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filterPrivacy="1"/>
  <xr:revisionPtr revIDLastSave="0" documentId="13_ncr:1_{B381A570-CC48-43E7-8140-E6E0DFBB908A}" xr6:coauthVersionLast="47" xr6:coauthVersionMax="47" xr10:uidLastSave="{00000000-0000-0000-0000-000000000000}"/>
  <bookViews>
    <workbookView xWindow="-120" yWindow="-120" windowWidth="24240" windowHeight="13020" firstSheet="3" activeTab="3" xr2:uid="{00000000-000D-0000-FFFF-FFFF00000000}"/>
  </bookViews>
  <sheets>
    <sheet name="OG Customer Names" sheetId="3" state="hidden" r:id="rId1"/>
    <sheet name="OG Hospitalisation Details" sheetId="1" state="hidden" r:id="rId2"/>
    <sheet name="OG Medical Examinations" sheetId="2" state="hidden" r:id="rId3"/>
    <sheet name="Dashboard" sheetId="12" r:id="rId4"/>
    <sheet name="Cancer History" sheetId="10" r:id="rId5"/>
    <sheet name="Weight Status" sheetId="11" r:id="rId6"/>
    <sheet name="Healthcare" sheetId="8" r:id="rId7"/>
    <sheet name="Customer Names" sheetId="7" r:id="rId8"/>
    <sheet name="Medical Examinations" sheetId="6" r:id="rId9"/>
    <sheet name="Hospitalisation Details" sheetId="5" r:id="rId10"/>
    <sheet name="Working Sheet" sheetId="4" r:id="rId11"/>
  </sheets>
  <definedNames>
    <definedName name="_xlnm._FilterDatabase" localSheetId="9" hidden="1">'Hospitalisation Details'!$A$1:$K$2344</definedName>
    <definedName name="_xlnm._FilterDatabase" localSheetId="8" hidden="1">'Medical Examinations'!$A$1:$I$2336</definedName>
    <definedName name="_xlnm._FilterDatabase" localSheetId="1" hidden="1">'OG Hospitalisation Details'!$A$1:$I$2344</definedName>
    <definedName name="_xlnm._FilterDatabase" localSheetId="2" hidden="1">'OG Medical Examinations'!$A$1:$H$2336</definedName>
    <definedName name="Slicer_smoker">#N/A</definedName>
    <definedName name="Slicer_Weight_Status">#N/A</definedName>
  </definedNames>
  <calcPr calcId="191029"/>
  <pivotCaches>
    <pivotCache cacheId="1" r:id="rId12"/>
  </pivotCaches>
  <fileRecoveryPr repairLoad="1"/>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 i="12" l="1"/>
  <c r="N7" i="12"/>
  <c r="N6" i="12"/>
  <c r="N5" i="12"/>
  <c r="N4" i="12"/>
  <c r="N3" i="12"/>
  <c r="N2" i="12"/>
  <c r="B2337" i="8"/>
  <c r="S7" i="8"/>
  <c r="S6" i="8"/>
  <c r="S5" i="8"/>
  <c r="S4" i="8"/>
  <c r="S3" i="8"/>
  <c r="S2" i="8"/>
  <c r="S8" i="8"/>
  <c r="P2337" i="8"/>
  <c r="D2337" i="8"/>
  <c r="C2337" i="8"/>
  <c r="A2337" i="8"/>
  <c r="L2337" i="8"/>
  <c r="P2336" i="8"/>
  <c r="O2336" i="8"/>
  <c r="N2336" i="8"/>
  <c r="M2336" i="8"/>
  <c r="L2336" i="8"/>
  <c r="P2335" i="8"/>
  <c r="O2335" i="8"/>
  <c r="N2335" i="8"/>
  <c r="M2335" i="8"/>
  <c r="L2335" i="8"/>
  <c r="P2334" i="8"/>
  <c r="O2334" i="8"/>
  <c r="N2334" i="8"/>
  <c r="M2334" i="8"/>
  <c r="L2334" i="8"/>
  <c r="P2333" i="8"/>
  <c r="O2333" i="8"/>
  <c r="N2333" i="8"/>
  <c r="M2333" i="8"/>
  <c r="L2333" i="8"/>
  <c r="P2332" i="8"/>
  <c r="O2332" i="8"/>
  <c r="N2332" i="8"/>
  <c r="M2332" i="8"/>
  <c r="L2332" i="8"/>
  <c r="P2331" i="8"/>
  <c r="O2331" i="8"/>
  <c r="N2331" i="8"/>
  <c r="M2331" i="8"/>
  <c r="L2331" i="8"/>
  <c r="P2330" i="8"/>
  <c r="O2330" i="8"/>
  <c r="N2330" i="8"/>
  <c r="M2330" i="8"/>
  <c r="L2330" i="8"/>
  <c r="P2329" i="8"/>
  <c r="O2329" i="8"/>
  <c r="N2329" i="8"/>
  <c r="M2329" i="8"/>
  <c r="L2329" i="8"/>
  <c r="P2328" i="8"/>
  <c r="O2328" i="8"/>
  <c r="N2328" i="8"/>
  <c r="M2328" i="8"/>
  <c r="L2328" i="8"/>
  <c r="P2327" i="8"/>
  <c r="O2327" i="8"/>
  <c r="N2327" i="8"/>
  <c r="M2327" i="8"/>
  <c r="L2327" i="8"/>
  <c r="P2326" i="8"/>
  <c r="O2326" i="8"/>
  <c r="N2326" i="8"/>
  <c r="M2326" i="8"/>
  <c r="L2326" i="8"/>
  <c r="P2325" i="8"/>
  <c r="O2325" i="8"/>
  <c r="N2325" i="8"/>
  <c r="M2325" i="8"/>
  <c r="L2325" i="8"/>
  <c r="P2324" i="8"/>
  <c r="O2324" i="8"/>
  <c r="N2324" i="8"/>
  <c r="M2324" i="8"/>
  <c r="L2324" i="8"/>
  <c r="P2323" i="8"/>
  <c r="O2323" i="8"/>
  <c r="N2323" i="8"/>
  <c r="M2323" i="8"/>
  <c r="L2323" i="8"/>
  <c r="P2322" i="8"/>
  <c r="O2322" i="8"/>
  <c r="N2322" i="8"/>
  <c r="M2322" i="8"/>
  <c r="L2322" i="8"/>
  <c r="P2321" i="8"/>
  <c r="O2321" i="8"/>
  <c r="N2321" i="8"/>
  <c r="M2321" i="8"/>
  <c r="L2321" i="8"/>
  <c r="P2320" i="8"/>
  <c r="O2320" i="8"/>
  <c r="N2320" i="8"/>
  <c r="M2320" i="8"/>
  <c r="L2320" i="8"/>
  <c r="P2319" i="8"/>
  <c r="O2319" i="8"/>
  <c r="N2319" i="8"/>
  <c r="M2319" i="8"/>
  <c r="L2319" i="8"/>
  <c r="P2318" i="8"/>
  <c r="O2318" i="8"/>
  <c r="N2318" i="8"/>
  <c r="M2318" i="8"/>
  <c r="L2318" i="8"/>
  <c r="P2317" i="8"/>
  <c r="O2317" i="8"/>
  <c r="N2317" i="8"/>
  <c r="M2317" i="8"/>
  <c r="L2317" i="8"/>
  <c r="P2316" i="8"/>
  <c r="O2316" i="8"/>
  <c r="N2316" i="8"/>
  <c r="M2316" i="8"/>
  <c r="L2316" i="8"/>
  <c r="P2315" i="8"/>
  <c r="O2315" i="8"/>
  <c r="N2315" i="8"/>
  <c r="M2315" i="8"/>
  <c r="L2315" i="8"/>
  <c r="P2314" i="8"/>
  <c r="O2314" i="8"/>
  <c r="N2314" i="8"/>
  <c r="M2314" i="8"/>
  <c r="L2314" i="8"/>
  <c r="P2313" i="8"/>
  <c r="O2313" i="8"/>
  <c r="N2313" i="8"/>
  <c r="M2313" i="8"/>
  <c r="L2313" i="8"/>
  <c r="P2312" i="8"/>
  <c r="O2312" i="8"/>
  <c r="N2312" i="8"/>
  <c r="M2312" i="8"/>
  <c r="L2312" i="8"/>
  <c r="P2311" i="8"/>
  <c r="O2311" i="8"/>
  <c r="N2311" i="8"/>
  <c r="M2311" i="8"/>
  <c r="L2311" i="8"/>
  <c r="P2310" i="8"/>
  <c r="O2310" i="8"/>
  <c r="N2310" i="8"/>
  <c r="M2310" i="8"/>
  <c r="L2310" i="8"/>
  <c r="P2309" i="8"/>
  <c r="O2309" i="8"/>
  <c r="N2309" i="8"/>
  <c r="M2309" i="8"/>
  <c r="L2309" i="8"/>
  <c r="P2308" i="8"/>
  <c r="O2308" i="8"/>
  <c r="N2308" i="8"/>
  <c r="M2308" i="8"/>
  <c r="L2308" i="8"/>
  <c r="P2307" i="8"/>
  <c r="O2307" i="8"/>
  <c r="N2307" i="8"/>
  <c r="M2307" i="8"/>
  <c r="L2307" i="8"/>
  <c r="P2306" i="8"/>
  <c r="O2306" i="8"/>
  <c r="N2306" i="8"/>
  <c r="M2306" i="8"/>
  <c r="L2306" i="8"/>
  <c r="P2305" i="8"/>
  <c r="O2305" i="8"/>
  <c r="N2305" i="8"/>
  <c r="M2305" i="8"/>
  <c r="L2305" i="8"/>
  <c r="P2304" i="8"/>
  <c r="O2304" i="8"/>
  <c r="N2304" i="8"/>
  <c r="M2304" i="8"/>
  <c r="L2304" i="8"/>
  <c r="P2303" i="8"/>
  <c r="O2303" i="8"/>
  <c r="N2303" i="8"/>
  <c r="M2303" i="8"/>
  <c r="L2303" i="8"/>
  <c r="P2302" i="8"/>
  <c r="O2302" i="8"/>
  <c r="N2302" i="8"/>
  <c r="M2302" i="8"/>
  <c r="L2302" i="8"/>
  <c r="P2301" i="8"/>
  <c r="O2301" i="8"/>
  <c r="N2301" i="8"/>
  <c r="M2301" i="8"/>
  <c r="L2301" i="8"/>
  <c r="P2300" i="8"/>
  <c r="O2300" i="8"/>
  <c r="N2300" i="8"/>
  <c r="M2300" i="8"/>
  <c r="L2300" i="8"/>
  <c r="P2299" i="8"/>
  <c r="O2299" i="8"/>
  <c r="N2299" i="8"/>
  <c r="M2299" i="8"/>
  <c r="L2299" i="8"/>
  <c r="P2298" i="8"/>
  <c r="O2298" i="8"/>
  <c r="N2298" i="8"/>
  <c r="M2298" i="8"/>
  <c r="L2298" i="8"/>
  <c r="P2297" i="8"/>
  <c r="O2297" i="8"/>
  <c r="N2297" i="8"/>
  <c r="M2297" i="8"/>
  <c r="L2297" i="8"/>
  <c r="P2296" i="8"/>
  <c r="O2296" i="8"/>
  <c r="N2296" i="8"/>
  <c r="M2296" i="8"/>
  <c r="L2296" i="8"/>
  <c r="P2295" i="8"/>
  <c r="O2295" i="8"/>
  <c r="N2295" i="8"/>
  <c r="M2295" i="8"/>
  <c r="L2295" i="8"/>
  <c r="P2294" i="8"/>
  <c r="O2294" i="8"/>
  <c r="N2294" i="8"/>
  <c r="M2294" i="8"/>
  <c r="L2294" i="8"/>
  <c r="P2293" i="8"/>
  <c r="O2293" i="8"/>
  <c r="N2293" i="8"/>
  <c r="M2293" i="8"/>
  <c r="L2293" i="8"/>
  <c r="P2292" i="8"/>
  <c r="O2292" i="8"/>
  <c r="N2292" i="8"/>
  <c r="M2292" i="8"/>
  <c r="L2292" i="8"/>
  <c r="P2291" i="8"/>
  <c r="O2291" i="8"/>
  <c r="N2291" i="8"/>
  <c r="M2291" i="8"/>
  <c r="L2291" i="8"/>
  <c r="P2290" i="8"/>
  <c r="O2290" i="8"/>
  <c r="N2290" i="8"/>
  <c r="M2290" i="8"/>
  <c r="L2290" i="8"/>
  <c r="P2289" i="8"/>
  <c r="O2289" i="8"/>
  <c r="N2289" i="8"/>
  <c r="M2289" i="8"/>
  <c r="L2289" i="8"/>
  <c r="P2288" i="8"/>
  <c r="O2288" i="8"/>
  <c r="N2288" i="8"/>
  <c r="M2288" i="8"/>
  <c r="L2288" i="8"/>
  <c r="P2287" i="8"/>
  <c r="O2287" i="8"/>
  <c r="N2287" i="8"/>
  <c r="M2287" i="8"/>
  <c r="L2287" i="8"/>
  <c r="P2286" i="8"/>
  <c r="O2286" i="8"/>
  <c r="N2286" i="8"/>
  <c r="M2286" i="8"/>
  <c r="L2286" i="8"/>
  <c r="P2285" i="8"/>
  <c r="O2285" i="8"/>
  <c r="N2285" i="8"/>
  <c r="M2285" i="8"/>
  <c r="L2285" i="8"/>
  <c r="P2284" i="8"/>
  <c r="O2284" i="8"/>
  <c r="N2284" i="8"/>
  <c r="M2284" i="8"/>
  <c r="L2284" i="8"/>
  <c r="P2283" i="8"/>
  <c r="O2283" i="8"/>
  <c r="N2283" i="8"/>
  <c r="M2283" i="8"/>
  <c r="L2283" i="8"/>
  <c r="P2282" i="8"/>
  <c r="O2282" i="8"/>
  <c r="N2282" i="8"/>
  <c r="M2282" i="8"/>
  <c r="L2282" i="8"/>
  <c r="P2281" i="8"/>
  <c r="O2281" i="8"/>
  <c r="N2281" i="8"/>
  <c r="M2281" i="8"/>
  <c r="L2281" i="8"/>
  <c r="P2280" i="8"/>
  <c r="O2280" i="8"/>
  <c r="N2280" i="8"/>
  <c r="M2280" i="8"/>
  <c r="L2280" i="8"/>
  <c r="P2279" i="8"/>
  <c r="O2279" i="8"/>
  <c r="N2279" i="8"/>
  <c r="M2279" i="8"/>
  <c r="L2279" i="8"/>
  <c r="P2278" i="8"/>
  <c r="O2278" i="8"/>
  <c r="N2278" i="8"/>
  <c r="M2278" i="8"/>
  <c r="L2278" i="8"/>
  <c r="P2277" i="8"/>
  <c r="O2277" i="8"/>
  <c r="N2277" i="8"/>
  <c r="M2277" i="8"/>
  <c r="L2277" i="8"/>
  <c r="P2276" i="8"/>
  <c r="O2276" i="8"/>
  <c r="N2276" i="8"/>
  <c r="M2276" i="8"/>
  <c r="L2276" i="8"/>
  <c r="P2275" i="8"/>
  <c r="O2275" i="8"/>
  <c r="N2275" i="8"/>
  <c r="M2275" i="8"/>
  <c r="L2275" i="8"/>
  <c r="P2274" i="8"/>
  <c r="O2274" i="8"/>
  <c r="N2274" i="8"/>
  <c r="M2274" i="8"/>
  <c r="L2274" i="8"/>
  <c r="P2273" i="8"/>
  <c r="O2273" i="8"/>
  <c r="N2273" i="8"/>
  <c r="M2273" i="8"/>
  <c r="L2273" i="8"/>
  <c r="P2272" i="8"/>
  <c r="O2272" i="8"/>
  <c r="N2272" i="8"/>
  <c r="M2272" i="8"/>
  <c r="L2272" i="8"/>
  <c r="P2271" i="8"/>
  <c r="O2271" i="8"/>
  <c r="N2271" i="8"/>
  <c r="M2271" i="8"/>
  <c r="L2271" i="8"/>
  <c r="P2270" i="8"/>
  <c r="O2270" i="8"/>
  <c r="N2270" i="8"/>
  <c r="M2270" i="8"/>
  <c r="L2270" i="8"/>
  <c r="P2269" i="8"/>
  <c r="O2269" i="8"/>
  <c r="N2269" i="8"/>
  <c r="M2269" i="8"/>
  <c r="L2269" i="8"/>
  <c r="P2268" i="8"/>
  <c r="O2268" i="8"/>
  <c r="N2268" i="8"/>
  <c r="M2268" i="8"/>
  <c r="L2268" i="8"/>
  <c r="P2267" i="8"/>
  <c r="O2267" i="8"/>
  <c r="N2267" i="8"/>
  <c r="M2267" i="8"/>
  <c r="L2267" i="8"/>
  <c r="P2266" i="8"/>
  <c r="O2266" i="8"/>
  <c r="N2266" i="8"/>
  <c r="M2266" i="8"/>
  <c r="L2266" i="8"/>
  <c r="P2265" i="8"/>
  <c r="O2265" i="8"/>
  <c r="N2265" i="8"/>
  <c r="M2265" i="8"/>
  <c r="L2265" i="8"/>
  <c r="P2264" i="8"/>
  <c r="O2264" i="8"/>
  <c r="N2264" i="8"/>
  <c r="M2264" i="8"/>
  <c r="L2264" i="8"/>
  <c r="P2263" i="8"/>
  <c r="O2263" i="8"/>
  <c r="N2263" i="8"/>
  <c r="M2263" i="8"/>
  <c r="L2263" i="8"/>
  <c r="P2262" i="8"/>
  <c r="O2262" i="8"/>
  <c r="N2262" i="8"/>
  <c r="M2262" i="8"/>
  <c r="L2262" i="8"/>
  <c r="P2261" i="8"/>
  <c r="O2261" i="8"/>
  <c r="N2261" i="8"/>
  <c r="M2261" i="8"/>
  <c r="L2261" i="8"/>
  <c r="P2260" i="8"/>
  <c r="O2260" i="8"/>
  <c r="N2260" i="8"/>
  <c r="M2260" i="8"/>
  <c r="L2260" i="8"/>
  <c r="P2259" i="8"/>
  <c r="O2259" i="8"/>
  <c r="N2259" i="8"/>
  <c r="M2259" i="8"/>
  <c r="L2259" i="8"/>
  <c r="P2258" i="8"/>
  <c r="O2258" i="8"/>
  <c r="N2258" i="8"/>
  <c r="M2258" i="8"/>
  <c r="L2258" i="8"/>
  <c r="P2257" i="8"/>
  <c r="O2257" i="8"/>
  <c r="N2257" i="8"/>
  <c r="M2257" i="8"/>
  <c r="L2257" i="8"/>
  <c r="P2256" i="8"/>
  <c r="O2256" i="8"/>
  <c r="N2256" i="8"/>
  <c r="M2256" i="8"/>
  <c r="L2256" i="8"/>
  <c r="P2255" i="8"/>
  <c r="O2255" i="8"/>
  <c r="N2255" i="8"/>
  <c r="M2255" i="8"/>
  <c r="L2255" i="8"/>
  <c r="P2254" i="8"/>
  <c r="O2254" i="8"/>
  <c r="N2254" i="8"/>
  <c r="M2254" i="8"/>
  <c r="L2254" i="8"/>
  <c r="P2253" i="8"/>
  <c r="O2253" i="8"/>
  <c r="N2253" i="8"/>
  <c r="M2253" i="8"/>
  <c r="L2253" i="8"/>
  <c r="P2252" i="8"/>
  <c r="O2252" i="8"/>
  <c r="N2252" i="8"/>
  <c r="M2252" i="8"/>
  <c r="L2252" i="8"/>
  <c r="P2251" i="8"/>
  <c r="O2251" i="8"/>
  <c r="N2251" i="8"/>
  <c r="M2251" i="8"/>
  <c r="L2251" i="8"/>
  <c r="P2250" i="8"/>
  <c r="O2250" i="8"/>
  <c r="N2250" i="8"/>
  <c r="M2250" i="8"/>
  <c r="L2250" i="8"/>
  <c r="P2249" i="8"/>
  <c r="O2249" i="8"/>
  <c r="N2249" i="8"/>
  <c r="M2249" i="8"/>
  <c r="L2249" i="8"/>
  <c r="P2248" i="8"/>
  <c r="O2248" i="8"/>
  <c r="N2248" i="8"/>
  <c r="M2248" i="8"/>
  <c r="L2248" i="8"/>
  <c r="P2247" i="8"/>
  <c r="O2247" i="8"/>
  <c r="N2247" i="8"/>
  <c r="M2247" i="8"/>
  <c r="L2247" i="8"/>
  <c r="P2246" i="8"/>
  <c r="O2246" i="8"/>
  <c r="N2246" i="8"/>
  <c r="M2246" i="8"/>
  <c r="L2246" i="8"/>
  <c r="P2245" i="8"/>
  <c r="O2245" i="8"/>
  <c r="N2245" i="8"/>
  <c r="M2245" i="8"/>
  <c r="L2245" i="8"/>
  <c r="P2244" i="8"/>
  <c r="O2244" i="8"/>
  <c r="N2244" i="8"/>
  <c r="M2244" i="8"/>
  <c r="L2244" i="8"/>
  <c r="P2243" i="8"/>
  <c r="O2243" i="8"/>
  <c r="N2243" i="8"/>
  <c r="M2243" i="8"/>
  <c r="L2243" i="8"/>
  <c r="P2242" i="8"/>
  <c r="O2242" i="8"/>
  <c r="N2242" i="8"/>
  <c r="M2242" i="8"/>
  <c r="L2242" i="8"/>
  <c r="P2241" i="8"/>
  <c r="O2241" i="8"/>
  <c r="N2241" i="8"/>
  <c r="M2241" i="8"/>
  <c r="L2241" i="8"/>
  <c r="P2240" i="8"/>
  <c r="O2240" i="8"/>
  <c r="N2240" i="8"/>
  <c r="M2240" i="8"/>
  <c r="L2240" i="8"/>
  <c r="P2239" i="8"/>
  <c r="O2239" i="8"/>
  <c r="N2239" i="8"/>
  <c r="M2239" i="8"/>
  <c r="L2239" i="8"/>
  <c r="P2238" i="8"/>
  <c r="O2238" i="8"/>
  <c r="N2238" i="8"/>
  <c r="M2238" i="8"/>
  <c r="L2238" i="8"/>
  <c r="P2237" i="8"/>
  <c r="O2237" i="8"/>
  <c r="N2237" i="8"/>
  <c r="M2237" i="8"/>
  <c r="L2237" i="8"/>
  <c r="P2236" i="8"/>
  <c r="O2236" i="8"/>
  <c r="N2236" i="8"/>
  <c r="M2236" i="8"/>
  <c r="L2236" i="8"/>
  <c r="P2235" i="8"/>
  <c r="O2235" i="8"/>
  <c r="N2235" i="8"/>
  <c r="M2235" i="8"/>
  <c r="L2235" i="8"/>
  <c r="P2234" i="8"/>
  <c r="O2234" i="8"/>
  <c r="N2234" i="8"/>
  <c r="M2234" i="8"/>
  <c r="L2234" i="8"/>
  <c r="P2233" i="8"/>
  <c r="O2233" i="8"/>
  <c r="N2233" i="8"/>
  <c r="M2233" i="8"/>
  <c r="L2233" i="8"/>
  <c r="P2232" i="8"/>
  <c r="O2232" i="8"/>
  <c r="N2232" i="8"/>
  <c r="M2232" i="8"/>
  <c r="L2232" i="8"/>
  <c r="P2231" i="8"/>
  <c r="O2231" i="8"/>
  <c r="N2231" i="8"/>
  <c r="M2231" i="8"/>
  <c r="L2231" i="8"/>
  <c r="P2230" i="8"/>
  <c r="O2230" i="8"/>
  <c r="N2230" i="8"/>
  <c r="M2230" i="8"/>
  <c r="L2230" i="8"/>
  <c r="P2229" i="8"/>
  <c r="O2229" i="8"/>
  <c r="N2229" i="8"/>
  <c r="M2229" i="8"/>
  <c r="L2229" i="8"/>
  <c r="P2228" i="8"/>
  <c r="O2228" i="8"/>
  <c r="N2228" i="8"/>
  <c r="M2228" i="8"/>
  <c r="L2228" i="8"/>
  <c r="P2227" i="8"/>
  <c r="O2227" i="8"/>
  <c r="N2227" i="8"/>
  <c r="M2227" i="8"/>
  <c r="L2227" i="8"/>
  <c r="P2226" i="8"/>
  <c r="O2226" i="8"/>
  <c r="N2226" i="8"/>
  <c r="M2226" i="8"/>
  <c r="L2226" i="8"/>
  <c r="P2225" i="8"/>
  <c r="O2225" i="8"/>
  <c r="N2225" i="8"/>
  <c r="M2225" i="8"/>
  <c r="L2225" i="8"/>
  <c r="P2224" i="8"/>
  <c r="O2224" i="8"/>
  <c r="N2224" i="8"/>
  <c r="M2224" i="8"/>
  <c r="L2224" i="8"/>
  <c r="P2223" i="8"/>
  <c r="O2223" i="8"/>
  <c r="N2223" i="8"/>
  <c r="M2223" i="8"/>
  <c r="L2223" i="8"/>
  <c r="P2222" i="8"/>
  <c r="O2222" i="8"/>
  <c r="N2222" i="8"/>
  <c r="M2222" i="8"/>
  <c r="L2222" i="8"/>
  <c r="P2221" i="8"/>
  <c r="O2221" i="8"/>
  <c r="N2221" i="8"/>
  <c r="M2221" i="8"/>
  <c r="L2221" i="8"/>
  <c r="P2220" i="8"/>
  <c r="O2220" i="8"/>
  <c r="N2220" i="8"/>
  <c r="M2220" i="8"/>
  <c r="L2220" i="8"/>
  <c r="P2219" i="8"/>
  <c r="O2219" i="8"/>
  <c r="N2219" i="8"/>
  <c r="M2219" i="8"/>
  <c r="L2219" i="8"/>
  <c r="P2218" i="8"/>
  <c r="O2218" i="8"/>
  <c r="N2218" i="8"/>
  <c r="M2218" i="8"/>
  <c r="L2218" i="8"/>
  <c r="P2217" i="8"/>
  <c r="O2217" i="8"/>
  <c r="N2217" i="8"/>
  <c r="M2217" i="8"/>
  <c r="L2217" i="8"/>
  <c r="P2216" i="8"/>
  <c r="O2216" i="8"/>
  <c r="N2216" i="8"/>
  <c r="M2216" i="8"/>
  <c r="L2216" i="8"/>
  <c r="P2215" i="8"/>
  <c r="O2215" i="8"/>
  <c r="N2215" i="8"/>
  <c r="M2215" i="8"/>
  <c r="L2215" i="8"/>
  <c r="P2214" i="8"/>
  <c r="O2214" i="8"/>
  <c r="N2214" i="8"/>
  <c r="M2214" i="8"/>
  <c r="L2214" i="8"/>
  <c r="P2213" i="8"/>
  <c r="O2213" i="8"/>
  <c r="N2213" i="8"/>
  <c r="M2213" i="8"/>
  <c r="L2213" i="8"/>
  <c r="P2212" i="8"/>
  <c r="O2212" i="8"/>
  <c r="N2212" i="8"/>
  <c r="M2212" i="8"/>
  <c r="L2212" i="8"/>
  <c r="P2211" i="8"/>
  <c r="O2211" i="8"/>
  <c r="N2211" i="8"/>
  <c r="M2211" i="8"/>
  <c r="L2211" i="8"/>
  <c r="P2210" i="8"/>
  <c r="O2210" i="8"/>
  <c r="N2210" i="8"/>
  <c r="M2210" i="8"/>
  <c r="L2210" i="8"/>
  <c r="P2209" i="8"/>
  <c r="O2209" i="8"/>
  <c r="N2209" i="8"/>
  <c r="M2209" i="8"/>
  <c r="L2209" i="8"/>
  <c r="P2208" i="8"/>
  <c r="O2208" i="8"/>
  <c r="N2208" i="8"/>
  <c r="M2208" i="8"/>
  <c r="L2208" i="8"/>
  <c r="P2207" i="8"/>
  <c r="O2207" i="8"/>
  <c r="N2207" i="8"/>
  <c r="M2207" i="8"/>
  <c r="L2207" i="8"/>
  <c r="P2206" i="8"/>
  <c r="O2206" i="8"/>
  <c r="N2206" i="8"/>
  <c r="M2206" i="8"/>
  <c r="L2206" i="8"/>
  <c r="P2205" i="8"/>
  <c r="O2205" i="8"/>
  <c r="N2205" i="8"/>
  <c r="M2205" i="8"/>
  <c r="L2205" i="8"/>
  <c r="P2204" i="8"/>
  <c r="O2204" i="8"/>
  <c r="N2204" i="8"/>
  <c r="M2204" i="8"/>
  <c r="L2204" i="8"/>
  <c r="P2203" i="8"/>
  <c r="O2203" i="8"/>
  <c r="N2203" i="8"/>
  <c r="M2203" i="8"/>
  <c r="L2203" i="8"/>
  <c r="P2202" i="8"/>
  <c r="O2202" i="8"/>
  <c r="N2202" i="8"/>
  <c r="M2202" i="8"/>
  <c r="L2202" i="8"/>
  <c r="P2201" i="8"/>
  <c r="O2201" i="8"/>
  <c r="N2201" i="8"/>
  <c r="M2201" i="8"/>
  <c r="L2201" i="8"/>
  <c r="P2200" i="8"/>
  <c r="O2200" i="8"/>
  <c r="N2200" i="8"/>
  <c r="M2200" i="8"/>
  <c r="L2200" i="8"/>
  <c r="P2199" i="8"/>
  <c r="O2199" i="8"/>
  <c r="N2199" i="8"/>
  <c r="M2199" i="8"/>
  <c r="L2199" i="8"/>
  <c r="P2198" i="8"/>
  <c r="O2198" i="8"/>
  <c r="N2198" i="8"/>
  <c r="M2198" i="8"/>
  <c r="L2198" i="8"/>
  <c r="P2197" i="8"/>
  <c r="O2197" i="8"/>
  <c r="N2197" i="8"/>
  <c r="M2197" i="8"/>
  <c r="L2197" i="8"/>
  <c r="P2196" i="8"/>
  <c r="O2196" i="8"/>
  <c r="N2196" i="8"/>
  <c r="M2196" i="8"/>
  <c r="L2196" i="8"/>
  <c r="P2195" i="8"/>
  <c r="O2195" i="8"/>
  <c r="N2195" i="8"/>
  <c r="M2195" i="8"/>
  <c r="L2195" i="8"/>
  <c r="P2194" i="8"/>
  <c r="O2194" i="8"/>
  <c r="N2194" i="8"/>
  <c r="M2194" i="8"/>
  <c r="L2194" i="8"/>
  <c r="P2193" i="8"/>
  <c r="O2193" i="8"/>
  <c r="N2193" i="8"/>
  <c r="M2193" i="8"/>
  <c r="L2193" i="8"/>
  <c r="P2192" i="8"/>
  <c r="O2192" i="8"/>
  <c r="N2192" i="8"/>
  <c r="M2192" i="8"/>
  <c r="L2192" i="8"/>
  <c r="P2191" i="8"/>
  <c r="O2191" i="8"/>
  <c r="N2191" i="8"/>
  <c r="M2191" i="8"/>
  <c r="L2191" i="8"/>
  <c r="P2190" i="8"/>
  <c r="O2190" i="8"/>
  <c r="N2190" i="8"/>
  <c r="M2190" i="8"/>
  <c r="L2190" i="8"/>
  <c r="P2189" i="8"/>
  <c r="O2189" i="8"/>
  <c r="N2189" i="8"/>
  <c r="M2189" i="8"/>
  <c r="L2189" i="8"/>
  <c r="P2188" i="8"/>
  <c r="O2188" i="8"/>
  <c r="N2188" i="8"/>
  <c r="M2188" i="8"/>
  <c r="L2188" i="8"/>
  <c r="P2187" i="8"/>
  <c r="O2187" i="8"/>
  <c r="N2187" i="8"/>
  <c r="M2187" i="8"/>
  <c r="L2187" i="8"/>
  <c r="P2186" i="8"/>
  <c r="O2186" i="8"/>
  <c r="N2186" i="8"/>
  <c r="M2186" i="8"/>
  <c r="L2186" i="8"/>
  <c r="P2185" i="8"/>
  <c r="O2185" i="8"/>
  <c r="N2185" i="8"/>
  <c r="M2185" i="8"/>
  <c r="L2185" i="8"/>
  <c r="P2184" i="8"/>
  <c r="O2184" i="8"/>
  <c r="N2184" i="8"/>
  <c r="M2184" i="8"/>
  <c r="L2184" i="8"/>
  <c r="P2183" i="8"/>
  <c r="O2183" i="8"/>
  <c r="N2183" i="8"/>
  <c r="M2183" i="8"/>
  <c r="L2183" i="8"/>
  <c r="P2182" i="8"/>
  <c r="O2182" i="8"/>
  <c r="N2182" i="8"/>
  <c r="M2182" i="8"/>
  <c r="L2182" i="8"/>
  <c r="P2181" i="8"/>
  <c r="O2181" i="8"/>
  <c r="N2181" i="8"/>
  <c r="M2181" i="8"/>
  <c r="L2181" i="8"/>
  <c r="P2180" i="8"/>
  <c r="O2180" i="8"/>
  <c r="N2180" i="8"/>
  <c r="M2180" i="8"/>
  <c r="L2180" i="8"/>
  <c r="P2179" i="8"/>
  <c r="O2179" i="8"/>
  <c r="N2179" i="8"/>
  <c r="M2179" i="8"/>
  <c r="L2179" i="8"/>
  <c r="P2178" i="8"/>
  <c r="O2178" i="8"/>
  <c r="N2178" i="8"/>
  <c r="M2178" i="8"/>
  <c r="L2178" i="8"/>
  <c r="P2177" i="8"/>
  <c r="O2177" i="8"/>
  <c r="N2177" i="8"/>
  <c r="M2177" i="8"/>
  <c r="L2177" i="8"/>
  <c r="P2176" i="8"/>
  <c r="O2176" i="8"/>
  <c r="N2176" i="8"/>
  <c r="M2176" i="8"/>
  <c r="L2176" i="8"/>
  <c r="P2175" i="8"/>
  <c r="O2175" i="8"/>
  <c r="N2175" i="8"/>
  <c r="M2175" i="8"/>
  <c r="L2175" i="8"/>
  <c r="P2174" i="8"/>
  <c r="O2174" i="8"/>
  <c r="N2174" i="8"/>
  <c r="M2174" i="8"/>
  <c r="L2174" i="8"/>
  <c r="P2173" i="8"/>
  <c r="O2173" i="8"/>
  <c r="N2173" i="8"/>
  <c r="M2173" i="8"/>
  <c r="L2173" i="8"/>
  <c r="P2172" i="8"/>
  <c r="O2172" i="8"/>
  <c r="N2172" i="8"/>
  <c r="M2172" i="8"/>
  <c r="L2172" i="8"/>
  <c r="P2171" i="8"/>
  <c r="O2171" i="8"/>
  <c r="N2171" i="8"/>
  <c r="M2171" i="8"/>
  <c r="L2171" i="8"/>
  <c r="P2170" i="8"/>
  <c r="O2170" i="8"/>
  <c r="N2170" i="8"/>
  <c r="M2170" i="8"/>
  <c r="L2170" i="8"/>
  <c r="P2169" i="8"/>
  <c r="O2169" i="8"/>
  <c r="N2169" i="8"/>
  <c r="M2169" i="8"/>
  <c r="L2169" i="8"/>
  <c r="P2168" i="8"/>
  <c r="O2168" i="8"/>
  <c r="N2168" i="8"/>
  <c r="M2168" i="8"/>
  <c r="L2168" i="8"/>
  <c r="P2167" i="8"/>
  <c r="O2167" i="8"/>
  <c r="N2167" i="8"/>
  <c r="M2167" i="8"/>
  <c r="L2167" i="8"/>
  <c r="P2166" i="8"/>
  <c r="O2166" i="8"/>
  <c r="N2166" i="8"/>
  <c r="M2166" i="8"/>
  <c r="L2166" i="8"/>
  <c r="P2165" i="8"/>
  <c r="O2165" i="8"/>
  <c r="N2165" i="8"/>
  <c r="M2165" i="8"/>
  <c r="L2165" i="8"/>
  <c r="P2164" i="8"/>
  <c r="O2164" i="8"/>
  <c r="N2164" i="8"/>
  <c r="M2164" i="8"/>
  <c r="L2164" i="8"/>
  <c r="P2163" i="8"/>
  <c r="O2163" i="8"/>
  <c r="N2163" i="8"/>
  <c r="M2163" i="8"/>
  <c r="L2163" i="8"/>
  <c r="P2162" i="8"/>
  <c r="O2162" i="8"/>
  <c r="N2162" i="8"/>
  <c r="M2162" i="8"/>
  <c r="L2162" i="8"/>
  <c r="P2161" i="8"/>
  <c r="O2161" i="8"/>
  <c r="N2161" i="8"/>
  <c r="M2161" i="8"/>
  <c r="L2161" i="8"/>
  <c r="P2160" i="8"/>
  <c r="O2160" i="8"/>
  <c r="N2160" i="8"/>
  <c r="M2160" i="8"/>
  <c r="L2160" i="8"/>
  <c r="P2159" i="8"/>
  <c r="O2159" i="8"/>
  <c r="N2159" i="8"/>
  <c r="M2159" i="8"/>
  <c r="L2159" i="8"/>
  <c r="P2158" i="8"/>
  <c r="O2158" i="8"/>
  <c r="N2158" i="8"/>
  <c r="M2158" i="8"/>
  <c r="L2158" i="8"/>
  <c r="P2157" i="8"/>
  <c r="O2157" i="8"/>
  <c r="N2157" i="8"/>
  <c r="M2157" i="8"/>
  <c r="L2157" i="8"/>
  <c r="P2156" i="8"/>
  <c r="O2156" i="8"/>
  <c r="N2156" i="8"/>
  <c r="M2156" i="8"/>
  <c r="L2156" i="8"/>
  <c r="P2155" i="8"/>
  <c r="O2155" i="8"/>
  <c r="N2155" i="8"/>
  <c r="M2155" i="8"/>
  <c r="L2155" i="8"/>
  <c r="P2154" i="8"/>
  <c r="O2154" i="8"/>
  <c r="N2154" i="8"/>
  <c r="M2154" i="8"/>
  <c r="L2154" i="8"/>
  <c r="P2153" i="8"/>
  <c r="O2153" i="8"/>
  <c r="N2153" i="8"/>
  <c r="M2153" i="8"/>
  <c r="L2153" i="8"/>
  <c r="P2152" i="8"/>
  <c r="O2152" i="8"/>
  <c r="N2152" i="8"/>
  <c r="M2152" i="8"/>
  <c r="L2152" i="8"/>
  <c r="P2151" i="8"/>
  <c r="O2151" i="8"/>
  <c r="N2151" i="8"/>
  <c r="M2151" i="8"/>
  <c r="L2151" i="8"/>
  <c r="P2150" i="8"/>
  <c r="O2150" i="8"/>
  <c r="N2150" i="8"/>
  <c r="M2150" i="8"/>
  <c r="L2150" i="8"/>
  <c r="P2149" i="8"/>
  <c r="O2149" i="8"/>
  <c r="N2149" i="8"/>
  <c r="M2149" i="8"/>
  <c r="L2149" i="8"/>
  <c r="P2148" i="8"/>
  <c r="O2148" i="8"/>
  <c r="N2148" i="8"/>
  <c r="M2148" i="8"/>
  <c r="L2148" i="8"/>
  <c r="P2147" i="8"/>
  <c r="O2147" i="8"/>
  <c r="N2147" i="8"/>
  <c r="M2147" i="8"/>
  <c r="L2147" i="8"/>
  <c r="P2146" i="8"/>
  <c r="O2146" i="8"/>
  <c r="N2146" i="8"/>
  <c r="M2146" i="8"/>
  <c r="L2146" i="8"/>
  <c r="P2145" i="8"/>
  <c r="O2145" i="8"/>
  <c r="N2145" i="8"/>
  <c r="M2145" i="8"/>
  <c r="L2145" i="8"/>
  <c r="P2144" i="8"/>
  <c r="O2144" i="8"/>
  <c r="N2144" i="8"/>
  <c r="M2144" i="8"/>
  <c r="L2144" i="8"/>
  <c r="P2143" i="8"/>
  <c r="O2143" i="8"/>
  <c r="N2143" i="8"/>
  <c r="M2143" i="8"/>
  <c r="L2143" i="8"/>
  <c r="P2142" i="8"/>
  <c r="O2142" i="8"/>
  <c r="N2142" i="8"/>
  <c r="M2142" i="8"/>
  <c r="L2142" i="8"/>
  <c r="P2141" i="8"/>
  <c r="O2141" i="8"/>
  <c r="N2141" i="8"/>
  <c r="M2141" i="8"/>
  <c r="L2141" i="8"/>
  <c r="P2140" i="8"/>
  <c r="O2140" i="8"/>
  <c r="N2140" i="8"/>
  <c r="M2140" i="8"/>
  <c r="L2140" i="8"/>
  <c r="P2139" i="8"/>
  <c r="O2139" i="8"/>
  <c r="N2139" i="8"/>
  <c r="M2139" i="8"/>
  <c r="L2139" i="8"/>
  <c r="P2138" i="8"/>
  <c r="O2138" i="8"/>
  <c r="N2138" i="8"/>
  <c r="M2138" i="8"/>
  <c r="L2138" i="8"/>
  <c r="P2137" i="8"/>
  <c r="O2137" i="8"/>
  <c r="N2137" i="8"/>
  <c r="M2137" i="8"/>
  <c r="L2137" i="8"/>
  <c r="P2136" i="8"/>
  <c r="O2136" i="8"/>
  <c r="N2136" i="8"/>
  <c r="M2136" i="8"/>
  <c r="L2136" i="8"/>
  <c r="P2135" i="8"/>
  <c r="O2135" i="8"/>
  <c r="N2135" i="8"/>
  <c r="M2135" i="8"/>
  <c r="L2135" i="8"/>
  <c r="P2134" i="8"/>
  <c r="O2134" i="8"/>
  <c r="N2134" i="8"/>
  <c r="M2134" i="8"/>
  <c r="L2134" i="8"/>
  <c r="P2133" i="8"/>
  <c r="O2133" i="8"/>
  <c r="N2133" i="8"/>
  <c r="M2133" i="8"/>
  <c r="L2133" i="8"/>
  <c r="P2132" i="8"/>
  <c r="O2132" i="8"/>
  <c r="N2132" i="8"/>
  <c r="M2132" i="8"/>
  <c r="L2132" i="8"/>
  <c r="P2131" i="8"/>
  <c r="O2131" i="8"/>
  <c r="N2131" i="8"/>
  <c r="M2131" i="8"/>
  <c r="L2131" i="8"/>
  <c r="P2130" i="8"/>
  <c r="O2130" i="8"/>
  <c r="N2130" i="8"/>
  <c r="M2130" i="8"/>
  <c r="L2130" i="8"/>
  <c r="P2129" i="8"/>
  <c r="O2129" i="8"/>
  <c r="N2129" i="8"/>
  <c r="M2129" i="8"/>
  <c r="L2129" i="8"/>
  <c r="P2128" i="8"/>
  <c r="O2128" i="8"/>
  <c r="N2128" i="8"/>
  <c r="M2128" i="8"/>
  <c r="L2128" i="8"/>
  <c r="P2127" i="8"/>
  <c r="O2127" i="8"/>
  <c r="N2127" i="8"/>
  <c r="M2127" i="8"/>
  <c r="L2127" i="8"/>
  <c r="P2126" i="8"/>
  <c r="O2126" i="8"/>
  <c r="N2126" i="8"/>
  <c r="M2126" i="8"/>
  <c r="L2126" i="8"/>
  <c r="P2125" i="8"/>
  <c r="O2125" i="8"/>
  <c r="N2125" i="8"/>
  <c r="M2125" i="8"/>
  <c r="L2125" i="8"/>
  <c r="P2124" i="8"/>
  <c r="O2124" i="8"/>
  <c r="N2124" i="8"/>
  <c r="M2124" i="8"/>
  <c r="L2124" i="8"/>
  <c r="P2123" i="8"/>
  <c r="O2123" i="8"/>
  <c r="N2123" i="8"/>
  <c r="M2123" i="8"/>
  <c r="L2123" i="8"/>
  <c r="P2122" i="8"/>
  <c r="O2122" i="8"/>
  <c r="N2122" i="8"/>
  <c r="M2122" i="8"/>
  <c r="L2122" i="8"/>
  <c r="P2121" i="8"/>
  <c r="O2121" i="8"/>
  <c r="N2121" i="8"/>
  <c r="M2121" i="8"/>
  <c r="L2121" i="8"/>
  <c r="P2120" i="8"/>
  <c r="O2120" i="8"/>
  <c r="N2120" i="8"/>
  <c r="M2120" i="8"/>
  <c r="L2120" i="8"/>
  <c r="P2119" i="8"/>
  <c r="O2119" i="8"/>
  <c r="N2119" i="8"/>
  <c r="M2119" i="8"/>
  <c r="L2119" i="8"/>
  <c r="P2118" i="8"/>
  <c r="O2118" i="8"/>
  <c r="N2118" i="8"/>
  <c r="M2118" i="8"/>
  <c r="L2118" i="8"/>
  <c r="P2117" i="8"/>
  <c r="O2117" i="8"/>
  <c r="N2117" i="8"/>
  <c r="M2117" i="8"/>
  <c r="L2117" i="8"/>
  <c r="P2116" i="8"/>
  <c r="O2116" i="8"/>
  <c r="N2116" i="8"/>
  <c r="M2116" i="8"/>
  <c r="L2116" i="8"/>
  <c r="P2115" i="8"/>
  <c r="O2115" i="8"/>
  <c r="N2115" i="8"/>
  <c r="M2115" i="8"/>
  <c r="L2115" i="8"/>
  <c r="P2114" i="8"/>
  <c r="O2114" i="8"/>
  <c r="N2114" i="8"/>
  <c r="M2114" i="8"/>
  <c r="L2114" i="8"/>
  <c r="P2113" i="8"/>
  <c r="O2113" i="8"/>
  <c r="N2113" i="8"/>
  <c r="M2113" i="8"/>
  <c r="L2113" i="8"/>
  <c r="P2112" i="8"/>
  <c r="O2112" i="8"/>
  <c r="N2112" i="8"/>
  <c r="M2112" i="8"/>
  <c r="L2112" i="8"/>
  <c r="P2111" i="8"/>
  <c r="O2111" i="8"/>
  <c r="N2111" i="8"/>
  <c r="M2111" i="8"/>
  <c r="L2111" i="8"/>
  <c r="P2110" i="8"/>
  <c r="O2110" i="8"/>
  <c r="N2110" i="8"/>
  <c r="M2110" i="8"/>
  <c r="L2110" i="8"/>
  <c r="P2109" i="8"/>
  <c r="O2109" i="8"/>
  <c r="N2109" i="8"/>
  <c r="M2109" i="8"/>
  <c r="L2109" i="8"/>
  <c r="P2108" i="8"/>
  <c r="O2108" i="8"/>
  <c r="N2108" i="8"/>
  <c r="M2108" i="8"/>
  <c r="L2108" i="8"/>
  <c r="P2107" i="8"/>
  <c r="O2107" i="8"/>
  <c r="N2107" i="8"/>
  <c r="M2107" i="8"/>
  <c r="L2107" i="8"/>
  <c r="P2106" i="8"/>
  <c r="O2106" i="8"/>
  <c r="N2106" i="8"/>
  <c r="M2106" i="8"/>
  <c r="L2106" i="8"/>
  <c r="P2105" i="8"/>
  <c r="O2105" i="8"/>
  <c r="N2105" i="8"/>
  <c r="M2105" i="8"/>
  <c r="L2105" i="8"/>
  <c r="P2104" i="8"/>
  <c r="O2104" i="8"/>
  <c r="N2104" i="8"/>
  <c r="M2104" i="8"/>
  <c r="L2104" i="8"/>
  <c r="P2103" i="8"/>
  <c r="O2103" i="8"/>
  <c r="N2103" i="8"/>
  <c r="M2103" i="8"/>
  <c r="L2103" i="8"/>
  <c r="P2102" i="8"/>
  <c r="O2102" i="8"/>
  <c r="N2102" i="8"/>
  <c r="M2102" i="8"/>
  <c r="L2102" i="8"/>
  <c r="P2101" i="8"/>
  <c r="O2101" i="8"/>
  <c r="N2101" i="8"/>
  <c r="M2101" i="8"/>
  <c r="L2101" i="8"/>
  <c r="P2100" i="8"/>
  <c r="O2100" i="8"/>
  <c r="N2100" i="8"/>
  <c r="M2100" i="8"/>
  <c r="L2100" i="8"/>
  <c r="P2099" i="8"/>
  <c r="O2099" i="8"/>
  <c r="N2099" i="8"/>
  <c r="M2099" i="8"/>
  <c r="L2099" i="8"/>
  <c r="P2098" i="8"/>
  <c r="O2098" i="8"/>
  <c r="N2098" i="8"/>
  <c r="M2098" i="8"/>
  <c r="L2098" i="8"/>
  <c r="P2097" i="8"/>
  <c r="O2097" i="8"/>
  <c r="N2097" i="8"/>
  <c r="M2097" i="8"/>
  <c r="L2097" i="8"/>
  <c r="P2096" i="8"/>
  <c r="O2096" i="8"/>
  <c r="N2096" i="8"/>
  <c r="M2096" i="8"/>
  <c r="L2096" i="8"/>
  <c r="P2095" i="8"/>
  <c r="O2095" i="8"/>
  <c r="N2095" i="8"/>
  <c r="M2095" i="8"/>
  <c r="L2095" i="8"/>
  <c r="P2094" i="8"/>
  <c r="O2094" i="8"/>
  <c r="N2094" i="8"/>
  <c r="M2094" i="8"/>
  <c r="L2094" i="8"/>
  <c r="P2093" i="8"/>
  <c r="O2093" i="8"/>
  <c r="N2093" i="8"/>
  <c r="M2093" i="8"/>
  <c r="L2093" i="8"/>
  <c r="P2092" i="8"/>
  <c r="O2092" i="8"/>
  <c r="N2092" i="8"/>
  <c r="M2092" i="8"/>
  <c r="L2092" i="8"/>
  <c r="P2091" i="8"/>
  <c r="O2091" i="8"/>
  <c r="N2091" i="8"/>
  <c r="M2091" i="8"/>
  <c r="L2091" i="8"/>
  <c r="P2090" i="8"/>
  <c r="O2090" i="8"/>
  <c r="N2090" i="8"/>
  <c r="M2090" i="8"/>
  <c r="L2090" i="8"/>
  <c r="P2089" i="8"/>
  <c r="O2089" i="8"/>
  <c r="N2089" i="8"/>
  <c r="M2089" i="8"/>
  <c r="L2089" i="8"/>
  <c r="P2088" i="8"/>
  <c r="O2088" i="8"/>
  <c r="N2088" i="8"/>
  <c r="M2088" i="8"/>
  <c r="L2088" i="8"/>
  <c r="P2087" i="8"/>
  <c r="O2087" i="8"/>
  <c r="N2087" i="8"/>
  <c r="M2087" i="8"/>
  <c r="L2087" i="8"/>
  <c r="P2086" i="8"/>
  <c r="O2086" i="8"/>
  <c r="N2086" i="8"/>
  <c r="M2086" i="8"/>
  <c r="L2086" i="8"/>
  <c r="P2085" i="8"/>
  <c r="O2085" i="8"/>
  <c r="N2085" i="8"/>
  <c r="M2085" i="8"/>
  <c r="L2085" i="8"/>
  <c r="P2084" i="8"/>
  <c r="O2084" i="8"/>
  <c r="N2084" i="8"/>
  <c r="M2084" i="8"/>
  <c r="L2084" i="8"/>
  <c r="P2083" i="8"/>
  <c r="O2083" i="8"/>
  <c r="N2083" i="8"/>
  <c r="M2083" i="8"/>
  <c r="L2083" i="8"/>
  <c r="P2082" i="8"/>
  <c r="O2082" i="8"/>
  <c r="N2082" i="8"/>
  <c r="M2082" i="8"/>
  <c r="L2082" i="8"/>
  <c r="P2081" i="8"/>
  <c r="O2081" i="8"/>
  <c r="N2081" i="8"/>
  <c r="M2081" i="8"/>
  <c r="L2081" i="8"/>
  <c r="P2080" i="8"/>
  <c r="O2080" i="8"/>
  <c r="N2080" i="8"/>
  <c r="M2080" i="8"/>
  <c r="L2080" i="8"/>
  <c r="P2079" i="8"/>
  <c r="O2079" i="8"/>
  <c r="N2079" i="8"/>
  <c r="M2079" i="8"/>
  <c r="L2079" i="8"/>
  <c r="P2078" i="8"/>
  <c r="O2078" i="8"/>
  <c r="N2078" i="8"/>
  <c r="M2078" i="8"/>
  <c r="L2078" i="8"/>
  <c r="P2077" i="8"/>
  <c r="O2077" i="8"/>
  <c r="N2077" i="8"/>
  <c r="M2077" i="8"/>
  <c r="L2077" i="8"/>
  <c r="P2076" i="8"/>
  <c r="O2076" i="8"/>
  <c r="N2076" i="8"/>
  <c r="M2076" i="8"/>
  <c r="L2076" i="8"/>
  <c r="P2075" i="8"/>
  <c r="O2075" i="8"/>
  <c r="N2075" i="8"/>
  <c r="M2075" i="8"/>
  <c r="L2075" i="8"/>
  <c r="P2074" i="8"/>
  <c r="O2074" i="8"/>
  <c r="N2074" i="8"/>
  <c r="M2074" i="8"/>
  <c r="L2074" i="8"/>
  <c r="P2073" i="8"/>
  <c r="O2073" i="8"/>
  <c r="N2073" i="8"/>
  <c r="M2073" i="8"/>
  <c r="L2073" i="8"/>
  <c r="P2072" i="8"/>
  <c r="O2072" i="8"/>
  <c r="N2072" i="8"/>
  <c r="M2072" i="8"/>
  <c r="L2072" i="8"/>
  <c r="P2071" i="8"/>
  <c r="O2071" i="8"/>
  <c r="N2071" i="8"/>
  <c r="M2071" i="8"/>
  <c r="L2071" i="8"/>
  <c r="P2070" i="8"/>
  <c r="O2070" i="8"/>
  <c r="N2070" i="8"/>
  <c r="M2070" i="8"/>
  <c r="L2070" i="8"/>
  <c r="P2069" i="8"/>
  <c r="O2069" i="8"/>
  <c r="N2069" i="8"/>
  <c r="M2069" i="8"/>
  <c r="L2069" i="8"/>
  <c r="P2068" i="8"/>
  <c r="O2068" i="8"/>
  <c r="N2068" i="8"/>
  <c r="M2068" i="8"/>
  <c r="L2068" i="8"/>
  <c r="P2067" i="8"/>
  <c r="O2067" i="8"/>
  <c r="N2067" i="8"/>
  <c r="M2067" i="8"/>
  <c r="L2067" i="8"/>
  <c r="P2066" i="8"/>
  <c r="O2066" i="8"/>
  <c r="N2066" i="8"/>
  <c r="M2066" i="8"/>
  <c r="L2066" i="8"/>
  <c r="P2065" i="8"/>
  <c r="O2065" i="8"/>
  <c r="N2065" i="8"/>
  <c r="M2065" i="8"/>
  <c r="L2065" i="8"/>
  <c r="P2064" i="8"/>
  <c r="O2064" i="8"/>
  <c r="N2064" i="8"/>
  <c r="M2064" i="8"/>
  <c r="L2064" i="8"/>
  <c r="P2063" i="8"/>
  <c r="O2063" i="8"/>
  <c r="N2063" i="8"/>
  <c r="M2063" i="8"/>
  <c r="L2063" i="8"/>
  <c r="P2062" i="8"/>
  <c r="O2062" i="8"/>
  <c r="N2062" i="8"/>
  <c r="M2062" i="8"/>
  <c r="L2062" i="8"/>
  <c r="P2061" i="8"/>
  <c r="O2061" i="8"/>
  <c r="N2061" i="8"/>
  <c r="M2061" i="8"/>
  <c r="L2061" i="8"/>
  <c r="P2060" i="8"/>
  <c r="O2060" i="8"/>
  <c r="N2060" i="8"/>
  <c r="M2060" i="8"/>
  <c r="L2060" i="8"/>
  <c r="P2059" i="8"/>
  <c r="O2059" i="8"/>
  <c r="N2059" i="8"/>
  <c r="M2059" i="8"/>
  <c r="L2059" i="8"/>
  <c r="P2058" i="8"/>
  <c r="O2058" i="8"/>
  <c r="N2058" i="8"/>
  <c r="M2058" i="8"/>
  <c r="L2058" i="8"/>
  <c r="P2057" i="8"/>
  <c r="O2057" i="8"/>
  <c r="N2057" i="8"/>
  <c r="M2057" i="8"/>
  <c r="L2057" i="8"/>
  <c r="P2056" i="8"/>
  <c r="O2056" i="8"/>
  <c r="N2056" i="8"/>
  <c r="M2056" i="8"/>
  <c r="L2056" i="8"/>
  <c r="P2055" i="8"/>
  <c r="O2055" i="8"/>
  <c r="N2055" i="8"/>
  <c r="M2055" i="8"/>
  <c r="L2055" i="8"/>
  <c r="P2054" i="8"/>
  <c r="O2054" i="8"/>
  <c r="N2054" i="8"/>
  <c r="M2054" i="8"/>
  <c r="L2054" i="8"/>
  <c r="P2053" i="8"/>
  <c r="O2053" i="8"/>
  <c r="N2053" i="8"/>
  <c r="M2053" i="8"/>
  <c r="L2053" i="8"/>
  <c r="P2052" i="8"/>
  <c r="O2052" i="8"/>
  <c r="N2052" i="8"/>
  <c r="M2052" i="8"/>
  <c r="L2052" i="8"/>
  <c r="P2051" i="8"/>
  <c r="O2051" i="8"/>
  <c r="N2051" i="8"/>
  <c r="M2051" i="8"/>
  <c r="L2051" i="8"/>
  <c r="P2050" i="8"/>
  <c r="O2050" i="8"/>
  <c r="N2050" i="8"/>
  <c r="M2050" i="8"/>
  <c r="L2050" i="8"/>
  <c r="P2049" i="8"/>
  <c r="O2049" i="8"/>
  <c r="N2049" i="8"/>
  <c r="M2049" i="8"/>
  <c r="L2049" i="8"/>
  <c r="P2048" i="8"/>
  <c r="O2048" i="8"/>
  <c r="N2048" i="8"/>
  <c r="M2048" i="8"/>
  <c r="L2048" i="8"/>
  <c r="P2047" i="8"/>
  <c r="O2047" i="8"/>
  <c r="N2047" i="8"/>
  <c r="M2047" i="8"/>
  <c r="L2047" i="8"/>
  <c r="P2046" i="8"/>
  <c r="O2046" i="8"/>
  <c r="N2046" i="8"/>
  <c r="M2046" i="8"/>
  <c r="L2046" i="8"/>
  <c r="P2045" i="8"/>
  <c r="O2045" i="8"/>
  <c r="N2045" i="8"/>
  <c r="M2045" i="8"/>
  <c r="L2045" i="8"/>
  <c r="P2044" i="8"/>
  <c r="O2044" i="8"/>
  <c r="N2044" i="8"/>
  <c r="M2044" i="8"/>
  <c r="L2044" i="8"/>
  <c r="P2043" i="8"/>
  <c r="O2043" i="8"/>
  <c r="N2043" i="8"/>
  <c r="M2043" i="8"/>
  <c r="L2043" i="8"/>
  <c r="P2042" i="8"/>
  <c r="O2042" i="8"/>
  <c r="N2042" i="8"/>
  <c r="M2042" i="8"/>
  <c r="L2042" i="8"/>
  <c r="P2041" i="8"/>
  <c r="O2041" i="8"/>
  <c r="N2041" i="8"/>
  <c r="M2041" i="8"/>
  <c r="L2041" i="8"/>
  <c r="P2040" i="8"/>
  <c r="O2040" i="8"/>
  <c r="N2040" i="8"/>
  <c r="M2040" i="8"/>
  <c r="L2040" i="8"/>
  <c r="P2039" i="8"/>
  <c r="O2039" i="8"/>
  <c r="N2039" i="8"/>
  <c r="M2039" i="8"/>
  <c r="L2039" i="8"/>
  <c r="P2038" i="8"/>
  <c r="O2038" i="8"/>
  <c r="N2038" i="8"/>
  <c r="M2038" i="8"/>
  <c r="L2038" i="8"/>
  <c r="P2037" i="8"/>
  <c r="O2037" i="8"/>
  <c r="N2037" i="8"/>
  <c r="M2037" i="8"/>
  <c r="L2037" i="8"/>
  <c r="P2036" i="8"/>
  <c r="O2036" i="8"/>
  <c r="N2036" i="8"/>
  <c r="M2036" i="8"/>
  <c r="L2036" i="8"/>
  <c r="P2035" i="8"/>
  <c r="O2035" i="8"/>
  <c r="N2035" i="8"/>
  <c r="M2035" i="8"/>
  <c r="L2035" i="8"/>
  <c r="P2034" i="8"/>
  <c r="O2034" i="8"/>
  <c r="N2034" i="8"/>
  <c r="M2034" i="8"/>
  <c r="L2034" i="8"/>
  <c r="P2033" i="8"/>
  <c r="O2033" i="8"/>
  <c r="N2033" i="8"/>
  <c r="M2033" i="8"/>
  <c r="L2033" i="8"/>
  <c r="P2032" i="8"/>
  <c r="O2032" i="8"/>
  <c r="N2032" i="8"/>
  <c r="M2032" i="8"/>
  <c r="L2032" i="8"/>
  <c r="P2031" i="8"/>
  <c r="O2031" i="8"/>
  <c r="N2031" i="8"/>
  <c r="M2031" i="8"/>
  <c r="L2031" i="8"/>
  <c r="P2030" i="8"/>
  <c r="O2030" i="8"/>
  <c r="N2030" i="8"/>
  <c r="M2030" i="8"/>
  <c r="L2030" i="8"/>
  <c r="P2029" i="8"/>
  <c r="O2029" i="8"/>
  <c r="N2029" i="8"/>
  <c r="M2029" i="8"/>
  <c r="L2029" i="8"/>
  <c r="P2028" i="8"/>
  <c r="O2028" i="8"/>
  <c r="N2028" i="8"/>
  <c r="M2028" i="8"/>
  <c r="L2028" i="8"/>
  <c r="P2027" i="8"/>
  <c r="O2027" i="8"/>
  <c r="N2027" i="8"/>
  <c r="M2027" i="8"/>
  <c r="L2027" i="8"/>
  <c r="P2026" i="8"/>
  <c r="O2026" i="8"/>
  <c r="N2026" i="8"/>
  <c r="M2026" i="8"/>
  <c r="L2026" i="8"/>
  <c r="P2025" i="8"/>
  <c r="O2025" i="8"/>
  <c r="N2025" i="8"/>
  <c r="M2025" i="8"/>
  <c r="L2025" i="8"/>
  <c r="P2024" i="8"/>
  <c r="O2024" i="8"/>
  <c r="N2024" i="8"/>
  <c r="M2024" i="8"/>
  <c r="L2024" i="8"/>
  <c r="P2023" i="8"/>
  <c r="O2023" i="8"/>
  <c r="N2023" i="8"/>
  <c r="M2023" i="8"/>
  <c r="L2023" i="8"/>
  <c r="P2022" i="8"/>
  <c r="O2022" i="8"/>
  <c r="N2022" i="8"/>
  <c r="M2022" i="8"/>
  <c r="L2022" i="8"/>
  <c r="P2021" i="8"/>
  <c r="O2021" i="8"/>
  <c r="N2021" i="8"/>
  <c r="M2021" i="8"/>
  <c r="L2021" i="8"/>
  <c r="P2020" i="8"/>
  <c r="O2020" i="8"/>
  <c r="N2020" i="8"/>
  <c r="M2020" i="8"/>
  <c r="L2020" i="8"/>
  <c r="P2019" i="8"/>
  <c r="O2019" i="8"/>
  <c r="N2019" i="8"/>
  <c r="M2019" i="8"/>
  <c r="L2019" i="8"/>
  <c r="P2018" i="8"/>
  <c r="O2018" i="8"/>
  <c r="N2018" i="8"/>
  <c r="M2018" i="8"/>
  <c r="L2018" i="8"/>
  <c r="P2017" i="8"/>
  <c r="O2017" i="8"/>
  <c r="N2017" i="8"/>
  <c r="M2017" i="8"/>
  <c r="L2017" i="8"/>
  <c r="P2016" i="8"/>
  <c r="O2016" i="8"/>
  <c r="N2016" i="8"/>
  <c r="M2016" i="8"/>
  <c r="L2016" i="8"/>
  <c r="P2015" i="8"/>
  <c r="O2015" i="8"/>
  <c r="N2015" i="8"/>
  <c r="M2015" i="8"/>
  <c r="L2015" i="8"/>
  <c r="P2014" i="8"/>
  <c r="O2014" i="8"/>
  <c r="N2014" i="8"/>
  <c r="M2014" i="8"/>
  <c r="L2014" i="8"/>
  <c r="P2013" i="8"/>
  <c r="O2013" i="8"/>
  <c r="N2013" i="8"/>
  <c r="M2013" i="8"/>
  <c r="L2013" i="8"/>
  <c r="P2012" i="8"/>
  <c r="O2012" i="8"/>
  <c r="N2012" i="8"/>
  <c r="M2012" i="8"/>
  <c r="L2012" i="8"/>
  <c r="P2011" i="8"/>
  <c r="O2011" i="8"/>
  <c r="N2011" i="8"/>
  <c r="M2011" i="8"/>
  <c r="L2011" i="8"/>
  <c r="P2010" i="8"/>
  <c r="O2010" i="8"/>
  <c r="N2010" i="8"/>
  <c r="M2010" i="8"/>
  <c r="L2010" i="8"/>
  <c r="P2009" i="8"/>
  <c r="O2009" i="8"/>
  <c r="N2009" i="8"/>
  <c r="M2009" i="8"/>
  <c r="L2009" i="8"/>
  <c r="P2008" i="8"/>
  <c r="O2008" i="8"/>
  <c r="N2008" i="8"/>
  <c r="M2008" i="8"/>
  <c r="L2008" i="8"/>
  <c r="P2007" i="8"/>
  <c r="O2007" i="8"/>
  <c r="N2007" i="8"/>
  <c r="M2007" i="8"/>
  <c r="L2007" i="8"/>
  <c r="P2006" i="8"/>
  <c r="O2006" i="8"/>
  <c r="N2006" i="8"/>
  <c r="M2006" i="8"/>
  <c r="L2006" i="8"/>
  <c r="P2005" i="8"/>
  <c r="O2005" i="8"/>
  <c r="N2005" i="8"/>
  <c r="M2005" i="8"/>
  <c r="L2005" i="8"/>
  <c r="P2004" i="8"/>
  <c r="O2004" i="8"/>
  <c r="N2004" i="8"/>
  <c r="M2004" i="8"/>
  <c r="L2004" i="8"/>
  <c r="P2003" i="8"/>
  <c r="O2003" i="8"/>
  <c r="N2003" i="8"/>
  <c r="M2003" i="8"/>
  <c r="L2003" i="8"/>
  <c r="P2002" i="8"/>
  <c r="O2002" i="8"/>
  <c r="N2002" i="8"/>
  <c r="M2002" i="8"/>
  <c r="L2002" i="8"/>
  <c r="P2001" i="8"/>
  <c r="O2001" i="8"/>
  <c r="N2001" i="8"/>
  <c r="M2001" i="8"/>
  <c r="L2001" i="8"/>
  <c r="P2000" i="8"/>
  <c r="O2000" i="8"/>
  <c r="N2000" i="8"/>
  <c r="M2000" i="8"/>
  <c r="L2000" i="8"/>
  <c r="P1999" i="8"/>
  <c r="O1999" i="8"/>
  <c r="N1999" i="8"/>
  <c r="M1999" i="8"/>
  <c r="L1999" i="8"/>
  <c r="P1998" i="8"/>
  <c r="O1998" i="8"/>
  <c r="N1998" i="8"/>
  <c r="M1998" i="8"/>
  <c r="L1998" i="8"/>
  <c r="P1997" i="8"/>
  <c r="O1997" i="8"/>
  <c r="N1997" i="8"/>
  <c r="M1997" i="8"/>
  <c r="L1997" i="8"/>
  <c r="P1996" i="8"/>
  <c r="O1996" i="8"/>
  <c r="N1996" i="8"/>
  <c r="M1996" i="8"/>
  <c r="L1996" i="8"/>
  <c r="P1995" i="8"/>
  <c r="O1995" i="8"/>
  <c r="N1995" i="8"/>
  <c r="M1995" i="8"/>
  <c r="L1995" i="8"/>
  <c r="P1994" i="8"/>
  <c r="O1994" i="8"/>
  <c r="N1994" i="8"/>
  <c r="M1994" i="8"/>
  <c r="L1994" i="8"/>
  <c r="P1993" i="8"/>
  <c r="O1993" i="8"/>
  <c r="N1993" i="8"/>
  <c r="M1993" i="8"/>
  <c r="L1993" i="8"/>
  <c r="P1992" i="8"/>
  <c r="O1992" i="8"/>
  <c r="N1992" i="8"/>
  <c r="M1992" i="8"/>
  <c r="L1992" i="8"/>
  <c r="P1991" i="8"/>
  <c r="O1991" i="8"/>
  <c r="N1991" i="8"/>
  <c r="M1991" i="8"/>
  <c r="L1991" i="8"/>
  <c r="P1990" i="8"/>
  <c r="O1990" i="8"/>
  <c r="N1990" i="8"/>
  <c r="M1990" i="8"/>
  <c r="L1990" i="8"/>
  <c r="P1989" i="8"/>
  <c r="O1989" i="8"/>
  <c r="N1989" i="8"/>
  <c r="M1989" i="8"/>
  <c r="L1989" i="8"/>
  <c r="P1988" i="8"/>
  <c r="O1988" i="8"/>
  <c r="N1988" i="8"/>
  <c r="M1988" i="8"/>
  <c r="L1988" i="8"/>
  <c r="P1987" i="8"/>
  <c r="O1987" i="8"/>
  <c r="N1987" i="8"/>
  <c r="M1987" i="8"/>
  <c r="L1987" i="8"/>
  <c r="P1986" i="8"/>
  <c r="O1986" i="8"/>
  <c r="N1986" i="8"/>
  <c r="M1986" i="8"/>
  <c r="L1986" i="8"/>
  <c r="P1985" i="8"/>
  <c r="O1985" i="8"/>
  <c r="N1985" i="8"/>
  <c r="M1985" i="8"/>
  <c r="L1985" i="8"/>
  <c r="P1984" i="8"/>
  <c r="O1984" i="8"/>
  <c r="N1984" i="8"/>
  <c r="M1984" i="8"/>
  <c r="L1984" i="8"/>
  <c r="P1983" i="8"/>
  <c r="O1983" i="8"/>
  <c r="N1983" i="8"/>
  <c r="M1983" i="8"/>
  <c r="L1983" i="8"/>
  <c r="P1982" i="8"/>
  <c r="O1982" i="8"/>
  <c r="N1982" i="8"/>
  <c r="M1982" i="8"/>
  <c r="L1982" i="8"/>
  <c r="P1981" i="8"/>
  <c r="O1981" i="8"/>
  <c r="N1981" i="8"/>
  <c r="M1981" i="8"/>
  <c r="L1981" i="8"/>
  <c r="P1980" i="8"/>
  <c r="O1980" i="8"/>
  <c r="N1980" i="8"/>
  <c r="M1980" i="8"/>
  <c r="L1980" i="8"/>
  <c r="P1979" i="8"/>
  <c r="O1979" i="8"/>
  <c r="N1979" i="8"/>
  <c r="M1979" i="8"/>
  <c r="L1979" i="8"/>
  <c r="P1978" i="8"/>
  <c r="O1978" i="8"/>
  <c r="N1978" i="8"/>
  <c r="M1978" i="8"/>
  <c r="L1978" i="8"/>
  <c r="P1977" i="8"/>
  <c r="O1977" i="8"/>
  <c r="N1977" i="8"/>
  <c r="M1977" i="8"/>
  <c r="L1977" i="8"/>
  <c r="P1976" i="8"/>
  <c r="O1976" i="8"/>
  <c r="N1976" i="8"/>
  <c r="M1976" i="8"/>
  <c r="L1976" i="8"/>
  <c r="P1975" i="8"/>
  <c r="O1975" i="8"/>
  <c r="N1975" i="8"/>
  <c r="M1975" i="8"/>
  <c r="L1975" i="8"/>
  <c r="P1974" i="8"/>
  <c r="O1974" i="8"/>
  <c r="N1974" i="8"/>
  <c r="M1974" i="8"/>
  <c r="L1974" i="8"/>
  <c r="P1973" i="8"/>
  <c r="O1973" i="8"/>
  <c r="N1973" i="8"/>
  <c r="M1973" i="8"/>
  <c r="L1973" i="8"/>
  <c r="P1972" i="8"/>
  <c r="O1972" i="8"/>
  <c r="N1972" i="8"/>
  <c r="M1972" i="8"/>
  <c r="L1972" i="8"/>
  <c r="P1971" i="8"/>
  <c r="O1971" i="8"/>
  <c r="N1971" i="8"/>
  <c r="M1971" i="8"/>
  <c r="L1971" i="8"/>
  <c r="P1970" i="8"/>
  <c r="O1970" i="8"/>
  <c r="N1970" i="8"/>
  <c r="M1970" i="8"/>
  <c r="L1970" i="8"/>
  <c r="P1969" i="8"/>
  <c r="O1969" i="8"/>
  <c r="N1969" i="8"/>
  <c r="M1969" i="8"/>
  <c r="L1969" i="8"/>
  <c r="P1968" i="8"/>
  <c r="O1968" i="8"/>
  <c r="N1968" i="8"/>
  <c r="M1968" i="8"/>
  <c r="L1968" i="8"/>
  <c r="P1967" i="8"/>
  <c r="O1967" i="8"/>
  <c r="N1967" i="8"/>
  <c r="M1967" i="8"/>
  <c r="L1967" i="8"/>
  <c r="P1966" i="8"/>
  <c r="O1966" i="8"/>
  <c r="N1966" i="8"/>
  <c r="M1966" i="8"/>
  <c r="L1966" i="8"/>
  <c r="P1965" i="8"/>
  <c r="O1965" i="8"/>
  <c r="N1965" i="8"/>
  <c r="M1965" i="8"/>
  <c r="L1965" i="8"/>
  <c r="P1964" i="8"/>
  <c r="O1964" i="8"/>
  <c r="N1964" i="8"/>
  <c r="M1964" i="8"/>
  <c r="L1964" i="8"/>
  <c r="P1963" i="8"/>
  <c r="O1963" i="8"/>
  <c r="N1963" i="8"/>
  <c r="M1963" i="8"/>
  <c r="L1963" i="8"/>
  <c r="P1962" i="8"/>
  <c r="O1962" i="8"/>
  <c r="N1962" i="8"/>
  <c r="M1962" i="8"/>
  <c r="L1962" i="8"/>
  <c r="P1961" i="8"/>
  <c r="O1961" i="8"/>
  <c r="N1961" i="8"/>
  <c r="M1961" i="8"/>
  <c r="L1961" i="8"/>
  <c r="P1960" i="8"/>
  <c r="O1960" i="8"/>
  <c r="N1960" i="8"/>
  <c r="M1960" i="8"/>
  <c r="L1960" i="8"/>
  <c r="P1959" i="8"/>
  <c r="O1959" i="8"/>
  <c r="N1959" i="8"/>
  <c r="M1959" i="8"/>
  <c r="L1959" i="8"/>
  <c r="P1958" i="8"/>
  <c r="O1958" i="8"/>
  <c r="N1958" i="8"/>
  <c r="M1958" i="8"/>
  <c r="L1958" i="8"/>
  <c r="P1957" i="8"/>
  <c r="O1957" i="8"/>
  <c r="N1957" i="8"/>
  <c r="M1957" i="8"/>
  <c r="L1957" i="8"/>
  <c r="P1956" i="8"/>
  <c r="O1956" i="8"/>
  <c r="N1956" i="8"/>
  <c r="M1956" i="8"/>
  <c r="L1956" i="8"/>
  <c r="P1955" i="8"/>
  <c r="O1955" i="8"/>
  <c r="N1955" i="8"/>
  <c r="M1955" i="8"/>
  <c r="L1955" i="8"/>
  <c r="P1954" i="8"/>
  <c r="O1954" i="8"/>
  <c r="N1954" i="8"/>
  <c r="M1954" i="8"/>
  <c r="L1954" i="8"/>
  <c r="P1953" i="8"/>
  <c r="O1953" i="8"/>
  <c r="N1953" i="8"/>
  <c r="M1953" i="8"/>
  <c r="L1953" i="8"/>
  <c r="P1952" i="8"/>
  <c r="O1952" i="8"/>
  <c r="N1952" i="8"/>
  <c r="M1952" i="8"/>
  <c r="L1952" i="8"/>
  <c r="P1951" i="8"/>
  <c r="O1951" i="8"/>
  <c r="N1951" i="8"/>
  <c r="M1951" i="8"/>
  <c r="L1951" i="8"/>
  <c r="P1950" i="8"/>
  <c r="O1950" i="8"/>
  <c r="N1950" i="8"/>
  <c r="M1950" i="8"/>
  <c r="L1950" i="8"/>
  <c r="P1949" i="8"/>
  <c r="O1949" i="8"/>
  <c r="N1949" i="8"/>
  <c r="M1949" i="8"/>
  <c r="L1949" i="8"/>
  <c r="P1948" i="8"/>
  <c r="O1948" i="8"/>
  <c r="N1948" i="8"/>
  <c r="M1948" i="8"/>
  <c r="L1948" i="8"/>
  <c r="P1947" i="8"/>
  <c r="O1947" i="8"/>
  <c r="N1947" i="8"/>
  <c r="M1947" i="8"/>
  <c r="L1947" i="8"/>
  <c r="P1946" i="8"/>
  <c r="O1946" i="8"/>
  <c r="N1946" i="8"/>
  <c r="M1946" i="8"/>
  <c r="L1946" i="8"/>
  <c r="P1945" i="8"/>
  <c r="O1945" i="8"/>
  <c r="N1945" i="8"/>
  <c r="M1945" i="8"/>
  <c r="L1945" i="8"/>
  <c r="P1944" i="8"/>
  <c r="O1944" i="8"/>
  <c r="N1944" i="8"/>
  <c r="M1944" i="8"/>
  <c r="L1944" i="8"/>
  <c r="P1943" i="8"/>
  <c r="O1943" i="8"/>
  <c r="N1943" i="8"/>
  <c r="M1943" i="8"/>
  <c r="L1943" i="8"/>
  <c r="P1942" i="8"/>
  <c r="O1942" i="8"/>
  <c r="N1942" i="8"/>
  <c r="M1942" i="8"/>
  <c r="L1942" i="8"/>
  <c r="P1941" i="8"/>
  <c r="O1941" i="8"/>
  <c r="N1941" i="8"/>
  <c r="M1941" i="8"/>
  <c r="L1941" i="8"/>
  <c r="P1940" i="8"/>
  <c r="O1940" i="8"/>
  <c r="N1940" i="8"/>
  <c r="M1940" i="8"/>
  <c r="L1940" i="8"/>
  <c r="P1939" i="8"/>
  <c r="O1939" i="8"/>
  <c r="N1939" i="8"/>
  <c r="M1939" i="8"/>
  <c r="L1939" i="8"/>
  <c r="P1938" i="8"/>
  <c r="O1938" i="8"/>
  <c r="N1938" i="8"/>
  <c r="M1938" i="8"/>
  <c r="L1938" i="8"/>
  <c r="P1937" i="8"/>
  <c r="O1937" i="8"/>
  <c r="N1937" i="8"/>
  <c r="M1937" i="8"/>
  <c r="L1937" i="8"/>
  <c r="P1936" i="8"/>
  <c r="O1936" i="8"/>
  <c r="N1936" i="8"/>
  <c r="M1936" i="8"/>
  <c r="L1936" i="8"/>
  <c r="P1935" i="8"/>
  <c r="O1935" i="8"/>
  <c r="N1935" i="8"/>
  <c r="M1935" i="8"/>
  <c r="L1935" i="8"/>
  <c r="P1934" i="8"/>
  <c r="O1934" i="8"/>
  <c r="N1934" i="8"/>
  <c r="M1934" i="8"/>
  <c r="L1934" i="8"/>
  <c r="P1933" i="8"/>
  <c r="O1933" i="8"/>
  <c r="N1933" i="8"/>
  <c r="M1933" i="8"/>
  <c r="L1933" i="8"/>
  <c r="P1932" i="8"/>
  <c r="O1932" i="8"/>
  <c r="N1932" i="8"/>
  <c r="M1932" i="8"/>
  <c r="L1932" i="8"/>
  <c r="P1931" i="8"/>
  <c r="O1931" i="8"/>
  <c r="N1931" i="8"/>
  <c r="M1931" i="8"/>
  <c r="L1931" i="8"/>
  <c r="P1930" i="8"/>
  <c r="O1930" i="8"/>
  <c r="N1930" i="8"/>
  <c r="M1930" i="8"/>
  <c r="L1930" i="8"/>
  <c r="P1929" i="8"/>
  <c r="O1929" i="8"/>
  <c r="N1929" i="8"/>
  <c r="M1929" i="8"/>
  <c r="L1929" i="8"/>
  <c r="P1928" i="8"/>
  <c r="O1928" i="8"/>
  <c r="N1928" i="8"/>
  <c r="M1928" i="8"/>
  <c r="L1928" i="8"/>
  <c r="P1927" i="8"/>
  <c r="O1927" i="8"/>
  <c r="N1927" i="8"/>
  <c r="M1927" i="8"/>
  <c r="L1927" i="8"/>
  <c r="P1926" i="8"/>
  <c r="O1926" i="8"/>
  <c r="N1926" i="8"/>
  <c r="M1926" i="8"/>
  <c r="L1926" i="8"/>
  <c r="P1925" i="8"/>
  <c r="O1925" i="8"/>
  <c r="N1925" i="8"/>
  <c r="M1925" i="8"/>
  <c r="L1925" i="8"/>
  <c r="P1924" i="8"/>
  <c r="O1924" i="8"/>
  <c r="N1924" i="8"/>
  <c r="M1924" i="8"/>
  <c r="L1924" i="8"/>
  <c r="P1923" i="8"/>
  <c r="O1923" i="8"/>
  <c r="N1923" i="8"/>
  <c r="M1923" i="8"/>
  <c r="L1923" i="8"/>
  <c r="P1922" i="8"/>
  <c r="O1922" i="8"/>
  <c r="N1922" i="8"/>
  <c r="M1922" i="8"/>
  <c r="L1922" i="8"/>
  <c r="P1921" i="8"/>
  <c r="O1921" i="8"/>
  <c r="N1921" i="8"/>
  <c r="M1921" i="8"/>
  <c r="L1921" i="8"/>
  <c r="P1920" i="8"/>
  <c r="O1920" i="8"/>
  <c r="N1920" i="8"/>
  <c r="M1920" i="8"/>
  <c r="L1920" i="8"/>
  <c r="P1919" i="8"/>
  <c r="O1919" i="8"/>
  <c r="N1919" i="8"/>
  <c r="M1919" i="8"/>
  <c r="L1919" i="8"/>
  <c r="P1918" i="8"/>
  <c r="O1918" i="8"/>
  <c r="N1918" i="8"/>
  <c r="M1918" i="8"/>
  <c r="L1918" i="8"/>
  <c r="P1917" i="8"/>
  <c r="O1917" i="8"/>
  <c r="N1917" i="8"/>
  <c r="M1917" i="8"/>
  <c r="L1917" i="8"/>
  <c r="P1916" i="8"/>
  <c r="O1916" i="8"/>
  <c r="N1916" i="8"/>
  <c r="M1916" i="8"/>
  <c r="L1916" i="8"/>
  <c r="P1915" i="8"/>
  <c r="O1915" i="8"/>
  <c r="N1915" i="8"/>
  <c r="M1915" i="8"/>
  <c r="L1915" i="8"/>
  <c r="P1914" i="8"/>
  <c r="O1914" i="8"/>
  <c r="N1914" i="8"/>
  <c r="M1914" i="8"/>
  <c r="L1914" i="8"/>
  <c r="P1913" i="8"/>
  <c r="O1913" i="8"/>
  <c r="N1913" i="8"/>
  <c r="M1913" i="8"/>
  <c r="L1913" i="8"/>
  <c r="P1912" i="8"/>
  <c r="O1912" i="8"/>
  <c r="N1912" i="8"/>
  <c r="M1912" i="8"/>
  <c r="L1912" i="8"/>
  <c r="P1911" i="8"/>
  <c r="O1911" i="8"/>
  <c r="N1911" i="8"/>
  <c r="M1911" i="8"/>
  <c r="L1911" i="8"/>
  <c r="P1910" i="8"/>
  <c r="O1910" i="8"/>
  <c r="N1910" i="8"/>
  <c r="M1910" i="8"/>
  <c r="L1910" i="8"/>
  <c r="P1909" i="8"/>
  <c r="O1909" i="8"/>
  <c r="N1909" i="8"/>
  <c r="M1909" i="8"/>
  <c r="L1909" i="8"/>
  <c r="P1908" i="8"/>
  <c r="O1908" i="8"/>
  <c r="N1908" i="8"/>
  <c r="M1908" i="8"/>
  <c r="L1908" i="8"/>
  <c r="P1907" i="8"/>
  <c r="O1907" i="8"/>
  <c r="N1907" i="8"/>
  <c r="M1907" i="8"/>
  <c r="L1907" i="8"/>
  <c r="P1906" i="8"/>
  <c r="O1906" i="8"/>
  <c r="N1906" i="8"/>
  <c r="M1906" i="8"/>
  <c r="L1906" i="8"/>
  <c r="P1905" i="8"/>
  <c r="O1905" i="8"/>
  <c r="N1905" i="8"/>
  <c r="M1905" i="8"/>
  <c r="L1905" i="8"/>
  <c r="P1904" i="8"/>
  <c r="O1904" i="8"/>
  <c r="N1904" i="8"/>
  <c r="M1904" i="8"/>
  <c r="L1904" i="8"/>
  <c r="P1903" i="8"/>
  <c r="O1903" i="8"/>
  <c r="N1903" i="8"/>
  <c r="M1903" i="8"/>
  <c r="L1903" i="8"/>
  <c r="P1902" i="8"/>
  <c r="O1902" i="8"/>
  <c r="N1902" i="8"/>
  <c r="M1902" i="8"/>
  <c r="L1902" i="8"/>
  <c r="P1901" i="8"/>
  <c r="O1901" i="8"/>
  <c r="N1901" i="8"/>
  <c r="M1901" i="8"/>
  <c r="L1901" i="8"/>
  <c r="P1900" i="8"/>
  <c r="O1900" i="8"/>
  <c r="N1900" i="8"/>
  <c r="M1900" i="8"/>
  <c r="L1900" i="8"/>
  <c r="P1899" i="8"/>
  <c r="O1899" i="8"/>
  <c r="N1899" i="8"/>
  <c r="M1899" i="8"/>
  <c r="L1899" i="8"/>
  <c r="P1898" i="8"/>
  <c r="O1898" i="8"/>
  <c r="N1898" i="8"/>
  <c r="M1898" i="8"/>
  <c r="L1898" i="8"/>
  <c r="P1897" i="8"/>
  <c r="O1897" i="8"/>
  <c r="N1897" i="8"/>
  <c r="M1897" i="8"/>
  <c r="L1897" i="8"/>
  <c r="P1896" i="8"/>
  <c r="O1896" i="8"/>
  <c r="N1896" i="8"/>
  <c r="M1896" i="8"/>
  <c r="L1896" i="8"/>
  <c r="P1895" i="8"/>
  <c r="O1895" i="8"/>
  <c r="N1895" i="8"/>
  <c r="M1895" i="8"/>
  <c r="L1895" i="8"/>
  <c r="P1894" i="8"/>
  <c r="O1894" i="8"/>
  <c r="N1894" i="8"/>
  <c r="M1894" i="8"/>
  <c r="L1894" i="8"/>
  <c r="P1893" i="8"/>
  <c r="O1893" i="8"/>
  <c r="N1893" i="8"/>
  <c r="M1893" i="8"/>
  <c r="L1893" i="8"/>
  <c r="P1892" i="8"/>
  <c r="O1892" i="8"/>
  <c r="N1892" i="8"/>
  <c r="M1892" i="8"/>
  <c r="L1892" i="8"/>
  <c r="P1891" i="8"/>
  <c r="O1891" i="8"/>
  <c r="N1891" i="8"/>
  <c r="M1891" i="8"/>
  <c r="L1891" i="8"/>
  <c r="P1890" i="8"/>
  <c r="O1890" i="8"/>
  <c r="N1890" i="8"/>
  <c r="M1890" i="8"/>
  <c r="L1890" i="8"/>
  <c r="P1889" i="8"/>
  <c r="O1889" i="8"/>
  <c r="N1889" i="8"/>
  <c r="M1889" i="8"/>
  <c r="L1889" i="8"/>
  <c r="P1888" i="8"/>
  <c r="O1888" i="8"/>
  <c r="N1888" i="8"/>
  <c r="M1888" i="8"/>
  <c r="L1888" i="8"/>
  <c r="P1887" i="8"/>
  <c r="O1887" i="8"/>
  <c r="N1887" i="8"/>
  <c r="M1887" i="8"/>
  <c r="L1887" i="8"/>
  <c r="P1886" i="8"/>
  <c r="O1886" i="8"/>
  <c r="N1886" i="8"/>
  <c r="M1886" i="8"/>
  <c r="L1886" i="8"/>
  <c r="P1885" i="8"/>
  <c r="O1885" i="8"/>
  <c r="N1885" i="8"/>
  <c r="M1885" i="8"/>
  <c r="L1885" i="8"/>
  <c r="P1884" i="8"/>
  <c r="O1884" i="8"/>
  <c r="N1884" i="8"/>
  <c r="M1884" i="8"/>
  <c r="L1884" i="8"/>
  <c r="P1883" i="8"/>
  <c r="O1883" i="8"/>
  <c r="N1883" i="8"/>
  <c r="M1883" i="8"/>
  <c r="L1883" i="8"/>
  <c r="P1882" i="8"/>
  <c r="O1882" i="8"/>
  <c r="N1882" i="8"/>
  <c r="M1882" i="8"/>
  <c r="L1882" i="8"/>
  <c r="P1881" i="8"/>
  <c r="O1881" i="8"/>
  <c r="N1881" i="8"/>
  <c r="M1881" i="8"/>
  <c r="L1881" i="8"/>
  <c r="P1880" i="8"/>
  <c r="O1880" i="8"/>
  <c r="N1880" i="8"/>
  <c r="M1880" i="8"/>
  <c r="L1880" i="8"/>
  <c r="P1879" i="8"/>
  <c r="O1879" i="8"/>
  <c r="N1879" i="8"/>
  <c r="M1879" i="8"/>
  <c r="L1879" i="8"/>
  <c r="P1878" i="8"/>
  <c r="O1878" i="8"/>
  <c r="N1878" i="8"/>
  <c r="M1878" i="8"/>
  <c r="L1878" i="8"/>
  <c r="P1877" i="8"/>
  <c r="O1877" i="8"/>
  <c r="N1877" i="8"/>
  <c r="M1877" i="8"/>
  <c r="L1877" i="8"/>
  <c r="P1876" i="8"/>
  <c r="O1876" i="8"/>
  <c r="N1876" i="8"/>
  <c r="M1876" i="8"/>
  <c r="L1876" i="8"/>
  <c r="P1875" i="8"/>
  <c r="O1875" i="8"/>
  <c r="N1875" i="8"/>
  <c r="M1875" i="8"/>
  <c r="L1875" i="8"/>
  <c r="P1874" i="8"/>
  <c r="O1874" i="8"/>
  <c r="N1874" i="8"/>
  <c r="M1874" i="8"/>
  <c r="L1874" i="8"/>
  <c r="P1873" i="8"/>
  <c r="O1873" i="8"/>
  <c r="N1873" i="8"/>
  <c r="M1873" i="8"/>
  <c r="L1873" i="8"/>
  <c r="P1872" i="8"/>
  <c r="O1872" i="8"/>
  <c r="N1872" i="8"/>
  <c r="M1872" i="8"/>
  <c r="L1872" i="8"/>
  <c r="P1871" i="8"/>
  <c r="O1871" i="8"/>
  <c r="N1871" i="8"/>
  <c r="M1871" i="8"/>
  <c r="L1871" i="8"/>
  <c r="P1870" i="8"/>
  <c r="O1870" i="8"/>
  <c r="N1870" i="8"/>
  <c r="M1870" i="8"/>
  <c r="L1870" i="8"/>
  <c r="P1869" i="8"/>
  <c r="O1869" i="8"/>
  <c r="N1869" i="8"/>
  <c r="M1869" i="8"/>
  <c r="L1869" i="8"/>
  <c r="P1868" i="8"/>
  <c r="O1868" i="8"/>
  <c r="N1868" i="8"/>
  <c r="M1868" i="8"/>
  <c r="L1868" i="8"/>
  <c r="P1867" i="8"/>
  <c r="O1867" i="8"/>
  <c r="N1867" i="8"/>
  <c r="M1867" i="8"/>
  <c r="L1867" i="8"/>
  <c r="P1866" i="8"/>
  <c r="O1866" i="8"/>
  <c r="N1866" i="8"/>
  <c r="M1866" i="8"/>
  <c r="L1866" i="8"/>
  <c r="P1865" i="8"/>
  <c r="O1865" i="8"/>
  <c r="N1865" i="8"/>
  <c r="M1865" i="8"/>
  <c r="L1865" i="8"/>
  <c r="P1864" i="8"/>
  <c r="O1864" i="8"/>
  <c r="N1864" i="8"/>
  <c r="M1864" i="8"/>
  <c r="L1864" i="8"/>
  <c r="P1863" i="8"/>
  <c r="O1863" i="8"/>
  <c r="N1863" i="8"/>
  <c r="M1863" i="8"/>
  <c r="L1863" i="8"/>
  <c r="P1862" i="8"/>
  <c r="O1862" i="8"/>
  <c r="N1862" i="8"/>
  <c r="M1862" i="8"/>
  <c r="L1862" i="8"/>
  <c r="P1861" i="8"/>
  <c r="O1861" i="8"/>
  <c r="N1861" i="8"/>
  <c r="M1861" i="8"/>
  <c r="L1861" i="8"/>
  <c r="P1860" i="8"/>
  <c r="O1860" i="8"/>
  <c r="N1860" i="8"/>
  <c r="M1860" i="8"/>
  <c r="L1860" i="8"/>
  <c r="P1859" i="8"/>
  <c r="O1859" i="8"/>
  <c r="N1859" i="8"/>
  <c r="M1859" i="8"/>
  <c r="L1859" i="8"/>
  <c r="P1858" i="8"/>
  <c r="O1858" i="8"/>
  <c r="N1858" i="8"/>
  <c r="M1858" i="8"/>
  <c r="L1858" i="8"/>
  <c r="P1857" i="8"/>
  <c r="O1857" i="8"/>
  <c r="N1857" i="8"/>
  <c r="M1857" i="8"/>
  <c r="L1857" i="8"/>
  <c r="P1856" i="8"/>
  <c r="O1856" i="8"/>
  <c r="N1856" i="8"/>
  <c r="M1856" i="8"/>
  <c r="L1856" i="8"/>
  <c r="P1855" i="8"/>
  <c r="O1855" i="8"/>
  <c r="N1855" i="8"/>
  <c r="M1855" i="8"/>
  <c r="L1855" i="8"/>
  <c r="P1854" i="8"/>
  <c r="O1854" i="8"/>
  <c r="N1854" i="8"/>
  <c r="M1854" i="8"/>
  <c r="L1854" i="8"/>
  <c r="P1853" i="8"/>
  <c r="O1853" i="8"/>
  <c r="N1853" i="8"/>
  <c r="M1853" i="8"/>
  <c r="L1853" i="8"/>
  <c r="P1852" i="8"/>
  <c r="O1852" i="8"/>
  <c r="N1852" i="8"/>
  <c r="M1852" i="8"/>
  <c r="L1852" i="8"/>
  <c r="P1851" i="8"/>
  <c r="O1851" i="8"/>
  <c r="N1851" i="8"/>
  <c r="M1851" i="8"/>
  <c r="L1851" i="8"/>
  <c r="P1850" i="8"/>
  <c r="O1850" i="8"/>
  <c r="N1850" i="8"/>
  <c r="M1850" i="8"/>
  <c r="L1850" i="8"/>
  <c r="P1849" i="8"/>
  <c r="O1849" i="8"/>
  <c r="N1849" i="8"/>
  <c r="M1849" i="8"/>
  <c r="L1849" i="8"/>
  <c r="P1848" i="8"/>
  <c r="O1848" i="8"/>
  <c r="N1848" i="8"/>
  <c r="M1848" i="8"/>
  <c r="L1848" i="8"/>
  <c r="P1847" i="8"/>
  <c r="O1847" i="8"/>
  <c r="N1847" i="8"/>
  <c r="M1847" i="8"/>
  <c r="L1847" i="8"/>
  <c r="P1846" i="8"/>
  <c r="O1846" i="8"/>
  <c r="N1846" i="8"/>
  <c r="M1846" i="8"/>
  <c r="L1846" i="8"/>
  <c r="P1845" i="8"/>
  <c r="O1845" i="8"/>
  <c r="N1845" i="8"/>
  <c r="M1845" i="8"/>
  <c r="L1845" i="8"/>
  <c r="P1844" i="8"/>
  <c r="O1844" i="8"/>
  <c r="N1844" i="8"/>
  <c r="M1844" i="8"/>
  <c r="L1844" i="8"/>
  <c r="P1843" i="8"/>
  <c r="O1843" i="8"/>
  <c r="N1843" i="8"/>
  <c r="M1843" i="8"/>
  <c r="L1843" i="8"/>
  <c r="P1842" i="8"/>
  <c r="O1842" i="8"/>
  <c r="N1842" i="8"/>
  <c r="M1842" i="8"/>
  <c r="L1842" i="8"/>
  <c r="P1841" i="8"/>
  <c r="O1841" i="8"/>
  <c r="N1841" i="8"/>
  <c r="M1841" i="8"/>
  <c r="L1841" i="8"/>
  <c r="P1840" i="8"/>
  <c r="O1840" i="8"/>
  <c r="N1840" i="8"/>
  <c r="M1840" i="8"/>
  <c r="L1840" i="8"/>
  <c r="P1839" i="8"/>
  <c r="O1839" i="8"/>
  <c r="N1839" i="8"/>
  <c r="M1839" i="8"/>
  <c r="L1839" i="8"/>
  <c r="P1838" i="8"/>
  <c r="O1838" i="8"/>
  <c r="N1838" i="8"/>
  <c r="M1838" i="8"/>
  <c r="L1838" i="8"/>
  <c r="P1837" i="8"/>
  <c r="O1837" i="8"/>
  <c r="N1837" i="8"/>
  <c r="M1837" i="8"/>
  <c r="L1837" i="8"/>
  <c r="P1836" i="8"/>
  <c r="O1836" i="8"/>
  <c r="N1836" i="8"/>
  <c r="M1836" i="8"/>
  <c r="L1836" i="8"/>
  <c r="P1835" i="8"/>
  <c r="O1835" i="8"/>
  <c r="N1835" i="8"/>
  <c r="M1835" i="8"/>
  <c r="L1835" i="8"/>
  <c r="P1834" i="8"/>
  <c r="O1834" i="8"/>
  <c r="N1834" i="8"/>
  <c r="M1834" i="8"/>
  <c r="L1834" i="8"/>
  <c r="P1833" i="8"/>
  <c r="O1833" i="8"/>
  <c r="N1833" i="8"/>
  <c r="M1833" i="8"/>
  <c r="L1833" i="8"/>
  <c r="P1832" i="8"/>
  <c r="O1832" i="8"/>
  <c r="N1832" i="8"/>
  <c r="M1832" i="8"/>
  <c r="L1832" i="8"/>
  <c r="P1831" i="8"/>
  <c r="O1831" i="8"/>
  <c r="N1831" i="8"/>
  <c r="M1831" i="8"/>
  <c r="L1831" i="8"/>
  <c r="P1830" i="8"/>
  <c r="O1830" i="8"/>
  <c r="N1830" i="8"/>
  <c r="M1830" i="8"/>
  <c r="L1830" i="8"/>
  <c r="P1829" i="8"/>
  <c r="O1829" i="8"/>
  <c r="N1829" i="8"/>
  <c r="M1829" i="8"/>
  <c r="L1829" i="8"/>
  <c r="P1828" i="8"/>
  <c r="O1828" i="8"/>
  <c r="N1828" i="8"/>
  <c r="M1828" i="8"/>
  <c r="L1828" i="8"/>
  <c r="P1827" i="8"/>
  <c r="O1827" i="8"/>
  <c r="N1827" i="8"/>
  <c r="M1827" i="8"/>
  <c r="L1827" i="8"/>
  <c r="P1826" i="8"/>
  <c r="O1826" i="8"/>
  <c r="N1826" i="8"/>
  <c r="M1826" i="8"/>
  <c r="L1826" i="8"/>
  <c r="P1825" i="8"/>
  <c r="O1825" i="8"/>
  <c r="N1825" i="8"/>
  <c r="M1825" i="8"/>
  <c r="L1825" i="8"/>
  <c r="P1824" i="8"/>
  <c r="O1824" i="8"/>
  <c r="N1824" i="8"/>
  <c r="M1824" i="8"/>
  <c r="L1824" i="8"/>
  <c r="P1823" i="8"/>
  <c r="O1823" i="8"/>
  <c r="N1823" i="8"/>
  <c r="M1823" i="8"/>
  <c r="L1823" i="8"/>
  <c r="P1822" i="8"/>
  <c r="O1822" i="8"/>
  <c r="N1822" i="8"/>
  <c r="M1822" i="8"/>
  <c r="L1822" i="8"/>
  <c r="P1821" i="8"/>
  <c r="O1821" i="8"/>
  <c r="N1821" i="8"/>
  <c r="M1821" i="8"/>
  <c r="L1821" i="8"/>
  <c r="P1820" i="8"/>
  <c r="O1820" i="8"/>
  <c r="N1820" i="8"/>
  <c r="M1820" i="8"/>
  <c r="L1820" i="8"/>
  <c r="P1819" i="8"/>
  <c r="O1819" i="8"/>
  <c r="N1819" i="8"/>
  <c r="M1819" i="8"/>
  <c r="L1819" i="8"/>
  <c r="P1818" i="8"/>
  <c r="O1818" i="8"/>
  <c r="N1818" i="8"/>
  <c r="M1818" i="8"/>
  <c r="L1818" i="8"/>
  <c r="P1817" i="8"/>
  <c r="O1817" i="8"/>
  <c r="N1817" i="8"/>
  <c r="M1817" i="8"/>
  <c r="L1817" i="8"/>
  <c r="P1816" i="8"/>
  <c r="O1816" i="8"/>
  <c r="N1816" i="8"/>
  <c r="M1816" i="8"/>
  <c r="L1816" i="8"/>
  <c r="P1815" i="8"/>
  <c r="O1815" i="8"/>
  <c r="N1815" i="8"/>
  <c r="M1815" i="8"/>
  <c r="L1815" i="8"/>
  <c r="P1814" i="8"/>
  <c r="O1814" i="8"/>
  <c r="N1814" i="8"/>
  <c r="M1814" i="8"/>
  <c r="L1814" i="8"/>
  <c r="P1813" i="8"/>
  <c r="O1813" i="8"/>
  <c r="N1813" i="8"/>
  <c r="M1813" i="8"/>
  <c r="L1813" i="8"/>
  <c r="P1812" i="8"/>
  <c r="O1812" i="8"/>
  <c r="N1812" i="8"/>
  <c r="M1812" i="8"/>
  <c r="L1812" i="8"/>
  <c r="P1811" i="8"/>
  <c r="O1811" i="8"/>
  <c r="N1811" i="8"/>
  <c r="M1811" i="8"/>
  <c r="L1811" i="8"/>
  <c r="P1810" i="8"/>
  <c r="O1810" i="8"/>
  <c r="N1810" i="8"/>
  <c r="M1810" i="8"/>
  <c r="L1810" i="8"/>
  <c r="P1809" i="8"/>
  <c r="O1809" i="8"/>
  <c r="N1809" i="8"/>
  <c r="M1809" i="8"/>
  <c r="L1809" i="8"/>
  <c r="P1808" i="8"/>
  <c r="O1808" i="8"/>
  <c r="N1808" i="8"/>
  <c r="M1808" i="8"/>
  <c r="L1808" i="8"/>
  <c r="P1807" i="8"/>
  <c r="O1807" i="8"/>
  <c r="N1807" i="8"/>
  <c r="M1807" i="8"/>
  <c r="L1807" i="8"/>
  <c r="P1806" i="8"/>
  <c r="O1806" i="8"/>
  <c r="N1806" i="8"/>
  <c r="M1806" i="8"/>
  <c r="L1806" i="8"/>
  <c r="P1805" i="8"/>
  <c r="O1805" i="8"/>
  <c r="N1805" i="8"/>
  <c r="M1805" i="8"/>
  <c r="L1805" i="8"/>
  <c r="P1804" i="8"/>
  <c r="O1804" i="8"/>
  <c r="N1804" i="8"/>
  <c r="M1804" i="8"/>
  <c r="L1804" i="8"/>
  <c r="P1803" i="8"/>
  <c r="O1803" i="8"/>
  <c r="N1803" i="8"/>
  <c r="M1803" i="8"/>
  <c r="L1803" i="8"/>
  <c r="P1802" i="8"/>
  <c r="O1802" i="8"/>
  <c r="N1802" i="8"/>
  <c r="M1802" i="8"/>
  <c r="L1802" i="8"/>
  <c r="P1801" i="8"/>
  <c r="O1801" i="8"/>
  <c r="N1801" i="8"/>
  <c r="M1801" i="8"/>
  <c r="L1801" i="8"/>
  <c r="P1800" i="8"/>
  <c r="O1800" i="8"/>
  <c r="N1800" i="8"/>
  <c r="M1800" i="8"/>
  <c r="L1800" i="8"/>
  <c r="P1799" i="8"/>
  <c r="O1799" i="8"/>
  <c r="N1799" i="8"/>
  <c r="M1799" i="8"/>
  <c r="L1799" i="8"/>
  <c r="P1798" i="8"/>
  <c r="O1798" i="8"/>
  <c r="N1798" i="8"/>
  <c r="M1798" i="8"/>
  <c r="L1798" i="8"/>
  <c r="P1797" i="8"/>
  <c r="O1797" i="8"/>
  <c r="N1797" i="8"/>
  <c r="M1797" i="8"/>
  <c r="L1797" i="8"/>
  <c r="P1796" i="8"/>
  <c r="O1796" i="8"/>
  <c r="N1796" i="8"/>
  <c r="M1796" i="8"/>
  <c r="L1796" i="8"/>
  <c r="P1795" i="8"/>
  <c r="O1795" i="8"/>
  <c r="N1795" i="8"/>
  <c r="M1795" i="8"/>
  <c r="L1795" i="8"/>
  <c r="P1794" i="8"/>
  <c r="O1794" i="8"/>
  <c r="N1794" i="8"/>
  <c r="M1794" i="8"/>
  <c r="L1794" i="8"/>
  <c r="P1793" i="8"/>
  <c r="O1793" i="8"/>
  <c r="N1793" i="8"/>
  <c r="M1793" i="8"/>
  <c r="L1793" i="8"/>
  <c r="P1792" i="8"/>
  <c r="O1792" i="8"/>
  <c r="N1792" i="8"/>
  <c r="M1792" i="8"/>
  <c r="L1792" i="8"/>
  <c r="P1791" i="8"/>
  <c r="O1791" i="8"/>
  <c r="N1791" i="8"/>
  <c r="M1791" i="8"/>
  <c r="L1791" i="8"/>
  <c r="P1790" i="8"/>
  <c r="O1790" i="8"/>
  <c r="N1790" i="8"/>
  <c r="M1790" i="8"/>
  <c r="L1790" i="8"/>
  <c r="P1789" i="8"/>
  <c r="O1789" i="8"/>
  <c r="N1789" i="8"/>
  <c r="M1789" i="8"/>
  <c r="L1789" i="8"/>
  <c r="P1788" i="8"/>
  <c r="O1788" i="8"/>
  <c r="N1788" i="8"/>
  <c r="M1788" i="8"/>
  <c r="L1788" i="8"/>
  <c r="P1787" i="8"/>
  <c r="O1787" i="8"/>
  <c r="N1787" i="8"/>
  <c r="M1787" i="8"/>
  <c r="L1787" i="8"/>
  <c r="P1786" i="8"/>
  <c r="O1786" i="8"/>
  <c r="N1786" i="8"/>
  <c r="M1786" i="8"/>
  <c r="L1786" i="8"/>
  <c r="P1785" i="8"/>
  <c r="O1785" i="8"/>
  <c r="N1785" i="8"/>
  <c r="M1785" i="8"/>
  <c r="L1785" i="8"/>
  <c r="P1784" i="8"/>
  <c r="O1784" i="8"/>
  <c r="N1784" i="8"/>
  <c r="M1784" i="8"/>
  <c r="L1784" i="8"/>
  <c r="P1783" i="8"/>
  <c r="O1783" i="8"/>
  <c r="N1783" i="8"/>
  <c r="M1783" i="8"/>
  <c r="L1783" i="8"/>
  <c r="P1782" i="8"/>
  <c r="O1782" i="8"/>
  <c r="N1782" i="8"/>
  <c r="M1782" i="8"/>
  <c r="L1782" i="8"/>
  <c r="P1781" i="8"/>
  <c r="O1781" i="8"/>
  <c r="N1781" i="8"/>
  <c r="M1781" i="8"/>
  <c r="L1781" i="8"/>
  <c r="P1780" i="8"/>
  <c r="O1780" i="8"/>
  <c r="N1780" i="8"/>
  <c r="M1780" i="8"/>
  <c r="L1780" i="8"/>
  <c r="P1779" i="8"/>
  <c r="O1779" i="8"/>
  <c r="N1779" i="8"/>
  <c r="M1779" i="8"/>
  <c r="L1779" i="8"/>
  <c r="P1778" i="8"/>
  <c r="O1778" i="8"/>
  <c r="N1778" i="8"/>
  <c r="M1778" i="8"/>
  <c r="L1778" i="8"/>
  <c r="P1777" i="8"/>
  <c r="O1777" i="8"/>
  <c r="N1777" i="8"/>
  <c r="M1777" i="8"/>
  <c r="L1777" i="8"/>
  <c r="P1776" i="8"/>
  <c r="O1776" i="8"/>
  <c r="N1776" i="8"/>
  <c r="M1776" i="8"/>
  <c r="L1776" i="8"/>
  <c r="P1775" i="8"/>
  <c r="O1775" i="8"/>
  <c r="N1775" i="8"/>
  <c r="M1775" i="8"/>
  <c r="L1775" i="8"/>
  <c r="P1774" i="8"/>
  <c r="O1774" i="8"/>
  <c r="N1774" i="8"/>
  <c r="M1774" i="8"/>
  <c r="L1774" i="8"/>
  <c r="P1773" i="8"/>
  <c r="O1773" i="8"/>
  <c r="N1773" i="8"/>
  <c r="M1773" i="8"/>
  <c r="L1773" i="8"/>
  <c r="P1772" i="8"/>
  <c r="O1772" i="8"/>
  <c r="N1772" i="8"/>
  <c r="M1772" i="8"/>
  <c r="L1772" i="8"/>
  <c r="P1771" i="8"/>
  <c r="O1771" i="8"/>
  <c r="N1771" i="8"/>
  <c r="M1771" i="8"/>
  <c r="L1771" i="8"/>
  <c r="P1770" i="8"/>
  <c r="O1770" i="8"/>
  <c r="N1770" i="8"/>
  <c r="M1770" i="8"/>
  <c r="L1770" i="8"/>
  <c r="P1769" i="8"/>
  <c r="O1769" i="8"/>
  <c r="N1769" i="8"/>
  <c r="M1769" i="8"/>
  <c r="L1769" i="8"/>
  <c r="P1768" i="8"/>
  <c r="O1768" i="8"/>
  <c r="N1768" i="8"/>
  <c r="M1768" i="8"/>
  <c r="L1768" i="8"/>
  <c r="P1767" i="8"/>
  <c r="O1767" i="8"/>
  <c r="N1767" i="8"/>
  <c r="M1767" i="8"/>
  <c r="L1767" i="8"/>
  <c r="P1766" i="8"/>
  <c r="O1766" i="8"/>
  <c r="N1766" i="8"/>
  <c r="M1766" i="8"/>
  <c r="L1766" i="8"/>
  <c r="P1765" i="8"/>
  <c r="O1765" i="8"/>
  <c r="N1765" i="8"/>
  <c r="M1765" i="8"/>
  <c r="L1765" i="8"/>
  <c r="P1764" i="8"/>
  <c r="O1764" i="8"/>
  <c r="N1764" i="8"/>
  <c r="M1764" i="8"/>
  <c r="L1764" i="8"/>
  <c r="P1763" i="8"/>
  <c r="O1763" i="8"/>
  <c r="N1763" i="8"/>
  <c r="M1763" i="8"/>
  <c r="L1763" i="8"/>
  <c r="P1762" i="8"/>
  <c r="O1762" i="8"/>
  <c r="N1762" i="8"/>
  <c r="M1762" i="8"/>
  <c r="L1762" i="8"/>
  <c r="P1761" i="8"/>
  <c r="O1761" i="8"/>
  <c r="N1761" i="8"/>
  <c r="M1761" i="8"/>
  <c r="L1761" i="8"/>
  <c r="P1760" i="8"/>
  <c r="O1760" i="8"/>
  <c r="N1760" i="8"/>
  <c r="M1760" i="8"/>
  <c r="L1760" i="8"/>
  <c r="P1759" i="8"/>
  <c r="O1759" i="8"/>
  <c r="N1759" i="8"/>
  <c r="M1759" i="8"/>
  <c r="L1759" i="8"/>
  <c r="P1758" i="8"/>
  <c r="O1758" i="8"/>
  <c r="N1758" i="8"/>
  <c r="M1758" i="8"/>
  <c r="L1758" i="8"/>
  <c r="P1757" i="8"/>
  <c r="O1757" i="8"/>
  <c r="N1757" i="8"/>
  <c r="M1757" i="8"/>
  <c r="L1757" i="8"/>
  <c r="P1756" i="8"/>
  <c r="O1756" i="8"/>
  <c r="N1756" i="8"/>
  <c r="M1756" i="8"/>
  <c r="L1756" i="8"/>
  <c r="P1755" i="8"/>
  <c r="O1755" i="8"/>
  <c r="N1755" i="8"/>
  <c r="M1755" i="8"/>
  <c r="L1755" i="8"/>
  <c r="P1754" i="8"/>
  <c r="O1754" i="8"/>
  <c r="N1754" i="8"/>
  <c r="M1754" i="8"/>
  <c r="L1754" i="8"/>
  <c r="P1753" i="8"/>
  <c r="O1753" i="8"/>
  <c r="N1753" i="8"/>
  <c r="M1753" i="8"/>
  <c r="L1753" i="8"/>
  <c r="P1752" i="8"/>
  <c r="O1752" i="8"/>
  <c r="N1752" i="8"/>
  <c r="M1752" i="8"/>
  <c r="L1752" i="8"/>
  <c r="P1751" i="8"/>
  <c r="O1751" i="8"/>
  <c r="N1751" i="8"/>
  <c r="M1751" i="8"/>
  <c r="L1751" i="8"/>
  <c r="P1750" i="8"/>
  <c r="O1750" i="8"/>
  <c r="N1750" i="8"/>
  <c r="M1750" i="8"/>
  <c r="L1750" i="8"/>
  <c r="P1749" i="8"/>
  <c r="O1749" i="8"/>
  <c r="N1749" i="8"/>
  <c r="M1749" i="8"/>
  <c r="L1749" i="8"/>
  <c r="P1748" i="8"/>
  <c r="O1748" i="8"/>
  <c r="N1748" i="8"/>
  <c r="M1748" i="8"/>
  <c r="L1748" i="8"/>
  <c r="P1747" i="8"/>
  <c r="O1747" i="8"/>
  <c r="N1747" i="8"/>
  <c r="M1747" i="8"/>
  <c r="L1747" i="8"/>
  <c r="P1746" i="8"/>
  <c r="O1746" i="8"/>
  <c r="N1746" i="8"/>
  <c r="M1746" i="8"/>
  <c r="L1746" i="8"/>
  <c r="P1745" i="8"/>
  <c r="O1745" i="8"/>
  <c r="N1745" i="8"/>
  <c r="M1745" i="8"/>
  <c r="L1745" i="8"/>
  <c r="P1744" i="8"/>
  <c r="O1744" i="8"/>
  <c r="N1744" i="8"/>
  <c r="M1744" i="8"/>
  <c r="L1744" i="8"/>
  <c r="P1743" i="8"/>
  <c r="O1743" i="8"/>
  <c r="N1743" i="8"/>
  <c r="M1743" i="8"/>
  <c r="L1743" i="8"/>
  <c r="P1742" i="8"/>
  <c r="O1742" i="8"/>
  <c r="N1742" i="8"/>
  <c r="M1742" i="8"/>
  <c r="L1742" i="8"/>
  <c r="P1741" i="8"/>
  <c r="O1741" i="8"/>
  <c r="N1741" i="8"/>
  <c r="M1741" i="8"/>
  <c r="L1741" i="8"/>
  <c r="P1740" i="8"/>
  <c r="O1740" i="8"/>
  <c r="N1740" i="8"/>
  <c r="M1740" i="8"/>
  <c r="L1740" i="8"/>
  <c r="P1739" i="8"/>
  <c r="O1739" i="8"/>
  <c r="N1739" i="8"/>
  <c r="M1739" i="8"/>
  <c r="L1739" i="8"/>
  <c r="P1738" i="8"/>
  <c r="O1738" i="8"/>
  <c r="N1738" i="8"/>
  <c r="M1738" i="8"/>
  <c r="L1738" i="8"/>
  <c r="P1737" i="8"/>
  <c r="O1737" i="8"/>
  <c r="N1737" i="8"/>
  <c r="M1737" i="8"/>
  <c r="L1737" i="8"/>
  <c r="P1736" i="8"/>
  <c r="O1736" i="8"/>
  <c r="N1736" i="8"/>
  <c r="M1736" i="8"/>
  <c r="L1736" i="8"/>
  <c r="P1735" i="8"/>
  <c r="O1735" i="8"/>
  <c r="N1735" i="8"/>
  <c r="M1735" i="8"/>
  <c r="L1735" i="8"/>
  <c r="P1734" i="8"/>
  <c r="O1734" i="8"/>
  <c r="N1734" i="8"/>
  <c r="M1734" i="8"/>
  <c r="L1734" i="8"/>
  <c r="P1733" i="8"/>
  <c r="O1733" i="8"/>
  <c r="N1733" i="8"/>
  <c r="M1733" i="8"/>
  <c r="L1733" i="8"/>
  <c r="P1732" i="8"/>
  <c r="O1732" i="8"/>
  <c r="N1732" i="8"/>
  <c r="M1732" i="8"/>
  <c r="L1732" i="8"/>
  <c r="P1731" i="8"/>
  <c r="O1731" i="8"/>
  <c r="N1731" i="8"/>
  <c r="M1731" i="8"/>
  <c r="L1731" i="8"/>
  <c r="P1730" i="8"/>
  <c r="O1730" i="8"/>
  <c r="N1730" i="8"/>
  <c r="M1730" i="8"/>
  <c r="L1730" i="8"/>
  <c r="P1729" i="8"/>
  <c r="O1729" i="8"/>
  <c r="N1729" i="8"/>
  <c r="M1729" i="8"/>
  <c r="L1729" i="8"/>
  <c r="P1728" i="8"/>
  <c r="O1728" i="8"/>
  <c r="N1728" i="8"/>
  <c r="M1728" i="8"/>
  <c r="L1728" i="8"/>
  <c r="P1727" i="8"/>
  <c r="O1727" i="8"/>
  <c r="N1727" i="8"/>
  <c r="M1727" i="8"/>
  <c r="L1727" i="8"/>
  <c r="P1726" i="8"/>
  <c r="O1726" i="8"/>
  <c r="N1726" i="8"/>
  <c r="M1726" i="8"/>
  <c r="L1726" i="8"/>
  <c r="P1725" i="8"/>
  <c r="O1725" i="8"/>
  <c r="N1725" i="8"/>
  <c r="M1725" i="8"/>
  <c r="L1725" i="8"/>
  <c r="P1724" i="8"/>
  <c r="O1724" i="8"/>
  <c r="N1724" i="8"/>
  <c r="M1724" i="8"/>
  <c r="L1724" i="8"/>
  <c r="P1723" i="8"/>
  <c r="O1723" i="8"/>
  <c r="N1723" i="8"/>
  <c r="M1723" i="8"/>
  <c r="L1723" i="8"/>
  <c r="P1722" i="8"/>
  <c r="O1722" i="8"/>
  <c r="N1722" i="8"/>
  <c r="M1722" i="8"/>
  <c r="L1722" i="8"/>
  <c r="P1721" i="8"/>
  <c r="O1721" i="8"/>
  <c r="N1721" i="8"/>
  <c r="M1721" i="8"/>
  <c r="L1721" i="8"/>
  <c r="P1720" i="8"/>
  <c r="O1720" i="8"/>
  <c r="N1720" i="8"/>
  <c r="M1720" i="8"/>
  <c r="L1720" i="8"/>
  <c r="P1719" i="8"/>
  <c r="O1719" i="8"/>
  <c r="N1719" i="8"/>
  <c r="M1719" i="8"/>
  <c r="L1719" i="8"/>
  <c r="P1718" i="8"/>
  <c r="O1718" i="8"/>
  <c r="N1718" i="8"/>
  <c r="M1718" i="8"/>
  <c r="L1718" i="8"/>
  <c r="P1717" i="8"/>
  <c r="O1717" i="8"/>
  <c r="N1717" i="8"/>
  <c r="M1717" i="8"/>
  <c r="L1717" i="8"/>
  <c r="P1716" i="8"/>
  <c r="O1716" i="8"/>
  <c r="N1716" i="8"/>
  <c r="M1716" i="8"/>
  <c r="L1716" i="8"/>
  <c r="P1715" i="8"/>
  <c r="O1715" i="8"/>
  <c r="N1715" i="8"/>
  <c r="M1715" i="8"/>
  <c r="L1715" i="8"/>
  <c r="P1714" i="8"/>
  <c r="O1714" i="8"/>
  <c r="N1714" i="8"/>
  <c r="M1714" i="8"/>
  <c r="L1714" i="8"/>
  <c r="P1713" i="8"/>
  <c r="O1713" i="8"/>
  <c r="N1713" i="8"/>
  <c r="M1713" i="8"/>
  <c r="L1713" i="8"/>
  <c r="P1712" i="8"/>
  <c r="O1712" i="8"/>
  <c r="N1712" i="8"/>
  <c r="M1712" i="8"/>
  <c r="L1712" i="8"/>
  <c r="P1711" i="8"/>
  <c r="O1711" i="8"/>
  <c r="N1711" i="8"/>
  <c r="M1711" i="8"/>
  <c r="L1711" i="8"/>
  <c r="P1710" i="8"/>
  <c r="O1710" i="8"/>
  <c r="N1710" i="8"/>
  <c r="M1710" i="8"/>
  <c r="L1710" i="8"/>
  <c r="P1709" i="8"/>
  <c r="O1709" i="8"/>
  <c r="N1709" i="8"/>
  <c r="M1709" i="8"/>
  <c r="L1709" i="8"/>
  <c r="P1708" i="8"/>
  <c r="O1708" i="8"/>
  <c r="N1708" i="8"/>
  <c r="M1708" i="8"/>
  <c r="L1708" i="8"/>
  <c r="P1707" i="8"/>
  <c r="O1707" i="8"/>
  <c r="N1707" i="8"/>
  <c r="M1707" i="8"/>
  <c r="L1707" i="8"/>
  <c r="P1706" i="8"/>
  <c r="O1706" i="8"/>
  <c r="N1706" i="8"/>
  <c r="M1706" i="8"/>
  <c r="L1706" i="8"/>
  <c r="P1705" i="8"/>
  <c r="O1705" i="8"/>
  <c r="N1705" i="8"/>
  <c r="M1705" i="8"/>
  <c r="L1705" i="8"/>
  <c r="P1704" i="8"/>
  <c r="O1704" i="8"/>
  <c r="N1704" i="8"/>
  <c r="M1704" i="8"/>
  <c r="L1704" i="8"/>
  <c r="P1703" i="8"/>
  <c r="O1703" i="8"/>
  <c r="N1703" i="8"/>
  <c r="M1703" i="8"/>
  <c r="L1703" i="8"/>
  <c r="P1702" i="8"/>
  <c r="O1702" i="8"/>
  <c r="N1702" i="8"/>
  <c r="M1702" i="8"/>
  <c r="L1702" i="8"/>
  <c r="P1701" i="8"/>
  <c r="O1701" i="8"/>
  <c r="N1701" i="8"/>
  <c r="M1701" i="8"/>
  <c r="L1701" i="8"/>
  <c r="P1700" i="8"/>
  <c r="O1700" i="8"/>
  <c r="N1700" i="8"/>
  <c r="M1700" i="8"/>
  <c r="L1700" i="8"/>
  <c r="P1699" i="8"/>
  <c r="O1699" i="8"/>
  <c r="N1699" i="8"/>
  <c r="M1699" i="8"/>
  <c r="L1699" i="8"/>
  <c r="P1698" i="8"/>
  <c r="O1698" i="8"/>
  <c r="N1698" i="8"/>
  <c r="M1698" i="8"/>
  <c r="L1698" i="8"/>
  <c r="P1697" i="8"/>
  <c r="O1697" i="8"/>
  <c r="N1697" i="8"/>
  <c r="M1697" i="8"/>
  <c r="L1697" i="8"/>
  <c r="P1696" i="8"/>
  <c r="O1696" i="8"/>
  <c r="N1696" i="8"/>
  <c r="M1696" i="8"/>
  <c r="L1696" i="8"/>
  <c r="P1695" i="8"/>
  <c r="O1695" i="8"/>
  <c r="N1695" i="8"/>
  <c r="M1695" i="8"/>
  <c r="L1695" i="8"/>
  <c r="P1694" i="8"/>
  <c r="O1694" i="8"/>
  <c r="N1694" i="8"/>
  <c r="M1694" i="8"/>
  <c r="L1694" i="8"/>
  <c r="P1693" i="8"/>
  <c r="O1693" i="8"/>
  <c r="N1693" i="8"/>
  <c r="M1693" i="8"/>
  <c r="L1693" i="8"/>
  <c r="P1692" i="8"/>
  <c r="O1692" i="8"/>
  <c r="N1692" i="8"/>
  <c r="M1692" i="8"/>
  <c r="L1692" i="8"/>
  <c r="P1691" i="8"/>
  <c r="O1691" i="8"/>
  <c r="N1691" i="8"/>
  <c r="M1691" i="8"/>
  <c r="L1691" i="8"/>
  <c r="P1690" i="8"/>
  <c r="O1690" i="8"/>
  <c r="N1690" i="8"/>
  <c r="M1690" i="8"/>
  <c r="L1690" i="8"/>
  <c r="P1689" i="8"/>
  <c r="O1689" i="8"/>
  <c r="N1689" i="8"/>
  <c r="M1689" i="8"/>
  <c r="L1689" i="8"/>
  <c r="P1688" i="8"/>
  <c r="O1688" i="8"/>
  <c r="N1688" i="8"/>
  <c r="M1688" i="8"/>
  <c r="L1688" i="8"/>
  <c r="P1687" i="8"/>
  <c r="O1687" i="8"/>
  <c r="N1687" i="8"/>
  <c r="M1687" i="8"/>
  <c r="L1687" i="8"/>
  <c r="P1686" i="8"/>
  <c r="O1686" i="8"/>
  <c r="N1686" i="8"/>
  <c r="M1686" i="8"/>
  <c r="L1686" i="8"/>
  <c r="P1685" i="8"/>
  <c r="O1685" i="8"/>
  <c r="N1685" i="8"/>
  <c r="M1685" i="8"/>
  <c r="L1685" i="8"/>
  <c r="P1684" i="8"/>
  <c r="O1684" i="8"/>
  <c r="N1684" i="8"/>
  <c r="M1684" i="8"/>
  <c r="L1684" i="8"/>
  <c r="P1683" i="8"/>
  <c r="O1683" i="8"/>
  <c r="N1683" i="8"/>
  <c r="M1683" i="8"/>
  <c r="L1683" i="8"/>
  <c r="P1682" i="8"/>
  <c r="O1682" i="8"/>
  <c r="N1682" i="8"/>
  <c r="M1682" i="8"/>
  <c r="L1682" i="8"/>
  <c r="P1681" i="8"/>
  <c r="O1681" i="8"/>
  <c r="N1681" i="8"/>
  <c r="M1681" i="8"/>
  <c r="L1681" i="8"/>
  <c r="P1680" i="8"/>
  <c r="O1680" i="8"/>
  <c r="N1680" i="8"/>
  <c r="M1680" i="8"/>
  <c r="L1680" i="8"/>
  <c r="P1679" i="8"/>
  <c r="O1679" i="8"/>
  <c r="N1679" i="8"/>
  <c r="M1679" i="8"/>
  <c r="L1679" i="8"/>
  <c r="P1678" i="8"/>
  <c r="O1678" i="8"/>
  <c r="N1678" i="8"/>
  <c r="M1678" i="8"/>
  <c r="L1678" i="8"/>
  <c r="P1677" i="8"/>
  <c r="O1677" i="8"/>
  <c r="N1677" i="8"/>
  <c r="M1677" i="8"/>
  <c r="L1677" i="8"/>
  <c r="P1676" i="8"/>
  <c r="O1676" i="8"/>
  <c r="N1676" i="8"/>
  <c r="M1676" i="8"/>
  <c r="L1676" i="8"/>
  <c r="P1675" i="8"/>
  <c r="O1675" i="8"/>
  <c r="N1675" i="8"/>
  <c r="M1675" i="8"/>
  <c r="L1675" i="8"/>
  <c r="P1674" i="8"/>
  <c r="O1674" i="8"/>
  <c r="N1674" i="8"/>
  <c r="M1674" i="8"/>
  <c r="L1674" i="8"/>
  <c r="P1673" i="8"/>
  <c r="O1673" i="8"/>
  <c r="N1673" i="8"/>
  <c r="M1673" i="8"/>
  <c r="L1673" i="8"/>
  <c r="P1672" i="8"/>
  <c r="O1672" i="8"/>
  <c r="N1672" i="8"/>
  <c r="M1672" i="8"/>
  <c r="L1672" i="8"/>
  <c r="P1671" i="8"/>
  <c r="O1671" i="8"/>
  <c r="N1671" i="8"/>
  <c r="M1671" i="8"/>
  <c r="L1671" i="8"/>
  <c r="P1670" i="8"/>
  <c r="O1670" i="8"/>
  <c r="N1670" i="8"/>
  <c r="M1670" i="8"/>
  <c r="L1670" i="8"/>
  <c r="P1669" i="8"/>
  <c r="O1669" i="8"/>
  <c r="N1669" i="8"/>
  <c r="M1669" i="8"/>
  <c r="L1669" i="8"/>
  <c r="P1668" i="8"/>
  <c r="O1668" i="8"/>
  <c r="N1668" i="8"/>
  <c r="M1668" i="8"/>
  <c r="L1668" i="8"/>
  <c r="P1667" i="8"/>
  <c r="O1667" i="8"/>
  <c r="N1667" i="8"/>
  <c r="M1667" i="8"/>
  <c r="L1667" i="8"/>
  <c r="P1666" i="8"/>
  <c r="O1666" i="8"/>
  <c r="N1666" i="8"/>
  <c r="M1666" i="8"/>
  <c r="L1666" i="8"/>
  <c r="P1665" i="8"/>
  <c r="O1665" i="8"/>
  <c r="N1665" i="8"/>
  <c r="M1665" i="8"/>
  <c r="L1665" i="8"/>
  <c r="P1664" i="8"/>
  <c r="O1664" i="8"/>
  <c r="N1664" i="8"/>
  <c r="M1664" i="8"/>
  <c r="L1664" i="8"/>
  <c r="P1663" i="8"/>
  <c r="O1663" i="8"/>
  <c r="N1663" i="8"/>
  <c r="M1663" i="8"/>
  <c r="L1663" i="8"/>
  <c r="P1662" i="8"/>
  <c r="O1662" i="8"/>
  <c r="N1662" i="8"/>
  <c r="M1662" i="8"/>
  <c r="L1662" i="8"/>
  <c r="P1661" i="8"/>
  <c r="O1661" i="8"/>
  <c r="N1661" i="8"/>
  <c r="M1661" i="8"/>
  <c r="L1661" i="8"/>
  <c r="P1660" i="8"/>
  <c r="O1660" i="8"/>
  <c r="N1660" i="8"/>
  <c r="M1660" i="8"/>
  <c r="L1660" i="8"/>
  <c r="P1659" i="8"/>
  <c r="O1659" i="8"/>
  <c r="N1659" i="8"/>
  <c r="M1659" i="8"/>
  <c r="L1659" i="8"/>
  <c r="P1658" i="8"/>
  <c r="O1658" i="8"/>
  <c r="N1658" i="8"/>
  <c r="M1658" i="8"/>
  <c r="L1658" i="8"/>
  <c r="P1657" i="8"/>
  <c r="O1657" i="8"/>
  <c r="N1657" i="8"/>
  <c r="M1657" i="8"/>
  <c r="L1657" i="8"/>
  <c r="P1656" i="8"/>
  <c r="O1656" i="8"/>
  <c r="N1656" i="8"/>
  <c r="M1656" i="8"/>
  <c r="L1656" i="8"/>
  <c r="P1655" i="8"/>
  <c r="O1655" i="8"/>
  <c r="N1655" i="8"/>
  <c r="M1655" i="8"/>
  <c r="L1655" i="8"/>
  <c r="P1654" i="8"/>
  <c r="O1654" i="8"/>
  <c r="N1654" i="8"/>
  <c r="M1654" i="8"/>
  <c r="L1654" i="8"/>
  <c r="P1653" i="8"/>
  <c r="O1653" i="8"/>
  <c r="N1653" i="8"/>
  <c r="M1653" i="8"/>
  <c r="L1653" i="8"/>
  <c r="P1652" i="8"/>
  <c r="O1652" i="8"/>
  <c r="N1652" i="8"/>
  <c r="M1652" i="8"/>
  <c r="L1652" i="8"/>
  <c r="P1651" i="8"/>
  <c r="O1651" i="8"/>
  <c r="N1651" i="8"/>
  <c r="M1651" i="8"/>
  <c r="L1651" i="8"/>
  <c r="P1650" i="8"/>
  <c r="O1650" i="8"/>
  <c r="N1650" i="8"/>
  <c r="M1650" i="8"/>
  <c r="L1650" i="8"/>
  <c r="P1649" i="8"/>
  <c r="O1649" i="8"/>
  <c r="N1649" i="8"/>
  <c r="M1649" i="8"/>
  <c r="L1649" i="8"/>
  <c r="P1648" i="8"/>
  <c r="O1648" i="8"/>
  <c r="N1648" i="8"/>
  <c r="M1648" i="8"/>
  <c r="L1648" i="8"/>
  <c r="P1647" i="8"/>
  <c r="O1647" i="8"/>
  <c r="N1647" i="8"/>
  <c r="M1647" i="8"/>
  <c r="L1647" i="8"/>
  <c r="P1646" i="8"/>
  <c r="O1646" i="8"/>
  <c r="N1646" i="8"/>
  <c r="M1646" i="8"/>
  <c r="L1646" i="8"/>
  <c r="P1645" i="8"/>
  <c r="O1645" i="8"/>
  <c r="N1645" i="8"/>
  <c r="M1645" i="8"/>
  <c r="L1645" i="8"/>
  <c r="P1644" i="8"/>
  <c r="O1644" i="8"/>
  <c r="N1644" i="8"/>
  <c r="M1644" i="8"/>
  <c r="L1644" i="8"/>
  <c r="P1643" i="8"/>
  <c r="O1643" i="8"/>
  <c r="N1643" i="8"/>
  <c r="M1643" i="8"/>
  <c r="L1643" i="8"/>
  <c r="P1642" i="8"/>
  <c r="O1642" i="8"/>
  <c r="N1642" i="8"/>
  <c r="M1642" i="8"/>
  <c r="L1642" i="8"/>
  <c r="P1641" i="8"/>
  <c r="O1641" i="8"/>
  <c r="N1641" i="8"/>
  <c r="M1641" i="8"/>
  <c r="L1641" i="8"/>
  <c r="P1640" i="8"/>
  <c r="O1640" i="8"/>
  <c r="N1640" i="8"/>
  <c r="M1640" i="8"/>
  <c r="L1640" i="8"/>
  <c r="P1639" i="8"/>
  <c r="O1639" i="8"/>
  <c r="N1639" i="8"/>
  <c r="M1639" i="8"/>
  <c r="L1639" i="8"/>
  <c r="P1638" i="8"/>
  <c r="O1638" i="8"/>
  <c r="N1638" i="8"/>
  <c r="M1638" i="8"/>
  <c r="L1638" i="8"/>
  <c r="P1637" i="8"/>
  <c r="O1637" i="8"/>
  <c r="N1637" i="8"/>
  <c r="M1637" i="8"/>
  <c r="L1637" i="8"/>
  <c r="P1636" i="8"/>
  <c r="O1636" i="8"/>
  <c r="N1636" i="8"/>
  <c r="M1636" i="8"/>
  <c r="L1636" i="8"/>
  <c r="P1635" i="8"/>
  <c r="O1635" i="8"/>
  <c r="N1635" i="8"/>
  <c r="M1635" i="8"/>
  <c r="L1635" i="8"/>
  <c r="P1634" i="8"/>
  <c r="O1634" i="8"/>
  <c r="N1634" i="8"/>
  <c r="M1634" i="8"/>
  <c r="L1634" i="8"/>
  <c r="P1633" i="8"/>
  <c r="O1633" i="8"/>
  <c r="N1633" i="8"/>
  <c r="M1633" i="8"/>
  <c r="L1633" i="8"/>
  <c r="P1632" i="8"/>
  <c r="O1632" i="8"/>
  <c r="N1632" i="8"/>
  <c r="M1632" i="8"/>
  <c r="L1632" i="8"/>
  <c r="P1631" i="8"/>
  <c r="O1631" i="8"/>
  <c r="N1631" i="8"/>
  <c r="M1631" i="8"/>
  <c r="L1631" i="8"/>
  <c r="P1630" i="8"/>
  <c r="O1630" i="8"/>
  <c r="N1630" i="8"/>
  <c r="M1630" i="8"/>
  <c r="L1630" i="8"/>
  <c r="P1629" i="8"/>
  <c r="O1629" i="8"/>
  <c r="N1629" i="8"/>
  <c r="M1629" i="8"/>
  <c r="L1629" i="8"/>
  <c r="P1628" i="8"/>
  <c r="O1628" i="8"/>
  <c r="N1628" i="8"/>
  <c r="M1628" i="8"/>
  <c r="L1628" i="8"/>
  <c r="P1627" i="8"/>
  <c r="O1627" i="8"/>
  <c r="N1627" i="8"/>
  <c r="M1627" i="8"/>
  <c r="L1627" i="8"/>
  <c r="P1626" i="8"/>
  <c r="O1626" i="8"/>
  <c r="N1626" i="8"/>
  <c r="M1626" i="8"/>
  <c r="L1626" i="8"/>
  <c r="P1625" i="8"/>
  <c r="O1625" i="8"/>
  <c r="N1625" i="8"/>
  <c r="M1625" i="8"/>
  <c r="L1625" i="8"/>
  <c r="P1624" i="8"/>
  <c r="O1624" i="8"/>
  <c r="N1624" i="8"/>
  <c r="M1624" i="8"/>
  <c r="L1624" i="8"/>
  <c r="P1623" i="8"/>
  <c r="O1623" i="8"/>
  <c r="N1623" i="8"/>
  <c r="M1623" i="8"/>
  <c r="L1623" i="8"/>
  <c r="P1622" i="8"/>
  <c r="O1622" i="8"/>
  <c r="N1622" i="8"/>
  <c r="M1622" i="8"/>
  <c r="L1622" i="8"/>
  <c r="P1621" i="8"/>
  <c r="O1621" i="8"/>
  <c r="N1621" i="8"/>
  <c r="M1621" i="8"/>
  <c r="L1621" i="8"/>
  <c r="P1620" i="8"/>
  <c r="O1620" i="8"/>
  <c r="N1620" i="8"/>
  <c r="M1620" i="8"/>
  <c r="L1620" i="8"/>
  <c r="P1619" i="8"/>
  <c r="O1619" i="8"/>
  <c r="N1619" i="8"/>
  <c r="M1619" i="8"/>
  <c r="L1619" i="8"/>
  <c r="P1618" i="8"/>
  <c r="O1618" i="8"/>
  <c r="N1618" i="8"/>
  <c r="M1618" i="8"/>
  <c r="L1618" i="8"/>
  <c r="P1617" i="8"/>
  <c r="O1617" i="8"/>
  <c r="N1617" i="8"/>
  <c r="M1617" i="8"/>
  <c r="L1617" i="8"/>
  <c r="P1616" i="8"/>
  <c r="O1616" i="8"/>
  <c r="N1616" i="8"/>
  <c r="M1616" i="8"/>
  <c r="L1616" i="8"/>
  <c r="P1615" i="8"/>
  <c r="O1615" i="8"/>
  <c r="N1615" i="8"/>
  <c r="M1615" i="8"/>
  <c r="L1615" i="8"/>
  <c r="P1614" i="8"/>
  <c r="O1614" i="8"/>
  <c r="N1614" i="8"/>
  <c r="M1614" i="8"/>
  <c r="L1614" i="8"/>
  <c r="P1613" i="8"/>
  <c r="O1613" i="8"/>
  <c r="N1613" i="8"/>
  <c r="M1613" i="8"/>
  <c r="L1613" i="8"/>
  <c r="P1612" i="8"/>
  <c r="O1612" i="8"/>
  <c r="N1612" i="8"/>
  <c r="M1612" i="8"/>
  <c r="L1612" i="8"/>
  <c r="P1611" i="8"/>
  <c r="O1611" i="8"/>
  <c r="N1611" i="8"/>
  <c r="M1611" i="8"/>
  <c r="L1611" i="8"/>
  <c r="P1610" i="8"/>
  <c r="O1610" i="8"/>
  <c r="N1610" i="8"/>
  <c r="M1610" i="8"/>
  <c r="L1610" i="8"/>
  <c r="P1609" i="8"/>
  <c r="O1609" i="8"/>
  <c r="N1609" i="8"/>
  <c r="M1609" i="8"/>
  <c r="L1609" i="8"/>
  <c r="P1608" i="8"/>
  <c r="O1608" i="8"/>
  <c r="N1608" i="8"/>
  <c r="M1608" i="8"/>
  <c r="L1608" i="8"/>
  <c r="P1607" i="8"/>
  <c r="O1607" i="8"/>
  <c r="N1607" i="8"/>
  <c r="M1607" i="8"/>
  <c r="L1607" i="8"/>
  <c r="P1606" i="8"/>
  <c r="O1606" i="8"/>
  <c r="N1606" i="8"/>
  <c r="M1606" i="8"/>
  <c r="L1606" i="8"/>
  <c r="P1605" i="8"/>
  <c r="O1605" i="8"/>
  <c r="N1605" i="8"/>
  <c r="M1605" i="8"/>
  <c r="L1605" i="8"/>
  <c r="P1604" i="8"/>
  <c r="O1604" i="8"/>
  <c r="N1604" i="8"/>
  <c r="M1604" i="8"/>
  <c r="L1604" i="8"/>
  <c r="P1603" i="8"/>
  <c r="O1603" i="8"/>
  <c r="N1603" i="8"/>
  <c r="M1603" i="8"/>
  <c r="L1603" i="8"/>
  <c r="P1602" i="8"/>
  <c r="O1602" i="8"/>
  <c r="N1602" i="8"/>
  <c r="M1602" i="8"/>
  <c r="L1602" i="8"/>
  <c r="P1601" i="8"/>
  <c r="O1601" i="8"/>
  <c r="N1601" i="8"/>
  <c r="M1601" i="8"/>
  <c r="L1601" i="8"/>
  <c r="P1600" i="8"/>
  <c r="O1600" i="8"/>
  <c r="N1600" i="8"/>
  <c r="M1600" i="8"/>
  <c r="L1600" i="8"/>
  <c r="P1599" i="8"/>
  <c r="O1599" i="8"/>
  <c r="N1599" i="8"/>
  <c r="M1599" i="8"/>
  <c r="L1599" i="8"/>
  <c r="P1598" i="8"/>
  <c r="O1598" i="8"/>
  <c r="N1598" i="8"/>
  <c r="M1598" i="8"/>
  <c r="L1598" i="8"/>
  <c r="P1597" i="8"/>
  <c r="O1597" i="8"/>
  <c r="N1597" i="8"/>
  <c r="M1597" i="8"/>
  <c r="L1597" i="8"/>
  <c r="P1596" i="8"/>
  <c r="O1596" i="8"/>
  <c r="N1596" i="8"/>
  <c r="M1596" i="8"/>
  <c r="L1596" i="8"/>
  <c r="P1595" i="8"/>
  <c r="O1595" i="8"/>
  <c r="N1595" i="8"/>
  <c r="M1595" i="8"/>
  <c r="L1595" i="8"/>
  <c r="P1594" i="8"/>
  <c r="O1594" i="8"/>
  <c r="N1594" i="8"/>
  <c r="M1594" i="8"/>
  <c r="L1594" i="8"/>
  <c r="P1593" i="8"/>
  <c r="O1593" i="8"/>
  <c r="N1593" i="8"/>
  <c r="M1593" i="8"/>
  <c r="L1593" i="8"/>
  <c r="P1592" i="8"/>
  <c r="O1592" i="8"/>
  <c r="N1592" i="8"/>
  <c r="M1592" i="8"/>
  <c r="L1592" i="8"/>
  <c r="P1591" i="8"/>
  <c r="O1591" i="8"/>
  <c r="N1591" i="8"/>
  <c r="M1591" i="8"/>
  <c r="L1591" i="8"/>
  <c r="P1590" i="8"/>
  <c r="O1590" i="8"/>
  <c r="N1590" i="8"/>
  <c r="M1590" i="8"/>
  <c r="L1590" i="8"/>
  <c r="P1589" i="8"/>
  <c r="O1589" i="8"/>
  <c r="N1589" i="8"/>
  <c r="M1589" i="8"/>
  <c r="L1589" i="8"/>
  <c r="P1588" i="8"/>
  <c r="O1588" i="8"/>
  <c r="N1588" i="8"/>
  <c r="M1588" i="8"/>
  <c r="L1588" i="8"/>
  <c r="P1587" i="8"/>
  <c r="O1587" i="8"/>
  <c r="N1587" i="8"/>
  <c r="M1587" i="8"/>
  <c r="L1587" i="8"/>
  <c r="P1586" i="8"/>
  <c r="O1586" i="8"/>
  <c r="N1586" i="8"/>
  <c r="M1586" i="8"/>
  <c r="L1586" i="8"/>
  <c r="P1585" i="8"/>
  <c r="O1585" i="8"/>
  <c r="N1585" i="8"/>
  <c r="M1585" i="8"/>
  <c r="L1585" i="8"/>
  <c r="P1584" i="8"/>
  <c r="O1584" i="8"/>
  <c r="N1584" i="8"/>
  <c r="M1584" i="8"/>
  <c r="L1584" i="8"/>
  <c r="P1583" i="8"/>
  <c r="O1583" i="8"/>
  <c r="N1583" i="8"/>
  <c r="M1583" i="8"/>
  <c r="L1583" i="8"/>
  <c r="P1582" i="8"/>
  <c r="O1582" i="8"/>
  <c r="N1582" i="8"/>
  <c r="M1582" i="8"/>
  <c r="L1582" i="8"/>
  <c r="P1581" i="8"/>
  <c r="O1581" i="8"/>
  <c r="N1581" i="8"/>
  <c r="M1581" i="8"/>
  <c r="L1581" i="8"/>
  <c r="P1580" i="8"/>
  <c r="O1580" i="8"/>
  <c r="N1580" i="8"/>
  <c r="M1580" i="8"/>
  <c r="L1580" i="8"/>
  <c r="P1579" i="8"/>
  <c r="O1579" i="8"/>
  <c r="N1579" i="8"/>
  <c r="M1579" i="8"/>
  <c r="L1579" i="8"/>
  <c r="P1578" i="8"/>
  <c r="O1578" i="8"/>
  <c r="N1578" i="8"/>
  <c r="M1578" i="8"/>
  <c r="L1578" i="8"/>
  <c r="P1577" i="8"/>
  <c r="O1577" i="8"/>
  <c r="N1577" i="8"/>
  <c r="M1577" i="8"/>
  <c r="L1577" i="8"/>
  <c r="P1576" i="8"/>
  <c r="O1576" i="8"/>
  <c r="N1576" i="8"/>
  <c r="M1576" i="8"/>
  <c r="L1576" i="8"/>
  <c r="P1575" i="8"/>
  <c r="O1575" i="8"/>
  <c r="N1575" i="8"/>
  <c r="M1575" i="8"/>
  <c r="L1575" i="8"/>
  <c r="P1574" i="8"/>
  <c r="O1574" i="8"/>
  <c r="N1574" i="8"/>
  <c r="M1574" i="8"/>
  <c r="L1574" i="8"/>
  <c r="P1573" i="8"/>
  <c r="O1573" i="8"/>
  <c r="N1573" i="8"/>
  <c r="M1573" i="8"/>
  <c r="L1573" i="8"/>
  <c r="P1572" i="8"/>
  <c r="O1572" i="8"/>
  <c r="N1572" i="8"/>
  <c r="M1572" i="8"/>
  <c r="L1572" i="8"/>
  <c r="P1571" i="8"/>
  <c r="O1571" i="8"/>
  <c r="N1571" i="8"/>
  <c r="M1571" i="8"/>
  <c r="L1571" i="8"/>
  <c r="P1570" i="8"/>
  <c r="O1570" i="8"/>
  <c r="N1570" i="8"/>
  <c r="M1570" i="8"/>
  <c r="L1570" i="8"/>
  <c r="P1569" i="8"/>
  <c r="O1569" i="8"/>
  <c r="N1569" i="8"/>
  <c r="M1569" i="8"/>
  <c r="L1569" i="8"/>
  <c r="P1568" i="8"/>
  <c r="O1568" i="8"/>
  <c r="N1568" i="8"/>
  <c r="M1568" i="8"/>
  <c r="L1568" i="8"/>
  <c r="P1567" i="8"/>
  <c r="O1567" i="8"/>
  <c r="N1567" i="8"/>
  <c r="M1567" i="8"/>
  <c r="L1567" i="8"/>
  <c r="P1566" i="8"/>
  <c r="O1566" i="8"/>
  <c r="N1566" i="8"/>
  <c r="M1566" i="8"/>
  <c r="L1566" i="8"/>
  <c r="P1565" i="8"/>
  <c r="O1565" i="8"/>
  <c r="N1565" i="8"/>
  <c r="M1565" i="8"/>
  <c r="L1565" i="8"/>
  <c r="P1564" i="8"/>
  <c r="O1564" i="8"/>
  <c r="N1564" i="8"/>
  <c r="M1564" i="8"/>
  <c r="L1564" i="8"/>
  <c r="P1563" i="8"/>
  <c r="O1563" i="8"/>
  <c r="N1563" i="8"/>
  <c r="M1563" i="8"/>
  <c r="L1563" i="8"/>
  <c r="P1562" i="8"/>
  <c r="O1562" i="8"/>
  <c r="N1562" i="8"/>
  <c r="M1562" i="8"/>
  <c r="L1562" i="8"/>
  <c r="P1561" i="8"/>
  <c r="O1561" i="8"/>
  <c r="N1561" i="8"/>
  <c r="M1561" i="8"/>
  <c r="L1561" i="8"/>
  <c r="P1560" i="8"/>
  <c r="O1560" i="8"/>
  <c r="N1560" i="8"/>
  <c r="M1560" i="8"/>
  <c r="L1560" i="8"/>
  <c r="P1559" i="8"/>
  <c r="O1559" i="8"/>
  <c r="N1559" i="8"/>
  <c r="M1559" i="8"/>
  <c r="L1559" i="8"/>
  <c r="P1558" i="8"/>
  <c r="O1558" i="8"/>
  <c r="N1558" i="8"/>
  <c r="M1558" i="8"/>
  <c r="L1558" i="8"/>
  <c r="P1557" i="8"/>
  <c r="O1557" i="8"/>
  <c r="N1557" i="8"/>
  <c r="M1557" i="8"/>
  <c r="L1557" i="8"/>
  <c r="P1556" i="8"/>
  <c r="O1556" i="8"/>
  <c r="N1556" i="8"/>
  <c r="M1556" i="8"/>
  <c r="L1556" i="8"/>
  <c r="P1555" i="8"/>
  <c r="O1555" i="8"/>
  <c r="N1555" i="8"/>
  <c r="M1555" i="8"/>
  <c r="L1555" i="8"/>
  <c r="P1554" i="8"/>
  <c r="O1554" i="8"/>
  <c r="N1554" i="8"/>
  <c r="M1554" i="8"/>
  <c r="L1554" i="8"/>
  <c r="P1553" i="8"/>
  <c r="O1553" i="8"/>
  <c r="N1553" i="8"/>
  <c r="M1553" i="8"/>
  <c r="L1553" i="8"/>
  <c r="P1552" i="8"/>
  <c r="O1552" i="8"/>
  <c r="N1552" i="8"/>
  <c r="M1552" i="8"/>
  <c r="L1552" i="8"/>
  <c r="P1551" i="8"/>
  <c r="O1551" i="8"/>
  <c r="N1551" i="8"/>
  <c r="M1551" i="8"/>
  <c r="L1551" i="8"/>
  <c r="P1550" i="8"/>
  <c r="O1550" i="8"/>
  <c r="N1550" i="8"/>
  <c r="M1550" i="8"/>
  <c r="L1550" i="8"/>
  <c r="P1549" i="8"/>
  <c r="O1549" i="8"/>
  <c r="N1549" i="8"/>
  <c r="M1549" i="8"/>
  <c r="L1549" i="8"/>
  <c r="P1548" i="8"/>
  <c r="O1548" i="8"/>
  <c r="N1548" i="8"/>
  <c r="M1548" i="8"/>
  <c r="L1548" i="8"/>
  <c r="P1547" i="8"/>
  <c r="O1547" i="8"/>
  <c r="N1547" i="8"/>
  <c r="M1547" i="8"/>
  <c r="L1547" i="8"/>
  <c r="P1546" i="8"/>
  <c r="O1546" i="8"/>
  <c r="N1546" i="8"/>
  <c r="M1546" i="8"/>
  <c r="L1546" i="8"/>
  <c r="P1545" i="8"/>
  <c r="O1545" i="8"/>
  <c r="N1545" i="8"/>
  <c r="M1545" i="8"/>
  <c r="L1545" i="8"/>
  <c r="P1544" i="8"/>
  <c r="O1544" i="8"/>
  <c r="N1544" i="8"/>
  <c r="M1544" i="8"/>
  <c r="L1544" i="8"/>
  <c r="P1543" i="8"/>
  <c r="O1543" i="8"/>
  <c r="N1543" i="8"/>
  <c r="M1543" i="8"/>
  <c r="L1543" i="8"/>
  <c r="P1542" i="8"/>
  <c r="O1542" i="8"/>
  <c r="N1542" i="8"/>
  <c r="M1542" i="8"/>
  <c r="L1542" i="8"/>
  <c r="P1541" i="8"/>
  <c r="O1541" i="8"/>
  <c r="N1541" i="8"/>
  <c r="M1541" i="8"/>
  <c r="L1541" i="8"/>
  <c r="P1540" i="8"/>
  <c r="O1540" i="8"/>
  <c r="N1540" i="8"/>
  <c r="M1540" i="8"/>
  <c r="L1540" i="8"/>
  <c r="P1539" i="8"/>
  <c r="O1539" i="8"/>
  <c r="N1539" i="8"/>
  <c r="M1539" i="8"/>
  <c r="L1539" i="8"/>
  <c r="P1538" i="8"/>
  <c r="O1538" i="8"/>
  <c r="N1538" i="8"/>
  <c r="M1538" i="8"/>
  <c r="L1538" i="8"/>
  <c r="P1537" i="8"/>
  <c r="O1537" i="8"/>
  <c r="N1537" i="8"/>
  <c r="M1537" i="8"/>
  <c r="L1537" i="8"/>
  <c r="P1536" i="8"/>
  <c r="O1536" i="8"/>
  <c r="N1536" i="8"/>
  <c r="M1536" i="8"/>
  <c r="L1536" i="8"/>
  <c r="P1535" i="8"/>
  <c r="O1535" i="8"/>
  <c r="N1535" i="8"/>
  <c r="M1535" i="8"/>
  <c r="L1535" i="8"/>
  <c r="P1534" i="8"/>
  <c r="O1534" i="8"/>
  <c r="N1534" i="8"/>
  <c r="M1534" i="8"/>
  <c r="L1534" i="8"/>
  <c r="P1533" i="8"/>
  <c r="O1533" i="8"/>
  <c r="N1533" i="8"/>
  <c r="M1533" i="8"/>
  <c r="L1533" i="8"/>
  <c r="P1532" i="8"/>
  <c r="O1532" i="8"/>
  <c r="N1532" i="8"/>
  <c r="M1532" i="8"/>
  <c r="L1532" i="8"/>
  <c r="P1531" i="8"/>
  <c r="O1531" i="8"/>
  <c r="N1531" i="8"/>
  <c r="M1531" i="8"/>
  <c r="L1531" i="8"/>
  <c r="P1530" i="8"/>
  <c r="O1530" i="8"/>
  <c r="N1530" i="8"/>
  <c r="M1530" i="8"/>
  <c r="L1530" i="8"/>
  <c r="P1529" i="8"/>
  <c r="O1529" i="8"/>
  <c r="N1529" i="8"/>
  <c r="M1529" i="8"/>
  <c r="L1529" i="8"/>
  <c r="P1528" i="8"/>
  <c r="O1528" i="8"/>
  <c r="N1528" i="8"/>
  <c r="M1528" i="8"/>
  <c r="L1528" i="8"/>
  <c r="P1527" i="8"/>
  <c r="O1527" i="8"/>
  <c r="N1527" i="8"/>
  <c r="M1527" i="8"/>
  <c r="L1527" i="8"/>
  <c r="P1526" i="8"/>
  <c r="O1526" i="8"/>
  <c r="N1526" i="8"/>
  <c r="M1526" i="8"/>
  <c r="L1526" i="8"/>
  <c r="P1525" i="8"/>
  <c r="O1525" i="8"/>
  <c r="N1525" i="8"/>
  <c r="M1525" i="8"/>
  <c r="L1525" i="8"/>
  <c r="P1524" i="8"/>
  <c r="O1524" i="8"/>
  <c r="N1524" i="8"/>
  <c r="M1524" i="8"/>
  <c r="L1524" i="8"/>
  <c r="P1523" i="8"/>
  <c r="O1523" i="8"/>
  <c r="N1523" i="8"/>
  <c r="M1523" i="8"/>
  <c r="L1523" i="8"/>
  <c r="P1522" i="8"/>
  <c r="O1522" i="8"/>
  <c r="N1522" i="8"/>
  <c r="M1522" i="8"/>
  <c r="L1522" i="8"/>
  <c r="P1521" i="8"/>
  <c r="O1521" i="8"/>
  <c r="N1521" i="8"/>
  <c r="M1521" i="8"/>
  <c r="L1521" i="8"/>
  <c r="P1520" i="8"/>
  <c r="O1520" i="8"/>
  <c r="N1520" i="8"/>
  <c r="M1520" i="8"/>
  <c r="L1520" i="8"/>
  <c r="P1519" i="8"/>
  <c r="O1519" i="8"/>
  <c r="N1519" i="8"/>
  <c r="M1519" i="8"/>
  <c r="L1519" i="8"/>
  <c r="P1518" i="8"/>
  <c r="O1518" i="8"/>
  <c r="N1518" i="8"/>
  <c r="M1518" i="8"/>
  <c r="L1518" i="8"/>
  <c r="P1517" i="8"/>
  <c r="O1517" i="8"/>
  <c r="N1517" i="8"/>
  <c r="M1517" i="8"/>
  <c r="L1517" i="8"/>
  <c r="P1516" i="8"/>
  <c r="O1516" i="8"/>
  <c r="N1516" i="8"/>
  <c r="M1516" i="8"/>
  <c r="L1516" i="8"/>
  <c r="P1515" i="8"/>
  <c r="O1515" i="8"/>
  <c r="N1515" i="8"/>
  <c r="M1515" i="8"/>
  <c r="L1515" i="8"/>
  <c r="P1514" i="8"/>
  <c r="O1514" i="8"/>
  <c r="N1514" i="8"/>
  <c r="M1514" i="8"/>
  <c r="L1514" i="8"/>
  <c r="P1513" i="8"/>
  <c r="O1513" i="8"/>
  <c r="N1513" i="8"/>
  <c r="M1513" i="8"/>
  <c r="L1513" i="8"/>
  <c r="P1512" i="8"/>
  <c r="O1512" i="8"/>
  <c r="N1512" i="8"/>
  <c r="M1512" i="8"/>
  <c r="L1512" i="8"/>
  <c r="P1511" i="8"/>
  <c r="O1511" i="8"/>
  <c r="N1511" i="8"/>
  <c r="M1511" i="8"/>
  <c r="L1511" i="8"/>
  <c r="P1510" i="8"/>
  <c r="O1510" i="8"/>
  <c r="N1510" i="8"/>
  <c r="M1510" i="8"/>
  <c r="L1510" i="8"/>
  <c r="P1509" i="8"/>
  <c r="O1509" i="8"/>
  <c r="N1509" i="8"/>
  <c r="M1509" i="8"/>
  <c r="L1509" i="8"/>
  <c r="P1508" i="8"/>
  <c r="O1508" i="8"/>
  <c r="N1508" i="8"/>
  <c r="M1508" i="8"/>
  <c r="L1508" i="8"/>
  <c r="P1507" i="8"/>
  <c r="O1507" i="8"/>
  <c r="N1507" i="8"/>
  <c r="M1507" i="8"/>
  <c r="L1507" i="8"/>
  <c r="P1506" i="8"/>
  <c r="O1506" i="8"/>
  <c r="N1506" i="8"/>
  <c r="M1506" i="8"/>
  <c r="L1506" i="8"/>
  <c r="P1505" i="8"/>
  <c r="O1505" i="8"/>
  <c r="N1505" i="8"/>
  <c r="M1505" i="8"/>
  <c r="L1505" i="8"/>
  <c r="P1504" i="8"/>
  <c r="O1504" i="8"/>
  <c r="N1504" i="8"/>
  <c r="M1504" i="8"/>
  <c r="L1504" i="8"/>
  <c r="P1503" i="8"/>
  <c r="O1503" i="8"/>
  <c r="N1503" i="8"/>
  <c r="M1503" i="8"/>
  <c r="L1503" i="8"/>
  <c r="P1502" i="8"/>
  <c r="O1502" i="8"/>
  <c r="N1502" i="8"/>
  <c r="M1502" i="8"/>
  <c r="L1502" i="8"/>
  <c r="P1501" i="8"/>
  <c r="O1501" i="8"/>
  <c r="N1501" i="8"/>
  <c r="M1501" i="8"/>
  <c r="L1501" i="8"/>
  <c r="P1500" i="8"/>
  <c r="O1500" i="8"/>
  <c r="N1500" i="8"/>
  <c r="M1500" i="8"/>
  <c r="L1500" i="8"/>
  <c r="P1499" i="8"/>
  <c r="O1499" i="8"/>
  <c r="N1499" i="8"/>
  <c r="M1499" i="8"/>
  <c r="L1499" i="8"/>
  <c r="P1498" i="8"/>
  <c r="O1498" i="8"/>
  <c r="N1498" i="8"/>
  <c r="M1498" i="8"/>
  <c r="L1498" i="8"/>
  <c r="P1497" i="8"/>
  <c r="O1497" i="8"/>
  <c r="N1497" i="8"/>
  <c r="M1497" i="8"/>
  <c r="L1497" i="8"/>
  <c r="P1496" i="8"/>
  <c r="O1496" i="8"/>
  <c r="N1496" i="8"/>
  <c r="M1496" i="8"/>
  <c r="L1496" i="8"/>
  <c r="P1495" i="8"/>
  <c r="O1495" i="8"/>
  <c r="N1495" i="8"/>
  <c r="M1495" i="8"/>
  <c r="L1495" i="8"/>
  <c r="P1494" i="8"/>
  <c r="O1494" i="8"/>
  <c r="N1494" i="8"/>
  <c r="M1494" i="8"/>
  <c r="L1494" i="8"/>
  <c r="P1493" i="8"/>
  <c r="O1493" i="8"/>
  <c r="N1493" i="8"/>
  <c r="M1493" i="8"/>
  <c r="L1493" i="8"/>
  <c r="P1492" i="8"/>
  <c r="O1492" i="8"/>
  <c r="N1492" i="8"/>
  <c r="M1492" i="8"/>
  <c r="L1492" i="8"/>
  <c r="P1491" i="8"/>
  <c r="O1491" i="8"/>
  <c r="N1491" i="8"/>
  <c r="M1491" i="8"/>
  <c r="L1491" i="8"/>
  <c r="P1490" i="8"/>
  <c r="O1490" i="8"/>
  <c r="N1490" i="8"/>
  <c r="M1490" i="8"/>
  <c r="L1490" i="8"/>
  <c r="P1489" i="8"/>
  <c r="O1489" i="8"/>
  <c r="N1489" i="8"/>
  <c r="M1489" i="8"/>
  <c r="L1489" i="8"/>
  <c r="P1488" i="8"/>
  <c r="O1488" i="8"/>
  <c r="N1488" i="8"/>
  <c r="M1488" i="8"/>
  <c r="L1488" i="8"/>
  <c r="P1487" i="8"/>
  <c r="O1487" i="8"/>
  <c r="N1487" i="8"/>
  <c r="M1487" i="8"/>
  <c r="L1487" i="8"/>
  <c r="P1486" i="8"/>
  <c r="O1486" i="8"/>
  <c r="N1486" i="8"/>
  <c r="M1486" i="8"/>
  <c r="L1486" i="8"/>
  <c r="P1485" i="8"/>
  <c r="O1485" i="8"/>
  <c r="N1485" i="8"/>
  <c r="M1485" i="8"/>
  <c r="L1485" i="8"/>
  <c r="P1484" i="8"/>
  <c r="O1484" i="8"/>
  <c r="N1484" i="8"/>
  <c r="M1484" i="8"/>
  <c r="L1484" i="8"/>
  <c r="P1483" i="8"/>
  <c r="O1483" i="8"/>
  <c r="N1483" i="8"/>
  <c r="M1483" i="8"/>
  <c r="L1483" i="8"/>
  <c r="P1482" i="8"/>
  <c r="O1482" i="8"/>
  <c r="N1482" i="8"/>
  <c r="M1482" i="8"/>
  <c r="L1482" i="8"/>
  <c r="P1481" i="8"/>
  <c r="O1481" i="8"/>
  <c r="N1481" i="8"/>
  <c r="M1481" i="8"/>
  <c r="L1481" i="8"/>
  <c r="P1480" i="8"/>
  <c r="O1480" i="8"/>
  <c r="N1480" i="8"/>
  <c r="M1480" i="8"/>
  <c r="L1480" i="8"/>
  <c r="P1479" i="8"/>
  <c r="O1479" i="8"/>
  <c r="N1479" i="8"/>
  <c r="M1479" i="8"/>
  <c r="L1479" i="8"/>
  <c r="P1478" i="8"/>
  <c r="O1478" i="8"/>
  <c r="N1478" i="8"/>
  <c r="M1478" i="8"/>
  <c r="L1478" i="8"/>
  <c r="P1477" i="8"/>
  <c r="O1477" i="8"/>
  <c r="N1477" i="8"/>
  <c r="M1477" i="8"/>
  <c r="L1477" i="8"/>
  <c r="P1476" i="8"/>
  <c r="O1476" i="8"/>
  <c r="N1476" i="8"/>
  <c r="M1476" i="8"/>
  <c r="L1476" i="8"/>
  <c r="P1475" i="8"/>
  <c r="O1475" i="8"/>
  <c r="N1475" i="8"/>
  <c r="M1475" i="8"/>
  <c r="L1475" i="8"/>
  <c r="P1474" i="8"/>
  <c r="O1474" i="8"/>
  <c r="N1474" i="8"/>
  <c r="M1474" i="8"/>
  <c r="L1474" i="8"/>
  <c r="P1473" i="8"/>
  <c r="O1473" i="8"/>
  <c r="N1473" i="8"/>
  <c r="M1473" i="8"/>
  <c r="L1473" i="8"/>
  <c r="P1472" i="8"/>
  <c r="O1472" i="8"/>
  <c r="N1472" i="8"/>
  <c r="M1472" i="8"/>
  <c r="L1472" i="8"/>
  <c r="P1471" i="8"/>
  <c r="O1471" i="8"/>
  <c r="N1471" i="8"/>
  <c r="M1471" i="8"/>
  <c r="L1471" i="8"/>
  <c r="P1470" i="8"/>
  <c r="O1470" i="8"/>
  <c r="N1470" i="8"/>
  <c r="M1470" i="8"/>
  <c r="L1470" i="8"/>
  <c r="P1469" i="8"/>
  <c r="O1469" i="8"/>
  <c r="N1469" i="8"/>
  <c r="M1469" i="8"/>
  <c r="L1469" i="8"/>
  <c r="P1468" i="8"/>
  <c r="O1468" i="8"/>
  <c r="N1468" i="8"/>
  <c r="M1468" i="8"/>
  <c r="L1468" i="8"/>
  <c r="P1467" i="8"/>
  <c r="O1467" i="8"/>
  <c r="N1467" i="8"/>
  <c r="M1467" i="8"/>
  <c r="L1467" i="8"/>
  <c r="P1466" i="8"/>
  <c r="O1466" i="8"/>
  <c r="N1466" i="8"/>
  <c r="M1466" i="8"/>
  <c r="L1466" i="8"/>
  <c r="P1465" i="8"/>
  <c r="O1465" i="8"/>
  <c r="N1465" i="8"/>
  <c r="M1465" i="8"/>
  <c r="L1465" i="8"/>
  <c r="P1464" i="8"/>
  <c r="O1464" i="8"/>
  <c r="N1464" i="8"/>
  <c r="M1464" i="8"/>
  <c r="L1464" i="8"/>
  <c r="P1463" i="8"/>
  <c r="O1463" i="8"/>
  <c r="N1463" i="8"/>
  <c r="M1463" i="8"/>
  <c r="L1463" i="8"/>
  <c r="P1462" i="8"/>
  <c r="O1462" i="8"/>
  <c r="N1462" i="8"/>
  <c r="M1462" i="8"/>
  <c r="L1462" i="8"/>
  <c r="P1461" i="8"/>
  <c r="O1461" i="8"/>
  <c r="N1461" i="8"/>
  <c r="M1461" i="8"/>
  <c r="L1461" i="8"/>
  <c r="P1460" i="8"/>
  <c r="O1460" i="8"/>
  <c r="N1460" i="8"/>
  <c r="M1460" i="8"/>
  <c r="L1460" i="8"/>
  <c r="P1459" i="8"/>
  <c r="O1459" i="8"/>
  <c r="N1459" i="8"/>
  <c r="M1459" i="8"/>
  <c r="L1459" i="8"/>
  <c r="P1458" i="8"/>
  <c r="O1458" i="8"/>
  <c r="N1458" i="8"/>
  <c r="M1458" i="8"/>
  <c r="L1458" i="8"/>
  <c r="P1457" i="8"/>
  <c r="O1457" i="8"/>
  <c r="N1457" i="8"/>
  <c r="M1457" i="8"/>
  <c r="L1457" i="8"/>
  <c r="P1456" i="8"/>
  <c r="O1456" i="8"/>
  <c r="N1456" i="8"/>
  <c r="M1456" i="8"/>
  <c r="L1456" i="8"/>
  <c r="P1455" i="8"/>
  <c r="O1455" i="8"/>
  <c r="N1455" i="8"/>
  <c r="M1455" i="8"/>
  <c r="L1455" i="8"/>
  <c r="P1454" i="8"/>
  <c r="O1454" i="8"/>
  <c r="N1454" i="8"/>
  <c r="M1454" i="8"/>
  <c r="L1454" i="8"/>
  <c r="P1453" i="8"/>
  <c r="O1453" i="8"/>
  <c r="N1453" i="8"/>
  <c r="M1453" i="8"/>
  <c r="L1453" i="8"/>
  <c r="P1452" i="8"/>
  <c r="O1452" i="8"/>
  <c r="N1452" i="8"/>
  <c r="M1452" i="8"/>
  <c r="L1452" i="8"/>
  <c r="P1451" i="8"/>
  <c r="O1451" i="8"/>
  <c r="N1451" i="8"/>
  <c r="M1451" i="8"/>
  <c r="L1451" i="8"/>
  <c r="P1450" i="8"/>
  <c r="O1450" i="8"/>
  <c r="N1450" i="8"/>
  <c r="M1450" i="8"/>
  <c r="L1450" i="8"/>
  <c r="P1449" i="8"/>
  <c r="O1449" i="8"/>
  <c r="N1449" i="8"/>
  <c r="M1449" i="8"/>
  <c r="L1449" i="8"/>
  <c r="P1448" i="8"/>
  <c r="O1448" i="8"/>
  <c r="N1448" i="8"/>
  <c r="M1448" i="8"/>
  <c r="L1448" i="8"/>
  <c r="P1447" i="8"/>
  <c r="O1447" i="8"/>
  <c r="N1447" i="8"/>
  <c r="M1447" i="8"/>
  <c r="L1447" i="8"/>
  <c r="P1446" i="8"/>
  <c r="O1446" i="8"/>
  <c r="N1446" i="8"/>
  <c r="M1446" i="8"/>
  <c r="L1446" i="8"/>
  <c r="P1445" i="8"/>
  <c r="O1445" i="8"/>
  <c r="N1445" i="8"/>
  <c r="M1445" i="8"/>
  <c r="L1445" i="8"/>
  <c r="P1444" i="8"/>
  <c r="O1444" i="8"/>
  <c r="N1444" i="8"/>
  <c r="M1444" i="8"/>
  <c r="L1444" i="8"/>
  <c r="P1443" i="8"/>
  <c r="O1443" i="8"/>
  <c r="N1443" i="8"/>
  <c r="M1443" i="8"/>
  <c r="L1443" i="8"/>
  <c r="P1442" i="8"/>
  <c r="O1442" i="8"/>
  <c r="N1442" i="8"/>
  <c r="M1442" i="8"/>
  <c r="L1442" i="8"/>
  <c r="P1441" i="8"/>
  <c r="O1441" i="8"/>
  <c r="N1441" i="8"/>
  <c r="M1441" i="8"/>
  <c r="L1441" i="8"/>
  <c r="P1440" i="8"/>
  <c r="O1440" i="8"/>
  <c r="N1440" i="8"/>
  <c r="M1440" i="8"/>
  <c r="L1440" i="8"/>
  <c r="P1439" i="8"/>
  <c r="O1439" i="8"/>
  <c r="N1439" i="8"/>
  <c r="M1439" i="8"/>
  <c r="L1439" i="8"/>
  <c r="P1438" i="8"/>
  <c r="O1438" i="8"/>
  <c r="N1438" i="8"/>
  <c r="M1438" i="8"/>
  <c r="L1438" i="8"/>
  <c r="P1437" i="8"/>
  <c r="O1437" i="8"/>
  <c r="N1437" i="8"/>
  <c r="M1437" i="8"/>
  <c r="L1437" i="8"/>
  <c r="P1436" i="8"/>
  <c r="O1436" i="8"/>
  <c r="N1436" i="8"/>
  <c r="M1436" i="8"/>
  <c r="L1436" i="8"/>
  <c r="P1435" i="8"/>
  <c r="O1435" i="8"/>
  <c r="N1435" i="8"/>
  <c r="M1435" i="8"/>
  <c r="L1435" i="8"/>
  <c r="P1434" i="8"/>
  <c r="O1434" i="8"/>
  <c r="N1434" i="8"/>
  <c r="M1434" i="8"/>
  <c r="L1434" i="8"/>
  <c r="P1433" i="8"/>
  <c r="O1433" i="8"/>
  <c r="N1433" i="8"/>
  <c r="M1433" i="8"/>
  <c r="L1433" i="8"/>
  <c r="P1432" i="8"/>
  <c r="O1432" i="8"/>
  <c r="N1432" i="8"/>
  <c r="M1432" i="8"/>
  <c r="L1432" i="8"/>
  <c r="P1431" i="8"/>
  <c r="O1431" i="8"/>
  <c r="N1431" i="8"/>
  <c r="M1431" i="8"/>
  <c r="L1431" i="8"/>
  <c r="P1430" i="8"/>
  <c r="O1430" i="8"/>
  <c r="N1430" i="8"/>
  <c r="M1430" i="8"/>
  <c r="L1430" i="8"/>
  <c r="P1429" i="8"/>
  <c r="O1429" i="8"/>
  <c r="N1429" i="8"/>
  <c r="M1429" i="8"/>
  <c r="L1429" i="8"/>
  <c r="P1428" i="8"/>
  <c r="O1428" i="8"/>
  <c r="N1428" i="8"/>
  <c r="M1428" i="8"/>
  <c r="L1428" i="8"/>
  <c r="P1427" i="8"/>
  <c r="O1427" i="8"/>
  <c r="N1427" i="8"/>
  <c r="M1427" i="8"/>
  <c r="L1427" i="8"/>
  <c r="P1426" i="8"/>
  <c r="O1426" i="8"/>
  <c r="N1426" i="8"/>
  <c r="M1426" i="8"/>
  <c r="L1426" i="8"/>
  <c r="P1425" i="8"/>
  <c r="O1425" i="8"/>
  <c r="N1425" i="8"/>
  <c r="M1425" i="8"/>
  <c r="L1425" i="8"/>
  <c r="P1424" i="8"/>
  <c r="O1424" i="8"/>
  <c r="N1424" i="8"/>
  <c r="M1424" i="8"/>
  <c r="L1424" i="8"/>
  <c r="P1423" i="8"/>
  <c r="O1423" i="8"/>
  <c r="N1423" i="8"/>
  <c r="M1423" i="8"/>
  <c r="L1423" i="8"/>
  <c r="P1422" i="8"/>
  <c r="O1422" i="8"/>
  <c r="N1422" i="8"/>
  <c r="M1422" i="8"/>
  <c r="L1422" i="8"/>
  <c r="P1421" i="8"/>
  <c r="O1421" i="8"/>
  <c r="N1421" i="8"/>
  <c r="M1421" i="8"/>
  <c r="L1421" i="8"/>
  <c r="P1420" i="8"/>
  <c r="O1420" i="8"/>
  <c r="N1420" i="8"/>
  <c r="M1420" i="8"/>
  <c r="L1420" i="8"/>
  <c r="P1419" i="8"/>
  <c r="O1419" i="8"/>
  <c r="N1419" i="8"/>
  <c r="M1419" i="8"/>
  <c r="L1419" i="8"/>
  <c r="P1418" i="8"/>
  <c r="O1418" i="8"/>
  <c r="N1418" i="8"/>
  <c r="M1418" i="8"/>
  <c r="L1418" i="8"/>
  <c r="P1417" i="8"/>
  <c r="O1417" i="8"/>
  <c r="N1417" i="8"/>
  <c r="M1417" i="8"/>
  <c r="L1417" i="8"/>
  <c r="P1416" i="8"/>
  <c r="O1416" i="8"/>
  <c r="N1416" i="8"/>
  <c r="M1416" i="8"/>
  <c r="L1416" i="8"/>
  <c r="P1415" i="8"/>
  <c r="O1415" i="8"/>
  <c r="N1415" i="8"/>
  <c r="M1415" i="8"/>
  <c r="L1415" i="8"/>
  <c r="P1414" i="8"/>
  <c r="O1414" i="8"/>
  <c r="N1414" i="8"/>
  <c r="M1414" i="8"/>
  <c r="L1414" i="8"/>
  <c r="P1413" i="8"/>
  <c r="O1413" i="8"/>
  <c r="N1413" i="8"/>
  <c r="M1413" i="8"/>
  <c r="L1413" i="8"/>
  <c r="P1412" i="8"/>
  <c r="O1412" i="8"/>
  <c r="N1412" i="8"/>
  <c r="M1412" i="8"/>
  <c r="L1412" i="8"/>
  <c r="P1411" i="8"/>
  <c r="O1411" i="8"/>
  <c r="N1411" i="8"/>
  <c r="M1411" i="8"/>
  <c r="L1411" i="8"/>
  <c r="P1410" i="8"/>
  <c r="O1410" i="8"/>
  <c r="N1410" i="8"/>
  <c r="M1410" i="8"/>
  <c r="L1410" i="8"/>
  <c r="P1409" i="8"/>
  <c r="O1409" i="8"/>
  <c r="N1409" i="8"/>
  <c r="M1409" i="8"/>
  <c r="L1409" i="8"/>
  <c r="P1408" i="8"/>
  <c r="O1408" i="8"/>
  <c r="N1408" i="8"/>
  <c r="M1408" i="8"/>
  <c r="L1408" i="8"/>
  <c r="P1407" i="8"/>
  <c r="O1407" i="8"/>
  <c r="N1407" i="8"/>
  <c r="M1407" i="8"/>
  <c r="L1407" i="8"/>
  <c r="P1406" i="8"/>
  <c r="O1406" i="8"/>
  <c r="N1406" i="8"/>
  <c r="M1406" i="8"/>
  <c r="L1406" i="8"/>
  <c r="P1405" i="8"/>
  <c r="O1405" i="8"/>
  <c r="N1405" i="8"/>
  <c r="M1405" i="8"/>
  <c r="L1405" i="8"/>
  <c r="P1404" i="8"/>
  <c r="O1404" i="8"/>
  <c r="N1404" i="8"/>
  <c r="M1404" i="8"/>
  <c r="L1404" i="8"/>
  <c r="P1403" i="8"/>
  <c r="O1403" i="8"/>
  <c r="N1403" i="8"/>
  <c r="M1403" i="8"/>
  <c r="L1403" i="8"/>
  <c r="P1402" i="8"/>
  <c r="O1402" i="8"/>
  <c r="N1402" i="8"/>
  <c r="M1402" i="8"/>
  <c r="L1402" i="8"/>
  <c r="P1401" i="8"/>
  <c r="O1401" i="8"/>
  <c r="N1401" i="8"/>
  <c r="M1401" i="8"/>
  <c r="L1401" i="8"/>
  <c r="P1400" i="8"/>
  <c r="O1400" i="8"/>
  <c r="N1400" i="8"/>
  <c r="M1400" i="8"/>
  <c r="L1400" i="8"/>
  <c r="P1399" i="8"/>
  <c r="O1399" i="8"/>
  <c r="N1399" i="8"/>
  <c r="M1399" i="8"/>
  <c r="L1399" i="8"/>
  <c r="P1398" i="8"/>
  <c r="O1398" i="8"/>
  <c r="N1398" i="8"/>
  <c r="M1398" i="8"/>
  <c r="L1398" i="8"/>
  <c r="P1397" i="8"/>
  <c r="O1397" i="8"/>
  <c r="N1397" i="8"/>
  <c r="M1397" i="8"/>
  <c r="L1397" i="8"/>
  <c r="P1396" i="8"/>
  <c r="O1396" i="8"/>
  <c r="N1396" i="8"/>
  <c r="M1396" i="8"/>
  <c r="L1396" i="8"/>
  <c r="P1395" i="8"/>
  <c r="O1395" i="8"/>
  <c r="N1395" i="8"/>
  <c r="M1395" i="8"/>
  <c r="L1395" i="8"/>
  <c r="P1394" i="8"/>
  <c r="O1394" i="8"/>
  <c r="N1394" i="8"/>
  <c r="M1394" i="8"/>
  <c r="L1394" i="8"/>
  <c r="P1393" i="8"/>
  <c r="O1393" i="8"/>
  <c r="N1393" i="8"/>
  <c r="M1393" i="8"/>
  <c r="L1393" i="8"/>
  <c r="P1392" i="8"/>
  <c r="O1392" i="8"/>
  <c r="N1392" i="8"/>
  <c r="M1392" i="8"/>
  <c r="L1392" i="8"/>
  <c r="P1391" i="8"/>
  <c r="O1391" i="8"/>
  <c r="N1391" i="8"/>
  <c r="M1391" i="8"/>
  <c r="L1391" i="8"/>
  <c r="P1390" i="8"/>
  <c r="O1390" i="8"/>
  <c r="N1390" i="8"/>
  <c r="M1390" i="8"/>
  <c r="L1390" i="8"/>
  <c r="P1389" i="8"/>
  <c r="O1389" i="8"/>
  <c r="N1389" i="8"/>
  <c r="M1389" i="8"/>
  <c r="L1389" i="8"/>
  <c r="P1388" i="8"/>
  <c r="O1388" i="8"/>
  <c r="N1388" i="8"/>
  <c r="M1388" i="8"/>
  <c r="L1388" i="8"/>
  <c r="P1387" i="8"/>
  <c r="O1387" i="8"/>
  <c r="N1387" i="8"/>
  <c r="M1387" i="8"/>
  <c r="L1387" i="8"/>
  <c r="P1386" i="8"/>
  <c r="O1386" i="8"/>
  <c r="N1386" i="8"/>
  <c r="M1386" i="8"/>
  <c r="L1386" i="8"/>
  <c r="P1385" i="8"/>
  <c r="O1385" i="8"/>
  <c r="N1385" i="8"/>
  <c r="M1385" i="8"/>
  <c r="L1385" i="8"/>
  <c r="P1384" i="8"/>
  <c r="O1384" i="8"/>
  <c r="N1384" i="8"/>
  <c r="M1384" i="8"/>
  <c r="L1384" i="8"/>
  <c r="P1383" i="8"/>
  <c r="O1383" i="8"/>
  <c r="N1383" i="8"/>
  <c r="M1383" i="8"/>
  <c r="L1383" i="8"/>
  <c r="P1382" i="8"/>
  <c r="O1382" i="8"/>
  <c r="N1382" i="8"/>
  <c r="M1382" i="8"/>
  <c r="L1382" i="8"/>
  <c r="P1381" i="8"/>
  <c r="O1381" i="8"/>
  <c r="N1381" i="8"/>
  <c r="M1381" i="8"/>
  <c r="L1381" i="8"/>
  <c r="P1380" i="8"/>
  <c r="O1380" i="8"/>
  <c r="N1380" i="8"/>
  <c r="M1380" i="8"/>
  <c r="L1380" i="8"/>
  <c r="P1379" i="8"/>
  <c r="O1379" i="8"/>
  <c r="N1379" i="8"/>
  <c r="M1379" i="8"/>
  <c r="L1379" i="8"/>
  <c r="P1378" i="8"/>
  <c r="O1378" i="8"/>
  <c r="N1378" i="8"/>
  <c r="M1378" i="8"/>
  <c r="L1378" i="8"/>
  <c r="P1377" i="8"/>
  <c r="O1377" i="8"/>
  <c r="N1377" i="8"/>
  <c r="M1377" i="8"/>
  <c r="L1377" i="8"/>
  <c r="P1376" i="8"/>
  <c r="O1376" i="8"/>
  <c r="N1376" i="8"/>
  <c r="M1376" i="8"/>
  <c r="L1376" i="8"/>
  <c r="P1375" i="8"/>
  <c r="O1375" i="8"/>
  <c r="N1375" i="8"/>
  <c r="M1375" i="8"/>
  <c r="L1375" i="8"/>
  <c r="P1374" i="8"/>
  <c r="O1374" i="8"/>
  <c r="N1374" i="8"/>
  <c r="M1374" i="8"/>
  <c r="L1374" i="8"/>
  <c r="P1373" i="8"/>
  <c r="O1373" i="8"/>
  <c r="N1373" i="8"/>
  <c r="M1373" i="8"/>
  <c r="L1373" i="8"/>
  <c r="P1372" i="8"/>
  <c r="O1372" i="8"/>
  <c r="N1372" i="8"/>
  <c r="M1372" i="8"/>
  <c r="L1372" i="8"/>
  <c r="P1371" i="8"/>
  <c r="O1371" i="8"/>
  <c r="N1371" i="8"/>
  <c r="M1371" i="8"/>
  <c r="L1371" i="8"/>
  <c r="P1370" i="8"/>
  <c r="O1370" i="8"/>
  <c r="N1370" i="8"/>
  <c r="M1370" i="8"/>
  <c r="L1370" i="8"/>
  <c r="P1369" i="8"/>
  <c r="O1369" i="8"/>
  <c r="N1369" i="8"/>
  <c r="M1369" i="8"/>
  <c r="L1369" i="8"/>
  <c r="P1368" i="8"/>
  <c r="O1368" i="8"/>
  <c r="N1368" i="8"/>
  <c r="M1368" i="8"/>
  <c r="L1368" i="8"/>
  <c r="P1367" i="8"/>
  <c r="O1367" i="8"/>
  <c r="N1367" i="8"/>
  <c r="M1367" i="8"/>
  <c r="L1367" i="8"/>
  <c r="P1366" i="8"/>
  <c r="O1366" i="8"/>
  <c r="N1366" i="8"/>
  <c r="M1366" i="8"/>
  <c r="L1366" i="8"/>
  <c r="P1365" i="8"/>
  <c r="O1365" i="8"/>
  <c r="N1365" i="8"/>
  <c r="M1365" i="8"/>
  <c r="L1365" i="8"/>
  <c r="P1364" i="8"/>
  <c r="O1364" i="8"/>
  <c r="N1364" i="8"/>
  <c r="M1364" i="8"/>
  <c r="L1364" i="8"/>
  <c r="P1363" i="8"/>
  <c r="O1363" i="8"/>
  <c r="N1363" i="8"/>
  <c r="M1363" i="8"/>
  <c r="L1363" i="8"/>
  <c r="P1362" i="8"/>
  <c r="O1362" i="8"/>
  <c r="N1362" i="8"/>
  <c r="M1362" i="8"/>
  <c r="L1362" i="8"/>
  <c r="P1361" i="8"/>
  <c r="O1361" i="8"/>
  <c r="N1361" i="8"/>
  <c r="M1361" i="8"/>
  <c r="L1361" i="8"/>
  <c r="P1360" i="8"/>
  <c r="O1360" i="8"/>
  <c r="N1360" i="8"/>
  <c r="M1360" i="8"/>
  <c r="L1360" i="8"/>
  <c r="P1359" i="8"/>
  <c r="O1359" i="8"/>
  <c r="N1359" i="8"/>
  <c r="M1359" i="8"/>
  <c r="L1359" i="8"/>
  <c r="P1358" i="8"/>
  <c r="O1358" i="8"/>
  <c r="N1358" i="8"/>
  <c r="M1358" i="8"/>
  <c r="L1358" i="8"/>
  <c r="P1357" i="8"/>
  <c r="O1357" i="8"/>
  <c r="N1357" i="8"/>
  <c r="M1357" i="8"/>
  <c r="L1357" i="8"/>
  <c r="P1356" i="8"/>
  <c r="O1356" i="8"/>
  <c r="N1356" i="8"/>
  <c r="M1356" i="8"/>
  <c r="L1356" i="8"/>
  <c r="P1355" i="8"/>
  <c r="O1355" i="8"/>
  <c r="N1355" i="8"/>
  <c r="M1355" i="8"/>
  <c r="L1355" i="8"/>
  <c r="P1354" i="8"/>
  <c r="O1354" i="8"/>
  <c r="N1354" i="8"/>
  <c r="M1354" i="8"/>
  <c r="L1354" i="8"/>
  <c r="P1353" i="8"/>
  <c r="O1353" i="8"/>
  <c r="N1353" i="8"/>
  <c r="M1353" i="8"/>
  <c r="L1353" i="8"/>
  <c r="P1352" i="8"/>
  <c r="O1352" i="8"/>
  <c r="N1352" i="8"/>
  <c r="M1352" i="8"/>
  <c r="L1352" i="8"/>
  <c r="P1351" i="8"/>
  <c r="O1351" i="8"/>
  <c r="N1351" i="8"/>
  <c r="M1351" i="8"/>
  <c r="L1351" i="8"/>
  <c r="P1350" i="8"/>
  <c r="O1350" i="8"/>
  <c r="N1350" i="8"/>
  <c r="M1350" i="8"/>
  <c r="L1350" i="8"/>
  <c r="P1349" i="8"/>
  <c r="O1349" i="8"/>
  <c r="N1349" i="8"/>
  <c r="M1349" i="8"/>
  <c r="L1349" i="8"/>
  <c r="P1348" i="8"/>
  <c r="O1348" i="8"/>
  <c r="N1348" i="8"/>
  <c r="M1348" i="8"/>
  <c r="L1348" i="8"/>
  <c r="P1347" i="8"/>
  <c r="O1347" i="8"/>
  <c r="N1347" i="8"/>
  <c r="M1347" i="8"/>
  <c r="L1347" i="8"/>
  <c r="P1346" i="8"/>
  <c r="O1346" i="8"/>
  <c r="N1346" i="8"/>
  <c r="M1346" i="8"/>
  <c r="L1346" i="8"/>
  <c r="P1345" i="8"/>
  <c r="O1345" i="8"/>
  <c r="N1345" i="8"/>
  <c r="M1345" i="8"/>
  <c r="L1345" i="8"/>
  <c r="P1344" i="8"/>
  <c r="O1344" i="8"/>
  <c r="N1344" i="8"/>
  <c r="M1344" i="8"/>
  <c r="L1344" i="8"/>
  <c r="P1343" i="8"/>
  <c r="O1343" i="8"/>
  <c r="N1343" i="8"/>
  <c r="M1343" i="8"/>
  <c r="L1343" i="8"/>
  <c r="P1342" i="8"/>
  <c r="O1342" i="8"/>
  <c r="N1342" i="8"/>
  <c r="M1342" i="8"/>
  <c r="L1342" i="8"/>
  <c r="P1341" i="8"/>
  <c r="O1341" i="8"/>
  <c r="N1341" i="8"/>
  <c r="M1341" i="8"/>
  <c r="L1341" i="8"/>
  <c r="P1340" i="8"/>
  <c r="O1340" i="8"/>
  <c r="N1340" i="8"/>
  <c r="M1340" i="8"/>
  <c r="L1340" i="8"/>
  <c r="P1339" i="8"/>
  <c r="O1339" i="8"/>
  <c r="N1339" i="8"/>
  <c r="M1339" i="8"/>
  <c r="L1339" i="8"/>
  <c r="P1338" i="8"/>
  <c r="O1338" i="8"/>
  <c r="N1338" i="8"/>
  <c r="M1338" i="8"/>
  <c r="L1338" i="8"/>
  <c r="P1337" i="8"/>
  <c r="O1337" i="8"/>
  <c r="N1337" i="8"/>
  <c r="M1337" i="8"/>
  <c r="L1337" i="8"/>
  <c r="P1336" i="8"/>
  <c r="O1336" i="8"/>
  <c r="N1336" i="8"/>
  <c r="M1336" i="8"/>
  <c r="L1336" i="8"/>
  <c r="P1335" i="8"/>
  <c r="O1335" i="8"/>
  <c r="N1335" i="8"/>
  <c r="M1335" i="8"/>
  <c r="L1335" i="8"/>
  <c r="P1334" i="8"/>
  <c r="O1334" i="8"/>
  <c r="N1334" i="8"/>
  <c r="M1334" i="8"/>
  <c r="L1334" i="8"/>
  <c r="P1333" i="8"/>
  <c r="O1333" i="8"/>
  <c r="N1333" i="8"/>
  <c r="M1333" i="8"/>
  <c r="L1333" i="8"/>
  <c r="P1332" i="8"/>
  <c r="O1332" i="8"/>
  <c r="N1332" i="8"/>
  <c r="M1332" i="8"/>
  <c r="L1332" i="8"/>
  <c r="P1331" i="8"/>
  <c r="O1331" i="8"/>
  <c r="N1331" i="8"/>
  <c r="M1331" i="8"/>
  <c r="L1331" i="8"/>
  <c r="P1330" i="8"/>
  <c r="O1330" i="8"/>
  <c r="N1330" i="8"/>
  <c r="M1330" i="8"/>
  <c r="L1330" i="8"/>
  <c r="P1329" i="8"/>
  <c r="O1329" i="8"/>
  <c r="N1329" i="8"/>
  <c r="M1329" i="8"/>
  <c r="L1329" i="8"/>
  <c r="P1328" i="8"/>
  <c r="O1328" i="8"/>
  <c r="N1328" i="8"/>
  <c r="M1328" i="8"/>
  <c r="L1328" i="8"/>
  <c r="P1327" i="8"/>
  <c r="O1327" i="8"/>
  <c r="N1327" i="8"/>
  <c r="M1327" i="8"/>
  <c r="L1327" i="8"/>
  <c r="P1326" i="8"/>
  <c r="O1326" i="8"/>
  <c r="N1326" i="8"/>
  <c r="M1326" i="8"/>
  <c r="L1326" i="8"/>
  <c r="P1325" i="8"/>
  <c r="O1325" i="8"/>
  <c r="N1325" i="8"/>
  <c r="M1325" i="8"/>
  <c r="L1325" i="8"/>
  <c r="P1324" i="8"/>
  <c r="O1324" i="8"/>
  <c r="N1324" i="8"/>
  <c r="M1324" i="8"/>
  <c r="L1324" i="8"/>
  <c r="P1323" i="8"/>
  <c r="O1323" i="8"/>
  <c r="N1323" i="8"/>
  <c r="M1323" i="8"/>
  <c r="L1323" i="8"/>
  <c r="P1322" i="8"/>
  <c r="O1322" i="8"/>
  <c r="N1322" i="8"/>
  <c r="M1322" i="8"/>
  <c r="L1322" i="8"/>
  <c r="P1321" i="8"/>
  <c r="O1321" i="8"/>
  <c r="N1321" i="8"/>
  <c r="M1321" i="8"/>
  <c r="L1321" i="8"/>
  <c r="P1320" i="8"/>
  <c r="O1320" i="8"/>
  <c r="N1320" i="8"/>
  <c r="M1320" i="8"/>
  <c r="L1320" i="8"/>
  <c r="P1319" i="8"/>
  <c r="O1319" i="8"/>
  <c r="N1319" i="8"/>
  <c r="M1319" i="8"/>
  <c r="L1319" i="8"/>
  <c r="P1318" i="8"/>
  <c r="O1318" i="8"/>
  <c r="N1318" i="8"/>
  <c r="M1318" i="8"/>
  <c r="L1318" i="8"/>
  <c r="P1317" i="8"/>
  <c r="O1317" i="8"/>
  <c r="N1317" i="8"/>
  <c r="M1317" i="8"/>
  <c r="L1317" i="8"/>
  <c r="P1316" i="8"/>
  <c r="O1316" i="8"/>
  <c r="N1316" i="8"/>
  <c r="M1316" i="8"/>
  <c r="L1316" i="8"/>
  <c r="P1315" i="8"/>
  <c r="O1315" i="8"/>
  <c r="N1315" i="8"/>
  <c r="M1315" i="8"/>
  <c r="L1315" i="8"/>
  <c r="P1314" i="8"/>
  <c r="O1314" i="8"/>
  <c r="N1314" i="8"/>
  <c r="M1314" i="8"/>
  <c r="L1314" i="8"/>
  <c r="P1313" i="8"/>
  <c r="O1313" i="8"/>
  <c r="N1313" i="8"/>
  <c r="M1313" i="8"/>
  <c r="L1313" i="8"/>
  <c r="P1312" i="8"/>
  <c r="O1312" i="8"/>
  <c r="N1312" i="8"/>
  <c r="M1312" i="8"/>
  <c r="L1312" i="8"/>
  <c r="P1311" i="8"/>
  <c r="O1311" i="8"/>
  <c r="N1311" i="8"/>
  <c r="M1311" i="8"/>
  <c r="L1311" i="8"/>
  <c r="P1310" i="8"/>
  <c r="O1310" i="8"/>
  <c r="N1310" i="8"/>
  <c r="M1310" i="8"/>
  <c r="L1310" i="8"/>
  <c r="P1309" i="8"/>
  <c r="O1309" i="8"/>
  <c r="N1309" i="8"/>
  <c r="M1309" i="8"/>
  <c r="L1309" i="8"/>
  <c r="P1308" i="8"/>
  <c r="O1308" i="8"/>
  <c r="N1308" i="8"/>
  <c r="M1308" i="8"/>
  <c r="L1308" i="8"/>
  <c r="P1307" i="8"/>
  <c r="O1307" i="8"/>
  <c r="N1307" i="8"/>
  <c r="M1307" i="8"/>
  <c r="L1307" i="8"/>
  <c r="P1306" i="8"/>
  <c r="O1306" i="8"/>
  <c r="N1306" i="8"/>
  <c r="M1306" i="8"/>
  <c r="L1306" i="8"/>
  <c r="P1305" i="8"/>
  <c r="O1305" i="8"/>
  <c r="N1305" i="8"/>
  <c r="M1305" i="8"/>
  <c r="L1305" i="8"/>
  <c r="P1304" i="8"/>
  <c r="O1304" i="8"/>
  <c r="N1304" i="8"/>
  <c r="M1304" i="8"/>
  <c r="L1304" i="8"/>
  <c r="P1303" i="8"/>
  <c r="O1303" i="8"/>
  <c r="N1303" i="8"/>
  <c r="M1303" i="8"/>
  <c r="L1303" i="8"/>
  <c r="P1302" i="8"/>
  <c r="O1302" i="8"/>
  <c r="N1302" i="8"/>
  <c r="M1302" i="8"/>
  <c r="L1302" i="8"/>
  <c r="P1301" i="8"/>
  <c r="O1301" i="8"/>
  <c r="N1301" i="8"/>
  <c r="M1301" i="8"/>
  <c r="L1301" i="8"/>
  <c r="P1300" i="8"/>
  <c r="O1300" i="8"/>
  <c r="N1300" i="8"/>
  <c r="M1300" i="8"/>
  <c r="L1300" i="8"/>
  <c r="P1299" i="8"/>
  <c r="O1299" i="8"/>
  <c r="N1299" i="8"/>
  <c r="M1299" i="8"/>
  <c r="L1299" i="8"/>
  <c r="P1298" i="8"/>
  <c r="O1298" i="8"/>
  <c r="N1298" i="8"/>
  <c r="M1298" i="8"/>
  <c r="L1298" i="8"/>
  <c r="P1297" i="8"/>
  <c r="O1297" i="8"/>
  <c r="N1297" i="8"/>
  <c r="M1297" i="8"/>
  <c r="L1297" i="8"/>
  <c r="P1296" i="8"/>
  <c r="O1296" i="8"/>
  <c r="N1296" i="8"/>
  <c r="M1296" i="8"/>
  <c r="L1296" i="8"/>
  <c r="P1295" i="8"/>
  <c r="O1295" i="8"/>
  <c r="N1295" i="8"/>
  <c r="M1295" i="8"/>
  <c r="L1295" i="8"/>
  <c r="P1294" i="8"/>
  <c r="O1294" i="8"/>
  <c r="N1294" i="8"/>
  <c r="M1294" i="8"/>
  <c r="L1294" i="8"/>
  <c r="P1293" i="8"/>
  <c r="O1293" i="8"/>
  <c r="N1293" i="8"/>
  <c r="M1293" i="8"/>
  <c r="L1293" i="8"/>
  <c r="P1292" i="8"/>
  <c r="O1292" i="8"/>
  <c r="N1292" i="8"/>
  <c r="M1292" i="8"/>
  <c r="L1292" i="8"/>
  <c r="P1291" i="8"/>
  <c r="O1291" i="8"/>
  <c r="N1291" i="8"/>
  <c r="M1291" i="8"/>
  <c r="L1291" i="8"/>
  <c r="P1290" i="8"/>
  <c r="O1290" i="8"/>
  <c r="N1290" i="8"/>
  <c r="M1290" i="8"/>
  <c r="L1290" i="8"/>
  <c r="P1289" i="8"/>
  <c r="O1289" i="8"/>
  <c r="N1289" i="8"/>
  <c r="M1289" i="8"/>
  <c r="L1289" i="8"/>
  <c r="P1288" i="8"/>
  <c r="O1288" i="8"/>
  <c r="N1288" i="8"/>
  <c r="M1288" i="8"/>
  <c r="L1288" i="8"/>
  <c r="P1287" i="8"/>
  <c r="O1287" i="8"/>
  <c r="N1287" i="8"/>
  <c r="M1287" i="8"/>
  <c r="L1287" i="8"/>
  <c r="P1286" i="8"/>
  <c r="O1286" i="8"/>
  <c r="N1286" i="8"/>
  <c r="M1286" i="8"/>
  <c r="L1286" i="8"/>
  <c r="P1285" i="8"/>
  <c r="O1285" i="8"/>
  <c r="N1285" i="8"/>
  <c r="M1285" i="8"/>
  <c r="L1285" i="8"/>
  <c r="P1284" i="8"/>
  <c r="O1284" i="8"/>
  <c r="N1284" i="8"/>
  <c r="M1284" i="8"/>
  <c r="L1284" i="8"/>
  <c r="P1283" i="8"/>
  <c r="O1283" i="8"/>
  <c r="N1283" i="8"/>
  <c r="M1283" i="8"/>
  <c r="L1283" i="8"/>
  <c r="P1282" i="8"/>
  <c r="O1282" i="8"/>
  <c r="N1282" i="8"/>
  <c r="M1282" i="8"/>
  <c r="L1282" i="8"/>
  <c r="P1281" i="8"/>
  <c r="O1281" i="8"/>
  <c r="N1281" i="8"/>
  <c r="M1281" i="8"/>
  <c r="L1281" i="8"/>
  <c r="P1280" i="8"/>
  <c r="O1280" i="8"/>
  <c r="N1280" i="8"/>
  <c r="M1280" i="8"/>
  <c r="L1280" i="8"/>
  <c r="P1279" i="8"/>
  <c r="O1279" i="8"/>
  <c r="N1279" i="8"/>
  <c r="M1279" i="8"/>
  <c r="L1279" i="8"/>
  <c r="P1278" i="8"/>
  <c r="O1278" i="8"/>
  <c r="N1278" i="8"/>
  <c r="M1278" i="8"/>
  <c r="L1278" i="8"/>
  <c r="P1277" i="8"/>
  <c r="O1277" i="8"/>
  <c r="N1277" i="8"/>
  <c r="M1277" i="8"/>
  <c r="L1277" i="8"/>
  <c r="P1276" i="8"/>
  <c r="O1276" i="8"/>
  <c r="N1276" i="8"/>
  <c r="M1276" i="8"/>
  <c r="L1276" i="8"/>
  <c r="P1275" i="8"/>
  <c r="O1275" i="8"/>
  <c r="N1275" i="8"/>
  <c r="M1275" i="8"/>
  <c r="L1275" i="8"/>
  <c r="P1274" i="8"/>
  <c r="O1274" i="8"/>
  <c r="N1274" i="8"/>
  <c r="M1274" i="8"/>
  <c r="L1274" i="8"/>
  <c r="P1273" i="8"/>
  <c r="O1273" i="8"/>
  <c r="N1273" i="8"/>
  <c r="M1273" i="8"/>
  <c r="L1273" i="8"/>
  <c r="P1272" i="8"/>
  <c r="O1272" i="8"/>
  <c r="N1272" i="8"/>
  <c r="M1272" i="8"/>
  <c r="L1272" i="8"/>
  <c r="P1271" i="8"/>
  <c r="O1271" i="8"/>
  <c r="N1271" i="8"/>
  <c r="M1271" i="8"/>
  <c r="L1271" i="8"/>
  <c r="P1270" i="8"/>
  <c r="O1270" i="8"/>
  <c r="N1270" i="8"/>
  <c r="M1270" i="8"/>
  <c r="L1270" i="8"/>
  <c r="P1269" i="8"/>
  <c r="O1269" i="8"/>
  <c r="N1269" i="8"/>
  <c r="M1269" i="8"/>
  <c r="L1269" i="8"/>
  <c r="P1268" i="8"/>
  <c r="O1268" i="8"/>
  <c r="N1268" i="8"/>
  <c r="M1268" i="8"/>
  <c r="L1268" i="8"/>
  <c r="P1267" i="8"/>
  <c r="O1267" i="8"/>
  <c r="N1267" i="8"/>
  <c r="M1267" i="8"/>
  <c r="L1267" i="8"/>
  <c r="P1266" i="8"/>
  <c r="O1266" i="8"/>
  <c r="N1266" i="8"/>
  <c r="M1266" i="8"/>
  <c r="L1266" i="8"/>
  <c r="P1265" i="8"/>
  <c r="O1265" i="8"/>
  <c r="N1265" i="8"/>
  <c r="M1265" i="8"/>
  <c r="L1265" i="8"/>
  <c r="P1264" i="8"/>
  <c r="O1264" i="8"/>
  <c r="N1264" i="8"/>
  <c r="M1264" i="8"/>
  <c r="L1264" i="8"/>
  <c r="P1263" i="8"/>
  <c r="O1263" i="8"/>
  <c r="N1263" i="8"/>
  <c r="M1263" i="8"/>
  <c r="L1263" i="8"/>
  <c r="P1262" i="8"/>
  <c r="O1262" i="8"/>
  <c r="N1262" i="8"/>
  <c r="M1262" i="8"/>
  <c r="L1262" i="8"/>
  <c r="P1261" i="8"/>
  <c r="O1261" i="8"/>
  <c r="N1261" i="8"/>
  <c r="M1261" i="8"/>
  <c r="L1261" i="8"/>
  <c r="P1260" i="8"/>
  <c r="O1260" i="8"/>
  <c r="N1260" i="8"/>
  <c r="M1260" i="8"/>
  <c r="L1260" i="8"/>
  <c r="P1259" i="8"/>
  <c r="O1259" i="8"/>
  <c r="N1259" i="8"/>
  <c r="M1259" i="8"/>
  <c r="L1259" i="8"/>
  <c r="P1258" i="8"/>
  <c r="O1258" i="8"/>
  <c r="N1258" i="8"/>
  <c r="M1258" i="8"/>
  <c r="L1258" i="8"/>
  <c r="P1257" i="8"/>
  <c r="O1257" i="8"/>
  <c r="N1257" i="8"/>
  <c r="M1257" i="8"/>
  <c r="L1257" i="8"/>
  <c r="P1256" i="8"/>
  <c r="O1256" i="8"/>
  <c r="N1256" i="8"/>
  <c r="M1256" i="8"/>
  <c r="L1256" i="8"/>
  <c r="P1255" i="8"/>
  <c r="O1255" i="8"/>
  <c r="N1255" i="8"/>
  <c r="M1255" i="8"/>
  <c r="L1255" i="8"/>
  <c r="P1254" i="8"/>
  <c r="O1254" i="8"/>
  <c r="N1254" i="8"/>
  <c r="M1254" i="8"/>
  <c r="L1254" i="8"/>
  <c r="P1253" i="8"/>
  <c r="O1253" i="8"/>
  <c r="N1253" i="8"/>
  <c r="M1253" i="8"/>
  <c r="L1253" i="8"/>
  <c r="P1252" i="8"/>
  <c r="O1252" i="8"/>
  <c r="N1252" i="8"/>
  <c r="M1252" i="8"/>
  <c r="L1252" i="8"/>
  <c r="P1251" i="8"/>
  <c r="O1251" i="8"/>
  <c r="N1251" i="8"/>
  <c r="M1251" i="8"/>
  <c r="L1251" i="8"/>
  <c r="P1250" i="8"/>
  <c r="O1250" i="8"/>
  <c r="N1250" i="8"/>
  <c r="M1250" i="8"/>
  <c r="L1250" i="8"/>
  <c r="P1249" i="8"/>
  <c r="O1249" i="8"/>
  <c r="N1249" i="8"/>
  <c r="M1249" i="8"/>
  <c r="L1249" i="8"/>
  <c r="P1248" i="8"/>
  <c r="O1248" i="8"/>
  <c r="N1248" i="8"/>
  <c r="M1248" i="8"/>
  <c r="L1248" i="8"/>
  <c r="P1247" i="8"/>
  <c r="O1247" i="8"/>
  <c r="N1247" i="8"/>
  <c r="M1247" i="8"/>
  <c r="L1247" i="8"/>
  <c r="P1246" i="8"/>
  <c r="O1246" i="8"/>
  <c r="N1246" i="8"/>
  <c r="M1246" i="8"/>
  <c r="L1246" i="8"/>
  <c r="P1245" i="8"/>
  <c r="O1245" i="8"/>
  <c r="N1245" i="8"/>
  <c r="M1245" i="8"/>
  <c r="L1245" i="8"/>
  <c r="P1244" i="8"/>
  <c r="O1244" i="8"/>
  <c r="N1244" i="8"/>
  <c r="M1244" i="8"/>
  <c r="L1244" i="8"/>
  <c r="P1243" i="8"/>
  <c r="O1243" i="8"/>
  <c r="N1243" i="8"/>
  <c r="M1243" i="8"/>
  <c r="L1243" i="8"/>
  <c r="P1242" i="8"/>
  <c r="O1242" i="8"/>
  <c r="N1242" i="8"/>
  <c r="M1242" i="8"/>
  <c r="L1242" i="8"/>
  <c r="P1241" i="8"/>
  <c r="O1241" i="8"/>
  <c r="N1241" i="8"/>
  <c r="M1241" i="8"/>
  <c r="L1241" i="8"/>
  <c r="P1240" i="8"/>
  <c r="O1240" i="8"/>
  <c r="N1240" i="8"/>
  <c r="M1240" i="8"/>
  <c r="L1240" i="8"/>
  <c r="P1239" i="8"/>
  <c r="O1239" i="8"/>
  <c r="N1239" i="8"/>
  <c r="M1239" i="8"/>
  <c r="L1239" i="8"/>
  <c r="P1238" i="8"/>
  <c r="O1238" i="8"/>
  <c r="N1238" i="8"/>
  <c r="M1238" i="8"/>
  <c r="L1238" i="8"/>
  <c r="P1237" i="8"/>
  <c r="O1237" i="8"/>
  <c r="N1237" i="8"/>
  <c r="M1237" i="8"/>
  <c r="L1237" i="8"/>
  <c r="P1236" i="8"/>
  <c r="O1236" i="8"/>
  <c r="N1236" i="8"/>
  <c r="M1236" i="8"/>
  <c r="L1236" i="8"/>
  <c r="P1235" i="8"/>
  <c r="O1235" i="8"/>
  <c r="N1235" i="8"/>
  <c r="M1235" i="8"/>
  <c r="L1235" i="8"/>
  <c r="P1234" i="8"/>
  <c r="O1234" i="8"/>
  <c r="N1234" i="8"/>
  <c r="M1234" i="8"/>
  <c r="L1234" i="8"/>
  <c r="P1233" i="8"/>
  <c r="O1233" i="8"/>
  <c r="N1233" i="8"/>
  <c r="M1233" i="8"/>
  <c r="L1233" i="8"/>
  <c r="P1232" i="8"/>
  <c r="O1232" i="8"/>
  <c r="N1232" i="8"/>
  <c r="M1232" i="8"/>
  <c r="L1232" i="8"/>
  <c r="P1231" i="8"/>
  <c r="O1231" i="8"/>
  <c r="N1231" i="8"/>
  <c r="M1231" i="8"/>
  <c r="L1231" i="8"/>
  <c r="P1230" i="8"/>
  <c r="O1230" i="8"/>
  <c r="N1230" i="8"/>
  <c r="M1230" i="8"/>
  <c r="L1230" i="8"/>
  <c r="P1229" i="8"/>
  <c r="O1229" i="8"/>
  <c r="N1229" i="8"/>
  <c r="M1229" i="8"/>
  <c r="L1229" i="8"/>
  <c r="P1228" i="8"/>
  <c r="O1228" i="8"/>
  <c r="N1228" i="8"/>
  <c r="M1228" i="8"/>
  <c r="L1228" i="8"/>
  <c r="P1227" i="8"/>
  <c r="O1227" i="8"/>
  <c r="N1227" i="8"/>
  <c r="M1227" i="8"/>
  <c r="L1227" i="8"/>
  <c r="P1226" i="8"/>
  <c r="O1226" i="8"/>
  <c r="N1226" i="8"/>
  <c r="M1226" i="8"/>
  <c r="L1226" i="8"/>
  <c r="P1225" i="8"/>
  <c r="O1225" i="8"/>
  <c r="N1225" i="8"/>
  <c r="M1225" i="8"/>
  <c r="L1225" i="8"/>
  <c r="P1224" i="8"/>
  <c r="O1224" i="8"/>
  <c r="N1224" i="8"/>
  <c r="M1224" i="8"/>
  <c r="L1224" i="8"/>
  <c r="P1223" i="8"/>
  <c r="O1223" i="8"/>
  <c r="N1223" i="8"/>
  <c r="M1223" i="8"/>
  <c r="L1223" i="8"/>
  <c r="P1222" i="8"/>
  <c r="O1222" i="8"/>
  <c r="N1222" i="8"/>
  <c r="M1222" i="8"/>
  <c r="L1222" i="8"/>
  <c r="P1221" i="8"/>
  <c r="O1221" i="8"/>
  <c r="N1221" i="8"/>
  <c r="M1221" i="8"/>
  <c r="L1221" i="8"/>
  <c r="P1220" i="8"/>
  <c r="O1220" i="8"/>
  <c r="N1220" i="8"/>
  <c r="M1220" i="8"/>
  <c r="L1220" i="8"/>
  <c r="P1219" i="8"/>
  <c r="O1219" i="8"/>
  <c r="N1219" i="8"/>
  <c r="M1219" i="8"/>
  <c r="L1219" i="8"/>
  <c r="P1218" i="8"/>
  <c r="O1218" i="8"/>
  <c r="N1218" i="8"/>
  <c r="M1218" i="8"/>
  <c r="L1218" i="8"/>
  <c r="P1217" i="8"/>
  <c r="O1217" i="8"/>
  <c r="N1217" i="8"/>
  <c r="M1217" i="8"/>
  <c r="L1217" i="8"/>
  <c r="P1216" i="8"/>
  <c r="O1216" i="8"/>
  <c r="N1216" i="8"/>
  <c r="M1216" i="8"/>
  <c r="L1216" i="8"/>
  <c r="P1215" i="8"/>
  <c r="O1215" i="8"/>
  <c r="N1215" i="8"/>
  <c r="M1215" i="8"/>
  <c r="L1215" i="8"/>
  <c r="P1214" i="8"/>
  <c r="O1214" i="8"/>
  <c r="N1214" i="8"/>
  <c r="M1214" i="8"/>
  <c r="L1214" i="8"/>
  <c r="P1213" i="8"/>
  <c r="O1213" i="8"/>
  <c r="N1213" i="8"/>
  <c r="M1213" i="8"/>
  <c r="L1213" i="8"/>
  <c r="P1212" i="8"/>
  <c r="O1212" i="8"/>
  <c r="N1212" i="8"/>
  <c r="M1212" i="8"/>
  <c r="L1212" i="8"/>
  <c r="P1211" i="8"/>
  <c r="O1211" i="8"/>
  <c r="N1211" i="8"/>
  <c r="M1211" i="8"/>
  <c r="L1211" i="8"/>
  <c r="P1210" i="8"/>
  <c r="O1210" i="8"/>
  <c r="N1210" i="8"/>
  <c r="M1210" i="8"/>
  <c r="L1210" i="8"/>
  <c r="P1209" i="8"/>
  <c r="O1209" i="8"/>
  <c r="N1209" i="8"/>
  <c r="M1209" i="8"/>
  <c r="L1209" i="8"/>
  <c r="P1208" i="8"/>
  <c r="O1208" i="8"/>
  <c r="N1208" i="8"/>
  <c r="M1208" i="8"/>
  <c r="L1208" i="8"/>
  <c r="P1207" i="8"/>
  <c r="O1207" i="8"/>
  <c r="N1207" i="8"/>
  <c r="M1207" i="8"/>
  <c r="L1207" i="8"/>
  <c r="P1206" i="8"/>
  <c r="O1206" i="8"/>
  <c r="N1206" i="8"/>
  <c r="M1206" i="8"/>
  <c r="L1206" i="8"/>
  <c r="P1205" i="8"/>
  <c r="O1205" i="8"/>
  <c r="N1205" i="8"/>
  <c r="M1205" i="8"/>
  <c r="L1205" i="8"/>
  <c r="P1204" i="8"/>
  <c r="O1204" i="8"/>
  <c r="N1204" i="8"/>
  <c r="M1204" i="8"/>
  <c r="L1204" i="8"/>
  <c r="P1203" i="8"/>
  <c r="O1203" i="8"/>
  <c r="N1203" i="8"/>
  <c r="M1203" i="8"/>
  <c r="L1203" i="8"/>
  <c r="P1202" i="8"/>
  <c r="O1202" i="8"/>
  <c r="N1202" i="8"/>
  <c r="M1202" i="8"/>
  <c r="L1202" i="8"/>
  <c r="P1201" i="8"/>
  <c r="O1201" i="8"/>
  <c r="N1201" i="8"/>
  <c r="M1201" i="8"/>
  <c r="L1201" i="8"/>
  <c r="P1200" i="8"/>
  <c r="O1200" i="8"/>
  <c r="N1200" i="8"/>
  <c r="M1200" i="8"/>
  <c r="L1200" i="8"/>
  <c r="P1199" i="8"/>
  <c r="O1199" i="8"/>
  <c r="N1199" i="8"/>
  <c r="M1199" i="8"/>
  <c r="L1199" i="8"/>
  <c r="P1198" i="8"/>
  <c r="O1198" i="8"/>
  <c r="N1198" i="8"/>
  <c r="M1198" i="8"/>
  <c r="L1198" i="8"/>
  <c r="P1197" i="8"/>
  <c r="O1197" i="8"/>
  <c r="N1197" i="8"/>
  <c r="M1197" i="8"/>
  <c r="L1197" i="8"/>
  <c r="P1196" i="8"/>
  <c r="O1196" i="8"/>
  <c r="N1196" i="8"/>
  <c r="M1196" i="8"/>
  <c r="L1196" i="8"/>
  <c r="P1195" i="8"/>
  <c r="O1195" i="8"/>
  <c r="N1195" i="8"/>
  <c r="M1195" i="8"/>
  <c r="L1195" i="8"/>
  <c r="P1194" i="8"/>
  <c r="O1194" i="8"/>
  <c r="N1194" i="8"/>
  <c r="M1194" i="8"/>
  <c r="L1194" i="8"/>
  <c r="P1193" i="8"/>
  <c r="O1193" i="8"/>
  <c r="N1193" i="8"/>
  <c r="M1193" i="8"/>
  <c r="L1193" i="8"/>
  <c r="P1192" i="8"/>
  <c r="O1192" i="8"/>
  <c r="N1192" i="8"/>
  <c r="M1192" i="8"/>
  <c r="L1192" i="8"/>
  <c r="P1191" i="8"/>
  <c r="O1191" i="8"/>
  <c r="N1191" i="8"/>
  <c r="M1191" i="8"/>
  <c r="L1191" i="8"/>
  <c r="P1190" i="8"/>
  <c r="O1190" i="8"/>
  <c r="N1190" i="8"/>
  <c r="M1190" i="8"/>
  <c r="L1190" i="8"/>
  <c r="P1189" i="8"/>
  <c r="O1189" i="8"/>
  <c r="N1189" i="8"/>
  <c r="M1189" i="8"/>
  <c r="L1189" i="8"/>
  <c r="P1188" i="8"/>
  <c r="O1188" i="8"/>
  <c r="N1188" i="8"/>
  <c r="M1188" i="8"/>
  <c r="L1188" i="8"/>
  <c r="P1187" i="8"/>
  <c r="O1187" i="8"/>
  <c r="N1187" i="8"/>
  <c r="M1187" i="8"/>
  <c r="L1187" i="8"/>
  <c r="P1186" i="8"/>
  <c r="O1186" i="8"/>
  <c r="N1186" i="8"/>
  <c r="M1186" i="8"/>
  <c r="L1186" i="8"/>
  <c r="P1185" i="8"/>
  <c r="O1185" i="8"/>
  <c r="N1185" i="8"/>
  <c r="M1185" i="8"/>
  <c r="L1185" i="8"/>
  <c r="P1184" i="8"/>
  <c r="O1184" i="8"/>
  <c r="N1184" i="8"/>
  <c r="M1184" i="8"/>
  <c r="L1184" i="8"/>
  <c r="P1183" i="8"/>
  <c r="O1183" i="8"/>
  <c r="N1183" i="8"/>
  <c r="M1183" i="8"/>
  <c r="L1183" i="8"/>
  <c r="P1182" i="8"/>
  <c r="O1182" i="8"/>
  <c r="N1182" i="8"/>
  <c r="M1182" i="8"/>
  <c r="L1182" i="8"/>
  <c r="P1181" i="8"/>
  <c r="O1181" i="8"/>
  <c r="N1181" i="8"/>
  <c r="M1181" i="8"/>
  <c r="L1181" i="8"/>
  <c r="P1180" i="8"/>
  <c r="O1180" i="8"/>
  <c r="N1180" i="8"/>
  <c r="M1180" i="8"/>
  <c r="L1180" i="8"/>
  <c r="P1179" i="8"/>
  <c r="O1179" i="8"/>
  <c r="N1179" i="8"/>
  <c r="M1179" i="8"/>
  <c r="L1179" i="8"/>
  <c r="P1178" i="8"/>
  <c r="O1178" i="8"/>
  <c r="N1178" i="8"/>
  <c r="M1178" i="8"/>
  <c r="L1178" i="8"/>
  <c r="P1177" i="8"/>
  <c r="O1177" i="8"/>
  <c r="N1177" i="8"/>
  <c r="M1177" i="8"/>
  <c r="L1177" i="8"/>
  <c r="P1176" i="8"/>
  <c r="O1176" i="8"/>
  <c r="N1176" i="8"/>
  <c r="M1176" i="8"/>
  <c r="L1176" i="8"/>
  <c r="P1175" i="8"/>
  <c r="O1175" i="8"/>
  <c r="N1175" i="8"/>
  <c r="M1175" i="8"/>
  <c r="L1175" i="8"/>
  <c r="P1174" i="8"/>
  <c r="O1174" i="8"/>
  <c r="N1174" i="8"/>
  <c r="M1174" i="8"/>
  <c r="L1174" i="8"/>
  <c r="P1173" i="8"/>
  <c r="O1173" i="8"/>
  <c r="N1173" i="8"/>
  <c r="M1173" i="8"/>
  <c r="L1173" i="8"/>
  <c r="P1172" i="8"/>
  <c r="O1172" i="8"/>
  <c r="N1172" i="8"/>
  <c r="M1172" i="8"/>
  <c r="L1172" i="8"/>
  <c r="P1171" i="8"/>
  <c r="O1171" i="8"/>
  <c r="N1171" i="8"/>
  <c r="M1171" i="8"/>
  <c r="L1171" i="8"/>
  <c r="P1170" i="8"/>
  <c r="O1170" i="8"/>
  <c r="N1170" i="8"/>
  <c r="M1170" i="8"/>
  <c r="L1170" i="8"/>
  <c r="P1169" i="8"/>
  <c r="O1169" i="8"/>
  <c r="N1169" i="8"/>
  <c r="M1169" i="8"/>
  <c r="L1169" i="8"/>
  <c r="P1168" i="8"/>
  <c r="O1168" i="8"/>
  <c r="N1168" i="8"/>
  <c r="M1168" i="8"/>
  <c r="L1168" i="8"/>
  <c r="P1167" i="8"/>
  <c r="O1167" i="8"/>
  <c r="N1167" i="8"/>
  <c r="M1167" i="8"/>
  <c r="L1167" i="8"/>
  <c r="P1166" i="8"/>
  <c r="O1166" i="8"/>
  <c r="N1166" i="8"/>
  <c r="M1166" i="8"/>
  <c r="L1166" i="8"/>
  <c r="P1165" i="8"/>
  <c r="O1165" i="8"/>
  <c r="N1165" i="8"/>
  <c r="M1165" i="8"/>
  <c r="L1165" i="8"/>
  <c r="P1164" i="8"/>
  <c r="O1164" i="8"/>
  <c r="N1164" i="8"/>
  <c r="M1164" i="8"/>
  <c r="L1164" i="8"/>
  <c r="P1163" i="8"/>
  <c r="O1163" i="8"/>
  <c r="N1163" i="8"/>
  <c r="M1163" i="8"/>
  <c r="L1163" i="8"/>
  <c r="P1162" i="8"/>
  <c r="O1162" i="8"/>
  <c r="N1162" i="8"/>
  <c r="M1162" i="8"/>
  <c r="L1162" i="8"/>
  <c r="P1161" i="8"/>
  <c r="O1161" i="8"/>
  <c r="N1161" i="8"/>
  <c r="M1161" i="8"/>
  <c r="L1161" i="8"/>
  <c r="P1160" i="8"/>
  <c r="O1160" i="8"/>
  <c r="N1160" i="8"/>
  <c r="M1160" i="8"/>
  <c r="L1160" i="8"/>
  <c r="P1159" i="8"/>
  <c r="O1159" i="8"/>
  <c r="N1159" i="8"/>
  <c r="M1159" i="8"/>
  <c r="L1159" i="8"/>
  <c r="P1158" i="8"/>
  <c r="O1158" i="8"/>
  <c r="N1158" i="8"/>
  <c r="M1158" i="8"/>
  <c r="L1158" i="8"/>
  <c r="P1157" i="8"/>
  <c r="O1157" i="8"/>
  <c r="N1157" i="8"/>
  <c r="M1157" i="8"/>
  <c r="L1157" i="8"/>
  <c r="P1156" i="8"/>
  <c r="O1156" i="8"/>
  <c r="N1156" i="8"/>
  <c r="M1156" i="8"/>
  <c r="L1156" i="8"/>
  <c r="P1155" i="8"/>
  <c r="O1155" i="8"/>
  <c r="N1155" i="8"/>
  <c r="M1155" i="8"/>
  <c r="L1155" i="8"/>
  <c r="P1154" i="8"/>
  <c r="O1154" i="8"/>
  <c r="N1154" i="8"/>
  <c r="M1154" i="8"/>
  <c r="L1154" i="8"/>
  <c r="P1153" i="8"/>
  <c r="O1153" i="8"/>
  <c r="N1153" i="8"/>
  <c r="M1153" i="8"/>
  <c r="L1153" i="8"/>
  <c r="P1152" i="8"/>
  <c r="O1152" i="8"/>
  <c r="N1152" i="8"/>
  <c r="M1152" i="8"/>
  <c r="L1152" i="8"/>
  <c r="P1151" i="8"/>
  <c r="O1151" i="8"/>
  <c r="N1151" i="8"/>
  <c r="M1151" i="8"/>
  <c r="L1151" i="8"/>
  <c r="P1150" i="8"/>
  <c r="O1150" i="8"/>
  <c r="N1150" i="8"/>
  <c r="M1150" i="8"/>
  <c r="L1150" i="8"/>
  <c r="P1149" i="8"/>
  <c r="O1149" i="8"/>
  <c r="N1149" i="8"/>
  <c r="M1149" i="8"/>
  <c r="L1149" i="8"/>
  <c r="P1148" i="8"/>
  <c r="O1148" i="8"/>
  <c r="N1148" i="8"/>
  <c r="M1148" i="8"/>
  <c r="L1148" i="8"/>
  <c r="P1147" i="8"/>
  <c r="O1147" i="8"/>
  <c r="N1147" i="8"/>
  <c r="M1147" i="8"/>
  <c r="L1147" i="8"/>
  <c r="P1146" i="8"/>
  <c r="O1146" i="8"/>
  <c r="N1146" i="8"/>
  <c r="M1146" i="8"/>
  <c r="L1146" i="8"/>
  <c r="P1145" i="8"/>
  <c r="O1145" i="8"/>
  <c r="N1145" i="8"/>
  <c r="M1145" i="8"/>
  <c r="L1145" i="8"/>
  <c r="P1144" i="8"/>
  <c r="O1144" i="8"/>
  <c r="N1144" i="8"/>
  <c r="M1144" i="8"/>
  <c r="L1144" i="8"/>
  <c r="P1143" i="8"/>
  <c r="O1143" i="8"/>
  <c r="N1143" i="8"/>
  <c r="M1143" i="8"/>
  <c r="L1143" i="8"/>
  <c r="P1142" i="8"/>
  <c r="O1142" i="8"/>
  <c r="N1142" i="8"/>
  <c r="M1142" i="8"/>
  <c r="L1142" i="8"/>
  <c r="P1141" i="8"/>
  <c r="O1141" i="8"/>
  <c r="N1141" i="8"/>
  <c r="M1141" i="8"/>
  <c r="L1141" i="8"/>
  <c r="P1140" i="8"/>
  <c r="O1140" i="8"/>
  <c r="N1140" i="8"/>
  <c r="M1140" i="8"/>
  <c r="L1140" i="8"/>
  <c r="P1139" i="8"/>
  <c r="O1139" i="8"/>
  <c r="N1139" i="8"/>
  <c r="M1139" i="8"/>
  <c r="L1139" i="8"/>
  <c r="P1138" i="8"/>
  <c r="O1138" i="8"/>
  <c r="N1138" i="8"/>
  <c r="M1138" i="8"/>
  <c r="L1138" i="8"/>
  <c r="P1137" i="8"/>
  <c r="O1137" i="8"/>
  <c r="N1137" i="8"/>
  <c r="M1137" i="8"/>
  <c r="L1137" i="8"/>
  <c r="P1136" i="8"/>
  <c r="O1136" i="8"/>
  <c r="N1136" i="8"/>
  <c r="M1136" i="8"/>
  <c r="L1136" i="8"/>
  <c r="P1135" i="8"/>
  <c r="O1135" i="8"/>
  <c r="N1135" i="8"/>
  <c r="M1135" i="8"/>
  <c r="L1135" i="8"/>
  <c r="P1134" i="8"/>
  <c r="O1134" i="8"/>
  <c r="N1134" i="8"/>
  <c r="M1134" i="8"/>
  <c r="L1134" i="8"/>
  <c r="P1133" i="8"/>
  <c r="O1133" i="8"/>
  <c r="N1133" i="8"/>
  <c r="M1133" i="8"/>
  <c r="L1133" i="8"/>
  <c r="P1132" i="8"/>
  <c r="O1132" i="8"/>
  <c r="N1132" i="8"/>
  <c r="M1132" i="8"/>
  <c r="L1132" i="8"/>
  <c r="P1131" i="8"/>
  <c r="O1131" i="8"/>
  <c r="N1131" i="8"/>
  <c r="M1131" i="8"/>
  <c r="L1131" i="8"/>
  <c r="P1130" i="8"/>
  <c r="O1130" i="8"/>
  <c r="N1130" i="8"/>
  <c r="M1130" i="8"/>
  <c r="L1130" i="8"/>
  <c r="P1129" i="8"/>
  <c r="O1129" i="8"/>
  <c r="N1129" i="8"/>
  <c r="M1129" i="8"/>
  <c r="L1129" i="8"/>
  <c r="P1128" i="8"/>
  <c r="O1128" i="8"/>
  <c r="N1128" i="8"/>
  <c r="M1128" i="8"/>
  <c r="L1128" i="8"/>
  <c r="P1127" i="8"/>
  <c r="O1127" i="8"/>
  <c r="N1127" i="8"/>
  <c r="M1127" i="8"/>
  <c r="L1127" i="8"/>
  <c r="P1126" i="8"/>
  <c r="O1126" i="8"/>
  <c r="N1126" i="8"/>
  <c r="M1126" i="8"/>
  <c r="L1126" i="8"/>
  <c r="P1125" i="8"/>
  <c r="O1125" i="8"/>
  <c r="N1125" i="8"/>
  <c r="M1125" i="8"/>
  <c r="L1125" i="8"/>
  <c r="P1124" i="8"/>
  <c r="O1124" i="8"/>
  <c r="N1124" i="8"/>
  <c r="M1124" i="8"/>
  <c r="L1124" i="8"/>
  <c r="P1123" i="8"/>
  <c r="O1123" i="8"/>
  <c r="N1123" i="8"/>
  <c r="M1123" i="8"/>
  <c r="L1123" i="8"/>
  <c r="P1122" i="8"/>
  <c r="O1122" i="8"/>
  <c r="N1122" i="8"/>
  <c r="M1122" i="8"/>
  <c r="L1122" i="8"/>
  <c r="P1121" i="8"/>
  <c r="O1121" i="8"/>
  <c r="N1121" i="8"/>
  <c r="M1121" i="8"/>
  <c r="L1121" i="8"/>
  <c r="P1120" i="8"/>
  <c r="O1120" i="8"/>
  <c r="N1120" i="8"/>
  <c r="M1120" i="8"/>
  <c r="L1120" i="8"/>
  <c r="P1119" i="8"/>
  <c r="O1119" i="8"/>
  <c r="N1119" i="8"/>
  <c r="M1119" i="8"/>
  <c r="L1119" i="8"/>
  <c r="P1118" i="8"/>
  <c r="O1118" i="8"/>
  <c r="N1118" i="8"/>
  <c r="M1118" i="8"/>
  <c r="L1118" i="8"/>
  <c r="P1117" i="8"/>
  <c r="O1117" i="8"/>
  <c r="N1117" i="8"/>
  <c r="M1117" i="8"/>
  <c r="L1117" i="8"/>
  <c r="P1116" i="8"/>
  <c r="O1116" i="8"/>
  <c r="N1116" i="8"/>
  <c r="M1116" i="8"/>
  <c r="L1116" i="8"/>
  <c r="P1115" i="8"/>
  <c r="O1115" i="8"/>
  <c r="N1115" i="8"/>
  <c r="M1115" i="8"/>
  <c r="L1115" i="8"/>
  <c r="P1114" i="8"/>
  <c r="O1114" i="8"/>
  <c r="N1114" i="8"/>
  <c r="M1114" i="8"/>
  <c r="L1114" i="8"/>
  <c r="P1113" i="8"/>
  <c r="O1113" i="8"/>
  <c r="N1113" i="8"/>
  <c r="M1113" i="8"/>
  <c r="L1113" i="8"/>
  <c r="P1112" i="8"/>
  <c r="O1112" i="8"/>
  <c r="N1112" i="8"/>
  <c r="M1112" i="8"/>
  <c r="L1112" i="8"/>
  <c r="P1111" i="8"/>
  <c r="O1111" i="8"/>
  <c r="N1111" i="8"/>
  <c r="M1111" i="8"/>
  <c r="L1111" i="8"/>
  <c r="P1110" i="8"/>
  <c r="O1110" i="8"/>
  <c r="N1110" i="8"/>
  <c r="M1110" i="8"/>
  <c r="L1110" i="8"/>
  <c r="P1109" i="8"/>
  <c r="O1109" i="8"/>
  <c r="N1109" i="8"/>
  <c r="M1109" i="8"/>
  <c r="L1109" i="8"/>
  <c r="P1108" i="8"/>
  <c r="O1108" i="8"/>
  <c r="N1108" i="8"/>
  <c r="M1108" i="8"/>
  <c r="L1108" i="8"/>
  <c r="P1107" i="8"/>
  <c r="O1107" i="8"/>
  <c r="N1107" i="8"/>
  <c r="M1107" i="8"/>
  <c r="L1107" i="8"/>
  <c r="P1106" i="8"/>
  <c r="O1106" i="8"/>
  <c r="N1106" i="8"/>
  <c r="M1106" i="8"/>
  <c r="L1106" i="8"/>
  <c r="P1105" i="8"/>
  <c r="O1105" i="8"/>
  <c r="N1105" i="8"/>
  <c r="M1105" i="8"/>
  <c r="L1105" i="8"/>
  <c r="P1104" i="8"/>
  <c r="O1104" i="8"/>
  <c r="N1104" i="8"/>
  <c r="M1104" i="8"/>
  <c r="L1104" i="8"/>
  <c r="P1103" i="8"/>
  <c r="O1103" i="8"/>
  <c r="N1103" i="8"/>
  <c r="M1103" i="8"/>
  <c r="L1103" i="8"/>
  <c r="P1102" i="8"/>
  <c r="O1102" i="8"/>
  <c r="N1102" i="8"/>
  <c r="M1102" i="8"/>
  <c r="L1102" i="8"/>
  <c r="P1101" i="8"/>
  <c r="O1101" i="8"/>
  <c r="N1101" i="8"/>
  <c r="M1101" i="8"/>
  <c r="L1101" i="8"/>
  <c r="P1100" i="8"/>
  <c r="O1100" i="8"/>
  <c r="N1100" i="8"/>
  <c r="M1100" i="8"/>
  <c r="L1100" i="8"/>
  <c r="P1099" i="8"/>
  <c r="O1099" i="8"/>
  <c r="N1099" i="8"/>
  <c r="M1099" i="8"/>
  <c r="L1099" i="8"/>
  <c r="P1098" i="8"/>
  <c r="O1098" i="8"/>
  <c r="N1098" i="8"/>
  <c r="M1098" i="8"/>
  <c r="L1098" i="8"/>
  <c r="P1097" i="8"/>
  <c r="O1097" i="8"/>
  <c r="N1097" i="8"/>
  <c r="M1097" i="8"/>
  <c r="L1097" i="8"/>
  <c r="P1096" i="8"/>
  <c r="O1096" i="8"/>
  <c r="N1096" i="8"/>
  <c r="M1096" i="8"/>
  <c r="L1096" i="8"/>
  <c r="P1095" i="8"/>
  <c r="O1095" i="8"/>
  <c r="N1095" i="8"/>
  <c r="M1095" i="8"/>
  <c r="L1095" i="8"/>
  <c r="P1094" i="8"/>
  <c r="O1094" i="8"/>
  <c r="N1094" i="8"/>
  <c r="M1094" i="8"/>
  <c r="L1094" i="8"/>
  <c r="P1093" i="8"/>
  <c r="O1093" i="8"/>
  <c r="N1093" i="8"/>
  <c r="M1093" i="8"/>
  <c r="L1093" i="8"/>
  <c r="P1092" i="8"/>
  <c r="O1092" i="8"/>
  <c r="N1092" i="8"/>
  <c r="M1092" i="8"/>
  <c r="L1092" i="8"/>
  <c r="P1091" i="8"/>
  <c r="O1091" i="8"/>
  <c r="N1091" i="8"/>
  <c r="M1091" i="8"/>
  <c r="L1091" i="8"/>
  <c r="P1090" i="8"/>
  <c r="O1090" i="8"/>
  <c r="N1090" i="8"/>
  <c r="M1090" i="8"/>
  <c r="L1090" i="8"/>
  <c r="P1089" i="8"/>
  <c r="O1089" i="8"/>
  <c r="N1089" i="8"/>
  <c r="M1089" i="8"/>
  <c r="L1089" i="8"/>
  <c r="P1088" i="8"/>
  <c r="O1088" i="8"/>
  <c r="N1088" i="8"/>
  <c r="M1088" i="8"/>
  <c r="L1088" i="8"/>
  <c r="P1087" i="8"/>
  <c r="O1087" i="8"/>
  <c r="N1087" i="8"/>
  <c r="M1087" i="8"/>
  <c r="L1087" i="8"/>
  <c r="P1086" i="8"/>
  <c r="O1086" i="8"/>
  <c r="N1086" i="8"/>
  <c r="M1086" i="8"/>
  <c r="L1086" i="8"/>
  <c r="P1085" i="8"/>
  <c r="O1085" i="8"/>
  <c r="N1085" i="8"/>
  <c r="M1085" i="8"/>
  <c r="L1085" i="8"/>
  <c r="P1084" i="8"/>
  <c r="O1084" i="8"/>
  <c r="N1084" i="8"/>
  <c r="M1084" i="8"/>
  <c r="L1084" i="8"/>
  <c r="P1083" i="8"/>
  <c r="O1083" i="8"/>
  <c r="N1083" i="8"/>
  <c r="M1083" i="8"/>
  <c r="L1083" i="8"/>
  <c r="P1082" i="8"/>
  <c r="O1082" i="8"/>
  <c r="N1082" i="8"/>
  <c r="M1082" i="8"/>
  <c r="L1082" i="8"/>
  <c r="P1081" i="8"/>
  <c r="O1081" i="8"/>
  <c r="N1081" i="8"/>
  <c r="M1081" i="8"/>
  <c r="L1081" i="8"/>
  <c r="P1080" i="8"/>
  <c r="O1080" i="8"/>
  <c r="N1080" i="8"/>
  <c r="M1080" i="8"/>
  <c r="L1080" i="8"/>
  <c r="P1079" i="8"/>
  <c r="O1079" i="8"/>
  <c r="N1079" i="8"/>
  <c r="M1079" i="8"/>
  <c r="L1079" i="8"/>
  <c r="P1078" i="8"/>
  <c r="O1078" i="8"/>
  <c r="N1078" i="8"/>
  <c r="M1078" i="8"/>
  <c r="L1078" i="8"/>
  <c r="P1077" i="8"/>
  <c r="O1077" i="8"/>
  <c r="N1077" i="8"/>
  <c r="M1077" i="8"/>
  <c r="L1077" i="8"/>
  <c r="P1076" i="8"/>
  <c r="O1076" i="8"/>
  <c r="N1076" i="8"/>
  <c r="M1076" i="8"/>
  <c r="L1076" i="8"/>
  <c r="P1075" i="8"/>
  <c r="O1075" i="8"/>
  <c r="N1075" i="8"/>
  <c r="M1075" i="8"/>
  <c r="L1075" i="8"/>
  <c r="P1074" i="8"/>
  <c r="O1074" i="8"/>
  <c r="N1074" i="8"/>
  <c r="M1074" i="8"/>
  <c r="L1074" i="8"/>
  <c r="P1073" i="8"/>
  <c r="O1073" i="8"/>
  <c r="N1073" i="8"/>
  <c r="M1073" i="8"/>
  <c r="L1073" i="8"/>
  <c r="P1072" i="8"/>
  <c r="O1072" i="8"/>
  <c r="N1072" i="8"/>
  <c r="M1072" i="8"/>
  <c r="L1072" i="8"/>
  <c r="P1071" i="8"/>
  <c r="O1071" i="8"/>
  <c r="N1071" i="8"/>
  <c r="M1071" i="8"/>
  <c r="L1071" i="8"/>
  <c r="P1070" i="8"/>
  <c r="O1070" i="8"/>
  <c r="N1070" i="8"/>
  <c r="M1070" i="8"/>
  <c r="L1070" i="8"/>
  <c r="P1069" i="8"/>
  <c r="O1069" i="8"/>
  <c r="N1069" i="8"/>
  <c r="M1069" i="8"/>
  <c r="L1069" i="8"/>
  <c r="P1068" i="8"/>
  <c r="O1068" i="8"/>
  <c r="N1068" i="8"/>
  <c r="M1068" i="8"/>
  <c r="L1068" i="8"/>
  <c r="P1067" i="8"/>
  <c r="O1067" i="8"/>
  <c r="N1067" i="8"/>
  <c r="M1067" i="8"/>
  <c r="L1067" i="8"/>
  <c r="P1066" i="8"/>
  <c r="O1066" i="8"/>
  <c r="N1066" i="8"/>
  <c r="M1066" i="8"/>
  <c r="L1066" i="8"/>
  <c r="P1065" i="8"/>
  <c r="O1065" i="8"/>
  <c r="N1065" i="8"/>
  <c r="M1065" i="8"/>
  <c r="L1065" i="8"/>
  <c r="P1064" i="8"/>
  <c r="O1064" i="8"/>
  <c r="N1064" i="8"/>
  <c r="M1064" i="8"/>
  <c r="L1064" i="8"/>
  <c r="P1063" i="8"/>
  <c r="O1063" i="8"/>
  <c r="N1063" i="8"/>
  <c r="M1063" i="8"/>
  <c r="L1063" i="8"/>
  <c r="P1062" i="8"/>
  <c r="O1062" i="8"/>
  <c r="N1062" i="8"/>
  <c r="M1062" i="8"/>
  <c r="L1062" i="8"/>
  <c r="P1061" i="8"/>
  <c r="O1061" i="8"/>
  <c r="N1061" i="8"/>
  <c r="M1061" i="8"/>
  <c r="L1061" i="8"/>
  <c r="P1060" i="8"/>
  <c r="O1060" i="8"/>
  <c r="N1060" i="8"/>
  <c r="M1060" i="8"/>
  <c r="L1060" i="8"/>
  <c r="P1059" i="8"/>
  <c r="O1059" i="8"/>
  <c r="N1059" i="8"/>
  <c r="M1059" i="8"/>
  <c r="L1059" i="8"/>
  <c r="P1058" i="8"/>
  <c r="O1058" i="8"/>
  <c r="N1058" i="8"/>
  <c r="M1058" i="8"/>
  <c r="L1058" i="8"/>
  <c r="P1057" i="8"/>
  <c r="O1057" i="8"/>
  <c r="N1057" i="8"/>
  <c r="M1057" i="8"/>
  <c r="L1057" i="8"/>
  <c r="P1056" i="8"/>
  <c r="O1056" i="8"/>
  <c r="N1056" i="8"/>
  <c r="M1056" i="8"/>
  <c r="L1056" i="8"/>
  <c r="P1055" i="8"/>
  <c r="O1055" i="8"/>
  <c r="N1055" i="8"/>
  <c r="M1055" i="8"/>
  <c r="L1055" i="8"/>
  <c r="P1054" i="8"/>
  <c r="O1054" i="8"/>
  <c r="N1054" i="8"/>
  <c r="M1054" i="8"/>
  <c r="L1054" i="8"/>
  <c r="P1053" i="8"/>
  <c r="O1053" i="8"/>
  <c r="N1053" i="8"/>
  <c r="M1053" i="8"/>
  <c r="L1053" i="8"/>
  <c r="P1052" i="8"/>
  <c r="O1052" i="8"/>
  <c r="N1052" i="8"/>
  <c r="M1052" i="8"/>
  <c r="L1052" i="8"/>
  <c r="P1051" i="8"/>
  <c r="O1051" i="8"/>
  <c r="N1051" i="8"/>
  <c r="M1051" i="8"/>
  <c r="L1051" i="8"/>
  <c r="P1050" i="8"/>
  <c r="O1050" i="8"/>
  <c r="N1050" i="8"/>
  <c r="M1050" i="8"/>
  <c r="L1050" i="8"/>
  <c r="P1049" i="8"/>
  <c r="O1049" i="8"/>
  <c r="N1049" i="8"/>
  <c r="M1049" i="8"/>
  <c r="L1049" i="8"/>
  <c r="P1048" i="8"/>
  <c r="O1048" i="8"/>
  <c r="N1048" i="8"/>
  <c r="M1048" i="8"/>
  <c r="L1048" i="8"/>
  <c r="P1047" i="8"/>
  <c r="O1047" i="8"/>
  <c r="N1047" i="8"/>
  <c r="M1047" i="8"/>
  <c r="L1047" i="8"/>
  <c r="P1046" i="8"/>
  <c r="O1046" i="8"/>
  <c r="N1046" i="8"/>
  <c r="M1046" i="8"/>
  <c r="L1046" i="8"/>
  <c r="P1045" i="8"/>
  <c r="O1045" i="8"/>
  <c r="N1045" i="8"/>
  <c r="M1045" i="8"/>
  <c r="L1045" i="8"/>
  <c r="P1044" i="8"/>
  <c r="O1044" i="8"/>
  <c r="N1044" i="8"/>
  <c r="M1044" i="8"/>
  <c r="L1044" i="8"/>
  <c r="P1043" i="8"/>
  <c r="O1043" i="8"/>
  <c r="N1043" i="8"/>
  <c r="M1043" i="8"/>
  <c r="L1043" i="8"/>
  <c r="P1042" i="8"/>
  <c r="O1042" i="8"/>
  <c r="N1042" i="8"/>
  <c r="M1042" i="8"/>
  <c r="L1042" i="8"/>
  <c r="P1041" i="8"/>
  <c r="O1041" i="8"/>
  <c r="N1041" i="8"/>
  <c r="M1041" i="8"/>
  <c r="L1041" i="8"/>
  <c r="P1040" i="8"/>
  <c r="O1040" i="8"/>
  <c r="N1040" i="8"/>
  <c r="M1040" i="8"/>
  <c r="L1040" i="8"/>
  <c r="P1039" i="8"/>
  <c r="O1039" i="8"/>
  <c r="N1039" i="8"/>
  <c r="M1039" i="8"/>
  <c r="L1039" i="8"/>
  <c r="P1038" i="8"/>
  <c r="O1038" i="8"/>
  <c r="N1038" i="8"/>
  <c r="M1038" i="8"/>
  <c r="L1038" i="8"/>
  <c r="P1037" i="8"/>
  <c r="O1037" i="8"/>
  <c r="N1037" i="8"/>
  <c r="M1037" i="8"/>
  <c r="L1037" i="8"/>
  <c r="P1036" i="8"/>
  <c r="O1036" i="8"/>
  <c r="N1036" i="8"/>
  <c r="M1036" i="8"/>
  <c r="L1036" i="8"/>
  <c r="P1035" i="8"/>
  <c r="O1035" i="8"/>
  <c r="N1035" i="8"/>
  <c r="M1035" i="8"/>
  <c r="L1035" i="8"/>
  <c r="P1034" i="8"/>
  <c r="O1034" i="8"/>
  <c r="N1034" i="8"/>
  <c r="M1034" i="8"/>
  <c r="L1034" i="8"/>
  <c r="P1033" i="8"/>
  <c r="O1033" i="8"/>
  <c r="N1033" i="8"/>
  <c r="M1033" i="8"/>
  <c r="L1033" i="8"/>
  <c r="P1032" i="8"/>
  <c r="O1032" i="8"/>
  <c r="N1032" i="8"/>
  <c r="M1032" i="8"/>
  <c r="L1032" i="8"/>
  <c r="P1031" i="8"/>
  <c r="O1031" i="8"/>
  <c r="N1031" i="8"/>
  <c r="M1031" i="8"/>
  <c r="L1031" i="8"/>
  <c r="P1030" i="8"/>
  <c r="O1030" i="8"/>
  <c r="N1030" i="8"/>
  <c r="M1030" i="8"/>
  <c r="L1030" i="8"/>
  <c r="P1029" i="8"/>
  <c r="O1029" i="8"/>
  <c r="N1029" i="8"/>
  <c r="M1029" i="8"/>
  <c r="L1029" i="8"/>
  <c r="P1028" i="8"/>
  <c r="O1028" i="8"/>
  <c r="N1028" i="8"/>
  <c r="M1028" i="8"/>
  <c r="L1028" i="8"/>
  <c r="P1027" i="8"/>
  <c r="O1027" i="8"/>
  <c r="N1027" i="8"/>
  <c r="M1027" i="8"/>
  <c r="L1027" i="8"/>
  <c r="P1026" i="8"/>
  <c r="O1026" i="8"/>
  <c r="N1026" i="8"/>
  <c r="M1026" i="8"/>
  <c r="L1026" i="8"/>
  <c r="P1025" i="8"/>
  <c r="O1025" i="8"/>
  <c r="N1025" i="8"/>
  <c r="M1025" i="8"/>
  <c r="L1025" i="8"/>
  <c r="P1024" i="8"/>
  <c r="O1024" i="8"/>
  <c r="N1024" i="8"/>
  <c r="M1024" i="8"/>
  <c r="L1024" i="8"/>
  <c r="P1023" i="8"/>
  <c r="O1023" i="8"/>
  <c r="N1023" i="8"/>
  <c r="M1023" i="8"/>
  <c r="L1023" i="8"/>
  <c r="P1022" i="8"/>
  <c r="O1022" i="8"/>
  <c r="N1022" i="8"/>
  <c r="M1022" i="8"/>
  <c r="L1022" i="8"/>
  <c r="P1021" i="8"/>
  <c r="O1021" i="8"/>
  <c r="N1021" i="8"/>
  <c r="M1021" i="8"/>
  <c r="L1021" i="8"/>
  <c r="P1020" i="8"/>
  <c r="O1020" i="8"/>
  <c r="N1020" i="8"/>
  <c r="M1020" i="8"/>
  <c r="L1020" i="8"/>
  <c r="P1019" i="8"/>
  <c r="O1019" i="8"/>
  <c r="N1019" i="8"/>
  <c r="M1019" i="8"/>
  <c r="L1019" i="8"/>
  <c r="P1018" i="8"/>
  <c r="O1018" i="8"/>
  <c r="N1018" i="8"/>
  <c r="M1018" i="8"/>
  <c r="L1018" i="8"/>
  <c r="P1017" i="8"/>
  <c r="O1017" i="8"/>
  <c r="N1017" i="8"/>
  <c r="M1017" i="8"/>
  <c r="L1017" i="8"/>
  <c r="P1016" i="8"/>
  <c r="O1016" i="8"/>
  <c r="N1016" i="8"/>
  <c r="M1016" i="8"/>
  <c r="L1016" i="8"/>
  <c r="P1015" i="8"/>
  <c r="O1015" i="8"/>
  <c r="N1015" i="8"/>
  <c r="M1015" i="8"/>
  <c r="L1015" i="8"/>
  <c r="P1014" i="8"/>
  <c r="O1014" i="8"/>
  <c r="N1014" i="8"/>
  <c r="M1014" i="8"/>
  <c r="L1014" i="8"/>
  <c r="P1013" i="8"/>
  <c r="O1013" i="8"/>
  <c r="N1013" i="8"/>
  <c r="M1013" i="8"/>
  <c r="L1013" i="8"/>
  <c r="P1012" i="8"/>
  <c r="O1012" i="8"/>
  <c r="N1012" i="8"/>
  <c r="M1012" i="8"/>
  <c r="L1012" i="8"/>
  <c r="P1011" i="8"/>
  <c r="O1011" i="8"/>
  <c r="N1011" i="8"/>
  <c r="M1011" i="8"/>
  <c r="L1011" i="8"/>
  <c r="P1010" i="8"/>
  <c r="O1010" i="8"/>
  <c r="N1010" i="8"/>
  <c r="M1010" i="8"/>
  <c r="L1010" i="8"/>
  <c r="P1009" i="8"/>
  <c r="O1009" i="8"/>
  <c r="N1009" i="8"/>
  <c r="M1009" i="8"/>
  <c r="L1009" i="8"/>
  <c r="P1008" i="8"/>
  <c r="O1008" i="8"/>
  <c r="N1008" i="8"/>
  <c r="M1008" i="8"/>
  <c r="L1008" i="8"/>
  <c r="P1007" i="8"/>
  <c r="O1007" i="8"/>
  <c r="N1007" i="8"/>
  <c r="M1007" i="8"/>
  <c r="L1007" i="8"/>
  <c r="P1006" i="8"/>
  <c r="O1006" i="8"/>
  <c r="N1006" i="8"/>
  <c r="M1006" i="8"/>
  <c r="L1006" i="8"/>
  <c r="P1005" i="8"/>
  <c r="O1005" i="8"/>
  <c r="N1005" i="8"/>
  <c r="M1005" i="8"/>
  <c r="L1005" i="8"/>
  <c r="P1004" i="8"/>
  <c r="O1004" i="8"/>
  <c r="N1004" i="8"/>
  <c r="M1004" i="8"/>
  <c r="L1004" i="8"/>
  <c r="P1003" i="8"/>
  <c r="O1003" i="8"/>
  <c r="N1003" i="8"/>
  <c r="M1003" i="8"/>
  <c r="L1003" i="8"/>
  <c r="P1002" i="8"/>
  <c r="O1002" i="8"/>
  <c r="N1002" i="8"/>
  <c r="M1002" i="8"/>
  <c r="L1002" i="8"/>
  <c r="P1001" i="8"/>
  <c r="O1001" i="8"/>
  <c r="N1001" i="8"/>
  <c r="M1001" i="8"/>
  <c r="L1001" i="8"/>
  <c r="P1000" i="8"/>
  <c r="O1000" i="8"/>
  <c r="N1000" i="8"/>
  <c r="M1000" i="8"/>
  <c r="L1000" i="8"/>
  <c r="P999" i="8"/>
  <c r="O999" i="8"/>
  <c r="N999" i="8"/>
  <c r="M999" i="8"/>
  <c r="L999" i="8"/>
  <c r="P998" i="8"/>
  <c r="O998" i="8"/>
  <c r="N998" i="8"/>
  <c r="M998" i="8"/>
  <c r="L998" i="8"/>
  <c r="P997" i="8"/>
  <c r="O997" i="8"/>
  <c r="N997" i="8"/>
  <c r="M997" i="8"/>
  <c r="L997" i="8"/>
  <c r="P996" i="8"/>
  <c r="O996" i="8"/>
  <c r="N996" i="8"/>
  <c r="M996" i="8"/>
  <c r="L996" i="8"/>
  <c r="P995" i="8"/>
  <c r="O995" i="8"/>
  <c r="N995" i="8"/>
  <c r="M995" i="8"/>
  <c r="L995" i="8"/>
  <c r="P994" i="8"/>
  <c r="O994" i="8"/>
  <c r="N994" i="8"/>
  <c r="M994" i="8"/>
  <c r="L994" i="8"/>
  <c r="P993" i="8"/>
  <c r="O993" i="8"/>
  <c r="N993" i="8"/>
  <c r="M993" i="8"/>
  <c r="L993" i="8"/>
  <c r="P992" i="8"/>
  <c r="O992" i="8"/>
  <c r="N992" i="8"/>
  <c r="M992" i="8"/>
  <c r="L992" i="8"/>
  <c r="P991" i="8"/>
  <c r="O991" i="8"/>
  <c r="N991" i="8"/>
  <c r="M991" i="8"/>
  <c r="L991" i="8"/>
  <c r="P990" i="8"/>
  <c r="O990" i="8"/>
  <c r="N990" i="8"/>
  <c r="M990" i="8"/>
  <c r="L990" i="8"/>
  <c r="P989" i="8"/>
  <c r="O989" i="8"/>
  <c r="N989" i="8"/>
  <c r="M989" i="8"/>
  <c r="L989" i="8"/>
  <c r="P988" i="8"/>
  <c r="O988" i="8"/>
  <c r="N988" i="8"/>
  <c r="M988" i="8"/>
  <c r="L988" i="8"/>
  <c r="P987" i="8"/>
  <c r="O987" i="8"/>
  <c r="N987" i="8"/>
  <c r="M987" i="8"/>
  <c r="L987" i="8"/>
  <c r="P986" i="8"/>
  <c r="O986" i="8"/>
  <c r="N986" i="8"/>
  <c r="M986" i="8"/>
  <c r="L986" i="8"/>
  <c r="P985" i="8"/>
  <c r="O985" i="8"/>
  <c r="N985" i="8"/>
  <c r="M985" i="8"/>
  <c r="L985" i="8"/>
  <c r="P984" i="8"/>
  <c r="O984" i="8"/>
  <c r="N984" i="8"/>
  <c r="M984" i="8"/>
  <c r="L984" i="8"/>
  <c r="P983" i="8"/>
  <c r="O983" i="8"/>
  <c r="N983" i="8"/>
  <c r="M983" i="8"/>
  <c r="L983" i="8"/>
  <c r="P982" i="8"/>
  <c r="O982" i="8"/>
  <c r="N982" i="8"/>
  <c r="M982" i="8"/>
  <c r="L982" i="8"/>
  <c r="P981" i="8"/>
  <c r="O981" i="8"/>
  <c r="N981" i="8"/>
  <c r="M981" i="8"/>
  <c r="L981" i="8"/>
  <c r="P980" i="8"/>
  <c r="O980" i="8"/>
  <c r="N980" i="8"/>
  <c r="M980" i="8"/>
  <c r="L980" i="8"/>
  <c r="P979" i="8"/>
  <c r="O979" i="8"/>
  <c r="N979" i="8"/>
  <c r="M979" i="8"/>
  <c r="L979" i="8"/>
  <c r="P978" i="8"/>
  <c r="O978" i="8"/>
  <c r="N978" i="8"/>
  <c r="M978" i="8"/>
  <c r="L978" i="8"/>
  <c r="P977" i="8"/>
  <c r="O977" i="8"/>
  <c r="N977" i="8"/>
  <c r="M977" i="8"/>
  <c r="L977" i="8"/>
  <c r="P976" i="8"/>
  <c r="O976" i="8"/>
  <c r="N976" i="8"/>
  <c r="M976" i="8"/>
  <c r="L976" i="8"/>
  <c r="P975" i="8"/>
  <c r="O975" i="8"/>
  <c r="N975" i="8"/>
  <c r="M975" i="8"/>
  <c r="L975" i="8"/>
  <c r="P974" i="8"/>
  <c r="O974" i="8"/>
  <c r="N974" i="8"/>
  <c r="M974" i="8"/>
  <c r="L974" i="8"/>
  <c r="P973" i="8"/>
  <c r="O973" i="8"/>
  <c r="N973" i="8"/>
  <c r="M973" i="8"/>
  <c r="L973" i="8"/>
  <c r="P972" i="8"/>
  <c r="O972" i="8"/>
  <c r="N972" i="8"/>
  <c r="M972" i="8"/>
  <c r="L972" i="8"/>
  <c r="P971" i="8"/>
  <c r="O971" i="8"/>
  <c r="N971" i="8"/>
  <c r="M971" i="8"/>
  <c r="L971" i="8"/>
  <c r="P970" i="8"/>
  <c r="O970" i="8"/>
  <c r="N970" i="8"/>
  <c r="M970" i="8"/>
  <c r="L970" i="8"/>
  <c r="P969" i="8"/>
  <c r="O969" i="8"/>
  <c r="N969" i="8"/>
  <c r="M969" i="8"/>
  <c r="L969" i="8"/>
  <c r="P968" i="8"/>
  <c r="O968" i="8"/>
  <c r="N968" i="8"/>
  <c r="M968" i="8"/>
  <c r="L968" i="8"/>
  <c r="P967" i="8"/>
  <c r="O967" i="8"/>
  <c r="N967" i="8"/>
  <c r="M967" i="8"/>
  <c r="L967" i="8"/>
  <c r="P966" i="8"/>
  <c r="O966" i="8"/>
  <c r="N966" i="8"/>
  <c r="M966" i="8"/>
  <c r="L966" i="8"/>
  <c r="P965" i="8"/>
  <c r="O965" i="8"/>
  <c r="N965" i="8"/>
  <c r="M965" i="8"/>
  <c r="L965" i="8"/>
  <c r="P964" i="8"/>
  <c r="O964" i="8"/>
  <c r="N964" i="8"/>
  <c r="M964" i="8"/>
  <c r="L964" i="8"/>
  <c r="P963" i="8"/>
  <c r="O963" i="8"/>
  <c r="N963" i="8"/>
  <c r="M963" i="8"/>
  <c r="L963" i="8"/>
  <c r="P962" i="8"/>
  <c r="O962" i="8"/>
  <c r="N962" i="8"/>
  <c r="M962" i="8"/>
  <c r="L962" i="8"/>
  <c r="P961" i="8"/>
  <c r="O961" i="8"/>
  <c r="N961" i="8"/>
  <c r="M961" i="8"/>
  <c r="L961" i="8"/>
  <c r="P960" i="8"/>
  <c r="O960" i="8"/>
  <c r="N960" i="8"/>
  <c r="M960" i="8"/>
  <c r="L960" i="8"/>
  <c r="P959" i="8"/>
  <c r="O959" i="8"/>
  <c r="N959" i="8"/>
  <c r="M959" i="8"/>
  <c r="L959" i="8"/>
  <c r="P958" i="8"/>
  <c r="O958" i="8"/>
  <c r="N958" i="8"/>
  <c r="M958" i="8"/>
  <c r="L958" i="8"/>
  <c r="P957" i="8"/>
  <c r="O957" i="8"/>
  <c r="N957" i="8"/>
  <c r="M957" i="8"/>
  <c r="L957" i="8"/>
  <c r="P956" i="8"/>
  <c r="O956" i="8"/>
  <c r="N956" i="8"/>
  <c r="M956" i="8"/>
  <c r="L956" i="8"/>
  <c r="P955" i="8"/>
  <c r="O955" i="8"/>
  <c r="N955" i="8"/>
  <c r="M955" i="8"/>
  <c r="L955" i="8"/>
  <c r="P954" i="8"/>
  <c r="O954" i="8"/>
  <c r="N954" i="8"/>
  <c r="M954" i="8"/>
  <c r="L954" i="8"/>
  <c r="P953" i="8"/>
  <c r="O953" i="8"/>
  <c r="N953" i="8"/>
  <c r="M953" i="8"/>
  <c r="L953" i="8"/>
  <c r="P952" i="8"/>
  <c r="O952" i="8"/>
  <c r="N952" i="8"/>
  <c r="M952" i="8"/>
  <c r="L952" i="8"/>
  <c r="P951" i="8"/>
  <c r="O951" i="8"/>
  <c r="N951" i="8"/>
  <c r="M951" i="8"/>
  <c r="L951" i="8"/>
  <c r="P950" i="8"/>
  <c r="O950" i="8"/>
  <c r="N950" i="8"/>
  <c r="M950" i="8"/>
  <c r="L950" i="8"/>
  <c r="P949" i="8"/>
  <c r="O949" i="8"/>
  <c r="N949" i="8"/>
  <c r="M949" i="8"/>
  <c r="L949" i="8"/>
  <c r="P948" i="8"/>
  <c r="O948" i="8"/>
  <c r="N948" i="8"/>
  <c r="M948" i="8"/>
  <c r="L948" i="8"/>
  <c r="P947" i="8"/>
  <c r="O947" i="8"/>
  <c r="N947" i="8"/>
  <c r="M947" i="8"/>
  <c r="L947" i="8"/>
  <c r="P946" i="8"/>
  <c r="O946" i="8"/>
  <c r="N946" i="8"/>
  <c r="M946" i="8"/>
  <c r="L946" i="8"/>
  <c r="P945" i="8"/>
  <c r="O945" i="8"/>
  <c r="N945" i="8"/>
  <c r="M945" i="8"/>
  <c r="L945" i="8"/>
  <c r="P944" i="8"/>
  <c r="O944" i="8"/>
  <c r="N944" i="8"/>
  <c r="M944" i="8"/>
  <c r="L944" i="8"/>
  <c r="P943" i="8"/>
  <c r="O943" i="8"/>
  <c r="N943" i="8"/>
  <c r="M943" i="8"/>
  <c r="L943" i="8"/>
  <c r="P942" i="8"/>
  <c r="O942" i="8"/>
  <c r="N942" i="8"/>
  <c r="M942" i="8"/>
  <c r="L942" i="8"/>
  <c r="P941" i="8"/>
  <c r="O941" i="8"/>
  <c r="N941" i="8"/>
  <c r="M941" i="8"/>
  <c r="L941" i="8"/>
  <c r="P940" i="8"/>
  <c r="O940" i="8"/>
  <c r="N940" i="8"/>
  <c r="M940" i="8"/>
  <c r="L940" i="8"/>
  <c r="P939" i="8"/>
  <c r="O939" i="8"/>
  <c r="N939" i="8"/>
  <c r="M939" i="8"/>
  <c r="L939" i="8"/>
  <c r="P938" i="8"/>
  <c r="O938" i="8"/>
  <c r="N938" i="8"/>
  <c r="M938" i="8"/>
  <c r="L938" i="8"/>
  <c r="P937" i="8"/>
  <c r="O937" i="8"/>
  <c r="N937" i="8"/>
  <c r="M937" i="8"/>
  <c r="L937" i="8"/>
  <c r="P936" i="8"/>
  <c r="O936" i="8"/>
  <c r="N936" i="8"/>
  <c r="M936" i="8"/>
  <c r="L936" i="8"/>
  <c r="P935" i="8"/>
  <c r="O935" i="8"/>
  <c r="N935" i="8"/>
  <c r="M935" i="8"/>
  <c r="L935" i="8"/>
  <c r="P934" i="8"/>
  <c r="O934" i="8"/>
  <c r="N934" i="8"/>
  <c r="M934" i="8"/>
  <c r="L934" i="8"/>
  <c r="P933" i="8"/>
  <c r="O933" i="8"/>
  <c r="N933" i="8"/>
  <c r="M933" i="8"/>
  <c r="L933" i="8"/>
  <c r="P932" i="8"/>
  <c r="O932" i="8"/>
  <c r="N932" i="8"/>
  <c r="M932" i="8"/>
  <c r="L932" i="8"/>
  <c r="P931" i="8"/>
  <c r="O931" i="8"/>
  <c r="N931" i="8"/>
  <c r="M931" i="8"/>
  <c r="L931" i="8"/>
  <c r="P930" i="8"/>
  <c r="O930" i="8"/>
  <c r="N930" i="8"/>
  <c r="M930" i="8"/>
  <c r="L930" i="8"/>
  <c r="P929" i="8"/>
  <c r="O929" i="8"/>
  <c r="N929" i="8"/>
  <c r="M929" i="8"/>
  <c r="L929" i="8"/>
  <c r="P928" i="8"/>
  <c r="O928" i="8"/>
  <c r="N928" i="8"/>
  <c r="M928" i="8"/>
  <c r="L928" i="8"/>
  <c r="P927" i="8"/>
  <c r="O927" i="8"/>
  <c r="N927" i="8"/>
  <c r="M927" i="8"/>
  <c r="L927" i="8"/>
  <c r="P926" i="8"/>
  <c r="O926" i="8"/>
  <c r="N926" i="8"/>
  <c r="M926" i="8"/>
  <c r="L926" i="8"/>
  <c r="P925" i="8"/>
  <c r="O925" i="8"/>
  <c r="N925" i="8"/>
  <c r="M925" i="8"/>
  <c r="L925" i="8"/>
  <c r="P924" i="8"/>
  <c r="O924" i="8"/>
  <c r="N924" i="8"/>
  <c r="M924" i="8"/>
  <c r="L924" i="8"/>
  <c r="P923" i="8"/>
  <c r="O923" i="8"/>
  <c r="N923" i="8"/>
  <c r="M923" i="8"/>
  <c r="L923" i="8"/>
  <c r="P922" i="8"/>
  <c r="O922" i="8"/>
  <c r="N922" i="8"/>
  <c r="M922" i="8"/>
  <c r="L922" i="8"/>
  <c r="P921" i="8"/>
  <c r="O921" i="8"/>
  <c r="N921" i="8"/>
  <c r="M921" i="8"/>
  <c r="L921" i="8"/>
  <c r="P920" i="8"/>
  <c r="O920" i="8"/>
  <c r="N920" i="8"/>
  <c r="M920" i="8"/>
  <c r="L920" i="8"/>
  <c r="P919" i="8"/>
  <c r="O919" i="8"/>
  <c r="N919" i="8"/>
  <c r="M919" i="8"/>
  <c r="L919" i="8"/>
  <c r="P918" i="8"/>
  <c r="O918" i="8"/>
  <c r="N918" i="8"/>
  <c r="M918" i="8"/>
  <c r="L918" i="8"/>
  <c r="P917" i="8"/>
  <c r="O917" i="8"/>
  <c r="N917" i="8"/>
  <c r="M917" i="8"/>
  <c r="L917" i="8"/>
  <c r="P916" i="8"/>
  <c r="O916" i="8"/>
  <c r="N916" i="8"/>
  <c r="M916" i="8"/>
  <c r="L916" i="8"/>
  <c r="P915" i="8"/>
  <c r="O915" i="8"/>
  <c r="N915" i="8"/>
  <c r="M915" i="8"/>
  <c r="L915" i="8"/>
  <c r="P914" i="8"/>
  <c r="O914" i="8"/>
  <c r="N914" i="8"/>
  <c r="M914" i="8"/>
  <c r="L914" i="8"/>
  <c r="P913" i="8"/>
  <c r="O913" i="8"/>
  <c r="N913" i="8"/>
  <c r="M913" i="8"/>
  <c r="L913" i="8"/>
  <c r="P912" i="8"/>
  <c r="O912" i="8"/>
  <c r="N912" i="8"/>
  <c r="M912" i="8"/>
  <c r="L912" i="8"/>
  <c r="P911" i="8"/>
  <c r="O911" i="8"/>
  <c r="N911" i="8"/>
  <c r="M911" i="8"/>
  <c r="L911" i="8"/>
  <c r="P910" i="8"/>
  <c r="O910" i="8"/>
  <c r="N910" i="8"/>
  <c r="M910" i="8"/>
  <c r="L910" i="8"/>
  <c r="P909" i="8"/>
  <c r="O909" i="8"/>
  <c r="N909" i="8"/>
  <c r="M909" i="8"/>
  <c r="L909" i="8"/>
  <c r="P908" i="8"/>
  <c r="O908" i="8"/>
  <c r="N908" i="8"/>
  <c r="M908" i="8"/>
  <c r="L908" i="8"/>
  <c r="P907" i="8"/>
  <c r="O907" i="8"/>
  <c r="N907" i="8"/>
  <c r="M907" i="8"/>
  <c r="L907" i="8"/>
  <c r="P906" i="8"/>
  <c r="O906" i="8"/>
  <c r="N906" i="8"/>
  <c r="M906" i="8"/>
  <c r="L906" i="8"/>
  <c r="P905" i="8"/>
  <c r="O905" i="8"/>
  <c r="N905" i="8"/>
  <c r="M905" i="8"/>
  <c r="L905" i="8"/>
  <c r="P904" i="8"/>
  <c r="O904" i="8"/>
  <c r="N904" i="8"/>
  <c r="M904" i="8"/>
  <c r="L904" i="8"/>
  <c r="P903" i="8"/>
  <c r="O903" i="8"/>
  <c r="N903" i="8"/>
  <c r="M903" i="8"/>
  <c r="L903" i="8"/>
  <c r="P902" i="8"/>
  <c r="O902" i="8"/>
  <c r="N902" i="8"/>
  <c r="M902" i="8"/>
  <c r="L902" i="8"/>
  <c r="P901" i="8"/>
  <c r="O901" i="8"/>
  <c r="N901" i="8"/>
  <c r="M901" i="8"/>
  <c r="L901" i="8"/>
  <c r="P900" i="8"/>
  <c r="O900" i="8"/>
  <c r="N900" i="8"/>
  <c r="M900" i="8"/>
  <c r="L900" i="8"/>
  <c r="P899" i="8"/>
  <c r="O899" i="8"/>
  <c r="N899" i="8"/>
  <c r="M899" i="8"/>
  <c r="L899" i="8"/>
  <c r="P898" i="8"/>
  <c r="O898" i="8"/>
  <c r="N898" i="8"/>
  <c r="M898" i="8"/>
  <c r="L898" i="8"/>
  <c r="P897" i="8"/>
  <c r="O897" i="8"/>
  <c r="N897" i="8"/>
  <c r="M897" i="8"/>
  <c r="L897" i="8"/>
  <c r="P896" i="8"/>
  <c r="O896" i="8"/>
  <c r="N896" i="8"/>
  <c r="M896" i="8"/>
  <c r="L896" i="8"/>
  <c r="P895" i="8"/>
  <c r="O895" i="8"/>
  <c r="N895" i="8"/>
  <c r="M895" i="8"/>
  <c r="L895" i="8"/>
  <c r="P894" i="8"/>
  <c r="O894" i="8"/>
  <c r="N894" i="8"/>
  <c r="M894" i="8"/>
  <c r="L894" i="8"/>
  <c r="P893" i="8"/>
  <c r="O893" i="8"/>
  <c r="N893" i="8"/>
  <c r="M893" i="8"/>
  <c r="L893" i="8"/>
  <c r="P892" i="8"/>
  <c r="O892" i="8"/>
  <c r="N892" i="8"/>
  <c r="M892" i="8"/>
  <c r="L892" i="8"/>
  <c r="P891" i="8"/>
  <c r="O891" i="8"/>
  <c r="N891" i="8"/>
  <c r="M891" i="8"/>
  <c r="L891" i="8"/>
  <c r="P890" i="8"/>
  <c r="O890" i="8"/>
  <c r="N890" i="8"/>
  <c r="M890" i="8"/>
  <c r="L890" i="8"/>
  <c r="P889" i="8"/>
  <c r="O889" i="8"/>
  <c r="N889" i="8"/>
  <c r="M889" i="8"/>
  <c r="L889" i="8"/>
  <c r="P888" i="8"/>
  <c r="O888" i="8"/>
  <c r="N888" i="8"/>
  <c r="M888" i="8"/>
  <c r="L888" i="8"/>
  <c r="P887" i="8"/>
  <c r="O887" i="8"/>
  <c r="N887" i="8"/>
  <c r="M887" i="8"/>
  <c r="L887" i="8"/>
  <c r="P886" i="8"/>
  <c r="O886" i="8"/>
  <c r="N886" i="8"/>
  <c r="M886" i="8"/>
  <c r="L886" i="8"/>
  <c r="P885" i="8"/>
  <c r="O885" i="8"/>
  <c r="N885" i="8"/>
  <c r="M885" i="8"/>
  <c r="L885" i="8"/>
  <c r="P884" i="8"/>
  <c r="O884" i="8"/>
  <c r="N884" i="8"/>
  <c r="M884" i="8"/>
  <c r="L884" i="8"/>
  <c r="P883" i="8"/>
  <c r="O883" i="8"/>
  <c r="N883" i="8"/>
  <c r="M883" i="8"/>
  <c r="L883" i="8"/>
  <c r="P882" i="8"/>
  <c r="O882" i="8"/>
  <c r="N882" i="8"/>
  <c r="M882" i="8"/>
  <c r="L882" i="8"/>
  <c r="P881" i="8"/>
  <c r="O881" i="8"/>
  <c r="N881" i="8"/>
  <c r="M881" i="8"/>
  <c r="L881" i="8"/>
  <c r="P880" i="8"/>
  <c r="O880" i="8"/>
  <c r="N880" i="8"/>
  <c r="M880" i="8"/>
  <c r="L880" i="8"/>
  <c r="P879" i="8"/>
  <c r="O879" i="8"/>
  <c r="N879" i="8"/>
  <c r="M879" i="8"/>
  <c r="L879" i="8"/>
  <c r="P878" i="8"/>
  <c r="O878" i="8"/>
  <c r="N878" i="8"/>
  <c r="M878" i="8"/>
  <c r="L878" i="8"/>
  <c r="P877" i="8"/>
  <c r="O877" i="8"/>
  <c r="N877" i="8"/>
  <c r="M877" i="8"/>
  <c r="L877" i="8"/>
  <c r="P876" i="8"/>
  <c r="O876" i="8"/>
  <c r="N876" i="8"/>
  <c r="M876" i="8"/>
  <c r="L876" i="8"/>
  <c r="P875" i="8"/>
  <c r="O875" i="8"/>
  <c r="N875" i="8"/>
  <c r="M875" i="8"/>
  <c r="L875" i="8"/>
  <c r="P874" i="8"/>
  <c r="O874" i="8"/>
  <c r="N874" i="8"/>
  <c r="M874" i="8"/>
  <c r="L874" i="8"/>
  <c r="P873" i="8"/>
  <c r="O873" i="8"/>
  <c r="N873" i="8"/>
  <c r="M873" i="8"/>
  <c r="L873" i="8"/>
  <c r="P872" i="8"/>
  <c r="O872" i="8"/>
  <c r="N872" i="8"/>
  <c r="M872" i="8"/>
  <c r="L872" i="8"/>
  <c r="P871" i="8"/>
  <c r="O871" i="8"/>
  <c r="N871" i="8"/>
  <c r="M871" i="8"/>
  <c r="L871" i="8"/>
  <c r="P870" i="8"/>
  <c r="O870" i="8"/>
  <c r="N870" i="8"/>
  <c r="M870" i="8"/>
  <c r="L870" i="8"/>
  <c r="P869" i="8"/>
  <c r="O869" i="8"/>
  <c r="N869" i="8"/>
  <c r="M869" i="8"/>
  <c r="L869" i="8"/>
  <c r="P868" i="8"/>
  <c r="O868" i="8"/>
  <c r="N868" i="8"/>
  <c r="M868" i="8"/>
  <c r="L868" i="8"/>
  <c r="P867" i="8"/>
  <c r="O867" i="8"/>
  <c r="N867" i="8"/>
  <c r="M867" i="8"/>
  <c r="L867" i="8"/>
  <c r="P866" i="8"/>
  <c r="O866" i="8"/>
  <c r="N866" i="8"/>
  <c r="M866" i="8"/>
  <c r="L866" i="8"/>
  <c r="P865" i="8"/>
  <c r="O865" i="8"/>
  <c r="N865" i="8"/>
  <c r="M865" i="8"/>
  <c r="L865" i="8"/>
  <c r="P864" i="8"/>
  <c r="O864" i="8"/>
  <c r="N864" i="8"/>
  <c r="M864" i="8"/>
  <c r="L864" i="8"/>
  <c r="P863" i="8"/>
  <c r="O863" i="8"/>
  <c r="N863" i="8"/>
  <c r="M863" i="8"/>
  <c r="L863" i="8"/>
  <c r="P862" i="8"/>
  <c r="O862" i="8"/>
  <c r="N862" i="8"/>
  <c r="M862" i="8"/>
  <c r="L862" i="8"/>
  <c r="P861" i="8"/>
  <c r="O861" i="8"/>
  <c r="N861" i="8"/>
  <c r="M861" i="8"/>
  <c r="L861" i="8"/>
  <c r="P860" i="8"/>
  <c r="O860" i="8"/>
  <c r="N860" i="8"/>
  <c r="M860" i="8"/>
  <c r="L860" i="8"/>
  <c r="P859" i="8"/>
  <c r="O859" i="8"/>
  <c r="N859" i="8"/>
  <c r="M859" i="8"/>
  <c r="L859" i="8"/>
  <c r="P858" i="8"/>
  <c r="O858" i="8"/>
  <c r="N858" i="8"/>
  <c r="M858" i="8"/>
  <c r="L858" i="8"/>
  <c r="P857" i="8"/>
  <c r="O857" i="8"/>
  <c r="N857" i="8"/>
  <c r="M857" i="8"/>
  <c r="L857" i="8"/>
  <c r="P856" i="8"/>
  <c r="O856" i="8"/>
  <c r="N856" i="8"/>
  <c r="M856" i="8"/>
  <c r="L856" i="8"/>
  <c r="P855" i="8"/>
  <c r="O855" i="8"/>
  <c r="N855" i="8"/>
  <c r="M855" i="8"/>
  <c r="L855" i="8"/>
  <c r="P854" i="8"/>
  <c r="O854" i="8"/>
  <c r="N854" i="8"/>
  <c r="M854" i="8"/>
  <c r="L854" i="8"/>
  <c r="P853" i="8"/>
  <c r="O853" i="8"/>
  <c r="N853" i="8"/>
  <c r="M853" i="8"/>
  <c r="L853" i="8"/>
  <c r="P852" i="8"/>
  <c r="O852" i="8"/>
  <c r="N852" i="8"/>
  <c r="M852" i="8"/>
  <c r="L852" i="8"/>
  <c r="P851" i="8"/>
  <c r="O851" i="8"/>
  <c r="N851" i="8"/>
  <c r="M851" i="8"/>
  <c r="L851" i="8"/>
  <c r="P850" i="8"/>
  <c r="O850" i="8"/>
  <c r="N850" i="8"/>
  <c r="M850" i="8"/>
  <c r="L850" i="8"/>
  <c r="P849" i="8"/>
  <c r="O849" i="8"/>
  <c r="N849" i="8"/>
  <c r="M849" i="8"/>
  <c r="L849" i="8"/>
  <c r="P848" i="8"/>
  <c r="O848" i="8"/>
  <c r="N848" i="8"/>
  <c r="M848" i="8"/>
  <c r="L848" i="8"/>
  <c r="P847" i="8"/>
  <c r="O847" i="8"/>
  <c r="N847" i="8"/>
  <c r="M847" i="8"/>
  <c r="L847" i="8"/>
  <c r="P846" i="8"/>
  <c r="O846" i="8"/>
  <c r="N846" i="8"/>
  <c r="M846" i="8"/>
  <c r="L846" i="8"/>
  <c r="P845" i="8"/>
  <c r="O845" i="8"/>
  <c r="N845" i="8"/>
  <c r="M845" i="8"/>
  <c r="L845" i="8"/>
  <c r="P844" i="8"/>
  <c r="O844" i="8"/>
  <c r="N844" i="8"/>
  <c r="M844" i="8"/>
  <c r="L844" i="8"/>
  <c r="P843" i="8"/>
  <c r="O843" i="8"/>
  <c r="N843" i="8"/>
  <c r="M843" i="8"/>
  <c r="L843" i="8"/>
  <c r="P842" i="8"/>
  <c r="O842" i="8"/>
  <c r="N842" i="8"/>
  <c r="M842" i="8"/>
  <c r="L842" i="8"/>
  <c r="P841" i="8"/>
  <c r="O841" i="8"/>
  <c r="N841" i="8"/>
  <c r="M841" i="8"/>
  <c r="L841" i="8"/>
  <c r="P840" i="8"/>
  <c r="O840" i="8"/>
  <c r="N840" i="8"/>
  <c r="M840" i="8"/>
  <c r="L840" i="8"/>
  <c r="P839" i="8"/>
  <c r="O839" i="8"/>
  <c r="N839" i="8"/>
  <c r="M839" i="8"/>
  <c r="L839" i="8"/>
  <c r="P838" i="8"/>
  <c r="O838" i="8"/>
  <c r="N838" i="8"/>
  <c r="M838" i="8"/>
  <c r="L838" i="8"/>
  <c r="P837" i="8"/>
  <c r="O837" i="8"/>
  <c r="N837" i="8"/>
  <c r="M837" i="8"/>
  <c r="L837" i="8"/>
  <c r="P836" i="8"/>
  <c r="O836" i="8"/>
  <c r="N836" i="8"/>
  <c r="M836" i="8"/>
  <c r="L836" i="8"/>
  <c r="P835" i="8"/>
  <c r="O835" i="8"/>
  <c r="N835" i="8"/>
  <c r="M835" i="8"/>
  <c r="L835" i="8"/>
  <c r="P834" i="8"/>
  <c r="O834" i="8"/>
  <c r="N834" i="8"/>
  <c r="M834" i="8"/>
  <c r="L834" i="8"/>
  <c r="P833" i="8"/>
  <c r="O833" i="8"/>
  <c r="N833" i="8"/>
  <c r="M833" i="8"/>
  <c r="L833" i="8"/>
  <c r="P832" i="8"/>
  <c r="O832" i="8"/>
  <c r="N832" i="8"/>
  <c r="M832" i="8"/>
  <c r="L832" i="8"/>
  <c r="P831" i="8"/>
  <c r="O831" i="8"/>
  <c r="N831" i="8"/>
  <c r="M831" i="8"/>
  <c r="L831" i="8"/>
  <c r="P830" i="8"/>
  <c r="O830" i="8"/>
  <c r="N830" i="8"/>
  <c r="M830" i="8"/>
  <c r="L830" i="8"/>
  <c r="P829" i="8"/>
  <c r="O829" i="8"/>
  <c r="N829" i="8"/>
  <c r="M829" i="8"/>
  <c r="L829" i="8"/>
  <c r="P828" i="8"/>
  <c r="O828" i="8"/>
  <c r="N828" i="8"/>
  <c r="M828" i="8"/>
  <c r="L828" i="8"/>
  <c r="P827" i="8"/>
  <c r="O827" i="8"/>
  <c r="N827" i="8"/>
  <c r="M827" i="8"/>
  <c r="L827" i="8"/>
  <c r="P826" i="8"/>
  <c r="O826" i="8"/>
  <c r="N826" i="8"/>
  <c r="M826" i="8"/>
  <c r="L826" i="8"/>
  <c r="P825" i="8"/>
  <c r="O825" i="8"/>
  <c r="N825" i="8"/>
  <c r="M825" i="8"/>
  <c r="L825" i="8"/>
  <c r="P824" i="8"/>
  <c r="O824" i="8"/>
  <c r="N824" i="8"/>
  <c r="M824" i="8"/>
  <c r="L824" i="8"/>
  <c r="P823" i="8"/>
  <c r="O823" i="8"/>
  <c r="N823" i="8"/>
  <c r="M823" i="8"/>
  <c r="L823" i="8"/>
  <c r="P822" i="8"/>
  <c r="O822" i="8"/>
  <c r="N822" i="8"/>
  <c r="M822" i="8"/>
  <c r="L822" i="8"/>
  <c r="P821" i="8"/>
  <c r="O821" i="8"/>
  <c r="N821" i="8"/>
  <c r="M821" i="8"/>
  <c r="L821" i="8"/>
  <c r="P820" i="8"/>
  <c r="O820" i="8"/>
  <c r="N820" i="8"/>
  <c r="M820" i="8"/>
  <c r="L820" i="8"/>
  <c r="P819" i="8"/>
  <c r="O819" i="8"/>
  <c r="N819" i="8"/>
  <c r="M819" i="8"/>
  <c r="L819" i="8"/>
  <c r="P818" i="8"/>
  <c r="O818" i="8"/>
  <c r="N818" i="8"/>
  <c r="M818" i="8"/>
  <c r="L818" i="8"/>
  <c r="P817" i="8"/>
  <c r="O817" i="8"/>
  <c r="N817" i="8"/>
  <c r="M817" i="8"/>
  <c r="L817" i="8"/>
  <c r="P816" i="8"/>
  <c r="O816" i="8"/>
  <c r="N816" i="8"/>
  <c r="M816" i="8"/>
  <c r="L816" i="8"/>
  <c r="P815" i="8"/>
  <c r="O815" i="8"/>
  <c r="N815" i="8"/>
  <c r="M815" i="8"/>
  <c r="L815" i="8"/>
  <c r="P814" i="8"/>
  <c r="O814" i="8"/>
  <c r="N814" i="8"/>
  <c r="M814" i="8"/>
  <c r="L814" i="8"/>
  <c r="P813" i="8"/>
  <c r="O813" i="8"/>
  <c r="N813" i="8"/>
  <c r="M813" i="8"/>
  <c r="L813" i="8"/>
  <c r="P812" i="8"/>
  <c r="O812" i="8"/>
  <c r="N812" i="8"/>
  <c r="M812" i="8"/>
  <c r="L812" i="8"/>
  <c r="P811" i="8"/>
  <c r="O811" i="8"/>
  <c r="N811" i="8"/>
  <c r="M811" i="8"/>
  <c r="L811" i="8"/>
  <c r="P810" i="8"/>
  <c r="O810" i="8"/>
  <c r="N810" i="8"/>
  <c r="M810" i="8"/>
  <c r="L810" i="8"/>
  <c r="P809" i="8"/>
  <c r="O809" i="8"/>
  <c r="N809" i="8"/>
  <c r="M809" i="8"/>
  <c r="L809" i="8"/>
  <c r="P808" i="8"/>
  <c r="O808" i="8"/>
  <c r="N808" i="8"/>
  <c r="M808" i="8"/>
  <c r="L808" i="8"/>
  <c r="P807" i="8"/>
  <c r="O807" i="8"/>
  <c r="N807" i="8"/>
  <c r="M807" i="8"/>
  <c r="L807" i="8"/>
  <c r="P806" i="8"/>
  <c r="O806" i="8"/>
  <c r="N806" i="8"/>
  <c r="M806" i="8"/>
  <c r="L806" i="8"/>
  <c r="P805" i="8"/>
  <c r="O805" i="8"/>
  <c r="N805" i="8"/>
  <c r="M805" i="8"/>
  <c r="L805" i="8"/>
  <c r="P804" i="8"/>
  <c r="O804" i="8"/>
  <c r="N804" i="8"/>
  <c r="M804" i="8"/>
  <c r="L804" i="8"/>
  <c r="P803" i="8"/>
  <c r="O803" i="8"/>
  <c r="N803" i="8"/>
  <c r="M803" i="8"/>
  <c r="L803" i="8"/>
  <c r="P802" i="8"/>
  <c r="O802" i="8"/>
  <c r="N802" i="8"/>
  <c r="M802" i="8"/>
  <c r="L802" i="8"/>
  <c r="P801" i="8"/>
  <c r="O801" i="8"/>
  <c r="N801" i="8"/>
  <c r="M801" i="8"/>
  <c r="L801" i="8"/>
  <c r="P800" i="8"/>
  <c r="O800" i="8"/>
  <c r="N800" i="8"/>
  <c r="M800" i="8"/>
  <c r="L800" i="8"/>
  <c r="P799" i="8"/>
  <c r="O799" i="8"/>
  <c r="N799" i="8"/>
  <c r="M799" i="8"/>
  <c r="L799" i="8"/>
  <c r="P798" i="8"/>
  <c r="O798" i="8"/>
  <c r="N798" i="8"/>
  <c r="M798" i="8"/>
  <c r="L798" i="8"/>
  <c r="P797" i="8"/>
  <c r="O797" i="8"/>
  <c r="N797" i="8"/>
  <c r="M797" i="8"/>
  <c r="L797" i="8"/>
  <c r="P796" i="8"/>
  <c r="O796" i="8"/>
  <c r="N796" i="8"/>
  <c r="M796" i="8"/>
  <c r="L796" i="8"/>
  <c r="P795" i="8"/>
  <c r="O795" i="8"/>
  <c r="N795" i="8"/>
  <c r="M795" i="8"/>
  <c r="L795" i="8"/>
  <c r="P794" i="8"/>
  <c r="O794" i="8"/>
  <c r="N794" i="8"/>
  <c r="M794" i="8"/>
  <c r="L794" i="8"/>
  <c r="P793" i="8"/>
  <c r="O793" i="8"/>
  <c r="N793" i="8"/>
  <c r="M793" i="8"/>
  <c r="L793" i="8"/>
  <c r="P792" i="8"/>
  <c r="O792" i="8"/>
  <c r="N792" i="8"/>
  <c r="M792" i="8"/>
  <c r="L792" i="8"/>
  <c r="P791" i="8"/>
  <c r="O791" i="8"/>
  <c r="N791" i="8"/>
  <c r="M791" i="8"/>
  <c r="L791" i="8"/>
  <c r="P790" i="8"/>
  <c r="O790" i="8"/>
  <c r="N790" i="8"/>
  <c r="M790" i="8"/>
  <c r="L790" i="8"/>
  <c r="P789" i="8"/>
  <c r="O789" i="8"/>
  <c r="N789" i="8"/>
  <c r="M789" i="8"/>
  <c r="L789" i="8"/>
  <c r="P788" i="8"/>
  <c r="O788" i="8"/>
  <c r="N788" i="8"/>
  <c r="M788" i="8"/>
  <c r="L788" i="8"/>
  <c r="P787" i="8"/>
  <c r="O787" i="8"/>
  <c r="N787" i="8"/>
  <c r="M787" i="8"/>
  <c r="L787" i="8"/>
  <c r="P786" i="8"/>
  <c r="O786" i="8"/>
  <c r="N786" i="8"/>
  <c r="M786" i="8"/>
  <c r="L786" i="8"/>
  <c r="P785" i="8"/>
  <c r="O785" i="8"/>
  <c r="N785" i="8"/>
  <c r="M785" i="8"/>
  <c r="L785" i="8"/>
  <c r="P784" i="8"/>
  <c r="O784" i="8"/>
  <c r="N784" i="8"/>
  <c r="M784" i="8"/>
  <c r="L784" i="8"/>
  <c r="P783" i="8"/>
  <c r="O783" i="8"/>
  <c r="N783" i="8"/>
  <c r="M783" i="8"/>
  <c r="L783" i="8"/>
  <c r="P782" i="8"/>
  <c r="O782" i="8"/>
  <c r="N782" i="8"/>
  <c r="M782" i="8"/>
  <c r="L782" i="8"/>
  <c r="P781" i="8"/>
  <c r="O781" i="8"/>
  <c r="N781" i="8"/>
  <c r="M781" i="8"/>
  <c r="L781" i="8"/>
  <c r="P780" i="8"/>
  <c r="O780" i="8"/>
  <c r="N780" i="8"/>
  <c r="M780" i="8"/>
  <c r="L780" i="8"/>
  <c r="P779" i="8"/>
  <c r="O779" i="8"/>
  <c r="N779" i="8"/>
  <c r="M779" i="8"/>
  <c r="L779" i="8"/>
  <c r="P778" i="8"/>
  <c r="O778" i="8"/>
  <c r="N778" i="8"/>
  <c r="M778" i="8"/>
  <c r="L778" i="8"/>
  <c r="P777" i="8"/>
  <c r="O777" i="8"/>
  <c r="N777" i="8"/>
  <c r="M777" i="8"/>
  <c r="L777" i="8"/>
  <c r="P776" i="8"/>
  <c r="O776" i="8"/>
  <c r="N776" i="8"/>
  <c r="M776" i="8"/>
  <c r="L776" i="8"/>
  <c r="P775" i="8"/>
  <c r="O775" i="8"/>
  <c r="N775" i="8"/>
  <c r="M775" i="8"/>
  <c r="L775" i="8"/>
  <c r="P774" i="8"/>
  <c r="O774" i="8"/>
  <c r="N774" i="8"/>
  <c r="M774" i="8"/>
  <c r="L774" i="8"/>
  <c r="P773" i="8"/>
  <c r="O773" i="8"/>
  <c r="N773" i="8"/>
  <c r="M773" i="8"/>
  <c r="L773" i="8"/>
  <c r="P772" i="8"/>
  <c r="O772" i="8"/>
  <c r="N772" i="8"/>
  <c r="M772" i="8"/>
  <c r="L772" i="8"/>
  <c r="P771" i="8"/>
  <c r="O771" i="8"/>
  <c r="N771" i="8"/>
  <c r="M771" i="8"/>
  <c r="L771" i="8"/>
  <c r="P770" i="8"/>
  <c r="O770" i="8"/>
  <c r="N770" i="8"/>
  <c r="M770" i="8"/>
  <c r="L770" i="8"/>
  <c r="P769" i="8"/>
  <c r="O769" i="8"/>
  <c r="N769" i="8"/>
  <c r="M769" i="8"/>
  <c r="L769" i="8"/>
  <c r="P768" i="8"/>
  <c r="O768" i="8"/>
  <c r="N768" i="8"/>
  <c r="M768" i="8"/>
  <c r="L768" i="8"/>
  <c r="P767" i="8"/>
  <c r="O767" i="8"/>
  <c r="N767" i="8"/>
  <c r="M767" i="8"/>
  <c r="L767" i="8"/>
  <c r="P766" i="8"/>
  <c r="O766" i="8"/>
  <c r="N766" i="8"/>
  <c r="M766" i="8"/>
  <c r="L766" i="8"/>
  <c r="P765" i="8"/>
  <c r="O765" i="8"/>
  <c r="N765" i="8"/>
  <c r="M765" i="8"/>
  <c r="L765" i="8"/>
  <c r="P764" i="8"/>
  <c r="O764" i="8"/>
  <c r="N764" i="8"/>
  <c r="M764" i="8"/>
  <c r="L764" i="8"/>
  <c r="P763" i="8"/>
  <c r="O763" i="8"/>
  <c r="N763" i="8"/>
  <c r="M763" i="8"/>
  <c r="L763" i="8"/>
  <c r="P762" i="8"/>
  <c r="O762" i="8"/>
  <c r="N762" i="8"/>
  <c r="M762" i="8"/>
  <c r="L762" i="8"/>
  <c r="P761" i="8"/>
  <c r="O761" i="8"/>
  <c r="N761" i="8"/>
  <c r="M761" i="8"/>
  <c r="L761" i="8"/>
  <c r="P760" i="8"/>
  <c r="O760" i="8"/>
  <c r="N760" i="8"/>
  <c r="M760" i="8"/>
  <c r="L760" i="8"/>
  <c r="P759" i="8"/>
  <c r="O759" i="8"/>
  <c r="N759" i="8"/>
  <c r="M759" i="8"/>
  <c r="L759" i="8"/>
  <c r="P758" i="8"/>
  <c r="O758" i="8"/>
  <c r="N758" i="8"/>
  <c r="M758" i="8"/>
  <c r="L758" i="8"/>
  <c r="P757" i="8"/>
  <c r="O757" i="8"/>
  <c r="N757" i="8"/>
  <c r="M757" i="8"/>
  <c r="L757" i="8"/>
  <c r="P756" i="8"/>
  <c r="O756" i="8"/>
  <c r="N756" i="8"/>
  <c r="M756" i="8"/>
  <c r="L756" i="8"/>
  <c r="P755" i="8"/>
  <c r="O755" i="8"/>
  <c r="N755" i="8"/>
  <c r="M755" i="8"/>
  <c r="L755" i="8"/>
  <c r="P754" i="8"/>
  <c r="O754" i="8"/>
  <c r="N754" i="8"/>
  <c r="M754" i="8"/>
  <c r="L754" i="8"/>
  <c r="P753" i="8"/>
  <c r="O753" i="8"/>
  <c r="N753" i="8"/>
  <c r="M753" i="8"/>
  <c r="L753" i="8"/>
  <c r="P752" i="8"/>
  <c r="O752" i="8"/>
  <c r="N752" i="8"/>
  <c r="M752" i="8"/>
  <c r="L752" i="8"/>
  <c r="P751" i="8"/>
  <c r="O751" i="8"/>
  <c r="N751" i="8"/>
  <c r="M751" i="8"/>
  <c r="L751" i="8"/>
  <c r="P750" i="8"/>
  <c r="O750" i="8"/>
  <c r="N750" i="8"/>
  <c r="M750" i="8"/>
  <c r="L750" i="8"/>
  <c r="P749" i="8"/>
  <c r="O749" i="8"/>
  <c r="N749" i="8"/>
  <c r="M749" i="8"/>
  <c r="L749" i="8"/>
  <c r="P748" i="8"/>
  <c r="O748" i="8"/>
  <c r="N748" i="8"/>
  <c r="M748" i="8"/>
  <c r="L748" i="8"/>
  <c r="P747" i="8"/>
  <c r="O747" i="8"/>
  <c r="N747" i="8"/>
  <c r="M747" i="8"/>
  <c r="L747" i="8"/>
  <c r="P746" i="8"/>
  <c r="O746" i="8"/>
  <c r="N746" i="8"/>
  <c r="M746" i="8"/>
  <c r="L746" i="8"/>
  <c r="P745" i="8"/>
  <c r="O745" i="8"/>
  <c r="N745" i="8"/>
  <c r="M745" i="8"/>
  <c r="L745" i="8"/>
  <c r="P744" i="8"/>
  <c r="O744" i="8"/>
  <c r="N744" i="8"/>
  <c r="M744" i="8"/>
  <c r="L744" i="8"/>
  <c r="P743" i="8"/>
  <c r="O743" i="8"/>
  <c r="N743" i="8"/>
  <c r="M743" i="8"/>
  <c r="L743" i="8"/>
  <c r="P742" i="8"/>
  <c r="O742" i="8"/>
  <c r="N742" i="8"/>
  <c r="M742" i="8"/>
  <c r="L742" i="8"/>
  <c r="P741" i="8"/>
  <c r="O741" i="8"/>
  <c r="N741" i="8"/>
  <c r="M741" i="8"/>
  <c r="L741" i="8"/>
  <c r="P740" i="8"/>
  <c r="O740" i="8"/>
  <c r="N740" i="8"/>
  <c r="M740" i="8"/>
  <c r="L740" i="8"/>
  <c r="P739" i="8"/>
  <c r="O739" i="8"/>
  <c r="N739" i="8"/>
  <c r="M739" i="8"/>
  <c r="L739" i="8"/>
  <c r="P738" i="8"/>
  <c r="O738" i="8"/>
  <c r="N738" i="8"/>
  <c r="M738" i="8"/>
  <c r="L738" i="8"/>
  <c r="P737" i="8"/>
  <c r="O737" i="8"/>
  <c r="N737" i="8"/>
  <c r="M737" i="8"/>
  <c r="L737" i="8"/>
  <c r="P736" i="8"/>
  <c r="O736" i="8"/>
  <c r="N736" i="8"/>
  <c r="M736" i="8"/>
  <c r="L736" i="8"/>
  <c r="P735" i="8"/>
  <c r="O735" i="8"/>
  <c r="N735" i="8"/>
  <c r="M735" i="8"/>
  <c r="L735" i="8"/>
  <c r="P734" i="8"/>
  <c r="O734" i="8"/>
  <c r="N734" i="8"/>
  <c r="M734" i="8"/>
  <c r="L734" i="8"/>
  <c r="P733" i="8"/>
  <c r="O733" i="8"/>
  <c r="N733" i="8"/>
  <c r="M733" i="8"/>
  <c r="L733" i="8"/>
  <c r="P732" i="8"/>
  <c r="O732" i="8"/>
  <c r="N732" i="8"/>
  <c r="M732" i="8"/>
  <c r="L732" i="8"/>
  <c r="P731" i="8"/>
  <c r="O731" i="8"/>
  <c r="N731" i="8"/>
  <c r="M731" i="8"/>
  <c r="L731" i="8"/>
  <c r="P730" i="8"/>
  <c r="O730" i="8"/>
  <c r="N730" i="8"/>
  <c r="M730" i="8"/>
  <c r="L730" i="8"/>
  <c r="P729" i="8"/>
  <c r="O729" i="8"/>
  <c r="N729" i="8"/>
  <c r="M729" i="8"/>
  <c r="L729" i="8"/>
  <c r="P728" i="8"/>
  <c r="O728" i="8"/>
  <c r="N728" i="8"/>
  <c r="M728" i="8"/>
  <c r="L728" i="8"/>
  <c r="P727" i="8"/>
  <c r="O727" i="8"/>
  <c r="N727" i="8"/>
  <c r="M727" i="8"/>
  <c r="L727" i="8"/>
  <c r="P726" i="8"/>
  <c r="O726" i="8"/>
  <c r="N726" i="8"/>
  <c r="M726" i="8"/>
  <c r="L726" i="8"/>
  <c r="P725" i="8"/>
  <c r="O725" i="8"/>
  <c r="N725" i="8"/>
  <c r="M725" i="8"/>
  <c r="L725" i="8"/>
  <c r="P724" i="8"/>
  <c r="O724" i="8"/>
  <c r="N724" i="8"/>
  <c r="M724" i="8"/>
  <c r="L724" i="8"/>
  <c r="P723" i="8"/>
  <c r="O723" i="8"/>
  <c r="N723" i="8"/>
  <c r="M723" i="8"/>
  <c r="L723" i="8"/>
  <c r="P722" i="8"/>
  <c r="O722" i="8"/>
  <c r="N722" i="8"/>
  <c r="M722" i="8"/>
  <c r="L722" i="8"/>
  <c r="P721" i="8"/>
  <c r="O721" i="8"/>
  <c r="N721" i="8"/>
  <c r="M721" i="8"/>
  <c r="L721" i="8"/>
  <c r="P720" i="8"/>
  <c r="O720" i="8"/>
  <c r="N720" i="8"/>
  <c r="M720" i="8"/>
  <c r="L720" i="8"/>
  <c r="P719" i="8"/>
  <c r="O719" i="8"/>
  <c r="N719" i="8"/>
  <c r="M719" i="8"/>
  <c r="L719" i="8"/>
  <c r="P718" i="8"/>
  <c r="O718" i="8"/>
  <c r="N718" i="8"/>
  <c r="M718" i="8"/>
  <c r="L718" i="8"/>
  <c r="P717" i="8"/>
  <c r="O717" i="8"/>
  <c r="N717" i="8"/>
  <c r="M717" i="8"/>
  <c r="L717" i="8"/>
  <c r="P716" i="8"/>
  <c r="O716" i="8"/>
  <c r="N716" i="8"/>
  <c r="M716" i="8"/>
  <c r="L716" i="8"/>
  <c r="P715" i="8"/>
  <c r="O715" i="8"/>
  <c r="N715" i="8"/>
  <c r="M715" i="8"/>
  <c r="L715" i="8"/>
  <c r="P714" i="8"/>
  <c r="O714" i="8"/>
  <c r="N714" i="8"/>
  <c r="M714" i="8"/>
  <c r="L714" i="8"/>
  <c r="P713" i="8"/>
  <c r="O713" i="8"/>
  <c r="N713" i="8"/>
  <c r="M713" i="8"/>
  <c r="L713" i="8"/>
  <c r="P712" i="8"/>
  <c r="O712" i="8"/>
  <c r="N712" i="8"/>
  <c r="M712" i="8"/>
  <c r="L712" i="8"/>
  <c r="P711" i="8"/>
  <c r="O711" i="8"/>
  <c r="N711" i="8"/>
  <c r="M711" i="8"/>
  <c r="L711" i="8"/>
  <c r="P710" i="8"/>
  <c r="O710" i="8"/>
  <c r="N710" i="8"/>
  <c r="M710" i="8"/>
  <c r="L710" i="8"/>
  <c r="P709" i="8"/>
  <c r="O709" i="8"/>
  <c r="N709" i="8"/>
  <c r="M709" i="8"/>
  <c r="L709" i="8"/>
  <c r="P708" i="8"/>
  <c r="O708" i="8"/>
  <c r="N708" i="8"/>
  <c r="M708" i="8"/>
  <c r="L708" i="8"/>
  <c r="P707" i="8"/>
  <c r="O707" i="8"/>
  <c r="N707" i="8"/>
  <c r="M707" i="8"/>
  <c r="L707" i="8"/>
  <c r="P706" i="8"/>
  <c r="O706" i="8"/>
  <c r="N706" i="8"/>
  <c r="M706" i="8"/>
  <c r="L706" i="8"/>
  <c r="P705" i="8"/>
  <c r="O705" i="8"/>
  <c r="N705" i="8"/>
  <c r="M705" i="8"/>
  <c r="L705" i="8"/>
  <c r="P704" i="8"/>
  <c r="O704" i="8"/>
  <c r="N704" i="8"/>
  <c r="M704" i="8"/>
  <c r="L704" i="8"/>
  <c r="P703" i="8"/>
  <c r="O703" i="8"/>
  <c r="N703" i="8"/>
  <c r="M703" i="8"/>
  <c r="L703" i="8"/>
  <c r="P702" i="8"/>
  <c r="O702" i="8"/>
  <c r="N702" i="8"/>
  <c r="M702" i="8"/>
  <c r="L702" i="8"/>
  <c r="P701" i="8"/>
  <c r="O701" i="8"/>
  <c r="N701" i="8"/>
  <c r="M701" i="8"/>
  <c r="L701" i="8"/>
  <c r="P700" i="8"/>
  <c r="O700" i="8"/>
  <c r="N700" i="8"/>
  <c r="M700" i="8"/>
  <c r="L700" i="8"/>
  <c r="P699" i="8"/>
  <c r="O699" i="8"/>
  <c r="N699" i="8"/>
  <c r="M699" i="8"/>
  <c r="L699" i="8"/>
  <c r="P698" i="8"/>
  <c r="O698" i="8"/>
  <c r="N698" i="8"/>
  <c r="M698" i="8"/>
  <c r="L698" i="8"/>
  <c r="P697" i="8"/>
  <c r="O697" i="8"/>
  <c r="N697" i="8"/>
  <c r="M697" i="8"/>
  <c r="L697" i="8"/>
  <c r="P696" i="8"/>
  <c r="O696" i="8"/>
  <c r="N696" i="8"/>
  <c r="M696" i="8"/>
  <c r="L696" i="8"/>
  <c r="P695" i="8"/>
  <c r="O695" i="8"/>
  <c r="N695" i="8"/>
  <c r="M695" i="8"/>
  <c r="L695" i="8"/>
  <c r="P694" i="8"/>
  <c r="O694" i="8"/>
  <c r="N694" i="8"/>
  <c r="M694" i="8"/>
  <c r="L694" i="8"/>
  <c r="P693" i="8"/>
  <c r="O693" i="8"/>
  <c r="N693" i="8"/>
  <c r="M693" i="8"/>
  <c r="L693" i="8"/>
  <c r="P692" i="8"/>
  <c r="O692" i="8"/>
  <c r="N692" i="8"/>
  <c r="M692" i="8"/>
  <c r="L692" i="8"/>
  <c r="P691" i="8"/>
  <c r="O691" i="8"/>
  <c r="N691" i="8"/>
  <c r="M691" i="8"/>
  <c r="L691" i="8"/>
  <c r="P690" i="8"/>
  <c r="O690" i="8"/>
  <c r="N690" i="8"/>
  <c r="M690" i="8"/>
  <c r="L690" i="8"/>
  <c r="P689" i="8"/>
  <c r="O689" i="8"/>
  <c r="N689" i="8"/>
  <c r="M689" i="8"/>
  <c r="L689" i="8"/>
  <c r="P688" i="8"/>
  <c r="O688" i="8"/>
  <c r="N688" i="8"/>
  <c r="M688" i="8"/>
  <c r="L688" i="8"/>
  <c r="P687" i="8"/>
  <c r="O687" i="8"/>
  <c r="N687" i="8"/>
  <c r="M687" i="8"/>
  <c r="L687" i="8"/>
  <c r="P686" i="8"/>
  <c r="O686" i="8"/>
  <c r="N686" i="8"/>
  <c r="M686" i="8"/>
  <c r="L686" i="8"/>
  <c r="P685" i="8"/>
  <c r="O685" i="8"/>
  <c r="N685" i="8"/>
  <c r="M685" i="8"/>
  <c r="L685" i="8"/>
  <c r="P684" i="8"/>
  <c r="O684" i="8"/>
  <c r="N684" i="8"/>
  <c r="M684" i="8"/>
  <c r="L684" i="8"/>
  <c r="P683" i="8"/>
  <c r="O683" i="8"/>
  <c r="N683" i="8"/>
  <c r="M683" i="8"/>
  <c r="L683" i="8"/>
  <c r="P682" i="8"/>
  <c r="O682" i="8"/>
  <c r="N682" i="8"/>
  <c r="M682" i="8"/>
  <c r="L682" i="8"/>
  <c r="P681" i="8"/>
  <c r="O681" i="8"/>
  <c r="N681" i="8"/>
  <c r="M681" i="8"/>
  <c r="L681" i="8"/>
  <c r="P680" i="8"/>
  <c r="O680" i="8"/>
  <c r="N680" i="8"/>
  <c r="M680" i="8"/>
  <c r="L680" i="8"/>
  <c r="P679" i="8"/>
  <c r="O679" i="8"/>
  <c r="N679" i="8"/>
  <c r="M679" i="8"/>
  <c r="L679" i="8"/>
  <c r="P678" i="8"/>
  <c r="O678" i="8"/>
  <c r="N678" i="8"/>
  <c r="M678" i="8"/>
  <c r="L678" i="8"/>
  <c r="P677" i="8"/>
  <c r="O677" i="8"/>
  <c r="N677" i="8"/>
  <c r="M677" i="8"/>
  <c r="L677" i="8"/>
  <c r="P676" i="8"/>
  <c r="O676" i="8"/>
  <c r="N676" i="8"/>
  <c r="M676" i="8"/>
  <c r="L676" i="8"/>
  <c r="P675" i="8"/>
  <c r="O675" i="8"/>
  <c r="N675" i="8"/>
  <c r="M675" i="8"/>
  <c r="L675" i="8"/>
  <c r="P674" i="8"/>
  <c r="O674" i="8"/>
  <c r="N674" i="8"/>
  <c r="M674" i="8"/>
  <c r="L674" i="8"/>
  <c r="P673" i="8"/>
  <c r="O673" i="8"/>
  <c r="N673" i="8"/>
  <c r="M673" i="8"/>
  <c r="L673" i="8"/>
  <c r="P672" i="8"/>
  <c r="O672" i="8"/>
  <c r="N672" i="8"/>
  <c r="M672" i="8"/>
  <c r="L672" i="8"/>
  <c r="P671" i="8"/>
  <c r="O671" i="8"/>
  <c r="N671" i="8"/>
  <c r="M671" i="8"/>
  <c r="L671" i="8"/>
  <c r="P670" i="8"/>
  <c r="O670" i="8"/>
  <c r="N670" i="8"/>
  <c r="M670" i="8"/>
  <c r="L670" i="8"/>
  <c r="P669" i="8"/>
  <c r="O669" i="8"/>
  <c r="N669" i="8"/>
  <c r="M669" i="8"/>
  <c r="L669" i="8"/>
  <c r="P668" i="8"/>
  <c r="O668" i="8"/>
  <c r="N668" i="8"/>
  <c r="M668" i="8"/>
  <c r="L668" i="8"/>
  <c r="P667" i="8"/>
  <c r="O667" i="8"/>
  <c r="N667" i="8"/>
  <c r="M667" i="8"/>
  <c r="L667" i="8"/>
  <c r="P666" i="8"/>
  <c r="O666" i="8"/>
  <c r="N666" i="8"/>
  <c r="M666" i="8"/>
  <c r="L666" i="8"/>
  <c r="P665" i="8"/>
  <c r="O665" i="8"/>
  <c r="N665" i="8"/>
  <c r="M665" i="8"/>
  <c r="L665" i="8"/>
  <c r="P664" i="8"/>
  <c r="O664" i="8"/>
  <c r="N664" i="8"/>
  <c r="M664" i="8"/>
  <c r="L664" i="8"/>
  <c r="P663" i="8"/>
  <c r="O663" i="8"/>
  <c r="N663" i="8"/>
  <c r="M663" i="8"/>
  <c r="L663" i="8"/>
  <c r="P662" i="8"/>
  <c r="O662" i="8"/>
  <c r="N662" i="8"/>
  <c r="M662" i="8"/>
  <c r="L662" i="8"/>
  <c r="P661" i="8"/>
  <c r="O661" i="8"/>
  <c r="N661" i="8"/>
  <c r="M661" i="8"/>
  <c r="L661" i="8"/>
  <c r="P660" i="8"/>
  <c r="O660" i="8"/>
  <c r="N660" i="8"/>
  <c r="M660" i="8"/>
  <c r="L660" i="8"/>
  <c r="P659" i="8"/>
  <c r="O659" i="8"/>
  <c r="N659" i="8"/>
  <c r="M659" i="8"/>
  <c r="L659" i="8"/>
  <c r="P658" i="8"/>
  <c r="O658" i="8"/>
  <c r="N658" i="8"/>
  <c r="M658" i="8"/>
  <c r="L658" i="8"/>
  <c r="P657" i="8"/>
  <c r="O657" i="8"/>
  <c r="N657" i="8"/>
  <c r="M657" i="8"/>
  <c r="L657" i="8"/>
  <c r="P656" i="8"/>
  <c r="O656" i="8"/>
  <c r="N656" i="8"/>
  <c r="M656" i="8"/>
  <c r="L656" i="8"/>
  <c r="P655" i="8"/>
  <c r="O655" i="8"/>
  <c r="N655" i="8"/>
  <c r="M655" i="8"/>
  <c r="L655" i="8"/>
  <c r="P654" i="8"/>
  <c r="O654" i="8"/>
  <c r="N654" i="8"/>
  <c r="M654" i="8"/>
  <c r="L654" i="8"/>
  <c r="P653" i="8"/>
  <c r="O653" i="8"/>
  <c r="N653" i="8"/>
  <c r="M653" i="8"/>
  <c r="L653" i="8"/>
  <c r="P652" i="8"/>
  <c r="O652" i="8"/>
  <c r="N652" i="8"/>
  <c r="M652" i="8"/>
  <c r="L652" i="8"/>
  <c r="P651" i="8"/>
  <c r="O651" i="8"/>
  <c r="N651" i="8"/>
  <c r="M651" i="8"/>
  <c r="L651" i="8"/>
  <c r="P650" i="8"/>
  <c r="O650" i="8"/>
  <c r="N650" i="8"/>
  <c r="M650" i="8"/>
  <c r="L650" i="8"/>
  <c r="P649" i="8"/>
  <c r="O649" i="8"/>
  <c r="N649" i="8"/>
  <c r="M649" i="8"/>
  <c r="L649" i="8"/>
  <c r="P648" i="8"/>
  <c r="O648" i="8"/>
  <c r="N648" i="8"/>
  <c r="M648" i="8"/>
  <c r="L648" i="8"/>
  <c r="P647" i="8"/>
  <c r="O647" i="8"/>
  <c r="N647" i="8"/>
  <c r="M647" i="8"/>
  <c r="L647" i="8"/>
  <c r="P646" i="8"/>
  <c r="O646" i="8"/>
  <c r="N646" i="8"/>
  <c r="M646" i="8"/>
  <c r="L646" i="8"/>
  <c r="P645" i="8"/>
  <c r="O645" i="8"/>
  <c r="N645" i="8"/>
  <c r="M645" i="8"/>
  <c r="L645" i="8"/>
  <c r="P644" i="8"/>
  <c r="O644" i="8"/>
  <c r="N644" i="8"/>
  <c r="M644" i="8"/>
  <c r="L644" i="8"/>
  <c r="P643" i="8"/>
  <c r="O643" i="8"/>
  <c r="N643" i="8"/>
  <c r="M643" i="8"/>
  <c r="L643" i="8"/>
  <c r="P642" i="8"/>
  <c r="O642" i="8"/>
  <c r="N642" i="8"/>
  <c r="M642" i="8"/>
  <c r="L642" i="8"/>
  <c r="P641" i="8"/>
  <c r="O641" i="8"/>
  <c r="N641" i="8"/>
  <c r="M641" i="8"/>
  <c r="L641" i="8"/>
  <c r="P640" i="8"/>
  <c r="O640" i="8"/>
  <c r="N640" i="8"/>
  <c r="M640" i="8"/>
  <c r="L640" i="8"/>
  <c r="P639" i="8"/>
  <c r="O639" i="8"/>
  <c r="N639" i="8"/>
  <c r="M639" i="8"/>
  <c r="L639" i="8"/>
  <c r="P638" i="8"/>
  <c r="O638" i="8"/>
  <c r="N638" i="8"/>
  <c r="M638" i="8"/>
  <c r="L638" i="8"/>
  <c r="P637" i="8"/>
  <c r="O637" i="8"/>
  <c r="N637" i="8"/>
  <c r="M637" i="8"/>
  <c r="L637" i="8"/>
  <c r="P636" i="8"/>
  <c r="O636" i="8"/>
  <c r="N636" i="8"/>
  <c r="M636" i="8"/>
  <c r="L636" i="8"/>
  <c r="P635" i="8"/>
  <c r="O635" i="8"/>
  <c r="N635" i="8"/>
  <c r="M635" i="8"/>
  <c r="L635" i="8"/>
  <c r="P634" i="8"/>
  <c r="O634" i="8"/>
  <c r="N634" i="8"/>
  <c r="M634" i="8"/>
  <c r="L634" i="8"/>
  <c r="P633" i="8"/>
  <c r="O633" i="8"/>
  <c r="N633" i="8"/>
  <c r="M633" i="8"/>
  <c r="L633" i="8"/>
  <c r="P632" i="8"/>
  <c r="O632" i="8"/>
  <c r="N632" i="8"/>
  <c r="M632" i="8"/>
  <c r="L632" i="8"/>
  <c r="P631" i="8"/>
  <c r="O631" i="8"/>
  <c r="N631" i="8"/>
  <c r="M631" i="8"/>
  <c r="L631" i="8"/>
  <c r="P630" i="8"/>
  <c r="O630" i="8"/>
  <c r="N630" i="8"/>
  <c r="M630" i="8"/>
  <c r="L630" i="8"/>
  <c r="P629" i="8"/>
  <c r="O629" i="8"/>
  <c r="N629" i="8"/>
  <c r="M629" i="8"/>
  <c r="L629" i="8"/>
  <c r="P628" i="8"/>
  <c r="O628" i="8"/>
  <c r="N628" i="8"/>
  <c r="M628" i="8"/>
  <c r="L628" i="8"/>
  <c r="P627" i="8"/>
  <c r="O627" i="8"/>
  <c r="N627" i="8"/>
  <c r="M627" i="8"/>
  <c r="L627" i="8"/>
  <c r="P626" i="8"/>
  <c r="O626" i="8"/>
  <c r="N626" i="8"/>
  <c r="M626" i="8"/>
  <c r="L626" i="8"/>
  <c r="P625" i="8"/>
  <c r="O625" i="8"/>
  <c r="N625" i="8"/>
  <c r="M625" i="8"/>
  <c r="L625" i="8"/>
  <c r="P624" i="8"/>
  <c r="O624" i="8"/>
  <c r="N624" i="8"/>
  <c r="M624" i="8"/>
  <c r="L624" i="8"/>
  <c r="P623" i="8"/>
  <c r="O623" i="8"/>
  <c r="N623" i="8"/>
  <c r="M623" i="8"/>
  <c r="L623" i="8"/>
  <c r="P622" i="8"/>
  <c r="O622" i="8"/>
  <c r="N622" i="8"/>
  <c r="M622" i="8"/>
  <c r="L622" i="8"/>
  <c r="P621" i="8"/>
  <c r="O621" i="8"/>
  <c r="N621" i="8"/>
  <c r="M621" i="8"/>
  <c r="L621" i="8"/>
  <c r="P620" i="8"/>
  <c r="O620" i="8"/>
  <c r="N620" i="8"/>
  <c r="M620" i="8"/>
  <c r="L620" i="8"/>
  <c r="P619" i="8"/>
  <c r="O619" i="8"/>
  <c r="N619" i="8"/>
  <c r="M619" i="8"/>
  <c r="L619" i="8"/>
  <c r="P618" i="8"/>
  <c r="O618" i="8"/>
  <c r="N618" i="8"/>
  <c r="M618" i="8"/>
  <c r="L618" i="8"/>
  <c r="P617" i="8"/>
  <c r="O617" i="8"/>
  <c r="N617" i="8"/>
  <c r="M617" i="8"/>
  <c r="L617" i="8"/>
  <c r="P616" i="8"/>
  <c r="O616" i="8"/>
  <c r="N616" i="8"/>
  <c r="M616" i="8"/>
  <c r="L616" i="8"/>
  <c r="P615" i="8"/>
  <c r="O615" i="8"/>
  <c r="N615" i="8"/>
  <c r="M615" i="8"/>
  <c r="L615" i="8"/>
  <c r="P614" i="8"/>
  <c r="O614" i="8"/>
  <c r="N614" i="8"/>
  <c r="M614" i="8"/>
  <c r="L614" i="8"/>
  <c r="P613" i="8"/>
  <c r="O613" i="8"/>
  <c r="N613" i="8"/>
  <c r="M613" i="8"/>
  <c r="L613" i="8"/>
  <c r="P612" i="8"/>
  <c r="O612" i="8"/>
  <c r="N612" i="8"/>
  <c r="M612" i="8"/>
  <c r="L612" i="8"/>
  <c r="P611" i="8"/>
  <c r="O611" i="8"/>
  <c r="N611" i="8"/>
  <c r="M611" i="8"/>
  <c r="L611" i="8"/>
  <c r="P610" i="8"/>
  <c r="O610" i="8"/>
  <c r="N610" i="8"/>
  <c r="M610" i="8"/>
  <c r="L610" i="8"/>
  <c r="P609" i="8"/>
  <c r="O609" i="8"/>
  <c r="N609" i="8"/>
  <c r="M609" i="8"/>
  <c r="L609" i="8"/>
  <c r="P608" i="8"/>
  <c r="O608" i="8"/>
  <c r="N608" i="8"/>
  <c r="M608" i="8"/>
  <c r="L608" i="8"/>
  <c r="P607" i="8"/>
  <c r="O607" i="8"/>
  <c r="N607" i="8"/>
  <c r="M607" i="8"/>
  <c r="L607" i="8"/>
  <c r="P606" i="8"/>
  <c r="O606" i="8"/>
  <c r="N606" i="8"/>
  <c r="M606" i="8"/>
  <c r="L606" i="8"/>
  <c r="P605" i="8"/>
  <c r="O605" i="8"/>
  <c r="N605" i="8"/>
  <c r="M605" i="8"/>
  <c r="L605" i="8"/>
  <c r="P604" i="8"/>
  <c r="O604" i="8"/>
  <c r="N604" i="8"/>
  <c r="M604" i="8"/>
  <c r="L604" i="8"/>
  <c r="P603" i="8"/>
  <c r="O603" i="8"/>
  <c r="N603" i="8"/>
  <c r="M603" i="8"/>
  <c r="L603" i="8"/>
  <c r="P602" i="8"/>
  <c r="O602" i="8"/>
  <c r="N602" i="8"/>
  <c r="M602" i="8"/>
  <c r="L602" i="8"/>
  <c r="P601" i="8"/>
  <c r="O601" i="8"/>
  <c r="N601" i="8"/>
  <c r="M601" i="8"/>
  <c r="L601" i="8"/>
  <c r="P600" i="8"/>
  <c r="O600" i="8"/>
  <c r="N600" i="8"/>
  <c r="M600" i="8"/>
  <c r="L600" i="8"/>
  <c r="P599" i="8"/>
  <c r="O599" i="8"/>
  <c r="N599" i="8"/>
  <c r="M599" i="8"/>
  <c r="L599" i="8"/>
  <c r="P598" i="8"/>
  <c r="O598" i="8"/>
  <c r="N598" i="8"/>
  <c r="M598" i="8"/>
  <c r="L598" i="8"/>
  <c r="P597" i="8"/>
  <c r="O597" i="8"/>
  <c r="N597" i="8"/>
  <c r="M597" i="8"/>
  <c r="L597" i="8"/>
  <c r="P596" i="8"/>
  <c r="O596" i="8"/>
  <c r="N596" i="8"/>
  <c r="M596" i="8"/>
  <c r="L596" i="8"/>
  <c r="P595" i="8"/>
  <c r="O595" i="8"/>
  <c r="N595" i="8"/>
  <c r="M595" i="8"/>
  <c r="L595" i="8"/>
  <c r="P594" i="8"/>
  <c r="O594" i="8"/>
  <c r="N594" i="8"/>
  <c r="M594" i="8"/>
  <c r="L594" i="8"/>
  <c r="P593" i="8"/>
  <c r="O593" i="8"/>
  <c r="N593" i="8"/>
  <c r="M593" i="8"/>
  <c r="L593" i="8"/>
  <c r="P592" i="8"/>
  <c r="O592" i="8"/>
  <c r="N592" i="8"/>
  <c r="M592" i="8"/>
  <c r="L592" i="8"/>
  <c r="P591" i="8"/>
  <c r="O591" i="8"/>
  <c r="N591" i="8"/>
  <c r="M591" i="8"/>
  <c r="L591" i="8"/>
  <c r="P590" i="8"/>
  <c r="O590" i="8"/>
  <c r="N590" i="8"/>
  <c r="M590" i="8"/>
  <c r="L590" i="8"/>
  <c r="P589" i="8"/>
  <c r="O589" i="8"/>
  <c r="N589" i="8"/>
  <c r="M589" i="8"/>
  <c r="L589" i="8"/>
  <c r="P588" i="8"/>
  <c r="O588" i="8"/>
  <c r="N588" i="8"/>
  <c r="M588" i="8"/>
  <c r="L588" i="8"/>
  <c r="P587" i="8"/>
  <c r="O587" i="8"/>
  <c r="N587" i="8"/>
  <c r="M587" i="8"/>
  <c r="L587" i="8"/>
  <c r="P586" i="8"/>
  <c r="O586" i="8"/>
  <c r="N586" i="8"/>
  <c r="M586" i="8"/>
  <c r="L586" i="8"/>
  <c r="P585" i="8"/>
  <c r="O585" i="8"/>
  <c r="N585" i="8"/>
  <c r="M585" i="8"/>
  <c r="L585" i="8"/>
  <c r="P584" i="8"/>
  <c r="O584" i="8"/>
  <c r="N584" i="8"/>
  <c r="M584" i="8"/>
  <c r="L584" i="8"/>
  <c r="P583" i="8"/>
  <c r="O583" i="8"/>
  <c r="N583" i="8"/>
  <c r="M583" i="8"/>
  <c r="L583" i="8"/>
  <c r="P582" i="8"/>
  <c r="O582" i="8"/>
  <c r="N582" i="8"/>
  <c r="M582" i="8"/>
  <c r="L582" i="8"/>
  <c r="P581" i="8"/>
  <c r="O581" i="8"/>
  <c r="N581" i="8"/>
  <c r="M581" i="8"/>
  <c r="L581" i="8"/>
  <c r="P580" i="8"/>
  <c r="O580" i="8"/>
  <c r="N580" i="8"/>
  <c r="M580" i="8"/>
  <c r="L580" i="8"/>
  <c r="P579" i="8"/>
  <c r="O579" i="8"/>
  <c r="N579" i="8"/>
  <c r="M579" i="8"/>
  <c r="L579" i="8"/>
  <c r="P578" i="8"/>
  <c r="O578" i="8"/>
  <c r="N578" i="8"/>
  <c r="M578" i="8"/>
  <c r="L578" i="8"/>
  <c r="P577" i="8"/>
  <c r="O577" i="8"/>
  <c r="N577" i="8"/>
  <c r="M577" i="8"/>
  <c r="L577" i="8"/>
  <c r="P576" i="8"/>
  <c r="O576" i="8"/>
  <c r="N576" i="8"/>
  <c r="M576" i="8"/>
  <c r="L576" i="8"/>
  <c r="P575" i="8"/>
  <c r="O575" i="8"/>
  <c r="N575" i="8"/>
  <c r="M575" i="8"/>
  <c r="L575" i="8"/>
  <c r="P574" i="8"/>
  <c r="O574" i="8"/>
  <c r="N574" i="8"/>
  <c r="M574" i="8"/>
  <c r="L574" i="8"/>
  <c r="P573" i="8"/>
  <c r="O573" i="8"/>
  <c r="N573" i="8"/>
  <c r="M573" i="8"/>
  <c r="L573" i="8"/>
  <c r="P572" i="8"/>
  <c r="O572" i="8"/>
  <c r="N572" i="8"/>
  <c r="M572" i="8"/>
  <c r="L572" i="8"/>
  <c r="P571" i="8"/>
  <c r="O571" i="8"/>
  <c r="N571" i="8"/>
  <c r="M571" i="8"/>
  <c r="L571" i="8"/>
  <c r="P570" i="8"/>
  <c r="O570" i="8"/>
  <c r="N570" i="8"/>
  <c r="M570" i="8"/>
  <c r="L570" i="8"/>
  <c r="P569" i="8"/>
  <c r="O569" i="8"/>
  <c r="N569" i="8"/>
  <c r="M569" i="8"/>
  <c r="L569" i="8"/>
  <c r="P568" i="8"/>
  <c r="O568" i="8"/>
  <c r="N568" i="8"/>
  <c r="M568" i="8"/>
  <c r="L568" i="8"/>
  <c r="P567" i="8"/>
  <c r="O567" i="8"/>
  <c r="N567" i="8"/>
  <c r="M567" i="8"/>
  <c r="L567" i="8"/>
  <c r="P566" i="8"/>
  <c r="O566" i="8"/>
  <c r="N566" i="8"/>
  <c r="M566" i="8"/>
  <c r="L566" i="8"/>
  <c r="P565" i="8"/>
  <c r="O565" i="8"/>
  <c r="N565" i="8"/>
  <c r="M565" i="8"/>
  <c r="L565" i="8"/>
  <c r="P564" i="8"/>
  <c r="O564" i="8"/>
  <c r="N564" i="8"/>
  <c r="M564" i="8"/>
  <c r="L564" i="8"/>
  <c r="P563" i="8"/>
  <c r="O563" i="8"/>
  <c r="N563" i="8"/>
  <c r="M563" i="8"/>
  <c r="L563" i="8"/>
  <c r="P562" i="8"/>
  <c r="O562" i="8"/>
  <c r="N562" i="8"/>
  <c r="M562" i="8"/>
  <c r="L562" i="8"/>
  <c r="P561" i="8"/>
  <c r="O561" i="8"/>
  <c r="N561" i="8"/>
  <c r="M561" i="8"/>
  <c r="L561" i="8"/>
  <c r="P560" i="8"/>
  <c r="O560" i="8"/>
  <c r="N560" i="8"/>
  <c r="M560" i="8"/>
  <c r="L560" i="8"/>
  <c r="P559" i="8"/>
  <c r="O559" i="8"/>
  <c r="N559" i="8"/>
  <c r="M559" i="8"/>
  <c r="L559" i="8"/>
  <c r="P558" i="8"/>
  <c r="O558" i="8"/>
  <c r="N558" i="8"/>
  <c r="M558" i="8"/>
  <c r="L558" i="8"/>
  <c r="P557" i="8"/>
  <c r="O557" i="8"/>
  <c r="N557" i="8"/>
  <c r="M557" i="8"/>
  <c r="L557" i="8"/>
  <c r="P556" i="8"/>
  <c r="O556" i="8"/>
  <c r="N556" i="8"/>
  <c r="M556" i="8"/>
  <c r="L556" i="8"/>
  <c r="P555" i="8"/>
  <c r="O555" i="8"/>
  <c r="N555" i="8"/>
  <c r="M555" i="8"/>
  <c r="L555" i="8"/>
  <c r="P554" i="8"/>
  <c r="O554" i="8"/>
  <c r="N554" i="8"/>
  <c r="M554" i="8"/>
  <c r="L554" i="8"/>
  <c r="P553" i="8"/>
  <c r="O553" i="8"/>
  <c r="N553" i="8"/>
  <c r="M553" i="8"/>
  <c r="L553" i="8"/>
  <c r="P552" i="8"/>
  <c r="O552" i="8"/>
  <c r="N552" i="8"/>
  <c r="M552" i="8"/>
  <c r="L552" i="8"/>
  <c r="P551" i="8"/>
  <c r="O551" i="8"/>
  <c r="N551" i="8"/>
  <c r="M551" i="8"/>
  <c r="L551" i="8"/>
  <c r="P550" i="8"/>
  <c r="O550" i="8"/>
  <c r="N550" i="8"/>
  <c r="M550" i="8"/>
  <c r="L550" i="8"/>
  <c r="P549" i="8"/>
  <c r="O549" i="8"/>
  <c r="N549" i="8"/>
  <c r="M549" i="8"/>
  <c r="L549" i="8"/>
  <c r="P548" i="8"/>
  <c r="O548" i="8"/>
  <c r="N548" i="8"/>
  <c r="M548" i="8"/>
  <c r="L548" i="8"/>
  <c r="P547" i="8"/>
  <c r="O547" i="8"/>
  <c r="N547" i="8"/>
  <c r="M547" i="8"/>
  <c r="L547" i="8"/>
  <c r="P546" i="8"/>
  <c r="O546" i="8"/>
  <c r="N546" i="8"/>
  <c r="M546" i="8"/>
  <c r="L546" i="8"/>
  <c r="P545" i="8"/>
  <c r="O545" i="8"/>
  <c r="N545" i="8"/>
  <c r="M545" i="8"/>
  <c r="L545" i="8"/>
  <c r="P544" i="8"/>
  <c r="O544" i="8"/>
  <c r="N544" i="8"/>
  <c r="M544" i="8"/>
  <c r="L544" i="8"/>
  <c r="P543" i="8"/>
  <c r="O543" i="8"/>
  <c r="N543" i="8"/>
  <c r="M543" i="8"/>
  <c r="L543" i="8"/>
  <c r="P542" i="8"/>
  <c r="O542" i="8"/>
  <c r="N542" i="8"/>
  <c r="M542" i="8"/>
  <c r="L542" i="8"/>
  <c r="P541" i="8"/>
  <c r="O541" i="8"/>
  <c r="N541" i="8"/>
  <c r="M541" i="8"/>
  <c r="L541" i="8"/>
  <c r="P540" i="8"/>
  <c r="O540" i="8"/>
  <c r="N540" i="8"/>
  <c r="M540" i="8"/>
  <c r="L540" i="8"/>
  <c r="P539" i="8"/>
  <c r="O539" i="8"/>
  <c r="N539" i="8"/>
  <c r="M539" i="8"/>
  <c r="L539" i="8"/>
  <c r="P538" i="8"/>
  <c r="O538" i="8"/>
  <c r="N538" i="8"/>
  <c r="M538" i="8"/>
  <c r="L538" i="8"/>
  <c r="P537" i="8"/>
  <c r="O537" i="8"/>
  <c r="N537" i="8"/>
  <c r="M537" i="8"/>
  <c r="L537" i="8"/>
  <c r="P536" i="8"/>
  <c r="O536" i="8"/>
  <c r="N536" i="8"/>
  <c r="M536" i="8"/>
  <c r="L536" i="8"/>
  <c r="P535" i="8"/>
  <c r="O535" i="8"/>
  <c r="N535" i="8"/>
  <c r="M535" i="8"/>
  <c r="L535" i="8"/>
  <c r="P534" i="8"/>
  <c r="O534" i="8"/>
  <c r="N534" i="8"/>
  <c r="M534" i="8"/>
  <c r="L534" i="8"/>
  <c r="P533" i="8"/>
  <c r="O533" i="8"/>
  <c r="N533" i="8"/>
  <c r="M533" i="8"/>
  <c r="L533" i="8"/>
  <c r="P532" i="8"/>
  <c r="O532" i="8"/>
  <c r="N532" i="8"/>
  <c r="M532" i="8"/>
  <c r="L532" i="8"/>
  <c r="P531" i="8"/>
  <c r="O531" i="8"/>
  <c r="N531" i="8"/>
  <c r="M531" i="8"/>
  <c r="L531" i="8"/>
  <c r="P530" i="8"/>
  <c r="O530" i="8"/>
  <c r="N530" i="8"/>
  <c r="M530" i="8"/>
  <c r="L530" i="8"/>
  <c r="P529" i="8"/>
  <c r="O529" i="8"/>
  <c r="N529" i="8"/>
  <c r="M529" i="8"/>
  <c r="L529" i="8"/>
  <c r="P528" i="8"/>
  <c r="O528" i="8"/>
  <c r="N528" i="8"/>
  <c r="M528" i="8"/>
  <c r="L528" i="8"/>
  <c r="P527" i="8"/>
  <c r="O527" i="8"/>
  <c r="N527" i="8"/>
  <c r="M527" i="8"/>
  <c r="L527" i="8"/>
  <c r="P526" i="8"/>
  <c r="O526" i="8"/>
  <c r="N526" i="8"/>
  <c r="M526" i="8"/>
  <c r="L526" i="8"/>
  <c r="P525" i="8"/>
  <c r="O525" i="8"/>
  <c r="N525" i="8"/>
  <c r="M525" i="8"/>
  <c r="L525" i="8"/>
  <c r="P524" i="8"/>
  <c r="O524" i="8"/>
  <c r="N524" i="8"/>
  <c r="M524" i="8"/>
  <c r="L524" i="8"/>
  <c r="P523" i="8"/>
  <c r="O523" i="8"/>
  <c r="N523" i="8"/>
  <c r="M523" i="8"/>
  <c r="L523" i="8"/>
  <c r="P522" i="8"/>
  <c r="O522" i="8"/>
  <c r="N522" i="8"/>
  <c r="M522" i="8"/>
  <c r="L522" i="8"/>
  <c r="P521" i="8"/>
  <c r="O521" i="8"/>
  <c r="N521" i="8"/>
  <c r="M521" i="8"/>
  <c r="L521" i="8"/>
  <c r="P520" i="8"/>
  <c r="O520" i="8"/>
  <c r="N520" i="8"/>
  <c r="M520" i="8"/>
  <c r="L520" i="8"/>
  <c r="P519" i="8"/>
  <c r="O519" i="8"/>
  <c r="N519" i="8"/>
  <c r="M519" i="8"/>
  <c r="L519" i="8"/>
  <c r="P518" i="8"/>
  <c r="O518" i="8"/>
  <c r="N518" i="8"/>
  <c r="M518" i="8"/>
  <c r="L518" i="8"/>
  <c r="P517" i="8"/>
  <c r="O517" i="8"/>
  <c r="N517" i="8"/>
  <c r="M517" i="8"/>
  <c r="L517" i="8"/>
  <c r="P516" i="8"/>
  <c r="O516" i="8"/>
  <c r="N516" i="8"/>
  <c r="M516" i="8"/>
  <c r="L516" i="8"/>
  <c r="P515" i="8"/>
  <c r="O515" i="8"/>
  <c r="N515" i="8"/>
  <c r="M515" i="8"/>
  <c r="L515" i="8"/>
  <c r="P514" i="8"/>
  <c r="O514" i="8"/>
  <c r="N514" i="8"/>
  <c r="M514" i="8"/>
  <c r="L514" i="8"/>
  <c r="P513" i="8"/>
  <c r="O513" i="8"/>
  <c r="N513" i="8"/>
  <c r="M513" i="8"/>
  <c r="L513" i="8"/>
  <c r="P512" i="8"/>
  <c r="O512" i="8"/>
  <c r="N512" i="8"/>
  <c r="M512" i="8"/>
  <c r="L512" i="8"/>
  <c r="P511" i="8"/>
  <c r="O511" i="8"/>
  <c r="N511" i="8"/>
  <c r="M511" i="8"/>
  <c r="L511" i="8"/>
  <c r="P510" i="8"/>
  <c r="O510" i="8"/>
  <c r="N510" i="8"/>
  <c r="M510" i="8"/>
  <c r="L510" i="8"/>
  <c r="P509" i="8"/>
  <c r="O509" i="8"/>
  <c r="N509" i="8"/>
  <c r="M509" i="8"/>
  <c r="L509" i="8"/>
  <c r="P508" i="8"/>
  <c r="O508" i="8"/>
  <c r="N508" i="8"/>
  <c r="M508" i="8"/>
  <c r="L508" i="8"/>
  <c r="P507" i="8"/>
  <c r="O507" i="8"/>
  <c r="N507" i="8"/>
  <c r="M507" i="8"/>
  <c r="L507" i="8"/>
  <c r="P506" i="8"/>
  <c r="O506" i="8"/>
  <c r="N506" i="8"/>
  <c r="M506" i="8"/>
  <c r="L506" i="8"/>
  <c r="P505" i="8"/>
  <c r="O505" i="8"/>
  <c r="N505" i="8"/>
  <c r="M505" i="8"/>
  <c r="L505" i="8"/>
  <c r="P504" i="8"/>
  <c r="O504" i="8"/>
  <c r="N504" i="8"/>
  <c r="M504" i="8"/>
  <c r="L504" i="8"/>
  <c r="P503" i="8"/>
  <c r="O503" i="8"/>
  <c r="N503" i="8"/>
  <c r="M503" i="8"/>
  <c r="L503" i="8"/>
  <c r="P502" i="8"/>
  <c r="O502" i="8"/>
  <c r="N502" i="8"/>
  <c r="M502" i="8"/>
  <c r="L502" i="8"/>
  <c r="P501" i="8"/>
  <c r="O501" i="8"/>
  <c r="N501" i="8"/>
  <c r="M501" i="8"/>
  <c r="L501" i="8"/>
  <c r="P500" i="8"/>
  <c r="O500" i="8"/>
  <c r="N500" i="8"/>
  <c r="M500" i="8"/>
  <c r="L500" i="8"/>
  <c r="P499" i="8"/>
  <c r="O499" i="8"/>
  <c r="N499" i="8"/>
  <c r="M499" i="8"/>
  <c r="L499" i="8"/>
  <c r="P498" i="8"/>
  <c r="O498" i="8"/>
  <c r="N498" i="8"/>
  <c r="M498" i="8"/>
  <c r="L498" i="8"/>
  <c r="P497" i="8"/>
  <c r="O497" i="8"/>
  <c r="N497" i="8"/>
  <c r="M497" i="8"/>
  <c r="L497" i="8"/>
  <c r="P496" i="8"/>
  <c r="O496" i="8"/>
  <c r="N496" i="8"/>
  <c r="M496" i="8"/>
  <c r="L496" i="8"/>
  <c r="P495" i="8"/>
  <c r="O495" i="8"/>
  <c r="N495" i="8"/>
  <c r="M495" i="8"/>
  <c r="L495" i="8"/>
  <c r="P494" i="8"/>
  <c r="O494" i="8"/>
  <c r="N494" i="8"/>
  <c r="M494" i="8"/>
  <c r="L494" i="8"/>
  <c r="P493" i="8"/>
  <c r="O493" i="8"/>
  <c r="N493" i="8"/>
  <c r="M493" i="8"/>
  <c r="L493" i="8"/>
  <c r="P492" i="8"/>
  <c r="O492" i="8"/>
  <c r="N492" i="8"/>
  <c r="M492" i="8"/>
  <c r="L492" i="8"/>
  <c r="P491" i="8"/>
  <c r="O491" i="8"/>
  <c r="N491" i="8"/>
  <c r="M491" i="8"/>
  <c r="L491" i="8"/>
  <c r="P490" i="8"/>
  <c r="O490" i="8"/>
  <c r="N490" i="8"/>
  <c r="M490" i="8"/>
  <c r="L490" i="8"/>
  <c r="P489" i="8"/>
  <c r="O489" i="8"/>
  <c r="N489" i="8"/>
  <c r="M489" i="8"/>
  <c r="L489" i="8"/>
  <c r="P488" i="8"/>
  <c r="O488" i="8"/>
  <c r="N488" i="8"/>
  <c r="M488" i="8"/>
  <c r="L488" i="8"/>
  <c r="P487" i="8"/>
  <c r="O487" i="8"/>
  <c r="N487" i="8"/>
  <c r="M487" i="8"/>
  <c r="L487" i="8"/>
  <c r="P486" i="8"/>
  <c r="O486" i="8"/>
  <c r="N486" i="8"/>
  <c r="M486" i="8"/>
  <c r="L486" i="8"/>
  <c r="P485" i="8"/>
  <c r="O485" i="8"/>
  <c r="N485" i="8"/>
  <c r="M485" i="8"/>
  <c r="L485" i="8"/>
  <c r="P484" i="8"/>
  <c r="O484" i="8"/>
  <c r="N484" i="8"/>
  <c r="M484" i="8"/>
  <c r="L484" i="8"/>
  <c r="P483" i="8"/>
  <c r="O483" i="8"/>
  <c r="N483" i="8"/>
  <c r="M483" i="8"/>
  <c r="L483" i="8"/>
  <c r="P482" i="8"/>
  <c r="O482" i="8"/>
  <c r="N482" i="8"/>
  <c r="M482" i="8"/>
  <c r="L482" i="8"/>
  <c r="P481" i="8"/>
  <c r="O481" i="8"/>
  <c r="N481" i="8"/>
  <c r="M481" i="8"/>
  <c r="L481" i="8"/>
  <c r="P480" i="8"/>
  <c r="O480" i="8"/>
  <c r="N480" i="8"/>
  <c r="M480" i="8"/>
  <c r="L480" i="8"/>
  <c r="P479" i="8"/>
  <c r="O479" i="8"/>
  <c r="N479" i="8"/>
  <c r="M479" i="8"/>
  <c r="L479" i="8"/>
  <c r="P478" i="8"/>
  <c r="O478" i="8"/>
  <c r="N478" i="8"/>
  <c r="M478" i="8"/>
  <c r="L478" i="8"/>
  <c r="P477" i="8"/>
  <c r="O477" i="8"/>
  <c r="N477" i="8"/>
  <c r="M477" i="8"/>
  <c r="L477" i="8"/>
  <c r="P476" i="8"/>
  <c r="O476" i="8"/>
  <c r="N476" i="8"/>
  <c r="M476" i="8"/>
  <c r="L476" i="8"/>
  <c r="P475" i="8"/>
  <c r="O475" i="8"/>
  <c r="N475" i="8"/>
  <c r="M475" i="8"/>
  <c r="L475" i="8"/>
  <c r="P474" i="8"/>
  <c r="O474" i="8"/>
  <c r="N474" i="8"/>
  <c r="M474" i="8"/>
  <c r="L474" i="8"/>
  <c r="P473" i="8"/>
  <c r="O473" i="8"/>
  <c r="N473" i="8"/>
  <c r="M473" i="8"/>
  <c r="L473" i="8"/>
  <c r="P472" i="8"/>
  <c r="O472" i="8"/>
  <c r="N472" i="8"/>
  <c r="M472" i="8"/>
  <c r="L472" i="8"/>
  <c r="P471" i="8"/>
  <c r="O471" i="8"/>
  <c r="N471" i="8"/>
  <c r="M471" i="8"/>
  <c r="L471" i="8"/>
  <c r="P470" i="8"/>
  <c r="O470" i="8"/>
  <c r="N470" i="8"/>
  <c r="M470" i="8"/>
  <c r="L470" i="8"/>
  <c r="P469" i="8"/>
  <c r="O469" i="8"/>
  <c r="N469" i="8"/>
  <c r="M469" i="8"/>
  <c r="L469" i="8"/>
  <c r="P468" i="8"/>
  <c r="O468" i="8"/>
  <c r="N468" i="8"/>
  <c r="M468" i="8"/>
  <c r="L468" i="8"/>
  <c r="P467" i="8"/>
  <c r="O467" i="8"/>
  <c r="N467" i="8"/>
  <c r="M467" i="8"/>
  <c r="L467" i="8"/>
  <c r="P466" i="8"/>
  <c r="O466" i="8"/>
  <c r="N466" i="8"/>
  <c r="M466" i="8"/>
  <c r="L466" i="8"/>
  <c r="P465" i="8"/>
  <c r="O465" i="8"/>
  <c r="N465" i="8"/>
  <c r="M465" i="8"/>
  <c r="L465" i="8"/>
  <c r="P464" i="8"/>
  <c r="O464" i="8"/>
  <c r="N464" i="8"/>
  <c r="M464" i="8"/>
  <c r="L464" i="8"/>
  <c r="P463" i="8"/>
  <c r="O463" i="8"/>
  <c r="N463" i="8"/>
  <c r="M463" i="8"/>
  <c r="L463" i="8"/>
  <c r="P462" i="8"/>
  <c r="O462" i="8"/>
  <c r="N462" i="8"/>
  <c r="M462" i="8"/>
  <c r="L462" i="8"/>
  <c r="P461" i="8"/>
  <c r="O461" i="8"/>
  <c r="N461" i="8"/>
  <c r="M461" i="8"/>
  <c r="L461" i="8"/>
  <c r="P460" i="8"/>
  <c r="O460" i="8"/>
  <c r="N460" i="8"/>
  <c r="M460" i="8"/>
  <c r="L460" i="8"/>
  <c r="P459" i="8"/>
  <c r="O459" i="8"/>
  <c r="N459" i="8"/>
  <c r="M459" i="8"/>
  <c r="L459" i="8"/>
  <c r="P458" i="8"/>
  <c r="O458" i="8"/>
  <c r="N458" i="8"/>
  <c r="M458" i="8"/>
  <c r="L458" i="8"/>
  <c r="P457" i="8"/>
  <c r="O457" i="8"/>
  <c r="N457" i="8"/>
  <c r="M457" i="8"/>
  <c r="L457" i="8"/>
  <c r="P456" i="8"/>
  <c r="O456" i="8"/>
  <c r="N456" i="8"/>
  <c r="M456" i="8"/>
  <c r="L456" i="8"/>
  <c r="P455" i="8"/>
  <c r="O455" i="8"/>
  <c r="N455" i="8"/>
  <c r="M455" i="8"/>
  <c r="L455" i="8"/>
  <c r="P454" i="8"/>
  <c r="O454" i="8"/>
  <c r="N454" i="8"/>
  <c r="M454" i="8"/>
  <c r="L454" i="8"/>
  <c r="P453" i="8"/>
  <c r="O453" i="8"/>
  <c r="N453" i="8"/>
  <c r="M453" i="8"/>
  <c r="L453" i="8"/>
  <c r="P452" i="8"/>
  <c r="O452" i="8"/>
  <c r="N452" i="8"/>
  <c r="M452" i="8"/>
  <c r="L452" i="8"/>
  <c r="P451" i="8"/>
  <c r="O451" i="8"/>
  <c r="N451" i="8"/>
  <c r="M451" i="8"/>
  <c r="L451" i="8"/>
  <c r="P450" i="8"/>
  <c r="O450" i="8"/>
  <c r="N450" i="8"/>
  <c r="M450" i="8"/>
  <c r="L450" i="8"/>
  <c r="P449" i="8"/>
  <c r="O449" i="8"/>
  <c r="N449" i="8"/>
  <c r="M449" i="8"/>
  <c r="L449" i="8"/>
  <c r="P448" i="8"/>
  <c r="O448" i="8"/>
  <c r="N448" i="8"/>
  <c r="M448" i="8"/>
  <c r="L448" i="8"/>
  <c r="P447" i="8"/>
  <c r="O447" i="8"/>
  <c r="N447" i="8"/>
  <c r="M447" i="8"/>
  <c r="L447" i="8"/>
  <c r="P446" i="8"/>
  <c r="O446" i="8"/>
  <c r="N446" i="8"/>
  <c r="M446" i="8"/>
  <c r="L446" i="8"/>
  <c r="P445" i="8"/>
  <c r="O445" i="8"/>
  <c r="N445" i="8"/>
  <c r="M445" i="8"/>
  <c r="L445" i="8"/>
  <c r="P444" i="8"/>
  <c r="O444" i="8"/>
  <c r="N444" i="8"/>
  <c r="M444" i="8"/>
  <c r="L444" i="8"/>
  <c r="P443" i="8"/>
  <c r="O443" i="8"/>
  <c r="N443" i="8"/>
  <c r="M443" i="8"/>
  <c r="L443" i="8"/>
  <c r="P442" i="8"/>
  <c r="O442" i="8"/>
  <c r="N442" i="8"/>
  <c r="M442" i="8"/>
  <c r="L442" i="8"/>
  <c r="P441" i="8"/>
  <c r="O441" i="8"/>
  <c r="N441" i="8"/>
  <c r="M441" i="8"/>
  <c r="L441" i="8"/>
  <c r="P440" i="8"/>
  <c r="O440" i="8"/>
  <c r="N440" i="8"/>
  <c r="M440" i="8"/>
  <c r="L440" i="8"/>
  <c r="P439" i="8"/>
  <c r="O439" i="8"/>
  <c r="N439" i="8"/>
  <c r="M439" i="8"/>
  <c r="L439" i="8"/>
  <c r="P438" i="8"/>
  <c r="O438" i="8"/>
  <c r="N438" i="8"/>
  <c r="M438" i="8"/>
  <c r="L438" i="8"/>
  <c r="P437" i="8"/>
  <c r="O437" i="8"/>
  <c r="N437" i="8"/>
  <c r="M437" i="8"/>
  <c r="L437" i="8"/>
  <c r="P436" i="8"/>
  <c r="O436" i="8"/>
  <c r="N436" i="8"/>
  <c r="M436" i="8"/>
  <c r="L436" i="8"/>
  <c r="P435" i="8"/>
  <c r="O435" i="8"/>
  <c r="N435" i="8"/>
  <c r="M435" i="8"/>
  <c r="L435" i="8"/>
  <c r="P434" i="8"/>
  <c r="O434" i="8"/>
  <c r="N434" i="8"/>
  <c r="M434" i="8"/>
  <c r="L434" i="8"/>
  <c r="P433" i="8"/>
  <c r="O433" i="8"/>
  <c r="N433" i="8"/>
  <c r="M433" i="8"/>
  <c r="L433" i="8"/>
  <c r="P432" i="8"/>
  <c r="O432" i="8"/>
  <c r="N432" i="8"/>
  <c r="M432" i="8"/>
  <c r="L432" i="8"/>
  <c r="P431" i="8"/>
  <c r="O431" i="8"/>
  <c r="N431" i="8"/>
  <c r="M431" i="8"/>
  <c r="L431" i="8"/>
  <c r="P430" i="8"/>
  <c r="O430" i="8"/>
  <c r="N430" i="8"/>
  <c r="M430" i="8"/>
  <c r="L430" i="8"/>
  <c r="P429" i="8"/>
  <c r="O429" i="8"/>
  <c r="N429" i="8"/>
  <c r="M429" i="8"/>
  <c r="L429" i="8"/>
  <c r="P428" i="8"/>
  <c r="O428" i="8"/>
  <c r="N428" i="8"/>
  <c r="M428" i="8"/>
  <c r="L428" i="8"/>
  <c r="P427" i="8"/>
  <c r="O427" i="8"/>
  <c r="N427" i="8"/>
  <c r="M427" i="8"/>
  <c r="L427" i="8"/>
  <c r="P426" i="8"/>
  <c r="O426" i="8"/>
  <c r="N426" i="8"/>
  <c r="M426" i="8"/>
  <c r="L426" i="8"/>
  <c r="P425" i="8"/>
  <c r="O425" i="8"/>
  <c r="N425" i="8"/>
  <c r="M425" i="8"/>
  <c r="L425" i="8"/>
  <c r="P424" i="8"/>
  <c r="O424" i="8"/>
  <c r="N424" i="8"/>
  <c r="M424" i="8"/>
  <c r="L424" i="8"/>
  <c r="P423" i="8"/>
  <c r="O423" i="8"/>
  <c r="N423" i="8"/>
  <c r="M423" i="8"/>
  <c r="L423" i="8"/>
  <c r="P422" i="8"/>
  <c r="O422" i="8"/>
  <c r="N422" i="8"/>
  <c r="M422" i="8"/>
  <c r="L422" i="8"/>
  <c r="P421" i="8"/>
  <c r="O421" i="8"/>
  <c r="N421" i="8"/>
  <c r="M421" i="8"/>
  <c r="L421" i="8"/>
  <c r="P420" i="8"/>
  <c r="O420" i="8"/>
  <c r="N420" i="8"/>
  <c r="M420" i="8"/>
  <c r="L420" i="8"/>
  <c r="P419" i="8"/>
  <c r="O419" i="8"/>
  <c r="N419" i="8"/>
  <c r="M419" i="8"/>
  <c r="L419" i="8"/>
  <c r="P418" i="8"/>
  <c r="O418" i="8"/>
  <c r="N418" i="8"/>
  <c r="M418" i="8"/>
  <c r="L418" i="8"/>
  <c r="P417" i="8"/>
  <c r="O417" i="8"/>
  <c r="N417" i="8"/>
  <c r="M417" i="8"/>
  <c r="L417" i="8"/>
  <c r="P416" i="8"/>
  <c r="O416" i="8"/>
  <c r="N416" i="8"/>
  <c r="M416" i="8"/>
  <c r="L416" i="8"/>
  <c r="P415" i="8"/>
  <c r="O415" i="8"/>
  <c r="N415" i="8"/>
  <c r="M415" i="8"/>
  <c r="L415" i="8"/>
  <c r="P414" i="8"/>
  <c r="O414" i="8"/>
  <c r="N414" i="8"/>
  <c r="M414" i="8"/>
  <c r="L414" i="8"/>
  <c r="P413" i="8"/>
  <c r="O413" i="8"/>
  <c r="N413" i="8"/>
  <c r="M413" i="8"/>
  <c r="L413" i="8"/>
  <c r="P412" i="8"/>
  <c r="O412" i="8"/>
  <c r="N412" i="8"/>
  <c r="M412" i="8"/>
  <c r="L412" i="8"/>
  <c r="P411" i="8"/>
  <c r="O411" i="8"/>
  <c r="N411" i="8"/>
  <c r="M411" i="8"/>
  <c r="L411" i="8"/>
  <c r="P410" i="8"/>
  <c r="O410" i="8"/>
  <c r="N410" i="8"/>
  <c r="M410" i="8"/>
  <c r="L410" i="8"/>
  <c r="P409" i="8"/>
  <c r="O409" i="8"/>
  <c r="N409" i="8"/>
  <c r="M409" i="8"/>
  <c r="L409" i="8"/>
  <c r="P408" i="8"/>
  <c r="O408" i="8"/>
  <c r="N408" i="8"/>
  <c r="M408" i="8"/>
  <c r="L408" i="8"/>
  <c r="P407" i="8"/>
  <c r="O407" i="8"/>
  <c r="N407" i="8"/>
  <c r="M407" i="8"/>
  <c r="L407" i="8"/>
  <c r="P406" i="8"/>
  <c r="O406" i="8"/>
  <c r="N406" i="8"/>
  <c r="M406" i="8"/>
  <c r="L406" i="8"/>
  <c r="P405" i="8"/>
  <c r="O405" i="8"/>
  <c r="N405" i="8"/>
  <c r="M405" i="8"/>
  <c r="L405" i="8"/>
  <c r="P404" i="8"/>
  <c r="O404" i="8"/>
  <c r="N404" i="8"/>
  <c r="M404" i="8"/>
  <c r="L404" i="8"/>
  <c r="P403" i="8"/>
  <c r="O403" i="8"/>
  <c r="N403" i="8"/>
  <c r="M403" i="8"/>
  <c r="L403" i="8"/>
  <c r="P402" i="8"/>
  <c r="O402" i="8"/>
  <c r="N402" i="8"/>
  <c r="M402" i="8"/>
  <c r="L402" i="8"/>
  <c r="P401" i="8"/>
  <c r="O401" i="8"/>
  <c r="N401" i="8"/>
  <c r="M401" i="8"/>
  <c r="L401" i="8"/>
  <c r="P400" i="8"/>
  <c r="O400" i="8"/>
  <c r="N400" i="8"/>
  <c r="M400" i="8"/>
  <c r="L400" i="8"/>
  <c r="P399" i="8"/>
  <c r="O399" i="8"/>
  <c r="N399" i="8"/>
  <c r="M399" i="8"/>
  <c r="L399" i="8"/>
  <c r="P398" i="8"/>
  <c r="O398" i="8"/>
  <c r="N398" i="8"/>
  <c r="M398" i="8"/>
  <c r="L398" i="8"/>
  <c r="P397" i="8"/>
  <c r="O397" i="8"/>
  <c r="N397" i="8"/>
  <c r="M397" i="8"/>
  <c r="L397" i="8"/>
  <c r="P396" i="8"/>
  <c r="O396" i="8"/>
  <c r="N396" i="8"/>
  <c r="M396" i="8"/>
  <c r="L396" i="8"/>
  <c r="P395" i="8"/>
  <c r="O395" i="8"/>
  <c r="N395" i="8"/>
  <c r="M395" i="8"/>
  <c r="L395" i="8"/>
  <c r="P394" i="8"/>
  <c r="O394" i="8"/>
  <c r="N394" i="8"/>
  <c r="M394" i="8"/>
  <c r="L394" i="8"/>
  <c r="P393" i="8"/>
  <c r="O393" i="8"/>
  <c r="N393" i="8"/>
  <c r="M393" i="8"/>
  <c r="L393" i="8"/>
  <c r="P392" i="8"/>
  <c r="O392" i="8"/>
  <c r="N392" i="8"/>
  <c r="M392" i="8"/>
  <c r="L392" i="8"/>
  <c r="P391" i="8"/>
  <c r="O391" i="8"/>
  <c r="N391" i="8"/>
  <c r="M391" i="8"/>
  <c r="L391" i="8"/>
  <c r="P390" i="8"/>
  <c r="O390" i="8"/>
  <c r="N390" i="8"/>
  <c r="M390" i="8"/>
  <c r="L390" i="8"/>
  <c r="P389" i="8"/>
  <c r="O389" i="8"/>
  <c r="N389" i="8"/>
  <c r="M389" i="8"/>
  <c r="L389" i="8"/>
  <c r="P388" i="8"/>
  <c r="O388" i="8"/>
  <c r="N388" i="8"/>
  <c r="M388" i="8"/>
  <c r="L388" i="8"/>
  <c r="P387" i="8"/>
  <c r="O387" i="8"/>
  <c r="N387" i="8"/>
  <c r="M387" i="8"/>
  <c r="L387" i="8"/>
  <c r="P386" i="8"/>
  <c r="O386" i="8"/>
  <c r="N386" i="8"/>
  <c r="M386" i="8"/>
  <c r="L386" i="8"/>
  <c r="P385" i="8"/>
  <c r="O385" i="8"/>
  <c r="N385" i="8"/>
  <c r="M385" i="8"/>
  <c r="L385" i="8"/>
  <c r="P384" i="8"/>
  <c r="O384" i="8"/>
  <c r="N384" i="8"/>
  <c r="M384" i="8"/>
  <c r="L384" i="8"/>
  <c r="P383" i="8"/>
  <c r="O383" i="8"/>
  <c r="N383" i="8"/>
  <c r="M383" i="8"/>
  <c r="L383" i="8"/>
  <c r="P382" i="8"/>
  <c r="O382" i="8"/>
  <c r="N382" i="8"/>
  <c r="M382" i="8"/>
  <c r="L382" i="8"/>
  <c r="P381" i="8"/>
  <c r="O381" i="8"/>
  <c r="N381" i="8"/>
  <c r="M381" i="8"/>
  <c r="L381" i="8"/>
  <c r="P380" i="8"/>
  <c r="O380" i="8"/>
  <c r="N380" i="8"/>
  <c r="M380" i="8"/>
  <c r="L380" i="8"/>
  <c r="P379" i="8"/>
  <c r="O379" i="8"/>
  <c r="N379" i="8"/>
  <c r="M379" i="8"/>
  <c r="L379" i="8"/>
  <c r="P378" i="8"/>
  <c r="O378" i="8"/>
  <c r="N378" i="8"/>
  <c r="M378" i="8"/>
  <c r="L378" i="8"/>
  <c r="P377" i="8"/>
  <c r="O377" i="8"/>
  <c r="N377" i="8"/>
  <c r="M377" i="8"/>
  <c r="L377" i="8"/>
  <c r="P376" i="8"/>
  <c r="O376" i="8"/>
  <c r="N376" i="8"/>
  <c r="M376" i="8"/>
  <c r="L376" i="8"/>
  <c r="P375" i="8"/>
  <c r="O375" i="8"/>
  <c r="N375" i="8"/>
  <c r="M375" i="8"/>
  <c r="L375" i="8"/>
  <c r="P374" i="8"/>
  <c r="O374" i="8"/>
  <c r="N374" i="8"/>
  <c r="M374" i="8"/>
  <c r="L374" i="8"/>
  <c r="P373" i="8"/>
  <c r="O373" i="8"/>
  <c r="N373" i="8"/>
  <c r="M373" i="8"/>
  <c r="L373" i="8"/>
  <c r="P372" i="8"/>
  <c r="O372" i="8"/>
  <c r="N372" i="8"/>
  <c r="M372" i="8"/>
  <c r="L372" i="8"/>
  <c r="P371" i="8"/>
  <c r="O371" i="8"/>
  <c r="N371" i="8"/>
  <c r="M371" i="8"/>
  <c r="L371" i="8"/>
  <c r="P370" i="8"/>
  <c r="O370" i="8"/>
  <c r="N370" i="8"/>
  <c r="M370" i="8"/>
  <c r="L370" i="8"/>
  <c r="P369" i="8"/>
  <c r="O369" i="8"/>
  <c r="N369" i="8"/>
  <c r="M369" i="8"/>
  <c r="L369" i="8"/>
  <c r="P368" i="8"/>
  <c r="O368" i="8"/>
  <c r="N368" i="8"/>
  <c r="M368" i="8"/>
  <c r="L368" i="8"/>
  <c r="P367" i="8"/>
  <c r="O367" i="8"/>
  <c r="N367" i="8"/>
  <c r="M367" i="8"/>
  <c r="L367" i="8"/>
  <c r="P366" i="8"/>
  <c r="O366" i="8"/>
  <c r="N366" i="8"/>
  <c r="M366" i="8"/>
  <c r="L366" i="8"/>
  <c r="P365" i="8"/>
  <c r="O365" i="8"/>
  <c r="N365" i="8"/>
  <c r="M365" i="8"/>
  <c r="L365" i="8"/>
  <c r="P364" i="8"/>
  <c r="O364" i="8"/>
  <c r="N364" i="8"/>
  <c r="M364" i="8"/>
  <c r="L364" i="8"/>
  <c r="P363" i="8"/>
  <c r="O363" i="8"/>
  <c r="N363" i="8"/>
  <c r="M363" i="8"/>
  <c r="L363" i="8"/>
  <c r="P362" i="8"/>
  <c r="O362" i="8"/>
  <c r="N362" i="8"/>
  <c r="M362" i="8"/>
  <c r="L362" i="8"/>
  <c r="P361" i="8"/>
  <c r="O361" i="8"/>
  <c r="N361" i="8"/>
  <c r="M361" i="8"/>
  <c r="L361" i="8"/>
  <c r="P360" i="8"/>
  <c r="O360" i="8"/>
  <c r="N360" i="8"/>
  <c r="M360" i="8"/>
  <c r="L360" i="8"/>
  <c r="P359" i="8"/>
  <c r="O359" i="8"/>
  <c r="N359" i="8"/>
  <c r="M359" i="8"/>
  <c r="L359" i="8"/>
  <c r="P358" i="8"/>
  <c r="O358" i="8"/>
  <c r="N358" i="8"/>
  <c r="M358" i="8"/>
  <c r="L358" i="8"/>
  <c r="P357" i="8"/>
  <c r="O357" i="8"/>
  <c r="N357" i="8"/>
  <c r="M357" i="8"/>
  <c r="L357" i="8"/>
  <c r="P356" i="8"/>
  <c r="O356" i="8"/>
  <c r="N356" i="8"/>
  <c r="M356" i="8"/>
  <c r="L356" i="8"/>
  <c r="P355" i="8"/>
  <c r="O355" i="8"/>
  <c r="N355" i="8"/>
  <c r="M355" i="8"/>
  <c r="L355" i="8"/>
  <c r="P354" i="8"/>
  <c r="O354" i="8"/>
  <c r="N354" i="8"/>
  <c r="M354" i="8"/>
  <c r="L354" i="8"/>
  <c r="P353" i="8"/>
  <c r="O353" i="8"/>
  <c r="N353" i="8"/>
  <c r="M353" i="8"/>
  <c r="L353" i="8"/>
  <c r="P352" i="8"/>
  <c r="O352" i="8"/>
  <c r="N352" i="8"/>
  <c r="M352" i="8"/>
  <c r="L352" i="8"/>
  <c r="P351" i="8"/>
  <c r="O351" i="8"/>
  <c r="N351" i="8"/>
  <c r="M351" i="8"/>
  <c r="L351" i="8"/>
  <c r="P350" i="8"/>
  <c r="O350" i="8"/>
  <c r="N350" i="8"/>
  <c r="M350" i="8"/>
  <c r="L350" i="8"/>
  <c r="P349" i="8"/>
  <c r="O349" i="8"/>
  <c r="N349" i="8"/>
  <c r="M349" i="8"/>
  <c r="L349" i="8"/>
  <c r="P348" i="8"/>
  <c r="O348" i="8"/>
  <c r="N348" i="8"/>
  <c r="M348" i="8"/>
  <c r="L348" i="8"/>
  <c r="P347" i="8"/>
  <c r="O347" i="8"/>
  <c r="N347" i="8"/>
  <c r="M347" i="8"/>
  <c r="L347" i="8"/>
  <c r="P346" i="8"/>
  <c r="O346" i="8"/>
  <c r="N346" i="8"/>
  <c r="M346" i="8"/>
  <c r="L346" i="8"/>
  <c r="P345" i="8"/>
  <c r="O345" i="8"/>
  <c r="N345" i="8"/>
  <c r="M345" i="8"/>
  <c r="L345" i="8"/>
  <c r="P344" i="8"/>
  <c r="O344" i="8"/>
  <c r="N344" i="8"/>
  <c r="M344" i="8"/>
  <c r="L344" i="8"/>
  <c r="P343" i="8"/>
  <c r="O343" i="8"/>
  <c r="N343" i="8"/>
  <c r="M343" i="8"/>
  <c r="L343" i="8"/>
  <c r="P342" i="8"/>
  <c r="O342" i="8"/>
  <c r="N342" i="8"/>
  <c r="M342" i="8"/>
  <c r="L342" i="8"/>
  <c r="P341" i="8"/>
  <c r="O341" i="8"/>
  <c r="N341" i="8"/>
  <c r="M341" i="8"/>
  <c r="L341" i="8"/>
  <c r="P340" i="8"/>
  <c r="O340" i="8"/>
  <c r="N340" i="8"/>
  <c r="M340" i="8"/>
  <c r="L340" i="8"/>
  <c r="P339" i="8"/>
  <c r="O339" i="8"/>
  <c r="N339" i="8"/>
  <c r="M339" i="8"/>
  <c r="L339" i="8"/>
  <c r="P338" i="8"/>
  <c r="O338" i="8"/>
  <c r="N338" i="8"/>
  <c r="M338" i="8"/>
  <c r="L338" i="8"/>
  <c r="P337" i="8"/>
  <c r="O337" i="8"/>
  <c r="N337" i="8"/>
  <c r="M337" i="8"/>
  <c r="L337" i="8"/>
  <c r="P336" i="8"/>
  <c r="O336" i="8"/>
  <c r="N336" i="8"/>
  <c r="M336" i="8"/>
  <c r="L336" i="8"/>
  <c r="P335" i="8"/>
  <c r="O335" i="8"/>
  <c r="N335" i="8"/>
  <c r="M335" i="8"/>
  <c r="L335" i="8"/>
  <c r="P334" i="8"/>
  <c r="O334" i="8"/>
  <c r="N334" i="8"/>
  <c r="M334" i="8"/>
  <c r="L334" i="8"/>
  <c r="P333" i="8"/>
  <c r="O333" i="8"/>
  <c r="N333" i="8"/>
  <c r="M333" i="8"/>
  <c r="L333" i="8"/>
  <c r="P332" i="8"/>
  <c r="O332" i="8"/>
  <c r="N332" i="8"/>
  <c r="M332" i="8"/>
  <c r="L332" i="8"/>
  <c r="P331" i="8"/>
  <c r="O331" i="8"/>
  <c r="N331" i="8"/>
  <c r="M331" i="8"/>
  <c r="L331" i="8"/>
  <c r="P330" i="8"/>
  <c r="O330" i="8"/>
  <c r="N330" i="8"/>
  <c r="M330" i="8"/>
  <c r="L330" i="8"/>
  <c r="P329" i="8"/>
  <c r="O329" i="8"/>
  <c r="N329" i="8"/>
  <c r="M329" i="8"/>
  <c r="L329" i="8"/>
  <c r="P328" i="8"/>
  <c r="O328" i="8"/>
  <c r="N328" i="8"/>
  <c r="M328" i="8"/>
  <c r="L328" i="8"/>
  <c r="P327" i="8"/>
  <c r="O327" i="8"/>
  <c r="N327" i="8"/>
  <c r="M327" i="8"/>
  <c r="L327" i="8"/>
  <c r="P326" i="8"/>
  <c r="O326" i="8"/>
  <c r="N326" i="8"/>
  <c r="M326" i="8"/>
  <c r="L326" i="8"/>
  <c r="P325" i="8"/>
  <c r="O325" i="8"/>
  <c r="N325" i="8"/>
  <c r="M325" i="8"/>
  <c r="L325" i="8"/>
  <c r="P324" i="8"/>
  <c r="O324" i="8"/>
  <c r="N324" i="8"/>
  <c r="M324" i="8"/>
  <c r="L324" i="8"/>
  <c r="P323" i="8"/>
  <c r="O323" i="8"/>
  <c r="N323" i="8"/>
  <c r="M323" i="8"/>
  <c r="L323" i="8"/>
  <c r="P322" i="8"/>
  <c r="O322" i="8"/>
  <c r="N322" i="8"/>
  <c r="M322" i="8"/>
  <c r="L322" i="8"/>
  <c r="P321" i="8"/>
  <c r="O321" i="8"/>
  <c r="N321" i="8"/>
  <c r="M321" i="8"/>
  <c r="L321" i="8"/>
  <c r="P320" i="8"/>
  <c r="O320" i="8"/>
  <c r="N320" i="8"/>
  <c r="M320" i="8"/>
  <c r="L320" i="8"/>
  <c r="P319" i="8"/>
  <c r="O319" i="8"/>
  <c r="N319" i="8"/>
  <c r="M319" i="8"/>
  <c r="L319" i="8"/>
  <c r="P318" i="8"/>
  <c r="O318" i="8"/>
  <c r="N318" i="8"/>
  <c r="M318" i="8"/>
  <c r="L318" i="8"/>
  <c r="P317" i="8"/>
  <c r="O317" i="8"/>
  <c r="N317" i="8"/>
  <c r="M317" i="8"/>
  <c r="L317" i="8"/>
  <c r="P316" i="8"/>
  <c r="O316" i="8"/>
  <c r="N316" i="8"/>
  <c r="M316" i="8"/>
  <c r="L316" i="8"/>
  <c r="P315" i="8"/>
  <c r="O315" i="8"/>
  <c r="N315" i="8"/>
  <c r="M315" i="8"/>
  <c r="L315" i="8"/>
  <c r="P314" i="8"/>
  <c r="O314" i="8"/>
  <c r="N314" i="8"/>
  <c r="M314" i="8"/>
  <c r="L314" i="8"/>
  <c r="P313" i="8"/>
  <c r="O313" i="8"/>
  <c r="N313" i="8"/>
  <c r="M313" i="8"/>
  <c r="L313" i="8"/>
  <c r="P312" i="8"/>
  <c r="O312" i="8"/>
  <c r="N312" i="8"/>
  <c r="M312" i="8"/>
  <c r="L312" i="8"/>
  <c r="P311" i="8"/>
  <c r="O311" i="8"/>
  <c r="N311" i="8"/>
  <c r="M311" i="8"/>
  <c r="L311" i="8"/>
  <c r="P310" i="8"/>
  <c r="O310" i="8"/>
  <c r="N310" i="8"/>
  <c r="M310" i="8"/>
  <c r="L310" i="8"/>
  <c r="P309" i="8"/>
  <c r="O309" i="8"/>
  <c r="N309" i="8"/>
  <c r="M309" i="8"/>
  <c r="L309" i="8"/>
  <c r="P308" i="8"/>
  <c r="O308" i="8"/>
  <c r="N308" i="8"/>
  <c r="M308" i="8"/>
  <c r="L308" i="8"/>
  <c r="P307" i="8"/>
  <c r="O307" i="8"/>
  <c r="N307" i="8"/>
  <c r="M307" i="8"/>
  <c r="L307" i="8"/>
  <c r="P306" i="8"/>
  <c r="O306" i="8"/>
  <c r="N306" i="8"/>
  <c r="M306" i="8"/>
  <c r="L306" i="8"/>
  <c r="P305" i="8"/>
  <c r="O305" i="8"/>
  <c r="N305" i="8"/>
  <c r="M305" i="8"/>
  <c r="L305" i="8"/>
  <c r="P304" i="8"/>
  <c r="O304" i="8"/>
  <c r="N304" i="8"/>
  <c r="M304" i="8"/>
  <c r="L304" i="8"/>
  <c r="P303" i="8"/>
  <c r="O303" i="8"/>
  <c r="N303" i="8"/>
  <c r="M303" i="8"/>
  <c r="L303" i="8"/>
  <c r="P302" i="8"/>
  <c r="O302" i="8"/>
  <c r="N302" i="8"/>
  <c r="M302" i="8"/>
  <c r="L302" i="8"/>
  <c r="P301" i="8"/>
  <c r="O301" i="8"/>
  <c r="N301" i="8"/>
  <c r="M301" i="8"/>
  <c r="L301" i="8"/>
  <c r="P300" i="8"/>
  <c r="O300" i="8"/>
  <c r="N300" i="8"/>
  <c r="M300" i="8"/>
  <c r="L300" i="8"/>
  <c r="P299" i="8"/>
  <c r="O299" i="8"/>
  <c r="N299" i="8"/>
  <c r="M299" i="8"/>
  <c r="L299" i="8"/>
  <c r="P298" i="8"/>
  <c r="O298" i="8"/>
  <c r="N298" i="8"/>
  <c r="M298" i="8"/>
  <c r="L298" i="8"/>
  <c r="P297" i="8"/>
  <c r="O297" i="8"/>
  <c r="N297" i="8"/>
  <c r="M297" i="8"/>
  <c r="L297" i="8"/>
  <c r="P296" i="8"/>
  <c r="O296" i="8"/>
  <c r="N296" i="8"/>
  <c r="M296" i="8"/>
  <c r="L296" i="8"/>
  <c r="P295" i="8"/>
  <c r="O295" i="8"/>
  <c r="N295" i="8"/>
  <c r="M295" i="8"/>
  <c r="L295" i="8"/>
  <c r="P294" i="8"/>
  <c r="O294" i="8"/>
  <c r="N294" i="8"/>
  <c r="M294" i="8"/>
  <c r="L294" i="8"/>
  <c r="P293" i="8"/>
  <c r="O293" i="8"/>
  <c r="N293" i="8"/>
  <c r="M293" i="8"/>
  <c r="L293" i="8"/>
  <c r="P292" i="8"/>
  <c r="O292" i="8"/>
  <c r="N292" i="8"/>
  <c r="M292" i="8"/>
  <c r="L292" i="8"/>
  <c r="P291" i="8"/>
  <c r="O291" i="8"/>
  <c r="N291" i="8"/>
  <c r="M291" i="8"/>
  <c r="L291" i="8"/>
  <c r="P290" i="8"/>
  <c r="O290" i="8"/>
  <c r="N290" i="8"/>
  <c r="M290" i="8"/>
  <c r="L290" i="8"/>
  <c r="P289" i="8"/>
  <c r="O289" i="8"/>
  <c r="N289" i="8"/>
  <c r="M289" i="8"/>
  <c r="L289" i="8"/>
  <c r="P288" i="8"/>
  <c r="O288" i="8"/>
  <c r="N288" i="8"/>
  <c r="M288" i="8"/>
  <c r="L288" i="8"/>
  <c r="P287" i="8"/>
  <c r="O287" i="8"/>
  <c r="N287" i="8"/>
  <c r="M287" i="8"/>
  <c r="L287" i="8"/>
  <c r="P286" i="8"/>
  <c r="O286" i="8"/>
  <c r="N286" i="8"/>
  <c r="M286" i="8"/>
  <c r="L286" i="8"/>
  <c r="P285" i="8"/>
  <c r="O285" i="8"/>
  <c r="N285" i="8"/>
  <c r="M285" i="8"/>
  <c r="L285" i="8"/>
  <c r="P284" i="8"/>
  <c r="O284" i="8"/>
  <c r="N284" i="8"/>
  <c r="M284" i="8"/>
  <c r="L284" i="8"/>
  <c r="P283" i="8"/>
  <c r="O283" i="8"/>
  <c r="N283" i="8"/>
  <c r="M283" i="8"/>
  <c r="L283" i="8"/>
  <c r="P282" i="8"/>
  <c r="O282" i="8"/>
  <c r="N282" i="8"/>
  <c r="M282" i="8"/>
  <c r="L282" i="8"/>
  <c r="P281" i="8"/>
  <c r="O281" i="8"/>
  <c r="N281" i="8"/>
  <c r="M281" i="8"/>
  <c r="L281" i="8"/>
  <c r="P280" i="8"/>
  <c r="O280" i="8"/>
  <c r="N280" i="8"/>
  <c r="M280" i="8"/>
  <c r="L280" i="8"/>
  <c r="P279" i="8"/>
  <c r="O279" i="8"/>
  <c r="N279" i="8"/>
  <c r="M279" i="8"/>
  <c r="L279" i="8"/>
  <c r="P278" i="8"/>
  <c r="O278" i="8"/>
  <c r="N278" i="8"/>
  <c r="M278" i="8"/>
  <c r="L278" i="8"/>
  <c r="P277" i="8"/>
  <c r="O277" i="8"/>
  <c r="N277" i="8"/>
  <c r="M277" i="8"/>
  <c r="L277" i="8"/>
  <c r="P276" i="8"/>
  <c r="O276" i="8"/>
  <c r="N276" i="8"/>
  <c r="M276" i="8"/>
  <c r="L276" i="8"/>
  <c r="P275" i="8"/>
  <c r="O275" i="8"/>
  <c r="N275" i="8"/>
  <c r="M275" i="8"/>
  <c r="L275" i="8"/>
  <c r="P274" i="8"/>
  <c r="O274" i="8"/>
  <c r="N274" i="8"/>
  <c r="M274" i="8"/>
  <c r="L274" i="8"/>
  <c r="P273" i="8"/>
  <c r="O273" i="8"/>
  <c r="N273" i="8"/>
  <c r="M273" i="8"/>
  <c r="L273" i="8"/>
  <c r="P272" i="8"/>
  <c r="O272" i="8"/>
  <c r="N272" i="8"/>
  <c r="M272" i="8"/>
  <c r="L272" i="8"/>
  <c r="P271" i="8"/>
  <c r="O271" i="8"/>
  <c r="N271" i="8"/>
  <c r="M271" i="8"/>
  <c r="L271" i="8"/>
  <c r="P270" i="8"/>
  <c r="O270" i="8"/>
  <c r="N270" i="8"/>
  <c r="M270" i="8"/>
  <c r="L270" i="8"/>
  <c r="P269" i="8"/>
  <c r="O269" i="8"/>
  <c r="N269" i="8"/>
  <c r="M269" i="8"/>
  <c r="L269" i="8"/>
  <c r="P268" i="8"/>
  <c r="O268" i="8"/>
  <c r="N268" i="8"/>
  <c r="M268" i="8"/>
  <c r="L268" i="8"/>
  <c r="P267" i="8"/>
  <c r="O267" i="8"/>
  <c r="N267" i="8"/>
  <c r="M267" i="8"/>
  <c r="L267" i="8"/>
  <c r="P266" i="8"/>
  <c r="O266" i="8"/>
  <c r="N266" i="8"/>
  <c r="M266" i="8"/>
  <c r="L266" i="8"/>
  <c r="P265" i="8"/>
  <c r="O265" i="8"/>
  <c r="N265" i="8"/>
  <c r="M265" i="8"/>
  <c r="L265" i="8"/>
  <c r="P264" i="8"/>
  <c r="O264" i="8"/>
  <c r="N264" i="8"/>
  <c r="M264" i="8"/>
  <c r="L264" i="8"/>
  <c r="P263" i="8"/>
  <c r="O263" i="8"/>
  <c r="N263" i="8"/>
  <c r="M263" i="8"/>
  <c r="L263" i="8"/>
  <c r="P262" i="8"/>
  <c r="O262" i="8"/>
  <c r="N262" i="8"/>
  <c r="M262" i="8"/>
  <c r="L262" i="8"/>
  <c r="P261" i="8"/>
  <c r="O261" i="8"/>
  <c r="N261" i="8"/>
  <c r="M261" i="8"/>
  <c r="L261" i="8"/>
  <c r="P260" i="8"/>
  <c r="O260" i="8"/>
  <c r="N260" i="8"/>
  <c r="M260" i="8"/>
  <c r="L260" i="8"/>
  <c r="P259" i="8"/>
  <c r="O259" i="8"/>
  <c r="N259" i="8"/>
  <c r="M259" i="8"/>
  <c r="L259" i="8"/>
  <c r="P258" i="8"/>
  <c r="O258" i="8"/>
  <c r="N258" i="8"/>
  <c r="M258" i="8"/>
  <c r="L258" i="8"/>
  <c r="P257" i="8"/>
  <c r="O257" i="8"/>
  <c r="N257" i="8"/>
  <c r="M257" i="8"/>
  <c r="L257" i="8"/>
  <c r="P256" i="8"/>
  <c r="O256" i="8"/>
  <c r="N256" i="8"/>
  <c r="M256" i="8"/>
  <c r="L256" i="8"/>
  <c r="P255" i="8"/>
  <c r="O255" i="8"/>
  <c r="N255" i="8"/>
  <c r="M255" i="8"/>
  <c r="L255" i="8"/>
  <c r="P254" i="8"/>
  <c r="O254" i="8"/>
  <c r="N254" i="8"/>
  <c r="M254" i="8"/>
  <c r="L254" i="8"/>
  <c r="P253" i="8"/>
  <c r="O253" i="8"/>
  <c r="N253" i="8"/>
  <c r="M253" i="8"/>
  <c r="L253" i="8"/>
  <c r="P252" i="8"/>
  <c r="O252" i="8"/>
  <c r="N252" i="8"/>
  <c r="M252" i="8"/>
  <c r="L252" i="8"/>
  <c r="P251" i="8"/>
  <c r="O251" i="8"/>
  <c r="N251" i="8"/>
  <c r="M251" i="8"/>
  <c r="L251" i="8"/>
  <c r="P250" i="8"/>
  <c r="O250" i="8"/>
  <c r="N250" i="8"/>
  <c r="M250" i="8"/>
  <c r="L250" i="8"/>
  <c r="P249" i="8"/>
  <c r="O249" i="8"/>
  <c r="N249" i="8"/>
  <c r="M249" i="8"/>
  <c r="L249" i="8"/>
  <c r="P248" i="8"/>
  <c r="O248" i="8"/>
  <c r="N248" i="8"/>
  <c r="M248" i="8"/>
  <c r="L248" i="8"/>
  <c r="P247" i="8"/>
  <c r="O247" i="8"/>
  <c r="N247" i="8"/>
  <c r="M247" i="8"/>
  <c r="L247" i="8"/>
  <c r="P246" i="8"/>
  <c r="O246" i="8"/>
  <c r="N246" i="8"/>
  <c r="M246" i="8"/>
  <c r="L246" i="8"/>
  <c r="P245" i="8"/>
  <c r="O245" i="8"/>
  <c r="N245" i="8"/>
  <c r="M245" i="8"/>
  <c r="L245" i="8"/>
  <c r="P244" i="8"/>
  <c r="O244" i="8"/>
  <c r="N244" i="8"/>
  <c r="M244" i="8"/>
  <c r="L244" i="8"/>
  <c r="P243" i="8"/>
  <c r="O243" i="8"/>
  <c r="N243" i="8"/>
  <c r="M243" i="8"/>
  <c r="L243" i="8"/>
  <c r="P242" i="8"/>
  <c r="O242" i="8"/>
  <c r="N242" i="8"/>
  <c r="M242" i="8"/>
  <c r="L242" i="8"/>
  <c r="P241" i="8"/>
  <c r="O241" i="8"/>
  <c r="N241" i="8"/>
  <c r="M241" i="8"/>
  <c r="L241" i="8"/>
  <c r="P240" i="8"/>
  <c r="O240" i="8"/>
  <c r="N240" i="8"/>
  <c r="M240" i="8"/>
  <c r="L240" i="8"/>
  <c r="P239" i="8"/>
  <c r="O239" i="8"/>
  <c r="N239" i="8"/>
  <c r="M239" i="8"/>
  <c r="L239" i="8"/>
  <c r="P238" i="8"/>
  <c r="O238" i="8"/>
  <c r="N238" i="8"/>
  <c r="M238" i="8"/>
  <c r="L238" i="8"/>
  <c r="P237" i="8"/>
  <c r="O237" i="8"/>
  <c r="N237" i="8"/>
  <c r="M237" i="8"/>
  <c r="L237" i="8"/>
  <c r="P236" i="8"/>
  <c r="O236" i="8"/>
  <c r="N236" i="8"/>
  <c r="M236" i="8"/>
  <c r="L236" i="8"/>
  <c r="P235" i="8"/>
  <c r="O235" i="8"/>
  <c r="N235" i="8"/>
  <c r="M235" i="8"/>
  <c r="L235" i="8"/>
  <c r="P234" i="8"/>
  <c r="O234" i="8"/>
  <c r="N234" i="8"/>
  <c r="M234" i="8"/>
  <c r="L234" i="8"/>
  <c r="P233" i="8"/>
  <c r="O233" i="8"/>
  <c r="N233" i="8"/>
  <c r="M233" i="8"/>
  <c r="L233" i="8"/>
  <c r="P232" i="8"/>
  <c r="O232" i="8"/>
  <c r="N232" i="8"/>
  <c r="M232" i="8"/>
  <c r="L232" i="8"/>
  <c r="P231" i="8"/>
  <c r="O231" i="8"/>
  <c r="N231" i="8"/>
  <c r="M231" i="8"/>
  <c r="L231" i="8"/>
  <c r="P230" i="8"/>
  <c r="O230" i="8"/>
  <c r="N230" i="8"/>
  <c r="M230" i="8"/>
  <c r="L230" i="8"/>
  <c r="P229" i="8"/>
  <c r="O229" i="8"/>
  <c r="N229" i="8"/>
  <c r="M229" i="8"/>
  <c r="L229" i="8"/>
  <c r="P228" i="8"/>
  <c r="O228" i="8"/>
  <c r="N228" i="8"/>
  <c r="M228" i="8"/>
  <c r="L228" i="8"/>
  <c r="P227" i="8"/>
  <c r="O227" i="8"/>
  <c r="N227" i="8"/>
  <c r="M227" i="8"/>
  <c r="L227" i="8"/>
  <c r="P226" i="8"/>
  <c r="O226" i="8"/>
  <c r="N226" i="8"/>
  <c r="M226" i="8"/>
  <c r="L226" i="8"/>
  <c r="P225" i="8"/>
  <c r="O225" i="8"/>
  <c r="N225" i="8"/>
  <c r="M225" i="8"/>
  <c r="L225" i="8"/>
  <c r="P224" i="8"/>
  <c r="O224" i="8"/>
  <c r="N224" i="8"/>
  <c r="M224" i="8"/>
  <c r="L224" i="8"/>
  <c r="P223" i="8"/>
  <c r="O223" i="8"/>
  <c r="N223" i="8"/>
  <c r="M223" i="8"/>
  <c r="L223" i="8"/>
  <c r="P222" i="8"/>
  <c r="O222" i="8"/>
  <c r="N222" i="8"/>
  <c r="M222" i="8"/>
  <c r="L222" i="8"/>
  <c r="P221" i="8"/>
  <c r="O221" i="8"/>
  <c r="N221" i="8"/>
  <c r="M221" i="8"/>
  <c r="L221" i="8"/>
  <c r="P220" i="8"/>
  <c r="O220" i="8"/>
  <c r="N220" i="8"/>
  <c r="M220" i="8"/>
  <c r="L220" i="8"/>
  <c r="P219" i="8"/>
  <c r="O219" i="8"/>
  <c r="N219" i="8"/>
  <c r="M219" i="8"/>
  <c r="L219" i="8"/>
  <c r="P218" i="8"/>
  <c r="O218" i="8"/>
  <c r="N218" i="8"/>
  <c r="M218" i="8"/>
  <c r="L218" i="8"/>
  <c r="P217" i="8"/>
  <c r="O217" i="8"/>
  <c r="N217" i="8"/>
  <c r="M217" i="8"/>
  <c r="L217" i="8"/>
  <c r="P216" i="8"/>
  <c r="O216" i="8"/>
  <c r="N216" i="8"/>
  <c r="M216" i="8"/>
  <c r="L216" i="8"/>
  <c r="P215" i="8"/>
  <c r="O215" i="8"/>
  <c r="N215" i="8"/>
  <c r="M215" i="8"/>
  <c r="L215" i="8"/>
  <c r="P214" i="8"/>
  <c r="O214" i="8"/>
  <c r="N214" i="8"/>
  <c r="M214" i="8"/>
  <c r="L214" i="8"/>
  <c r="P213" i="8"/>
  <c r="O213" i="8"/>
  <c r="N213" i="8"/>
  <c r="M213" i="8"/>
  <c r="L213" i="8"/>
  <c r="P212" i="8"/>
  <c r="O212" i="8"/>
  <c r="N212" i="8"/>
  <c r="M212" i="8"/>
  <c r="L212" i="8"/>
  <c r="P211" i="8"/>
  <c r="O211" i="8"/>
  <c r="N211" i="8"/>
  <c r="M211" i="8"/>
  <c r="L211" i="8"/>
  <c r="P210" i="8"/>
  <c r="O210" i="8"/>
  <c r="N210" i="8"/>
  <c r="M210" i="8"/>
  <c r="L210" i="8"/>
  <c r="P209" i="8"/>
  <c r="O209" i="8"/>
  <c r="N209" i="8"/>
  <c r="M209" i="8"/>
  <c r="L209" i="8"/>
  <c r="P208" i="8"/>
  <c r="O208" i="8"/>
  <c r="N208" i="8"/>
  <c r="M208" i="8"/>
  <c r="L208" i="8"/>
  <c r="P207" i="8"/>
  <c r="O207" i="8"/>
  <c r="N207" i="8"/>
  <c r="M207" i="8"/>
  <c r="L207" i="8"/>
  <c r="P206" i="8"/>
  <c r="O206" i="8"/>
  <c r="N206" i="8"/>
  <c r="M206" i="8"/>
  <c r="L206" i="8"/>
  <c r="P205" i="8"/>
  <c r="O205" i="8"/>
  <c r="N205" i="8"/>
  <c r="M205" i="8"/>
  <c r="L205" i="8"/>
  <c r="P204" i="8"/>
  <c r="O204" i="8"/>
  <c r="N204" i="8"/>
  <c r="M204" i="8"/>
  <c r="L204" i="8"/>
  <c r="P203" i="8"/>
  <c r="O203" i="8"/>
  <c r="N203" i="8"/>
  <c r="M203" i="8"/>
  <c r="L203" i="8"/>
  <c r="P202" i="8"/>
  <c r="O202" i="8"/>
  <c r="N202" i="8"/>
  <c r="M202" i="8"/>
  <c r="L202" i="8"/>
  <c r="P201" i="8"/>
  <c r="O201" i="8"/>
  <c r="N201" i="8"/>
  <c r="M201" i="8"/>
  <c r="L201" i="8"/>
  <c r="P200" i="8"/>
  <c r="O200" i="8"/>
  <c r="N200" i="8"/>
  <c r="M200" i="8"/>
  <c r="L200" i="8"/>
  <c r="P199" i="8"/>
  <c r="O199" i="8"/>
  <c r="N199" i="8"/>
  <c r="M199" i="8"/>
  <c r="L199" i="8"/>
  <c r="P198" i="8"/>
  <c r="O198" i="8"/>
  <c r="N198" i="8"/>
  <c r="M198" i="8"/>
  <c r="L198" i="8"/>
  <c r="P197" i="8"/>
  <c r="O197" i="8"/>
  <c r="N197" i="8"/>
  <c r="M197" i="8"/>
  <c r="L197" i="8"/>
  <c r="P196" i="8"/>
  <c r="O196" i="8"/>
  <c r="N196" i="8"/>
  <c r="M196" i="8"/>
  <c r="L196" i="8"/>
  <c r="P195" i="8"/>
  <c r="O195" i="8"/>
  <c r="N195" i="8"/>
  <c r="M195" i="8"/>
  <c r="L195" i="8"/>
  <c r="P194" i="8"/>
  <c r="O194" i="8"/>
  <c r="N194" i="8"/>
  <c r="M194" i="8"/>
  <c r="L194" i="8"/>
  <c r="P193" i="8"/>
  <c r="O193" i="8"/>
  <c r="N193" i="8"/>
  <c r="M193" i="8"/>
  <c r="L193" i="8"/>
  <c r="P192" i="8"/>
  <c r="O192" i="8"/>
  <c r="N192" i="8"/>
  <c r="M192" i="8"/>
  <c r="L192" i="8"/>
  <c r="P191" i="8"/>
  <c r="O191" i="8"/>
  <c r="N191" i="8"/>
  <c r="M191" i="8"/>
  <c r="L191" i="8"/>
  <c r="P190" i="8"/>
  <c r="O190" i="8"/>
  <c r="N190" i="8"/>
  <c r="M190" i="8"/>
  <c r="L190" i="8"/>
  <c r="P189" i="8"/>
  <c r="O189" i="8"/>
  <c r="N189" i="8"/>
  <c r="M189" i="8"/>
  <c r="L189" i="8"/>
  <c r="P188" i="8"/>
  <c r="O188" i="8"/>
  <c r="N188" i="8"/>
  <c r="M188" i="8"/>
  <c r="L188" i="8"/>
  <c r="P187" i="8"/>
  <c r="O187" i="8"/>
  <c r="N187" i="8"/>
  <c r="M187" i="8"/>
  <c r="L187" i="8"/>
  <c r="P186" i="8"/>
  <c r="O186" i="8"/>
  <c r="N186" i="8"/>
  <c r="M186" i="8"/>
  <c r="L186" i="8"/>
  <c r="P185" i="8"/>
  <c r="O185" i="8"/>
  <c r="N185" i="8"/>
  <c r="M185" i="8"/>
  <c r="L185" i="8"/>
  <c r="P184" i="8"/>
  <c r="O184" i="8"/>
  <c r="N184" i="8"/>
  <c r="M184" i="8"/>
  <c r="L184" i="8"/>
  <c r="P183" i="8"/>
  <c r="O183" i="8"/>
  <c r="N183" i="8"/>
  <c r="M183" i="8"/>
  <c r="L183" i="8"/>
  <c r="P182" i="8"/>
  <c r="O182" i="8"/>
  <c r="N182" i="8"/>
  <c r="M182" i="8"/>
  <c r="L182" i="8"/>
  <c r="P181" i="8"/>
  <c r="O181" i="8"/>
  <c r="N181" i="8"/>
  <c r="M181" i="8"/>
  <c r="L181" i="8"/>
  <c r="P180" i="8"/>
  <c r="O180" i="8"/>
  <c r="N180" i="8"/>
  <c r="M180" i="8"/>
  <c r="L180" i="8"/>
  <c r="P179" i="8"/>
  <c r="O179" i="8"/>
  <c r="N179" i="8"/>
  <c r="M179" i="8"/>
  <c r="L179" i="8"/>
  <c r="P178" i="8"/>
  <c r="O178" i="8"/>
  <c r="N178" i="8"/>
  <c r="M178" i="8"/>
  <c r="L178" i="8"/>
  <c r="P177" i="8"/>
  <c r="O177" i="8"/>
  <c r="N177" i="8"/>
  <c r="M177" i="8"/>
  <c r="L177" i="8"/>
  <c r="P176" i="8"/>
  <c r="O176" i="8"/>
  <c r="N176" i="8"/>
  <c r="M176" i="8"/>
  <c r="L176" i="8"/>
  <c r="P175" i="8"/>
  <c r="O175" i="8"/>
  <c r="N175" i="8"/>
  <c r="M175" i="8"/>
  <c r="L175" i="8"/>
  <c r="P174" i="8"/>
  <c r="O174" i="8"/>
  <c r="N174" i="8"/>
  <c r="M174" i="8"/>
  <c r="L174" i="8"/>
  <c r="P173" i="8"/>
  <c r="O173" i="8"/>
  <c r="N173" i="8"/>
  <c r="M173" i="8"/>
  <c r="L173" i="8"/>
  <c r="P172" i="8"/>
  <c r="O172" i="8"/>
  <c r="N172" i="8"/>
  <c r="M172" i="8"/>
  <c r="L172" i="8"/>
  <c r="P171" i="8"/>
  <c r="O171" i="8"/>
  <c r="N171" i="8"/>
  <c r="M171" i="8"/>
  <c r="L171" i="8"/>
  <c r="P170" i="8"/>
  <c r="O170" i="8"/>
  <c r="N170" i="8"/>
  <c r="M170" i="8"/>
  <c r="L170" i="8"/>
  <c r="P169" i="8"/>
  <c r="O169" i="8"/>
  <c r="N169" i="8"/>
  <c r="M169" i="8"/>
  <c r="L169" i="8"/>
  <c r="P168" i="8"/>
  <c r="O168" i="8"/>
  <c r="N168" i="8"/>
  <c r="M168" i="8"/>
  <c r="L168" i="8"/>
  <c r="P167" i="8"/>
  <c r="O167" i="8"/>
  <c r="N167" i="8"/>
  <c r="M167" i="8"/>
  <c r="L167" i="8"/>
  <c r="P166" i="8"/>
  <c r="O166" i="8"/>
  <c r="N166" i="8"/>
  <c r="M166" i="8"/>
  <c r="L166" i="8"/>
  <c r="P165" i="8"/>
  <c r="O165" i="8"/>
  <c r="N165" i="8"/>
  <c r="M165" i="8"/>
  <c r="L165" i="8"/>
  <c r="P164" i="8"/>
  <c r="O164" i="8"/>
  <c r="N164" i="8"/>
  <c r="M164" i="8"/>
  <c r="L164" i="8"/>
  <c r="P163" i="8"/>
  <c r="O163" i="8"/>
  <c r="N163" i="8"/>
  <c r="M163" i="8"/>
  <c r="L163" i="8"/>
  <c r="P162" i="8"/>
  <c r="O162" i="8"/>
  <c r="N162" i="8"/>
  <c r="M162" i="8"/>
  <c r="L162" i="8"/>
  <c r="P161" i="8"/>
  <c r="O161" i="8"/>
  <c r="N161" i="8"/>
  <c r="M161" i="8"/>
  <c r="L161" i="8"/>
  <c r="P160" i="8"/>
  <c r="O160" i="8"/>
  <c r="N160" i="8"/>
  <c r="M160" i="8"/>
  <c r="L160" i="8"/>
  <c r="P159" i="8"/>
  <c r="O159" i="8"/>
  <c r="N159" i="8"/>
  <c r="M159" i="8"/>
  <c r="L159" i="8"/>
  <c r="P158" i="8"/>
  <c r="O158" i="8"/>
  <c r="N158" i="8"/>
  <c r="M158" i="8"/>
  <c r="L158" i="8"/>
  <c r="P157" i="8"/>
  <c r="O157" i="8"/>
  <c r="N157" i="8"/>
  <c r="M157" i="8"/>
  <c r="L157" i="8"/>
  <c r="P156" i="8"/>
  <c r="O156" i="8"/>
  <c r="N156" i="8"/>
  <c r="M156" i="8"/>
  <c r="L156" i="8"/>
  <c r="P155" i="8"/>
  <c r="O155" i="8"/>
  <c r="N155" i="8"/>
  <c r="M155" i="8"/>
  <c r="L155" i="8"/>
  <c r="P154" i="8"/>
  <c r="O154" i="8"/>
  <c r="N154" i="8"/>
  <c r="M154" i="8"/>
  <c r="L154" i="8"/>
  <c r="P153" i="8"/>
  <c r="O153" i="8"/>
  <c r="N153" i="8"/>
  <c r="M153" i="8"/>
  <c r="L153" i="8"/>
  <c r="P152" i="8"/>
  <c r="O152" i="8"/>
  <c r="N152" i="8"/>
  <c r="M152" i="8"/>
  <c r="L152" i="8"/>
  <c r="P151" i="8"/>
  <c r="O151" i="8"/>
  <c r="N151" i="8"/>
  <c r="M151" i="8"/>
  <c r="L151" i="8"/>
  <c r="P150" i="8"/>
  <c r="O150" i="8"/>
  <c r="N150" i="8"/>
  <c r="M150" i="8"/>
  <c r="L150" i="8"/>
  <c r="P149" i="8"/>
  <c r="O149" i="8"/>
  <c r="N149" i="8"/>
  <c r="M149" i="8"/>
  <c r="L149" i="8"/>
  <c r="P148" i="8"/>
  <c r="O148" i="8"/>
  <c r="N148" i="8"/>
  <c r="M148" i="8"/>
  <c r="L148" i="8"/>
  <c r="P147" i="8"/>
  <c r="O147" i="8"/>
  <c r="N147" i="8"/>
  <c r="M147" i="8"/>
  <c r="L147" i="8"/>
  <c r="P146" i="8"/>
  <c r="O146" i="8"/>
  <c r="N146" i="8"/>
  <c r="M146" i="8"/>
  <c r="L146" i="8"/>
  <c r="P145" i="8"/>
  <c r="O145" i="8"/>
  <c r="N145" i="8"/>
  <c r="M145" i="8"/>
  <c r="L145" i="8"/>
  <c r="P144" i="8"/>
  <c r="O144" i="8"/>
  <c r="N144" i="8"/>
  <c r="M144" i="8"/>
  <c r="L144" i="8"/>
  <c r="P143" i="8"/>
  <c r="O143" i="8"/>
  <c r="N143" i="8"/>
  <c r="M143" i="8"/>
  <c r="L143" i="8"/>
  <c r="P142" i="8"/>
  <c r="O142" i="8"/>
  <c r="N142" i="8"/>
  <c r="M142" i="8"/>
  <c r="L142" i="8"/>
  <c r="P141" i="8"/>
  <c r="O141" i="8"/>
  <c r="N141" i="8"/>
  <c r="M141" i="8"/>
  <c r="L141" i="8"/>
  <c r="P140" i="8"/>
  <c r="O140" i="8"/>
  <c r="N140" i="8"/>
  <c r="M140" i="8"/>
  <c r="L140" i="8"/>
  <c r="P139" i="8"/>
  <c r="O139" i="8"/>
  <c r="N139" i="8"/>
  <c r="M139" i="8"/>
  <c r="L139" i="8"/>
  <c r="P138" i="8"/>
  <c r="O138" i="8"/>
  <c r="N138" i="8"/>
  <c r="M138" i="8"/>
  <c r="L138" i="8"/>
  <c r="P137" i="8"/>
  <c r="O137" i="8"/>
  <c r="N137" i="8"/>
  <c r="M137" i="8"/>
  <c r="L137" i="8"/>
  <c r="P136" i="8"/>
  <c r="O136" i="8"/>
  <c r="N136" i="8"/>
  <c r="M136" i="8"/>
  <c r="L136" i="8"/>
  <c r="P135" i="8"/>
  <c r="O135" i="8"/>
  <c r="N135" i="8"/>
  <c r="M135" i="8"/>
  <c r="L135" i="8"/>
  <c r="P134" i="8"/>
  <c r="O134" i="8"/>
  <c r="N134" i="8"/>
  <c r="M134" i="8"/>
  <c r="L134" i="8"/>
  <c r="P133" i="8"/>
  <c r="O133" i="8"/>
  <c r="N133" i="8"/>
  <c r="M133" i="8"/>
  <c r="L133" i="8"/>
  <c r="P132" i="8"/>
  <c r="O132" i="8"/>
  <c r="N132" i="8"/>
  <c r="M132" i="8"/>
  <c r="L132" i="8"/>
  <c r="P131" i="8"/>
  <c r="O131" i="8"/>
  <c r="N131" i="8"/>
  <c r="M131" i="8"/>
  <c r="L131" i="8"/>
  <c r="P130" i="8"/>
  <c r="O130" i="8"/>
  <c r="N130" i="8"/>
  <c r="M130" i="8"/>
  <c r="L130" i="8"/>
  <c r="P129" i="8"/>
  <c r="O129" i="8"/>
  <c r="N129" i="8"/>
  <c r="M129" i="8"/>
  <c r="L129" i="8"/>
  <c r="P128" i="8"/>
  <c r="O128" i="8"/>
  <c r="N128" i="8"/>
  <c r="M128" i="8"/>
  <c r="L128" i="8"/>
  <c r="P127" i="8"/>
  <c r="O127" i="8"/>
  <c r="N127" i="8"/>
  <c r="M127" i="8"/>
  <c r="L127" i="8"/>
  <c r="P126" i="8"/>
  <c r="O126" i="8"/>
  <c r="N126" i="8"/>
  <c r="M126" i="8"/>
  <c r="L126" i="8"/>
  <c r="P125" i="8"/>
  <c r="O125" i="8"/>
  <c r="N125" i="8"/>
  <c r="M125" i="8"/>
  <c r="L125" i="8"/>
  <c r="P124" i="8"/>
  <c r="O124" i="8"/>
  <c r="N124" i="8"/>
  <c r="M124" i="8"/>
  <c r="L124" i="8"/>
  <c r="P123" i="8"/>
  <c r="O123" i="8"/>
  <c r="N123" i="8"/>
  <c r="M123" i="8"/>
  <c r="L123" i="8"/>
  <c r="P122" i="8"/>
  <c r="O122" i="8"/>
  <c r="N122" i="8"/>
  <c r="M122" i="8"/>
  <c r="L122" i="8"/>
  <c r="P121" i="8"/>
  <c r="O121" i="8"/>
  <c r="N121" i="8"/>
  <c r="M121" i="8"/>
  <c r="L121" i="8"/>
  <c r="P120" i="8"/>
  <c r="O120" i="8"/>
  <c r="N120" i="8"/>
  <c r="M120" i="8"/>
  <c r="L120" i="8"/>
  <c r="P119" i="8"/>
  <c r="O119" i="8"/>
  <c r="N119" i="8"/>
  <c r="M119" i="8"/>
  <c r="L119" i="8"/>
  <c r="P118" i="8"/>
  <c r="O118" i="8"/>
  <c r="N118" i="8"/>
  <c r="M118" i="8"/>
  <c r="L118" i="8"/>
  <c r="P117" i="8"/>
  <c r="O117" i="8"/>
  <c r="N117" i="8"/>
  <c r="M117" i="8"/>
  <c r="L117" i="8"/>
  <c r="P116" i="8"/>
  <c r="O116" i="8"/>
  <c r="N116" i="8"/>
  <c r="M116" i="8"/>
  <c r="L116" i="8"/>
  <c r="P115" i="8"/>
  <c r="O115" i="8"/>
  <c r="N115" i="8"/>
  <c r="M115" i="8"/>
  <c r="L115" i="8"/>
  <c r="P114" i="8"/>
  <c r="O114" i="8"/>
  <c r="N114" i="8"/>
  <c r="M114" i="8"/>
  <c r="L114" i="8"/>
  <c r="P113" i="8"/>
  <c r="O113" i="8"/>
  <c r="N113" i="8"/>
  <c r="M113" i="8"/>
  <c r="L113" i="8"/>
  <c r="P112" i="8"/>
  <c r="O112" i="8"/>
  <c r="N112" i="8"/>
  <c r="M112" i="8"/>
  <c r="L112" i="8"/>
  <c r="P111" i="8"/>
  <c r="O111" i="8"/>
  <c r="N111" i="8"/>
  <c r="M111" i="8"/>
  <c r="L111" i="8"/>
  <c r="P110" i="8"/>
  <c r="O110" i="8"/>
  <c r="N110" i="8"/>
  <c r="M110" i="8"/>
  <c r="L110" i="8"/>
  <c r="P109" i="8"/>
  <c r="O109" i="8"/>
  <c r="N109" i="8"/>
  <c r="M109" i="8"/>
  <c r="L109" i="8"/>
  <c r="P108" i="8"/>
  <c r="O108" i="8"/>
  <c r="N108" i="8"/>
  <c r="M108" i="8"/>
  <c r="L108" i="8"/>
  <c r="P107" i="8"/>
  <c r="O107" i="8"/>
  <c r="N107" i="8"/>
  <c r="M107" i="8"/>
  <c r="L107" i="8"/>
  <c r="P106" i="8"/>
  <c r="O106" i="8"/>
  <c r="N106" i="8"/>
  <c r="M106" i="8"/>
  <c r="L106" i="8"/>
  <c r="P105" i="8"/>
  <c r="O105" i="8"/>
  <c r="N105" i="8"/>
  <c r="M105" i="8"/>
  <c r="L105" i="8"/>
  <c r="P104" i="8"/>
  <c r="O104" i="8"/>
  <c r="N104" i="8"/>
  <c r="M104" i="8"/>
  <c r="L104" i="8"/>
  <c r="P103" i="8"/>
  <c r="O103" i="8"/>
  <c r="N103" i="8"/>
  <c r="M103" i="8"/>
  <c r="L103" i="8"/>
  <c r="P102" i="8"/>
  <c r="O102" i="8"/>
  <c r="N102" i="8"/>
  <c r="M102" i="8"/>
  <c r="L102" i="8"/>
  <c r="P101" i="8"/>
  <c r="O101" i="8"/>
  <c r="N101" i="8"/>
  <c r="M101" i="8"/>
  <c r="L101" i="8"/>
  <c r="P100" i="8"/>
  <c r="O100" i="8"/>
  <c r="N100" i="8"/>
  <c r="M100" i="8"/>
  <c r="L100" i="8"/>
  <c r="P99" i="8"/>
  <c r="O99" i="8"/>
  <c r="N99" i="8"/>
  <c r="M99" i="8"/>
  <c r="L99" i="8"/>
  <c r="P98" i="8"/>
  <c r="O98" i="8"/>
  <c r="N98" i="8"/>
  <c r="M98" i="8"/>
  <c r="L98" i="8"/>
  <c r="P97" i="8"/>
  <c r="O97" i="8"/>
  <c r="N97" i="8"/>
  <c r="M97" i="8"/>
  <c r="L97" i="8"/>
  <c r="P96" i="8"/>
  <c r="O96" i="8"/>
  <c r="N96" i="8"/>
  <c r="M96" i="8"/>
  <c r="L96" i="8"/>
  <c r="P95" i="8"/>
  <c r="O95" i="8"/>
  <c r="N95" i="8"/>
  <c r="M95" i="8"/>
  <c r="L95" i="8"/>
  <c r="P94" i="8"/>
  <c r="O94" i="8"/>
  <c r="N94" i="8"/>
  <c r="M94" i="8"/>
  <c r="L94" i="8"/>
  <c r="P93" i="8"/>
  <c r="O93" i="8"/>
  <c r="N93" i="8"/>
  <c r="M93" i="8"/>
  <c r="L93" i="8"/>
  <c r="P92" i="8"/>
  <c r="O92" i="8"/>
  <c r="N92" i="8"/>
  <c r="M92" i="8"/>
  <c r="L92" i="8"/>
  <c r="P91" i="8"/>
  <c r="O91" i="8"/>
  <c r="N91" i="8"/>
  <c r="M91" i="8"/>
  <c r="L91" i="8"/>
  <c r="P90" i="8"/>
  <c r="O90" i="8"/>
  <c r="N90" i="8"/>
  <c r="M90" i="8"/>
  <c r="L90" i="8"/>
  <c r="P89" i="8"/>
  <c r="O89" i="8"/>
  <c r="N89" i="8"/>
  <c r="M89" i="8"/>
  <c r="L89" i="8"/>
  <c r="P88" i="8"/>
  <c r="O88" i="8"/>
  <c r="N88" i="8"/>
  <c r="M88" i="8"/>
  <c r="L88" i="8"/>
  <c r="P87" i="8"/>
  <c r="O87" i="8"/>
  <c r="N87" i="8"/>
  <c r="M87" i="8"/>
  <c r="L87" i="8"/>
  <c r="P86" i="8"/>
  <c r="O86" i="8"/>
  <c r="N86" i="8"/>
  <c r="M86" i="8"/>
  <c r="L86" i="8"/>
  <c r="P85" i="8"/>
  <c r="O85" i="8"/>
  <c r="N85" i="8"/>
  <c r="M85" i="8"/>
  <c r="L85" i="8"/>
  <c r="P84" i="8"/>
  <c r="O84" i="8"/>
  <c r="N84" i="8"/>
  <c r="M84" i="8"/>
  <c r="L84" i="8"/>
  <c r="P83" i="8"/>
  <c r="O83" i="8"/>
  <c r="N83" i="8"/>
  <c r="M83" i="8"/>
  <c r="L83" i="8"/>
  <c r="P82" i="8"/>
  <c r="O82" i="8"/>
  <c r="N82" i="8"/>
  <c r="M82" i="8"/>
  <c r="L82" i="8"/>
  <c r="P81" i="8"/>
  <c r="O81" i="8"/>
  <c r="N81" i="8"/>
  <c r="M81" i="8"/>
  <c r="L81" i="8"/>
  <c r="P80" i="8"/>
  <c r="O80" i="8"/>
  <c r="N80" i="8"/>
  <c r="M80" i="8"/>
  <c r="L80" i="8"/>
  <c r="P79" i="8"/>
  <c r="O79" i="8"/>
  <c r="N79" i="8"/>
  <c r="M79" i="8"/>
  <c r="L79" i="8"/>
  <c r="P78" i="8"/>
  <c r="O78" i="8"/>
  <c r="N78" i="8"/>
  <c r="M78" i="8"/>
  <c r="L78" i="8"/>
  <c r="P77" i="8"/>
  <c r="O77" i="8"/>
  <c r="N77" i="8"/>
  <c r="M77" i="8"/>
  <c r="L77" i="8"/>
  <c r="P76" i="8"/>
  <c r="O76" i="8"/>
  <c r="N76" i="8"/>
  <c r="M76" i="8"/>
  <c r="L76" i="8"/>
  <c r="P75" i="8"/>
  <c r="O75" i="8"/>
  <c r="N75" i="8"/>
  <c r="M75" i="8"/>
  <c r="L75" i="8"/>
  <c r="P74" i="8"/>
  <c r="O74" i="8"/>
  <c r="N74" i="8"/>
  <c r="M74" i="8"/>
  <c r="L74" i="8"/>
  <c r="P73" i="8"/>
  <c r="O73" i="8"/>
  <c r="N73" i="8"/>
  <c r="M73" i="8"/>
  <c r="L73" i="8"/>
  <c r="P72" i="8"/>
  <c r="O72" i="8"/>
  <c r="N72" i="8"/>
  <c r="M72" i="8"/>
  <c r="L72" i="8"/>
  <c r="P71" i="8"/>
  <c r="O71" i="8"/>
  <c r="N71" i="8"/>
  <c r="M71" i="8"/>
  <c r="L71" i="8"/>
  <c r="P70" i="8"/>
  <c r="O70" i="8"/>
  <c r="N70" i="8"/>
  <c r="M70" i="8"/>
  <c r="L70" i="8"/>
  <c r="P69" i="8"/>
  <c r="O69" i="8"/>
  <c r="N69" i="8"/>
  <c r="M69" i="8"/>
  <c r="L69" i="8"/>
  <c r="P68" i="8"/>
  <c r="O68" i="8"/>
  <c r="N68" i="8"/>
  <c r="M68" i="8"/>
  <c r="L68" i="8"/>
  <c r="P67" i="8"/>
  <c r="O67" i="8"/>
  <c r="N67" i="8"/>
  <c r="M67" i="8"/>
  <c r="L67" i="8"/>
  <c r="P66" i="8"/>
  <c r="O66" i="8"/>
  <c r="N66" i="8"/>
  <c r="M66" i="8"/>
  <c r="L66" i="8"/>
  <c r="P65" i="8"/>
  <c r="O65" i="8"/>
  <c r="N65" i="8"/>
  <c r="M65" i="8"/>
  <c r="L65" i="8"/>
  <c r="P64" i="8"/>
  <c r="O64" i="8"/>
  <c r="N64" i="8"/>
  <c r="M64" i="8"/>
  <c r="L64" i="8"/>
  <c r="P63" i="8"/>
  <c r="O63" i="8"/>
  <c r="N63" i="8"/>
  <c r="M63" i="8"/>
  <c r="L63" i="8"/>
  <c r="P62" i="8"/>
  <c r="O62" i="8"/>
  <c r="N62" i="8"/>
  <c r="M62" i="8"/>
  <c r="L62" i="8"/>
  <c r="P61" i="8"/>
  <c r="O61" i="8"/>
  <c r="N61" i="8"/>
  <c r="M61" i="8"/>
  <c r="L61" i="8"/>
  <c r="P60" i="8"/>
  <c r="O60" i="8"/>
  <c r="N60" i="8"/>
  <c r="M60" i="8"/>
  <c r="L60" i="8"/>
  <c r="P59" i="8"/>
  <c r="O59" i="8"/>
  <c r="N59" i="8"/>
  <c r="M59" i="8"/>
  <c r="L59" i="8"/>
  <c r="P58" i="8"/>
  <c r="O58" i="8"/>
  <c r="N58" i="8"/>
  <c r="M58" i="8"/>
  <c r="L58" i="8"/>
  <c r="P57" i="8"/>
  <c r="O57" i="8"/>
  <c r="N57" i="8"/>
  <c r="M57" i="8"/>
  <c r="L57" i="8"/>
  <c r="P56" i="8"/>
  <c r="O56" i="8"/>
  <c r="N56" i="8"/>
  <c r="M56" i="8"/>
  <c r="L56" i="8"/>
  <c r="P55" i="8"/>
  <c r="O55" i="8"/>
  <c r="N55" i="8"/>
  <c r="M55" i="8"/>
  <c r="L55" i="8"/>
  <c r="P54" i="8"/>
  <c r="O54" i="8"/>
  <c r="N54" i="8"/>
  <c r="M54" i="8"/>
  <c r="L54" i="8"/>
  <c r="P53" i="8"/>
  <c r="O53" i="8"/>
  <c r="N53" i="8"/>
  <c r="M53" i="8"/>
  <c r="L53" i="8"/>
  <c r="P52" i="8"/>
  <c r="O52" i="8"/>
  <c r="N52" i="8"/>
  <c r="M52" i="8"/>
  <c r="L52" i="8"/>
  <c r="P51" i="8"/>
  <c r="O51" i="8"/>
  <c r="N51" i="8"/>
  <c r="M51" i="8"/>
  <c r="L51" i="8"/>
  <c r="P50" i="8"/>
  <c r="O50" i="8"/>
  <c r="N50" i="8"/>
  <c r="M50" i="8"/>
  <c r="L50" i="8"/>
  <c r="P49" i="8"/>
  <c r="O49" i="8"/>
  <c r="N49" i="8"/>
  <c r="M49" i="8"/>
  <c r="L49" i="8"/>
  <c r="P48" i="8"/>
  <c r="O48" i="8"/>
  <c r="N48" i="8"/>
  <c r="M48" i="8"/>
  <c r="L48" i="8"/>
  <c r="P47" i="8"/>
  <c r="O47" i="8"/>
  <c r="N47" i="8"/>
  <c r="M47" i="8"/>
  <c r="L47" i="8"/>
  <c r="P46" i="8"/>
  <c r="O46" i="8"/>
  <c r="N46" i="8"/>
  <c r="M46" i="8"/>
  <c r="L46" i="8"/>
  <c r="P45" i="8"/>
  <c r="O45" i="8"/>
  <c r="N45" i="8"/>
  <c r="M45" i="8"/>
  <c r="L45" i="8"/>
  <c r="P44" i="8"/>
  <c r="O44" i="8"/>
  <c r="N44" i="8"/>
  <c r="M44" i="8"/>
  <c r="L44" i="8"/>
  <c r="P43" i="8"/>
  <c r="O43" i="8"/>
  <c r="N43" i="8"/>
  <c r="M43" i="8"/>
  <c r="L43" i="8"/>
  <c r="P42" i="8"/>
  <c r="O42" i="8"/>
  <c r="N42" i="8"/>
  <c r="M42" i="8"/>
  <c r="L42" i="8"/>
  <c r="P41" i="8"/>
  <c r="O41" i="8"/>
  <c r="N41" i="8"/>
  <c r="M41" i="8"/>
  <c r="L41" i="8"/>
  <c r="P40" i="8"/>
  <c r="O40" i="8"/>
  <c r="N40" i="8"/>
  <c r="M40" i="8"/>
  <c r="L40" i="8"/>
  <c r="P39" i="8"/>
  <c r="O39" i="8"/>
  <c r="N39" i="8"/>
  <c r="M39" i="8"/>
  <c r="L39" i="8"/>
  <c r="P38" i="8"/>
  <c r="O38" i="8"/>
  <c r="N38" i="8"/>
  <c r="M38" i="8"/>
  <c r="L38" i="8"/>
  <c r="P37" i="8"/>
  <c r="O37" i="8"/>
  <c r="N37" i="8"/>
  <c r="M37" i="8"/>
  <c r="L37" i="8"/>
  <c r="P36" i="8"/>
  <c r="O36" i="8"/>
  <c r="N36" i="8"/>
  <c r="M36" i="8"/>
  <c r="L36" i="8"/>
  <c r="P35" i="8"/>
  <c r="O35" i="8"/>
  <c r="N35" i="8"/>
  <c r="M35" i="8"/>
  <c r="L35" i="8"/>
  <c r="P34" i="8"/>
  <c r="O34" i="8"/>
  <c r="N34" i="8"/>
  <c r="M34" i="8"/>
  <c r="L34" i="8"/>
  <c r="P33" i="8"/>
  <c r="O33" i="8"/>
  <c r="N33" i="8"/>
  <c r="M33" i="8"/>
  <c r="L33" i="8"/>
  <c r="P32" i="8"/>
  <c r="O32" i="8"/>
  <c r="N32" i="8"/>
  <c r="M32" i="8"/>
  <c r="L32" i="8"/>
  <c r="P31" i="8"/>
  <c r="O31" i="8"/>
  <c r="N31" i="8"/>
  <c r="M31" i="8"/>
  <c r="L31" i="8"/>
  <c r="P30" i="8"/>
  <c r="O30" i="8"/>
  <c r="N30" i="8"/>
  <c r="M30" i="8"/>
  <c r="L30" i="8"/>
  <c r="P29" i="8"/>
  <c r="O29" i="8"/>
  <c r="N29" i="8"/>
  <c r="M29" i="8"/>
  <c r="L29" i="8"/>
  <c r="P28" i="8"/>
  <c r="O28" i="8"/>
  <c r="N28" i="8"/>
  <c r="M28" i="8"/>
  <c r="L28" i="8"/>
  <c r="P27" i="8"/>
  <c r="O27" i="8"/>
  <c r="N27" i="8"/>
  <c r="M27" i="8"/>
  <c r="L27" i="8"/>
  <c r="P26" i="8"/>
  <c r="O26" i="8"/>
  <c r="N26" i="8"/>
  <c r="M26" i="8"/>
  <c r="L26" i="8"/>
  <c r="P25" i="8"/>
  <c r="O25" i="8"/>
  <c r="N25" i="8"/>
  <c r="M25" i="8"/>
  <c r="L25" i="8"/>
  <c r="P24" i="8"/>
  <c r="O24" i="8"/>
  <c r="N24" i="8"/>
  <c r="M24" i="8"/>
  <c r="L24" i="8"/>
  <c r="P23" i="8"/>
  <c r="O23" i="8"/>
  <c r="N23" i="8"/>
  <c r="M23" i="8"/>
  <c r="L23" i="8"/>
  <c r="P22" i="8"/>
  <c r="O22" i="8"/>
  <c r="N22" i="8"/>
  <c r="M22" i="8"/>
  <c r="L22" i="8"/>
  <c r="P21" i="8"/>
  <c r="O21" i="8"/>
  <c r="N21" i="8"/>
  <c r="M21" i="8"/>
  <c r="L21" i="8"/>
  <c r="P20" i="8"/>
  <c r="O20" i="8"/>
  <c r="N20" i="8"/>
  <c r="M20" i="8"/>
  <c r="L20" i="8"/>
  <c r="P19" i="8"/>
  <c r="O19" i="8"/>
  <c r="N19" i="8"/>
  <c r="M19" i="8"/>
  <c r="L19" i="8"/>
  <c r="P18" i="8"/>
  <c r="O18" i="8"/>
  <c r="N18" i="8"/>
  <c r="M18" i="8"/>
  <c r="L18" i="8"/>
  <c r="P17" i="8"/>
  <c r="O17" i="8"/>
  <c r="N17" i="8"/>
  <c r="M17" i="8"/>
  <c r="L17" i="8"/>
  <c r="P16" i="8"/>
  <c r="O16" i="8"/>
  <c r="N16" i="8"/>
  <c r="M16" i="8"/>
  <c r="L16" i="8"/>
  <c r="P15" i="8"/>
  <c r="O15" i="8"/>
  <c r="N15" i="8"/>
  <c r="M15" i="8"/>
  <c r="L15" i="8"/>
  <c r="P14" i="8"/>
  <c r="O14" i="8"/>
  <c r="N14" i="8"/>
  <c r="M14" i="8"/>
  <c r="L14" i="8"/>
  <c r="P13" i="8"/>
  <c r="O13" i="8"/>
  <c r="N13" i="8"/>
  <c r="M13" i="8"/>
  <c r="L13" i="8"/>
  <c r="P12" i="8"/>
  <c r="O12" i="8"/>
  <c r="N12" i="8"/>
  <c r="M12" i="8"/>
  <c r="L12" i="8"/>
  <c r="P11" i="8"/>
  <c r="O11" i="8"/>
  <c r="N11" i="8"/>
  <c r="M11" i="8"/>
  <c r="L11" i="8"/>
  <c r="P10" i="8"/>
  <c r="O10" i="8"/>
  <c r="N10" i="8"/>
  <c r="M10" i="8"/>
  <c r="L10" i="8"/>
  <c r="P9" i="8"/>
  <c r="O9" i="8"/>
  <c r="N9" i="8"/>
  <c r="M9" i="8"/>
  <c r="L9" i="8"/>
  <c r="P8" i="8"/>
  <c r="O8" i="8"/>
  <c r="N8" i="8"/>
  <c r="M8" i="8"/>
  <c r="L8" i="8"/>
  <c r="P7" i="8"/>
  <c r="O7" i="8"/>
  <c r="N7" i="8"/>
  <c r="M7" i="8"/>
  <c r="L7" i="8"/>
  <c r="P6" i="8"/>
  <c r="O6" i="8"/>
  <c r="N6" i="8"/>
  <c r="M6" i="8"/>
  <c r="L6" i="8"/>
  <c r="P5" i="8"/>
  <c r="O5" i="8"/>
  <c r="N5" i="8"/>
  <c r="M5" i="8"/>
  <c r="L5" i="8"/>
  <c r="P4" i="8"/>
  <c r="O4" i="8"/>
  <c r="N4" i="8"/>
  <c r="M4" i="8"/>
  <c r="L4" i="8"/>
  <c r="P3" i="8"/>
  <c r="O3" i="8"/>
  <c r="N3" i="8"/>
  <c r="M3" i="8"/>
  <c r="L3" i="8"/>
  <c r="P2" i="8"/>
  <c r="O2" i="8"/>
  <c r="O2337" i="8" s="1"/>
  <c r="N2" i="8"/>
  <c r="N2337" i="8" s="1"/>
  <c r="M2" i="8"/>
  <c r="M2337" i="8" s="1"/>
  <c r="L2" i="8"/>
  <c r="K2" i="8"/>
  <c r="K2337" i="8" s="1"/>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I2336" i="8"/>
  <c r="H2336" i="8"/>
  <c r="G2336" i="8"/>
  <c r="F2336" i="8"/>
  <c r="E2336" i="8"/>
  <c r="D2336" i="8"/>
  <c r="I2335" i="8"/>
  <c r="H2335" i="8"/>
  <c r="G2335" i="8"/>
  <c r="F2335" i="8"/>
  <c r="E2335" i="8"/>
  <c r="D2335" i="8"/>
  <c r="I2334" i="8"/>
  <c r="H2334" i="8"/>
  <c r="G2334" i="8"/>
  <c r="F2334" i="8"/>
  <c r="E2334" i="8"/>
  <c r="D2334" i="8"/>
  <c r="I2333" i="8"/>
  <c r="H2333" i="8"/>
  <c r="G2333" i="8"/>
  <c r="F2333" i="8"/>
  <c r="E2333" i="8"/>
  <c r="D2333" i="8"/>
  <c r="I2332" i="8"/>
  <c r="H2332" i="8"/>
  <c r="G2332" i="8"/>
  <c r="F2332" i="8"/>
  <c r="E2332" i="8"/>
  <c r="D2332" i="8"/>
  <c r="I2331" i="8"/>
  <c r="H2331" i="8"/>
  <c r="G2331" i="8"/>
  <c r="F2331" i="8"/>
  <c r="E2331" i="8"/>
  <c r="D2331" i="8"/>
  <c r="I2330" i="8"/>
  <c r="H2330" i="8"/>
  <c r="G2330" i="8"/>
  <c r="F2330" i="8"/>
  <c r="E2330" i="8"/>
  <c r="D2330" i="8"/>
  <c r="I2329" i="8"/>
  <c r="H2329" i="8"/>
  <c r="G2329" i="8"/>
  <c r="F2329" i="8"/>
  <c r="E2329" i="8"/>
  <c r="D2329" i="8"/>
  <c r="I2328" i="8"/>
  <c r="H2328" i="8"/>
  <c r="G2328" i="8"/>
  <c r="F2328" i="8"/>
  <c r="E2328" i="8"/>
  <c r="D2328" i="8"/>
  <c r="I2327" i="8"/>
  <c r="H2327" i="8"/>
  <c r="G2327" i="8"/>
  <c r="F2327" i="8"/>
  <c r="E2327" i="8"/>
  <c r="D2327" i="8"/>
  <c r="I2326" i="8"/>
  <c r="H2326" i="8"/>
  <c r="G2326" i="8"/>
  <c r="F2326" i="8"/>
  <c r="E2326" i="8"/>
  <c r="D2326" i="8"/>
  <c r="I2325" i="8"/>
  <c r="H2325" i="8"/>
  <c r="G2325" i="8"/>
  <c r="F2325" i="8"/>
  <c r="E2325" i="8"/>
  <c r="D2325" i="8"/>
  <c r="I2324" i="8"/>
  <c r="H2324" i="8"/>
  <c r="G2324" i="8"/>
  <c r="F2324" i="8"/>
  <c r="E2324" i="8"/>
  <c r="D2324" i="8"/>
  <c r="I2323" i="8"/>
  <c r="H2323" i="8"/>
  <c r="G2323" i="8"/>
  <c r="F2323" i="8"/>
  <c r="E2323" i="8"/>
  <c r="D2323" i="8"/>
  <c r="I2322" i="8"/>
  <c r="H2322" i="8"/>
  <c r="G2322" i="8"/>
  <c r="F2322" i="8"/>
  <c r="E2322" i="8"/>
  <c r="D2322" i="8"/>
  <c r="I2321" i="8"/>
  <c r="H2321" i="8"/>
  <c r="G2321" i="8"/>
  <c r="F2321" i="8"/>
  <c r="E2321" i="8"/>
  <c r="D2321" i="8"/>
  <c r="I2320" i="8"/>
  <c r="H2320" i="8"/>
  <c r="G2320" i="8"/>
  <c r="F2320" i="8"/>
  <c r="E2320" i="8"/>
  <c r="D2320" i="8"/>
  <c r="I2319" i="8"/>
  <c r="H2319" i="8"/>
  <c r="G2319" i="8"/>
  <c r="F2319" i="8"/>
  <c r="E2319" i="8"/>
  <c r="D2319" i="8"/>
  <c r="I2318" i="8"/>
  <c r="H2318" i="8"/>
  <c r="G2318" i="8"/>
  <c r="F2318" i="8"/>
  <c r="E2318" i="8"/>
  <c r="D2318" i="8"/>
  <c r="I2317" i="8"/>
  <c r="H2317" i="8"/>
  <c r="G2317" i="8"/>
  <c r="F2317" i="8"/>
  <c r="E2317" i="8"/>
  <c r="D2317" i="8"/>
  <c r="I2316" i="8"/>
  <c r="H2316" i="8"/>
  <c r="G2316" i="8"/>
  <c r="F2316" i="8"/>
  <c r="E2316" i="8"/>
  <c r="D2316" i="8"/>
  <c r="I2315" i="8"/>
  <c r="H2315" i="8"/>
  <c r="G2315" i="8"/>
  <c r="F2315" i="8"/>
  <c r="E2315" i="8"/>
  <c r="D2315" i="8"/>
  <c r="I2314" i="8"/>
  <c r="H2314" i="8"/>
  <c r="G2314" i="8"/>
  <c r="F2314" i="8"/>
  <c r="E2314" i="8"/>
  <c r="D2314" i="8"/>
  <c r="I2313" i="8"/>
  <c r="H2313" i="8"/>
  <c r="G2313" i="8"/>
  <c r="F2313" i="8"/>
  <c r="E2313" i="8"/>
  <c r="D2313" i="8"/>
  <c r="I2312" i="8"/>
  <c r="H2312" i="8"/>
  <c r="G2312" i="8"/>
  <c r="F2312" i="8"/>
  <c r="E2312" i="8"/>
  <c r="D2312" i="8"/>
  <c r="I2311" i="8"/>
  <c r="H2311" i="8"/>
  <c r="G2311" i="8"/>
  <c r="F2311" i="8"/>
  <c r="E2311" i="8"/>
  <c r="D2311" i="8"/>
  <c r="I2310" i="8"/>
  <c r="H2310" i="8"/>
  <c r="G2310" i="8"/>
  <c r="F2310" i="8"/>
  <c r="E2310" i="8"/>
  <c r="D2310" i="8"/>
  <c r="I2309" i="8"/>
  <c r="H2309" i="8"/>
  <c r="G2309" i="8"/>
  <c r="F2309" i="8"/>
  <c r="E2309" i="8"/>
  <c r="D2309" i="8"/>
  <c r="I2308" i="8"/>
  <c r="H2308" i="8"/>
  <c r="G2308" i="8"/>
  <c r="F2308" i="8"/>
  <c r="E2308" i="8"/>
  <c r="D2308" i="8"/>
  <c r="I2307" i="8"/>
  <c r="H2307" i="8"/>
  <c r="G2307" i="8"/>
  <c r="F2307" i="8"/>
  <c r="E2307" i="8"/>
  <c r="D2307" i="8"/>
  <c r="I2306" i="8"/>
  <c r="H2306" i="8"/>
  <c r="G2306" i="8"/>
  <c r="F2306" i="8"/>
  <c r="E2306" i="8"/>
  <c r="D2306" i="8"/>
  <c r="I2305" i="8"/>
  <c r="H2305" i="8"/>
  <c r="G2305" i="8"/>
  <c r="F2305" i="8"/>
  <c r="E2305" i="8"/>
  <c r="D2305" i="8"/>
  <c r="I2304" i="8"/>
  <c r="H2304" i="8"/>
  <c r="G2304" i="8"/>
  <c r="F2304" i="8"/>
  <c r="E2304" i="8"/>
  <c r="D2304" i="8"/>
  <c r="I2303" i="8"/>
  <c r="H2303" i="8"/>
  <c r="G2303" i="8"/>
  <c r="F2303" i="8"/>
  <c r="E2303" i="8"/>
  <c r="D2303" i="8"/>
  <c r="I2302" i="8"/>
  <c r="H2302" i="8"/>
  <c r="G2302" i="8"/>
  <c r="F2302" i="8"/>
  <c r="E2302" i="8"/>
  <c r="D2302" i="8"/>
  <c r="I2301" i="8"/>
  <c r="H2301" i="8"/>
  <c r="G2301" i="8"/>
  <c r="F2301" i="8"/>
  <c r="E2301" i="8"/>
  <c r="D2301" i="8"/>
  <c r="I2300" i="8"/>
  <c r="H2300" i="8"/>
  <c r="G2300" i="8"/>
  <c r="F2300" i="8"/>
  <c r="E2300" i="8"/>
  <c r="D2300" i="8"/>
  <c r="I2299" i="8"/>
  <c r="H2299" i="8"/>
  <c r="G2299" i="8"/>
  <c r="F2299" i="8"/>
  <c r="E2299" i="8"/>
  <c r="D2299" i="8"/>
  <c r="I2298" i="8"/>
  <c r="H2298" i="8"/>
  <c r="G2298" i="8"/>
  <c r="F2298" i="8"/>
  <c r="E2298" i="8"/>
  <c r="D2298" i="8"/>
  <c r="I2297" i="8"/>
  <c r="H2297" i="8"/>
  <c r="G2297" i="8"/>
  <c r="F2297" i="8"/>
  <c r="E2297" i="8"/>
  <c r="D2297" i="8"/>
  <c r="I2296" i="8"/>
  <c r="H2296" i="8"/>
  <c r="G2296" i="8"/>
  <c r="F2296" i="8"/>
  <c r="E2296" i="8"/>
  <c r="D2296" i="8"/>
  <c r="I2295" i="8"/>
  <c r="H2295" i="8"/>
  <c r="G2295" i="8"/>
  <c r="F2295" i="8"/>
  <c r="E2295" i="8"/>
  <c r="D2295" i="8"/>
  <c r="I2294" i="8"/>
  <c r="H2294" i="8"/>
  <c r="G2294" i="8"/>
  <c r="F2294" i="8"/>
  <c r="E2294" i="8"/>
  <c r="D2294" i="8"/>
  <c r="I2293" i="8"/>
  <c r="H2293" i="8"/>
  <c r="G2293" i="8"/>
  <c r="F2293" i="8"/>
  <c r="E2293" i="8"/>
  <c r="D2293" i="8"/>
  <c r="I2292" i="8"/>
  <c r="H2292" i="8"/>
  <c r="G2292" i="8"/>
  <c r="F2292" i="8"/>
  <c r="E2292" i="8"/>
  <c r="D2292" i="8"/>
  <c r="I2291" i="8"/>
  <c r="H2291" i="8"/>
  <c r="G2291" i="8"/>
  <c r="F2291" i="8"/>
  <c r="E2291" i="8"/>
  <c r="D2291" i="8"/>
  <c r="I2290" i="8"/>
  <c r="H2290" i="8"/>
  <c r="G2290" i="8"/>
  <c r="F2290" i="8"/>
  <c r="E2290" i="8"/>
  <c r="D2290" i="8"/>
  <c r="I2289" i="8"/>
  <c r="H2289" i="8"/>
  <c r="G2289" i="8"/>
  <c r="F2289" i="8"/>
  <c r="E2289" i="8"/>
  <c r="D2289" i="8"/>
  <c r="I2288" i="8"/>
  <c r="H2288" i="8"/>
  <c r="G2288" i="8"/>
  <c r="F2288" i="8"/>
  <c r="E2288" i="8"/>
  <c r="D2288" i="8"/>
  <c r="I2287" i="8"/>
  <c r="H2287" i="8"/>
  <c r="G2287" i="8"/>
  <c r="F2287" i="8"/>
  <c r="E2287" i="8"/>
  <c r="D2287" i="8"/>
  <c r="I2286" i="8"/>
  <c r="H2286" i="8"/>
  <c r="G2286" i="8"/>
  <c r="F2286" i="8"/>
  <c r="E2286" i="8"/>
  <c r="D2286" i="8"/>
  <c r="I2285" i="8"/>
  <c r="H2285" i="8"/>
  <c r="G2285" i="8"/>
  <c r="F2285" i="8"/>
  <c r="E2285" i="8"/>
  <c r="D2285" i="8"/>
  <c r="I2284" i="8"/>
  <c r="H2284" i="8"/>
  <c r="G2284" i="8"/>
  <c r="F2284" i="8"/>
  <c r="E2284" i="8"/>
  <c r="D2284" i="8"/>
  <c r="I2283" i="8"/>
  <c r="H2283" i="8"/>
  <c r="G2283" i="8"/>
  <c r="F2283" i="8"/>
  <c r="E2283" i="8"/>
  <c r="D2283" i="8"/>
  <c r="I2282" i="8"/>
  <c r="H2282" i="8"/>
  <c r="G2282" i="8"/>
  <c r="F2282" i="8"/>
  <c r="E2282" i="8"/>
  <c r="D2282" i="8"/>
  <c r="I2281" i="8"/>
  <c r="H2281" i="8"/>
  <c r="G2281" i="8"/>
  <c r="F2281" i="8"/>
  <c r="E2281" i="8"/>
  <c r="D2281" i="8"/>
  <c r="I2280" i="8"/>
  <c r="H2280" i="8"/>
  <c r="G2280" i="8"/>
  <c r="F2280" i="8"/>
  <c r="E2280" i="8"/>
  <c r="D2280" i="8"/>
  <c r="I2279" i="8"/>
  <c r="H2279" i="8"/>
  <c r="G2279" i="8"/>
  <c r="F2279" i="8"/>
  <c r="E2279" i="8"/>
  <c r="D2279" i="8"/>
  <c r="I2278" i="8"/>
  <c r="H2278" i="8"/>
  <c r="G2278" i="8"/>
  <c r="F2278" i="8"/>
  <c r="E2278" i="8"/>
  <c r="D2278" i="8"/>
  <c r="I2277" i="8"/>
  <c r="H2277" i="8"/>
  <c r="G2277" i="8"/>
  <c r="F2277" i="8"/>
  <c r="E2277" i="8"/>
  <c r="D2277" i="8"/>
  <c r="I2276" i="8"/>
  <c r="H2276" i="8"/>
  <c r="G2276" i="8"/>
  <c r="F2276" i="8"/>
  <c r="E2276" i="8"/>
  <c r="D2276" i="8"/>
  <c r="I2275" i="8"/>
  <c r="H2275" i="8"/>
  <c r="G2275" i="8"/>
  <c r="F2275" i="8"/>
  <c r="E2275" i="8"/>
  <c r="D2275" i="8"/>
  <c r="I2274" i="8"/>
  <c r="H2274" i="8"/>
  <c r="G2274" i="8"/>
  <c r="F2274" i="8"/>
  <c r="E2274" i="8"/>
  <c r="D2274" i="8"/>
  <c r="I2273" i="8"/>
  <c r="H2273" i="8"/>
  <c r="G2273" i="8"/>
  <c r="F2273" i="8"/>
  <c r="E2273" i="8"/>
  <c r="D2273" i="8"/>
  <c r="I2272" i="8"/>
  <c r="H2272" i="8"/>
  <c r="G2272" i="8"/>
  <c r="F2272" i="8"/>
  <c r="E2272" i="8"/>
  <c r="D2272" i="8"/>
  <c r="I2271" i="8"/>
  <c r="H2271" i="8"/>
  <c r="G2271" i="8"/>
  <c r="F2271" i="8"/>
  <c r="E2271" i="8"/>
  <c r="D2271" i="8"/>
  <c r="I2270" i="8"/>
  <c r="H2270" i="8"/>
  <c r="G2270" i="8"/>
  <c r="F2270" i="8"/>
  <c r="E2270" i="8"/>
  <c r="D2270" i="8"/>
  <c r="I2269" i="8"/>
  <c r="H2269" i="8"/>
  <c r="G2269" i="8"/>
  <c r="F2269" i="8"/>
  <c r="E2269" i="8"/>
  <c r="D2269" i="8"/>
  <c r="I2268" i="8"/>
  <c r="H2268" i="8"/>
  <c r="G2268" i="8"/>
  <c r="F2268" i="8"/>
  <c r="E2268" i="8"/>
  <c r="D2268" i="8"/>
  <c r="I2267" i="8"/>
  <c r="H2267" i="8"/>
  <c r="G2267" i="8"/>
  <c r="F2267" i="8"/>
  <c r="E2267" i="8"/>
  <c r="D2267" i="8"/>
  <c r="I2266" i="8"/>
  <c r="H2266" i="8"/>
  <c r="G2266" i="8"/>
  <c r="F2266" i="8"/>
  <c r="E2266" i="8"/>
  <c r="D2266" i="8"/>
  <c r="I2265" i="8"/>
  <c r="H2265" i="8"/>
  <c r="G2265" i="8"/>
  <c r="F2265" i="8"/>
  <c r="E2265" i="8"/>
  <c r="D2265" i="8"/>
  <c r="I2264" i="8"/>
  <c r="H2264" i="8"/>
  <c r="G2264" i="8"/>
  <c r="F2264" i="8"/>
  <c r="E2264" i="8"/>
  <c r="D2264" i="8"/>
  <c r="I2263" i="8"/>
  <c r="H2263" i="8"/>
  <c r="G2263" i="8"/>
  <c r="F2263" i="8"/>
  <c r="E2263" i="8"/>
  <c r="D2263" i="8"/>
  <c r="I2262" i="8"/>
  <c r="H2262" i="8"/>
  <c r="G2262" i="8"/>
  <c r="F2262" i="8"/>
  <c r="E2262" i="8"/>
  <c r="D2262" i="8"/>
  <c r="I2261" i="8"/>
  <c r="H2261" i="8"/>
  <c r="G2261" i="8"/>
  <c r="F2261" i="8"/>
  <c r="E2261" i="8"/>
  <c r="D2261" i="8"/>
  <c r="I2260" i="8"/>
  <c r="H2260" i="8"/>
  <c r="G2260" i="8"/>
  <c r="F2260" i="8"/>
  <c r="E2260" i="8"/>
  <c r="D2260" i="8"/>
  <c r="I2259" i="8"/>
  <c r="H2259" i="8"/>
  <c r="G2259" i="8"/>
  <c r="F2259" i="8"/>
  <c r="E2259" i="8"/>
  <c r="D2259" i="8"/>
  <c r="I2258" i="8"/>
  <c r="H2258" i="8"/>
  <c r="G2258" i="8"/>
  <c r="F2258" i="8"/>
  <c r="E2258" i="8"/>
  <c r="D2258" i="8"/>
  <c r="I2257" i="8"/>
  <c r="H2257" i="8"/>
  <c r="G2257" i="8"/>
  <c r="F2257" i="8"/>
  <c r="E2257" i="8"/>
  <c r="D2257" i="8"/>
  <c r="I2256" i="8"/>
  <c r="H2256" i="8"/>
  <c r="G2256" i="8"/>
  <c r="F2256" i="8"/>
  <c r="E2256" i="8"/>
  <c r="D2256" i="8"/>
  <c r="I2255" i="8"/>
  <c r="H2255" i="8"/>
  <c r="G2255" i="8"/>
  <c r="F2255" i="8"/>
  <c r="E2255" i="8"/>
  <c r="D2255" i="8"/>
  <c r="I2254" i="8"/>
  <c r="H2254" i="8"/>
  <c r="G2254" i="8"/>
  <c r="F2254" i="8"/>
  <c r="E2254" i="8"/>
  <c r="D2254" i="8"/>
  <c r="I2253" i="8"/>
  <c r="H2253" i="8"/>
  <c r="G2253" i="8"/>
  <c r="F2253" i="8"/>
  <c r="E2253" i="8"/>
  <c r="D2253" i="8"/>
  <c r="I2252" i="8"/>
  <c r="H2252" i="8"/>
  <c r="G2252" i="8"/>
  <c r="F2252" i="8"/>
  <c r="E2252" i="8"/>
  <c r="D2252" i="8"/>
  <c r="I2251" i="8"/>
  <c r="H2251" i="8"/>
  <c r="G2251" i="8"/>
  <c r="F2251" i="8"/>
  <c r="E2251" i="8"/>
  <c r="D2251" i="8"/>
  <c r="I2250" i="8"/>
  <c r="H2250" i="8"/>
  <c r="G2250" i="8"/>
  <c r="F2250" i="8"/>
  <c r="E2250" i="8"/>
  <c r="D2250" i="8"/>
  <c r="I2249" i="8"/>
  <c r="H2249" i="8"/>
  <c r="G2249" i="8"/>
  <c r="F2249" i="8"/>
  <c r="E2249" i="8"/>
  <c r="D2249" i="8"/>
  <c r="I2248" i="8"/>
  <c r="H2248" i="8"/>
  <c r="G2248" i="8"/>
  <c r="F2248" i="8"/>
  <c r="E2248" i="8"/>
  <c r="D2248" i="8"/>
  <c r="I2247" i="8"/>
  <c r="H2247" i="8"/>
  <c r="G2247" i="8"/>
  <c r="F2247" i="8"/>
  <c r="E2247" i="8"/>
  <c r="D2247" i="8"/>
  <c r="I2246" i="8"/>
  <c r="H2246" i="8"/>
  <c r="G2246" i="8"/>
  <c r="F2246" i="8"/>
  <c r="E2246" i="8"/>
  <c r="D2246" i="8"/>
  <c r="I2245" i="8"/>
  <c r="H2245" i="8"/>
  <c r="G2245" i="8"/>
  <c r="F2245" i="8"/>
  <c r="E2245" i="8"/>
  <c r="D2245" i="8"/>
  <c r="I2244" i="8"/>
  <c r="H2244" i="8"/>
  <c r="G2244" i="8"/>
  <c r="F2244" i="8"/>
  <c r="E2244" i="8"/>
  <c r="D2244" i="8"/>
  <c r="I2243" i="8"/>
  <c r="H2243" i="8"/>
  <c r="G2243" i="8"/>
  <c r="F2243" i="8"/>
  <c r="E2243" i="8"/>
  <c r="D2243" i="8"/>
  <c r="I2242" i="8"/>
  <c r="H2242" i="8"/>
  <c r="G2242" i="8"/>
  <c r="F2242" i="8"/>
  <c r="E2242" i="8"/>
  <c r="D2242" i="8"/>
  <c r="I2241" i="8"/>
  <c r="H2241" i="8"/>
  <c r="G2241" i="8"/>
  <c r="F2241" i="8"/>
  <c r="E2241" i="8"/>
  <c r="D2241" i="8"/>
  <c r="I2240" i="8"/>
  <c r="H2240" i="8"/>
  <c r="G2240" i="8"/>
  <c r="F2240" i="8"/>
  <c r="E2240" i="8"/>
  <c r="D2240" i="8"/>
  <c r="I2239" i="8"/>
  <c r="H2239" i="8"/>
  <c r="G2239" i="8"/>
  <c r="F2239" i="8"/>
  <c r="E2239" i="8"/>
  <c r="D2239" i="8"/>
  <c r="I2238" i="8"/>
  <c r="H2238" i="8"/>
  <c r="G2238" i="8"/>
  <c r="F2238" i="8"/>
  <c r="E2238" i="8"/>
  <c r="D2238" i="8"/>
  <c r="I2237" i="8"/>
  <c r="H2237" i="8"/>
  <c r="G2237" i="8"/>
  <c r="F2237" i="8"/>
  <c r="E2237" i="8"/>
  <c r="D2237" i="8"/>
  <c r="I2236" i="8"/>
  <c r="H2236" i="8"/>
  <c r="G2236" i="8"/>
  <c r="F2236" i="8"/>
  <c r="E2236" i="8"/>
  <c r="D2236" i="8"/>
  <c r="I2235" i="8"/>
  <c r="H2235" i="8"/>
  <c r="G2235" i="8"/>
  <c r="F2235" i="8"/>
  <c r="E2235" i="8"/>
  <c r="D2235" i="8"/>
  <c r="I2234" i="8"/>
  <c r="H2234" i="8"/>
  <c r="G2234" i="8"/>
  <c r="F2234" i="8"/>
  <c r="E2234" i="8"/>
  <c r="D2234" i="8"/>
  <c r="I2233" i="8"/>
  <c r="H2233" i="8"/>
  <c r="G2233" i="8"/>
  <c r="F2233" i="8"/>
  <c r="E2233" i="8"/>
  <c r="D2233" i="8"/>
  <c r="I2232" i="8"/>
  <c r="H2232" i="8"/>
  <c r="G2232" i="8"/>
  <c r="F2232" i="8"/>
  <c r="E2232" i="8"/>
  <c r="D2232" i="8"/>
  <c r="I2231" i="8"/>
  <c r="H2231" i="8"/>
  <c r="G2231" i="8"/>
  <c r="F2231" i="8"/>
  <c r="E2231" i="8"/>
  <c r="D2231" i="8"/>
  <c r="I2230" i="8"/>
  <c r="H2230" i="8"/>
  <c r="G2230" i="8"/>
  <c r="F2230" i="8"/>
  <c r="E2230" i="8"/>
  <c r="D2230" i="8"/>
  <c r="I2229" i="8"/>
  <c r="H2229" i="8"/>
  <c r="G2229" i="8"/>
  <c r="F2229" i="8"/>
  <c r="E2229" i="8"/>
  <c r="D2229" i="8"/>
  <c r="I2228" i="8"/>
  <c r="H2228" i="8"/>
  <c r="G2228" i="8"/>
  <c r="F2228" i="8"/>
  <c r="E2228" i="8"/>
  <c r="D2228" i="8"/>
  <c r="I2227" i="8"/>
  <c r="H2227" i="8"/>
  <c r="G2227" i="8"/>
  <c r="F2227" i="8"/>
  <c r="E2227" i="8"/>
  <c r="D2227" i="8"/>
  <c r="I2226" i="8"/>
  <c r="H2226" i="8"/>
  <c r="G2226" i="8"/>
  <c r="F2226" i="8"/>
  <c r="E2226" i="8"/>
  <c r="D2226" i="8"/>
  <c r="I2225" i="8"/>
  <c r="H2225" i="8"/>
  <c r="G2225" i="8"/>
  <c r="F2225" i="8"/>
  <c r="E2225" i="8"/>
  <c r="D2225" i="8"/>
  <c r="I2224" i="8"/>
  <c r="H2224" i="8"/>
  <c r="G2224" i="8"/>
  <c r="F2224" i="8"/>
  <c r="E2224" i="8"/>
  <c r="D2224" i="8"/>
  <c r="I2223" i="8"/>
  <c r="H2223" i="8"/>
  <c r="G2223" i="8"/>
  <c r="F2223" i="8"/>
  <c r="E2223" i="8"/>
  <c r="D2223" i="8"/>
  <c r="I2222" i="8"/>
  <c r="H2222" i="8"/>
  <c r="G2222" i="8"/>
  <c r="F2222" i="8"/>
  <c r="E2222" i="8"/>
  <c r="D2222" i="8"/>
  <c r="I2221" i="8"/>
  <c r="H2221" i="8"/>
  <c r="G2221" i="8"/>
  <c r="F2221" i="8"/>
  <c r="E2221" i="8"/>
  <c r="D2221" i="8"/>
  <c r="I2220" i="8"/>
  <c r="H2220" i="8"/>
  <c r="G2220" i="8"/>
  <c r="F2220" i="8"/>
  <c r="E2220" i="8"/>
  <c r="D2220" i="8"/>
  <c r="I2219" i="8"/>
  <c r="H2219" i="8"/>
  <c r="G2219" i="8"/>
  <c r="F2219" i="8"/>
  <c r="E2219" i="8"/>
  <c r="D2219" i="8"/>
  <c r="I2218" i="8"/>
  <c r="H2218" i="8"/>
  <c r="G2218" i="8"/>
  <c r="F2218" i="8"/>
  <c r="E2218" i="8"/>
  <c r="D2218" i="8"/>
  <c r="I2217" i="8"/>
  <c r="H2217" i="8"/>
  <c r="G2217" i="8"/>
  <c r="F2217" i="8"/>
  <c r="E2217" i="8"/>
  <c r="D2217" i="8"/>
  <c r="I2216" i="8"/>
  <c r="H2216" i="8"/>
  <c r="G2216" i="8"/>
  <c r="F2216" i="8"/>
  <c r="E2216" i="8"/>
  <c r="D2216" i="8"/>
  <c r="I2215" i="8"/>
  <c r="H2215" i="8"/>
  <c r="G2215" i="8"/>
  <c r="F2215" i="8"/>
  <c r="E2215" i="8"/>
  <c r="D2215" i="8"/>
  <c r="I2214" i="8"/>
  <c r="H2214" i="8"/>
  <c r="G2214" i="8"/>
  <c r="F2214" i="8"/>
  <c r="E2214" i="8"/>
  <c r="D2214" i="8"/>
  <c r="I2213" i="8"/>
  <c r="H2213" i="8"/>
  <c r="G2213" i="8"/>
  <c r="F2213" i="8"/>
  <c r="E2213" i="8"/>
  <c r="D2213" i="8"/>
  <c r="I2212" i="8"/>
  <c r="H2212" i="8"/>
  <c r="G2212" i="8"/>
  <c r="F2212" i="8"/>
  <c r="E2212" i="8"/>
  <c r="D2212" i="8"/>
  <c r="I2211" i="8"/>
  <c r="H2211" i="8"/>
  <c r="G2211" i="8"/>
  <c r="F2211" i="8"/>
  <c r="E2211" i="8"/>
  <c r="D2211" i="8"/>
  <c r="I2210" i="8"/>
  <c r="H2210" i="8"/>
  <c r="G2210" i="8"/>
  <c r="F2210" i="8"/>
  <c r="E2210" i="8"/>
  <c r="D2210" i="8"/>
  <c r="I2209" i="8"/>
  <c r="H2209" i="8"/>
  <c r="G2209" i="8"/>
  <c r="F2209" i="8"/>
  <c r="E2209" i="8"/>
  <c r="D2209" i="8"/>
  <c r="I2208" i="8"/>
  <c r="H2208" i="8"/>
  <c r="G2208" i="8"/>
  <c r="F2208" i="8"/>
  <c r="E2208" i="8"/>
  <c r="D2208" i="8"/>
  <c r="I2207" i="8"/>
  <c r="H2207" i="8"/>
  <c r="G2207" i="8"/>
  <c r="F2207" i="8"/>
  <c r="E2207" i="8"/>
  <c r="D2207" i="8"/>
  <c r="I2206" i="8"/>
  <c r="H2206" i="8"/>
  <c r="G2206" i="8"/>
  <c r="F2206" i="8"/>
  <c r="E2206" i="8"/>
  <c r="D2206" i="8"/>
  <c r="I2205" i="8"/>
  <c r="H2205" i="8"/>
  <c r="G2205" i="8"/>
  <c r="F2205" i="8"/>
  <c r="E2205" i="8"/>
  <c r="D2205" i="8"/>
  <c r="I2204" i="8"/>
  <c r="H2204" i="8"/>
  <c r="G2204" i="8"/>
  <c r="F2204" i="8"/>
  <c r="E2204" i="8"/>
  <c r="D2204" i="8"/>
  <c r="I2203" i="8"/>
  <c r="H2203" i="8"/>
  <c r="G2203" i="8"/>
  <c r="F2203" i="8"/>
  <c r="E2203" i="8"/>
  <c r="D2203" i="8"/>
  <c r="I2202" i="8"/>
  <c r="H2202" i="8"/>
  <c r="G2202" i="8"/>
  <c r="F2202" i="8"/>
  <c r="E2202" i="8"/>
  <c r="D2202" i="8"/>
  <c r="I2201" i="8"/>
  <c r="H2201" i="8"/>
  <c r="G2201" i="8"/>
  <c r="F2201" i="8"/>
  <c r="E2201" i="8"/>
  <c r="D2201" i="8"/>
  <c r="I2200" i="8"/>
  <c r="H2200" i="8"/>
  <c r="G2200" i="8"/>
  <c r="F2200" i="8"/>
  <c r="E2200" i="8"/>
  <c r="D2200" i="8"/>
  <c r="I2199" i="8"/>
  <c r="H2199" i="8"/>
  <c r="G2199" i="8"/>
  <c r="F2199" i="8"/>
  <c r="E2199" i="8"/>
  <c r="D2199" i="8"/>
  <c r="I2198" i="8"/>
  <c r="H2198" i="8"/>
  <c r="G2198" i="8"/>
  <c r="F2198" i="8"/>
  <c r="E2198" i="8"/>
  <c r="D2198" i="8"/>
  <c r="I2197" i="8"/>
  <c r="H2197" i="8"/>
  <c r="G2197" i="8"/>
  <c r="F2197" i="8"/>
  <c r="E2197" i="8"/>
  <c r="D2197" i="8"/>
  <c r="I2196" i="8"/>
  <c r="H2196" i="8"/>
  <c r="G2196" i="8"/>
  <c r="F2196" i="8"/>
  <c r="E2196" i="8"/>
  <c r="D2196" i="8"/>
  <c r="I2195" i="8"/>
  <c r="H2195" i="8"/>
  <c r="G2195" i="8"/>
  <c r="F2195" i="8"/>
  <c r="E2195" i="8"/>
  <c r="D2195" i="8"/>
  <c r="I2194" i="8"/>
  <c r="H2194" i="8"/>
  <c r="G2194" i="8"/>
  <c r="F2194" i="8"/>
  <c r="E2194" i="8"/>
  <c r="D2194" i="8"/>
  <c r="I2193" i="8"/>
  <c r="H2193" i="8"/>
  <c r="G2193" i="8"/>
  <c r="F2193" i="8"/>
  <c r="E2193" i="8"/>
  <c r="D2193" i="8"/>
  <c r="I2192" i="8"/>
  <c r="H2192" i="8"/>
  <c r="G2192" i="8"/>
  <c r="F2192" i="8"/>
  <c r="E2192" i="8"/>
  <c r="D2192" i="8"/>
  <c r="I2191" i="8"/>
  <c r="H2191" i="8"/>
  <c r="G2191" i="8"/>
  <c r="F2191" i="8"/>
  <c r="E2191" i="8"/>
  <c r="D2191" i="8"/>
  <c r="I2190" i="8"/>
  <c r="H2190" i="8"/>
  <c r="G2190" i="8"/>
  <c r="F2190" i="8"/>
  <c r="E2190" i="8"/>
  <c r="D2190" i="8"/>
  <c r="I2189" i="8"/>
  <c r="H2189" i="8"/>
  <c r="G2189" i="8"/>
  <c r="F2189" i="8"/>
  <c r="E2189" i="8"/>
  <c r="D2189" i="8"/>
  <c r="I2188" i="8"/>
  <c r="H2188" i="8"/>
  <c r="G2188" i="8"/>
  <c r="F2188" i="8"/>
  <c r="E2188" i="8"/>
  <c r="D2188" i="8"/>
  <c r="I2187" i="8"/>
  <c r="H2187" i="8"/>
  <c r="G2187" i="8"/>
  <c r="F2187" i="8"/>
  <c r="E2187" i="8"/>
  <c r="D2187" i="8"/>
  <c r="I2186" i="8"/>
  <c r="H2186" i="8"/>
  <c r="G2186" i="8"/>
  <c r="F2186" i="8"/>
  <c r="E2186" i="8"/>
  <c r="D2186" i="8"/>
  <c r="I2185" i="8"/>
  <c r="H2185" i="8"/>
  <c r="G2185" i="8"/>
  <c r="F2185" i="8"/>
  <c r="E2185" i="8"/>
  <c r="D2185" i="8"/>
  <c r="I2184" i="8"/>
  <c r="H2184" i="8"/>
  <c r="G2184" i="8"/>
  <c r="F2184" i="8"/>
  <c r="E2184" i="8"/>
  <c r="D2184" i="8"/>
  <c r="I2183" i="8"/>
  <c r="H2183" i="8"/>
  <c r="G2183" i="8"/>
  <c r="F2183" i="8"/>
  <c r="E2183" i="8"/>
  <c r="D2183" i="8"/>
  <c r="I2182" i="8"/>
  <c r="H2182" i="8"/>
  <c r="G2182" i="8"/>
  <c r="F2182" i="8"/>
  <c r="E2182" i="8"/>
  <c r="D2182" i="8"/>
  <c r="I2181" i="8"/>
  <c r="H2181" i="8"/>
  <c r="G2181" i="8"/>
  <c r="F2181" i="8"/>
  <c r="E2181" i="8"/>
  <c r="D2181" i="8"/>
  <c r="I2180" i="8"/>
  <c r="H2180" i="8"/>
  <c r="G2180" i="8"/>
  <c r="F2180" i="8"/>
  <c r="E2180" i="8"/>
  <c r="D2180" i="8"/>
  <c r="I2179" i="8"/>
  <c r="H2179" i="8"/>
  <c r="G2179" i="8"/>
  <c r="F2179" i="8"/>
  <c r="E2179" i="8"/>
  <c r="D2179" i="8"/>
  <c r="I2178" i="8"/>
  <c r="H2178" i="8"/>
  <c r="G2178" i="8"/>
  <c r="F2178" i="8"/>
  <c r="E2178" i="8"/>
  <c r="D2178" i="8"/>
  <c r="I2177" i="8"/>
  <c r="H2177" i="8"/>
  <c r="G2177" i="8"/>
  <c r="F2177" i="8"/>
  <c r="E2177" i="8"/>
  <c r="D2177" i="8"/>
  <c r="I2176" i="8"/>
  <c r="H2176" i="8"/>
  <c r="G2176" i="8"/>
  <c r="F2176" i="8"/>
  <c r="E2176" i="8"/>
  <c r="D2176" i="8"/>
  <c r="I2175" i="8"/>
  <c r="H2175" i="8"/>
  <c r="G2175" i="8"/>
  <c r="F2175" i="8"/>
  <c r="E2175" i="8"/>
  <c r="D2175" i="8"/>
  <c r="I2174" i="8"/>
  <c r="H2174" i="8"/>
  <c r="G2174" i="8"/>
  <c r="F2174" i="8"/>
  <c r="E2174" i="8"/>
  <c r="D2174" i="8"/>
  <c r="I2173" i="8"/>
  <c r="H2173" i="8"/>
  <c r="G2173" i="8"/>
  <c r="F2173" i="8"/>
  <c r="E2173" i="8"/>
  <c r="D2173" i="8"/>
  <c r="I2172" i="8"/>
  <c r="H2172" i="8"/>
  <c r="G2172" i="8"/>
  <c r="F2172" i="8"/>
  <c r="E2172" i="8"/>
  <c r="D2172" i="8"/>
  <c r="I2171" i="8"/>
  <c r="H2171" i="8"/>
  <c r="G2171" i="8"/>
  <c r="F2171" i="8"/>
  <c r="E2171" i="8"/>
  <c r="D2171" i="8"/>
  <c r="I2170" i="8"/>
  <c r="H2170" i="8"/>
  <c r="G2170" i="8"/>
  <c r="F2170" i="8"/>
  <c r="E2170" i="8"/>
  <c r="D2170" i="8"/>
  <c r="I2169" i="8"/>
  <c r="H2169" i="8"/>
  <c r="G2169" i="8"/>
  <c r="F2169" i="8"/>
  <c r="E2169" i="8"/>
  <c r="D2169" i="8"/>
  <c r="I2168" i="8"/>
  <c r="H2168" i="8"/>
  <c r="G2168" i="8"/>
  <c r="F2168" i="8"/>
  <c r="E2168" i="8"/>
  <c r="D2168" i="8"/>
  <c r="I2167" i="8"/>
  <c r="H2167" i="8"/>
  <c r="G2167" i="8"/>
  <c r="F2167" i="8"/>
  <c r="E2167" i="8"/>
  <c r="D2167" i="8"/>
  <c r="I2166" i="8"/>
  <c r="H2166" i="8"/>
  <c r="G2166" i="8"/>
  <c r="F2166" i="8"/>
  <c r="E2166" i="8"/>
  <c r="D2166" i="8"/>
  <c r="I2165" i="8"/>
  <c r="H2165" i="8"/>
  <c r="G2165" i="8"/>
  <c r="F2165" i="8"/>
  <c r="E2165" i="8"/>
  <c r="D2165" i="8"/>
  <c r="I2164" i="8"/>
  <c r="H2164" i="8"/>
  <c r="G2164" i="8"/>
  <c r="F2164" i="8"/>
  <c r="E2164" i="8"/>
  <c r="D2164" i="8"/>
  <c r="I2163" i="8"/>
  <c r="H2163" i="8"/>
  <c r="G2163" i="8"/>
  <c r="F2163" i="8"/>
  <c r="E2163" i="8"/>
  <c r="D2163" i="8"/>
  <c r="I2162" i="8"/>
  <c r="H2162" i="8"/>
  <c r="G2162" i="8"/>
  <c r="F2162" i="8"/>
  <c r="E2162" i="8"/>
  <c r="D2162" i="8"/>
  <c r="I2161" i="8"/>
  <c r="H2161" i="8"/>
  <c r="G2161" i="8"/>
  <c r="F2161" i="8"/>
  <c r="E2161" i="8"/>
  <c r="D2161" i="8"/>
  <c r="I2160" i="8"/>
  <c r="H2160" i="8"/>
  <c r="G2160" i="8"/>
  <c r="F2160" i="8"/>
  <c r="E2160" i="8"/>
  <c r="D2160" i="8"/>
  <c r="I2159" i="8"/>
  <c r="H2159" i="8"/>
  <c r="G2159" i="8"/>
  <c r="F2159" i="8"/>
  <c r="E2159" i="8"/>
  <c r="D2159" i="8"/>
  <c r="I2158" i="8"/>
  <c r="H2158" i="8"/>
  <c r="G2158" i="8"/>
  <c r="F2158" i="8"/>
  <c r="E2158" i="8"/>
  <c r="D2158" i="8"/>
  <c r="I2157" i="8"/>
  <c r="H2157" i="8"/>
  <c r="G2157" i="8"/>
  <c r="F2157" i="8"/>
  <c r="E2157" i="8"/>
  <c r="D2157" i="8"/>
  <c r="I2156" i="8"/>
  <c r="H2156" i="8"/>
  <c r="G2156" i="8"/>
  <c r="F2156" i="8"/>
  <c r="E2156" i="8"/>
  <c r="D2156" i="8"/>
  <c r="I2155" i="8"/>
  <c r="H2155" i="8"/>
  <c r="G2155" i="8"/>
  <c r="F2155" i="8"/>
  <c r="E2155" i="8"/>
  <c r="D2155" i="8"/>
  <c r="I2154" i="8"/>
  <c r="H2154" i="8"/>
  <c r="G2154" i="8"/>
  <c r="F2154" i="8"/>
  <c r="E2154" i="8"/>
  <c r="D2154" i="8"/>
  <c r="I2153" i="8"/>
  <c r="H2153" i="8"/>
  <c r="G2153" i="8"/>
  <c r="F2153" i="8"/>
  <c r="E2153" i="8"/>
  <c r="D2153" i="8"/>
  <c r="I2152" i="8"/>
  <c r="H2152" i="8"/>
  <c r="G2152" i="8"/>
  <c r="F2152" i="8"/>
  <c r="E2152" i="8"/>
  <c r="D2152" i="8"/>
  <c r="I2151" i="8"/>
  <c r="H2151" i="8"/>
  <c r="G2151" i="8"/>
  <c r="F2151" i="8"/>
  <c r="E2151" i="8"/>
  <c r="D2151" i="8"/>
  <c r="I2150" i="8"/>
  <c r="H2150" i="8"/>
  <c r="G2150" i="8"/>
  <c r="F2150" i="8"/>
  <c r="E2150" i="8"/>
  <c r="D2150" i="8"/>
  <c r="I2149" i="8"/>
  <c r="H2149" i="8"/>
  <c r="G2149" i="8"/>
  <c r="F2149" i="8"/>
  <c r="E2149" i="8"/>
  <c r="D2149" i="8"/>
  <c r="I2148" i="8"/>
  <c r="H2148" i="8"/>
  <c r="G2148" i="8"/>
  <c r="F2148" i="8"/>
  <c r="E2148" i="8"/>
  <c r="D2148" i="8"/>
  <c r="I2147" i="8"/>
  <c r="H2147" i="8"/>
  <c r="G2147" i="8"/>
  <c r="F2147" i="8"/>
  <c r="E2147" i="8"/>
  <c r="D2147" i="8"/>
  <c r="I2146" i="8"/>
  <c r="H2146" i="8"/>
  <c r="G2146" i="8"/>
  <c r="F2146" i="8"/>
  <c r="E2146" i="8"/>
  <c r="D2146" i="8"/>
  <c r="I2145" i="8"/>
  <c r="H2145" i="8"/>
  <c r="G2145" i="8"/>
  <c r="F2145" i="8"/>
  <c r="E2145" i="8"/>
  <c r="D2145" i="8"/>
  <c r="I2144" i="8"/>
  <c r="H2144" i="8"/>
  <c r="G2144" i="8"/>
  <c r="F2144" i="8"/>
  <c r="E2144" i="8"/>
  <c r="D2144" i="8"/>
  <c r="I2143" i="8"/>
  <c r="H2143" i="8"/>
  <c r="G2143" i="8"/>
  <c r="F2143" i="8"/>
  <c r="E2143" i="8"/>
  <c r="D2143" i="8"/>
  <c r="I2142" i="8"/>
  <c r="H2142" i="8"/>
  <c r="G2142" i="8"/>
  <c r="F2142" i="8"/>
  <c r="E2142" i="8"/>
  <c r="D2142" i="8"/>
  <c r="I2141" i="8"/>
  <c r="H2141" i="8"/>
  <c r="G2141" i="8"/>
  <c r="F2141" i="8"/>
  <c r="E2141" i="8"/>
  <c r="D2141" i="8"/>
  <c r="I2140" i="8"/>
  <c r="H2140" i="8"/>
  <c r="G2140" i="8"/>
  <c r="F2140" i="8"/>
  <c r="E2140" i="8"/>
  <c r="D2140" i="8"/>
  <c r="I2139" i="8"/>
  <c r="H2139" i="8"/>
  <c r="G2139" i="8"/>
  <c r="F2139" i="8"/>
  <c r="E2139" i="8"/>
  <c r="D2139" i="8"/>
  <c r="I2138" i="8"/>
  <c r="H2138" i="8"/>
  <c r="G2138" i="8"/>
  <c r="F2138" i="8"/>
  <c r="E2138" i="8"/>
  <c r="D2138" i="8"/>
  <c r="I2137" i="8"/>
  <c r="H2137" i="8"/>
  <c r="G2137" i="8"/>
  <c r="F2137" i="8"/>
  <c r="E2137" i="8"/>
  <c r="D2137" i="8"/>
  <c r="I2136" i="8"/>
  <c r="H2136" i="8"/>
  <c r="G2136" i="8"/>
  <c r="F2136" i="8"/>
  <c r="E2136" i="8"/>
  <c r="D2136" i="8"/>
  <c r="I2135" i="8"/>
  <c r="H2135" i="8"/>
  <c r="G2135" i="8"/>
  <c r="F2135" i="8"/>
  <c r="E2135" i="8"/>
  <c r="D2135" i="8"/>
  <c r="I2134" i="8"/>
  <c r="H2134" i="8"/>
  <c r="G2134" i="8"/>
  <c r="F2134" i="8"/>
  <c r="E2134" i="8"/>
  <c r="D2134" i="8"/>
  <c r="I2133" i="8"/>
  <c r="H2133" i="8"/>
  <c r="G2133" i="8"/>
  <c r="F2133" i="8"/>
  <c r="E2133" i="8"/>
  <c r="D2133" i="8"/>
  <c r="I2132" i="8"/>
  <c r="H2132" i="8"/>
  <c r="G2132" i="8"/>
  <c r="F2132" i="8"/>
  <c r="E2132" i="8"/>
  <c r="D2132" i="8"/>
  <c r="I2131" i="8"/>
  <c r="H2131" i="8"/>
  <c r="G2131" i="8"/>
  <c r="F2131" i="8"/>
  <c r="E2131" i="8"/>
  <c r="D2131" i="8"/>
  <c r="I2130" i="8"/>
  <c r="H2130" i="8"/>
  <c r="G2130" i="8"/>
  <c r="F2130" i="8"/>
  <c r="E2130" i="8"/>
  <c r="D2130" i="8"/>
  <c r="I2129" i="8"/>
  <c r="H2129" i="8"/>
  <c r="G2129" i="8"/>
  <c r="F2129" i="8"/>
  <c r="E2129" i="8"/>
  <c r="D2129" i="8"/>
  <c r="I2128" i="8"/>
  <c r="H2128" i="8"/>
  <c r="G2128" i="8"/>
  <c r="F2128" i="8"/>
  <c r="E2128" i="8"/>
  <c r="D2128" i="8"/>
  <c r="I2127" i="8"/>
  <c r="H2127" i="8"/>
  <c r="G2127" i="8"/>
  <c r="F2127" i="8"/>
  <c r="E2127" i="8"/>
  <c r="D2127" i="8"/>
  <c r="I2126" i="8"/>
  <c r="H2126" i="8"/>
  <c r="G2126" i="8"/>
  <c r="F2126" i="8"/>
  <c r="E2126" i="8"/>
  <c r="D2126" i="8"/>
  <c r="I2125" i="8"/>
  <c r="H2125" i="8"/>
  <c r="G2125" i="8"/>
  <c r="F2125" i="8"/>
  <c r="E2125" i="8"/>
  <c r="D2125" i="8"/>
  <c r="I2124" i="8"/>
  <c r="H2124" i="8"/>
  <c r="G2124" i="8"/>
  <c r="F2124" i="8"/>
  <c r="E2124" i="8"/>
  <c r="D2124" i="8"/>
  <c r="I2123" i="8"/>
  <c r="H2123" i="8"/>
  <c r="G2123" i="8"/>
  <c r="F2123" i="8"/>
  <c r="E2123" i="8"/>
  <c r="D2123" i="8"/>
  <c r="I2122" i="8"/>
  <c r="H2122" i="8"/>
  <c r="G2122" i="8"/>
  <c r="F2122" i="8"/>
  <c r="E2122" i="8"/>
  <c r="D2122" i="8"/>
  <c r="I2121" i="8"/>
  <c r="H2121" i="8"/>
  <c r="G2121" i="8"/>
  <c r="F2121" i="8"/>
  <c r="E2121" i="8"/>
  <c r="D2121" i="8"/>
  <c r="I2120" i="8"/>
  <c r="H2120" i="8"/>
  <c r="G2120" i="8"/>
  <c r="F2120" i="8"/>
  <c r="E2120" i="8"/>
  <c r="D2120" i="8"/>
  <c r="I2119" i="8"/>
  <c r="H2119" i="8"/>
  <c r="G2119" i="8"/>
  <c r="F2119" i="8"/>
  <c r="E2119" i="8"/>
  <c r="D2119" i="8"/>
  <c r="I2118" i="8"/>
  <c r="H2118" i="8"/>
  <c r="G2118" i="8"/>
  <c r="F2118" i="8"/>
  <c r="E2118" i="8"/>
  <c r="D2118" i="8"/>
  <c r="I2117" i="8"/>
  <c r="H2117" i="8"/>
  <c r="G2117" i="8"/>
  <c r="F2117" i="8"/>
  <c r="E2117" i="8"/>
  <c r="D2117" i="8"/>
  <c r="I2116" i="8"/>
  <c r="H2116" i="8"/>
  <c r="G2116" i="8"/>
  <c r="F2116" i="8"/>
  <c r="E2116" i="8"/>
  <c r="D2116" i="8"/>
  <c r="I2115" i="8"/>
  <c r="H2115" i="8"/>
  <c r="G2115" i="8"/>
  <c r="F2115" i="8"/>
  <c r="E2115" i="8"/>
  <c r="D2115" i="8"/>
  <c r="I2114" i="8"/>
  <c r="H2114" i="8"/>
  <c r="G2114" i="8"/>
  <c r="F2114" i="8"/>
  <c r="E2114" i="8"/>
  <c r="D2114" i="8"/>
  <c r="I2113" i="8"/>
  <c r="H2113" i="8"/>
  <c r="G2113" i="8"/>
  <c r="F2113" i="8"/>
  <c r="E2113" i="8"/>
  <c r="D2113" i="8"/>
  <c r="I2112" i="8"/>
  <c r="H2112" i="8"/>
  <c r="G2112" i="8"/>
  <c r="F2112" i="8"/>
  <c r="E2112" i="8"/>
  <c r="D2112" i="8"/>
  <c r="I2111" i="8"/>
  <c r="H2111" i="8"/>
  <c r="G2111" i="8"/>
  <c r="F2111" i="8"/>
  <c r="E2111" i="8"/>
  <c r="D2111" i="8"/>
  <c r="I2110" i="8"/>
  <c r="H2110" i="8"/>
  <c r="G2110" i="8"/>
  <c r="F2110" i="8"/>
  <c r="E2110" i="8"/>
  <c r="D2110" i="8"/>
  <c r="I2109" i="8"/>
  <c r="H2109" i="8"/>
  <c r="G2109" i="8"/>
  <c r="F2109" i="8"/>
  <c r="E2109" i="8"/>
  <c r="D2109" i="8"/>
  <c r="I2108" i="8"/>
  <c r="H2108" i="8"/>
  <c r="G2108" i="8"/>
  <c r="F2108" i="8"/>
  <c r="E2108" i="8"/>
  <c r="D2108" i="8"/>
  <c r="I2107" i="8"/>
  <c r="H2107" i="8"/>
  <c r="G2107" i="8"/>
  <c r="F2107" i="8"/>
  <c r="E2107" i="8"/>
  <c r="D2107" i="8"/>
  <c r="I2106" i="8"/>
  <c r="H2106" i="8"/>
  <c r="G2106" i="8"/>
  <c r="F2106" i="8"/>
  <c r="E2106" i="8"/>
  <c r="D2106" i="8"/>
  <c r="I2105" i="8"/>
  <c r="H2105" i="8"/>
  <c r="G2105" i="8"/>
  <c r="F2105" i="8"/>
  <c r="E2105" i="8"/>
  <c r="D2105" i="8"/>
  <c r="I2104" i="8"/>
  <c r="H2104" i="8"/>
  <c r="G2104" i="8"/>
  <c r="F2104" i="8"/>
  <c r="E2104" i="8"/>
  <c r="D2104" i="8"/>
  <c r="I2103" i="8"/>
  <c r="H2103" i="8"/>
  <c r="G2103" i="8"/>
  <c r="F2103" i="8"/>
  <c r="E2103" i="8"/>
  <c r="D2103" i="8"/>
  <c r="I2102" i="8"/>
  <c r="H2102" i="8"/>
  <c r="G2102" i="8"/>
  <c r="F2102" i="8"/>
  <c r="E2102" i="8"/>
  <c r="D2102" i="8"/>
  <c r="I2101" i="8"/>
  <c r="H2101" i="8"/>
  <c r="G2101" i="8"/>
  <c r="F2101" i="8"/>
  <c r="E2101" i="8"/>
  <c r="D2101" i="8"/>
  <c r="I2100" i="8"/>
  <c r="H2100" i="8"/>
  <c r="G2100" i="8"/>
  <c r="F2100" i="8"/>
  <c r="E2100" i="8"/>
  <c r="D2100" i="8"/>
  <c r="I2099" i="8"/>
  <c r="H2099" i="8"/>
  <c r="G2099" i="8"/>
  <c r="F2099" i="8"/>
  <c r="E2099" i="8"/>
  <c r="D2099" i="8"/>
  <c r="I2098" i="8"/>
  <c r="H2098" i="8"/>
  <c r="G2098" i="8"/>
  <c r="F2098" i="8"/>
  <c r="E2098" i="8"/>
  <c r="D2098" i="8"/>
  <c r="I2097" i="8"/>
  <c r="H2097" i="8"/>
  <c r="G2097" i="8"/>
  <c r="F2097" i="8"/>
  <c r="E2097" i="8"/>
  <c r="D2097" i="8"/>
  <c r="I2096" i="8"/>
  <c r="H2096" i="8"/>
  <c r="G2096" i="8"/>
  <c r="F2096" i="8"/>
  <c r="E2096" i="8"/>
  <c r="D2096" i="8"/>
  <c r="I2095" i="8"/>
  <c r="H2095" i="8"/>
  <c r="G2095" i="8"/>
  <c r="F2095" i="8"/>
  <c r="E2095" i="8"/>
  <c r="D2095" i="8"/>
  <c r="I2094" i="8"/>
  <c r="H2094" i="8"/>
  <c r="G2094" i="8"/>
  <c r="F2094" i="8"/>
  <c r="E2094" i="8"/>
  <c r="D2094" i="8"/>
  <c r="I2093" i="8"/>
  <c r="H2093" i="8"/>
  <c r="G2093" i="8"/>
  <c r="F2093" i="8"/>
  <c r="E2093" i="8"/>
  <c r="D2093" i="8"/>
  <c r="I2092" i="8"/>
  <c r="H2092" i="8"/>
  <c r="G2092" i="8"/>
  <c r="F2092" i="8"/>
  <c r="E2092" i="8"/>
  <c r="D2092" i="8"/>
  <c r="I2091" i="8"/>
  <c r="H2091" i="8"/>
  <c r="G2091" i="8"/>
  <c r="F2091" i="8"/>
  <c r="E2091" i="8"/>
  <c r="D2091" i="8"/>
  <c r="I2090" i="8"/>
  <c r="H2090" i="8"/>
  <c r="G2090" i="8"/>
  <c r="F2090" i="8"/>
  <c r="E2090" i="8"/>
  <c r="D2090" i="8"/>
  <c r="I2089" i="8"/>
  <c r="H2089" i="8"/>
  <c r="G2089" i="8"/>
  <c r="F2089" i="8"/>
  <c r="E2089" i="8"/>
  <c r="D2089" i="8"/>
  <c r="I2088" i="8"/>
  <c r="H2088" i="8"/>
  <c r="G2088" i="8"/>
  <c r="F2088" i="8"/>
  <c r="E2088" i="8"/>
  <c r="D2088" i="8"/>
  <c r="I2087" i="8"/>
  <c r="H2087" i="8"/>
  <c r="G2087" i="8"/>
  <c r="F2087" i="8"/>
  <c r="E2087" i="8"/>
  <c r="D2087" i="8"/>
  <c r="I2086" i="8"/>
  <c r="H2086" i="8"/>
  <c r="G2086" i="8"/>
  <c r="F2086" i="8"/>
  <c r="E2086" i="8"/>
  <c r="D2086" i="8"/>
  <c r="I2085" i="8"/>
  <c r="H2085" i="8"/>
  <c r="G2085" i="8"/>
  <c r="F2085" i="8"/>
  <c r="E2085" i="8"/>
  <c r="D2085" i="8"/>
  <c r="I2084" i="8"/>
  <c r="H2084" i="8"/>
  <c r="G2084" i="8"/>
  <c r="F2084" i="8"/>
  <c r="E2084" i="8"/>
  <c r="D2084" i="8"/>
  <c r="I2083" i="8"/>
  <c r="H2083" i="8"/>
  <c r="G2083" i="8"/>
  <c r="F2083" i="8"/>
  <c r="E2083" i="8"/>
  <c r="D2083" i="8"/>
  <c r="I2082" i="8"/>
  <c r="H2082" i="8"/>
  <c r="G2082" i="8"/>
  <c r="F2082" i="8"/>
  <c r="E2082" i="8"/>
  <c r="D2082" i="8"/>
  <c r="I2081" i="8"/>
  <c r="H2081" i="8"/>
  <c r="G2081" i="8"/>
  <c r="F2081" i="8"/>
  <c r="E2081" i="8"/>
  <c r="D2081" i="8"/>
  <c r="I2080" i="8"/>
  <c r="H2080" i="8"/>
  <c r="G2080" i="8"/>
  <c r="F2080" i="8"/>
  <c r="E2080" i="8"/>
  <c r="D2080" i="8"/>
  <c r="I2079" i="8"/>
  <c r="H2079" i="8"/>
  <c r="G2079" i="8"/>
  <c r="F2079" i="8"/>
  <c r="E2079" i="8"/>
  <c r="D2079" i="8"/>
  <c r="I2078" i="8"/>
  <c r="H2078" i="8"/>
  <c r="G2078" i="8"/>
  <c r="F2078" i="8"/>
  <c r="E2078" i="8"/>
  <c r="D2078" i="8"/>
  <c r="I2077" i="8"/>
  <c r="H2077" i="8"/>
  <c r="G2077" i="8"/>
  <c r="F2077" i="8"/>
  <c r="E2077" i="8"/>
  <c r="D2077" i="8"/>
  <c r="I2076" i="8"/>
  <c r="H2076" i="8"/>
  <c r="G2076" i="8"/>
  <c r="F2076" i="8"/>
  <c r="E2076" i="8"/>
  <c r="D2076" i="8"/>
  <c r="I2075" i="8"/>
  <c r="H2075" i="8"/>
  <c r="G2075" i="8"/>
  <c r="F2075" i="8"/>
  <c r="E2075" i="8"/>
  <c r="D2075" i="8"/>
  <c r="I2074" i="8"/>
  <c r="H2074" i="8"/>
  <c r="G2074" i="8"/>
  <c r="F2074" i="8"/>
  <c r="E2074" i="8"/>
  <c r="D2074" i="8"/>
  <c r="I2073" i="8"/>
  <c r="H2073" i="8"/>
  <c r="G2073" i="8"/>
  <c r="F2073" i="8"/>
  <c r="E2073" i="8"/>
  <c r="D2073" i="8"/>
  <c r="I2072" i="8"/>
  <c r="H2072" i="8"/>
  <c r="G2072" i="8"/>
  <c r="F2072" i="8"/>
  <c r="E2072" i="8"/>
  <c r="D2072" i="8"/>
  <c r="I2071" i="8"/>
  <c r="H2071" i="8"/>
  <c r="G2071" i="8"/>
  <c r="F2071" i="8"/>
  <c r="E2071" i="8"/>
  <c r="D2071" i="8"/>
  <c r="I2070" i="8"/>
  <c r="H2070" i="8"/>
  <c r="G2070" i="8"/>
  <c r="F2070" i="8"/>
  <c r="E2070" i="8"/>
  <c r="D2070" i="8"/>
  <c r="I2069" i="8"/>
  <c r="H2069" i="8"/>
  <c r="G2069" i="8"/>
  <c r="F2069" i="8"/>
  <c r="E2069" i="8"/>
  <c r="D2069" i="8"/>
  <c r="I2068" i="8"/>
  <c r="H2068" i="8"/>
  <c r="G2068" i="8"/>
  <c r="F2068" i="8"/>
  <c r="E2068" i="8"/>
  <c r="D2068" i="8"/>
  <c r="I2067" i="8"/>
  <c r="H2067" i="8"/>
  <c r="G2067" i="8"/>
  <c r="F2067" i="8"/>
  <c r="E2067" i="8"/>
  <c r="D2067" i="8"/>
  <c r="I2066" i="8"/>
  <c r="H2066" i="8"/>
  <c r="G2066" i="8"/>
  <c r="F2066" i="8"/>
  <c r="E2066" i="8"/>
  <c r="D2066" i="8"/>
  <c r="I2065" i="8"/>
  <c r="H2065" i="8"/>
  <c r="G2065" i="8"/>
  <c r="F2065" i="8"/>
  <c r="E2065" i="8"/>
  <c r="D2065" i="8"/>
  <c r="I2064" i="8"/>
  <c r="H2064" i="8"/>
  <c r="G2064" i="8"/>
  <c r="F2064" i="8"/>
  <c r="E2064" i="8"/>
  <c r="D2064" i="8"/>
  <c r="I2063" i="8"/>
  <c r="H2063" i="8"/>
  <c r="G2063" i="8"/>
  <c r="F2063" i="8"/>
  <c r="E2063" i="8"/>
  <c r="D2063" i="8"/>
  <c r="I2062" i="8"/>
  <c r="H2062" i="8"/>
  <c r="G2062" i="8"/>
  <c r="F2062" i="8"/>
  <c r="E2062" i="8"/>
  <c r="D2062" i="8"/>
  <c r="I2061" i="8"/>
  <c r="H2061" i="8"/>
  <c r="G2061" i="8"/>
  <c r="F2061" i="8"/>
  <c r="E2061" i="8"/>
  <c r="D2061" i="8"/>
  <c r="I2060" i="8"/>
  <c r="H2060" i="8"/>
  <c r="G2060" i="8"/>
  <c r="F2060" i="8"/>
  <c r="E2060" i="8"/>
  <c r="D2060" i="8"/>
  <c r="I2059" i="8"/>
  <c r="H2059" i="8"/>
  <c r="G2059" i="8"/>
  <c r="F2059" i="8"/>
  <c r="E2059" i="8"/>
  <c r="D2059" i="8"/>
  <c r="I2058" i="8"/>
  <c r="H2058" i="8"/>
  <c r="G2058" i="8"/>
  <c r="F2058" i="8"/>
  <c r="E2058" i="8"/>
  <c r="D2058" i="8"/>
  <c r="I2057" i="8"/>
  <c r="H2057" i="8"/>
  <c r="G2057" i="8"/>
  <c r="F2057" i="8"/>
  <c r="E2057" i="8"/>
  <c r="D2057" i="8"/>
  <c r="I2056" i="8"/>
  <c r="H2056" i="8"/>
  <c r="G2056" i="8"/>
  <c r="F2056" i="8"/>
  <c r="E2056" i="8"/>
  <c r="D2056" i="8"/>
  <c r="I2055" i="8"/>
  <c r="H2055" i="8"/>
  <c r="G2055" i="8"/>
  <c r="F2055" i="8"/>
  <c r="E2055" i="8"/>
  <c r="D2055" i="8"/>
  <c r="I2054" i="8"/>
  <c r="H2054" i="8"/>
  <c r="G2054" i="8"/>
  <c r="F2054" i="8"/>
  <c r="E2054" i="8"/>
  <c r="D2054" i="8"/>
  <c r="I2053" i="8"/>
  <c r="H2053" i="8"/>
  <c r="G2053" i="8"/>
  <c r="F2053" i="8"/>
  <c r="E2053" i="8"/>
  <c r="D2053" i="8"/>
  <c r="I2052" i="8"/>
  <c r="H2052" i="8"/>
  <c r="G2052" i="8"/>
  <c r="F2052" i="8"/>
  <c r="E2052" i="8"/>
  <c r="D2052" i="8"/>
  <c r="I2051" i="8"/>
  <c r="H2051" i="8"/>
  <c r="G2051" i="8"/>
  <c r="F2051" i="8"/>
  <c r="E2051" i="8"/>
  <c r="D2051" i="8"/>
  <c r="I2050" i="8"/>
  <c r="H2050" i="8"/>
  <c r="G2050" i="8"/>
  <c r="F2050" i="8"/>
  <c r="E2050" i="8"/>
  <c r="D2050" i="8"/>
  <c r="I2049" i="8"/>
  <c r="H2049" i="8"/>
  <c r="G2049" i="8"/>
  <c r="F2049" i="8"/>
  <c r="E2049" i="8"/>
  <c r="D2049" i="8"/>
  <c r="I2048" i="8"/>
  <c r="H2048" i="8"/>
  <c r="G2048" i="8"/>
  <c r="F2048" i="8"/>
  <c r="E2048" i="8"/>
  <c r="D2048" i="8"/>
  <c r="I2047" i="8"/>
  <c r="H2047" i="8"/>
  <c r="G2047" i="8"/>
  <c r="F2047" i="8"/>
  <c r="E2047" i="8"/>
  <c r="D2047" i="8"/>
  <c r="I2046" i="8"/>
  <c r="H2046" i="8"/>
  <c r="G2046" i="8"/>
  <c r="F2046" i="8"/>
  <c r="E2046" i="8"/>
  <c r="D2046" i="8"/>
  <c r="I2045" i="8"/>
  <c r="H2045" i="8"/>
  <c r="G2045" i="8"/>
  <c r="F2045" i="8"/>
  <c r="E2045" i="8"/>
  <c r="D2045" i="8"/>
  <c r="I2044" i="8"/>
  <c r="H2044" i="8"/>
  <c r="G2044" i="8"/>
  <c r="F2044" i="8"/>
  <c r="E2044" i="8"/>
  <c r="D2044" i="8"/>
  <c r="I2043" i="8"/>
  <c r="H2043" i="8"/>
  <c r="G2043" i="8"/>
  <c r="F2043" i="8"/>
  <c r="E2043" i="8"/>
  <c r="D2043" i="8"/>
  <c r="I2042" i="8"/>
  <c r="H2042" i="8"/>
  <c r="G2042" i="8"/>
  <c r="F2042" i="8"/>
  <c r="E2042" i="8"/>
  <c r="D2042" i="8"/>
  <c r="I2041" i="8"/>
  <c r="H2041" i="8"/>
  <c r="G2041" i="8"/>
  <c r="F2041" i="8"/>
  <c r="E2041" i="8"/>
  <c r="D2041" i="8"/>
  <c r="I2040" i="8"/>
  <c r="H2040" i="8"/>
  <c r="G2040" i="8"/>
  <c r="F2040" i="8"/>
  <c r="E2040" i="8"/>
  <c r="D2040" i="8"/>
  <c r="I2039" i="8"/>
  <c r="H2039" i="8"/>
  <c r="G2039" i="8"/>
  <c r="F2039" i="8"/>
  <c r="E2039" i="8"/>
  <c r="D2039" i="8"/>
  <c r="I2038" i="8"/>
  <c r="H2038" i="8"/>
  <c r="G2038" i="8"/>
  <c r="F2038" i="8"/>
  <c r="E2038" i="8"/>
  <c r="D2038" i="8"/>
  <c r="I2037" i="8"/>
  <c r="H2037" i="8"/>
  <c r="G2037" i="8"/>
  <c r="F2037" i="8"/>
  <c r="E2037" i="8"/>
  <c r="D2037" i="8"/>
  <c r="I2036" i="8"/>
  <c r="H2036" i="8"/>
  <c r="G2036" i="8"/>
  <c r="F2036" i="8"/>
  <c r="E2036" i="8"/>
  <c r="D2036" i="8"/>
  <c r="I2035" i="8"/>
  <c r="H2035" i="8"/>
  <c r="G2035" i="8"/>
  <c r="F2035" i="8"/>
  <c r="E2035" i="8"/>
  <c r="D2035" i="8"/>
  <c r="I2034" i="8"/>
  <c r="H2034" i="8"/>
  <c r="G2034" i="8"/>
  <c r="F2034" i="8"/>
  <c r="E2034" i="8"/>
  <c r="D2034" i="8"/>
  <c r="I2033" i="8"/>
  <c r="H2033" i="8"/>
  <c r="G2033" i="8"/>
  <c r="F2033" i="8"/>
  <c r="E2033" i="8"/>
  <c r="D2033" i="8"/>
  <c r="I2032" i="8"/>
  <c r="H2032" i="8"/>
  <c r="G2032" i="8"/>
  <c r="F2032" i="8"/>
  <c r="E2032" i="8"/>
  <c r="D2032" i="8"/>
  <c r="I2031" i="8"/>
  <c r="H2031" i="8"/>
  <c r="G2031" i="8"/>
  <c r="F2031" i="8"/>
  <c r="E2031" i="8"/>
  <c r="D2031" i="8"/>
  <c r="I2030" i="8"/>
  <c r="H2030" i="8"/>
  <c r="G2030" i="8"/>
  <c r="F2030" i="8"/>
  <c r="E2030" i="8"/>
  <c r="D2030" i="8"/>
  <c r="I2029" i="8"/>
  <c r="H2029" i="8"/>
  <c r="G2029" i="8"/>
  <c r="F2029" i="8"/>
  <c r="E2029" i="8"/>
  <c r="D2029" i="8"/>
  <c r="I2028" i="8"/>
  <c r="H2028" i="8"/>
  <c r="G2028" i="8"/>
  <c r="F2028" i="8"/>
  <c r="E2028" i="8"/>
  <c r="D2028" i="8"/>
  <c r="I2027" i="8"/>
  <c r="H2027" i="8"/>
  <c r="G2027" i="8"/>
  <c r="F2027" i="8"/>
  <c r="E2027" i="8"/>
  <c r="D2027" i="8"/>
  <c r="I2026" i="8"/>
  <c r="H2026" i="8"/>
  <c r="G2026" i="8"/>
  <c r="F2026" i="8"/>
  <c r="E2026" i="8"/>
  <c r="D2026" i="8"/>
  <c r="I2025" i="8"/>
  <c r="H2025" i="8"/>
  <c r="G2025" i="8"/>
  <c r="F2025" i="8"/>
  <c r="E2025" i="8"/>
  <c r="D2025" i="8"/>
  <c r="I2024" i="8"/>
  <c r="H2024" i="8"/>
  <c r="G2024" i="8"/>
  <c r="F2024" i="8"/>
  <c r="E2024" i="8"/>
  <c r="D2024" i="8"/>
  <c r="I2023" i="8"/>
  <c r="H2023" i="8"/>
  <c r="G2023" i="8"/>
  <c r="F2023" i="8"/>
  <c r="E2023" i="8"/>
  <c r="D2023" i="8"/>
  <c r="I2022" i="8"/>
  <c r="H2022" i="8"/>
  <c r="G2022" i="8"/>
  <c r="F2022" i="8"/>
  <c r="E2022" i="8"/>
  <c r="D2022" i="8"/>
  <c r="I2021" i="8"/>
  <c r="H2021" i="8"/>
  <c r="G2021" i="8"/>
  <c r="F2021" i="8"/>
  <c r="E2021" i="8"/>
  <c r="D2021" i="8"/>
  <c r="I2020" i="8"/>
  <c r="H2020" i="8"/>
  <c r="G2020" i="8"/>
  <c r="F2020" i="8"/>
  <c r="E2020" i="8"/>
  <c r="D2020" i="8"/>
  <c r="I2019" i="8"/>
  <c r="H2019" i="8"/>
  <c r="G2019" i="8"/>
  <c r="F2019" i="8"/>
  <c r="E2019" i="8"/>
  <c r="D2019" i="8"/>
  <c r="I2018" i="8"/>
  <c r="H2018" i="8"/>
  <c r="G2018" i="8"/>
  <c r="F2018" i="8"/>
  <c r="E2018" i="8"/>
  <c r="D2018" i="8"/>
  <c r="I2017" i="8"/>
  <c r="H2017" i="8"/>
  <c r="G2017" i="8"/>
  <c r="F2017" i="8"/>
  <c r="E2017" i="8"/>
  <c r="D2017" i="8"/>
  <c r="I2016" i="8"/>
  <c r="H2016" i="8"/>
  <c r="G2016" i="8"/>
  <c r="F2016" i="8"/>
  <c r="E2016" i="8"/>
  <c r="D2016" i="8"/>
  <c r="I2015" i="8"/>
  <c r="H2015" i="8"/>
  <c r="G2015" i="8"/>
  <c r="F2015" i="8"/>
  <c r="E2015" i="8"/>
  <c r="D2015" i="8"/>
  <c r="I2014" i="8"/>
  <c r="H2014" i="8"/>
  <c r="G2014" i="8"/>
  <c r="F2014" i="8"/>
  <c r="E2014" i="8"/>
  <c r="D2014" i="8"/>
  <c r="I2013" i="8"/>
  <c r="H2013" i="8"/>
  <c r="G2013" i="8"/>
  <c r="F2013" i="8"/>
  <c r="E2013" i="8"/>
  <c r="D2013" i="8"/>
  <c r="I2012" i="8"/>
  <c r="H2012" i="8"/>
  <c r="G2012" i="8"/>
  <c r="F2012" i="8"/>
  <c r="E2012" i="8"/>
  <c r="D2012" i="8"/>
  <c r="I2011" i="8"/>
  <c r="H2011" i="8"/>
  <c r="G2011" i="8"/>
  <c r="F2011" i="8"/>
  <c r="E2011" i="8"/>
  <c r="D2011" i="8"/>
  <c r="I2010" i="8"/>
  <c r="H2010" i="8"/>
  <c r="G2010" i="8"/>
  <c r="F2010" i="8"/>
  <c r="E2010" i="8"/>
  <c r="D2010" i="8"/>
  <c r="I2009" i="8"/>
  <c r="H2009" i="8"/>
  <c r="G2009" i="8"/>
  <c r="F2009" i="8"/>
  <c r="E2009" i="8"/>
  <c r="D2009" i="8"/>
  <c r="I2008" i="8"/>
  <c r="H2008" i="8"/>
  <c r="G2008" i="8"/>
  <c r="F2008" i="8"/>
  <c r="E2008" i="8"/>
  <c r="D2008" i="8"/>
  <c r="I2007" i="8"/>
  <c r="H2007" i="8"/>
  <c r="G2007" i="8"/>
  <c r="F2007" i="8"/>
  <c r="E2007" i="8"/>
  <c r="D2007" i="8"/>
  <c r="I2006" i="8"/>
  <c r="H2006" i="8"/>
  <c r="G2006" i="8"/>
  <c r="F2006" i="8"/>
  <c r="E2006" i="8"/>
  <c r="D2006" i="8"/>
  <c r="I2005" i="8"/>
  <c r="H2005" i="8"/>
  <c r="G2005" i="8"/>
  <c r="F2005" i="8"/>
  <c r="E2005" i="8"/>
  <c r="D2005" i="8"/>
  <c r="I2004" i="8"/>
  <c r="H2004" i="8"/>
  <c r="G2004" i="8"/>
  <c r="F2004" i="8"/>
  <c r="E2004" i="8"/>
  <c r="D2004" i="8"/>
  <c r="I2003" i="8"/>
  <c r="H2003" i="8"/>
  <c r="G2003" i="8"/>
  <c r="F2003" i="8"/>
  <c r="E2003" i="8"/>
  <c r="D2003" i="8"/>
  <c r="I2002" i="8"/>
  <c r="H2002" i="8"/>
  <c r="G2002" i="8"/>
  <c r="F2002" i="8"/>
  <c r="E2002" i="8"/>
  <c r="D2002" i="8"/>
  <c r="I2001" i="8"/>
  <c r="H2001" i="8"/>
  <c r="G2001" i="8"/>
  <c r="F2001" i="8"/>
  <c r="E2001" i="8"/>
  <c r="D2001" i="8"/>
  <c r="I2000" i="8"/>
  <c r="H2000" i="8"/>
  <c r="G2000" i="8"/>
  <c r="F2000" i="8"/>
  <c r="E2000" i="8"/>
  <c r="D2000" i="8"/>
  <c r="I1999" i="8"/>
  <c r="H1999" i="8"/>
  <c r="G1999" i="8"/>
  <c r="F1999" i="8"/>
  <c r="E1999" i="8"/>
  <c r="D1999" i="8"/>
  <c r="I1998" i="8"/>
  <c r="H1998" i="8"/>
  <c r="G1998" i="8"/>
  <c r="F1998" i="8"/>
  <c r="E1998" i="8"/>
  <c r="D1998" i="8"/>
  <c r="I1997" i="8"/>
  <c r="H1997" i="8"/>
  <c r="G1997" i="8"/>
  <c r="F1997" i="8"/>
  <c r="E1997" i="8"/>
  <c r="D1997" i="8"/>
  <c r="I1996" i="8"/>
  <c r="H1996" i="8"/>
  <c r="G1996" i="8"/>
  <c r="F1996" i="8"/>
  <c r="E1996" i="8"/>
  <c r="D1996" i="8"/>
  <c r="I1995" i="8"/>
  <c r="H1995" i="8"/>
  <c r="G1995" i="8"/>
  <c r="F1995" i="8"/>
  <c r="E1995" i="8"/>
  <c r="D1995" i="8"/>
  <c r="I1994" i="8"/>
  <c r="H1994" i="8"/>
  <c r="G1994" i="8"/>
  <c r="F1994" i="8"/>
  <c r="E1994" i="8"/>
  <c r="D1994" i="8"/>
  <c r="I1993" i="8"/>
  <c r="H1993" i="8"/>
  <c r="G1993" i="8"/>
  <c r="F1993" i="8"/>
  <c r="E1993" i="8"/>
  <c r="D1993" i="8"/>
  <c r="I1992" i="8"/>
  <c r="H1992" i="8"/>
  <c r="G1992" i="8"/>
  <c r="F1992" i="8"/>
  <c r="E1992" i="8"/>
  <c r="D1992" i="8"/>
  <c r="I1991" i="8"/>
  <c r="H1991" i="8"/>
  <c r="G1991" i="8"/>
  <c r="F1991" i="8"/>
  <c r="E1991" i="8"/>
  <c r="D1991" i="8"/>
  <c r="I1990" i="8"/>
  <c r="H1990" i="8"/>
  <c r="G1990" i="8"/>
  <c r="F1990" i="8"/>
  <c r="E1990" i="8"/>
  <c r="D1990" i="8"/>
  <c r="I1989" i="8"/>
  <c r="H1989" i="8"/>
  <c r="G1989" i="8"/>
  <c r="F1989" i="8"/>
  <c r="E1989" i="8"/>
  <c r="D1989" i="8"/>
  <c r="I1988" i="8"/>
  <c r="H1988" i="8"/>
  <c r="G1988" i="8"/>
  <c r="F1988" i="8"/>
  <c r="E1988" i="8"/>
  <c r="D1988" i="8"/>
  <c r="I1987" i="8"/>
  <c r="H1987" i="8"/>
  <c r="G1987" i="8"/>
  <c r="F1987" i="8"/>
  <c r="E1987" i="8"/>
  <c r="D1987" i="8"/>
  <c r="I1986" i="8"/>
  <c r="H1986" i="8"/>
  <c r="G1986" i="8"/>
  <c r="F1986" i="8"/>
  <c r="E1986" i="8"/>
  <c r="D1986" i="8"/>
  <c r="I1985" i="8"/>
  <c r="H1985" i="8"/>
  <c r="G1985" i="8"/>
  <c r="F1985" i="8"/>
  <c r="E1985" i="8"/>
  <c r="D1985" i="8"/>
  <c r="I1984" i="8"/>
  <c r="H1984" i="8"/>
  <c r="G1984" i="8"/>
  <c r="F1984" i="8"/>
  <c r="E1984" i="8"/>
  <c r="D1984" i="8"/>
  <c r="I1983" i="8"/>
  <c r="H1983" i="8"/>
  <c r="G1983" i="8"/>
  <c r="F1983" i="8"/>
  <c r="E1983" i="8"/>
  <c r="D1983" i="8"/>
  <c r="I1982" i="8"/>
  <c r="H1982" i="8"/>
  <c r="G1982" i="8"/>
  <c r="F1982" i="8"/>
  <c r="E1982" i="8"/>
  <c r="D1982" i="8"/>
  <c r="I1981" i="8"/>
  <c r="H1981" i="8"/>
  <c r="G1981" i="8"/>
  <c r="F1981" i="8"/>
  <c r="E1981" i="8"/>
  <c r="D1981" i="8"/>
  <c r="I1980" i="8"/>
  <c r="H1980" i="8"/>
  <c r="G1980" i="8"/>
  <c r="F1980" i="8"/>
  <c r="E1980" i="8"/>
  <c r="D1980" i="8"/>
  <c r="I1979" i="8"/>
  <c r="H1979" i="8"/>
  <c r="G1979" i="8"/>
  <c r="F1979" i="8"/>
  <c r="E1979" i="8"/>
  <c r="D1979" i="8"/>
  <c r="I1978" i="8"/>
  <c r="H1978" i="8"/>
  <c r="G1978" i="8"/>
  <c r="F1978" i="8"/>
  <c r="E1978" i="8"/>
  <c r="D1978" i="8"/>
  <c r="I1977" i="8"/>
  <c r="H1977" i="8"/>
  <c r="G1977" i="8"/>
  <c r="F1977" i="8"/>
  <c r="E1977" i="8"/>
  <c r="D1977" i="8"/>
  <c r="I1976" i="8"/>
  <c r="H1976" i="8"/>
  <c r="G1976" i="8"/>
  <c r="F1976" i="8"/>
  <c r="E1976" i="8"/>
  <c r="D1976" i="8"/>
  <c r="I1975" i="8"/>
  <c r="H1975" i="8"/>
  <c r="G1975" i="8"/>
  <c r="F1975" i="8"/>
  <c r="E1975" i="8"/>
  <c r="D1975" i="8"/>
  <c r="I1974" i="8"/>
  <c r="H1974" i="8"/>
  <c r="G1974" i="8"/>
  <c r="F1974" i="8"/>
  <c r="E1974" i="8"/>
  <c r="D1974" i="8"/>
  <c r="I1973" i="8"/>
  <c r="H1973" i="8"/>
  <c r="G1973" i="8"/>
  <c r="F1973" i="8"/>
  <c r="E1973" i="8"/>
  <c r="D1973" i="8"/>
  <c r="I1972" i="8"/>
  <c r="H1972" i="8"/>
  <c r="G1972" i="8"/>
  <c r="F1972" i="8"/>
  <c r="E1972" i="8"/>
  <c r="D1972" i="8"/>
  <c r="I1971" i="8"/>
  <c r="H1971" i="8"/>
  <c r="G1971" i="8"/>
  <c r="F1971" i="8"/>
  <c r="E1971" i="8"/>
  <c r="D1971" i="8"/>
  <c r="I1970" i="8"/>
  <c r="H1970" i="8"/>
  <c r="G1970" i="8"/>
  <c r="F1970" i="8"/>
  <c r="E1970" i="8"/>
  <c r="D1970" i="8"/>
  <c r="I1969" i="8"/>
  <c r="H1969" i="8"/>
  <c r="G1969" i="8"/>
  <c r="F1969" i="8"/>
  <c r="E1969" i="8"/>
  <c r="D1969" i="8"/>
  <c r="I1968" i="8"/>
  <c r="H1968" i="8"/>
  <c r="G1968" i="8"/>
  <c r="F1968" i="8"/>
  <c r="E1968" i="8"/>
  <c r="D1968" i="8"/>
  <c r="I1967" i="8"/>
  <c r="H1967" i="8"/>
  <c r="G1967" i="8"/>
  <c r="F1967" i="8"/>
  <c r="E1967" i="8"/>
  <c r="D1967" i="8"/>
  <c r="I1966" i="8"/>
  <c r="H1966" i="8"/>
  <c r="G1966" i="8"/>
  <c r="F1966" i="8"/>
  <c r="E1966" i="8"/>
  <c r="D1966" i="8"/>
  <c r="I1965" i="8"/>
  <c r="H1965" i="8"/>
  <c r="G1965" i="8"/>
  <c r="F1965" i="8"/>
  <c r="E1965" i="8"/>
  <c r="D1965" i="8"/>
  <c r="I1964" i="8"/>
  <c r="H1964" i="8"/>
  <c r="G1964" i="8"/>
  <c r="F1964" i="8"/>
  <c r="E1964" i="8"/>
  <c r="D1964" i="8"/>
  <c r="I1963" i="8"/>
  <c r="H1963" i="8"/>
  <c r="G1963" i="8"/>
  <c r="F1963" i="8"/>
  <c r="E1963" i="8"/>
  <c r="D1963" i="8"/>
  <c r="I1962" i="8"/>
  <c r="H1962" i="8"/>
  <c r="G1962" i="8"/>
  <c r="F1962" i="8"/>
  <c r="E1962" i="8"/>
  <c r="D1962" i="8"/>
  <c r="I1961" i="8"/>
  <c r="H1961" i="8"/>
  <c r="G1961" i="8"/>
  <c r="F1961" i="8"/>
  <c r="E1961" i="8"/>
  <c r="D1961" i="8"/>
  <c r="I1960" i="8"/>
  <c r="H1960" i="8"/>
  <c r="G1960" i="8"/>
  <c r="F1960" i="8"/>
  <c r="E1960" i="8"/>
  <c r="D1960" i="8"/>
  <c r="I1959" i="8"/>
  <c r="H1959" i="8"/>
  <c r="G1959" i="8"/>
  <c r="F1959" i="8"/>
  <c r="E1959" i="8"/>
  <c r="D1959" i="8"/>
  <c r="I1958" i="8"/>
  <c r="H1958" i="8"/>
  <c r="G1958" i="8"/>
  <c r="F1958" i="8"/>
  <c r="E1958" i="8"/>
  <c r="D1958" i="8"/>
  <c r="I1957" i="8"/>
  <c r="H1957" i="8"/>
  <c r="G1957" i="8"/>
  <c r="F1957" i="8"/>
  <c r="E1957" i="8"/>
  <c r="D1957" i="8"/>
  <c r="I1956" i="8"/>
  <c r="H1956" i="8"/>
  <c r="G1956" i="8"/>
  <c r="F1956" i="8"/>
  <c r="E1956" i="8"/>
  <c r="D1956" i="8"/>
  <c r="I1955" i="8"/>
  <c r="H1955" i="8"/>
  <c r="G1955" i="8"/>
  <c r="F1955" i="8"/>
  <c r="E1955" i="8"/>
  <c r="D1955" i="8"/>
  <c r="I1954" i="8"/>
  <c r="H1954" i="8"/>
  <c r="G1954" i="8"/>
  <c r="F1954" i="8"/>
  <c r="E1954" i="8"/>
  <c r="D1954" i="8"/>
  <c r="I1953" i="8"/>
  <c r="H1953" i="8"/>
  <c r="G1953" i="8"/>
  <c r="F1953" i="8"/>
  <c r="E1953" i="8"/>
  <c r="D1953" i="8"/>
  <c r="I1952" i="8"/>
  <c r="H1952" i="8"/>
  <c r="G1952" i="8"/>
  <c r="F1952" i="8"/>
  <c r="E1952" i="8"/>
  <c r="D1952" i="8"/>
  <c r="I1951" i="8"/>
  <c r="H1951" i="8"/>
  <c r="G1951" i="8"/>
  <c r="F1951" i="8"/>
  <c r="E1951" i="8"/>
  <c r="D1951" i="8"/>
  <c r="I1950" i="8"/>
  <c r="H1950" i="8"/>
  <c r="G1950" i="8"/>
  <c r="F1950" i="8"/>
  <c r="E1950" i="8"/>
  <c r="D1950" i="8"/>
  <c r="I1949" i="8"/>
  <c r="H1949" i="8"/>
  <c r="G1949" i="8"/>
  <c r="F1949" i="8"/>
  <c r="E1949" i="8"/>
  <c r="D1949" i="8"/>
  <c r="I1948" i="8"/>
  <c r="H1948" i="8"/>
  <c r="G1948" i="8"/>
  <c r="F1948" i="8"/>
  <c r="E1948" i="8"/>
  <c r="D1948" i="8"/>
  <c r="I1947" i="8"/>
  <c r="H1947" i="8"/>
  <c r="G1947" i="8"/>
  <c r="F1947" i="8"/>
  <c r="E1947" i="8"/>
  <c r="D1947" i="8"/>
  <c r="I1946" i="8"/>
  <c r="H1946" i="8"/>
  <c r="G1946" i="8"/>
  <c r="F1946" i="8"/>
  <c r="E1946" i="8"/>
  <c r="D1946" i="8"/>
  <c r="I1945" i="8"/>
  <c r="H1945" i="8"/>
  <c r="G1945" i="8"/>
  <c r="F1945" i="8"/>
  <c r="E1945" i="8"/>
  <c r="D1945" i="8"/>
  <c r="I1944" i="8"/>
  <c r="H1944" i="8"/>
  <c r="G1944" i="8"/>
  <c r="F1944" i="8"/>
  <c r="E1944" i="8"/>
  <c r="D1944" i="8"/>
  <c r="I1943" i="8"/>
  <c r="H1943" i="8"/>
  <c r="G1943" i="8"/>
  <c r="F1943" i="8"/>
  <c r="E1943" i="8"/>
  <c r="D1943" i="8"/>
  <c r="I1942" i="8"/>
  <c r="H1942" i="8"/>
  <c r="G1942" i="8"/>
  <c r="F1942" i="8"/>
  <c r="E1942" i="8"/>
  <c r="D1942" i="8"/>
  <c r="I1941" i="8"/>
  <c r="H1941" i="8"/>
  <c r="G1941" i="8"/>
  <c r="F1941" i="8"/>
  <c r="E1941" i="8"/>
  <c r="D1941" i="8"/>
  <c r="I1940" i="8"/>
  <c r="H1940" i="8"/>
  <c r="G1940" i="8"/>
  <c r="F1940" i="8"/>
  <c r="E1940" i="8"/>
  <c r="D1940" i="8"/>
  <c r="I1939" i="8"/>
  <c r="H1939" i="8"/>
  <c r="G1939" i="8"/>
  <c r="F1939" i="8"/>
  <c r="E1939" i="8"/>
  <c r="D1939" i="8"/>
  <c r="I1938" i="8"/>
  <c r="H1938" i="8"/>
  <c r="G1938" i="8"/>
  <c r="F1938" i="8"/>
  <c r="E1938" i="8"/>
  <c r="D1938" i="8"/>
  <c r="I1937" i="8"/>
  <c r="H1937" i="8"/>
  <c r="G1937" i="8"/>
  <c r="F1937" i="8"/>
  <c r="E1937" i="8"/>
  <c r="D1937" i="8"/>
  <c r="I1936" i="8"/>
  <c r="H1936" i="8"/>
  <c r="G1936" i="8"/>
  <c r="F1936" i="8"/>
  <c r="E1936" i="8"/>
  <c r="D1936" i="8"/>
  <c r="I1935" i="8"/>
  <c r="H1935" i="8"/>
  <c r="G1935" i="8"/>
  <c r="F1935" i="8"/>
  <c r="E1935" i="8"/>
  <c r="D1935" i="8"/>
  <c r="I1934" i="8"/>
  <c r="H1934" i="8"/>
  <c r="G1934" i="8"/>
  <c r="F1934" i="8"/>
  <c r="E1934" i="8"/>
  <c r="D1934" i="8"/>
  <c r="I1933" i="8"/>
  <c r="H1933" i="8"/>
  <c r="G1933" i="8"/>
  <c r="F1933" i="8"/>
  <c r="E1933" i="8"/>
  <c r="D1933" i="8"/>
  <c r="I1932" i="8"/>
  <c r="H1932" i="8"/>
  <c r="G1932" i="8"/>
  <c r="F1932" i="8"/>
  <c r="E1932" i="8"/>
  <c r="D1932" i="8"/>
  <c r="I1931" i="8"/>
  <c r="H1931" i="8"/>
  <c r="G1931" i="8"/>
  <c r="F1931" i="8"/>
  <c r="E1931" i="8"/>
  <c r="D1931" i="8"/>
  <c r="I1930" i="8"/>
  <c r="H1930" i="8"/>
  <c r="G1930" i="8"/>
  <c r="F1930" i="8"/>
  <c r="E1930" i="8"/>
  <c r="D1930" i="8"/>
  <c r="I1929" i="8"/>
  <c r="H1929" i="8"/>
  <c r="G1929" i="8"/>
  <c r="F1929" i="8"/>
  <c r="E1929" i="8"/>
  <c r="D1929" i="8"/>
  <c r="I1928" i="8"/>
  <c r="H1928" i="8"/>
  <c r="G1928" i="8"/>
  <c r="F1928" i="8"/>
  <c r="E1928" i="8"/>
  <c r="D1928" i="8"/>
  <c r="I1927" i="8"/>
  <c r="H1927" i="8"/>
  <c r="G1927" i="8"/>
  <c r="F1927" i="8"/>
  <c r="E1927" i="8"/>
  <c r="D1927" i="8"/>
  <c r="I1926" i="8"/>
  <c r="H1926" i="8"/>
  <c r="G1926" i="8"/>
  <c r="F1926" i="8"/>
  <c r="E1926" i="8"/>
  <c r="D1926" i="8"/>
  <c r="I1925" i="8"/>
  <c r="H1925" i="8"/>
  <c r="G1925" i="8"/>
  <c r="F1925" i="8"/>
  <c r="E1925" i="8"/>
  <c r="D1925" i="8"/>
  <c r="I1924" i="8"/>
  <c r="H1924" i="8"/>
  <c r="G1924" i="8"/>
  <c r="F1924" i="8"/>
  <c r="E1924" i="8"/>
  <c r="D1924" i="8"/>
  <c r="I1923" i="8"/>
  <c r="H1923" i="8"/>
  <c r="G1923" i="8"/>
  <c r="F1923" i="8"/>
  <c r="E1923" i="8"/>
  <c r="D1923" i="8"/>
  <c r="I1922" i="8"/>
  <c r="H1922" i="8"/>
  <c r="G1922" i="8"/>
  <c r="F1922" i="8"/>
  <c r="E1922" i="8"/>
  <c r="D1922" i="8"/>
  <c r="I1921" i="8"/>
  <c r="H1921" i="8"/>
  <c r="G1921" i="8"/>
  <c r="F1921" i="8"/>
  <c r="E1921" i="8"/>
  <c r="D1921" i="8"/>
  <c r="I1920" i="8"/>
  <c r="H1920" i="8"/>
  <c r="G1920" i="8"/>
  <c r="F1920" i="8"/>
  <c r="E1920" i="8"/>
  <c r="D1920" i="8"/>
  <c r="I1919" i="8"/>
  <c r="H1919" i="8"/>
  <c r="G1919" i="8"/>
  <c r="F1919" i="8"/>
  <c r="E1919" i="8"/>
  <c r="D1919" i="8"/>
  <c r="I1918" i="8"/>
  <c r="H1918" i="8"/>
  <c r="G1918" i="8"/>
  <c r="F1918" i="8"/>
  <c r="E1918" i="8"/>
  <c r="D1918" i="8"/>
  <c r="I1917" i="8"/>
  <c r="H1917" i="8"/>
  <c r="G1917" i="8"/>
  <c r="F1917" i="8"/>
  <c r="E1917" i="8"/>
  <c r="D1917" i="8"/>
  <c r="I1916" i="8"/>
  <c r="H1916" i="8"/>
  <c r="G1916" i="8"/>
  <c r="F1916" i="8"/>
  <c r="E1916" i="8"/>
  <c r="D1916" i="8"/>
  <c r="I1915" i="8"/>
  <c r="H1915" i="8"/>
  <c r="G1915" i="8"/>
  <c r="F1915" i="8"/>
  <c r="E1915" i="8"/>
  <c r="D1915" i="8"/>
  <c r="I1914" i="8"/>
  <c r="H1914" i="8"/>
  <c r="G1914" i="8"/>
  <c r="F1914" i="8"/>
  <c r="E1914" i="8"/>
  <c r="D1914" i="8"/>
  <c r="I1913" i="8"/>
  <c r="H1913" i="8"/>
  <c r="G1913" i="8"/>
  <c r="F1913" i="8"/>
  <c r="E1913" i="8"/>
  <c r="D1913" i="8"/>
  <c r="I1912" i="8"/>
  <c r="H1912" i="8"/>
  <c r="G1912" i="8"/>
  <c r="F1912" i="8"/>
  <c r="E1912" i="8"/>
  <c r="D1912" i="8"/>
  <c r="I1911" i="8"/>
  <c r="H1911" i="8"/>
  <c r="G1911" i="8"/>
  <c r="F1911" i="8"/>
  <c r="E1911" i="8"/>
  <c r="D1911" i="8"/>
  <c r="I1910" i="8"/>
  <c r="H1910" i="8"/>
  <c r="G1910" i="8"/>
  <c r="F1910" i="8"/>
  <c r="E1910" i="8"/>
  <c r="D1910" i="8"/>
  <c r="I1909" i="8"/>
  <c r="H1909" i="8"/>
  <c r="G1909" i="8"/>
  <c r="F1909" i="8"/>
  <c r="E1909" i="8"/>
  <c r="D1909" i="8"/>
  <c r="I1908" i="8"/>
  <c r="H1908" i="8"/>
  <c r="G1908" i="8"/>
  <c r="F1908" i="8"/>
  <c r="E1908" i="8"/>
  <c r="D1908" i="8"/>
  <c r="I1907" i="8"/>
  <c r="H1907" i="8"/>
  <c r="G1907" i="8"/>
  <c r="F1907" i="8"/>
  <c r="E1907" i="8"/>
  <c r="D1907" i="8"/>
  <c r="I1906" i="8"/>
  <c r="H1906" i="8"/>
  <c r="G1906" i="8"/>
  <c r="F1906" i="8"/>
  <c r="E1906" i="8"/>
  <c r="D1906" i="8"/>
  <c r="I1905" i="8"/>
  <c r="H1905" i="8"/>
  <c r="G1905" i="8"/>
  <c r="F1905" i="8"/>
  <c r="E1905" i="8"/>
  <c r="D1905" i="8"/>
  <c r="I1904" i="8"/>
  <c r="H1904" i="8"/>
  <c r="G1904" i="8"/>
  <c r="F1904" i="8"/>
  <c r="E1904" i="8"/>
  <c r="D1904" i="8"/>
  <c r="I1903" i="8"/>
  <c r="H1903" i="8"/>
  <c r="G1903" i="8"/>
  <c r="F1903" i="8"/>
  <c r="E1903" i="8"/>
  <c r="D1903" i="8"/>
  <c r="I1902" i="8"/>
  <c r="H1902" i="8"/>
  <c r="G1902" i="8"/>
  <c r="F1902" i="8"/>
  <c r="E1902" i="8"/>
  <c r="D1902" i="8"/>
  <c r="I1901" i="8"/>
  <c r="H1901" i="8"/>
  <c r="G1901" i="8"/>
  <c r="F1901" i="8"/>
  <c r="E1901" i="8"/>
  <c r="D1901" i="8"/>
  <c r="I1900" i="8"/>
  <c r="H1900" i="8"/>
  <c r="G1900" i="8"/>
  <c r="F1900" i="8"/>
  <c r="E1900" i="8"/>
  <c r="D1900" i="8"/>
  <c r="I1899" i="8"/>
  <c r="H1899" i="8"/>
  <c r="G1899" i="8"/>
  <c r="F1899" i="8"/>
  <c r="E1899" i="8"/>
  <c r="D1899" i="8"/>
  <c r="I1898" i="8"/>
  <c r="H1898" i="8"/>
  <c r="G1898" i="8"/>
  <c r="F1898" i="8"/>
  <c r="E1898" i="8"/>
  <c r="D1898" i="8"/>
  <c r="I1897" i="8"/>
  <c r="H1897" i="8"/>
  <c r="G1897" i="8"/>
  <c r="F1897" i="8"/>
  <c r="E1897" i="8"/>
  <c r="D1897" i="8"/>
  <c r="I1896" i="8"/>
  <c r="H1896" i="8"/>
  <c r="G1896" i="8"/>
  <c r="F1896" i="8"/>
  <c r="E1896" i="8"/>
  <c r="D1896" i="8"/>
  <c r="I1895" i="8"/>
  <c r="H1895" i="8"/>
  <c r="G1895" i="8"/>
  <c r="F1895" i="8"/>
  <c r="E1895" i="8"/>
  <c r="D1895" i="8"/>
  <c r="I1894" i="8"/>
  <c r="H1894" i="8"/>
  <c r="G1894" i="8"/>
  <c r="F1894" i="8"/>
  <c r="E1894" i="8"/>
  <c r="D1894" i="8"/>
  <c r="I1893" i="8"/>
  <c r="H1893" i="8"/>
  <c r="G1893" i="8"/>
  <c r="F1893" i="8"/>
  <c r="E1893" i="8"/>
  <c r="D1893" i="8"/>
  <c r="I1892" i="8"/>
  <c r="H1892" i="8"/>
  <c r="G1892" i="8"/>
  <c r="F1892" i="8"/>
  <c r="E1892" i="8"/>
  <c r="D1892" i="8"/>
  <c r="I1891" i="8"/>
  <c r="H1891" i="8"/>
  <c r="G1891" i="8"/>
  <c r="F1891" i="8"/>
  <c r="E1891" i="8"/>
  <c r="D1891" i="8"/>
  <c r="I1890" i="8"/>
  <c r="H1890" i="8"/>
  <c r="G1890" i="8"/>
  <c r="F1890" i="8"/>
  <c r="E1890" i="8"/>
  <c r="D1890" i="8"/>
  <c r="I1889" i="8"/>
  <c r="H1889" i="8"/>
  <c r="G1889" i="8"/>
  <c r="F1889" i="8"/>
  <c r="E1889" i="8"/>
  <c r="D1889" i="8"/>
  <c r="I1888" i="8"/>
  <c r="H1888" i="8"/>
  <c r="G1888" i="8"/>
  <c r="F1888" i="8"/>
  <c r="E1888" i="8"/>
  <c r="D1888" i="8"/>
  <c r="I1887" i="8"/>
  <c r="H1887" i="8"/>
  <c r="G1887" i="8"/>
  <c r="F1887" i="8"/>
  <c r="E1887" i="8"/>
  <c r="D1887" i="8"/>
  <c r="I1886" i="8"/>
  <c r="H1886" i="8"/>
  <c r="G1886" i="8"/>
  <c r="F1886" i="8"/>
  <c r="E1886" i="8"/>
  <c r="D1886" i="8"/>
  <c r="I1885" i="8"/>
  <c r="H1885" i="8"/>
  <c r="G1885" i="8"/>
  <c r="F1885" i="8"/>
  <c r="E1885" i="8"/>
  <c r="D1885" i="8"/>
  <c r="I1884" i="8"/>
  <c r="H1884" i="8"/>
  <c r="G1884" i="8"/>
  <c r="F1884" i="8"/>
  <c r="E1884" i="8"/>
  <c r="D1884" i="8"/>
  <c r="I1883" i="8"/>
  <c r="H1883" i="8"/>
  <c r="G1883" i="8"/>
  <c r="F1883" i="8"/>
  <c r="E1883" i="8"/>
  <c r="D1883" i="8"/>
  <c r="I1882" i="8"/>
  <c r="H1882" i="8"/>
  <c r="G1882" i="8"/>
  <c r="F1882" i="8"/>
  <c r="E1882" i="8"/>
  <c r="D1882" i="8"/>
  <c r="I1881" i="8"/>
  <c r="H1881" i="8"/>
  <c r="G1881" i="8"/>
  <c r="F1881" i="8"/>
  <c r="E1881" i="8"/>
  <c r="D1881" i="8"/>
  <c r="I1880" i="8"/>
  <c r="H1880" i="8"/>
  <c r="G1880" i="8"/>
  <c r="F1880" i="8"/>
  <c r="E1880" i="8"/>
  <c r="D1880" i="8"/>
  <c r="I1879" i="8"/>
  <c r="H1879" i="8"/>
  <c r="G1879" i="8"/>
  <c r="F1879" i="8"/>
  <c r="E1879" i="8"/>
  <c r="D1879" i="8"/>
  <c r="I1878" i="8"/>
  <c r="H1878" i="8"/>
  <c r="G1878" i="8"/>
  <c r="F1878" i="8"/>
  <c r="E1878" i="8"/>
  <c r="D1878" i="8"/>
  <c r="I1877" i="8"/>
  <c r="H1877" i="8"/>
  <c r="G1877" i="8"/>
  <c r="F1877" i="8"/>
  <c r="E1877" i="8"/>
  <c r="D1877" i="8"/>
  <c r="I1876" i="8"/>
  <c r="H1876" i="8"/>
  <c r="G1876" i="8"/>
  <c r="F1876" i="8"/>
  <c r="E1876" i="8"/>
  <c r="D1876" i="8"/>
  <c r="I1875" i="8"/>
  <c r="H1875" i="8"/>
  <c r="G1875" i="8"/>
  <c r="F1875" i="8"/>
  <c r="E1875" i="8"/>
  <c r="D1875" i="8"/>
  <c r="I1874" i="8"/>
  <c r="H1874" i="8"/>
  <c r="G1874" i="8"/>
  <c r="F1874" i="8"/>
  <c r="E1874" i="8"/>
  <c r="D1874" i="8"/>
  <c r="I1873" i="8"/>
  <c r="H1873" i="8"/>
  <c r="G1873" i="8"/>
  <c r="F1873" i="8"/>
  <c r="E1873" i="8"/>
  <c r="D1873" i="8"/>
  <c r="I1872" i="8"/>
  <c r="H1872" i="8"/>
  <c r="G1872" i="8"/>
  <c r="F1872" i="8"/>
  <c r="E1872" i="8"/>
  <c r="D1872" i="8"/>
  <c r="I1871" i="8"/>
  <c r="H1871" i="8"/>
  <c r="G1871" i="8"/>
  <c r="F1871" i="8"/>
  <c r="E1871" i="8"/>
  <c r="D1871" i="8"/>
  <c r="I1870" i="8"/>
  <c r="H1870" i="8"/>
  <c r="G1870" i="8"/>
  <c r="F1870" i="8"/>
  <c r="E1870" i="8"/>
  <c r="D1870" i="8"/>
  <c r="I1869" i="8"/>
  <c r="H1869" i="8"/>
  <c r="G1869" i="8"/>
  <c r="F1869" i="8"/>
  <c r="E1869" i="8"/>
  <c r="D1869" i="8"/>
  <c r="I1868" i="8"/>
  <c r="H1868" i="8"/>
  <c r="G1868" i="8"/>
  <c r="F1868" i="8"/>
  <c r="E1868" i="8"/>
  <c r="D1868" i="8"/>
  <c r="I1867" i="8"/>
  <c r="H1867" i="8"/>
  <c r="G1867" i="8"/>
  <c r="F1867" i="8"/>
  <c r="E1867" i="8"/>
  <c r="D1867" i="8"/>
  <c r="I1866" i="8"/>
  <c r="H1866" i="8"/>
  <c r="G1866" i="8"/>
  <c r="F1866" i="8"/>
  <c r="E1866" i="8"/>
  <c r="D1866" i="8"/>
  <c r="I1865" i="8"/>
  <c r="H1865" i="8"/>
  <c r="G1865" i="8"/>
  <c r="F1865" i="8"/>
  <c r="E1865" i="8"/>
  <c r="D1865" i="8"/>
  <c r="I1864" i="8"/>
  <c r="H1864" i="8"/>
  <c r="G1864" i="8"/>
  <c r="F1864" i="8"/>
  <c r="E1864" i="8"/>
  <c r="D1864" i="8"/>
  <c r="I1863" i="8"/>
  <c r="H1863" i="8"/>
  <c r="G1863" i="8"/>
  <c r="F1863" i="8"/>
  <c r="E1863" i="8"/>
  <c r="D1863" i="8"/>
  <c r="I1862" i="8"/>
  <c r="H1862" i="8"/>
  <c r="G1862" i="8"/>
  <c r="F1862" i="8"/>
  <c r="E1862" i="8"/>
  <c r="D1862" i="8"/>
  <c r="I1861" i="8"/>
  <c r="H1861" i="8"/>
  <c r="G1861" i="8"/>
  <c r="F1861" i="8"/>
  <c r="E1861" i="8"/>
  <c r="D1861" i="8"/>
  <c r="I1860" i="8"/>
  <c r="H1860" i="8"/>
  <c r="G1860" i="8"/>
  <c r="F1860" i="8"/>
  <c r="E1860" i="8"/>
  <c r="D1860" i="8"/>
  <c r="I1859" i="8"/>
  <c r="H1859" i="8"/>
  <c r="G1859" i="8"/>
  <c r="F1859" i="8"/>
  <c r="E1859" i="8"/>
  <c r="D1859" i="8"/>
  <c r="I1858" i="8"/>
  <c r="H1858" i="8"/>
  <c r="G1858" i="8"/>
  <c r="F1858" i="8"/>
  <c r="E1858" i="8"/>
  <c r="D1858" i="8"/>
  <c r="I1857" i="8"/>
  <c r="H1857" i="8"/>
  <c r="G1857" i="8"/>
  <c r="F1857" i="8"/>
  <c r="E1857" i="8"/>
  <c r="D1857" i="8"/>
  <c r="I1856" i="8"/>
  <c r="H1856" i="8"/>
  <c r="G1856" i="8"/>
  <c r="F1856" i="8"/>
  <c r="E1856" i="8"/>
  <c r="D1856" i="8"/>
  <c r="I1855" i="8"/>
  <c r="H1855" i="8"/>
  <c r="G1855" i="8"/>
  <c r="F1855" i="8"/>
  <c r="E1855" i="8"/>
  <c r="D1855" i="8"/>
  <c r="I1854" i="8"/>
  <c r="H1854" i="8"/>
  <c r="G1854" i="8"/>
  <c r="F1854" i="8"/>
  <c r="E1854" i="8"/>
  <c r="D1854" i="8"/>
  <c r="I1853" i="8"/>
  <c r="H1853" i="8"/>
  <c r="G1853" i="8"/>
  <c r="F1853" i="8"/>
  <c r="E1853" i="8"/>
  <c r="D1853" i="8"/>
  <c r="I1852" i="8"/>
  <c r="H1852" i="8"/>
  <c r="G1852" i="8"/>
  <c r="F1852" i="8"/>
  <c r="E1852" i="8"/>
  <c r="D1852" i="8"/>
  <c r="I1851" i="8"/>
  <c r="H1851" i="8"/>
  <c r="G1851" i="8"/>
  <c r="F1851" i="8"/>
  <c r="E1851" i="8"/>
  <c r="D1851" i="8"/>
  <c r="I1850" i="8"/>
  <c r="H1850" i="8"/>
  <c r="G1850" i="8"/>
  <c r="F1850" i="8"/>
  <c r="E1850" i="8"/>
  <c r="D1850" i="8"/>
  <c r="I1849" i="8"/>
  <c r="H1849" i="8"/>
  <c r="G1849" i="8"/>
  <c r="F1849" i="8"/>
  <c r="E1849" i="8"/>
  <c r="D1849" i="8"/>
  <c r="I1848" i="8"/>
  <c r="H1848" i="8"/>
  <c r="G1848" i="8"/>
  <c r="F1848" i="8"/>
  <c r="E1848" i="8"/>
  <c r="D1848" i="8"/>
  <c r="I1847" i="8"/>
  <c r="H1847" i="8"/>
  <c r="G1847" i="8"/>
  <c r="F1847" i="8"/>
  <c r="E1847" i="8"/>
  <c r="D1847" i="8"/>
  <c r="I1846" i="8"/>
  <c r="H1846" i="8"/>
  <c r="G1846" i="8"/>
  <c r="F1846" i="8"/>
  <c r="E1846" i="8"/>
  <c r="D1846" i="8"/>
  <c r="I1845" i="8"/>
  <c r="H1845" i="8"/>
  <c r="G1845" i="8"/>
  <c r="F1845" i="8"/>
  <c r="E1845" i="8"/>
  <c r="D1845" i="8"/>
  <c r="I1844" i="8"/>
  <c r="H1844" i="8"/>
  <c r="G1844" i="8"/>
  <c r="F1844" i="8"/>
  <c r="E1844" i="8"/>
  <c r="D1844" i="8"/>
  <c r="I1843" i="8"/>
  <c r="H1843" i="8"/>
  <c r="G1843" i="8"/>
  <c r="F1843" i="8"/>
  <c r="E1843" i="8"/>
  <c r="D1843" i="8"/>
  <c r="I1842" i="8"/>
  <c r="H1842" i="8"/>
  <c r="G1842" i="8"/>
  <c r="F1842" i="8"/>
  <c r="E1842" i="8"/>
  <c r="D1842" i="8"/>
  <c r="I1841" i="8"/>
  <c r="H1841" i="8"/>
  <c r="G1841" i="8"/>
  <c r="F1841" i="8"/>
  <c r="E1841" i="8"/>
  <c r="D1841" i="8"/>
  <c r="I1840" i="8"/>
  <c r="H1840" i="8"/>
  <c r="G1840" i="8"/>
  <c r="F1840" i="8"/>
  <c r="E1840" i="8"/>
  <c r="D1840" i="8"/>
  <c r="I1839" i="8"/>
  <c r="H1839" i="8"/>
  <c r="G1839" i="8"/>
  <c r="F1839" i="8"/>
  <c r="E1839" i="8"/>
  <c r="D1839" i="8"/>
  <c r="I1838" i="8"/>
  <c r="H1838" i="8"/>
  <c r="G1838" i="8"/>
  <c r="F1838" i="8"/>
  <c r="E1838" i="8"/>
  <c r="D1838" i="8"/>
  <c r="I1837" i="8"/>
  <c r="H1837" i="8"/>
  <c r="G1837" i="8"/>
  <c r="F1837" i="8"/>
  <c r="E1837" i="8"/>
  <c r="D1837" i="8"/>
  <c r="I1836" i="8"/>
  <c r="H1836" i="8"/>
  <c r="G1836" i="8"/>
  <c r="F1836" i="8"/>
  <c r="E1836" i="8"/>
  <c r="D1836" i="8"/>
  <c r="I1835" i="8"/>
  <c r="H1835" i="8"/>
  <c r="G1835" i="8"/>
  <c r="F1835" i="8"/>
  <c r="E1835" i="8"/>
  <c r="D1835" i="8"/>
  <c r="I1834" i="8"/>
  <c r="H1834" i="8"/>
  <c r="G1834" i="8"/>
  <c r="F1834" i="8"/>
  <c r="E1834" i="8"/>
  <c r="D1834" i="8"/>
  <c r="I1833" i="8"/>
  <c r="H1833" i="8"/>
  <c r="G1833" i="8"/>
  <c r="F1833" i="8"/>
  <c r="E1833" i="8"/>
  <c r="D1833" i="8"/>
  <c r="I1832" i="8"/>
  <c r="H1832" i="8"/>
  <c r="G1832" i="8"/>
  <c r="F1832" i="8"/>
  <c r="E1832" i="8"/>
  <c r="D1832" i="8"/>
  <c r="I1831" i="8"/>
  <c r="H1831" i="8"/>
  <c r="G1831" i="8"/>
  <c r="F1831" i="8"/>
  <c r="E1831" i="8"/>
  <c r="D1831" i="8"/>
  <c r="I1830" i="8"/>
  <c r="H1830" i="8"/>
  <c r="G1830" i="8"/>
  <c r="F1830" i="8"/>
  <c r="E1830" i="8"/>
  <c r="D1830" i="8"/>
  <c r="I1829" i="8"/>
  <c r="H1829" i="8"/>
  <c r="G1829" i="8"/>
  <c r="F1829" i="8"/>
  <c r="E1829" i="8"/>
  <c r="D1829" i="8"/>
  <c r="I1828" i="8"/>
  <c r="H1828" i="8"/>
  <c r="G1828" i="8"/>
  <c r="F1828" i="8"/>
  <c r="E1828" i="8"/>
  <c r="D1828" i="8"/>
  <c r="I1827" i="8"/>
  <c r="H1827" i="8"/>
  <c r="G1827" i="8"/>
  <c r="F1827" i="8"/>
  <c r="E1827" i="8"/>
  <c r="D1827" i="8"/>
  <c r="I1826" i="8"/>
  <c r="H1826" i="8"/>
  <c r="G1826" i="8"/>
  <c r="F1826" i="8"/>
  <c r="E1826" i="8"/>
  <c r="D1826" i="8"/>
  <c r="I1825" i="8"/>
  <c r="H1825" i="8"/>
  <c r="G1825" i="8"/>
  <c r="F1825" i="8"/>
  <c r="E1825" i="8"/>
  <c r="D1825" i="8"/>
  <c r="I1824" i="8"/>
  <c r="H1824" i="8"/>
  <c r="G1824" i="8"/>
  <c r="F1824" i="8"/>
  <c r="E1824" i="8"/>
  <c r="D1824" i="8"/>
  <c r="I1823" i="8"/>
  <c r="H1823" i="8"/>
  <c r="G1823" i="8"/>
  <c r="F1823" i="8"/>
  <c r="E1823" i="8"/>
  <c r="D1823" i="8"/>
  <c r="I1822" i="8"/>
  <c r="H1822" i="8"/>
  <c r="G1822" i="8"/>
  <c r="F1822" i="8"/>
  <c r="E1822" i="8"/>
  <c r="D1822" i="8"/>
  <c r="I1821" i="8"/>
  <c r="H1821" i="8"/>
  <c r="G1821" i="8"/>
  <c r="F1821" i="8"/>
  <c r="E1821" i="8"/>
  <c r="D1821" i="8"/>
  <c r="I1820" i="8"/>
  <c r="H1820" i="8"/>
  <c r="G1820" i="8"/>
  <c r="F1820" i="8"/>
  <c r="E1820" i="8"/>
  <c r="D1820" i="8"/>
  <c r="I1819" i="8"/>
  <c r="H1819" i="8"/>
  <c r="G1819" i="8"/>
  <c r="F1819" i="8"/>
  <c r="E1819" i="8"/>
  <c r="D1819" i="8"/>
  <c r="I1818" i="8"/>
  <c r="H1818" i="8"/>
  <c r="G1818" i="8"/>
  <c r="F1818" i="8"/>
  <c r="E1818" i="8"/>
  <c r="D1818" i="8"/>
  <c r="I1817" i="8"/>
  <c r="H1817" i="8"/>
  <c r="G1817" i="8"/>
  <c r="F1817" i="8"/>
  <c r="E1817" i="8"/>
  <c r="D1817" i="8"/>
  <c r="I1816" i="8"/>
  <c r="H1816" i="8"/>
  <c r="G1816" i="8"/>
  <c r="F1816" i="8"/>
  <c r="E1816" i="8"/>
  <c r="D1816" i="8"/>
  <c r="I1815" i="8"/>
  <c r="H1815" i="8"/>
  <c r="G1815" i="8"/>
  <c r="F1815" i="8"/>
  <c r="E1815" i="8"/>
  <c r="D1815" i="8"/>
  <c r="I1814" i="8"/>
  <c r="H1814" i="8"/>
  <c r="G1814" i="8"/>
  <c r="F1814" i="8"/>
  <c r="E1814" i="8"/>
  <c r="D1814" i="8"/>
  <c r="I1813" i="8"/>
  <c r="H1813" i="8"/>
  <c r="G1813" i="8"/>
  <c r="F1813" i="8"/>
  <c r="E1813" i="8"/>
  <c r="D1813" i="8"/>
  <c r="I1812" i="8"/>
  <c r="H1812" i="8"/>
  <c r="G1812" i="8"/>
  <c r="F1812" i="8"/>
  <c r="E1812" i="8"/>
  <c r="D1812" i="8"/>
  <c r="I1811" i="8"/>
  <c r="H1811" i="8"/>
  <c r="G1811" i="8"/>
  <c r="F1811" i="8"/>
  <c r="E1811" i="8"/>
  <c r="D1811" i="8"/>
  <c r="I1810" i="8"/>
  <c r="H1810" i="8"/>
  <c r="G1810" i="8"/>
  <c r="F1810" i="8"/>
  <c r="E1810" i="8"/>
  <c r="D1810" i="8"/>
  <c r="I1809" i="8"/>
  <c r="H1809" i="8"/>
  <c r="G1809" i="8"/>
  <c r="F1809" i="8"/>
  <c r="E1809" i="8"/>
  <c r="D1809" i="8"/>
  <c r="I1808" i="8"/>
  <c r="H1808" i="8"/>
  <c r="G1808" i="8"/>
  <c r="F1808" i="8"/>
  <c r="E1808" i="8"/>
  <c r="D1808" i="8"/>
  <c r="I1807" i="8"/>
  <c r="H1807" i="8"/>
  <c r="G1807" i="8"/>
  <c r="F1807" i="8"/>
  <c r="E1807" i="8"/>
  <c r="D1807" i="8"/>
  <c r="I1806" i="8"/>
  <c r="H1806" i="8"/>
  <c r="G1806" i="8"/>
  <c r="F1806" i="8"/>
  <c r="E1806" i="8"/>
  <c r="D1806" i="8"/>
  <c r="I1805" i="8"/>
  <c r="H1805" i="8"/>
  <c r="G1805" i="8"/>
  <c r="F1805" i="8"/>
  <c r="E1805" i="8"/>
  <c r="D1805" i="8"/>
  <c r="I1804" i="8"/>
  <c r="H1804" i="8"/>
  <c r="G1804" i="8"/>
  <c r="F1804" i="8"/>
  <c r="E1804" i="8"/>
  <c r="D1804" i="8"/>
  <c r="I1803" i="8"/>
  <c r="H1803" i="8"/>
  <c r="G1803" i="8"/>
  <c r="F1803" i="8"/>
  <c r="E1803" i="8"/>
  <c r="D1803" i="8"/>
  <c r="I1802" i="8"/>
  <c r="H1802" i="8"/>
  <c r="G1802" i="8"/>
  <c r="F1802" i="8"/>
  <c r="E1802" i="8"/>
  <c r="D1802" i="8"/>
  <c r="I1801" i="8"/>
  <c r="H1801" i="8"/>
  <c r="G1801" i="8"/>
  <c r="F1801" i="8"/>
  <c r="E1801" i="8"/>
  <c r="D1801" i="8"/>
  <c r="I1800" i="8"/>
  <c r="H1800" i="8"/>
  <c r="G1800" i="8"/>
  <c r="F1800" i="8"/>
  <c r="E1800" i="8"/>
  <c r="D1800" i="8"/>
  <c r="I1799" i="8"/>
  <c r="H1799" i="8"/>
  <c r="G1799" i="8"/>
  <c r="F1799" i="8"/>
  <c r="E1799" i="8"/>
  <c r="D1799" i="8"/>
  <c r="I1798" i="8"/>
  <c r="H1798" i="8"/>
  <c r="G1798" i="8"/>
  <c r="F1798" i="8"/>
  <c r="E1798" i="8"/>
  <c r="D1798" i="8"/>
  <c r="I1797" i="8"/>
  <c r="H1797" i="8"/>
  <c r="G1797" i="8"/>
  <c r="F1797" i="8"/>
  <c r="E1797" i="8"/>
  <c r="D1797" i="8"/>
  <c r="I1796" i="8"/>
  <c r="H1796" i="8"/>
  <c r="G1796" i="8"/>
  <c r="F1796" i="8"/>
  <c r="E1796" i="8"/>
  <c r="D1796" i="8"/>
  <c r="I1795" i="8"/>
  <c r="H1795" i="8"/>
  <c r="G1795" i="8"/>
  <c r="F1795" i="8"/>
  <c r="E1795" i="8"/>
  <c r="D1795" i="8"/>
  <c r="I1794" i="8"/>
  <c r="H1794" i="8"/>
  <c r="G1794" i="8"/>
  <c r="F1794" i="8"/>
  <c r="E1794" i="8"/>
  <c r="D1794" i="8"/>
  <c r="I1793" i="8"/>
  <c r="H1793" i="8"/>
  <c r="G1793" i="8"/>
  <c r="F1793" i="8"/>
  <c r="E1793" i="8"/>
  <c r="D1793" i="8"/>
  <c r="I1792" i="8"/>
  <c r="H1792" i="8"/>
  <c r="G1792" i="8"/>
  <c r="F1792" i="8"/>
  <c r="E1792" i="8"/>
  <c r="D1792" i="8"/>
  <c r="I1791" i="8"/>
  <c r="H1791" i="8"/>
  <c r="G1791" i="8"/>
  <c r="F1791" i="8"/>
  <c r="E1791" i="8"/>
  <c r="D1791" i="8"/>
  <c r="I1790" i="8"/>
  <c r="H1790" i="8"/>
  <c r="G1790" i="8"/>
  <c r="F1790" i="8"/>
  <c r="E1790" i="8"/>
  <c r="D1790" i="8"/>
  <c r="I1789" i="8"/>
  <c r="H1789" i="8"/>
  <c r="G1789" i="8"/>
  <c r="F1789" i="8"/>
  <c r="E1789" i="8"/>
  <c r="D1789" i="8"/>
  <c r="I1788" i="8"/>
  <c r="H1788" i="8"/>
  <c r="G1788" i="8"/>
  <c r="F1788" i="8"/>
  <c r="E1788" i="8"/>
  <c r="D1788" i="8"/>
  <c r="I1787" i="8"/>
  <c r="H1787" i="8"/>
  <c r="G1787" i="8"/>
  <c r="F1787" i="8"/>
  <c r="E1787" i="8"/>
  <c r="D1787" i="8"/>
  <c r="I1786" i="8"/>
  <c r="H1786" i="8"/>
  <c r="G1786" i="8"/>
  <c r="F1786" i="8"/>
  <c r="E1786" i="8"/>
  <c r="D1786" i="8"/>
  <c r="I1785" i="8"/>
  <c r="H1785" i="8"/>
  <c r="G1785" i="8"/>
  <c r="F1785" i="8"/>
  <c r="E1785" i="8"/>
  <c r="D1785" i="8"/>
  <c r="I1784" i="8"/>
  <c r="H1784" i="8"/>
  <c r="G1784" i="8"/>
  <c r="F1784" i="8"/>
  <c r="E1784" i="8"/>
  <c r="D1784" i="8"/>
  <c r="I1783" i="8"/>
  <c r="H1783" i="8"/>
  <c r="G1783" i="8"/>
  <c r="F1783" i="8"/>
  <c r="E1783" i="8"/>
  <c r="D1783" i="8"/>
  <c r="I1782" i="8"/>
  <c r="H1782" i="8"/>
  <c r="G1782" i="8"/>
  <c r="F1782" i="8"/>
  <c r="E1782" i="8"/>
  <c r="D1782" i="8"/>
  <c r="I1781" i="8"/>
  <c r="H1781" i="8"/>
  <c r="G1781" i="8"/>
  <c r="F1781" i="8"/>
  <c r="E1781" i="8"/>
  <c r="D1781" i="8"/>
  <c r="I1780" i="8"/>
  <c r="H1780" i="8"/>
  <c r="G1780" i="8"/>
  <c r="F1780" i="8"/>
  <c r="E1780" i="8"/>
  <c r="D1780" i="8"/>
  <c r="I1779" i="8"/>
  <c r="H1779" i="8"/>
  <c r="G1779" i="8"/>
  <c r="F1779" i="8"/>
  <c r="E1779" i="8"/>
  <c r="D1779" i="8"/>
  <c r="I1778" i="8"/>
  <c r="H1778" i="8"/>
  <c r="G1778" i="8"/>
  <c r="F1778" i="8"/>
  <c r="E1778" i="8"/>
  <c r="D1778" i="8"/>
  <c r="I1777" i="8"/>
  <c r="H1777" i="8"/>
  <c r="G1777" i="8"/>
  <c r="F1777" i="8"/>
  <c r="E1777" i="8"/>
  <c r="D1777" i="8"/>
  <c r="I1776" i="8"/>
  <c r="H1776" i="8"/>
  <c r="G1776" i="8"/>
  <c r="F1776" i="8"/>
  <c r="E1776" i="8"/>
  <c r="D1776" i="8"/>
  <c r="I1775" i="8"/>
  <c r="H1775" i="8"/>
  <c r="G1775" i="8"/>
  <c r="F1775" i="8"/>
  <c r="E1775" i="8"/>
  <c r="D1775" i="8"/>
  <c r="I1774" i="8"/>
  <c r="H1774" i="8"/>
  <c r="G1774" i="8"/>
  <c r="F1774" i="8"/>
  <c r="E1774" i="8"/>
  <c r="D1774" i="8"/>
  <c r="I1773" i="8"/>
  <c r="H1773" i="8"/>
  <c r="G1773" i="8"/>
  <c r="F1773" i="8"/>
  <c r="E1773" i="8"/>
  <c r="D1773" i="8"/>
  <c r="I1772" i="8"/>
  <c r="H1772" i="8"/>
  <c r="G1772" i="8"/>
  <c r="F1772" i="8"/>
  <c r="E1772" i="8"/>
  <c r="D1772" i="8"/>
  <c r="I1771" i="8"/>
  <c r="H1771" i="8"/>
  <c r="G1771" i="8"/>
  <c r="F1771" i="8"/>
  <c r="E1771" i="8"/>
  <c r="D1771" i="8"/>
  <c r="I1770" i="8"/>
  <c r="H1770" i="8"/>
  <c r="G1770" i="8"/>
  <c r="F1770" i="8"/>
  <c r="E1770" i="8"/>
  <c r="D1770" i="8"/>
  <c r="I1769" i="8"/>
  <c r="H1769" i="8"/>
  <c r="G1769" i="8"/>
  <c r="F1769" i="8"/>
  <c r="E1769" i="8"/>
  <c r="D1769" i="8"/>
  <c r="I1768" i="8"/>
  <c r="H1768" i="8"/>
  <c r="G1768" i="8"/>
  <c r="F1768" i="8"/>
  <c r="E1768" i="8"/>
  <c r="D1768" i="8"/>
  <c r="I1767" i="8"/>
  <c r="H1767" i="8"/>
  <c r="G1767" i="8"/>
  <c r="F1767" i="8"/>
  <c r="E1767" i="8"/>
  <c r="D1767" i="8"/>
  <c r="I1766" i="8"/>
  <c r="H1766" i="8"/>
  <c r="G1766" i="8"/>
  <c r="F1766" i="8"/>
  <c r="E1766" i="8"/>
  <c r="D1766" i="8"/>
  <c r="I1765" i="8"/>
  <c r="H1765" i="8"/>
  <c r="G1765" i="8"/>
  <c r="F1765" i="8"/>
  <c r="E1765" i="8"/>
  <c r="D1765" i="8"/>
  <c r="I1764" i="8"/>
  <c r="H1764" i="8"/>
  <c r="G1764" i="8"/>
  <c r="F1764" i="8"/>
  <c r="E1764" i="8"/>
  <c r="D1764" i="8"/>
  <c r="I1763" i="8"/>
  <c r="H1763" i="8"/>
  <c r="G1763" i="8"/>
  <c r="F1763" i="8"/>
  <c r="E1763" i="8"/>
  <c r="D1763" i="8"/>
  <c r="I1762" i="8"/>
  <c r="H1762" i="8"/>
  <c r="G1762" i="8"/>
  <c r="F1762" i="8"/>
  <c r="E1762" i="8"/>
  <c r="D1762" i="8"/>
  <c r="I1761" i="8"/>
  <c r="H1761" i="8"/>
  <c r="G1761" i="8"/>
  <c r="F1761" i="8"/>
  <c r="E1761" i="8"/>
  <c r="D1761" i="8"/>
  <c r="I1760" i="8"/>
  <c r="H1760" i="8"/>
  <c r="G1760" i="8"/>
  <c r="F1760" i="8"/>
  <c r="E1760" i="8"/>
  <c r="D1760" i="8"/>
  <c r="I1759" i="8"/>
  <c r="H1759" i="8"/>
  <c r="G1759" i="8"/>
  <c r="F1759" i="8"/>
  <c r="E1759" i="8"/>
  <c r="D1759" i="8"/>
  <c r="I1758" i="8"/>
  <c r="H1758" i="8"/>
  <c r="G1758" i="8"/>
  <c r="F1758" i="8"/>
  <c r="E1758" i="8"/>
  <c r="D1758" i="8"/>
  <c r="I1757" i="8"/>
  <c r="H1757" i="8"/>
  <c r="G1757" i="8"/>
  <c r="F1757" i="8"/>
  <c r="E1757" i="8"/>
  <c r="D1757" i="8"/>
  <c r="I1756" i="8"/>
  <c r="H1756" i="8"/>
  <c r="G1756" i="8"/>
  <c r="F1756" i="8"/>
  <c r="E1756" i="8"/>
  <c r="D1756" i="8"/>
  <c r="I1755" i="8"/>
  <c r="H1755" i="8"/>
  <c r="G1755" i="8"/>
  <c r="F1755" i="8"/>
  <c r="E1755" i="8"/>
  <c r="D1755" i="8"/>
  <c r="I1754" i="8"/>
  <c r="H1754" i="8"/>
  <c r="G1754" i="8"/>
  <c r="F1754" i="8"/>
  <c r="E1754" i="8"/>
  <c r="D1754" i="8"/>
  <c r="I1753" i="8"/>
  <c r="H1753" i="8"/>
  <c r="G1753" i="8"/>
  <c r="F1753" i="8"/>
  <c r="E1753" i="8"/>
  <c r="D1753" i="8"/>
  <c r="I1752" i="8"/>
  <c r="H1752" i="8"/>
  <c r="G1752" i="8"/>
  <c r="F1752" i="8"/>
  <c r="E1752" i="8"/>
  <c r="D1752" i="8"/>
  <c r="I1751" i="8"/>
  <c r="H1751" i="8"/>
  <c r="G1751" i="8"/>
  <c r="F1751" i="8"/>
  <c r="E1751" i="8"/>
  <c r="D1751" i="8"/>
  <c r="I1750" i="8"/>
  <c r="H1750" i="8"/>
  <c r="G1750" i="8"/>
  <c r="F1750" i="8"/>
  <c r="E1750" i="8"/>
  <c r="D1750" i="8"/>
  <c r="I1749" i="8"/>
  <c r="H1749" i="8"/>
  <c r="G1749" i="8"/>
  <c r="F1749" i="8"/>
  <c r="E1749" i="8"/>
  <c r="D1749" i="8"/>
  <c r="I1748" i="8"/>
  <c r="H1748" i="8"/>
  <c r="G1748" i="8"/>
  <c r="F1748" i="8"/>
  <c r="E1748" i="8"/>
  <c r="D1748" i="8"/>
  <c r="I1747" i="8"/>
  <c r="H1747" i="8"/>
  <c r="G1747" i="8"/>
  <c r="F1747" i="8"/>
  <c r="E1747" i="8"/>
  <c r="D1747" i="8"/>
  <c r="I1746" i="8"/>
  <c r="H1746" i="8"/>
  <c r="G1746" i="8"/>
  <c r="F1746" i="8"/>
  <c r="E1746" i="8"/>
  <c r="D1746" i="8"/>
  <c r="I1745" i="8"/>
  <c r="H1745" i="8"/>
  <c r="G1745" i="8"/>
  <c r="F1745" i="8"/>
  <c r="E1745" i="8"/>
  <c r="D1745" i="8"/>
  <c r="I1744" i="8"/>
  <c r="H1744" i="8"/>
  <c r="G1744" i="8"/>
  <c r="F1744" i="8"/>
  <c r="E1744" i="8"/>
  <c r="D1744" i="8"/>
  <c r="I1743" i="8"/>
  <c r="H1743" i="8"/>
  <c r="G1743" i="8"/>
  <c r="F1743" i="8"/>
  <c r="E1743" i="8"/>
  <c r="D1743" i="8"/>
  <c r="I1742" i="8"/>
  <c r="H1742" i="8"/>
  <c r="G1742" i="8"/>
  <c r="F1742" i="8"/>
  <c r="E1742" i="8"/>
  <c r="D1742" i="8"/>
  <c r="I1741" i="8"/>
  <c r="H1741" i="8"/>
  <c r="G1741" i="8"/>
  <c r="F1741" i="8"/>
  <c r="E1741" i="8"/>
  <c r="D1741" i="8"/>
  <c r="I1740" i="8"/>
  <c r="H1740" i="8"/>
  <c r="G1740" i="8"/>
  <c r="F1740" i="8"/>
  <c r="E1740" i="8"/>
  <c r="D1740" i="8"/>
  <c r="I1739" i="8"/>
  <c r="H1739" i="8"/>
  <c r="G1739" i="8"/>
  <c r="F1739" i="8"/>
  <c r="E1739" i="8"/>
  <c r="D1739" i="8"/>
  <c r="I1738" i="8"/>
  <c r="H1738" i="8"/>
  <c r="G1738" i="8"/>
  <c r="F1738" i="8"/>
  <c r="E1738" i="8"/>
  <c r="D1738" i="8"/>
  <c r="I1737" i="8"/>
  <c r="H1737" i="8"/>
  <c r="G1737" i="8"/>
  <c r="F1737" i="8"/>
  <c r="E1737" i="8"/>
  <c r="D1737" i="8"/>
  <c r="I1736" i="8"/>
  <c r="H1736" i="8"/>
  <c r="G1736" i="8"/>
  <c r="F1736" i="8"/>
  <c r="E1736" i="8"/>
  <c r="D1736" i="8"/>
  <c r="I1735" i="8"/>
  <c r="H1735" i="8"/>
  <c r="G1735" i="8"/>
  <c r="F1735" i="8"/>
  <c r="E1735" i="8"/>
  <c r="D1735" i="8"/>
  <c r="I1734" i="8"/>
  <c r="H1734" i="8"/>
  <c r="G1734" i="8"/>
  <c r="F1734" i="8"/>
  <c r="E1734" i="8"/>
  <c r="D1734" i="8"/>
  <c r="I1733" i="8"/>
  <c r="H1733" i="8"/>
  <c r="G1733" i="8"/>
  <c r="F1733" i="8"/>
  <c r="E1733" i="8"/>
  <c r="D1733" i="8"/>
  <c r="I1732" i="8"/>
  <c r="H1732" i="8"/>
  <c r="G1732" i="8"/>
  <c r="F1732" i="8"/>
  <c r="E1732" i="8"/>
  <c r="D1732" i="8"/>
  <c r="I1731" i="8"/>
  <c r="H1731" i="8"/>
  <c r="G1731" i="8"/>
  <c r="F1731" i="8"/>
  <c r="E1731" i="8"/>
  <c r="D1731" i="8"/>
  <c r="I1730" i="8"/>
  <c r="H1730" i="8"/>
  <c r="G1730" i="8"/>
  <c r="F1730" i="8"/>
  <c r="E1730" i="8"/>
  <c r="D1730" i="8"/>
  <c r="I1729" i="8"/>
  <c r="H1729" i="8"/>
  <c r="G1729" i="8"/>
  <c r="F1729" i="8"/>
  <c r="E1729" i="8"/>
  <c r="D1729" i="8"/>
  <c r="I1728" i="8"/>
  <c r="H1728" i="8"/>
  <c r="G1728" i="8"/>
  <c r="F1728" i="8"/>
  <c r="E1728" i="8"/>
  <c r="D1728" i="8"/>
  <c r="I1727" i="8"/>
  <c r="H1727" i="8"/>
  <c r="G1727" i="8"/>
  <c r="F1727" i="8"/>
  <c r="E1727" i="8"/>
  <c r="D1727" i="8"/>
  <c r="I1726" i="8"/>
  <c r="H1726" i="8"/>
  <c r="G1726" i="8"/>
  <c r="F1726" i="8"/>
  <c r="E1726" i="8"/>
  <c r="D1726" i="8"/>
  <c r="I1725" i="8"/>
  <c r="H1725" i="8"/>
  <c r="G1725" i="8"/>
  <c r="F1725" i="8"/>
  <c r="E1725" i="8"/>
  <c r="D1725" i="8"/>
  <c r="I1724" i="8"/>
  <c r="H1724" i="8"/>
  <c r="G1724" i="8"/>
  <c r="F1724" i="8"/>
  <c r="E1724" i="8"/>
  <c r="D1724" i="8"/>
  <c r="I1723" i="8"/>
  <c r="H1723" i="8"/>
  <c r="G1723" i="8"/>
  <c r="F1723" i="8"/>
  <c r="E1723" i="8"/>
  <c r="D1723" i="8"/>
  <c r="I1722" i="8"/>
  <c r="H1722" i="8"/>
  <c r="G1722" i="8"/>
  <c r="F1722" i="8"/>
  <c r="E1722" i="8"/>
  <c r="D1722" i="8"/>
  <c r="I1721" i="8"/>
  <c r="H1721" i="8"/>
  <c r="G1721" i="8"/>
  <c r="F1721" i="8"/>
  <c r="E1721" i="8"/>
  <c r="D1721" i="8"/>
  <c r="I1720" i="8"/>
  <c r="H1720" i="8"/>
  <c r="G1720" i="8"/>
  <c r="F1720" i="8"/>
  <c r="E1720" i="8"/>
  <c r="D1720" i="8"/>
  <c r="I1719" i="8"/>
  <c r="H1719" i="8"/>
  <c r="G1719" i="8"/>
  <c r="F1719" i="8"/>
  <c r="E1719" i="8"/>
  <c r="D1719" i="8"/>
  <c r="I1718" i="8"/>
  <c r="H1718" i="8"/>
  <c r="G1718" i="8"/>
  <c r="F1718" i="8"/>
  <c r="E1718" i="8"/>
  <c r="D1718" i="8"/>
  <c r="I1717" i="8"/>
  <c r="H1717" i="8"/>
  <c r="G1717" i="8"/>
  <c r="F1717" i="8"/>
  <c r="E1717" i="8"/>
  <c r="D1717" i="8"/>
  <c r="I1716" i="8"/>
  <c r="H1716" i="8"/>
  <c r="G1716" i="8"/>
  <c r="F1716" i="8"/>
  <c r="E1716" i="8"/>
  <c r="D1716" i="8"/>
  <c r="I1715" i="8"/>
  <c r="H1715" i="8"/>
  <c r="G1715" i="8"/>
  <c r="F1715" i="8"/>
  <c r="E1715" i="8"/>
  <c r="D1715" i="8"/>
  <c r="I1714" i="8"/>
  <c r="H1714" i="8"/>
  <c r="G1714" i="8"/>
  <c r="F1714" i="8"/>
  <c r="E1714" i="8"/>
  <c r="D1714" i="8"/>
  <c r="I1713" i="8"/>
  <c r="H1713" i="8"/>
  <c r="G1713" i="8"/>
  <c r="F1713" i="8"/>
  <c r="E1713" i="8"/>
  <c r="D1713" i="8"/>
  <c r="I1712" i="8"/>
  <c r="H1712" i="8"/>
  <c r="G1712" i="8"/>
  <c r="F1712" i="8"/>
  <c r="E1712" i="8"/>
  <c r="D1712" i="8"/>
  <c r="I1711" i="8"/>
  <c r="H1711" i="8"/>
  <c r="G1711" i="8"/>
  <c r="F1711" i="8"/>
  <c r="E1711" i="8"/>
  <c r="D1711" i="8"/>
  <c r="I1710" i="8"/>
  <c r="H1710" i="8"/>
  <c r="G1710" i="8"/>
  <c r="F1710" i="8"/>
  <c r="E1710" i="8"/>
  <c r="D1710" i="8"/>
  <c r="I1709" i="8"/>
  <c r="H1709" i="8"/>
  <c r="G1709" i="8"/>
  <c r="F1709" i="8"/>
  <c r="E1709" i="8"/>
  <c r="D1709" i="8"/>
  <c r="I1708" i="8"/>
  <c r="H1708" i="8"/>
  <c r="G1708" i="8"/>
  <c r="F1708" i="8"/>
  <c r="E1708" i="8"/>
  <c r="D1708" i="8"/>
  <c r="I1707" i="8"/>
  <c r="H1707" i="8"/>
  <c r="G1707" i="8"/>
  <c r="F1707" i="8"/>
  <c r="E1707" i="8"/>
  <c r="D1707" i="8"/>
  <c r="I1706" i="8"/>
  <c r="H1706" i="8"/>
  <c r="G1706" i="8"/>
  <c r="F1706" i="8"/>
  <c r="E1706" i="8"/>
  <c r="D1706" i="8"/>
  <c r="I1705" i="8"/>
  <c r="H1705" i="8"/>
  <c r="G1705" i="8"/>
  <c r="F1705" i="8"/>
  <c r="E1705" i="8"/>
  <c r="D1705" i="8"/>
  <c r="I1704" i="8"/>
  <c r="H1704" i="8"/>
  <c r="G1704" i="8"/>
  <c r="F1704" i="8"/>
  <c r="E1704" i="8"/>
  <c r="D1704" i="8"/>
  <c r="I1703" i="8"/>
  <c r="H1703" i="8"/>
  <c r="G1703" i="8"/>
  <c r="F1703" i="8"/>
  <c r="E1703" i="8"/>
  <c r="D1703" i="8"/>
  <c r="I1702" i="8"/>
  <c r="H1702" i="8"/>
  <c r="G1702" i="8"/>
  <c r="F1702" i="8"/>
  <c r="E1702" i="8"/>
  <c r="D1702" i="8"/>
  <c r="I1701" i="8"/>
  <c r="H1701" i="8"/>
  <c r="G1701" i="8"/>
  <c r="F1701" i="8"/>
  <c r="E1701" i="8"/>
  <c r="D1701" i="8"/>
  <c r="I1700" i="8"/>
  <c r="H1700" i="8"/>
  <c r="G1700" i="8"/>
  <c r="F1700" i="8"/>
  <c r="E1700" i="8"/>
  <c r="D1700" i="8"/>
  <c r="I1699" i="8"/>
  <c r="H1699" i="8"/>
  <c r="G1699" i="8"/>
  <c r="F1699" i="8"/>
  <c r="E1699" i="8"/>
  <c r="D1699" i="8"/>
  <c r="I1698" i="8"/>
  <c r="H1698" i="8"/>
  <c r="G1698" i="8"/>
  <c r="F1698" i="8"/>
  <c r="E1698" i="8"/>
  <c r="D1698" i="8"/>
  <c r="I1697" i="8"/>
  <c r="H1697" i="8"/>
  <c r="G1697" i="8"/>
  <c r="F1697" i="8"/>
  <c r="E1697" i="8"/>
  <c r="D1697" i="8"/>
  <c r="I1696" i="8"/>
  <c r="H1696" i="8"/>
  <c r="G1696" i="8"/>
  <c r="F1696" i="8"/>
  <c r="E1696" i="8"/>
  <c r="D1696" i="8"/>
  <c r="I1695" i="8"/>
  <c r="H1695" i="8"/>
  <c r="G1695" i="8"/>
  <c r="F1695" i="8"/>
  <c r="E1695" i="8"/>
  <c r="D1695" i="8"/>
  <c r="I1694" i="8"/>
  <c r="H1694" i="8"/>
  <c r="G1694" i="8"/>
  <c r="F1694" i="8"/>
  <c r="E1694" i="8"/>
  <c r="D1694" i="8"/>
  <c r="I1693" i="8"/>
  <c r="H1693" i="8"/>
  <c r="G1693" i="8"/>
  <c r="F1693" i="8"/>
  <c r="E1693" i="8"/>
  <c r="D1693" i="8"/>
  <c r="I1692" i="8"/>
  <c r="H1692" i="8"/>
  <c r="G1692" i="8"/>
  <c r="F1692" i="8"/>
  <c r="E1692" i="8"/>
  <c r="D1692" i="8"/>
  <c r="I1691" i="8"/>
  <c r="H1691" i="8"/>
  <c r="G1691" i="8"/>
  <c r="F1691" i="8"/>
  <c r="E1691" i="8"/>
  <c r="D1691" i="8"/>
  <c r="I1690" i="8"/>
  <c r="H1690" i="8"/>
  <c r="G1690" i="8"/>
  <c r="F1690" i="8"/>
  <c r="E1690" i="8"/>
  <c r="D1690" i="8"/>
  <c r="I1689" i="8"/>
  <c r="H1689" i="8"/>
  <c r="G1689" i="8"/>
  <c r="F1689" i="8"/>
  <c r="E1689" i="8"/>
  <c r="D1689" i="8"/>
  <c r="I1688" i="8"/>
  <c r="H1688" i="8"/>
  <c r="G1688" i="8"/>
  <c r="F1688" i="8"/>
  <c r="E1688" i="8"/>
  <c r="D1688" i="8"/>
  <c r="I1687" i="8"/>
  <c r="H1687" i="8"/>
  <c r="G1687" i="8"/>
  <c r="F1687" i="8"/>
  <c r="E1687" i="8"/>
  <c r="D1687" i="8"/>
  <c r="I1686" i="8"/>
  <c r="H1686" i="8"/>
  <c r="G1686" i="8"/>
  <c r="F1686" i="8"/>
  <c r="E1686" i="8"/>
  <c r="D1686" i="8"/>
  <c r="I1685" i="8"/>
  <c r="H1685" i="8"/>
  <c r="G1685" i="8"/>
  <c r="F1685" i="8"/>
  <c r="E1685" i="8"/>
  <c r="D1685" i="8"/>
  <c r="I1684" i="8"/>
  <c r="H1684" i="8"/>
  <c r="G1684" i="8"/>
  <c r="F1684" i="8"/>
  <c r="E1684" i="8"/>
  <c r="D1684" i="8"/>
  <c r="I1683" i="8"/>
  <c r="H1683" i="8"/>
  <c r="G1683" i="8"/>
  <c r="F1683" i="8"/>
  <c r="E1683" i="8"/>
  <c r="D1683" i="8"/>
  <c r="I1682" i="8"/>
  <c r="H1682" i="8"/>
  <c r="G1682" i="8"/>
  <c r="F1682" i="8"/>
  <c r="E1682" i="8"/>
  <c r="D1682" i="8"/>
  <c r="I1681" i="8"/>
  <c r="H1681" i="8"/>
  <c r="G1681" i="8"/>
  <c r="F1681" i="8"/>
  <c r="E1681" i="8"/>
  <c r="D1681" i="8"/>
  <c r="I1680" i="8"/>
  <c r="H1680" i="8"/>
  <c r="G1680" i="8"/>
  <c r="F1680" i="8"/>
  <c r="E1680" i="8"/>
  <c r="D1680" i="8"/>
  <c r="I1679" i="8"/>
  <c r="H1679" i="8"/>
  <c r="G1679" i="8"/>
  <c r="F1679" i="8"/>
  <c r="E1679" i="8"/>
  <c r="D1679" i="8"/>
  <c r="I1678" i="8"/>
  <c r="H1678" i="8"/>
  <c r="G1678" i="8"/>
  <c r="F1678" i="8"/>
  <c r="E1678" i="8"/>
  <c r="D1678" i="8"/>
  <c r="I1677" i="8"/>
  <c r="H1677" i="8"/>
  <c r="G1677" i="8"/>
  <c r="F1677" i="8"/>
  <c r="E1677" i="8"/>
  <c r="D1677" i="8"/>
  <c r="I1676" i="8"/>
  <c r="H1676" i="8"/>
  <c r="G1676" i="8"/>
  <c r="F1676" i="8"/>
  <c r="E1676" i="8"/>
  <c r="D1676" i="8"/>
  <c r="I1675" i="8"/>
  <c r="H1675" i="8"/>
  <c r="G1675" i="8"/>
  <c r="F1675" i="8"/>
  <c r="E1675" i="8"/>
  <c r="D1675" i="8"/>
  <c r="I1674" i="8"/>
  <c r="H1674" i="8"/>
  <c r="G1674" i="8"/>
  <c r="F1674" i="8"/>
  <c r="E1674" i="8"/>
  <c r="D1674" i="8"/>
  <c r="I1673" i="8"/>
  <c r="H1673" i="8"/>
  <c r="G1673" i="8"/>
  <c r="F1673" i="8"/>
  <c r="E1673" i="8"/>
  <c r="D1673" i="8"/>
  <c r="I1672" i="8"/>
  <c r="H1672" i="8"/>
  <c r="G1672" i="8"/>
  <c r="F1672" i="8"/>
  <c r="E1672" i="8"/>
  <c r="D1672" i="8"/>
  <c r="I1671" i="8"/>
  <c r="H1671" i="8"/>
  <c r="G1671" i="8"/>
  <c r="F1671" i="8"/>
  <c r="E1671" i="8"/>
  <c r="D1671" i="8"/>
  <c r="I1670" i="8"/>
  <c r="H1670" i="8"/>
  <c r="G1670" i="8"/>
  <c r="F1670" i="8"/>
  <c r="E1670" i="8"/>
  <c r="D1670" i="8"/>
  <c r="I1669" i="8"/>
  <c r="H1669" i="8"/>
  <c r="G1669" i="8"/>
  <c r="F1669" i="8"/>
  <c r="E1669" i="8"/>
  <c r="D1669" i="8"/>
  <c r="I1668" i="8"/>
  <c r="H1668" i="8"/>
  <c r="G1668" i="8"/>
  <c r="F1668" i="8"/>
  <c r="E1668" i="8"/>
  <c r="D1668" i="8"/>
  <c r="I1667" i="8"/>
  <c r="H1667" i="8"/>
  <c r="G1667" i="8"/>
  <c r="F1667" i="8"/>
  <c r="E1667" i="8"/>
  <c r="D1667" i="8"/>
  <c r="I1666" i="8"/>
  <c r="H1666" i="8"/>
  <c r="G1666" i="8"/>
  <c r="F1666" i="8"/>
  <c r="E1666" i="8"/>
  <c r="D1666" i="8"/>
  <c r="I1665" i="8"/>
  <c r="H1665" i="8"/>
  <c r="G1665" i="8"/>
  <c r="F1665" i="8"/>
  <c r="E1665" i="8"/>
  <c r="D1665" i="8"/>
  <c r="I1664" i="8"/>
  <c r="H1664" i="8"/>
  <c r="G1664" i="8"/>
  <c r="F1664" i="8"/>
  <c r="E1664" i="8"/>
  <c r="D1664" i="8"/>
  <c r="I1663" i="8"/>
  <c r="H1663" i="8"/>
  <c r="G1663" i="8"/>
  <c r="F1663" i="8"/>
  <c r="E1663" i="8"/>
  <c r="D1663" i="8"/>
  <c r="I1662" i="8"/>
  <c r="H1662" i="8"/>
  <c r="G1662" i="8"/>
  <c r="F1662" i="8"/>
  <c r="E1662" i="8"/>
  <c r="D1662" i="8"/>
  <c r="I1661" i="8"/>
  <c r="H1661" i="8"/>
  <c r="G1661" i="8"/>
  <c r="F1661" i="8"/>
  <c r="E1661" i="8"/>
  <c r="D1661" i="8"/>
  <c r="I1660" i="8"/>
  <c r="H1660" i="8"/>
  <c r="G1660" i="8"/>
  <c r="F1660" i="8"/>
  <c r="E1660" i="8"/>
  <c r="D1660" i="8"/>
  <c r="I1659" i="8"/>
  <c r="H1659" i="8"/>
  <c r="G1659" i="8"/>
  <c r="F1659" i="8"/>
  <c r="E1659" i="8"/>
  <c r="D1659" i="8"/>
  <c r="I1658" i="8"/>
  <c r="H1658" i="8"/>
  <c r="G1658" i="8"/>
  <c r="F1658" i="8"/>
  <c r="E1658" i="8"/>
  <c r="D1658" i="8"/>
  <c r="I1657" i="8"/>
  <c r="H1657" i="8"/>
  <c r="G1657" i="8"/>
  <c r="F1657" i="8"/>
  <c r="E1657" i="8"/>
  <c r="D1657" i="8"/>
  <c r="I1656" i="8"/>
  <c r="H1656" i="8"/>
  <c r="G1656" i="8"/>
  <c r="F1656" i="8"/>
  <c r="E1656" i="8"/>
  <c r="D1656" i="8"/>
  <c r="I1655" i="8"/>
  <c r="H1655" i="8"/>
  <c r="G1655" i="8"/>
  <c r="F1655" i="8"/>
  <c r="E1655" i="8"/>
  <c r="D1655" i="8"/>
  <c r="I1654" i="8"/>
  <c r="H1654" i="8"/>
  <c r="G1654" i="8"/>
  <c r="F1654" i="8"/>
  <c r="E1654" i="8"/>
  <c r="D1654" i="8"/>
  <c r="I1653" i="8"/>
  <c r="H1653" i="8"/>
  <c r="G1653" i="8"/>
  <c r="F1653" i="8"/>
  <c r="E1653" i="8"/>
  <c r="D1653" i="8"/>
  <c r="I1652" i="8"/>
  <c r="H1652" i="8"/>
  <c r="G1652" i="8"/>
  <c r="F1652" i="8"/>
  <c r="E1652" i="8"/>
  <c r="D1652" i="8"/>
  <c r="I1651" i="8"/>
  <c r="H1651" i="8"/>
  <c r="G1651" i="8"/>
  <c r="F1651" i="8"/>
  <c r="E1651" i="8"/>
  <c r="D1651" i="8"/>
  <c r="I1650" i="8"/>
  <c r="H1650" i="8"/>
  <c r="G1650" i="8"/>
  <c r="F1650" i="8"/>
  <c r="E1650" i="8"/>
  <c r="D1650" i="8"/>
  <c r="I1649" i="8"/>
  <c r="H1649" i="8"/>
  <c r="G1649" i="8"/>
  <c r="F1649" i="8"/>
  <c r="E1649" i="8"/>
  <c r="D1649" i="8"/>
  <c r="I1648" i="8"/>
  <c r="H1648" i="8"/>
  <c r="G1648" i="8"/>
  <c r="F1648" i="8"/>
  <c r="E1648" i="8"/>
  <c r="D1648" i="8"/>
  <c r="I1647" i="8"/>
  <c r="H1647" i="8"/>
  <c r="G1647" i="8"/>
  <c r="F1647" i="8"/>
  <c r="E1647" i="8"/>
  <c r="D1647" i="8"/>
  <c r="I1646" i="8"/>
  <c r="H1646" i="8"/>
  <c r="G1646" i="8"/>
  <c r="F1646" i="8"/>
  <c r="E1646" i="8"/>
  <c r="D1646" i="8"/>
  <c r="I1645" i="8"/>
  <c r="H1645" i="8"/>
  <c r="G1645" i="8"/>
  <c r="F1645" i="8"/>
  <c r="E1645" i="8"/>
  <c r="D1645" i="8"/>
  <c r="I1644" i="8"/>
  <c r="H1644" i="8"/>
  <c r="G1644" i="8"/>
  <c r="F1644" i="8"/>
  <c r="E1644" i="8"/>
  <c r="D1644" i="8"/>
  <c r="I1643" i="8"/>
  <c r="H1643" i="8"/>
  <c r="G1643" i="8"/>
  <c r="F1643" i="8"/>
  <c r="E1643" i="8"/>
  <c r="D1643" i="8"/>
  <c r="I1642" i="8"/>
  <c r="H1642" i="8"/>
  <c r="G1642" i="8"/>
  <c r="F1642" i="8"/>
  <c r="E1642" i="8"/>
  <c r="D1642" i="8"/>
  <c r="I1641" i="8"/>
  <c r="H1641" i="8"/>
  <c r="G1641" i="8"/>
  <c r="F1641" i="8"/>
  <c r="E1641" i="8"/>
  <c r="D1641" i="8"/>
  <c r="I1640" i="8"/>
  <c r="H1640" i="8"/>
  <c r="G1640" i="8"/>
  <c r="F1640" i="8"/>
  <c r="E1640" i="8"/>
  <c r="D1640" i="8"/>
  <c r="I1639" i="8"/>
  <c r="H1639" i="8"/>
  <c r="G1639" i="8"/>
  <c r="F1639" i="8"/>
  <c r="E1639" i="8"/>
  <c r="D1639" i="8"/>
  <c r="I1638" i="8"/>
  <c r="H1638" i="8"/>
  <c r="G1638" i="8"/>
  <c r="F1638" i="8"/>
  <c r="E1638" i="8"/>
  <c r="D1638" i="8"/>
  <c r="I1637" i="8"/>
  <c r="H1637" i="8"/>
  <c r="G1637" i="8"/>
  <c r="F1637" i="8"/>
  <c r="E1637" i="8"/>
  <c r="D1637" i="8"/>
  <c r="I1636" i="8"/>
  <c r="H1636" i="8"/>
  <c r="G1636" i="8"/>
  <c r="F1636" i="8"/>
  <c r="E1636" i="8"/>
  <c r="D1636" i="8"/>
  <c r="I1635" i="8"/>
  <c r="H1635" i="8"/>
  <c r="G1635" i="8"/>
  <c r="F1635" i="8"/>
  <c r="E1635" i="8"/>
  <c r="D1635" i="8"/>
  <c r="I1634" i="8"/>
  <c r="H1634" i="8"/>
  <c r="G1634" i="8"/>
  <c r="F1634" i="8"/>
  <c r="E1634" i="8"/>
  <c r="D1634" i="8"/>
  <c r="I1633" i="8"/>
  <c r="H1633" i="8"/>
  <c r="G1633" i="8"/>
  <c r="F1633" i="8"/>
  <c r="E1633" i="8"/>
  <c r="D1633" i="8"/>
  <c r="I1632" i="8"/>
  <c r="H1632" i="8"/>
  <c r="G1632" i="8"/>
  <c r="F1632" i="8"/>
  <c r="E1632" i="8"/>
  <c r="D1632" i="8"/>
  <c r="I1631" i="8"/>
  <c r="H1631" i="8"/>
  <c r="G1631" i="8"/>
  <c r="F1631" i="8"/>
  <c r="E1631" i="8"/>
  <c r="D1631" i="8"/>
  <c r="I1630" i="8"/>
  <c r="H1630" i="8"/>
  <c r="G1630" i="8"/>
  <c r="F1630" i="8"/>
  <c r="E1630" i="8"/>
  <c r="D1630" i="8"/>
  <c r="I1629" i="8"/>
  <c r="H1629" i="8"/>
  <c r="G1629" i="8"/>
  <c r="F1629" i="8"/>
  <c r="E1629" i="8"/>
  <c r="D1629" i="8"/>
  <c r="I1628" i="8"/>
  <c r="H1628" i="8"/>
  <c r="G1628" i="8"/>
  <c r="F1628" i="8"/>
  <c r="E1628" i="8"/>
  <c r="D1628" i="8"/>
  <c r="I1627" i="8"/>
  <c r="H1627" i="8"/>
  <c r="G1627" i="8"/>
  <c r="F1627" i="8"/>
  <c r="E1627" i="8"/>
  <c r="D1627" i="8"/>
  <c r="I1626" i="8"/>
  <c r="H1626" i="8"/>
  <c r="G1626" i="8"/>
  <c r="F1626" i="8"/>
  <c r="E1626" i="8"/>
  <c r="D1626" i="8"/>
  <c r="I1625" i="8"/>
  <c r="H1625" i="8"/>
  <c r="G1625" i="8"/>
  <c r="F1625" i="8"/>
  <c r="E1625" i="8"/>
  <c r="D1625" i="8"/>
  <c r="I1624" i="8"/>
  <c r="H1624" i="8"/>
  <c r="G1624" i="8"/>
  <c r="F1624" i="8"/>
  <c r="E1624" i="8"/>
  <c r="D1624" i="8"/>
  <c r="I1623" i="8"/>
  <c r="H1623" i="8"/>
  <c r="G1623" i="8"/>
  <c r="F1623" i="8"/>
  <c r="E1623" i="8"/>
  <c r="D1623" i="8"/>
  <c r="I1622" i="8"/>
  <c r="H1622" i="8"/>
  <c r="G1622" i="8"/>
  <c r="F1622" i="8"/>
  <c r="E1622" i="8"/>
  <c r="D1622" i="8"/>
  <c r="I1621" i="8"/>
  <c r="H1621" i="8"/>
  <c r="G1621" i="8"/>
  <c r="F1621" i="8"/>
  <c r="E1621" i="8"/>
  <c r="D1621" i="8"/>
  <c r="I1620" i="8"/>
  <c r="H1620" i="8"/>
  <c r="G1620" i="8"/>
  <c r="F1620" i="8"/>
  <c r="E1620" i="8"/>
  <c r="D1620" i="8"/>
  <c r="I1619" i="8"/>
  <c r="H1619" i="8"/>
  <c r="G1619" i="8"/>
  <c r="F1619" i="8"/>
  <c r="E1619" i="8"/>
  <c r="D1619" i="8"/>
  <c r="I1618" i="8"/>
  <c r="H1618" i="8"/>
  <c r="G1618" i="8"/>
  <c r="F1618" i="8"/>
  <c r="E1618" i="8"/>
  <c r="D1618" i="8"/>
  <c r="I1617" i="8"/>
  <c r="H1617" i="8"/>
  <c r="G1617" i="8"/>
  <c r="F1617" i="8"/>
  <c r="E1617" i="8"/>
  <c r="D1617" i="8"/>
  <c r="I1616" i="8"/>
  <c r="H1616" i="8"/>
  <c r="G1616" i="8"/>
  <c r="F1616" i="8"/>
  <c r="E1616" i="8"/>
  <c r="D1616" i="8"/>
  <c r="I1615" i="8"/>
  <c r="H1615" i="8"/>
  <c r="G1615" i="8"/>
  <c r="F1615" i="8"/>
  <c r="E1615" i="8"/>
  <c r="D1615" i="8"/>
  <c r="I1614" i="8"/>
  <c r="H1614" i="8"/>
  <c r="G1614" i="8"/>
  <c r="F1614" i="8"/>
  <c r="E1614" i="8"/>
  <c r="D1614" i="8"/>
  <c r="I1613" i="8"/>
  <c r="H1613" i="8"/>
  <c r="G1613" i="8"/>
  <c r="F1613" i="8"/>
  <c r="E1613" i="8"/>
  <c r="D1613" i="8"/>
  <c r="I1612" i="8"/>
  <c r="H1612" i="8"/>
  <c r="G1612" i="8"/>
  <c r="F1612" i="8"/>
  <c r="E1612" i="8"/>
  <c r="D1612" i="8"/>
  <c r="I1611" i="8"/>
  <c r="H1611" i="8"/>
  <c r="G1611" i="8"/>
  <c r="F1611" i="8"/>
  <c r="E1611" i="8"/>
  <c r="D1611" i="8"/>
  <c r="I1610" i="8"/>
  <c r="H1610" i="8"/>
  <c r="G1610" i="8"/>
  <c r="F1610" i="8"/>
  <c r="E1610" i="8"/>
  <c r="D1610" i="8"/>
  <c r="I1609" i="8"/>
  <c r="H1609" i="8"/>
  <c r="G1609" i="8"/>
  <c r="F1609" i="8"/>
  <c r="E1609" i="8"/>
  <c r="D1609" i="8"/>
  <c r="I1608" i="8"/>
  <c r="H1608" i="8"/>
  <c r="G1608" i="8"/>
  <c r="F1608" i="8"/>
  <c r="E1608" i="8"/>
  <c r="D1608" i="8"/>
  <c r="I1607" i="8"/>
  <c r="H1607" i="8"/>
  <c r="G1607" i="8"/>
  <c r="F1607" i="8"/>
  <c r="E1607" i="8"/>
  <c r="D1607" i="8"/>
  <c r="I1606" i="8"/>
  <c r="H1606" i="8"/>
  <c r="G1606" i="8"/>
  <c r="F1606" i="8"/>
  <c r="E1606" i="8"/>
  <c r="D1606" i="8"/>
  <c r="I1605" i="8"/>
  <c r="H1605" i="8"/>
  <c r="G1605" i="8"/>
  <c r="F1605" i="8"/>
  <c r="E1605" i="8"/>
  <c r="D1605" i="8"/>
  <c r="I1604" i="8"/>
  <c r="H1604" i="8"/>
  <c r="G1604" i="8"/>
  <c r="F1604" i="8"/>
  <c r="E1604" i="8"/>
  <c r="D1604" i="8"/>
  <c r="I1603" i="8"/>
  <c r="H1603" i="8"/>
  <c r="G1603" i="8"/>
  <c r="F1603" i="8"/>
  <c r="E1603" i="8"/>
  <c r="D1603" i="8"/>
  <c r="I1602" i="8"/>
  <c r="H1602" i="8"/>
  <c r="G1602" i="8"/>
  <c r="F1602" i="8"/>
  <c r="E1602" i="8"/>
  <c r="D1602" i="8"/>
  <c r="I1601" i="8"/>
  <c r="H1601" i="8"/>
  <c r="G1601" i="8"/>
  <c r="F1601" i="8"/>
  <c r="E1601" i="8"/>
  <c r="D1601" i="8"/>
  <c r="I1600" i="8"/>
  <c r="H1600" i="8"/>
  <c r="G1600" i="8"/>
  <c r="F1600" i="8"/>
  <c r="E1600" i="8"/>
  <c r="D1600" i="8"/>
  <c r="I1599" i="8"/>
  <c r="H1599" i="8"/>
  <c r="G1599" i="8"/>
  <c r="F1599" i="8"/>
  <c r="E1599" i="8"/>
  <c r="D1599" i="8"/>
  <c r="I1598" i="8"/>
  <c r="H1598" i="8"/>
  <c r="G1598" i="8"/>
  <c r="F1598" i="8"/>
  <c r="E1598" i="8"/>
  <c r="D1598" i="8"/>
  <c r="I1597" i="8"/>
  <c r="H1597" i="8"/>
  <c r="G1597" i="8"/>
  <c r="F1597" i="8"/>
  <c r="E1597" i="8"/>
  <c r="D1597" i="8"/>
  <c r="I1596" i="8"/>
  <c r="H1596" i="8"/>
  <c r="G1596" i="8"/>
  <c r="F1596" i="8"/>
  <c r="E1596" i="8"/>
  <c r="D1596" i="8"/>
  <c r="I1595" i="8"/>
  <c r="H1595" i="8"/>
  <c r="G1595" i="8"/>
  <c r="F1595" i="8"/>
  <c r="E1595" i="8"/>
  <c r="D1595" i="8"/>
  <c r="I1594" i="8"/>
  <c r="H1594" i="8"/>
  <c r="G1594" i="8"/>
  <c r="F1594" i="8"/>
  <c r="E1594" i="8"/>
  <c r="D1594" i="8"/>
  <c r="I1593" i="8"/>
  <c r="H1593" i="8"/>
  <c r="G1593" i="8"/>
  <c r="F1593" i="8"/>
  <c r="E1593" i="8"/>
  <c r="D1593" i="8"/>
  <c r="I1592" i="8"/>
  <c r="H1592" i="8"/>
  <c r="G1592" i="8"/>
  <c r="F1592" i="8"/>
  <c r="E1592" i="8"/>
  <c r="D1592" i="8"/>
  <c r="I1591" i="8"/>
  <c r="H1591" i="8"/>
  <c r="G1591" i="8"/>
  <c r="F1591" i="8"/>
  <c r="E1591" i="8"/>
  <c r="D1591" i="8"/>
  <c r="I1590" i="8"/>
  <c r="H1590" i="8"/>
  <c r="G1590" i="8"/>
  <c r="F1590" i="8"/>
  <c r="E1590" i="8"/>
  <c r="D1590" i="8"/>
  <c r="I1589" i="8"/>
  <c r="H1589" i="8"/>
  <c r="G1589" i="8"/>
  <c r="F1589" i="8"/>
  <c r="E1589" i="8"/>
  <c r="D1589" i="8"/>
  <c r="I1588" i="8"/>
  <c r="H1588" i="8"/>
  <c r="G1588" i="8"/>
  <c r="F1588" i="8"/>
  <c r="E1588" i="8"/>
  <c r="D1588" i="8"/>
  <c r="I1587" i="8"/>
  <c r="H1587" i="8"/>
  <c r="G1587" i="8"/>
  <c r="F1587" i="8"/>
  <c r="E1587" i="8"/>
  <c r="D1587" i="8"/>
  <c r="I1586" i="8"/>
  <c r="H1586" i="8"/>
  <c r="G1586" i="8"/>
  <c r="F1586" i="8"/>
  <c r="E1586" i="8"/>
  <c r="D1586" i="8"/>
  <c r="I1585" i="8"/>
  <c r="H1585" i="8"/>
  <c r="G1585" i="8"/>
  <c r="F1585" i="8"/>
  <c r="E1585" i="8"/>
  <c r="D1585" i="8"/>
  <c r="I1584" i="8"/>
  <c r="H1584" i="8"/>
  <c r="G1584" i="8"/>
  <c r="F1584" i="8"/>
  <c r="E1584" i="8"/>
  <c r="D1584" i="8"/>
  <c r="I1583" i="8"/>
  <c r="H1583" i="8"/>
  <c r="G1583" i="8"/>
  <c r="F1583" i="8"/>
  <c r="E1583" i="8"/>
  <c r="D1583" i="8"/>
  <c r="I1582" i="8"/>
  <c r="H1582" i="8"/>
  <c r="G1582" i="8"/>
  <c r="F1582" i="8"/>
  <c r="E1582" i="8"/>
  <c r="D1582" i="8"/>
  <c r="I1581" i="8"/>
  <c r="H1581" i="8"/>
  <c r="G1581" i="8"/>
  <c r="F1581" i="8"/>
  <c r="E1581" i="8"/>
  <c r="D1581" i="8"/>
  <c r="I1580" i="8"/>
  <c r="H1580" i="8"/>
  <c r="G1580" i="8"/>
  <c r="F1580" i="8"/>
  <c r="E1580" i="8"/>
  <c r="D1580" i="8"/>
  <c r="I1579" i="8"/>
  <c r="H1579" i="8"/>
  <c r="G1579" i="8"/>
  <c r="F1579" i="8"/>
  <c r="E1579" i="8"/>
  <c r="D1579" i="8"/>
  <c r="I1578" i="8"/>
  <c r="H1578" i="8"/>
  <c r="G1578" i="8"/>
  <c r="F1578" i="8"/>
  <c r="E1578" i="8"/>
  <c r="D1578" i="8"/>
  <c r="I1577" i="8"/>
  <c r="H1577" i="8"/>
  <c r="G1577" i="8"/>
  <c r="F1577" i="8"/>
  <c r="E1577" i="8"/>
  <c r="D1577" i="8"/>
  <c r="I1576" i="8"/>
  <c r="H1576" i="8"/>
  <c r="G1576" i="8"/>
  <c r="F1576" i="8"/>
  <c r="E1576" i="8"/>
  <c r="D1576" i="8"/>
  <c r="I1575" i="8"/>
  <c r="H1575" i="8"/>
  <c r="G1575" i="8"/>
  <c r="F1575" i="8"/>
  <c r="E1575" i="8"/>
  <c r="D1575" i="8"/>
  <c r="I1574" i="8"/>
  <c r="H1574" i="8"/>
  <c r="G1574" i="8"/>
  <c r="F1574" i="8"/>
  <c r="E1574" i="8"/>
  <c r="D1574" i="8"/>
  <c r="I1573" i="8"/>
  <c r="H1573" i="8"/>
  <c r="G1573" i="8"/>
  <c r="F1573" i="8"/>
  <c r="E1573" i="8"/>
  <c r="D1573" i="8"/>
  <c r="I1572" i="8"/>
  <c r="H1572" i="8"/>
  <c r="G1572" i="8"/>
  <c r="F1572" i="8"/>
  <c r="E1572" i="8"/>
  <c r="D1572" i="8"/>
  <c r="I1571" i="8"/>
  <c r="H1571" i="8"/>
  <c r="G1571" i="8"/>
  <c r="F1571" i="8"/>
  <c r="E1571" i="8"/>
  <c r="D1571" i="8"/>
  <c r="I1570" i="8"/>
  <c r="H1570" i="8"/>
  <c r="G1570" i="8"/>
  <c r="F1570" i="8"/>
  <c r="E1570" i="8"/>
  <c r="D1570" i="8"/>
  <c r="I1569" i="8"/>
  <c r="H1569" i="8"/>
  <c r="G1569" i="8"/>
  <c r="F1569" i="8"/>
  <c r="E1569" i="8"/>
  <c r="D1569" i="8"/>
  <c r="I1568" i="8"/>
  <c r="H1568" i="8"/>
  <c r="G1568" i="8"/>
  <c r="F1568" i="8"/>
  <c r="E1568" i="8"/>
  <c r="D1568" i="8"/>
  <c r="I1567" i="8"/>
  <c r="H1567" i="8"/>
  <c r="G1567" i="8"/>
  <c r="F1567" i="8"/>
  <c r="E1567" i="8"/>
  <c r="D1567" i="8"/>
  <c r="I1566" i="8"/>
  <c r="H1566" i="8"/>
  <c r="G1566" i="8"/>
  <c r="F1566" i="8"/>
  <c r="E1566" i="8"/>
  <c r="D1566" i="8"/>
  <c r="I1565" i="8"/>
  <c r="H1565" i="8"/>
  <c r="G1565" i="8"/>
  <c r="F1565" i="8"/>
  <c r="E1565" i="8"/>
  <c r="D1565" i="8"/>
  <c r="I1564" i="8"/>
  <c r="H1564" i="8"/>
  <c r="G1564" i="8"/>
  <c r="F1564" i="8"/>
  <c r="E1564" i="8"/>
  <c r="D1564" i="8"/>
  <c r="I1563" i="8"/>
  <c r="H1563" i="8"/>
  <c r="G1563" i="8"/>
  <c r="F1563" i="8"/>
  <c r="E1563" i="8"/>
  <c r="D1563" i="8"/>
  <c r="I1562" i="8"/>
  <c r="H1562" i="8"/>
  <c r="G1562" i="8"/>
  <c r="F1562" i="8"/>
  <c r="E1562" i="8"/>
  <c r="D1562" i="8"/>
  <c r="I1561" i="8"/>
  <c r="H1561" i="8"/>
  <c r="G1561" i="8"/>
  <c r="F1561" i="8"/>
  <c r="E1561" i="8"/>
  <c r="D1561" i="8"/>
  <c r="I1560" i="8"/>
  <c r="H1560" i="8"/>
  <c r="G1560" i="8"/>
  <c r="F1560" i="8"/>
  <c r="E1560" i="8"/>
  <c r="D1560" i="8"/>
  <c r="I1559" i="8"/>
  <c r="H1559" i="8"/>
  <c r="G1559" i="8"/>
  <c r="F1559" i="8"/>
  <c r="E1559" i="8"/>
  <c r="D1559" i="8"/>
  <c r="I1558" i="8"/>
  <c r="H1558" i="8"/>
  <c r="G1558" i="8"/>
  <c r="F1558" i="8"/>
  <c r="E1558" i="8"/>
  <c r="D1558" i="8"/>
  <c r="I1557" i="8"/>
  <c r="H1557" i="8"/>
  <c r="G1557" i="8"/>
  <c r="F1557" i="8"/>
  <c r="E1557" i="8"/>
  <c r="D1557" i="8"/>
  <c r="I1556" i="8"/>
  <c r="H1556" i="8"/>
  <c r="G1556" i="8"/>
  <c r="F1556" i="8"/>
  <c r="E1556" i="8"/>
  <c r="D1556" i="8"/>
  <c r="I1555" i="8"/>
  <c r="H1555" i="8"/>
  <c r="G1555" i="8"/>
  <c r="F1555" i="8"/>
  <c r="E1555" i="8"/>
  <c r="D1555" i="8"/>
  <c r="I1554" i="8"/>
  <c r="H1554" i="8"/>
  <c r="G1554" i="8"/>
  <c r="F1554" i="8"/>
  <c r="E1554" i="8"/>
  <c r="D1554" i="8"/>
  <c r="I1553" i="8"/>
  <c r="H1553" i="8"/>
  <c r="G1553" i="8"/>
  <c r="F1553" i="8"/>
  <c r="E1553" i="8"/>
  <c r="D1553" i="8"/>
  <c r="I1552" i="8"/>
  <c r="H1552" i="8"/>
  <c r="G1552" i="8"/>
  <c r="F1552" i="8"/>
  <c r="E1552" i="8"/>
  <c r="D1552" i="8"/>
  <c r="I1551" i="8"/>
  <c r="H1551" i="8"/>
  <c r="G1551" i="8"/>
  <c r="F1551" i="8"/>
  <c r="E1551" i="8"/>
  <c r="D1551" i="8"/>
  <c r="I1550" i="8"/>
  <c r="H1550" i="8"/>
  <c r="G1550" i="8"/>
  <c r="F1550" i="8"/>
  <c r="E1550" i="8"/>
  <c r="D1550" i="8"/>
  <c r="I1549" i="8"/>
  <c r="H1549" i="8"/>
  <c r="G1549" i="8"/>
  <c r="F1549" i="8"/>
  <c r="E1549" i="8"/>
  <c r="D1549" i="8"/>
  <c r="I1548" i="8"/>
  <c r="H1548" i="8"/>
  <c r="G1548" i="8"/>
  <c r="F1548" i="8"/>
  <c r="E1548" i="8"/>
  <c r="D1548" i="8"/>
  <c r="I1547" i="8"/>
  <c r="H1547" i="8"/>
  <c r="G1547" i="8"/>
  <c r="F1547" i="8"/>
  <c r="E1547" i="8"/>
  <c r="D1547" i="8"/>
  <c r="I1546" i="8"/>
  <c r="H1546" i="8"/>
  <c r="G1546" i="8"/>
  <c r="F1546" i="8"/>
  <c r="E1546" i="8"/>
  <c r="D1546" i="8"/>
  <c r="I1545" i="8"/>
  <c r="H1545" i="8"/>
  <c r="G1545" i="8"/>
  <c r="F1545" i="8"/>
  <c r="E1545" i="8"/>
  <c r="D1545" i="8"/>
  <c r="I1544" i="8"/>
  <c r="H1544" i="8"/>
  <c r="G1544" i="8"/>
  <c r="F1544" i="8"/>
  <c r="E1544" i="8"/>
  <c r="D1544" i="8"/>
  <c r="I1543" i="8"/>
  <c r="H1543" i="8"/>
  <c r="G1543" i="8"/>
  <c r="F1543" i="8"/>
  <c r="E1543" i="8"/>
  <c r="D1543" i="8"/>
  <c r="I1542" i="8"/>
  <c r="H1542" i="8"/>
  <c r="G1542" i="8"/>
  <c r="F1542" i="8"/>
  <c r="E1542" i="8"/>
  <c r="D1542" i="8"/>
  <c r="I1541" i="8"/>
  <c r="H1541" i="8"/>
  <c r="G1541" i="8"/>
  <c r="F1541" i="8"/>
  <c r="E1541" i="8"/>
  <c r="D1541" i="8"/>
  <c r="I1540" i="8"/>
  <c r="H1540" i="8"/>
  <c r="G1540" i="8"/>
  <c r="F1540" i="8"/>
  <c r="E1540" i="8"/>
  <c r="D1540" i="8"/>
  <c r="I1539" i="8"/>
  <c r="H1539" i="8"/>
  <c r="G1539" i="8"/>
  <c r="F1539" i="8"/>
  <c r="E1539" i="8"/>
  <c r="D1539" i="8"/>
  <c r="I1538" i="8"/>
  <c r="H1538" i="8"/>
  <c r="G1538" i="8"/>
  <c r="F1538" i="8"/>
  <c r="E1538" i="8"/>
  <c r="D1538" i="8"/>
  <c r="I1537" i="8"/>
  <c r="H1537" i="8"/>
  <c r="G1537" i="8"/>
  <c r="F1537" i="8"/>
  <c r="E1537" i="8"/>
  <c r="D1537" i="8"/>
  <c r="I1536" i="8"/>
  <c r="H1536" i="8"/>
  <c r="G1536" i="8"/>
  <c r="F1536" i="8"/>
  <c r="E1536" i="8"/>
  <c r="D1536" i="8"/>
  <c r="I1535" i="8"/>
  <c r="H1535" i="8"/>
  <c r="G1535" i="8"/>
  <c r="F1535" i="8"/>
  <c r="E1535" i="8"/>
  <c r="D1535" i="8"/>
  <c r="I1534" i="8"/>
  <c r="H1534" i="8"/>
  <c r="G1534" i="8"/>
  <c r="F1534" i="8"/>
  <c r="E1534" i="8"/>
  <c r="D1534" i="8"/>
  <c r="I1533" i="8"/>
  <c r="H1533" i="8"/>
  <c r="G1533" i="8"/>
  <c r="F1533" i="8"/>
  <c r="E1533" i="8"/>
  <c r="D1533" i="8"/>
  <c r="I1532" i="8"/>
  <c r="H1532" i="8"/>
  <c r="G1532" i="8"/>
  <c r="F1532" i="8"/>
  <c r="E1532" i="8"/>
  <c r="D1532" i="8"/>
  <c r="I1531" i="8"/>
  <c r="H1531" i="8"/>
  <c r="G1531" i="8"/>
  <c r="F1531" i="8"/>
  <c r="E1531" i="8"/>
  <c r="D1531" i="8"/>
  <c r="I1530" i="8"/>
  <c r="H1530" i="8"/>
  <c r="G1530" i="8"/>
  <c r="F1530" i="8"/>
  <c r="E1530" i="8"/>
  <c r="D1530" i="8"/>
  <c r="I1529" i="8"/>
  <c r="H1529" i="8"/>
  <c r="G1529" i="8"/>
  <c r="F1529" i="8"/>
  <c r="E1529" i="8"/>
  <c r="D1529" i="8"/>
  <c r="I1528" i="8"/>
  <c r="H1528" i="8"/>
  <c r="G1528" i="8"/>
  <c r="F1528" i="8"/>
  <c r="E1528" i="8"/>
  <c r="D1528" i="8"/>
  <c r="I1527" i="8"/>
  <c r="H1527" i="8"/>
  <c r="G1527" i="8"/>
  <c r="F1527" i="8"/>
  <c r="E1527" i="8"/>
  <c r="D1527" i="8"/>
  <c r="I1526" i="8"/>
  <c r="H1526" i="8"/>
  <c r="G1526" i="8"/>
  <c r="F1526" i="8"/>
  <c r="E1526" i="8"/>
  <c r="D1526" i="8"/>
  <c r="I1525" i="8"/>
  <c r="H1525" i="8"/>
  <c r="G1525" i="8"/>
  <c r="F1525" i="8"/>
  <c r="E1525" i="8"/>
  <c r="D1525" i="8"/>
  <c r="I1524" i="8"/>
  <c r="H1524" i="8"/>
  <c r="G1524" i="8"/>
  <c r="F1524" i="8"/>
  <c r="E1524" i="8"/>
  <c r="D1524" i="8"/>
  <c r="I1523" i="8"/>
  <c r="H1523" i="8"/>
  <c r="G1523" i="8"/>
  <c r="F1523" i="8"/>
  <c r="E1523" i="8"/>
  <c r="D1523" i="8"/>
  <c r="I1522" i="8"/>
  <c r="H1522" i="8"/>
  <c r="G1522" i="8"/>
  <c r="F1522" i="8"/>
  <c r="E1522" i="8"/>
  <c r="D1522" i="8"/>
  <c r="I1521" i="8"/>
  <c r="H1521" i="8"/>
  <c r="G1521" i="8"/>
  <c r="F1521" i="8"/>
  <c r="E1521" i="8"/>
  <c r="D1521" i="8"/>
  <c r="I1520" i="8"/>
  <c r="H1520" i="8"/>
  <c r="G1520" i="8"/>
  <c r="F1520" i="8"/>
  <c r="E1520" i="8"/>
  <c r="D1520" i="8"/>
  <c r="I1519" i="8"/>
  <c r="H1519" i="8"/>
  <c r="G1519" i="8"/>
  <c r="F1519" i="8"/>
  <c r="E1519" i="8"/>
  <c r="D1519" i="8"/>
  <c r="I1518" i="8"/>
  <c r="H1518" i="8"/>
  <c r="G1518" i="8"/>
  <c r="F1518" i="8"/>
  <c r="E1518" i="8"/>
  <c r="D1518" i="8"/>
  <c r="I1517" i="8"/>
  <c r="H1517" i="8"/>
  <c r="G1517" i="8"/>
  <c r="F1517" i="8"/>
  <c r="E1517" i="8"/>
  <c r="D1517" i="8"/>
  <c r="I1516" i="8"/>
  <c r="H1516" i="8"/>
  <c r="G1516" i="8"/>
  <c r="F1516" i="8"/>
  <c r="E1516" i="8"/>
  <c r="D1516" i="8"/>
  <c r="I1515" i="8"/>
  <c r="H1515" i="8"/>
  <c r="G1515" i="8"/>
  <c r="F1515" i="8"/>
  <c r="E1515" i="8"/>
  <c r="D1515" i="8"/>
  <c r="I1514" i="8"/>
  <c r="H1514" i="8"/>
  <c r="G1514" i="8"/>
  <c r="F1514" i="8"/>
  <c r="E1514" i="8"/>
  <c r="D1514" i="8"/>
  <c r="I1513" i="8"/>
  <c r="H1513" i="8"/>
  <c r="G1513" i="8"/>
  <c r="F1513" i="8"/>
  <c r="E1513" i="8"/>
  <c r="D1513" i="8"/>
  <c r="I1512" i="8"/>
  <c r="H1512" i="8"/>
  <c r="G1512" i="8"/>
  <c r="F1512" i="8"/>
  <c r="E1512" i="8"/>
  <c r="D1512" i="8"/>
  <c r="I1511" i="8"/>
  <c r="H1511" i="8"/>
  <c r="G1511" i="8"/>
  <c r="F1511" i="8"/>
  <c r="E1511" i="8"/>
  <c r="D1511" i="8"/>
  <c r="I1510" i="8"/>
  <c r="H1510" i="8"/>
  <c r="G1510" i="8"/>
  <c r="F1510" i="8"/>
  <c r="E1510" i="8"/>
  <c r="D1510" i="8"/>
  <c r="I1509" i="8"/>
  <c r="H1509" i="8"/>
  <c r="G1509" i="8"/>
  <c r="F1509" i="8"/>
  <c r="E1509" i="8"/>
  <c r="D1509" i="8"/>
  <c r="I1508" i="8"/>
  <c r="H1508" i="8"/>
  <c r="G1508" i="8"/>
  <c r="F1508" i="8"/>
  <c r="E1508" i="8"/>
  <c r="D1508" i="8"/>
  <c r="I1507" i="8"/>
  <c r="H1507" i="8"/>
  <c r="G1507" i="8"/>
  <c r="F1507" i="8"/>
  <c r="E1507" i="8"/>
  <c r="D1507" i="8"/>
  <c r="I1506" i="8"/>
  <c r="H1506" i="8"/>
  <c r="G1506" i="8"/>
  <c r="F1506" i="8"/>
  <c r="E1506" i="8"/>
  <c r="D1506" i="8"/>
  <c r="I1505" i="8"/>
  <c r="H1505" i="8"/>
  <c r="G1505" i="8"/>
  <c r="F1505" i="8"/>
  <c r="E1505" i="8"/>
  <c r="D1505" i="8"/>
  <c r="I1504" i="8"/>
  <c r="H1504" i="8"/>
  <c r="G1504" i="8"/>
  <c r="F1504" i="8"/>
  <c r="E1504" i="8"/>
  <c r="D1504" i="8"/>
  <c r="I1503" i="8"/>
  <c r="H1503" i="8"/>
  <c r="G1503" i="8"/>
  <c r="F1503" i="8"/>
  <c r="E1503" i="8"/>
  <c r="D1503" i="8"/>
  <c r="I1502" i="8"/>
  <c r="H1502" i="8"/>
  <c r="G1502" i="8"/>
  <c r="F1502" i="8"/>
  <c r="E1502" i="8"/>
  <c r="D1502" i="8"/>
  <c r="I1501" i="8"/>
  <c r="H1501" i="8"/>
  <c r="G1501" i="8"/>
  <c r="F1501" i="8"/>
  <c r="E1501" i="8"/>
  <c r="D1501" i="8"/>
  <c r="I1500" i="8"/>
  <c r="H1500" i="8"/>
  <c r="G1500" i="8"/>
  <c r="F1500" i="8"/>
  <c r="E1500" i="8"/>
  <c r="D1500" i="8"/>
  <c r="I1499" i="8"/>
  <c r="H1499" i="8"/>
  <c r="G1499" i="8"/>
  <c r="F1499" i="8"/>
  <c r="E1499" i="8"/>
  <c r="D1499" i="8"/>
  <c r="I1498" i="8"/>
  <c r="H1498" i="8"/>
  <c r="G1498" i="8"/>
  <c r="F1498" i="8"/>
  <c r="E1498" i="8"/>
  <c r="D1498" i="8"/>
  <c r="I1497" i="8"/>
  <c r="H1497" i="8"/>
  <c r="G1497" i="8"/>
  <c r="F1497" i="8"/>
  <c r="E1497" i="8"/>
  <c r="D1497" i="8"/>
  <c r="I1496" i="8"/>
  <c r="H1496" i="8"/>
  <c r="G1496" i="8"/>
  <c r="F1496" i="8"/>
  <c r="E1496" i="8"/>
  <c r="D1496" i="8"/>
  <c r="I1495" i="8"/>
  <c r="H1495" i="8"/>
  <c r="G1495" i="8"/>
  <c r="F1495" i="8"/>
  <c r="E1495" i="8"/>
  <c r="D1495" i="8"/>
  <c r="I1494" i="8"/>
  <c r="H1494" i="8"/>
  <c r="G1494" i="8"/>
  <c r="F1494" i="8"/>
  <c r="E1494" i="8"/>
  <c r="D1494" i="8"/>
  <c r="I1493" i="8"/>
  <c r="H1493" i="8"/>
  <c r="G1493" i="8"/>
  <c r="F1493" i="8"/>
  <c r="E1493" i="8"/>
  <c r="D1493" i="8"/>
  <c r="I1492" i="8"/>
  <c r="H1492" i="8"/>
  <c r="G1492" i="8"/>
  <c r="F1492" i="8"/>
  <c r="E1492" i="8"/>
  <c r="D1492" i="8"/>
  <c r="I1491" i="8"/>
  <c r="H1491" i="8"/>
  <c r="G1491" i="8"/>
  <c r="F1491" i="8"/>
  <c r="E1491" i="8"/>
  <c r="D1491" i="8"/>
  <c r="I1490" i="8"/>
  <c r="H1490" i="8"/>
  <c r="G1490" i="8"/>
  <c r="F1490" i="8"/>
  <c r="E1490" i="8"/>
  <c r="D1490" i="8"/>
  <c r="I1489" i="8"/>
  <c r="H1489" i="8"/>
  <c r="G1489" i="8"/>
  <c r="F1489" i="8"/>
  <c r="E1489" i="8"/>
  <c r="D1489" i="8"/>
  <c r="I1488" i="8"/>
  <c r="H1488" i="8"/>
  <c r="G1488" i="8"/>
  <c r="F1488" i="8"/>
  <c r="E1488" i="8"/>
  <c r="D1488" i="8"/>
  <c r="I1487" i="8"/>
  <c r="H1487" i="8"/>
  <c r="G1487" i="8"/>
  <c r="F1487" i="8"/>
  <c r="E1487" i="8"/>
  <c r="D1487" i="8"/>
  <c r="I1486" i="8"/>
  <c r="H1486" i="8"/>
  <c r="G1486" i="8"/>
  <c r="F1486" i="8"/>
  <c r="E1486" i="8"/>
  <c r="D1486" i="8"/>
  <c r="I1485" i="8"/>
  <c r="H1485" i="8"/>
  <c r="G1485" i="8"/>
  <c r="F1485" i="8"/>
  <c r="E1485" i="8"/>
  <c r="D1485" i="8"/>
  <c r="I1484" i="8"/>
  <c r="H1484" i="8"/>
  <c r="G1484" i="8"/>
  <c r="F1484" i="8"/>
  <c r="E1484" i="8"/>
  <c r="D1484" i="8"/>
  <c r="I1483" i="8"/>
  <c r="H1483" i="8"/>
  <c r="G1483" i="8"/>
  <c r="F1483" i="8"/>
  <c r="E1483" i="8"/>
  <c r="D1483" i="8"/>
  <c r="I1482" i="8"/>
  <c r="H1482" i="8"/>
  <c r="G1482" i="8"/>
  <c r="F1482" i="8"/>
  <c r="E1482" i="8"/>
  <c r="D1482" i="8"/>
  <c r="I1481" i="8"/>
  <c r="H1481" i="8"/>
  <c r="G1481" i="8"/>
  <c r="F1481" i="8"/>
  <c r="E1481" i="8"/>
  <c r="D1481" i="8"/>
  <c r="I1480" i="8"/>
  <c r="H1480" i="8"/>
  <c r="G1480" i="8"/>
  <c r="F1480" i="8"/>
  <c r="E1480" i="8"/>
  <c r="D1480" i="8"/>
  <c r="I1479" i="8"/>
  <c r="H1479" i="8"/>
  <c r="G1479" i="8"/>
  <c r="F1479" i="8"/>
  <c r="E1479" i="8"/>
  <c r="D1479" i="8"/>
  <c r="I1478" i="8"/>
  <c r="H1478" i="8"/>
  <c r="G1478" i="8"/>
  <c r="F1478" i="8"/>
  <c r="E1478" i="8"/>
  <c r="D1478" i="8"/>
  <c r="I1477" i="8"/>
  <c r="H1477" i="8"/>
  <c r="G1477" i="8"/>
  <c r="F1477" i="8"/>
  <c r="E1477" i="8"/>
  <c r="D1477" i="8"/>
  <c r="I1476" i="8"/>
  <c r="H1476" i="8"/>
  <c r="G1476" i="8"/>
  <c r="F1476" i="8"/>
  <c r="E1476" i="8"/>
  <c r="D1476" i="8"/>
  <c r="I1475" i="8"/>
  <c r="H1475" i="8"/>
  <c r="G1475" i="8"/>
  <c r="F1475" i="8"/>
  <c r="E1475" i="8"/>
  <c r="D1475" i="8"/>
  <c r="I1474" i="8"/>
  <c r="H1474" i="8"/>
  <c r="G1474" i="8"/>
  <c r="F1474" i="8"/>
  <c r="E1474" i="8"/>
  <c r="D1474" i="8"/>
  <c r="I1473" i="8"/>
  <c r="H1473" i="8"/>
  <c r="G1473" i="8"/>
  <c r="F1473" i="8"/>
  <c r="E1473" i="8"/>
  <c r="D1473" i="8"/>
  <c r="I1472" i="8"/>
  <c r="H1472" i="8"/>
  <c r="G1472" i="8"/>
  <c r="F1472" i="8"/>
  <c r="E1472" i="8"/>
  <c r="D1472" i="8"/>
  <c r="I1471" i="8"/>
  <c r="H1471" i="8"/>
  <c r="G1471" i="8"/>
  <c r="F1471" i="8"/>
  <c r="E1471" i="8"/>
  <c r="D1471" i="8"/>
  <c r="I1470" i="8"/>
  <c r="H1470" i="8"/>
  <c r="G1470" i="8"/>
  <c r="F1470" i="8"/>
  <c r="E1470" i="8"/>
  <c r="D1470" i="8"/>
  <c r="I1469" i="8"/>
  <c r="H1469" i="8"/>
  <c r="G1469" i="8"/>
  <c r="F1469" i="8"/>
  <c r="E1469" i="8"/>
  <c r="D1469" i="8"/>
  <c r="I1468" i="8"/>
  <c r="H1468" i="8"/>
  <c r="G1468" i="8"/>
  <c r="F1468" i="8"/>
  <c r="E1468" i="8"/>
  <c r="D1468" i="8"/>
  <c r="I1467" i="8"/>
  <c r="H1467" i="8"/>
  <c r="G1467" i="8"/>
  <c r="F1467" i="8"/>
  <c r="E1467" i="8"/>
  <c r="D1467" i="8"/>
  <c r="I1466" i="8"/>
  <c r="H1466" i="8"/>
  <c r="G1466" i="8"/>
  <c r="F1466" i="8"/>
  <c r="E1466" i="8"/>
  <c r="D1466" i="8"/>
  <c r="I1465" i="8"/>
  <c r="H1465" i="8"/>
  <c r="G1465" i="8"/>
  <c r="F1465" i="8"/>
  <c r="E1465" i="8"/>
  <c r="D1465" i="8"/>
  <c r="I1464" i="8"/>
  <c r="H1464" i="8"/>
  <c r="G1464" i="8"/>
  <c r="F1464" i="8"/>
  <c r="E1464" i="8"/>
  <c r="D1464" i="8"/>
  <c r="I1463" i="8"/>
  <c r="H1463" i="8"/>
  <c r="G1463" i="8"/>
  <c r="F1463" i="8"/>
  <c r="E1463" i="8"/>
  <c r="D1463" i="8"/>
  <c r="I1462" i="8"/>
  <c r="H1462" i="8"/>
  <c r="G1462" i="8"/>
  <c r="F1462" i="8"/>
  <c r="E1462" i="8"/>
  <c r="D1462" i="8"/>
  <c r="I1461" i="8"/>
  <c r="H1461" i="8"/>
  <c r="G1461" i="8"/>
  <c r="F1461" i="8"/>
  <c r="E1461" i="8"/>
  <c r="D1461" i="8"/>
  <c r="I1460" i="8"/>
  <c r="H1460" i="8"/>
  <c r="G1460" i="8"/>
  <c r="F1460" i="8"/>
  <c r="E1460" i="8"/>
  <c r="D1460" i="8"/>
  <c r="I1459" i="8"/>
  <c r="H1459" i="8"/>
  <c r="G1459" i="8"/>
  <c r="F1459" i="8"/>
  <c r="E1459" i="8"/>
  <c r="D1459" i="8"/>
  <c r="I1458" i="8"/>
  <c r="H1458" i="8"/>
  <c r="G1458" i="8"/>
  <c r="F1458" i="8"/>
  <c r="E1458" i="8"/>
  <c r="D1458" i="8"/>
  <c r="I1457" i="8"/>
  <c r="H1457" i="8"/>
  <c r="G1457" i="8"/>
  <c r="F1457" i="8"/>
  <c r="E1457" i="8"/>
  <c r="D1457" i="8"/>
  <c r="I1456" i="8"/>
  <c r="H1456" i="8"/>
  <c r="G1456" i="8"/>
  <c r="F1456" i="8"/>
  <c r="E1456" i="8"/>
  <c r="D1456" i="8"/>
  <c r="I1455" i="8"/>
  <c r="H1455" i="8"/>
  <c r="G1455" i="8"/>
  <c r="F1455" i="8"/>
  <c r="E1455" i="8"/>
  <c r="D1455" i="8"/>
  <c r="I1454" i="8"/>
  <c r="H1454" i="8"/>
  <c r="G1454" i="8"/>
  <c r="F1454" i="8"/>
  <c r="E1454" i="8"/>
  <c r="D1454" i="8"/>
  <c r="I1453" i="8"/>
  <c r="H1453" i="8"/>
  <c r="G1453" i="8"/>
  <c r="F1453" i="8"/>
  <c r="E1453" i="8"/>
  <c r="D1453" i="8"/>
  <c r="I1452" i="8"/>
  <c r="H1452" i="8"/>
  <c r="G1452" i="8"/>
  <c r="F1452" i="8"/>
  <c r="E1452" i="8"/>
  <c r="D1452" i="8"/>
  <c r="I1451" i="8"/>
  <c r="H1451" i="8"/>
  <c r="G1451" i="8"/>
  <c r="F1451" i="8"/>
  <c r="E1451" i="8"/>
  <c r="D1451" i="8"/>
  <c r="I1450" i="8"/>
  <c r="H1450" i="8"/>
  <c r="G1450" i="8"/>
  <c r="F1450" i="8"/>
  <c r="E1450" i="8"/>
  <c r="D1450" i="8"/>
  <c r="I1449" i="8"/>
  <c r="H1449" i="8"/>
  <c r="G1449" i="8"/>
  <c r="F1449" i="8"/>
  <c r="E1449" i="8"/>
  <c r="D1449" i="8"/>
  <c r="I1448" i="8"/>
  <c r="H1448" i="8"/>
  <c r="G1448" i="8"/>
  <c r="F1448" i="8"/>
  <c r="E1448" i="8"/>
  <c r="D1448" i="8"/>
  <c r="I1447" i="8"/>
  <c r="H1447" i="8"/>
  <c r="G1447" i="8"/>
  <c r="F1447" i="8"/>
  <c r="E1447" i="8"/>
  <c r="D1447" i="8"/>
  <c r="I1446" i="8"/>
  <c r="H1446" i="8"/>
  <c r="G1446" i="8"/>
  <c r="F1446" i="8"/>
  <c r="E1446" i="8"/>
  <c r="D1446" i="8"/>
  <c r="I1445" i="8"/>
  <c r="H1445" i="8"/>
  <c r="G1445" i="8"/>
  <c r="F1445" i="8"/>
  <c r="E1445" i="8"/>
  <c r="D1445" i="8"/>
  <c r="I1444" i="8"/>
  <c r="H1444" i="8"/>
  <c r="G1444" i="8"/>
  <c r="F1444" i="8"/>
  <c r="E1444" i="8"/>
  <c r="D1444" i="8"/>
  <c r="I1443" i="8"/>
  <c r="H1443" i="8"/>
  <c r="G1443" i="8"/>
  <c r="F1443" i="8"/>
  <c r="E1443" i="8"/>
  <c r="D1443" i="8"/>
  <c r="I1442" i="8"/>
  <c r="H1442" i="8"/>
  <c r="G1442" i="8"/>
  <c r="F1442" i="8"/>
  <c r="E1442" i="8"/>
  <c r="D1442" i="8"/>
  <c r="I1441" i="8"/>
  <c r="H1441" i="8"/>
  <c r="G1441" i="8"/>
  <c r="F1441" i="8"/>
  <c r="E1441" i="8"/>
  <c r="D1441" i="8"/>
  <c r="I1440" i="8"/>
  <c r="H1440" i="8"/>
  <c r="G1440" i="8"/>
  <c r="F1440" i="8"/>
  <c r="E1440" i="8"/>
  <c r="D1440" i="8"/>
  <c r="I1439" i="8"/>
  <c r="H1439" i="8"/>
  <c r="G1439" i="8"/>
  <c r="F1439" i="8"/>
  <c r="E1439" i="8"/>
  <c r="D1439" i="8"/>
  <c r="I1438" i="8"/>
  <c r="H1438" i="8"/>
  <c r="G1438" i="8"/>
  <c r="F1438" i="8"/>
  <c r="E1438" i="8"/>
  <c r="D1438" i="8"/>
  <c r="I1437" i="8"/>
  <c r="H1437" i="8"/>
  <c r="G1437" i="8"/>
  <c r="F1437" i="8"/>
  <c r="E1437" i="8"/>
  <c r="D1437" i="8"/>
  <c r="I1436" i="8"/>
  <c r="H1436" i="8"/>
  <c r="G1436" i="8"/>
  <c r="F1436" i="8"/>
  <c r="E1436" i="8"/>
  <c r="D1436" i="8"/>
  <c r="I1435" i="8"/>
  <c r="H1435" i="8"/>
  <c r="G1435" i="8"/>
  <c r="F1435" i="8"/>
  <c r="E1435" i="8"/>
  <c r="D1435" i="8"/>
  <c r="I1434" i="8"/>
  <c r="H1434" i="8"/>
  <c r="G1434" i="8"/>
  <c r="F1434" i="8"/>
  <c r="E1434" i="8"/>
  <c r="D1434" i="8"/>
  <c r="I1433" i="8"/>
  <c r="H1433" i="8"/>
  <c r="G1433" i="8"/>
  <c r="F1433" i="8"/>
  <c r="E1433" i="8"/>
  <c r="D1433" i="8"/>
  <c r="I1432" i="8"/>
  <c r="H1432" i="8"/>
  <c r="G1432" i="8"/>
  <c r="F1432" i="8"/>
  <c r="E1432" i="8"/>
  <c r="D1432" i="8"/>
  <c r="I1431" i="8"/>
  <c r="H1431" i="8"/>
  <c r="G1431" i="8"/>
  <c r="F1431" i="8"/>
  <c r="E1431" i="8"/>
  <c r="D1431" i="8"/>
  <c r="I1430" i="8"/>
  <c r="H1430" i="8"/>
  <c r="G1430" i="8"/>
  <c r="F1430" i="8"/>
  <c r="E1430" i="8"/>
  <c r="D1430" i="8"/>
  <c r="I1429" i="8"/>
  <c r="H1429" i="8"/>
  <c r="G1429" i="8"/>
  <c r="F1429" i="8"/>
  <c r="E1429" i="8"/>
  <c r="D1429" i="8"/>
  <c r="I1428" i="8"/>
  <c r="H1428" i="8"/>
  <c r="G1428" i="8"/>
  <c r="F1428" i="8"/>
  <c r="E1428" i="8"/>
  <c r="D1428" i="8"/>
  <c r="I1427" i="8"/>
  <c r="H1427" i="8"/>
  <c r="G1427" i="8"/>
  <c r="F1427" i="8"/>
  <c r="E1427" i="8"/>
  <c r="D1427" i="8"/>
  <c r="I1426" i="8"/>
  <c r="H1426" i="8"/>
  <c r="G1426" i="8"/>
  <c r="F1426" i="8"/>
  <c r="E1426" i="8"/>
  <c r="D1426" i="8"/>
  <c r="I1425" i="8"/>
  <c r="H1425" i="8"/>
  <c r="G1425" i="8"/>
  <c r="F1425" i="8"/>
  <c r="E1425" i="8"/>
  <c r="D1425" i="8"/>
  <c r="I1424" i="8"/>
  <c r="H1424" i="8"/>
  <c r="G1424" i="8"/>
  <c r="F1424" i="8"/>
  <c r="E1424" i="8"/>
  <c r="D1424" i="8"/>
  <c r="I1423" i="8"/>
  <c r="H1423" i="8"/>
  <c r="G1423" i="8"/>
  <c r="F1423" i="8"/>
  <c r="E1423" i="8"/>
  <c r="D1423" i="8"/>
  <c r="I1422" i="8"/>
  <c r="H1422" i="8"/>
  <c r="G1422" i="8"/>
  <c r="F1422" i="8"/>
  <c r="E1422" i="8"/>
  <c r="D1422" i="8"/>
  <c r="I1421" i="8"/>
  <c r="H1421" i="8"/>
  <c r="G1421" i="8"/>
  <c r="F1421" i="8"/>
  <c r="E1421" i="8"/>
  <c r="D1421" i="8"/>
  <c r="I1420" i="8"/>
  <c r="H1420" i="8"/>
  <c r="G1420" i="8"/>
  <c r="F1420" i="8"/>
  <c r="E1420" i="8"/>
  <c r="D1420" i="8"/>
  <c r="I1419" i="8"/>
  <c r="H1419" i="8"/>
  <c r="G1419" i="8"/>
  <c r="F1419" i="8"/>
  <c r="E1419" i="8"/>
  <c r="D1419" i="8"/>
  <c r="I1418" i="8"/>
  <c r="H1418" i="8"/>
  <c r="G1418" i="8"/>
  <c r="F1418" i="8"/>
  <c r="E1418" i="8"/>
  <c r="D1418" i="8"/>
  <c r="I1417" i="8"/>
  <c r="H1417" i="8"/>
  <c r="G1417" i="8"/>
  <c r="F1417" i="8"/>
  <c r="E1417" i="8"/>
  <c r="D1417" i="8"/>
  <c r="I1416" i="8"/>
  <c r="H1416" i="8"/>
  <c r="G1416" i="8"/>
  <c r="F1416" i="8"/>
  <c r="E1416" i="8"/>
  <c r="D1416" i="8"/>
  <c r="I1415" i="8"/>
  <c r="H1415" i="8"/>
  <c r="G1415" i="8"/>
  <c r="F1415" i="8"/>
  <c r="E1415" i="8"/>
  <c r="D1415" i="8"/>
  <c r="I1414" i="8"/>
  <c r="H1414" i="8"/>
  <c r="G1414" i="8"/>
  <c r="F1414" i="8"/>
  <c r="E1414" i="8"/>
  <c r="D1414" i="8"/>
  <c r="I1413" i="8"/>
  <c r="H1413" i="8"/>
  <c r="G1413" i="8"/>
  <c r="F1413" i="8"/>
  <c r="E1413" i="8"/>
  <c r="D1413" i="8"/>
  <c r="I1412" i="8"/>
  <c r="H1412" i="8"/>
  <c r="G1412" i="8"/>
  <c r="F1412" i="8"/>
  <c r="E1412" i="8"/>
  <c r="D1412" i="8"/>
  <c r="I1411" i="8"/>
  <c r="H1411" i="8"/>
  <c r="G1411" i="8"/>
  <c r="F1411" i="8"/>
  <c r="E1411" i="8"/>
  <c r="D1411" i="8"/>
  <c r="I1410" i="8"/>
  <c r="H1410" i="8"/>
  <c r="G1410" i="8"/>
  <c r="F1410" i="8"/>
  <c r="E1410" i="8"/>
  <c r="D1410" i="8"/>
  <c r="I1409" i="8"/>
  <c r="H1409" i="8"/>
  <c r="G1409" i="8"/>
  <c r="F1409" i="8"/>
  <c r="E1409" i="8"/>
  <c r="D1409" i="8"/>
  <c r="I1408" i="8"/>
  <c r="H1408" i="8"/>
  <c r="G1408" i="8"/>
  <c r="F1408" i="8"/>
  <c r="E1408" i="8"/>
  <c r="D1408" i="8"/>
  <c r="I1407" i="8"/>
  <c r="H1407" i="8"/>
  <c r="G1407" i="8"/>
  <c r="F1407" i="8"/>
  <c r="E1407" i="8"/>
  <c r="D1407" i="8"/>
  <c r="I1406" i="8"/>
  <c r="H1406" i="8"/>
  <c r="G1406" i="8"/>
  <c r="F1406" i="8"/>
  <c r="E1406" i="8"/>
  <c r="D1406" i="8"/>
  <c r="I1405" i="8"/>
  <c r="H1405" i="8"/>
  <c r="G1405" i="8"/>
  <c r="F1405" i="8"/>
  <c r="E1405" i="8"/>
  <c r="D1405" i="8"/>
  <c r="I1404" i="8"/>
  <c r="H1404" i="8"/>
  <c r="G1404" i="8"/>
  <c r="F1404" i="8"/>
  <c r="E1404" i="8"/>
  <c r="D1404" i="8"/>
  <c r="I1403" i="8"/>
  <c r="H1403" i="8"/>
  <c r="G1403" i="8"/>
  <c r="F1403" i="8"/>
  <c r="E1403" i="8"/>
  <c r="D1403" i="8"/>
  <c r="I1402" i="8"/>
  <c r="H1402" i="8"/>
  <c r="G1402" i="8"/>
  <c r="F1402" i="8"/>
  <c r="E1402" i="8"/>
  <c r="D1402" i="8"/>
  <c r="I1401" i="8"/>
  <c r="H1401" i="8"/>
  <c r="G1401" i="8"/>
  <c r="F1401" i="8"/>
  <c r="E1401" i="8"/>
  <c r="D1401" i="8"/>
  <c r="I1400" i="8"/>
  <c r="H1400" i="8"/>
  <c r="G1400" i="8"/>
  <c r="F1400" i="8"/>
  <c r="E1400" i="8"/>
  <c r="D1400" i="8"/>
  <c r="I1399" i="8"/>
  <c r="H1399" i="8"/>
  <c r="G1399" i="8"/>
  <c r="F1399" i="8"/>
  <c r="E1399" i="8"/>
  <c r="D1399" i="8"/>
  <c r="I1398" i="8"/>
  <c r="H1398" i="8"/>
  <c r="G1398" i="8"/>
  <c r="F1398" i="8"/>
  <c r="E1398" i="8"/>
  <c r="D1398" i="8"/>
  <c r="I1397" i="8"/>
  <c r="H1397" i="8"/>
  <c r="G1397" i="8"/>
  <c r="F1397" i="8"/>
  <c r="E1397" i="8"/>
  <c r="D1397" i="8"/>
  <c r="I1396" i="8"/>
  <c r="H1396" i="8"/>
  <c r="G1396" i="8"/>
  <c r="F1396" i="8"/>
  <c r="E1396" i="8"/>
  <c r="D1396" i="8"/>
  <c r="I1395" i="8"/>
  <c r="H1395" i="8"/>
  <c r="G1395" i="8"/>
  <c r="F1395" i="8"/>
  <c r="E1395" i="8"/>
  <c r="D1395" i="8"/>
  <c r="I1394" i="8"/>
  <c r="H1394" i="8"/>
  <c r="G1394" i="8"/>
  <c r="F1394" i="8"/>
  <c r="E1394" i="8"/>
  <c r="D1394" i="8"/>
  <c r="I1393" i="8"/>
  <c r="H1393" i="8"/>
  <c r="G1393" i="8"/>
  <c r="F1393" i="8"/>
  <c r="E1393" i="8"/>
  <c r="D1393" i="8"/>
  <c r="I1392" i="8"/>
  <c r="H1392" i="8"/>
  <c r="G1392" i="8"/>
  <c r="F1392" i="8"/>
  <c r="E1392" i="8"/>
  <c r="D1392" i="8"/>
  <c r="I1391" i="8"/>
  <c r="H1391" i="8"/>
  <c r="G1391" i="8"/>
  <c r="F1391" i="8"/>
  <c r="E1391" i="8"/>
  <c r="D1391" i="8"/>
  <c r="I1390" i="8"/>
  <c r="H1390" i="8"/>
  <c r="G1390" i="8"/>
  <c r="F1390" i="8"/>
  <c r="E1390" i="8"/>
  <c r="D1390" i="8"/>
  <c r="I1389" i="8"/>
  <c r="H1389" i="8"/>
  <c r="G1389" i="8"/>
  <c r="F1389" i="8"/>
  <c r="E1389" i="8"/>
  <c r="D1389" i="8"/>
  <c r="I1388" i="8"/>
  <c r="H1388" i="8"/>
  <c r="G1388" i="8"/>
  <c r="F1388" i="8"/>
  <c r="E1388" i="8"/>
  <c r="D1388" i="8"/>
  <c r="I1387" i="8"/>
  <c r="H1387" i="8"/>
  <c r="G1387" i="8"/>
  <c r="F1387" i="8"/>
  <c r="E1387" i="8"/>
  <c r="D1387" i="8"/>
  <c r="I1386" i="8"/>
  <c r="H1386" i="8"/>
  <c r="G1386" i="8"/>
  <c r="F1386" i="8"/>
  <c r="E1386" i="8"/>
  <c r="D1386" i="8"/>
  <c r="I1385" i="8"/>
  <c r="H1385" i="8"/>
  <c r="G1385" i="8"/>
  <c r="F1385" i="8"/>
  <c r="E1385" i="8"/>
  <c r="D1385" i="8"/>
  <c r="I1384" i="8"/>
  <c r="H1384" i="8"/>
  <c r="G1384" i="8"/>
  <c r="F1384" i="8"/>
  <c r="E1384" i="8"/>
  <c r="D1384" i="8"/>
  <c r="I1383" i="8"/>
  <c r="H1383" i="8"/>
  <c r="G1383" i="8"/>
  <c r="F1383" i="8"/>
  <c r="E1383" i="8"/>
  <c r="D1383" i="8"/>
  <c r="I1382" i="8"/>
  <c r="H1382" i="8"/>
  <c r="G1382" i="8"/>
  <c r="F1382" i="8"/>
  <c r="E1382" i="8"/>
  <c r="D1382" i="8"/>
  <c r="I1381" i="8"/>
  <c r="H1381" i="8"/>
  <c r="G1381" i="8"/>
  <c r="F1381" i="8"/>
  <c r="E1381" i="8"/>
  <c r="D1381" i="8"/>
  <c r="I1380" i="8"/>
  <c r="H1380" i="8"/>
  <c r="G1380" i="8"/>
  <c r="F1380" i="8"/>
  <c r="E1380" i="8"/>
  <c r="D1380" i="8"/>
  <c r="I1379" i="8"/>
  <c r="H1379" i="8"/>
  <c r="G1379" i="8"/>
  <c r="F1379" i="8"/>
  <c r="E1379" i="8"/>
  <c r="D1379" i="8"/>
  <c r="I1378" i="8"/>
  <c r="H1378" i="8"/>
  <c r="G1378" i="8"/>
  <c r="F1378" i="8"/>
  <c r="E1378" i="8"/>
  <c r="D1378" i="8"/>
  <c r="I1377" i="8"/>
  <c r="H1377" i="8"/>
  <c r="G1377" i="8"/>
  <c r="F1377" i="8"/>
  <c r="E1377" i="8"/>
  <c r="D1377" i="8"/>
  <c r="I1376" i="8"/>
  <c r="H1376" i="8"/>
  <c r="G1376" i="8"/>
  <c r="F1376" i="8"/>
  <c r="E1376" i="8"/>
  <c r="D1376" i="8"/>
  <c r="I1375" i="8"/>
  <c r="H1375" i="8"/>
  <c r="G1375" i="8"/>
  <c r="F1375" i="8"/>
  <c r="E1375" i="8"/>
  <c r="D1375" i="8"/>
  <c r="I1374" i="8"/>
  <c r="H1374" i="8"/>
  <c r="G1374" i="8"/>
  <c r="F1374" i="8"/>
  <c r="E1374" i="8"/>
  <c r="D1374" i="8"/>
  <c r="I1373" i="8"/>
  <c r="H1373" i="8"/>
  <c r="G1373" i="8"/>
  <c r="F1373" i="8"/>
  <c r="E1373" i="8"/>
  <c r="D1373" i="8"/>
  <c r="I1372" i="8"/>
  <c r="H1372" i="8"/>
  <c r="G1372" i="8"/>
  <c r="F1372" i="8"/>
  <c r="E1372" i="8"/>
  <c r="D1372" i="8"/>
  <c r="I1371" i="8"/>
  <c r="H1371" i="8"/>
  <c r="G1371" i="8"/>
  <c r="F1371" i="8"/>
  <c r="E1371" i="8"/>
  <c r="D1371" i="8"/>
  <c r="I1370" i="8"/>
  <c r="H1370" i="8"/>
  <c r="G1370" i="8"/>
  <c r="F1370" i="8"/>
  <c r="E1370" i="8"/>
  <c r="D1370" i="8"/>
  <c r="I1369" i="8"/>
  <c r="H1369" i="8"/>
  <c r="G1369" i="8"/>
  <c r="F1369" i="8"/>
  <c r="E1369" i="8"/>
  <c r="D1369" i="8"/>
  <c r="I1368" i="8"/>
  <c r="H1368" i="8"/>
  <c r="G1368" i="8"/>
  <c r="F1368" i="8"/>
  <c r="E1368" i="8"/>
  <c r="D1368" i="8"/>
  <c r="I1367" i="8"/>
  <c r="H1367" i="8"/>
  <c r="G1367" i="8"/>
  <c r="F1367" i="8"/>
  <c r="E1367" i="8"/>
  <c r="D1367" i="8"/>
  <c r="I1366" i="8"/>
  <c r="H1366" i="8"/>
  <c r="G1366" i="8"/>
  <c r="F1366" i="8"/>
  <c r="E1366" i="8"/>
  <c r="D1366" i="8"/>
  <c r="I1365" i="8"/>
  <c r="H1365" i="8"/>
  <c r="G1365" i="8"/>
  <c r="F1365" i="8"/>
  <c r="E1365" i="8"/>
  <c r="D1365" i="8"/>
  <c r="I1364" i="8"/>
  <c r="H1364" i="8"/>
  <c r="G1364" i="8"/>
  <c r="F1364" i="8"/>
  <c r="E1364" i="8"/>
  <c r="D1364" i="8"/>
  <c r="I1363" i="8"/>
  <c r="H1363" i="8"/>
  <c r="G1363" i="8"/>
  <c r="F1363" i="8"/>
  <c r="E1363" i="8"/>
  <c r="D1363" i="8"/>
  <c r="I1362" i="8"/>
  <c r="H1362" i="8"/>
  <c r="G1362" i="8"/>
  <c r="F1362" i="8"/>
  <c r="E1362" i="8"/>
  <c r="D1362" i="8"/>
  <c r="I1361" i="8"/>
  <c r="H1361" i="8"/>
  <c r="G1361" i="8"/>
  <c r="F1361" i="8"/>
  <c r="E1361" i="8"/>
  <c r="D1361" i="8"/>
  <c r="I1360" i="8"/>
  <c r="H1360" i="8"/>
  <c r="G1360" i="8"/>
  <c r="F1360" i="8"/>
  <c r="E1360" i="8"/>
  <c r="D1360" i="8"/>
  <c r="I1359" i="8"/>
  <c r="H1359" i="8"/>
  <c r="G1359" i="8"/>
  <c r="F1359" i="8"/>
  <c r="E1359" i="8"/>
  <c r="D1359" i="8"/>
  <c r="I1358" i="8"/>
  <c r="H1358" i="8"/>
  <c r="G1358" i="8"/>
  <c r="F1358" i="8"/>
  <c r="E1358" i="8"/>
  <c r="D1358" i="8"/>
  <c r="I1357" i="8"/>
  <c r="H1357" i="8"/>
  <c r="G1357" i="8"/>
  <c r="F1357" i="8"/>
  <c r="E1357" i="8"/>
  <c r="D1357" i="8"/>
  <c r="I1356" i="8"/>
  <c r="H1356" i="8"/>
  <c r="G1356" i="8"/>
  <c r="F1356" i="8"/>
  <c r="E1356" i="8"/>
  <c r="D1356" i="8"/>
  <c r="I1355" i="8"/>
  <c r="H1355" i="8"/>
  <c r="G1355" i="8"/>
  <c r="F1355" i="8"/>
  <c r="E1355" i="8"/>
  <c r="D1355" i="8"/>
  <c r="I1354" i="8"/>
  <c r="H1354" i="8"/>
  <c r="G1354" i="8"/>
  <c r="F1354" i="8"/>
  <c r="E1354" i="8"/>
  <c r="D1354" i="8"/>
  <c r="I1353" i="8"/>
  <c r="H1353" i="8"/>
  <c r="G1353" i="8"/>
  <c r="F1353" i="8"/>
  <c r="E1353" i="8"/>
  <c r="D1353" i="8"/>
  <c r="I1352" i="8"/>
  <c r="H1352" i="8"/>
  <c r="G1352" i="8"/>
  <c r="F1352" i="8"/>
  <c r="E1352" i="8"/>
  <c r="D1352" i="8"/>
  <c r="I1351" i="8"/>
  <c r="H1351" i="8"/>
  <c r="G1351" i="8"/>
  <c r="F1351" i="8"/>
  <c r="E1351" i="8"/>
  <c r="D1351" i="8"/>
  <c r="I1350" i="8"/>
  <c r="H1350" i="8"/>
  <c r="G1350" i="8"/>
  <c r="F1350" i="8"/>
  <c r="E1350" i="8"/>
  <c r="D1350" i="8"/>
  <c r="I1349" i="8"/>
  <c r="H1349" i="8"/>
  <c r="G1349" i="8"/>
  <c r="F1349" i="8"/>
  <c r="E1349" i="8"/>
  <c r="D1349" i="8"/>
  <c r="I1348" i="8"/>
  <c r="H1348" i="8"/>
  <c r="G1348" i="8"/>
  <c r="F1348" i="8"/>
  <c r="E1348" i="8"/>
  <c r="D1348" i="8"/>
  <c r="I1347" i="8"/>
  <c r="H1347" i="8"/>
  <c r="G1347" i="8"/>
  <c r="F1347" i="8"/>
  <c r="E1347" i="8"/>
  <c r="D1347" i="8"/>
  <c r="I1346" i="8"/>
  <c r="H1346" i="8"/>
  <c r="G1346" i="8"/>
  <c r="F1346" i="8"/>
  <c r="E1346" i="8"/>
  <c r="D1346" i="8"/>
  <c r="I1345" i="8"/>
  <c r="H1345" i="8"/>
  <c r="G1345" i="8"/>
  <c r="F1345" i="8"/>
  <c r="E1345" i="8"/>
  <c r="D1345" i="8"/>
  <c r="I1344" i="8"/>
  <c r="H1344" i="8"/>
  <c r="G1344" i="8"/>
  <c r="F1344" i="8"/>
  <c r="E1344" i="8"/>
  <c r="D1344" i="8"/>
  <c r="I1343" i="8"/>
  <c r="H1343" i="8"/>
  <c r="G1343" i="8"/>
  <c r="F1343" i="8"/>
  <c r="E1343" i="8"/>
  <c r="D1343" i="8"/>
  <c r="I1342" i="8"/>
  <c r="H1342" i="8"/>
  <c r="G1342" i="8"/>
  <c r="F1342" i="8"/>
  <c r="E1342" i="8"/>
  <c r="D1342" i="8"/>
  <c r="I1341" i="8"/>
  <c r="H1341" i="8"/>
  <c r="G1341" i="8"/>
  <c r="F1341" i="8"/>
  <c r="E1341" i="8"/>
  <c r="D1341" i="8"/>
  <c r="I1340" i="8"/>
  <c r="H1340" i="8"/>
  <c r="G1340" i="8"/>
  <c r="F1340" i="8"/>
  <c r="E1340" i="8"/>
  <c r="D1340" i="8"/>
  <c r="I1339" i="8"/>
  <c r="H1339" i="8"/>
  <c r="G1339" i="8"/>
  <c r="F1339" i="8"/>
  <c r="E1339" i="8"/>
  <c r="D1339" i="8"/>
  <c r="I1338" i="8"/>
  <c r="H1338" i="8"/>
  <c r="G1338" i="8"/>
  <c r="F1338" i="8"/>
  <c r="E1338" i="8"/>
  <c r="D1338" i="8"/>
  <c r="I1337" i="8"/>
  <c r="H1337" i="8"/>
  <c r="G1337" i="8"/>
  <c r="F1337" i="8"/>
  <c r="E1337" i="8"/>
  <c r="D1337" i="8"/>
  <c r="I1336" i="8"/>
  <c r="H1336" i="8"/>
  <c r="G1336" i="8"/>
  <c r="F1336" i="8"/>
  <c r="E1336" i="8"/>
  <c r="D1336" i="8"/>
  <c r="I1335" i="8"/>
  <c r="H1335" i="8"/>
  <c r="G1335" i="8"/>
  <c r="F1335" i="8"/>
  <c r="E1335" i="8"/>
  <c r="D1335" i="8"/>
  <c r="I1334" i="8"/>
  <c r="H1334" i="8"/>
  <c r="G1334" i="8"/>
  <c r="F1334" i="8"/>
  <c r="E1334" i="8"/>
  <c r="D1334" i="8"/>
  <c r="I1333" i="8"/>
  <c r="H1333" i="8"/>
  <c r="G1333" i="8"/>
  <c r="F1333" i="8"/>
  <c r="E1333" i="8"/>
  <c r="D1333" i="8"/>
  <c r="I1332" i="8"/>
  <c r="H1332" i="8"/>
  <c r="G1332" i="8"/>
  <c r="F1332" i="8"/>
  <c r="E1332" i="8"/>
  <c r="D1332" i="8"/>
  <c r="I1331" i="8"/>
  <c r="H1331" i="8"/>
  <c r="G1331" i="8"/>
  <c r="F1331" i="8"/>
  <c r="E1331" i="8"/>
  <c r="D1331" i="8"/>
  <c r="I1330" i="8"/>
  <c r="H1330" i="8"/>
  <c r="G1330" i="8"/>
  <c r="F1330" i="8"/>
  <c r="E1330" i="8"/>
  <c r="D1330" i="8"/>
  <c r="I1329" i="8"/>
  <c r="H1329" i="8"/>
  <c r="G1329" i="8"/>
  <c r="F1329" i="8"/>
  <c r="E1329" i="8"/>
  <c r="D1329" i="8"/>
  <c r="I1328" i="8"/>
  <c r="H1328" i="8"/>
  <c r="G1328" i="8"/>
  <c r="F1328" i="8"/>
  <c r="E1328" i="8"/>
  <c r="D1328" i="8"/>
  <c r="I1327" i="8"/>
  <c r="H1327" i="8"/>
  <c r="G1327" i="8"/>
  <c r="F1327" i="8"/>
  <c r="E1327" i="8"/>
  <c r="D1327" i="8"/>
  <c r="I1326" i="8"/>
  <c r="H1326" i="8"/>
  <c r="G1326" i="8"/>
  <c r="F1326" i="8"/>
  <c r="E1326" i="8"/>
  <c r="D1326" i="8"/>
  <c r="I1325" i="8"/>
  <c r="H1325" i="8"/>
  <c r="G1325" i="8"/>
  <c r="F1325" i="8"/>
  <c r="E1325" i="8"/>
  <c r="D1325" i="8"/>
  <c r="I1324" i="8"/>
  <c r="H1324" i="8"/>
  <c r="G1324" i="8"/>
  <c r="F1324" i="8"/>
  <c r="E1324" i="8"/>
  <c r="D1324" i="8"/>
  <c r="I1323" i="8"/>
  <c r="H1323" i="8"/>
  <c r="G1323" i="8"/>
  <c r="F1323" i="8"/>
  <c r="E1323" i="8"/>
  <c r="D1323" i="8"/>
  <c r="I1322" i="8"/>
  <c r="H1322" i="8"/>
  <c r="G1322" i="8"/>
  <c r="F1322" i="8"/>
  <c r="E1322" i="8"/>
  <c r="D1322" i="8"/>
  <c r="I1321" i="8"/>
  <c r="H1321" i="8"/>
  <c r="G1321" i="8"/>
  <c r="F1321" i="8"/>
  <c r="E1321" i="8"/>
  <c r="D1321" i="8"/>
  <c r="I1320" i="8"/>
  <c r="H1320" i="8"/>
  <c r="G1320" i="8"/>
  <c r="F1320" i="8"/>
  <c r="E1320" i="8"/>
  <c r="D1320" i="8"/>
  <c r="I1319" i="8"/>
  <c r="H1319" i="8"/>
  <c r="G1319" i="8"/>
  <c r="F1319" i="8"/>
  <c r="E1319" i="8"/>
  <c r="D1319" i="8"/>
  <c r="I1318" i="8"/>
  <c r="H1318" i="8"/>
  <c r="G1318" i="8"/>
  <c r="F1318" i="8"/>
  <c r="E1318" i="8"/>
  <c r="D1318" i="8"/>
  <c r="I1317" i="8"/>
  <c r="H1317" i="8"/>
  <c r="G1317" i="8"/>
  <c r="F1317" i="8"/>
  <c r="E1317" i="8"/>
  <c r="D1317" i="8"/>
  <c r="I1316" i="8"/>
  <c r="H1316" i="8"/>
  <c r="G1316" i="8"/>
  <c r="F1316" i="8"/>
  <c r="E1316" i="8"/>
  <c r="D1316" i="8"/>
  <c r="I1315" i="8"/>
  <c r="H1315" i="8"/>
  <c r="G1315" i="8"/>
  <c r="F1315" i="8"/>
  <c r="E1315" i="8"/>
  <c r="D1315" i="8"/>
  <c r="I1314" i="8"/>
  <c r="H1314" i="8"/>
  <c r="G1314" i="8"/>
  <c r="F1314" i="8"/>
  <c r="E1314" i="8"/>
  <c r="D1314" i="8"/>
  <c r="I1313" i="8"/>
  <c r="H1313" i="8"/>
  <c r="G1313" i="8"/>
  <c r="F1313" i="8"/>
  <c r="E1313" i="8"/>
  <c r="D1313" i="8"/>
  <c r="I1312" i="8"/>
  <c r="H1312" i="8"/>
  <c r="G1312" i="8"/>
  <c r="F1312" i="8"/>
  <c r="E1312" i="8"/>
  <c r="D1312" i="8"/>
  <c r="I1311" i="8"/>
  <c r="H1311" i="8"/>
  <c r="G1311" i="8"/>
  <c r="F1311" i="8"/>
  <c r="E1311" i="8"/>
  <c r="D1311" i="8"/>
  <c r="I1310" i="8"/>
  <c r="H1310" i="8"/>
  <c r="G1310" i="8"/>
  <c r="F1310" i="8"/>
  <c r="E1310" i="8"/>
  <c r="D1310" i="8"/>
  <c r="I1309" i="8"/>
  <c r="H1309" i="8"/>
  <c r="G1309" i="8"/>
  <c r="F1309" i="8"/>
  <c r="E1309" i="8"/>
  <c r="D1309" i="8"/>
  <c r="I1308" i="8"/>
  <c r="H1308" i="8"/>
  <c r="G1308" i="8"/>
  <c r="F1308" i="8"/>
  <c r="E1308" i="8"/>
  <c r="D1308" i="8"/>
  <c r="I1307" i="8"/>
  <c r="H1307" i="8"/>
  <c r="G1307" i="8"/>
  <c r="F1307" i="8"/>
  <c r="E1307" i="8"/>
  <c r="D1307" i="8"/>
  <c r="I1306" i="8"/>
  <c r="H1306" i="8"/>
  <c r="G1306" i="8"/>
  <c r="F1306" i="8"/>
  <c r="E1306" i="8"/>
  <c r="D1306" i="8"/>
  <c r="I1305" i="8"/>
  <c r="H1305" i="8"/>
  <c r="G1305" i="8"/>
  <c r="F1305" i="8"/>
  <c r="E1305" i="8"/>
  <c r="D1305" i="8"/>
  <c r="I1304" i="8"/>
  <c r="H1304" i="8"/>
  <c r="G1304" i="8"/>
  <c r="F1304" i="8"/>
  <c r="E1304" i="8"/>
  <c r="D1304" i="8"/>
  <c r="I1303" i="8"/>
  <c r="H1303" i="8"/>
  <c r="G1303" i="8"/>
  <c r="F1303" i="8"/>
  <c r="E1303" i="8"/>
  <c r="D1303" i="8"/>
  <c r="I1302" i="8"/>
  <c r="H1302" i="8"/>
  <c r="G1302" i="8"/>
  <c r="F1302" i="8"/>
  <c r="E1302" i="8"/>
  <c r="D1302" i="8"/>
  <c r="I1301" i="8"/>
  <c r="H1301" i="8"/>
  <c r="G1301" i="8"/>
  <c r="F1301" i="8"/>
  <c r="E1301" i="8"/>
  <c r="D1301" i="8"/>
  <c r="I1300" i="8"/>
  <c r="H1300" i="8"/>
  <c r="G1300" i="8"/>
  <c r="F1300" i="8"/>
  <c r="E1300" i="8"/>
  <c r="D1300" i="8"/>
  <c r="I1299" i="8"/>
  <c r="H1299" i="8"/>
  <c r="G1299" i="8"/>
  <c r="F1299" i="8"/>
  <c r="E1299" i="8"/>
  <c r="D1299" i="8"/>
  <c r="I1298" i="8"/>
  <c r="H1298" i="8"/>
  <c r="G1298" i="8"/>
  <c r="F1298" i="8"/>
  <c r="E1298" i="8"/>
  <c r="D1298" i="8"/>
  <c r="I1297" i="8"/>
  <c r="H1297" i="8"/>
  <c r="G1297" i="8"/>
  <c r="F1297" i="8"/>
  <c r="E1297" i="8"/>
  <c r="D1297" i="8"/>
  <c r="I1296" i="8"/>
  <c r="H1296" i="8"/>
  <c r="G1296" i="8"/>
  <c r="F1296" i="8"/>
  <c r="E1296" i="8"/>
  <c r="D1296" i="8"/>
  <c r="I1295" i="8"/>
  <c r="H1295" i="8"/>
  <c r="G1295" i="8"/>
  <c r="F1295" i="8"/>
  <c r="E1295" i="8"/>
  <c r="D1295" i="8"/>
  <c r="I1294" i="8"/>
  <c r="H1294" i="8"/>
  <c r="G1294" i="8"/>
  <c r="F1294" i="8"/>
  <c r="E1294" i="8"/>
  <c r="D1294" i="8"/>
  <c r="I1293" i="8"/>
  <c r="H1293" i="8"/>
  <c r="G1293" i="8"/>
  <c r="F1293" i="8"/>
  <c r="E1293" i="8"/>
  <c r="D1293" i="8"/>
  <c r="I1292" i="8"/>
  <c r="H1292" i="8"/>
  <c r="G1292" i="8"/>
  <c r="F1292" i="8"/>
  <c r="E1292" i="8"/>
  <c r="D1292" i="8"/>
  <c r="I1291" i="8"/>
  <c r="H1291" i="8"/>
  <c r="G1291" i="8"/>
  <c r="F1291" i="8"/>
  <c r="E1291" i="8"/>
  <c r="D1291" i="8"/>
  <c r="I1290" i="8"/>
  <c r="H1290" i="8"/>
  <c r="G1290" i="8"/>
  <c r="F1290" i="8"/>
  <c r="E1290" i="8"/>
  <c r="D1290" i="8"/>
  <c r="I1289" i="8"/>
  <c r="H1289" i="8"/>
  <c r="G1289" i="8"/>
  <c r="F1289" i="8"/>
  <c r="E1289" i="8"/>
  <c r="D1289" i="8"/>
  <c r="I1288" i="8"/>
  <c r="H1288" i="8"/>
  <c r="G1288" i="8"/>
  <c r="F1288" i="8"/>
  <c r="E1288" i="8"/>
  <c r="D1288" i="8"/>
  <c r="I1287" i="8"/>
  <c r="H1287" i="8"/>
  <c r="G1287" i="8"/>
  <c r="F1287" i="8"/>
  <c r="E1287" i="8"/>
  <c r="D1287" i="8"/>
  <c r="I1286" i="8"/>
  <c r="H1286" i="8"/>
  <c r="G1286" i="8"/>
  <c r="F1286" i="8"/>
  <c r="E1286" i="8"/>
  <c r="D1286" i="8"/>
  <c r="I1285" i="8"/>
  <c r="H1285" i="8"/>
  <c r="G1285" i="8"/>
  <c r="F1285" i="8"/>
  <c r="E1285" i="8"/>
  <c r="D1285" i="8"/>
  <c r="I1284" i="8"/>
  <c r="H1284" i="8"/>
  <c r="G1284" i="8"/>
  <c r="F1284" i="8"/>
  <c r="E1284" i="8"/>
  <c r="D1284" i="8"/>
  <c r="I1283" i="8"/>
  <c r="H1283" i="8"/>
  <c r="G1283" i="8"/>
  <c r="F1283" i="8"/>
  <c r="E1283" i="8"/>
  <c r="D1283" i="8"/>
  <c r="I1282" i="8"/>
  <c r="H1282" i="8"/>
  <c r="G1282" i="8"/>
  <c r="F1282" i="8"/>
  <c r="E1282" i="8"/>
  <c r="D1282" i="8"/>
  <c r="I1281" i="8"/>
  <c r="H1281" i="8"/>
  <c r="G1281" i="8"/>
  <c r="F1281" i="8"/>
  <c r="E1281" i="8"/>
  <c r="D1281" i="8"/>
  <c r="I1280" i="8"/>
  <c r="H1280" i="8"/>
  <c r="G1280" i="8"/>
  <c r="F1280" i="8"/>
  <c r="E1280" i="8"/>
  <c r="D1280" i="8"/>
  <c r="I1279" i="8"/>
  <c r="H1279" i="8"/>
  <c r="G1279" i="8"/>
  <c r="F1279" i="8"/>
  <c r="E1279" i="8"/>
  <c r="D1279" i="8"/>
  <c r="I1278" i="8"/>
  <c r="H1278" i="8"/>
  <c r="G1278" i="8"/>
  <c r="F1278" i="8"/>
  <c r="E1278" i="8"/>
  <c r="D1278" i="8"/>
  <c r="I1277" i="8"/>
  <c r="H1277" i="8"/>
  <c r="G1277" i="8"/>
  <c r="F1277" i="8"/>
  <c r="E1277" i="8"/>
  <c r="D1277" i="8"/>
  <c r="I1276" i="8"/>
  <c r="H1276" i="8"/>
  <c r="G1276" i="8"/>
  <c r="F1276" i="8"/>
  <c r="E1276" i="8"/>
  <c r="D1276" i="8"/>
  <c r="I1275" i="8"/>
  <c r="H1275" i="8"/>
  <c r="G1275" i="8"/>
  <c r="F1275" i="8"/>
  <c r="E1275" i="8"/>
  <c r="D1275" i="8"/>
  <c r="I1274" i="8"/>
  <c r="H1274" i="8"/>
  <c r="G1274" i="8"/>
  <c r="F1274" i="8"/>
  <c r="E1274" i="8"/>
  <c r="D1274" i="8"/>
  <c r="I1273" i="8"/>
  <c r="H1273" i="8"/>
  <c r="G1273" i="8"/>
  <c r="F1273" i="8"/>
  <c r="E1273" i="8"/>
  <c r="D1273" i="8"/>
  <c r="I1272" i="8"/>
  <c r="H1272" i="8"/>
  <c r="G1272" i="8"/>
  <c r="F1272" i="8"/>
  <c r="E1272" i="8"/>
  <c r="D1272" i="8"/>
  <c r="I1271" i="8"/>
  <c r="H1271" i="8"/>
  <c r="G1271" i="8"/>
  <c r="F1271" i="8"/>
  <c r="E1271" i="8"/>
  <c r="D1271" i="8"/>
  <c r="I1270" i="8"/>
  <c r="H1270" i="8"/>
  <c r="G1270" i="8"/>
  <c r="F1270" i="8"/>
  <c r="E1270" i="8"/>
  <c r="D1270" i="8"/>
  <c r="I1269" i="8"/>
  <c r="H1269" i="8"/>
  <c r="G1269" i="8"/>
  <c r="F1269" i="8"/>
  <c r="E1269" i="8"/>
  <c r="D1269" i="8"/>
  <c r="I1268" i="8"/>
  <c r="H1268" i="8"/>
  <c r="G1268" i="8"/>
  <c r="F1268" i="8"/>
  <c r="E1268" i="8"/>
  <c r="D1268" i="8"/>
  <c r="I1267" i="8"/>
  <c r="H1267" i="8"/>
  <c r="G1267" i="8"/>
  <c r="F1267" i="8"/>
  <c r="E1267" i="8"/>
  <c r="D1267" i="8"/>
  <c r="I1266" i="8"/>
  <c r="H1266" i="8"/>
  <c r="G1266" i="8"/>
  <c r="F1266" i="8"/>
  <c r="E1266" i="8"/>
  <c r="D1266" i="8"/>
  <c r="I1265" i="8"/>
  <c r="H1265" i="8"/>
  <c r="G1265" i="8"/>
  <c r="F1265" i="8"/>
  <c r="E1265" i="8"/>
  <c r="D1265" i="8"/>
  <c r="I1264" i="8"/>
  <c r="H1264" i="8"/>
  <c r="G1264" i="8"/>
  <c r="F1264" i="8"/>
  <c r="E1264" i="8"/>
  <c r="D1264" i="8"/>
  <c r="I1263" i="8"/>
  <c r="H1263" i="8"/>
  <c r="G1263" i="8"/>
  <c r="F1263" i="8"/>
  <c r="E1263" i="8"/>
  <c r="D1263" i="8"/>
  <c r="I1262" i="8"/>
  <c r="H1262" i="8"/>
  <c r="G1262" i="8"/>
  <c r="F1262" i="8"/>
  <c r="E1262" i="8"/>
  <c r="D1262" i="8"/>
  <c r="I1261" i="8"/>
  <c r="H1261" i="8"/>
  <c r="G1261" i="8"/>
  <c r="F1261" i="8"/>
  <c r="E1261" i="8"/>
  <c r="D1261" i="8"/>
  <c r="I1260" i="8"/>
  <c r="H1260" i="8"/>
  <c r="G1260" i="8"/>
  <c r="F1260" i="8"/>
  <c r="E1260" i="8"/>
  <c r="D1260" i="8"/>
  <c r="I1259" i="8"/>
  <c r="H1259" i="8"/>
  <c r="G1259" i="8"/>
  <c r="F1259" i="8"/>
  <c r="E1259" i="8"/>
  <c r="D1259" i="8"/>
  <c r="I1258" i="8"/>
  <c r="H1258" i="8"/>
  <c r="G1258" i="8"/>
  <c r="F1258" i="8"/>
  <c r="E1258" i="8"/>
  <c r="D1258" i="8"/>
  <c r="I1257" i="8"/>
  <c r="H1257" i="8"/>
  <c r="G1257" i="8"/>
  <c r="F1257" i="8"/>
  <c r="E1257" i="8"/>
  <c r="D1257" i="8"/>
  <c r="I1256" i="8"/>
  <c r="H1256" i="8"/>
  <c r="G1256" i="8"/>
  <c r="F1256" i="8"/>
  <c r="E1256" i="8"/>
  <c r="D1256" i="8"/>
  <c r="I1255" i="8"/>
  <c r="H1255" i="8"/>
  <c r="G1255" i="8"/>
  <c r="F1255" i="8"/>
  <c r="E1255" i="8"/>
  <c r="D1255" i="8"/>
  <c r="I1254" i="8"/>
  <c r="H1254" i="8"/>
  <c r="G1254" i="8"/>
  <c r="F1254" i="8"/>
  <c r="E1254" i="8"/>
  <c r="D1254" i="8"/>
  <c r="I1253" i="8"/>
  <c r="H1253" i="8"/>
  <c r="G1253" i="8"/>
  <c r="F1253" i="8"/>
  <c r="E1253" i="8"/>
  <c r="D1253" i="8"/>
  <c r="I1252" i="8"/>
  <c r="H1252" i="8"/>
  <c r="G1252" i="8"/>
  <c r="F1252" i="8"/>
  <c r="E1252" i="8"/>
  <c r="D1252" i="8"/>
  <c r="I1251" i="8"/>
  <c r="H1251" i="8"/>
  <c r="G1251" i="8"/>
  <c r="F1251" i="8"/>
  <c r="E1251" i="8"/>
  <c r="D1251" i="8"/>
  <c r="I1250" i="8"/>
  <c r="H1250" i="8"/>
  <c r="G1250" i="8"/>
  <c r="F1250" i="8"/>
  <c r="E1250" i="8"/>
  <c r="D1250" i="8"/>
  <c r="I1249" i="8"/>
  <c r="H1249" i="8"/>
  <c r="G1249" i="8"/>
  <c r="F1249" i="8"/>
  <c r="E1249" i="8"/>
  <c r="D1249" i="8"/>
  <c r="I1248" i="8"/>
  <c r="H1248" i="8"/>
  <c r="G1248" i="8"/>
  <c r="F1248" i="8"/>
  <c r="E1248" i="8"/>
  <c r="D1248" i="8"/>
  <c r="I1247" i="8"/>
  <c r="H1247" i="8"/>
  <c r="G1247" i="8"/>
  <c r="F1247" i="8"/>
  <c r="E1247" i="8"/>
  <c r="D1247" i="8"/>
  <c r="I1246" i="8"/>
  <c r="H1246" i="8"/>
  <c r="G1246" i="8"/>
  <c r="F1246" i="8"/>
  <c r="E1246" i="8"/>
  <c r="D1246" i="8"/>
  <c r="I1245" i="8"/>
  <c r="H1245" i="8"/>
  <c r="G1245" i="8"/>
  <c r="F1245" i="8"/>
  <c r="E1245" i="8"/>
  <c r="D1245" i="8"/>
  <c r="I1244" i="8"/>
  <c r="H1244" i="8"/>
  <c r="G1244" i="8"/>
  <c r="F1244" i="8"/>
  <c r="E1244" i="8"/>
  <c r="D1244" i="8"/>
  <c r="I1243" i="8"/>
  <c r="H1243" i="8"/>
  <c r="G1243" i="8"/>
  <c r="F1243" i="8"/>
  <c r="E1243" i="8"/>
  <c r="D1243" i="8"/>
  <c r="I1242" i="8"/>
  <c r="H1242" i="8"/>
  <c r="G1242" i="8"/>
  <c r="F1242" i="8"/>
  <c r="E1242" i="8"/>
  <c r="D1242" i="8"/>
  <c r="I1241" i="8"/>
  <c r="H1241" i="8"/>
  <c r="G1241" i="8"/>
  <c r="F1241" i="8"/>
  <c r="E1241" i="8"/>
  <c r="D1241" i="8"/>
  <c r="I1240" i="8"/>
  <c r="H1240" i="8"/>
  <c r="G1240" i="8"/>
  <c r="F1240" i="8"/>
  <c r="E1240" i="8"/>
  <c r="D1240" i="8"/>
  <c r="I1239" i="8"/>
  <c r="H1239" i="8"/>
  <c r="G1239" i="8"/>
  <c r="F1239" i="8"/>
  <c r="E1239" i="8"/>
  <c r="D1239" i="8"/>
  <c r="I1238" i="8"/>
  <c r="H1238" i="8"/>
  <c r="G1238" i="8"/>
  <c r="F1238" i="8"/>
  <c r="E1238" i="8"/>
  <c r="D1238" i="8"/>
  <c r="I1237" i="8"/>
  <c r="H1237" i="8"/>
  <c r="G1237" i="8"/>
  <c r="F1237" i="8"/>
  <c r="E1237" i="8"/>
  <c r="D1237" i="8"/>
  <c r="I1236" i="8"/>
  <c r="H1236" i="8"/>
  <c r="G1236" i="8"/>
  <c r="F1236" i="8"/>
  <c r="E1236" i="8"/>
  <c r="D1236" i="8"/>
  <c r="I1235" i="8"/>
  <c r="H1235" i="8"/>
  <c r="G1235" i="8"/>
  <c r="F1235" i="8"/>
  <c r="E1235" i="8"/>
  <c r="D1235" i="8"/>
  <c r="I1234" i="8"/>
  <c r="H1234" i="8"/>
  <c r="G1234" i="8"/>
  <c r="F1234" i="8"/>
  <c r="E1234" i="8"/>
  <c r="D1234" i="8"/>
  <c r="I1233" i="8"/>
  <c r="H1233" i="8"/>
  <c r="G1233" i="8"/>
  <c r="F1233" i="8"/>
  <c r="E1233" i="8"/>
  <c r="D1233" i="8"/>
  <c r="I1232" i="8"/>
  <c r="H1232" i="8"/>
  <c r="G1232" i="8"/>
  <c r="F1232" i="8"/>
  <c r="E1232" i="8"/>
  <c r="D1232" i="8"/>
  <c r="I1231" i="8"/>
  <c r="H1231" i="8"/>
  <c r="G1231" i="8"/>
  <c r="F1231" i="8"/>
  <c r="E1231" i="8"/>
  <c r="D1231" i="8"/>
  <c r="I1230" i="8"/>
  <c r="H1230" i="8"/>
  <c r="G1230" i="8"/>
  <c r="F1230" i="8"/>
  <c r="E1230" i="8"/>
  <c r="D1230" i="8"/>
  <c r="I1229" i="8"/>
  <c r="H1229" i="8"/>
  <c r="G1229" i="8"/>
  <c r="F1229" i="8"/>
  <c r="E1229" i="8"/>
  <c r="D1229" i="8"/>
  <c r="I1228" i="8"/>
  <c r="H1228" i="8"/>
  <c r="G1228" i="8"/>
  <c r="F1228" i="8"/>
  <c r="E1228" i="8"/>
  <c r="D1228" i="8"/>
  <c r="I1227" i="8"/>
  <c r="H1227" i="8"/>
  <c r="G1227" i="8"/>
  <c r="F1227" i="8"/>
  <c r="E1227" i="8"/>
  <c r="D1227" i="8"/>
  <c r="I1226" i="8"/>
  <c r="H1226" i="8"/>
  <c r="G1226" i="8"/>
  <c r="F1226" i="8"/>
  <c r="E1226" i="8"/>
  <c r="D1226" i="8"/>
  <c r="I1225" i="8"/>
  <c r="H1225" i="8"/>
  <c r="G1225" i="8"/>
  <c r="F1225" i="8"/>
  <c r="E1225" i="8"/>
  <c r="D1225" i="8"/>
  <c r="I1224" i="8"/>
  <c r="H1224" i="8"/>
  <c r="G1224" i="8"/>
  <c r="F1224" i="8"/>
  <c r="E1224" i="8"/>
  <c r="D1224" i="8"/>
  <c r="I1223" i="8"/>
  <c r="H1223" i="8"/>
  <c r="G1223" i="8"/>
  <c r="F1223" i="8"/>
  <c r="E1223" i="8"/>
  <c r="D1223" i="8"/>
  <c r="I1222" i="8"/>
  <c r="H1222" i="8"/>
  <c r="G1222" i="8"/>
  <c r="F1222" i="8"/>
  <c r="E1222" i="8"/>
  <c r="D1222" i="8"/>
  <c r="I1221" i="8"/>
  <c r="H1221" i="8"/>
  <c r="G1221" i="8"/>
  <c r="F1221" i="8"/>
  <c r="E1221" i="8"/>
  <c r="D1221" i="8"/>
  <c r="I1220" i="8"/>
  <c r="H1220" i="8"/>
  <c r="G1220" i="8"/>
  <c r="F1220" i="8"/>
  <c r="E1220" i="8"/>
  <c r="D1220" i="8"/>
  <c r="I1219" i="8"/>
  <c r="H1219" i="8"/>
  <c r="G1219" i="8"/>
  <c r="F1219" i="8"/>
  <c r="E1219" i="8"/>
  <c r="D1219" i="8"/>
  <c r="I1218" i="8"/>
  <c r="H1218" i="8"/>
  <c r="G1218" i="8"/>
  <c r="F1218" i="8"/>
  <c r="E1218" i="8"/>
  <c r="D1218" i="8"/>
  <c r="I1217" i="8"/>
  <c r="H1217" i="8"/>
  <c r="G1217" i="8"/>
  <c r="F1217" i="8"/>
  <c r="E1217" i="8"/>
  <c r="D1217" i="8"/>
  <c r="I1216" i="8"/>
  <c r="H1216" i="8"/>
  <c r="G1216" i="8"/>
  <c r="F1216" i="8"/>
  <c r="E1216" i="8"/>
  <c r="D1216" i="8"/>
  <c r="I1215" i="8"/>
  <c r="H1215" i="8"/>
  <c r="G1215" i="8"/>
  <c r="F1215" i="8"/>
  <c r="E1215" i="8"/>
  <c r="D1215" i="8"/>
  <c r="I1214" i="8"/>
  <c r="H1214" i="8"/>
  <c r="G1214" i="8"/>
  <c r="F1214" i="8"/>
  <c r="E1214" i="8"/>
  <c r="D1214" i="8"/>
  <c r="I1213" i="8"/>
  <c r="H1213" i="8"/>
  <c r="G1213" i="8"/>
  <c r="F1213" i="8"/>
  <c r="E1213" i="8"/>
  <c r="D1213" i="8"/>
  <c r="I1212" i="8"/>
  <c r="H1212" i="8"/>
  <c r="G1212" i="8"/>
  <c r="F1212" i="8"/>
  <c r="E1212" i="8"/>
  <c r="D1212" i="8"/>
  <c r="I1211" i="8"/>
  <c r="H1211" i="8"/>
  <c r="G1211" i="8"/>
  <c r="F1211" i="8"/>
  <c r="E1211" i="8"/>
  <c r="D1211" i="8"/>
  <c r="I1210" i="8"/>
  <c r="H1210" i="8"/>
  <c r="G1210" i="8"/>
  <c r="F1210" i="8"/>
  <c r="E1210" i="8"/>
  <c r="D1210" i="8"/>
  <c r="I1209" i="8"/>
  <c r="H1209" i="8"/>
  <c r="G1209" i="8"/>
  <c r="F1209" i="8"/>
  <c r="E1209" i="8"/>
  <c r="D1209" i="8"/>
  <c r="I1208" i="8"/>
  <c r="H1208" i="8"/>
  <c r="G1208" i="8"/>
  <c r="F1208" i="8"/>
  <c r="E1208" i="8"/>
  <c r="D1208" i="8"/>
  <c r="I1207" i="8"/>
  <c r="H1207" i="8"/>
  <c r="G1207" i="8"/>
  <c r="F1207" i="8"/>
  <c r="E1207" i="8"/>
  <c r="D1207" i="8"/>
  <c r="I1206" i="8"/>
  <c r="H1206" i="8"/>
  <c r="G1206" i="8"/>
  <c r="F1206" i="8"/>
  <c r="E1206" i="8"/>
  <c r="D1206" i="8"/>
  <c r="I1205" i="8"/>
  <c r="H1205" i="8"/>
  <c r="G1205" i="8"/>
  <c r="F1205" i="8"/>
  <c r="E1205" i="8"/>
  <c r="D1205" i="8"/>
  <c r="I1204" i="8"/>
  <c r="H1204" i="8"/>
  <c r="G1204" i="8"/>
  <c r="F1204" i="8"/>
  <c r="E1204" i="8"/>
  <c r="D1204" i="8"/>
  <c r="I1203" i="8"/>
  <c r="H1203" i="8"/>
  <c r="G1203" i="8"/>
  <c r="F1203" i="8"/>
  <c r="E1203" i="8"/>
  <c r="D1203" i="8"/>
  <c r="I1202" i="8"/>
  <c r="H1202" i="8"/>
  <c r="G1202" i="8"/>
  <c r="F1202" i="8"/>
  <c r="E1202" i="8"/>
  <c r="D1202" i="8"/>
  <c r="I1201" i="8"/>
  <c r="H1201" i="8"/>
  <c r="G1201" i="8"/>
  <c r="F1201" i="8"/>
  <c r="E1201" i="8"/>
  <c r="D1201" i="8"/>
  <c r="I1200" i="8"/>
  <c r="H1200" i="8"/>
  <c r="G1200" i="8"/>
  <c r="F1200" i="8"/>
  <c r="E1200" i="8"/>
  <c r="D1200" i="8"/>
  <c r="I1199" i="8"/>
  <c r="H1199" i="8"/>
  <c r="G1199" i="8"/>
  <c r="F1199" i="8"/>
  <c r="E1199" i="8"/>
  <c r="D1199" i="8"/>
  <c r="I1198" i="8"/>
  <c r="H1198" i="8"/>
  <c r="G1198" i="8"/>
  <c r="F1198" i="8"/>
  <c r="E1198" i="8"/>
  <c r="D1198" i="8"/>
  <c r="I1197" i="8"/>
  <c r="H1197" i="8"/>
  <c r="G1197" i="8"/>
  <c r="F1197" i="8"/>
  <c r="E1197" i="8"/>
  <c r="D1197" i="8"/>
  <c r="I1196" i="8"/>
  <c r="H1196" i="8"/>
  <c r="G1196" i="8"/>
  <c r="F1196" i="8"/>
  <c r="E1196" i="8"/>
  <c r="D1196" i="8"/>
  <c r="I1195" i="8"/>
  <c r="H1195" i="8"/>
  <c r="G1195" i="8"/>
  <c r="F1195" i="8"/>
  <c r="E1195" i="8"/>
  <c r="D1195" i="8"/>
  <c r="I1194" i="8"/>
  <c r="H1194" i="8"/>
  <c r="G1194" i="8"/>
  <c r="F1194" i="8"/>
  <c r="E1194" i="8"/>
  <c r="D1194" i="8"/>
  <c r="I1193" i="8"/>
  <c r="H1193" i="8"/>
  <c r="G1193" i="8"/>
  <c r="F1193" i="8"/>
  <c r="E1193" i="8"/>
  <c r="D1193" i="8"/>
  <c r="I1192" i="8"/>
  <c r="H1192" i="8"/>
  <c r="G1192" i="8"/>
  <c r="F1192" i="8"/>
  <c r="E1192" i="8"/>
  <c r="D1192" i="8"/>
  <c r="I1191" i="8"/>
  <c r="H1191" i="8"/>
  <c r="G1191" i="8"/>
  <c r="F1191" i="8"/>
  <c r="E1191" i="8"/>
  <c r="D1191" i="8"/>
  <c r="I1190" i="8"/>
  <c r="H1190" i="8"/>
  <c r="G1190" i="8"/>
  <c r="F1190" i="8"/>
  <c r="E1190" i="8"/>
  <c r="D1190" i="8"/>
  <c r="I1189" i="8"/>
  <c r="H1189" i="8"/>
  <c r="G1189" i="8"/>
  <c r="F1189" i="8"/>
  <c r="E1189" i="8"/>
  <c r="D1189" i="8"/>
  <c r="I1188" i="8"/>
  <c r="H1188" i="8"/>
  <c r="G1188" i="8"/>
  <c r="F1188" i="8"/>
  <c r="E1188" i="8"/>
  <c r="D1188" i="8"/>
  <c r="I1187" i="8"/>
  <c r="H1187" i="8"/>
  <c r="G1187" i="8"/>
  <c r="F1187" i="8"/>
  <c r="E1187" i="8"/>
  <c r="D1187" i="8"/>
  <c r="I1186" i="8"/>
  <c r="H1186" i="8"/>
  <c r="G1186" i="8"/>
  <c r="F1186" i="8"/>
  <c r="E1186" i="8"/>
  <c r="D1186" i="8"/>
  <c r="I1185" i="8"/>
  <c r="H1185" i="8"/>
  <c r="G1185" i="8"/>
  <c r="F1185" i="8"/>
  <c r="E1185" i="8"/>
  <c r="D1185" i="8"/>
  <c r="I1184" i="8"/>
  <c r="H1184" i="8"/>
  <c r="G1184" i="8"/>
  <c r="F1184" i="8"/>
  <c r="E1184" i="8"/>
  <c r="D1184" i="8"/>
  <c r="I1183" i="8"/>
  <c r="H1183" i="8"/>
  <c r="G1183" i="8"/>
  <c r="F1183" i="8"/>
  <c r="E1183" i="8"/>
  <c r="D1183" i="8"/>
  <c r="I1182" i="8"/>
  <c r="H1182" i="8"/>
  <c r="G1182" i="8"/>
  <c r="F1182" i="8"/>
  <c r="E1182" i="8"/>
  <c r="D1182" i="8"/>
  <c r="I1181" i="8"/>
  <c r="H1181" i="8"/>
  <c r="G1181" i="8"/>
  <c r="F1181" i="8"/>
  <c r="E1181" i="8"/>
  <c r="D1181" i="8"/>
  <c r="I1180" i="8"/>
  <c r="H1180" i="8"/>
  <c r="G1180" i="8"/>
  <c r="F1180" i="8"/>
  <c r="E1180" i="8"/>
  <c r="D1180" i="8"/>
  <c r="I1179" i="8"/>
  <c r="H1179" i="8"/>
  <c r="G1179" i="8"/>
  <c r="F1179" i="8"/>
  <c r="E1179" i="8"/>
  <c r="D1179" i="8"/>
  <c r="I1178" i="8"/>
  <c r="H1178" i="8"/>
  <c r="G1178" i="8"/>
  <c r="F1178" i="8"/>
  <c r="E1178" i="8"/>
  <c r="D1178" i="8"/>
  <c r="I1177" i="8"/>
  <c r="H1177" i="8"/>
  <c r="G1177" i="8"/>
  <c r="F1177" i="8"/>
  <c r="E1177" i="8"/>
  <c r="D1177" i="8"/>
  <c r="I1176" i="8"/>
  <c r="H1176" i="8"/>
  <c r="G1176" i="8"/>
  <c r="F1176" i="8"/>
  <c r="E1176" i="8"/>
  <c r="D1176" i="8"/>
  <c r="I1175" i="8"/>
  <c r="H1175" i="8"/>
  <c r="G1175" i="8"/>
  <c r="F1175" i="8"/>
  <c r="E1175" i="8"/>
  <c r="D1175" i="8"/>
  <c r="I1174" i="8"/>
  <c r="H1174" i="8"/>
  <c r="G1174" i="8"/>
  <c r="F1174" i="8"/>
  <c r="E1174" i="8"/>
  <c r="D1174" i="8"/>
  <c r="I1173" i="8"/>
  <c r="H1173" i="8"/>
  <c r="G1173" i="8"/>
  <c r="F1173" i="8"/>
  <c r="E1173" i="8"/>
  <c r="D1173" i="8"/>
  <c r="I1172" i="8"/>
  <c r="H1172" i="8"/>
  <c r="G1172" i="8"/>
  <c r="F1172" i="8"/>
  <c r="E1172" i="8"/>
  <c r="D1172" i="8"/>
  <c r="I1171" i="8"/>
  <c r="H1171" i="8"/>
  <c r="G1171" i="8"/>
  <c r="F1171" i="8"/>
  <c r="E1171" i="8"/>
  <c r="D1171" i="8"/>
  <c r="I1170" i="8"/>
  <c r="H1170" i="8"/>
  <c r="G1170" i="8"/>
  <c r="F1170" i="8"/>
  <c r="E1170" i="8"/>
  <c r="D1170" i="8"/>
  <c r="I1169" i="8"/>
  <c r="H1169" i="8"/>
  <c r="G1169" i="8"/>
  <c r="F1169" i="8"/>
  <c r="E1169" i="8"/>
  <c r="D1169" i="8"/>
  <c r="I1168" i="8"/>
  <c r="H1168" i="8"/>
  <c r="G1168" i="8"/>
  <c r="F1168" i="8"/>
  <c r="E1168" i="8"/>
  <c r="D1168" i="8"/>
  <c r="I1167" i="8"/>
  <c r="H1167" i="8"/>
  <c r="G1167" i="8"/>
  <c r="F1167" i="8"/>
  <c r="E1167" i="8"/>
  <c r="D1167" i="8"/>
  <c r="I1166" i="8"/>
  <c r="H1166" i="8"/>
  <c r="G1166" i="8"/>
  <c r="F1166" i="8"/>
  <c r="E1166" i="8"/>
  <c r="D1166" i="8"/>
  <c r="I1165" i="8"/>
  <c r="H1165" i="8"/>
  <c r="G1165" i="8"/>
  <c r="F1165" i="8"/>
  <c r="E1165" i="8"/>
  <c r="D1165" i="8"/>
  <c r="I1164" i="8"/>
  <c r="H1164" i="8"/>
  <c r="G1164" i="8"/>
  <c r="F1164" i="8"/>
  <c r="E1164" i="8"/>
  <c r="D1164" i="8"/>
  <c r="I1163" i="8"/>
  <c r="H1163" i="8"/>
  <c r="G1163" i="8"/>
  <c r="F1163" i="8"/>
  <c r="E1163" i="8"/>
  <c r="D1163" i="8"/>
  <c r="I1162" i="8"/>
  <c r="H1162" i="8"/>
  <c r="G1162" i="8"/>
  <c r="F1162" i="8"/>
  <c r="E1162" i="8"/>
  <c r="D1162" i="8"/>
  <c r="I1161" i="8"/>
  <c r="H1161" i="8"/>
  <c r="G1161" i="8"/>
  <c r="F1161" i="8"/>
  <c r="E1161" i="8"/>
  <c r="D1161" i="8"/>
  <c r="I1160" i="8"/>
  <c r="H1160" i="8"/>
  <c r="G1160" i="8"/>
  <c r="F1160" i="8"/>
  <c r="E1160" i="8"/>
  <c r="D1160" i="8"/>
  <c r="I1159" i="8"/>
  <c r="H1159" i="8"/>
  <c r="G1159" i="8"/>
  <c r="F1159" i="8"/>
  <c r="E1159" i="8"/>
  <c r="D1159" i="8"/>
  <c r="I1158" i="8"/>
  <c r="H1158" i="8"/>
  <c r="G1158" i="8"/>
  <c r="F1158" i="8"/>
  <c r="E1158" i="8"/>
  <c r="D1158" i="8"/>
  <c r="I1157" i="8"/>
  <c r="H1157" i="8"/>
  <c r="G1157" i="8"/>
  <c r="F1157" i="8"/>
  <c r="E1157" i="8"/>
  <c r="D1157" i="8"/>
  <c r="I1156" i="8"/>
  <c r="H1156" i="8"/>
  <c r="G1156" i="8"/>
  <c r="F1156" i="8"/>
  <c r="E1156" i="8"/>
  <c r="D1156" i="8"/>
  <c r="I1155" i="8"/>
  <c r="H1155" i="8"/>
  <c r="G1155" i="8"/>
  <c r="F1155" i="8"/>
  <c r="E1155" i="8"/>
  <c r="D1155" i="8"/>
  <c r="I1154" i="8"/>
  <c r="H1154" i="8"/>
  <c r="G1154" i="8"/>
  <c r="F1154" i="8"/>
  <c r="E1154" i="8"/>
  <c r="D1154" i="8"/>
  <c r="I1153" i="8"/>
  <c r="H1153" i="8"/>
  <c r="G1153" i="8"/>
  <c r="F1153" i="8"/>
  <c r="E1153" i="8"/>
  <c r="D1153" i="8"/>
  <c r="I1152" i="8"/>
  <c r="H1152" i="8"/>
  <c r="G1152" i="8"/>
  <c r="F1152" i="8"/>
  <c r="E1152" i="8"/>
  <c r="D1152" i="8"/>
  <c r="I1151" i="8"/>
  <c r="H1151" i="8"/>
  <c r="G1151" i="8"/>
  <c r="F1151" i="8"/>
  <c r="E1151" i="8"/>
  <c r="D1151" i="8"/>
  <c r="I1150" i="8"/>
  <c r="H1150" i="8"/>
  <c r="G1150" i="8"/>
  <c r="F1150" i="8"/>
  <c r="E1150" i="8"/>
  <c r="D1150" i="8"/>
  <c r="I1149" i="8"/>
  <c r="H1149" i="8"/>
  <c r="G1149" i="8"/>
  <c r="F1149" i="8"/>
  <c r="E1149" i="8"/>
  <c r="D1149" i="8"/>
  <c r="I1148" i="8"/>
  <c r="H1148" i="8"/>
  <c r="G1148" i="8"/>
  <c r="F1148" i="8"/>
  <c r="E1148" i="8"/>
  <c r="D1148" i="8"/>
  <c r="I1147" i="8"/>
  <c r="H1147" i="8"/>
  <c r="G1147" i="8"/>
  <c r="F1147" i="8"/>
  <c r="E1147" i="8"/>
  <c r="D1147" i="8"/>
  <c r="I1146" i="8"/>
  <c r="H1146" i="8"/>
  <c r="G1146" i="8"/>
  <c r="F1146" i="8"/>
  <c r="E1146" i="8"/>
  <c r="D1146" i="8"/>
  <c r="I1145" i="8"/>
  <c r="H1145" i="8"/>
  <c r="G1145" i="8"/>
  <c r="F1145" i="8"/>
  <c r="E1145" i="8"/>
  <c r="D1145" i="8"/>
  <c r="I1144" i="8"/>
  <c r="H1144" i="8"/>
  <c r="G1144" i="8"/>
  <c r="F1144" i="8"/>
  <c r="E1144" i="8"/>
  <c r="D1144" i="8"/>
  <c r="I1143" i="8"/>
  <c r="H1143" i="8"/>
  <c r="G1143" i="8"/>
  <c r="F1143" i="8"/>
  <c r="E1143" i="8"/>
  <c r="D1143" i="8"/>
  <c r="I1142" i="8"/>
  <c r="H1142" i="8"/>
  <c r="G1142" i="8"/>
  <c r="F1142" i="8"/>
  <c r="E1142" i="8"/>
  <c r="D1142" i="8"/>
  <c r="I1141" i="8"/>
  <c r="H1141" i="8"/>
  <c r="G1141" i="8"/>
  <c r="F1141" i="8"/>
  <c r="E1141" i="8"/>
  <c r="D1141" i="8"/>
  <c r="I1140" i="8"/>
  <c r="H1140" i="8"/>
  <c r="G1140" i="8"/>
  <c r="F1140" i="8"/>
  <c r="E1140" i="8"/>
  <c r="D1140" i="8"/>
  <c r="I1139" i="8"/>
  <c r="H1139" i="8"/>
  <c r="G1139" i="8"/>
  <c r="F1139" i="8"/>
  <c r="E1139" i="8"/>
  <c r="D1139" i="8"/>
  <c r="I1138" i="8"/>
  <c r="H1138" i="8"/>
  <c r="G1138" i="8"/>
  <c r="F1138" i="8"/>
  <c r="E1138" i="8"/>
  <c r="D1138" i="8"/>
  <c r="I1137" i="8"/>
  <c r="H1137" i="8"/>
  <c r="G1137" i="8"/>
  <c r="F1137" i="8"/>
  <c r="E1137" i="8"/>
  <c r="D1137" i="8"/>
  <c r="I1136" i="8"/>
  <c r="H1136" i="8"/>
  <c r="G1136" i="8"/>
  <c r="F1136" i="8"/>
  <c r="E1136" i="8"/>
  <c r="D1136" i="8"/>
  <c r="I1135" i="8"/>
  <c r="H1135" i="8"/>
  <c r="G1135" i="8"/>
  <c r="F1135" i="8"/>
  <c r="E1135" i="8"/>
  <c r="D1135" i="8"/>
  <c r="I1134" i="8"/>
  <c r="H1134" i="8"/>
  <c r="G1134" i="8"/>
  <c r="F1134" i="8"/>
  <c r="E1134" i="8"/>
  <c r="D1134" i="8"/>
  <c r="I1133" i="8"/>
  <c r="H1133" i="8"/>
  <c r="G1133" i="8"/>
  <c r="F1133" i="8"/>
  <c r="E1133" i="8"/>
  <c r="D1133" i="8"/>
  <c r="I1132" i="8"/>
  <c r="H1132" i="8"/>
  <c r="G1132" i="8"/>
  <c r="F1132" i="8"/>
  <c r="E1132" i="8"/>
  <c r="D1132" i="8"/>
  <c r="I1131" i="8"/>
  <c r="H1131" i="8"/>
  <c r="G1131" i="8"/>
  <c r="F1131" i="8"/>
  <c r="E1131" i="8"/>
  <c r="D1131" i="8"/>
  <c r="I1130" i="8"/>
  <c r="H1130" i="8"/>
  <c r="G1130" i="8"/>
  <c r="F1130" i="8"/>
  <c r="E1130" i="8"/>
  <c r="D1130" i="8"/>
  <c r="I1129" i="8"/>
  <c r="H1129" i="8"/>
  <c r="G1129" i="8"/>
  <c r="F1129" i="8"/>
  <c r="E1129" i="8"/>
  <c r="D1129" i="8"/>
  <c r="I1128" i="8"/>
  <c r="H1128" i="8"/>
  <c r="G1128" i="8"/>
  <c r="F1128" i="8"/>
  <c r="E1128" i="8"/>
  <c r="D1128" i="8"/>
  <c r="I1127" i="8"/>
  <c r="H1127" i="8"/>
  <c r="G1127" i="8"/>
  <c r="F1127" i="8"/>
  <c r="E1127" i="8"/>
  <c r="D1127" i="8"/>
  <c r="I1126" i="8"/>
  <c r="H1126" i="8"/>
  <c r="G1126" i="8"/>
  <c r="F1126" i="8"/>
  <c r="E1126" i="8"/>
  <c r="D1126" i="8"/>
  <c r="I1125" i="8"/>
  <c r="H1125" i="8"/>
  <c r="G1125" i="8"/>
  <c r="F1125" i="8"/>
  <c r="E1125" i="8"/>
  <c r="D1125" i="8"/>
  <c r="I1124" i="8"/>
  <c r="H1124" i="8"/>
  <c r="G1124" i="8"/>
  <c r="F1124" i="8"/>
  <c r="E1124" i="8"/>
  <c r="D1124" i="8"/>
  <c r="I1123" i="8"/>
  <c r="H1123" i="8"/>
  <c r="G1123" i="8"/>
  <c r="F1123" i="8"/>
  <c r="E1123" i="8"/>
  <c r="D1123" i="8"/>
  <c r="I1122" i="8"/>
  <c r="H1122" i="8"/>
  <c r="G1122" i="8"/>
  <c r="F1122" i="8"/>
  <c r="E1122" i="8"/>
  <c r="D1122" i="8"/>
  <c r="I1121" i="8"/>
  <c r="H1121" i="8"/>
  <c r="G1121" i="8"/>
  <c r="F1121" i="8"/>
  <c r="E1121" i="8"/>
  <c r="D1121" i="8"/>
  <c r="I1120" i="8"/>
  <c r="H1120" i="8"/>
  <c r="G1120" i="8"/>
  <c r="F1120" i="8"/>
  <c r="E1120" i="8"/>
  <c r="D1120" i="8"/>
  <c r="I1119" i="8"/>
  <c r="H1119" i="8"/>
  <c r="G1119" i="8"/>
  <c r="F1119" i="8"/>
  <c r="E1119" i="8"/>
  <c r="D1119" i="8"/>
  <c r="I1118" i="8"/>
  <c r="H1118" i="8"/>
  <c r="G1118" i="8"/>
  <c r="F1118" i="8"/>
  <c r="E1118" i="8"/>
  <c r="D1118" i="8"/>
  <c r="I1117" i="8"/>
  <c r="H1117" i="8"/>
  <c r="G1117" i="8"/>
  <c r="F1117" i="8"/>
  <c r="E1117" i="8"/>
  <c r="D1117" i="8"/>
  <c r="I1116" i="8"/>
  <c r="H1116" i="8"/>
  <c r="G1116" i="8"/>
  <c r="F1116" i="8"/>
  <c r="E1116" i="8"/>
  <c r="D1116" i="8"/>
  <c r="I1115" i="8"/>
  <c r="H1115" i="8"/>
  <c r="G1115" i="8"/>
  <c r="F1115" i="8"/>
  <c r="E1115" i="8"/>
  <c r="D1115" i="8"/>
  <c r="I1114" i="8"/>
  <c r="H1114" i="8"/>
  <c r="G1114" i="8"/>
  <c r="F1114" i="8"/>
  <c r="E1114" i="8"/>
  <c r="D1114" i="8"/>
  <c r="I1113" i="8"/>
  <c r="H1113" i="8"/>
  <c r="G1113" i="8"/>
  <c r="F1113" i="8"/>
  <c r="E1113" i="8"/>
  <c r="D1113" i="8"/>
  <c r="I1112" i="8"/>
  <c r="H1112" i="8"/>
  <c r="G1112" i="8"/>
  <c r="F1112" i="8"/>
  <c r="E1112" i="8"/>
  <c r="D1112" i="8"/>
  <c r="I1111" i="8"/>
  <c r="H1111" i="8"/>
  <c r="G1111" i="8"/>
  <c r="F1111" i="8"/>
  <c r="E1111" i="8"/>
  <c r="D1111" i="8"/>
  <c r="I1110" i="8"/>
  <c r="H1110" i="8"/>
  <c r="G1110" i="8"/>
  <c r="F1110" i="8"/>
  <c r="E1110" i="8"/>
  <c r="D1110" i="8"/>
  <c r="I1109" i="8"/>
  <c r="H1109" i="8"/>
  <c r="G1109" i="8"/>
  <c r="F1109" i="8"/>
  <c r="E1109" i="8"/>
  <c r="D1109" i="8"/>
  <c r="I1108" i="8"/>
  <c r="H1108" i="8"/>
  <c r="G1108" i="8"/>
  <c r="F1108" i="8"/>
  <c r="E1108" i="8"/>
  <c r="D1108" i="8"/>
  <c r="I1107" i="8"/>
  <c r="H1107" i="8"/>
  <c r="G1107" i="8"/>
  <c r="F1107" i="8"/>
  <c r="E1107" i="8"/>
  <c r="D1107" i="8"/>
  <c r="I1106" i="8"/>
  <c r="H1106" i="8"/>
  <c r="G1106" i="8"/>
  <c r="F1106" i="8"/>
  <c r="E1106" i="8"/>
  <c r="D1106" i="8"/>
  <c r="I1105" i="8"/>
  <c r="H1105" i="8"/>
  <c r="G1105" i="8"/>
  <c r="F1105" i="8"/>
  <c r="E1105" i="8"/>
  <c r="D1105" i="8"/>
  <c r="I1104" i="8"/>
  <c r="H1104" i="8"/>
  <c r="G1104" i="8"/>
  <c r="F1104" i="8"/>
  <c r="E1104" i="8"/>
  <c r="D1104" i="8"/>
  <c r="I1103" i="8"/>
  <c r="H1103" i="8"/>
  <c r="G1103" i="8"/>
  <c r="F1103" i="8"/>
  <c r="E1103" i="8"/>
  <c r="D1103" i="8"/>
  <c r="I1102" i="8"/>
  <c r="H1102" i="8"/>
  <c r="G1102" i="8"/>
  <c r="F1102" i="8"/>
  <c r="E1102" i="8"/>
  <c r="D1102" i="8"/>
  <c r="I1101" i="8"/>
  <c r="H1101" i="8"/>
  <c r="G1101" i="8"/>
  <c r="F1101" i="8"/>
  <c r="E1101" i="8"/>
  <c r="D1101" i="8"/>
  <c r="I1100" i="8"/>
  <c r="H1100" i="8"/>
  <c r="G1100" i="8"/>
  <c r="F1100" i="8"/>
  <c r="E1100" i="8"/>
  <c r="D1100" i="8"/>
  <c r="I1099" i="8"/>
  <c r="H1099" i="8"/>
  <c r="G1099" i="8"/>
  <c r="F1099" i="8"/>
  <c r="E1099" i="8"/>
  <c r="D1099" i="8"/>
  <c r="I1098" i="8"/>
  <c r="H1098" i="8"/>
  <c r="G1098" i="8"/>
  <c r="F1098" i="8"/>
  <c r="E1098" i="8"/>
  <c r="D1098" i="8"/>
  <c r="I1097" i="8"/>
  <c r="H1097" i="8"/>
  <c r="G1097" i="8"/>
  <c r="F1097" i="8"/>
  <c r="E1097" i="8"/>
  <c r="D1097" i="8"/>
  <c r="I1096" i="8"/>
  <c r="H1096" i="8"/>
  <c r="G1096" i="8"/>
  <c r="F1096" i="8"/>
  <c r="E1096" i="8"/>
  <c r="D1096" i="8"/>
  <c r="I1095" i="8"/>
  <c r="H1095" i="8"/>
  <c r="G1095" i="8"/>
  <c r="F1095" i="8"/>
  <c r="E1095" i="8"/>
  <c r="D1095" i="8"/>
  <c r="I1094" i="8"/>
  <c r="H1094" i="8"/>
  <c r="G1094" i="8"/>
  <c r="F1094" i="8"/>
  <c r="E1094" i="8"/>
  <c r="D1094" i="8"/>
  <c r="I1093" i="8"/>
  <c r="H1093" i="8"/>
  <c r="G1093" i="8"/>
  <c r="F1093" i="8"/>
  <c r="E1093" i="8"/>
  <c r="D1093" i="8"/>
  <c r="I1092" i="8"/>
  <c r="H1092" i="8"/>
  <c r="G1092" i="8"/>
  <c r="F1092" i="8"/>
  <c r="E1092" i="8"/>
  <c r="D1092" i="8"/>
  <c r="I1091" i="8"/>
  <c r="H1091" i="8"/>
  <c r="G1091" i="8"/>
  <c r="F1091" i="8"/>
  <c r="E1091" i="8"/>
  <c r="D1091" i="8"/>
  <c r="I1090" i="8"/>
  <c r="H1090" i="8"/>
  <c r="G1090" i="8"/>
  <c r="F1090" i="8"/>
  <c r="E1090" i="8"/>
  <c r="D1090" i="8"/>
  <c r="I1089" i="8"/>
  <c r="H1089" i="8"/>
  <c r="G1089" i="8"/>
  <c r="F1089" i="8"/>
  <c r="E1089" i="8"/>
  <c r="D1089" i="8"/>
  <c r="I1088" i="8"/>
  <c r="H1088" i="8"/>
  <c r="G1088" i="8"/>
  <c r="F1088" i="8"/>
  <c r="E1088" i="8"/>
  <c r="D1088" i="8"/>
  <c r="I1087" i="8"/>
  <c r="H1087" i="8"/>
  <c r="G1087" i="8"/>
  <c r="F1087" i="8"/>
  <c r="E1087" i="8"/>
  <c r="D1087" i="8"/>
  <c r="I1086" i="8"/>
  <c r="H1086" i="8"/>
  <c r="G1086" i="8"/>
  <c r="F1086" i="8"/>
  <c r="E1086" i="8"/>
  <c r="D1086" i="8"/>
  <c r="I1085" i="8"/>
  <c r="H1085" i="8"/>
  <c r="G1085" i="8"/>
  <c r="F1085" i="8"/>
  <c r="E1085" i="8"/>
  <c r="D1085" i="8"/>
  <c r="I1084" i="8"/>
  <c r="H1084" i="8"/>
  <c r="G1084" i="8"/>
  <c r="F1084" i="8"/>
  <c r="E1084" i="8"/>
  <c r="D1084" i="8"/>
  <c r="I1083" i="8"/>
  <c r="H1083" i="8"/>
  <c r="G1083" i="8"/>
  <c r="F1083" i="8"/>
  <c r="E1083" i="8"/>
  <c r="D1083" i="8"/>
  <c r="I1082" i="8"/>
  <c r="H1082" i="8"/>
  <c r="G1082" i="8"/>
  <c r="F1082" i="8"/>
  <c r="E1082" i="8"/>
  <c r="D1082" i="8"/>
  <c r="I1081" i="8"/>
  <c r="H1081" i="8"/>
  <c r="G1081" i="8"/>
  <c r="F1081" i="8"/>
  <c r="E1081" i="8"/>
  <c r="D1081" i="8"/>
  <c r="I1080" i="8"/>
  <c r="H1080" i="8"/>
  <c r="G1080" i="8"/>
  <c r="F1080" i="8"/>
  <c r="E1080" i="8"/>
  <c r="D1080" i="8"/>
  <c r="I1079" i="8"/>
  <c r="H1079" i="8"/>
  <c r="G1079" i="8"/>
  <c r="F1079" i="8"/>
  <c r="E1079" i="8"/>
  <c r="D1079" i="8"/>
  <c r="I1078" i="8"/>
  <c r="H1078" i="8"/>
  <c r="G1078" i="8"/>
  <c r="F1078" i="8"/>
  <c r="E1078" i="8"/>
  <c r="D1078" i="8"/>
  <c r="I1077" i="8"/>
  <c r="H1077" i="8"/>
  <c r="G1077" i="8"/>
  <c r="F1077" i="8"/>
  <c r="E1077" i="8"/>
  <c r="D1077" i="8"/>
  <c r="I1076" i="8"/>
  <c r="H1076" i="8"/>
  <c r="G1076" i="8"/>
  <c r="F1076" i="8"/>
  <c r="E1076" i="8"/>
  <c r="D1076" i="8"/>
  <c r="I1075" i="8"/>
  <c r="H1075" i="8"/>
  <c r="G1075" i="8"/>
  <c r="F1075" i="8"/>
  <c r="E1075" i="8"/>
  <c r="D1075" i="8"/>
  <c r="I1074" i="8"/>
  <c r="H1074" i="8"/>
  <c r="G1074" i="8"/>
  <c r="F1074" i="8"/>
  <c r="E1074" i="8"/>
  <c r="D1074" i="8"/>
  <c r="I1073" i="8"/>
  <c r="H1073" i="8"/>
  <c r="G1073" i="8"/>
  <c r="F1073" i="8"/>
  <c r="E1073" i="8"/>
  <c r="D1073" i="8"/>
  <c r="I1072" i="8"/>
  <c r="H1072" i="8"/>
  <c r="G1072" i="8"/>
  <c r="F1072" i="8"/>
  <c r="E1072" i="8"/>
  <c r="D1072" i="8"/>
  <c r="I1071" i="8"/>
  <c r="H1071" i="8"/>
  <c r="G1071" i="8"/>
  <c r="F1071" i="8"/>
  <c r="E1071" i="8"/>
  <c r="D1071" i="8"/>
  <c r="I1070" i="8"/>
  <c r="H1070" i="8"/>
  <c r="G1070" i="8"/>
  <c r="F1070" i="8"/>
  <c r="E1070" i="8"/>
  <c r="D1070" i="8"/>
  <c r="I1069" i="8"/>
  <c r="H1069" i="8"/>
  <c r="G1069" i="8"/>
  <c r="F1069" i="8"/>
  <c r="E1069" i="8"/>
  <c r="D1069" i="8"/>
  <c r="I1068" i="8"/>
  <c r="H1068" i="8"/>
  <c r="G1068" i="8"/>
  <c r="F1068" i="8"/>
  <c r="E1068" i="8"/>
  <c r="D1068" i="8"/>
  <c r="I1067" i="8"/>
  <c r="H1067" i="8"/>
  <c r="G1067" i="8"/>
  <c r="F1067" i="8"/>
  <c r="E1067" i="8"/>
  <c r="D1067" i="8"/>
  <c r="I1066" i="8"/>
  <c r="H1066" i="8"/>
  <c r="G1066" i="8"/>
  <c r="F1066" i="8"/>
  <c r="E1066" i="8"/>
  <c r="D1066" i="8"/>
  <c r="I1065" i="8"/>
  <c r="H1065" i="8"/>
  <c r="G1065" i="8"/>
  <c r="F1065" i="8"/>
  <c r="E1065" i="8"/>
  <c r="D1065" i="8"/>
  <c r="I1064" i="8"/>
  <c r="H1064" i="8"/>
  <c r="G1064" i="8"/>
  <c r="F1064" i="8"/>
  <c r="E1064" i="8"/>
  <c r="D1064" i="8"/>
  <c r="I1063" i="8"/>
  <c r="H1063" i="8"/>
  <c r="G1063" i="8"/>
  <c r="F1063" i="8"/>
  <c r="E1063" i="8"/>
  <c r="D1063" i="8"/>
  <c r="I1062" i="8"/>
  <c r="H1062" i="8"/>
  <c r="G1062" i="8"/>
  <c r="F1062" i="8"/>
  <c r="E1062" i="8"/>
  <c r="D1062" i="8"/>
  <c r="I1061" i="8"/>
  <c r="H1061" i="8"/>
  <c r="G1061" i="8"/>
  <c r="F1061" i="8"/>
  <c r="E1061" i="8"/>
  <c r="D1061" i="8"/>
  <c r="I1060" i="8"/>
  <c r="H1060" i="8"/>
  <c r="G1060" i="8"/>
  <c r="F1060" i="8"/>
  <c r="E1060" i="8"/>
  <c r="D1060" i="8"/>
  <c r="I1059" i="8"/>
  <c r="H1059" i="8"/>
  <c r="G1059" i="8"/>
  <c r="F1059" i="8"/>
  <c r="E1059" i="8"/>
  <c r="D1059" i="8"/>
  <c r="I1058" i="8"/>
  <c r="H1058" i="8"/>
  <c r="G1058" i="8"/>
  <c r="F1058" i="8"/>
  <c r="E1058" i="8"/>
  <c r="D1058" i="8"/>
  <c r="I1057" i="8"/>
  <c r="H1057" i="8"/>
  <c r="G1057" i="8"/>
  <c r="F1057" i="8"/>
  <c r="E1057" i="8"/>
  <c r="D1057" i="8"/>
  <c r="I1056" i="8"/>
  <c r="H1056" i="8"/>
  <c r="G1056" i="8"/>
  <c r="F1056" i="8"/>
  <c r="E1056" i="8"/>
  <c r="D1056" i="8"/>
  <c r="I1055" i="8"/>
  <c r="H1055" i="8"/>
  <c r="G1055" i="8"/>
  <c r="F1055" i="8"/>
  <c r="E1055" i="8"/>
  <c r="D1055" i="8"/>
  <c r="I1054" i="8"/>
  <c r="H1054" i="8"/>
  <c r="G1054" i="8"/>
  <c r="F1054" i="8"/>
  <c r="E1054" i="8"/>
  <c r="D1054" i="8"/>
  <c r="I1053" i="8"/>
  <c r="H1053" i="8"/>
  <c r="G1053" i="8"/>
  <c r="F1053" i="8"/>
  <c r="E1053" i="8"/>
  <c r="D1053" i="8"/>
  <c r="I1052" i="8"/>
  <c r="H1052" i="8"/>
  <c r="G1052" i="8"/>
  <c r="F1052" i="8"/>
  <c r="E1052" i="8"/>
  <c r="D1052" i="8"/>
  <c r="I1051" i="8"/>
  <c r="H1051" i="8"/>
  <c r="G1051" i="8"/>
  <c r="F1051" i="8"/>
  <c r="E1051" i="8"/>
  <c r="D1051" i="8"/>
  <c r="I1050" i="8"/>
  <c r="H1050" i="8"/>
  <c r="G1050" i="8"/>
  <c r="F1050" i="8"/>
  <c r="E1050" i="8"/>
  <c r="D1050" i="8"/>
  <c r="I1049" i="8"/>
  <c r="H1049" i="8"/>
  <c r="G1049" i="8"/>
  <c r="F1049" i="8"/>
  <c r="E1049" i="8"/>
  <c r="D1049" i="8"/>
  <c r="I1048" i="8"/>
  <c r="H1048" i="8"/>
  <c r="G1048" i="8"/>
  <c r="F1048" i="8"/>
  <c r="E1048" i="8"/>
  <c r="D1048" i="8"/>
  <c r="I1047" i="8"/>
  <c r="H1047" i="8"/>
  <c r="G1047" i="8"/>
  <c r="F1047" i="8"/>
  <c r="E1047" i="8"/>
  <c r="D1047" i="8"/>
  <c r="I1046" i="8"/>
  <c r="H1046" i="8"/>
  <c r="G1046" i="8"/>
  <c r="F1046" i="8"/>
  <c r="E1046" i="8"/>
  <c r="D1046" i="8"/>
  <c r="I1045" i="8"/>
  <c r="H1045" i="8"/>
  <c r="G1045" i="8"/>
  <c r="F1045" i="8"/>
  <c r="E1045" i="8"/>
  <c r="D1045" i="8"/>
  <c r="I1044" i="8"/>
  <c r="H1044" i="8"/>
  <c r="G1044" i="8"/>
  <c r="F1044" i="8"/>
  <c r="E1044" i="8"/>
  <c r="D1044" i="8"/>
  <c r="I1043" i="8"/>
  <c r="H1043" i="8"/>
  <c r="G1043" i="8"/>
  <c r="F1043" i="8"/>
  <c r="E1043" i="8"/>
  <c r="D1043" i="8"/>
  <c r="I1042" i="8"/>
  <c r="H1042" i="8"/>
  <c r="G1042" i="8"/>
  <c r="F1042" i="8"/>
  <c r="E1042" i="8"/>
  <c r="D1042" i="8"/>
  <c r="I1041" i="8"/>
  <c r="H1041" i="8"/>
  <c r="G1041" i="8"/>
  <c r="F1041" i="8"/>
  <c r="E1041" i="8"/>
  <c r="D1041" i="8"/>
  <c r="I1040" i="8"/>
  <c r="H1040" i="8"/>
  <c r="G1040" i="8"/>
  <c r="F1040" i="8"/>
  <c r="E1040" i="8"/>
  <c r="D1040" i="8"/>
  <c r="I1039" i="8"/>
  <c r="H1039" i="8"/>
  <c r="G1039" i="8"/>
  <c r="F1039" i="8"/>
  <c r="E1039" i="8"/>
  <c r="D1039" i="8"/>
  <c r="I1038" i="8"/>
  <c r="H1038" i="8"/>
  <c r="G1038" i="8"/>
  <c r="F1038" i="8"/>
  <c r="E1038" i="8"/>
  <c r="D1038" i="8"/>
  <c r="I1037" i="8"/>
  <c r="H1037" i="8"/>
  <c r="G1037" i="8"/>
  <c r="F1037" i="8"/>
  <c r="E1037" i="8"/>
  <c r="D1037" i="8"/>
  <c r="I1036" i="8"/>
  <c r="H1036" i="8"/>
  <c r="G1036" i="8"/>
  <c r="F1036" i="8"/>
  <c r="E1036" i="8"/>
  <c r="D1036" i="8"/>
  <c r="I1035" i="8"/>
  <c r="H1035" i="8"/>
  <c r="G1035" i="8"/>
  <c r="F1035" i="8"/>
  <c r="E1035" i="8"/>
  <c r="D1035" i="8"/>
  <c r="I1034" i="8"/>
  <c r="H1034" i="8"/>
  <c r="G1034" i="8"/>
  <c r="F1034" i="8"/>
  <c r="E1034" i="8"/>
  <c r="D1034" i="8"/>
  <c r="I1033" i="8"/>
  <c r="H1033" i="8"/>
  <c r="G1033" i="8"/>
  <c r="F1033" i="8"/>
  <c r="E1033" i="8"/>
  <c r="D1033" i="8"/>
  <c r="I1032" i="8"/>
  <c r="H1032" i="8"/>
  <c r="G1032" i="8"/>
  <c r="F1032" i="8"/>
  <c r="E1032" i="8"/>
  <c r="D1032" i="8"/>
  <c r="I1031" i="8"/>
  <c r="H1031" i="8"/>
  <c r="G1031" i="8"/>
  <c r="F1031" i="8"/>
  <c r="E1031" i="8"/>
  <c r="D1031" i="8"/>
  <c r="I1030" i="8"/>
  <c r="H1030" i="8"/>
  <c r="G1030" i="8"/>
  <c r="F1030" i="8"/>
  <c r="E1030" i="8"/>
  <c r="D1030" i="8"/>
  <c r="I1029" i="8"/>
  <c r="H1029" i="8"/>
  <c r="G1029" i="8"/>
  <c r="F1029" i="8"/>
  <c r="E1029" i="8"/>
  <c r="D1029" i="8"/>
  <c r="I1028" i="8"/>
  <c r="H1028" i="8"/>
  <c r="G1028" i="8"/>
  <c r="F1028" i="8"/>
  <c r="E1028" i="8"/>
  <c r="D1028" i="8"/>
  <c r="I1027" i="8"/>
  <c r="H1027" i="8"/>
  <c r="G1027" i="8"/>
  <c r="F1027" i="8"/>
  <c r="E1027" i="8"/>
  <c r="D1027" i="8"/>
  <c r="I1026" i="8"/>
  <c r="H1026" i="8"/>
  <c r="G1026" i="8"/>
  <c r="F1026" i="8"/>
  <c r="E1026" i="8"/>
  <c r="D1026" i="8"/>
  <c r="I1025" i="8"/>
  <c r="H1025" i="8"/>
  <c r="G1025" i="8"/>
  <c r="F1025" i="8"/>
  <c r="E1025" i="8"/>
  <c r="D1025" i="8"/>
  <c r="I1024" i="8"/>
  <c r="H1024" i="8"/>
  <c r="G1024" i="8"/>
  <c r="F1024" i="8"/>
  <c r="E1024" i="8"/>
  <c r="D1024" i="8"/>
  <c r="I1023" i="8"/>
  <c r="H1023" i="8"/>
  <c r="G1023" i="8"/>
  <c r="F1023" i="8"/>
  <c r="E1023" i="8"/>
  <c r="D1023" i="8"/>
  <c r="I1022" i="8"/>
  <c r="H1022" i="8"/>
  <c r="G1022" i="8"/>
  <c r="F1022" i="8"/>
  <c r="E1022" i="8"/>
  <c r="D1022" i="8"/>
  <c r="I1021" i="8"/>
  <c r="H1021" i="8"/>
  <c r="G1021" i="8"/>
  <c r="F1021" i="8"/>
  <c r="E1021" i="8"/>
  <c r="D1021" i="8"/>
  <c r="I1020" i="8"/>
  <c r="H1020" i="8"/>
  <c r="G1020" i="8"/>
  <c r="F1020" i="8"/>
  <c r="E1020" i="8"/>
  <c r="D1020" i="8"/>
  <c r="I1019" i="8"/>
  <c r="H1019" i="8"/>
  <c r="G1019" i="8"/>
  <c r="F1019" i="8"/>
  <c r="E1019" i="8"/>
  <c r="D1019" i="8"/>
  <c r="I1018" i="8"/>
  <c r="H1018" i="8"/>
  <c r="G1018" i="8"/>
  <c r="F1018" i="8"/>
  <c r="E1018" i="8"/>
  <c r="D1018" i="8"/>
  <c r="I1017" i="8"/>
  <c r="H1017" i="8"/>
  <c r="G1017" i="8"/>
  <c r="F1017" i="8"/>
  <c r="E1017" i="8"/>
  <c r="D1017" i="8"/>
  <c r="I1016" i="8"/>
  <c r="H1016" i="8"/>
  <c r="G1016" i="8"/>
  <c r="F1016" i="8"/>
  <c r="E1016" i="8"/>
  <c r="D1016" i="8"/>
  <c r="I1015" i="8"/>
  <c r="H1015" i="8"/>
  <c r="G1015" i="8"/>
  <c r="F1015" i="8"/>
  <c r="E1015" i="8"/>
  <c r="D1015" i="8"/>
  <c r="I1014" i="8"/>
  <c r="H1014" i="8"/>
  <c r="G1014" i="8"/>
  <c r="F1014" i="8"/>
  <c r="E1014" i="8"/>
  <c r="D1014" i="8"/>
  <c r="I1013" i="8"/>
  <c r="H1013" i="8"/>
  <c r="G1013" i="8"/>
  <c r="F1013" i="8"/>
  <c r="E1013" i="8"/>
  <c r="D1013" i="8"/>
  <c r="I1012" i="8"/>
  <c r="H1012" i="8"/>
  <c r="G1012" i="8"/>
  <c r="F1012" i="8"/>
  <c r="E1012" i="8"/>
  <c r="D1012" i="8"/>
  <c r="I1011" i="8"/>
  <c r="H1011" i="8"/>
  <c r="G1011" i="8"/>
  <c r="F1011" i="8"/>
  <c r="E1011" i="8"/>
  <c r="D1011" i="8"/>
  <c r="I1010" i="8"/>
  <c r="H1010" i="8"/>
  <c r="G1010" i="8"/>
  <c r="F1010" i="8"/>
  <c r="E1010" i="8"/>
  <c r="D1010" i="8"/>
  <c r="I1009" i="8"/>
  <c r="H1009" i="8"/>
  <c r="G1009" i="8"/>
  <c r="F1009" i="8"/>
  <c r="E1009" i="8"/>
  <c r="D1009" i="8"/>
  <c r="I1008" i="8"/>
  <c r="H1008" i="8"/>
  <c r="G1008" i="8"/>
  <c r="F1008" i="8"/>
  <c r="E1008" i="8"/>
  <c r="D1008" i="8"/>
  <c r="I1007" i="8"/>
  <c r="H1007" i="8"/>
  <c r="G1007" i="8"/>
  <c r="F1007" i="8"/>
  <c r="E1007" i="8"/>
  <c r="D1007" i="8"/>
  <c r="I1006" i="8"/>
  <c r="H1006" i="8"/>
  <c r="G1006" i="8"/>
  <c r="F1006" i="8"/>
  <c r="E1006" i="8"/>
  <c r="D1006" i="8"/>
  <c r="I1005" i="8"/>
  <c r="H1005" i="8"/>
  <c r="G1005" i="8"/>
  <c r="F1005" i="8"/>
  <c r="E1005" i="8"/>
  <c r="D1005" i="8"/>
  <c r="I1004" i="8"/>
  <c r="H1004" i="8"/>
  <c r="G1004" i="8"/>
  <c r="F1004" i="8"/>
  <c r="E1004" i="8"/>
  <c r="D1004" i="8"/>
  <c r="I1003" i="8"/>
  <c r="H1003" i="8"/>
  <c r="G1003" i="8"/>
  <c r="F1003" i="8"/>
  <c r="E1003" i="8"/>
  <c r="D1003" i="8"/>
  <c r="I1002" i="8"/>
  <c r="H1002" i="8"/>
  <c r="G1002" i="8"/>
  <c r="F1002" i="8"/>
  <c r="E1002" i="8"/>
  <c r="D1002" i="8"/>
  <c r="I1001" i="8"/>
  <c r="H1001" i="8"/>
  <c r="G1001" i="8"/>
  <c r="F1001" i="8"/>
  <c r="E1001" i="8"/>
  <c r="D1001" i="8"/>
  <c r="I1000" i="8"/>
  <c r="H1000" i="8"/>
  <c r="G1000" i="8"/>
  <c r="F1000" i="8"/>
  <c r="E1000" i="8"/>
  <c r="D1000" i="8"/>
  <c r="I999" i="8"/>
  <c r="H999" i="8"/>
  <c r="G999" i="8"/>
  <c r="F999" i="8"/>
  <c r="E999" i="8"/>
  <c r="D999" i="8"/>
  <c r="I998" i="8"/>
  <c r="H998" i="8"/>
  <c r="G998" i="8"/>
  <c r="F998" i="8"/>
  <c r="E998" i="8"/>
  <c r="D998" i="8"/>
  <c r="I997" i="8"/>
  <c r="H997" i="8"/>
  <c r="G997" i="8"/>
  <c r="F997" i="8"/>
  <c r="E997" i="8"/>
  <c r="D997" i="8"/>
  <c r="I996" i="8"/>
  <c r="H996" i="8"/>
  <c r="G996" i="8"/>
  <c r="F996" i="8"/>
  <c r="E996" i="8"/>
  <c r="D996" i="8"/>
  <c r="I995" i="8"/>
  <c r="H995" i="8"/>
  <c r="G995" i="8"/>
  <c r="F995" i="8"/>
  <c r="E995" i="8"/>
  <c r="D995" i="8"/>
  <c r="I994" i="8"/>
  <c r="H994" i="8"/>
  <c r="G994" i="8"/>
  <c r="F994" i="8"/>
  <c r="E994" i="8"/>
  <c r="D994" i="8"/>
  <c r="I993" i="8"/>
  <c r="H993" i="8"/>
  <c r="G993" i="8"/>
  <c r="F993" i="8"/>
  <c r="E993" i="8"/>
  <c r="D993" i="8"/>
  <c r="I992" i="8"/>
  <c r="H992" i="8"/>
  <c r="G992" i="8"/>
  <c r="F992" i="8"/>
  <c r="E992" i="8"/>
  <c r="D992" i="8"/>
  <c r="I991" i="8"/>
  <c r="H991" i="8"/>
  <c r="G991" i="8"/>
  <c r="F991" i="8"/>
  <c r="E991" i="8"/>
  <c r="D991" i="8"/>
  <c r="I990" i="8"/>
  <c r="H990" i="8"/>
  <c r="G990" i="8"/>
  <c r="F990" i="8"/>
  <c r="E990" i="8"/>
  <c r="D990" i="8"/>
  <c r="I989" i="8"/>
  <c r="H989" i="8"/>
  <c r="G989" i="8"/>
  <c r="F989" i="8"/>
  <c r="E989" i="8"/>
  <c r="D989" i="8"/>
  <c r="I988" i="8"/>
  <c r="H988" i="8"/>
  <c r="G988" i="8"/>
  <c r="F988" i="8"/>
  <c r="E988" i="8"/>
  <c r="D988" i="8"/>
  <c r="I987" i="8"/>
  <c r="H987" i="8"/>
  <c r="G987" i="8"/>
  <c r="F987" i="8"/>
  <c r="E987" i="8"/>
  <c r="D987" i="8"/>
  <c r="I986" i="8"/>
  <c r="H986" i="8"/>
  <c r="G986" i="8"/>
  <c r="F986" i="8"/>
  <c r="E986" i="8"/>
  <c r="D986" i="8"/>
  <c r="I985" i="8"/>
  <c r="H985" i="8"/>
  <c r="G985" i="8"/>
  <c r="F985" i="8"/>
  <c r="E985" i="8"/>
  <c r="D985" i="8"/>
  <c r="I984" i="8"/>
  <c r="H984" i="8"/>
  <c r="G984" i="8"/>
  <c r="F984" i="8"/>
  <c r="E984" i="8"/>
  <c r="D984" i="8"/>
  <c r="I983" i="8"/>
  <c r="H983" i="8"/>
  <c r="G983" i="8"/>
  <c r="F983" i="8"/>
  <c r="E983" i="8"/>
  <c r="D983" i="8"/>
  <c r="I982" i="8"/>
  <c r="H982" i="8"/>
  <c r="G982" i="8"/>
  <c r="F982" i="8"/>
  <c r="E982" i="8"/>
  <c r="D982" i="8"/>
  <c r="I981" i="8"/>
  <c r="H981" i="8"/>
  <c r="G981" i="8"/>
  <c r="F981" i="8"/>
  <c r="E981" i="8"/>
  <c r="D981" i="8"/>
  <c r="I980" i="8"/>
  <c r="H980" i="8"/>
  <c r="G980" i="8"/>
  <c r="F980" i="8"/>
  <c r="E980" i="8"/>
  <c r="D980" i="8"/>
  <c r="I979" i="8"/>
  <c r="H979" i="8"/>
  <c r="G979" i="8"/>
  <c r="F979" i="8"/>
  <c r="E979" i="8"/>
  <c r="D979" i="8"/>
  <c r="I978" i="8"/>
  <c r="H978" i="8"/>
  <c r="G978" i="8"/>
  <c r="F978" i="8"/>
  <c r="E978" i="8"/>
  <c r="D978" i="8"/>
  <c r="I977" i="8"/>
  <c r="H977" i="8"/>
  <c r="G977" i="8"/>
  <c r="F977" i="8"/>
  <c r="E977" i="8"/>
  <c r="D977" i="8"/>
  <c r="I976" i="8"/>
  <c r="H976" i="8"/>
  <c r="G976" i="8"/>
  <c r="F976" i="8"/>
  <c r="E976" i="8"/>
  <c r="D976" i="8"/>
  <c r="I975" i="8"/>
  <c r="H975" i="8"/>
  <c r="G975" i="8"/>
  <c r="F975" i="8"/>
  <c r="E975" i="8"/>
  <c r="D975" i="8"/>
  <c r="I974" i="8"/>
  <c r="H974" i="8"/>
  <c r="G974" i="8"/>
  <c r="F974" i="8"/>
  <c r="E974" i="8"/>
  <c r="D974" i="8"/>
  <c r="I973" i="8"/>
  <c r="H973" i="8"/>
  <c r="G973" i="8"/>
  <c r="F973" i="8"/>
  <c r="E973" i="8"/>
  <c r="D973" i="8"/>
  <c r="I972" i="8"/>
  <c r="H972" i="8"/>
  <c r="G972" i="8"/>
  <c r="F972" i="8"/>
  <c r="E972" i="8"/>
  <c r="D972" i="8"/>
  <c r="I971" i="8"/>
  <c r="H971" i="8"/>
  <c r="G971" i="8"/>
  <c r="F971" i="8"/>
  <c r="E971" i="8"/>
  <c r="D971" i="8"/>
  <c r="I970" i="8"/>
  <c r="H970" i="8"/>
  <c r="G970" i="8"/>
  <c r="F970" i="8"/>
  <c r="E970" i="8"/>
  <c r="D970" i="8"/>
  <c r="I969" i="8"/>
  <c r="H969" i="8"/>
  <c r="G969" i="8"/>
  <c r="F969" i="8"/>
  <c r="E969" i="8"/>
  <c r="D969" i="8"/>
  <c r="I968" i="8"/>
  <c r="H968" i="8"/>
  <c r="G968" i="8"/>
  <c r="F968" i="8"/>
  <c r="E968" i="8"/>
  <c r="D968" i="8"/>
  <c r="I967" i="8"/>
  <c r="H967" i="8"/>
  <c r="G967" i="8"/>
  <c r="F967" i="8"/>
  <c r="E967" i="8"/>
  <c r="D967" i="8"/>
  <c r="I966" i="8"/>
  <c r="H966" i="8"/>
  <c r="G966" i="8"/>
  <c r="F966" i="8"/>
  <c r="E966" i="8"/>
  <c r="D966" i="8"/>
  <c r="I965" i="8"/>
  <c r="H965" i="8"/>
  <c r="G965" i="8"/>
  <c r="F965" i="8"/>
  <c r="E965" i="8"/>
  <c r="D965" i="8"/>
  <c r="I964" i="8"/>
  <c r="H964" i="8"/>
  <c r="G964" i="8"/>
  <c r="F964" i="8"/>
  <c r="E964" i="8"/>
  <c r="D964" i="8"/>
  <c r="I963" i="8"/>
  <c r="H963" i="8"/>
  <c r="G963" i="8"/>
  <c r="F963" i="8"/>
  <c r="E963" i="8"/>
  <c r="D963" i="8"/>
  <c r="I962" i="8"/>
  <c r="H962" i="8"/>
  <c r="G962" i="8"/>
  <c r="F962" i="8"/>
  <c r="E962" i="8"/>
  <c r="D962" i="8"/>
  <c r="I961" i="8"/>
  <c r="H961" i="8"/>
  <c r="G961" i="8"/>
  <c r="F961" i="8"/>
  <c r="E961" i="8"/>
  <c r="D961" i="8"/>
  <c r="I960" i="8"/>
  <c r="H960" i="8"/>
  <c r="G960" i="8"/>
  <c r="F960" i="8"/>
  <c r="E960" i="8"/>
  <c r="D960" i="8"/>
  <c r="I959" i="8"/>
  <c r="H959" i="8"/>
  <c r="G959" i="8"/>
  <c r="F959" i="8"/>
  <c r="E959" i="8"/>
  <c r="D959" i="8"/>
  <c r="I958" i="8"/>
  <c r="H958" i="8"/>
  <c r="G958" i="8"/>
  <c r="F958" i="8"/>
  <c r="E958" i="8"/>
  <c r="D958" i="8"/>
  <c r="I957" i="8"/>
  <c r="H957" i="8"/>
  <c r="G957" i="8"/>
  <c r="F957" i="8"/>
  <c r="E957" i="8"/>
  <c r="D957" i="8"/>
  <c r="I956" i="8"/>
  <c r="H956" i="8"/>
  <c r="G956" i="8"/>
  <c r="F956" i="8"/>
  <c r="E956" i="8"/>
  <c r="D956" i="8"/>
  <c r="I955" i="8"/>
  <c r="H955" i="8"/>
  <c r="G955" i="8"/>
  <c r="F955" i="8"/>
  <c r="E955" i="8"/>
  <c r="D955" i="8"/>
  <c r="I954" i="8"/>
  <c r="H954" i="8"/>
  <c r="G954" i="8"/>
  <c r="F954" i="8"/>
  <c r="E954" i="8"/>
  <c r="D954" i="8"/>
  <c r="I953" i="8"/>
  <c r="H953" i="8"/>
  <c r="G953" i="8"/>
  <c r="F953" i="8"/>
  <c r="E953" i="8"/>
  <c r="D953" i="8"/>
  <c r="I952" i="8"/>
  <c r="H952" i="8"/>
  <c r="G952" i="8"/>
  <c r="F952" i="8"/>
  <c r="E952" i="8"/>
  <c r="D952" i="8"/>
  <c r="I951" i="8"/>
  <c r="H951" i="8"/>
  <c r="G951" i="8"/>
  <c r="F951" i="8"/>
  <c r="E951" i="8"/>
  <c r="D951" i="8"/>
  <c r="I950" i="8"/>
  <c r="H950" i="8"/>
  <c r="G950" i="8"/>
  <c r="F950" i="8"/>
  <c r="E950" i="8"/>
  <c r="D950" i="8"/>
  <c r="I949" i="8"/>
  <c r="H949" i="8"/>
  <c r="G949" i="8"/>
  <c r="F949" i="8"/>
  <c r="E949" i="8"/>
  <c r="D949" i="8"/>
  <c r="I948" i="8"/>
  <c r="H948" i="8"/>
  <c r="G948" i="8"/>
  <c r="F948" i="8"/>
  <c r="E948" i="8"/>
  <c r="D948" i="8"/>
  <c r="I947" i="8"/>
  <c r="H947" i="8"/>
  <c r="G947" i="8"/>
  <c r="F947" i="8"/>
  <c r="E947" i="8"/>
  <c r="D947" i="8"/>
  <c r="I946" i="8"/>
  <c r="H946" i="8"/>
  <c r="G946" i="8"/>
  <c r="F946" i="8"/>
  <c r="E946" i="8"/>
  <c r="D946" i="8"/>
  <c r="I945" i="8"/>
  <c r="H945" i="8"/>
  <c r="G945" i="8"/>
  <c r="F945" i="8"/>
  <c r="E945" i="8"/>
  <c r="D945" i="8"/>
  <c r="I944" i="8"/>
  <c r="H944" i="8"/>
  <c r="G944" i="8"/>
  <c r="F944" i="8"/>
  <c r="E944" i="8"/>
  <c r="D944" i="8"/>
  <c r="I943" i="8"/>
  <c r="H943" i="8"/>
  <c r="G943" i="8"/>
  <c r="F943" i="8"/>
  <c r="E943" i="8"/>
  <c r="D943" i="8"/>
  <c r="I942" i="8"/>
  <c r="H942" i="8"/>
  <c r="G942" i="8"/>
  <c r="F942" i="8"/>
  <c r="E942" i="8"/>
  <c r="D942" i="8"/>
  <c r="I941" i="8"/>
  <c r="H941" i="8"/>
  <c r="G941" i="8"/>
  <c r="F941" i="8"/>
  <c r="E941" i="8"/>
  <c r="D941" i="8"/>
  <c r="I940" i="8"/>
  <c r="H940" i="8"/>
  <c r="G940" i="8"/>
  <c r="F940" i="8"/>
  <c r="E940" i="8"/>
  <c r="D940" i="8"/>
  <c r="I939" i="8"/>
  <c r="H939" i="8"/>
  <c r="G939" i="8"/>
  <c r="F939" i="8"/>
  <c r="E939" i="8"/>
  <c r="D939" i="8"/>
  <c r="I938" i="8"/>
  <c r="H938" i="8"/>
  <c r="G938" i="8"/>
  <c r="F938" i="8"/>
  <c r="E938" i="8"/>
  <c r="D938" i="8"/>
  <c r="I937" i="8"/>
  <c r="H937" i="8"/>
  <c r="G937" i="8"/>
  <c r="F937" i="8"/>
  <c r="E937" i="8"/>
  <c r="D937" i="8"/>
  <c r="I936" i="8"/>
  <c r="H936" i="8"/>
  <c r="G936" i="8"/>
  <c r="F936" i="8"/>
  <c r="E936" i="8"/>
  <c r="D936" i="8"/>
  <c r="I935" i="8"/>
  <c r="H935" i="8"/>
  <c r="G935" i="8"/>
  <c r="F935" i="8"/>
  <c r="E935" i="8"/>
  <c r="D935" i="8"/>
  <c r="I934" i="8"/>
  <c r="H934" i="8"/>
  <c r="G934" i="8"/>
  <c r="F934" i="8"/>
  <c r="E934" i="8"/>
  <c r="D934" i="8"/>
  <c r="I933" i="8"/>
  <c r="H933" i="8"/>
  <c r="G933" i="8"/>
  <c r="F933" i="8"/>
  <c r="E933" i="8"/>
  <c r="D933" i="8"/>
  <c r="I932" i="8"/>
  <c r="H932" i="8"/>
  <c r="G932" i="8"/>
  <c r="F932" i="8"/>
  <c r="E932" i="8"/>
  <c r="D932" i="8"/>
  <c r="I931" i="8"/>
  <c r="H931" i="8"/>
  <c r="G931" i="8"/>
  <c r="F931" i="8"/>
  <c r="E931" i="8"/>
  <c r="D931" i="8"/>
  <c r="I930" i="8"/>
  <c r="H930" i="8"/>
  <c r="G930" i="8"/>
  <c r="F930" i="8"/>
  <c r="E930" i="8"/>
  <c r="D930" i="8"/>
  <c r="I929" i="8"/>
  <c r="H929" i="8"/>
  <c r="G929" i="8"/>
  <c r="F929" i="8"/>
  <c r="E929" i="8"/>
  <c r="D929" i="8"/>
  <c r="I928" i="8"/>
  <c r="H928" i="8"/>
  <c r="G928" i="8"/>
  <c r="F928" i="8"/>
  <c r="E928" i="8"/>
  <c r="D928" i="8"/>
  <c r="I927" i="8"/>
  <c r="H927" i="8"/>
  <c r="G927" i="8"/>
  <c r="F927" i="8"/>
  <c r="E927" i="8"/>
  <c r="D927" i="8"/>
  <c r="I926" i="8"/>
  <c r="H926" i="8"/>
  <c r="G926" i="8"/>
  <c r="F926" i="8"/>
  <c r="E926" i="8"/>
  <c r="D926" i="8"/>
  <c r="I925" i="8"/>
  <c r="H925" i="8"/>
  <c r="G925" i="8"/>
  <c r="F925" i="8"/>
  <c r="E925" i="8"/>
  <c r="D925" i="8"/>
  <c r="I924" i="8"/>
  <c r="H924" i="8"/>
  <c r="G924" i="8"/>
  <c r="F924" i="8"/>
  <c r="E924" i="8"/>
  <c r="D924" i="8"/>
  <c r="I923" i="8"/>
  <c r="H923" i="8"/>
  <c r="G923" i="8"/>
  <c r="F923" i="8"/>
  <c r="E923" i="8"/>
  <c r="D923" i="8"/>
  <c r="I922" i="8"/>
  <c r="H922" i="8"/>
  <c r="G922" i="8"/>
  <c r="F922" i="8"/>
  <c r="E922" i="8"/>
  <c r="D922" i="8"/>
  <c r="I921" i="8"/>
  <c r="H921" i="8"/>
  <c r="G921" i="8"/>
  <c r="F921" i="8"/>
  <c r="E921" i="8"/>
  <c r="D921" i="8"/>
  <c r="I920" i="8"/>
  <c r="H920" i="8"/>
  <c r="G920" i="8"/>
  <c r="F920" i="8"/>
  <c r="E920" i="8"/>
  <c r="D920" i="8"/>
  <c r="I919" i="8"/>
  <c r="H919" i="8"/>
  <c r="G919" i="8"/>
  <c r="F919" i="8"/>
  <c r="E919" i="8"/>
  <c r="D919" i="8"/>
  <c r="I918" i="8"/>
  <c r="H918" i="8"/>
  <c r="G918" i="8"/>
  <c r="F918" i="8"/>
  <c r="E918" i="8"/>
  <c r="D918" i="8"/>
  <c r="I917" i="8"/>
  <c r="H917" i="8"/>
  <c r="G917" i="8"/>
  <c r="F917" i="8"/>
  <c r="E917" i="8"/>
  <c r="D917" i="8"/>
  <c r="I916" i="8"/>
  <c r="H916" i="8"/>
  <c r="G916" i="8"/>
  <c r="F916" i="8"/>
  <c r="E916" i="8"/>
  <c r="D916" i="8"/>
  <c r="I915" i="8"/>
  <c r="H915" i="8"/>
  <c r="G915" i="8"/>
  <c r="F915" i="8"/>
  <c r="E915" i="8"/>
  <c r="D915" i="8"/>
  <c r="I914" i="8"/>
  <c r="H914" i="8"/>
  <c r="G914" i="8"/>
  <c r="F914" i="8"/>
  <c r="E914" i="8"/>
  <c r="D914" i="8"/>
  <c r="I913" i="8"/>
  <c r="H913" i="8"/>
  <c r="G913" i="8"/>
  <c r="F913" i="8"/>
  <c r="E913" i="8"/>
  <c r="D913" i="8"/>
  <c r="I912" i="8"/>
  <c r="H912" i="8"/>
  <c r="G912" i="8"/>
  <c r="F912" i="8"/>
  <c r="E912" i="8"/>
  <c r="D912" i="8"/>
  <c r="I911" i="8"/>
  <c r="H911" i="8"/>
  <c r="G911" i="8"/>
  <c r="F911" i="8"/>
  <c r="E911" i="8"/>
  <c r="D911" i="8"/>
  <c r="I910" i="8"/>
  <c r="H910" i="8"/>
  <c r="G910" i="8"/>
  <c r="F910" i="8"/>
  <c r="E910" i="8"/>
  <c r="D910" i="8"/>
  <c r="I909" i="8"/>
  <c r="H909" i="8"/>
  <c r="G909" i="8"/>
  <c r="F909" i="8"/>
  <c r="E909" i="8"/>
  <c r="D909" i="8"/>
  <c r="I908" i="8"/>
  <c r="H908" i="8"/>
  <c r="G908" i="8"/>
  <c r="F908" i="8"/>
  <c r="E908" i="8"/>
  <c r="D908" i="8"/>
  <c r="I907" i="8"/>
  <c r="H907" i="8"/>
  <c r="G907" i="8"/>
  <c r="F907" i="8"/>
  <c r="E907" i="8"/>
  <c r="D907" i="8"/>
  <c r="I906" i="8"/>
  <c r="H906" i="8"/>
  <c r="G906" i="8"/>
  <c r="F906" i="8"/>
  <c r="E906" i="8"/>
  <c r="D906" i="8"/>
  <c r="I905" i="8"/>
  <c r="H905" i="8"/>
  <c r="G905" i="8"/>
  <c r="F905" i="8"/>
  <c r="E905" i="8"/>
  <c r="D905" i="8"/>
  <c r="I904" i="8"/>
  <c r="H904" i="8"/>
  <c r="G904" i="8"/>
  <c r="F904" i="8"/>
  <c r="E904" i="8"/>
  <c r="D904" i="8"/>
  <c r="I903" i="8"/>
  <c r="H903" i="8"/>
  <c r="G903" i="8"/>
  <c r="F903" i="8"/>
  <c r="E903" i="8"/>
  <c r="D903" i="8"/>
  <c r="I902" i="8"/>
  <c r="H902" i="8"/>
  <c r="G902" i="8"/>
  <c r="F902" i="8"/>
  <c r="E902" i="8"/>
  <c r="D902" i="8"/>
  <c r="I901" i="8"/>
  <c r="H901" i="8"/>
  <c r="G901" i="8"/>
  <c r="F901" i="8"/>
  <c r="E901" i="8"/>
  <c r="D901" i="8"/>
  <c r="I900" i="8"/>
  <c r="H900" i="8"/>
  <c r="G900" i="8"/>
  <c r="F900" i="8"/>
  <c r="E900" i="8"/>
  <c r="D900" i="8"/>
  <c r="I899" i="8"/>
  <c r="H899" i="8"/>
  <c r="G899" i="8"/>
  <c r="F899" i="8"/>
  <c r="E899" i="8"/>
  <c r="D899" i="8"/>
  <c r="I898" i="8"/>
  <c r="H898" i="8"/>
  <c r="G898" i="8"/>
  <c r="F898" i="8"/>
  <c r="E898" i="8"/>
  <c r="D898" i="8"/>
  <c r="I897" i="8"/>
  <c r="H897" i="8"/>
  <c r="G897" i="8"/>
  <c r="F897" i="8"/>
  <c r="E897" i="8"/>
  <c r="D897" i="8"/>
  <c r="I896" i="8"/>
  <c r="H896" i="8"/>
  <c r="G896" i="8"/>
  <c r="F896" i="8"/>
  <c r="E896" i="8"/>
  <c r="D896" i="8"/>
  <c r="I895" i="8"/>
  <c r="H895" i="8"/>
  <c r="G895" i="8"/>
  <c r="F895" i="8"/>
  <c r="E895" i="8"/>
  <c r="D895" i="8"/>
  <c r="I894" i="8"/>
  <c r="H894" i="8"/>
  <c r="G894" i="8"/>
  <c r="F894" i="8"/>
  <c r="E894" i="8"/>
  <c r="D894" i="8"/>
  <c r="I893" i="8"/>
  <c r="H893" i="8"/>
  <c r="G893" i="8"/>
  <c r="F893" i="8"/>
  <c r="E893" i="8"/>
  <c r="D893" i="8"/>
  <c r="I892" i="8"/>
  <c r="H892" i="8"/>
  <c r="G892" i="8"/>
  <c r="F892" i="8"/>
  <c r="E892" i="8"/>
  <c r="D892" i="8"/>
  <c r="I891" i="8"/>
  <c r="H891" i="8"/>
  <c r="G891" i="8"/>
  <c r="F891" i="8"/>
  <c r="E891" i="8"/>
  <c r="D891" i="8"/>
  <c r="I890" i="8"/>
  <c r="H890" i="8"/>
  <c r="G890" i="8"/>
  <c r="F890" i="8"/>
  <c r="E890" i="8"/>
  <c r="D890" i="8"/>
  <c r="I889" i="8"/>
  <c r="H889" i="8"/>
  <c r="G889" i="8"/>
  <c r="F889" i="8"/>
  <c r="E889" i="8"/>
  <c r="D889" i="8"/>
  <c r="I888" i="8"/>
  <c r="H888" i="8"/>
  <c r="G888" i="8"/>
  <c r="F888" i="8"/>
  <c r="E888" i="8"/>
  <c r="D888" i="8"/>
  <c r="I887" i="8"/>
  <c r="H887" i="8"/>
  <c r="G887" i="8"/>
  <c r="F887" i="8"/>
  <c r="E887" i="8"/>
  <c r="D887" i="8"/>
  <c r="I886" i="8"/>
  <c r="H886" i="8"/>
  <c r="G886" i="8"/>
  <c r="F886" i="8"/>
  <c r="E886" i="8"/>
  <c r="D886" i="8"/>
  <c r="I885" i="8"/>
  <c r="H885" i="8"/>
  <c r="G885" i="8"/>
  <c r="F885" i="8"/>
  <c r="E885" i="8"/>
  <c r="D885" i="8"/>
  <c r="I884" i="8"/>
  <c r="H884" i="8"/>
  <c r="G884" i="8"/>
  <c r="F884" i="8"/>
  <c r="E884" i="8"/>
  <c r="D884" i="8"/>
  <c r="I883" i="8"/>
  <c r="H883" i="8"/>
  <c r="G883" i="8"/>
  <c r="F883" i="8"/>
  <c r="E883" i="8"/>
  <c r="D883" i="8"/>
  <c r="I882" i="8"/>
  <c r="H882" i="8"/>
  <c r="G882" i="8"/>
  <c r="F882" i="8"/>
  <c r="E882" i="8"/>
  <c r="D882" i="8"/>
  <c r="I881" i="8"/>
  <c r="H881" i="8"/>
  <c r="G881" i="8"/>
  <c r="F881" i="8"/>
  <c r="E881" i="8"/>
  <c r="D881" i="8"/>
  <c r="I880" i="8"/>
  <c r="H880" i="8"/>
  <c r="G880" i="8"/>
  <c r="F880" i="8"/>
  <c r="E880" i="8"/>
  <c r="D880" i="8"/>
  <c r="I879" i="8"/>
  <c r="H879" i="8"/>
  <c r="G879" i="8"/>
  <c r="F879" i="8"/>
  <c r="E879" i="8"/>
  <c r="D879" i="8"/>
  <c r="I878" i="8"/>
  <c r="H878" i="8"/>
  <c r="G878" i="8"/>
  <c r="F878" i="8"/>
  <c r="E878" i="8"/>
  <c r="D878" i="8"/>
  <c r="I877" i="8"/>
  <c r="H877" i="8"/>
  <c r="G877" i="8"/>
  <c r="F877" i="8"/>
  <c r="E877" i="8"/>
  <c r="D877" i="8"/>
  <c r="I876" i="8"/>
  <c r="H876" i="8"/>
  <c r="G876" i="8"/>
  <c r="F876" i="8"/>
  <c r="E876" i="8"/>
  <c r="D876" i="8"/>
  <c r="I875" i="8"/>
  <c r="H875" i="8"/>
  <c r="G875" i="8"/>
  <c r="F875" i="8"/>
  <c r="E875" i="8"/>
  <c r="D875" i="8"/>
  <c r="I874" i="8"/>
  <c r="H874" i="8"/>
  <c r="G874" i="8"/>
  <c r="F874" i="8"/>
  <c r="E874" i="8"/>
  <c r="D874" i="8"/>
  <c r="I873" i="8"/>
  <c r="H873" i="8"/>
  <c r="G873" i="8"/>
  <c r="F873" i="8"/>
  <c r="E873" i="8"/>
  <c r="D873" i="8"/>
  <c r="I872" i="8"/>
  <c r="H872" i="8"/>
  <c r="G872" i="8"/>
  <c r="F872" i="8"/>
  <c r="E872" i="8"/>
  <c r="D872" i="8"/>
  <c r="I871" i="8"/>
  <c r="H871" i="8"/>
  <c r="G871" i="8"/>
  <c r="F871" i="8"/>
  <c r="E871" i="8"/>
  <c r="D871" i="8"/>
  <c r="I870" i="8"/>
  <c r="H870" i="8"/>
  <c r="G870" i="8"/>
  <c r="F870" i="8"/>
  <c r="E870" i="8"/>
  <c r="D870" i="8"/>
  <c r="I869" i="8"/>
  <c r="H869" i="8"/>
  <c r="G869" i="8"/>
  <c r="F869" i="8"/>
  <c r="E869" i="8"/>
  <c r="D869" i="8"/>
  <c r="I868" i="8"/>
  <c r="H868" i="8"/>
  <c r="G868" i="8"/>
  <c r="F868" i="8"/>
  <c r="E868" i="8"/>
  <c r="D868" i="8"/>
  <c r="I867" i="8"/>
  <c r="H867" i="8"/>
  <c r="G867" i="8"/>
  <c r="F867" i="8"/>
  <c r="E867" i="8"/>
  <c r="D867" i="8"/>
  <c r="I866" i="8"/>
  <c r="H866" i="8"/>
  <c r="G866" i="8"/>
  <c r="F866" i="8"/>
  <c r="E866" i="8"/>
  <c r="D866" i="8"/>
  <c r="I865" i="8"/>
  <c r="H865" i="8"/>
  <c r="G865" i="8"/>
  <c r="F865" i="8"/>
  <c r="E865" i="8"/>
  <c r="D865" i="8"/>
  <c r="I864" i="8"/>
  <c r="H864" i="8"/>
  <c r="G864" i="8"/>
  <c r="F864" i="8"/>
  <c r="E864" i="8"/>
  <c r="D864" i="8"/>
  <c r="I863" i="8"/>
  <c r="H863" i="8"/>
  <c r="G863" i="8"/>
  <c r="F863" i="8"/>
  <c r="E863" i="8"/>
  <c r="D863" i="8"/>
  <c r="I862" i="8"/>
  <c r="H862" i="8"/>
  <c r="G862" i="8"/>
  <c r="F862" i="8"/>
  <c r="E862" i="8"/>
  <c r="D862" i="8"/>
  <c r="I861" i="8"/>
  <c r="H861" i="8"/>
  <c r="G861" i="8"/>
  <c r="F861" i="8"/>
  <c r="E861" i="8"/>
  <c r="D861" i="8"/>
  <c r="I860" i="8"/>
  <c r="H860" i="8"/>
  <c r="G860" i="8"/>
  <c r="F860" i="8"/>
  <c r="E860" i="8"/>
  <c r="D860" i="8"/>
  <c r="I859" i="8"/>
  <c r="H859" i="8"/>
  <c r="G859" i="8"/>
  <c r="F859" i="8"/>
  <c r="E859" i="8"/>
  <c r="D859" i="8"/>
  <c r="I858" i="8"/>
  <c r="H858" i="8"/>
  <c r="G858" i="8"/>
  <c r="F858" i="8"/>
  <c r="E858" i="8"/>
  <c r="D858" i="8"/>
  <c r="I857" i="8"/>
  <c r="H857" i="8"/>
  <c r="G857" i="8"/>
  <c r="F857" i="8"/>
  <c r="E857" i="8"/>
  <c r="D857" i="8"/>
  <c r="I856" i="8"/>
  <c r="H856" i="8"/>
  <c r="G856" i="8"/>
  <c r="F856" i="8"/>
  <c r="E856" i="8"/>
  <c r="D856" i="8"/>
  <c r="I855" i="8"/>
  <c r="H855" i="8"/>
  <c r="G855" i="8"/>
  <c r="F855" i="8"/>
  <c r="E855" i="8"/>
  <c r="D855" i="8"/>
  <c r="I854" i="8"/>
  <c r="H854" i="8"/>
  <c r="G854" i="8"/>
  <c r="F854" i="8"/>
  <c r="E854" i="8"/>
  <c r="D854" i="8"/>
  <c r="I853" i="8"/>
  <c r="H853" i="8"/>
  <c r="G853" i="8"/>
  <c r="F853" i="8"/>
  <c r="E853" i="8"/>
  <c r="D853" i="8"/>
  <c r="I852" i="8"/>
  <c r="H852" i="8"/>
  <c r="G852" i="8"/>
  <c r="F852" i="8"/>
  <c r="E852" i="8"/>
  <c r="D852" i="8"/>
  <c r="I851" i="8"/>
  <c r="H851" i="8"/>
  <c r="G851" i="8"/>
  <c r="F851" i="8"/>
  <c r="E851" i="8"/>
  <c r="D851" i="8"/>
  <c r="I850" i="8"/>
  <c r="H850" i="8"/>
  <c r="G850" i="8"/>
  <c r="F850" i="8"/>
  <c r="E850" i="8"/>
  <c r="D850" i="8"/>
  <c r="I849" i="8"/>
  <c r="H849" i="8"/>
  <c r="G849" i="8"/>
  <c r="F849" i="8"/>
  <c r="E849" i="8"/>
  <c r="D849" i="8"/>
  <c r="I848" i="8"/>
  <c r="H848" i="8"/>
  <c r="G848" i="8"/>
  <c r="F848" i="8"/>
  <c r="E848" i="8"/>
  <c r="D848" i="8"/>
  <c r="I847" i="8"/>
  <c r="H847" i="8"/>
  <c r="G847" i="8"/>
  <c r="F847" i="8"/>
  <c r="E847" i="8"/>
  <c r="D847" i="8"/>
  <c r="I846" i="8"/>
  <c r="H846" i="8"/>
  <c r="G846" i="8"/>
  <c r="F846" i="8"/>
  <c r="E846" i="8"/>
  <c r="D846" i="8"/>
  <c r="I845" i="8"/>
  <c r="H845" i="8"/>
  <c r="G845" i="8"/>
  <c r="F845" i="8"/>
  <c r="E845" i="8"/>
  <c r="D845" i="8"/>
  <c r="I844" i="8"/>
  <c r="H844" i="8"/>
  <c r="G844" i="8"/>
  <c r="F844" i="8"/>
  <c r="E844" i="8"/>
  <c r="D844" i="8"/>
  <c r="I843" i="8"/>
  <c r="H843" i="8"/>
  <c r="G843" i="8"/>
  <c r="F843" i="8"/>
  <c r="E843" i="8"/>
  <c r="D843" i="8"/>
  <c r="I842" i="8"/>
  <c r="H842" i="8"/>
  <c r="G842" i="8"/>
  <c r="F842" i="8"/>
  <c r="E842" i="8"/>
  <c r="D842" i="8"/>
  <c r="I841" i="8"/>
  <c r="H841" i="8"/>
  <c r="G841" i="8"/>
  <c r="F841" i="8"/>
  <c r="E841" i="8"/>
  <c r="D841" i="8"/>
  <c r="I840" i="8"/>
  <c r="H840" i="8"/>
  <c r="G840" i="8"/>
  <c r="F840" i="8"/>
  <c r="E840" i="8"/>
  <c r="D840" i="8"/>
  <c r="I839" i="8"/>
  <c r="H839" i="8"/>
  <c r="G839" i="8"/>
  <c r="F839" i="8"/>
  <c r="E839" i="8"/>
  <c r="D839" i="8"/>
  <c r="I838" i="8"/>
  <c r="H838" i="8"/>
  <c r="G838" i="8"/>
  <c r="F838" i="8"/>
  <c r="E838" i="8"/>
  <c r="D838" i="8"/>
  <c r="I837" i="8"/>
  <c r="H837" i="8"/>
  <c r="G837" i="8"/>
  <c r="F837" i="8"/>
  <c r="E837" i="8"/>
  <c r="D837" i="8"/>
  <c r="I836" i="8"/>
  <c r="H836" i="8"/>
  <c r="G836" i="8"/>
  <c r="F836" i="8"/>
  <c r="E836" i="8"/>
  <c r="D836" i="8"/>
  <c r="I835" i="8"/>
  <c r="H835" i="8"/>
  <c r="G835" i="8"/>
  <c r="F835" i="8"/>
  <c r="E835" i="8"/>
  <c r="D835" i="8"/>
  <c r="I834" i="8"/>
  <c r="H834" i="8"/>
  <c r="G834" i="8"/>
  <c r="F834" i="8"/>
  <c r="E834" i="8"/>
  <c r="D834" i="8"/>
  <c r="I833" i="8"/>
  <c r="H833" i="8"/>
  <c r="G833" i="8"/>
  <c r="F833" i="8"/>
  <c r="E833" i="8"/>
  <c r="D833" i="8"/>
  <c r="I832" i="8"/>
  <c r="H832" i="8"/>
  <c r="G832" i="8"/>
  <c r="F832" i="8"/>
  <c r="E832" i="8"/>
  <c r="D832" i="8"/>
  <c r="I831" i="8"/>
  <c r="H831" i="8"/>
  <c r="G831" i="8"/>
  <c r="F831" i="8"/>
  <c r="E831" i="8"/>
  <c r="D831" i="8"/>
  <c r="I830" i="8"/>
  <c r="H830" i="8"/>
  <c r="G830" i="8"/>
  <c r="F830" i="8"/>
  <c r="E830" i="8"/>
  <c r="D830" i="8"/>
  <c r="I829" i="8"/>
  <c r="H829" i="8"/>
  <c r="G829" i="8"/>
  <c r="F829" i="8"/>
  <c r="E829" i="8"/>
  <c r="D829" i="8"/>
  <c r="I828" i="8"/>
  <c r="H828" i="8"/>
  <c r="G828" i="8"/>
  <c r="F828" i="8"/>
  <c r="E828" i="8"/>
  <c r="D828" i="8"/>
  <c r="I827" i="8"/>
  <c r="H827" i="8"/>
  <c r="G827" i="8"/>
  <c r="F827" i="8"/>
  <c r="E827" i="8"/>
  <c r="D827" i="8"/>
  <c r="I826" i="8"/>
  <c r="H826" i="8"/>
  <c r="G826" i="8"/>
  <c r="F826" i="8"/>
  <c r="E826" i="8"/>
  <c r="D826" i="8"/>
  <c r="I825" i="8"/>
  <c r="H825" i="8"/>
  <c r="G825" i="8"/>
  <c r="F825" i="8"/>
  <c r="E825" i="8"/>
  <c r="D825" i="8"/>
  <c r="I824" i="8"/>
  <c r="H824" i="8"/>
  <c r="G824" i="8"/>
  <c r="F824" i="8"/>
  <c r="E824" i="8"/>
  <c r="D824" i="8"/>
  <c r="I823" i="8"/>
  <c r="H823" i="8"/>
  <c r="G823" i="8"/>
  <c r="F823" i="8"/>
  <c r="E823" i="8"/>
  <c r="D823" i="8"/>
  <c r="I822" i="8"/>
  <c r="H822" i="8"/>
  <c r="G822" i="8"/>
  <c r="F822" i="8"/>
  <c r="E822" i="8"/>
  <c r="D822" i="8"/>
  <c r="I821" i="8"/>
  <c r="H821" i="8"/>
  <c r="G821" i="8"/>
  <c r="F821" i="8"/>
  <c r="E821" i="8"/>
  <c r="D821" i="8"/>
  <c r="I820" i="8"/>
  <c r="H820" i="8"/>
  <c r="G820" i="8"/>
  <c r="F820" i="8"/>
  <c r="E820" i="8"/>
  <c r="D820" i="8"/>
  <c r="I819" i="8"/>
  <c r="H819" i="8"/>
  <c r="G819" i="8"/>
  <c r="F819" i="8"/>
  <c r="E819" i="8"/>
  <c r="D819" i="8"/>
  <c r="I818" i="8"/>
  <c r="H818" i="8"/>
  <c r="G818" i="8"/>
  <c r="F818" i="8"/>
  <c r="E818" i="8"/>
  <c r="D818" i="8"/>
  <c r="I817" i="8"/>
  <c r="H817" i="8"/>
  <c r="G817" i="8"/>
  <c r="F817" i="8"/>
  <c r="E817" i="8"/>
  <c r="D817" i="8"/>
  <c r="I816" i="8"/>
  <c r="H816" i="8"/>
  <c r="G816" i="8"/>
  <c r="F816" i="8"/>
  <c r="E816" i="8"/>
  <c r="D816" i="8"/>
  <c r="I815" i="8"/>
  <c r="H815" i="8"/>
  <c r="G815" i="8"/>
  <c r="F815" i="8"/>
  <c r="E815" i="8"/>
  <c r="D815" i="8"/>
  <c r="I814" i="8"/>
  <c r="H814" i="8"/>
  <c r="G814" i="8"/>
  <c r="F814" i="8"/>
  <c r="E814" i="8"/>
  <c r="D814" i="8"/>
  <c r="I813" i="8"/>
  <c r="H813" i="8"/>
  <c r="G813" i="8"/>
  <c r="F813" i="8"/>
  <c r="E813" i="8"/>
  <c r="D813" i="8"/>
  <c r="I812" i="8"/>
  <c r="H812" i="8"/>
  <c r="G812" i="8"/>
  <c r="F812" i="8"/>
  <c r="E812" i="8"/>
  <c r="D812" i="8"/>
  <c r="I811" i="8"/>
  <c r="H811" i="8"/>
  <c r="G811" i="8"/>
  <c r="F811" i="8"/>
  <c r="E811" i="8"/>
  <c r="D811" i="8"/>
  <c r="I810" i="8"/>
  <c r="H810" i="8"/>
  <c r="G810" i="8"/>
  <c r="F810" i="8"/>
  <c r="E810" i="8"/>
  <c r="D810" i="8"/>
  <c r="I809" i="8"/>
  <c r="H809" i="8"/>
  <c r="G809" i="8"/>
  <c r="F809" i="8"/>
  <c r="E809" i="8"/>
  <c r="D809" i="8"/>
  <c r="I808" i="8"/>
  <c r="H808" i="8"/>
  <c r="G808" i="8"/>
  <c r="F808" i="8"/>
  <c r="E808" i="8"/>
  <c r="D808" i="8"/>
  <c r="I807" i="8"/>
  <c r="H807" i="8"/>
  <c r="G807" i="8"/>
  <c r="F807" i="8"/>
  <c r="E807" i="8"/>
  <c r="D807" i="8"/>
  <c r="I806" i="8"/>
  <c r="H806" i="8"/>
  <c r="G806" i="8"/>
  <c r="F806" i="8"/>
  <c r="E806" i="8"/>
  <c r="D806" i="8"/>
  <c r="I805" i="8"/>
  <c r="H805" i="8"/>
  <c r="G805" i="8"/>
  <c r="F805" i="8"/>
  <c r="E805" i="8"/>
  <c r="D805" i="8"/>
  <c r="I804" i="8"/>
  <c r="H804" i="8"/>
  <c r="G804" i="8"/>
  <c r="F804" i="8"/>
  <c r="E804" i="8"/>
  <c r="D804" i="8"/>
  <c r="I803" i="8"/>
  <c r="H803" i="8"/>
  <c r="G803" i="8"/>
  <c r="F803" i="8"/>
  <c r="E803" i="8"/>
  <c r="D803" i="8"/>
  <c r="I802" i="8"/>
  <c r="H802" i="8"/>
  <c r="G802" i="8"/>
  <c r="F802" i="8"/>
  <c r="E802" i="8"/>
  <c r="D802" i="8"/>
  <c r="I801" i="8"/>
  <c r="H801" i="8"/>
  <c r="G801" i="8"/>
  <c r="F801" i="8"/>
  <c r="E801" i="8"/>
  <c r="D801" i="8"/>
  <c r="I800" i="8"/>
  <c r="H800" i="8"/>
  <c r="G800" i="8"/>
  <c r="F800" i="8"/>
  <c r="E800" i="8"/>
  <c r="D800" i="8"/>
  <c r="I799" i="8"/>
  <c r="H799" i="8"/>
  <c r="G799" i="8"/>
  <c r="F799" i="8"/>
  <c r="E799" i="8"/>
  <c r="D799" i="8"/>
  <c r="I798" i="8"/>
  <c r="H798" i="8"/>
  <c r="G798" i="8"/>
  <c r="F798" i="8"/>
  <c r="E798" i="8"/>
  <c r="D798" i="8"/>
  <c r="I797" i="8"/>
  <c r="H797" i="8"/>
  <c r="G797" i="8"/>
  <c r="F797" i="8"/>
  <c r="E797" i="8"/>
  <c r="D797" i="8"/>
  <c r="I796" i="8"/>
  <c r="H796" i="8"/>
  <c r="G796" i="8"/>
  <c r="F796" i="8"/>
  <c r="E796" i="8"/>
  <c r="D796" i="8"/>
  <c r="I795" i="8"/>
  <c r="H795" i="8"/>
  <c r="G795" i="8"/>
  <c r="F795" i="8"/>
  <c r="E795" i="8"/>
  <c r="D795" i="8"/>
  <c r="I794" i="8"/>
  <c r="H794" i="8"/>
  <c r="G794" i="8"/>
  <c r="F794" i="8"/>
  <c r="E794" i="8"/>
  <c r="D794" i="8"/>
  <c r="I793" i="8"/>
  <c r="H793" i="8"/>
  <c r="G793" i="8"/>
  <c r="F793" i="8"/>
  <c r="E793" i="8"/>
  <c r="D793" i="8"/>
  <c r="I792" i="8"/>
  <c r="H792" i="8"/>
  <c r="G792" i="8"/>
  <c r="F792" i="8"/>
  <c r="E792" i="8"/>
  <c r="D792" i="8"/>
  <c r="I791" i="8"/>
  <c r="H791" i="8"/>
  <c r="G791" i="8"/>
  <c r="F791" i="8"/>
  <c r="E791" i="8"/>
  <c r="D791" i="8"/>
  <c r="I790" i="8"/>
  <c r="H790" i="8"/>
  <c r="G790" i="8"/>
  <c r="F790" i="8"/>
  <c r="E790" i="8"/>
  <c r="D790" i="8"/>
  <c r="I789" i="8"/>
  <c r="H789" i="8"/>
  <c r="G789" i="8"/>
  <c r="F789" i="8"/>
  <c r="E789" i="8"/>
  <c r="D789" i="8"/>
  <c r="I788" i="8"/>
  <c r="H788" i="8"/>
  <c r="G788" i="8"/>
  <c r="F788" i="8"/>
  <c r="E788" i="8"/>
  <c r="D788" i="8"/>
  <c r="I787" i="8"/>
  <c r="H787" i="8"/>
  <c r="G787" i="8"/>
  <c r="F787" i="8"/>
  <c r="E787" i="8"/>
  <c r="D787" i="8"/>
  <c r="I786" i="8"/>
  <c r="H786" i="8"/>
  <c r="G786" i="8"/>
  <c r="F786" i="8"/>
  <c r="E786" i="8"/>
  <c r="D786" i="8"/>
  <c r="I785" i="8"/>
  <c r="H785" i="8"/>
  <c r="G785" i="8"/>
  <c r="F785" i="8"/>
  <c r="E785" i="8"/>
  <c r="D785" i="8"/>
  <c r="I784" i="8"/>
  <c r="H784" i="8"/>
  <c r="G784" i="8"/>
  <c r="F784" i="8"/>
  <c r="E784" i="8"/>
  <c r="D784" i="8"/>
  <c r="I783" i="8"/>
  <c r="H783" i="8"/>
  <c r="G783" i="8"/>
  <c r="F783" i="8"/>
  <c r="E783" i="8"/>
  <c r="D783" i="8"/>
  <c r="I782" i="8"/>
  <c r="H782" i="8"/>
  <c r="G782" i="8"/>
  <c r="F782" i="8"/>
  <c r="E782" i="8"/>
  <c r="D782" i="8"/>
  <c r="I781" i="8"/>
  <c r="H781" i="8"/>
  <c r="G781" i="8"/>
  <c r="F781" i="8"/>
  <c r="E781" i="8"/>
  <c r="D781" i="8"/>
  <c r="I780" i="8"/>
  <c r="H780" i="8"/>
  <c r="G780" i="8"/>
  <c r="F780" i="8"/>
  <c r="E780" i="8"/>
  <c r="D780" i="8"/>
  <c r="I779" i="8"/>
  <c r="H779" i="8"/>
  <c r="G779" i="8"/>
  <c r="F779" i="8"/>
  <c r="E779" i="8"/>
  <c r="D779" i="8"/>
  <c r="I778" i="8"/>
  <c r="H778" i="8"/>
  <c r="G778" i="8"/>
  <c r="F778" i="8"/>
  <c r="E778" i="8"/>
  <c r="D778" i="8"/>
  <c r="I777" i="8"/>
  <c r="H777" i="8"/>
  <c r="G777" i="8"/>
  <c r="F777" i="8"/>
  <c r="E777" i="8"/>
  <c r="D777" i="8"/>
  <c r="I776" i="8"/>
  <c r="H776" i="8"/>
  <c r="G776" i="8"/>
  <c r="F776" i="8"/>
  <c r="E776" i="8"/>
  <c r="D776" i="8"/>
  <c r="I775" i="8"/>
  <c r="H775" i="8"/>
  <c r="G775" i="8"/>
  <c r="F775" i="8"/>
  <c r="E775" i="8"/>
  <c r="D775" i="8"/>
  <c r="I774" i="8"/>
  <c r="H774" i="8"/>
  <c r="G774" i="8"/>
  <c r="F774" i="8"/>
  <c r="E774" i="8"/>
  <c r="D774" i="8"/>
  <c r="I773" i="8"/>
  <c r="H773" i="8"/>
  <c r="G773" i="8"/>
  <c r="F773" i="8"/>
  <c r="E773" i="8"/>
  <c r="D773" i="8"/>
  <c r="I772" i="8"/>
  <c r="H772" i="8"/>
  <c r="G772" i="8"/>
  <c r="F772" i="8"/>
  <c r="E772" i="8"/>
  <c r="D772" i="8"/>
  <c r="I771" i="8"/>
  <c r="H771" i="8"/>
  <c r="G771" i="8"/>
  <c r="F771" i="8"/>
  <c r="E771" i="8"/>
  <c r="D771" i="8"/>
  <c r="I770" i="8"/>
  <c r="H770" i="8"/>
  <c r="G770" i="8"/>
  <c r="F770" i="8"/>
  <c r="E770" i="8"/>
  <c r="D770" i="8"/>
  <c r="I769" i="8"/>
  <c r="H769" i="8"/>
  <c r="G769" i="8"/>
  <c r="F769" i="8"/>
  <c r="E769" i="8"/>
  <c r="D769" i="8"/>
  <c r="I768" i="8"/>
  <c r="H768" i="8"/>
  <c r="G768" i="8"/>
  <c r="F768" i="8"/>
  <c r="E768" i="8"/>
  <c r="D768" i="8"/>
  <c r="I767" i="8"/>
  <c r="H767" i="8"/>
  <c r="G767" i="8"/>
  <c r="F767" i="8"/>
  <c r="E767" i="8"/>
  <c r="D767" i="8"/>
  <c r="I766" i="8"/>
  <c r="H766" i="8"/>
  <c r="G766" i="8"/>
  <c r="F766" i="8"/>
  <c r="E766" i="8"/>
  <c r="D766" i="8"/>
  <c r="I765" i="8"/>
  <c r="H765" i="8"/>
  <c r="G765" i="8"/>
  <c r="F765" i="8"/>
  <c r="E765" i="8"/>
  <c r="D765" i="8"/>
  <c r="I764" i="8"/>
  <c r="H764" i="8"/>
  <c r="G764" i="8"/>
  <c r="F764" i="8"/>
  <c r="E764" i="8"/>
  <c r="D764" i="8"/>
  <c r="I763" i="8"/>
  <c r="H763" i="8"/>
  <c r="G763" i="8"/>
  <c r="F763" i="8"/>
  <c r="E763" i="8"/>
  <c r="D763" i="8"/>
  <c r="I762" i="8"/>
  <c r="H762" i="8"/>
  <c r="G762" i="8"/>
  <c r="F762" i="8"/>
  <c r="E762" i="8"/>
  <c r="D762" i="8"/>
  <c r="I761" i="8"/>
  <c r="H761" i="8"/>
  <c r="G761" i="8"/>
  <c r="F761" i="8"/>
  <c r="E761" i="8"/>
  <c r="D761" i="8"/>
  <c r="I760" i="8"/>
  <c r="H760" i="8"/>
  <c r="G760" i="8"/>
  <c r="F760" i="8"/>
  <c r="E760" i="8"/>
  <c r="D760" i="8"/>
  <c r="I759" i="8"/>
  <c r="H759" i="8"/>
  <c r="G759" i="8"/>
  <c r="F759" i="8"/>
  <c r="E759" i="8"/>
  <c r="D759" i="8"/>
  <c r="I758" i="8"/>
  <c r="H758" i="8"/>
  <c r="G758" i="8"/>
  <c r="F758" i="8"/>
  <c r="E758" i="8"/>
  <c r="D758" i="8"/>
  <c r="I757" i="8"/>
  <c r="H757" i="8"/>
  <c r="G757" i="8"/>
  <c r="F757" i="8"/>
  <c r="E757" i="8"/>
  <c r="D757" i="8"/>
  <c r="I756" i="8"/>
  <c r="H756" i="8"/>
  <c r="G756" i="8"/>
  <c r="F756" i="8"/>
  <c r="E756" i="8"/>
  <c r="D756" i="8"/>
  <c r="I755" i="8"/>
  <c r="H755" i="8"/>
  <c r="G755" i="8"/>
  <c r="F755" i="8"/>
  <c r="E755" i="8"/>
  <c r="D755" i="8"/>
  <c r="I754" i="8"/>
  <c r="H754" i="8"/>
  <c r="G754" i="8"/>
  <c r="F754" i="8"/>
  <c r="E754" i="8"/>
  <c r="D754" i="8"/>
  <c r="I753" i="8"/>
  <c r="H753" i="8"/>
  <c r="G753" i="8"/>
  <c r="F753" i="8"/>
  <c r="E753" i="8"/>
  <c r="D753" i="8"/>
  <c r="I752" i="8"/>
  <c r="H752" i="8"/>
  <c r="G752" i="8"/>
  <c r="F752" i="8"/>
  <c r="E752" i="8"/>
  <c r="D752" i="8"/>
  <c r="I751" i="8"/>
  <c r="H751" i="8"/>
  <c r="G751" i="8"/>
  <c r="F751" i="8"/>
  <c r="E751" i="8"/>
  <c r="D751" i="8"/>
  <c r="I750" i="8"/>
  <c r="H750" i="8"/>
  <c r="G750" i="8"/>
  <c r="F750" i="8"/>
  <c r="E750" i="8"/>
  <c r="D750" i="8"/>
  <c r="I749" i="8"/>
  <c r="H749" i="8"/>
  <c r="G749" i="8"/>
  <c r="F749" i="8"/>
  <c r="E749" i="8"/>
  <c r="D749" i="8"/>
  <c r="I748" i="8"/>
  <c r="H748" i="8"/>
  <c r="G748" i="8"/>
  <c r="F748" i="8"/>
  <c r="E748" i="8"/>
  <c r="D748" i="8"/>
  <c r="I747" i="8"/>
  <c r="H747" i="8"/>
  <c r="G747" i="8"/>
  <c r="F747" i="8"/>
  <c r="E747" i="8"/>
  <c r="D747" i="8"/>
  <c r="I746" i="8"/>
  <c r="H746" i="8"/>
  <c r="G746" i="8"/>
  <c r="F746" i="8"/>
  <c r="E746" i="8"/>
  <c r="D746" i="8"/>
  <c r="I745" i="8"/>
  <c r="H745" i="8"/>
  <c r="G745" i="8"/>
  <c r="F745" i="8"/>
  <c r="E745" i="8"/>
  <c r="D745" i="8"/>
  <c r="I744" i="8"/>
  <c r="H744" i="8"/>
  <c r="G744" i="8"/>
  <c r="F744" i="8"/>
  <c r="E744" i="8"/>
  <c r="D744" i="8"/>
  <c r="I743" i="8"/>
  <c r="H743" i="8"/>
  <c r="G743" i="8"/>
  <c r="F743" i="8"/>
  <c r="E743" i="8"/>
  <c r="D743" i="8"/>
  <c r="I742" i="8"/>
  <c r="H742" i="8"/>
  <c r="G742" i="8"/>
  <c r="F742" i="8"/>
  <c r="E742" i="8"/>
  <c r="D742" i="8"/>
  <c r="I741" i="8"/>
  <c r="H741" i="8"/>
  <c r="G741" i="8"/>
  <c r="F741" i="8"/>
  <c r="E741" i="8"/>
  <c r="D741" i="8"/>
  <c r="I740" i="8"/>
  <c r="H740" i="8"/>
  <c r="G740" i="8"/>
  <c r="F740" i="8"/>
  <c r="E740" i="8"/>
  <c r="D740" i="8"/>
  <c r="I739" i="8"/>
  <c r="H739" i="8"/>
  <c r="G739" i="8"/>
  <c r="F739" i="8"/>
  <c r="E739" i="8"/>
  <c r="D739" i="8"/>
  <c r="I738" i="8"/>
  <c r="H738" i="8"/>
  <c r="G738" i="8"/>
  <c r="F738" i="8"/>
  <c r="E738" i="8"/>
  <c r="D738" i="8"/>
  <c r="I737" i="8"/>
  <c r="H737" i="8"/>
  <c r="G737" i="8"/>
  <c r="F737" i="8"/>
  <c r="E737" i="8"/>
  <c r="D737" i="8"/>
  <c r="I736" i="8"/>
  <c r="H736" i="8"/>
  <c r="G736" i="8"/>
  <c r="F736" i="8"/>
  <c r="E736" i="8"/>
  <c r="D736" i="8"/>
  <c r="I735" i="8"/>
  <c r="H735" i="8"/>
  <c r="G735" i="8"/>
  <c r="F735" i="8"/>
  <c r="E735" i="8"/>
  <c r="D735" i="8"/>
  <c r="I734" i="8"/>
  <c r="H734" i="8"/>
  <c r="G734" i="8"/>
  <c r="F734" i="8"/>
  <c r="E734" i="8"/>
  <c r="D734" i="8"/>
  <c r="I733" i="8"/>
  <c r="H733" i="8"/>
  <c r="G733" i="8"/>
  <c r="F733" i="8"/>
  <c r="E733" i="8"/>
  <c r="D733" i="8"/>
  <c r="I732" i="8"/>
  <c r="H732" i="8"/>
  <c r="G732" i="8"/>
  <c r="F732" i="8"/>
  <c r="E732" i="8"/>
  <c r="D732" i="8"/>
  <c r="I731" i="8"/>
  <c r="H731" i="8"/>
  <c r="G731" i="8"/>
  <c r="F731" i="8"/>
  <c r="E731" i="8"/>
  <c r="D731" i="8"/>
  <c r="I730" i="8"/>
  <c r="H730" i="8"/>
  <c r="G730" i="8"/>
  <c r="F730" i="8"/>
  <c r="E730" i="8"/>
  <c r="D730" i="8"/>
  <c r="I729" i="8"/>
  <c r="H729" i="8"/>
  <c r="G729" i="8"/>
  <c r="F729" i="8"/>
  <c r="E729" i="8"/>
  <c r="D729" i="8"/>
  <c r="I728" i="8"/>
  <c r="H728" i="8"/>
  <c r="G728" i="8"/>
  <c r="F728" i="8"/>
  <c r="E728" i="8"/>
  <c r="D728" i="8"/>
  <c r="I727" i="8"/>
  <c r="H727" i="8"/>
  <c r="G727" i="8"/>
  <c r="F727" i="8"/>
  <c r="E727" i="8"/>
  <c r="D727" i="8"/>
  <c r="I726" i="8"/>
  <c r="H726" i="8"/>
  <c r="G726" i="8"/>
  <c r="F726" i="8"/>
  <c r="E726" i="8"/>
  <c r="D726" i="8"/>
  <c r="I725" i="8"/>
  <c r="H725" i="8"/>
  <c r="G725" i="8"/>
  <c r="F725" i="8"/>
  <c r="E725" i="8"/>
  <c r="D725" i="8"/>
  <c r="I724" i="8"/>
  <c r="H724" i="8"/>
  <c r="G724" i="8"/>
  <c r="F724" i="8"/>
  <c r="E724" i="8"/>
  <c r="D724" i="8"/>
  <c r="I723" i="8"/>
  <c r="H723" i="8"/>
  <c r="G723" i="8"/>
  <c r="F723" i="8"/>
  <c r="E723" i="8"/>
  <c r="D723" i="8"/>
  <c r="I722" i="8"/>
  <c r="H722" i="8"/>
  <c r="G722" i="8"/>
  <c r="F722" i="8"/>
  <c r="E722" i="8"/>
  <c r="D722" i="8"/>
  <c r="I721" i="8"/>
  <c r="H721" i="8"/>
  <c r="G721" i="8"/>
  <c r="F721" i="8"/>
  <c r="E721" i="8"/>
  <c r="D721" i="8"/>
  <c r="I720" i="8"/>
  <c r="H720" i="8"/>
  <c r="G720" i="8"/>
  <c r="F720" i="8"/>
  <c r="E720" i="8"/>
  <c r="D720" i="8"/>
  <c r="I719" i="8"/>
  <c r="H719" i="8"/>
  <c r="G719" i="8"/>
  <c r="F719" i="8"/>
  <c r="E719" i="8"/>
  <c r="D719" i="8"/>
  <c r="I718" i="8"/>
  <c r="H718" i="8"/>
  <c r="G718" i="8"/>
  <c r="F718" i="8"/>
  <c r="E718" i="8"/>
  <c r="D718" i="8"/>
  <c r="I717" i="8"/>
  <c r="H717" i="8"/>
  <c r="G717" i="8"/>
  <c r="F717" i="8"/>
  <c r="E717" i="8"/>
  <c r="D717" i="8"/>
  <c r="I716" i="8"/>
  <c r="H716" i="8"/>
  <c r="G716" i="8"/>
  <c r="F716" i="8"/>
  <c r="E716" i="8"/>
  <c r="D716" i="8"/>
  <c r="I715" i="8"/>
  <c r="H715" i="8"/>
  <c r="G715" i="8"/>
  <c r="F715" i="8"/>
  <c r="E715" i="8"/>
  <c r="D715" i="8"/>
  <c r="I714" i="8"/>
  <c r="H714" i="8"/>
  <c r="G714" i="8"/>
  <c r="F714" i="8"/>
  <c r="E714" i="8"/>
  <c r="D714" i="8"/>
  <c r="I713" i="8"/>
  <c r="H713" i="8"/>
  <c r="G713" i="8"/>
  <c r="F713" i="8"/>
  <c r="E713" i="8"/>
  <c r="D713" i="8"/>
  <c r="I712" i="8"/>
  <c r="H712" i="8"/>
  <c r="G712" i="8"/>
  <c r="F712" i="8"/>
  <c r="E712" i="8"/>
  <c r="D712" i="8"/>
  <c r="I711" i="8"/>
  <c r="H711" i="8"/>
  <c r="G711" i="8"/>
  <c r="F711" i="8"/>
  <c r="E711" i="8"/>
  <c r="D711" i="8"/>
  <c r="I710" i="8"/>
  <c r="H710" i="8"/>
  <c r="G710" i="8"/>
  <c r="F710" i="8"/>
  <c r="E710" i="8"/>
  <c r="D710" i="8"/>
  <c r="I709" i="8"/>
  <c r="H709" i="8"/>
  <c r="G709" i="8"/>
  <c r="F709" i="8"/>
  <c r="E709" i="8"/>
  <c r="D709" i="8"/>
  <c r="I708" i="8"/>
  <c r="H708" i="8"/>
  <c r="G708" i="8"/>
  <c r="F708" i="8"/>
  <c r="E708" i="8"/>
  <c r="D708" i="8"/>
  <c r="I707" i="8"/>
  <c r="H707" i="8"/>
  <c r="G707" i="8"/>
  <c r="F707" i="8"/>
  <c r="E707" i="8"/>
  <c r="D707" i="8"/>
  <c r="I706" i="8"/>
  <c r="H706" i="8"/>
  <c r="G706" i="8"/>
  <c r="F706" i="8"/>
  <c r="E706" i="8"/>
  <c r="D706" i="8"/>
  <c r="I705" i="8"/>
  <c r="H705" i="8"/>
  <c r="G705" i="8"/>
  <c r="F705" i="8"/>
  <c r="E705" i="8"/>
  <c r="D705" i="8"/>
  <c r="I704" i="8"/>
  <c r="H704" i="8"/>
  <c r="G704" i="8"/>
  <c r="F704" i="8"/>
  <c r="E704" i="8"/>
  <c r="D704" i="8"/>
  <c r="I703" i="8"/>
  <c r="H703" i="8"/>
  <c r="G703" i="8"/>
  <c r="F703" i="8"/>
  <c r="E703" i="8"/>
  <c r="D703" i="8"/>
  <c r="I702" i="8"/>
  <c r="H702" i="8"/>
  <c r="G702" i="8"/>
  <c r="F702" i="8"/>
  <c r="E702" i="8"/>
  <c r="D702" i="8"/>
  <c r="I701" i="8"/>
  <c r="H701" i="8"/>
  <c r="G701" i="8"/>
  <c r="F701" i="8"/>
  <c r="E701" i="8"/>
  <c r="D701" i="8"/>
  <c r="I700" i="8"/>
  <c r="H700" i="8"/>
  <c r="G700" i="8"/>
  <c r="F700" i="8"/>
  <c r="E700" i="8"/>
  <c r="D700" i="8"/>
  <c r="I699" i="8"/>
  <c r="H699" i="8"/>
  <c r="G699" i="8"/>
  <c r="F699" i="8"/>
  <c r="E699" i="8"/>
  <c r="D699" i="8"/>
  <c r="I698" i="8"/>
  <c r="H698" i="8"/>
  <c r="G698" i="8"/>
  <c r="F698" i="8"/>
  <c r="E698" i="8"/>
  <c r="D698" i="8"/>
  <c r="I697" i="8"/>
  <c r="H697" i="8"/>
  <c r="G697" i="8"/>
  <c r="F697" i="8"/>
  <c r="E697" i="8"/>
  <c r="D697" i="8"/>
  <c r="I696" i="8"/>
  <c r="H696" i="8"/>
  <c r="G696" i="8"/>
  <c r="F696" i="8"/>
  <c r="E696" i="8"/>
  <c r="D696" i="8"/>
  <c r="I695" i="8"/>
  <c r="H695" i="8"/>
  <c r="G695" i="8"/>
  <c r="F695" i="8"/>
  <c r="E695" i="8"/>
  <c r="D695" i="8"/>
  <c r="I694" i="8"/>
  <c r="H694" i="8"/>
  <c r="G694" i="8"/>
  <c r="F694" i="8"/>
  <c r="E694" i="8"/>
  <c r="D694" i="8"/>
  <c r="I693" i="8"/>
  <c r="H693" i="8"/>
  <c r="G693" i="8"/>
  <c r="F693" i="8"/>
  <c r="E693" i="8"/>
  <c r="D693" i="8"/>
  <c r="I692" i="8"/>
  <c r="H692" i="8"/>
  <c r="G692" i="8"/>
  <c r="F692" i="8"/>
  <c r="E692" i="8"/>
  <c r="D692" i="8"/>
  <c r="I691" i="8"/>
  <c r="H691" i="8"/>
  <c r="G691" i="8"/>
  <c r="F691" i="8"/>
  <c r="E691" i="8"/>
  <c r="D691" i="8"/>
  <c r="I690" i="8"/>
  <c r="H690" i="8"/>
  <c r="G690" i="8"/>
  <c r="F690" i="8"/>
  <c r="E690" i="8"/>
  <c r="D690" i="8"/>
  <c r="I689" i="8"/>
  <c r="H689" i="8"/>
  <c r="G689" i="8"/>
  <c r="F689" i="8"/>
  <c r="E689" i="8"/>
  <c r="D689" i="8"/>
  <c r="I688" i="8"/>
  <c r="H688" i="8"/>
  <c r="G688" i="8"/>
  <c r="F688" i="8"/>
  <c r="E688" i="8"/>
  <c r="D688" i="8"/>
  <c r="I687" i="8"/>
  <c r="H687" i="8"/>
  <c r="G687" i="8"/>
  <c r="F687" i="8"/>
  <c r="E687" i="8"/>
  <c r="D687" i="8"/>
  <c r="I686" i="8"/>
  <c r="H686" i="8"/>
  <c r="G686" i="8"/>
  <c r="F686" i="8"/>
  <c r="E686" i="8"/>
  <c r="D686" i="8"/>
  <c r="I685" i="8"/>
  <c r="H685" i="8"/>
  <c r="G685" i="8"/>
  <c r="F685" i="8"/>
  <c r="E685" i="8"/>
  <c r="D685" i="8"/>
  <c r="I684" i="8"/>
  <c r="H684" i="8"/>
  <c r="G684" i="8"/>
  <c r="F684" i="8"/>
  <c r="E684" i="8"/>
  <c r="D684" i="8"/>
  <c r="I683" i="8"/>
  <c r="H683" i="8"/>
  <c r="G683" i="8"/>
  <c r="F683" i="8"/>
  <c r="E683" i="8"/>
  <c r="D683" i="8"/>
  <c r="I682" i="8"/>
  <c r="H682" i="8"/>
  <c r="G682" i="8"/>
  <c r="F682" i="8"/>
  <c r="E682" i="8"/>
  <c r="D682" i="8"/>
  <c r="I681" i="8"/>
  <c r="H681" i="8"/>
  <c r="G681" i="8"/>
  <c r="F681" i="8"/>
  <c r="E681" i="8"/>
  <c r="D681" i="8"/>
  <c r="I680" i="8"/>
  <c r="H680" i="8"/>
  <c r="G680" i="8"/>
  <c r="F680" i="8"/>
  <c r="E680" i="8"/>
  <c r="D680" i="8"/>
  <c r="I679" i="8"/>
  <c r="H679" i="8"/>
  <c r="G679" i="8"/>
  <c r="F679" i="8"/>
  <c r="E679" i="8"/>
  <c r="D679" i="8"/>
  <c r="I678" i="8"/>
  <c r="H678" i="8"/>
  <c r="G678" i="8"/>
  <c r="F678" i="8"/>
  <c r="E678" i="8"/>
  <c r="D678" i="8"/>
  <c r="I677" i="8"/>
  <c r="H677" i="8"/>
  <c r="G677" i="8"/>
  <c r="F677" i="8"/>
  <c r="E677" i="8"/>
  <c r="D677" i="8"/>
  <c r="I676" i="8"/>
  <c r="H676" i="8"/>
  <c r="G676" i="8"/>
  <c r="F676" i="8"/>
  <c r="E676" i="8"/>
  <c r="D676" i="8"/>
  <c r="I675" i="8"/>
  <c r="H675" i="8"/>
  <c r="G675" i="8"/>
  <c r="F675" i="8"/>
  <c r="E675" i="8"/>
  <c r="D675" i="8"/>
  <c r="I674" i="8"/>
  <c r="H674" i="8"/>
  <c r="G674" i="8"/>
  <c r="F674" i="8"/>
  <c r="E674" i="8"/>
  <c r="D674" i="8"/>
  <c r="I673" i="8"/>
  <c r="H673" i="8"/>
  <c r="G673" i="8"/>
  <c r="F673" i="8"/>
  <c r="E673" i="8"/>
  <c r="D673" i="8"/>
  <c r="I672" i="8"/>
  <c r="H672" i="8"/>
  <c r="G672" i="8"/>
  <c r="F672" i="8"/>
  <c r="E672" i="8"/>
  <c r="D672" i="8"/>
  <c r="I671" i="8"/>
  <c r="H671" i="8"/>
  <c r="G671" i="8"/>
  <c r="F671" i="8"/>
  <c r="E671" i="8"/>
  <c r="D671" i="8"/>
  <c r="I670" i="8"/>
  <c r="H670" i="8"/>
  <c r="G670" i="8"/>
  <c r="F670" i="8"/>
  <c r="E670" i="8"/>
  <c r="D670" i="8"/>
  <c r="I669" i="8"/>
  <c r="H669" i="8"/>
  <c r="G669" i="8"/>
  <c r="F669" i="8"/>
  <c r="E669" i="8"/>
  <c r="D669" i="8"/>
  <c r="I668" i="8"/>
  <c r="H668" i="8"/>
  <c r="G668" i="8"/>
  <c r="F668" i="8"/>
  <c r="E668" i="8"/>
  <c r="D668" i="8"/>
  <c r="I667" i="8"/>
  <c r="H667" i="8"/>
  <c r="G667" i="8"/>
  <c r="F667" i="8"/>
  <c r="E667" i="8"/>
  <c r="D667" i="8"/>
  <c r="I666" i="8"/>
  <c r="H666" i="8"/>
  <c r="G666" i="8"/>
  <c r="F666" i="8"/>
  <c r="E666" i="8"/>
  <c r="D666" i="8"/>
  <c r="I665" i="8"/>
  <c r="H665" i="8"/>
  <c r="G665" i="8"/>
  <c r="F665" i="8"/>
  <c r="E665" i="8"/>
  <c r="D665" i="8"/>
  <c r="I664" i="8"/>
  <c r="H664" i="8"/>
  <c r="G664" i="8"/>
  <c r="F664" i="8"/>
  <c r="E664" i="8"/>
  <c r="D664" i="8"/>
  <c r="I663" i="8"/>
  <c r="H663" i="8"/>
  <c r="G663" i="8"/>
  <c r="F663" i="8"/>
  <c r="E663" i="8"/>
  <c r="D663" i="8"/>
  <c r="I662" i="8"/>
  <c r="H662" i="8"/>
  <c r="G662" i="8"/>
  <c r="F662" i="8"/>
  <c r="E662" i="8"/>
  <c r="D662" i="8"/>
  <c r="I661" i="8"/>
  <c r="H661" i="8"/>
  <c r="G661" i="8"/>
  <c r="F661" i="8"/>
  <c r="E661" i="8"/>
  <c r="D661" i="8"/>
  <c r="I660" i="8"/>
  <c r="H660" i="8"/>
  <c r="G660" i="8"/>
  <c r="F660" i="8"/>
  <c r="E660" i="8"/>
  <c r="D660" i="8"/>
  <c r="I659" i="8"/>
  <c r="H659" i="8"/>
  <c r="G659" i="8"/>
  <c r="F659" i="8"/>
  <c r="E659" i="8"/>
  <c r="D659" i="8"/>
  <c r="I658" i="8"/>
  <c r="H658" i="8"/>
  <c r="G658" i="8"/>
  <c r="F658" i="8"/>
  <c r="E658" i="8"/>
  <c r="D658" i="8"/>
  <c r="I657" i="8"/>
  <c r="H657" i="8"/>
  <c r="G657" i="8"/>
  <c r="F657" i="8"/>
  <c r="E657" i="8"/>
  <c r="D657" i="8"/>
  <c r="I656" i="8"/>
  <c r="H656" i="8"/>
  <c r="G656" i="8"/>
  <c r="F656" i="8"/>
  <c r="E656" i="8"/>
  <c r="D656" i="8"/>
  <c r="I655" i="8"/>
  <c r="H655" i="8"/>
  <c r="G655" i="8"/>
  <c r="F655" i="8"/>
  <c r="E655" i="8"/>
  <c r="D655" i="8"/>
  <c r="I654" i="8"/>
  <c r="H654" i="8"/>
  <c r="G654" i="8"/>
  <c r="F654" i="8"/>
  <c r="E654" i="8"/>
  <c r="D654" i="8"/>
  <c r="I653" i="8"/>
  <c r="H653" i="8"/>
  <c r="G653" i="8"/>
  <c r="F653" i="8"/>
  <c r="E653" i="8"/>
  <c r="D653" i="8"/>
  <c r="I652" i="8"/>
  <c r="H652" i="8"/>
  <c r="G652" i="8"/>
  <c r="F652" i="8"/>
  <c r="E652" i="8"/>
  <c r="D652" i="8"/>
  <c r="I651" i="8"/>
  <c r="H651" i="8"/>
  <c r="G651" i="8"/>
  <c r="F651" i="8"/>
  <c r="E651" i="8"/>
  <c r="D651" i="8"/>
  <c r="I650" i="8"/>
  <c r="H650" i="8"/>
  <c r="G650" i="8"/>
  <c r="F650" i="8"/>
  <c r="E650" i="8"/>
  <c r="D650" i="8"/>
  <c r="I649" i="8"/>
  <c r="H649" i="8"/>
  <c r="G649" i="8"/>
  <c r="F649" i="8"/>
  <c r="E649" i="8"/>
  <c r="D649" i="8"/>
  <c r="I648" i="8"/>
  <c r="H648" i="8"/>
  <c r="G648" i="8"/>
  <c r="F648" i="8"/>
  <c r="E648" i="8"/>
  <c r="D648" i="8"/>
  <c r="I647" i="8"/>
  <c r="H647" i="8"/>
  <c r="G647" i="8"/>
  <c r="F647" i="8"/>
  <c r="E647" i="8"/>
  <c r="D647" i="8"/>
  <c r="I646" i="8"/>
  <c r="H646" i="8"/>
  <c r="G646" i="8"/>
  <c r="F646" i="8"/>
  <c r="E646" i="8"/>
  <c r="D646" i="8"/>
  <c r="I645" i="8"/>
  <c r="H645" i="8"/>
  <c r="G645" i="8"/>
  <c r="F645" i="8"/>
  <c r="E645" i="8"/>
  <c r="D645" i="8"/>
  <c r="I644" i="8"/>
  <c r="H644" i="8"/>
  <c r="G644" i="8"/>
  <c r="F644" i="8"/>
  <c r="E644" i="8"/>
  <c r="D644" i="8"/>
  <c r="I643" i="8"/>
  <c r="H643" i="8"/>
  <c r="G643" i="8"/>
  <c r="F643" i="8"/>
  <c r="E643" i="8"/>
  <c r="D643" i="8"/>
  <c r="I642" i="8"/>
  <c r="H642" i="8"/>
  <c r="G642" i="8"/>
  <c r="F642" i="8"/>
  <c r="E642" i="8"/>
  <c r="D642" i="8"/>
  <c r="I641" i="8"/>
  <c r="H641" i="8"/>
  <c r="G641" i="8"/>
  <c r="F641" i="8"/>
  <c r="E641" i="8"/>
  <c r="D641" i="8"/>
  <c r="I640" i="8"/>
  <c r="H640" i="8"/>
  <c r="G640" i="8"/>
  <c r="F640" i="8"/>
  <c r="E640" i="8"/>
  <c r="D640" i="8"/>
  <c r="I639" i="8"/>
  <c r="H639" i="8"/>
  <c r="G639" i="8"/>
  <c r="F639" i="8"/>
  <c r="E639" i="8"/>
  <c r="D639" i="8"/>
  <c r="I638" i="8"/>
  <c r="H638" i="8"/>
  <c r="G638" i="8"/>
  <c r="F638" i="8"/>
  <c r="E638" i="8"/>
  <c r="D638" i="8"/>
  <c r="I637" i="8"/>
  <c r="H637" i="8"/>
  <c r="G637" i="8"/>
  <c r="F637" i="8"/>
  <c r="E637" i="8"/>
  <c r="D637" i="8"/>
  <c r="I636" i="8"/>
  <c r="H636" i="8"/>
  <c r="G636" i="8"/>
  <c r="F636" i="8"/>
  <c r="E636" i="8"/>
  <c r="D636" i="8"/>
  <c r="I635" i="8"/>
  <c r="H635" i="8"/>
  <c r="G635" i="8"/>
  <c r="F635" i="8"/>
  <c r="E635" i="8"/>
  <c r="D635" i="8"/>
  <c r="I634" i="8"/>
  <c r="H634" i="8"/>
  <c r="G634" i="8"/>
  <c r="F634" i="8"/>
  <c r="E634" i="8"/>
  <c r="D634" i="8"/>
  <c r="I633" i="8"/>
  <c r="H633" i="8"/>
  <c r="G633" i="8"/>
  <c r="F633" i="8"/>
  <c r="E633" i="8"/>
  <c r="D633" i="8"/>
  <c r="I632" i="8"/>
  <c r="H632" i="8"/>
  <c r="G632" i="8"/>
  <c r="F632" i="8"/>
  <c r="E632" i="8"/>
  <c r="D632" i="8"/>
  <c r="I631" i="8"/>
  <c r="H631" i="8"/>
  <c r="G631" i="8"/>
  <c r="F631" i="8"/>
  <c r="E631" i="8"/>
  <c r="D631" i="8"/>
  <c r="I630" i="8"/>
  <c r="H630" i="8"/>
  <c r="G630" i="8"/>
  <c r="F630" i="8"/>
  <c r="E630" i="8"/>
  <c r="D630" i="8"/>
  <c r="I629" i="8"/>
  <c r="H629" i="8"/>
  <c r="G629" i="8"/>
  <c r="F629" i="8"/>
  <c r="E629" i="8"/>
  <c r="D629" i="8"/>
  <c r="I628" i="8"/>
  <c r="H628" i="8"/>
  <c r="G628" i="8"/>
  <c r="F628" i="8"/>
  <c r="E628" i="8"/>
  <c r="D628" i="8"/>
  <c r="I627" i="8"/>
  <c r="H627" i="8"/>
  <c r="G627" i="8"/>
  <c r="F627" i="8"/>
  <c r="E627" i="8"/>
  <c r="D627" i="8"/>
  <c r="I626" i="8"/>
  <c r="H626" i="8"/>
  <c r="G626" i="8"/>
  <c r="F626" i="8"/>
  <c r="E626" i="8"/>
  <c r="D626" i="8"/>
  <c r="I625" i="8"/>
  <c r="H625" i="8"/>
  <c r="G625" i="8"/>
  <c r="F625" i="8"/>
  <c r="E625" i="8"/>
  <c r="D625" i="8"/>
  <c r="I624" i="8"/>
  <c r="H624" i="8"/>
  <c r="G624" i="8"/>
  <c r="F624" i="8"/>
  <c r="E624" i="8"/>
  <c r="D624" i="8"/>
  <c r="I623" i="8"/>
  <c r="H623" i="8"/>
  <c r="G623" i="8"/>
  <c r="F623" i="8"/>
  <c r="E623" i="8"/>
  <c r="D623" i="8"/>
  <c r="I622" i="8"/>
  <c r="H622" i="8"/>
  <c r="G622" i="8"/>
  <c r="F622" i="8"/>
  <c r="E622" i="8"/>
  <c r="D622" i="8"/>
  <c r="I621" i="8"/>
  <c r="H621" i="8"/>
  <c r="G621" i="8"/>
  <c r="F621" i="8"/>
  <c r="E621" i="8"/>
  <c r="D621" i="8"/>
  <c r="I620" i="8"/>
  <c r="H620" i="8"/>
  <c r="G620" i="8"/>
  <c r="F620" i="8"/>
  <c r="E620" i="8"/>
  <c r="D620" i="8"/>
  <c r="I619" i="8"/>
  <c r="H619" i="8"/>
  <c r="G619" i="8"/>
  <c r="F619" i="8"/>
  <c r="E619" i="8"/>
  <c r="D619" i="8"/>
  <c r="I618" i="8"/>
  <c r="H618" i="8"/>
  <c r="G618" i="8"/>
  <c r="F618" i="8"/>
  <c r="E618" i="8"/>
  <c r="D618" i="8"/>
  <c r="I617" i="8"/>
  <c r="H617" i="8"/>
  <c r="G617" i="8"/>
  <c r="F617" i="8"/>
  <c r="E617" i="8"/>
  <c r="D617" i="8"/>
  <c r="I616" i="8"/>
  <c r="H616" i="8"/>
  <c r="G616" i="8"/>
  <c r="F616" i="8"/>
  <c r="E616" i="8"/>
  <c r="D616" i="8"/>
  <c r="I615" i="8"/>
  <c r="H615" i="8"/>
  <c r="G615" i="8"/>
  <c r="F615" i="8"/>
  <c r="E615" i="8"/>
  <c r="D615" i="8"/>
  <c r="I614" i="8"/>
  <c r="H614" i="8"/>
  <c r="G614" i="8"/>
  <c r="F614" i="8"/>
  <c r="E614" i="8"/>
  <c r="D614" i="8"/>
  <c r="I613" i="8"/>
  <c r="H613" i="8"/>
  <c r="G613" i="8"/>
  <c r="F613" i="8"/>
  <c r="E613" i="8"/>
  <c r="D613" i="8"/>
  <c r="I612" i="8"/>
  <c r="H612" i="8"/>
  <c r="G612" i="8"/>
  <c r="F612" i="8"/>
  <c r="E612" i="8"/>
  <c r="D612" i="8"/>
  <c r="I611" i="8"/>
  <c r="H611" i="8"/>
  <c r="G611" i="8"/>
  <c r="F611" i="8"/>
  <c r="E611" i="8"/>
  <c r="D611" i="8"/>
  <c r="I610" i="8"/>
  <c r="H610" i="8"/>
  <c r="G610" i="8"/>
  <c r="F610" i="8"/>
  <c r="E610" i="8"/>
  <c r="D610" i="8"/>
  <c r="I609" i="8"/>
  <c r="H609" i="8"/>
  <c r="G609" i="8"/>
  <c r="F609" i="8"/>
  <c r="E609" i="8"/>
  <c r="D609" i="8"/>
  <c r="I608" i="8"/>
  <c r="H608" i="8"/>
  <c r="G608" i="8"/>
  <c r="F608" i="8"/>
  <c r="E608" i="8"/>
  <c r="D608" i="8"/>
  <c r="I607" i="8"/>
  <c r="H607" i="8"/>
  <c r="G607" i="8"/>
  <c r="F607" i="8"/>
  <c r="E607" i="8"/>
  <c r="D607" i="8"/>
  <c r="I606" i="8"/>
  <c r="H606" i="8"/>
  <c r="G606" i="8"/>
  <c r="F606" i="8"/>
  <c r="E606" i="8"/>
  <c r="D606" i="8"/>
  <c r="I605" i="8"/>
  <c r="H605" i="8"/>
  <c r="G605" i="8"/>
  <c r="F605" i="8"/>
  <c r="E605" i="8"/>
  <c r="D605" i="8"/>
  <c r="I604" i="8"/>
  <c r="H604" i="8"/>
  <c r="G604" i="8"/>
  <c r="F604" i="8"/>
  <c r="E604" i="8"/>
  <c r="D604" i="8"/>
  <c r="I603" i="8"/>
  <c r="H603" i="8"/>
  <c r="G603" i="8"/>
  <c r="F603" i="8"/>
  <c r="E603" i="8"/>
  <c r="D603" i="8"/>
  <c r="I602" i="8"/>
  <c r="H602" i="8"/>
  <c r="G602" i="8"/>
  <c r="F602" i="8"/>
  <c r="E602" i="8"/>
  <c r="D602" i="8"/>
  <c r="I601" i="8"/>
  <c r="H601" i="8"/>
  <c r="G601" i="8"/>
  <c r="F601" i="8"/>
  <c r="E601" i="8"/>
  <c r="D601" i="8"/>
  <c r="I600" i="8"/>
  <c r="H600" i="8"/>
  <c r="G600" i="8"/>
  <c r="F600" i="8"/>
  <c r="E600" i="8"/>
  <c r="D600" i="8"/>
  <c r="I599" i="8"/>
  <c r="H599" i="8"/>
  <c r="G599" i="8"/>
  <c r="F599" i="8"/>
  <c r="E599" i="8"/>
  <c r="D599" i="8"/>
  <c r="I598" i="8"/>
  <c r="H598" i="8"/>
  <c r="G598" i="8"/>
  <c r="F598" i="8"/>
  <c r="E598" i="8"/>
  <c r="D598" i="8"/>
  <c r="I597" i="8"/>
  <c r="H597" i="8"/>
  <c r="G597" i="8"/>
  <c r="F597" i="8"/>
  <c r="E597" i="8"/>
  <c r="D597" i="8"/>
  <c r="I596" i="8"/>
  <c r="H596" i="8"/>
  <c r="G596" i="8"/>
  <c r="F596" i="8"/>
  <c r="E596" i="8"/>
  <c r="D596" i="8"/>
  <c r="I595" i="8"/>
  <c r="H595" i="8"/>
  <c r="G595" i="8"/>
  <c r="F595" i="8"/>
  <c r="E595" i="8"/>
  <c r="D595" i="8"/>
  <c r="I594" i="8"/>
  <c r="H594" i="8"/>
  <c r="G594" i="8"/>
  <c r="F594" i="8"/>
  <c r="E594" i="8"/>
  <c r="D594" i="8"/>
  <c r="I593" i="8"/>
  <c r="H593" i="8"/>
  <c r="G593" i="8"/>
  <c r="F593" i="8"/>
  <c r="E593" i="8"/>
  <c r="D593" i="8"/>
  <c r="I592" i="8"/>
  <c r="H592" i="8"/>
  <c r="G592" i="8"/>
  <c r="F592" i="8"/>
  <c r="E592" i="8"/>
  <c r="D592" i="8"/>
  <c r="I591" i="8"/>
  <c r="H591" i="8"/>
  <c r="G591" i="8"/>
  <c r="F591" i="8"/>
  <c r="E591" i="8"/>
  <c r="D591" i="8"/>
  <c r="I590" i="8"/>
  <c r="H590" i="8"/>
  <c r="G590" i="8"/>
  <c r="F590" i="8"/>
  <c r="E590" i="8"/>
  <c r="D590" i="8"/>
  <c r="I589" i="8"/>
  <c r="H589" i="8"/>
  <c r="G589" i="8"/>
  <c r="F589" i="8"/>
  <c r="E589" i="8"/>
  <c r="D589" i="8"/>
  <c r="I588" i="8"/>
  <c r="H588" i="8"/>
  <c r="G588" i="8"/>
  <c r="F588" i="8"/>
  <c r="E588" i="8"/>
  <c r="D588" i="8"/>
  <c r="I587" i="8"/>
  <c r="H587" i="8"/>
  <c r="G587" i="8"/>
  <c r="F587" i="8"/>
  <c r="E587" i="8"/>
  <c r="D587" i="8"/>
  <c r="I586" i="8"/>
  <c r="H586" i="8"/>
  <c r="G586" i="8"/>
  <c r="F586" i="8"/>
  <c r="E586" i="8"/>
  <c r="D586" i="8"/>
  <c r="I585" i="8"/>
  <c r="H585" i="8"/>
  <c r="G585" i="8"/>
  <c r="F585" i="8"/>
  <c r="E585" i="8"/>
  <c r="D585" i="8"/>
  <c r="I584" i="8"/>
  <c r="H584" i="8"/>
  <c r="G584" i="8"/>
  <c r="F584" i="8"/>
  <c r="E584" i="8"/>
  <c r="D584" i="8"/>
  <c r="I583" i="8"/>
  <c r="H583" i="8"/>
  <c r="G583" i="8"/>
  <c r="F583" i="8"/>
  <c r="E583" i="8"/>
  <c r="D583" i="8"/>
  <c r="I582" i="8"/>
  <c r="H582" i="8"/>
  <c r="G582" i="8"/>
  <c r="F582" i="8"/>
  <c r="E582" i="8"/>
  <c r="D582" i="8"/>
  <c r="I581" i="8"/>
  <c r="H581" i="8"/>
  <c r="G581" i="8"/>
  <c r="F581" i="8"/>
  <c r="E581" i="8"/>
  <c r="D581" i="8"/>
  <c r="I580" i="8"/>
  <c r="H580" i="8"/>
  <c r="G580" i="8"/>
  <c r="F580" i="8"/>
  <c r="E580" i="8"/>
  <c r="D580" i="8"/>
  <c r="I579" i="8"/>
  <c r="H579" i="8"/>
  <c r="G579" i="8"/>
  <c r="F579" i="8"/>
  <c r="E579" i="8"/>
  <c r="D579" i="8"/>
  <c r="I578" i="8"/>
  <c r="H578" i="8"/>
  <c r="G578" i="8"/>
  <c r="F578" i="8"/>
  <c r="E578" i="8"/>
  <c r="D578" i="8"/>
  <c r="I577" i="8"/>
  <c r="H577" i="8"/>
  <c r="G577" i="8"/>
  <c r="F577" i="8"/>
  <c r="E577" i="8"/>
  <c r="D577" i="8"/>
  <c r="I576" i="8"/>
  <c r="H576" i="8"/>
  <c r="G576" i="8"/>
  <c r="F576" i="8"/>
  <c r="E576" i="8"/>
  <c r="D576" i="8"/>
  <c r="I575" i="8"/>
  <c r="H575" i="8"/>
  <c r="G575" i="8"/>
  <c r="F575" i="8"/>
  <c r="E575" i="8"/>
  <c r="D575" i="8"/>
  <c r="I574" i="8"/>
  <c r="H574" i="8"/>
  <c r="G574" i="8"/>
  <c r="F574" i="8"/>
  <c r="E574" i="8"/>
  <c r="D574" i="8"/>
  <c r="I573" i="8"/>
  <c r="H573" i="8"/>
  <c r="G573" i="8"/>
  <c r="F573" i="8"/>
  <c r="E573" i="8"/>
  <c r="D573" i="8"/>
  <c r="I572" i="8"/>
  <c r="H572" i="8"/>
  <c r="G572" i="8"/>
  <c r="F572" i="8"/>
  <c r="E572" i="8"/>
  <c r="D572" i="8"/>
  <c r="I571" i="8"/>
  <c r="H571" i="8"/>
  <c r="G571" i="8"/>
  <c r="F571" i="8"/>
  <c r="E571" i="8"/>
  <c r="D571" i="8"/>
  <c r="I570" i="8"/>
  <c r="H570" i="8"/>
  <c r="G570" i="8"/>
  <c r="F570" i="8"/>
  <c r="E570" i="8"/>
  <c r="D570" i="8"/>
  <c r="I569" i="8"/>
  <c r="H569" i="8"/>
  <c r="G569" i="8"/>
  <c r="F569" i="8"/>
  <c r="E569" i="8"/>
  <c r="D569" i="8"/>
  <c r="I568" i="8"/>
  <c r="H568" i="8"/>
  <c r="G568" i="8"/>
  <c r="F568" i="8"/>
  <c r="E568" i="8"/>
  <c r="D568" i="8"/>
  <c r="I567" i="8"/>
  <c r="H567" i="8"/>
  <c r="G567" i="8"/>
  <c r="F567" i="8"/>
  <c r="E567" i="8"/>
  <c r="D567" i="8"/>
  <c r="I566" i="8"/>
  <c r="H566" i="8"/>
  <c r="G566" i="8"/>
  <c r="F566" i="8"/>
  <c r="E566" i="8"/>
  <c r="D566" i="8"/>
  <c r="I565" i="8"/>
  <c r="H565" i="8"/>
  <c r="G565" i="8"/>
  <c r="F565" i="8"/>
  <c r="E565" i="8"/>
  <c r="D565" i="8"/>
  <c r="I564" i="8"/>
  <c r="H564" i="8"/>
  <c r="G564" i="8"/>
  <c r="F564" i="8"/>
  <c r="E564" i="8"/>
  <c r="D564" i="8"/>
  <c r="I563" i="8"/>
  <c r="H563" i="8"/>
  <c r="G563" i="8"/>
  <c r="F563" i="8"/>
  <c r="E563" i="8"/>
  <c r="D563" i="8"/>
  <c r="I562" i="8"/>
  <c r="H562" i="8"/>
  <c r="G562" i="8"/>
  <c r="F562" i="8"/>
  <c r="E562" i="8"/>
  <c r="D562" i="8"/>
  <c r="I561" i="8"/>
  <c r="H561" i="8"/>
  <c r="G561" i="8"/>
  <c r="F561" i="8"/>
  <c r="E561" i="8"/>
  <c r="D561" i="8"/>
  <c r="I560" i="8"/>
  <c r="H560" i="8"/>
  <c r="G560" i="8"/>
  <c r="F560" i="8"/>
  <c r="E560" i="8"/>
  <c r="D560" i="8"/>
  <c r="I559" i="8"/>
  <c r="H559" i="8"/>
  <c r="G559" i="8"/>
  <c r="F559" i="8"/>
  <c r="E559" i="8"/>
  <c r="D559" i="8"/>
  <c r="I558" i="8"/>
  <c r="H558" i="8"/>
  <c r="G558" i="8"/>
  <c r="F558" i="8"/>
  <c r="E558" i="8"/>
  <c r="D558" i="8"/>
  <c r="I557" i="8"/>
  <c r="H557" i="8"/>
  <c r="G557" i="8"/>
  <c r="F557" i="8"/>
  <c r="E557" i="8"/>
  <c r="D557" i="8"/>
  <c r="I556" i="8"/>
  <c r="H556" i="8"/>
  <c r="G556" i="8"/>
  <c r="F556" i="8"/>
  <c r="E556" i="8"/>
  <c r="D556" i="8"/>
  <c r="I555" i="8"/>
  <c r="H555" i="8"/>
  <c r="G555" i="8"/>
  <c r="F555" i="8"/>
  <c r="E555" i="8"/>
  <c r="D555" i="8"/>
  <c r="I554" i="8"/>
  <c r="H554" i="8"/>
  <c r="G554" i="8"/>
  <c r="F554" i="8"/>
  <c r="E554" i="8"/>
  <c r="D554" i="8"/>
  <c r="I553" i="8"/>
  <c r="H553" i="8"/>
  <c r="G553" i="8"/>
  <c r="F553" i="8"/>
  <c r="E553" i="8"/>
  <c r="D553" i="8"/>
  <c r="I552" i="8"/>
  <c r="H552" i="8"/>
  <c r="G552" i="8"/>
  <c r="F552" i="8"/>
  <c r="E552" i="8"/>
  <c r="D552" i="8"/>
  <c r="I551" i="8"/>
  <c r="H551" i="8"/>
  <c r="G551" i="8"/>
  <c r="F551" i="8"/>
  <c r="E551" i="8"/>
  <c r="D551" i="8"/>
  <c r="I550" i="8"/>
  <c r="H550" i="8"/>
  <c r="G550" i="8"/>
  <c r="F550" i="8"/>
  <c r="E550" i="8"/>
  <c r="D550" i="8"/>
  <c r="I549" i="8"/>
  <c r="H549" i="8"/>
  <c r="G549" i="8"/>
  <c r="F549" i="8"/>
  <c r="E549" i="8"/>
  <c r="D549" i="8"/>
  <c r="I548" i="8"/>
  <c r="H548" i="8"/>
  <c r="G548" i="8"/>
  <c r="F548" i="8"/>
  <c r="E548" i="8"/>
  <c r="D548" i="8"/>
  <c r="I547" i="8"/>
  <c r="H547" i="8"/>
  <c r="G547" i="8"/>
  <c r="F547" i="8"/>
  <c r="E547" i="8"/>
  <c r="D547" i="8"/>
  <c r="I546" i="8"/>
  <c r="H546" i="8"/>
  <c r="G546" i="8"/>
  <c r="F546" i="8"/>
  <c r="E546" i="8"/>
  <c r="D546" i="8"/>
  <c r="I545" i="8"/>
  <c r="H545" i="8"/>
  <c r="G545" i="8"/>
  <c r="F545" i="8"/>
  <c r="E545" i="8"/>
  <c r="D545" i="8"/>
  <c r="I544" i="8"/>
  <c r="H544" i="8"/>
  <c r="G544" i="8"/>
  <c r="F544" i="8"/>
  <c r="E544" i="8"/>
  <c r="D544" i="8"/>
  <c r="I543" i="8"/>
  <c r="H543" i="8"/>
  <c r="G543" i="8"/>
  <c r="F543" i="8"/>
  <c r="E543" i="8"/>
  <c r="D543" i="8"/>
  <c r="I542" i="8"/>
  <c r="H542" i="8"/>
  <c r="G542" i="8"/>
  <c r="F542" i="8"/>
  <c r="E542" i="8"/>
  <c r="D542" i="8"/>
  <c r="I541" i="8"/>
  <c r="H541" i="8"/>
  <c r="G541" i="8"/>
  <c r="F541" i="8"/>
  <c r="E541" i="8"/>
  <c r="D541" i="8"/>
  <c r="I540" i="8"/>
  <c r="H540" i="8"/>
  <c r="G540" i="8"/>
  <c r="F540" i="8"/>
  <c r="E540" i="8"/>
  <c r="D540" i="8"/>
  <c r="I539" i="8"/>
  <c r="H539" i="8"/>
  <c r="G539" i="8"/>
  <c r="F539" i="8"/>
  <c r="E539" i="8"/>
  <c r="D539" i="8"/>
  <c r="I538" i="8"/>
  <c r="H538" i="8"/>
  <c r="G538" i="8"/>
  <c r="F538" i="8"/>
  <c r="E538" i="8"/>
  <c r="D538" i="8"/>
  <c r="I537" i="8"/>
  <c r="H537" i="8"/>
  <c r="G537" i="8"/>
  <c r="F537" i="8"/>
  <c r="E537" i="8"/>
  <c r="D537" i="8"/>
  <c r="I536" i="8"/>
  <c r="H536" i="8"/>
  <c r="G536" i="8"/>
  <c r="F536" i="8"/>
  <c r="E536" i="8"/>
  <c r="D536" i="8"/>
  <c r="I535" i="8"/>
  <c r="H535" i="8"/>
  <c r="G535" i="8"/>
  <c r="F535" i="8"/>
  <c r="E535" i="8"/>
  <c r="D535" i="8"/>
  <c r="I534" i="8"/>
  <c r="H534" i="8"/>
  <c r="G534" i="8"/>
  <c r="F534" i="8"/>
  <c r="E534" i="8"/>
  <c r="D534" i="8"/>
  <c r="I533" i="8"/>
  <c r="H533" i="8"/>
  <c r="G533" i="8"/>
  <c r="F533" i="8"/>
  <c r="E533" i="8"/>
  <c r="D533" i="8"/>
  <c r="I532" i="8"/>
  <c r="H532" i="8"/>
  <c r="G532" i="8"/>
  <c r="F532" i="8"/>
  <c r="E532" i="8"/>
  <c r="D532" i="8"/>
  <c r="I531" i="8"/>
  <c r="H531" i="8"/>
  <c r="G531" i="8"/>
  <c r="F531" i="8"/>
  <c r="E531" i="8"/>
  <c r="D531" i="8"/>
  <c r="I530" i="8"/>
  <c r="H530" i="8"/>
  <c r="G530" i="8"/>
  <c r="F530" i="8"/>
  <c r="E530" i="8"/>
  <c r="D530" i="8"/>
  <c r="I529" i="8"/>
  <c r="H529" i="8"/>
  <c r="G529" i="8"/>
  <c r="F529" i="8"/>
  <c r="E529" i="8"/>
  <c r="D529" i="8"/>
  <c r="I528" i="8"/>
  <c r="H528" i="8"/>
  <c r="G528" i="8"/>
  <c r="F528" i="8"/>
  <c r="E528" i="8"/>
  <c r="D528" i="8"/>
  <c r="I527" i="8"/>
  <c r="H527" i="8"/>
  <c r="G527" i="8"/>
  <c r="F527" i="8"/>
  <c r="E527" i="8"/>
  <c r="D527" i="8"/>
  <c r="I526" i="8"/>
  <c r="H526" i="8"/>
  <c r="G526" i="8"/>
  <c r="F526" i="8"/>
  <c r="E526" i="8"/>
  <c r="D526" i="8"/>
  <c r="I525" i="8"/>
  <c r="H525" i="8"/>
  <c r="G525" i="8"/>
  <c r="F525" i="8"/>
  <c r="E525" i="8"/>
  <c r="D525" i="8"/>
  <c r="I524" i="8"/>
  <c r="H524" i="8"/>
  <c r="G524" i="8"/>
  <c r="F524" i="8"/>
  <c r="E524" i="8"/>
  <c r="D524" i="8"/>
  <c r="I523" i="8"/>
  <c r="H523" i="8"/>
  <c r="G523" i="8"/>
  <c r="F523" i="8"/>
  <c r="E523" i="8"/>
  <c r="D523" i="8"/>
  <c r="I522" i="8"/>
  <c r="H522" i="8"/>
  <c r="G522" i="8"/>
  <c r="F522" i="8"/>
  <c r="E522" i="8"/>
  <c r="D522" i="8"/>
  <c r="I521" i="8"/>
  <c r="H521" i="8"/>
  <c r="G521" i="8"/>
  <c r="F521" i="8"/>
  <c r="E521" i="8"/>
  <c r="D521" i="8"/>
  <c r="I520" i="8"/>
  <c r="H520" i="8"/>
  <c r="G520" i="8"/>
  <c r="F520" i="8"/>
  <c r="E520" i="8"/>
  <c r="D520" i="8"/>
  <c r="I519" i="8"/>
  <c r="H519" i="8"/>
  <c r="G519" i="8"/>
  <c r="F519" i="8"/>
  <c r="E519" i="8"/>
  <c r="D519" i="8"/>
  <c r="I518" i="8"/>
  <c r="H518" i="8"/>
  <c r="G518" i="8"/>
  <c r="F518" i="8"/>
  <c r="E518" i="8"/>
  <c r="D518" i="8"/>
  <c r="I517" i="8"/>
  <c r="H517" i="8"/>
  <c r="G517" i="8"/>
  <c r="F517" i="8"/>
  <c r="E517" i="8"/>
  <c r="D517" i="8"/>
  <c r="I516" i="8"/>
  <c r="H516" i="8"/>
  <c r="G516" i="8"/>
  <c r="F516" i="8"/>
  <c r="E516" i="8"/>
  <c r="D516" i="8"/>
  <c r="I515" i="8"/>
  <c r="H515" i="8"/>
  <c r="G515" i="8"/>
  <c r="F515" i="8"/>
  <c r="E515" i="8"/>
  <c r="D515" i="8"/>
  <c r="I514" i="8"/>
  <c r="H514" i="8"/>
  <c r="G514" i="8"/>
  <c r="F514" i="8"/>
  <c r="E514" i="8"/>
  <c r="D514" i="8"/>
  <c r="I513" i="8"/>
  <c r="H513" i="8"/>
  <c r="G513" i="8"/>
  <c r="F513" i="8"/>
  <c r="E513" i="8"/>
  <c r="D513" i="8"/>
  <c r="I512" i="8"/>
  <c r="H512" i="8"/>
  <c r="G512" i="8"/>
  <c r="F512" i="8"/>
  <c r="E512" i="8"/>
  <c r="D512" i="8"/>
  <c r="I511" i="8"/>
  <c r="H511" i="8"/>
  <c r="G511" i="8"/>
  <c r="F511" i="8"/>
  <c r="E511" i="8"/>
  <c r="D511" i="8"/>
  <c r="I510" i="8"/>
  <c r="H510" i="8"/>
  <c r="G510" i="8"/>
  <c r="F510" i="8"/>
  <c r="E510" i="8"/>
  <c r="D510" i="8"/>
  <c r="I509" i="8"/>
  <c r="H509" i="8"/>
  <c r="G509" i="8"/>
  <c r="F509" i="8"/>
  <c r="E509" i="8"/>
  <c r="D509" i="8"/>
  <c r="I508" i="8"/>
  <c r="H508" i="8"/>
  <c r="G508" i="8"/>
  <c r="F508" i="8"/>
  <c r="E508" i="8"/>
  <c r="D508" i="8"/>
  <c r="I507" i="8"/>
  <c r="H507" i="8"/>
  <c r="G507" i="8"/>
  <c r="F507" i="8"/>
  <c r="E507" i="8"/>
  <c r="D507" i="8"/>
  <c r="I506" i="8"/>
  <c r="H506" i="8"/>
  <c r="G506" i="8"/>
  <c r="F506" i="8"/>
  <c r="E506" i="8"/>
  <c r="D506" i="8"/>
  <c r="I505" i="8"/>
  <c r="H505" i="8"/>
  <c r="G505" i="8"/>
  <c r="F505" i="8"/>
  <c r="E505" i="8"/>
  <c r="D505" i="8"/>
  <c r="I504" i="8"/>
  <c r="H504" i="8"/>
  <c r="G504" i="8"/>
  <c r="F504" i="8"/>
  <c r="E504" i="8"/>
  <c r="D504" i="8"/>
  <c r="I503" i="8"/>
  <c r="H503" i="8"/>
  <c r="G503" i="8"/>
  <c r="F503" i="8"/>
  <c r="E503" i="8"/>
  <c r="D503" i="8"/>
  <c r="I502" i="8"/>
  <c r="H502" i="8"/>
  <c r="G502" i="8"/>
  <c r="F502" i="8"/>
  <c r="E502" i="8"/>
  <c r="D502" i="8"/>
  <c r="I501" i="8"/>
  <c r="H501" i="8"/>
  <c r="G501" i="8"/>
  <c r="F501" i="8"/>
  <c r="E501" i="8"/>
  <c r="D501" i="8"/>
  <c r="I500" i="8"/>
  <c r="H500" i="8"/>
  <c r="G500" i="8"/>
  <c r="F500" i="8"/>
  <c r="E500" i="8"/>
  <c r="D500" i="8"/>
  <c r="I499" i="8"/>
  <c r="H499" i="8"/>
  <c r="G499" i="8"/>
  <c r="F499" i="8"/>
  <c r="E499" i="8"/>
  <c r="D499" i="8"/>
  <c r="I498" i="8"/>
  <c r="H498" i="8"/>
  <c r="G498" i="8"/>
  <c r="F498" i="8"/>
  <c r="E498" i="8"/>
  <c r="D498" i="8"/>
  <c r="I497" i="8"/>
  <c r="H497" i="8"/>
  <c r="G497" i="8"/>
  <c r="F497" i="8"/>
  <c r="E497" i="8"/>
  <c r="D497" i="8"/>
  <c r="I496" i="8"/>
  <c r="H496" i="8"/>
  <c r="G496" i="8"/>
  <c r="F496" i="8"/>
  <c r="E496" i="8"/>
  <c r="D496" i="8"/>
  <c r="I495" i="8"/>
  <c r="H495" i="8"/>
  <c r="G495" i="8"/>
  <c r="F495" i="8"/>
  <c r="E495" i="8"/>
  <c r="D495" i="8"/>
  <c r="I494" i="8"/>
  <c r="H494" i="8"/>
  <c r="G494" i="8"/>
  <c r="F494" i="8"/>
  <c r="E494" i="8"/>
  <c r="D494" i="8"/>
  <c r="I493" i="8"/>
  <c r="H493" i="8"/>
  <c r="G493" i="8"/>
  <c r="F493" i="8"/>
  <c r="E493" i="8"/>
  <c r="D493" i="8"/>
  <c r="I492" i="8"/>
  <c r="H492" i="8"/>
  <c r="G492" i="8"/>
  <c r="F492" i="8"/>
  <c r="E492" i="8"/>
  <c r="D492" i="8"/>
  <c r="I491" i="8"/>
  <c r="H491" i="8"/>
  <c r="G491" i="8"/>
  <c r="F491" i="8"/>
  <c r="E491" i="8"/>
  <c r="D491" i="8"/>
  <c r="I490" i="8"/>
  <c r="H490" i="8"/>
  <c r="G490" i="8"/>
  <c r="F490" i="8"/>
  <c r="E490" i="8"/>
  <c r="D490" i="8"/>
  <c r="I489" i="8"/>
  <c r="H489" i="8"/>
  <c r="G489" i="8"/>
  <c r="F489" i="8"/>
  <c r="E489" i="8"/>
  <c r="D489" i="8"/>
  <c r="I488" i="8"/>
  <c r="H488" i="8"/>
  <c r="G488" i="8"/>
  <c r="F488" i="8"/>
  <c r="E488" i="8"/>
  <c r="D488" i="8"/>
  <c r="I487" i="8"/>
  <c r="H487" i="8"/>
  <c r="G487" i="8"/>
  <c r="F487" i="8"/>
  <c r="E487" i="8"/>
  <c r="D487" i="8"/>
  <c r="I486" i="8"/>
  <c r="H486" i="8"/>
  <c r="G486" i="8"/>
  <c r="F486" i="8"/>
  <c r="E486" i="8"/>
  <c r="D486" i="8"/>
  <c r="I485" i="8"/>
  <c r="H485" i="8"/>
  <c r="G485" i="8"/>
  <c r="F485" i="8"/>
  <c r="E485" i="8"/>
  <c r="D485" i="8"/>
  <c r="I484" i="8"/>
  <c r="H484" i="8"/>
  <c r="G484" i="8"/>
  <c r="F484" i="8"/>
  <c r="E484" i="8"/>
  <c r="D484" i="8"/>
  <c r="I483" i="8"/>
  <c r="H483" i="8"/>
  <c r="G483" i="8"/>
  <c r="F483" i="8"/>
  <c r="E483" i="8"/>
  <c r="D483" i="8"/>
  <c r="I482" i="8"/>
  <c r="H482" i="8"/>
  <c r="G482" i="8"/>
  <c r="F482" i="8"/>
  <c r="E482" i="8"/>
  <c r="D482" i="8"/>
  <c r="I481" i="8"/>
  <c r="H481" i="8"/>
  <c r="G481" i="8"/>
  <c r="F481" i="8"/>
  <c r="E481" i="8"/>
  <c r="D481" i="8"/>
  <c r="I480" i="8"/>
  <c r="H480" i="8"/>
  <c r="G480" i="8"/>
  <c r="F480" i="8"/>
  <c r="E480" i="8"/>
  <c r="D480" i="8"/>
  <c r="I479" i="8"/>
  <c r="H479" i="8"/>
  <c r="G479" i="8"/>
  <c r="F479" i="8"/>
  <c r="E479" i="8"/>
  <c r="D479" i="8"/>
  <c r="I478" i="8"/>
  <c r="H478" i="8"/>
  <c r="G478" i="8"/>
  <c r="F478" i="8"/>
  <c r="E478" i="8"/>
  <c r="D478" i="8"/>
  <c r="I477" i="8"/>
  <c r="H477" i="8"/>
  <c r="G477" i="8"/>
  <c r="F477" i="8"/>
  <c r="E477" i="8"/>
  <c r="D477" i="8"/>
  <c r="I476" i="8"/>
  <c r="H476" i="8"/>
  <c r="G476" i="8"/>
  <c r="F476" i="8"/>
  <c r="E476" i="8"/>
  <c r="D476" i="8"/>
  <c r="I475" i="8"/>
  <c r="H475" i="8"/>
  <c r="G475" i="8"/>
  <c r="F475" i="8"/>
  <c r="E475" i="8"/>
  <c r="D475" i="8"/>
  <c r="I474" i="8"/>
  <c r="H474" i="8"/>
  <c r="G474" i="8"/>
  <c r="F474" i="8"/>
  <c r="E474" i="8"/>
  <c r="D474" i="8"/>
  <c r="I473" i="8"/>
  <c r="H473" i="8"/>
  <c r="G473" i="8"/>
  <c r="F473" i="8"/>
  <c r="E473" i="8"/>
  <c r="D473" i="8"/>
  <c r="I472" i="8"/>
  <c r="H472" i="8"/>
  <c r="G472" i="8"/>
  <c r="F472" i="8"/>
  <c r="E472" i="8"/>
  <c r="D472" i="8"/>
  <c r="I471" i="8"/>
  <c r="H471" i="8"/>
  <c r="G471" i="8"/>
  <c r="F471" i="8"/>
  <c r="E471" i="8"/>
  <c r="D471" i="8"/>
  <c r="I470" i="8"/>
  <c r="H470" i="8"/>
  <c r="G470" i="8"/>
  <c r="F470" i="8"/>
  <c r="E470" i="8"/>
  <c r="D470" i="8"/>
  <c r="I469" i="8"/>
  <c r="H469" i="8"/>
  <c r="G469" i="8"/>
  <c r="F469" i="8"/>
  <c r="E469" i="8"/>
  <c r="D469" i="8"/>
  <c r="I468" i="8"/>
  <c r="H468" i="8"/>
  <c r="G468" i="8"/>
  <c r="F468" i="8"/>
  <c r="E468" i="8"/>
  <c r="D468" i="8"/>
  <c r="I467" i="8"/>
  <c r="H467" i="8"/>
  <c r="G467" i="8"/>
  <c r="F467" i="8"/>
  <c r="E467" i="8"/>
  <c r="D467" i="8"/>
  <c r="I466" i="8"/>
  <c r="H466" i="8"/>
  <c r="G466" i="8"/>
  <c r="F466" i="8"/>
  <c r="E466" i="8"/>
  <c r="D466" i="8"/>
  <c r="I465" i="8"/>
  <c r="H465" i="8"/>
  <c r="G465" i="8"/>
  <c r="F465" i="8"/>
  <c r="E465" i="8"/>
  <c r="D465" i="8"/>
  <c r="I464" i="8"/>
  <c r="H464" i="8"/>
  <c r="G464" i="8"/>
  <c r="F464" i="8"/>
  <c r="E464" i="8"/>
  <c r="D464" i="8"/>
  <c r="I463" i="8"/>
  <c r="H463" i="8"/>
  <c r="G463" i="8"/>
  <c r="F463" i="8"/>
  <c r="E463" i="8"/>
  <c r="D463" i="8"/>
  <c r="I462" i="8"/>
  <c r="H462" i="8"/>
  <c r="G462" i="8"/>
  <c r="F462" i="8"/>
  <c r="E462" i="8"/>
  <c r="D462" i="8"/>
  <c r="I461" i="8"/>
  <c r="H461" i="8"/>
  <c r="G461" i="8"/>
  <c r="F461" i="8"/>
  <c r="E461" i="8"/>
  <c r="D461" i="8"/>
  <c r="I460" i="8"/>
  <c r="H460" i="8"/>
  <c r="G460" i="8"/>
  <c r="F460" i="8"/>
  <c r="E460" i="8"/>
  <c r="D460" i="8"/>
  <c r="I459" i="8"/>
  <c r="H459" i="8"/>
  <c r="G459" i="8"/>
  <c r="F459" i="8"/>
  <c r="E459" i="8"/>
  <c r="D459" i="8"/>
  <c r="I458" i="8"/>
  <c r="H458" i="8"/>
  <c r="G458" i="8"/>
  <c r="F458" i="8"/>
  <c r="E458" i="8"/>
  <c r="D458" i="8"/>
  <c r="I457" i="8"/>
  <c r="H457" i="8"/>
  <c r="G457" i="8"/>
  <c r="F457" i="8"/>
  <c r="E457" i="8"/>
  <c r="D457" i="8"/>
  <c r="I456" i="8"/>
  <c r="H456" i="8"/>
  <c r="G456" i="8"/>
  <c r="F456" i="8"/>
  <c r="E456" i="8"/>
  <c r="D456" i="8"/>
  <c r="I455" i="8"/>
  <c r="H455" i="8"/>
  <c r="G455" i="8"/>
  <c r="F455" i="8"/>
  <c r="E455" i="8"/>
  <c r="D455" i="8"/>
  <c r="I454" i="8"/>
  <c r="H454" i="8"/>
  <c r="G454" i="8"/>
  <c r="F454" i="8"/>
  <c r="E454" i="8"/>
  <c r="D454" i="8"/>
  <c r="I453" i="8"/>
  <c r="H453" i="8"/>
  <c r="G453" i="8"/>
  <c r="F453" i="8"/>
  <c r="E453" i="8"/>
  <c r="D453" i="8"/>
  <c r="I452" i="8"/>
  <c r="H452" i="8"/>
  <c r="G452" i="8"/>
  <c r="F452" i="8"/>
  <c r="E452" i="8"/>
  <c r="D452" i="8"/>
  <c r="I451" i="8"/>
  <c r="H451" i="8"/>
  <c r="G451" i="8"/>
  <c r="F451" i="8"/>
  <c r="E451" i="8"/>
  <c r="D451" i="8"/>
  <c r="I450" i="8"/>
  <c r="H450" i="8"/>
  <c r="G450" i="8"/>
  <c r="F450" i="8"/>
  <c r="E450" i="8"/>
  <c r="D450" i="8"/>
  <c r="I449" i="8"/>
  <c r="H449" i="8"/>
  <c r="G449" i="8"/>
  <c r="F449" i="8"/>
  <c r="E449" i="8"/>
  <c r="D449" i="8"/>
  <c r="I448" i="8"/>
  <c r="H448" i="8"/>
  <c r="G448" i="8"/>
  <c r="F448" i="8"/>
  <c r="E448" i="8"/>
  <c r="D448" i="8"/>
  <c r="I447" i="8"/>
  <c r="H447" i="8"/>
  <c r="G447" i="8"/>
  <c r="F447" i="8"/>
  <c r="E447" i="8"/>
  <c r="D447" i="8"/>
  <c r="I446" i="8"/>
  <c r="H446" i="8"/>
  <c r="G446" i="8"/>
  <c r="F446" i="8"/>
  <c r="E446" i="8"/>
  <c r="D446" i="8"/>
  <c r="I445" i="8"/>
  <c r="H445" i="8"/>
  <c r="G445" i="8"/>
  <c r="F445" i="8"/>
  <c r="E445" i="8"/>
  <c r="D445" i="8"/>
  <c r="I444" i="8"/>
  <c r="H444" i="8"/>
  <c r="G444" i="8"/>
  <c r="F444" i="8"/>
  <c r="E444" i="8"/>
  <c r="D444" i="8"/>
  <c r="I443" i="8"/>
  <c r="H443" i="8"/>
  <c r="G443" i="8"/>
  <c r="F443" i="8"/>
  <c r="E443" i="8"/>
  <c r="D443" i="8"/>
  <c r="I442" i="8"/>
  <c r="H442" i="8"/>
  <c r="G442" i="8"/>
  <c r="F442" i="8"/>
  <c r="E442" i="8"/>
  <c r="D442" i="8"/>
  <c r="I441" i="8"/>
  <c r="H441" i="8"/>
  <c r="G441" i="8"/>
  <c r="F441" i="8"/>
  <c r="E441" i="8"/>
  <c r="D441" i="8"/>
  <c r="I440" i="8"/>
  <c r="H440" i="8"/>
  <c r="G440" i="8"/>
  <c r="F440" i="8"/>
  <c r="E440" i="8"/>
  <c r="D440" i="8"/>
  <c r="I439" i="8"/>
  <c r="H439" i="8"/>
  <c r="G439" i="8"/>
  <c r="F439" i="8"/>
  <c r="E439" i="8"/>
  <c r="D439" i="8"/>
  <c r="I438" i="8"/>
  <c r="H438" i="8"/>
  <c r="G438" i="8"/>
  <c r="F438" i="8"/>
  <c r="E438" i="8"/>
  <c r="D438" i="8"/>
  <c r="I437" i="8"/>
  <c r="H437" i="8"/>
  <c r="G437" i="8"/>
  <c r="F437" i="8"/>
  <c r="E437" i="8"/>
  <c r="D437" i="8"/>
  <c r="I436" i="8"/>
  <c r="H436" i="8"/>
  <c r="G436" i="8"/>
  <c r="F436" i="8"/>
  <c r="E436" i="8"/>
  <c r="D436" i="8"/>
  <c r="I435" i="8"/>
  <c r="H435" i="8"/>
  <c r="G435" i="8"/>
  <c r="F435" i="8"/>
  <c r="E435" i="8"/>
  <c r="D435" i="8"/>
  <c r="I434" i="8"/>
  <c r="H434" i="8"/>
  <c r="G434" i="8"/>
  <c r="F434" i="8"/>
  <c r="E434" i="8"/>
  <c r="D434" i="8"/>
  <c r="I433" i="8"/>
  <c r="H433" i="8"/>
  <c r="G433" i="8"/>
  <c r="F433" i="8"/>
  <c r="E433" i="8"/>
  <c r="D433" i="8"/>
  <c r="I432" i="8"/>
  <c r="H432" i="8"/>
  <c r="G432" i="8"/>
  <c r="F432" i="8"/>
  <c r="E432" i="8"/>
  <c r="D432" i="8"/>
  <c r="I431" i="8"/>
  <c r="H431" i="8"/>
  <c r="G431" i="8"/>
  <c r="F431" i="8"/>
  <c r="E431" i="8"/>
  <c r="D431" i="8"/>
  <c r="I430" i="8"/>
  <c r="H430" i="8"/>
  <c r="G430" i="8"/>
  <c r="F430" i="8"/>
  <c r="E430" i="8"/>
  <c r="D430" i="8"/>
  <c r="I429" i="8"/>
  <c r="H429" i="8"/>
  <c r="G429" i="8"/>
  <c r="F429" i="8"/>
  <c r="E429" i="8"/>
  <c r="D429" i="8"/>
  <c r="I428" i="8"/>
  <c r="H428" i="8"/>
  <c r="G428" i="8"/>
  <c r="F428" i="8"/>
  <c r="E428" i="8"/>
  <c r="D428" i="8"/>
  <c r="I427" i="8"/>
  <c r="H427" i="8"/>
  <c r="G427" i="8"/>
  <c r="F427" i="8"/>
  <c r="E427" i="8"/>
  <c r="D427" i="8"/>
  <c r="I426" i="8"/>
  <c r="H426" i="8"/>
  <c r="G426" i="8"/>
  <c r="F426" i="8"/>
  <c r="E426" i="8"/>
  <c r="D426" i="8"/>
  <c r="I425" i="8"/>
  <c r="H425" i="8"/>
  <c r="G425" i="8"/>
  <c r="F425" i="8"/>
  <c r="E425" i="8"/>
  <c r="D425" i="8"/>
  <c r="I424" i="8"/>
  <c r="H424" i="8"/>
  <c r="G424" i="8"/>
  <c r="F424" i="8"/>
  <c r="E424" i="8"/>
  <c r="D424" i="8"/>
  <c r="I423" i="8"/>
  <c r="H423" i="8"/>
  <c r="G423" i="8"/>
  <c r="F423" i="8"/>
  <c r="E423" i="8"/>
  <c r="D423" i="8"/>
  <c r="I422" i="8"/>
  <c r="H422" i="8"/>
  <c r="G422" i="8"/>
  <c r="F422" i="8"/>
  <c r="E422" i="8"/>
  <c r="D422" i="8"/>
  <c r="I421" i="8"/>
  <c r="H421" i="8"/>
  <c r="G421" i="8"/>
  <c r="F421" i="8"/>
  <c r="E421" i="8"/>
  <c r="D421" i="8"/>
  <c r="I420" i="8"/>
  <c r="H420" i="8"/>
  <c r="G420" i="8"/>
  <c r="F420" i="8"/>
  <c r="E420" i="8"/>
  <c r="D420" i="8"/>
  <c r="I419" i="8"/>
  <c r="H419" i="8"/>
  <c r="G419" i="8"/>
  <c r="F419" i="8"/>
  <c r="E419" i="8"/>
  <c r="D419" i="8"/>
  <c r="I418" i="8"/>
  <c r="H418" i="8"/>
  <c r="G418" i="8"/>
  <c r="F418" i="8"/>
  <c r="E418" i="8"/>
  <c r="D418" i="8"/>
  <c r="I417" i="8"/>
  <c r="H417" i="8"/>
  <c r="G417" i="8"/>
  <c r="F417" i="8"/>
  <c r="E417" i="8"/>
  <c r="D417" i="8"/>
  <c r="I416" i="8"/>
  <c r="H416" i="8"/>
  <c r="G416" i="8"/>
  <c r="F416" i="8"/>
  <c r="E416" i="8"/>
  <c r="D416" i="8"/>
  <c r="I415" i="8"/>
  <c r="H415" i="8"/>
  <c r="G415" i="8"/>
  <c r="F415" i="8"/>
  <c r="E415" i="8"/>
  <c r="D415" i="8"/>
  <c r="I414" i="8"/>
  <c r="H414" i="8"/>
  <c r="G414" i="8"/>
  <c r="F414" i="8"/>
  <c r="E414" i="8"/>
  <c r="D414" i="8"/>
  <c r="I413" i="8"/>
  <c r="H413" i="8"/>
  <c r="G413" i="8"/>
  <c r="F413" i="8"/>
  <c r="E413" i="8"/>
  <c r="D413" i="8"/>
  <c r="I412" i="8"/>
  <c r="H412" i="8"/>
  <c r="G412" i="8"/>
  <c r="F412" i="8"/>
  <c r="E412" i="8"/>
  <c r="D412" i="8"/>
  <c r="I411" i="8"/>
  <c r="H411" i="8"/>
  <c r="G411" i="8"/>
  <c r="F411" i="8"/>
  <c r="E411" i="8"/>
  <c r="D411" i="8"/>
  <c r="I410" i="8"/>
  <c r="H410" i="8"/>
  <c r="G410" i="8"/>
  <c r="F410" i="8"/>
  <c r="E410" i="8"/>
  <c r="D410" i="8"/>
  <c r="I409" i="8"/>
  <c r="H409" i="8"/>
  <c r="G409" i="8"/>
  <c r="F409" i="8"/>
  <c r="E409" i="8"/>
  <c r="D409" i="8"/>
  <c r="I408" i="8"/>
  <c r="H408" i="8"/>
  <c r="G408" i="8"/>
  <c r="F408" i="8"/>
  <c r="E408" i="8"/>
  <c r="D408" i="8"/>
  <c r="I407" i="8"/>
  <c r="H407" i="8"/>
  <c r="G407" i="8"/>
  <c r="F407" i="8"/>
  <c r="E407" i="8"/>
  <c r="D407" i="8"/>
  <c r="I406" i="8"/>
  <c r="H406" i="8"/>
  <c r="G406" i="8"/>
  <c r="F406" i="8"/>
  <c r="E406" i="8"/>
  <c r="D406" i="8"/>
  <c r="I405" i="8"/>
  <c r="H405" i="8"/>
  <c r="G405" i="8"/>
  <c r="F405" i="8"/>
  <c r="E405" i="8"/>
  <c r="D405" i="8"/>
  <c r="I404" i="8"/>
  <c r="H404" i="8"/>
  <c r="G404" i="8"/>
  <c r="F404" i="8"/>
  <c r="E404" i="8"/>
  <c r="D404" i="8"/>
  <c r="I403" i="8"/>
  <c r="H403" i="8"/>
  <c r="G403" i="8"/>
  <c r="F403" i="8"/>
  <c r="E403" i="8"/>
  <c r="D403" i="8"/>
  <c r="I402" i="8"/>
  <c r="H402" i="8"/>
  <c r="G402" i="8"/>
  <c r="F402" i="8"/>
  <c r="E402" i="8"/>
  <c r="D402" i="8"/>
  <c r="I401" i="8"/>
  <c r="H401" i="8"/>
  <c r="G401" i="8"/>
  <c r="F401" i="8"/>
  <c r="E401" i="8"/>
  <c r="D401" i="8"/>
  <c r="I400" i="8"/>
  <c r="H400" i="8"/>
  <c r="G400" i="8"/>
  <c r="F400" i="8"/>
  <c r="E400" i="8"/>
  <c r="D400" i="8"/>
  <c r="I399" i="8"/>
  <c r="H399" i="8"/>
  <c r="G399" i="8"/>
  <c r="F399" i="8"/>
  <c r="E399" i="8"/>
  <c r="D399" i="8"/>
  <c r="I398" i="8"/>
  <c r="H398" i="8"/>
  <c r="G398" i="8"/>
  <c r="F398" i="8"/>
  <c r="E398" i="8"/>
  <c r="D398" i="8"/>
  <c r="I397" i="8"/>
  <c r="H397" i="8"/>
  <c r="G397" i="8"/>
  <c r="F397" i="8"/>
  <c r="E397" i="8"/>
  <c r="D397" i="8"/>
  <c r="I396" i="8"/>
  <c r="H396" i="8"/>
  <c r="G396" i="8"/>
  <c r="F396" i="8"/>
  <c r="E396" i="8"/>
  <c r="D396" i="8"/>
  <c r="I395" i="8"/>
  <c r="H395" i="8"/>
  <c r="G395" i="8"/>
  <c r="F395" i="8"/>
  <c r="E395" i="8"/>
  <c r="D395" i="8"/>
  <c r="I394" i="8"/>
  <c r="H394" i="8"/>
  <c r="G394" i="8"/>
  <c r="F394" i="8"/>
  <c r="E394" i="8"/>
  <c r="D394" i="8"/>
  <c r="I393" i="8"/>
  <c r="H393" i="8"/>
  <c r="G393" i="8"/>
  <c r="F393" i="8"/>
  <c r="E393" i="8"/>
  <c r="D393" i="8"/>
  <c r="I392" i="8"/>
  <c r="H392" i="8"/>
  <c r="G392" i="8"/>
  <c r="F392" i="8"/>
  <c r="E392" i="8"/>
  <c r="D392" i="8"/>
  <c r="I391" i="8"/>
  <c r="H391" i="8"/>
  <c r="G391" i="8"/>
  <c r="F391" i="8"/>
  <c r="E391" i="8"/>
  <c r="D391" i="8"/>
  <c r="I390" i="8"/>
  <c r="H390" i="8"/>
  <c r="G390" i="8"/>
  <c r="F390" i="8"/>
  <c r="E390" i="8"/>
  <c r="D390" i="8"/>
  <c r="I389" i="8"/>
  <c r="H389" i="8"/>
  <c r="G389" i="8"/>
  <c r="F389" i="8"/>
  <c r="E389" i="8"/>
  <c r="D389" i="8"/>
  <c r="I388" i="8"/>
  <c r="H388" i="8"/>
  <c r="G388" i="8"/>
  <c r="F388" i="8"/>
  <c r="E388" i="8"/>
  <c r="D388" i="8"/>
  <c r="I387" i="8"/>
  <c r="H387" i="8"/>
  <c r="G387" i="8"/>
  <c r="F387" i="8"/>
  <c r="E387" i="8"/>
  <c r="D387" i="8"/>
  <c r="I386" i="8"/>
  <c r="H386" i="8"/>
  <c r="G386" i="8"/>
  <c r="F386" i="8"/>
  <c r="E386" i="8"/>
  <c r="D386" i="8"/>
  <c r="I385" i="8"/>
  <c r="H385" i="8"/>
  <c r="G385" i="8"/>
  <c r="F385" i="8"/>
  <c r="E385" i="8"/>
  <c r="D385" i="8"/>
  <c r="I384" i="8"/>
  <c r="H384" i="8"/>
  <c r="G384" i="8"/>
  <c r="F384" i="8"/>
  <c r="E384" i="8"/>
  <c r="D384" i="8"/>
  <c r="I383" i="8"/>
  <c r="H383" i="8"/>
  <c r="G383" i="8"/>
  <c r="F383" i="8"/>
  <c r="E383" i="8"/>
  <c r="D383" i="8"/>
  <c r="I382" i="8"/>
  <c r="H382" i="8"/>
  <c r="G382" i="8"/>
  <c r="F382" i="8"/>
  <c r="E382" i="8"/>
  <c r="D382" i="8"/>
  <c r="I381" i="8"/>
  <c r="H381" i="8"/>
  <c r="G381" i="8"/>
  <c r="F381" i="8"/>
  <c r="E381" i="8"/>
  <c r="D381" i="8"/>
  <c r="I380" i="8"/>
  <c r="H380" i="8"/>
  <c r="G380" i="8"/>
  <c r="F380" i="8"/>
  <c r="E380" i="8"/>
  <c r="D380" i="8"/>
  <c r="I379" i="8"/>
  <c r="H379" i="8"/>
  <c r="G379" i="8"/>
  <c r="F379" i="8"/>
  <c r="E379" i="8"/>
  <c r="D379" i="8"/>
  <c r="I378" i="8"/>
  <c r="H378" i="8"/>
  <c r="G378" i="8"/>
  <c r="F378" i="8"/>
  <c r="E378" i="8"/>
  <c r="D378" i="8"/>
  <c r="I377" i="8"/>
  <c r="H377" i="8"/>
  <c r="G377" i="8"/>
  <c r="F377" i="8"/>
  <c r="E377" i="8"/>
  <c r="D377" i="8"/>
  <c r="I376" i="8"/>
  <c r="H376" i="8"/>
  <c r="G376" i="8"/>
  <c r="F376" i="8"/>
  <c r="E376" i="8"/>
  <c r="D376" i="8"/>
  <c r="I375" i="8"/>
  <c r="H375" i="8"/>
  <c r="G375" i="8"/>
  <c r="F375" i="8"/>
  <c r="E375" i="8"/>
  <c r="D375" i="8"/>
  <c r="I374" i="8"/>
  <c r="H374" i="8"/>
  <c r="G374" i="8"/>
  <c r="F374" i="8"/>
  <c r="E374" i="8"/>
  <c r="D374" i="8"/>
  <c r="I373" i="8"/>
  <c r="H373" i="8"/>
  <c r="G373" i="8"/>
  <c r="F373" i="8"/>
  <c r="E373" i="8"/>
  <c r="D373" i="8"/>
  <c r="I372" i="8"/>
  <c r="H372" i="8"/>
  <c r="G372" i="8"/>
  <c r="F372" i="8"/>
  <c r="E372" i="8"/>
  <c r="D372" i="8"/>
  <c r="I371" i="8"/>
  <c r="H371" i="8"/>
  <c r="G371" i="8"/>
  <c r="F371" i="8"/>
  <c r="E371" i="8"/>
  <c r="D371" i="8"/>
  <c r="I370" i="8"/>
  <c r="H370" i="8"/>
  <c r="G370" i="8"/>
  <c r="F370" i="8"/>
  <c r="E370" i="8"/>
  <c r="D370" i="8"/>
  <c r="I369" i="8"/>
  <c r="H369" i="8"/>
  <c r="G369" i="8"/>
  <c r="F369" i="8"/>
  <c r="E369" i="8"/>
  <c r="D369" i="8"/>
  <c r="I368" i="8"/>
  <c r="H368" i="8"/>
  <c r="G368" i="8"/>
  <c r="F368" i="8"/>
  <c r="E368" i="8"/>
  <c r="D368" i="8"/>
  <c r="I367" i="8"/>
  <c r="H367" i="8"/>
  <c r="G367" i="8"/>
  <c r="F367" i="8"/>
  <c r="E367" i="8"/>
  <c r="D367" i="8"/>
  <c r="I366" i="8"/>
  <c r="H366" i="8"/>
  <c r="G366" i="8"/>
  <c r="F366" i="8"/>
  <c r="E366" i="8"/>
  <c r="D366" i="8"/>
  <c r="I365" i="8"/>
  <c r="H365" i="8"/>
  <c r="G365" i="8"/>
  <c r="F365" i="8"/>
  <c r="E365" i="8"/>
  <c r="D365" i="8"/>
  <c r="I364" i="8"/>
  <c r="H364" i="8"/>
  <c r="G364" i="8"/>
  <c r="F364" i="8"/>
  <c r="E364" i="8"/>
  <c r="D364" i="8"/>
  <c r="I363" i="8"/>
  <c r="H363" i="8"/>
  <c r="G363" i="8"/>
  <c r="F363" i="8"/>
  <c r="E363" i="8"/>
  <c r="D363" i="8"/>
  <c r="I362" i="8"/>
  <c r="H362" i="8"/>
  <c r="G362" i="8"/>
  <c r="F362" i="8"/>
  <c r="E362" i="8"/>
  <c r="D362" i="8"/>
  <c r="I361" i="8"/>
  <c r="H361" i="8"/>
  <c r="G361" i="8"/>
  <c r="F361" i="8"/>
  <c r="E361" i="8"/>
  <c r="D361" i="8"/>
  <c r="I360" i="8"/>
  <c r="H360" i="8"/>
  <c r="G360" i="8"/>
  <c r="F360" i="8"/>
  <c r="E360" i="8"/>
  <c r="D360" i="8"/>
  <c r="I359" i="8"/>
  <c r="H359" i="8"/>
  <c r="G359" i="8"/>
  <c r="F359" i="8"/>
  <c r="E359" i="8"/>
  <c r="D359" i="8"/>
  <c r="I358" i="8"/>
  <c r="H358" i="8"/>
  <c r="G358" i="8"/>
  <c r="F358" i="8"/>
  <c r="E358" i="8"/>
  <c r="D358" i="8"/>
  <c r="I357" i="8"/>
  <c r="H357" i="8"/>
  <c r="G357" i="8"/>
  <c r="F357" i="8"/>
  <c r="E357" i="8"/>
  <c r="D357" i="8"/>
  <c r="I356" i="8"/>
  <c r="H356" i="8"/>
  <c r="G356" i="8"/>
  <c r="F356" i="8"/>
  <c r="E356" i="8"/>
  <c r="D356" i="8"/>
  <c r="I355" i="8"/>
  <c r="H355" i="8"/>
  <c r="G355" i="8"/>
  <c r="F355" i="8"/>
  <c r="E355" i="8"/>
  <c r="D355" i="8"/>
  <c r="I354" i="8"/>
  <c r="H354" i="8"/>
  <c r="G354" i="8"/>
  <c r="F354" i="8"/>
  <c r="E354" i="8"/>
  <c r="D354" i="8"/>
  <c r="I353" i="8"/>
  <c r="H353" i="8"/>
  <c r="G353" i="8"/>
  <c r="F353" i="8"/>
  <c r="E353" i="8"/>
  <c r="D353" i="8"/>
  <c r="I352" i="8"/>
  <c r="H352" i="8"/>
  <c r="G352" i="8"/>
  <c r="F352" i="8"/>
  <c r="E352" i="8"/>
  <c r="D352" i="8"/>
  <c r="I351" i="8"/>
  <c r="H351" i="8"/>
  <c r="G351" i="8"/>
  <c r="F351" i="8"/>
  <c r="E351" i="8"/>
  <c r="D351" i="8"/>
  <c r="I350" i="8"/>
  <c r="H350" i="8"/>
  <c r="G350" i="8"/>
  <c r="F350" i="8"/>
  <c r="E350" i="8"/>
  <c r="D350" i="8"/>
  <c r="I349" i="8"/>
  <c r="H349" i="8"/>
  <c r="G349" i="8"/>
  <c r="F349" i="8"/>
  <c r="E349" i="8"/>
  <c r="D349" i="8"/>
  <c r="I348" i="8"/>
  <c r="H348" i="8"/>
  <c r="G348" i="8"/>
  <c r="F348" i="8"/>
  <c r="E348" i="8"/>
  <c r="D348" i="8"/>
  <c r="I347" i="8"/>
  <c r="H347" i="8"/>
  <c r="G347" i="8"/>
  <c r="F347" i="8"/>
  <c r="E347" i="8"/>
  <c r="D347" i="8"/>
  <c r="I346" i="8"/>
  <c r="H346" i="8"/>
  <c r="G346" i="8"/>
  <c r="F346" i="8"/>
  <c r="E346" i="8"/>
  <c r="D346" i="8"/>
  <c r="I345" i="8"/>
  <c r="H345" i="8"/>
  <c r="G345" i="8"/>
  <c r="F345" i="8"/>
  <c r="E345" i="8"/>
  <c r="D345" i="8"/>
  <c r="I344" i="8"/>
  <c r="H344" i="8"/>
  <c r="G344" i="8"/>
  <c r="F344" i="8"/>
  <c r="E344" i="8"/>
  <c r="D344" i="8"/>
  <c r="I343" i="8"/>
  <c r="H343" i="8"/>
  <c r="G343" i="8"/>
  <c r="F343" i="8"/>
  <c r="E343" i="8"/>
  <c r="D343" i="8"/>
  <c r="I342" i="8"/>
  <c r="H342" i="8"/>
  <c r="G342" i="8"/>
  <c r="F342" i="8"/>
  <c r="E342" i="8"/>
  <c r="D342" i="8"/>
  <c r="I341" i="8"/>
  <c r="H341" i="8"/>
  <c r="G341" i="8"/>
  <c r="F341" i="8"/>
  <c r="E341" i="8"/>
  <c r="D341" i="8"/>
  <c r="I340" i="8"/>
  <c r="H340" i="8"/>
  <c r="G340" i="8"/>
  <c r="F340" i="8"/>
  <c r="E340" i="8"/>
  <c r="D340" i="8"/>
  <c r="I339" i="8"/>
  <c r="H339" i="8"/>
  <c r="G339" i="8"/>
  <c r="F339" i="8"/>
  <c r="E339" i="8"/>
  <c r="D339" i="8"/>
  <c r="I338" i="8"/>
  <c r="H338" i="8"/>
  <c r="G338" i="8"/>
  <c r="F338" i="8"/>
  <c r="E338" i="8"/>
  <c r="D338" i="8"/>
  <c r="I337" i="8"/>
  <c r="H337" i="8"/>
  <c r="G337" i="8"/>
  <c r="F337" i="8"/>
  <c r="E337" i="8"/>
  <c r="D337" i="8"/>
  <c r="I336" i="8"/>
  <c r="H336" i="8"/>
  <c r="G336" i="8"/>
  <c r="F336" i="8"/>
  <c r="E336" i="8"/>
  <c r="D336" i="8"/>
  <c r="I335" i="8"/>
  <c r="H335" i="8"/>
  <c r="G335" i="8"/>
  <c r="F335" i="8"/>
  <c r="E335" i="8"/>
  <c r="D335" i="8"/>
  <c r="I334" i="8"/>
  <c r="H334" i="8"/>
  <c r="G334" i="8"/>
  <c r="F334" i="8"/>
  <c r="E334" i="8"/>
  <c r="D334" i="8"/>
  <c r="I333" i="8"/>
  <c r="H333" i="8"/>
  <c r="G333" i="8"/>
  <c r="F333" i="8"/>
  <c r="E333" i="8"/>
  <c r="D333" i="8"/>
  <c r="I332" i="8"/>
  <c r="H332" i="8"/>
  <c r="G332" i="8"/>
  <c r="F332" i="8"/>
  <c r="E332" i="8"/>
  <c r="D332" i="8"/>
  <c r="I331" i="8"/>
  <c r="H331" i="8"/>
  <c r="G331" i="8"/>
  <c r="F331" i="8"/>
  <c r="E331" i="8"/>
  <c r="D331" i="8"/>
  <c r="I330" i="8"/>
  <c r="H330" i="8"/>
  <c r="G330" i="8"/>
  <c r="F330" i="8"/>
  <c r="E330" i="8"/>
  <c r="D330" i="8"/>
  <c r="I329" i="8"/>
  <c r="H329" i="8"/>
  <c r="G329" i="8"/>
  <c r="F329" i="8"/>
  <c r="E329" i="8"/>
  <c r="D329" i="8"/>
  <c r="I328" i="8"/>
  <c r="H328" i="8"/>
  <c r="G328" i="8"/>
  <c r="F328" i="8"/>
  <c r="E328" i="8"/>
  <c r="D328" i="8"/>
  <c r="I327" i="8"/>
  <c r="H327" i="8"/>
  <c r="G327" i="8"/>
  <c r="F327" i="8"/>
  <c r="E327" i="8"/>
  <c r="D327" i="8"/>
  <c r="I326" i="8"/>
  <c r="H326" i="8"/>
  <c r="G326" i="8"/>
  <c r="F326" i="8"/>
  <c r="E326" i="8"/>
  <c r="D326" i="8"/>
  <c r="I325" i="8"/>
  <c r="H325" i="8"/>
  <c r="G325" i="8"/>
  <c r="F325" i="8"/>
  <c r="E325" i="8"/>
  <c r="D325" i="8"/>
  <c r="I324" i="8"/>
  <c r="H324" i="8"/>
  <c r="G324" i="8"/>
  <c r="F324" i="8"/>
  <c r="E324" i="8"/>
  <c r="D324" i="8"/>
  <c r="I323" i="8"/>
  <c r="H323" i="8"/>
  <c r="G323" i="8"/>
  <c r="F323" i="8"/>
  <c r="E323" i="8"/>
  <c r="D323" i="8"/>
  <c r="I322" i="8"/>
  <c r="H322" i="8"/>
  <c r="G322" i="8"/>
  <c r="F322" i="8"/>
  <c r="E322" i="8"/>
  <c r="D322" i="8"/>
  <c r="I321" i="8"/>
  <c r="H321" i="8"/>
  <c r="G321" i="8"/>
  <c r="F321" i="8"/>
  <c r="E321" i="8"/>
  <c r="D321" i="8"/>
  <c r="I320" i="8"/>
  <c r="H320" i="8"/>
  <c r="G320" i="8"/>
  <c r="F320" i="8"/>
  <c r="E320" i="8"/>
  <c r="D320" i="8"/>
  <c r="I319" i="8"/>
  <c r="H319" i="8"/>
  <c r="G319" i="8"/>
  <c r="F319" i="8"/>
  <c r="E319" i="8"/>
  <c r="D319" i="8"/>
  <c r="I318" i="8"/>
  <c r="H318" i="8"/>
  <c r="G318" i="8"/>
  <c r="F318" i="8"/>
  <c r="E318" i="8"/>
  <c r="D318" i="8"/>
  <c r="I317" i="8"/>
  <c r="H317" i="8"/>
  <c r="G317" i="8"/>
  <c r="F317" i="8"/>
  <c r="E317" i="8"/>
  <c r="D317" i="8"/>
  <c r="I316" i="8"/>
  <c r="H316" i="8"/>
  <c r="G316" i="8"/>
  <c r="F316" i="8"/>
  <c r="E316" i="8"/>
  <c r="D316" i="8"/>
  <c r="I315" i="8"/>
  <c r="H315" i="8"/>
  <c r="G315" i="8"/>
  <c r="F315" i="8"/>
  <c r="E315" i="8"/>
  <c r="D315" i="8"/>
  <c r="I314" i="8"/>
  <c r="H314" i="8"/>
  <c r="G314" i="8"/>
  <c r="F314" i="8"/>
  <c r="E314" i="8"/>
  <c r="D314" i="8"/>
  <c r="I313" i="8"/>
  <c r="H313" i="8"/>
  <c r="G313" i="8"/>
  <c r="F313" i="8"/>
  <c r="E313" i="8"/>
  <c r="D313" i="8"/>
  <c r="I312" i="8"/>
  <c r="H312" i="8"/>
  <c r="G312" i="8"/>
  <c r="F312" i="8"/>
  <c r="E312" i="8"/>
  <c r="D312" i="8"/>
  <c r="I311" i="8"/>
  <c r="H311" i="8"/>
  <c r="G311" i="8"/>
  <c r="F311" i="8"/>
  <c r="E311" i="8"/>
  <c r="D311" i="8"/>
  <c r="I310" i="8"/>
  <c r="H310" i="8"/>
  <c r="G310" i="8"/>
  <c r="F310" i="8"/>
  <c r="E310" i="8"/>
  <c r="D310" i="8"/>
  <c r="I309" i="8"/>
  <c r="H309" i="8"/>
  <c r="G309" i="8"/>
  <c r="F309" i="8"/>
  <c r="E309" i="8"/>
  <c r="D309" i="8"/>
  <c r="I308" i="8"/>
  <c r="H308" i="8"/>
  <c r="G308" i="8"/>
  <c r="F308" i="8"/>
  <c r="E308" i="8"/>
  <c r="D308" i="8"/>
  <c r="I307" i="8"/>
  <c r="H307" i="8"/>
  <c r="G307" i="8"/>
  <c r="F307" i="8"/>
  <c r="E307" i="8"/>
  <c r="D307" i="8"/>
  <c r="I306" i="8"/>
  <c r="H306" i="8"/>
  <c r="G306" i="8"/>
  <c r="F306" i="8"/>
  <c r="E306" i="8"/>
  <c r="D306" i="8"/>
  <c r="I305" i="8"/>
  <c r="H305" i="8"/>
  <c r="G305" i="8"/>
  <c r="F305" i="8"/>
  <c r="E305" i="8"/>
  <c r="D305" i="8"/>
  <c r="I304" i="8"/>
  <c r="H304" i="8"/>
  <c r="G304" i="8"/>
  <c r="F304" i="8"/>
  <c r="E304" i="8"/>
  <c r="D304" i="8"/>
  <c r="I303" i="8"/>
  <c r="H303" i="8"/>
  <c r="G303" i="8"/>
  <c r="F303" i="8"/>
  <c r="E303" i="8"/>
  <c r="D303" i="8"/>
  <c r="I302" i="8"/>
  <c r="H302" i="8"/>
  <c r="G302" i="8"/>
  <c r="F302" i="8"/>
  <c r="E302" i="8"/>
  <c r="D302" i="8"/>
  <c r="I301" i="8"/>
  <c r="H301" i="8"/>
  <c r="G301" i="8"/>
  <c r="F301" i="8"/>
  <c r="E301" i="8"/>
  <c r="D301" i="8"/>
  <c r="I300" i="8"/>
  <c r="H300" i="8"/>
  <c r="G300" i="8"/>
  <c r="F300" i="8"/>
  <c r="E300" i="8"/>
  <c r="D300" i="8"/>
  <c r="I299" i="8"/>
  <c r="H299" i="8"/>
  <c r="G299" i="8"/>
  <c r="F299" i="8"/>
  <c r="E299" i="8"/>
  <c r="D299" i="8"/>
  <c r="I298" i="8"/>
  <c r="H298" i="8"/>
  <c r="G298" i="8"/>
  <c r="F298" i="8"/>
  <c r="E298" i="8"/>
  <c r="D298" i="8"/>
  <c r="I297" i="8"/>
  <c r="H297" i="8"/>
  <c r="G297" i="8"/>
  <c r="F297" i="8"/>
  <c r="E297" i="8"/>
  <c r="D297" i="8"/>
  <c r="I296" i="8"/>
  <c r="H296" i="8"/>
  <c r="G296" i="8"/>
  <c r="F296" i="8"/>
  <c r="E296" i="8"/>
  <c r="D296" i="8"/>
  <c r="I295" i="8"/>
  <c r="H295" i="8"/>
  <c r="G295" i="8"/>
  <c r="F295" i="8"/>
  <c r="E295" i="8"/>
  <c r="D295" i="8"/>
  <c r="I294" i="8"/>
  <c r="H294" i="8"/>
  <c r="G294" i="8"/>
  <c r="F294" i="8"/>
  <c r="E294" i="8"/>
  <c r="D294" i="8"/>
  <c r="I293" i="8"/>
  <c r="H293" i="8"/>
  <c r="G293" i="8"/>
  <c r="F293" i="8"/>
  <c r="E293" i="8"/>
  <c r="D293" i="8"/>
  <c r="I292" i="8"/>
  <c r="H292" i="8"/>
  <c r="G292" i="8"/>
  <c r="F292" i="8"/>
  <c r="E292" i="8"/>
  <c r="D292" i="8"/>
  <c r="I291" i="8"/>
  <c r="H291" i="8"/>
  <c r="G291" i="8"/>
  <c r="F291" i="8"/>
  <c r="E291" i="8"/>
  <c r="D291" i="8"/>
  <c r="I290" i="8"/>
  <c r="H290" i="8"/>
  <c r="G290" i="8"/>
  <c r="F290" i="8"/>
  <c r="E290" i="8"/>
  <c r="D290" i="8"/>
  <c r="I289" i="8"/>
  <c r="H289" i="8"/>
  <c r="G289" i="8"/>
  <c r="F289" i="8"/>
  <c r="E289" i="8"/>
  <c r="D289" i="8"/>
  <c r="I288" i="8"/>
  <c r="H288" i="8"/>
  <c r="G288" i="8"/>
  <c r="F288" i="8"/>
  <c r="E288" i="8"/>
  <c r="D288" i="8"/>
  <c r="I287" i="8"/>
  <c r="H287" i="8"/>
  <c r="G287" i="8"/>
  <c r="F287" i="8"/>
  <c r="E287" i="8"/>
  <c r="D287" i="8"/>
  <c r="I286" i="8"/>
  <c r="H286" i="8"/>
  <c r="G286" i="8"/>
  <c r="F286" i="8"/>
  <c r="E286" i="8"/>
  <c r="D286" i="8"/>
  <c r="I285" i="8"/>
  <c r="H285" i="8"/>
  <c r="G285" i="8"/>
  <c r="F285" i="8"/>
  <c r="E285" i="8"/>
  <c r="D285" i="8"/>
  <c r="I284" i="8"/>
  <c r="H284" i="8"/>
  <c r="G284" i="8"/>
  <c r="F284" i="8"/>
  <c r="E284" i="8"/>
  <c r="D284" i="8"/>
  <c r="I283" i="8"/>
  <c r="H283" i="8"/>
  <c r="G283" i="8"/>
  <c r="F283" i="8"/>
  <c r="E283" i="8"/>
  <c r="D283" i="8"/>
  <c r="I282" i="8"/>
  <c r="H282" i="8"/>
  <c r="G282" i="8"/>
  <c r="F282" i="8"/>
  <c r="E282" i="8"/>
  <c r="D282" i="8"/>
  <c r="I281" i="8"/>
  <c r="H281" i="8"/>
  <c r="G281" i="8"/>
  <c r="F281" i="8"/>
  <c r="E281" i="8"/>
  <c r="D281" i="8"/>
  <c r="I280" i="8"/>
  <c r="H280" i="8"/>
  <c r="G280" i="8"/>
  <c r="F280" i="8"/>
  <c r="E280" i="8"/>
  <c r="D280" i="8"/>
  <c r="I279" i="8"/>
  <c r="H279" i="8"/>
  <c r="G279" i="8"/>
  <c r="F279" i="8"/>
  <c r="E279" i="8"/>
  <c r="D279" i="8"/>
  <c r="I278" i="8"/>
  <c r="H278" i="8"/>
  <c r="G278" i="8"/>
  <c r="F278" i="8"/>
  <c r="E278" i="8"/>
  <c r="D278" i="8"/>
  <c r="I277" i="8"/>
  <c r="H277" i="8"/>
  <c r="G277" i="8"/>
  <c r="F277" i="8"/>
  <c r="E277" i="8"/>
  <c r="D277" i="8"/>
  <c r="I276" i="8"/>
  <c r="H276" i="8"/>
  <c r="G276" i="8"/>
  <c r="F276" i="8"/>
  <c r="E276" i="8"/>
  <c r="D276" i="8"/>
  <c r="I275" i="8"/>
  <c r="H275" i="8"/>
  <c r="G275" i="8"/>
  <c r="F275" i="8"/>
  <c r="E275" i="8"/>
  <c r="D275" i="8"/>
  <c r="I274" i="8"/>
  <c r="H274" i="8"/>
  <c r="G274" i="8"/>
  <c r="F274" i="8"/>
  <c r="E274" i="8"/>
  <c r="D274" i="8"/>
  <c r="I273" i="8"/>
  <c r="H273" i="8"/>
  <c r="G273" i="8"/>
  <c r="F273" i="8"/>
  <c r="E273" i="8"/>
  <c r="D273" i="8"/>
  <c r="I272" i="8"/>
  <c r="H272" i="8"/>
  <c r="G272" i="8"/>
  <c r="F272" i="8"/>
  <c r="E272" i="8"/>
  <c r="D272" i="8"/>
  <c r="I271" i="8"/>
  <c r="H271" i="8"/>
  <c r="G271" i="8"/>
  <c r="F271" i="8"/>
  <c r="E271" i="8"/>
  <c r="D271" i="8"/>
  <c r="I270" i="8"/>
  <c r="H270" i="8"/>
  <c r="G270" i="8"/>
  <c r="F270" i="8"/>
  <c r="E270" i="8"/>
  <c r="D270" i="8"/>
  <c r="I269" i="8"/>
  <c r="H269" i="8"/>
  <c r="G269" i="8"/>
  <c r="F269" i="8"/>
  <c r="E269" i="8"/>
  <c r="D269" i="8"/>
  <c r="I268" i="8"/>
  <c r="H268" i="8"/>
  <c r="G268" i="8"/>
  <c r="F268" i="8"/>
  <c r="E268" i="8"/>
  <c r="D268" i="8"/>
  <c r="I267" i="8"/>
  <c r="H267" i="8"/>
  <c r="G267" i="8"/>
  <c r="F267" i="8"/>
  <c r="E267" i="8"/>
  <c r="D267" i="8"/>
  <c r="I266" i="8"/>
  <c r="H266" i="8"/>
  <c r="G266" i="8"/>
  <c r="F266" i="8"/>
  <c r="E266" i="8"/>
  <c r="D266" i="8"/>
  <c r="I265" i="8"/>
  <c r="H265" i="8"/>
  <c r="G265" i="8"/>
  <c r="F265" i="8"/>
  <c r="E265" i="8"/>
  <c r="D265" i="8"/>
  <c r="I264" i="8"/>
  <c r="H264" i="8"/>
  <c r="G264" i="8"/>
  <c r="F264" i="8"/>
  <c r="E264" i="8"/>
  <c r="D264" i="8"/>
  <c r="I263" i="8"/>
  <c r="H263" i="8"/>
  <c r="G263" i="8"/>
  <c r="F263" i="8"/>
  <c r="E263" i="8"/>
  <c r="D263" i="8"/>
  <c r="I262" i="8"/>
  <c r="H262" i="8"/>
  <c r="G262" i="8"/>
  <c r="F262" i="8"/>
  <c r="E262" i="8"/>
  <c r="D262" i="8"/>
  <c r="I261" i="8"/>
  <c r="H261" i="8"/>
  <c r="G261" i="8"/>
  <c r="F261" i="8"/>
  <c r="E261" i="8"/>
  <c r="D261" i="8"/>
  <c r="I260" i="8"/>
  <c r="H260" i="8"/>
  <c r="G260" i="8"/>
  <c r="F260" i="8"/>
  <c r="E260" i="8"/>
  <c r="D260" i="8"/>
  <c r="I259" i="8"/>
  <c r="H259" i="8"/>
  <c r="G259" i="8"/>
  <c r="F259" i="8"/>
  <c r="E259" i="8"/>
  <c r="D259" i="8"/>
  <c r="I258" i="8"/>
  <c r="H258" i="8"/>
  <c r="G258" i="8"/>
  <c r="F258" i="8"/>
  <c r="E258" i="8"/>
  <c r="D258" i="8"/>
  <c r="I257" i="8"/>
  <c r="H257" i="8"/>
  <c r="G257" i="8"/>
  <c r="F257" i="8"/>
  <c r="E257" i="8"/>
  <c r="D257" i="8"/>
  <c r="I256" i="8"/>
  <c r="H256" i="8"/>
  <c r="G256" i="8"/>
  <c r="F256" i="8"/>
  <c r="E256" i="8"/>
  <c r="D256" i="8"/>
  <c r="I255" i="8"/>
  <c r="H255" i="8"/>
  <c r="G255" i="8"/>
  <c r="F255" i="8"/>
  <c r="E255" i="8"/>
  <c r="D255" i="8"/>
  <c r="I254" i="8"/>
  <c r="H254" i="8"/>
  <c r="G254" i="8"/>
  <c r="F254" i="8"/>
  <c r="E254" i="8"/>
  <c r="D254" i="8"/>
  <c r="I253" i="8"/>
  <c r="H253" i="8"/>
  <c r="G253" i="8"/>
  <c r="F253" i="8"/>
  <c r="E253" i="8"/>
  <c r="D253" i="8"/>
  <c r="I252" i="8"/>
  <c r="H252" i="8"/>
  <c r="G252" i="8"/>
  <c r="F252" i="8"/>
  <c r="E252" i="8"/>
  <c r="D252" i="8"/>
  <c r="I251" i="8"/>
  <c r="H251" i="8"/>
  <c r="G251" i="8"/>
  <c r="F251" i="8"/>
  <c r="E251" i="8"/>
  <c r="D251" i="8"/>
  <c r="I250" i="8"/>
  <c r="H250" i="8"/>
  <c r="G250" i="8"/>
  <c r="F250" i="8"/>
  <c r="E250" i="8"/>
  <c r="D250" i="8"/>
  <c r="I249" i="8"/>
  <c r="H249" i="8"/>
  <c r="G249" i="8"/>
  <c r="F249" i="8"/>
  <c r="E249" i="8"/>
  <c r="D249" i="8"/>
  <c r="I248" i="8"/>
  <c r="H248" i="8"/>
  <c r="G248" i="8"/>
  <c r="F248" i="8"/>
  <c r="E248" i="8"/>
  <c r="D248" i="8"/>
  <c r="I247" i="8"/>
  <c r="H247" i="8"/>
  <c r="G247" i="8"/>
  <c r="F247" i="8"/>
  <c r="E247" i="8"/>
  <c r="D247" i="8"/>
  <c r="I246" i="8"/>
  <c r="H246" i="8"/>
  <c r="G246" i="8"/>
  <c r="F246" i="8"/>
  <c r="E246" i="8"/>
  <c r="D246" i="8"/>
  <c r="I245" i="8"/>
  <c r="H245" i="8"/>
  <c r="G245" i="8"/>
  <c r="F245" i="8"/>
  <c r="E245" i="8"/>
  <c r="D245" i="8"/>
  <c r="I244" i="8"/>
  <c r="H244" i="8"/>
  <c r="G244" i="8"/>
  <c r="F244" i="8"/>
  <c r="E244" i="8"/>
  <c r="D244" i="8"/>
  <c r="I243" i="8"/>
  <c r="H243" i="8"/>
  <c r="G243" i="8"/>
  <c r="F243" i="8"/>
  <c r="E243" i="8"/>
  <c r="D243" i="8"/>
  <c r="I242" i="8"/>
  <c r="H242" i="8"/>
  <c r="G242" i="8"/>
  <c r="F242" i="8"/>
  <c r="E242" i="8"/>
  <c r="D242" i="8"/>
  <c r="I241" i="8"/>
  <c r="H241" i="8"/>
  <c r="G241" i="8"/>
  <c r="F241" i="8"/>
  <c r="E241" i="8"/>
  <c r="D241" i="8"/>
  <c r="I240" i="8"/>
  <c r="H240" i="8"/>
  <c r="G240" i="8"/>
  <c r="F240" i="8"/>
  <c r="E240" i="8"/>
  <c r="D240" i="8"/>
  <c r="I239" i="8"/>
  <c r="H239" i="8"/>
  <c r="G239" i="8"/>
  <c r="F239" i="8"/>
  <c r="E239" i="8"/>
  <c r="D239" i="8"/>
  <c r="I238" i="8"/>
  <c r="H238" i="8"/>
  <c r="G238" i="8"/>
  <c r="F238" i="8"/>
  <c r="E238" i="8"/>
  <c r="D238" i="8"/>
  <c r="I237" i="8"/>
  <c r="H237" i="8"/>
  <c r="G237" i="8"/>
  <c r="F237" i="8"/>
  <c r="E237" i="8"/>
  <c r="D237" i="8"/>
  <c r="I236" i="8"/>
  <c r="H236" i="8"/>
  <c r="G236" i="8"/>
  <c r="F236" i="8"/>
  <c r="E236" i="8"/>
  <c r="D236" i="8"/>
  <c r="I235" i="8"/>
  <c r="H235" i="8"/>
  <c r="G235" i="8"/>
  <c r="F235" i="8"/>
  <c r="E235" i="8"/>
  <c r="D235" i="8"/>
  <c r="I234" i="8"/>
  <c r="H234" i="8"/>
  <c r="G234" i="8"/>
  <c r="F234" i="8"/>
  <c r="E234" i="8"/>
  <c r="D234" i="8"/>
  <c r="I233" i="8"/>
  <c r="H233" i="8"/>
  <c r="G233" i="8"/>
  <c r="F233" i="8"/>
  <c r="E233" i="8"/>
  <c r="D233" i="8"/>
  <c r="I232" i="8"/>
  <c r="H232" i="8"/>
  <c r="G232" i="8"/>
  <c r="F232" i="8"/>
  <c r="E232" i="8"/>
  <c r="D232" i="8"/>
  <c r="I231" i="8"/>
  <c r="H231" i="8"/>
  <c r="G231" i="8"/>
  <c r="F231" i="8"/>
  <c r="E231" i="8"/>
  <c r="D231" i="8"/>
  <c r="I230" i="8"/>
  <c r="H230" i="8"/>
  <c r="G230" i="8"/>
  <c r="F230" i="8"/>
  <c r="E230" i="8"/>
  <c r="D230" i="8"/>
  <c r="I229" i="8"/>
  <c r="H229" i="8"/>
  <c r="G229" i="8"/>
  <c r="F229" i="8"/>
  <c r="E229" i="8"/>
  <c r="D229" i="8"/>
  <c r="I228" i="8"/>
  <c r="H228" i="8"/>
  <c r="G228" i="8"/>
  <c r="F228" i="8"/>
  <c r="E228" i="8"/>
  <c r="D228" i="8"/>
  <c r="I227" i="8"/>
  <c r="H227" i="8"/>
  <c r="G227" i="8"/>
  <c r="F227" i="8"/>
  <c r="E227" i="8"/>
  <c r="D227" i="8"/>
  <c r="I226" i="8"/>
  <c r="H226" i="8"/>
  <c r="G226" i="8"/>
  <c r="F226" i="8"/>
  <c r="E226" i="8"/>
  <c r="D226" i="8"/>
  <c r="I225" i="8"/>
  <c r="H225" i="8"/>
  <c r="G225" i="8"/>
  <c r="F225" i="8"/>
  <c r="E225" i="8"/>
  <c r="D225" i="8"/>
  <c r="I224" i="8"/>
  <c r="H224" i="8"/>
  <c r="G224" i="8"/>
  <c r="F224" i="8"/>
  <c r="E224" i="8"/>
  <c r="D224" i="8"/>
  <c r="I223" i="8"/>
  <c r="H223" i="8"/>
  <c r="G223" i="8"/>
  <c r="F223" i="8"/>
  <c r="E223" i="8"/>
  <c r="D223" i="8"/>
  <c r="I222" i="8"/>
  <c r="H222" i="8"/>
  <c r="G222" i="8"/>
  <c r="F222" i="8"/>
  <c r="E222" i="8"/>
  <c r="D222" i="8"/>
  <c r="I221" i="8"/>
  <c r="H221" i="8"/>
  <c r="G221" i="8"/>
  <c r="F221" i="8"/>
  <c r="E221" i="8"/>
  <c r="D221" i="8"/>
  <c r="I220" i="8"/>
  <c r="H220" i="8"/>
  <c r="G220" i="8"/>
  <c r="F220" i="8"/>
  <c r="E220" i="8"/>
  <c r="D220" i="8"/>
  <c r="I219" i="8"/>
  <c r="H219" i="8"/>
  <c r="G219" i="8"/>
  <c r="F219" i="8"/>
  <c r="E219" i="8"/>
  <c r="D219" i="8"/>
  <c r="I218" i="8"/>
  <c r="H218" i="8"/>
  <c r="G218" i="8"/>
  <c r="F218" i="8"/>
  <c r="E218" i="8"/>
  <c r="D218" i="8"/>
  <c r="I217" i="8"/>
  <c r="H217" i="8"/>
  <c r="G217" i="8"/>
  <c r="F217" i="8"/>
  <c r="E217" i="8"/>
  <c r="D217" i="8"/>
  <c r="I216" i="8"/>
  <c r="H216" i="8"/>
  <c r="G216" i="8"/>
  <c r="F216" i="8"/>
  <c r="E216" i="8"/>
  <c r="D216" i="8"/>
  <c r="I215" i="8"/>
  <c r="H215" i="8"/>
  <c r="G215" i="8"/>
  <c r="F215" i="8"/>
  <c r="E215" i="8"/>
  <c r="D215" i="8"/>
  <c r="I214" i="8"/>
  <c r="H214" i="8"/>
  <c r="G214" i="8"/>
  <c r="F214" i="8"/>
  <c r="E214" i="8"/>
  <c r="D214" i="8"/>
  <c r="I213" i="8"/>
  <c r="H213" i="8"/>
  <c r="G213" i="8"/>
  <c r="F213" i="8"/>
  <c r="E213" i="8"/>
  <c r="D213" i="8"/>
  <c r="I212" i="8"/>
  <c r="H212" i="8"/>
  <c r="G212" i="8"/>
  <c r="F212" i="8"/>
  <c r="E212" i="8"/>
  <c r="D212" i="8"/>
  <c r="I211" i="8"/>
  <c r="H211" i="8"/>
  <c r="G211" i="8"/>
  <c r="F211" i="8"/>
  <c r="E211" i="8"/>
  <c r="D211" i="8"/>
  <c r="I210" i="8"/>
  <c r="H210" i="8"/>
  <c r="G210" i="8"/>
  <c r="F210" i="8"/>
  <c r="E210" i="8"/>
  <c r="D210" i="8"/>
  <c r="I209" i="8"/>
  <c r="H209" i="8"/>
  <c r="G209" i="8"/>
  <c r="F209" i="8"/>
  <c r="E209" i="8"/>
  <c r="D209" i="8"/>
  <c r="I208" i="8"/>
  <c r="H208" i="8"/>
  <c r="G208" i="8"/>
  <c r="F208" i="8"/>
  <c r="E208" i="8"/>
  <c r="D208" i="8"/>
  <c r="I207" i="8"/>
  <c r="H207" i="8"/>
  <c r="G207" i="8"/>
  <c r="F207" i="8"/>
  <c r="E207" i="8"/>
  <c r="D207" i="8"/>
  <c r="I206" i="8"/>
  <c r="H206" i="8"/>
  <c r="G206" i="8"/>
  <c r="F206" i="8"/>
  <c r="E206" i="8"/>
  <c r="D206" i="8"/>
  <c r="I205" i="8"/>
  <c r="H205" i="8"/>
  <c r="G205" i="8"/>
  <c r="F205" i="8"/>
  <c r="E205" i="8"/>
  <c r="D205" i="8"/>
  <c r="I204" i="8"/>
  <c r="H204" i="8"/>
  <c r="G204" i="8"/>
  <c r="F204" i="8"/>
  <c r="E204" i="8"/>
  <c r="D204" i="8"/>
  <c r="I203" i="8"/>
  <c r="H203" i="8"/>
  <c r="G203" i="8"/>
  <c r="F203" i="8"/>
  <c r="E203" i="8"/>
  <c r="D203" i="8"/>
  <c r="I202" i="8"/>
  <c r="H202" i="8"/>
  <c r="G202" i="8"/>
  <c r="F202" i="8"/>
  <c r="E202" i="8"/>
  <c r="D202" i="8"/>
  <c r="I201" i="8"/>
  <c r="H201" i="8"/>
  <c r="G201" i="8"/>
  <c r="F201" i="8"/>
  <c r="E201" i="8"/>
  <c r="D201" i="8"/>
  <c r="I200" i="8"/>
  <c r="H200" i="8"/>
  <c r="G200" i="8"/>
  <c r="F200" i="8"/>
  <c r="E200" i="8"/>
  <c r="D200" i="8"/>
  <c r="I199" i="8"/>
  <c r="H199" i="8"/>
  <c r="G199" i="8"/>
  <c r="F199" i="8"/>
  <c r="E199" i="8"/>
  <c r="D199" i="8"/>
  <c r="I198" i="8"/>
  <c r="H198" i="8"/>
  <c r="G198" i="8"/>
  <c r="F198" i="8"/>
  <c r="E198" i="8"/>
  <c r="D198" i="8"/>
  <c r="I197" i="8"/>
  <c r="H197" i="8"/>
  <c r="G197" i="8"/>
  <c r="F197" i="8"/>
  <c r="E197" i="8"/>
  <c r="D197" i="8"/>
  <c r="I196" i="8"/>
  <c r="H196" i="8"/>
  <c r="G196" i="8"/>
  <c r="F196" i="8"/>
  <c r="E196" i="8"/>
  <c r="D196" i="8"/>
  <c r="I195" i="8"/>
  <c r="H195" i="8"/>
  <c r="G195" i="8"/>
  <c r="F195" i="8"/>
  <c r="E195" i="8"/>
  <c r="D195" i="8"/>
  <c r="I194" i="8"/>
  <c r="H194" i="8"/>
  <c r="G194" i="8"/>
  <c r="F194" i="8"/>
  <c r="E194" i="8"/>
  <c r="D194" i="8"/>
  <c r="I193" i="8"/>
  <c r="H193" i="8"/>
  <c r="G193" i="8"/>
  <c r="F193" i="8"/>
  <c r="E193" i="8"/>
  <c r="D193" i="8"/>
  <c r="I192" i="8"/>
  <c r="H192" i="8"/>
  <c r="G192" i="8"/>
  <c r="F192" i="8"/>
  <c r="E192" i="8"/>
  <c r="D192" i="8"/>
  <c r="I191" i="8"/>
  <c r="H191" i="8"/>
  <c r="G191" i="8"/>
  <c r="F191" i="8"/>
  <c r="E191" i="8"/>
  <c r="D191" i="8"/>
  <c r="I190" i="8"/>
  <c r="H190" i="8"/>
  <c r="G190" i="8"/>
  <c r="F190" i="8"/>
  <c r="E190" i="8"/>
  <c r="D190" i="8"/>
  <c r="I189" i="8"/>
  <c r="H189" i="8"/>
  <c r="G189" i="8"/>
  <c r="F189" i="8"/>
  <c r="E189" i="8"/>
  <c r="D189" i="8"/>
  <c r="I188" i="8"/>
  <c r="H188" i="8"/>
  <c r="G188" i="8"/>
  <c r="F188" i="8"/>
  <c r="E188" i="8"/>
  <c r="D188" i="8"/>
  <c r="I187" i="8"/>
  <c r="H187" i="8"/>
  <c r="G187" i="8"/>
  <c r="F187" i="8"/>
  <c r="E187" i="8"/>
  <c r="D187" i="8"/>
  <c r="I186" i="8"/>
  <c r="H186" i="8"/>
  <c r="G186" i="8"/>
  <c r="F186" i="8"/>
  <c r="E186" i="8"/>
  <c r="D186" i="8"/>
  <c r="I185" i="8"/>
  <c r="H185" i="8"/>
  <c r="G185" i="8"/>
  <c r="F185" i="8"/>
  <c r="E185" i="8"/>
  <c r="D185" i="8"/>
  <c r="I184" i="8"/>
  <c r="H184" i="8"/>
  <c r="G184" i="8"/>
  <c r="F184" i="8"/>
  <c r="E184" i="8"/>
  <c r="D184" i="8"/>
  <c r="I183" i="8"/>
  <c r="H183" i="8"/>
  <c r="G183" i="8"/>
  <c r="F183" i="8"/>
  <c r="E183" i="8"/>
  <c r="D183" i="8"/>
  <c r="I182" i="8"/>
  <c r="H182" i="8"/>
  <c r="G182" i="8"/>
  <c r="F182" i="8"/>
  <c r="E182" i="8"/>
  <c r="D182" i="8"/>
  <c r="I181" i="8"/>
  <c r="H181" i="8"/>
  <c r="G181" i="8"/>
  <c r="F181" i="8"/>
  <c r="E181" i="8"/>
  <c r="D181" i="8"/>
  <c r="I180" i="8"/>
  <c r="H180" i="8"/>
  <c r="G180" i="8"/>
  <c r="F180" i="8"/>
  <c r="E180" i="8"/>
  <c r="D180" i="8"/>
  <c r="I179" i="8"/>
  <c r="H179" i="8"/>
  <c r="G179" i="8"/>
  <c r="F179" i="8"/>
  <c r="E179" i="8"/>
  <c r="D179" i="8"/>
  <c r="I178" i="8"/>
  <c r="H178" i="8"/>
  <c r="G178" i="8"/>
  <c r="F178" i="8"/>
  <c r="E178" i="8"/>
  <c r="D178" i="8"/>
  <c r="I177" i="8"/>
  <c r="H177" i="8"/>
  <c r="G177" i="8"/>
  <c r="F177" i="8"/>
  <c r="E177" i="8"/>
  <c r="D177" i="8"/>
  <c r="I176" i="8"/>
  <c r="H176" i="8"/>
  <c r="G176" i="8"/>
  <c r="F176" i="8"/>
  <c r="E176" i="8"/>
  <c r="D176" i="8"/>
  <c r="I175" i="8"/>
  <c r="H175" i="8"/>
  <c r="G175" i="8"/>
  <c r="F175" i="8"/>
  <c r="E175" i="8"/>
  <c r="D175" i="8"/>
  <c r="I174" i="8"/>
  <c r="H174" i="8"/>
  <c r="G174" i="8"/>
  <c r="F174" i="8"/>
  <c r="E174" i="8"/>
  <c r="D174" i="8"/>
  <c r="I173" i="8"/>
  <c r="H173" i="8"/>
  <c r="G173" i="8"/>
  <c r="F173" i="8"/>
  <c r="E173" i="8"/>
  <c r="D173" i="8"/>
  <c r="I172" i="8"/>
  <c r="H172" i="8"/>
  <c r="G172" i="8"/>
  <c r="F172" i="8"/>
  <c r="E172" i="8"/>
  <c r="D172" i="8"/>
  <c r="I171" i="8"/>
  <c r="H171" i="8"/>
  <c r="G171" i="8"/>
  <c r="F171" i="8"/>
  <c r="E171" i="8"/>
  <c r="D171" i="8"/>
  <c r="I170" i="8"/>
  <c r="H170" i="8"/>
  <c r="G170" i="8"/>
  <c r="F170" i="8"/>
  <c r="E170" i="8"/>
  <c r="D170" i="8"/>
  <c r="I169" i="8"/>
  <c r="H169" i="8"/>
  <c r="G169" i="8"/>
  <c r="F169" i="8"/>
  <c r="E169" i="8"/>
  <c r="D169" i="8"/>
  <c r="I168" i="8"/>
  <c r="H168" i="8"/>
  <c r="G168" i="8"/>
  <c r="F168" i="8"/>
  <c r="E168" i="8"/>
  <c r="D168" i="8"/>
  <c r="I167" i="8"/>
  <c r="H167" i="8"/>
  <c r="G167" i="8"/>
  <c r="F167" i="8"/>
  <c r="E167" i="8"/>
  <c r="D167" i="8"/>
  <c r="I166" i="8"/>
  <c r="H166" i="8"/>
  <c r="G166" i="8"/>
  <c r="F166" i="8"/>
  <c r="E166" i="8"/>
  <c r="D166" i="8"/>
  <c r="I165" i="8"/>
  <c r="H165" i="8"/>
  <c r="G165" i="8"/>
  <c r="F165" i="8"/>
  <c r="E165" i="8"/>
  <c r="D165" i="8"/>
  <c r="I164" i="8"/>
  <c r="H164" i="8"/>
  <c r="G164" i="8"/>
  <c r="F164" i="8"/>
  <c r="E164" i="8"/>
  <c r="D164" i="8"/>
  <c r="I163" i="8"/>
  <c r="H163" i="8"/>
  <c r="G163" i="8"/>
  <c r="F163" i="8"/>
  <c r="E163" i="8"/>
  <c r="D163" i="8"/>
  <c r="I162" i="8"/>
  <c r="H162" i="8"/>
  <c r="G162" i="8"/>
  <c r="F162" i="8"/>
  <c r="E162" i="8"/>
  <c r="D162" i="8"/>
  <c r="I161" i="8"/>
  <c r="H161" i="8"/>
  <c r="G161" i="8"/>
  <c r="F161" i="8"/>
  <c r="E161" i="8"/>
  <c r="D161" i="8"/>
  <c r="I160" i="8"/>
  <c r="H160" i="8"/>
  <c r="G160" i="8"/>
  <c r="F160" i="8"/>
  <c r="E160" i="8"/>
  <c r="D160" i="8"/>
  <c r="I159" i="8"/>
  <c r="H159" i="8"/>
  <c r="G159" i="8"/>
  <c r="F159" i="8"/>
  <c r="E159" i="8"/>
  <c r="D159" i="8"/>
  <c r="I158" i="8"/>
  <c r="H158" i="8"/>
  <c r="G158" i="8"/>
  <c r="F158" i="8"/>
  <c r="E158" i="8"/>
  <c r="D158" i="8"/>
  <c r="I157" i="8"/>
  <c r="H157" i="8"/>
  <c r="G157" i="8"/>
  <c r="F157" i="8"/>
  <c r="E157" i="8"/>
  <c r="D157" i="8"/>
  <c r="I156" i="8"/>
  <c r="H156" i="8"/>
  <c r="G156" i="8"/>
  <c r="F156" i="8"/>
  <c r="E156" i="8"/>
  <c r="D156" i="8"/>
  <c r="I155" i="8"/>
  <c r="H155" i="8"/>
  <c r="G155" i="8"/>
  <c r="F155" i="8"/>
  <c r="E155" i="8"/>
  <c r="D155" i="8"/>
  <c r="I154" i="8"/>
  <c r="H154" i="8"/>
  <c r="G154" i="8"/>
  <c r="F154" i="8"/>
  <c r="E154" i="8"/>
  <c r="D154" i="8"/>
  <c r="I153" i="8"/>
  <c r="H153" i="8"/>
  <c r="G153" i="8"/>
  <c r="F153" i="8"/>
  <c r="E153" i="8"/>
  <c r="D153" i="8"/>
  <c r="I152" i="8"/>
  <c r="H152" i="8"/>
  <c r="G152" i="8"/>
  <c r="F152" i="8"/>
  <c r="E152" i="8"/>
  <c r="D152" i="8"/>
  <c r="I151" i="8"/>
  <c r="H151" i="8"/>
  <c r="G151" i="8"/>
  <c r="F151" i="8"/>
  <c r="E151" i="8"/>
  <c r="D151" i="8"/>
  <c r="I150" i="8"/>
  <c r="H150" i="8"/>
  <c r="G150" i="8"/>
  <c r="F150" i="8"/>
  <c r="E150" i="8"/>
  <c r="D150" i="8"/>
  <c r="I149" i="8"/>
  <c r="H149" i="8"/>
  <c r="G149" i="8"/>
  <c r="F149" i="8"/>
  <c r="E149" i="8"/>
  <c r="D149" i="8"/>
  <c r="I148" i="8"/>
  <c r="H148" i="8"/>
  <c r="G148" i="8"/>
  <c r="F148" i="8"/>
  <c r="E148" i="8"/>
  <c r="D148" i="8"/>
  <c r="I147" i="8"/>
  <c r="H147" i="8"/>
  <c r="G147" i="8"/>
  <c r="F147" i="8"/>
  <c r="E147" i="8"/>
  <c r="D147" i="8"/>
  <c r="I146" i="8"/>
  <c r="H146" i="8"/>
  <c r="G146" i="8"/>
  <c r="F146" i="8"/>
  <c r="E146" i="8"/>
  <c r="D146" i="8"/>
  <c r="I145" i="8"/>
  <c r="H145" i="8"/>
  <c r="G145" i="8"/>
  <c r="F145" i="8"/>
  <c r="E145" i="8"/>
  <c r="D145" i="8"/>
  <c r="I144" i="8"/>
  <c r="H144" i="8"/>
  <c r="G144" i="8"/>
  <c r="F144" i="8"/>
  <c r="E144" i="8"/>
  <c r="D144" i="8"/>
  <c r="I143" i="8"/>
  <c r="H143" i="8"/>
  <c r="G143" i="8"/>
  <c r="F143" i="8"/>
  <c r="E143" i="8"/>
  <c r="D143" i="8"/>
  <c r="I142" i="8"/>
  <c r="H142" i="8"/>
  <c r="G142" i="8"/>
  <c r="F142" i="8"/>
  <c r="E142" i="8"/>
  <c r="D142" i="8"/>
  <c r="I141" i="8"/>
  <c r="H141" i="8"/>
  <c r="G141" i="8"/>
  <c r="F141" i="8"/>
  <c r="E141" i="8"/>
  <c r="D141" i="8"/>
  <c r="I140" i="8"/>
  <c r="H140" i="8"/>
  <c r="G140" i="8"/>
  <c r="F140" i="8"/>
  <c r="E140" i="8"/>
  <c r="D140" i="8"/>
  <c r="I139" i="8"/>
  <c r="H139" i="8"/>
  <c r="G139" i="8"/>
  <c r="F139" i="8"/>
  <c r="E139" i="8"/>
  <c r="D139" i="8"/>
  <c r="I138" i="8"/>
  <c r="H138" i="8"/>
  <c r="G138" i="8"/>
  <c r="F138" i="8"/>
  <c r="E138" i="8"/>
  <c r="D138" i="8"/>
  <c r="I137" i="8"/>
  <c r="H137" i="8"/>
  <c r="G137" i="8"/>
  <c r="F137" i="8"/>
  <c r="E137" i="8"/>
  <c r="D137" i="8"/>
  <c r="I136" i="8"/>
  <c r="H136" i="8"/>
  <c r="G136" i="8"/>
  <c r="F136" i="8"/>
  <c r="E136" i="8"/>
  <c r="D136" i="8"/>
  <c r="I135" i="8"/>
  <c r="H135" i="8"/>
  <c r="G135" i="8"/>
  <c r="F135" i="8"/>
  <c r="E135" i="8"/>
  <c r="D135" i="8"/>
  <c r="I134" i="8"/>
  <c r="H134" i="8"/>
  <c r="G134" i="8"/>
  <c r="F134" i="8"/>
  <c r="E134" i="8"/>
  <c r="D134" i="8"/>
  <c r="I133" i="8"/>
  <c r="H133" i="8"/>
  <c r="G133" i="8"/>
  <c r="F133" i="8"/>
  <c r="E133" i="8"/>
  <c r="D133" i="8"/>
  <c r="I132" i="8"/>
  <c r="H132" i="8"/>
  <c r="G132" i="8"/>
  <c r="F132" i="8"/>
  <c r="E132" i="8"/>
  <c r="D132" i="8"/>
  <c r="I131" i="8"/>
  <c r="H131" i="8"/>
  <c r="G131" i="8"/>
  <c r="F131" i="8"/>
  <c r="E131" i="8"/>
  <c r="D131" i="8"/>
  <c r="I130" i="8"/>
  <c r="H130" i="8"/>
  <c r="G130" i="8"/>
  <c r="F130" i="8"/>
  <c r="E130" i="8"/>
  <c r="D130" i="8"/>
  <c r="I129" i="8"/>
  <c r="H129" i="8"/>
  <c r="G129" i="8"/>
  <c r="F129" i="8"/>
  <c r="E129" i="8"/>
  <c r="D129" i="8"/>
  <c r="I128" i="8"/>
  <c r="H128" i="8"/>
  <c r="G128" i="8"/>
  <c r="F128" i="8"/>
  <c r="E128" i="8"/>
  <c r="D128" i="8"/>
  <c r="I127" i="8"/>
  <c r="H127" i="8"/>
  <c r="G127" i="8"/>
  <c r="F127" i="8"/>
  <c r="E127" i="8"/>
  <c r="D127" i="8"/>
  <c r="I126" i="8"/>
  <c r="H126" i="8"/>
  <c r="G126" i="8"/>
  <c r="F126" i="8"/>
  <c r="E126" i="8"/>
  <c r="D126" i="8"/>
  <c r="I125" i="8"/>
  <c r="H125" i="8"/>
  <c r="G125" i="8"/>
  <c r="F125" i="8"/>
  <c r="E125" i="8"/>
  <c r="D125" i="8"/>
  <c r="I124" i="8"/>
  <c r="H124" i="8"/>
  <c r="G124" i="8"/>
  <c r="F124" i="8"/>
  <c r="E124" i="8"/>
  <c r="D124" i="8"/>
  <c r="I123" i="8"/>
  <c r="H123" i="8"/>
  <c r="G123" i="8"/>
  <c r="F123" i="8"/>
  <c r="E123" i="8"/>
  <c r="D123" i="8"/>
  <c r="I122" i="8"/>
  <c r="H122" i="8"/>
  <c r="G122" i="8"/>
  <c r="F122" i="8"/>
  <c r="E122" i="8"/>
  <c r="D122" i="8"/>
  <c r="I121" i="8"/>
  <c r="H121" i="8"/>
  <c r="G121" i="8"/>
  <c r="F121" i="8"/>
  <c r="E121" i="8"/>
  <c r="D121" i="8"/>
  <c r="I120" i="8"/>
  <c r="H120" i="8"/>
  <c r="G120" i="8"/>
  <c r="F120" i="8"/>
  <c r="E120" i="8"/>
  <c r="D120" i="8"/>
  <c r="I119" i="8"/>
  <c r="H119" i="8"/>
  <c r="G119" i="8"/>
  <c r="F119" i="8"/>
  <c r="E119" i="8"/>
  <c r="D119" i="8"/>
  <c r="I118" i="8"/>
  <c r="H118" i="8"/>
  <c r="G118" i="8"/>
  <c r="F118" i="8"/>
  <c r="E118" i="8"/>
  <c r="D118" i="8"/>
  <c r="I117" i="8"/>
  <c r="H117" i="8"/>
  <c r="G117" i="8"/>
  <c r="F117" i="8"/>
  <c r="E117" i="8"/>
  <c r="D117" i="8"/>
  <c r="I116" i="8"/>
  <c r="H116" i="8"/>
  <c r="G116" i="8"/>
  <c r="F116" i="8"/>
  <c r="E116" i="8"/>
  <c r="D116" i="8"/>
  <c r="I115" i="8"/>
  <c r="H115" i="8"/>
  <c r="G115" i="8"/>
  <c r="F115" i="8"/>
  <c r="E115" i="8"/>
  <c r="D115" i="8"/>
  <c r="I114" i="8"/>
  <c r="H114" i="8"/>
  <c r="G114" i="8"/>
  <c r="F114" i="8"/>
  <c r="E114" i="8"/>
  <c r="D114" i="8"/>
  <c r="I113" i="8"/>
  <c r="H113" i="8"/>
  <c r="G113" i="8"/>
  <c r="F113" i="8"/>
  <c r="E113" i="8"/>
  <c r="D113" i="8"/>
  <c r="I112" i="8"/>
  <c r="H112" i="8"/>
  <c r="G112" i="8"/>
  <c r="F112" i="8"/>
  <c r="E112" i="8"/>
  <c r="D112" i="8"/>
  <c r="I111" i="8"/>
  <c r="H111" i="8"/>
  <c r="G111" i="8"/>
  <c r="F111" i="8"/>
  <c r="E111" i="8"/>
  <c r="D111" i="8"/>
  <c r="I110" i="8"/>
  <c r="H110" i="8"/>
  <c r="G110" i="8"/>
  <c r="F110" i="8"/>
  <c r="E110" i="8"/>
  <c r="D110" i="8"/>
  <c r="I109" i="8"/>
  <c r="H109" i="8"/>
  <c r="G109" i="8"/>
  <c r="F109" i="8"/>
  <c r="E109" i="8"/>
  <c r="D109" i="8"/>
  <c r="I108" i="8"/>
  <c r="H108" i="8"/>
  <c r="G108" i="8"/>
  <c r="F108" i="8"/>
  <c r="E108" i="8"/>
  <c r="D108" i="8"/>
  <c r="I107" i="8"/>
  <c r="H107" i="8"/>
  <c r="G107" i="8"/>
  <c r="F107" i="8"/>
  <c r="E107" i="8"/>
  <c r="D107" i="8"/>
  <c r="I106" i="8"/>
  <c r="H106" i="8"/>
  <c r="G106" i="8"/>
  <c r="F106" i="8"/>
  <c r="E106" i="8"/>
  <c r="D106" i="8"/>
  <c r="I105" i="8"/>
  <c r="H105" i="8"/>
  <c r="G105" i="8"/>
  <c r="F105" i="8"/>
  <c r="E105" i="8"/>
  <c r="D105" i="8"/>
  <c r="I104" i="8"/>
  <c r="H104" i="8"/>
  <c r="G104" i="8"/>
  <c r="F104" i="8"/>
  <c r="E104" i="8"/>
  <c r="D104" i="8"/>
  <c r="I103" i="8"/>
  <c r="H103" i="8"/>
  <c r="G103" i="8"/>
  <c r="F103" i="8"/>
  <c r="E103" i="8"/>
  <c r="D103" i="8"/>
  <c r="I102" i="8"/>
  <c r="H102" i="8"/>
  <c r="G102" i="8"/>
  <c r="F102" i="8"/>
  <c r="E102" i="8"/>
  <c r="D102" i="8"/>
  <c r="I101" i="8"/>
  <c r="H101" i="8"/>
  <c r="G101" i="8"/>
  <c r="F101" i="8"/>
  <c r="E101" i="8"/>
  <c r="D101" i="8"/>
  <c r="I100" i="8"/>
  <c r="H100" i="8"/>
  <c r="G100" i="8"/>
  <c r="F100" i="8"/>
  <c r="E100" i="8"/>
  <c r="D100" i="8"/>
  <c r="I99" i="8"/>
  <c r="H99" i="8"/>
  <c r="G99" i="8"/>
  <c r="F99" i="8"/>
  <c r="E99" i="8"/>
  <c r="D99" i="8"/>
  <c r="I98" i="8"/>
  <c r="H98" i="8"/>
  <c r="G98" i="8"/>
  <c r="F98" i="8"/>
  <c r="E98" i="8"/>
  <c r="D98" i="8"/>
  <c r="I97" i="8"/>
  <c r="H97" i="8"/>
  <c r="G97" i="8"/>
  <c r="F97" i="8"/>
  <c r="E97" i="8"/>
  <c r="D97" i="8"/>
  <c r="I96" i="8"/>
  <c r="H96" i="8"/>
  <c r="G96" i="8"/>
  <c r="F96" i="8"/>
  <c r="E96" i="8"/>
  <c r="D96" i="8"/>
  <c r="I95" i="8"/>
  <c r="H95" i="8"/>
  <c r="G95" i="8"/>
  <c r="F95" i="8"/>
  <c r="E95" i="8"/>
  <c r="D95" i="8"/>
  <c r="I94" i="8"/>
  <c r="H94" i="8"/>
  <c r="G94" i="8"/>
  <c r="F94" i="8"/>
  <c r="E94" i="8"/>
  <c r="D94" i="8"/>
  <c r="I93" i="8"/>
  <c r="H93" i="8"/>
  <c r="G93" i="8"/>
  <c r="F93" i="8"/>
  <c r="E93" i="8"/>
  <c r="D93" i="8"/>
  <c r="I92" i="8"/>
  <c r="H92" i="8"/>
  <c r="G92" i="8"/>
  <c r="F92" i="8"/>
  <c r="E92" i="8"/>
  <c r="D92" i="8"/>
  <c r="I91" i="8"/>
  <c r="H91" i="8"/>
  <c r="G91" i="8"/>
  <c r="F91" i="8"/>
  <c r="E91" i="8"/>
  <c r="D91" i="8"/>
  <c r="I90" i="8"/>
  <c r="H90" i="8"/>
  <c r="G90" i="8"/>
  <c r="F90" i="8"/>
  <c r="E90" i="8"/>
  <c r="D90" i="8"/>
  <c r="I89" i="8"/>
  <c r="H89" i="8"/>
  <c r="G89" i="8"/>
  <c r="F89" i="8"/>
  <c r="E89" i="8"/>
  <c r="D89" i="8"/>
  <c r="I88" i="8"/>
  <c r="H88" i="8"/>
  <c r="G88" i="8"/>
  <c r="F88" i="8"/>
  <c r="E88" i="8"/>
  <c r="D88" i="8"/>
  <c r="I87" i="8"/>
  <c r="H87" i="8"/>
  <c r="G87" i="8"/>
  <c r="F87" i="8"/>
  <c r="E87" i="8"/>
  <c r="D87" i="8"/>
  <c r="I86" i="8"/>
  <c r="H86" i="8"/>
  <c r="G86" i="8"/>
  <c r="F86" i="8"/>
  <c r="E86" i="8"/>
  <c r="D86" i="8"/>
  <c r="I85" i="8"/>
  <c r="H85" i="8"/>
  <c r="G85" i="8"/>
  <c r="F85" i="8"/>
  <c r="E85" i="8"/>
  <c r="D85" i="8"/>
  <c r="I84" i="8"/>
  <c r="H84" i="8"/>
  <c r="G84" i="8"/>
  <c r="F84" i="8"/>
  <c r="E84" i="8"/>
  <c r="D84" i="8"/>
  <c r="I83" i="8"/>
  <c r="H83" i="8"/>
  <c r="G83" i="8"/>
  <c r="F83" i="8"/>
  <c r="E83" i="8"/>
  <c r="D83" i="8"/>
  <c r="I82" i="8"/>
  <c r="H82" i="8"/>
  <c r="G82" i="8"/>
  <c r="F82" i="8"/>
  <c r="E82" i="8"/>
  <c r="D82" i="8"/>
  <c r="I81" i="8"/>
  <c r="H81" i="8"/>
  <c r="G81" i="8"/>
  <c r="F81" i="8"/>
  <c r="E81" i="8"/>
  <c r="D81" i="8"/>
  <c r="I80" i="8"/>
  <c r="H80" i="8"/>
  <c r="G80" i="8"/>
  <c r="F80" i="8"/>
  <c r="E80" i="8"/>
  <c r="D80" i="8"/>
  <c r="I79" i="8"/>
  <c r="H79" i="8"/>
  <c r="G79" i="8"/>
  <c r="F79" i="8"/>
  <c r="E79" i="8"/>
  <c r="D79" i="8"/>
  <c r="I78" i="8"/>
  <c r="H78" i="8"/>
  <c r="G78" i="8"/>
  <c r="F78" i="8"/>
  <c r="E78" i="8"/>
  <c r="D78" i="8"/>
  <c r="I77" i="8"/>
  <c r="H77" i="8"/>
  <c r="G77" i="8"/>
  <c r="F77" i="8"/>
  <c r="E77" i="8"/>
  <c r="D77" i="8"/>
  <c r="I76" i="8"/>
  <c r="H76" i="8"/>
  <c r="G76" i="8"/>
  <c r="F76" i="8"/>
  <c r="E76" i="8"/>
  <c r="D76" i="8"/>
  <c r="I75" i="8"/>
  <c r="H75" i="8"/>
  <c r="G75" i="8"/>
  <c r="F75" i="8"/>
  <c r="E75" i="8"/>
  <c r="D75" i="8"/>
  <c r="I74" i="8"/>
  <c r="H74" i="8"/>
  <c r="G74" i="8"/>
  <c r="F74" i="8"/>
  <c r="E74" i="8"/>
  <c r="D74" i="8"/>
  <c r="I73" i="8"/>
  <c r="H73" i="8"/>
  <c r="G73" i="8"/>
  <c r="F73" i="8"/>
  <c r="E73" i="8"/>
  <c r="D73" i="8"/>
  <c r="I72" i="8"/>
  <c r="H72" i="8"/>
  <c r="G72" i="8"/>
  <c r="F72" i="8"/>
  <c r="E72" i="8"/>
  <c r="D72" i="8"/>
  <c r="I71" i="8"/>
  <c r="H71" i="8"/>
  <c r="G71" i="8"/>
  <c r="F71" i="8"/>
  <c r="E71" i="8"/>
  <c r="D71" i="8"/>
  <c r="I70" i="8"/>
  <c r="H70" i="8"/>
  <c r="G70" i="8"/>
  <c r="F70" i="8"/>
  <c r="E70" i="8"/>
  <c r="D70" i="8"/>
  <c r="I69" i="8"/>
  <c r="H69" i="8"/>
  <c r="G69" i="8"/>
  <c r="F69" i="8"/>
  <c r="E69" i="8"/>
  <c r="D69" i="8"/>
  <c r="I68" i="8"/>
  <c r="H68" i="8"/>
  <c r="G68" i="8"/>
  <c r="F68" i="8"/>
  <c r="E68" i="8"/>
  <c r="D68" i="8"/>
  <c r="I67" i="8"/>
  <c r="H67" i="8"/>
  <c r="G67" i="8"/>
  <c r="F67" i="8"/>
  <c r="E67" i="8"/>
  <c r="D67" i="8"/>
  <c r="I66" i="8"/>
  <c r="H66" i="8"/>
  <c r="G66" i="8"/>
  <c r="F66" i="8"/>
  <c r="E66" i="8"/>
  <c r="D66" i="8"/>
  <c r="I65" i="8"/>
  <c r="H65" i="8"/>
  <c r="G65" i="8"/>
  <c r="F65" i="8"/>
  <c r="E65" i="8"/>
  <c r="D65" i="8"/>
  <c r="I64" i="8"/>
  <c r="H64" i="8"/>
  <c r="G64" i="8"/>
  <c r="F64" i="8"/>
  <c r="E64" i="8"/>
  <c r="D64" i="8"/>
  <c r="I63" i="8"/>
  <c r="H63" i="8"/>
  <c r="G63" i="8"/>
  <c r="F63" i="8"/>
  <c r="E63" i="8"/>
  <c r="D63" i="8"/>
  <c r="I62" i="8"/>
  <c r="H62" i="8"/>
  <c r="G62" i="8"/>
  <c r="F62" i="8"/>
  <c r="E62" i="8"/>
  <c r="D62" i="8"/>
  <c r="I61" i="8"/>
  <c r="H61" i="8"/>
  <c r="G61" i="8"/>
  <c r="F61" i="8"/>
  <c r="E61" i="8"/>
  <c r="D61" i="8"/>
  <c r="I60" i="8"/>
  <c r="H60" i="8"/>
  <c r="G60" i="8"/>
  <c r="F60" i="8"/>
  <c r="E60" i="8"/>
  <c r="D60" i="8"/>
  <c r="I59" i="8"/>
  <c r="H59" i="8"/>
  <c r="G59" i="8"/>
  <c r="F59" i="8"/>
  <c r="E59" i="8"/>
  <c r="D59" i="8"/>
  <c r="I58" i="8"/>
  <c r="H58" i="8"/>
  <c r="G58" i="8"/>
  <c r="F58" i="8"/>
  <c r="E58" i="8"/>
  <c r="D58" i="8"/>
  <c r="I57" i="8"/>
  <c r="H57" i="8"/>
  <c r="G57" i="8"/>
  <c r="F57" i="8"/>
  <c r="E57" i="8"/>
  <c r="D57" i="8"/>
  <c r="I56" i="8"/>
  <c r="H56" i="8"/>
  <c r="G56" i="8"/>
  <c r="F56" i="8"/>
  <c r="E56" i="8"/>
  <c r="D56" i="8"/>
  <c r="I55" i="8"/>
  <c r="H55" i="8"/>
  <c r="G55" i="8"/>
  <c r="F55" i="8"/>
  <c r="E55" i="8"/>
  <c r="D55" i="8"/>
  <c r="I54" i="8"/>
  <c r="H54" i="8"/>
  <c r="G54" i="8"/>
  <c r="F54" i="8"/>
  <c r="E54" i="8"/>
  <c r="D54" i="8"/>
  <c r="I53" i="8"/>
  <c r="H53" i="8"/>
  <c r="G53" i="8"/>
  <c r="F53" i="8"/>
  <c r="E53" i="8"/>
  <c r="D53" i="8"/>
  <c r="I52" i="8"/>
  <c r="H52" i="8"/>
  <c r="G52" i="8"/>
  <c r="F52" i="8"/>
  <c r="E52" i="8"/>
  <c r="D52" i="8"/>
  <c r="I51" i="8"/>
  <c r="H51" i="8"/>
  <c r="G51" i="8"/>
  <c r="F51" i="8"/>
  <c r="E51" i="8"/>
  <c r="D51" i="8"/>
  <c r="I50" i="8"/>
  <c r="H50" i="8"/>
  <c r="G50" i="8"/>
  <c r="F50" i="8"/>
  <c r="E50" i="8"/>
  <c r="D50" i="8"/>
  <c r="I49" i="8"/>
  <c r="H49" i="8"/>
  <c r="G49" i="8"/>
  <c r="F49" i="8"/>
  <c r="E49" i="8"/>
  <c r="D49" i="8"/>
  <c r="I48" i="8"/>
  <c r="H48" i="8"/>
  <c r="G48" i="8"/>
  <c r="F48" i="8"/>
  <c r="E48" i="8"/>
  <c r="D48" i="8"/>
  <c r="I47" i="8"/>
  <c r="H47" i="8"/>
  <c r="G47" i="8"/>
  <c r="F47" i="8"/>
  <c r="E47" i="8"/>
  <c r="D47" i="8"/>
  <c r="I46" i="8"/>
  <c r="H46" i="8"/>
  <c r="G46" i="8"/>
  <c r="F46" i="8"/>
  <c r="E46" i="8"/>
  <c r="D46" i="8"/>
  <c r="I45" i="8"/>
  <c r="H45" i="8"/>
  <c r="G45" i="8"/>
  <c r="F45" i="8"/>
  <c r="E45" i="8"/>
  <c r="D45" i="8"/>
  <c r="I44" i="8"/>
  <c r="H44" i="8"/>
  <c r="G44" i="8"/>
  <c r="F44" i="8"/>
  <c r="E44" i="8"/>
  <c r="D44" i="8"/>
  <c r="I43" i="8"/>
  <c r="H43" i="8"/>
  <c r="G43" i="8"/>
  <c r="F43" i="8"/>
  <c r="E43" i="8"/>
  <c r="D43" i="8"/>
  <c r="I42" i="8"/>
  <c r="H42" i="8"/>
  <c r="G42" i="8"/>
  <c r="F42" i="8"/>
  <c r="E42" i="8"/>
  <c r="D42" i="8"/>
  <c r="I41" i="8"/>
  <c r="H41" i="8"/>
  <c r="G41" i="8"/>
  <c r="F41" i="8"/>
  <c r="E41" i="8"/>
  <c r="D41" i="8"/>
  <c r="I40" i="8"/>
  <c r="H40" i="8"/>
  <c r="G40" i="8"/>
  <c r="F40" i="8"/>
  <c r="E40" i="8"/>
  <c r="D40" i="8"/>
  <c r="I39" i="8"/>
  <c r="H39" i="8"/>
  <c r="G39" i="8"/>
  <c r="F39" i="8"/>
  <c r="E39" i="8"/>
  <c r="D39" i="8"/>
  <c r="I38" i="8"/>
  <c r="H38" i="8"/>
  <c r="G38" i="8"/>
  <c r="F38" i="8"/>
  <c r="E38" i="8"/>
  <c r="D38" i="8"/>
  <c r="I37" i="8"/>
  <c r="H37" i="8"/>
  <c r="G37" i="8"/>
  <c r="F37" i="8"/>
  <c r="E37" i="8"/>
  <c r="D37" i="8"/>
  <c r="I36" i="8"/>
  <c r="H36" i="8"/>
  <c r="G36" i="8"/>
  <c r="F36" i="8"/>
  <c r="E36" i="8"/>
  <c r="D36" i="8"/>
  <c r="I35" i="8"/>
  <c r="H35" i="8"/>
  <c r="G35" i="8"/>
  <c r="F35" i="8"/>
  <c r="E35" i="8"/>
  <c r="D35" i="8"/>
  <c r="I34" i="8"/>
  <c r="H34" i="8"/>
  <c r="G34" i="8"/>
  <c r="F34" i="8"/>
  <c r="E34" i="8"/>
  <c r="D34" i="8"/>
  <c r="I33" i="8"/>
  <c r="H33" i="8"/>
  <c r="G33" i="8"/>
  <c r="F33" i="8"/>
  <c r="E33" i="8"/>
  <c r="D33" i="8"/>
  <c r="I32" i="8"/>
  <c r="H32" i="8"/>
  <c r="G32" i="8"/>
  <c r="F32" i="8"/>
  <c r="E32" i="8"/>
  <c r="D32" i="8"/>
  <c r="I31" i="8"/>
  <c r="H31" i="8"/>
  <c r="G31" i="8"/>
  <c r="F31" i="8"/>
  <c r="E31" i="8"/>
  <c r="D31" i="8"/>
  <c r="I30" i="8"/>
  <c r="H30" i="8"/>
  <c r="G30" i="8"/>
  <c r="F30" i="8"/>
  <c r="E30" i="8"/>
  <c r="D30" i="8"/>
  <c r="I29" i="8"/>
  <c r="H29" i="8"/>
  <c r="G29" i="8"/>
  <c r="F29" i="8"/>
  <c r="E29" i="8"/>
  <c r="D29" i="8"/>
  <c r="I28" i="8"/>
  <c r="H28" i="8"/>
  <c r="G28" i="8"/>
  <c r="F28" i="8"/>
  <c r="E28" i="8"/>
  <c r="D28" i="8"/>
  <c r="I27" i="8"/>
  <c r="H27" i="8"/>
  <c r="G27" i="8"/>
  <c r="F27" i="8"/>
  <c r="E27" i="8"/>
  <c r="D27" i="8"/>
  <c r="I26" i="8"/>
  <c r="H26" i="8"/>
  <c r="G26" i="8"/>
  <c r="F26" i="8"/>
  <c r="E26" i="8"/>
  <c r="D26" i="8"/>
  <c r="I25" i="8"/>
  <c r="H25" i="8"/>
  <c r="G25" i="8"/>
  <c r="F25" i="8"/>
  <c r="E25" i="8"/>
  <c r="D25" i="8"/>
  <c r="I24" i="8"/>
  <c r="H24" i="8"/>
  <c r="G24" i="8"/>
  <c r="F24" i="8"/>
  <c r="E24" i="8"/>
  <c r="D24" i="8"/>
  <c r="I23" i="8"/>
  <c r="H23" i="8"/>
  <c r="G23" i="8"/>
  <c r="F23" i="8"/>
  <c r="E23" i="8"/>
  <c r="D23" i="8"/>
  <c r="I22" i="8"/>
  <c r="H22" i="8"/>
  <c r="G22" i="8"/>
  <c r="F22" i="8"/>
  <c r="E22" i="8"/>
  <c r="D22" i="8"/>
  <c r="I21" i="8"/>
  <c r="H21" i="8"/>
  <c r="G21" i="8"/>
  <c r="F21" i="8"/>
  <c r="E21" i="8"/>
  <c r="D21" i="8"/>
  <c r="I20" i="8"/>
  <c r="H20" i="8"/>
  <c r="G20" i="8"/>
  <c r="F20" i="8"/>
  <c r="E20" i="8"/>
  <c r="D20" i="8"/>
  <c r="I19" i="8"/>
  <c r="H19" i="8"/>
  <c r="G19" i="8"/>
  <c r="F19" i="8"/>
  <c r="E19" i="8"/>
  <c r="D19" i="8"/>
  <c r="I18" i="8"/>
  <c r="H18" i="8"/>
  <c r="G18" i="8"/>
  <c r="F18" i="8"/>
  <c r="E18" i="8"/>
  <c r="D18" i="8"/>
  <c r="I17" i="8"/>
  <c r="H17" i="8"/>
  <c r="G17" i="8"/>
  <c r="F17" i="8"/>
  <c r="E17" i="8"/>
  <c r="D17" i="8"/>
  <c r="I16" i="8"/>
  <c r="H16" i="8"/>
  <c r="G16" i="8"/>
  <c r="F16" i="8"/>
  <c r="E16" i="8"/>
  <c r="D16" i="8"/>
  <c r="I15" i="8"/>
  <c r="H15" i="8"/>
  <c r="G15" i="8"/>
  <c r="F15" i="8"/>
  <c r="E15" i="8"/>
  <c r="D15" i="8"/>
  <c r="I14" i="8"/>
  <c r="H14" i="8"/>
  <c r="G14" i="8"/>
  <c r="F14" i="8"/>
  <c r="E14" i="8"/>
  <c r="D14" i="8"/>
  <c r="I13" i="8"/>
  <c r="H13" i="8"/>
  <c r="G13" i="8"/>
  <c r="F13" i="8"/>
  <c r="E13" i="8"/>
  <c r="D13" i="8"/>
  <c r="I12" i="8"/>
  <c r="H12" i="8"/>
  <c r="G12" i="8"/>
  <c r="F12" i="8"/>
  <c r="E12" i="8"/>
  <c r="D12" i="8"/>
  <c r="I11" i="8"/>
  <c r="H11" i="8"/>
  <c r="G11" i="8"/>
  <c r="F11" i="8"/>
  <c r="E11" i="8"/>
  <c r="D11" i="8"/>
  <c r="I10" i="8"/>
  <c r="H10" i="8"/>
  <c r="G10" i="8"/>
  <c r="F10" i="8"/>
  <c r="E10" i="8"/>
  <c r="D10" i="8"/>
  <c r="I9" i="8"/>
  <c r="H9" i="8"/>
  <c r="G9" i="8"/>
  <c r="F9" i="8"/>
  <c r="E9" i="8"/>
  <c r="D9" i="8"/>
  <c r="I8" i="8"/>
  <c r="H8" i="8"/>
  <c r="G8" i="8"/>
  <c r="F8" i="8"/>
  <c r="E8" i="8"/>
  <c r="D8" i="8"/>
  <c r="I7" i="8"/>
  <c r="H7" i="8"/>
  <c r="G7" i="8"/>
  <c r="F7" i="8"/>
  <c r="E7" i="8"/>
  <c r="D7" i="8"/>
  <c r="I6" i="8"/>
  <c r="H6" i="8"/>
  <c r="G6" i="8"/>
  <c r="F6" i="8"/>
  <c r="E6" i="8"/>
  <c r="D6" i="8"/>
  <c r="I5" i="8"/>
  <c r="H5" i="8"/>
  <c r="G5" i="8"/>
  <c r="F5" i="8"/>
  <c r="E5" i="8"/>
  <c r="D5" i="8"/>
  <c r="I4" i="8"/>
  <c r="H4" i="8"/>
  <c r="G4" i="8"/>
  <c r="F4" i="8"/>
  <c r="E4" i="8"/>
  <c r="D4" i="8"/>
  <c r="I3" i="8"/>
  <c r="H3" i="8"/>
  <c r="G3" i="8"/>
  <c r="F3" i="8"/>
  <c r="E3" i="8"/>
  <c r="D3" i="8"/>
  <c r="I2" i="8"/>
  <c r="I2337" i="8" s="1"/>
  <c r="H2" i="8"/>
  <c r="H2337" i="8" s="1"/>
  <c r="G2" i="8"/>
  <c r="G2337" i="8" s="1"/>
  <c r="F2" i="8"/>
  <c r="F2337" i="8" s="1"/>
  <c r="E2" i="8"/>
  <c r="E2337" i="8" s="1"/>
  <c r="D2" i="8"/>
  <c r="C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I2336" i="6"/>
  <c r="J2336" i="8" s="1"/>
  <c r="I2335" i="6"/>
  <c r="J2335" i="8" s="1"/>
  <c r="I2334" i="6"/>
  <c r="J2334" i="8" s="1"/>
  <c r="I2333" i="6"/>
  <c r="J2333" i="8" s="1"/>
  <c r="I2332" i="6"/>
  <c r="J2332" i="8" s="1"/>
  <c r="I2331" i="6"/>
  <c r="J2331" i="8" s="1"/>
  <c r="I2330" i="6"/>
  <c r="J2330" i="8" s="1"/>
  <c r="I2329" i="6"/>
  <c r="J2329" i="8" s="1"/>
  <c r="I2328" i="6"/>
  <c r="J2328" i="8" s="1"/>
  <c r="I2327" i="6"/>
  <c r="J2327" i="8" s="1"/>
  <c r="I2326" i="6"/>
  <c r="J2326" i="8" s="1"/>
  <c r="I2325" i="6"/>
  <c r="J2325" i="8" s="1"/>
  <c r="I2324" i="6"/>
  <c r="J2324" i="8" s="1"/>
  <c r="I2323" i="6"/>
  <c r="J2323" i="8" s="1"/>
  <c r="I2322" i="6"/>
  <c r="J2322" i="8" s="1"/>
  <c r="I2321" i="6"/>
  <c r="J2321" i="8" s="1"/>
  <c r="I2320" i="6"/>
  <c r="J2320" i="8" s="1"/>
  <c r="I2319" i="6"/>
  <c r="J2319" i="8" s="1"/>
  <c r="I2318" i="6"/>
  <c r="J2318" i="8" s="1"/>
  <c r="I2317" i="6"/>
  <c r="J2317" i="8" s="1"/>
  <c r="I2316" i="6"/>
  <c r="J2316" i="8" s="1"/>
  <c r="I2315" i="6"/>
  <c r="J2315" i="8" s="1"/>
  <c r="I2314" i="6"/>
  <c r="J2314" i="8" s="1"/>
  <c r="I2313" i="6"/>
  <c r="J2313" i="8" s="1"/>
  <c r="I2312" i="6"/>
  <c r="J2312" i="8" s="1"/>
  <c r="I2311" i="6"/>
  <c r="J2311" i="8" s="1"/>
  <c r="I2310" i="6"/>
  <c r="J2310" i="8" s="1"/>
  <c r="I2309" i="6"/>
  <c r="J2309" i="8" s="1"/>
  <c r="I2308" i="6"/>
  <c r="J2308" i="8" s="1"/>
  <c r="I2307" i="6"/>
  <c r="J2307" i="8" s="1"/>
  <c r="I2306" i="6"/>
  <c r="J2306" i="8" s="1"/>
  <c r="I2305" i="6"/>
  <c r="J2305" i="8" s="1"/>
  <c r="I2304" i="6"/>
  <c r="J2304" i="8" s="1"/>
  <c r="I2303" i="6"/>
  <c r="J2303" i="8" s="1"/>
  <c r="I2302" i="6"/>
  <c r="J2302" i="8" s="1"/>
  <c r="I2301" i="6"/>
  <c r="J2301" i="8" s="1"/>
  <c r="I2300" i="6"/>
  <c r="J2300" i="8" s="1"/>
  <c r="I2299" i="6"/>
  <c r="J2299" i="8" s="1"/>
  <c r="I2298" i="6"/>
  <c r="J2298" i="8" s="1"/>
  <c r="I2297" i="6"/>
  <c r="J2297" i="8" s="1"/>
  <c r="I2296" i="6"/>
  <c r="J2296" i="8" s="1"/>
  <c r="I2295" i="6"/>
  <c r="J2295" i="8" s="1"/>
  <c r="I2294" i="6"/>
  <c r="J2294" i="8" s="1"/>
  <c r="I2293" i="6"/>
  <c r="J2293" i="8" s="1"/>
  <c r="I2292" i="6"/>
  <c r="J2292" i="8" s="1"/>
  <c r="I2291" i="6"/>
  <c r="J2291" i="8" s="1"/>
  <c r="I2290" i="6"/>
  <c r="J2290" i="8" s="1"/>
  <c r="I2289" i="6"/>
  <c r="J2289" i="8" s="1"/>
  <c r="I2288" i="6"/>
  <c r="J2288" i="8" s="1"/>
  <c r="I2287" i="6"/>
  <c r="J2287" i="8" s="1"/>
  <c r="I2286" i="6"/>
  <c r="J2286" i="8" s="1"/>
  <c r="I2285" i="6"/>
  <c r="J2285" i="8" s="1"/>
  <c r="I2284" i="6"/>
  <c r="J2284" i="8" s="1"/>
  <c r="I2283" i="6"/>
  <c r="J2283" i="8" s="1"/>
  <c r="I2282" i="6"/>
  <c r="J2282" i="8" s="1"/>
  <c r="I2281" i="6"/>
  <c r="J2281" i="8" s="1"/>
  <c r="I2280" i="6"/>
  <c r="J2280" i="8" s="1"/>
  <c r="I2279" i="6"/>
  <c r="J2279" i="8" s="1"/>
  <c r="I2278" i="6"/>
  <c r="J2278" i="8" s="1"/>
  <c r="I2277" i="6"/>
  <c r="J2277" i="8" s="1"/>
  <c r="I2276" i="6"/>
  <c r="J2276" i="8" s="1"/>
  <c r="I2275" i="6"/>
  <c r="J2275" i="8" s="1"/>
  <c r="I2274" i="6"/>
  <c r="J2274" i="8" s="1"/>
  <c r="I2273" i="6"/>
  <c r="J2273" i="8" s="1"/>
  <c r="I2272" i="6"/>
  <c r="J2272" i="8" s="1"/>
  <c r="I2271" i="6"/>
  <c r="J2271" i="8" s="1"/>
  <c r="I2270" i="6"/>
  <c r="J2270" i="8" s="1"/>
  <c r="I2269" i="6"/>
  <c r="J2269" i="8" s="1"/>
  <c r="I2268" i="6"/>
  <c r="J2268" i="8" s="1"/>
  <c r="I2267" i="6"/>
  <c r="J2267" i="8" s="1"/>
  <c r="I2266" i="6"/>
  <c r="J2266" i="8" s="1"/>
  <c r="I2265" i="6"/>
  <c r="J2265" i="8" s="1"/>
  <c r="I2264" i="6"/>
  <c r="J2264" i="8" s="1"/>
  <c r="I2263" i="6"/>
  <c r="J2263" i="8" s="1"/>
  <c r="I2262" i="6"/>
  <c r="J2262" i="8" s="1"/>
  <c r="I2261" i="6"/>
  <c r="J2261" i="8" s="1"/>
  <c r="I2260" i="6"/>
  <c r="J2260" i="8" s="1"/>
  <c r="I2259" i="6"/>
  <c r="J2259" i="8" s="1"/>
  <c r="I2258" i="6"/>
  <c r="J2258" i="8" s="1"/>
  <c r="I2257" i="6"/>
  <c r="J2257" i="8" s="1"/>
  <c r="I2256" i="6"/>
  <c r="J2256" i="8" s="1"/>
  <c r="I2255" i="6"/>
  <c r="J2255" i="8" s="1"/>
  <c r="I2254" i="6"/>
  <c r="J2254" i="8" s="1"/>
  <c r="I2253" i="6"/>
  <c r="J2253" i="8" s="1"/>
  <c r="I2252" i="6"/>
  <c r="J2252" i="8" s="1"/>
  <c r="I2251" i="6"/>
  <c r="J2251" i="8" s="1"/>
  <c r="I2250" i="6"/>
  <c r="J2250" i="8" s="1"/>
  <c r="I2249" i="6"/>
  <c r="J2249" i="8" s="1"/>
  <c r="I2248" i="6"/>
  <c r="J2248" i="8" s="1"/>
  <c r="I2247" i="6"/>
  <c r="J2247" i="8" s="1"/>
  <c r="I2246" i="6"/>
  <c r="J2246" i="8" s="1"/>
  <c r="I2245" i="6"/>
  <c r="J2245" i="8" s="1"/>
  <c r="I2244" i="6"/>
  <c r="J2244" i="8" s="1"/>
  <c r="I2243" i="6"/>
  <c r="J2243" i="8" s="1"/>
  <c r="I2242" i="6"/>
  <c r="J2242" i="8" s="1"/>
  <c r="I2241" i="6"/>
  <c r="J2241" i="8" s="1"/>
  <c r="I2240" i="6"/>
  <c r="J2240" i="8" s="1"/>
  <c r="I2239" i="6"/>
  <c r="J2239" i="8" s="1"/>
  <c r="I2238" i="6"/>
  <c r="J2238" i="8" s="1"/>
  <c r="I2237" i="6"/>
  <c r="J2237" i="8" s="1"/>
  <c r="I2236" i="6"/>
  <c r="J2236" i="8" s="1"/>
  <c r="I2235" i="6"/>
  <c r="J2235" i="8" s="1"/>
  <c r="I2234" i="6"/>
  <c r="J2234" i="8" s="1"/>
  <c r="I2233" i="6"/>
  <c r="J2233" i="8" s="1"/>
  <c r="I2232" i="6"/>
  <c r="J2232" i="8" s="1"/>
  <c r="I2231" i="6"/>
  <c r="J2231" i="8" s="1"/>
  <c r="I2230" i="6"/>
  <c r="J2230" i="8" s="1"/>
  <c r="I2229" i="6"/>
  <c r="J2229" i="8" s="1"/>
  <c r="I2228" i="6"/>
  <c r="J2228" i="8" s="1"/>
  <c r="I2227" i="6"/>
  <c r="J2227" i="8" s="1"/>
  <c r="I2226" i="6"/>
  <c r="J2226" i="8" s="1"/>
  <c r="I2225" i="6"/>
  <c r="J2225" i="8" s="1"/>
  <c r="I2224" i="6"/>
  <c r="J2224" i="8" s="1"/>
  <c r="I2223" i="6"/>
  <c r="J2223" i="8" s="1"/>
  <c r="I2222" i="6"/>
  <c r="J2222" i="8" s="1"/>
  <c r="I2221" i="6"/>
  <c r="J2221" i="8" s="1"/>
  <c r="I2220" i="6"/>
  <c r="J2220" i="8" s="1"/>
  <c r="I2219" i="6"/>
  <c r="J2219" i="8" s="1"/>
  <c r="I2218" i="6"/>
  <c r="J2218" i="8" s="1"/>
  <c r="I2217" i="6"/>
  <c r="J2217" i="8" s="1"/>
  <c r="I2216" i="6"/>
  <c r="J2216" i="8" s="1"/>
  <c r="I2215" i="6"/>
  <c r="J2215" i="8" s="1"/>
  <c r="I2214" i="6"/>
  <c r="J2214" i="8" s="1"/>
  <c r="I2213" i="6"/>
  <c r="J2213" i="8" s="1"/>
  <c r="I2212" i="6"/>
  <c r="J2212" i="8" s="1"/>
  <c r="I2211" i="6"/>
  <c r="J2211" i="8" s="1"/>
  <c r="I2210" i="6"/>
  <c r="J2210" i="8" s="1"/>
  <c r="I2209" i="6"/>
  <c r="J2209" i="8" s="1"/>
  <c r="I2208" i="6"/>
  <c r="J2208" i="8" s="1"/>
  <c r="I2207" i="6"/>
  <c r="J2207" i="8" s="1"/>
  <c r="I2206" i="6"/>
  <c r="J2206" i="8" s="1"/>
  <c r="I2205" i="6"/>
  <c r="J2205" i="8" s="1"/>
  <c r="I2204" i="6"/>
  <c r="J2204" i="8" s="1"/>
  <c r="I2203" i="6"/>
  <c r="J2203" i="8" s="1"/>
  <c r="I2202" i="6"/>
  <c r="J2202" i="8" s="1"/>
  <c r="I2201" i="6"/>
  <c r="J2201" i="8" s="1"/>
  <c r="I2200" i="6"/>
  <c r="J2200" i="8" s="1"/>
  <c r="I2199" i="6"/>
  <c r="J2199" i="8" s="1"/>
  <c r="I2198" i="6"/>
  <c r="J2198" i="8" s="1"/>
  <c r="I2197" i="6"/>
  <c r="J2197" i="8" s="1"/>
  <c r="I2196" i="6"/>
  <c r="J2196" i="8" s="1"/>
  <c r="I2195" i="6"/>
  <c r="J2195" i="8" s="1"/>
  <c r="I2194" i="6"/>
  <c r="J2194" i="8" s="1"/>
  <c r="I2193" i="6"/>
  <c r="J2193" i="8" s="1"/>
  <c r="I2192" i="6"/>
  <c r="J2192" i="8" s="1"/>
  <c r="I2191" i="6"/>
  <c r="J2191" i="8" s="1"/>
  <c r="I2190" i="6"/>
  <c r="J2190" i="8" s="1"/>
  <c r="I2189" i="6"/>
  <c r="J2189" i="8" s="1"/>
  <c r="I2188" i="6"/>
  <c r="J2188" i="8" s="1"/>
  <c r="I2187" i="6"/>
  <c r="J2187" i="8" s="1"/>
  <c r="I2186" i="6"/>
  <c r="J2186" i="8" s="1"/>
  <c r="I2185" i="6"/>
  <c r="J2185" i="8" s="1"/>
  <c r="I2184" i="6"/>
  <c r="J2184" i="8" s="1"/>
  <c r="I2183" i="6"/>
  <c r="J2183" i="8" s="1"/>
  <c r="I2182" i="6"/>
  <c r="J2182" i="8" s="1"/>
  <c r="I2181" i="6"/>
  <c r="J2181" i="8" s="1"/>
  <c r="I2180" i="6"/>
  <c r="J2180" i="8" s="1"/>
  <c r="I2179" i="6"/>
  <c r="J2179" i="8" s="1"/>
  <c r="I2178" i="6"/>
  <c r="J2178" i="8" s="1"/>
  <c r="I2177" i="6"/>
  <c r="J2177" i="8" s="1"/>
  <c r="I2176" i="6"/>
  <c r="J2176" i="8" s="1"/>
  <c r="I2175" i="6"/>
  <c r="J2175" i="8" s="1"/>
  <c r="I2174" i="6"/>
  <c r="J2174" i="8" s="1"/>
  <c r="I2173" i="6"/>
  <c r="J2173" i="8" s="1"/>
  <c r="I2172" i="6"/>
  <c r="J2172" i="8" s="1"/>
  <c r="I2171" i="6"/>
  <c r="J2171" i="8" s="1"/>
  <c r="I2170" i="6"/>
  <c r="J2170" i="8" s="1"/>
  <c r="I2169" i="6"/>
  <c r="J2169" i="8" s="1"/>
  <c r="I2168" i="6"/>
  <c r="J2168" i="8" s="1"/>
  <c r="I2167" i="6"/>
  <c r="J2167" i="8" s="1"/>
  <c r="I2166" i="6"/>
  <c r="J2166" i="8" s="1"/>
  <c r="I2165" i="6"/>
  <c r="J2165" i="8" s="1"/>
  <c r="I2164" i="6"/>
  <c r="J2164" i="8" s="1"/>
  <c r="I2163" i="6"/>
  <c r="J2163" i="8" s="1"/>
  <c r="I2162" i="6"/>
  <c r="J2162" i="8" s="1"/>
  <c r="I2161" i="6"/>
  <c r="J2161" i="8" s="1"/>
  <c r="I2160" i="6"/>
  <c r="J2160" i="8" s="1"/>
  <c r="I2159" i="6"/>
  <c r="J2159" i="8" s="1"/>
  <c r="I2158" i="6"/>
  <c r="J2158" i="8" s="1"/>
  <c r="I2157" i="6"/>
  <c r="J2157" i="8" s="1"/>
  <c r="I2156" i="6"/>
  <c r="J2156" i="8" s="1"/>
  <c r="I2155" i="6"/>
  <c r="J2155" i="8" s="1"/>
  <c r="I2154" i="6"/>
  <c r="J2154" i="8" s="1"/>
  <c r="I2153" i="6"/>
  <c r="J2153" i="8" s="1"/>
  <c r="I2152" i="6"/>
  <c r="J2152" i="8" s="1"/>
  <c r="I2151" i="6"/>
  <c r="J2151" i="8" s="1"/>
  <c r="I2150" i="6"/>
  <c r="J2150" i="8" s="1"/>
  <c r="I2149" i="6"/>
  <c r="J2149" i="8" s="1"/>
  <c r="I2148" i="6"/>
  <c r="J2148" i="8" s="1"/>
  <c r="I2147" i="6"/>
  <c r="J2147" i="8" s="1"/>
  <c r="I2146" i="6"/>
  <c r="J2146" i="8" s="1"/>
  <c r="I2145" i="6"/>
  <c r="J2145" i="8" s="1"/>
  <c r="I2144" i="6"/>
  <c r="J2144" i="8" s="1"/>
  <c r="I2143" i="6"/>
  <c r="J2143" i="8" s="1"/>
  <c r="I2142" i="6"/>
  <c r="J2142" i="8" s="1"/>
  <c r="I2141" i="6"/>
  <c r="J2141" i="8" s="1"/>
  <c r="I2140" i="6"/>
  <c r="J2140" i="8" s="1"/>
  <c r="I2139" i="6"/>
  <c r="J2139" i="8" s="1"/>
  <c r="I2138" i="6"/>
  <c r="J2138" i="8" s="1"/>
  <c r="I2137" i="6"/>
  <c r="J2137" i="8" s="1"/>
  <c r="I2136" i="6"/>
  <c r="J2136" i="8" s="1"/>
  <c r="I2135" i="6"/>
  <c r="J2135" i="8" s="1"/>
  <c r="I2134" i="6"/>
  <c r="J2134" i="8" s="1"/>
  <c r="I2133" i="6"/>
  <c r="J2133" i="8" s="1"/>
  <c r="I2132" i="6"/>
  <c r="J2132" i="8" s="1"/>
  <c r="I2131" i="6"/>
  <c r="J2131" i="8" s="1"/>
  <c r="I2130" i="6"/>
  <c r="J2130" i="8" s="1"/>
  <c r="I2129" i="6"/>
  <c r="J2129" i="8" s="1"/>
  <c r="I2128" i="6"/>
  <c r="J2128" i="8" s="1"/>
  <c r="I2127" i="6"/>
  <c r="J2127" i="8" s="1"/>
  <c r="I2126" i="6"/>
  <c r="J2126" i="8" s="1"/>
  <c r="I2125" i="6"/>
  <c r="J2125" i="8" s="1"/>
  <c r="I2124" i="6"/>
  <c r="J2124" i="8" s="1"/>
  <c r="I2123" i="6"/>
  <c r="J2123" i="8" s="1"/>
  <c r="I2122" i="6"/>
  <c r="J2122" i="8" s="1"/>
  <c r="I2121" i="6"/>
  <c r="J2121" i="8" s="1"/>
  <c r="I2120" i="6"/>
  <c r="J2120" i="8" s="1"/>
  <c r="I2119" i="6"/>
  <c r="J2119" i="8" s="1"/>
  <c r="I2118" i="6"/>
  <c r="J2118" i="8" s="1"/>
  <c r="I2117" i="6"/>
  <c r="J2117" i="8" s="1"/>
  <c r="I2116" i="6"/>
  <c r="J2116" i="8" s="1"/>
  <c r="I2115" i="6"/>
  <c r="J2115" i="8" s="1"/>
  <c r="I2114" i="6"/>
  <c r="J2114" i="8" s="1"/>
  <c r="I2113" i="6"/>
  <c r="J2113" i="8" s="1"/>
  <c r="I2112" i="6"/>
  <c r="J2112" i="8" s="1"/>
  <c r="I2111" i="6"/>
  <c r="J2111" i="8" s="1"/>
  <c r="I2110" i="6"/>
  <c r="J2110" i="8" s="1"/>
  <c r="I2109" i="6"/>
  <c r="J2109" i="8" s="1"/>
  <c r="I2108" i="6"/>
  <c r="J2108" i="8" s="1"/>
  <c r="I2107" i="6"/>
  <c r="J2107" i="8" s="1"/>
  <c r="I2106" i="6"/>
  <c r="J2106" i="8" s="1"/>
  <c r="I2105" i="6"/>
  <c r="J2105" i="8" s="1"/>
  <c r="I2104" i="6"/>
  <c r="J2104" i="8" s="1"/>
  <c r="I2103" i="6"/>
  <c r="J2103" i="8" s="1"/>
  <c r="I2102" i="6"/>
  <c r="J2102" i="8" s="1"/>
  <c r="I2101" i="6"/>
  <c r="J2101" i="8" s="1"/>
  <c r="I2100" i="6"/>
  <c r="J2100" i="8" s="1"/>
  <c r="I2099" i="6"/>
  <c r="J2099" i="8" s="1"/>
  <c r="I2098" i="6"/>
  <c r="J2098" i="8" s="1"/>
  <c r="I2097" i="6"/>
  <c r="J2097" i="8" s="1"/>
  <c r="I2096" i="6"/>
  <c r="J2096" i="8" s="1"/>
  <c r="I2095" i="6"/>
  <c r="J2095" i="8" s="1"/>
  <c r="I2094" i="6"/>
  <c r="J2094" i="8" s="1"/>
  <c r="I2093" i="6"/>
  <c r="J2093" i="8" s="1"/>
  <c r="I2092" i="6"/>
  <c r="J2092" i="8" s="1"/>
  <c r="I2091" i="6"/>
  <c r="J2091" i="8" s="1"/>
  <c r="I2090" i="6"/>
  <c r="J2090" i="8" s="1"/>
  <c r="I2089" i="6"/>
  <c r="J2089" i="8" s="1"/>
  <c r="I2088" i="6"/>
  <c r="J2088" i="8" s="1"/>
  <c r="I2087" i="6"/>
  <c r="J2087" i="8" s="1"/>
  <c r="I2086" i="6"/>
  <c r="J2086" i="8" s="1"/>
  <c r="I2085" i="6"/>
  <c r="J2085" i="8" s="1"/>
  <c r="I2084" i="6"/>
  <c r="J2084" i="8" s="1"/>
  <c r="I2083" i="6"/>
  <c r="J2083" i="8" s="1"/>
  <c r="I2082" i="6"/>
  <c r="J2082" i="8" s="1"/>
  <c r="I2081" i="6"/>
  <c r="J2081" i="8" s="1"/>
  <c r="I2080" i="6"/>
  <c r="J2080" i="8" s="1"/>
  <c r="I2079" i="6"/>
  <c r="J2079" i="8" s="1"/>
  <c r="I2078" i="6"/>
  <c r="J2078" i="8" s="1"/>
  <c r="I2077" i="6"/>
  <c r="J2077" i="8" s="1"/>
  <c r="I2076" i="6"/>
  <c r="J2076" i="8" s="1"/>
  <c r="I2075" i="6"/>
  <c r="J2075" i="8" s="1"/>
  <c r="I2074" i="6"/>
  <c r="J2074" i="8" s="1"/>
  <c r="I2073" i="6"/>
  <c r="J2073" i="8" s="1"/>
  <c r="I2072" i="6"/>
  <c r="J2072" i="8" s="1"/>
  <c r="I2071" i="6"/>
  <c r="J2071" i="8" s="1"/>
  <c r="I2070" i="6"/>
  <c r="J2070" i="8" s="1"/>
  <c r="I2069" i="6"/>
  <c r="J2069" i="8" s="1"/>
  <c r="I2068" i="6"/>
  <c r="J2068" i="8" s="1"/>
  <c r="I2067" i="6"/>
  <c r="J2067" i="8" s="1"/>
  <c r="I2066" i="6"/>
  <c r="J2066" i="8" s="1"/>
  <c r="I2065" i="6"/>
  <c r="J2065" i="8" s="1"/>
  <c r="I2064" i="6"/>
  <c r="J2064" i="8" s="1"/>
  <c r="I2063" i="6"/>
  <c r="J2063" i="8" s="1"/>
  <c r="I2062" i="6"/>
  <c r="J2062" i="8" s="1"/>
  <c r="I2061" i="6"/>
  <c r="J2061" i="8" s="1"/>
  <c r="I2060" i="6"/>
  <c r="J2060" i="8" s="1"/>
  <c r="I2059" i="6"/>
  <c r="J2059" i="8" s="1"/>
  <c r="I2058" i="6"/>
  <c r="J2058" i="8" s="1"/>
  <c r="I2057" i="6"/>
  <c r="J2057" i="8" s="1"/>
  <c r="I2056" i="6"/>
  <c r="J2056" i="8" s="1"/>
  <c r="I2055" i="6"/>
  <c r="J2055" i="8" s="1"/>
  <c r="I2054" i="6"/>
  <c r="J2054" i="8" s="1"/>
  <c r="I2053" i="6"/>
  <c r="J2053" i="8" s="1"/>
  <c r="I2052" i="6"/>
  <c r="J2052" i="8" s="1"/>
  <c r="I2051" i="6"/>
  <c r="J2051" i="8" s="1"/>
  <c r="I2050" i="6"/>
  <c r="J2050" i="8" s="1"/>
  <c r="I2049" i="6"/>
  <c r="J2049" i="8" s="1"/>
  <c r="I2048" i="6"/>
  <c r="J2048" i="8" s="1"/>
  <c r="I2047" i="6"/>
  <c r="J2047" i="8" s="1"/>
  <c r="I2046" i="6"/>
  <c r="J2046" i="8" s="1"/>
  <c r="I2045" i="6"/>
  <c r="J2045" i="8" s="1"/>
  <c r="I2044" i="6"/>
  <c r="J2044" i="8" s="1"/>
  <c r="I2043" i="6"/>
  <c r="J2043" i="8" s="1"/>
  <c r="I2042" i="6"/>
  <c r="J2042" i="8" s="1"/>
  <c r="I2041" i="6"/>
  <c r="J2041" i="8" s="1"/>
  <c r="I2040" i="6"/>
  <c r="J2040" i="8" s="1"/>
  <c r="I2039" i="6"/>
  <c r="J2039" i="8" s="1"/>
  <c r="I2038" i="6"/>
  <c r="J2038" i="8" s="1"/>
  <c r="I2037" i="6"/>
  <c r="J2037" i="8" s="1"/>
  <c r="I2036" i="6"/>
  <c r="J2036" i="8" s="1"/>
  <c r="I2035" i="6"/>
  <c r="J2035" i="8" s="1"/>
  <c r="I2034" i="6"/>
  <c r="J2034" i="8" s="1"/>
  <c r="I2033" i="6"/>
  <c r="J2033" i="8" s="1"/>
  <c r="I2032" i="6"/>
  <c r="J2032" i="8" s="1"/>
  <c r="I2031" i="6"/>
  <c r="J2031" i="8" s="1"/>
  <c r="I2030" i="6"/>
  <c r="J2030" i="8" s="1"/>
  <c r="I2029" i="6"/>
  <c r="J2029" i="8" s="1"/>
  <c r="I2028" i="6"/>
  <c r="J2028" i="8" s="1"/>
  <c r="I2027" i="6"/>
  <c r="J2027" i="8" s="1"/>
  <c r="I2026" i="6"/>
  <c r="J2026" i="8" s="1"/>
  <c r="I2025" i="6"/>
  <c r="J2025" i="8" s="1"/>
  <c r="I2024" i="6"/>
  <c r="J2024" i="8" s="1"/>
  <c r="I2023" i="6"/>
  <c r="J2023" i="8" s="1"/>
  <c r="I2022" i="6"/>
  <c r="J2022" i="8" s="1"/>
  <c r="I2021" i="6"/>
  <c r="J2021" i="8" s="1"/>
  <c r="I2020" i="6"/>
  <c r="J2020" i="8" s="1"/>
  <c r="I2019" i="6"/>
  <c r="J2019" i="8" s="1"/>
  <c r="I2018" i="6"/>
  <c r="J2018" i="8" s="1"/>
  <c r="I2017" i="6"/>
  <c r="J2017" i="8" s="1"/>
  <c r="I2016" i="6"/>
  <c r="J2016" i="8" s="1"/>
  <c r="I2015" i="6"/>
  <c r="J2015" i="8" s="1"/>
  <c r="I2014" i="6"/>
  <c r="J2014" i="8" s="1"/>
  <c r="I2013" i="6"/>
  <c r="J2013" i="8" s="1"/>
  <c r="I2012" i="6"/>
  <c r="J2012" i="8" s="1"/>
  <c r="I2011" i="6"/>
  <c r="J2011" i="8" s="1"/>
  <c r="I2010" i="6"/>
  <c r="J2010" i="8" s="1"/>
  <c r="I2009" i="6"/>
  <c r="J2009" i="8" s="1"/>
  <c r="I2008" i="6"/>
  <c r="J2008" i="8" s="1"/>
  <c r="I2007" i="6"/>
  <c r="J2007" i="8" s="1"/>
  <c r="I2006" i="6"/>
  <c r="J2006" i="8" s="1"/>
  <c r="I2005" i="6"/>
  <c r="J2005" i="8" s="1"/>
  <c r="I2004" i="6"/>
  <c r="J2004" i="8" s="1"/>
  <c r="I2003" i="6"/>
  <c r="J2003" i="8" s="1"/>
  <c r="I2002" i="6"/>
  <c r="J2002" i="8" s="1"/>
  <c r="I2001" i="6"/>
  <c r="J2001" i="8" s="1"/>
  <c r="I2000" i="6"/>
  <c r="J2000" i="8" s="1"/>
  <c r="I1999" i="6"/>
  <c r="J1999" i="8" s="1"/>
  <c r="I1998" i="6"/>
  <c r="J1998" i="8" s="1"/>
  <c r="I1997" i="6"/>
  <c r="J1997" i="8" s="1"/>
  <c r="I1996" i="6"/>
  <c r="J1996" i="8" s="1"/>
  <c r="I1995" i="6"/>
  <c r="J1995" i="8" s="1"/>
  <c r="I1994" i="6"/>
  <c r="J1994" i="8" s="1"/>
  <c r="I1993" i="6"/>
  <c r="J1993" i="8" s="1"/>
  <c r="I1992" i="6"/>
  <c r="J1992" i="8" s="1"/>
  <c r="I1991" i="6"/>
  <c r="J1991" i="8" s="1"/>
  <c r="I1990" i="6"/>
  <c r="J1990" i="8" s="1"/>
  <c r="I1989" i="6"/>
  <c r="J1989" i="8" s="1"/>
  <c r="I1988" i="6"/>
  <c r="J1988" i="8" s="1"/>
  <c r="I1987" i="6"/>
  <c r="J1987" i="8" s="1"/>
  <c r="I1986" i="6"/>
  <c r="J1986" i="8" s="1"/>
  <c r="I1985" i="6"/>
  <c r="J1985" i="8" s="1"/>
  <c r="I1984" i="6"/>
  <c r="J1984" i="8" s="1"/>
  <c r="I1983" i="6"/>
  <c r="J1983" i="8" s="1"/>
  <c r="I1982" i="6"/>
  <c r="J1982" i="8" s="1"/>
  <c r="I1981" i="6"/>
  <c r="J1981" i="8" s="1"/>
  <c r="I1980" i="6"/>
  <c r="J1980" i="8" s="1"/>
  <c r="I1979" i="6"/>
  <c r="J1979" i="8" s="1"/>
  <c r="I1978" i="6"/>
  <c r="J1978" i="8" s="1"/>
  <c r="I1977" i="6"/>
  <c r="J1977" i="8" s="1"/>
  <c r="I1976" i="6"/>
  <c r="J1976" i="8" s="1"/>
  <c r="I1975" i="6"/>
  <c r="J1975" i="8" s="1"/>
  <c r="I1974" i="6"/>
  <c r="J1974" i="8" s="1"/>
  <c r="I1973" i="6"/>
  <c r="J1973" i="8" s="1"/>
  <c r="I1972" i="6"/>
  <c r="J1972" i="8" s="1"/>
  <c r="I1971" i="6"/>
  <c r="J1971" i="8" s="1"/>
  <c r="I1970" i="6"/>
  <c r="J1970" i="8" s="1"/>
  <c r="I1969" i="6"/>
  <c r="J1969" i="8" s="1"/>
  <c r="I1968" i="6"/>
  <c r="J1968" i="8" s="1"/>
  <c r="I1967" i="6"/>
  <c r="J1967" i="8" s="1"/>
  <c r="I1966" i="6"/>
  <c r="J1966" i="8" s="1"/>
  <c r="I1965" i="6"/>
  <c r="J1965" i="8" s="1"/>
  <c r="I1964" i="6"/>
  <c r="J1964" i="8" s="1"/>
  <c r="I1963" i="6"/>
  <c r="J1963" i="8" s="1"/>
  <c r="I1962" i="6"/>
  <c r="J1962" i="8" s="1"/>
  <c r="I1961" i="6"/>
  <c r="J1961" i="8" s="1"/>
  <c r="I1960" i="6"/>
  <c r="J1960" i="8" s="1"/>
  <c r="I1959" i="6"/>
  <c r="J1959" i="8" s="1"/>
  <c r="I1958" i="6"/>
  <c r="J1958" i="8" s="1"/>
  <c r="I1957" i="6"/>
  <c r="J1957" i="8" s="1"/>
  <c r="I1956" i="6"/>
  <c r="J1956" i="8" s="1"/>
  <c r="I1955" i="6"/>
  <c r="J1955" i="8" s="1"/>
  <c r="I1954" i="6"/>
  <c r="J1954" i="8" s="1"/>
  <c r="I1953" i="6"/>
  <c r="J1953" i="8" s="1"/>
  <c r="I1952" i="6"/>
  <c r="J1952" i="8" s="1"/>
  <c r="I1951" i="6"/>
  <c r="J1951" i="8" s="1"/>
  <c r="I1950" i="6"/>
  <c r="J1950" i="8" s="1"/>
  <c r="I1949" i="6"/>
  <c r="J1949" i="8" s="1"/>
  <c r="I1948" i="6"/>
  <c r="J1948" i="8" s="1"/>
  <c r="I1947" i="6"/>
  <c r="J1947" i="8" s="1"/>
  <c r="I1946" i="6"/>
  <c r="J1946" i="8" s="1"/>
  <c r="I1945" i="6"/>
  <c r="J1945" i="8" s="1"/>
  <c r="I1944" i="6"/>
  <c r="J1944" i="8" s="1"/>
  <c r="I1943" i="6"/>
  <c r="J1943" i="8" s="1"/>
  <c r="I1942" i="6"/>
  <c r="J1942" i="8" s="1"/>
  <c r="I1941" i="6"/>
  <c r="J1941" i="8" s="1"/>
  <c r="I1940" i="6"/>
  <c r="J1940" i="8" s="1"/>
  <c r="I1939" i="6"/>
  <c r="J1939" i="8" s="1"/>
  <c r="I1938" i="6"/>
  <c r="J1938" i="8" s="1"/>
  <c r="I1937" i="6"/>
  <c r="J1937" i="8" s="1"/>
  <c r="I1936" i="6"/>
  <c r="J1936" i="8" s="1"/>
  <c r="I1935" i="6"/>
  <c r="J1935" i="8" s="1"/>
  <c r="I1934" i="6"/>
  <c r="J1934" i="8" s="1"/>
  <c r="I1933" i="6"/>
  <c r="J1933" i="8" s="1"/>
  <c r="I1932" i="6"/>
  <c r="J1932" i="8" s="1"/>
  <c r="I1931" i="6"/>
  <c r="J1931" i="8" s="1"/>
  <c r="I1930" i="6"/>
  <c r="J1930" i="8" s="1"/>
  <c r="I1929" i="6"/>
  <c r="J1929" i="8" s="1"/>
  <c r="I1928" i="6"/>
  <c r="J1928" i="8" s="1"/>
  <c r="I1927" i="6"/>
  <c r="J1927" i="8" s="1"/>
  <c r="I1926" i="6"/>
  <c r="J1926" i="8" s="1"/>
  <c r="I1925" i="6"/>
  <c r="J1925" i="8" s="1"/>
  <c r="I1924" i="6"/>
  <c r="J1924" i="8" s="1"/>
  <c r="I1923" i="6"/>
  <c r="J1923" i="8" s="1"/>
  <c r="I1922" i="6"/>
  <c r="J1922" i="8" s="1"/>
  <c r="I1921" i="6"/>
  <c r="J1921" i="8" s="1"/>
  <c r="I1920" i="6"/>
  <c r="J1920" i="8" s="1"/>
  <c r="I1919" i="6"/>
  <c r="J1919" i="8" s="1"/>
  <c r="I1918" i="6"/>
  <c r="J1918" i="8" s="1"/>
  <c r="I1917" i="6"/>
  <c r="J1917" i="8" s="1"/>
  <c r="I1916" i="6"/>
  <c r="J1916" i="8" s="1"/>
  <c r="I1915" i="6"/>
  <c r="J1915" i="8" s="1"/>
  <c r="I1914" i="6"/>
  <c r="J1914" i="8" s="1"/>
  <c r="I1913" i="6"/>
  <c r="J1913" i="8" s="1"/>
  <c r="I1912" i="6"/>
  <c r="J1912" i="8" s="1"/>
  <c r="I1911" i="6"/>
  <c r="J1911" i="8" s="1"/>
  <c r="I1910" i="6"/>
  <c r="J1910" i="8" s="1"/>
  <c r="I1909" i="6"/>
  <c r="J1909" i="8" s="1"/>
  <c r="I1908" i="6"/>
  <c r="J1908" i="8" s="1"/>
  <c r="I1907" i="6"/>
  <c r="J1907" i="8" s="1"/>
  <c r="I1906" i="6"/>
  <c r="J1906" i="8" s="1"/>
  <c r="I1905" i="6"/>
  <c r="J1905" i="8" s="1"/>
  <c r="I1904" i="6"/>
  <c r="J1904" i="8" s="1"/>
  <c r="I1903" i="6"/>
  <c r="J1903" i="8" s="1"/>
  <c r="I1902" i="6"/>
  <c r="J1902" i="8" s="1"/>
  <c r="I1901" i="6"/>
  <c r="J1901" i="8" s="1"/>
  <c r="I1900" i="6"/>
  <c r="J1900" i="8" s="1"/>
  <c r="I1899" i="6"/>
  <c r="J1899" i="8" s="1"/>
  <c r="I1898" i="6"/>
  <c r="J1898" i="8" s="1"/>
  <c r="I1897" i="6"/>
  <c r="J1897" i="8" s="1"/>
  <c r="I1896" i="6"/>
  <c r="J1896" i="8" s="1"/>
  <c r="I1895" i="6"/>
  <c r="J1895" i="8" s="1"/>
  <c r="I1894" i="6"/>
  <c r="J1894" i="8" s="1"/>
  <c r="I1893" i="6"/>
  <c r="J1893" i="8" s="1"/>
  <c r="I1892" i="6"/>
  <c r="J1892" i="8" s="1"/>
  <c r="I1891" i="6"/>
  <c r="J1891" i="8" s="1"/>
  <c r="I1890" i="6"/>
  <c r="J1890" i="8" s="1"/>
  <c r="I1889" i="6"/>
  <c r="J1889" i="8" s="1"/>
  <c r="I1888" i="6"/>
  <c r="J1888" i="8" s="1"/>
  <c r="I1887" i="6"/>
  <c r="J1887" i="8" s="1"/>
  <c r="I1886" i="6"/>
  <c r="J1886" i="8" s="1"/>
  <c r="I1885" i="6"/>
  <c r="J1885" i="8" s="1"/>
  <c r="I1884" i="6"/>
  <c r="J1884" i="8" s="1"/>
  <c r="I1883" i="6"/>
  <c r="J1883" i="8" s="1"/>
  <c r="I1882" i="6"/>
  <c r="J1882" i="8" s="1"/>
  <c r="I1881" i="6"/>
  <c r="J1881" i="8" s="1"/>
  <c r="I1880" i="6"/>
  <c r="J1880" i="8" s="1"/>
  <c r="I1879" i="6"/>
  <c r="J1879" i="8" s="1"/>
  <c r="I1878" i="6"/>
  <c r="J1878" i="8" s="1"/>
  <c r="I1877" i="6"/>
  <c r="J1877" i="8" s="1"/>
  <c r="I1876" i="6"/>
  <c r="J1876" i="8" s="1"/>
  <c r="I1875" i="6"/>
  <c r="J1875" i="8" s="1"/>
  <c r="I1874" i="6"/>
  <c r="J1874" i="8" s="1"/>
  <c r="I1873" i="6"/>
  <c r="J1873" i="8" s="1"/>
  <c r="I1872" i="6"/>
  <c r="J1872" i="8" s="1"/>
  <c r="I1871" i="6"/>
  <c r="J1871" i="8" s="1"/>
  <c r="I1870" i="6"/>
  <c r="J1870" i="8" s="1"/>
  <c r="I1869" i="6"/>
  <c r="J1869" i="8" s="1"/>
  <c r="I1868" i="6"/>
  <c r="J1868" i="8" s="1"/>
  <c r="I1867" i="6"/>
  <c r="J1867" i="8" s="1"/>
  <c r="I1866" i="6"/>
  <c r="J1866" i="8" s="1"/>
  <c r="I1865" i="6"/>
  <c r="J1865" i="8" s="1"/>
  <c r="I1864" i="6"/>
  <c r="J1864" i="8" s="1"/>
  <c r="I1863" i="6"/>
  <c r="J1863" i="8" s="1"/>
  <c r="I1862" i="6"/>
  <c r="J1862" i="8" s="1"/>
  <c r="I1861" i="6"/>
  <c r="J1861" i="8" s="1"/>
  <c r="I1860" i="6"/>
  <c r="J1860" i="8" s="1"/>
  <c r="I1859" i="6"/>
  <c r="J1859" i="8" s="1"/>
  <c r="I1858" i="6"/>
  <c r="J1858" i="8" s="1"/>
  <c r="I1857" i="6"/>
  <c r="J1857" i="8" s="1"/>
  <c r="I1856" i="6"/>
  <c r="J1856" i="8" s="1"/>
  <c r="I1855" i="6"/>
  <c r="J1855" i="8" s="1"/>
  <c r="I1854" i="6"/>
  <c r="J1854" i="8" s="1"/>
  <c r="I1853" i="6"/>
  <c r="J1853" i="8" s="1"/>
  <c r="I1852" i="6"/>
  <c r="J1852" i="8" s="1"/>
  <c r="I1851" i="6"/>
  <c r="J1851" i="8" s="1"/>
  <c r="I1850" i="6"/>
  <c r="J1850" i="8" s="1"/>
  <c r="I1849" i="6"/>
  <c r="J1849" i="8" s="1"/>
  <c r="I1848" i="6"/>
  <c r="J1848" i="8" s="1"/>
  <c r="I1847" i="6"/>
  <c r="J1847" i="8" s="1"/>
  <c r="I1846" i="6"/>
  <c r="J1846" i="8" s="1"/>
  <c r="I1845" i="6"/>
  <c r="J1845" i="8" s="1"/>
  <c r="I1844" i="6"/>
  <c r="J1844" i="8" s="1"/>
  <c r="I1843" i="6"/>
  <c r="J1843" i="8" s="1"/>
  <c r="I1842" i="6"/>
  <c r="J1842" i="8" s="1"/>
  <c r="I1841" i="6"/>
  <c r="J1841" i="8" s="1"/>
  <c r="I1840" i="6"/>
  <c r="J1840" i="8" s="1"/>
  <c r="I1839" i="6"/>
  <c r="J1839" i="8" s="1"/>
  <c r="I1838" i="6"/>
  <c r="J1838" i="8" s="1"/>
  <c r="I1837" i="6"/>
  <c r="J1837" i="8" s="1"/>
  <c r="I1836" i="6"/>
  <c r="J1836" i="8" s="1"/>
  <c r="I1835" i="6"/>
  <c r="J1835" i="8" s="1"/>
  <c r="I1834" i="6"/>
  <c r="J1834" i="8" s="1"/>
  <c r="I1833" i="6"/>
  <c r="J1833" i="8" s="1"/>
  <c r="I1832" i="6"/>
  <c r="J1832" i="8" s="1"/>
  <c r="I1831" i="6"/>
  <c r="J1831" i="8" s="1"/>
  <c r="I1830" i="6"/>
  <c r="J1830" i="8" s="1"/>
  <c r="I1829" i="6"/>
  <c r="J1829" i="8" s="1"/>
  <c r="I1828" i="6"/>
  <c r="J1828" i="8" s="1"/>
  <c r="I1827" i="6"/>
  <c r="J1827" i="8" s="1"/>
  <c r="I1826" i="6"/>
  <c r="J1826" i="8" s="1"/>
  <c r="I1825" i="6"/>
  <c r="J1825" i="8" s="1"/>
  <c r="I1824" i="6"/>
  <c r="J1824" i="8" s="1"/>
  <c r="I1823" i="6"/>
  <c r="J1823" i="8" s="1"/>
  <c r="I1822" i="6"/>
  <c r="J1822" i="8" s="1"/>
  <c r="I1821" i="6"/>
  <c r="J1821" i="8" s="1"/>
  <c r="I1820" i="6"/>
  <c r="J1820" i="8" s="1"/>
  <c r="I1819" i="6"/>
  <c r="J1819" i="8" s="1"/>
  <c r="I1818" i="6"/>
  <c r="J1818" i="8" s="1"/>
  <c r="I1817" i="6"/>
  <c r="J1817" i="8" s="1"/>
  <c r="I1816" i="6"/>
  <c r="J1816" i="8" s="1"/>
  <c r="I1815" i="6"/>
  <c r="J1815" i="8" s="1"/>
  <c r="I1814" i="6"/>
  <c r="J1814" i="8" s="1"/>
  <c r="I1813" i="6"/>
  <c r="J1813" i="8" s="1"/>
  <c r="I1812" i="6"/>
  <c r="J1812" i="8" s="1"/>
  <c r="I1811" i="6"/>
  <c r="J1811" i="8" s="1"/>
  <c r="I1810" i="6"/>
  <c r="J1810" i="8" s="1"/>
  <c r="I1809" i="6"/>
  <c r="J1809" i="8" s="1"/>
  <c r="I1808" i="6"/>
  <c r="J1808" i="8" s="1"/>
  <c r="I1807" i="6"/>
  <c r="J1807" i="8" s="1"/>
  <c r="I1806" i="6"/>
  <c r="J1806" i="8" s="1"/>
  <c r="I1805" i="6"/>
  <c r="J1805" i="8" s="1"/>
  <c r="I1804" i="6"/>
  <c r="J1804" i="8" s="1"/>
  <c r="I1803" i="6"/>
  <c r="J1803" i="8" s="1"/>
  <c r="I1802" i="6"/>
  <c r="J1802" i="8" s="1"/>
  <c r="I1801" i="6"/>
  <c r="J1801" i="8" s="1"/>
  <c r="I1800" i="6"/>
  <c r="J1800" i="8" s="1"/>
  <c r="I1799" i="6"/>
  <c r="J1799" i="8" s="1"/>
  <c r="I1798" i="6"/>
  <c r="J1798" i="8" s="1"/>
  <c r="I1797" i="6"/>
  <c r="J1797" i="8" s="1"/>
  <c r="I1796" i="6"/>
  <c r="J1796" i="8" s="1"/>
  <c r="I1795" i="6"/>
  <c r="J1795" i="8" s="1"/>
  <c r="I1794" i="6"/>
  <c r="J1794" i="8" s="1"/>
  <c r="I1793" i="6"/>
  <c r="J1793" i="8" s="1"/>
  <c r="I1792" i="6"/>
  <c r="J1792" i="8" s="1"/>
  <c r="I1791" i="6"/>
  <c r="J1791" i="8" s="1"/>
  <c r="I1790" i="6"/>
  <c r="J1790" i="8" s="1"/>
  <c r="I1789" i="6"/>
  <c r="J1789" i="8" s="1"/>
  <c r="I1788" i="6"/>
  <c r="J1788" i="8" s="1"/>
  <c r="I1787" i="6"/>
  <c r="J1787" i="8" s="1"/>
  <c r="I1786" i="6"/>
  <c r="J1786" i="8" s="1"/>
  <c r="I1785" i="6"/>
  <c r="J1785" i="8" s="1"/>
  <c r="I1784" i="6"/>
  <c r="J1784" i="8" s="1"/>
  <c r="I1783" i="6"/>
  <c r="J1783" i="8" s="1"/>
  <c r="I1782" i="6"/>
  <c r="J1782" i="8" s="1"/>
  <c r="I1781" i="6"/>
  <c r="J1781" i="8" s="1"/>
  <c r="I1780" i="6"/>
  <c r="J1780" i="8" s="1"/>
  <c r="I1779" i="6"/>
  <c r="J1779" i="8" s="1"/>
  <c r="I1778" i="6"/>
  <c r="J1778" i="8" s="1"/>
  <c r="I1777" i="6"/>
  <c r="J1777" i="8" s="1"/>
  <c r="I1776" i="6"/>
  <c r="J1776" i="8" s="1"/>
  <c r="I1775" i="6"/>
  <c r="J1775" i="8" s="1"/>
  <c r="I1774" i="6"/>
  <c r="J1774" i="8" s="1"/>
  <c r="I1773" i="6"/>
  <c r="J1773" i="8" s="1"/>
  <c r="I1772" i="6"/>
  <c r="J1772" i="8" s="1"/>
  <c r="I1771" i="6"/>
  <c r="J1771" i="8" s="1"/>
  <c r="I1770" i="6"/>
  <c r="J1770" i="8" s="1"/>
  <c r="I1769" i="6"/>
  <c r="J1769" i="8" s="1"/>
  <c r="I1768" i="6"/>
  <c r="J1768" i="8" s="1"/>
  <c r="I1767" i="6"/>
  <c r="J1767" i="8" s="1"/>
  <c r="I1766" i="6"/>
  <c r="J1766" i="8" s="1"/>
  <c r="I1765" i="6"/>
  <c r="J1765" i="8" s="1"/>
  <c r="I1764" i="6"/>
  <c r="J1764" i="8" s="1"/>
  <c r="I1763" i="6"/>
  <c r="J1763" i="8" s="1"/>
  <c r="I1762" i="6"/>
  <c r="J1762" i="8" s="1"/>
  <c r="I1761" i="6"/>
  <c r="J1761" i="8" s="1"/>
  <c r="I1760" i="6"/>
  <c r="J1760" i="8" s="1"/>
  <c r="I1759" i="6"/>
  <c r="J1759" i="8" s="1"/>
  <c r="I1758" i="6"/>
  <c r="J1758" i="8" s="1"/>
  <c r="I1757" i="6"/>
  <c r="J1757" i="8" s="1"/>
  <c r="I1756" i="6"/>
  <c r="J1756" i="8" s="1"/>
  <c r="I1755" i="6"/>
  <c r="J1755" i="8" s="1"/>
  <c r="I1754" i="6"/>
  <c r="J1754" i="8" s="1"/>
  <c r="I1753" i="6"/>
  <c r="J1753" i="8" s="1"/>
  <c r="I1752" i="6"/>
  <c r="J1752" i="8" s="1"/>
  <c r="I1751" i="6"/>
  <c r="J1751" i="8" s="1"/>
  <c r="I1750" i="6"/>
  <c r="J1750" i="8" s="1"/>
  <c r="I1749" i="6"/>
  <c r="J1749" i="8" s="1"/>
  <c r="I1748" i="6"/>
  <c r="J1748" i="8" s="1"/>
  <c r="I1747" i="6"/>
  <c r="J1747" i="8" s="1"/>
  <c r="I1746" i="6"/>
  <c r="J1746" i="8" s="1"/>
  <c r="I1745" i="6"/>
  <c r="J1745" i="8" s="1"/>
  <c r="I1744" i="6"/>
  <c r="J1744" i="8" s="1"/>
  <c r="I1743" i="6"/>
  <c r="J1743" i="8" s="1"/>
  <c r="I1742" i="6"/>
  <c r="J1742" i="8" s="1"/>
  <c r="I1741" i="6"/>
  <c r="J1741" i="8" s="1"/>
  <c r="I1740" i="6"/>
  <c r="J1740" i="8" s="1"/>
  <c r="I1739" i="6"/>
  <c r="J1739" i="8" s="1"/>
  <c r="I1738" i="6"/>
  <c r="J1738" i="8" s="1"/>
  <c r="I1737" i="6"/>
  <c r="J1737" i="8" s="1"/>
  <c r="I1736" i="6"/>
  <c r="J1736" i="8" s="1"/>
  <c r="I1735" i="6"/>
  <c r="J1735" i="8" s="1"/>
  <c r="I1734" i="6"/>
  <c r="J1734" i="8" s="1"/>
  <c r="I1733" i="6"/>
  <c r="J1733" i="8" s="1"/>
  <c r="I1732" i="6"/>
  <c r="J1732" i="8" s="1"/>
  <c r="I1731" i="6"/>
  <c r="J1731" i="8" s="1"/>
  <c r="I1730" i="6"/>
  <c r="J1730" i="8" s="1"/>
  <c r="I1729" i="6"/>
  <c r="J1729" i="8" s="1"/>
  <c r="I1728" i="6"/>
  <c r="J1728" i="8" s="1"/>
  <c r="I1727" i="6"/>
  <c r="J1727" i="8" s="1"/>
  <c r="I1726" i="6"/>
  <c r="J1726" i="8" s="1"/>
  <c r="I1725" i="6"/>
  <c r="J1725" i="8" s="1"/>
  <c r="I1724" i="6"/>
  <c r="J1724" i="8" s="1"/>
  <c r="I1723" i="6"/>
  <c r="J1723" i="8" s="1"/>
  <c r="I1722" i="6"/>
  <c r="J1722" i="8" s="1"/>
  <c r="I1721" i="6"/>
  <c r="J1721" i="8" s="1"/>
  <c r="I1720" i="6"/>
  <c r="J1720" i="8" s="1"/>
  <c r="I1719" i="6"/>
  <c r="J1719" i="8" s="1"/>
  <c r="I1718" i="6"/>
  <c r="J1718" i="8" s="1"/>
  <c r="I1717" i="6"/>
  <c r="J1717" i="8" s="1"/>
  <c r="I1716" i="6"/>
  <c r="J1716" i="8" s="1"/>
  <c r="I1715" i="6"/>
  <c r="J1715" i="8" s="1"/>
  <c r="I1714" i="6"/>
  <c r="J1714" i="8" s="1"/>
  <c r="I1713" i="6"/>
  <c r="J1713" i="8" s="1"/>
  <c r="I1712" i="6"/>
  <c r="J1712" i="8" s="1"/>
  <c r="I1711" i="6"/>
  <c r="J1711" i="8" s="1"/>
  <c r="I1710" i="6"/>
  <c r="J1710" i="8" s="1"/>
  <c r="I1709" i="6"/>
  <c r="J1709" i="8" s="1"/>
  <c r="I1708" i="6"/>
  <c r="J1708" i="8" s="1"/>
  <c r="I1707" i="6"/>
  <c r="J1707" i="8" s="1"/>
  <c r="I1706" i="6"/>
  <c r="J1706" i="8" s="1"/>
  <c r="I1705" i="6"/>
  <c r="J1705" i="8" s="1"/>
  <c r="I1704" i="6"/>
  <c r="J1704" i="8" s="1"/>
  <c r="I1703" i="6"/>
  <c r="J1703" i="8" s="1"/>
  <c r="I1702" i="6"/>
  <c r="J1702" i="8" s="1"/>
  <c r="I1701" i="6"/>
  <c r="J1701" i="8" s="1"/>
  <c r="I1700" i="6"/>
  <c r="J1700" i="8" s="1"/>
  <c r="I1699" i="6"/>
  <c r="J1699" i="8" s="1"/>
  <c r="I1698" i="6"/>
  <c r="J1698" i="8" s="1"/>
  <c r="I1697" i="6"/>
  <c r="J1697" i="8" s="1"/>
  <c r="I1696" i="6"/>
  <c r="J1696" i="8" s="1"/>
  <c r="I1695" i="6"/>
  <c r="J1695" i="8" s="1"/>
  <c r="I1694" i="6"/>
  <c r="J1694" i="8" s="1"/>
  <c r="I1693" i="6"/>
  <c r="J1693" i="8" s="1"/>
  <c r="I1692" i="6"/>
  <c r="J1692" i="8" s="1"/>
  <c r="I1691" i="6"/>
  <c r="J1691" i="8" s="1"/>
  <c r="I1690" i="6"/>
  <c r="J1690" i="8" s="1"/>
  <c r="I1689" i="6"/>
  <c r="J1689" i="8" s="1"/>
  <c r="I1688" i="6"/>
  <c r="J1688" i="8" s="1"/>
  <c r="I1687" i="6"/>
  <c r="J1687" i="8" s="1"/>
  <c r="I1686" i="6"/>
  <c r="J1686" i="8" s="1"/>
  <c r="I1685" i="6"/>
  <c r="J1685" i="8" s="1"/>
  <c r="I1684" i="6"/>
  <c r="J1684" i="8" s="1"/>
  <c r="I1683" i="6"/>
  <c r="J1683" i="8" s="1"/>
  <c r="I1682" i="6"/>
  <c r="J1682" i="8" s="1"/>
  <c r="I1681" i="6"/>
  <c r="J1681" i="8" s="1"/>
  <c r="I1680" i="6"/>
  <c r="J1680" i="8" s="1"/>
  <c r="I1679" i="6"/>
  <c r="J1679" i="8" s="1"/>
  <c r="I1678" i="6"/>
  <c r="J1678" i="8" s="1"/>
  <c r="I1677" i="6"/>
  <c r="J1677" i="8" s="1"/>
  <c r="I1676" i="6"/>
  <c r="J1676" i="8" s="1"/>
  <c r="I1675" i="6"/>
  <c r="J1675" i="8" s="1"/>
  <c r="I1674" i="6"/>
  <c r="J1674" i="8" s="1"/>
  <c r="I1673" i="6"/>
  <c r="J1673" i="8" s="1"/>
  <c r="I1672" i="6"/>
  <c r="J1672" i="8" s="1"/>
  <c r="I1671" i="6"/>
  <c r="J1671" i="8" s="1"/>
  <c r="I1670" i="6"/>
  <c r="J1670" i="8" s="1"/>
  <c r="I1669" i="6"/>
  <c r="J1669" i="8" s="1"/>
  <c r="I1668" i="6"/>
  <c r="J1668" i="8" s="1"/>
  <c r="I1667" i="6"/>
  <c r="J1667" i="8" s="1"/>
  <c r="I1666" i="6"/>
  <c r="J1666" i="8" s="1"/>
  <c r="I1665" i="6"/>
  <c r="J1665" i="8" s="1"/>
  <c r="I1664" i="6"/>
  <c r="J1664" i="8" s="1"/>
  <c r="I1663" i="6"/>
  <c r="J1663" i="8" s="1"/>
  <c r="I1662" i="6"/>
  <c r="J1662" i="8" s="1"/>
  <c r="I1661" i="6"/>
  <c r="J1661" i="8" s="1"/>
  <c r="I1660" i="6"/>
  <c r="J1660" i="8" s="1"/>
  <c r="I1659" i="6"/>
  <c r="J1659" i="8" s="1"/>
  <c r="I1658" i="6"/>
  <c r="J1658" i="8" s="1"/>
  <c r="I1657" i="6"/>
  <c r="J1657" i="8" s="1"/>
  <c r="I1656" i="6"/>
  <c r="J1656" i="8" s="1"/>
  <c r="I1655" i="6"/>
  <c r="J1655" i="8" s="1"/>
  <c r="I1654" i="6"/>
  <c r="J1654" i="8" s="1"/>
  <c r="I1653" i="6"/>
  <c r="J1653" i="8" s="1"/>
  <c r="I1652" i="6"/>
  <c r="J1652" i="8" s="1"/>
  <c r="I1651" i="6"/>
  <c r="J1651" i="8" s="1"/>
  <c r="I1650" i="6"/>
  <c r="J1650" i="8" s="1"/>
  <c r="I1649" i="6"/>
  <c r="J1649" i="8" s="1"/>
  <c r="I1648" i="6"/>
  <c r="J1648" i="8" s="1"/>
  <c r="I1647" i="6"/>
  <c r="J1647" i="8" s="1"/>
  <c r="I1646" i="6"/>
  <c r="J1646" i="8" s="1"/>
  <c r="I1645" i="6"/>
  <c r="J1645" i="8" s="1"/>
  <c r="I1644" i="6"/>
  <c r="J1644" i="8" s="1"/>
  <c r="I1643" i="6"/>
  <c r="J1643" i="8" s="1"/>
  <c r="I1642" i="6"/>
  <c r="J1642" i="8" s="1"/>
  <c r="I1641" i="6"/>
  <c r="J1641" i="8" s="1"/>
  <c r="I1640" i="6"/>
  <c r="J1640" i="8" s="1"/>
  <c r="I1639" i="6"/>
  <c r="J1639" i="8" s="1"/>
  <c r="I1638" i="6"/>
  <c r="J1638" i="8" s="1"/>
  <c r="I1637" i="6"/>
  <c r="J1637" i="8" s="1"/>
  <c r="I1636" i="6"/>
  <c r="J1636" i="8" s="1"/>
  <c r="I1635" i="6"/>
  <c r="J1635" i="8" s="1"/>
  <c r="I1634" i="6"/>
  <c r="J1634" i="8" s="1"/>
  <c r="I1633" i="6"/>
  <c r="J1633" i="8" s="1"/>
  <c r="I1632" i="6"/>
  <c r="J1632" i="8" s="1"/>
  <c r="I1631" i="6"/>
  <c r="J1631" i="8" s="1"/>
  <c r="I1630" i="6"/>
  <c r="J1630" i="8" s="1"/>
  <c r="I1629" i="6"/>
  <c r="J1629" i="8" s="1"/>
  <c r="I1628" i="6"/>
  <c r="J1628" i="8" s="1"/>
  <c r="I1627" i="6"/>
  <c r="J1627" i="8" s="1"/>
  <c r="I1626" i="6"/>
  <c r="J1626" i="8" s="1"/>
  <c r="I1625" i="6"/>
  <c r="J1625" i="8" s="1"/>
  <c r="I1624" i="6"/>
  <c r="J1624" i="8" s="1"/>
  <c r="I1623" i="6"/>
  <c r="J1623" i="8" s="1"/>
  <c r="I1622" i="6"/>
  <c r="J1622" i="8" s="1"/>
  <c r="I1621" i="6"/>
  <c r="J1621" i="8" s="1"/>
  <c r="I1620" i="6"/>
  <c r="J1620" i="8" s="1"/>
  <c r="I1619" i="6"/>
  <c r="J1619" i="8" s="1"/>
  <c r="I1618" i="6"/>
  <c r="J1618" i="8" s="1"/>
  <c r="I1617" i="6"/>
  <c r="J1617" i="8" s="1"/>
  <c r="I1616" i="6"/>
  <c r="J1616" i="8" s="1"/>
  <c r="I1615" i="6"/>
  <c r="J1615" i="8" s="1"/>
  <c r="I1614" i="6"/>
  <c r="J1614" i="8" s="1"/>
  <c r="I1613" i="6"/>
  <c r="J1613" i="8" s="1"/>
  <c r="I1612" i="6"/>
  <c r="J1612" i="8" s="1"/>
  <c r="I1611" i="6"/>
  <c r="J1611" i="8" s="1"/>
  <c r="I1610" i="6"/>
  <c r="J1610" i="8" s="1"/>
  <c r="I1609" i="6"/>
  <c r="J1609" i="8" s="1"/>
  <c r="I1608" i="6"/>
  <c r="J1608" i="8" s="1"/>
  <c r="I1607" i="6"/>
  <c r="J1607" i="8" s="1"/>
  <c r="I1606" i="6"/>
  <c r="J1606" i="8" s="1"/>
  <c r="I1605" i="6"/>
  <c r="J1605" i="8" s="1"/>
  <c r="I1604" i="6"/>
  <c r="J1604" i="8" s="1"/>
  <c r="I1603" i="6"/>
  <c r="J1603" i="8" s="1"/>
  <c r="I1602" i="6"/>
  <c r="J1602" i="8" s="1"/>
  <c r="I1601" i="6"/>
  <c r="J1601" i="8" s="1"/>
  <c r="I1600" i="6"/>
  <c r="J1600" i="8" s="1"/>
  <c r="I1599" i="6"/>
  <c r="J1599" i="8" s="1"/>
  <c r="I1598" i="6"/>
  <c r="J1598" i="8" s="1"/>
  <c r="I1597" i="6"/>
  <c r="J1597" i="8" s="1"/>
  <c r="I1596" i="6"/>
  <c r="J1596" i="8" s="1"/>
  <c r="I1595" i="6"/>
  <c r="J1595" i="8" s="1"/>
  <c r="I1594" i="6"/>
  <c r="J1594" i="8" s="1"/>
  <c r="I1593" i="6"/>
  <c r="J1593" i="8" s="1"/>
  <c r="I1592" i="6"/>
  <c r="J1592" i="8" s="1"/>
  <c r="I1591" i="6"/>
  <c r="J1591" i="8" s="1"/>
  <c r="I1590" i="6"/>
  <c r="J1590" i="8" s="1"/>
  <c r="I1589" i="6"/>
  <c r="J1589" i="8" s="1"/>
  <c r="I1588" i="6"/>
  <c r="J1588" i="8" s="1"/>
  <c r="I1587" i="6"/>
  <c r="J1587" i="8" s="1"/>
  <c r="I1586" i="6"/>
  <c r="J1586" i="8" s="1"/>
  <c r="I1585" i="6"/>
  <c r="J1585" i="8" s="1"/>
  <c r="I1584" i="6"/>
  <c r="J1584" i="8" s="1"/>
  <c r="I1583" i="6"/>
  <c r="J1583" i="8" s="1"/>
  <c r="I1582" i="6"/>
  <c r="J1582" i="8" s="1"/>
  <c r="I1581" i="6"/>
  <c r="J1581" i="8" s="1"/>
  <c r="I1580" i="6"/>
  <c r="J1580" i="8" s="1"/>
  <c r="I1579" i="6"/>
  <c r="J1579" i="8" s="1"/>
  <c r="I1578" i="6"/>
  <c r="J1578" i="8" s="1"/>
  <c r="I1577" i="6"/>
  <c r="J1577" i="8" s="1"/>
  <c r="I1576" i="6"/>
  <c r="J1576" i="8" s="1"/>
  <c r="I1575" i="6"/>
  <c r="J1575" i="8" s="1"/>
  <c r="I1574" i="6"/>
  <c r="J1574" i="8" s="1"/>
  <c r="I1573" i="6"/>
  <c r="J1573" i="8" s="1"/>
  <c r="I1572" i="6"/>
  <c r="J1572" i="8" s="1"/>
  <c r="I1571" i="6"/>
  <c r="J1571" i="8" s="1"/>
  <c r="I1570" i="6"/>
  <c r="J1570" i="8" s="1"/>
  <c r="I1569" i="6"/>
  <c r="J1569" i="8" s="1"/>
  <c r="I1568" i="6"/>
  <c r="J1568" i="8" s="1"/>
  <c r="I1567" i="6"/>
  <c r="J1567" i="8" s="1"/>
  <c r="I1566" i="6"/>
  <c r="J1566" i="8" s="1"/>
  <c r="I1565" i="6"/>
  <c r="J1565" i="8" s="1"/>
  <c r="I1564" i="6"/>
  <c r="J1564" i="8" s="1"/>
  <c r="I1563" i="6"/>
  <c r="J1563" i="8" s="1"/>
  <c r="I1562" i="6"/>
  <c r="J1562" i="8" s="1"/>
  <c r="I1561" i="6"/>
  <c r="J1561" i="8" s="1"/>
  <c r="I1560" i="6"/>
  <c r="J1560" i="8" s="1"/>
  <c r="I1559" i="6"/>
  <c r="J1559" i="8" s="1"/>
  <c r="I1558" i="6"/>
  <c r="J1558" i="8" s="1"/>
  <c r="I1557" i="6"/>
  <c r="J1557" i="8" s="1"/>
  <c r="I1556" i="6"/>
  <c r="J1556" i="8" s="1"/>
  <c r="I1555" i="6"/>
  <c r="J1555" i="8" s="1"/>
  <c r="I1554" i="6"/>
  <c r="J1554" i="8" s="1"/>
  <c r="I1553" i="6"/>
  <c r="J1553" i="8" s="1"/>
  <c r="I1552" i="6"/>
  <c r="J1552" i="8" s="1"/>
  <c r="I1551" i="6"/>
  <c r="J1551" i="8" s="1"/>
  <c r="I1550" i="6"/>
  <c r="J1550" i="8" s="1"/>
  <c r="I1549" i="6"/>
  <c r="J1549" i="8" s="1"/>
  <c r="I1548" i="6"/>
  <c r="J1548" i="8" s="1"/>
  <c r="I1547" i="6"/>
  <c r="J1547" i="8" s="1"/>
  <c r="I1546" i="6"/>
  <c r="J1546" i="8" s="1"/>
  <c r="I1545" i="6"/>
  <c r="J1545" i="8" s="1"/>
  <c r="I1544" i="6"/>
  <c r="J1544" i="8" s="1"/>
  <c r="I1543" i="6"/>
  <c r="J1543" i="8" s="1"/>
  <c r="I1542" i="6"/>
  <c r="J1542" i="8" s="1"/>
  <c r="I1541" i="6"/>
  <c r="J1541" i="8" s="1"/>
  <c r="I1540" i="6"/>
  <c r="J1540" i="8" s="1"/>
  <c r="I1539" i="6"/>
  <c r="J1539" i="8" s="1"/>
  <c r="I1538" i="6"/>
  <c r="J1538" i="8" s="1"/>
  <c r="I1537" i="6"/>
  <c r="J1537" i="8" s="1"/>
  <c r="I1536" i="6"/>
  <c r="J1536" i="8" s="1"/>
  <c r="I1535" i="6"/>
  <c r="J1535" i="8" s="1"/>
  <c r="I1534" i="6"/>
  <c r="J1534" i="8" s="1"/>
  <c r="I1533" i="6"/>
  <c r="J1533" i="8" s="1"/>
  <c r="I1532" i="6"/>
  <c r="J1532" i="8" s="1"/>
  <c r="I1531" i="6"/>
  <c r="J1531" i="8" s="1"/>
  <c r="I1530" i="6"/>
  <c r="J1530" i="8" s="1"/>
  <c r="I1529" i="6"/>
  <c r="J1529" i="8" s="1"/>
  <c r="I1528" i="6"/>
  <c r="J1528" i="8" s="1"/>
  <c r="I1527" i="6"/>
  <c r="J1527" i="8" s="1"/>
  <c r="I1526" i="6"/>
  <c r="J1526" i="8" s="1"/>
  <c r="I1525" i="6"/>
  <c r="J1525" i="8" s="1"/>
  <c r="I1524" i="6"/>
  <c r="J1524" i="8" s="1"/>
  <c r="I1523" i="6"/>
  <c r="J1523" i="8" s="1"/>
  <c r="I1522" i="6"/>
  <c r="J1522" i="8" s="1"/>
  <c r="I1521" i="6"/>
  <c r="J1521" i="8" s="1"/>
  <c r="I1520" i="6"/>
  <c r="J1520" i="8" s="1"/>
  <c r="I1519" i="6"/>
  <c r="J1519" i="8" s="1"/>
  <c r="I1518" i="6"/>
  <c r="J1518" i="8" s="1"/>
  <c r="I1517" i="6"/>
  <c r="J1517" i="8" s="1"/>
  <c r="I1516" i="6"/>
  <c r="J1516" i="8" s="1"/>
  <c r="I1515" i="6"/>
  <c r="J1515" i="8" s="1"/>
  <c r="I1514" i="6"/>
  <c r="J1514" i="8" s="1"/>
  <c r="I1513" i="6"/>
  <c r="J1513" i="8" s="1"/>
  <c r="I1512" i="6"/>
  <c r="J1512" i="8" s="1"/>
  <c r="I1511" i="6"/>
  <c r="J1511" i="8" s="1"/>
  <c r="I1510" i="6"/>
  <c r="J1510" i="8" s="1"/>
  <c r="I1509" i="6"/>
  <c r="J1509" i="8" s="1"/>
  <c r="I1508" i="6"/>
  <c r="J1508" i="8" s="1"/>
  <c r="I1507" i="6"/>
  <c r="J1507" i="8" s="1"/>
  <c r="I1506" i="6"/>
  <c r="J1506" i="8" s="1"/>
  <c r="I1505" i="6"/>
  <c r="J1505" i="8" s="1"/>
  <c r="I1504" i="6"/>
  <c r="J1504" i="8" s="1"/>
  <c r="I1503" i="6"/>
  <c r="J1503" i="8" s="1"/>
  <c r="I1502" i="6"/>
  <c r="J1502" i="8" s="1"/>
  <c r="I1501" i="6"/>
  <c r="J1501" i="8" s="1"/>
  <c r="I1500" i="6"/>
  <c r="J1500" i="8" s="1"/>
  <c r="I1499" i="6"/>
  <c r="J1499" i="8" s="1"/>
  <c r="I1498" i="6"/>
  <c r="J1498" i="8" s="1"/>
  <c r="I1497" i="6"/>
  <c r="J1497" i="8" s="1"/>
  <c r="I1496" i="6"/>
  <c r="J1496" i="8" s="1"/>
  <c r="I1495" i="6"/>
  <c r="J1495" i="8" s="1"/>
  <c r="I1494" i="6"/>
  <c r="J1494" i="8" s="1"/>
  <c r="I1493" i="6"/>
  <c r="J1493" i="8" s="1"/>
  <c r="I1492" i="6"/>
  <c r="J1492" i="8" s="1"/>
  <c r="I1491" i="6"/>
  <c r="J1491" i="8" s="1"/>
  <c r="I1490" i="6"/>
  <c r="J1490" i="8" s="1"/>
  <c r="I1489" i="6"/>
  <c r="J1489" i="8" s="1"/>
  <c r="I1488" i="6"/>
  <c r="J1488" i="8" s="1"/>
  <c r="I1487" i="6"/>
  <c r="J1487" i="8" s="1"/>
  <c r="I1486" i="6"/>
  <c r="J1486" i="8" s="1"/>
  <c r="I1485" i="6"/>
  <c r="J1485" i="8" s="1"/>
  <c r="I1484" i="6"/>
  <c r="J1484" i="8" s="1"/>
  <c r="I1483" i="6"/>
  <c r="J1483" i="8" s="1"/>
  <c r="I1482" i="6"/>
  <c r="J1482" i="8" s="1"/>
  <c r="I1481" i="6"/>
  <c r="J1481" i="8" s="1"/>
  <c r="I1480" i="6"/>
  <c r="J1480" i="8" s="1"/>
  <c r="I1479" i="6"/>
  <c r="J1479" i="8" s="1"/>
  <c r="I1478" i="6"/>
  <c r="J1478" i="8" s="1"/>
  <c r="I1477" i="6"/>
  <c r="J1477" i="8" s="1"/>
  <c r="I1476" i="6"/>
  <c r="J1476" i="8" s="1"/>
  <c r="I1475" i="6"/>
  <c r="J1475" i="8" s="1"/>
  <c r="I1474" i="6"/>
  <c r="J1474" i="8" s="1"/>
  <c r="I1473" i="6"/>
  <c r="J1473" i="8" s="1"/>
  <c r="I1472" i="6"/>
  <c r="J1472" i="8" s="1"/>
  <c r="I1471" i="6"/>
  <c r="J1471" i="8" s="1"/>
  <c r="I1470" i="6"/>
  <c r="J1470" i="8" s="1"/>
  <c r="I1469" i="6"/>
  <c r="J1469" i="8" s="1"/>
  <c r="I1468" i="6"/>
  <c r="J1468" i="8" s="1"/>
  <c r="I1467" i="6"/>
  <c r="J1467" i="8" s="1"/>
  <c r="I1466" i="6"/>
  <c r="J1466" i="8" s="1"/>
  <c r="I1465" i="6"/>
  <c r="J1465" i="8" s="1"/>
  <c r="I1464" i="6"/>
  <c r="J1464" i="8" s="1"/>
  <c r="I1463" i="6"/>
  <c r="J1463" i="8" s="1"/>
  <c r="I1462" i="6"/>
  <c r="J1462" i="8" s="1"/>
  <c r="I1461" i="6"/>
  <c r="J1461" i="8" s="1"/>
  <c r="I1460" i="6"/>
  <c r="J1460" i="8" s="1"/>
  <c r="I1459" i="6"/>
  <c r="J1459" i="8" s="1"/>
  <c r="I1458" i="6"/>
  <c r="J1458" i="8" s="1"/>
  <c r="I1457" i="6"/>
  <c r="J1457" i="8" s="1"/>
  <c r="I1456" i="6"/>
  <c r="J1456" i="8" s="1"/>
  <c r="I1455" i="6"/>
  <c r="J1455" i="8" s="1"/>
  <c r="I1454" i="6"/>
  <c r="J1454" i="8" s="1"/>
  <c r="I1453" i="6"/>
  <c r="J1453" i="8" s="1"/>
  <c r="I1452" i="6"/>
  <c r="J1452" i="8" s="1"/>
  <c r="I1451" i="6"/>
  <c r="J1451" i="8" s="1"/>
  <c r="I1450" i="6"/>
  <c r="J1450" i="8" s="1"/>
  <c r="I1449" i="6"/>
  <c r="J1449" i="8" s="1"/>
  <c r="I1448" i="6"/>
  <c r="J1448" i="8" s="1"/>
  <c r="I1447" i="6"/>
  <c r="J1447" i="8" s="1"/>
  <c r="I1446" i="6"/>
  <c r="J1446" i="8" s="1"/>
  <c r="I1445" i="6"/>
  <c r="J1445" i="8" s="1"/>
  <c r="I1444" i="6"/>
  <c r="J1444" i="8" s="1"/>
  <c r="I1443" i="6"/>
  <c r="J1443" i="8" s="1"/>
  <c r="I1442" i="6"/>
  <c r="J1442" i="8" s="1"/>
  <c r="I1441" i="6"/>
  <c r="J1441" i="8" s="1"/>
  <c r="I1440" i="6"/>
  <c r="J1440" i="8" s="1"/>
  <c r="I1439" i="6"/>
  <c r="J1439" i="8" s="1"/>
  <c r="I1438" i="6"/>
  <c r="J1438" i="8" s="1"/>
  <c r="I1437" i="6"/>
  <c r="J1437" i="8" s="1"/>
  <c r="I1436" i="6"/>
  <c r="J1436" i="8" s="1"/>
  <c r="I1435" i="6"/>
  <c r="J1435" i="8" s="1"/>
  <c r="I1434" i="6"/>
  <c r="J1434" i="8" s="1"/>
  <c r="I1433" i="6"/>
  <c r="J1433" i="8" s="1"/>
  <c r="I1432" i="6"/>
  <c r="J1432" i="8" s="1"/>
  <c r="I1431" i="6"/>
  <c r="J1431" i="8" s="1"/>
  <c r="I1430" i="6"/>
  <c r="J1430" i="8" s="1"/>
  <c r="I1429" i="6"/>
  <c r="J1429" i="8" s="1"/>
  <c r="I1428" i="6"/>
  <c r="J1428" i="8" s="1"/>
  <c r="I1427" i="6"/>
  <c r="J1427" i="8" s="1"/>
  <c r="I1426" i="6"/>
  <c r="J1426" i="8" s="1"/>
  <c r="I1425" i="6"/>
  <c r="J1425" i="8" s="1"/>
  <c r="I1424" i="6"/>
  <c r="J1424" i="8" s="1"/>
  <c r="I1423" i="6"/>
  <c r="J1423" i="8" s="1"/>
  <c r="I1422" i="6"/>
  <c r="J1422" i="8" s="1"/>
  <c r="I1421" i="6"/>
  <c r="J1421" i="8" s="1"/>
  <c r="I1420" i="6"/>
  <c r="J1420" i="8" s="1"/>
  <c r="I1419" i="6"/>
  <c r="J1419" i="8" s="1"/>
  <c r="I1418" i="6"/>
  <c r="J1418" i="8" s="1"/>
  <c r="I1417" i="6"/>
  <c r="J1417" i="8" s="1"/>
  <c r="I1416" i="6"/>
  <c r="J1416" i="8" s="1"/>
  <c r="I1415" i="6"/>
  <c r="J1415" i="8" s="1"/>
  <c r="I1414" i="6"/>
  <c r="J1414" i="8" s="1"/>
  <c r="I1413" i="6"/>
  <c r="J1413" i="8" s="1"/>
  <c r="I1412" i="6"/>
  <c r="J1412" i="8" s="1"/>
  <c r="I1411" i="6"/>
  <c r="J1411" i="8" s="1"/>
  <c r="I1410" i="6"/>
  <c r="J1410" i="8" s="1"/>
  <c r="I1409" i="6"/>
  <c r="J1409" i="8" s="1"/>
  <c r="I1408" i="6"/>
  <c r="J1408" i="8" s="1"/>
  <c r="I1407" i="6"/>
  <c r="J1407" i="8" s="1"/>
  <c r="I1406" i="6"/>
  <c r="J1406" i="8" s="1"/>
  <c r="I1405" i="6"/>
  <c r="J1405" i="8" s="1"/>
  <c r="I1404" i="6"/>
  <c r="J1404" i="8" s="1"/>
  <c r="I1403" i="6"/>
  <c r="J1403" i="8" s="1"/>
  <c r="I1402" i="6"/>
  <c r="J1402" i="8" s="1"/>
  <c r="I1401" i="6"/>
  <c r="J1401" i="8" s="1"/>
  <c r="I1400" i="6"/>
  <c r="J1400" i="8" s="1"/>
  <c r="I1399" i="6"/>
  <c r="J1399" i="8" s="1"/>
  <c r="I1398" i="6"/>
  <c r="J1398" i="8" s="1"/>
  <c r="I1397" i="6"/>
  <c r="J1397" i="8" s="1"/>
  <c r="I1396" i="6"/>
  <c r="J1396" i="8" s="1"/>
  <c r="I1395" i="6"/>
  <c r="J1395" i="8" s="1"/>
  <c r="I1394" i="6"/>
  <c r="J1394" i="8" s="1"/>
  <c r="I1393" i="6"/>
  <c r="J1393" i="8" s="1"/>
  <c r="I1392" i="6"/>
  <c r="J1392" i="8" s="1"/>
  <c r="I1391" i="6"/>
  <c r="J1391" i="8" s="1"/>
  <c r="I1390" i="6"/>
  <c r="J1390" i="8" s="1"/>
  <c r="I1389" i="6"/>
  <c r="J1389" i="8" s="1"/>
  <c r="I1388" i="6"/>
  <c r="J1388" i="8" s="1"/>
  <c r="I1387" i="6"/>
  <c r="J1387" i="8" s="1"/>
  <c r="I1386" i="6"/>
  <c r="J1386" i="8" s="1"/>
  <c r="I1385" i="6"/>
  <c r="J1385" i="8" s="1"/>
  <c r="I1384" i="6"/>
  <c r="J1384" i="8" s="1"/>
  <c r="I1383" i="6"/>
  <c r="J1383" i="8" s="1"/>
  <c r="I1382" i="6"/>
  <c r="J1382" i="8" s="1"/>
  <c r="I1381" i="6"/>
  <c r="J1381" i="8" s="1"/>
  <c r="I1380" i="6"/>
  <c r="J1380" i="8" s="1"/>
  <c r="I1379" i="6"/>
  <c r="J1379" i="8" s="1"/>
  <c r="I1378" i="6"/>
  <c r="J1378" i="8" s="1"/>
  <c r="I1377" i="6"/>
  <c r="J1377" i="8" s="1"/>
  <c r="I1376" i="6"/>
  <c r="J1376" i="8" s="1"/>
  <c r="I1375" i="6"/>
  <c r="J1375" i="8" s="1"/>
  <c r="I1374" i="6"/>
  <c r="J1374" i="8" s="1"/>
  <c r="I1373" i="6"/>
  <c r="J1373" i="8" s="1"/>
  <c r="I1372" i="6"/>
  <c r="J1372" i="8" s="1"/>
  <c r="I1371" i="6"/>
  <c r="J1371" i="8" s="1"/>
  <c r="I1370" i="6"/>
  <c r="J1370" i="8" s="1"/>
  <c r="I1369" i="6"/>
  <c r="J1369" i="8" s="1"/>
  <c r="I1368" i="6"/>
  <c r="J1368" i="8" s="1"/>
  <c r="I1367" i="6"/>
  <c r="J1367" i="8" s="1"/>
  <c r="I1366" i="6"/>
  <c r="J1366" i="8" s="1"/>
  <c r="I1365" i="6"/>
  <c r="J1365" i="8" s="1"/>
  <c r="I1364" i="6"/>
  <c r="J1364" i="8" s="1"/>
  <c r="I1363" i="6"/>
  <c r="J1363" i="8" s="1"/>
  <c r="I1362" i="6"/>
  <c r="J1362" i="8" s="1"/>
  <c r="I1361" i="6"/>
  <c r="J1361" i="8" s="1"/>
  <c r="I1360" i="6"/>
  <c r="J1360" i="8" s="1"/>
  <c r="I1359" i="6"/>
  <c r="J1359" i="8" s="1"/>
  <c r="I1358" i="6"/>
  <c r="J1358" i="8" s="1"/>
  <c r="I1357" i="6"/>
  <c r="J1357" i="8" s="1"/>
  <c r="I1356" i="6"/>
  <c r="J1356" i="8" s="1"/>
  <c r="I1355" i="6"/>
  <c r="J1355" i="8" s="1"/>
  <c r="I1354" i="6"/>
  <c r="J1354" i="8" s="1"/>
  <c r="I1353" i="6"/>
  <c r="J1353" i="8" s="1"/>
  <c r="I1352" i="6"/>
  <c r="J1352" i="8" s="1"/>
  <c r="I1351" i="6"/>
  <c r="J1351" i="8" s="1"/>
  <c r="I1350" i="6"/>
  <c r="J1350" i="8" s="1"/>
  <c r="I1349" i="6"/>
  <c r="J1349" i="8" s="1"/>
  <c r="I1348" i="6"/>
  <c r="J1348" i="8" s="1"/>
  <c r="I1347" i="6"/>
  <c r="J1347" i="8" s="1"/>
  <c r="I1346" i="6"/>
  <c r="J1346" i="8" s="1"/>
  <c r="I1345" i="6"/>
  <c r="J1345" i="8" s="1"/>
  <c r="I1344" i="6"/>
  <c r="J1344" i="8" s="1"/>
  <c r="I1343" i="6"/>
  <c r="J1343" i="8" s="1"/>
  <c r="I1342" i="6"/>
  <c r="J1342" i="8" s="1"/>
  <c r="I1341" i="6"/>
  <c r="J1341" i="8" s="1"/>
  <c r="I1340" i="6"/>
  <c r="J1340" i="8" s="1"/>
  <c r="I1339" i="6"/>
  <c r="J1339" i="8" s="1"/>
  <c r="I1338" i="6"/>
  <c r="J1338" i="8" s="1"/>
  <c r="I1337" i="6"/>
  <c r="J1337" i="8" s="1"/>
  <c r="I1336" i="6"/>
  <c r="J1336" i="8" s="1"/>
  <c r="I1335" i="6"/>
  <c r="J1335" i="8" s="1"/>
  <c r="I1334" i="6"/>
  <c r="J1334" i="8" s="1"/>
  <c r="I1333" i="6"/>
  <c r="J1333" i="8" s="1"/>
  <c r="I1332" i="6"/>
  <c r="J1332" i="8" s="1"/>
  <c r="I1331" i="6"/>
  <c r="J1331" i="8" s="1"/>
  <c r="I1330" i="6"/>
  <c r="J1330" i="8" s="1"/>
  <c r="I1329" i="6"/>
  <c r="J1329" i="8" s="1"/>
  <c r="I1328" i="6"/>
  <c r="J1328" i="8" s="1"/>
  <c r="I1327" i="6"/>
  <c r="J1327" i="8" s="1"/>
  <c r="I1326" i="6"/>
  <c r="J1326" i="8" s="1"/>
  <c r="I1325" i="6"/>
  <c r="J1325" i="8" s="1"/>
  <c r="I1324" i="6"/>
  <c r="J1324" i="8" s="1"/>
  <c r="I1323" i="6"/>
  <c r="J1323" i="8" s="1"/>
  <c r="I1322" i="6"/>
  <c r="J1322" i="8" s="1"/>
  <c r="I1321" i="6"/>
  <c r="J1321" i="8" s="1"/>
  <c r="I1320" i="6"/>
  <c r="J1320" i="8" s="1"/>
  <c r="I1319" i="6"/>
  <c r="J1319" i="8" s="1"/>
  <c r="I1318" i="6"/>
  <c r="J1318" i="8" s="1"/>
  <c r="I1317" i="6"/>
  <c r="J1317" i="8" s="1"/>
  <c r="I1316" i="6"/>
  <c r="J1316" i="8" s="1"/>
  <c r="I1315" i="6"/>
  <c r="J1315" i="8" s="1"/>
  <c r="I1314" i="6"/>
  <c r="J1314" i="8" s="1"/>
  <c r="I1313" i="6"/>
  <c r="J1313" i="8" s="1"/>
  <c r="I1312" i="6"/>
  <c r="J1312" i="8" s="1"/>
  <c r="I1311" i="6"/>
  <c r="J1311" i="8" s="1"/>
  <c r="I1310" i="6"/>
  <c r="J1310" i="8" s="1"/>
  <c r="I1309" i="6"/>
  <c r="J1309" i="8" s="1"/>
  <c r="I1308" i="6"/>
  <c r="J1308" i="8" s="1"/>
  <c r="I1307" i="6"/>
  <c r="J1307" i="8" s="1"/>
  <c r="I1306" i="6"/>
  <c r="J1306" i="8" s="1"/>
  <c r="I1305" i="6"/>
  <c r="J1305" i="8" s="1"/>
  <c r="I1304" i="6"/>
  <c r="J1304" i="8" s="1"/>
  <c r="I1303" i="6"/>
  <c r="J1303" i="8" s="1"/>
  <c r="I1302" i="6"/>
  <c r="J1302" i="8" s="1"/>
  <c r="I1301" i="6"/>
  <c r="J1301" i="8" s="1"/>
  <c r="I1300" i="6"/>
  <c r="J1300" i="8" s="1"/>
  <c r="I1299" i="6"/>
  <c r="J1299" i="8" s="1"/>
  <c r="I1298" i="6"/>
  <c r="J1298" i="8" s="1"/>
  <c r="I1297" i="6"/>
  <c r="J1297" i="8" s="1"/>
  <c r="I1296" i="6"/>
  <c r="J1296" i="8" s="1"/>
  <c r="I1295" i="6"/>
  <c r="J1295" i="8" s="1"/>
  <c r="I1294" i="6"/>
  <c r="J1294" i="8" s="1"/>
  <c r="I1293" i="6"/>
  <c r="J1293" i="8" s="1"/>
  <c r="I1292" i="6"/>
  <c r="J1292" i="8" s="1"/>
  <c r="I1291" i="6"/>
  <c r="J1291" i="8" s="1"/>
  <c r="I1290" i="6"/>
  <c r="J1290" i="8" s="1"/>
  <c r="I1289" i="6"/>
  <c r="J1289" i="8" s="1"/>
  <c r="I1288" i="6"/>
  <c r="J1288" i="8" s="1"/>
  <c r="I1287" i="6"/>
  <c r="J1287" i="8" s="1"/>
  <c r="I1286" i="6"/>
  <c r="J1286" i="8" s="1"/>
  <c r="I1285" i="6"/>
  <c r="J1285" i="8" s="1"/>
  <c r="I1284" i="6"/>
  <c r="J1284" i="8" s="1"/>
  <c r="I1283" i="6"/>
  <c r="J1283" i="8" s="1"/>
  <c r="I1282" i="6"/>
  <c r="J1282" i="8" s="1"/>
  <c r="I1281" i="6"/>
  <c r="J1281" i="8" s="1"/>
  <c r="I1280" i="6"/>
  <c r="J1280" i="8" s="1"/>
  <c r="I1279" i="6"/>
  <c r="J1279" i="8" s="1"/>
  <c r="I1278" i="6"/>
  <c r="J1278" i="8" s="1"/>
  <c r="I1277" i="6"/>
  <c r="J1277" i="8" s="1"/>
  <c r="I1276" i="6"/>
  <c r="J1276" i="8" s="1"/>
  <c r="I1275" i="6"/>
  <c r="J1275" i="8" s="1"/>
  <c r="I1274" i="6"/>
  <c r="J1274" i="8" s="1"/>
  <c r="I1273" i="6"/>
  <c r="J1273" i="8" s="1"/>
  <c r="I1272" i="6"/>
  <c r="J1272" i="8" s="1"/>
  <c r="I1271" i="6"/>
  <c r="J1271" i="8" s="1"/>
  <c r="I1270" i="6"/>
  <c r="J1270" i="8" s="1"/>
  <c r="I1269" i="6"/>
  <c r="J1269" i="8" s="1"/>
  <c r="I1268" i="6"/>
  <c r="J1268" i="8" s="1"/>
  <c r="I1267" i="6"/>
  <c r="J1267" i="8" s="1"/>
  <c r="I1266" i="6"/>
  <c r="J1266" i="8" s="1"/>
  <c r="I1265" i="6"/>
  <c r="J1265" i="8" s="1"/>
  <c r="I1264" i="6"/>
  <c r="J1264" i="8" s="1"/>
  <c r="I1263" i="6"/>
  <c r="J1263" i="8" s="1"/>
  <c r="I1262" i="6"/>
  <c r="J1262" i="8" s="1"/>
  <c r="I1261" i="6"/>
  <c r="J1261" i="8" s="1"/>
  <c r="I1260" i="6"/>
  <c r="J1260" i="8" s="1"/>
  <c r="I1259" i="6"/>
  <c r="J1259" i="8" s="1"/>
  <c r="I1258" i="6"/>
  <c r="J1258" i="8" s="1"/>
  <c r="I1257" i="6"/>
  <c r="J1257" i="8" s="1"/>
  <c r="I1256" i="6"/>
  <c r="J1256" i="8" s="1"/>
  <c r="I1255" i="6"/>
  <c r="J1255" i="8" s="1"/>
  <c r="I1254" i="6"/>
  <c r="J1254" i="8" s="1"/>
  <c r="I1253" i="6"/>
  <c r="J1253" i="8" s="1"/>
  <c r="I1252" i="6"/>
  <c r="J1252" i="8" s="1"/>
  <c r="I1251" i="6"/>
  <c r="J1251" i="8" s="1"/>
  <c r="I1250" i="6"/>
  <c r="J1250" i="8" s="1"/>
  <c r="I1249" i="6"/>
  <c r="J1249" i="8" s="1"/>
  <c r="I1248" i="6"/>
  <c r="J1248" i="8" s="1"/>
  <c r="I1247" i="6"/>
  <c r="J1247" i="8" s="1"/>
  <c r="I1246" i="6"/>
  <c r="J1246" i="8" s="1"/>
  <c r="I1245" i="6"/>
  <c r="J1245" i="8" s="1"/>
  <c r="I1244" i="6"/>
  <c r="J1244" i="8" s="1"/>
  <c r="I1243" i="6"/>
  <c r="J1243" i="8" s="1"/>
  <c r="I1242" i="6"/>
  <c r="J1242" i="8" s="1"/>
  <c r="I1241" i="6"/>
  <c r="J1241" i="8" s="1"/>
  <c r="I1240" i="6"/>
  <c r="J1240" i="8" s="1"/>
  <c r="I1239" i="6"/>
  <c r="J1239" i="8" s="1"/>
  <c r="I1238" i="6"/>
  <c r="J1238" i="8" s="1"/>
  <c r="I1237" i="6"/>
  <c r="J1237" i="8" s="1"/>
  <c r="I1236" i="6"/>
  <c r="J1236" i="8" s="1"/>
  <c r="I1235" i="6"/>
  <c r="J1235" i="8" s="1"/>
  <c r="I1234" i="6"/>
  <c r="J1234" i="8" s="1"/>
  <c r="I1233" i="6"/>
  <c r="J1233" i="8" s="1"/>
  <c r="I1232" i="6"/>
  <c r="J1232" i="8" s="1"/>
  <c r="I1231" i="6"/>
  <c r="J1231" i="8" s="1"/>
  <c r="I1230" i="6"/>
  <c r="J1230" i="8" s="1"/>
  <c r="I1229" i="6"/>
  <c r="J1229" i="8" s="1"/>
  <c r="I1228" i="6"/>
  <c r="J1228" i="8" s="1"/>
  <c r="I1227" i="6"/>
  <c r="J1227" i="8" s="1"/>
  <c r="I1226" i="6"/>
  <c r="J1226" i="8" s="1"/>
  <c r="I1225" i="6"/>
  <c r="J1225" i="8" s="1"/>
  <c r="I1224" i="6"/>
  <c r="J1224" i="8" s="1"/>
  <c r="I1223" i="6"/>
  <c r="J1223" i="8" s="1"/>
  <c r="I1222" i="6"/>
  <c r="J1222" i="8" s="1"/>
  <c r="I1221" i="6"/>
  <c r="J1221" i="8" s="1"/>
  <c r="I1220" i="6"/>
  <c r="J1220" i="8" s="1"/>
  <c r="I1219" i="6"/>
  <c r="J1219" i="8" s="1"/>
  <c r="I1218" i="6"/>
  <c r="J1218" i="8" s="1"/>
  <c r="I1217" i="6"/>
  <c r="J1217" i="8" s="1"/>
  <c r="I1216" i="6"/>
  <c r="J1216" i="8" s="1"/>
  <c r="I1215" i="6"/>
  <c r="J1215" i="8" s="1"/>
  <c r="I1214" i="6"/>
  <c r="J1214" i="8" s="1"/>
  <c r="I1213" i="6"/>
  <c r="J1213" i="8" s="1"/>
  <c r="I1212" i="6"/>
  <c r="J1212" i="8" s="1"/>
  <c r="I1211" i="6"/>
  <c r="J1211" i="8" s="1"/>
  <c r="I1210" i="6"/>
  <c r="J1210" i="8" s="1"/>
  <c r="I1209" i="6"/>
  <c r="J1209" i="8" s="1"/>
  <c r="I1208" i="6"/>
  <c r="J1208" i="8" s="1"/>
  <c r="I1207" i="6"/>
  <c r="J1207" i="8" s="1"/>
  <c r="I1206" i="6"/>
  <c r="J1206" i="8" s="1"/>
  <c r="I1205" i="6"/>
  <c r="J1205" i="8" s="1"/>
  <c r="I1204" i="6"/>
  <c r="J1204" i="8" s="1"/>
  <c r="I1203" i="6"/>
  <c r="J1203" i="8" s="1"/>
  <c r="I1202" i="6"/>
  <c r="J1202" i="8" s="1"/>
  <c r="I1201" i="6"/>
  <c r="J1201" i="8" s="1"/>
  <c r="I1200" i="6"/>
  <c r="J1200" i="8" s="1"/>
  <c r="I1199" i="6"/>
  <c r="J1199" i="8" s="1"/>
  <c r="I1198" i="6"/>
  <c r="J1198" i="8" s="1"/>
  <c r="I1197" i="6"/>
  <c r="J1197" i="8" s="1"/>
  <c r="I1196" i="6"/>
  <c r="J1196" i="8" s="1"/>
  <c r="I1195" i="6"/>
  <c r="J1195" i="8" s="1"/>
  <c r="I1194" i="6"/>
  <c r="J1194" i="8" s="1"/>
  <c r="I1193" i="6"/>
  <c r="J1193" i="8" s="1"/>
  <c r="I1192" i="6"/>
  <c r="J1192" i="8" s="1"/>
  <c r="I1191" i="6"/>
  <c r="J1191" i="8" s="1"/>
  <c r="I1190" i="6"/>
  <c r="J1190" i="8" s="1"/>
  <c r="I1189" i="6"/>
  <c r="J1189" i="8" s="1"/>
  <c r="I1188" i="6"/>
  <c r="J1188" i="8" s="1"/>
  <c r="I1187" i="6"/>
  <c r="J1187" i="8" s="1"/>
  <c r="I1186" i="6"/>
  <c r="J1186" i="8" s="1"/>
  <c r="I1185" i="6"/>
  <c r="J1185" i="8" s="1"/>
  <c r="I1184" i="6"/>
  <c r="J1184" i="8" s="1"/>
  <c r="I1183" i="6"/>
  <c r="J1183" i="8" s="1"/>
  <c r="I1182" i="6"/>
  <c r="J1182" i="8" s="1"/>
  <c r="I1181" i="6"/>
  <c r="J1181" i="8" s="1"/>
  <c r="I1180" i="6"/>
  <c r="J1180" i="8" s="1"/>
  <c r="I1179" i="6"/>
  <c r="J1179" i="8" s="1"/>
  <c r="I1178" i="6"/>
  <c r="J1178" i="8" s="1"/>
  <c r="I1177" i="6"/>
  <c r="J1177" i="8" s="1"/>
  <c r="I1176" i="6"/>
  <c r="J1176" i="8" s="1"/>
  <c r="I1175" i="6"/>
  <c r="J1175" i="8" s="1"/>
  <c r="I1174" i="6"/>
  <c r="J1174" i="8" s="1"/>
  <c r="I1173" i="6"/>
  <c r="J1173" i="8" s="1"/>
  <c r="I1172" i="6"/>
  <c r="J1172" i="8" s="1"/>
  <c r="I1171" i="6"/>
  <c r="J1171" i="8" s="1"/>
  <c r="I1170" i="6"/>
  <c r="J1170" i="8" s="1"/>
  <c r="I1169" i="6"/>
  <c r="J1169" i="8" s="1"/>
  <c r="I1168" i="6"/>
  <c r="J1168" i="8" s="1"/>
  <c r="I1167" i="6"/>
  <c r="J1167" i="8" s="1"/>
  <c r="I1166" i="6"/>
  <c r="J1166" i="8" s="1"/>
  <c r="I1165" i="6"/>
  <c r="J1165" i="8" s="1"/>
  <c r="I1164" i="6"/>
  <c r="J1164" i="8" s="1"/>
  <c r="I1163" i="6"/>
  <c r="J1163" i="8" s="1"/>
  <c r="I1162" i="6"/>
  <c r="J1162" i="8" s="1"/>
  <c r="I1161" i="6"/>
  <c r="J1161" i="8" s="1"/>
  <c r="I1160" i="6"/>
  <c r="J1160" i="8" s="1"/>
  <c r="I1159" i="6"/>
  <c r="J1159" i="8" s="1"/>
  <c r="I1158" i="6"/>
  <c r="J1158" i="8" s="1"/>
  <c r="I1157" i="6"/>
  <c r="J1157" i="8" s="1"/>
  <c r="I1156" i="6"/>
  <c r="J1156" i="8" s="1"/>
  <c r="I1155" i="6"/>
  <c r="J1155" i="8" s="1"/>
  <c r="I1154" i="6"/>
  <c r="J1154" i="8" s="1"/>
  <c r="I1153" i="6"/>
  <c r="J1153" i="8" s="1"/>
  <c r="I1152" i="6"/>
  <c r="J1152" i="8" s="1"/>
  <c r="I1151" i="6"/>
  <c r="J1151" i="8" s="1"/>
  <c r="I1150" i="6"/>
  <c r="J1150" i="8" s="1"/>
  <c r="I1149" i="6"/>
  <c r="J1149" i="8" s="1"/>
  <c r="I1148" i="6"/>
  <c r="J1148" i="8" s="1"/>
  <c r="I1147" i="6"/>
  <c r="J1147" i="8" s="1"/>
  <c r="I1146" i="6"/>
  <c r="J1146" i="8" s="1"/>
  <c r="I1145" i="6"/>
  <c r="J1145" i="8" s="1"/>
  <c r="I1144" i="6"/>
  <c r="J1144" i="8" s="1"/>
  <c r="I1143" i="6"/>
  <c r="J1143" i="8" s="1"/>
  <c r="I1142" i="6"/>
  <c r="J1142" i="8" s="1"/>
  <c r="I1141" i="6"/>
  <c r="J1141" i="8" s="1"/>
  <c r="I1140" i="6"/>
  <c r="J1140" i="8" s="1"/>
  <c r="I1139" i="6"/>
  <c r="J1139" i="8" s="1"/>
  <c r="I1138" i="6"/>
  <c r="J1138" i="8" s="1"/>
  <c r="I1137" i="6"/>
  <c r="J1137" i="8" s="1"/>
  <c r="I1136" i="6"/>
  <c r="J1136" i="8" s="1"/>
  <c r="I1135" i="6"/>
  <c r="J1135" i="8" s="1"/>
  <c r="I1134" i="6"/>
  <c r="J1134" i="8" s="1"/>
  <c r="I1133" i="6"/>
  <c r="J1133" i="8" s="1"/>
  <c r="I1132" i="6"/>
  <c r="J1132" i="8" s="1"/>
  <c r="I1131" i="6"/>
  <c r="J1131" i="8" s="1"/>
  <c r="I1130" i="6"/>
  <c r="J1130" i="8" s="1"/>
  <c r="I1129" i="6"/>
  <c r="J1129" i="8" s="1"/>
  <c r="I1128" i="6"/>
  <c r="J1128" i="8" s="1"/>
  <c r="I1127" i="6"/>
  <c r="J1127" i="8" s="1"/>
  <c r="I1126" i="6"/>
  <c r="J1126" i="8" s="1"/>
  <c r="I1125" i="6"/>
  <c r="J1125" i="8" s="1"/>
  <c r="I1124" i="6"/>
  <c r="J1124" i="8" s="1"/>
  <c r="I1123" i="6"/>
  <c r="J1123" i="8" s="1"/>
  <c r="I1122" i="6"/>
  <c r="J1122" i="8" s="1"/>
  <c r="I1121" i="6"/>
  <c r="J1121" i="8" s="1"/>
  <c r="I1120" i="6"/>
  <c r="J1120" i="8" s="1"/>
  <c r="I1119" i="6"/>
  <c r="J1119" i="8" s="1"/>
  <c r="I1118" i="6"/>
  <c r="J1118" i="8" s="1"/>
  <c r="I1117" i="6"/>
  <c r="J1117" i="8" s="1"/>
  <c r="I1116" i="6"/>
  <c r="J1116" i="8" s="1"/>
  <c r="I1115" i="6"/>
  <c r="J1115" i="8" s="1"/>
  <c r="I1114" i="6"/>
  <c r="J1114" i="8" s="1"/>
  <c r="I1113" i="6"/>
  <c r="J1113" i="8" s="1"/>
  <c r="I1112" i="6"/>
  <c r="J1112" i="8" s="1"/>
  <c r="I1111" i="6"/>
  <c r="J1111" i="8" s="1"/>
  <c r="I1110" i="6"/>
  <c r="J1110" i="8" s="1"/>
  <c r="I1109" i="6"/>
  <c r="J1109" i="8" s="1"/>
  <c r="I1108" i="6"/>
  <c r="J1108" i="8" s="1"/>
  <c r="I1107" i="6"/>
  <c r="J1107" i="8" s="1"/>
  <c r="I1106" i="6"/>
  <c r="J1106" i="8" s="1"/>
  <c r="I1105" i="6"/>
  <c r="J1105" i="8" s="1"/>
  <c r="I1104" i="6"/>
  <c r="J1104" i="8" s="1"/>
  <c r="I1103" i="6"/>
  <c r="J1103" i="8" s="1"/>
  <c r="I1102" i="6"/>
  <c r="J1102" i="8" s="1"/>
  <c r="I1101" i="6"/>
  <c r="J1101" i="8" s="1"/>
  <c r="I1100" i="6"/>
  <c r="J1100" i="8" s="1"/>
  <c r="I1099" i="6"/>
  <c r="J1099" i="8" s="1"/>
  <c r="I1098" i="6"/>
  <c r="J1098" i="8" s="1"/>
  <c r="I1097" i="6"/>
  <c r="J1097" i="8" s="1"/>
  <c r="I1096" i="6"/>
  <c r="J1096" i="8" s="1"/>
  <c r="I1095" i="6"/>
  <c r="J1095" i="8" s="1"/>
  <c r="I1094" i="6"/>
  <c r="J1094" i="8" s="1"/>
  <c r="I1093" i="6"/>
  <c r="J1093" i="8" s="1"/>
  <c r="I1092" i="6"/>
  <c r="J1092" i="8" s="1"/>
  <c r="I1091" i="6"/>
  <c r="J1091" i="8" s="1"/>
  <c r="I1090" i="6"/>
  <c r="J1090" i="8" s="1"/>
  <c r="I1089" i="6"/>
  <c r="J1089" i="8" s="1"/>
  <c r="I1088" i="6"/>
  <c r="J1088" i="8" s="1"/>
  <c r="I1087" i="6"/>
  <c r="J1087" i="8" s="1"/>
  <c r="I1086" i="6"/>
  <c r="J1086" i="8" s="1"/>
  <c r="I1085" i="6"/>
  <c r="J1085" i="8" s="1"/>
  <c r="I1084" i="6"/>
  <c r="J1084" i="8" s="1"/>
  <c r="I1083" i="6"/>
  <c r="J1083" i="8" s="1"/>
  <c r="I1082" i="6"/>
  <c r="J1082" i="8" s="1"/>
  <c r="I1081" i="6"/>
  <c r="J1081" i="8" s="1"/>
  <c r="I1080" i="6"/>
  <c r="J1080" i="8" s="1"/>
  <c r="I1079" i="6"/>
  <c r="J1079" i="8" s="1"/>
  <c r="I1078" i="6"/>
  <c r="J1078" i="8" s="1"/>
  <c r="I1077" i="6"/>
  <c r="J1077" i="8" s="1"/>
  <c r="I1076" i="6"/>
  <c r="J1076" i="8" s="1"/>
  <c r="I1075" i="6"/>
  <c r="J1075" i="8" s="1"/>
  <c r="I1074" i="6"/>
  <c r="J1074" i="8" s="1"/>
  <c r="I1073" i="6"/>
  <c r="J1073" i="8" s="1"/>
  <c r="I1072" i="6"/>
  <c r="J1072" i="8" s="1"/>
  <c r="I1071" i="6"/>
  <c r="J1071" i="8" s="1"/>
  <c r="I1070" i="6"/>
  <c r="J1070" i="8" s="1"/>
  <c r="I1069" i="6"/>
  <c r="J1069" i="8" s="1"/>
  <c r="I1068" i="6"/>
  <c r="J1068" i="8" s="1"/>
  <c r="I1067" i="6"/>
  <c r="J1067" i="8" s="1"/>
  <c r="I1066" i="6"/>
  <c r="J1066" i="8" s="1"/>
  <c r="I1065" i="6"/>
  <c r="J1065" i="8" s="1"/>
  <c r="I1064" i="6"/>
  <c r="J1064" i="8" s="1"/>
  <c r="I1063" i="6"/>
  <c r="J1063" i="8" s="1"/>
  <c r="I1062" i="6"/>
  <c r="J1062" i="8" s="1"/>
  <c r="I1061" i="6"/>
  <c r="J1061" i="8" s="1"/>
  <c r="I1060" i="6"/>
  <c r="J1060" i="8" s="1"/>
  <c r="I1059" i="6"/>
  <c r="J1059" i="8" s="1"/>
  <c r="I1058" i="6"/>
  <c r="J1058" i="8" s="1"/>
  <c r="I1057" i="6"/>
  <c r="J1057" i="8" s="1"/>
  <c r="I1056" i="6"/>
  <c r="J1056" i="8" s="1"/>
  <c r="I1055" i="6"/>
  <c r="J1055" i="8" s="1"/>
  <c r="I1054" i="6"/>
  <c r="J1054" i="8" s="1"/>
  <c r="I1053" i="6"/>
  <c r="J1053" i="8" s="1"/>
  <c r="I1052" i="6"/>
  <c r="J1052" i="8" s="1"/>
  <c r="I1051" i="6"/>
  <c r="J1051" i="8" s="1"/>
  <c r="I1050" i="6"/>
  <c r="J1050" i="8" s="1"/>
  <c r="I1049" i="6"/>
  <c r="J1049" i="8" s="1"/>
  <c r="I1048" i="6"/>
  <c r="J1048" i="8" s="1"/>
  <c r="I1047" i="6"/>
  <c r="J1047" i="8" s="1"/>
  <c r="I1046" i="6"/>
  <c r="J1046" i="8" s="1"/>
  <c r="I1045" i="6"/>
  <c r="J1045" i="8" s="1"/>
  <c r="I1044" i="6"/>
  <c r="J1044" i="8" s="1"/>
  <c r="I1043" i="6"/>
  <c r="J1043" i="8" s="1"/>
  <c r="I1042" i="6"/>
  <c r="J1042" i="8" s="1"/>
  <c r="I1041" i="6"/>
  <c r="J1041" i="8" s="1"/>
  <c r="I1040" i="6"/>
  <c r="J1040" i="8" s="1"/>
  <c r="I1039" i="6"/>
  <c r="J1039" i="8" s="1"/>
  <c r="I1038" i="6"/>
  <c r="J1038" i="8" s="1"/>
  <c r="I1037" i="6"/>
  <c r="J1037" i="8" s="1"/>
  <c r="I1036" i="6"/>
  <c r="J1036" i="8" s="1"/>
  <c r="I1035" i="6"/>
  <c r="J1035" i="8" s="1"/>
  <c r="I1034" i="6"/>
  <c r="J1034" i="8" s="1"/>
  <c r="I1033" i="6"/>
  <c r="J1033" i="8" s="1"/>
  <c r="I1032" i="6"/>
  <c r="J1032" i="8" s="1"/>
  <c r="I1031" i="6"/>
  <c r="J1031" i="8" s="1"/>
  <c r="I1030" i="6"/>
  <c r="J1030" i="8" s="1"/>
  <c r="I1029" i="6"/>
  <c r="J1029" i="8" s="1"/>
  <c r="I1028" i="6"/>
  <c r="J1028" i="8" s="1"/>
  <c r="I1027" i="6"/>
  <c r="J1027" i="8" s="1"/>
  <c r="I1026" i="6"/>
  <c r="J1026" i="8" s="1"/>
  <c r="I1025" i="6"/>
  <c r="J1025" i="8" s="1"/>
  <c r="I1024" i="6"/>
  <c r="J1024" i="8" s="1"/>
  <c r="I1023" i="6"/>
  <c r="J1023" i="8" s="1"/>
  <c r="I1022" i="6"/>
  <c r="J1022" i="8" s="1"/>
  <c r="I1021" i="6"/>
  <c r="J1021" i="8" s="1"/>
  <c r="I1020" i="6"/>
  <c r="J1020" i="8" s="1"/>
  <c r="I1019" i="6"/>
  <c r="J1019" i="8" s="1"/>
  <c r="I1018" i="6"/>
  <c r="J1018" i="8" s="1"/>
  <c r="I1017" i="6"/>
  <c r="J1017" i="8" s="1"/>
  <c r="I1016" i="6"/>
  <c r="J1016" i="8" s="1"/>
  <c r="I1015" i="6"/>
  <c r="J1015" i="8" s="1"/>
  <c r="I1014" i="6"/>
  <c r="J1014" i="8" s="1"/>
  <c r="I1013" i="6"/>
  <c r="J1013" i="8" s="1"/>
  <c r="I1012" i="6"/>
  <c r="J1012" i="8" s="1"/>
  <c r="I1011" i="6"/>
  <c r="J1011" i="8" s="1"/>
  <c r="I1010" i="6"/>
  <c r="J1010" i="8" s="1"/>
  <c r="I1009" i="6"/>
  <c r="J1009" i="8" s="1"/>
  <c r="I1008" i="6"/>
  <c r="J1008" i="8" s="1"/>
  <c r="I1007" i="6"/>
  <c r="J1007" i="8" s="1"/>
  <c r="I1006" i="6"/>
  <c r="J1006" i="8" s="1"/>
  <c r="I1005" i="6"/>
  <c r="J1005" i="8" s="1"/>
  <c r="I1004" i="6"/>
  <c r="J1004" i="8" s="1"/>
  <c r="I1003" i="6"/>
  <c r="J1003" i="8" s="1"/>
  <c r="I1002" i="6"/>
  <c r="J1002" i="8" s="1"/>
  <c r="I1001" i="6"/>
  <c r="J1001" i="8" s="1"/>
  <c r="I1000" i="6"/>
  <c r="J1000" i="8" s="1"/>
  <c r="I999" i="6"/>
  <c r="J999" i="8" s="1"/>
  <c r="I998" i="6"/>
  <c r="J998" i="8" s="1"/>
  <c r="I997" i="6"/>
  <c r="J997" i="8" s="1"/>
  <c r="I996" i="6"/>
  <c r="J996" i="8" s="1"/>
  <c r="I995" i="6"/>
  <c r="J995" i="8" s="1"/>
  <c r="I994" i="6"/>
  <c r="J994" i="8" s="1"/>
  <c r="I993" i="6"/>
  <c r="J993" i="8" s="1"/>
  <c r="I992" i="6"/>
  <c r="J992" i="8" s="1"/>
  <c r="I991" i="6"/>
  <c r="J991" i="8" s="1"/>
  <c r="I990" i="6"/>
  <c r="J990" i="8" s="1"/>
  <c r="I989" i="6"/>
  <c r="J989" i="8" s="1"/>
  <c r="I988" i="6"/>
  <c r="J988" i="8" s="1"/>
  <c r="I987" i="6"/>
  <c r="J987" i="8" s="1"/>
  <c r="I986" i="6"/>
  <c r="J986" i="8" s="1"/>
  <c r="I985" i="6"/>
  <c r="J985" i="8" s="1"/>
  <c r="I984" i="6"/>
  <c r="J984" i="8" s="1"/>
  <c r="I983" i="6"/>
  <c r="J983" i="8" s="1"/>
  <c r="I982" i="6"/>
  <c r="J982" i="8" s="1"/>
  <c r="I981" i="6"/>
  <c r="J981" i="8" s="1"/>
  <c r="I980" i="6"/>
  <c r="J980" i="8" s="1"/>
  <c r="I979" i="6"/>
  <c r="J979" i="8" s="1"/>
  <c r="I978" i="6"/>
  <c r="J978" i="8" s="1"/>
  <c r="I977" i="6"/>
  <c r="J977" i="8" s="1"/>
  <c r="I976" i="6"/>
  <c r="J976" i="8" s="1"/>
  <c r="I975" i="6"/>
  <c r="J975" i="8" s="1"/>
  <c r="I974" i="6"/>
  <c r="J974" i="8" s="1"/>
  <c r="I973" i="6"/>
  <c r="J973" i="8" s="1"/>
  <c r="I972" i="6"/>
  <c r="J972" i="8" s="1"/>
  <c r="I971" i="6"/>
  <c r="J971" i="8" s="1"/>
  <c r="I970" i="6"/>
  <c r="J970" i="8" s="1"/>
  <c r="I969" i="6"/>
  <c r="J969" i="8" s="1"/>
  <c r="I968" i="6"/>
  <c r="J968" i="8" s="1"/>
  <c r="I967" i="6"/>
  <c r="J967" i="8" s="1"/>
  <c r="I966" i="6"/>
  <c r="J966" i="8" s="1"/>
  <c r="I965" i="6"/>
  <c r="J965" i="8" s="1"/>
  <c r="I964" i="6"/>
  <c r="J964" i="8" s="1"/>
  <c r="I963" i="6"/>
  <c r="J963" i="8" s="1"/>
  <c r="I962" i="6"/>
  <c r="J962" i="8" s="1"/>
  <c r="I961" i="6"/>
  <c r="J961" i="8" s="1"/>
  <c r="I960" i="6"/>
  <c r="J960" i="8" s="1"/>
  <c r="I959" i="6"/>
  <c r="J959" i="8" s="1"/>
  <c r="I958" i="6"/>
  <c r="J958" i="8" s="1"/>
  <c r="I957" i="6"/>
  <c r="J957" i="8" s="1"/>
  <c r="I956" i="6"/>
  <c r="J956" i="8" s="1"/>
  <c r="I955" i="6"/>
  <c r="J955" i="8" s="1"/>
  <c r="I954" i="6"/>
  <c r="J954" i="8" s="1"/>
  <c r="I953" i="6"/>
  <c r="J953" i="8" s="1"/>
  <c r="I952" i="6"/>
  <c r="J952" i="8" s="1"/>
  <c r="I951" i="6"/>
  <c r="J951" i="8" s="1"/>
  <c r="I950" i="6"/>
  <c r="J950" i="8" s="1"/>
  <c r="I949" i="6"/>
  <c r="J949" i="8" s="1"/>
  <c r="I948" i="6"/>
  <c r="J948" i="8" s="1"/>
  <c r="I947" i="6"/>
  <c r="J947" i="8" s="1"/>
  <c r="I946" i="6"/>
  <c r="J946" i="8" s="1"/>
  <c r="I945" i="6"/>
  <c r="J945" i="8" s="1"/>
  <c r="I944" i="6"/>
  <c r="J944" i="8" s="1"/>
  <c r="I943" i="6"/>
  <c r="J943" i="8" s="1"/>
  <c r="I942" i="6"/>
  <c r="J942" i="8" s="1"/>
  <c r="I941" i="6"/>
  <c r="J941" i="8" s="1"/>
  <c r="I940" i="6"/>
  <c r="J940" i="8" s="1"/>
  <c r="I939" i="6"/>
  <c r="J939" i="8" s="1"/>
  <c r="I938" i="6"/>
  <c r="J938" i="8" s="1"/>
  <c r="I937" i="6"/>
  <c r="J937" i="8" s="1"/>
  <c r="I936" i="6"/>
  <c r="J936" i="8" s="1"/>
  <c r="I935" i="6"/>
  <c r="J935" i="8" s="1"/>
  <c r="I934" i="6"/>
  <c r="J934" i="8" s="1"/>
  <c r="I933" i="6"/>
  <c r="J933" i="8" s="1"/>
  <c r="I932" i="6"/>
  <c r="J932" i="8" s="1"/>
  <c r="I931" i="6"/>
  <c r="J931" i="8" s="1"/>
  <c r="I930" i="6"/>
  <c r="J930" i="8" s="1"/>
  <c r="I929" i="6"/>
  <c r="J929" i="8" s="1"/>
  <c r="I928" i="6"/>
  <c r="J928" i="8" s="1"/>
  <c r="I927" i="6"/>
  <c r="J927" i="8" s="1"/>
  <c r="I926" i="6"/>
  <c r="J926" i="8" s="1"/>
  <c r="I925" i="6"/>
  <c r="J925" i="8" s="1"/>
  <c r="I924" i="6"/>
  <c r="J924" i="8" s="1"/>
  <c r="I923" i="6"/>
  <c r="J923" i="8" s="1"/>
  <c r="I922" i="6"/>
  <c r="J922" i="8" s="1"/>
  <c r="I921" i="6"/>
  <c r="J921" i="8" s="1"/>
  <c r="I920" i="6"/>
  <c r="J920" i="8" s="1"/>
  <c r="I919" i="6"/>
  <c r="J919" i="8" s="1"/>
  <c r="I918" i="6"/>
  <c r="J918" i="8" s="1"/>
  <c r="I917" i="6"/>
  <c r="J917" i="8" s="1"/>
  <c r="I916" i="6"/>
  <c r="J916" i="8" s="1"/>
  <c r="I915" i="6"/>
  <c r="J915" i="8" s="1"/>
  <c r="I914" i="6"/>
  <c r="J914" i="8" s="1"/>
  <c r="I913" i="6"/>
  <c r="J913" i="8" s="1"/>
  <c r="I912" i="6"/>
  <c r="J912" i="8" s="1"/>
  <c r="I911" i="6"/>
  <c r="J911" i="8" s="1"/>
  <c r="I910" i="6"/>
  <c r="J910" i="8" s="1"/>
  <c r="I909" i="6"/>
  <c r="J909" i="8" s="1"/>
  <c r="I908" i="6"/>
  <c r="J908" i="8" s="1"/>
  <c r="I907" i="6"/>
  <c r="J907" i="8" s="1"/>
  <c r="I906" i="6"/>
  <c r="J906" i="8" s="1"/>
  <c r="I905" i="6"/>
  <c r="J905" i="8" s="1"/>
  <c r="I904" i="6"/>
  <c r="J904" i="8" s="1"/>
  <c r="I903" i="6"/>
  <c r="J903" i="8" s="1"/>
  <c r="I902" i="6"/>
  <c r="J902" i="8" s="1"/>
  <c r="I901" i="6"/>
  <c r="J901" i="8" s="1"/>
  <c r="I900" i="6"/>
  <c r="J900" i="8" s="1"/>
  <c r="I899" i="6"/>
  <c r="J899" i="8" s="1"/>
  <c r="I898" i="6"/>
  <c r="J898" i="8" s="1"/>
  <c r="I897" i="6"/>
  <c r="J897" i="8" s="1"/>
  <c r="I896" i="6"/>
  <c r="J896" i="8" s="1"/>
  <c r="I895" i="6"/>
  <c r="J895" i="8" s="1"/>
  <c r="I894" i="6"/>
  <c r="J894" i="8" s="1"/>
  <c r="I893" i="6"/>
  <c r="J893" i="8" s="1"/>
  <c r="I892" i="6"/>
  <c r="J892" i="8" s="1"/>
  <c r="I891" i="6"/>
  <c r="J891" i="8" s="1"/>
  <c r="I890" i="6"/>
  <c r="J890" i="8" s="1"/>
  <c r="I889" i="6"/>
  <c r="J889" i="8" s="1"/>
  <c r="I888" i="6"/>
  <c r="J888" i="8" s="1"/>
  <c r="I887" i="6"/>
  <c r="J887" i="8" s="1"/>
  <c r="I886" i="6"/>
  <c r="J886" i="8" s="1"/>
  <c r="I885" i="6"/>
  <c r="J885" i="8" s="1"/>
  <c r="I884" i="6"/>
  <c r="J884" i="8" s="1"/>
  <c r="I883" i="6"/>
  <c r="J883" i="8" s="1"/>
  <c r="I882" i="6"/>
  <c r="J882" i="8" s="1"/>
  <c r="I881" i="6"/>
  <c r="J881" i="8" s="1"/>
  <c r="I880" i="6"/>
  <c r="J880" i="8" s="1"/>
  <c r="I879" i="6"/>
  <c r="J879" i="8" s="1"/>
  <c r="I878" i="6"/>
  <c r="J878" i="8" s="1"/>
  <c r="I877" i="6"/>
  <c r="J877" i="8" s="1"/>
  <c r="I876" i="6"/>
  <c r="J876" i="8" s="1"/>
  <c r="I875" i="6"/>
  <c r="J875" i="8" s="1"/>
  <c r="I874" i="6"/>
  <c r="J874" i="8" s="1"/>
  <c r="I873" i="6"/>
  <c r="J873" i="8" s="1"/>
  <c r="I872" i="6"/>
  <c r="J872" i="8" s="1"/>
  <c r="I871" i="6"/>
  <c r="J871" i="8" s="1"/>
  <c r="I870" i="6"/>
  <c r="J870" i="8" s="1"/>
  <c r="I869" i="6"/>
  <c r="J869" i="8" s="1"/>
  <c r="I868" i="6"/>
  <c r="J868" i="8" s="1"/>
  <c r="I867" i="6"/>
  <c r="J867" i="8" s="1"/>
  <c r="I866" i="6"/>
  <c r="J866" i="8" s="1"/>
  <c r="I865" i="6"/>
  <c r="J865" i="8" s="1"/>
  <c r="I864" i="6"/>
  <c r="J864" i="8" s="1"/>
  <c r="I863" i="6"/>
  <c r="J863" i="8" s="1"/>
  <c r="I862" i="6"/>
  <c r="J862" i="8" s="1"/>
  <c r="I861" i="6"/>
  <c r="J861" i="8" s="1"/>
  <c r="I860" i="6"/>
  <c r="J860" i="8" s="1"/>
  <c r="I859" i="6"/>
  <c r="J859" i="8" s="1"/>
  <c r="I858" i="6"/>
  <c r="J858" i="8" s="1"/>
  <c r="I857" i="6"/>
  <c r="J857" i="8" s="1"/>
  <c r="I856" i="6"/>
  <c r="J856" i="8" s="1"/>
  <c r="I855" i="6"/>
  <c r="J855" i="8" s="1"/>
  <c r="I854" i="6"/>
  <c r="J854" i="8" s="1"/>
  <c r="I853" i="6"/>
  <c r="J853" i="8" s="1"/>
  <c r="I852" i="6"/>
  <c r="J852" i="8" s="1"/>
  <c r="I851" i="6"/>
  <c r="J851" i="8" s="1"/>
  <c r="I850" i="6"/>
  <c r="J850" i="8" s="1"/>
  <c r="I849" i="6"/>
  <c r="J849" i="8" s="1"/>
  <c r="I848" i="6"/>
  <c r="J848" i="8" s="1"/>
  <c r="I847" i="6"/>
  <c r="J847" i="8" s="1"/>
  <c r="I846" i="6"/>
  <c r="J846" i="8" s="1"/>
  <c r="I845" i="6"/>
  <c r="J845" i="8" s="1"/>
  <c r="I844" i="6"/>
  <c r="J844" i="8" s="1"/>
  <c r="I843" i="6"/>
  <c r="J843" i="8" s="1"/>
  <c r="I842" i="6"/>
  <c r="J842" i="8" s="1"/>
  <c r="I841" i="6"/>
  <c r="J841" i="8" s="1"/>
  <c r="I840" i="6"/>
  <c r="J840" i="8" s="1"/>
  <c r="I839" i="6"/>
  <c r="J839" i="8" s="1"/>
  <c r="I838" i="6"/>
  <c r="J838" i="8" s="1"/>
  <c r="I837" i="6"/>
  <c r="J837" i="8" s="1"/>
  <c r="I836" i="6"/>
  <c r="J836" i="8" s="1"/>
  <c r="I835" i="6"/>
  <c r="J835" i="8" s="1"/>
  <c r="I834" i="6"/>
  <c r="J834" i="8" s="1"/>
  <c r="I833" i="6"/>
  <c r="J833" i="8" s="1"/>
  <c r="I832" i="6"/>
  <c r="J832" i="8" s="1"/>
  <c r="I831" i="6"/>
  <c r="J831" i="8" s="1"/>
  <c r="I830" i="6"/>
  <c r="J830" i="8" s="1"/>
  <c r="I829" i="6"/>
  <c r="J829" i="8" s="1"/>
  <c r="I828" i="6"/>
  <c r="J828" i="8" s="1"/>
  <c r="I827" i="6"/>
  <c r="J827" i="8" s="1"/>
  <c r="I826" i="6"/>
  <c r="J826" i="8" s="1"/>
  <c r="I825" i="6"/>
  <c r="J825" i="8" s="1"/>
  <c r="I824" i="6"/>
  <c r="J824" i="8" s="1"/>
  <c r="I823" i="6"/>
  <c r="J823" i="8" s="1"/>
  <c r="I822" i="6"/>
  <c r="J822" i="8" s="1"/>
  <c r="I821" i="6"/>
  <c r="J821" i="8" s="1"/>
  <c r="I820" i="6"/>
  <c r="J820" i="8" s="1"/>
  <c r="I819" i="6"/>
  <c r="J819" i="8" s="1"/>
  <c r="I818" i="6"/>
  <c r="J818" i="8" s="1"/>
  <c r="I817" i="6"/>
  <c r="J817" i="8" s="1"/>
  <c r="I816" i="6"/>
  <c r="J816" i="8" s="1"/>
  <c r="I815" i="6"/>
  <c r="J815" i="8" s="1"/>
  <c r="I814" i="6"/>
  <c r="J814" i="8" s="1"/>
  <c r="I813" i="6"/>
  <c r="J813" i="8" s="1"/>
  <c r="I812" i="6"/>
  <c r="J812" i="8" s="1"/>
  <c r="I811" i="6"/>
  <c r="J811" i="8" s="1"/>
  <c r="I810" i="6"/>
  <c r="J810" i="8" s="1"/>
  <c r="I809" i="6"/>
  <c r="J809" i="8" s="1"/>
  <c r="I808" i="6"/>
  <c r="J808" i="8" s="1"/>
  <c r="I807" i="6"/>
  <c r="J807" i="8" s="1"/>
  <c r="I806" i="6"/>
  <c r="J806" i="8" s="1"/>
  <c r="I805" i="6"/>
  <c r="J805" i="8" s="1"/>
  <c r="I804" i="6"/>
  <c r="J804" i="8" s="1"/>
  <c r="I803" i="6"/>
  <c r="J803" i="8" s="1"/>
  <c r="I802" i="6"/>
  <c r="J802" i="8" s="1"/>
  <c r="I801" i="6"/>
  <c r="J801" i="8" s="1"/>
  <c r="I800" i="6"/>
  <c r="J800" i="8" s="1"/>
  <c r="I799" i="6"/>
  <c r="J799" i="8" s="1"/>
  <c r="I798" i="6"/>
  <c r="J798" i="8" s="1"/>
  <c r="I797" i="6"/>
  <c r="J797" i="8" s="1"/>
  <c r="I796" i="6"/>
  <c r="J796" i="8" s="1"/>
  <c r="I795" i="6"/>
  <c r="J795" i="8" s="1"/>
  <c r="I794" i="6"/>
  <c r="J794" i="8" s="1"/>
  <c r="I793" i="6"/>
  <c r="J793" i="8" s="1"/>
  <c r="I792" i="6"/>
  <c r="J792" i="8" s="1"/>
  <c r="I791" i="6"/>
  <c r="J791" i="8" s="1"/>
  <c r="I790" i="6"/>
  <c r="J790" i="8" s="1"/>
  <c r="I789" i="6"/>
  <c r="J789" i="8" s="1"/>
  <c r="I788" i="6"/>
  <c r="J788" i="8" s="1"/>
  <c r="I787" i="6"/>
  <c r="J787" i="8" s="1"/>
  <c r="I786" i="6"/>
  <c r="J786" i="8" s="1"/>
  <c r="I785" i="6"/>
  <c r="J785" i="8" s="1"/>
  <c r="I784" i="6"/>
  <c r="J784" i="8" s="1"/>
  <c r="I783" i="6"/>
  <c r="J783" i="8" s="1"/>
  <c r="I782" i="6"/>
  <c r="J782" i="8" s="1"/>
  <c r="I781" i="6"/>
  <c r="J781" i="8" s="1"/>
  <c r="I780" i="6"/>
  <c r="J780" i="8" s="1"/>
  <c r="I779" i="6"/>
  <c r="J779" i="8" s="1"/>
  <c r="I778" i="6"/>
  <c r="J778" i="8" s="1"/>
  <c r="I777" i="6"/>
  <c r="J777" i="8" s="1"/>
  <c r="I776" i="6"/>
  <c r="J776" i="8" s="1"/>
  <c r="I775" i="6"/>
  <c r="J775" i="8" s="1"/>
  <c r="I774" i="6"/>
  <c r="J774" i="8" s="1"/>
  <c r="I773" i="6"/>
  <c r="J773" i="8" s="1"/>
  <c r="I772" i="6"/>
  <c r="J772" i="8" s="1"/>
  <c r="I771" i="6"/>
  <c r="J771" i="8" s="1"/>
  <c r="I770" i="6"/>
  <c r="J770" i="8" s="1"/>
  <c r="I769" i="6"/>
  <c r="J769" i="8" s="1"/>
  <c r="I768" i="6"/>
  <c r="J768" i="8" s="1"/>
  <c r="I767" i="6"/>
  <c r="J767" i="8" s="1"/>
  <c r="I766" i="6"/>
  <c r="J766" i="8" s="1"/>
  <c r="I765" i="6"/>
  <c r="J765" i="8" s="1"/>
  <c r="I764" i="6"/>
  <c r="J764" i="8" s="1"/>
  <c r="I763" i="6"/>
  <c r="J763" i="8" s="1"/>
  <c r="I762" i="6"/>
  <c r="J762" i="8" s="1"/>
  <c r="I761" i="6"/>
  <c r="J761" i="8" s="1"/>
  <c r="I760" i="6"/>
  <c r="J760" i="8" s="1"/>
  <c r="I759" i="6"/>
  <c r="J759" i="8" s="1"/>
  <c r="I758" i="6"/>
  <c r="J758" i="8" s="1"/>
  <c r="I757" i="6"/>
  <c r="J757" i="8" s="1"/>
  <c r="I756" i="6"/>
  <c r="J756" i="8" s="1"/>
  <c r="I755" i="6"/>
  <c r="J755" i="8" s="1"/>
  <c r="I754" i="6"/>
  <c r="J754" i="8" s="1"/>
  <c r="I753" i="6"/>
  <c r="J753" i="8" s="1"/>
  <c r="I752" i="6"/>
  <c r="J752" i="8" s="1"/>
  <c r="I751" i="6"/>
  <c r="J751" i="8" s="1"/>
  <c r="I750" i="6"/>
  <c r="J750" i="8" s="1"/>
  <c r="I749" i="6"/>
  <c r="J749" i="8" s="1"/>
  <c r="I748" i="6"/>
  <c r="J748" i="8" s="1"/>
  <c r="I747" i="6"/>
  <c r="J747" i="8" s="1"/>
  <c r="I746" i="6"/>
  <c r="J746" i="8" s="1"/>
  <c r="I745" i="6"/>
  <c r="J745" i="8" s="1"/>
  <c r="I744" i="6"/>
  <c r="J744" i="8" s="1"/>
  <c r="I743" i="6"/>
  <c r="J743" i="8" s="1"/>
  <c r="I742" i="6"/>
  <c r="J742" i="8" s="1"/>
  <c r="I741" i="6"/>
  <c r="J741" i="8" s="1"/>
  <c r="I740" i="6"/>
  <c r="J740" i="8" s="1"/>
  <c r="I739" i="6"/>
  <c r="J739" i="8" s="1"/>
  <c r="I738" i="6"/>
  <c r="J738" i="8" s="1"/>
  <c r="I737" i="6"/>
  <c r="J737" i="8" s="1"/>
  <c r="I736" i="6"/>
  <c r="J736" i="8" s="1"/>
  <c r="I735" i="6"/>
  <c r="J735" i="8" s="1"/>
  <c r="I734" i="6"/>
  <c r="J734" i="8" s="1"/>
  <c r="I733" i="6"/>
  <c r="J733" i="8" s="1"/>
  <c r="I732" i="6"/>
  <c r="J732" i="8" s="1"/>
  <c r="I731" i="6"/>
  <c r="J731" i="8" s="1"/>
  <c r="I730" i="6"/>
  <c r="J730" i="8" s="1"/>
  <c r="I729" i="6"/>
  <c r="J729" i="8" s="1"/>
  <c r="I728" i="6"/>
  <c r="J728" i="8" s="1"/>
  <c r="I727" i="6"/>
  <c r="J727" i="8" s="1"/>
  <c r="I726" i="6"/>
  <c r="J726" i="8" s="1"/>
  <c r="I725" i="6"/>
  <c r="J725" i="8" s="1"/>
  <c r="I724" i="6"/>
  <c r="J724" i="8" s="1"/>
  <c r="I723" i="6"/>
  <c r="J723" i="8" s="1"/>
  <c r="I722" i="6"/>
  <c r="J722" i="8" s="1"/>
  <c r="I721" i="6"/>
  <c r="J721" i="8" s="1"/>
  <c r="I720" i="6"/>
  <c r="J720" i="8" s="1"/>
  <c r="I719" i="6"/>
  <c r="J719" i="8" s="1"/>
  <c r="I718" i="6"/>
  <c r="J718" i="8" s="1"/>
  <c r="I717" i="6"/>
  <c r="J717" i="8" s="1"/>
  <c r="I716" i="6"/>
  <c r="J716" i="8" s="1"/>
  <c r="I715" i="6"/>
  <c r="J715" i="8" s="1"/>
  <c r="I714" i="6"/>
  <c r="J714" i="8" s="1"/>
  <c r="I713" i="6"/>
  <c r="J713" i="8" s="1"/>
  <c r="I712" i="6"/>
  <c r="J712" i="8" s="1"/>
  <c r="I711" i="6"/>
  <c r="J711" i="8" s="1"/>
  <c r="I710" i="6"/>
  <c r="J710" i="8" s="1"/>
  <c r="I709" i="6"/>
  <c r="J709" i="8" s="1"/>
  <c r="I708" i="6"/>
  <c r="J708" i="8" s="1"/>
  <c r="I707" i="6"/>
  <c r="J707" i="8" s="1"/>
  <c r="I706" i="6"/>
  <c r="J706" i="8" s="1"/>
  <c r="I705" i="6"/>
  <c r="J705" i="8" s="1"/>
  <c r="I704" i="6"/>
  <c r="J704" i="8" s="1"/>
  <c r="I703" i="6"/>
  <c r="J703" i="8" s="1"/>
  <c r="I702" i="6"/>
  <c r="J702" i="8" s="1"/>
  <c r="I701" i="6"/>
  <c r="J701" i="8" s="1"/>
  <c r="I700" i="6"/>
  <c r="J700" i="8" s="1"/>
  <c r="I699" i="6"/>
  <c r="J699" i="8" s="1"/>
  <c r="I698" i="6"/>
  <c r="J698" i="8" s="1"/>
  <c r="I697" i="6"/>
  <c r="J697" i="8" s="1"/>
  <c r="I696" i="6"/>
  <c r="J696" i="8" s="1"/>
  <c r="I695" i="6"/>
  <c r="J695" i="8" s="1"/>
  <c r="I694" i="6"/>
  <c r="J694" i="8" s="1"/>
  <c r="I693" i="6"/>
  <c r="J693" i="8" s="1"/>
  <c r="I692" i="6"/>
  <c r="J692" i="8" s="1"/>
  <c r="I691" i="6"/>
  <c r="J691" i="8" s="1"/>
  <c r="I690" i="6"/>
  <c r="J690" i="8" s="1"/>
  <c r="I689" i="6"/>
  <c r="J689" i="8" s="1"/>
  <c r="I688" i="6"/>
  <c r="J688" i="8" s="1"/>
  <c r="I687" i="6"/>
  <c r="J687" i="8" s="1"/>
  <c r="I686" i="6"/>
  <c r="J686" i="8" s="1"/>
  <c r="I685" i="6"/>
  <c r="J685" i="8" s="1"/>
  <c r="I684" i="6"/>
  <c r="J684" i="8" s="1"/>
  <c r="I683" i="6"/>
  <c r="J683" i="8" s="1"/>
  <c r="I682" i="6"/>
  <c r="J682" i="8" s="1"/>
  <c r="I681" i="6"/>
  <c r="J681" i="8" s="1"/>
  <c r="I680" i="6"/>
  <c r="J680" i="8" s="1"/>
  <c r="I679" i="6"/>
  <c r="J679" i="8" s="1"/>
  <c r="I678" i="6"/>
  <c r="J678" i="8" s="1"/>
  <c r="I677" i="6"/>
  <c r="J677" i="8" s="1"/>
  <c r="I676" i="6"/>
  <c r="J676" i="8" s="1"/>
  <c r="I675" i="6"/>
  <c r="J675" i="8" s="1"/>
  <c r="I674" i="6"/>
  <c r="J674" i="8" s="1"/>
  <c r="I673" i="6"/>
  <c r="J673" i="8" s="1"/>
  <c r="I672" i="6"/>
  <c r="J672" i="8" s="1"/>
  <c r="I671" i="6"/>
  <c r="J671" i="8" s="1"/>
  <c r="I670" i="6"/>
  <c r="J670" i="8" s="1"/>
  <c r="I669" i="6"/>
  <c r="J669" i="8" s="1"/>
  <c r="I668" i="6"/>
  <c r="J668" i="8" s="1"/>
  <c r="I667" i="6"/>
  <c r="J667" i="8" s="1"/>
  <c r="I666" i="6"/>
  <c r="J666" i="8" s="1"/>
  <c r="I665" i="6"/>
  <c r="J665" i="8" s="1"/>
  <c r="I664" i="6"/>
  <c r="J664" i="8" s="1"/>
  <c r="I663" i="6"/>
  <c r="J663" i="8" s="1"/>
  <c r="I662" i="6"/>
  <c r="J662" i="8" s="1"/>
  <c r="I661" i="6"/>
  <c r="J661" i="8" s="1"/>
  <c r="I660" i="6"/>
  <c r="J660" i="8" s="1"/>
  <c r="I659" i="6"/>
  <c r="J659" i="8" s="1"/>
  <c r="I658" i="6"/>
  <c r="J658" i="8" s="1"/>
  <c r="I657" i="6"/>
  <c r="J657" i="8" s="1"/>
  <c r="I656" i="6"/>
  <c r="J656" i="8" s="1"/>
  <c r="I655" i="6"/>
  <c r="J655" i="8" s="1"/>
  <c r="I654" i="6"/>
  <c r="J654" i="8" s="1"/>
  <c r="I653" i="6"/>
  <c r="J653" i="8" s="1"/>
  <c r="I652" i="6"/>
  <c r="J652" i="8" s="1"/>
  <c r="I651" i="6"/>
  <c r="J651" i="8" s="1"/>
  <c r="I650" i="6"/>
  <c r="J650" i="8" s="1"/>
  <c r="I649" i="6"/>
  <c r="J649" i="8" s="1"/>
  <c r="I648" i="6"/>
  <c r="J648" i="8" s="1"/>
  <c r="I647" i="6"/>
  <c r="J647" i="8" s="1"/>
  <c r="I646" i="6"/>
  <c r="J646" i="8" s="1"/>
  <c r="I645" i="6"/>
  <c r="J645" i="8" s="1"/>
  <c r="I644" i="6"/>
  <c r="J644" i="8" s="1"/>
  <c r="I643" i="6"/>
  <c r="J643" i="8" s="1"/>
  <c r="I642" i="6"/>
  <c r="J642" i="8" s="1"/>
  <c r="I641" i="6"/>
  <c r="J641" i="8" s="1"/>
  <c r="I640" i="6"/>
  <c r="J640" i="8" s="1"/>
  <c r="I639" i="6"/>
  <c r="J639" i="8" s="1"/>
  <c r="I638" i="6"/>
  <c r="J638" i="8" s="1"/>
  <c r="I637" i="6"/>
  <c r="J637" i="8" s="1"/>
  <c r="I636" i="6"/>
  <c r="J636" i="8" s="1"/>
  <c r="I635" i="6"/>
  <c r="J635" i="8" s="1"/>
  <c r="I634" i="6"/>
  <c r="J634" i="8" s="1"/>
  <c r="I633" i="6"/>
  <c r="J633" i="8" s="1"/>
  <c r="I632" i="6"/>
  <c r="J632" i="8" s="1"/>
  <c r="I631" i="6"/>
  <c r="J631" i="8" s="1"/>
  <c r="I630" i="6"/>
  <c r="J630" i="8" s="1"/>
  <c r="I629" i="6"/>
  <c r="J629" i="8" s="1"/>
  <c r="I628" i="6"/>
  <c r="J628" i="8" s="1"/>
  <c r="I627" i="6"/>
  <c r="J627" i="8" s="1"/>
  <c r="I626" i="6"/>
  <c r="J626" i="8" s="1"/>
  <c r="I625" i="6"/>
  <c r="J625" i="8" s="1"/>
  <c r="I624" i="6"/>
  <c r="J624" i="8" s="1"/>
  <c r="I623" i="6"/>
  <c r="J623" i="8" s="1"/>
  <c r="I622" i="6"/>
  <c r="J622" i="8" s="1"/>
  <c r="I621" i="6"/>
  <c r="J621" i="8" s="1"/>
  <c r="I620" i="6"/>
  <c r="J620" i="8" s="1"/>
  <c r="I619" i="6"/>
  <c r="J619" i="8" s="1"/>
  <c r="I618" i="6"/>
  <c r="J618" i="8" s="1"/>
  <c r="I617" i="6"/>
  <c r="J617" i="8" s="1"/>
  <c r="I616" i="6"/>
  <c r="J616" i="8" s="1"/>
  <c r="I615" i="6"/>
  <c r="J615" i="8" s="1"/>
  <c r="I614" i="6"/>
  <c r="J614" i="8" s="1"/>
  <c r="I613" i="6"/>
  <c r="J613" i="8" s="1"/>
  <c r="I612" i="6"/>
  <c r="J612" i="8" s="1"/>
  <c r="I611" i="6"/>
  <c r="J611" i="8" s="1"/>
  <c r="I610" i="6"/>
  <c r="J610" i="8" s="1"/>
  <c r="I609" i="6"/>
  <c r="J609" i="8" s="1"/>
  <c r="I608" i="6"/>
  <c r="J608" i="8" s="1"/>
  <c r="I607" i="6"/>
  <c r="J607" i="8" s="1"/>
  <c r="I606" i="6"/>
  <c r="J606" i="8" s="1"/>
  <c r="I605" i="6"/>
  <c r="J605" i="8" s="1"/>
  <c r="I604" i="6"/>
  <c r="J604" i="8" s="1"/>
  <c r="I603" i="6"/>
  <c r="J603" i="8" s="1"/>
  <c r="I602" i="6"/>
  <c r="J602" i="8" s="1"/>
  <c r="I601" i="6"/>
  <c r="J601" i="8" s="1"/>
  <c r="I600" i="6"/>
  <c r="J600" i="8" s="1"/>
  <c r="I599" i="6"/>
  <c r="J599" i="8" s="1"/>
  <c r="I598" i="6"/>
  <c r="J598" i="8" s="1"/>
  <c r="I597" i="6"/>
  <c r="J597" i="8" s="1"/>
  <c r="I596" i="6"/>
  <c r="J596" i="8" s="1"/>
  <c r="I595" i="6"/>
  <c r="J595" i="8" s="1"/>
  <c r="I594" i="6"/>
  <c r="J594" i="8" s="1"/>
  <c r="I593" i="6"/>
  <c r="J593" i="8" s="1"/>
  <c r="I592" i="6"/>
  <c r="J592" i="8" s="1"/>
  <c r="I591" i="6"/>
  <c r="J591" i="8" s="1"/>
  <c r="I590" i="6"/>
  <c r="J590" i="8" s="1"/>
  <c r="I589" i="6"/>
  <c r="J589" i="8" s="1"/>
  <c r="I588" i="6"/>
  <c r="J588" i="8" s="1"/>
  <c r="I587" i="6"/>
  <c r="J587" i="8" s="1"/>
  <c r="I586" i="6"/>
  <c r="J586" i="8" s="1"/>
  <c r="I585" i="6"/>
  <c r="J585" i="8" s="1"/>
  <c r="I584" i="6"/>
  <c r="J584" i="8" s="1"/>
  <c r="I583" i="6"/>
  <c r="J583" i="8" s="1"/>
  <c r="I582" i="6"/>
  <c r="J582" i="8" s="1"/>
  <c r="I581" i="6"/>
  <c r="J581" i="8" s="1"/>
  <c r="I580" i="6"/>
  <c r="J580" i="8" s="1"/>
  <c r="I579" i="6"/>
  <c r="J579" i="8" s="1"/>
  <c r="I578" i="6"/>
  <c r="J578" i="8" s="1"/>
  <c r="I577" i="6"/>
  <c r="J577" i="8" s="1"/>
  <c r="I576" i="6"/>
  <c r="J576" i="8" s="1"/>
  <c r="I575" i="6"/>
  <c r="J575" i="8" s="1"/>
  <c r="I574" i="6"/>
  <c r="J574" i="8" s="1"/>
  <c r="I573" i="6"/>
  <c r="J573" i="8" s="1"/>
  <c r="I572" i="6"/>
  <c r="J572" i="8" s="1"/>
  <c r="I571" i="6"/>
  <c r="J571" i="8" s="1"/>
  <c r="I570" i="6"/>
  <c r="J570" i="8" s="1"/>
  <c r="I569" i="6"/>
  <c r="J569" i="8" s="1"/>
  <c r="I568" i="6"/>
  <c r="J568" i="8" s="1"/>
  <c r="I567" i="6"/>
  <c r="J567" i="8" s="1"/>
  <c r="I566" i="6"/>
  <c r="J566" i="8" s="1"/>
  <c r="I565" i="6"/>
  <c r="J565" i="8" s="1"/>
  <c r="I564" i="6"/>
  <c r="J564" i="8" s="1"/>
  <c r="I563" i="6"/>
  <c r="J563" i="8" s="1"/>
  <c r="I562" i="6"/>
  <c r="J562" i="8" s="1"/>
  <c r="I561" i="6"/>
  <c r="J561" i="8" s="1"/>
  <c r="I560" i="6"/>
  <c r="J560" i="8" s="1"/>
  <c r="I559" i="6"/>
  <c r="J559" i="8" s="1"/>
  <c r="I558" i="6"/>
  <c r="J558" i="8" s="1"/>
  <c r="I557" i="6"/>
  <c r="J557" i="8" s="1"/>
  <c r="I556" i="6"/>
  <c r="J556" i="8" s="1"/>
  <c r="I555" i="6"/>
  <c r="J555" i="8" s="1"/>
  <c r="I554" i="6"/>
  <c r="J554" i="8" s="1"/>
  <c r="I553" i="6"/>
  <c r="J553" i="8" s="1"/>
  <c r="I552" i="6"/>
  <c r="J552" i="8" s="1"/>
  <c r="I551" i="6"/>
  <c r="J551" i="8" s="1"/>
  <c r="I550" i="6"/>
  <c r="J550" i="8" s="1"/>
  <c r="I549" i="6"/>
  <c r="J549" i="8" s="1"/>
  <c r="I548" i="6"/>
  <c r="J548" i="8" s="1"/>
  <c r="I547" i="6"/>
  <c r="J547" i="8" s="1"/>
  <c r="I546" i="6"/>
  <c r="J546" i="8" s="1"/>
  <c r="I545" i="6"/>
  <c r="J545" i="8" s="1"/>
  <c r="I544" i="6"/>
  <c r="J544" i="8" s="1"/>
  <c r="I543" i="6"/>
  <c r="J543" i="8" s="1"/>
  <c r="I542" i="6"/>
  <c r="J542" i="8" s="1"/>
  <c r="I541" i="6"/>
  <c r="J541" i="8" s="1"/>
  <c r="I540" i="6"/>
  <c r="J540" i="8" s="1"/>
  <c r="I539" i="6"/>
  <c r="J539" i="8" s="1"/>
  <c r="I538" i="6"/>
  <c r="J538" i="8" s="1"/>
  <c r="I537" i="6"/>
  <c r="J537" i="8" s="1"/>
  <c r="I536" i="6"/>
  <c r="J536" i="8" s="1"/>
  <c r="I535" i="6"/>
  <c r="J535" i="8" s="1"/>
  <c r="I534" i="6"/>
  <c r="J534" i="8" s="1"/>
  <c r="I533" i="6"/>
  <c r="J533" i="8" s="1"/>
  <c r="I532" i="6"/>
  <c r="J532" i="8" s="1"/>
  <c r="I531" i="6"/>
  <c r="J531" i="8" s="1"/>
  <c r="I530" i="6"/>
  <c r="J530" i="8" s="1"/>
  <c r="I529" i="6"/>
  <c r="J529" i="8" s="1"/>
  <c r="I528" i="6"/>
  <c r="J528" i="8" s="1"/>
  <c r="I527" i="6"/>
  <c r="J527" i="8" s="1"/>
  <c r="I526" i="6"/>
  <c r="J526" i="8" s="1"/>
  <c r="I525" i="6"/>
  <c r="J525" i="8" s="1"/>
  <c r="I524" i="6"/>
  <c r="J524" i="8" s="1"/>
  <c r="I523" i="6"/>
  <c r="J523" i="8" s="1"/>
  <c r="I522" i="6"/>
  <c r="J522" i="8" s="1"/>
  <c r="I521" i="6"/>
  <c r="J521" i="8" s="1"/>
  <c r="I520" i="6"/>
  <c r="J520" i="8" s="1"/>
  <c r="I519" i="6"/>
  <c r="J519" i="8" s="1"/>
  <c r="I518" i="6"/>
  <c r="J518" i="8" s="1"/>
  <c r="I517" i="6"/>
  <c r="J517" i="8" s="1"/>
  <c r="I516" i="6"/>
  <c r="J516" i="8" s="1"/>
  <c r="I515" i="6"/>
  <c r="J515" i="8" s="1"/>
  <c r="I514" i="6"/>
  <c r="J514" i="8" s="1"/>
  <c r="I513" i="6"/>
  <c r="J513" i="8" s="1"/>
  <c r="I512" i="6"/>
  <c r="J512" i="8" s="1"/>
  <c r="I511" i="6"/>
  <c r="J511" i="8" s="1"/>
  <c r="I510" i="6"/>
  <c r="J510" i="8" s="1"/>
  <c r="I509" i="6"/>
  <c r="J509" i="8" s="1"/>
  <c r="I508" i="6"/>
  <c r="J508" i="8" s="1"/>
  <c r="I507" i="6"/>
  <c r="J507" i="8" s="1"/>
  <c r="I506" i="6"/>
  <c r="J506" i="8" s="1"/>
  <c r="I505" i="6"/>
  <c r="J505" i="8" s="1"/>
  <c r="I504" i="6"/>
  <c r="J504" i="8" s="1"/>
  <c r="I503" i="6"/>
  <c r="J503" i="8" s="1"/>
  <c r="I502" i="6"/>
  <c r="J502" i="8" s="1"/>
  <c r="I501" i="6"/>
  <c r="J501" i="8" s="1"/>
  <c r="I500" i="6"/>
  <c r="J500" i="8" s="1"/>
  <c r="I499" i="6"/>
  <c r="J499" i="8" s="1"/>
  <c r="I498" i="6"/>
  <c r="J498" i="8" s="1"/>
  <c r="I497" i="6"/>
  <c r="J497" i="8" s="1"/>
  <c r="I496" i="6"/>
  <c r="J496" i="8" s="1"/>
  <c r="I495" i="6"/>
  <c r="J495" i="8" s="1"/>
  <c r="I494" i="6"/>
  <c r="J494" i="8" s="1"/>
  <c r="I493" i="6"/>
  <c r="J493" i="8" s="1"/>
  <c r="I492" i="6"/>
  <c r="J492" i="8" s="1"/>
  <c r="I491" i="6"/>
  <c r="J491" i="8" s="1"/>
  <c r="I490" i="6"/>
  <c r="J490" i="8" s="1"/>
  <c r="I489" i="6"/>
  <c r="J489" i="8" s="1"/>
  <c r="I488" i="6"/>
  <c r="J488" i="8" s="1"/>
  <c r="I487" i="6"/>
  <c r="J487" i="8" s="1"/>
  <c r="I486" i="6"/>
  <c r="J486" i="8" s="1"/>
  <c r="I485" i="6"/>
  <c r="J485" i="8" s="1"/>
  <c r="I484" i="6"/>
  <c r="J484" i="8" s="1"/>
  <c r="I483" i="6"/>
  <c r="J483" i="8" s="1"/>
  <c r="I482" i="6"/>
  <c r="J482" i="8" s="1"/>
  <c r="I481" i="6"/>
  <c r="J481" i="8" s="1"/>
  <c r="I480" i="6"/>
  <c r="J480" i="8" s="1"/>
  <c r="I479" i="6"/>
  <c r="J479" i="8" s="1"/>
  <c r="I478" i="6"/>
  <c r="J478" i="8" s="1"/>
  <c r="I477" i="6"/>
  <c r="J477" i="8" s="1"/>
  <c r="I476" i="6"/>
  <c r="J476" i="8" s="1"/>
  <c r="I475" i="6"/>
  <c r="J475" i="8" s="1"/>
  <c r="I474" i="6"/>
  <c r="J474" i="8" s="1"/>
  <c r="I473" i="6"/>
  <c r="J473" i="8" s="1"/>
  <c r="I472" i="6"/>
  <c r="J472" i="8" s="1"/>
  <c r="I471" i="6"/>
  <c r="J471" i="8" s="1"/>
  <c r="I470" i="6"/>
  <c r="J470" i="8" s="1"/>
  <c r="I469" i="6"/>
  <c r="J469" i="8" s="1"/>
  <c r="I468" i="6"/>
  <c r="J468" i="8" s="1"/>
  <c r="I467" i="6"/>
  <c r="J467" i="8" s="1"/>
  <c r="I466" i="6"/>
  <c r="J466" i="8" s="1"/>
  <c r="I465" i="6"/>
  <c r="J465" i="8" s="1"/>
  <c r="I464" i="6"/>
  <c r="J464" i="8" s="1"/>
  <c r="I463" i="6"/>
  <c r="J463" i="8" s="1"/>
  <c r="I462" i="6"/>
  <c r="J462" i="8" s="1"/>
  <c r="I461" i="6"/>
  <c r="J461" i="8" s="1"/>
  <c r="I460" i="6"/>
  <c r="J460" i="8" s="1"/>
  <c r="I459" i="6"/>
  <c r="J459" i="8" s="1"/>
  <c r="I458" i="6"/>
  <c r="J458" i="8" s="1"/>
  <c r="I457" i="6"/>
  <c r="J457" i="8" s="1"/>
  <c r="I456" i="6"/>
  <c r="J456" i="8" s="1"/>
  <c r="I455" i="6"/>
  <c r="J455" i="8" s="1"/>
  <c r="I454" i="6"/>
  <c r="J454" i="8" s="1"/>
  <c r="I453" i="6"/>
  <c r="J453" i="8" s="1"/>
  <c r="I452" i="6"/>
  <c r="J452" i="8" s="1"/>
  <c r="I451" i="6"/>
  <c r="J451" i="8" s="1"/>
  <c r="I450" i="6"/>
  <c r="J450" i="8" s="1"/>
  <c r="I449" i="6"/>
  <c r="J449" i="8" s="1"/>
  <c r="I448" i="6"/>
  <c r="J448" i="8" s="1"/>
  <c r="I447" i="6"/>
  <c r="J447" i="8" s="1"/>
  <c r="I446" i="6"/>
  <c r="J446" i="8" s="1"/>
  <c r="I445" i="6"/>
  <c r="J445" i="8" s="1"/>
  <c r="I444" i="6"/>
  <c r="J444" i="8" s="1"/>
  <c r="I443" i="6"/>
  <c r="J443" i="8" s="1"/>
  <c r="I442" i="6"/>
  <c r="J442" i="8" s="1"/>
  <c r="I441" i="6"/>
  <c r="J441" i="8" s="1"/>
  <c r="I440" i="6"/>
  <c r="J440" i="8" s="1"/>
  <c r="I439" i="6"/>
  <c r="J439" i="8" s="1"/>
  <c r="I438" i="6"/>
  <c r="J438" i="8" s="1"/>
  <c r="I437" i="6"/>
  <c r="J437" i="8" s="1"/>
  <c r="I436" i="6"/>
  <c r="J436" i="8" s="1"/>
  <c r="I435" i="6"/>
  <c r="J435" i="8" s="1"/>
  <c r="I434" i="6"/>
  <c r="J434" i="8" s="1"/>
  <c r="I433" i="6"/>
  <c r="J433" i="8" s="1"/>
  <c r="I432" i="6"/>
  <c r="J432" i="8" s="1"/>
  <c r="I431" i="6"/>
  <c r="J431" i="8" s="1"/>
  <c r="I430" i="6"/>
  <c r="J430" i="8" s="1"/>
  <c r="I429" i="6"/>
  <c r="J429" i="8" s="1"/>
  <c r="I428" i="6"/>
  <c r="J428" i="8" s="1"/>
  <c r="I427" i="6"/>
  <c r="J427" i="8" s="1"/>
  <c r="I426" i="6"/>
  <c r="J426" i="8" s="1"/>
  <c r="I425" i="6"/>
  <c r="J425" i="8" s="1"/>
  <c r="I424" i="6"/>
  <c r="J424" i="8" s="1"/>
  <c r="I423" i="6"/>
  <c r="J423" i="8" s="1"/>
  <c r="I422" i="6"/>
  <c r="J422" i="8" s="1"/>
  <c r="I421" i="6"/>
  <c r="J421" i="8" s="1"/>
  <c r="I420" i="6"/>
  <c r="J420" i="8" s="1"/>
  <c r="I419" i="6"/>
  <c r="J419" i="8" s="1"/>
  <c r="I418" i="6"/>
  <c r="J418" i="8" s="1"/>
  <c r="I417" i="6"/>
  <c r="J417" i="8" s="1"/>
  <c r="I416" i="6"/>
  <c r="J416" i="8" s="1"/>
  <c r="I415" i="6"/>
  <c r="J415" i="8" s="1"/>
  <c r="I414" i="6"/>
  <c r="J414" i="8" s="1"/>
  <c r="I413" i="6"/>
  <c r="J413" i="8" s="1"/>
  <c r="I412" i="6"/>
  <c r="J412" i="8" s="1"/>
  <c r="I411" i="6"/>
  <c r="J411" i="8" s="1"/>
  <c r="I410" i="6"/>
  <c r="J410" i="8" s="1"/>
  <c r="I409" i="6"/>
  <c r="J409" i="8" s="1"/>
  <c r="I408" i="6"/>
  <c r="J408" i="8" s="1"/>
  <c r="I407" i="6"/>
  <c r="J407" i="8" s="1"/>
  <c r="I406" i="6"/>
  <c r="J406" i="8" s="1"/>
  <c r="I405" i="6"/>
  <c r="J405" i="8" s="1"/>
  <c r="I404" i="6"/>
  <c r="J404" i="8" s="1"/>
  <c r="I403" i="6"/>
  <c r="J403" i="8" s="1"/>
  <c r="I402" i="6"/>
  <c r="J402" i="8" s="1"/>
  <c r="I401" i="6"/>
  <c r="J401" i="8" s="1"/>
  <c r="I400" i="6"/>
  <c r="J400" i="8" s="1"/>
  <c r="I399" i="6"/>
  <c r="J399" i="8" s="1"/>
  <c r="I398" i="6"/>
  <c r="J398" i="8" s="1"/>
  <c r="I397" i="6"/>
  <c r="J397" i="8" s="1"/>
  <c r="I396" i="6"/>
  <c r="J396" i="8" s="1"/>
  <c r="I395" i="6"/>
  <c r="J395" i="8" s="1"/>
  <c r="I394" i="6"/>
  <c r="J394" i="8" s="1"/>
  <c r="I393" i="6"/>
  <c r="J393" i="8" s="1"/>
  <c r="I392" i="6"/>
  <c r="J392" i="8" s="1"/>
  <c r="I391" i="6"/>
  <c r="J391" i="8" s="1"/>
  <c r="I390" i="6"/>
  <c r="J390" i="8" s="1"/>
  <c r="I389" i="6"/>
  <c r="J389" i="8" s="1"/>
  <c r="I388" i="6"/>
  <c r="J388" i="8" s="1"/>
  <c r="I387" i="6"/>
  <c r="J387" i="8" s="1"/>
  <c r="I386" i="6"/>
  <c r="J386" i="8" s="1"/>
  <c r="I385" i="6"/>
  <c r="J385" i="8" s="1"/>
  <c r="I384" i="6"/>
  <c r="J384" i="8" s="1"/>
  <c r="I383" i="6"/>
  <c r="J383" i="8" s="1"/>
  <c r="I382" i="6"/>
  <c r="J382" i="8" s="1"/>
  <c r="I381" i="6"/>
  <c r="J381" i="8" s="1"/>
  <c r="I380" i="6"/>
  <c r="J380" i="8" s="1"/>
  <c r="I379" i="6"/>
  <c r="J379" i="8" s="1"/>
  <c r="I378" i="6"/>
  <c r="J378" i="8" s="1"/>
  <c r="I377" i="6"/>
  <c r="J377" i="8" s="1"/>
  <c r="I376" i="6"/>
  <c r="J376" i="8" s="1"/>
  <c r="I375" i="6"/>
  <c r="J375" i="8" s="1"/>
  <c r="I374" i="6"/>
  <c r="J374" i="8" s="1"/>
  <c r="I373" i="6"/>
  <c r="J373" i="8" s="1"/>
  <c r="I372" i="6"/>
  <c r="J372" i="8" s="1"/>
  <c r="I371" i="6"/>
  <c r="J371" i="8" s="1"/>
  <c r="I370" i="6"/>
  <c r="J370" i="8" s="1"/>
  <c r="I369" i="6"/>
  <c r="J369" i="8" s="1"/>
  <c r="I368" i="6"/>
  <c r="J368" i="8" s="1"/>
  <c r="I367" i="6"/>
  <c r="J367" i="8" s="1"/>
  <c r="I366" i="6"/>
  <c r="J366" i="8" s="1"/>
  <c r="I365" i="6"/>
  <c r="J365" i="8" s="1"/>
  <c r="I364" i="6"/>
  <c r="J364" i="8" s="1"/>
  <c r="I363" i="6"/>
  <c r="J363" i="8" s="1"/>
  <c r="I362" i="6"/>
  <c r="J362" i="8" s="1"/>
  <c r="I361" i="6"/>
  <c r="J361" i="8" s="1"/>
  <c r="I360" i="6"/>
  <c r="J360" i="8" s="1"/>
  <c r="I359" i="6"/>
  <c r="J359" i="8" s="1"/>
  <c r="I358" i="6"/>
  <c r="J358" i="8" s="1"/>
  <c r="I357" i="6"/>
  <c r="J357" i="8" s="1"/>
  <c r="I356" i="6"/>
  <c r="J356" i="8" s="1"/>
  <c r="I355" i="6"/>
  <c r="J355" i="8" s="1"/>
  <c r="I354" i="6"/>
  <c r="J354" i="8" s="1"/>
  <c r="I353" i="6"/>
  <c r="J353" i="8" s="1"/>
  <c r="I352" i="6"/>
  <c r="J352" i="8" s="1"/>
  <c r="I351" i="6"/>
  <c r="J351" i="8" s="1"/>
  <c r="I350" i="6"/>
  <c r="J350" i="8" s="1"/>
  <c r="I349" i="6"/>
  <c r="J349" i="8" s="1"/>
  <c r="I348" i="6"/>
  <c r="J348" i="8" s="1"/>
  <c r="I347" i="6"/>
  <c r="J347" i="8" s="1"/>
  <c r="I346" i="6"/>
  <c r="J346" i="8" s="1"/>
  <c r="I345" i="6"/>
  <c r="J345" i="8" s="1"/>
  <c r="I344" i="6"/>
  <c r="J344" i="8" s="1"/>
  <c r="I343" i="6"/>
  <c r="J343" i="8" s="1"/>
  <c r="I342" i="6"/>
  <c r="J342" i="8" s="1"/>
  <c r="I341" i="6"/>
  <c r="J341" i="8" s="1"/>
  <c r="I340" i="6"/>
  <c r="J340" i="8" s="1"/>
  <c r="I339" i="6"/>
  <c r="J339" i="8" s="1"/>
  <c r="I338" i="6"/>
  <c r="J338" i="8" s="1"/>
  <c r="I337" i="6"/>
  <c r="J337" i="8" s="1"/>
  <c r="I336" i="6"/>
  <c r="J336" i="8" s="1"/>
  <c r="I335" i="6"/>
  <c r="J335" i="8" s="1"/>
  <c r="I334" i="6"/>
  <c r="J334" i="8" s="1"/>
  <c r="I333" i="6"/>
  <c r="J333" i="8" s="1"/>
  <c r="I332" i="6"/>
  <c r="J332" i="8" s="1"/>
  <c r="I331" i="6"/>
  <c r="J331" i="8" s="1"/>
  <c r="I330" i="6"/>
  <c r="J330" i="8" s="1"/>
  <c r="I329" i="6"/>
  <c r="J329" i="8" s="1"/>
  <c r="I328" i="6"/>
  <c r="J328" i="8" s="1"/>
  <c r="I327" i="6"/>
  <c r="J327" i="8" s="1"/>
  <c r="I326" i="6"/>
  <c r="J326" i="8" s="1"/>
  <c r="I325" i="6"/>
  <c r="J325" i="8" s="1"/>
  <c r="I324" i="6"/>
  <c r="J324" i="8" s="1"/>
  <c r="I323" i="6"/>
  <c r="J323" i="8" s="1"/>
  <c r="I322" i="6"/>
  <c r="J322" i="8" s="1"/>
  <c r="I321" i="6"/>
  <c r="J321" i="8" s="1"/>
  <c r="I320" i="6"/>
  <c r="J320" i="8" s="1"/>
  <c r="I319" i="6"/>
  <c r="J319" i="8" s="1"/>
  <c r="I318" i="6"/>
  <c r="J318" i="8" s="1"/>
  <c r="I317" i="6"/>
  <c r="J317" i="8" s="1"/>
  <c r="I316" i="6"/>
  <c r="J316" i="8" s="1"/>
  <c r="I315" i="6"/>
  <c r="J315" i="8" s="1"/>
  <c r="I314" i="6"/>
  <c r="J314" i="8" s="1"/>
  <c r="I313" i="6"/>
  <c r="J313" i="8" s="1"/>
  <c r="I312" i="6"/>
  <c r="J312" i="8" s="1"/>
  <c r="I311" i="6"/>
  <c r="J311" i="8" s="1"/>
  <c r="I310" i="6"/>
  <c r="J310" i="8" s="1"/>
  <c r="I309" i="6"/>
  <c r="J309" i="8" s="1"/>
  <c r="I308" i="6"/>
  <c r="J308" i="8" s="1"/>
  <c r="I307" i="6"/>
  <c r="J307" i="8" s="1"/>
  <c r="I306" i="6"/>
  <c r="J306" i="8" s="1"/>
  <c r="I305" i="6"/>
  <c r="J305" i="8" s="1"/>
  <c r="I304" i="6"/>
  <c r="J304" i="8" s="1"/>
  <c r="I303" i="6"/>
  <c r="J303" i="8" s="1"/>
  <c r="I302" i="6"/>
  <c r="J302" i="8" s="1"/>
  <c r="I301" i="6"/>
  <c r="J301" i="8" s="1"/>
  <c r="I300" i="6"/>
  <c r="J300" i="8" s="1"/>
  <c r="I299" i="6"/>
  <c r="J299" i="8" s="1"/>
  <c r="I298" i="6"/>
  <c r="J298" i="8" s="1"/>
  <c r="I297" i="6"/>
  <c r="J297" i="8" s="1"/>
  <c r="I296" i="6"/>
  <c r="J296" i="8" s="1"/>
  <c r="I295" i="6"/>
  <c r="J295" i="8" s="1"/>
  <c r="I294" i="6"/>
  <c r="J294" i="8" s="1"/>
  <c r="I293" i="6"/>
  <c r="J293" i="8" s="1"/>
  <c r="I292" i="6"/>
  <c r="J292" i="8" s="1"/>
  <c r="I291" i="6"/>
  <c r="J291" i="8" s="1"/>
  <c r="I290" i="6"/>
  <c r="J290" i="8" s="1"/>
  <c r="I289" i="6"/>
  <c r="J289" i="8" s="1"/>
  <c r="I288" i="6"/>
  <c r="J288" i="8" s="1"/>
  <c r="I287" i="6"/>
  <c r="J287" i="8" s="1"/>
  <c r="I286" i="6"/>
  <c r="J286" i="8" s="1"/>
  <c r="I285" i="6"/>
  <c r="J285" i="8" s="1"/>
  <c r="I284" i="6"/>
  <c r="J284" i="8" s="1"/>
  <c r="I283" i="6"/>
  <c r="J283" i="8" s="1"/>
  <c r="I282" i="6"/>
  <c r="J282" i="8" s="1"/>
  <c r="I281" i="6"/>
  <c r="J281" i="8" s="1"/>
  <c r="I280" i="6"/>
  <c r="J280" i="8" s="1"/>
  <c r="I279" i="6"/>
  <c r="J279" i="8" s="1"/>
  <c r="I278" i="6"/>
  <c r="J278" i="8" s="1"/>
  <c r="I277" i="6"/>
  <c r="J277" i="8" s="1"/>
  <c r="I276" i="6"/>
  <c r="J276" i="8" s="1"/>
  <c r="I275" i="6"/>
  <c r="J275" i="8" s="1"/>
  <c r="I274" i="6"/>
  <c r="J274" i="8" s="1"/>
  <c r="I273" i="6"/>
  <c r="J273" i="8" s="1"/>
  <c r="I272" i="6"/>
  <c r="J272" i="8" s="1"/>
  <c r="I271" i="6"/>
  <c r="J271" i="8" s="1"/>
  <c r="I270" i="6"/>
  <c r="J270" i="8" s="1"/>
  <c r="I269" i="6"/>
  <c r="J269" i="8" s="1"/>
  <c r="I268" i="6"/>
  <c r="J268" i="8" s="1"/>
  <c r="I267" i="6"/>
  <c r="J267" i="8" s="1"/>
  <c r="I266" i="6"/>
  <c r="J266" i="8" s="1"/>
  <c r="I265" i="6"/>
  <c r="J265" i="8" s="1"/>
  <c r="I264" i="6"/>
  <c r="J264" i="8" s="1"/>
  <c r="I263" i="6"/>
  <c r="J263" i="8" s="1"/>
  <c r="I262" i="6"/>
  <c r="J262" i="8" s="1"/>
  <c r="I261" i="6"/>
  <c r="J261" i="8" s="1"/>
  <c r="I260" i="6"/>
  <c r="J260" i="8" s="1"/>
  <c r="I259" i="6"/>
  <c r="J259" i="8" s="1"/>
  <c r="I258" i="6"/>
  <c r="J258" i="8" s="1"/>
  <c r="I257" i="6"/>
  <c r="J257" i="8" s="1"/>
  <c r="I256" i="6"/>
  <c r="J256" i="8" s="1"/>
  <c r="I255" i="6"/>
  <c r="J255" i="8" s="1"/>
  <c r="I254" i="6"/>
  <c r="J254" i="8" s="1"/>
  <c r="I253" i="6"/>
  <c r="J253" i="8" s="1"/>
  <c r="I252" i="6"/>
  <c r="J252" i="8" s="1"/>
  <c r="I251" i="6"/>
  <c r="J251" i="8" s="1"/>
  <c r="I250" i="6"/>
  <c r="J250" i="8" s="1"/>
  <c r="I249" i="6"/>
  <c r="J249" i="8" s="1"/>
  <c r="I248" i="6"/>
  <c r="J248" i="8" s="1"/>
  <c r="I247" i="6"/>
  <c r="J247" i="8" s="1"/>
  <c r="I246" i="6"/>
  <c r="J246" i="8" s="1"/>
  <c r="I245" i="6"/>
  <c r="J245" i="8" s="1"/>
  <c r="I244" i="6"/>
  <c r="J244" i="8" s="1"/>
  <c r="I243" i="6"/>
  <c r="J243" i="8" s="1"/>
  <c r="I242" i="6"/>
  <c r="J242" i="8" s="1"/>
  <c r="I241" i="6"/>
  <c r="J241" i="8" s="1"/>
  <c r="I240" i="6"/>
  <c r="J240" i="8" s="1"/>
  <c r="I239" i="6"/>
  <c r="J239" i="8" s="1"/>
  <c r="I238" i="6"/>
  <c r="J238" i="8" s="1"/>
  <c r="I237" i="6"/>
  <c r="J237" i="8" s="1"/>
  <c r="I236" i="6"/>
  <c r="J236" i="8" s="1"/>
  <c r="I235" i="6"/>
  <c r="J235" i="8" s="1"/>
  <c r="I234" i="6"/>
  <c r="J234" i="8" s="1"/>
  <c r="I233" i="6"/>
  <c r="J233" i="8" s="1"/>
  <c r="I232" i="6"/>
  <c r="J232" i="8" s="1"/>
  <c r="I231" i="6"/>
  <c r="J231" i="8" s="1"/>
  <c r="I230" i="6"/>
  <c r="J230" i="8" s="1"/>
  <c r="I229" i="6"/>
  <c r="J229" i="8" s="1"/>
  <c r="I228" i="6"/>
  <c r="J228" i="8" s="1"/>
  <c r="I227" i="6"/>
  <c r="J227" i="8" s="1"/>
  <c r="I226" i="6"/>
  <c r="J226" i="8" s="1"/>
  <c r="I225" i="6"/>
  <c r="J225" i="8" s="1"/>
  <c r="I224" i="6"/>
  <c r="J224" i="8" s="1"/>
  <c r="I223" i="6"/>
  <c r="J223" i="8" s="1"/>
  <c r="I222" i="6"/>
  <c r="J222" i="8" s="1"/>
  <c r="I221" i="6"/>
  <c r="J221" i="8" s="1"/>
  <c r="I220" i="6"/>
  <c r="J220" i="8" s="1"/>
  <c r="I219" i="6"/>
  <c r="J219" i="8" s="1"/>
  <c r="I218" i="6"/>
  <c r="J218" i="8" s="1"/>
  <c r="I217" i="6"/>
  <c r="J217" i="8" s="1"/>
  <c r="I216" i="6"/>
  <c r="J216" i="8" s="1"/>
  <c r="I215" i="6"/>
  <c r="J215" i="8" s="1"/>
  <c r="I214" i="6"/>
  <c r="J214" i="8" s="1"/>
  <c r="I213" i="6"/>
  <c r="J213" i="8" s="1"/>
  <c r="I212" i="6"/>
  <c r="J212" i="8" s="1"/>
  <c r="I211" i="6"/>
  <c r="J211" i="8" s="1"/>
  <c r="I210" i="6"/>
  <c r="J210" i="8" s="1"/>
  <c r="I209" i="6"/>
  <c r="J209" i="8" s="1"/>
  <c r="I208" i="6"/>
  <c r="J208" i="8" s="1"/>
  <c r="I207" i="6"/>
  <c r="J207" i="8" s="1"/>
  <c r="I206" i="6"/>
  <c r="J206" i="8" s="1"/>
  <c r="I205" i="6"/>
  <c r="J205" i="8" s="1"/>
  <c r="I204" i="6"/>
  <c r="J204" i="8" s="1"/>
  <c r="I203" i="6"/>
  <c r="J203" i="8" s="1"/>
  <c r="I202" i="6"/>
  <c r="J202" i="8" s="1"/>
  <c r="I201" i="6"/>
  <c r="J201" i="8" s="1"/>
  <c r="I200" i="6"/>
  <c r="J200" i="8" s="1"/>
  <c r="I199" i="6"/>
  <c r="J199" i="8" s="1"/>
  <c r="I198" i="6"/>
  <c r="J198" i="8" s="1"/>
  <c r="I197" i="6"/>
  <c r="J197" i="8" s="1"/>
  <c r="I196" i="6"/>
  <c r="J196" i="8" s="1"/>
  <c r="I195" i="6"/>
  <c r="J195" i="8" s="1"/>
  <c r="I194" i="6"/>
  <c r="J194" i="8" s="1"/>
  <c r="I193" i="6"/>
  <c r="J193" i="8" s="1"/>
  <c r="I192" i="6"/>
  <c r="J192" i="8" s="1"/>
  <c r="I191" i="6"/>
  <c r="J191" i="8" s="1"/>
  <c r="I190" i="6"/>
  <c r="J190" i="8" s="1"/>
  <c r="I189" i="6"/>
  <c r="J189" i="8" s="1"/>
  <c r="I188" i="6"/>
  <c r="J188" i="8" s="1"/>
  <c r="I187" i="6"/>
  <c r="J187" i="8" s="1"/>
  <c r="I186" i="6"/>
  <c r="J186" i="8" s="1"/>
  <c r="I185" i="6"/>
  <c r="J185" i="8" s="1"/>
  <c r="I184" i="6"/>
  <c r="J184" i="8" s="1"/>
  <c r="I183" i="6"/>
  <c r="J183" i="8" s="1"/>
  <c r="I182" i="6"/>
  <c r="J182" i="8" s="1"/>
  <c r="I181" i="6"/>
  <c r="J181" i="8" s="1"/>
  <c r="I180" i="6"/>
  <c r="J180" i="8" s="1"/>
  <c r="I179" i="6"/>
  <c r="J179" i="8" s="1"/>
  <c r="I178" i="6"/>
  <c r="J178" i="8" s="1"/>
  <c r="I177" i="6"/>
  <c r="J177" i="8" s="1"/>
  <c r="I176" i="6"/>
  <c r="J176" i="8" s="1"/>
  <c r="I175" i="6"/>
  <c r="J175" i="8" s="1"/>
  <c r="I174" i="6"/>
  <c r="J174" i="8" s="1"/>
  <c r="I173" i="6"/>
  <c r="J173" i="8" s="1"/>
  <c r="I172" i="6"/>
  <c r="J172" i="8" s="1"/>
  <c r="I171" i="6"/>
  <c r="J171" i="8" s="1"/>
  <c r="I170" i="6"/>
  <c r="J170" i="8" s="1"/>
  <c r="I169" i="6"/>
  <c r="J169" i="8" s="1"/>
  <c r="I168" i="6"/>
  <c r="J168" i="8" s="1"/>
  <c r="I167" i="6"/>
  <c r="J167" i="8" s="1"/>
  <c r="I166" i="6"/>
  <c r="J166" i="8" s="1"/>
  <c r="I165" i="6"/>
  <c r="J165" i="8" s="1"/>
  <c r="I164" i="6"/>
  <c r="J164" i="8" s="1"/>
  <c r="I163" i="6"/>
  <c r="J163" i="8" s="1"/>
  <c r="I162" i="6"/>
  <c r="J162" i="8" s="1"/>
  <c r="I161" i="6"/>
  <c r="J161" i="8" s="1"/>
  <c r="I160" i="6"/>
  <c r="J160" i="8" s="1"/>
  <c r="I159" i="6"/>
  <c r="J159" i="8" s="1"/>
  <c r="I158" i="6"/>
  <c r="J158" i="8" s="1"/>
  <c r="I157" i="6"/>
  <c r="J157" i="8" s="1"/>
  <c r="I156" i="6"/>
  <c r="J156" i="8" s="1"/>
  <c r="I155" i="6"/>
  <c r="J155" i="8" s="1"/>
  <c r="I154" i="6"/>
  <c r="J154" i="8" s="1"/>
  <c r="I153" i="6"/>
  <c r="J153" i="8" s="1"/>
  <c r="I152" i="6"/>
  <c r="J152" i="8" s="1"/>
  <c r="I151" i="6"/>
  <c r="J151" i="8" s="1"/>
  <c r="I150" i="6"/>
  <c r="J150" i="8" s="1"/>
  <c r="I149" i="6"/>
  <c r="J149" i="8" s="1"/>
  <c r="I148" i="6"/>
  <c r="J148" i="8" s="1"/>
  <c r="I147" i="6"/>
  <c r="J147" i="8" s="1"/>
  <c r="I146" i="6"/>
  <c r="J146" i="8" s="1"/>
  <c r="I145" i="6"/>
  <c r="J145" i="8" s="1"/>
  <c r="I144" i="6"/>
  <c r="J144" i="8" s="1"/>
  <c r="I143" i="6"/>
  <c r="J143" i="8" s="1"/>
  <c r="I142" i="6"/>
  <c r="J142" i="8" s="1"/>
  <c r="I141" i="6"/>
  <c r="J141" i="8" s="1"/>
  <c r="I140" i="6"/>
  <c r="J140" i="8" s="1"/>
  <c r="I139" i="6"/>
  <c r="J139" i="8" s="1"/>
  <c r="I138" i="6"/>
  <c r="J138" i="8" s="1"/>
  <c r="I137" i="6"/>
  <c r="J137" i="8" s="1"/>
  <c r="I136" i="6"/>
  <c r="J136" i="8" s="1"/>
  <c r="I135" i="6"/>
  <c r="J135" i="8" s="1"/>
  <c r="I134" i="6"/>
  <c r="J134" i="8" s="1"/>
  <c r="I133" i="6"/>
  <c r="J133" i="8" s="1"/>
  <c r="I132" i="6"/>
  <c r="J132" i="8" s="1"/>
  <c r="I131" i="6"/>
  <c r="J131" i="8" s="1"/>
  <c r="I130" i="6"/>
  <c r="J130" i="8" s="1"/>
  <c r="I129" i="6"/>
  <c r="J129" i="8" s="1"/>
  <c r="I128" i="6"/>
  <c r="J128" i="8" s="1"/>
  <c r="I127" i="6"/>
  <c r="J127" i="8" s="1"/>
  <c r="I126" i="6"/>
  <c r="J126" i="8" s="1"/>
  <c r="I125" i="6"/>
  <c r="J125" i="8" s="1"/>
  <c r="I124" i="6"/>
  <c r="J124" i="8" s="1"/>
  <c r="I123" i="6"/>
  <c r="J123" i="8" s="1"/>
  <c r="I122" i="6"/>
  <c r="J122" i="8" s="1"/>
  <c r="I121" i="6"/>
  <c r="J121" i="8" s="1"/>
  <c r="I120" i="6"/>
  <c r="J120" i="8" s="1"/>
  <c r="I119" i="6"/>
  <c r="J119" i="8" s="1"/>
  <c r="I118" i="6"/>
  <c r="J118" i="8" s="1"/>
  <c r="I117" i="6"/>
  <c r="J117" i="8" s="1"/>
  <c r="I116" i="6"/>
  <c r="J116" i="8" s="1"/>
  <c r="I115" i="6"/>
  <c r="J115" i="8" s="1"/>
  <c r="I114" i="6"/>
  <c r="J114" i="8" s="1"/>
  <c r="I113" i="6"/>
  <c r="J113" i="8" s="1"/>
  <c r="I112" i="6"/>
  <c r="J112" i="8" s="1"/>
  <c r="I111" i="6"/>
  <c r="J111" i="8" s="1"/>
  <c r="I110" i="6"/>
  <c r="J110" i="8" s="1"/>
  <c r="I109" i="6"/>
  <c r="J109" i="8" s="1"/>
  <c r="I108" i="6"/>
  <c r="J108" i="8" s="1"/>
  <c r="I107" i="6"/>
  <c r="J107" i="8" s="1"/>
  <c r="I106" i="6"/>
  <c r="J106" i="8" s="1"/>
  <c r="I105" i="6"/>
  <c r="J105" i="8" s="1"/>
  <c r="I104" i="6"/>
  <c r="J104" i="8" s="1"/>
  <c r="I103" i="6"/>
  <c r="J103" i="8" s="1"/>
  <c r="I102" i="6"/>
  <c r="J102" i="8" s="1"/>
  <c r="I101" i="6"/>
  <c r="J101" i="8" s="1"/>
  <c r="I100" i="6"/>
  <c r="J100" i="8" s="1"/>
  <c r="I99" i="6"/>
  <c r="J99" i="8" s="1"/>
  <c r="I98" i="6"/>
  <c r="J98" i="8" s="1"/>
  <c r="I97" i="6"/>
  <c r="J97" i="8" s="1"/>
  <c r="I96" i="6"/>
  <c r="J96" i="8" s="1"/>
  <c r="I95" i="6"/>
  <c r="J95" i="8" s="1"/>
  <c r="I94" i="6"/>
  <c r="J94" i="8" s="1"/>
  <c r="I93" i="6"/>
  <c r="J93" i="8" s="1"/>
  <c r="I92" i="6"/>
  <c r="J92" i="8" s="1"/>
  <c r="I91" i="6"/>
  <c r="J91" i="8" s="1"/>
  <c r="I90" i="6"/>
  <c r="J90" i="8" s="1"/>
  <c r="I89" i="6"/>
  <c r="J89" i="8" s="1"/>
  <c r="I88" i="6"/>
  <c r="J88" i="8" s="1"/>
  <c r="I87" i="6"/>
  <c r="J87" i="8" s="1"/>
  <c r="I86" i="6"/>
  <c r="J86" i="8" s="1"/>
  <c r="I85" i="6"/>
  <c r="J85" i="8" s="1"/>
  <c r="I84" i="6"/>
  <c r="J84" i="8" s="1"/>
  <c r="I83" i="6"/>
  <c r="J83" i="8" s="1"/>
  <c r="I82" i="6"/>
  <c r="J82" i="8" s="1"/>
  <c r="I81" i="6"/>
  <c r="J81" i="8" s="1"/>
  <c r="I80" i="6"/>
  <c r="J80" i="8" s="1"/>
  <c r="I79" i="6"/>
  <c r="J79" i="8" s="1"/>
  <c r="I78" i="6"/>
  <c r="J78" i="8" s="1"/>
  <c r="I77" i="6"/>
  <c r="J77" i="8" s="1"/>
  <c r="I76" i="6"/>
  <c r="J76" i="8" s="1"/>
  <c r="I75" i="6"/>
  <c r="J75" i="8" s="1"/>
  <c r="I74" i="6"/>
  <c r="J74" i="8" s="1"/>
  <c r="I73" i="6"/>
  <c r="J73" i="8" s="1"/>
  <c r="I72" i="6"/>
  <c r="J72" i="8" s="1"/>
  <c r="I71" i="6"/>
  <c r="J71" i="8" s="1"/>
  <c r="I70" i="6"/>
  <c r="J70" i="8" s="1"/>
  <c r="I69" i="6"/>
  <c r="J69" i="8" s="1"/>
  <c r="I68" i="6"/>
  <c r="J68" i="8" s="1"/>
  <c r="I67" i="6"/>
  <c r="J67" i="8" s="1"/>
  <c r="I66" i="6"/>
  <c r="J66" i="8" s="1"/>
  <c r="I65" i="6"/>
  <c r="J65" i="8" s="1"/>
  <c r="I64" i="6"/>
  <c r="J64" i="8" s="1"/>
  <c r="I63" i="6"/>
  <c r="J63" i="8" s="1"/>
  <c r="I62" i="6"/>
  <c r="J62" i="8" s="1"/>
  <c r="I61" i="6"/>
  <c r="J61" i="8" s="1"/>
  <c r="I60" i="6"/>
  <c r="J60" i="8" s="1"/>
  <c r="I59" i="6"/>
  <c r="J59" i="8" s="1"/>
  <c r="I58" i="6"/>
  <c r="J58" i="8" s="1"/>
  <c r="I57" i="6"/>
  <c r="J57" i="8" s="1"/>
  <c r="I56" i="6"/>
  <c r="J56" i="8" s="1"/>
  <c r="I55" i="6"/>
  <c r="J55" i="8" s="1"/>
  <c r="I54" i="6"/>
  <c r="J54" i="8" s="1"/>
  <c r="I53" i="6"/>
  <c r="J53" i="8" s="1"/>
  <c r="I52" i="6"/>
  <c r="J52" i="8" s="1"/>
  <c r="I51" i="6"/>
  <c r="J51" i="8" s="1"/>
  <c r="I50" i="6"/>
  <c r="J50" i="8" s="1"/>
  <c r="I49" i="6"/>
  <c r="J49" i="8" s="1"/>
  <c r="I48" i="6"/>
  <c r="J48" i="8" s="1"/>
  <c r="I47" i="6"/>
  <c r="J47" i="8" s="1"/>
  <c r="I46" i="6"/>
  <c r="J46" i="8" s="1"/>
  <c r="I45" i="6"/>
  <c r="J45" i="8" s="1"/>
  <c r="I44" i="6"/>
  <c r="J44" i="8" s="1"/>
  <c r="I43" i="6"/>
  <c r="J43" i="8" s="1"/>
  <c r="I42" i="6"/>
  <c r="J42" i="8" s="1"/>
  <c r="I41" i="6"/>
  <c r="J41" i="8" s="1"/>
  <c r="I40" i="6"/>
  <c r="J40" i="8" s="1"/>
  <c r="I39" i="6"/>
  <c r="J39" i="8" s="1"/>
  <c r="I38" i="6"/>
  <c r="J38" i="8" s="1"/>
  <c r="I37" i="6"/>
  <c r="J37" i="8" s="1"/>
  <c r="I36" i="6"/>
  <c r="J36" i="8" s="1"/>
  <c r="I35" i="6"/>
  <c r="J35" i="8" s="1"/>
  <c r="I34" i="6"/>
  <c r="J34" i="8" s="1"/>
  <c r="I33" i="6"/>
  <c r="J33" i="8" s="1"/>
  <c r="I32" i="6"/>
  <c r="J32" i="8" s="1"/>
  <c r="I31" i="6"/>
  <c r="J31" i="8" s="1"/>
  <c r="I30" i="6"/>
  <c r="J30" i="8" s="1"/>
  <c r="I29" i="6"/>
  <c r="J29" i="8" s="1"/>
  <c r="I28" i="6"/>
  <c r="J28" i="8" s="1"/>
  <c r="I27" i="6"/>
  <c r="J27" i="8" s="1"/>
  <c r="I26" i="6"/>
  <c r="J26" i="8" s="1"/>
  <c r="I25" i="6"/>
  <c r="J25" i="8" s="1"/>
  <c r="I24" i="6"/>
  <c r="J24" i="8" s="1"/>
  <c r="I23" i="6"/>
  <c r="J23" i="8" s="1"/>
  <c r="I22" i="6"/>
  <c r="J22" i="8" s="1"/>
  <c r="I21" i="6"/>
  <c r="J21" i="8" s="1"/>
  <c r="I20" i="6"/>
  <c r="J20" i="8" s="1"/>
  <c r="I19" i="6"/>
  <c r="J19" i="8" s="1"/>
  <c r="I18" i="6"/>
  <c r="J18" i="8" s="1"/>
  <c r="I17" i="6"/>
  <c r="J17" i="8" s="1"/>
  <c r="I16" i="6"/>
  <c r="J16" i="8" s="1"/>
  <c r="I15" i="6"/>
  <c r="J15" i="8" s="1"/>
  <c r="I14" i="6"/>
  <c r="J14" i="8" s="1"/>
  <c r="I13" i="6"/>
  <c r="J13" i="8" s="1"/>
  <c r="I12" i="6"/>
  <c r="J12" i="8" s="1"/>
  <c r="I11" i="6"/>
  <c r="J11" i="8" s="1"/>
  <c r="I10" i="6"/>
  <c r="J10" i="8" s="1"/>
  <c r="I9" i="6"/>
  <c r="J9" i="8" s="1"/>
  <c r="I8" i="6"/>
  <c r="J8" i="8" s="1"/>
  <c r="I7" i="6"/>
  <c r="J7" i="8" s="1"/>
  <c r="I6" i="6"/>
  <c r="J6" i="8" s="1"/>
  <c r="I5" i="6"/>
  <c r="J5" i="8" s="1"/>
  <c r="I4" i="6"/>
  <c r="J4" i="8" s="1"/>
  <c r="I3" i="6"/>
  <c r="J3" i="8" s="1"/>
  <c r="I2" i="6"/>
  <c r="J2" i="8" s="1"/>
  <c r="J2337" i="8" s="1"/>
  <c r="G2336" i="6"/>
  <c r="G2335" i="6"/>
  <c r="G2334" i="6"/>
  <c r="G2333" i="6"/>
  <c r="G2332" i="6"/>
  <c r="G2331" i="6"/>
  <c r="G2330" i="6"/>
  <c r="G2329" i="6"/>
  <c r="G2328" i="6"/>
  <c r="G2327" i="6"/>
  <c r="G2326" i="6"/>
  <c r="G2325" i="6"/>
  <c r="G2324" i="6"/>
  <c r="G2323" i="6"/>
  <c r="G2322" i="6"/>
  <c r="G2321" i="6"/>
  <c r="G2320" i="6"/>
  <c r="G2319" i="6"/>
  <c r="G2318" i="6"/>
  <c r="G2317" i="6"/>
  <c r="G2316" i="6"/>
  <c r="G2315" i="6"/>
  <c r="G2314" i="6"/>
  <c r="G2313" i="6"/>
  <c r="G2312" i="6"/>
  <c r="G2311" i="6"/>
  <c r="G2310" i="6"/>
  <c r="G2309" i="6"/>
  <c r="G2308" i="6"/>
  <c r="G2307" i="6"/>
  <c r="G2306" i="6"/>
  <c r="G2305" i="6"/>
  <c r="G2304" i="6"/>
  <c r="G2303" i="6"/>
  <c r="G2302" i="6"/>
  <c r="G2301" i="6"/>
  <c r="G2300" i="6"/>
  <c r="G2299" i="6"/>
  <c r="G2298" i="6"/>
  <c r="G2297" i="6"/>
  <c r="G2296" i="6"/>
  <c r="G2295" i="6"/>
  <c r="G2294" i="6"/>
  <c r="G2293" i="6"/>
  <c r="G2292" i="6"/>
  <c r="G2291" i="6"/>
  <c r="G2290" i="6"/>
  <c r="G2289" i="6"/>
  <c r="G2288" i="6"/>
  <c r="G2287" i="6"/>
  <c r="G2286" i="6"/>
  <c r="G2285" i="6"/>
  <c r="G2284" i="6"/>
  <c r="G2283" i="6"/>
  <c r="G2282" i="6"/>
  <c r="G2281" i="6"/>
  <c r="G2280" i="6"/>
  <c r="G2279" i="6"/>
  <c r="G2278" i="6"/>
  <c r="G2277" i="6"/>
  <c r="G2276" i="6"/>
  <c r="G2275" i="6"/>
  <c r="G2274" i="6"/>
  <c r="G2273" i="6"/>
  <c r="G2272" i="6"/>
  <c r="G2271" i="6"/>
  <c r="G2270" i="6"/>
  <c r="G2269" i="6"/>
  <c r="G2268" i="6"/>
  <c r="G2267" i="6"/>
  <c r="G2266" i="6"/>
  <c r="G2265" i="6"/>
  <c r="G2264" i="6"/>
  <c r="G2263" i="6"/>
  <c r="G2262" i="6"/>
  <c r="G2261" i="6"/>
  <c r="G2260" i="6"/>
  <c r="G2259" i="6"/>
  <c r="G2258" i="6"/>
  <c r="G2257" i="6"/>
  <c r="G2256" i="6"/>
  <c r="G2255" i="6"/>
  <c r="G2254" i="6"/>
  <c r="G2253" i="6"/>
  <c r="G2252" i="6"/>
  <c r="G2251" i="6"/>
  <c r="G2250" i="6"/>
  <c r="G2249" i="6"/>
  <c r="G2248" i="6"/>
  <c r="G2247" i="6"/>
  <c r="G2246" i="6"/>
  <c r="G2245" i="6"/>
  <c r="G2244" i="6"/>
  <c r="G2243" i="6"/>
  <c r="G2242" i="6"/>
  <c r="G2241" i="6"/>
  <c r="G2240" i="6"/>
  <c r="G2239" i="6"/>
  <c r="G2238" i="6"/>
  <c r="G2237" i="6"/>
  <c r="G2236" i="6"/>
  <c r="G2235" i="6"/>
  <c r="G2234" i="6"/>
  <c r="G2233" i="6"/>
  <c r="G2232" i="6"/>
  <c r="G2231" i="6"/>
  <c r="G2230" i="6"/>
  <c r="G2229" i="6"/>
  <c r="G2228" i="6"/>
  <c r="G2227" i="6"/>
  <c r="G2226" i="6"/>
  <c r="G2225" i="6"/>
  <c r="G2224" i="6"/>
  <c r="G2223" i="6"/>
  <c r="G2222" i="6"/>
  <c r="G2221" i="6"/>
  <c r="G2220" i="6"/>
  <c r="G2219" i="6"/>
  <c r="G2218" i="6"/>
  <c r="G2217" i="6"/>
  <c r="G2216" i="6"/>
  <c r="G2215" i="6"/>
  <c r="G2214" i="6"/>
  <c r="G2213" i="6"/>
  <c r="G2212" i="6"/>
  <c r="G2211" i="6"/>
  <c r="G2210" i="6"/>
  <c r="G2209" i="6"/>
  <c r="G2208" i="6"/>
  <c r="G2207" i="6"/>
  <c r="G2206" i="6"/>
  <c r="G2205" i="6"/>
  <c r="G2204" i="6"/>
  <c r="G2203" i="6"/>
  <c r="G2202" i="6"/>
  <c r="G2201" i="6"/>
  <c r="G2200" i="6"/>
  <c r="G2199" i="6"/>
  <c r="G2198" i="6"/>
  <c r="G2197" i="6"/>
  <c r="G2196" i="6"/>
  <c r="G2195" i="6"/>
  <c r="G2194" i="6"/>
  <c r="G2193" i="6"/>
  <c r="G2192" i="6"/>
  <c r="G2191" i="6"/>
  <c r="G2190" i="6"/>
  <c r="G2189" i="6"/>
  <c r="G2188" i="6"/>
  <c r="G2187" i="6"/>
  <c r="G2186" i="6"/>
  <c r="G2185" i="6"/>
  <c r="G2184" i="6"/>
  <c r="G2183" i="6"/>
  <c r="G2182" i="6"/>
  <c r="G2181" i="6"/>
  <c r="G2180" i="6"/>
  <c r="G2179" i="6"/>
  <c r="G2178" i="6"/>
  <c r="G2177" i="6"/>
  <c r="G2176" i="6"/>
  <c r="G2175" i="6"/>
  <c r="G2174" i="6"/>
  <c r="G2173" i="6"/>
  <c r="G2172" i="6"/>
  <c r="G2171" i="6"/>
  <c r="G2170" i="6"/>
  <c r="G2169" i="6"/>
  <c r="G2168" i="6"/>
  <c r="G2167" i="6"/>
  <c r="G2166" i="6"/>
  <c r="G2165" i="6"/>
  <c r="G2164" i="6"/>
  <c r="G2163" i="6"/>
  <c r="G2162" i="6"/>
  <c r="G2161" i="6"/>
  <c r="G2160" i="6"/>
  <c r="G2159" i="6"/>
  <c r="G2158" i="6"/>
  <c r="G2157" i="6"/>
  <c r="G2156" i="6"/>
  <c r="G2155" i="6"/>
  <c r="G2154" i="6"/>
  <c r="G2153" i="6"/>
  <c r="G2152" i="6"/>
  <c r="G2151" i="6"/>
  <c r="G2150" i="6"/>
  <c r="G2149" i="6"/>
  <c r="G2148" i="6"/>
  <c r="G2147" i="6"/>
  <c r="G2146" i="6"/>
  <c r="G2145" i="6"/>
  <c r="G2144" i="6"/>
  <c r="G2143" i="6"/>
  <c r="G2142" i="6"/>
  <c r="G2141" i="6"/>
  <c r="G2140" i="6"/>
  <c r="G2139" i="6"/>
  <c r="G2138" i="6"/>
  <c r="G2137" i="6"/>
  <c r="G2136" i="6"/>
  <c r="G2135" i="6"/>
  <c r="G2134" i="6"/>
  <c r="G2133" i="6"/>
  <c r="G2132" i="6"/>
  <c r="G2131" i="6"/>
  <c r="G2130" i="6"/>
  <c r="G2129" i="6"/>
  <c r="G2128" i="6"/>
  <c r="G2127" i="6"/>
  <c r="G2126" i="6"/>
  <c r="G2125" i="6"/>
  <c r="G2124" i="6"/>
  <c r="G2123" i="6"/>
  <c r="G2122" i="6"/>
  <c r="G2121" i="6"/>
  <c r="G2120" i="6"/>
  <c r="G2119" i="6"/>
  <c r="G2118" i="6"/>
  <c r="G2117" i="6"/>
  <c r="G2116" i="6"/>
  <c r="G2115" i="6"/>
  <c r="G2114" i="6"/>
  <c r="G2113" i="6"/>
  <c r="G2112" i="6"/>
  <c r="G2111" i="6"/>
  <c r="G2110" i="6"/>
  <c r="G2109" i="6"/>
  <c r="G2108" i="6"/>
  <c r="G2107" i="6"/>
  <c r="G2106" i="6"/>
  <c r="G2105" i="6"/>
  <c r="G2104" i="6"/>
  <c r="G2103" i="6"/>
  <c r="G2102" i="6"/>
  <c r="G2101" i="6"/>
  <c r="G2100" i="6"/>
  <c r="G2099" i="6"/>
  <c r="G2098" i="6"/>
  <c r="G2097" i="6"/>
  <c r="G2096" i="6"/>
  <c r="G2095" i="6"/>
  <c r="G2094" i="6"/>
  <c r="G2093" i="6"/>
  <c r="G2092" i="6"/>
  <c r="G2091" i="6"/>
  <c r="G2090" i="6"/>
  <c r="G2089" i="6"/>
  <c r="G2088" i="6"/>
  <c r="G2087" i="6"/>
  <c r="G2086" i="6"/>
  <c r="G2085" i="6"/>
  <c r="G2084" i="6"/>
  <c r="G2083" i="6"/>
  <c r="G2082" i="6"/>
  <c r="G2081" i="6"/>
  <c r="G2080" i="6"/>
  <c r="G2079" i="6"/>
  <c r="G2078" i="6"/>
  <c r="G2077" i="6"/>
  <c r="G2076" i="6"/>
  <c r="G2075" i="6"/>
  <c r="G2074" i="6"/>
  <c r="G2073" i="6"/>
  <c r="G2072" i="6"/>
  <c r="G2071" i="6"/>
  <c r="G2070" i="6"/>
  <c r="G2069" i="6"/>
  <c r="G2068" i="6"/>
  <c r="G2067" i="6"/>
  <c r="G2066" i="6"/>
  <c r="G2065" i="6"/>
  <c r="G2064" i="6"/>
  <c r="G2063" i="6"/>
  <c r="G2062" i="6"/>
  <c r="G2061" i="6"/>
  <c r="G2060" i="6"/>
  <c r="G2059" i="6"/>
  <c r="G2058" i="6"/>
  <c r="G2057" i="6"/>
  <c r="G2056" i="6"/>
  <c r="G2055" i="6"/>
  <c r="G2054" i="6"/>
  <c r="G2053" i="6"/>
  <c r="G2052" i="6"/>
  <c r="G2051" i="6"/>
  <c r="G2050" i="6"/>
  <c r="G2049" i="6"/>
  <c r="G2048" i="6"/>
  <c r="G2047" i="6"/>
  <c r="G2046" i="6"/>
  <c r="G2045" i="6"/>
  <c r="G2044" i="6"/>
  <c r="G2043" i="6"/>
  <c r="G2042" i="6"/>
  <c r="G2041" i="6"/>
  <c r="G2040" i="6"/>
  <c r="G2039" i="6"/>
  <c r="G2038" i="6"/>
  <c r="G2037" i="6"/>
  <c r="G2036" i="6"/>
  <c r="G2035" i="6"/>
  <c r="G2034" i="6"/>
  <c r="G2033" i="6"/>
  <c r="G2032" i="6"/>
  <c r="G2031" i="6"/>
  <c r="G2030" i="6"/>
  <c r="G2029" i="6"/>
  <c r="G2028" i="6"/>
  <c r="G2027" i="6"/>
  <c r="G2026" i="6"/>
  <c r="G2025" i="6"/>
  <c r="G2024" i="6"/>
  <c r="G2023" i="6"/>
  <c r="G2022" i="6"/>
  <c r="G2021" i="6"/>
  <c r="G2020" i="6"/>
  <c r="G2019" i="6"/>
  <c r="G2018" i="6"/>
  <c r="G2017" i="6"/>
  <c r="G2016" i="6"/>
  <c r="G2015" i="6"/>
  <c r="G2014" i="6"/>
  <c r="G2013" i="6"/>
  <c r="G2012" i="6"/>
  <c r="G2011" i="6"/>
  <c r="G2010" i="6"/>
  <c r="G2009" i="6"/>
  <c r="G2008" i="6"/>
  <c r="G2007" i="6"/>
  <c r="G2006" i="6"/>
  <c r="G2005" i="6"/>
  <c r="G2004" i="6"/>
  <c r="G2003" i="6"/>
  <c r="G2002" i="6"/>
  <c r="G2001" i="6"/>
  <c r="G2000" i="6"/>
  <c r="G1999" i="6"/>
  <c r="G1998" i="6"/>
  <c r="G1997" i="6"/>
  <c r="G1996" i="6"/>
  <c r="G1995" i="6"/>
  <c r="G1994" i="6"/>
  <c r="G1993" i="6"/>
  <c r="G1992" i="6"/>
  <c r="G1991" i="6"/>
  <c r="G1990" i="6"/>
  <c r="G1989" i="6"/>
  <c r="G1988" i="6"/>
  <c r="G1987" i="6"/>
  <c r="G1986" i="6"/>
  <c r="G1985" i="6"/>
  <c r="G1984" i="6"/>
  <c r="G1983" i="6"/>
  <c r="G1982" i="6"/>
  <c r="G1981" i="6"/>
  <c r="G1980" i="6"/>
  <c r="G1979" i="6"/>
  <c r="G1978" i="6"/>
  <c r="G1977" i="6"/>
  <c r="G1976" i="6"/>
  <c r="G1975" i="6"/>
  <c r="G1974" i="6"/>
  <c r="G1973" i="6"/>
  <c r="G1972" i="6"/>
  <c r="G1971" i="6"/>
  <c r="G1970" i="6"/>
  <c r="G1969" i="6"/>
  <c r="G1968" i="6"/>
  <c r="G1967" i="6"/>
  <c r="G1966" i="6"/>
  <c r="G1965" i="6"/>
  <c r="G1964" i="6"/>
  <c r="G1963" i="6"/>
  <c r="G1962" i="6"/>
  <c r="G1961" i="6"/>
  <c r="G1960" i="6"/>
  <c r="G1959" i="6"/>
  <c r="G1958" i="6"/>
  <c r="G1957" i="6"/>
  <c r="G1956" i="6"/>
  <c r="G1955" i="6"/>
  <c r="G1954" i="6"/>
  <c r="G1953" i="6"/>
  <c r="G1952" i="6"/>
  <c r="G1951" i="6"/>
  <c r="G1950" i="6"/>
  <c r="G1949" i="6"/>
  <c r="G1948" i="6"/>
  <c r="G1947" i="6"/>
  <c r="G1946" i="6"/>
  <c r="G1945" i="6"/>
  <c r="G1944" i="6"/>
  <c r="G1943" i="6"/>
  <c r="G1942" i="6"/>
  <c r="G1941" i="6"/>
  <c r="G1940" i="6"/>
  <c r="G1939" i="6"/>
  <c r="G1938" i="6"/>
  <c r="G1937" i="6"/>
  <c r="G1936" i="6"/>
  <c r="G1935" i="6"/>
  <c r="G1934" i="6"/>
  <c r="G1933" i="6"/>
  <c r="G1932" i="6"/>
  <c r="G1931" i="6"/>
  <c r="G1930" i="6"/>
  <c r="G1929" i="6"/>
  <c r="G1928" i="6"/>
  <c r="G1927" i="6"/>
  <c r="G1926" i="6"/>
  <c r="G1925" i="6"/>
  <c r="G1924" i="6"/>
  <c r="G1923" i="6"/>
  <c r="G1922" i="6"/>
  <c r="G1921" i="6"/>
  <c r="G1920" i="6"/>
  <c r="G1919" i="6"/>
  <c r="G1918" i="6"/>
  <c r="G1917" i="6"/>
  <c r="G1916" i="6"/>
  <c r="G1915" i="6"/>
  <c r="G1914" i="6"/>
  <c r="G1913" i="6"/>
  <c r="G1912" i="6"/>
  <c r="G1911" i="6"/>
  <c r="G1910" i="6"/>
  <c r="G1909" i="6"/>
  <c r="G1908" i="6"/>
  <c r="G1907" i="6"/>
  <c r="G1906" i="6"/>
  <c r="G1905" i="6"/>
  <c r="G1904" i="6"/>
  <c r="G1903" i="6"/>
  <c r="G1902" i="6"/>
  <c r="G1901" i="6"/>
  <c r="G1900" i="6"/>
  <c r="G1899" i="6"/>
  <c r="G1898" i="6"/>
  <c r="G1897" i="6"/>
  <c r="G1896" i="6"/>
  <c r="G1895" i="6"/>
  <c r="G1894" i="6"/>
  <c r="G1893" i="6"/>
  <c r="G1892" i="6"/>
  <c r="G1891" i="6"/>
  <c r="G1890" i="6"/>
  <c r="G1889" i="6"/>
  <c r="G1888" i="6"/>
  <c r="G1887" i="6"/>
  <c r="G1886" i="6"/>
  <c r="G1885" i="6"/>
  <c r="G1884" i="6"/>
  <c r="G1883" i="6"/>
  <c r="G1882" i="6"/>
  <c r="G1881" i="6"/>
  <c r="G1880" i="6"/>
  <c r="G1879" i="6"/>
  <c r="G1878" i="6"/>
  <c r="G1877" i="6"/>
  <c r="G1876" i="6"/>
  <c r="G1875" i="6"/>
  <c r="G1874" i="6"/>
  <c r="G1873" i="6"/>
  <c r="G1872" i="6"/>
  <c r="G1871" i="6"/>
  <c r="G1870" i="6"/>
  <c r="G1869" i="6"/>
  <c r="G1868" i="6"/>
  <c r="G1867" i="6"/>
  <c r="G1866" i="6"/>
  <c r="G1865" i="6"/>
  <c r="G1864" i="6"/>
  <c r="G1863" i="6"/>
  <c r="G1862" i="6"/>
  <c r="G1861" i="6"/>
  <c r="G1860" i="6"/>
  <c r="G1859" i="6"/>
  <c r="G1858" i="6"/>
  <c r="G1857" i="6"/>
  <c r="G1856" i="6"/>
  <c r="G1855" i="6"/>
  <c r="G1854" i="6"/>
  <c r="G1853" i="6"/>
  <c r="G1852" i="6"/>
  <c r="G1851" i="6"/>
  <c r="G1850" i="6"/>
  <c r="G1849" i="6"/>
  <c r="G1848" i="6"/>
  <c r="G1847" i="6"/>
  <c r="G1846" i="6"/>
  <c r="G1845" i="6"/>
  <c r="G1844" i="6"/>
  <c r="G1843" i="6"/>
  <c r="G1842" i="6"/>
  <c r="G1841" i="6"/>
  <c r="G1840" i="6"/>
  <c r="G1839" i="6"/>
  <c r="G1838" i="6"/>
  <c r="G1837" i="6"/>
  <c r="G1836" i="6"/>
  <c r="G1835" i="6"/>
  <c r="G1834" i="6"/>
  <c r="G1833" i="6"/>
  <c r="G1832" i="6"/>
  <c r="G1831" i="6"/>
  <c r="G1830" i="6"/>
  <c r="G1829" i="6"/>
  <c r="G1828" i="6"/>
  <c r="G1827" i="6"/>
  <c r="G1826" i="6"/>
  <c r="G1825" i="6"/>
  <c r="G1824" i="6"/>
  <c r="G1823" i="6"/>
  <c r="G1822" i="6"/>
  <c r="G1821" i="6"/>
  <c r="G1820" i="6"/>
  <c r="G1819" i="6"/>
  <c r="G1818" i="6"/>
  <c r="G1817" i="6"/>
  <c r="G1816" i="6"/>
  <c r="G1815" i="6"/>
  <c r="G1814" i="6"/>
  <c r="G1813" i="6"/>
  <c r="G1812" i="6"/>
  <c r="G1811" i="6"/>
  <c r="G1810" i="6"/>
  <c r="G1809" i="6"/>
  <c r="G1808" i="6"/>
  <c r="G1807" i="6"/>
  <c r="G1806" i="6"/>
  <c r="G1805" i="6"/>
  <c r="G1804" i="6"/>
  <c r="G1803" i="6"/>
  <c r="G1802" i="6"/>
  <c r="G1801" i="6"/>
  <c r="G1800" i="6"/>
  <c r="G1799" i="6"/>
  <c r="G1798" i="6"/>
  <c r="G1797" i="6"/>
  <c r="G1796" i="6"/>
  <c r="G1795" i="6"/>
  <c r="G1794" i="6"/>
  <c r="G1793" i="6"/>
  <c r="G1792" i="6"/>
  <c r="G1791" i="6"/>
  <c r="G1790" i="6"/>
  <c r="G1789" i="6"/>
  <c r="G1788" i="6"/>
  <c r="G1787" i="6"/>
  <c r="G1786" i="6"/>
  <c r="G1785" i="6"/>
  <c r="G1784" i="6"/>
  <c r="G1783" i="6"/>
  <c r="G1782" i="6"/>
  <c r="G1781" i="6"/>
  <c r="G1780" i="6"/>
  <c r="G1779" i="6"/>
  <c r="G1778" i="6"/>
  <c r="G1777" i="6"/>
  <c r="G1776" i="6"/>
  <c r="G1775" i="6"/>
  <c r="G1774" i="6"/>
  <c r="G1773" i="6"/>
  <c r="G1772" i="6"/>
  <c r="G1771" i="6"/>
  <c r="G1770" i="6"/>
  <c r="G1769" i="6"/>
  <c r="G1768" i="6"/>
  <c r="G1767" i="6"/>
  <c r="G1766" i="6"/>
  <c r="G1765" i="6"/>
  <c r="G1764" i="6"/>
  <c r="G1763" i="6"/>
  <c r="G1762" i="6"/>
  <c r="G1761" i="6"/>
  <c r="G1760" i="6"/>
  <c r="G1759" i="6"/>
  <c r="G1758" i="6"/>
  <c r="G1757" i="6"/>
  <c r="G1756" i="6"/>
  <c r="G1755" i="6"/>
  <c r="G1754" i="6"/>
  <c r="G1753" i="6"/>
  <c r="G1752" i="6"/>
  <c r="G1751" i="6"/>
  <c r="G1750" i="6"/>
  <c r="G1749" i="6"/>
  <c r="G1748" i="6"/>
  <c r="G1747" i="6"/>
  <c r="G1746" i="6"/>
  <c r="G1745" i="6"/>
  <c r="G1744" i="6"/>
  <c r="G1743" i="6"/>
  <c r="G1742" i="6"/>
  <c r="G1741" i="6"/>
  <c r="G1740" i="6"/>
  <c r="G1739" i="6"/>
  <c r="G1738" i="6"/>
  <c r="G1737" i="6"/>
  <c r="G1736" i="6"/>
  <c r="G1735" i="6"/>
  <c r="G1734" i="6"/>
  <c r="G1733" i="6"/>
  <c r="G1732" i="6"/>
  <c r="G1731" i="6"/>
  <c r="G1730" i="6"/>
  <c r="G1729" i="6"/>
  <c r="G1728" i="6"/>
  <c r="G1727" i="6"/>
  <c r="G1726" i="6"/>
  <c r="G1725" i="6"/>
  <c r="G1724" i="6"/>
  <c r="G1723" i="6"/>
  <c r="G1722" i="6"/>
  <c r="G1721" i="6"/>
  <c r="G1720" i="6"/>
  <c r="G1719" i="6"/>
  <c r="G1718" i="6"/>
  <c r="G1717" i="6"/>
  <c r="G1716" i="6"/>
  <c r="G1715" i="6"/>
  <c r="G1714" i="6"/>
  <c r="G1713" i="6"/>
  <c r="G1712" i="6"/>
  <c r="G1711" i="6"/>
  <c r="G1710" i="6"/>
  <c r="G1709" i="6"/>
  <c r="G1708" i="6"/>
  <c r="G1707" i="6"/>
  <c r="G1706" i="6"/>
  <c r="G1705" i="6"/>
  <c r="G1704" i="6"/>
  <c r="G1703" i="6"/>
  <c r="G1702" i="6"/>
  <c r="G1701" i="6"/>
  <c r="G1700" i="6"/>
  <c r="G1699" i="6"/>
  <c r="G1698" i="6"/>
  <c r="G1697" i="6"/>
  <c r="G1696" i="6"/>
  <c r="G1695" i="6"/>
  <c r="G1694" i="6"/>
  <c r="G1693" i="6"/>
  <c r="G1692" i="6"/>
  <c r="G1691" i="6"/>
  <c r="G1690" i="6"/>
  <c r="G1689" i="6"/>
  <c r="G1688" i="6"/>
  <c r="G1687" i="6"/>
  <c r="G1686" i="6"/>
  <c r="G1685" i="6"/>
  <c r="G1684" i="6"/>
  <c r="G1683" i="6"/>
  <c r="G1682" i="6"/>
  <c r="G1681" i="6"/>
  <c r="G1680" i="6"/>
  <c r="G1679" i="6"/>
  <c r="G1678" i="6"/>
  <c r="G1677" i="6"/>
  <c r="G1676" i="6"/>
  <c r="G1675" i="6"/>
  <c r="G1674" i="6"/>
  <c r="G1673" i="6"/>
  <c r="G1672" i="6"/>
  <c r="G1671" i="6"/>
  <c r="G1670" i="6"/>
  <c r="G1669" i="6"/>
  <c r="G1668" i="6"/>
  <c r="G1667" i="6"/>
  <c r="G1666" i="6"/>
  <c r="G1665" i="6"/>
  <c r="G1664" i="6"/>
  <c r="G1663" i="6"/>
  <c r="G1662" i="6"/>
  <c r="G1661" i="6"/>
  <c r="G1660" i="6"/>
  <c r="G1659" i="6"/>
  <c r="G1658" i="6"/>
  <c r="G1657" i="6"/>
  <c r="G1656" i="6"/>
  <c r="G1655" i="6"/>
  <c r="G1654" i="6"/>
  <c r="G1653" i="6"/>
  <c r="G1652" i="6"/>
  <c r="G1651" i="6"/>
  <c r="G1650" i="6"/>
  <c r="G1649" i="6"/>
  <c r="G1648" i="6"/>
  <c r="G1647" i="6"/>
  <c r="G1646" i="6"/>
  <c r="G1645" i="6"/>
  <c r="G1644" i="6"/>
  <c r="G1643" i="6"/>
  <c r="G1642" i="6"/>
  <c r="G1641" i="6"/>
  <c r="G1640" i="6"/>
  <c r="G1639" i="6"/>
  <c r="G1638" i="6"/>
  <c r="G1637" i="6"/>
  <c r="G1636" i="6"/>
  <c r="G1635" i="6"/>
  <c r="G1634" i="6"/>
  <c r="G1633" i="6"/>
  <c r="G1632" i="6"/>
  <c r="G1631" i="6"/>
  <c r="G1630" i="6"/>
  <c r="G1629" i="6"/>
  <c r="G1628" i="6"/>
  <c r="G1627" i="6"/>
  <c r="G1626" i="6"/>
  <c r="G1625" i="6"/>
  <c r="G1624" i="6"/>
  <c r="G1623" i="6"/>
  <c r="G1622" i="6"/>
  <c r="G1621" i="6"/>
  <c r="G1620" i="6"/>
  <c r="G1619" i="6"/>
  <c r="G1618" i="6"/>
  <c r="G1617" i="6"/>
  <c r="G1616" i="6"/>
  <c r="G1615" i="6"/>
  <c r="G1614" i="6"/>
  <c r="G1613" i="6"/>
  <c r="G1612" i="6"/>
  <c r="G1611" i="6"/>
  <c r="G1610" i="6"/>
  <c r="G1609" i="6"/>
  <c r="G1608" i="6"/>
  <c r="G1607" i="6"/>
  <c r="G1606" i="6"/>
  <c r="G1605" i="6"/>
  <c r="G1604" i="6"/>
  <c r="G1603" i="6"/>
  <c r="G1602" i="6"/>
  <c r="G1601" i="6"/>
  <c r="G1600" i="6"/>
  <c r="G1599" i="6"/>
  <c r="G1598" i="6"/>
  <c r="G1597" i="6"/>
  <c r="G1596" i="6"/>
  <c r="G1595" i="6"/>
  <c r="G1594" i="6"/>
  <c r="G1593" i="6"/>
  <c r="G1592" i="6"/>
  <c r="G1591" i="6"/>
  <c r="G1590" i="6"/>
  <c r="G1589" i="6"/>
  <c r="G1588" i="6"/>
  <c r="G1587" i="6"/>
  <c r="G1586" i="6"/>
  <c r="G1585" i="6"/>
  <c r="G1584" i="6"/>
  <c r="G1583" i="6"/>
  <c r="G1582" i="6"/>
  <c r="G1581" i="6"/>
  <c r="G1580" i="6"/>
  <c r="G1579" i="6"/>
  <c r="G1578" i="6"/>
  <c r="G1577" i="6"/>
  <c r="G1576" i="6"/>
  <c r="G1575" i="6"/>
  <c r="G1574" i="6"/>
  <c r="G1573" i="6"/>
  <c r="G1572" i="6"/>
  <c r="G1571" i="6"/>
  <c r="G1570" i="6"/>
  <c r="G1569" i="6"/>
  <c r="G1568" i="6"/>
  <c r="G1567" i="6"/>
  <c r="G1566" i="6"/>
  <c r="G1565" i="6"/>
  <c r="G1564" i="6"/>
  <c r="G1563" i="6"/>
  <c r="G1562" i="6"/>
  <c r="G1561" i="6"/>
  <c r="G1560" i="6"/>
  <c r="G1559" i="6"/>
  <c r="G1558" i="6"/>
  <c r="G1557" i="6"/>
  <c r="G1556" i="6"/>
  <c r="G1555" i="6"/>
  <c r="G1554" i="6"/>
  <c r="G1553" i="6"/>
  <c r="G1552" i="6"/>
  <c r="G1551" i="6"/>
  <c r="G1550" i="6"/>
  <c r="G1549" i="6"/>
  <c r="G1548" i="6"/>
  <c r="G1547" i="6"/>
  <c r="G1546" i="6"/>
  <c r="G1545" i="6"/>
  <c r="G1544" i="6"/>
  <c r="G1543" i="6"/>
  <c r="G1542" i="6"/>
  <c r="G1541" i="6"/>
  <c r="G1540" i="6"/>
  <c r="G1539" i="6"/>
  <c r="G1538" i="6"/>
  <c r="G1537" i="6"/>
  <c r="G1536" i="6"/>
  <c r="G1535" i="6"/>
  <c r="G1534" i="6"/>
  <c r="G1533" i="6"/>
  <c r="G1532" i="6"/>
  <c r="G1531" i="6"/>
  <c r="G1530" i="6"/>
  <c r="G1529" i="6"/>
  <c r="G1528" i="6"/>
  <c r="G1527" i="6"/>
  <c r="G1526" i="6"/>
  <c r="G1525" i="6"/>
  <c r="G1524" i="6"/>
  <c r="G1523" i="6"/>
  <c r="G1522" i="6"/>
  <c r="G1521" i="6"/>
  <c r="G1520" i="6"/>
  <c r="G1519" i="6"/>
  <c r="G1518" i="6"/>
  <c r="G1517" i="6"/>
  <c r="G1516" i="6"/>
  <c r="G1515" i="6"/>
  <c r="G1514" i="6"/>
  <c r="G1513" i="6"/>
  <c r="G1512" i="6"/>
  <c r="G1511" i="6"/>
  <c r="G1510" i="6"/>
  <c r="G1509" i="6"/>
  <c r="G1508" i="6"/>
  <c r="G1507" i="6"/>
  <c r="G1506" i="6"/>
  <c r="G1505" i="6"/>
  <c r="G1504" i="6"/>
  <c r="G1503" i="6"/>
  <c r="G1502" i="6"/>
  <c r="G1501" i="6"/>
  <c r="G1500" i="6"/>
  <c r="G1499" i="6"/>
  <c r="G1498" i="6"/>
  <c r="G1497" i="6"/>
  <c r="G1496" i="6"/>
  <c r="G1495" i="6"/>
  <c r="G1494" i="6"/>
  <c r="G1493" i="6"/>
  <c r="G1492" i="6"/>
  <c r="G1491" i="6"/>
  <c r="G1490" i="6"/>
  <c r="G1489" i="6"/>
  <c r="G1488" i="6"/>
  <c r="G1487" i="6"/>
  <c r="G1486" i="6"/>
  <c r="G1485" i="6"/>
  <c r="G1484" i="6"/>
  <c r="G1483" i="6"/>
  <c r="G1482" i="6"/>
  <c r="G1481" i="6"/>
  <c r="G1480" i="6"/>
  <c r="G1479" i="6"/>
  <c r="G1478" i="6"/>
  <c r="G1477" i="6"/>
  <c r="G1476" i="6"/>
  <c r="G1475" i="6"/>
  <c r="G1474" i="6"/>
  <c r="G1473" i="6"/>
  <c r="G1472" i="6"/>
  <c r="G1471" i="6"/>
  <c r="G1470" i="6"/>
  <c r="G1469" i="6"/>
  <c r="G1468" i="6"/>
  <c r="G1467" i="6"/>
  <c r="G1466" i="6"/>
  <c r="G1465" i="6"/>
  <c r="G1464" i="6"/>
  <c r="G1463" i="6"/>
  <c r="G1462" i="6"/>
  <c r="G1461" i="6"/>
  <c r="G1460" i="6"/>
  <c r="G1459" i="6"/>
  <c r="G1458" i="6"/>
  <c r="G1457" i="6"/>
  <c r="G1456" i="6"/>
  <c r="G1455" i="6"/>
  <c r="G1454" i="6"/>
  <c r="G1453" i="6"/>
  <c r="G1452" i="6"/>
  <c r="G1451" i="6"/>
  <c r="G1450" i="6"/>
  <c r="G1449" i="6"/>
  <c r="G1448" i="6"/>
  <c r="G1447" i="6"/>
  <c r="G1446" i="6"/>
  <c r="G1445" i="6"/>
  <c r="G1444" i="6"/>
  <c r="G1443" i="6"/>
  <c r="G1442" i="6"/>
  <c r="G1441" i="6"/>
  <c r="G1440" i="6"/>
  <c r="G1439" i="6"/>
  <c r="G1438" i="6"/>
  <c r="G1437" i="6"/>
  <c r="G1436" i="6"/>
  <c r="G1435" i="6"/>
  <c r="G1434" i="6"/>
  <c r="G1433" i="6"/>
  <c r="G1432" i="6"/>
  <c r="G1431" i="6"/>
  <c r="G1430" i="6"/>
  <c r="G1429" i="6"/>
  <c r="G1428" i="6"/>
  <c r="G1427" i="6"/>
  <c r="G1426" i="6"/>
  <c r="G1425" i="6"/>
  <c r="G1424" i="6"/>
  <c r="G1423" i="6"/>
  <c r="G1422" i="6"/>
  <c r="G1421" i="6"/>
  <c r="G1420" i="6"/>
  <c r="G1419" i="6"/>
  <c r="G1418" i="6"/>
  <c r="G1417" i="6"/>
  <c r="G1416" i="6"/>
  <c r="G1415" i="6"/>
  <c r="G1414" i="6"/>
  <c r="G1413" i="6"/>
  <c r="G1412" i="6"/>
  <c r="G1411" i="6"/>
  <c r="G1410" i="6"/>
  <c r="G1409" i="6"/>
  <c r="G1408" i="6"/>
  <c r="G1407" i="6"/>
  <c r="G1406" i="6"/>
  <c r="G1405" i="6"/>
  <c r="G1404" i="6"/>
  <c r="G1403" i="6"/>
  <c r="G1402" i="6"/>
  <c r="G1401" i="6"/>
  <c r="G1400" i="6"/>
  <c r="G1399" i="6"/>
  <c r="G1398" i="6"/>
  <c r="G1397" i="6"/>
  <c r="G1396" i="6"/>
  <c r="G1395" i="6"/>
  <c r="G1394" i="6"/>
  <c r="G1393" i="6"/>
  <c r="G1392" i="6"/>
  <c r="G1391" i="6"/>
  <c r="G1390" i="6"/>
  <c r="G1389" i="6"/>
  <c r="G1388" i="6"/>
  <c r="G1387" i="6"/>
  <c r="G1386" i="6"/>
  <c r="G1385" i="6"/>
  <c r="G1384" i="6"/>
  <c r="G1383" i="6"/>
  <c r="G1382" i="6"/>
  <c r="G1381" i="6"/>
  <c r="G1380" i="6"/>
  <c r="G1379" i="6"/>
  <c r="G1378" i="6"/>
  <c r="G1377" i="6"/>
  <c r="G1376" i="6"/>
  <c r="G1375" i="6"/>
  <c r="G1374" i="6"/>
  <c r="G1373" i="6"/>
  <c r="G1372" i="6"/>
  <c r="G1371" i="6"/>
  <c r="G1370" i="6"/>
  <c r="G1369" i="6"/>
  <c r="G1368" i="6"/>
  <c r="G1367" i="6"/>
  <c r="G1366" i="6"/>
  <c r="G1365" i="6"/>
  <c r="G1364" i="6"/>
  <c r="G1363" i="6"/>
  <c r="G1362" i="6"/>
  <c r="G1361" i="6"/>
  <c r="G1360" i="6"/>
  <c r="G1359" i="6"/>
  <c r="G1358" i="6"/>
  <c r="G1357" i="6"/>
  <c r="G1356" i="6"/>
  <c r="G1355" i="6"/>
  <c r="G1354" i="6"/>
  <c r="G1353" i="6"/>
  <c r="G1352" i="6"/>
  <c r="G1351" i="6"/>
  <c r="G1350" i="6"/>
  <c r="G1349" i="6"/>
  <c r="G1348" i="6"/>
  <c r="G1347" i="6"/>
  <c r="G1346" i="6"/>
  <c r="G1345" i="6"/>
  <c r="G1344" i="6"/>
  <c r="G1343" i="6"/>
  <c r="G1342" i="6"/>
  <c r="G1341" i="6"/>
  <c r="G1340" i="6"/>
  <c r="G1339" i="6"/>
  <c r="G1338" i="6"/>
  <c r="G1337" i="6"/>
  <c r="G1336" i="6"/>
  <c r="G1335" i="6"/>
  <c r="G1334" i="6"/>
  <c r="G1333" i="6"/>
  <c r="G1332" i="6"/>
  <c r="G1331" i="6"/>
  <c r="G1330" i="6"/>
  <c r="G1329" i="6"/>
  <c r="G1328" i="6"/>
  <c r="G1327" i="6"/>
  <c r="G1326" i="6"/>
  <c r="G1325" i="6"/>
  <c r="G1324" i="6"/>
  <c r="G1323" i="6"/>
  <c r="G1322" i="6"/>
  <c r="G1321" i="6"/>
  <c r="G1320" i="6"/>
  <c r="G1319" i="6"/>
  <c r="G1318" i="6"/>
  <c r="G1317" i="6"/>
  <c r="G1316" i="6"/>
  <c r="G1315" i="6"/>
  <c r="G1314" i="6"/>
  <c r="G1313" i="6"/>
  <c r="G1312" i="6"/>
  <c r="G1311" i="6"/>
  <c r="G1310" i="6"/>
  <c r="G1309" i="6"/>
  <c r="G1308" i="6"/>
  <c r="G1307" i="6"/>
  <c r="G1306" i="6"/>
  <c r="G1305" i="6"/>
  <c r="G1304" i="6"/>
  <c r="G1303" i="6"/>
  <c r="G1302" i="6"/>
  <c r="G1301" i="6"/>
  <c r="G1300" i="6"/>
  <c r="G1299" i="6"/>
  <c r="G1298" i="6"/>
  <c r="G1297" i="6"/>
  <c r="G1296" i="6"/>
  <c r="G1295" i="6"/>
  <c r="G1294" i="6"/>
  <c r="G1293" i="6"/>
  <c r="G1292" i="6"/>
  <c r="G1291" i="6"/>
  <c r="G1290" i="6"/>
  <c r="G1289" i="6"/>
  <c r="G1288" i="6"/>
  <c r="G1287" i="6"/>
  <c r="G1286" i="6"/>
  <c r="G1285" i="6"/>
  <c r="G1284" i="6"/>
  <c r="G1283" i="6"/>
  <c r="G1282" i="6"/>
  <c r="G1281" i="6"/>
  <c r="G1280" i="6"/>
  <c r="G1279" i="6"/>
  <c r="G1278" i="6"/>
  <c r="G1277" i="6"/>
  <c r="G1276" i="6"/>
  <c r="G1275" i="6"/>
  <c r="G1274" i="6"/>
  <c r="G1273" i="6"/>
  <c r="G1272" i="6"/>
  <c r="G1271" i="6"/>
  <c r="G1270" i="6"/>
  <c r="G1269" i="6"/>
  <c r="G1268" i="6"/>
  <c r="G1267" i="6"/>
  <c r="G1266" i="6"/>
  <c r="G1265" i="6"/>
  <c r="G1264" i="6"/>
  <c r="G1263" i="6"/>
  <c r="G1262" i="6"/>
  <c r="G1261" i="6"/>
  <c r="G1260" i="6"/>
  <c r="G1259" i="6"/>
  <c r="G1258" i="6"/>
  <c r="G1257" i="6"/>
  <c r="G1256" i="6"/>
  <c r="G1255" i="6"/>
  <c r="G1254" i="6"/>
  <c r="G1253" i="6"/>
  <c r="G1252" i="6"/>
  <c r="G1251" i="6"/>
  <c r="G1250" i="6"/>
  <c r="G1249" i="6"/>
  <c r="G1248" i="6"/>
  <c r="G1247" i="6"/>
  <c r="G1246" i="6"/>
  <c r="G1245" i="6"/>
  <c r="G1244" i="6"/>
  <c r="G1243" i="6"/>
  <c r="G1242" i="6"/>
  <c r="G1241" i="6"/>
  <c r="G1240" i="6"/>
  <c r="G1239" i="6"/>
  <c r="G1238" i="6"/>
  <c r="G1237" i="6"/>
  <c r="G1236" i="6"/>
  <c r="G1235" i="6"/>
  <c r="G1234" i="6"/>
  <c r="G1233" i="6"/>
  <c r="G1232" i="6"/>
  <c r="G1231" i="6"/>
  <c r="G1230" i="6"/>
  <c r="G1229" i="6"/>
  <c r="G1228" i="6"/>
  <c r="G1227" i="6"/>
  <c r="G1226" i="6"/>
  <c r="G1225" i="6"/>
  <c r="G1224" i="6"/>
  <c r="G1223" i="6"/>
  <c r="G1222" i="6"/>
  <c r="G1221" i="6"/>
  <c r="G1220" i="6"/>
  <c r="G1219" i="6"/>
  <c r="G1218" i="6"/>
  <c r="G1217" i="6"/>
  <c r="G1216" i="6"/>
  <c r="G1215" i="6"/>
  <c r="G1214" i="6"/>
  <c r="G1213" i="6"/>
  <c r="G1212" i="6"/>
  <c r="G1211" i="6"/>
  <c r="G1210" i="6"/>
  <c r="G1209" i="6"/>
  <c r="G1208" i="6"/>
  <c r="G1207" i="6"/>
  <c r="G1206" i="6"/>
  <c r="G1205" i="6"/>
  <c r="G1204" i="6"/>
  <c r="G1203" i="6"/>
  <c r="G1202" i="6"/>
  <c r="G1201" i="6"/>
  <c r="G1200" i="6"/>
  <c r="G1199" i="6"/>
  <c r="G1198" i="6"/>
  <c r="G1197" i="6"/>
  <c r="G1196" i="6"/>
  <c r="G1195" i="6"/>
  <c r="G1194" i="6"/>
  <c r="G1193" i="6"/>
  <c r="G1192" i="6"/>
  <c r="G1191" i="6"/>
  <c r="G1190" i="6"/>
  <c r="G1189" i="6"/>
  <c r="G1188" i="6"/>
  <c r="G1187" i="6"/>
  <c r="G1186" i="6"/>
  <c r="G1185" i="6"/>
  <c r="G1184" i="6"/>
  <c r="G1183" i="6"/>
  <c r="G1182" i="6"/>
  <c r="G1181" i="6"/>
  <c r="G1180" i="6"/>
  <c r="G1179" i="6"/>
  <c r="G1178" i="6"/>
  <c r="G1177" i="6"/>
  <c r="G1176" i="6"/>
  <c r="G1175" i="6"/>
  <c r="G1174" i="6"/>
  <c r="G1173" i="6"/>
  <c r="G1172" i="6"/>
  <c r="G1171" i="6"/>
  <c r="G1170" i="6"/>
  <c r="G1169" i="6"/>
  <c r="G1168" i="6"/>
  <c r="G1167" i="6"/>
  <c r="G1166" i="6"/>
  <c r="G1165" i="6"/>
  <c r="G1164" i="6"/>
  <c r="G1163" i="6"/>
  <c r="G1162" i="6"/>
  <c r="G1161" i="6"/>
  <c r="G1160" i="6"/>
  <c r="G1159" i="6"/>
  <c r="G1158" i="6"/>
  <c r="G1157" i="6"/>
  <c r="G1156" i="6"/>
  <c r="G1155" i="6"/>
  <c r="G1154" i="6"/>
  <c r="G1153" i="6"/>
  <c r="G1152" i="6"/>
  <c r="G1151" i="6"/>
  <c r="G1150" i="6"/>
  <c r="G1149" i="6"/>
  <c r="G1148" i="6"/>
  <c r="G1147" i="6"/>
  <c r="G1146" i="6"/>
  <c r="G1145" i="6"/>
  <c r="G1144" i="6"/>
  <c r="G1143" i="6"/>
  <c r="G1142" i="6"/>
  <c r="G1141" i="6"/>
  <c r="G1140" i="6"/>
  <c r="G1139" i="6"/>
  <c r="G1138" i="6"/>
  <c r="G1137" i="6"/>
  <c r="G1136" i="6"/>
  <c r="G1135" i="6"/>
  <c r="G1134" i="6"/>
  <c r="G1133" i="6"/>
  <c r="G1132" i="6"/>
  <c r="G1131" i="6"/>
  <c r="G1130" i="6"/>
  <c r="G1129" i="6"/>
  <c r="G1128" i="6"/>
  <c r="G1127" i="6"/>
  <c r="G1126" i="6"/>
  <c r="G1125" i="6"/>
  <c r="G1124" i="6"/>
  <c r="G1123" i="6"/>
  <c r="G1122" i="6"/>
  <c r="G1121" i="6"/>
  <c r="G1120" i="6"/>
  <c r="G1119" i="6"/>
  <c r="G1118" i="6"/>
  <c r="G1117" i="6"/>
  <c r="G1116" i="6"/>
  <c r="G1115" i="6"/>
  <c r="G1114" i="6"/>
  <c r="G1113" i="6"/>
  <c r="G1112" i="6"/>
  <c r="G1111" i="6"/>
  <c r="G1110" i="6"/>
  <c r="G1109" i="6"/>
  <c r="G1108" i="6"/>
  <c r="G1107" i="6"/>
  <c r="G1106" i="6"/>
  <c r="G1105" i="6"/>
  <c r="G1104" i="6"/>
  <c r="G1103" i="6"/>
  <c r="G1102" i="6"/>
  <c r="G1101" i="6"/>
  <c r="G1100" i="6"/>
  <c r="G1099" i="6"/>
  <c r="G1098" i="6"/>
  <c r="G1097" i="6"/>
  <c r="G1096" i="6"/>
  <c r="G1095" i="6"/>
  <c r="G1094" i="6"/>
  <c r="G1093" i="6"/>
  <c r="G1092" i="6"/>
  <c r="G1091" i="6"/>
  <c r="G1090" i="6"/>
  <c r="G1089" i="6"/>
  <c r="G1088" i="6"/>
  <c r="G1087" i="6"/>
  <c r="G1086" i="6"/>
  <c r="G1085" i="6"/>
  <c r="G1084" i="6"/>
  <c r="G1083" i="6"/>
  <c r="G1082" i="6"/>
  <c r="G1081" i="6"/>
  <c r="G1080" i="6"/>
  <c r="G1079" i="6"/>
  <c r="G1078" i="6"/>
  <c r="G1077" i="6"/>
  <c r="G1076" i="6"/>
  <c r="G1075" i="6"/>
  <c r="G1074" i="6"/>
  <c r="G1073" i="6"/>
  <c r="G1072" i="6"/>
  <c r="G1071" i="6"/>
  <c r="G1070" i="6"/>
  <c r="G1069" i="6"/>
  <c r="G1068" i="6"/>
  <c r="G1067" i="6"/>
  <c r="G1066" i="6"/>
  <c r="G1065" i="6"/>
  <c r="G1064" i="6"/>
  <c r="G1063" i="6"/>
  <c r="G1062" i="6"/>
  <c r="G1061" i="6"/>
  <c r="G1060" i="6"/>
  <c r="G1059" i="6"/>
  <c r="G1058" i="6"/>
  <c r="G1057" i="6"/>
  <c r="G1056" i="6"/>
  <c r="G1055" i="6"/>
  <c r="G1054" i="6"/>
  <c r="G1053" i="6"/>
  <c r="G1052" i="6"/>
  <c r="G1051" i="6"/>
  <c r="G1050" i="6"/>
  <c r="G1049" i="6"/>
  <c r="G1048" i="6"/>
  <c r="G1047" i="6"/>
  <c r="G1046" i="6"/>
  <c r="G1045" i="6"/>
  <c r="G1044" i="6"/>
  <c r="G1043" i="6"/>
  <c r="G1042" i="6"/>
  <c r="G1041" i="6"/>
  <c r="G1040" i="6"/>
  <c r="G1039" i="6"/>
  <c r="G1038" i="6"/>
  <c r="G1037" i="6"/>
  <c r="G1036" i="6"/>
  <c r="G1035" i="6"/>
  <c r="G1034" i="6"/>
  <c r="G1033" i="6"/>
  <c r="G1032" i="6"/>
  <c r="G1031" i="6"/>
  <c r="G1030" i="6"/>
  <c r="G1029" i="6"/>
  <c r="G1028" i="6"/>
  <c r="G1027" i="6"/>
  <c r="G1026" i="6"/>
  <c r="G1025" i="6"/>
  <c r="G1024" i="6"/>
  <c r="G1023" i="6"/>
  <c r="G1022" i="6"/>
  <c r="G1021" i="6"/>
  <c r="G1020" i="6"/>
  <c r="G1019" i="6"/>
  <c r="G1018" i="6"/>
  <c r="G1017" i="6"/>
  <c r="G1016" i="6"/>
  <c r="G1015" i="6"/>
  <c r="G1014" i="6"/>
  <c r="G1013"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K28" i="5"/>
  <c r="K2" i="5"/>
  <c r="K3" i="5"/>
  <c r="K4" i="5"/>
  <c r="K5" i="5"/>
  <c r="K6" i="5"/>
  <c r="K7" i="5"/>
  <c r="K8" i="5"/>
  <c r="K9" i="5"/>
  <c r="K10" i="5"/>
  <c r="K11" i="5"/>
  <c r="K12" i="5"/>
  <c r="K13" i="5"/>
  <c r="K14" i="5"/>
  <c r="K15" i="5"/>
  <c r="K16" i="5"/>
  <c r="K17" i="5"/>
  <c r="K18" i="5"/>
  <c r="K19" i="5"/>
  <c r="K20" i="5"/>
  <c r="K21" i="5"/>
  <c r="K22" i="5"/>
  <c r="K23" i="5"/>
  <c r="K24" i="5"/>
  <c r="K25" i="5"/>
  <c r="K26" i="5"/>
  <c r="K27" i="5"/>
  <c r="K29" i="5"/>
  <c r="K30" i="5"/>
  <c r="K31" i="5"/>
  <c r="K32" i="5"/>
  <c r="K33" i="5"/>
  <c r="K34" i="5"/>
  <c r="K35" i="5"/>
  <c r="K36" i="5"/>
  <c r="K37" i="5"/>
  <c r="K38" i="5"/>
  <c r="K39" i="5"/>
  <c r="K40" i="5"/>
  <c r="K41" i="5"/>
  <c r="K42" i="5"/>
  <c r="K43" i="5"/>
  <c r="K44" i="5"/>
  <c r="K45" i="5"/>
  <c r="K46"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2204"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2160"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31"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100"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1865"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733"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96"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47"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J2" i="5" a="1"/>
  <c r="J2" i="5" s="1"/>
  <c r="J3" i="5" a="1"/>
  <c r="J3" i="5" s="1"/>
  <c r="J4" i="5" a="1"/>
  <c r="J4" i="5" s="1"/>
  <c r="J5" i="5" a="1"/>
  <c r="J5" i="5" s="1"/>
  <c r="J6" i="5" a="1"/>
  <c r="J6" i="5" s="1"/>
  <c r="J7" i="5" a="1"/>
  <c r="J7" i="5" s="1"/>
  <c r="J8" i="5" a="1"/>
  <c r="J8" i="5" s="1"/>
  <c r="J9" i="5" a="1"/>
  <c r="J9" i="5" s="1"/>
  <c r="J10" i="5" a="1"/>
  <c r="J10" i="5" s="1"/>
  <c r="J11" i="5" a="1"/>
  <c r="J11" i="5" s="1"/>
  <c r="J12" i="5" a="1"/>
  <c r="J12" i="5" s="1"/>
  <c r="J13" i="5" a="1"/>
  <c r="J13" i="5" s="1"/>
  <c r="J14" i="5" a="1"/>
  <c r="J14" i="5" s="1"/>
  <c r="J15" i="5" a="1"/>
  <c r="J15" i="5" s="1"/>
  <c r="J16" i="5" a="1"/>
  <c r="J16" i="5" s="1"/>
  <c r="J17" i="5" a="1"/>
  <c r="J17" i="5" s="1"/>
  <c r="J18" i="5" a="1"/>
  <c r="J18" i="5" s="1"/>
  <c r="J19" i="5" a="1"/>
  <c r="J19" i="5" s="1"/>
  <c r="J20" i="5" a="1"/>
  <c r="J20" i="5" s="1"/>
  <c r="J21" i="5" a="1"/>
  <c r="J21" i="5" s="1"/>
  <c r="J22" i="5" a="1"/>
  <c r="J22" i="5" s="1"/>
  <c r="J23" i="5" a="1"/>
  <c r="J23" i="5" s="1"/>
  <c r="J24" i="5" a="1"/>
  <c r="J24" i="5" s="1"/>
  <c r="J25" i="5" a="1"/>
  <c r="J25" i="5" s="1"/>
  <c r="J26" i="5" a="1"/>
  <c r="J26" i="5" s="1"/>
  <c r="J27" i="5" a="1"/>
  <c r="J27" i="5" s="1"/>
  <c r="J28" i="5" a="1"/>
  <c r="J28" i="5" s="1"/>
  <c r="J29" i="5" a="1"/>
  <c r="J29" i="5" s="1"/>
  <c r="J30" i="5" a="1"/>
  <c r="J30" i="5" s="1"/>
  <c r="J31" i="5" a="1"/>
  <c r="J31" i="5" s="1"/>
  <c r="J32" i="5" a="1"/>
  <c r="J32" i="5" s="1"/>
  <c r="J33" i="5" a="1"/>
  <c r="J33" i="5" s="1"/>
  <c r="J34" i="5" a="1"/>
  <c r="J34" i="5" s="1"/>
  <c r="J35" i="5" a="1"/>
  <c r="J35" i="5" s="1"/>
  <c r="J36" i="5" a="1"/>
  <c r="J36" i="5" s="1"/>
  <c r="J37" i="5" a="1"/>
  <c r="J37" i="5" s="1"/>
  <c r="J38" i="5" a="1"/>
  <c r="J38" i="5" s="1"/>
  <c r="J39" i="5" a="1"/>
  <c r="J39" i="5" s="1"/>
  <c r="J40" i="5" a="1"/>
  <c r="J40" i="5" s="1"/>
  <c r="J41" i="5" a="1"/>
  <c r="J41" i="5" s="1"/>
  <c r="J42" i="5" a="1"/>
  <c r="J42" i="5" s="1"/>
  <c r="J43" i="5" a="1"/>
  <c r="J43" i="5" s="1"/>
  <c r="J44" i="5" a="1"/>
  <c r="J44" i="5" s="1"/>
  <c r="J45" i="5" a="1"/>
  <c r="J45" i="5" s="1"/>
  <c r="J46" i="5" a="1"/>
  <c r="J46" i="5" s="1"/>
  <c r="J48" i="5" a="1"/>
  <c r="J48" i="5" s="1"/>
  <c r="J49" i="5" a="1"/>
  <c r="J49" i="5" s="1"/>
  <c r="J50" i="5" a="1"/>
  <c r="J50" i="5" s="1"/>
  <c r="J51" i="5" a="1"/>
  <c r="J51" i="5" s="1"/>
  <c r="J52" i="5" a="1"/>
  <c r="J52" i="5" s="1"/>
  <c r="J53" i="5" a="1"/>
  <c r="J53" i="5" s="1"/>
  <c r="J54" i="5" a="1"/>
  <c r="J54" i="5" s="1"/>
  <c r="J55" i="5" a="1"/>
  <c r="J55" i="5" s="1"/>
  <c r="J56" i="5" a="1"/>
  <c r="J56" i="5" s="1"/>
  <c r="J57" i="5" a="1"/>
  <c r="J57" i="5" s="1"/>
  <c r="J58" i="5" a="1"/>
  <c r="J58" i="5" s="1"/>
  <c r="J59" i="5" a="1"/>
  <c r="J59" i="5" s="1"/>
  <c r="J60" i="5" a="1"/>
  <c r="J60" i="5" s="1"/>
  <c r="J61" i="5" a="1"/>
  <c r="J61" i="5" s="1"/>
  <c r="J62" i="5" a="1"/>
  <c r="J62" i="5" s="1"/>
  <c r="J63" i="5" a="1"/>
  <c r="J63" i="5" s="1"/>
  <c r="J64" i="5" a="1"/>
  <c r="J64" i="5" s="1"/>
  <c r="J65" i="5" a="1"/>
  <c r="J65" i="5" s="1"/>
  <c r="J66" i="5" a="1"/>
  <c r="J66" i="5" s="1"/>
  <c r="J67" i="5" a="1"/>
  <c r="J67" i="5" s="1"/>
  <c r="J68" i="5" a="1"/>
  <c r="J68" i="5" s="1"/>
  <c r="J69" i="5" a="1"/>
  <c r="J69" i="5" s="1"/>
  <c r="J70" i="5" a="1"/>
  <c r="J70" i="5" s="1"/>
  <c r="J71" i="5" a="1"/>
  <c r="J71" i="5" s="1"/>
  <c r="J72" i="5" a="1"/>
  <c r="J72" i="5" s="1"/>
  <c r="J73" i="5" a="1"/>
  <c r="J73" i="5" s="1"/>
  <c r="J74" i="5" a="1"/>
  <c r="J74" i="5" s="1"/>
  <c r="J75" i="5" a="1"/>
  <c r="J75" i="5" s="1"/>
  <c r="J76" i="5" a="1"/>
  <c r="J76" i="5" s="1"/>
  <c r="J77" i="5" a="1"/>
  <c r="J77" i="5" s="1"/>
  <c r="J78" i="5" a="1"/>
  <c r="J78" i="5" s="1"/>
  <c r="J79" i="5" a="1"/>
  <c r="J79" i="5" s="1"/>
  <c r="J80" i="5" a="1"/>
  <c r="J80" i="5" s="1"/>
  <c r="J81" i="5" a="1"/>
  <c r="J81" i="5" s="1"/>
  <c r="J82" i="5" a="1"/>
  <c r="J82" i="5" s="1"/>
  <c r="J83" i="5" a="1"/>
  <c r="J83" i="5" s="1"/>
  <c r="J84" i="5" a="1"/>
  <c r="J84" i="5" s="1"/>
  <c r="J85" i="5" a="1"/>
  <c r="J85" i="5" s="1"/>
  <c r="J86" i="5" a="1"/>
  <c r="J86" i="5" s="1"/>
  <c r="J87" i="5" a="1"/>
  <c r="J87" i="5" s="1"/>
  <c r="J88" i="5" a="1"/>
  <c r="J88" i="5" s="1"/>
  <c r="J89" i="5" a="1"/>
  <c r="J89" i="5" s="1"/>
  <c r="J90" i="5" a="1"/>
  <c r="J90" i="5" s="1"/>
  <c r="J91" i="5" a="1"/>
  <c r="J91" i="5" s="1"/>
  <c r="J92" i="5" a="1"/>
  <c r="J92" i="5" s="1"/>
  <c r="J93" i="5" a="1"/>
  <c r="J93" i="5" s="1"/>
  <c r="J94" i="5" a="1"/>
  <c r="J94" i="5" s="1"/>
  <c r="J95" i="5" a="1"/>
  <c r="J95" i="5" s="1"/>
  <c r="J96" i="5" a="1"/>
  <c r="J96" i="5" s="1"/>
  <c r="J97" i="5" a="1"/>
  <c r="J97" i="5" s="1"/>
  <c r="J98" i="5" a="1"/>
  <c r="J98" i="5" s="1"/>
  <c r="J99" i="5" a="1"/>
  <c r="J99" i="5" s="1"/>
  <c r="J100" i="5" a="1"/>
  <c r="J100" i="5" s="1"/>
  <c r="J101" i="5" a="1"/>
  <c r="J101" i="5" s="1"/>
  <c r="J102" i="5" a="1"/>
  <c r="J102" i="5" s="1"/>
  <c r="J103" i="5" a="1"/>
  <c r="J103" i="5" s="1"/>
  <c r="J104" i="5" a="1"/>
  <c r="J104" i="5" s="1"/>
  <c r="J105" i="5" a="1"/>
  <c r="J105" i="5" s="1"/>
  <c r="J106" i="5" a="1"/>
  <c r="J106" i="5" s="1"/>
  <c r="J107" i="5" a="1"/>
  <c r="J107" i="5" s="1"/>
  <c r="J108" i="5" a="1"/>
  <c r="J108" i="5" s="1"/>
  <c r="J109" i="5" a="1"/>
  <c r="J109" i="5" s="1"/>
  <c r="J110" i="5" a="1"/>
  <c r="J110" i="5" s="1"/>
  <c r="J111" i="5" a="1"/>
  <c r="J111" i="5" s="1"/>
  <c r="J112" i="5" a="1"/>
  <c r="J112" i="5" s="1"/>
  <c r="J113" i="5" a="1"/>
  <c r="J113" i="5" s="1"/>
  <c r="J114" i="5" a="1"/>
  <c r="J114" i="5" s="1"/>
  <c r="J115" i="5" a="1"/>
  <c r="J115" i="5" s="1"/>
  <c r="J116" i="5" a="1"/>
  <c r="J116" i="5" s="1"/>
  <c r="J117" i="5" a="1"/>
  <c r="J117" i="5" s="1"/>
  <c r="J118" i="5" a="1"/>
  <c r="J118" i="5" s="1"/>
  <c r="J119" i="5" a="1"/>
  <c r="J119" i="5" s="1"/>
  <c r="J120" i="5" a="1"/>
  <c r="J120" i="5" s="1"/>
  <c r="J121" i="5" a="1"/>
  <c r="J121" i="5" s="1"/>
  <c r="J122" i="5" a="1"/>
  <c r="J122" i="5" s="1"/>
  <c r="J123" i="5" a="1"/>
  <c r="J123" i="5" s="1"/>
  <c r="J124" i="5" a="1"/>
  <c r="J124" i="5" s="1"/>
  <c r="J125" i="5" a="1"/>
  <c r="J125" i="5" s="1"/>
  <c r="J126" i="5" a="1"/>
  <c r="J126" i="5" s="1"/>
  <c r="J127" i="5" a="1"/>
  <c r="J127" i="5" s="1"/>
  <c r="J128" i="5" a="1"/>
  <c r="J128" i="5" s="1"/>
  <c r="J129" i="5" a="1"/>
  <c r="J129" i="5" s="1"/>
  <c r="J130" i="5" a="1"/>
  <c r="J130" i="5" s="1"/>
  <c r="J131" i="5" a="1"/>
  <c r="J131" i="5" s="1"/>
  <c r="J132" i="5" a="1"/>
  <c r="J132" i="5" s="1"/>
  <c r="J133" i="5" a="1"/>
  <c r="J133" i="5" s="1"/>
  <c r="J134" i="5" a="1"/>
  <c r="J134" i="5" s="1"/>
  <c r="J135" i="5" a="1"/>
  <c r="J135" i="5" s="1"/>
  <c r="J136" i="5" a="1"/>
  <c r="J136" i="5" s="1"/>
  <c r="J137" i="5" a="1"/>
  <c r="J137" i="5" s="1"/>
  <c r="J138" i="5" a="1"/>
  <c r="J138" i="5" s="1"/>
  <c r="J139" i="5" a="1"/>
  <c r="J139" i="5" s="1"/>
  <c r="J140" i="5" a="1"/>
  <c r="J140" i="5" s="1"/>
  <c r="J141" i="5" a="1"/>
  <c r="J141" i="5" s="1"/>
  <c r="J142" i="5" a="1"/>
  <c r="J142" i="5" s="1"/>
  <c r="J2204" i="5" a="1"/>
  <c r="J2204" i="5" s="1"/>
  <c r="J143" i="5" a="1"/>
  <c r="J143" i="5" s="1"/>
  <c r="J144" i="5" a="1"/>
  <c r="J144" i="5" s="1"/>
  <c r="J145" i="5" a="1"/>
  <c r="J145" i="5" s="1"/>
  <c r="J146" i="5" a="1"/>
  <c r="J146" i="5" s="1"/>
  <c r="J147" i="5" a="1"/>
  <c r="J147" i="5" s="1"/>
  <c r="J148" i="5" a="1"/>
  <c r="J148" i="5" s="1"/>
  <c r="J149" i="5" a="1"/>
  <c r="J149" i="5" s="1"/>
  <c r="J150" i="5" a="1"/>
  <c r="J150" i="5" s="1"/>
  <c r="J151" i="5" a="1"/>
  <c r="J151" i="5" s="1"/>
  <c r="J152" i="5" a="1"/>
  <c r="J152" i="5" s="1"/>
  <c r="J153" i="5" a="1"/>
  <c r="J153" i="5" s="1"/>
  <c r="J154" i="5" a="1"/>
  <c r="J154" i="5" s="1"/>
  <c r="J155" i="5" a="1"/>
  <c r="J155" i="5" s="1"/>
  <c r="J156" i="5" a="1"/>
  <c r="J156" i="5" s="1"/>
  <c r="J157" i="5" a="1"/>
  <c r="J157" i="5" s="1"/>
  <c r="J158" i="5" a="1"/>
  <c r="J158" i="5" s="1"/>
  <c r="J159" i="5" a="1"/>
  <c r="J159" i="5" s="1"/>
  <c r="J160" i="5" a="1"/>
  <c r="J160" i="5" s="1"/>
  <c r="J161" i="5" a="1"/>
  <c r="J161" i="5" s="1"/>
  <c r="J162" i="5" a="1"/>
  <c r="J162" i="5" s="1"/>
  <c r="J163" i="5" a="1"/>
  <c r="J163" i="5" s="1"/>
  <c r="J164" i="5" a="1"/>
  <c r="J164" i="5" s="1"/>
  <c r="J165" i="5" a="1"/>
  <c r="J165" i="5" s="1"/>
  <c r="J166" i="5" a="1"/>
  <c r="J166" i="5" s="1"/>
  <c r="J167" i="5" a="1"/>
  <c r="J167" i="5" s="1"/>
  <c r="J168" i="5" a="1"/>
  <c r="J168" i="5" s="1"/>
  <c r="J169" i="5" a="1"/>
  <c r="J169" i="5" s="1"/>
  <c r="J170" i="5" a="1"/>
  <c r="J170" i="5" s="1"/>
  <c r="J171" i="5" a="1"/>
  <c r="J171" i="5" s="1"/>
  <c r="J172" i="5" a="1"/>
  <c r="J172" i="5" s="1"/>
  <c r="J173" i="5" a="1"/>
  <c r="J173" i="5" s="1"/>
  <c r="J174" i="5" a="1"/>
  <c r="J174" i="5" s="1"/>
  <c r="J175" i="5" a="1"/>
  <c r="J175" i="5" s="1"/>
  <c r="J176" i="5" a="1"/>
  <c r="J176" i="5" s="1"/>
  <c r="J177" i="5" a="1"/>
  <c r="J177" i="5" s="1"/>
  <c r="J178" i="5" a="1"/>
  <c r="J178" i="5" s="1"/>
  <c r="J179" i="5" a="1"/>
  <c r="J179" i="5" s="1"/>
  <c r="J180" i="5" a="1"/>
  <c r="J180" i="5" s="1"/>
  <c r="J181" i="5" a="1"/>
  <c r="J181" i="5" s="1"/>
  <c r="J182" i="5" a="1"/>
  <c r="J182" i="5" s="1"/>
  <c r="J183" i="5" a="1"/>
  <c r="J183" i="5" s="1"/>
  <c r="J184" i="5" a="1"/>
  <c r="J184" i="5" s="1"/>
  <c r="J185" i="5" a="1"/>
  <c r="J185" i="5" s="1"/>
  <c r="J2160" i="5" a="1"/>
  <c r="J2160" i="5" s="1"/>
  <c r="J186" i="5" a="1"/>
  <c r="J186" i="5" s="1"/>
  <c r="J187" i="5" a="1"/>
  <c r="J187" i="5" s="1"/>
  <c r="J188" i="5" a="1"/>
  <c r="J188" i="5" s="1"/>
  <c r="J189" i="5" a="1"/>
  <c r="J189" i="5" s="1"/>
  <c r="J190" i="5" a="1"/>
  <c r="J190" i="5" s="1"/>
  <c r="J191" i="5" a="1"/>
  <c r="J191" i="5" s="1"/>
  <c r="J192" i="5" a="1"/>
  <c r="J192" i="5" s="1"/>
  <c r="J193" i="5" a="1"/>
  <c r="J193" i="5" s="1"/>
  <c r="J194" i="5" a="1"/>
  <c r="J194" i="5" s="1"/>
  <c r="J195" i="5" a="1"/>
  <c r="J195" i="5" s="1"/>
  <c r="J196" i="5" a="1"/>
  <c r="J196" i="5" s="1"/>
  <c r="J197" i="5" a="1"/>
  <c r="J197" i="5" s="1"/>
  <c r="J198" i="5" a="1"/>
  <c r="J198" i="5" s="1"/>
  <c r="J199" i="5" a="1"/>
  <c r="J199" i="5" s="1"/>
  <c r="J200" i="5" a="1"/>
  <c r="J200" i="5" s="1"/>
  <c r="J201" i="5" a="1"/>
  <c r="J201" i="5" s="1"/>
  <c r="J202" i="5" a="1"/>
  <c r="J202" i="5" s="1"/>
  <c r="J203" i="5" a="1"/>
  <c r="J203" i="5" s="1"/>
  <c r="J204" i="5" a="1"/>
  <c r="J204" i="5" s="1"/>
  <c r="J205" i="5" a="1"/>
  <c r="J205" i="5" s="1"/>
  <c r="J206" i="5" a="1"/>
  <c r="J206" i="5" s="1"/>
  <c r="J207" i="5" a="1"/>
  <c r="J207" i="5" s="1"/>
  <c r="J208" i="5" a="1"/>
  <c r="J208" i="5" s="1"/>
  <c r="J209" i="5" a="1"/>
  <c r="J209" i="5" s="1"/>
  <c r="J210" i="5" a="1"/>
  <c r="J210" i="5" s="1"/>
  <c r="J211" i="5" a="1"/>
  <c r="J211" i="5" s="1"/>
  <c r="J212" i="5" a="1"/>
  <c r="J212" i="5" s="1"/>
  <c r="J213" i="5" a="1"/>
  <c r="J213" i="5" s="1"/>
  <c r="J2131" i="5" a="1"/>
  <c r="J2131" i="5" s="1"/>
  <c r="J214" i="5" a="1"/>
  <c r="J214" i="5" s="1"/>
  <c r="J215" i="5" a="1"/>
  <c r="J215" i="5" s="1"/>
  <c r="J216" i="5" a="1"/>
  <c r="J216" i="5" s="1"/>
  <c r="J217" i="5" a="1"/>
  <c r="J217" i="5" s="1"/>
  <c r="J218" i="5" a="1"/>
  <c r="J218" i="5" s="1"/>
  <c r="J219" i="5" a="1"/>
  <c r="J219" i="5" s="1"/>
  <c r="J220" i="5" a="1"/>
  <c r="J220" i="5" s="1"/>
  <c r="J221" i="5" a="1"/>
  <c r="J221" i="5" s="1"/>
  <c r="J222" i="5" a="1"/>
  <c r="J222" i="5" s="1"/>
  <c r="J223" i="5" a="1"/>
  <c r="J223" i="5" s="1"/>
  <c r="J224" i="5" a="1"/>
  <c r="J224" i="5" s="1"/>
  <c r="J225" i="5" a="1"/>
  <c r="J225" i="5" s="1"/>
  <c r="J226" i="5" a="1"/>
  <c r="J226" i="5" s="1"/>
  <c r="J227" i="5" a="1"/>
  <c r="J227" i="5" s="1"/>
  <c r="J228" i="5" a="1"/>
  <c r="J228" i="5" s="1"/>
  <c r="J229" i="5" a="1"/>
  <c r="J229" i="5" s="1"/>
  <c r="J230" i="5" a="1"/>
  <c r="J230" i="5" s="1"/>
  <c r="J231" i="5" a="1"/>
  <c r="J231" i="5" s="1"/>
  <c r="J232" i="5" a="1"/>
  <c r="J232" i="5" s="1"/>
  <c r="J233" i="5" a="1"/>
  <c r="J233" i="5" s="1"/>
  <c r="J234" i="5" a="1"/>
  <c r="J234" i="5" s="1"/>
  <c r="J235" i="5" a="1"/>
  <c r="J235" i="5" s="1"/>
  <c r="J236" i="5" a="1"/>
  <c r="J236" i="5" s="1"/>
  <c r="J237" i="5" a="1"/>
  <c r="J237" i="5" s="1"/>
  <c r="J238" i="5" a="1"/>
  <c r="J238" i="5" s="1"/>
  <c r="J239" i="5" a="1"/>
  <c r="J239" i="5" s="1"/>
  <c r="J240" i="5" a="1"/>
  <c r="J240" i="5" s="1"/>
  <c r="J241" i="5" a="1"/>
  <c r="J241" i="5" s="1"/>
  <c r="J242" i="5" a="1"/>
  <c r="J242" i="5" s="1"/>
  <c r="J243" i="5" a="1"/>
  <c r="J243" i="5" s="1"/>
  <c r="J2100" i="5" a="1"/>
  <c r="J2100" i="5" s="1"/>
  <c r="J244" i="5" a="1"/>
  <c r="J244" i="5" s="1"/>
  <c r="J245" i="5" a="1"/>
  <c r="J245" i="5" s="1"/>
  <c r="J246" i="5" a="1"/>
  <c r="J246" i="5" s="1"/>
  <c r="J247" i="5" a="1"/>
  <c r="J247" i="5" s="1"/>
  <c r="J248" i="5" a="1"/>
  <c r="J248" i="5" s="1"/>
  <c r="J249" i="5" a="1"/>
  <c r="J249" i="5" s="1"/>
  <c r="J250" i="5" a="1"/>
  <c r="J250" i="5" s="1"/>
  <c r="J251" i="5" a="1"/>
  <c r="J251" i="5" s="1"/>
  <c r="J252" i="5" a="1"/>
  <c r="J252" i="5" s="1"/>
  <c r="J253" i="5" a="1"/>
  <c r="J253" i="5" s="1"/>
  <c r="J254" i="5" a="1"/>
  <c r="J254" i="5" s="1"/>
  <c r="J255" i="5" a="1"/>
  <c r="J255" i="5" s="1"/>
  <c r="J256" i="5" a="1"/>
  <c r="J256" i="5" s="1"/>
  <c r="J257" i="5" a="1"/>
  <c r="J257" i="5" s="1"/>
  <c r="J258" i="5" a="1"/>
  <c r="J258" i="5" s="1"/>
  <c r="J259" i="5" a="1"/>
  <c r="J259" i="5" s="1"/>
  <c r="J260" i="5" a="1"/>
  <c r="J260" i="5" s="1"/>
  <c r="J261" i="5" a="1"/>
  <c r="J261" i="5" s="1"/>
  <c r="J262" i="5" a="1"/>
  <c r="J262" i="5" s="1"/>
  <c r="J263" i="5" a="1"/>
  <c r="J263" i="5" s="1"/>
  <c r="J264" i="5" a="1"/>
  <c r="J264" i="5" s="1"/>
  <c r="J265" i="5" a="1"/>
  <c r="J265" i="5" s="1"/>
  <c r="J266" i="5" a="1"/>
  <c r="J266" i="5" s="1"/>
  <c r="J267" i="5" a="1"/>
  <c r="J267" i="5" s="1"/>
  <c r="J268" i="5" a="1"/>
  <c r="J268" i="5" s="1"/>
  <c r="J269" i="5" a="1"/>
  <c r="J269" i="5" s="1"/>
  <c r="J270" i="5" a="1"/>
  <c r="J270" i="5" s="1"/>
  <c r="J271" i="5" a="1"/>
  <c r="J271" i="5" s="1"/>
  <c r="J272" i="5" a="1"/>
  <c r="J272" i="5" s="1"/>
  <c r="J273" i="5" a="1"/>
  <c r="J273" i="5" s="1"/>
  <c r="J274" i="5" a="1"/>
  <c r="J274" i="5" s="1"/>
  <c r="J275" i="5" a="1"/>
  <c r="J275" i="5" s="1"/>
  <c r="J276" i="5" a="1"/>
  <c r="J276" i="5" s="1"/>
  <c r="J277" i="5" a="1"/>
  <c r="J277" i="5" s="1"/>
  <c r="J278" i="5" a="1"/>
  <c r="J278" i="5" s="1"/>
  <c r="J279" i="5" a="1"/>
  <c r="J279" i="5" s="1"/>
  <c r="J280" i="5" a="1"/>
  <c r="J280" i="5" s="1"/>
  <c r="J281" i="5" a="1"/>
  <c r="J281" i="5" s="1"/>
  <c r="J282" i="5" a="1"/>
  <c r="J282" i="5" s="1"/>
  <c r="J283" i="5" a="1"/>
  <c r="J283" i="5" s="1"/>
  <c r="J284" i="5" a="1"/>
  <c r="J284" i="5" s="1"/>
  <c r="J285" i="5" a="1"/>
  <c r="J285" i="5" s="1"/>
  <c r="J286" i="5" a="1"/>
  <c r="J286" i="5" s="1"/>
  <c r="J287" i="5" a="1"/>
  <c r="J287" i="5" s="1"/>
  <c r="J288" i="5" a="1"/>
  <c r="J288" i="5" s="1"/>
  <c r="J289" i="5" a="1"/>
  <c r="J289" i="5" s="1"/>
  <c r="J290" i="5" a="1"/>
  <c r="J290" i="5" s="1"/>
  <c r="J291" i="5" a="1"/>
  <c r="J291" i="5" s="1"/>
  <c r="J292" i="5" a="1"/>
  <c r="J292" i="5" s="1"/>
  <c r="J293" i="5" a="1"/>
  <c r="J293" i="5" s="1"/>
  <c r="J294" i="5" a="1"/>
  <c r="J294" i="5" s="1"/>
  <c r="J295" i="5" a="1"/>
  <c r="J295" i="5" s="1"/>
  <c r="J297" i="5" a="1"/>
  <c r="J297" i="5" s="1"/>
  <c r="J298" i="5" a="1"/>
  <c r="J298" i="5" s="1"/>
  <c r="J299" i="5" a="1"/>
  <c r="J299" i="5" s="1"/>
  <c r="J300" i="5" a="1"/>
  <c r="J300" i="5" s="1"/>
  <c r="J301" i="5" a="1"/>
  <c r="J301" i="5" s="1"/>
  <c r="J302" i="5" a="1"/>
  <c r="J302" i="5" s="1"/>
  <c r="J303" i="5" a="1"/>
  <c r="J303" i="5" s="1"/>
  <c r="J304" i="5" a="1"/>
  <c r="J304" i="5" s="1"/>
  <c r="J305" i="5" a="1"/>
  <c r="J305" i="5" s="1"/>
  <c r="J306" i="5" a="1"/>
  <c r="J306" i="5" s="1"/>
  <c r="J307" i="5" a="1"/>
  <c r="J307" i="5" s="1"/>
  <c r="J308" i="5" a="1"/>
  <c r="J308" i="5" s="1"/>
  <c r="J309" i="5" a="1"/>
  <c r="J309" i="5" s="1"/>
  <c r="J310" i="5" a="1"/>
  <c r="J310" i="5" s="1"/>
  <c r="J311" i="5" a="1"/>
  <c r="J311" i="5" s="1"/>
  <c r="J312" i="5" a="1"/>
  <c r="J312" i="5" s="1"/>
  <c r="J313" i="5" a="1"/>
  <c r="J313" i="5" s="1"/>
  <c r="J314" i="5" a="1"/>
  <c r="J314" i="5" s="1"/>
  <c r="J315" i="5" a="1"/>
  <c r="J315" i="5" s="1"/>
  <c r="J316" i="5" a="1"/>
  <c r="J316" i="5" s="1"/>
  <c r="J317" i="5" a="1"/>
  <c r="J317" i="5" s="1"/>
  <c r="J318" i="5" a="1"/>
  <c r="J318" i="5" s="1"/>
  <c r="J319" i="5" a="1"/>
  <c r="J319" i="5" s="1"/>
  <c r="J320" i="5" a="1"/>
  <c r="J320" i="5" s="1"/>
  <c r="J321" i="5" a="1"/>
  <c r="J321" i="5" s="1"/>
  <c r="J322" i="5" a="1"/>
  <c r="J322" i="5" s="1"/>
  <c r="J323" i="5" a="1"/>
  <c r="J323" i="5" s="1"/>
  <c r="J324" i="5" a="1"/>
  <c r="J324" i="5" s="1"/>
  <c r="J325" i="5" a="1"/>
  <c r="J325" i="5" s="1"/>
  <c r="J326" i="5" a="1"/>
  <c r="J326" i="5" s="1"/>
  <c r="J327" i="5" a="1"/>
  <c r="J327" i="5" s="1"/>
  <c r="J328" i="5" a="1"/>
  <c r="J328" i="5" s="1"/>
  <c r="J329" i="5" a="1"/>
  <c r="J329" i="5" s="1"/>
  <c r="J330" i="5" a="1"/>
  <c r="J330" i="5" s="1"/>
  <c r="J331" i="5" a="1"/>
  <c r="J331" i="5" s="1"/>
  <c r="J332" i="5" a="1"/>
  <c r="J332" i="5" s="1"/>
  <c r="J333" i="5" a="1"/>
  <c r="J333" i="5" s="1"/>
  <c r="J334" i="5" a="1"/>
  <c r="J334" i="5" s="1"/>
  <c r="J335" i="5" a="1"/>
  <c r="J335" i="5" s="1"/>
  <c r="J336" i="5" a="1"/>
  <c r="J336" i="5" s="1"/>
  <c r="J337" i="5" a="1"/>
  <c r="J337" i="5" s="1"/>
  <c r="J338" i="5" a="1"/>
  <c r="J338" i="5" s="1"/>
  <c r="J339" i="5" a="1"/>
  <c r="J339" i="5" s="1"/>
  <c r="J340" i="5" a="1"/>
  <c r="J340" i="5" s="1"/>
  <c r="J341" i="5" a="1"/>
  <c r="J341" i="5" s="1"/>
  <c r="J342" i="5" a="1"/>
  <c r="J342" i="5" s="1"/>
  <c r="J343" i="5" a="1"/>
  <c r="J343" i="5" s="1"/>
  <c r="J344" i="5" a="1"/>
  <c r="J344" i="5" s="1"/>
  <c r="J345" i="5" a="1"/>
  <c r="J345" i="5" s="1"/>
  <c r="J346" i="5" a="1"/>
  <c r="J346" i="5" s="1"/>
  <c r="J347" i="5" a="1"/>
  <c r="J347" i="5" s="1"/>
  <c r="J348" i="5" a="1"/>
  <c r="J348" i="5" s="1"/>
  <c r="J349" i="5" a="1"/>
  <c r="J349" i="5" s="1"/>
  <c r="J350" i="5" a="1"/>
  <c r="J350" i="5" s="1"/>
  <c r="J351" i="5" a="1"/>
  <c r="J351" i="5" s="1"/>
  <c r="J352" i="5" a="1"/>
  <c r="J352" i="5" s="1"/>
  <c r="J353" i="5" a="1"/>
  <c r="J353" i="5" s="1"/>
  <c r="J354" i="5" a="1"/>
  <c r="J354" i="5" s="1"/>
  <c r="J355" i="5" a="1"/>
  <c r="J355" i="5" s="1"/>
  <c r="J356" i="5" a="1"/>
  <c r="J356" i="5" s="1"/>
  <c r="J357" i="5" a="1"/>
  <c r="J357" i="5" s="1"/>
  <c r="J358" i="5" a="1"/>
  <c r="J358" i="5" s="1"/>
  <c r="J359" i="5" a="1"/>
  <c r="J359" i="5" s="1"/>
  <c r="J360" i="5" a="1"/>
  <c r="J360" i="5" s="1"/>
  <c r="J361" i="5" a="1"/>
  <c r="J361" i="5" s="1"/>
  <c r="J362" i="5" a="1"/>
  <c r="J362" i="5" s="1"/>
  <c r="J363" i="5" a="1"/>
  <c r="J363" i="5" s="1"/>
  <c r="J364" i="5" a="1"/>
  <c r="J364" i="5" s="1"/>
  <c r="J365" i="5" a="1"/>
  <c r="J365" i="5" s="1"/>
  <c r="J366" i="5" a="1"/>
  <c r="J366" i="5" s="1"/>
  <c r="J367" i="5" a="1"/>
  <c r="J367" i="5" s="1"/>
  <c r="J368" i="5" a="1"/>
  <c r="J368" i="5" s="1"/>
  <c r="J369" i="5" a="1"/>
  <c r="J369" i="5" s="1"/>
  <c r="J370" i="5" a="1"/>
  <c r="J370" i="5" s="1"/>
  <c r="J371" i="5" a="1"/>
  <c r="J371" i="5" s="1"/>
  <c r="J372" i="5" a="1"/>
  <c r="J372" i="5" s="1"/>
  <c r="J373" i="5" a="1"/>
  <c r="J373" i="5" s="1"/>
  <c r="J374" i="5" a="1"/>
  <c r="J374" i="5" s="1"/>
  <c r="J375" i="5" a="1"/>
  <c r="J375" i="5" s="1"/>
  <c r="J376" i="5" a="1"/>
  <c r="J376" i="5" s="1"/>
  <c r="J377" i="5" a="1"/>
  <c r="J377" i="5" s="1"/>
  <c r="J378" i="5" a="1"/>
  <c r="J378" i="5" s="1"/>
  <c r="J379" i="5" a="1"/>
  <c r="J379" i="5" s="1"/>
  <c r="J380" i="5" a="1"/>
  <c r="J380" i="5" s="1"/>
  <c r="J381" i="5" a="1"/>
  <c r="J381" i="5" s="1"/>
  <c r="J382" i="5" a="1"/>
  <c r="J382" i="5" s="1"/>
  <c r="J383" i="5" a="1"/>
  <c r="J383" i="5" s="1"/>
  <c r="J384" i="5" a="1"/>
  <c r="J384" i="5" s="1"/>
  <c r="J385" i="5" a="1"/>
  <c r="J385" i="5" s="1"/>
  <c r="J386" i="5" a="1"/>
  <c r="J386" i="5" s="1"/>
  <c r="J387" i="5" a="1"/>
  <c r="J387" i="5" s="1"/>
  <c r="J388" i="5" a="1"/>
  <c r="J388" i="5" s="1"/>
  <c r="J389" i="5" a="1"/>
  <c r="J389" i="5" s="1"/>
  <c r="J390" i="5" a="1"/>
  <c r="J390" i="5" s="1"/>
  <c r="J391" i="5" a="1"/>
  <c r="J391" i="5" s="1"/>
  <c r="J392" i="5" a="1"/>
  <c r="J392" i="5" s="1"/>
  <c r="J393" i="5" a="1"/>
  <c r="J393" i="5" s="1"/>
  <c r="J394" i="5" a="1"/>
  <c r="J394" i="5" s="1"/>
  <c r="J395" i="5" a="1"/>
  <c r="J395" i="5" s="1"/>
  <c r="J396" i="5" a="1"/>
  <c r="J396" i="5" s="1"/>
  <c r="J397" i="5" a="1"/>
  <c r="J397" i="5" s="1"/>
  <c r="J398" i="5" a="1"/>
  <c r="J398" i="5" s="1"/>
  <c r="J399" i="5" a="1"/>
  <c r="J399" i="5" s="1"/>
  <c r="J400" i="5" a="1"/>
  <c r="J400" i="5" s="1"/>
  <c r="J401" i="5" a="1"/>
  <c r="J401" i="5" s="1"/>
  <c r="J402" i="5" a="1"/>
  <c r="J402" i="5" s="1"/>
  <c r="J403" i="5" a="1"/>
  <c r="J403" i="5" s="1"/>
  <c r="J404" i="5" a="1"/>
  <c r="J404" i="5" s="1"/>
  <c r="J405" i="5" a="1"/>
  <c r="J405" i="5" s="1"/>
  <c r="J406" i="5" a="1"/>
  <c r="J406" i="5" s="1"/>
  <c r="J407" i="5" a="1"/>
  <c r="J407" i="5" s="1"/>
  <c r="J408" i="5" a="1"/>
  <c r="J408" i="5" s="1"/>
  <c r="J409" i="5" a="1"/>
  <c r="J409" i="5" s="1"/>
  <c r="J410" i="5" a="1"/>
  <c r="J410" i="5" s="1"/>
  <c r="J411" i="5" a="1"/>
  <c r="J411" i="5" s="1"/>
  <c r="J412" i="5" a="1"/>
  <c r="J412" i="5" s="1"/>
  <c r="J413" i="5" a="1"/>
  <c r="J413" i="5" s="1"/>
  <c r="J414" i="5" a="1"/>
  <c r="J414" i="5" s="1"/>
  <c r="J415" i="5" a="1"/>
  <c r="J415" i="5" s="1"/>
  <c r="J416" i="5" a="1"/>
  <c r="J416" i="5" s="1"/>
  <c r="J417" i="5" a="1"/>
  <c r="J417" i="5" s="1"/>
  <c r="J418" i="5" a="1"/>
  <c r="J418" i="5" s="1"/>
  <c r="J419" i="5" a="1"/>
  <c r="J419" i="5" s="1"/>
  <c r="J420" i="5" a="1"/>
  <c r="J420" i="5" s="1"/>
  <c r="J421" i="5" a="1"/>
  <c r="J421" i="5" s="1"/>
  <c r="J422" i="5" a="1"/>
  <c r="J422" i="5" s="1"/>
  <c r="J423" i="5" a="1"/>
  <c r="J423" i="5" s="1"/>
  <c r="J424" i="5" a="1"/>
  <c r="J424" i="5" s="1"/>
  <c r="J425" i="5" a="1"/>
  <c r="J425" i="5" s="1"/>
  <c r="J426" i="5" a="1"/>
  <c r="J426" i="5" s="1"/>
  <c r="J427" i="5" a="1"/>
  <c r="J427" i="5" s="1"/>
  <c r="J428" i="5" a="1"/>
  <c r="J428" i="5" s="1"/>
  <c r="J429" i="5" a="1"/>
  <c r="J429" i="5" s="1"/>
  <c r="J430" i="5" a="1"/>
  <c r="J430" i="5" s="1"/>
  <c r="J431" i="5" a="1"/>
  <c r="J431" i="5" s="1"/>
  <c r="J432" i="5" a="1"/>
  <c r="J432" i="5" s="1"/>
  <c r="J433" i="5" a="1"/>
  <c r="J433" i="5" s="1"/>
  <c r="J434" i="5" a="1"/>
  <c r="J434" i="5" s="1"/>
  <c r="J435" i="5" a="1"/>
  <c r="J435" i="5" s="1"/>
  <c r="J436" i="5" a="1"/>
  <c r="J436" i="5" s="1"/>
  <c r="J437" i="5" a="1"/>
  <c r="J437" i="5" s="1"/>
  <c r="J438" i="5" a="1"/>
  <c r="J438" i="5" s="1"/>
  <c r="J439" i="5" a="1"/>
  <c r="J439" i="5" s="1"/>
  <c r="J440" i="5" a="1"/>
  <c r="J440" i="5" s="1"/>
  <c r="J441" i="5" a="1"/>
  <c r="J441" i="5" s="1"/>
  <c r="J442" i="5" a="1"/>
  <c r="J442" i="5" s="1"/>
  <c r="J443" i="5" a="1"/>
  <c r="J443" i="5" s="1"/>
  <c r="J444" i="5" a="1"/>
  <c r="J444" i="5" s="1"/>
  <c r="J445" i="5" a="1"/>
  <c r="J445" i="5" s="1"/>
  <c r="J446" i="5" a="1"/>
  <c r="J446" i="5" s="1"/>
  <c r="J447" i="5" a="1"/>
  <c r="J447" i="5" s="1"/>
  <c r="J448" i="5" a="1"/>
  <c r="J448" i="5" s="1"/>
  <c r="J449" i="5" a="1"/>
  <c r="J449" i="5" s="1"/>
  <c r="J450" i="5" a="1"/>
  <c r="J450" i="5" s="1"/>
  <c r="J451" i="5" a="1"/>
  <c r="J451" i="5" s="1"/>
  <c r="J452" i="5" a="1"/>
  <c r="J452" i="5" s="1"/>
  <c r="J453" i="5" a="1"/>
  <c r="J453" i="5" s="1"/>
  <c r="J454" i="5" a="1"/>
  <c r="J454" i="5" s="1"/>
  <c r="J455" i="5" a="1"/>
  <c r="J455" i="5" s="1"/>
  <c r="J456" i="5" a="1"/>
  <c r="J456" i="5" s="1"/>
  <c r="J457" i="5" a="1"/>
  <c r="J457" i="5" s="1"/>
  <c r="J458" i="5" a="1"/>
  <c r="J458" i="5" s="1"/>
  <c r="J459" i="5" a="1"/>
  <c r="J459" i="5" s="1"/>
  <c r="J460" i="5" a="1"/>
  <c r="J460" i="5" s="1"/>
  <c r="J461" i="5" a="1"/>
  <c r="J461" i="5" s="1"/>
  <c r="J462" i="5" a="1"/>
  <c r="J462" i="5" s="1"/>
  <c r="J463" i="5" a="1"/>
  <c r="J463" i="5" s="1"/>
  <c r="J464" i="5" a="1"/>
  <c r="J464" i="5" s="1"/>
  <c r="J465" i="5" a="1"/>
  <c r="J465" i="5" s="1"/>
  <c r="J466" i="5" a="1"/>
  <c r="J466" i="5" s="1"/>
  <c r="J467" i="5" a="1"/>
  <c r="J467" i="5" s="1"/>
  <c r="J468" i="5" a="1"/>
  <c r="J468" i="5" s="1"/>
  <c r="J469" i="5" a="1"/>
  <c r="J469" i="5" s="1"/>
  <c r="J470" i="5" a="1"/>
  <c r="J470" i="5" s="1"/>
  <c r="J471" i="5" a="1"/>
  <c r="J471" i="5" s="1"/>
  <c r="J472" i="5" a="1"/>
  <c r="J472" i="5" s="1"/>
  <c r="J473" i="5" a="1"/>
  <c r="J473" i="5" s="1"/>
  <c r="J474" i="5" a="1"/>
  <c r="J474" i="5" s="1"/>
  <c r="J475" i="5" a="1"/>
  <c r="J475" i="5" s="1"/>
  <c r="J476" i="5" a="1"/>
  <c r="J476" i="5" s="1"/>
  <c r="J477" i="5" a="1"/>
  <c r="J477" i="5" s="1"/>
  <c r="J478" i="5" a="1"/>
  <c r="J478" i="5" s="1"/>
  <c r="J1865" i="5" a="1"/>
  <c r="J1865" i="5" s="1"/>
  <c r="J479" i="5" a="1"/>
  <c r="J479" i="5" s="1"/>
  <c r="J480" i="5" a="1"/>
  <c r="J480" i="5" s="1"/>
  <c r="J481" i="5" a="1"/>
  <c r="J481" i="5" s="1"/>
  <c r="J482" i="5" a="1"/>
  <c r="J482" i="5" s="1"/>
  <c r="J483" i="5" a="1"/>
  <c r="J483" i="5" s="1"/>
  <c r="J484" i="5" a="1"/>
  <c r="J484" i="5" s="1"/>
  <c r="J485" i="5" a="1"/>
  <c r="J485" i="5" s="1"/>
  <c r="J486" i="5" a="1"/>
  <c r="J486" i="5" s="1"/>
  <c r="J487" i="5" a="1"/>
  <c r="J487" i="5" s="1"/>
  <c r="J488" i="5" a="1"/>
  <c r="J488" i="5" s="1"/>
  <c r="J489" i="5" a="1"/>
  <c r="J489" i="5" s="1"/>
  <c r="J490" i="5" a="1"/>
  <c r="J490" i="5" s="1"/>
  <c r="J491" i="5" a="1"/>
  <c r="J491" i="5" s="1"/>
  <c r="J492" i="5" a="1"/>
  <c r="J492" i="5" s="1"/>
  <c r="J493" i="5" a="1"/>
  <c r="J493" i="5" s="1"/>
  <c r="J494" i="5" a="1"/>
  <c r="J494" i="5" s="1"/>
  <c r="J495" i="5" a="1"/>
  <c r="J495" i="5" s="1"/>
  <c r="J496" i="5" a="1"/>
  <c r="J496" i="5" s="1"/>
  <c r="J497" i="5" a="1"/>
  <c r="J497" i="5" s="1"/>
  <c r="J498" i="5" a="1"/>
  <c r="J498" i="5" s="1"/>
  <c r="J499" i="5" a="1"/>
  <c r="J499" i="5" s="1"/>
  <c r="J500" i="5" a="1"/>
  <c r="J500" i="5" s="1"/>
  <c r="J501" i="5" a="1"/>
  <c r="J501" i="5" s="1"/>
  <c r="J502" i="5" a="1"/>
  <c r="J502" i="5" s="1"/>
  <c r="J503" i="5" a="1"/>
  <c r="J503" i="5" s="1"/>
  <c r="J504" i="5" a="1"/>
  <c r="J504" i="5" s="1"/>
  <c r="J505" i="5" a="1"/>
  <c r="J505" i="5" s="1"/>
  <c r="J506" i="5" a="1"/>
  <c r="J506" i="5" s="1"/>
  <c r="J507" i="5" a="1"/>
  <c r="J507" i="5" s="1"/>
  <c r="J508" i="5" a="1"/>
  <c r="J508" i="5" s="1"/>
  <c r="J509" i="5" a="1"/>
  <c r="J509" i="5" s="1"/>
  <c r="J510" i="5" a="1"/>
  <c r="J510" i="5" s="1"/>
  <c r="J511" i="5" a="1"/>
  <c r="J511" i="5" s="1"/>
  <c r="J512" i="5" a="1"/>
  <c r="J512" i="5" s="1"/>
  <c r="J513" i="5" a="1"/>
  <c r="J513" i="5" s="1"/>
  <c r="J514" i="5" a="1"/>
  <c r="J514" i="5" s="1"/>
  <c r="J515" i="5" a="1"/>
  <c r="J515" i="5" s="1"/>
  <c r="J516" i="5" a="1"/>
  <c r="J516" i="5" s="1"/>
  <c r="J517" i="5" a="1"/>
  <c r="J517" i="5" s="1"/>
  <c r="J518" i="5" a="1"/>
  <c r="J518" i="5" s="1"/>
  <c r="J519" i="5" a="1"/>
  <c r="J519" i="5" s="1"/>
  <c r="J520" i="5" a="1"/>
  <c r="J520" i="5" s="1"/>
  <c r="J521" i="5" a="1"/>
  <c r="J521" i="5" s="1"/>
  <c r="J522" i="5" a="1"/>
  <c r="J522" i="5" s="1"/>
  <c r="J523" i="5" a="1"/>
  <c r="J523" i="5" s="1"/>
  <c r="J524" i="5" a="1"/>
  <c r="J524" i="5" s="1"/>
  <c r="J525" i="5" a="1"/>
  <c r="J525" i="5" s="1"/>
  <c r="J526" i="5" a="1"/>
  <c r="J526" i="5" s="1"/>
  <c r="J527" i="5" a="1"/>
  <c r="J527" i="5" s="1"/>
  <c r="J528" i="5" a="1"/>
  <c r="J528" i="5" s="1"/>
  <c r="J529" i="5" a="1"/>
  <c r="J529" i="5" s="1"/>
  <c r="J530" i="5" a="1"/>
  <c r="J530" i="5" s="1"/>
  <c r="J531" i="5" a="1"/>
  <c r="J531" i="5" s="1"/>
  <c r="J532" i="5" a="1"/>
  <c r="J532" i="5" s="1"/>
  <c r="J533" i="5" a="1"/>
  <c r="J533" i="5" s="1"/>
  <c r="J534" i="5" a="1"/>
  <c r="J534" i="5" s="1"/>
  <c r="J535" i="5" a="1"/>
  <c r="J535" i="5" s="1"/>
  <c r="J536" i="5" a="1"/>
  <c r="J536" i="5" s="1"/>
  <c r="J537" i="5" a="1"/>
  <c r="J537" i="5" s="1"/>
  <c r="J538" i="5" a="1"/>
  <c r="J538" i="5" s="1"/>
  <c r="J539" i="5" a="1"/>
  <c r="J539" i="5" s="1"/>
  <c r="J540" i="5" a="1"/>
  <c r="J540" i="5" s="1"/>
  <c r="J541" i="5" a="1"/>
  <c r="J541" i="5" s="1"/>
  <c r="J542" i="5" a="1"/>
  <c r="J542" i="5" s="1"/>
  <c r="J543" i="5" a="1"/>
  <c r="J543" i="5" s="1"/>
  <c r="J544" i="5" a="1"/>
  <c r="J544" i="5" s="1"/>
  <c r="J545" i="5" a="1"/>
  <c r="J545" i="5" s="1"/>
  <c r="J546" i="5" a="1"/>
  <c r="J546" i="5" s="1"/>
  <c r="J547" i="5" a="1"/>
  <c r="J547" i="5" s="1"/>
  <c r="J548" i="5" a="1"/>
  <c r="J548" i="5" s="1"/>
  <c r="J549" i="5" a="1"/>
  <c r="J549" i="5" s="1"/>
  <c r="J550" i="5" a="1"/>
  <c r="J550" i="5" s="1"/>
  <c r="J551" i="5" a="1"/>
  <c r="J551" i="5" s="1"/>
  <c r="J552" i="5" a="1"/>
  <c r="J552" i="5" s="1"/>
  <c r="J553" i="5" a="1"/>
  <c r="J553" i="5" s="1"/>
  <c r="J554" i="5" a="1"/>
  <c r="J554" i="5" s="1"/>
  <c r="J555" i="5" a="1"/>
  <c r="J555" i="5" s="1"/>
  <c r="J556" i="5" a="1"/>
  <c r="J556" i="5" s="1"/>
  <c r="J557" i="5" a="1"/>
  <c r="J557" i="5" s="1"/>
  <c r="J558" i="5" a="1"/>
  <c r="J558" i="5" s="1"/>
  <c r="J559" i="5" a="1"/>
  <c r="J559" i="5" s="1"/>
  <c r="J560" i="5" a="1"/>
  <c r="J560" i="5" s="1"/>
  <c r="J561" i="5" a="1"/>
  <c r="J561" i="5" s="1"/>
  <c r="J562" i="5" a="1"/>
  <c r="J562" i="5" s="1"/>
  <c r="J563" i="5" a="1"/>
  <c r="J563" i="5" s="1"/>
  <c r="J564" i="5" a="1"/>
  <c r="J564" i="5" s="1"/>
  <c r="J565" i="5" a="1"/>
  <c r="J565" i="5" s="1"/>
  <c r="J566" i="5" a="1"/>
  <c r="J566" i="5" s="1"/>
  <c r="J567" i="5" a="1"/>
  <c r="J567" i="5" s="1"/>
  <c r="J568" i="5" a="1"/>
  <c r="J568" i="5" s="1"/>
  <c r="J569" i="5" a="1"/>
  <c r="J569" i="5" s="1"/>
  <c r="J570" i="5" a="1"/>
  <c r="J570" i="5" s="1"/>
  <c r="J571" i="5" a="1"/>
  <c r="J571" i="5" s="1"/>
  <c r="J572" i="5" a="1"/>
  <c r="J572" i="5" s="1"/>
  <c r="J573" i="5" a="1"/>
  <c r="J573" i="5" s="1"/>
  <c r="J574" i="5" a="1"/>
  <c r="J574" i="5" s="1"/>
  <c r="J575" i="5" a="1"/>
  <c r="J575" i="5" s="1"/>
  <c r="J576" i="5" a="1"/>
  <c r="J576" i="5" s="1"/>
  <c r="J577" i="5" a="1"/>
  <c r="J577" i="5" s="1"/>
  <c r="J578" i="5" a="1"/>
  <c r="J578" i="5" s="1"/>
  <c r="J579" i="5" a="1"/>
  <c r="J579" i="5" s="1"/>
  <c r="J580" i="5" a="1"/>
  <c r="J580" i="5" s="1"/>
  <c r="J581" i="5" a="1"/>
  <c r="J581" i="5" s="1"/>
  <c r="J582" i="5" a="1"/>
  <c r="J582" i="5" s="1"/>
  <c r="J583" i="5" a="1"/>
  <c r="J583" i="5" s="1"/>
  <c r="J584" i="5" a="1"/>
  <c r="J584" i="5" s="1"/>
  <c r="J585" i="5" a="1"/>
  <c r="J585" i="5" s="1"/>
  <c r="J586" i="5" a="1"/>
  <c r="J586" i="5" s="1"/>
  <c r="J587" i="5" a="1"/>
  <c r="J587" i="5" s="1"/>
  <c r="J588" i="5" a="1"/>
  <c r="J588" i="5" s="1"/>
  <c r="J589" i="5" a="1"/>
  <c r="J589" i="5" s="1"/>
  <c r="J590" i="5" a="1"/>
  <c r="J590" i="5" s="1"/>
  <c r="J591" i="5" a="1"/>
  <c r="J591" i="5" s="1"/>
  <c r="J592" i="5" a="1"/>
  <c r="J592" i="5" s="1"/>
  <c r="J593" i="5" a="1"/>
  <c r="J593" i="5" s="1"/>
  <c r="J594" i="5" a="1"/>
  <c r="J594" i="5" s="1"/>
  <c r="J595" i="5" a="1"/>
  <c r="J595" i="5" s="1"/>
  <c r="J596" i="5" a="1"/>
  <c r="J596" i="5" s="1"/>
  <c r="J597" i="5" a="1"/>
  <c r="J597" i="5" s="1"/>
  <c r="J598" i="5" a="1"/>
  <c r="J598" i="5" s="1"/>
  <c r="J599" i="5" a="1"/>
  <c r="J599" i="5" s="1"/>
  <c r="J600" i="5" a="1"/>
  <c r="J600" i="5" s="1"/>
  <c r="J601" i="5" a="1"/>
  <c r="J601" i="5" s="1"/>
  <c r="J602" i="5" a="1"/>
  <c r="J602" i="5" s="1"/>
  <c r="J603" i="5" a="1"/>
  <c r="J603" i="5" s="1"/>
  <c r="J604" i="5" a="1"/>
  <c r="J604" i="5" s="1"/>
  <c r="J605" i="5" a="1"/>
  <c r="J605" i="5" s="1"/>
  <c r="J606" i="5" a="1"/>
  <c r="J606" i="5" s="1"/>
  <c r="J607" i="5" a="1"/>
  <c r="J607" i="5" s="1"/>
  <c r="J608" i="5" a="1"/>
  <c r="J608" i="5" s="1"/>
  <c r="J609" i="5" a="1"/>
  <c r="J609" i="5" s="1"/>
  <c r="J610" i="5" a="1"/>
  <c r="J610" i="5" s="1"/>
  <c r="J611" i="5" a="1"/>
  <c r="J611" i="5" s="1"/>
  <c r="J612" i="5" a="1"/>
  <c r="J612" i="5" s="1"/>
  <c r="J613" i="5" a="1"/>
  <c r="J613" i="5" s="1"/>
  <c r="J614" i="5" a="1"/>
  <c r="J614" i="5" s="1"/>
  <c r="J615" i="5" a="1"/>
  <c r="J615" i="5" s="1"/>
  <c r="J616" i="5" a="1"/>
  <c r="J616" i="5" s="1"/>
  <c r="J617" i="5" a="1"/>
  <c r="J617" i="5" s="1"/>
  <c r="J618" i="5" a="1"/>
  <c r="J618" i="5" s="1"/>
  <c r="J619" i="5" a="1"/>
  <c r="J619" i="5" s="1"/>
  <c r="J620" i="5" a="1"/>
  <c r="J620" i="5" s="1"/>
  <c r="J621" i="5" a="1"/>
  <c r="J621" i="5" s="1"/>
  <c r="J622" i="5" a="1"/>
  <c r="J622" i="5" s="1"/>
  <c r="J623" i="5" a="1"/>
  <c r="J623" i="5" s="1"/>
  <c r="J624" i="5" a="1"/>
  <c r="J624" i="5" s="1"/>
  <c r="J625" i="5" a="1"/>
  <c r="J625" i="5" s="1"/>
  <c r="J626" i="5" a="1"/>
  <c r="J626" i="5" s="1"/>
  <c r="J627" i="5" a="1"/>
  <c r="J627" i="5" s="1"/>
  <c r="J628" i="5" a="1"/>
  <c r="J628" i="5" s="1"/>
  <c r="J629" i="5" a="1"/>
  <c r="J629" i="5" s="1"/>
  <c r="J630" i="5" a="1"/>
  <c r="J630" i="5" s="1"/>
  <c r="J631" i="5" a="1"/>
  <c r="J631" i="5" s="1"/>
  <c r="J632" i="5" a="1"/>
  <c r="J632" i="5" s="1"/>
  <c r="J633" i="5" a="1"/>
  <c r="J633" i="5" s="1"/>
  <c r="J634" i="5" a="1"/>
  <c r="J634" i="5" s="1"/>
  <c r="J635" i="5" a="1"/>
  <c r="J635" i="5" s="1"/>
  <c r="J636" i="5" a="1"/>
  <c r="J636" i="5" s="1"/>
  <c r="J637" i="5" a="1"/>
  <c r="J637" i="5" s="1"/>
  <c r="J638" i="5" a="1"/>
  <c r="J638" i="5" s="1"/>
  <c r="J639" i="5" a="1"/>
  <c r="J639" i="5" s="1"/>
  <c r="J640" i="5" a="1"/>
  <c r="J640" i="5" s="1"/>
  <c r="J641" i="5" a="1"/>
  <c r="J641" i="5" s="1"/>
  <c r="J642" i="5" a="1"/>
  <c r="J642" i="5" s="1"/>
  <c r="J643" i="5" a="1"/>
  <c r="J643" i="5" s="1"/>
  <c r="J644" i="5" a="1"/>
  <c r="J644" i="5" s="1"/>
  <c r="J645" i="5" a="1"/>
  <c r="J645" i="5" s="1"/>
  <c r="J646" i="5" a="1"/>
  <c r="J646" i="5" s="1"/>
  <c r="J647" i="5" a="1"/>
  <c r="J647" i="5" s="1"/>
  <c r="J648" i="5" a="1"/>
  <c r="J648" i="5" s="1"/>
  <c r="J649" i="5" a="1"/>
  <c r="J649" i="5" s="1"/>
  <c r="J650" i="5" a="1"/>
  <c r="J650" i="5" s="1"/>
  <c r="J651" i="5" a="1"/>
  <c r="J651" i="5" s="1"/>
  <c r="J652" i="5" a="1"/>
  <c r="J652" i="5" s="1"/>
  <c r="J653" i="5" a="1"/>
  <c r="J653" i="5" s="1"/>
  <c r="J654" i="5" a="1"/>
  <c r="J654" i="5" s="1"/>
  <c r="J655" i="5" a="1"/>
  <c r="J655" i="5" s="1"/>
  <c r="J656" i="5" a="1"/>
  <c r="J656" i="5" s="1"/>
  <c r="J657" i="5" a="1"/>
  <c r="J657" i="5" s="1"/>
  <c r="J658" i="5" a="1"/>
  <c r="J658" i="5" s="1"/>
  <c r="J659" i="5" a="1"/>
  <c r="J659" i="5" s="1"/>
  <c r="J660" i="5" a="1"/>
  <c r="J660" i="5" s="1"/>
  <c r="J661" i="5" a="1"/>
  <c r="J661" i="5" s="1"/>
  <c r="J662" i="5" a="1"/>
  <c r="J662" i="5" s="1"/>
  <c r="J663" i="5" a="1"/>
  <c r="J663" i="5" s="1"/>
  <c r="J664" i="5" a="1"/>
  <c r="J664" i="5" s="1"/>
  <c r="J665" i="5" a="1"/>
  <c r="J665" i="5" s="1"/>
  <c r="J666" i="5" a="1"/>
  <c r="J666" i="5" s="1"/>
  <c r="J667" i="5" a="1"/>
  <c r="J667" i="5" s="1"/>
  <c r="J668" i="5" a="1"/>
  <c r="J668" i="5" s="1"/>
  <c r="J669" i="5" a="1"/>
  <c r="J669" i="5" s="1"/>
  <c r="J670" i="5" a="1"/>
  <c r="J670" i="5" s="1"/>
  <c r="J671" i="5" a="1"/>
  <c r="J671" i="5" s="1"/>
  <c r="J672" i="5" a="1"/>
  <c r="J672" i="5" s="1"/>
  <c r="J673" i="5" a="1"/>
  <c r="J673" i="5" s="1"/>
  <c r="J674" i="5" a="1"/>
  <c r="J674" i="5" s="1"/>
  <c r="J675" i="5" a="1"/>
  <c r="J675" i="5" s="1"/>
  <c r="J676" i="5" a="1"/>
  <c r="J676" i="5" s="1"/>
  <c r="J677" i="5" a="1"/>
  <c r="J677" i="5" s="1"/>
  <c r="J678" i="5" a="1"/>
  <c r="J678" i="5" s="1"/>
  <c r="J679" i="5" a="1"/>
  <c r="J679" i="5" s="1"/>
  <c r="J680" i="5" a="1"/>
  <c r="J680" i="5" s="1"/>
  <c r="J681" i="5" a="1"/>
  <c r="J681" i="5" s="1"/>
  <c r="J682" i="5" a="1"/>
  <c r="J682" i="5" s="1"/>
  <c r="J683" i="5" a="1"/>
  <c r="J683" i="5" s="1"/>
  <c r="J684" i="5" a="1"/>
  <c r="J684" i="5" s="1"/>
  <c r="J685" i="5" a="1"/>
  <c r="J685" i="5" s="1"/>
  <c r="J686" i="5" a="1"/>
  <c r="J686" i="5" s="1"/>
  <c r="J687" i="5" a="1"/>
  <c r="J687" i="5" s="1"/>
  <c r="J688" i="5" a="1"/>
  <c r="J688" i="5" s="1"/>
  <c r="J689" i="5" a="1"/>
  <c r="J689" i="5" s="1"/>
  <c r="J690" i="5" a="1"/>
  <c r="J690" i="5" s="1"/>
  <c r="J691" i="5" a="1"/>
  <c r="J691" i="5" s="1"/>
  <c r="J692" i="5" a="1"/>
  <c r="J692" i="5" s="1"/>
  <c r="J693" i="5" a="1"/>
  <c r="J693" i="5" s="1"/>
  <c r="J694" i="5" a="1"/>
  <c r="J694" i="5" s="1"/>
  <c r="J695" i="5" a="1"/>
  <c r="J695" i="5" s="1"/>
  <c r="J696" i="5" a="1"/>
  <c r="J696" i="5" s="1"/>
  <c r="J697" i="5" a="1"/>
  <c r="J697" i="5" s="1"/>
  <c r="J698" i="5" a="1"/>
  <c r="J698" i="5" s="1"/>
  <c r="J699" i="5" a="1"/>
  <c r="J699" i="5" s="1"/>
  <c r="J700" i="5" a="1"/>
  <c r="J700" i="5" s="1"/>
  <c r="J701" i="5" a="1"/>
  <c r="J701" i="5" s="1"/>
  <c r="J702" i="5" a="1"/>
  <c r="J702" i="5" s="1"/>
  <c r="J703" i="5" a="1"/>
  <c r="J703" i="5" s="1"/>
  <c r="J704" i="5" a="1"/>
  <c r="J704" i="5" s="1"/>
  <c r="J705" i="5" a="1"/>
  <c r="J705" i="5" s="1"/>
  <c r="J706" i="5" a="1"/>
  <c r="J706" i="5" s="1"/>
  <c r="J707" i="5" a="1"/>
  <c r="J707" i="5" s="1"/>
  <c r="J708" i="5" a="1"/>
  <c r="J708" i="5" s="1"/>
  <c r="J709" i="5" a="1"/>
  <c r="J709" i="5" s="1"/>
  <c r="J710" i="5" a="1"/>
  <c r="J710" i="5" s="1"/>
  <c r="J711" i="5" a="1"/>
  <c r="J711" i="5" s="1"/>
  <c r="J712" i="5" a="1"/>
  <c r="J712" i="5" s="1"/>
  <c r="J713" i="5" a="1"/>
  <c r="J713" i="5" s="1"/>
  <c r="J714" i="5" a="1"/>
  <c r="J714" i="5" s="1"/>
  <c r="J715" i="5" a="1"/>
  <c r="J715" i="5" s="1"/>
  <c r="J716" i="5" a="1"/>
  <c r="J716" i="5" s="1"/>
  <c r="J717" i="5" a="1"/>
  <c r="J717" i="5" s="1"/>
  <c r="J718" i="5" a="1"/>
  <c r="J718" i="5" s="1"/>
  <c r="J719" i="5" a="1"/>
  <c r="J719" i="5" s="1"/>
  <c r="J720" i="5" a="1"/>
  <c r="J720" i="5" s="1"/>
  <c r="J721" i="5" a="1"/>
  <c r="J721" i="5" s="1"/>
  <c r="J722" i="5" a="1"/>
  <c r="J722" i="5" s="1"/>
  <c r="J723" i="5" a="1"/>
  <c r="J723" i="5" s="1"/>
  <c r="J724" i="5" a="1"/>
  <c r="J724" i="5" s="1"/>
  <c r="J725" i="5" a="1"/>
  <c r="J725" i="5" s="1"/>
  <c r="J726" i="5" a="1"/>
  <c r="J726" i="5" s="1"/>
  <c r="J727" i="5" a="1"/>
  <c r="J727" i="5" s="1"/>
  <c r="J728" i="5" a="1"/>
  <c r="J728" i="5" s="1"/>
  <c r="J729" i="5" a="1"/>
  <c r="J729" i="5" s="1"/>
  <c r="J730" i="5" a="1"/>
  <c r="J730" i="5" s="1"/>
  <c r="J731" i="5" a="1"/>
  <c r="J731" i="5" s="1"/>
  <c r="J732" i="5" a="1"/>
  <c r="J732" i="5" s="1"/>
  <c r="J734" i="5" a="1"/>
  <c r="J734" i="5" s="1"/>
  <c r="J735" i="5" a="1"/>
  <c r="J735" i="5" s="1"/>
  <c r="J736" i="5" a="1"/>
  <c r="J736" i="5" s="1"/>
  <c r="J737" i="5" a="1"/>
  <c r="J737" i="5" s="1"/>
  <c r="J738" i="5" a="1"/>
  <c r="J738" i="5" s="1"/>
  <c r="J739" i="5" a="1"/>
  <c r="J739" i="5" s="1"/>
  <c r="J740" i="5" a="1"/>
  <c r="J740" i="5" s="1"/>
  <c r="J741" i="5" a="1"/>
  <c r="J741" i="5" s="1"/>
  <c r="J742" i="5" a="1"/>
  <c r="J742" i="5" s="1"/>
  <c r="J743" i="5" a="1"/>
  <c r="J743" i="5" s="1"/>
  <c r="J744" i="5" a="1"/>
  <c r="J744" i="5" s="1"/>
  <c r="J745" i="5" a="1"/>
  <c r="J745" i="5" s="1"/>
  <c r="J746" i="5" a="1"/>
  <c r="J746" i="5" s="1"/>
  <c r="J747" i="5" a="1"/>
  <c r="J747" i="5" s="1"/>
  <c r="J748" i="5" a="1"/>
  <c r="J748" i="5" s="1"/>
  <c r="J749" i="5" a="1"/>
  <c r="J749" i="5" s="1"/>
  <c r="J750" i="5" a="1"/>
  <c r="J750" i="5" s="1"/>
  <c r="J751" i="5" a="1"/>
  <c r="J751" i="5" s="1"/>
  <c r="J752" i="5" a="1"/>
  <c r="J752" i="5" s="1"/>
  <c r="J753" i="5" a="1"/>
  <c r="J753" i="5" s="1"/>
  <c r="J754" i="5" a="1"/>
  <c r="J754" i="5" s="1"/>
  <c r="J755" i="5" a="1"/>
  <c r="J755" i="5" s="1"/>
  <c r="J756" i="5" a="1"/>
  <c r="J756" i="5" s="1"/>
  <c r="J757" i="5" a="1"/>
  <c r="J757" i="5" s="1"/>
  <c r="J758" i="5" a="1"/>
  <c r="J758" i="5" s="1"/>
  <c r="J759" i="5" a="1"/>
  <c r="J759" i="5" s="1"/>
  <c r="J760" i="5" a="1"/>
  <c r="J760" i="5" s="1"/>
  <c r="J761" i="5" a="1"/>
  <c r="J761" i="5" s="1"/>
  <c r="J762" i="5" a="1"/>
  <c r="J762" i="5" s="1"/>
  <c r="J763" i="5" a="1"/>
  <c r="J763" i="5" s="1"/>
  <c r="J764" i="5" a="1"/>
  <c r="J764" i="5" s="1"/>
  <c r="J765" i="5" a="1"/>
  <c r="J765" i="5" s="1"/>
  <c r="J766" i="5" a="1"/>
  <c r="J766" i="5" s="1"/>
  <c r="J767" i="5" a="1"/>
  <c r="J767" i="5" s="1"/>
  <c r="J768" i="5" a="1"/>
  <c r="J768" i="5" s="1"/>
  <c r="J769" i="5" a="1"/>
  <c r="J769" i="5" s="1"/>
  <c r="J770" i="5" a="1"/>
  <c r="J770" i="5" s="1"/>
  <c r="J771" i="5" a="1"/>
  <c r="J771" i="5" s="1"/>
  <c r="J772" i="5" a="1"/>
  <c r="J772" i="5" s="1"/>
  <c r="J773" i="5" a="1"/>
  <c r="J773" i="5" s="1"/>
  <c r="J774" i="5" a="1"/>
  <c r="J774" i="5" s="1"/>
  <c r="J775" i="5" a="1"/>
  <c r="J775" i="5" s="1"/>
  <c r="J776" i="5" a="1"/>
  <c r="J776" i="5" s="1"/>
  <c r="J777" i="5" a="1"/>
  <c r="J777" i="5" s="1"/>
  <c r="J778" i="5" a="1"/>
  <c r="J778" i="5" s="1"/>
  <c r="J779" i="5" a="1"/>
  <c r="J779" i="5" s="1"/>
  <c r="J780" i="5" a="1"/>
  <c r="J780" i="5" s="1"/>
  <c r="J781" i="5" a="1"/>
  <c r="J781" i="5" s="1"/>
  <c r="J782" i="5" a="1"/>
  <c r="J782" i="5" s="1"/>
  <c r="J783" i="5" a="1"/>
  <c r="J783" i="5" s="1"/>
  <c r="J784" i="5" a="1"/>
  <c r="J784" i="5" s="1"/>
  <c r="J785" i="5" a="1"/>
  <c r="J785" i="5" s="1"/>
  <c r="J786" i="5" a="1"/>
  <c r="J786" i="5" s="1"/>
  <c r="J787" i="5" a="1"/>
  <c r="J787" i="5" s="1"/>
  <c r="J788" i="5" a="1"/>
  <c r="J788" i="5" s="1"/>
  <c r="J789" i="5" a="1"/>
  <c r="J789" i="5" s="1"/>
  <c r="J790" i="5" a="1"/>
  <c r="J790" i="5" s="1"/>
  <c r="J791" i="5" a="1"/>
  <c r="J791" i="5" s="1"/>
  <c r="J792" i="5" a="1"/>
  <c r="J792" i="5" s="1"/>
  <c r="J793" i="5" a="1"/>
  <c r="J793" i="5" s="1"/>
  <c r="J794" i="5" a="1"/>
  <c r="J794" i="5" s="1"/>
  <c r="J795" i="5" a="1"/>
  <c r="J795" i="5" s="1"/>
  <c r="J796" i="5" a="1"/>
  <c r="J796" i="5" s="1"/>
  <c r="J797" i="5" a="1"/>
  <c r="J797" i="5" s="1"/>
  <c r="J798" i="5" a="1"/>
  <c r="J798" i="5" s="1"/>
  <c r="J799" i="5" a="1"/>
  <c r="J799" i="5" s="1"/>
  <c r="J800" i="5" a="1"/>
  <c r="J800" i="5" s="1"/>
  <c r="J801" i="5" a="1"/>
  <c r="J801" i="5" s="1"/>
  <c r="J802" i="5" a="1"/>
  <c r="J802" i="5" s="1"/>
  <c r="J803" i="5" a="1"/>
  <c r="J803" i="5" s="1"/>
  <c r="J804" i="5" a="1"/>
  <c r="J804" i="5" s="1"/>
  <c r="J805" i="5" a="1"/>
  <c r="J805" i="5" s="1"/>
  <c r="J806" i="5" a="1"/>
  <c r="J806" i="5" s="1"/>
  <c r="J807" i="5" a="1"/>
  <c r="J807" i="5" s="1"/>
  <c r="J808" i="5" a="1"/>
  <c r="J808" i="5" s="1"/>
  <c r="J809" i="5" a="1"/>
  <c r="J809" i="5" s="1"/>
  <c r="J810" i="5" a="1"/>
  <c r="J810" i="5" s="1"/>
  <c r="J811" i="5" a="1"/>
  <c r="J811" i="5" s="1"/>
  <c r="J812" i="5" a="1"/>
  <c r="J812" i="5" s="1"/>
  <c r="J813" i="5" a="1"/>
  <c r="J813" i="5" s="1"/>
  <c r="J814" i="5" a="1"/>
  <c r="J814" i="5" s="1"/>
  <c r="J815" i="5" a="1"/>
  <c r="J815" i="5" s="1"/>
  <c r="J816" i="5" a="1"/>
  <c r="J816" i="5" s="1"/>
  <c r="J817" i="5" a="1"/>
  <c r="J817" i="5" s="1"/>
  <c r="J818" i="5" a="1"/>
  <c r="J818" i="5" s="1"/>
  <c r="J819" i="5" a="1"/>
  <c r="J819" i="5" s="1"/>
  <c r="J820" i="5" a="1"/>
  <c r="J820" i="5" s="1"/>
  <c r="J821" i="5" a="1"/>
  <c r="J821" i="5" s="1"/>
  <c r="J822" i="5" a="1"/>
  <c r="J822" i="5" s="1"/>
  <c r="J823" i="5" a="1"/>
  <c r="J823" i="5" s="1"/>
  <c r="J824" i="5" a="1"/>
  <c r="J824" i="5" s="1"/>
  <c r="J825" i="5" a="1"/>
  <c r="J825" i="5" s="1"/>
  <c r="J826" i="5" a="1"/>
  <c r="J826" i="5" s="1"/>
  <c r="J827" i="5" a="1"/>
  <c r="J827" i="5" s="1"/>
  <c r="J828" i="5" a="1"/>
  <c r="J828" i="5" s="1"/>
  <c r="J829" i="5" a="1"/>
  <c r="J829" i="5" s="1"/>
  <c r="J830" i="5" a="1"/>
  <c r="J830" i="5" s="1"/>
  <c r="J831" i="5" a="1"/>
  <c r="J831" i="5" s="1"/>
  <c r="J832" i="5" a="1"/>
  <c r="J832" i="5" s="1"/>
  <c r="J833" i="5" a="1"/>
  <c r="J833" i="5" s="1"/>
  <c r="J834" i="5" a="1"/>
  <c r="J834" i="5" s="1"/>
  <c r="J835" i="5" a="1"/>
  <c r="J835" i="5" s="1"/>
  <c r="J836" i="5" a="1"/>
  <c r="J836" i="5" s="1"/>
  <c r="J837" i="5" a="1"/>
  <c r="J837" i="5" s="1"/>
  <c r="J838" i="5" a="1"/>
  <c r="J838" i="5" s="1"/>
  <c r="J839" i="5" a="1"/>
  <c r="J839" i="5" s="1"/>
  <c r="J840" i="5" a="1"/>
  <c r="J840" i="5" s="1"/>
  <c r="J841" i="5" a="1"/>
  <c r="J841" i="5" s="1"/>
  <c r="J842" i="5" a="1"/>
  <c r="J842" i="5" s="1"/>
  <c r="J843" i="5" a="1"/>
  <c r="J843" i="5" s="1"/>
  <c r="J844" i="5" a="1"/>
  <c r="J844" i="5" s="1"/>
  <c r="J845" i="5" a="1"/>
  <c r="J845" i="5" s="1"/>
  <c r="J846" i="5" a="1"/>
  <c r="J846" i="5" s="1"/>
  <c r="J847" i="5" a="1"/>
  <c r="J847" i="5" s="1"/>
  <c r="J848" i="5" a="1"/>
  <c r="J848" i="5" s="1"/>
  <c r="J849" i="5" a="1"/>
  <c r="J849" i="5" s="1"/>
  <c r="J850" i="5" a="1"/>
  <c r="J850" i="5" s="1"/>
  <c r="J851" i="5" a="1"/>
  <c r="J851" i="5" s="1"/>
  <c r="J852" i="5" a="1"/>
  <c r="J852" i="5" s="1"/>
  <c r="J853" i="5" a="1"/>
  <c r="J853" i="5" s="1"/>
  <c r="J854" i="5" a="1"/>
  <c r="J854" i="5" s="1"/>
  <c r="J855" i="5" a="1"/>
  <c r="J855" i="5" s="1"/>
  <c r="J856" i="5" a="1"/>
  <c r="J856" i="5" s="1"/>
  <c r="J857" i="5" a="1"/>
  <c r="J857" i="5" s="1"/>
  <c r="J858" i="5" a="1"/>
  <c r="J858" i="5" s="1"/>
  <c r="J859" i="5" a="1"/>
  <c r="J859" i="5" s="1"/>
  <c r="J860" i="5" a="1"/>
  <c r="J860" i="5" s="1"/>
  <c r="J861" i="5" a="1"/>
  <c r="J861" i="5" s="1"/>
  <c r="J862" i="5" a="1"/>
  <c r="J862" i="5" s="1"/>
  <c r="J863" i="5" a="1"/>
  <c r="J863" i="5" s="1"/>
  <c r="J864" i="5" a="1"/>
  <c r="J864" i="5" s="1"/>
  <c r="J865" i="5" a="1"/>
  <c r="J865" i="5" s="1"/>
  <c r="J866" i="5" a="1"/>
  <c r="J866" i="5" s="1"/>
  <c r="J867" i="5" a="1"/>
  <c r="J867" i="5" s="1"/>
  <c r="J868" i="5" a="1"/>
  <c r="J868" i="5" s="1"/>
  <c r="J869" i="5" a="1"/>
  <c r="J869" i="5" s="1"/>
  <c r="J870" i="5" a="1"/>
  <c r="J870" i="5" s="1"/>
  <c r="J871" i="5" a="1"/>
  <c r="J871" i="5" s="1"/>
  <c r="J872" i="5" a="1"/>
  <c r="J872" i="5" s="1"/>
  <c r="J873" i="5" a="1"/>
  <c r="J873" i="5" s="1"/>
  <c r="J874" i="5" a="1"/>
  <c r="J874" i="5" s="1"/>
  <c r="J875" i="5" a="1"/>
  <c r="J875" i="5" s="1"/>
  <c r="J876" i="5" a="1"/>
  <c r="J876" i="5" s="1"/>
  <c r="J877" i="5" a="1"/>
  <c r="J877" i="5" s="1"/>
  <c r="J878" i="5" a="1"/>
  <c r="J878" i="5" s="1"/>
  <c r="J879" i="5" a="1"/>
  <c r="J879" i="5" s="1"/>
  <c r="J880" i="5" a="1"/>
  <c r="J880" i="5" s="1"/>
  <c r="J881" i="5" a="1"/>
  <c r="J881" i="5" s="1"/>
  <c r="J882" i="5" a="1"/>
  <c r="J882" i="5" s="1"/>
  <c r="J883" i="5" a="1"/>
  <c r="J883" i="5" s="1"/>
  <c r="J884" i="5" a="1"/>
  <c r="J884" i="5" s="1"/>
  <c r="J885" i="5" a="1"/>
  <c r="J885" i="5" s="1"/>
  <c r="J886" i="5" a="1"/>
  <c r="J886" i="5" s="1"/>
  <c r="J887" i="5" a="1"/>
  <c r="J887" i="5" s="1"/>
  <c r="J888" i="5" a="1"/>
  <c r="J888" i="5" s="1"/>
  <c r="J889" i="5" a="1"/>
  <c r="J889" i="5" s="1"/>
  <c r="J890" i="5" a="1"/>
  <c r="J890" i="5" s="1"/>
  <c r="J891" i="5" a="1"/>
  <c r="J891" i="5" s="1"/>
  <c r="J892" i="5" a="1"/>
  <c r="J892" i="5" s="1"/>
  <c r="J893" i="5" a="1"/>
  <c r="J893" i="5" s="1"/>
  <c r="J894" i="5" a="1"/>
  <c r="J894" i="5" s="1"/>
  <c r="J895" i="5" a="1"/>
  <c r="J895" i="5" s="1"/>
  <c r="J896" i="5" a="1"/>
  <c r="J896" i="5" s="1"/>
  <c r="J897" i="5" a="1"/>
  <c r="J897" i="5" s="1"/>
  <c r="J898" i="5" a="1"/>
  <c r="J898" i="5" s="1"/>
  <c r="J899" i="5" a="1"/>
  <c r="J899" i="5" s="1"/>
  <c r="J900" i="5" a="1"/>
  <c r="J900" i="5" s="1"/>
  <c r="J901" i="5" a="1"/>
  <c r="J901" i="5" s="1"/>
  <c r="J902" i="5" a="1"/>
  <c r="J902" i="5" s="1"/>
  <c r="J903" i="5" a="1"/>
  <c r="J903" i="5" s="1"/>
  <c r="J904" i="5" a="1"/>
  <c r="J904" i="5" s="1"/>
  <c r="J905" i="5" a="1"/>
  <c r="J905" i="5" s="1"/>
  <c r="J906" i="5" a="1"/>
  <c r="J906" i="5" s="1"/>
  <c r="J907" i="5" a="1"/>
  <c r="J907" i="5" s="1"/>
  <c r="J908" i="5" a="1"/>
  <c r="J908" i="5" s="1"/>
  <c r="J909" i="5" a="1"/>
  <c r="J909" i="5" s="1"/>
  <c r="J910" i="5" a="1"/>
  <c r="J910" i="5" s="1"/>
  <c r="J911" i="5" a="1"/>
  <c r="J911" i="5" s="1"/>
  <c r="J912" i="5" a="1"/>
  <c r="J912" i="5" s="1"/>
  <c r="J913" i="5" a="1"/>
  <c r="J913" i="5" s="1"/>
  <c r="J914" i="5" a="1"/>
  <c r="J914" i="5" s="1"/>
  <c r="J915" i="5" a="1"/>
  <c r="J915" i="5" s="1"/>
  <c r="J916" i="5" a="1"/>
  <c r="J916" i="5" s="1"/>
  <c r="J917" i="5" a="1"/>
  <c r="J917" i="5" s="1"/>
  <c r="J918" i="5" a="1"/>
  <c r="J918" i="5" s="1"/>
  <c r="J919" i="5" a="1"/>
  <c r="J919" i="5" s="1"/>
  <c r="J920" i="5" a="1"/>
  <c r="J920" i="5" s="1"/>
  <c r="J921" i="5" a="1"/>
  <c r="J921" i="5" s="1"/>
  <c r="J922" i="5" a="1"/>
  <c r="J922" i="5" s="1"/>
  <c r="J923" i="5" a="1"/>
  <c r="J923" i="5" s="1"/>
  <c r="J924" i="5" a="1"/>
  <c r="J924" i="5" s="1"/>
  <c r="J925" i="5" a="1"/>
  <c r="J925" i="5" s="1"/>
  <c r="J926" i="5" a="1"/>
  <c r="J926" i="5" s="1"/>
  <c r="J927" i="5" a="1"/>
  <c r="J927" i="5" s="1"/>
  <c r="J928" i="5" a="1"/>
  <c r="J928" i="5" s="1"/>
  <c r="J929" i="5" a="1"/>
  <c r="J929" i="5" s="1"/>
  <c r="J930" i="5" a="1"/>
  <c r="J930" i="5" s="1"/>
  <c r="J931" i="5" a="1"/>
  <c r="J931" i="5" s="1"/>
  <c r="J932" i="5" a="1"/>
  <c r="J932" i="5" s="1"/>
  <c r="J933" i="5" a="1"/>
  <c r="J933" i="5" s="1"/>
  <c r="J934" i="5" a="1"/>
  <c r="J934" i="5" s="1"/>
  <c r="J935" i="5" a="1"/>
  <c r="J935" i="5" s="1"/>
  <c r="J936" i="5" a="1"/>
  <c r="J936" i="5" s="1"/>
  <c r="J937" i="5" a="1"/>
  <c r="J937" i="5" s="1"/>
  <c r="J938" i="5" a="1"/>
  <c r="J938" i="5" s="1"/>
  <c r="J939" i="5" a="1"/>
  <c r="J939" i="5" s="1"/>
  <c r="J940" i="5" a="1"/>
  <c r="J940" i="5" s="1"/>
  <c r="J941" i="5" a="1"/>
  <c r="J941" i="5" s="1"/>
  <c r="J942" i="5" a="1"/>
  <c r="J942" i="5" s="1"/>
  <c r="J943" i="5" a="1"/>
  <c r="J943" i="5" s="1"/>
  <c r="J944" i="5" a="1"/>
  <c r="J944" i="5" s="1"/>
  <c r="J945" i="5" a="1"/>
  <c r="J945" i="5" s="1"/>
  <c r="J946" i="5" a="1"/>
  <c r="J946" i="5" s="1"/>
  <c r="J947" i="5" a="1"/>
  <c r="J947" i="5" s="1"/>
  <c r="J948" i="5" a="1"/>
  <c r="J948" i="5" s="1"/>
  <c r="J949" i="5" a="1"/>
  <c r="J949" i="5" s="1"/>
  <c r="J950" i="5" a="1"/>
  <c r="J950" i="5" s="1"/>
  <c r="J951" i="5" a="1"/>
  <c r="J951" i="5" s="1"/>
  <c r="J952" i="5" a="1"/>
  <c r="J952" i="5" s="1"/>
  <c r="J953" i="5" a="1"/>
  <c r="J953" i="5" s="1"/>
  <c r="J954" i="5" a="1"/>
  <c r="J954" i="5" s="1"/>
  <c r="J955" i="5" a="1"/>
  <c r="J955" i="5" s="1"/>
  <c r="J956" i="5" a="1"/>
  <c r="J956" i="5" s="1"/>
  <c r="J957" i="5" a="1"/>
  <c r="J957" i="5" s="1"/>
  <c r="J958" i="5" a="1"/>
  <c r="J958" i="5" s="1"/>
  <c r="J959" i="5" a="1"/>
  <c r="J959" i="5" s="1"/>
  <c r="J960" i="5" a="1"/>
  <c r="J960" i="5" s="1"/>
  <c r="J961" i="5" a="1"/>
  <c r="J961" i="5" s="1"/>
  <c r="J962" i="5" a="1"/>
  <c r="J962" i="5" s="1"/>
  <c r="J963" i="5" a="1"/>
  <c r="J963" i="5" s="1"/>
  <c r="J964" i="5" a="1"/>
  <c r="J964" i="5" s="1"/>
  <c r="J965" i="5" a="1"/>
  <c r="J965" i="5" s="1"/>
  <c r="J966" i="5" a="1"/>
  <c r="J966" i="5" s="1"/>
  <c r="J967" i="5" a="1"/>
  <c r="J967" i="5" s="1"/>
  <c r="J968" i="5" a="1"/>
  <c r="J968" i="5" s="1"/>
  <c r="J969" i="5" a="1"/>
  <c r="J969" i="5" s="1"/>
  <c r="J970" i="5" a="1"/>
  <c r="J970" i="5" s="1"/>
  <c r="J971" i="5" a="1"/>
  <c r="J971" i="5" s="1"/>
  <c r="J972" i="5" a="1"/>
  <c r="J972" i="5" s="1"/>
  <c r="J973" i="5" a="1"/>
  <c r="J973" i="5" s="1"/>
  <c r="J974" i="5" a="1"/>
  <c r="J974" i="5" s="1"/>
  <c r="J975" i="5" a="1"/>
  <c r="J975" i="5" s="1"/>
  <c r="J976" i="5" a="1"/>
  <c r="J976" i="5" s="1"/>
  <c r="J977" i="5" a="1"/>
  <c r="J977" i="5" s="1"/>
  <c r="J978" i="5" a="1"/>
  <c r="J978" i="5" s="1"/>
  <c r="J979" i="5" a="1"/>
  <c r="J979" i="5" s="1"/>
  <c r="J980" i="5" a="1"/>
  <c r="J980" i="5" s="1"/>
  <c r="J981" i="5" a="1"/>
  <c r="J981" i="5" s="1"/>
  <c r="J982" i="5" a="1"/>
  <c r="J982" i="5" s="1"/>
  <c r="J983" i="5" a="1"/>
  <c r="J983" i="5" s="1"/>
  <c r="J984" i="5" a="1"/>
  <c r="J984" i="5" s="1"/>
  <c r="J985" i="5" a="1"/>
  <c r="J985" i="5" s="1"/>
  <c r="J986" i="5" a="1"/>
  <c r="J986" i="5" s="1"/>
  <c r="J987" i="5" a="1"/>
  <c r="J987" i="5" s="1"/>
  <c r="J988" i="5" a="1"/>
  <c r="J988" i="5" s="1"/>
  <c r="J989" i="5" a="1"/>
  <c r="J989" i="5" s="1"/>
  <c r="J990" i="5" a="1"/>
  <c r="J990" i="5" s="1"/>
  <c r="J991" i="5" a="1"/>
  <c r="J991" i="5" s="1"/>
  <c r="J992" i="5" a="1"/>
  <c r="J992" i="5" s="1"/>
  <c r="J993" i="5" a="1"/>
  <c r="J993" i="5" s="1"/>
  <c r="J994" i="5" a="1"/>
  <c r="J994" i="5" s="1"/>
  <c r="J995" i="5" a="1"/>
  <c r="J995" i="5" s="1"/>
  <c r="J996" i="5" a="1"/>
  <c r="J996" i="5" s="1"/>
  <c r="J997" i="5" a="1"/>
  <c r="J997" i="5" s="1"/>
  <c r="J998" i="5" a="1"/>
  <c r="J998" i="5" s="1"/>
  <c r="J999" i="5" a="1"/>
  <c r="J999" i="5" s="1"/>
  <c r="J1000" i="5" a="1"/>
  <c r="J1000" i="5" s="1"/>
  <c r="J1001" i="5" a="1"/>
  <c r="J1001" i="5" s="1"/>
  <c r="J1002" i="5" a="1"/>
  <c r="J1002" i="5" s="1"/>
  <c r="J1003" i="5" a="1"/>
  <c r="J1003" i="5" s="1"/>
  <c r="J1004" i="5" a="1"/>
  <c r="J1004" i="5" s="1"/>
  <c r="J1005" i="5" a="1"/>
  <c r="J1005" i="5" s="1"/>
  <c r="J1006" i="5" a="1"/>
  <c r="J1006" i="5" s="1"/>
  <c r="J1007" i="5" a="1"/>
  <c r="J1007" i="5" s="1"/>
  <c r="J1008" i="5" a="1"/>
  <c r="J1008" i="5" s="1"/>
  <c r="J1009" i="5" a="1"/>
  <c r="J1009" i="5" s="1"/>
  <c r="J1010" i="5" a="1"/>
  <c r="J1010" i="5" s="1"/>
  <c r="J1011" i="5" a="1"/>
  <c r="J1011" i="5" s="1"/>
  <c r="J1012" i="5" a="1"/>
  <c r="J1012" i="5" s="1"/>
  <c r="J1013" i="5" a="1"/>
  <c r="J1013" i="5" s="1"/>
  <c r="J1014" i="5" a="1"/>
  <c r="J1014" i="5" s="1"/>
  <c r="J1015" i="5" a="1"/>
  <c r="J1015" i="5" s="1"/>
  <c r="J1016" i="5" a="1"/>
  <c r="J1016" i="5" s="1"/>
  <c r="J1017" i="5" a="1"/>
  <c r="J1017" i="5" s="1"/>
  <c r="J1018" i="5" a="1"/>
  <c r="J1018" i="5" s="1"/>
  <c r="J1019" i="5" a="1"/>
  <c r="J1019" i="5" s="1"/>
  <c r="J1020" i="5" a="1"/>
  <c r="J1020" i="5" s="1"/>
  <c r="J1021" i="5" a="1"/>
  <c r="J1021" i="5" s="1"/>
  <c r="J1022" i="5" a="1"/>
  <c r="J1022" i="5" s="1"/>
  <c r="J1023" i="5" a="1"/>
  <c r="J1023" i="5" s="1"/>
  <c r="J1024" i="5" a="1"/>
  <c r="J1024" i="5" s="1"/>
  <c r="J1025" i="5" a="1"/>
  <c r="J1025" i="5" s="1"/>
  <c r="J1026" i="5" a="1"/>
  <c r="J1026" i="5" s="1"/>
  <c r="J1027" i="5" a="1"/>
  <c r="J1027" i="5" s="1"/>
  <c r="J1028" i="5" a="1"/>
  <c r="J1028" i="5" s="1"/>
  <c r="J1029" i="5" a="1"/>
  <c r="J1029" i="5" s="1"/>
  <c r="J1030" i="5" a="1"/>
  <c r="J1030" i="5" s="1"/>
  <c r="J1031" i="5" a="1"/>
  <c r="J1031" i="5" s="1"/>
  <c r="J1032" i="5" a="1"/>
  <c r="J1032" i="5" s="1"/>
  <c r="J1033" i="5" a="1"/>
  <c r="J1033" i="5" s="1"/>
  <c r="J1034" i="5" a="1"/>
  <c r="J1034" i="5" s="1"/>
  <c r="J1035" i="5" a="1"/>
  <c r="J1035" i="5" s="1"/>
  <c r="J1036" i="5" a="1"/>
  <c r="J1036" i="5" s="1"/>
  <c r="J1037" i="5" a="1"/>
  <c r="J1037" i="5" s="1"/>
  <c r="J1038" i="5" a="1"/>
  <c r="J1038" i="5" s="1"/>
  <c r="J1039" i="5" a="1"/>
  <c r="J1039" i="5" s="1"/>
  <c r="J1040" i="5" a="1"/>
  <c r="J1040" i="5" s="1"/>
  <c r="J1041" i="5" a="1"/>
  <c r="J1041" i="5" s="1"/>
  <c r="J1042" i="5" a="1"/>
  <c r="J1042" i="5" s="1"/>
  <c r="J1043" i="5" a="1"/>
  <c r="J1043" i="5" s="1"/>
  <c r="J1044" i="5" a="1"/>
  <c r="J1044" i="5" s="1"/>
  <c r="J1045" i="5" a="1"/>
  <c r="J1045" i="5" s="1"/>
  <c r="J1046" i="5" a="1"/>
  <c r="J1046" i="5" s="1"/>
  <c r="J1047" i="5" a="1"/>
  <c r="J1047" i="5" s="1"/>
  <c r="J1048" i="5" a="1"/>
  <c r="J1048" i="5" s="1"/>
  <c r="J1049" i="5" a="1"/>
  <c r="J1049" i="5" s="1"/>
  <c r="J1050" i="5" a="1"/>
  <c r="J1050" i="5" s="1"/>
  <c r="J1051" i="5" a="1"/>
  <c r="J1051" i="5" s="1"/>
  <c r="J1052" i="5" a="1"/>
  <c r="J1052" i="5" s="1"/>
  <c r="J1053" i="5" a="1"/>
  <c r="J1053" i="5" s="1"/>
  <c r="J1054" i="5" a="1"/>
  <c r="J1054" i="5" s="1"/>
  <c r="J1055" i="5" a="1"/>
  <c r="J1055" i="5" s="1"/>
  <c r="J1056" i="5" a="1"/>
  <c r="J1056" i="5" s="1"/>
  <c r="J1057" i="5" a="1"/>
  <c r="J1057" i="5" s="1"/>
  <c r="J1058" i="5" a="1"/>
  <c r="J1058" i="5" s="1"/>
  <c r="J1059" i="5" a="1"/>
  <c r="J1059" i="5" s="1"/>
  <c r="J1060" i="5" a="1"/>
  <c r="J1060" i="5" s="1"/>
  <c r="J1061" i="5" a="1"/>
  <c r="J1061" i="5" s="1"/>
  <c r="J1062" i="5" a="1"/>
  <c r="J1062" i="5" s="1"/>
  <c r="J1063" i="5" a="1"/>
  <c r="J1063" i="5" s="1"/>
  <c r="J1064" i="5" a="1"/>
  <c r="J1064" i="5" s="1"/>
  <c r="J1065" i="5" a="1"/>
  <c r="J1065" i="5" s="1"/>
  <c r="J1066" i="5" a="1"/>
  <c r="J1066" i="5" s="1"/>
  <c r="J1067" i="5" a="1"/>
  <c r="J1067" i="5" s="1"/>
  <c r="J1068" i="5" a="1"/>
  <c r="J1068" i="5" s="1"/>
  <c r="J1069" i="5" a="1"/>
  <c r="J1069" i="5" s="1"/>
  <c r="J1070" i="5" a="1"/>
  <c r="J1070" i="5" s="1"/>
  <c r="J1071" i="5" a="1"/>
  <c r="J1071" i="5" s="1"/>
  <c r="J1072" i="5" a="1"/>
  <c r="J1072" i="5" s="1"/>
  <c r="J1073" i="5" a="1"/>
  <c r="J1073" i="5" s="1"/>
  <c r="J1074" i="5" a="1"/>
  <c r="J1074" i="5" s="1"/>
  <c r="J1075" i="5" a="1"/>
  <c r="J1075" i="5" s="1"/>
  <c r="J1076" i="5" a="1"/>
  <c r="J1076" i="5" s="1"/>
  <c r="J1077" i="5" a="1"/>
  <c r="J1077" i="5" s="1"/>
  <c r="J1078" i="5" a="1"/>
  <c r="J1078" i="5" s="1"/>
  <c r="J1079" i="5" a="1"/>
  <c r="J1079" i="5" s="1"/>
  <c r="J1080" i="5" a="1"/>
  <c r="J1080" i="5" s="1"/>
  <c r="J1081" i="5" a="1"/>
  <c r="J1081" i="5" s="1"/>
  <c r="J1082" i="5" a="1"/>
  <c r="J1082" i="5" s="1"/>
  <c r="J1083" i="5" a="1"/>
  <c r="J1083" i="5" s="1"/>
  <c r="J1084" i="5" a="1"/>
  <c r="J1084" i="5" s="1"/>
  <c r="J1085" i="5" a="1"/>
  <c r="J1085" i="5" s="1"/>
  <c r="J1086" i="5" a="1"/>
  <c r="J1086" i="5" s="1"/>
  <c r="J1087" i="5" a="1"/>
  <c r="J1087" i="5" s="1"/>
  <c r="J1088" i="5" a="1"/>
  <c r="J1088" i="5" s="1"/>
  <c r="J1089" i="5" a="1"/>
  <c r="J1089" i="5" s="1"/>
  <c r="J1090" i="5" a="1"/>
  <c r="J1090" i="5" s="1"/>
  <c r="J1091" i="5" a="1"/>
  <c r="J1091" i="5" s="1"/>
  <c r="J1092" i="5" a="1"/>
  <c r="J1092" i="5" s="1"/>
  <c r="J1093" i="5" a="1"/>
  <c r="J1093" i="5" s="1"/>
  <c r="J1094" i="5" a="1"/>
  <c r="J1094" i="5" s="1"/>
  <c r="J1095" i="5" a="1"/>
  <c r="J1095" i="5" s="1"/>
  <c r="J1096" i="5" a="1"/>
  <c r="J1096" i="5" s="1"/>
  <c r="J1097" i="5" a="1"/>
  <c r="J1097" i="5" s="1"/>
  <c r="J1098" i="5" a="1"/>
  <c r="J1098" i="5" s="1"/>
  <c r="J1099" i="5" a="1"/>
  <c r="J1099" i="5" s="1"/>
  <c r="J1100" i="5" a="1"/>
  <c r="J1100" i="5" s="1"/>
  <c r="J1101" i="5" a="1"/>
  <c r="J1101" i="5" s="1"/>
  <c r="J1102" i="5" a="1"/>
  <c r="J1102" i="5" s="1"/>
  <c r="J1103" i="5" a="1"/>
  <c r="J1103" i="5" s="1"/>
  <c r="J1104" i="5" a="1"/>
  <c r="J1104" i="5" s="1"/>
  <c r="J1105" i="5" a="1"/>
  <c r="J1105" i="5" s="1"/>
  <c r="J1106" i="5" a="1"/>
  <c r="J1106" i="5" s="1"/>
  <c r="J1107" i="5" a="1"/>
  <c r="J1107" i="5" s="1"/>
  <c r="J1108" i="5" a="1"/>
  <c r="J1108" i="5" s="1"/>
  <c r="J1109" i="5" a="1"/>
  <c r="J1109" i="5" s="1"/>
  <c r="J1110" i="5" a="1"/>
  <c r="J1110" i="5" s="1"/>
  <c r="J1111" i="5" a="1"/>
  <c r="J1111" i="5" s="1"/>
  <c r="J1112" i="5" a="1"/>
  <c r="J1112" i="5" s="1"/>
  <c r="J1113" i="5" a="1"/>
  <c r="J1113" i="5" s="1"/>
  <c r="J1114" i="5" a="1"/>
  <c r="J1114" i="5" s="1"/>
  <c r="J1115" i="5" a="1"/>
  <c r="J1115" i="5" s="1"/>
  <c r="J1116" i="5" a="1"/>
  <c r="J1116" i="5" s="1"/>
  <c r="J1117" i="5" a="1"/>
  <c r="J1117" i="5" s="1"/>
  <c r="J1118" i="5" a="1"/>
  <c r="J1118" i="5" s="1"/>
  <c r="J1119" i="5" a="1"/>
  <c r="J1119" i="5" s="1"/>
  <c r="J1120" i="5" a="1"/>
  <c r="J1120" i="5" s="1"/>
  <c r="J1121" i="5" a="1"/>
  <c r="J1121" i="5" s="1"/>
  <c r="J1122" i="5" a="1"/>
  <c r="J1122" i="5" s="1"/>
  <c r="J1123" i="5" a="1"/>
  <c r="J1123" i="5" s="1"/>
  <c r="J1124" i="5" a="1"/>
  <c r="J1124" i="5" s="1"/>
  <c r="J1125" i="5" a="1"/>
  <c r="J1125" i="5" s="1"/>
  <c r="J1126" i="5" a="1"/>
  <c r="J1126" i="5" s="1"/>
  <c r="J1127" i="5" a="1"/>
  <c r="J1127" i="5" s="1"/>
  <c r="J1128" i="5" a="1"/>
  <c r="J1128" i="5" s="1"/>
  <c r="J1129" i="5" a="1"/>
  <c r="J1129" i="5" s="1"/>
  <c r="J1130" i="5" a="1"/>
  <c r="J1130" i="5" s="1"/>
  <c r="J1131" i="5" a="1"/>
  <c r="J1131" i="5" s="1"/>
  <c r="J1132" i="5" a="1"/>
  <c r="J1132" i="5" s="1"/>
  <c r="J1133" i="5" a="1"/>
  <c r="J1133" i="5" s="1"/>
  <c r="J1134" i="5" a="1"/>
  <c r="J1134" i="5" s="1"/>
  <c r="J1135" i="5" a="1"/>
  <c r="J1135" i="5" s="1"/>
  <c r="J1136" i="5" a="1"/>
  <c r="J1136" i="5" s="1"/>
  <c r="J1137" i="5" a="1"/>
  <c r="J1137" i="5" s="1"/>
  <c r="J1138" i="5" a="1"/>
  <c r="J1138" i="5" s="1"/>
  <c r="J1139" i="5" a="1"/>
  <c r="J1139" i="5" s="1"/>
  <c r="J1140" i="5" a="1"/>
  <c r="J1140" i="5" s="1"/>
  <c r="J1141" i="5" a="1"/>
  <c r="J1141" i="5" s="1"/>
  <c r="J1142" i="5" a="1"/>
  <c r="J1142" i="5" s="1"/>
  <c r="J1143" i="5" a="1"/>
  <c r="J1143" i="5" s="1"/>
  <c r="J1144" i="5" a="1"/>
  <c r="J1144" i="5" s="1"/>
  <c r="J1145" i="5" a="1"/>
  <c r="J1145" i="5" s="1"/>
  <c r="J1146" i="5" a="1"/>
  <c r="J1146" i="5" s="1"/>
  <c r="J1147" i="5" a="1"/>
  <c r="J1147" i="5" s="1"/>
  <c r="J1148" i="5" a="1"/>
  <c r="J1148" i="5" s="1"/>
  <c r="J1149" i="5" a="1"/>
  <c r="J1149" i="5" s="1"/>
  <c r="J1150" i="5" a="1"/>
  <c r="J1150" i="5" s="1"/>
  <c r="J1151" i="5" a="1"/>
  <c r="J1151" i="5" s="1"/>
  <c r="J1152" i="5" a="1"/>
  <c r="J1152" i="5" s="1"/>
  <c r="J1153" i="5" a="1"/>
  <c r="J1153" i="5" s="1"/>
  <c r="J1154" i="5" a="1"/>
  <c r="J1154" i="5" s="1"/>
  <c r="J1155" i="5" a="1"/>
  <c r="J1155" i="5" s="1"/>
  <c r="J1156" i="5" a="1"/>
  <c r="J1156" i="5" s="1"/>
  <c r="J1157" i="5" a="1"/>
  <c r="J1157" i="5" s="1"/>
  <c r="J1158" i="5" a="1"/>
  <c r="J1158" i="5" s="1"/>
  <c r="J1159" i="5" a="1"/>
  <c r="J1159" i="5" s="1"/>
  <c r="J1160" i="5" a="1"/>
  <c r="J1160" i="5" s="1"/>
  <c r="J1161" i="5" a="1"/>
  <c r="J1161" i="5" s="1"/>
  <c r="J1162" i="5" a="1"/>
  <c r="J1162" i="5" s="1"/>
  <c r="J1163" i="5" a="1"/>
  <c r="J1163" i="5" s="1"/>
  <c r="J1164" i="5" a="1"/>
  <c r="J1164" i="5" s="1"/>
  <c r="J1165" i="5" a="1"/>
  <c r="J1165" i="5" s="1"/>
  <c r="J1166" i="5" a="1"/>
  <c r="J1166" i="5" s="1"/>
  <c r="J1167" i="5" a="1"/>
  <c r="J1167" i="5" s="1"/>
  <c r="J1168" i="5" a="1"/>
  <c r="J1168" i="5" s="1"/>
  <c r="J1169" i="5" a="1"/>
  <c r="J1169" i="5" s="1"/>
  <c r="J1170" i="5" a="1"/>
  <c r="J1170" i="5" s="1"/>
  <c r="J1171" i="5" a="1"/>
  <c r="J1171" i="5" s="1"/>
  <c r="J1172" i="5" a="1"/>
  <c r="J1172" i="5" s="1"/>
  <c r="J1173" i="5" a="1"/>
  <c r="J1173" i="5" s="1"/>
  <c r="J1174" i="5" a="1"/>
  <c r="J1174" i="5" s="1"/>
  <c r="J1175" i="5" a="1"/>
  <c r="J1175" i="5" s="1"/>
  <c r="J1176" i="5" a="1"/>
  <c r="J1176" i="5" s="1"/>
  <c r="J1177" i="5" a="1"/>
  <c r="J1177" i="5" s="1"/>
  <c r="J1178" i="5" a="1"/>
  <c r="J1178" i="5" s="1"/>
  <c r="J1179" i="5" a="1"/>
  <c r="J1179" i="5" s="1"/>
  <c r="J1180" i="5" a="1"/>
  <c r="J1180" i="5" s="1"/>
  <c r="J1181" i="5" a="1"/>
  <c r="J1181" i="5" s="1"/>
  <c r="J1182" i="5" a="1"/>
  <c r="J1182" i="5" s="1"/>
  <c r="J1183" i="5" a="1"/>
  <c r="J1183" i="5" s="1"/>
  <c r="J1184" i="5" a="1"/>
  <c r="J1184" i="5" s="1"/>
  <c r="J1185" i="5" a="1"/>
  <c r="J1185" i="5" s="1"/>
  <c r="J1186" i="5" a="1"/>
  <c r="J1186" i="5" s="1"/>
  <c r="J1187" i="5" a="1"/>
  <c r="J1187" i="5" s="1"/>
  <c r="J1188" i="5" a="1"/>
  <c r="J1188" i="5" s="1"/>
  <c r="J1189" i="5" a="1"/>
  <c r="J1189" i="5" s="1"/>
  <c r="J1190" i="5" a="1"/>
  <c r="J1190" i="5" s="1"/>
  <c r="J1191" i="5" a="1"/>
  <c r="J1191" i="5" s="1"/>
  <c r="J1192" i="5" a="1"/>
  <c r="J1192" i="5" s="1"/>
  <c r="J1193" i="5" a="1"/>
  <c r="J1193" i="5" s="1"/>
  <c r="J1194" i="5" a="1"/>
  <c r="J1194" i="5" s="1"/>
  <c r="J1195" i="5" a="1"/>
  <c r="J1195" i="5" s="1"/>
  <c r="J1196" i="5" a="1"/>
  <c r="J1196" i="5" s="1"/>
  <c r="J1197" i="5" a="1"/>
  <c r="J1197" i="5" s="1"/>
  <c r="J1198" i="5" a="1"/>
  <c r="J1198" i="5" s="1"/>
  <c r="J1199" i="5" a="1"/>
  <c r="J1199" i="5" s="1"/>
  <c r="J1200" i="5" a="1"/>
  <c r="J1200" i="5" s="1"/>
  <c r="J1201" i="5" a="1"/>
  <c r="J1201" i="5" s="1"/>
  <c r="J1202" i="5" a="1"/>
  <c r="J1202" i="5" s="1"/>
  <c r="J1203" i="5" a="1"/>
  <c r="J1203" i="5" s="1"/>
  <c r="J1204" i="5" a="1"/>
  <c r="J1204" i="5" s="1"/>
  <c r="J1205" i="5" a="1"/>
  <c r="J1205" i="5" s="1"/>
  <c r="J1206" i="5" a="1"/>
  <c r="J1206" i="5" s="1"/>
  <c r="J1207" i="5" a="1"/>
  <c r="J1207" i="5" s="1"/>
  <c r="J1208" i="5" a="1"/>
  <c r="J1208" i="5" s="1"/>
  <c r="J1209" i="5" a="1"/>
  <c r="J1209" i="5" s="1"/>
  <c r="J1210" i="5" a="1"/>
  <c r="J1210" i="5" s="1"/>
  <c r="J1211" i="5" a="1"/>
  <c r="J1211" i="5" s="1"/>
  <c r="J1212" i="5" a="1"/>
  <c r="J1212" i="5" s="1"/>
  <c r="J1213" i="5" a="1"/>
  <c r="J1213" i="5" s="1"/>
  <c r="J1214" i="5" a="1"/>
  <c r="J1214" i="5" s="1"/>
  <c r="J1215" i="5" a="1"/>
  <c r="J1215" i="5" s="1"/>
  <c r="J1216" i="5" a="1"/>
  <c r="J1216" i="5" s="1"/>
  <c r="J1217" i="5" a="1"/>
  <c r="J1217" i="5" s="1"/>
  <c r="J1218" i="5" a="1"/>
  <c r="J1218" i="5" s="1"/>
  <c r="J1219" i="5" a="1"/>
  <c r="J1219" i="5" s="1"/>
  <c r="J1220" i="5" a="1"/>
  <c r="J1220" i="5" s="1"/>
  <c r="J1221" i="5" a="1"/>
  <c r="J1221" i="5" s="1"/>
  <c r="J1222" i="5" a="1"/>
  <c r="J1222" i="5" s="1"/>
  <c r="J1223" i="5" a="1"/>
  <c r="J1223" i="5" s="1"/>
  <c r="J1224" i="5" a="1"/>
  <c r="J1224" i="5" s="1"/>
  <c r="J1225" i="5" a="1"/>
  <c r="J1225" i="5" s="1"/>
  <c r="J1226" i="5" a="1"/>
  <c r="J1226" i="5" s="1"/>
  <c r="J1227" i="5" a="1"/>
  <c r="J1227" i="5" s="1"/>
  <c r="J1228" i="5" a="1"/>
  <c r="J1228" i="5" s="1"/>
  <c r="J1229" i="5" a="1"/>
  <c r="J1229" i="5" s="1"/>
  <c r="J1230" i="5" a="1"/>
  <c r="J1230" i="5" s="1"/>
  <c r="J1231" i="5" a="1"/>
  <c r="J1231" i="5" s="1"/>
  <c r="J1232" i="5" a="1"/>
  <c r="J1232" i="5" s="1"/>
  <c r="J1233" i="5" a="1"/>
  <c r="J1233" i="5" s="1"/>
  <c r="J1234" i="5" a="1"/>
  <c r="J1234" i="5" s="1"/>
  <c r="J1235" i="5" a="1"/>
  <c r="J1235" i="5" s="1"/>
  <c r="J1236" i="5" a="1"/>
  <c r="J1236" i="5" s="1"/>
  <c r="J1237" i="5" a="1"/>
  <c r="J1237" i="5" s="1"/>
  <c r="J1238" i="5" a="1"/>
  <c r="J1238" i="5" s="1"/>
  <c r="J1239" i="5" a="1"/>
  <c r="J1239" i="5" s="1"/>
  <c r="J1240" i="5" a="1"/>
  <c r="J1240" i="5" s="1"/>
  <c r="J1241" i="5" a="1"/>
  <c r="J1241" i="5" s="1"/>
  <c r="J1242" i="5" a="1"/>
  <c r="J1242" i="5" s="1"/>
  <c r="J1243" i="5" a="1"/>
  <c r="J1243" i="5" s="1"/>
  <c r="J1244" i="5" a="1"/>
  <c r="J1244" i="5" s="1"/>
  <c r="J1245" i="5" a="1"/>
  <c r="J1245" i="5" s="1"/>
  <c r="J1246" i="5" a="1"/>
  <c r="J1246" i="5" s="1"/>
  <c r="J1247" i="5" a="1"/>
  <c r="J1247" i="5" s="1"/>
  <c r="J1248" i="5" a="1"/>
  <c r="J1248" i="5" s="1"/>
  <c r="J1249" i="5" a="1"/>
  <c r="J1249" i="5" s="1"/>
  <c r="J1250" i="5" a="1"/>
  <c r="J1250" i="5" s="1"/>
  <c r="J1251" i="5" a="1"/>
  <c r="J1251" i="5" s="1"/>
  <c r="J1252" i="5" a="1"/>
  <c r="J1252" i="5" s="1"/>
  <c r="J1253" i="5" a="1"/>
  <c r="J1253" i="5" s="1"/>
  <c r="J1254" i="5" a="1"/>
  <c r="J1254" i="5" s="1"/>
  <c r="J1255" i="5" a="1"/>
  <c r="J1255" i="5" s="1"/>
  <c r="J1256" i="5" a="1"/>
  <c r="J1256" i="5" s="1"/>
  <c r="J1257" i="5" a="1"/>
  <c r="J1257" i="5" s="1"/>
  <c r="J1258" i="5" a="1"/>
  <c r="J1258" i="5" s="1"/>
  <c r="J1259" i="5" a="1"/>
  <c r="J1259" i="5" s="1"/>
  <c r="J1260" i="5" a="1"/>
  <c r="J1260" i="5" s="1"/>
  <c r="J1261" i="5" a="1"/>
  <c r="J1261" i="5" s="1"/>
  <c r="J1262" i="5" a="1"/>
  <c r="J1262" i="5" s="1"/>
  <c r="J1263" i="5" a="1"/>
  <c r="J1263" i="5" s="1"/>
  <c r="J1264" i="5" a="1"/>
  <c r="J1264" i="5" s="1"/>
  <c r="J1265" i="5" a="1"/>
  <c r="J1265" i="5" s="1"/>
  <c r="J1266" i="5" a="1"/>
  <c r="J1266" i="5" s="1"/>
  <c r="J1267" i="5" a="1"/>
  <c r="J1267" i="5" s="1"/>
  <c r="J1268" i="5" a="1"/>
  <c r="J1268" i="5" s="1"/>
  <c r="J1269" i="5" a="1"/>
  <c r="J1269" i="5" s="1"/>
  <c r="J1270" i="5" a="1"/>
  <c r="J1270" i="5" s="1"/>
  <c r="J1271" i="5" a="1"/>
  <c r="J1271" i="5" s="1"/>
  <c r="J1272" i="5" a="1"/>
  <c r="J1272" i="5" s="1"/>
  <c r="J1273" i="5" a="1"/>
  <c r="J1273" i="5" s="1"/>
  <c r="J1274" i="5" a="1"/>
  <c r="J1274" i="5" s="1"/>
  <c r="J1275" i="5" a="1"/>
  <c r="J1275" i="5" s="1"/>
  <c r="J1276" i="5" a="1"/>
  <c r="J1276" i="5" s="1"/>
  <c r="J1277" i="5" a="1"/>
  <c r="J1277" i="5" s="1"/>
  <c r="J1278" i="5" a="1"/>
  <c r="J1278" i="5" s="1"/>
  <c r="J1279" i="5" a="1"/>
  <c r="J1279" i="5" s="1"/>
  <c r="J1280" i="5" a="1"/>
  <c r="J1280" i="5" s="1"/>
  <c r="J1281" i="5" a="1"/>
  <c r="J1281" i="5" s="1"/>
  <c r="J1282" i="5" a="1"/>
  <c r="J1282" i="5" s="1"/>
  <c r="J1283" i="5" a="1"/>
  <c r="J1283" i="5" s="1"/>
  <c r="J1284" i="5" a="1"/>
  <c r="J1284" i="5" s="1"/>
  <c r="J1285" i="5" a="1"/>
  <c r="J1285" i="5" s="1"/>
  <c r="J1286" i="5" a="1"/>
  <c r="J1286" i="5" s="1"/>
  <c r="J1287" i="5" a="1"/>
  <c r="J1287" i="5" s="1"/>
  <c r="J1288" i="5" a="1"/>
  <c r="J1288" i="5" s="1"/>
  <c r="J1289" i="5" a="1"/>
  <c r="J1289" i="5" s="1"/>
  <c r="J1290" i="5" a="1"/>
  <c r="J1290" i="5" s="1"/>
  <c r="J1291" i="5" a="1"/>
  <c r="J1291" i="5" s="1"/>
  <c r="J1292" i="5" a="1"/>
  <c r="J1292" i="5" s="1"/>
  <c r="J1293" i="5" a="1"/>
  <c r="J1293" i="5" s="1"/>
  <c r="J1294" i="5" a="1"/>
  <c r="J1294" i="5" s="1"/>
  <c r="J1295" i="5" a="1"/>
  <c r="J1295" i="5" s="1"/>
  <c r="J1296" i="5" a="1"/>
  <c r="J1296" i="5" s="1"/>
  <c r="J1297" i="5" a="1"/>
  <c r="J1297" i="5" s="1"/>
  <c r="J1298" i="5" a="1"/>
  <c r="J1298" i="5" s="1"/>
  <c r="J1299" i="5" a="1"/>
  <c r="J1299" i="5" s="1"/>
  <c r="J1300" i="5" a="1"/>
  <c r="J1300" i="5" s="1"/>
  <c r="J1301" i="5" a="1"/>
  <c r="J1301" i="5" s="1"/>
  <c r="J1302" i="5" a="1"/>
  <c r="J1302" i="5" s="1"/>
  <c r="J1303" i="5" a="1"/>
  <c r="J1303" i="5" s="1"/>
  <c r="J1304" i="5" a="1"/>
  <c r="J1304" i="5" s="1"/>
  <c r="J1305" i="5" a="1"/>
  <c r="J1305" i="5" s="1"/>
  <c r="J1306" i="5" a="1"/>
  <c r="J1306" i="5" s="1"/>
  <c r="J1307" i="5" a="1"/>
  <c r="J1307" i="5" s="1"/>
  <c r="J1308" i="5" a="1"/>
  <c r="J1308" i="5" s="1"/>
  <c r="J1309" i="5" a="1"/>
  <c r="J1309" i="5" s="1"/>
  <c r="J1310" i="5" a="1"/>
  <c r="J1310" i="5" s="1"/>
  <c r="J1311" i="5" a="1"/>
  <c r="J1311" i="5" s="1"/>
  <c r="J1312" i="5" a="1"/>
  <c r="J1312" i="5" s="1"/>
  <c r="J1313" i="5" a="1"/>
  <c r="J1313" i="5" s="1"/>
  <c r="J1314" i="5" a="1"/>
  <c r="J1314" i="5" s="1"/>
  <c r="J1315" i="5" a="1"/>
  <c r="J1315" i="5" s="1"/>
  <c r="J1316" i="5" a="1"/>
  <c r="J1316" i="5" s="1"/>
  <c r="J1317" i="5" a="1"/>
  <c r="J1317" i="5" s="1"/>
  <c r="J1318" i="5" a="1"/>
  <c r="J1318" i="5" s="1"/>
  <c r="J1319" i="5" a="1"/>
  <c r="J1319" i="5" s="1"/>
  <c r="J1320" i="5" a="1"/>
  <c r="J1320" i="5" s="1"/>
  <c r="J1321" i="5" a="1"/>
  <c r="J1321" i="5" s="1"/>
  <c r="J1322" i="5" a="1"/>
  <c r="J1322" i="5" s="1"/>
  <c r="J1323" i="5" a="1"/>
  <c r="J1323" i="5" s="1"/>
  <c r="J1324" i="5" a="1"/>
  <c r="J1324" i="5" s="1"/>
  <c r="J1325" i="5" a="1"/>
  <c r="J1325" i="5" s="1"/>
  <c r="J1326" i="5" a="1"/>
  <c r="J1326" i="5" s="1"/>
  <c r="J1327" i="5" a="1"/>
  <c r="J1327" i="5" s="1"/>
  <c r="J1328" i="5" a="1"/>
  <c r="J1328" i="5" s="1"/>
  <c r="J1329" i="5" a="1"/>
  <c r="J1329" i="5" s="1"/>
  <c r="J1330" i="5" a="1"/>
  <c r="J1330" i="5" s="1"/>
  <c r="J1331" i="5" a="1"/>
  <c r="J1331" i="5" s="1"/>
  <c r="J1332" i="5" a="1"/>
  <c r="J1332" i="5" s="1"/>
  <c r="J1333" i="5" a="1"/>
  <c r="J1333" i="5" s="1"/>
  <c r="J1334" i="5" a="1"/>
  <c r="J1334" i="5" s="1"/>
  <c r="J1335" i="5" a="1"/>
  <c r="J1335" i="5" s="1"/>
  <c r="J1336" i="5" a="1"/>
  <c r="J1336" i="5" s="1"/>
  <c r="J1337" i="5" a="1"/>
  <c r="J1337" i="5" s="1"/>
  <c r="J1338" i="5" a="1"/>
  <c r="J1338" i="5" s="1"/>
  <c r="J1339" i="5" a="1"/>
  <c r="J1339" i="5" s="1"/>
  <c r="J1340" i="5" a="1"/>
  <c r="J1340" i="5" s="1"/>
  <c r="J1341" i="5" a="1"/>
  <c r="J1341" i="5" s="1"/>
  <c r="J1342" i="5" a="1"/>
  <c r="J1342" i="5" s="1"/>
  <c r="J1343" i="5" a="1"/>
  <c r="J1343" i="5" s="1"/>
  <c r="J1344" i="5" a="1"/>
  <c r="J1344" i="5" s="1"/>
  <c r="J1345" i="5" a="1"/>
  <c r="J1345" i="5" s="1"/>
  <c r="J1346" i="5" a="1"/>
  <c r="J1346" i="5" s="1"/>
  <c r="J1347" i="5" a="1"/>
  <c r="J1347" i="5" s="1"/>
  <c r="J1348" i="5" a="1"/>
  <c r="J1348" i="5" s="1"/>
  <c r="J1349" i="5" a="1"/>
  <c r="J1349" i="5" s="1"/>
  <c r="J1350" i="5" a="1"/>
  <c r="J1350" i="5" s="1"/>
  <c r="J1351" i="5" a="1"/>
  <c r="J1351" i="5" s="1"/>
  <c r="J1352" i="5" a="1"/>
  <c r="J1352" i="5" s="1"/>
  <c r="J1353" i="5" a="1"/>
  <c r="J1353" i="5" s="1"/>
  <c r="J1354" i="5" a="1"/>
  <c r="J1354" i="5" s="1"/>
  <c r="J1355" i="5" a="1"/>
  <c r="J1355" i="5" s="1"/>
  <c r="J1356" i="5" a="1"/>
  <c r="J1356" i="5" s="1"/>
  <c r="J1357" i="5" a="1"/>
  <c r="J1357" i="5" s="1"/>
  <c r="J1358" i="5" a="1"/>
  <c r="J1358" i="5" s="1"/>
  <c r="J1359" i="5" a="1"/>
  <c r="J1359" i="5" s="1"/>
  <c r="J1360" i="5" a="1"/>
  <c r="J1360" i="5" s="1"/>
  <c r="J1361" i="5" a="1"/>
  <c r="J1361" i="5" s="1"/>
  <c r="J1362" i="5" a="1"/>
  <c r="J1362" i="5" s="1"/>
  <c r="J1363" i="5" a="1"/>
  <c r="J1363" i="5" s="1"/>
  <c r="J1364" i="5" a="1"/>
  <c r="J1364" i="5" s="1"/>
  <c r="J1365" i="5" a="1"/>
  <c r="J1365" i="5" s="1"/>
  <c r="J1366" i="5" a="1"/>
  <c r="J1366" i="5" s="1"/>
  <c r="J1367" i="5" a="1"/>
  <c r="J1367" i="5" s="1"/>
  <c r="J1368" i="5" a="1"/>
  <c r="J1368" i="5" s="1"/>
  <c r="J1369" i="5" a="1"/>
  <c r="J1369" i="5" s="1"/>
  <c r="J1370" i="5" a="1"/>
  <c r="J1370" i="5" s="1"/>
  <c r="J1371" i="5" a="1"/>
  <c r="J1371" i="5" s="1"/>
  <c r="J1372" i="5" a="1"/>
  <c r="J1372" i="5" s="1"/>
  <c r="J1373" i="5" a="1"/>
  <c r="J1373" i="5" s="1"/>
  <c r="J1374" i="5" a="1"/>
  <c r="J1374" i="5" s="1"/>
  <c r="J1375" i="5" a="1"/>
  <c r="J1375" i="5" s="1"/>
  <c r="J1376" i="5" a="1"/>
  <c r="J1376" i="5" s="1"/>
  <c r="J1377" i="5" a="1"/>
  <c r="J1377" i="5" s="1"/>
  <c r="J1378" i="5" a="1"/>
  <c r="J1378" i="5" s="1"/>
  <c r="J1379" i="5" a="1"/>
  <c r="J1379" i="5" s="1"/>
  <c r="J1380" i="5" a="1"/>
  <c r="J1380" i="5" s="1"/>
  <c r="J1381" i="5" a="1"/>
  <c r="J1381" i="5" s="1"/>
  <c r="J1382" i="5" a="1"/>
  <c r="J1382" i="5" s="1"/>
  <c r="J1383" i="5" a="1"/>
  <c r="J1383" i="5" s="1"/>
  <c r="J1384" i="5" a="1"/>
  <c r="J1384" i="5" s="1"/>
  <c r="J1385" i="5" a="1"/>
  <c r="J1385" i="5" s="1"/>
  <c r="J1386" i="5" a="1"/>
  <c r="J1386" i="5" s="1"/>
  <c r="J1387" i="5" a="1"/>
  <c r="J1387" i="5" s="1"/>
  <c r="J1388" i="5" a="1"/>
  <c r="J1388" i="5" s="1"/>
  <c r="J1389" i="5" a="1"/>
  <c r="J1389" i="5" s="1"/>
  <c r="J1390" i="5" a="1"/>
  <c r="J1390" i="5" s="1"/>
  <c r="J1391" i="5" a="1"/>
  <c r="J1391" i="5" s="1"/>
  <c r="J1392" i="5" a="1"/>
  <c r="J1392" i="5" s="1"/>
  <c r="J1393" i="5" a="1"/>
  <c r="J1393" i="5" s="1"/>
  <c r="J1394" i="5" a="1"/>
  <c r="J1394" i="5" s="1"/>
  <c r="J1395" i="5" a="1"/>
  <c r="J1395" i="5" s="1"/>
  <c r="J1396" i="5" a="1"/>
  <c r="J1396" i="5" s="1"/>
  <c r="J1397" i="5" a="1"/>
  <c r="J1397" i="5" s="1"/>
  <c r="J1398" i="5" a="1"/>
  <c r="J1398" i="5" s="1"/>
  <c r="J1399" i="5" a="1"/>
  <c r="J1399" i="5" s="1"/>
  <c r="J1400" i="5" a="1"/>
  <c r="J1400" i="5" s="1"/>
  <c r="J1401" i="5" a="1"/>
  <c r="J1401" i="5" s="1"/>
  <c r="J1402" i="5" a="1"/>
  <c r="J1402" i="5" s="1"/>
  <c r="J1403" i="5" a="1"/>
  <c r="J1403" i="5" s="1"/>
  <c r="J1404" i="5" a="1"/>
  <c r="J1404" i="5" s="1"/>
  <c r="J1405" i="5" a="1"/>
  <c r="J1405" i="5" s="1"/>
  <c r="J1406" i="5" a="1"/>
  <c r="J1406" i="5" s="1"/>
  <c r="J1407" i="5" a="1"/>
  <c r="J1407" i="5" s="1"/>
  <c r="J1408" i="5" a="1"/>
  <c r="J1408" i="5" s="1"/>
  <c r="J1409" i="5" a="1"/>
  <c r="J1409" i="5" s="1"/>
  <c r="J1410" i="5" a="1"/>
  <c r="J1410" i="5" s="1"/>
  <c r="J1411" i="5" a="1"/>
  <c r="J1411" i="5" s="1"/>
  <c r="J1412" i="5" a="1"/>
  <c r="J1412" i="5" s="1"/>
  <c r="J1413" i="5" a="1"/>
  <c r="J1413" i="5" s="1"/>
  <c r="J1414" i="5" a="1"/>
  <c r="J1414" i="5" s="1"/>
  <c r="J1415" i="5" a="1"/>
  <c r="J1415" i="5" s="1"/>
  <c r="J1416" i="5" a="1"/>
  <c r="J1416" i="5" s="1"/>
  <c r="J1417" i="5" a="1"/>
  <c r="J1417" i="5" s="1"/>
  <c r="J1418" i="5" a="1"/>
  <c r="J1418" i="5" s="1"/>
  <c r="J1419" i="5" a="1"/>
  <c r="J1419" i="5" s="1"/>
  <c r="J1420" i="5" a="1"/>
  <c r="J1420" i="5" s="1"/>
  <c r="J1421" i="5" a="1"/>
  <c r="J1421" i="5" s="1"/>
  <c r="J1422" i="5" a="1"/>
  <c r="J1422" i="5" s="1"/>
  <c r="J1423" i="5" a="1"/>
  <c r="J1423" i="5" s="1"/>
  <c r="J1424" i="5" a="1"/>
  <c r="J1424" i="5" s="1"/>
  <c r="J1425" i="5" a="1"/>
  <c r="J1425" i="5" s="1"/>
  <c r="J1426" i="5" a="1"/>
  <c r="J1426" i="5" s="1"/>
  <c r="J1427" i="5" a="1"/>
  <c r="J1427" i="5" s="1"/>
  <c r="J1428" i="5" a="1"/>
  <c r="J1428" i="5" s="1"/>
  <c r="J1429" i="5" a="1"/>
  <c r="J1429" i="5" s="1"/>
  <c r="J1430" i="5" a="1"/>
  <c r="J1430" i="5" s="1"/>
  <c r="J1431" i="5" a="1"/>
  <c r="J1431" i="5" s="1"/>
  <c r="J1432" i="5" a="1"/>
  <c r="J1432" i="5" s="1"/>
  <c r="J1433" i="5" a="1"/>
  <c r="J1433" i="5" s="1"/>
  <c r="J1434" i="5" a="1"/>
  <c r="J1434" i="5" s="1"/>
  <c r="J1435" i="5" a="1"/>
  <c r="J1435" i="5" s="1"/>
  <c r="J1436" i="5" a="1"/>
  <c r="J1436" i="5" s="1"/>
  <c r="J1437" i="5" a="1"/>
  <c r="J1437" i="5" s="1"/>
  <c r="J1438" i="5" a="1"/>
  <c r="J1438" i="5" s="1"/>
  <c r="J1439" i="5" a="1"/>
  <c r="J1439" i="5" s="1"/>
  <c r="J1440" i="5" a="1"/>
  <c r="J1440" i="5" s="1"/>
  <c r="J1441" i="5" a="1"/>
  <c r="J1441" i="5" s="1"/>
  <c r="J1442" i="5" a="1"/>
  <c r="J1442" i="5" s="1"/>
  <c r="J1443" i="5" a="1"/>
  <c r="J1443" i="5" s="1"/>
  <c r="J1444" i="5" a="1"/>
  <c r="J1444" i="5" s="1"/>
  <c r="J1445" i="5" a="1"/>
  <c r="J1445" i="5" s="1"/>
  <c r="J1446" i="5" a="1"/>
  <c r="J1446" i="5" s="1"/>
  <c r="J1447" i="5" a="1"/>
  <c r="J1447" i="5" s="1"/>
  <c r="J1448" i="5" a="1"/>
  <c r="J1448" i="5" s="1"/>
  <c r="J1449" i="5" a="1"/>
  <c r="J1449" i="5" s="1"/>
  <c r="J1450" i="5" a="1"/>
  <c r="J1450" i="5" s="1"/>
  <c r="J1451" i="5" a="1"/>
  <c r="J1451" i="5" s="1"/>
  <c r="J1452" i="5" a="1"/>
  <c r="J1452" i="5" s="1"/>
  <c r="J1453" i="5" a="1"/>
  <c r="J1453" i="5" s="1"/>
  <c r="J1454" i="5" a="1"/>
  <c r="J1454" i="5" s="1"/>
  <c r="J1455" i="5" a="1"/>
  <c r="J1455" i="5" s="1"/>
  <c r="J1456" i="5" a="1"/>
  <c r="J1456" i="5" s="1"/>
  <c r="J1457" i="5" a="1"/>
  <c r="J1457" i="5" s="1"/>
  <c r="J1458" i="5" a="1"/>
  <c r="J1458" i="5" s="1"/>
  <c r="J1459" i="5" a="1"/>
  <c r="J1459" i="5" s="1"/>
  <c r="J1460" i="5" a="1"/>
  <c r="J1460" i="5" s="1"/>
  <c r="J1461" i="5" a="1"/>
  <c r="J1461" i="5" s="1"/>
  <c r="J1462" i="5" a="1"/>
  <c r="J1462" i="5" s="1"/>
  <c r="J1463" i="5" a="1"/>
  <c r="J1463" i="5" s="1"/>
  <c r="J1464" i="5" a="1"/>
  <c r="J1464" i="5" s="1"/>
  <c r="J1465" i="5" a="1"/>
  <c r="J1465" i="5" s="1"/>
  <c r="J1466" i="5" a="1"/>
  <c r="J1466" i="5" s="1"/>
  <c r="J1467" i="5" a="1"/>
  <c r="J1467" i="5" s="1"/>
  <c r="J1468" i="5" a="1"/>
  <c r="J1468" i="5" s="1"/>
  <c r="J1469" i="5" a="1"/>
  <c r="J1469" i="5" s="1"/>
  <c r="J1470" i="5" a="1"/>
  <c r="J1470" i="5" s="1"/>
  <c r="J1471" i="5" a="1"/>
  <c r="J1471" i="5" s="1"/>
  <c r="J1472" i="5" a="1"/>
  <c r="J1472" i="5" s="1"/>
  <c r="J1473" i="5" a="1"/>
  <c r="J1473" i="5" s="1"/>
  <c r="J1474" i="5" a="1"/>
  <c r="J1474" i="5" s="1"/>
  <c r="J1475" i="5" a="1"/>
  <c r="J1475" i="5" s="1"/>
  <c r="J1476" i="5" a="1"/>
  <c r="J1476" i="5" s="1"/>
  <c r="J1477" i="5" a="1"/>
  <c r="J1477" i="5" s="1"/>
  <c r="J1478" i="5" a="1"/>
  <c r="J1478" i="5" s="1"/>
  <c r="J1479" i="5" a="1"/>
  <c r="J1479" i="5" s="1"/>
  <c r="J1480" i="5" a="1"/>
  <c r="J1480" i="5" s="1"/>
  <c r="J1481" i="5" a="1"/>
  <c r="J1481" i="5" s="1"/>
  <c r="J1482" i="5" a="1"/>
  <c r="J1482" i="5" s="1"/>
  <c r="J1483" i="5" a="1"/>
  <c r="J1483" i="5" s="1"/>
  <c r="J1484" i="5" a="1"/>
  <c r="J1484" i="5" s="1"/>
  <c r="J1485" i="5" a="1"/>
  <c r="J1485" i="5" s="1"/>
  <c r="J1486" i="5" a="1"/>
  <c r="J1486" i="5" s="1"/>
  <c r="J1487" i="5" a="1"/>
  <c r="J1487" i="5" s="1"/>
  <c r="J1488" i="5" a="1"/>
  <c r="J1488" i="5" s="1"/>
  <c r="J1489" i="5" a="1"/>
  <c r="J1489" i="5" s="1"/>
  <c r="J1490" i="5" a="1"/>
  <c r="J1490" i="5" s="1"/>
  <c r="J1491" i="5" a="1"/>
  <c r="J1491" i="5" s="1"/>
  <c r="J1492" i="5" a="1"/>
  <c r="J1492" i="5" s="1"/>
  <c r="J1493" i="5" a="1"/>
  <c r="J1493" i="5" s="1"/>
  <c r="J1494" i="5" a="1"/>
  <c r="J1494" i="5" s="1"/>
  <c r="J1495" i="5" a="1"/>
  <c r="J1495" i="5" s="1"/>
  <c r="J1496" i="5" a="1"/>
  <c r="J1496" i="5" s="1"/>
  <c r="J1497" i="5" a="1"/>
  <c r="J1497" i="5" s="1"/>
  <c r="J1498" i="5" a="1"/>
  <c r="J1498" i="5" s="1"/>
  <c r="J1499" i="5" a="1"/>
  <c r="J1499" i="5" s="1"/>
  <c r="J1500" i="5" a="1"/>
  <c r="J1500" i="5" s="1"/>
  <c r="J1501" i="5" a="1"/>
  <c r="J1501" i="5" s="1"/>
  <c r="J1502" i="5" a="1"/>
  <c r="J1502" i="5" s="1"/>
  <c r="J1503" i="5" a="1"/>
  <c r="J1503" i="5" s="1"/>
  <c r="J1504" i="5" a="1"/>
  <c r="J1504" i="5" s="1"/>
  <c r="J1505" i="5" a="1"/>
  <c r="J1505" i="5" s="1"/>
  <c r="J1506" i="5" a="1"/>
  <c r="J1506" i="5" s="1"/>
  <c r="J1507" i="5" a="1"/>
  <c r="J1507" i="5" s="1"/>
  <c r="J1508" i="5" a="1"/>
  <c r="J1508" i="5" s="1"/>
  <c r="J1509" i="5" a="1"/>
  <c r="J1509" i="5" s="1"/>
  <c r="J1510" i="5" a="1"/>
  <c r="J1510" i="5" s="1"/>
  <c r="J1511" i="5" a="1"/>
  <c r="J1511" i="5" s="1"/>
  <c r="J1512" i="5" a="1"/>
  <c r="J1512" i="5" s="1"/>
  <c r="J1513" i="5" a="1"/>
  <c r="J1513" i="5" s="1"/>
  <c r="J1514" i="5" a="1"/>
  <c r="J1514" i="5" s="1"/>
  <c r="J1515" i="5" a="1"/>
  <c r="J1515" i="5" s="1"/>
  <c r="J1516" i="5" a="1"/>
  <c r="J1516" i="5" s="1"/>
  <c r="J1517" i="5" a="1"/>
  <c r="J1517" i="5" s="1"/>
  <c r="J1518" i="5" a="1"/>
  <c r="J1518" i="5" s="1"/>
  <c r="J1519" i="5" a="1"/>
  <c r="J1519" i="5" s="1"/>
  <c r="J1520" i="5" a="1"/>
  <c r="J1520" i="5" s="1"/>
  <c r="J1521" i="5" a="1"/>
  <c r="J1521" i="5" s="1"/>
  <c r="J1522" i="5" a="1"/>
  <c r="J1522" i="5" s="1"/>
  <c r="J1523" i="5" a="1"/>
  <c r="J1523" i="5" s="1"/>
  <c r="J1524" i="5" a="1"/>
  <c r="J1524" i="5" s="1"/>
  <c r="J1525" i="5" a="1"/>
  <c r="J1525" i="5" s="1"/>
  <c r="J1526" i="5" a="1"/>
  <c r="J1526" i="5" s="1"/>
  <c r="J1527" i="5" a="1"/>
  <c r="J1527" i="5" s="1"/>
  <c r="J1528" i="5" a="1"/>
  <c r="J1528" i="5" s="1"/>
  <c r="J1529" i="5" a="1"/>
  <c r="J1529" i="5" s="1"/>
  <c r="J1530" i="5" a="1"/>
  <c r="J1530" i="5" s="1"/>
  <c r="J1531" i="5" a="1"/>
  <c r="J1531" i="5" s="1"/>
  <c r="J1532" i="5" a="1"/>
  <c r="J1532" i="5" s="1"/>
  <c r="J1533" i="5" a="1"/>
  <c r="J1533" i="5" s="1"/>
  <c r="J1534" i="5" a="1"/>
  <c r="J1534" i="5" s="1"/>
  <c r="J1535" i="5" a="1"/>
  <c r="J1535" i="5" s="1"/>
  <c r="J1536" i="5" a="1"/>
  <c r="J1536" i="5" s="1"/>
  <c r="J1537" i="5" a="1"/>
  <c r="J1537" i="5" s="1"/>
  <c r="J1538" i="5" a="1"/>
  <c r="J1538" i="5" s="1"/>
  <c r="J1539" i="5" a="1"/>
  <c r="J1539" i="5" s="1"/>
  <c r="J1540" i="5" a="1"/>
  <c r="J1540" i="5" s="1"/>
  <c r="J1541" i="5" a="1"/>
  <c r="J1541" i="5" s="1"/>
  <c r="J1542" i="5" a="1"/>
  <c r="J1542" i="5" s="1"/>
  <c r="J1543" i="5" a="1"/>
  <c r="J1543" i="5" s="1"/>
  <c r="J1544" i="5" a="1"/>
  <c r="J1544" i="5" s="1"/>
  <c r="J1545" i="5" a="1"/>
  <c r="J1545" i="5" s="1"/>
  <c r="J1546" i="5" a="1"/>
  <c r="J1546" i="5" s="1"/>
  <c r="J1547" i="5" a="1"/>
  <c r="J1547" i="5" s="1"/>
  <c r="J1548" i="5" a="1"/>
  <c r="J1548" i="5" s="1"/>
  <c r="J1549" i="5" a="1"/>
  <c r="J1549" i="5" s="1"/>
  <c r="J1550" i="5" a="1"/>
  <c r="J1550" i="5" s="1"/>
  <c r="J1551" i="5" a="1"/>
  <c r="J1551" i="5" s="1"/>
  <c r="J1552" i="5" a="1"/>
  <c r="J1552" i="5" s="1"/>
  <c r="J1553" i="5" a="1"/>
  <c r="J1553" i="5" s="1"/>
  <c r="J1554" i="5" a="1"/>
  <c r="J1554" i="5" s="1"/>
  <c r="J1555" i="5" a="1"/>
  <c r="J1555" i="5" s="1"/>
  <c r="J1556" i="5" a="1"/>
  <c r="J1556" i="5" s="1"/>
  <c r="J1557" i="5" a="1"/>
  <c r="J1557" i="5" s="1"/>
  <c r="J1558" i="5" a="1"/>
  <c r="J1558" i="5" s="1"/>
  <c r="J1559" i="5" a="1"/>
  <c r="J1559" i="5" s="1"/>
  <c r="J1560" i="5" a="1"/>
  <c r="J1560" i="5" s="1"/>
  <c r="J1561" i="5" a="1"/>
  <c r="J1561" i="5" s="1"/>
  <c r="J1562" i="5" a="1"/>
  <c r="J1562" i="5" s="1"/>
  <c r="J1563" i="5" a="1"/>
  <c r="J1563" i="5" s="1"/>
  <c r="J1564" i="5" a="1"/>
  <c r="J1564" i="5" s="1"/>
  <c r="J1565" i="5" a="1"/>
  <c r="J1565" i="5" s="1"/>
  <c r="J1566" i="5" a="1"/>
  <c r="J1566" i="5" s="1"/>
  <c r="J1567" i="5" a="1"/>
  <c r="J1567" i="5" s="1"/>
  <c r="J1568" i="5" a="1"/>
  <c r="J1568" i="5" s="1"/>
  <c r="J1569" i="5" a="1"/>
  <c r="J1569" i="5" s="1"/>
  <c r="J1570" i="5" a="1"/>
  <c r="J1570" i="5" s="1"/>
  <c r="J1571" i="5" a="1"/>
  <c r="J1571" i="5" s="1"/>
  <c r="J1572" i="5" a="1"/>
  <c r="J1572" i="5" s="1"/>
  <c r="J1573" i="5" a="1"/>
  <c r="J1573" i="5" s="1"/>
  <c r="J1574" i="5" a="1"/>
  <c r="J1574" i="5" s="1"/>
  <c r="J1575" i="5" a="1"/>
  <c r="J1575" i="5" s="1"/>
  <c r="J1576" i="5" a="1"/>
  <c r="J1576" i="5" s="1"/>
  <c r="J1577" i="5" a="1"/>
  <c r="J1577" i="5" s="1"/>
  <c r="J1578" i="5" a="1"/>
  <c r="J1578" i="5" s="1"/>
  <c r="J1579" i="5" a="1"/>
  <c r="J1579" i="5" s="1"/>
  <c r="J1580" i="5" a="1"/>
  <c r="J1580" i="5" s="1"/>
  <c r="J1581" i="5" a="1"/>
  <c r="J1581" i="5" s="1"/>
  <c r="J1582" i="5" a="1"/>
  <c r="J1582" i="5" s="1"/>
  <c r="J1583" i="5" a="1"/>
  <c r="J1583" i="5" s="1"/>
  <c r="J1584" i="5" a="1"/>
  <c r="J1584" i="5" s="1"/>
  <c r="J1585" i="5" a="1"/>
  <c r="J1585" i="5" s="1"/>
  <c r="J1586" i="5" a="1"/>
  <c r="J1586" i="5" s="1"/>
  <c r="J1587" i="5" a="1"/>
  <c r="J1587" i="5" s="1"/>
  <c r="J1588" i="5" a="1"/>
  <c r="J1588" i="5" s="1"/>
  <c r="J1589" i="5" a="1"/>
  <c r="J1589" i="5" s="1"/>
  <c r="J1590" i="5" a="1"/>
  <c r="J1590" i="5" s="1"/>
  <c r="J1591" i="5" a="1"/>
  <c r="J1591" i="5" s="1"/>
  <c r="J1592" i="5" a="1"/>
  <c r="J1592" i="5" s="1"/>
  <c r="J1593" i="5" a="1"/>
  <c r="J1593" i="5" s="1"/>
  <c r="J1594" i="5" a="1"/>
  <c r="J1594" i="5" s="1"/>
  <c r="J1595" i="5" a="1"/>
  <c r="J1595" i="5" s="1"/>
  <c r="J1596" i="5" a="1"/>
  <c r="J1596" i="5" s="1"/>
  <c r="J1597" i="5" a="1"/>
  <c r="J1597" i="5" s="1"/>
  <c r="J1598" i="5" a="1"/>
  <c r="J1598" i="5" s="1"/>
  <c r="J1599" i="5" a="1"/>
  <c r="J1599" i="5" s="1"/>
  <c r="J1600" i="5" a="1"/>
  <c r="J1600" i="5" s="1"/>
  <c r="J1601" i="5" a="1"/>
  <c r="J1601" i="5" s="1"/>
  <c r="J1602" i="5" a="1"/>
  <c r="J1602" i="5" s="1"/>
  <c r="J1603" i="5" a="1"/>
  <c r="J1603" i="5" s="1"/>
  <c r="J1604" i="5" a="1"/>
  <c r="J1604" i="5" s="1"/>
  <c r="J1605" i="5" a="1"/>
  <c r="J1605" i="5" s="1"/>
  <c r="J1606" i="5" a="1"/>
  <c r="J1606" i="5" s="1"/>
  <c r="J1607" i="5" a="1"/>
  <c r="J1607" i="5" s="1"/>
  <c r="J1608" i="5" a="1"/>
  <c r="J1608" i="5" s="1"/>
  <c r="J1609" i="5" a="1"/>
  <c r="J1609" i="5" s="1"/>
  <c r="J1610" i="5" a="1"/>
  <c r="J1610" i="5" s="1"/>
  <c r="J733" i="5" a="1"/>
  <c r="J733" i="5" s="1"/>
  <c r="J1611" i="5" a="1"/>
  <c r="J1611" i="5" s="1"/>
  <c r="J1612" i="5" a="1"/>
  <c r="J1612" i="5" s="1"/>
  <c r="J1613" i="5" a="1"/>
  <c r="J1613" i="5" s="1"/>
  <c r="J1614" i="5" a="1"/>
  <c r="J1614" i="5" s="1"/>
  <c r="J1615" i="5" a="1"/>
  <c r="J1615" i="5" s="1"/>
  <c r="J1616" i="5" a="1"/>
  <c r="J1616" i="5" s="1"/>
  <c r="J1617" i="5" a="1"/>
  <c r="J1617" i="5" s="1"/>
  <c r="J1618" i="5" a="1"/>
  <c r="J1618" i="5" s="1"/>
  <c r="J1619" i="5" a="1"/>
  <c r="J1619" i="5" s="1"/>
  <c r="J1620" i="5" a="1"/>
  <c r="J1620" i="5" s="1"/>
  <c r="J1621" i="5" a="1"/>
  <c r="J1621" i="5" s="1"/>
  <c r="J1622" i="5" a="1"/>
  <c r="J1622" i="5" s="1"/>
  <c r="J1623" i="5" a="1"/>
  <c r="J1623" i="5" s="1"/>
  <c r="J1624" i="5" a="1"/>
  <c r="J1624" i="5" s="1"/>
  <c r="J1625" i="5" a="1"/>
  <c r="J1625" i="5" s="1"/>
  <c r="J1626" i="5" a="1"/>
  <c r="J1626" i="5" s="1"/>
  <c r="J1627" i="5" a="1"/>
  <c r="J1627" i="5" s="1"/>
  <c r="J1628" i="5" a="1"/>
  <c r="J1628" i="5" s="1"/>
  <c r="J1629" i="5" a="1"/>
  <c r="J1629" i="5" s="1"/>
  <c r="J1630" i="5" a="1"/>
  <c r="J1630" i="5" s="1"/>
  <c r="J1631" i="5" a="1"/>
  <c r="J1631" i="5" s="1"/>
  <c r="J1632" i="5" a="1"/>
  <c r="J1632" i="5" s="1"/>
  <c r="J1633" i="5" a="1"/>
  <c r="J1633" i="5" s="1"/>
  <c r="J1634" i="5" a="1"/>
  <c r="J1634" i="5" s="1"/>
  <c r="J1635" i="5" a="1"/>
  <c r="J1635" i="5" s="1"/>
  <c r="J1636" i="5" a="1"/>
  <c r="J1636" i="5" s="1"/>
  <c r="J1637" i="5" a="1"/>
  <c r="J1637" i="5" s="1"/>
  <c r="J1638" i="5" a="1"/>
  <c r="J1638" i="5" s="1"/>
  <c r="J1639" i="5" a="1"/>
  <c r="J1639" i="5" s="1"/>
  <c r="J1640" i="5" a="1"/>
  <c r="J1640" i="5" s="1"/>
  <c r="J1641" i="5" a="1"/>
  <c r="J1641" i="5" s="1"/>
  <c r="J1642" i="5" a="1"/>
  <c r="J1642" i="5" s="1"/>
  <c r="J1643" i="5" a="1"/>
  <c r="J1643" i="5" s="1"/>
  <c r="J1644" i="5" a="1"/>
  <c r="J1644" i="5" s="1"/>
  <c r="J1645" i="5" a="1"/>
  <c r="J1645" i="5" s="1"/>
  <c r="J1646" i="5" a="1"/>
  <c r="J1646" i="5" s="1"/>
  <c r="J1647" i="5" a="1"/>
  <c r="J1647" i="5" s="1"/>
  <c r="J1648" i="5" a="1"/>
  <c r="J1648" i="5" s="1"/>
  <c r="J1649" i="5" a="1"/>
  <c r="J1649" i="5" s="1"/>
  <c r="J1650" i="5" a="1"/>
  <c r="J1650" i="5" s="1"/>
  <c r="J1651" i="5" a="1"/>
  <c r="J1651" i="5" s="1"/>
  <c r="J1652" i="5" a="1"/>
  <c r="J1652" i="5" s="1"/>
  <c r="J1653" i="5" a="1"/>
  <c r="J1653" i="5" s="1"/>
  <c r="J1654" i="5" a="1"/>
  <c r="J1654" i="5" s="1"/>
  <c r="J1655" i="5" a="1"/>
  <c r="J1655" i="5" s="1"/>
  <c r="J1656" i="5" a="1"/>
  <c r="J1656" i="5" s="1"/>
  <c r="J1657" i="5" a="1"/>
  <c r="J1657" i="5" s="1"/>
  <c r="J1658" i="5" a="1"/>
  <c r="J1658" i="5" s="1"/>
  <c r="J1659" i="5" a="1"/>
  <c r="J1659" i="5" s="1"/>
  <c r="J1660" i="5" a="1"/>
  <c r="J1660" i="5" s="1"/>
  <c r="J1661" i="5" a="1"/>
  <c r="J1661" i="5" s="1"/>
  <c r="J1662" i="5" a="1"/>
  <c r="J1662" i="5" s="1"/>
  <c r="J1663" i="5" a="1"/>
  <c r="J1663" i="5" s="1"/>
  <c r="J1664" i="5" a="1"/>
  <c r="J1664" i="5" s="1"/>
  <c r="J1665" i="5" a="1"/>
  <c r="J1665" i="5" s="1"/>
  <c r="J1666" i="5" a="1"/>
  <c r="J1666" i="5" s="1"/>
  <c r="J1667" i="5" a="1"/>
  <c r="J1667" i="5" s="1"/>
  <c r="J1668" i="5" a="1"/>
  <c r="J1668" i="5" s="1"/>
  <c r="J1669" i="5" a="1"/>
  <c r="J1669" i="5" s="1"/>
  <c r="J1670" i="5" a="1"/>
  <c r="J1670" i="5" s="1"/>
  <c r="J1671" i="5" a="1"/>
  <c r="J1671" i="5" s="1"/>
  <c r="J1672" i="5" a="1"/>
  <c r="J1672" i="5" s="1"/>
  <c r="J1673" i="5" a="1"/>
  <c r="J1673" i="5" s="1"/>
  <c r="J1674" i="5" a="1"/>
  <c r="J1674" i="5" s="1"/>
  <c r="J1675" i="5" a="1"/>
  <c r="J1675" i="5" s="1"/>
  <c r="J1676" i="5" a="1"/>
  <c r="J1676" i="5" s="1"/>
  <c r="J1677" i="5" a="1"/>
  <c r="J1677" i="5" s="1"/>
  <c r="J1678" i="5" a="1"/>
  <c r="J1678" i="5" s="1"/>
  <c r="J1679" i="5" a="1"/>
  <c r="J1679" i="5" s="1"/>
  <c r="J1680" i="5" a="1"/>
  <c r="J1680" i="5" s="1"/>
  <c r="J1681" i="5" a="1"/>
  <c r="J1681" i="5" s="1"/>
  <c r="J1682" i="5" a="1"/>
  <c r="J1682" i="5" s="1"/>
  <c r="J1683" i="5" a="1"/>
  <c r="J1683" i="5" s="1"/>
  <c r="J1684" i="5" a="1"/>
  <c r="J1684" i="5" s="1"/>
  <c r="J1685" i="5" a="1"/>
  <c r="J1685" i="5" s="1"/>
  <c r="J1686" i="5" a="1"/>
  <c r="J1686" i="5" s="1"/>
  <c r="J1687" i="5" a="1"/>
  <c r="J1687" i="5" s="1"/>
  <c r="J1688" i="5" a="1"/>
  <c r="J1688" i="5" s="1"/>
  <c r="J1689" i="5" a="1"/>
  <c r="J1689" i="5" s="1"/>
  <c r="J1690" i="5" a="1"/>
  <c r="J1690" i="5" s="1"/>
  <c r="J1691" i="5" a="1"/>
  <c r="J1691" i="5" s="1"/>
  <c r="J1692" i="5" a="1"/>
  <c r="J1692" i="5" s="1"/>
  <c r="J1693" i="5" a="1"/>
  <c r="J1693" i="5" s="1"/>
  <c r="J1694" i="5" a="1"/>
  <c r="J1694" i="5" s="1"/>
  <c r="J1695" i="5" a="1"/>
  <c r="J1695" i="5" s="1"/>
  <c r="J1696" i="5" a="1"/>
  <c r="J1696" i="5" s="1"/>
  <c r="J1697" i="5" a="1"/>
  <c r="J1697" i="5" s="1"/>
  <c r="J1698" i="5" a="1"/>
  <c r="J1698" i="5" s="1"/>
  <c r="J1699" i="5" a="1"/>
  <c r="J1699" i="5" s="1"/>
  <c r="J1700" i="5" a="1"/>
  <c r="J1700" i="5" s="1"/>
  <c r="J1701" i="5" a="1"/>
  <c r="J1701" i="5" s="1"/>
  <c r="J1702" i="5" a="1"/>
  <c r="J1702" i="5" s="1"/>
  <c r="J1703" i="5" a="1"/>
  <c r="J1703" i="5" s="1"/>
  <c r="J1704" i="5" a="1"/>
  <c r="J1704" i="5" s="1"/>
  <c r="J1705" i="5" a="1"/>
  <c r="J1705" i="5" s="1"/>
  <c r="J1706" i="5" a="1"/>
  <c r="J1706" i="5" s="1"/>
  <c r="J1707" i="5" a="1"/>
  <c r="J1707" i="5" s="1"/>
  <c r="J1708" i="5" a="1"/>
  <c r="J1708" i="5" s="1"/>
  <c r="J1709" i="5" a="1"/>
  <c r="J1709" i="5" s="1"/>
  <c r="J1710" i="5" a="1"/>
  <c r="J1710" i="5" s="1"/>
  <c r="J1711" i="5" a="1"/>
  <c r="J1711" i="5" s="1"/>
  <c r="J1712" i="5" a="1"/>
  <c r="J1712" i="5" s="1"/>
  <c r="J1713" i="5" a="1"/>
  <c r="J1713" i="5" s="1"/>
  <c r="J1714" i="5" a="1"/>
  <c r="J1714" i="5" s="1"/>
  <c r="J1715" i="5" a="1"/>
  <c r="J1715" i="5" s="1"/>
  <c r="J1716" i="5" a="1"/>
  <c r="J1716" i="5" s="1"/>
  <c r="J1717" i="5" a="1"/>
  <c r="J1717" i="5" s="1"/>
  <c r="J1718" i="5" a="1"/>
  <c r="J1718" i="5" s="1"/>
  <c r="J1719" i="5" a="1"/>
  <c r="J1719" i="5" s="1"/>
  <c r="J1720" i="5" a="1"/>
  <c r="J1720" i="5" s="1"/>
  <c r="J1721" i="5" a="1"/>
  <c r="J1721" i="5" s="1"/>
  <c r="J1722" i="5" a="1"/>
  <c r="J1722" i="5" s="1"/>
  <c r="J1723" i="5" a="1"/>
  <c r="J1723" i="5" s="1"/>
  <c r="J1724" i="5" a="1"/>
  <c r="J1724" i="5" s="1"/>
  <c r="J1725" i="5" a="1"/>
  <c r="J1725" i="5" s="1"/>
  <c r="J1726" i="5" a="1"/>
  <c r="J1726" i="5" s="1"/>
  <c r="J1727" i="5" a="1"/>
  <c r="J1727" i="5" s="1"/>
  <c r="J1728" i="5" a="1"/>
  <c r="J1728" i="5" s="1"/>
  <c r="J1729" i="5" a="1"/>
  <c r="J1729" i="5" s="1"/>
  <c r="J1730" i="5" a="1"/>
  <c r="J1730" i="5" s="1"/>
  <c r="J1731" i="5" a="1"/>
  <c r="J1731" i="5" s="1"/>
  <c r="J1732" i="5" a="1"/>
  <c r="J1732" i="5" s="1"/>
  <c r="J1733" i="5" a="1"/>
  <c r="J1733" i="5" s="1"/>
  <c r="J1734" i="5" a="1"/>
  <c r="J1734" i="5" s="1"/>
  <c r="J1735" i="5" a="1"/>
  <c r="J1735" i="5" s="1"/>
  <c r="J1736" i="5" a="1"/>
  <c r="J1736" i="5" s="1"/>
  <c r="J1737" i="5" a="1"/>
  <c r="J1737" i="5" s="1"/>
  <c r="J1738" i="5" a="1"/>
  <c r="J1738" i="5" s="1"/>
  <c r="J1739" i="5" a="1"/>
  <c r="J1739" i="5" s="1"/>
  <c r="J1740" i="5" a="1"/>
  <c r="J1740" i="5" s="1"/>
  <c r="J1741" i="5" a="1"/>
  <c r="J1741" i="5" s="1"/>
  <c r="J1742" i="5" a="1"/>
  <c r="J1742" i="5" s="1"/>
  <c r="J1743" i="5" a="1"/>
  <c r="J1743" i="5" s="1"/>
  <c r="J1744" i="5" a="1"/>
  <c r="J1744" i="5" s="1"/>
  <c r="J1745" i="5" a="1"/>
  <c r="J1745" i="5" s="1"/>
  <c r="J1746" i="5" a="1"/>
  <c r="J1746" i="5" s="1"/>
  <c r="J1747" i="5" a="1"/>
  <c r="J1747" i="5" s="1"/>
  <c r="J1748" i="5" a="1"/>
  <c r="J1748" i="5" s="1"/>
  <c r="J1749" i="5" a="1"/>
  <c r="J1749" i="5" s="1"/>
  <c r="J1750" i="5" a="1"/>
  <c r="J1750" i="5" s="1"/>
  <c r="J1751" i="5" a="1"/>
  <c r="J1751" i="5" s="1"/>
  <c r="J1752" i="5" a="1"/>
  <c r="J1752" i="5" s="1"/>
  <c r="J1753" i="5" a="1"/>
  <c r="J1753" i="5" s="1"/>
  <c r="J1754" i="5" a="1"/>
  <c r="J1754" i="5" s="1"/>
  <c r="J1755" i="5" a="1"/>
  <c r="J1755" i="5" s="1"/>
  <c r="J1756" i="5" a="1"/>
  <c r="J1756" i="5" s="1"/>
  <c r="J1757" i="5" a="1"/>
  <c r="J1757" i="5" s="1"/>
  <c r="J1758" i="5" a="1"/>
  <c r="J1758" i="5" s="1"/>
  <c r="J1759" i="5" a="1"/>
  <c r="J1759" i="5" s="1"/>
  <c r="J1760" i="5" a="1"/>
  <c r="J1760" i="5" s="1"/>
  <c r="J1761" i="5" a="1"/>
  <c r="J1761" i="5" s="1"/>
  <c r="J1762" i="5" a="1"/>
  <c r="J1762" i="5" s="1"/>
  <c r="J1763" i="5" a="1"/>
  <c r="J1763" i="5" s="1"/>
  <c r="J1764" i="5" a="1"/>
  <c r="J1764" i="5" s="1"/>
  <c r="J1765" i="5" a="1"/>
  <c r="J1765" i="5" s="1"/>
  <c r="J1766" i="5" a="1"/>
  <c r="J1766" i="5" s="1"/>
  <c r="J1767" i="5" a="1"/>
  <c r="J1767" i="5" s="1"/>
  <c r="J1768" i="5" a="1"/>
  <c r="J1768" i="5" s="1"/>
  <c r="J1769" i="5" a="1"/>
  <c r="J1769" i="5" s="1"/>
  <c r="J1770" i="5" a="1"/>
  <c r="J1770" i="5" s="1"/>
  <c r="J1771" i="5" a="1"/>
  <c r="J1771" i="5" s="1"/>
  <c r="J1772" i="5" a="1"/>
  <c r="J1772" i="5" s="1"/>
  <c r="J1773" i="5" a="1"/>
  <c r="J1773" i="5" s="1"/>
  <c r="J1774" i="5" a="1"/>
  <c r="J1774" i="5" s="1"/>
  <c r="J1775" i="5" a="1"/>
  <c r="J1775" i="5" s="1"/>
  <c r="J1776" i="5" a="1"/>
  <c r="J1776" i="5" s="1"/>
  <c r="J1777" i="5" a="1"/>
  <c r="J1777" i="5" s="1"/>
  <c r="J1778" i="5" a="1"/>
  <c r="J1778" i="5" s="1"/>
  <c r="J1779" i="5" a="1"/>
  <c r="J1779" i="5" s="1"/>
  <c r="J1780" i="5" a="1"/>
  <c r="J1780" i="5" s="1"/>
  <c r="J1781" i="5" a="1"/>
  <c r="J1781" i="5" s="1"/>
  <c r="J1782" i="5" a="1"/>
  <c r="J1782" i="5" s="1"/>
  <c r="J1783" i="5" a="1"/>
  <c r="J1783" i="5" s="1"/>
  <c r="J1784" i="5" a="1"/>
  <c r="J1784" i="5" s="1"/>
  <c r="J1785" i="5" a="1"/>
  <c r="J1785" i="5" s="1"/>
  <c r="J1786" i="5" a="1"/>
  <c r="J1786" i="5" s="1"/>
  <c r="J1787" i="5" a="1"/>
  <c r="J1787" i="5" s="1"/>
  <c r="J1788" i="5" a="1"/>
  <c r="J1788" i="5" s="1"/>
  <c r="J1789" i="5" a="1"/>
  <c r="J1789" i="5" s="1"/>
  <c r="J1790" i="5" a="1"/>
  <c r="J1790" i="5" s="1"/>
  <c r="J1791" i="5" a="1"/>
  <c r="J1791" i="5" s="1"/>
  <c r="J1792" i="5" a="1"/>
  <c r="J1792" i="5" s="1"/>
  <c r="J1793" i="5" a="1"/>
  <c r="J1793" i="5" s="1"/>
  <c r="J1794" i="5" a="1"/>
  <c r="J1794" i="5" s="1"/>
  <c r="J1795" i="5" a="1"/>
  <c r="J1795" i="5" s="1"/>
  <c r="J1796" i="5" a="1"/>
  <c r="J1796" i="5" s="1"/>
  <c r="J1797" i="5" a="1"/>
  <c r="J1797" i="5" s="1"/>
  <c r="J1798" i="5" a="1"/>
  <c r="J1798" i="5" s="1"/>
  <c r="J1799" i="5" a="1"/>
  <c r="J1799" i="5" s="1"/>
  <c r="J1800" i="5" a="1"/>
  <c r="J1800" i="5" s="1"/>
  <c r="J1801" i="5" a="1"/>
  <c r="J1801" i="5" s="1"/>
  <c r="J1802" i="5" a="1"/>
  <c r="J1802" i="5" s="1"/>
  <c r="J1803" i="5" a="1"/>
  <c r="J1803" i="5" s="1"/>
  <c r="J1804" i="5" a="1"/>
  <c r="J1804" i="5" s="1"/>
  <c r="J1805" i="5" a="1"/>
  <c r="J1805" i="5" s="1"/>
  <c r="J1806" i="5" a="1"/>
  <c r="J1806" i="5" s="1"/>
  <c r="J1807" i="5" a="1"/>
  <c r="J1807" i="5" s="1"/>
  <c r="J1808" i="5" a="1"/>
  <c r="J1808" i="5" s="1"/>
  <c r="J1809" i="5" a="1"/>
  <c r="J1809" i="5" s="1"/>
  <c r="J1810" i="5" a="1"/>
  <c r="J1810" i="5" s="1"/>
  <c r="J1811" i="5" a="1"/>
  <c r="J1811" i="5" s="1"/>
  <c r="J1812" i="5" a="1"/>
  <c r="J1812" i="5" s="1"/>
  <c r="J1813" i="5" a="1"/>
  <c r="J1813" i="5" s="1"/>
  <c r="J1814" i="5" a="1"/>
  <c r="J1814" i="5" s="1"/>
  <c r="J1815" i="5" a="1"/>
  <c r="J1815" i="5" s="1"/>
  <c r="J1816" i="5" a="1"/>
  <c r="J1816" i="5" s="1"/>
  <c r="J1817" i="5" a="1"/>
  <c r="J1817" i="5" s="1"/>
  <c r="J1818" i="5" a="1"/>
  <c r="J1818" i="5" s="1"/>
  <c r="J1819" i="5" a="1"/>
  <c r="J1819" i="5" s="1"/>
  <c r="J1820" i="5" a="1"/>
  <c r="J1820" i="5" s="1"/>
  <c r="J1821" i="5" a="1"/>
  <c r="J1821" i="5" s="1"/>
  <c r="J1822" i="5" a="1"/>
  <c r="J1822" i="5" s="1"/>
  <c r="J1823" i="5" a="1"/>
  <c r="J1823" i="5" s="1"/>
  <c r="J1824" i="5" a="1"/>
  <c r="J1824" i="5" s="1"/>
  <c r="J1825" i="5" a="1"/>
  <c r="J1825" i="5" s="1"/>
  <c r="J1826" i="5" a="1"/>
  <c r="J1826" i="5" s="1"/>
  <c r="J1827" i="5" a="1"/>
  <c r="J1827" i="5" s="1"/>
  <c r="J1828" i="5" a="1"/>
  <c r="J1828" i="5" s="1"/>
  <c r="J1829" i="5" a="1"/>
  <c r="J1829" i="5" s="1"/>
  <c r="J1830" i="5" a="1"/>
  <c r="J1830" i="5" s="1"/>
  <c r="J1831" i="5" a="1"/>
  <c r="J1831" i="5" s="1"/>
  <c r="J1832" i="5" a="1"/>
  <c r="J1832" i="5" s="1"/>
  <c r="J1833" i="5" a="1"/>
  <c r="J1833" i="5" s="1"/>
  <c r="J1834" i="5" a="1"/>
  <c r="J1834" i="5" s="1"/>
  <c r="J1835" i="5" a="1"/>
  <c r="J1835" i="5" s="1"/>
  <c r="J1836" i="5" a="1"/>
  <c r="J1836" i="5" s="1"/>
  <c r="J1837" i="5" a="1"/>
  <c r="J1837" i="5" s="1"/>
  <c r="J1838" i="5" a="1"/>
  <c r="J1838" i="5" s="1"/>
  <c r="J1839" i="5" a="1"/>
  <c r="J1839" i="5" s="1"/>
  <c r="J1840" i="5" a="1"/>
  <c r="J1840" i="5" s="1"/>
  <c r="J1841" i="5" a="1"/>
  <c r="J1841" i="5" s="1"/>
  <c r="J1842" i="5" a="1"/>
  <c r="J1842" i="5" s="1"/>
  <c r="J1843" i="5" a="1"/>
  <c r="J1843" i="5" s="1"/>
  <c r="J1844" i="5" a="1"/>
  <c r="J1844" i="5" s="1"/>
  <c r="J1845" i="5" a="1"/>
  <c r="J1845" i="5" s="1"/>
  <c r="J1846" i="5" a="1"/>
  <c r="J1846" i="5" s="1"/>
  <c r="J1847" i="5" a="1"/>
  <c r="J1847" i="5" s="1"/>
  <c r="J1848" i="5" a="1"/>
  <c r="J1848" i="5" s="1"/>
  <c r="J1849" i="5" a="1"/>
  <c r="J1849" i="5" s="1"/>
  <c r="J1850" i="5" a="1"/>
  <c r="J1850" i="5" s="1"/>
  <c r="J1851" i="5" a="1"/>
  <c r="J1851" i="5" s="1"/>
  <c r="J1852" i="5" a="1"/>
  <c r="J1852" i="5" s="1"/>
  <c r="J1853" i="5" a="1"/>
  <c r="J1853" i="5" s="1"/>
  <c r="J1854" i="5" a="1"/>
  <c r="J1854" i="5" s="1"/>
  <c r="J1855" i="5" a="1"/>
  <c r="J1855" i="5" s="1"/>
  <c r="J1856" i="5" a="1"/>
  <c r="J1856" i="5" s="1"/>
  <c r="J1857" i="5" a="1"/>
  <c r="J1857" i="5" s="1"/>
  <c r="J1858" i="5" a="1"/>
  <c r="J1858" i="5" s="1"/>
  <c r="J1859" i="5" a="1"/>
  <c r="J1859" i="5" s="1"/>
  <c r="J1860" i="5" a="1"/>
  <c r="J1860" i="5" s="1"/>
  <c r="J1861" i="5" a="1"/>
  <c r="J1861" i="5" s="1"/>
  <c r="J1862" i="5" a="1"/>
  <c r="J1862" i="5" s="1"/>
  <c r="J1863" i="5" a="1"/>
  <c r="J1863" i="5" s="1"/>
  <c r="J1864" i="5" a="1"/>
  <c r="J1864" i="5" s="1"/>
  <c r="J1866" i="5" a="1"/>
  <c r="J1866" i="5" s="1"/>
  <c r="J1867" i="5" a="1"/>
  <c r="J1867" i="5" s="1"/>
  <c r="J1868" i="5" a="1"/>
  <c r="J1868" i="5" s="1"/>
  <c r="J1869" i="5" a="1"/>
  <c r="J1869" i="5" s="1"/>
  <c r="J1870" i="5" a="1"/>
  <c r="J1870" i="5" s="1"/>
  <c r="J1871" i="5" a="1"/>
  <c r="J1871" i="5" s="1"/>
  <c r="J1872" i="5" a="1"/>
  <c r="J1872" i="5" s="1"/>
  <c r="J1873" i="5" a="1"/>
  <c r="J1873" i="5" s="1"/>
  <c r="J1874" i="5" a="1"/>
  <c r="J1874" i="5" s="1"/>
  <c r="J1875" i="5" a="1"/>
  <c r="J1875" i="5" s="1"/>
  <c r="J1876" i="5" a="1"/>
  <c r="J1876" i="5" s="1"/>
  <c r="J1877" i="5" a="1"/>
  <c r="J1877" i="5" s="1"/>
  <c r="J1878" i="5" a="1"/>
  <c r="J1878" i="5" s="1"/>
  <c r="J1879" i="5" a="1"/>
  <c r="J1879" i="5" s="1"/>
  <c r="J1880" i="5" a="1"/>
  <c r="J1880" i="5" s="1"/>
  <c r="J1881" i="5" a="1"/>
  <c r="J1881" i="5" s="1"/>
  <c r="J1882" i="5" a="1"/>
  <c r="J1882" i="5" s="1"/>
  <c r="J1883" i="5" a="1"/>
  <c r="J1883" i="5" s="1"/>
  <c r="J1884" i="5" a="1"/>
  <c r="J1884" i="5" s="1"/>
  <c r="J1885" i="5" a="1"/>
  <c r="J1885" i="5" s="1"/>
  <c r="J1886" i="5" a="1"/>
  <c r="J1886" i="5" s="1"/>
  <c r="J1887" i="5" a="1"/>
  <c r="J1887" i="5" s="1"/>
  <c r="J1888" i="5" a="1"/>
  <c r="J1888" i="5" s="1"/>
  <c r="J1889" i="5" a="1"/>
  <c r="J1889" i="5" s="1"/>
  <c r="J1890" i="5" a="1"/>
  <c r="J1890" i="5" s="1"/>
  <c r="J1891" i="5" a="1"/>
  <c r="J1891" i="5" s="1"/>
  <c r="J1892" i="5" a="1"/>
  <c r="J1892" i="5" s="1"/>
  <c r="J1893" i="5" a="1"/>
  <c r="J1893" i="5" s="1"/>
  <c r="J1894" i="5" a="1"/>
  <c r="J1894" i="5" s="1"/>
  <c r="J1895" i="5" a="1"/>
  <c r="J1895" i="5" s="1"/>
  <c r="J1896" i="5" a="1"/>
  <c r="J1896" i="5" s="1"/>
  <c r="J1897" i="5" a="1"/>
  <c r="J1897" i="5" s="1"/>
  <c r="J1898" i="5" a="1"/>
  <c r="J1898" i="5" s="1"/>
  <c r="J1899" i="5" a="1"/>
  <c r="J1899" i="5" s="1"/>
  <c r="J1900" i="5" a="1"/>
  <c r="J1900" i="5" s="1"/>
  <c r="J1901" i="5" a="1"/>
  <c r="J1901" i="5" s="1"/>
  <c r="J1902" i="5" a="1"/>
  <c r="J1902" i="5" s="1"/>
  <c r="J1903" i="5" a="1"/>
  <c r="J1903" i="5" s="1"/>
  <c r="J1904" i="5" a="1"/>
  <c r="J1904" i="5" s="1"/>
  <c r="J1905" i="5" a="1"/>
  <c r="J1905" i="5" s="1"/>
  <c r="J1906" i="5" a="1"/>
  <c r="J1906" i="5" s="1"/>
  <c r="J1907" i="5" a="1"/>
  <c r="J1907" i="5" s="1"/>
  <c r="J1908" i="5" a="1"/>
  <c r="J1908" i="5" s="1"/>
  <c r="J1909" i="5" a="1"/>
  <c r="J1909" i="5" s="1"/>
  <c r="J1910" i="5" a="1"/>
  <c r="J1910" i="5" s="1"/>
  <c r="J1911" i="5" a="1"/>
  <c r="J1911" i="5" s="1"/>
  <c r="J1912" i="5" a="1"/>
  <c r="J1912" i="5" s="1"/>
  <c r="J1913" i="5" a="1"/>
  <c r="J1913" i="5" s="1"/>
  <c r="J1914" i="5" a="1"/>
  <c r="J1914" i="5" s="1"/>
  <c r="J1915" i="5" a="1"/>
  <c r="J1915" i="5" s="1"/>
  <c r="J1916" i="5" a="1"/>
  <c r="J1916" i="5" s="1"/>
  <c r="J1917" i="5" a="1"/>
  <c r="J1917" i="5" s="1"/>
  <c r="J1918" i="5" a="1"/>
  <c r="J1918" i="5" s="1"/>
  <c r="J1919" i="5" a="1"/>
  <c r="J1919" i="5" s="1"/>
  <c r="J1920" i="5" a="1"/>
  <c r="J1920" i="5" s="1"/>
  <c r="J1921" i="5" a="1"/>
  <c r="J1921" i="5" s="1"/>
  <c r="J1922" i="5" a="1"/>
  <c r="J1922" i="5" s="1"/>
  <c r="J1923" i="5" a="1"/>
  <c r="J1923" i="5" s="1"/>
  <c r="J1924" i="5" a="1"/>
  <c r="J1924" i="5" s="1"/>
  <c r="J1925" i="5" a="1"/>
  <c r="J1925" i="5" s="1"/>
  <c r="J1926" i="5" a="1"/>
  <c r="J1926" i="5" s="1"/>
  <c r="J1927" i="5" a="1"/>
  <c r="J1927" i="5" s="1"/>
  <c r="J1928" i="5" a="1"/>
  <c r="J1928" i="5" s="1"/>
  <c r="J1929" i="5" a="1"/>
  <c r="J1929" i="5" s="1"/>
  <c r="J1930" i="5" a="1"/>
  <c r="J1930" i="5" s="1"/>
  <c r="J1931" i="5" a="1"/>
  <c r="J1931" i="5" s="1"/>
  <c r="J1932" i="5" a="1"/>
  <c r="J1932" i="5" s="1"/>
  <c r="J1933" i="5" a="1"/>
  <c r="J1933" i="5" s="1"/>
  <c r="J1934" i="5" a="1"/>
  <c r="J1934" i="5" s="1"/>
  <c r="J1935" i="5" a="1"/>
  <c r="J1935" i="5" s="1"/>
  <c r="J1936" i="5" a="1"/>
  <c r="J1936" i="5" s="1"/>
  <c r="J1937" i="5" a="1"/>
  <c r="J1937" i="5" s="1"/>
  <c r="J1938" i="5" a="1"/>
  <c r="J1938" i="5" s="1"/>
  <c r="J1939" i="5" a="1"/>
  <c r="J1939" i="5" s="1"/>
  <c r="J1940" i="5" a="1"/>
  <c r="J1940" i="5" s="1"/>
  <c r="J1941" i="5" a="1"/>
  <c r="J1941" i="5" s="1"/>
  <c r="J1942" i="5" a="1"/>
  <c r="J1942" i="5" s="1"/>
  <c r="J1943" i="5" a="1"/>
  <c r="J1943" i="5" s="1"/>
  <c r="J1944" i="5" a="1"/>
  <c r="J1944" i="5" s="1"/>
  <c r="J1945" i="5" a="1"/>
  <c r="J1945" i="5" s="1"/>
  <c r="J1946" i="5" a="1"/>
  <c r="J1946" i="5" s="1"/>
  <c r="J1947" i="5" a="1"/>
  <c r="J1947" i="5" s="1"/>
  <c r="J1948" i="5" a="1"/>
  <c r="J1948" i="5" s="1"/>
  <c r="J1949" i="5" a="1"/>
  <c r="J1949" i="5" s="1"/>
  <c r="J1950" i="5" a="1"/>
  <c r="J1950" i="5" s="1"/>
  <c r="J1951" i="5" a="1"/>
  <c r="J1951" i="5" s="1"/>
  <c r="J1952" i="5" a="1"/>
  <c r="J1952" i="5" s="1"/>
  <c r="J1953" i="5" a="1"/>
  <c r="J1953" i="5" s="1"/>
  <c r="J1954" i="5" a="1"/>
  <c r="J1954" i="5" s="1"/>
  <c r="J1955" i="5" a="1"/>
  <c r="J1955" i="5" s="1"/>
  <c r="J1956" i="5" a="1"/>
  <c r="J1956" i="5" s="1"/>
  <c r="J1957" i="5" a="1"/>
  <c r="J1957" i="5" s="1"/>
  <c r="J1958" i="5" a="1"/>
  <c r="J1958" i="5" s="1"/>
  <c r="J1959" i="5" a="1"/>
  <c r="J1959" i="5" s="1"/>
  <c r="J1960" i="5" a="1"/>
  <c r="J1960" i="5" s="1"/>
  <c r="J1961" i="5" a="1"/>
  <c r="J1961" i="5" s="1"/>
  <c r="J1962" i="5" a="1"/>
  <c r="J1962" i="5" s="1"/>
  <c r="J1963" i="5" a="1"/>
  <c r="J1963" i="5" s="1"/>
  <c r="J1964" i="5" a="1"/>
  <c r="J1964" i="5" s="1"/>
  <c r="J1965" i="5" a="1"/>
  <c r="J1965" i="5" s="1"/>
  <c r="J1966" i="5" a="1"/>
  <c r="J1966" i="5" s="1"/>
  <c r="J1967" i="5" a="1"/>
  <c r="J1967" i="5" s="1"/>
  <c r="J1968" i="5" a="1"/>
  <c r="J1968" i="5" s="1"/>
  <c r="J1969" i="5" a="1"/>
  <c r="J1969" i="5" s="1"/>
  <c r="J1970" i="5" a="1"/>
  <c r="J1970" i="5" s="1"/>
  <c r="J1971" i="5" a="1"/>
  <c r="J1971" i="5" s="1"/>
  <c r="J1972" i="5" a="1"/>
  <c r="J1972" i="5" s="1"/>
  <c r="J1973" i="5" a="1"/>
  <c r="J1973" i="5" s="1"/>
  <c r="J1974" i="5" a="1"/>
  <c r="J1974" i="5" s="1"/>
  <c r="J1975" i="5" a="1"/>
  <c r="J1975" i="5" s="1"/>
  <c r="J1976" i="5" a="1"/>
  <c r="J1976" i="5" s="1"/>
  <c r="J1977" i="5" a="1"/>
  <c r="J1977" i="5" s="1"/>
  <c r="J1978" i="5" a="1"/>
  <c r="J1978" i="5" s="1"/>
  <c r="J1979" i="5" a="1"/>
  <c r="J1979" i="5" s="1"/>
  <c r="J1980" i="5" a="1"/>
  <c r="J1980" i="5" s="1"/>
  <c r="J1981" i="5" a="1"/>
  <c r="J1981" i="5" s="1"/>
  <c r="J1982" i="5" a="1"/>
  <c r="J1982" i="5" s="1"/>
  <c r="J1983" i="5" a="1"/>
  <c r="J1983" i="5" s="1"/>
  <c r="J1984" i="5" a="1"/>
  <c r="J1984" i="5" s="1"/>
  <c r="J1985" i="5" a="1"/>
  <c r="J1985" i="5" s="1"/>
  <c r="J1986" i="5" a="1"/>
  <c r="J1986" i="5" s="1"/>
  <c r="J1987" i="5" a="1"/>
  <c r="J1987" i="5" s="1"/>
  <c r="J1988" i="5" a="1"/>
  <c r="J1988" i="5" s="1"/>
  <c r="J1989" i="5" a="1"/>
  <c r="J1989" i="5" s="1"/>
  <c r="J1990" i="5" a="1"/>
  <c r="J1990" i="5" s="1"/>
  <c r="J1991" i="5" a="1"/>
  <c r="J1991" i="5" s="1"/>
  <c r="J1992" i="5" a="1"/>
  <c r="J1992" i="5" s="1"/>
  <c r="J1993" i="5" a="1"/>
  <c r="J1993" i="5" s="1"/>
  <c r="J1994" i="5" a="1"/>
  <c r="J1994" i="5" s="1"/>
  <c r="J1995" i="5" a="1"/>
  <c r="J1995" i="5" s="1"/>
  <c r="J1996" i="5" a="1"/>
  <c r="J1996" i="5" s="1"/>
  <c r="J1997" i="5" a="1"/>
  <c r="J1997" i="5" s="1"/>
  <c r="J1998" i="5" a="1"/>
  <c r="J1998" i="5" s="1"/>
  <c r="J1999" i="5" a="1"/>
  <c r="J1999" i="5" s="1"/>
  <c r="J2000" i="5" a="1"/>
  <c r="J2000" i="5" s="1"/>
  <c r="J2001" i="5" a="1"/>
  <c r="J2001" i="5" s="1"/>
  <c r="J2002" i="5" a="1"/>
  <c r="J2002" i="5" s="1"/>
  <c r="J2003" i="5" a="1"/>
  <c r="J2003" i="5" s="1"/>
  <c r="J2004" i="5" a="1"/>
  <c r="J2004" i="5" s="1"/>
  <c r="J2005" i="5" a="1"/>
  <c r="J2005" i="5" s="1"/>
  <c r="J2006" i="5" a="1"/>
  <c r="J2006" i="5" s="1"/>
  <c r="J2007" i="5" a="1"/>
  <c r="J2007" i="5" s="1"/>
  <c r="J2008" i="5" a="1"/>
  <c r="J2008" i="5" s="1"/>
  <c r="J2009" i="5" a="1"/>
  <c r="J2009" i="5" s="1"/>
  <c r="J2010" i="5" a="1"/>
  <c r="J2010" i="5" s="1"/>
  <c r="J2011" i="5" a="1"/>
  <c r="J2011" i="5" s="1"/>
  <c r="J2012" i="5" a="1"/>
  <c r="J2012" i="5" s="1"/>
  <c r="J2013" i="5" a="1"/>
  <c r="J2013" i="5" s="1"/>
  <c r="J2014" i="5" a="1"/>
  <c r="J2014" i="5" s="1"/>
  <c r="J2015" i="5" a="1"/>
  <c r="J2015" i="5" s="1"/>
  <c r="J2016" i="5" a="1"/>
  <c r="J2016" i="5" s="1"/>
  <c r="J2017" i="5" a="1"/>
  <c r="J2017" i="5" s="1"/>
  <c r="J2018" i="5" a="1"/>
  <c r="J2018" i="5" s="1"/>
  <c r="J2019" i="5" a="1"/>
  <c r="J2019" i="5" s="1"/>
  <c r="J2020" i="5" a="1"/>
  <c r="J2020" i="5" s="1"/>
  <c r="J2021" i="5" a="1"/>
  <c r="J2021" i="5" s="1"/>
  <c r="J2022" i="5" a="1"/>
  <c r="J2022" i="5" s="1"/>
  <c r="J2023" i="5" a="1"/>
  <c r="J2023" i="5" s="1"/>
  <c r="J2024" i="5" a="1"/>
  <c r="J2024" i="5" s="1"/>
  <c r="J2025" i="5" a="1"/>
  <c r="J2025" i="5" s="1"/>
  <c r="J2026" i="5" a="1"/>
  <c r="J2026" i="5" s="1"/>
  <c r="J2027" i="5" a="1"/>
  <c r="J2027" i="5" s="1"/>
  <c r="J2028" i="5" a="1"/>
  <c r="J2028" i="5" s="1"/>
  <c r="J2029" i="5" a="1"/>
  <c r="J2029" i="5" s="1"/>
  <c r="J2030" i="5" a="1"/>
  <c r="J2030" i="5" s="1"/>
  <c r="J2031" i="5" a="1"/>
  <c r="J2031" i="5" s="1"/>
  <c r="J2032" i="5" a="1"/>
  <c r="J2032" i="5" s="1"/>
  <c r="J2033" i="5" a="1"/>
  <c r="J2033" i="5" s="1"/>
  <c r="J2034" i="5" a="1"/>
  <c r="J2034" i="5" s="1"/>
  <c r="J2035" i="5" a="1"/>
  <c r="J2035" i="5" s="1"/>
  <c r="J2036" i="5" a="1"/>
  <c r="J2036" i="5" s="1"/>
  <c r="J2037" i="5" a="1"/>
  <c r="J2037" i="5" s="1"/>
  <c r="J2038" i="5" a="1"/>
  <c r="J2038" i="5" s="1"/>
  <c r="J2039" i="5" a="1"/>
  <c r="J2039" i="5" s="1"/>
  <c r="J2040" i="5" a="1"/>
  <c r="J2040" i="5" s="1"/>
  <c r="J2041" i="5" a="1"/>
  <c r="J2041" i="5" s="1"/>
  <c r="J2042" i="5" a="1"/>
  <c r="J2042" i="5" s="1"/>
  <c r="J2043" i="5" a="1"/>
  <c r="J2043" i="5" s="1"/>
  <c r="J2044" i="5" a="1"/>
  <c r="J2044" i="5" s="1"/>
  <c r="J2045" i="5" a="1"/>
  <c r="J2045" i="5" s="1"/>
  <c r="J2046" i="5" a="1"/>
  <c r="J2046" i="5" s="1"/>
  <c r="J2047" i="5" a="1"/>
  <c r="J2047" i="5" s="1"/>
  <c r="J296" i="5" a="1"/>
  <c r="J296" i="5" s="1"/>
  <c r="J2048" i="5" a="1"/>
  <c r="J2048" i="5" s="1"/>
  <c r="J2049" i="5" a="1"/>
  <c r="J2049" i="5" s="1"/>
  <c r="J2050" i="5" a="1"/>
  <c r="J2050" i="5" s="1"/>
  <c r="J2051" i="5" a="1"/>
  <c r="J2051" i="5" s="1"/>
  <c r="J2052" i="5" a="1"/>
  <c r="J2052" i="5" s="1"/>
  <c r="J2053" i="5" a="1"/>
  <c r="J2053" i="5" s="1"/>
  <c r="J2054" i="5" a="1"/>
  <c r="J2054" i="5" s="1"/>
  <c r="J2055" i="5" a="1"/>
  <c r="J2055" i="5" s="1"/>
  <c r="J2056" i="5" a="1"/>
  <c r="J2056" i="5" s="1"/>
  <c r="J2057" i="5" a="1"/>
  <c r="J2057" i="5" s="1"/>
  <c r="J2058" i="5" a="1"/>
  <c r="J2058" i="5" s="1"/>
  <c r="J2059" i="5" a="1"/>
  <c r="J2059" i="5" s="1"/>
  <c r="J2060" i="5" a="1"/>
  <c r="J2060" i="5" s="1"/>
  <c r="J2061" i="5" a="1"/>
  <c r="J2061" i="5" s="1"/>
  <c r="J2062" i="5" a="1"/>
  <c r="J2062" i="5" s="1"/>
  <c r="J2063" i="5" a="1"/>
  <c r="J2063" i="5" s="1"/>
  <c r="J2064" i="5" a="1"/>
  <c r="J2064" i="5" s="1"/>
  <c r="J2065" i="5" a="1"/>
  <c r="J2065" i="5" s="1"/>
  <c r="J2066" i="5" a="1"/>
  <c r="J2066" i="5" s="1"/>
  <c r="J2067" i="5" a="1"/>
  <c r="J2067" i="5" s="1"/>
  <c r="J2068" i="5" a="1"/>
  <c r="J2068" i="5" s="1"/>
  <c r="J2069" i="5" a="1"/>
  <c r="J2069" i="5" s="1"/>
  <c r="J2070" i="5" a="1"/>
  <c r="J2070" i="5" s="1"/>
  <c r="J2071" i="5" a="1"/>
  <c r="J2071" i="5" s="1"/>
  <c r="J2072" i="5" a="1"/>
  <c r="J2072" i="5" s="1"/>
  <c r="J2073" i="5" a="1"/>
  <c r="J2073" i="5" s="1"/>
  <c r="J2074" i="5" a="1"/>
  <c r="J2074" i="5" s="1"/>
  <c r="J2075" i="5" a="1"/>
  <c r="J2075" i="5" s="1"/>
  <c r="J2076" i="5" a="1"/>
  <c r="J2076" i="5" s="1"/>
  <c r="J2077" i="5" a="1"/>
  <c r="J2077" i="5" s="1"/>
  <c r="J2078" i="5" a="1"/>
  <c r="J2078" i="5" s="1"/>
  <c r="J2079" i="5" a="1"/>
  <c r="J2079" i="5" s="1"/>
  <c r="J2080" i="5" a="1"/>
  <c r="J2080" i="5" s="1"/>
  <c r="J2081" i="5" a="1"/>
  <c r="J2081" i="5" s="1"/>
  <c r="J2082" i="5" a="1"/>
  <c r="J2082" i="5" s="1"/>
  <c r="J2083" i="5" a="1"/>
  <c r="J2083" i="5" s="1"/>
  <c r="J2084" i="5" a="1"/>
  <c r="J2084" i="5" s="1"/>
  <c r="J2085" i="5" a="1"/>
  <c r="J2085" i="5" s="1"/>
  <c r="J2086" i="5" a="1"/>
  <c r="J2086" i="5" s="1"/>
  <c r="J2087" i="5" a="1"/>
  <c r="J2087" i="5" s="1"/>
  <c r="J2088" i="5" a="1"/>
  <c r="J2088" i="5" s="1"/>
  <c r="J2089" i="5" a="1"/>
  <c r="J2089" i="5" s="1"/>
  <c r="J2090" i="5" a="1"/>
  <c r="J2090" i="5" s="1"/>
  <c r="J2091" i="5" a="1"/>
  <c r="J2091" i="5" s="1"/>
  <c r="J2092" i="5" a="1"/>
  <c r="J2092" i="5" s="1"/>
  <c r="J2093" i="5" a="1"/>
  <c r="J2093" i="5" s="1"/>
  <c r="J2094" i="5" a="1"/>
  <c r="J2094" i="5" s="1"/>
  <c r="J2095" i="5" a="1"/>
  <c r="J2095" i="5" s="1"/>
  <c r="J2096" i="5" a="1"/>
  <c r="J2096" i="5" s="1"/>
  <c r="J2097" i="5" a="1"/>
  <c r="J2097" i="5" s="1"/>
  <c r="J2098" i="5" a="1"/>
  <c r="J2098" i="5" s="1"/>
  <c r="J2099" i="5" a="1"/>
  <c r="J2099" i="5" s="1"/>
  <c r="J2101" i="5" a="1"/>
  <c r="J2101" i="5" s="1"/>
  <c r="J2102" i="5" a="1"/>
  <c r="J2102" i="5" s="1"/>
  <c r="J2103" i="5" a="1"/>
  <c r="J2103" i="5" s="1"/>
  <c r="J2104" i="5" a="1"/>
  <c r="J2104" i="5" s="1"/>
  <c r="J2105" i="5" a="1"/>
  <c r="J2105" i="5" s="1"/>
  <c r="J2106" i="5" a="1"/>
  <c r="J2106" i="5" s="1"/>
  <c r="J2107" i="5" a="1"/>
  <c r="J2107" i="5" s="1"/>
  <c r="J2108" i="5" a="1"/>
  <c r="J2108" i="5" s="1"/>
  <c r="J2109" i="5" a="1"/>
  <c r="J2109" i="5" s="1"/>
  <c r="J2110" i="5" a="1"/>
  <c r="J2110" i="5" s="1"/>
  <c r="J2111" i="5" a="1"/>
  <c r="J2111" i="5" s="1"/>
  <c r="J2112" i="5" a="1"/>
  <c r="J2112" i="5" s="1"/>
  <c r="J2113" i="5" a="1"/>
  <c r="J2113" i="5" s="1"/>
  <c r="J2114" i="5" a="1"/>
  <c r="J2114" i="5" s="1"/>
  <c r="J2115" i="5" a="1"/>
  <c r="J2115" i="5" s="1"/>
  <c r="J2116" i="5" a="1"/>
  <c r="J2116" i="5" s="1"/>
  <c r="J2117" i="5" a="1"/>
  <c r="J2117" i="5" s="1"/>
  <c r="J2118" i="5" a="1"/>
  <c r="J2118" i="5" s="1"/>
  <c r="J2119" i="5" a="1"/>
  <c r="J2119" i="5" s="1"/>
  <c r="J2120" i="5" a="1"/>
  <c r="J2120" i="5" s="1"/>
  <c r="J2121" i="5" a="1"/>
  <c r="J2121" i="5" s="1"/>
  <c r="J2122" i="5" a="1"/>
  <c r="J2122" i="5" s="1"/>
  <c r="J2123" i="5" a="1"/>
  <c r="J2123" i="5" s="1"/>
  <c r="J2124" i="5" a="1"/>
  <c r="J2124" i="5" s="1"/>
  <c r="J2125" i="5" a="1"/>
  <c r="J2125" i="5" s="1"/>
  <c r="J2126" i="5" a="1"/>
  <c r="J2126" i="5" s="1"/>
  <c r="J2127" i="5" a="1"/>
  <c r="J2127" i="5" s="1"/>
  <c r="J2128" i="5" a="1"/>
  <c r="J2128" i="5" s="1"/>
  <c r="J2129" i="5" a="1"/>
  <c r="J2129" i="5" s="1"/>
  <c r="J2130" i="5" a="1"/>
  <c r="J2130" i="5" s="1"/>
  <c r="J2132" i="5" a="1"/>
  <c r="J2132" i="5" s="1"/>
  <c r="J2133" i="5" a="1"/>
  <c r="J2133" i="5" s="1"/>
  <c r="J2134" i="5" a="1"/>
  <c r="J2134" i="5" s="1"/>
  <c r="J2135" i="5" a="1"/>
  <c r="J2135" i="5" s="1"/>
  <c r="J2136" i="5" a="1"/>
  <c r="J2136" i="5" s="1"/>
  <c r="J2137" i="5" a="1"/>
  <c r="J2137" i="5" s="1"/>
  <c r="J2138" i="5" a="1"/>
  <c r="J2138" i="5" s="1"/>
  <c r="J2139" i="5" a="1"/>
  <c r="J2139" i="5" s="1"/>
  <c r="J2140" i="5" a="1"/>
  <c r="J2140" i="5" s="1"/>
  <c r="J2141" i="5" a="1"/>
  <c r="J2141" i="5" s="1"/>
  <c r="J2142" i="5" a="1"/>
  <c r="J2142" i="5" s="1"/>
  <c r="J2143" i="5" a="1"/>
  <c r="J2143" i="5" s="1"/>
  <c r="J2144" i="5" a="1"/>
  <c r="J2144" i="5" s="1"/>
  <c r="J2145" i="5" a="1"/>
  <c r="J2145" i="5" s="1"/>
  <c r="J2146" i="5" a="1"/>
  <c r="J2146" i="5" s="1"/>
  <c r="J2147" i="5" a="1"/>
  <c r="J2147" i="5" s="1"/>
  <c r="J2148" i="5" a="1"/>
  <c r="J2148" i="5" s="1"/>
  <c r="J2149" i="5" a="1"/>
  <c r="J2149" i="5" s="1"/>
  <c r="J2150" i="5" a="1"/>
  <c r="J2150" i="5" s="1"/>
  <c r="J2151" i="5" a="1"/>
  <c r="J2151" i="5" s="1"/>
  <c r="J2152" i="5" a="1"/>
  <c r="J2152" i="5" s="1"/>
  <c r="J2153" i="5" a="1"/>
  <c r="J2153" i="5" s="1"/>
  <c r="J2154" i="5" a="1"/>
  <c r="J2154" i="5" s="1"/>
  <c r="J2155" i="5" a="1"/>
  <c r="J2155" i="5" s="1"/>
  <c r="J2156" i="5" a="1"/>
  <c r="J2156" i="5" s="1"/>
  <c r="J2157" i="5" a="1"/>
  <c r="J2157" i="5" s="1"/>
  <c r="J2158" i="5" a="1"/>
  <c r="J2158" i="5" s="1"/>
  <c r="J2159" i="5" a="1"/>
  <c r="J2159" i="5" s="1"/>
  <c r="J2161" i="5" a="1"/>
  <c r="J2161" i="5" s="1"/>
  <c r="J2162" i="5" a="1"/>
  <c r="J2162" i="5" s="1"/>
  <c r="J2163" i="5" a="1"/>
  <c r="J2163" i="5" s="1"/>
  <c r="J2164" i="5" a="1"/>
  <c r="J2164" i="5" s="1"/>
  <c r="J2165" i="5" a="1"/>
  <c r="J2165" i="5" s="1"/>
  <c r="J2166" i="5" a="1"/>
  <c r="J2166" i="5" s="1"/>
  <c r="J2167" i="5" a="1"/>
  <c r="J2167" i="5" s="1"/>
  <c r="J2168" i="5" a="1"/>
  <c r="J2168" i="5" s="1"/>
  <c r="J2169" i="5" a="1"/>
  <c r="J2169" i="5" s="1"/>
  <c r="J2170" i="5" a="1"/>
  <c r="J2170" i="5" s="1"/>
  <c r="J2171" i="5" a="1"/>
  <c r="J2171" i="5" s="1"/>
  <c r="J2172" i="5" a="1"/>
  <c r="J2172" i="5" s="1"/>
  <c r="J2173" i="5" a="1"/>
  <c r="J2173" i="5" s="1"/>
  <c r="J2174" i="5" a="1"/>
  <c r="J2174" i="5" s="1"/>
  <c r="J2175" i="5" a="1"/>
  <c r="J2175" i="5" s="1"/>
  <c r="J2176" i="5" a="1"/>
  <c r="J2176" i="5" s="1"/>
  <c r="J2177" i="5" a="1"/>
  <c r="J2177" i="5" s="1"/>
  <c r="J2178" i="5" a="1"/>
  <c r="J2178" i="5" s="1"/>
  <c r="J2179" i="5" a="1"/>
  <c r="J2179" i="5" s="1"/>
  <c r="J2180" i="5" a="1"/>
  <c r="J2180" i="5" s="1"/>
  <c r="J2181" i="5" a="1"/>
  <c r="J2181" i="5" s="1"/>
  <c r="J2182" i="5" a="1"/>
  <c r="J2182" i="5" s="1"/>
  <c r="J2183" i="5" a="1"/>
  <c r="J2183" i="5" s="1"/>
  <c r="J2184" i="5" a="1"/>
  <c r="J2184" i="5" s="1"/>
  <c r="J2185" i="5" a="1"/>
  <c r="J2185" i="5" s="1"/>
  <c r="J2186" i="5" a="1"/>
  <c r="J2186" i="5" s="1"/>
  <c r="J2187" i="5" a="1"/>
  <c r="J2187" i="5" s="1"/>
  <c r="J2188" i="5" a="1"/>
  <c r="J2188" i="5" s="1"/>
  <c r="J2189" i="5" a="1"/>
  <c r="J2189" i="5" s="1"/>
  <c r="J2190" i="5" a="1"/>
  <c r="J2190" i="5" s="1"/>
  <c r="J2191" i="5" a="1"/>
  <c r="J2191" i="5" s="1"/>
  <c r="J2192" i="5" a="1"/>
  <c r="J2192" i="5" s="1"/>
  <c r="J2193" i="5" a="1"/>
  <c r="J2193" i="5" s="1"/>
  <c r="J2194" i="5" a="1"/>
  <c r="J2194" i="5" s="1"/>
  <c r="J2195" i="5" a="1"/>
  <c r="J2195" i="5" s="1"/>
  <c r="J2196" i="5" a="1"/>
  <c r="J2196" i="5" s="1"/>
  <c r="J2197" i="5" a="1"/>
  <c r="J2197" i="5" s="1"/>
  <c r="J2198" i="5" a="1"/>
  <c r="J2198" i="5" s="1"/>
  <c r="J2199" i="5" a="1"/>
  <c r="J2199" i="5" s="1"/>
  <c r="J2200" i="5" a="1"/>
  <c r="J2200" i="5" s="1"/>
  <c r="J2201" i="5" a="1"/>
  <c r="J2201" i="5" s="1"/>
  <c r="J2202" i="5" a="1"/>
  <c r="J2202" i="5" s="1"/>
  <c r="J2203" i="5" a="1"/>
  <c r="J2203" i="5" s="1"/>
  <c r="J2205" i="5" a="1"/>
  <c r="J2205" i="5" s="1"/>
  <c r="J2206" i="5" a="1"/>
  <c r="J2206" i="5" s="1"/>
  <c r="J2207" i="5" a="1"/>
  <c r="J2207" i="5" s="1"/>
  <c r="J2208" i="5" a="1"/>
  <c r="J2208" i="5" s="1"/>
  <c r="J2209" i="5" a="1"/>
  <c r="J2209" i="5" s="1"/>
  <c r="J2210" i="5" a="1"/>
  <c r="J2210" i="5" s="1"/>
  <c r="J2211" i="5" a="1"/>
  <c r="J2211" i="5" s="1"/>
  <c r="J2212" i="5" a="1"/>
  <c r="J2212" i="5" s="1"/>
  <c r="J2213" i="5" a="1"/>
  <c r="J2213" i="5" s="1"/>
  <c r="J2214" i="5" a="1"/>
  <c r="J2214" i="5" s="1"/>
  <c r="J2215" i="5" a="1"/>
  <c r="J2215" i="5" s="1"/>
  <c r="J2216" i="5" a="1"/>
  <c r="J2216" i="5" s="1"/>
  <c r="J2217" i="5" a="1"/>
  <c r="J2217" i="5" s="1"/>
  <c r="J2218" i="5" a="1"/>
  <c r="J2218" i="5" s="1"/>
  <c r="J2219" i="5" a="1"/>
  <c r="J2219" i="5" s="1"/>
  <c r="J2220" i="5" a="1"/>
  <c r="J2220" i="5" s="1"/>
  <c r="J2221" i="5" a="1"/>
  <c r="J2221" i="5" s="1"/>
  <c r="J2222" i="5" a="1"/>
  <c r="J2222" i="5" s="1"/>
  <c r="J2223" i="5" a="1"/>
  <c r="J2223" i="5" s="1"/>
  <c r="J2224" i="5" a="1"/>
  <c r="J2224" i="5" s="1"/>
  <c r="J2225" i="5" a="1"/>
  <c r="J2225" i="5" s="1"/>
  <c r="J2226" i="5" a="1"/>
  <c r="J2226" i="5" s="1"/>
  <c r="J2227" i="5" a="1"/>
  <c r="J2227" i="5" s="1"/>
  <c r="J2228" i="5" a="1"/>
  <c r="J2228" i="5" s="1"/>
  <c r="J2229" i="5" a="1"/>
  <c r="J2229" i="5" s="1"/>
  <c r="J2230" i="5" a="1"/>
  <c r="J2230" i="5" s="1"/>
  <c r="J2231" i="5" a="1"/>
  <c r="J2231" i="5" s="1"/>
  <c r="J2232" i="5" a="1"/>
  <c r="J2232" i="5" s="1"/>
  <c r="J2233" i="5" a="1"/>
  <c r="J2233" i="5" s="1"/>
  <c r="J2234" i="5" a="1"/>
  <c r="J2234" i="5" s="1"/>
  <c r="J2235" i="5" a="1"/>
  <c r="J2235" i="5" s="1"/>
  <c r="J2236" i="5" a="1"/>
  <c r="J2236" i="5" s="1"/>
  <c r="J2237" i="5" a="1"/>
  <c r="J2237" i="5" s="1"/>
  <c r="J2238" i="5" a="1"/>
  <c r="J2238" i="5" s="1"/>
  <c r="J2239" i="5" a="1"/>
  <c r="J2239" i="5" s="1"/>
  <c r="J2240" i="5" a="1"/>
  <c r="J2240" i="5" s="1"/>
  <c r="J2241" i="5" a="1"/>
  <c r="J2241" i="5" s="1"/>
  <c r="J2242" i="5" a="1"/>
  <c r="J2242" i="5" s="1"/>
  <c r="J2243" i="5" a="1"/>
  <c r="J2243" i="5" s="1"/>
  <c r="J2244" i="5" a="1"/>
  <c r="J2244" i="5" s="1"/>
  <c r="J2245" i="5" a="1"/>
  <c r="J2245" i="5" s="1"/>
  <c r="J2246" i="5" a="1"/>
  <c r="J2246" i="5" s="1"/>
  <c r="J2247" i="5" a="1"/>
  <c r="J2247" i="5" s="1"/>
  <c r="J2248" i="5" a="1"/>
  <c r="J2248" i="5" s="1"/>
  <c r="J2249" i="5" a="1"/>
  <c r="J2249" i="5" s="1"/>
  <c r="J2250" i="5" a="1"/>
  <c r="J2250" i="5" s="1"/>
  <c r="J2251" i="5" a="1"/>
  <c r="J2251" i="5" s="1"/>
  <c r="J2252" i="5" a="1"/>
  <c r="J2252" i="5" s="1"/>
  <c r="J2253" i="5" a="1"/>
  <c r="J2253" i="5" s="1"/>
  <c r="J2254" i="5" a="1"/>
  <c r="J2254" i="5" s="1"/>
  <c r="J2255" i="5" a="1"/>
  <c r="J2255" i="5" s="1"/>
  <c r="J2256" i="5" a="1"/>
  <c r="J2256" i="5" s="1"/>
  <c r="J2257" i="5" a="1"/>
  <c r="J2257" i="5" s="1"/>
  <c r="J2258" i="5" a="1"/>
  <c r="J2258" i="5" s="1"/>
  <c r="J2259" i="5" a="1"/>
  <c r="J2259" i="5" s="1"/>
  <c r="J2260" i="5" a="1"/>
  <c r="J2260" i="5" s="1"/>
  <c r="J2261" i="5" a="1"/>
  <c r="J2261" i="5" s="1"/>
  <c r="J2262" i="5" a="1"/>
  <c r="J2262" i="5" s="1"/>
  <c r="J2263" i="5" a="1"/>
  <c r="J2263" i="5" s="1"/>
  <c r="J2264" i="5" a="1"/>
  <c r="J2264" i="5" s="1"/>
  <c r="J2265" i="5" a="1"/>
  <c r="J2265" i="5" s="1"/>
  <c r="J2266" i="5" a="1"/>
  <c r="J2266" i="5" s="1"/>
  <c r="J2267" i="5" a="1"/>
  <c r="J2267" i="5" s="1"/>
  <c r="J2268" i="5" a="1"/>
  <c r="J2268" i="5" s="1"/>
  <c r="J2269" i="5" a="1"/>
  <c r="J2269" i="5" s="1"/>
  <c r="J2270" i="5" a="1"/>
  <c r="J2270" i="5" s="1"/>
  <c r="J2271" i="5" a="1"/>
  <c r="J2271" i="5" s="1"/>
  <c r="J2272" i="5" a="1"/>
  <c r="J2272" i="5" s="1"/>
  <c r="J2273" i="5" a="1"/>
  <c r="J2273" i="5" s="1"/>
  <c r="J2274" i="5" a="1"/>
  <c r="J2274" i="5" s="1"/>
  <c r="J2275" i="5" a="1"/>
  <c r="J2275" i="5" s="1"/>
  <c r="J2276" i="5" a="1"/>
  <c r="J2276" i="5" s="1"/>
  <c r="J2277" i="5" a="1"/>
  <c r="J2277" i="5" s="1"/>
  <c r="J2278" i="5" a="1"/>
  <c r="J2278" i="5" s="1"/>
  <c r="J2279" i="5" a="1"/>
  <c r="J2279" i="5" s="1"/>
  <c r="J2280" i="5" a="1"/>
  <c r="J2280" i="5" s="1"/>
  <c r="J2281" i="5" a="1"/>
  <c r="J2281" i="5" s="1"/>
  <c r="J2282" i="5" a="1"/>
  <c r="J2282" i="5" s="1"/>
  <c r="J2283" i="5" a="1"/>
  <c r="J2283" i="5" s="1"/>
  <c r="J2284" i="5" a="1"/>
  <c r="J2284" i="5" s="1"/>
  <c r="J2285" i="5" a="1"/>
  <c r="J2285" i="5" s="1"/>
  <c r="J2286" i="5" a="1"/>
  <c r="J2286" i="5" s="1"/>
  <c r="J2287" i="5" a="1"/>
  <c r="J2287" i="5" s="1"/>
  <c r="J2288" i="5" a="1"/>
  <c r="J2288" i="5" s="1"/>
  <c r="J2289" i="5" a="1"/>
  <c r="J2289" i="5" s="1"/>
  <c r="J2290" i="5" a="1"/>
  <c r="J2290" i="5" s="1"/>
  <c r="J2291" i="5" a="1"/>
  <c r="J2291" i="5" s="1"/>
  <c r="J2292" i="5" a="1"/>
  <c r="J2292" i="5" s="1"/>
  <c r="J2293" i="5" a="1"/>
  <c r="J2293" i="5" s="1"/>
  <c r="J2294" i="5" a="1"/>
  <c r="J2294" i="5" s="1"/>
  <c r="J2295" i="5" a="1"/>
  <c r="J2295" i="5" s="1"/>
  <c r="J2296" i="5" a="1"/>
  <c r="J2296" i="5" s="1"/>
  <c r="J2297" i="5" a="1"/>
  <c r="J2297" i="5" s="1"/>
  <c r="J2298" i="5" a="1"/>
  <c r="J2298" i="5" s="1"/>
  <c r="J2299" i="5" a="1"/>
  <c r="J2299" i="5" s="1"/>
  <c r="J47" i="5" a="1"/>
  <c r="J47" i="5" s="1"/>
  <c r="J2300" i="5" a="1"/>
  <c r="J2300" i="5" s="1"/>
  <c r="J2301" i="5" a="1"/>
  <c r="J2301" i="5" s="1"/>
  <c r="J2302" i="5" a="1"/>
  <c r="J2302" i="5" s="1"/>
  <c r="J2303" i="5" a="1"/>
  <c r="J2303" i="5" s="1"/>
  <c r="J2304" i="5" a="1"/>
  <c r="J2304" i="5" s="1"/>
  <c r="J2305" i="5" a="1"/>
  <c r="J2305" i="5" s="1"/>
  <c r="J2306" i="5" a="1"/>
  <c r="J2306" i="5" s="1"/>
  <c r="J2307" i="5" a="1"/>
  <c r="J2307" i="5" s="1"/>
  <c r="J2308" i="5" a="1"/>
  <c r="J2308" i="5" s="1"/>
  <c r="J2309" i="5" a="1"/>
  <c r="J2309" i="5" s="1"/>
  <c r="J2310" i="5" a="1"/>
  <c r="J2310" i="5" s="1"/>
  <c r="J2311" i="5" a="1"/>
  <c r="J2311" i="5" s="1"/>
  <c r="J2312" i="5" a="1"/>
  <c r="J2312" i="5" s="1"/>
  <c r="J2313" i="5" a="1"/>
  <c r="J2313" i="5" s="1"/>
  <c r="J2314" i="5" a="1"/>
  <c r="J2314" i="5" s="1"/>
  <c r="J2315" i="5" a="1"/>
  <c r="J2315" i="5" s="1"/>
  <c r="J2316" i="5" a="1"/>
  <c r="J2316" i="5" s="1"/>
  <c r="J2317" i="5" a="1"/>
  <c r="J2317" i="5" s="1"/>
  <c r="J2318" i="5" a="1"/>
  <c r="J2318" i="5" s="1"/>
  <c r="J2319" i="5" a="1"/>
  <c r="J2319" i="5" s="1"/>
  <c r="J2320" i="5" a="1"/>
  <c r="J2320" i="5" s="1"/>
  <c r="J2321" i="5" a="1"/>
  <c r="J2321" i="5" s="1"/>
  <c r="J2322" i="5" a="1"/>
  <c r="J2322" i="5" s="1"/>
  <c r="J2323" i="5" a="1"/>
  <c r="J2323" i="5" s="1"/>
  <c r="J2324" i="5" a="1"/>
  <c r="J2324" i="5" s="1"/>
  <c r="J2325" i="5" a="1"/>
  <c r="J2325" i="5" s="1"/>
  <c r="J2326" i="5" a="1"/>
  <c r="J2326" i="5" s="1"/>
  <c r="J2327" i="5" a="1"/>
  <c r="J2327" i="5" s="1"/>
  <c r="J2328" i="5" a="1"/>
  <c r="J2328" i="5" s="1"/>
  <c r="J2329" i="5" a="1"/>
  <c r="J2329" i="5" s="1"/>
  <c r="J2330" i="5" a="1"/>
  <c r="J2330" i="5" s="1"/>
  <c r="J2331" i="5" a="1"/>
  <c r="J2331" i="5" s="1"/>
  <c r="J2332" i="5" a="1"/>
  <c r="J2332" i="5" s="1"/>
  <c r="J2333" i="5" a="1"/>
  <c r="J2333" i="5" s="1"/>
  <c r="J2334" i="5" a="1"/>
  <c r="J2334" i="5" s="1"/>
  <c r="J2335" i="5" a="1"/>
  <c r="J2335" i="5" s="1"/>
  <c r="J2336" i="5" a="1"/>
  <c r="J2336" i="5" s="1"/>
  <c r="J2337" i="5" a="1"/>
  <c r="J2337" i="5" s="1"/>
  <c r="J2338" i="5" a="1"/>
  <c r="J2338" i="5" s="1"/>
  <c r="J2339" i="5" a="1"/>
  <c r="J2339" i="5" s="1"/>
  <c r="J2340" i="5" a="1"/>
  <c r="J2340" i="5" s="1"/>
  <c r="J2341" i="5" a="1"/>
  <c r="J2341" i="5" s="1"/>
  <c r="J2342" i="5" a="1"/>
  <c r="J2342" i="5" s="1"/>
  <c r="J2343" i="5" a="1"/>
  <c r="J2343" i="5" s="1"/>
  <c r="J2344" i="5" a="1"/>
  <c r="J2344" i="5" s="1"/>
  <c r="D11" i="4"/>
  <c r="C11" i="4"/>
  <c r="B11" i="4"/>
  <c r="I2343" i="5" a="1"/>
  <c r="I2343" i="5" s="1"/>
  <c r="I2342" i="5" a="1"/>
  <c r="I2342" i="5" s="1"/>
  <c r="I2341" i="5" a="1"/>
  <c r="I2341" i="5" s="1"/>
  <c r="I2340" i="5" a="1"/>
  <c r="I2340" i="5" s="1"/>
  <c r="I2339" i="5" a="1"/>
  <c r="I2339" i="5" s="1"/>
  <c r="I2338" i="5" a="1"/>
  <c r="I2338" i="5" s="1"/>
  <c r="I2337" i="5" a="1"/>
  <c r="I2337" i="5" s="1"/>
  <c r="I2336" i="5" a="1"/>
  <c r="I2336" i="5" s="1"/>
  <c r="I2335" i="5" a="1"/>
  <c r="I2335" i="5" s="1"/>
  <c r="I2334" i="5" a="1"/>
  <c r="I2334" i="5" s="1"/>
  <c r="I2333" i="5" a="1"/>
  <c r="I2333" i="5" s="1"/>
  <c r="I2332" i="5" a="1"/>
  <c r="I2332" i="5" s="1"/>
  <c r="I2331" i="5" a="1"/>
  <c r="I2331" i="5" s="1"/>
  <c r="I2330" i="5" a="1"/>
  <c r="I2330" i="5" s="1"/>
  <c r="I2329" i="5" a="1"/>
  <c r="I2329" i="5" s="1"/>
  <c r="I2328" i="5" a="1"/>
  <c r="I2328" i="5" s="1"/>
  <c r="I2327" i="5" a="1"/>
  <c r="I2327" i="5" s="1"/>
  <c r="I2326" i="5" a="1"/>
  <c r="I2326" i="5" s="1"/>
  <c r="I2325" i="5" a="1"/>
  <c r="I2325" i="5" s="1"/>
  <c r="I2324" i="5" a="1"/>
  <c r="I2324" i="5" s="1"/>
  <c r="I2323" i="5" a="1"/>
  <c r="I2323" i="5" s="1"/>
  <c r="I2322" i="5" a="1"/>
  <c r="I2322" i="5" s="1"/>
  <c r="I2321" i="5" a="1"/>
  <c r="I2321" i="5" s="1"/>
  <c r="I2320" i="5" a="1"/>
  <c r="I2320" i="5" s="1"/>
  <c r="I2319" i="5" a="1"/>
  <c r="I2319" i="5" s="1"/>
  <c r="I2318" i="5" a="1"/>
  <c r="I2318" i="5" s="1"/>
  <c r="I2317" i="5" a="1"/>
  <c r="I2317" i="5" s="1"/>
  <c r="I2316" i="5" a="1"/>
  <c r="I2316" i="5" s="1"/>
  <c r="I2315" i="5" a="1"/>
  <c r="I2315" i="5" s="1"/>
  <c r="I2314" i="5" a="1"/>
  <c r="I2314" i="5" s="1"/>
  <c r="I2313" i="5" a="1"/>
  <c r="I2313" i="5" s="1"/>
  <c r="I2312" i="5" a="1"/>
  <c r="I2312" i="5" s="1"/>
  <c r="I2311" i="5" a="1"/>
  <c r="I2311" i="5" s="1"/>
  <c r="I2310" i="5" a="1"/>
  <c r="I2310" i="5" s="1"/>
  <c r="I2309" i="5" a="1"/>
  <c r="I2309" i="5" s="1"/>
  <c r="I2308" i="5" a="1"/>
  <c r="I2308" i="5" s="1"/>
  <c r="I2307" i="5" a="1"/>
  <c r="I2307" i="5" s="1"/>
  <c r="I2306" i="5" a="1"/>
  <c r="I2306" i="5" s="1"/>
  <c r="I2305" i="5" a="1"/>
  <c r="I2305" i="5" s="1"/>
  <c r="I2304" i="5" a="1"/>
  <c r="I2304" i="5" s="1"/>
  <c r="I2303" i="5" a="1"/>
  <c r="I2303" i="5" s="1"/>
  <c r="I2302" i="5" a="1"/>
  <c r="I2302" i="5" s="1"/>
  <c r="I2301" i="5" a="1"/>
  <c r="I2301" i="5" s="1"/>
  <c r="I2300" i="5" a="1"/>
  <c r="I2300" i="5" s="1"/>
  <c r="I47" i="5" a="1"/>
  <c r="I47" i="5" s="1"/>
  <c r="I2299" i="5" a="1"/>
  <c r="I2299" i="5" s="1"/>
  <c r="I2298" i="5" a="1"/>
  <c r="I2298" i="5" s="1"/>
  <c r="I2297" i="5" a="1"/>
  <c r="I2297" i="5" s="1"/>
  <c r="I2296" i="5" a="1"/>
  <c r="I2296" i="5" s="1"/>
  <c r="I2295" i="5" a="1"/>
  <c r="I2295" i="5" s="1"/>
  <c r="I2294" i="5" a="1"/>
  <c r="I2294" i="5" s="1"/>
  <c r="I2293" i="5" a="1"/>
  <c r="I2293" i="5" s="1"/>
  <c r="I2292" i="5" a="1"/>
  <c r="I2292" i="5" s="1"/>
  <c r="I2291" i="5" a="1"/>
  <c r="I2291" i="5" s="1"/>
  <c r="I2290" i="5" a="1"/>
  <c r="I2290" i="5" s="1"/>
  <c r="I2289" i="5" a="1"/>
  <c r="I2289" i="5" s="1"/>
  <c r="I2288" i="5" a="1"/>
  <c r="I2288" i="5" s="1"/>
  <c r="I2287" i="5" a="1"/>
  <c r="I2287" i="5" s="1"/>
  <c r="I2286" i="5" a="1"/>
  <c r="I2286" i="5" s="1"/>
  <c r="I2285" i="5" a="1"/>
  <c r="I2285" i="5" s="1"/>
  <c r="I2284" i="5" a="1"/>
  <c r="I2284" i="5" s="1"/>
  <c r="I2283" i="5" a="1"/>
  <c r="I2283" i="5" s="1"/>
  <c r="I2282" i="5" a="1"/>
  <c r="I2282" i="5" s="1"/>
  <c r="I2281" i="5" a="1"/>
  <c r="I2281" i="5" s="1"/>
  <c r="I2280" i="5" a="1"/>
  <c r="I2280" i="5" s="1"/>
  <c r="I2279" i="5" a="1"/>
  <c r="I2279" i="5" s="1"/>
  <c r="I2278" i="5" a="1"/>
  <c r="I2278" i="5" s="1"/>
  <c r="I2277" i="5" a="1"/>
  <c r="I2277" i="5" s="1"/>
  <c r="I2276" i="5" a="1"/>
  <c r="I2276" i="5" s="1"/>
  <c r="I2275" i="5" a="1"/>
  <c r="I2275" i="5" s="1"/>
  <c r="I2274" i="5" a="1"/>
  <c r="I2274" i="5" s="1"/>
  <c r="I2273" i="5" a="1"/>
  <c r="I2273" i="5" s="1"/>
  <c r="I2272" i="5" a="1"/>
  <c r="I2272" i="5" s="1"/>
  <c r="I2271" i="5" a="1"/>
  <c r="I2271" i="5" s="1"/>
  <c r="I2270" i="5" a="1"/>
  <c r="I2270" i="5" s="1"/>
  <c r="I2269" i="5" a="1"/>
  <c r="I2269" i="5" s="1"/>
  <c r="I2268" i="5" a="1"/>
  <c r="I2268" i="5" s="1"/>
  <c r="I2267" i="5" a="1"/>
  <c r="I2267" i="5" s="1"/>
  <c r="I2266" i="5" a="1"/>
  <c r="I2266" i="5" s="1"/>
  <c r="I2265" i="5" a="1"/>
  <c r="I2265" i="5" s="1"/>
  <c r="I2264" i="5" a="1"/>
  <c r="I2264" i="5" s="1"/>
  <c r="I2263" i="5" a="1"/>
  <c r="I2263" i="5" s="1"/>
  <c r="I2262" i="5" a="1"/>
  <c r="I2262" i="5" s="1"/>
  <c r="I2261" i="5" a="1"/>
  <c r="I2261" i="5" s="1"/>
  <c r="I2260" i="5" a="1"/>
  <c r="I2260" i="5" s="1"/>
  <c r="I2259" i="5" a="1"/>
  <c r="I2259" i="5" s="1"/>
  <c r="I2258" i="5" a="1"/>
  <c r="I2258" i="5" s="1"/>
  <c r="I2257" i="5" a="1"/>
  <c r="I2257" i="5" s="1"/>
  <c r="I2256" i="5" a="1"/>
  <c r="I2256" i="5" s="1"/>
  <c r="I2255" i="5" a="1"/>
  <c r="I2255" i="5" s="1"/>
  <c r="I2254" i="5" a="1"/>
  <c r="I2254" i="5" s="1"/>
  <c r="I2253" i="5" a="1"/>
  <c r="I2253" i="5" s="1"/>
  <c r="I2252" i="5" a="1"/>
  <c r="I2252" i="5" s="1"/>
  <c r="I2251" i="5" a="1"/>
  <c r="I2251" i="5" s="1"/>
  <c r="I2250" i="5" a="1"/>
  <c r="I2250" i="5" s="1"/>
  <c r="I2249" i="5" a="1"/>
  <c r="I2249" i="5" s="1"/>
  <c r="I2248" i="5" a="1"/>
  <c r="I2248" i="5" s="1"/>
  <c r="I2247" i="5" a="1"/>
  <c r="I2247" i="5" s="1"/>
  <c r="I2246" i="5" a="1"/>
  <c r="I2246" i="5" s="1"/>
  <c r="I2245" i="5" a="1"/>
  <c r="I2245" i="5" s="1"/>
  <c r="I2244" i="5" a="1"/>
  <c r="I2244" i="5" s="1"/>
  <c r="I2243" i="5" a="1"/>
  <c r="I2243" i="5" s="1"/>
  <c r="I2242" i="5" a="1"/>
  <c r="I2242" i="5" s="1"/>
  <c r="I2241" i="5" a="1"/>
  <c r="I2241" i="5" s="1"/>
  <c r="I2240" i="5" a="1"/>
  <c r="I2240" i="5" s="1"/>
  <c r="I2239" i="5" a="1"/>
  <c r="I2239" i="5" s="1"/>
  <c r="I2238" i="5" a="1"/>
  <c r="I2238" i="5" s="1"/>
  <c r="I2237" i="5" a="1"/>
  <c r="I2237" i="5" s="1"/>
  <c r="I2236" i="5" a="1"/>
  <c r="I2236" i="5" s="1"/>
  <c r="I2235" i="5" a="1"/>
  <c r="I2235" i="5" s="1"/>
  <c r="I2234" i="5" a="1"/>
  <c r="I2234" i="5" s="1"/>
  <c r="I2233" i="5" a="1"/>
  <c r="I2233" i="5" s="1"/>
  <c r="I2232" i="5" a="1"/>
  <c r="I2232" i="5" s="1"/>
  <c r="I2231" i="5" a="1"/>
  <c r="I2231" i="5" s="1"/>
  <c r="I2230" i="5" a="1"/>
  <c r="I2230" i="5" s="1"/>
  <c r="I2229" i="5" a="1"/>
  <c r="I2229" i="5" s="1"/>
  <c r="I2228" i="5" a="1"/>
  <c r="I2228" i="5" s="1"/>
  <c r="I2227" i="5" a="1"/>
  <c r="I2227" i="5" s="1"/>
  <c r="I2226" i="5" a="1"/>
  <c r="I2226" i="5" s="1"/>
  <c r="I2225" i="5" a="1"/>
  <c r="I2225" i="5" s="1"/>
  <c r="I2224" i="5" a="1"/>
  <c r="I2224" i="5" s="1"/>
  <c r="I2223" i="5" a="1"/>
  <c r="I2223" i="5" s="1"/>
  <c r="I2222" i="5" a="1"/>
  <c r="I2222" i="5" s="1"/>
  <c r="I2221" i="5" a="1"/>
  <c r="I2221" i="5" s="1"/>
  <c r="I2220" i="5" a="1"/>
  <c r="I2220" i="5" s="1"/>
  <c r="I2219" i="5" a="1"/>
  <c r="I2219" i="5" s="1"/>
  <c r="I2218" i="5" a="1"/>
  <c r="I2218" i="5" s="1"/>
  <c r="I2217" i="5" a="1"/>
  <c r="I2217" i="5" s="1"/>
  <c r="I2216" i="5" a="1"/>
  <c r="I2216" i="5" s="1"/>
  <c r="I2215" i="5" a="1"/>
  <c r="I2215" i="5" s="1"/>
  <c r="I2214" i="5" a="1"/>
  <c r="I2214" i="5" s="1"/>
  <c r="I2213" i="5" a="1"/>
  <c r="I2213" i="5" s="1"/>
  <c r="I2212" i="5" a="1"/>
  <c r="I2212" i="5" s="1"/>
  <c r="I2211" i="5" a="1"/>
  <c r="I2211" i="5" s="1"/>
  <c r="I2210" i="5" a="1"/>
  <c r="I2210" i="5" s="1"/>
  <c r="I2209" i="5" a="1"/>
  <c r="I2209" i="5" s="1"/>
  <c r="I2208" i="5" a="1"/>
  <c r="I2208" i="5" s="1"/>
  <c r="I2207" i="5" a="1"/>
  <c r="I2207" i="5" s="1"/>
  <c r="I2206" i="5" a="1"/>
  <c r="I2206" i="5" s="1"/>
  <c r="I2205" i="5" a="1"/>
  <c r="I2205" i="5" s="1"/>
  <c r="I2203" i="5" a="1"/>
  <c r="I2203" i="5" s="1"/>
  <c r="I2202" i="5" a="1"/>
  <c r="I2202" i="5" s="1"/>
  <c r="I2201" i="5" a="1"/>
  <c r="I2201" i="5" s="1"/>
  <c r="I2200" i="5" a="1"/>
  <c r="I2200" i="5" s="1"/>
  <c r="I2199" i="5" a="1"/>
  <c r="I2199" i="5" s="1"/>
  <c r="I2198" i="5" a="1"/>
  <c r="I2198" i="5" s="1"/>
  <c r="I2197" i="5" a="1"/>
  <c r="I2197" i="5" s="1"/>
  <c r="I2196" i="5" a="1"/>
  <c r="I2196" i="5" s="1"/>
  <c r="I2195" i="5" a="1"/>
  <c r="I2195" i="5" s="1"/>
  <c r="I2194" i="5" a="1"/>
  <c r="I2194" i="5" s="1"/>
  <c r="I2193" i="5" a="1"/>
  <c r="I2193" i="5" s="1"/>
  <c r="I2192" i="5" a="1"/>
  <c r="I2192" i="5" s="1"/>
  <c r="I2191" i="5" a="1"/>
  <c r="I2191" i="5" s="1"/>
  <c r="I2190" i="5" a="1"/>
  <c r="I2190" i="5" s="1"/>
  <c r="I2189" i="5" a="1"/>
  <c r="I2189" i="5" s="1"/>
  <c r="I2188" i="5" a="1"/>
  <c r="I2188" i="5" s="1"/>
  <c r="I2187" i="5" a="1"/>
  <c r="I2187" i="5" s="1"/>
  <c r="I2186" i="5" a="1"/>
  <c r="I2186" i="5" s="1"/>
  <c r="I2185" i="5" a="1"/>
  <c r="I2185" i="5" s="1"/>
  <c r="I2184" i="5" a="1"/>
  <c r="I2184" i="5" s="1"/>
  <c r="I2183" i="5" a="1"/>
  <c r="I2183" i="5" s="1"/>
  <c r="I2182" i="5" a="1"/>
  <c r="I2182" i="5" s="1"/>
  <c r="I2181" i="5" a="1"/>
  <c r="I2181" i="5" s="1"/>
  <c r="I2180" i="5" a="1"/>
  <c r="I2180" i="5" s="1"/>
  <c r="I2179" i="5" a="1"/>
  <c r="I2179" i="5" s="1"/>
  <c r="I2178" i="5" a="1"/>
  <c r="I2178" i="5" s="1"/>
  <c r="I2177" i="5" a="1"/>
  <c r="I2177" i="5" s="1"/>
  <c r="I2176" i="5" a="1"/>
  <c r="I2176" i="5" s="1"/>
  <c r="I2175" i="5" a="1"/>
  <c r="I2175" i="5" s="1"/>
  <c r="I2174" i="5" a="1"/>
  <c r="I2174" i="5" s="1"/>
  <c r="I2173" i="5" a="1"/>
  <c r="I2173" i="5" s="1"/>
  <c r="I2172" i="5" a="1"/>
  <c r="I2172" i="5" s="1"/>
  <c r="I2171" i="5" a="1"/>
  <c r="I2171" i="5" s="1"/>
  <c r="I2170" i="5" a="1"/>
  <c r="I2170" i="5" s="1"/>
  <c r="I2169" i="5" a="1"/>
  <c r="I2169" i="5" s="1"/>
  <c r="I2168" i="5" a="1"/>
  <c r="I2168" i="5" s="1"/>
  <c r="I2167" i="5" a="1"/>
  <c r="I2167" i="5" s="1"/>
  <c r="I2166" i="5" a="1"/>
  <c r="I2166" i="5" s="1"/>
  <c r="I2165" i="5" a="1"/>
  <c r="I2165" i="5" s="1"/>
  <c r="I2164" i="5" a="1"/>
  <c r="I2164" i="5" s="1"/>
  <c r="I2163" i="5" a="1"/>
  <c r="I2163" i="5" s="1"/>
  <c r="I2162" i="5" a="1"/>
  <c r="I2162" i="5" s="1"/>
  <c r="I2161" i="5" a="1"/>
  <c r="I2161" i="5" s="1"/>
  <c r="I2159" i="5" a="1"/>
  <c r="I2159" i="5" s="1"/>
  <c r="I2158" i="5" a="1"/>
  <c r="I2158" i="5" s="1"/>
  <c r="I2157" i="5" a="1"/>
  <c r="I2157" i="5" s="1"/>
  <c r="I2156" i="5" a="1"/>
  <c r="I2156" i="5" s="1"/>
  <c r="I2155" i="5" a="1"/>
  <c r="I2155" i="5" s="1"/>
  <c r="I2154" i="5" a="1"/>
  <c r="I2154" i="5" s="1"/>
  <c r="I2153" i="5" a="1"/>
  <c r="I2153" i="5" s="1"/>
  <c r="I2152" i="5" a="1"/>
  <c r="I2152" i="5" s="1"/>
  <c r="I2151" i="5" a="1"/>
  <c r="I2151" i="5" s="1"/>
  <c r="I2150" i="5" a="1"/>
  <c r="I2150" i="5" s="1"/>
  <c r="I2149" i="5" a="1"/>
  <c r="I2149" i="5" s="1"/>
  <c r="I2148" i="5" a="1"/>
  <c r="I2148" i="5" s="1"/>
  <c r="I2147" i="5" a="1"/>
  <c r="I2147" i="5" s="1"/>
  <c r="I2146" i="5" a="1"/>
  <c r="I2146" i="5" s="1"/>
  <c r="I2145" i="5" a="1"/>
  <c r="I2145" i="5" s="1"/>
  <c r="I2144" i="5" a="1"/>
  <c r="I2144" i="5" s="1"/>
  <c r="I2143" i="5" a="1"/>
  <c r="I2143" i="5" s="1"/>
  <c r="I2142" i="5" a="1"/>
  <c r="I2142" i="5" s="1"/>
  <c r="I2141" i="5" a="1"/>
  <c r="I2141" i="5" s="1"/>
  <c r="I2140" i="5" a="1"/>
  <c r="I2140" i="5" s="1"/>
  <c r="I2139" i="5" a="1"/>
  <c r="I2139" i="5" s="1"/>
  <c r="I2138" i="5" a="1"/>
  <c r="I2138" i="5" s="1"/>
  <c r="I2137" i="5" a="1"/>
  <c r="I2137" i="5" s="1"/>
  <c r="I2136" i="5" a="1"/>
  <c r="I2136" i="5" s="1"/>
  <c r="I2135" i="5" a="1"/>
  <c r="I2135" i="5" s="1"/>
  <c r="I2134" i="5" a="1"/>
  <c r="I2134" i="5" s="1"/>
  <c r="I2133" i="5" a="1"/>
  <c r="I2133" i="5" s="1"/>
  <c r="I2132" i="5" a="1"/>
  <c r="I2132" i="5" s="1"/>
  <c r="I2130" i="5" a="1"/>
  <c r="I2130" i="5" s="1"/>
  <c r="I2129" i="5" a="1"/>
  <c r="I2129" i="5" s="1"/>
  <c r="I2128" i="5" a="1"/>
  <c r="I2128" i="5" s="1"/>
  <c r="I2127" i="5" a="1"/>
  <c r="I2127" i="5" s="1"/>
  <c r="I2126" i="5" a="1"/>
  <c r="I2126" i="5" s="1"/>
  <c r="I2125" i="5" a="1"/>
  <c r="I2125" i="5" s="1"/>
  <c r="I2124" i="5" a="1"/>
  <c r="I2124" i="5" s="1"/>
  <c r="I2123" i="5" a="1"/>
  <c r="I2123" i="5" s="1"/>
  <c r="I2122" i="5" a="1"/>
  <c r="I2122" i="5" s="1"/>
  <c r="I2121" i="5" a="1"/>
  <c r="I2121" i="5" s="1"/>
  <c r="I2120" i="5" a="1"/>
  <c r="I2120" i="5" s="1"/>
  <c r="I2119" i="5" a="1"/>
  <c r="I2119" i="5" s="1"/>
  <c r="I2118" i="5" a="1"/>
  <c r="I2118" i="5" s="1"/>
  <c r="I2117" i="5" a="1"/>
  <c r="I2117" i="5" s="1"/>
  <c r="I2116" i="5" a="1"/>
  <c r="I2116" i="5" s="1"/>
  <c r="I2115" i="5" a="1"/>
  <c r="I2115" i="5" s="1"/>
  <c r="I2114" i="5" a="1"/>
  <c r="I2114" i="5" s="1"/>
  <c r="I2113" i="5" a="1"/>
  <c r="I2113" i="5" s="1"/>
  <c r="I2112" i="5" a="1"/>
  <c r="I2112" i="5" s="1"/>
  <c r="I2111" i="5" a="1"/>
  <c r="I2111" i="5" s="1"/>
  <c r="I2110" i="5" a="1"/>
  <c r="I2110" i="5" s="1"/>
  <c r="I2109" i="5" a="1"/>
  <c r="I2109" i="5" s="1"/>
  <c r="I2108" i="5" a="1"/>
  <c r="I2108" i="5" s="1"/>
  <c r="I2107" i="5" a="1"/>
  <c r="I2107" i="5" s="1"/>
  <c r="I2106" i="5" a="1"/>
  <c r="I2106" i="5" s="1"/>
  <c r="I2105" i="5" a="1"/>
  <c r="I2105" i="5" s="1"/>
  <c r="I2104" i="5" a="1"/>
  <c r="I2104" i="5" s="1"/>
  <c r="I2103" i="5" a="1"/>
  <c r="I2103" i="5" s="1"/>
  <c r="I2102" i="5" a="1"/>
  <c r="I2102" i="5" s="1"/>
  <c r="I2101" i="5" a="1"/>
  <c r="I2101" i="5" s="1"/>
  <c r="I2099" i="5" a="1"/>
  <c r="I2099" i="5" s="1"/>
  <c r="I2098" i="5" a="1"/>
  <c r="I2098" i="5" s="1"/>
  <c r="I2097" i="5" a="1"/>
  <c r="I2097" i="5" s="1"/>
  <c r="I2096" i="5" a="1"/>
  <c r="I2096" i="5" s="1"/>
  <c r="I2095" i="5" a="1"/>
  <c r="I2095" i="5" s="1"/>
  <c r="I2094" i="5" a="1"/>
  <c r="I2094" i="5" s="1"/>
  <c r="I2093" i="5" a="1"/>
  <c r="I2093" i="5" s="1"/>
  <c r="I2092" i="5" a="1"/>
  <c r="I2092" i="5" s="1"/>
  <c r="I2091" i="5" a="1"/>
  <c r="I2091" i="5" s="1"/>
  <c r="I2090" i="5" a="1"/>
  <c r="I2090" i="5" s="1"/>
  <c r="I2089" i="5" a="1"/>
  <c r="I2089" i="5" s="1"/>
  <c r="I2088" i="5" a="1"/>
  <c r="I2088" i="5" s="1"/>
  <c r="I2087" i="5" a="1"/>
  <c r="I2087" i="5" s="1"/>
  <c r="I2086" i="5" a="1"/>
  <c r="I2086" i="5" s="1"/>
  <c r="I2085" i="5" a="1"/>
  <c r="I2085" i="5" s="1"/>
  <c r="I2084" i="5" a="1"/>
  <c r="I2084" i="5" s="1"/>
  <c r="I2083" i="5" a="1"/>
  <c r="I2083" i="5" s="1"/>
  <c r="I2082" i="5" a="1"/>
  <c r="I2082" i="5" s="1"/>
  <c r="I2081" i="5" a="1"/>
  <c r="I2081" i="5" s="1"/>
  <c r="I2080" i="5" a="1"/>
  <c r="I2080" i="5" s="1"/>
  <c r="I2079" i="5" a="1"/>
  <c r="I2079" i="5" s="1"/>
  <c r="I2078" i="5" a="1"/>
  <c r="I2078" i="5" s="1"/>
  <c r="I2077" i="5" a="1"/>
  <c r="I2077" i="5" s="1"/>
  <c r="I2076" i="5" a="1"/>
  <c r="I2076" i="5" s="1"/>
  <c r="I2075" i="5" a="1"/>
  <c r="I2075" i="5" s="1"/>
  <c r="I2074" i="5" a="1"/>
  <c r="I2074" i="5" s="1"/>
  <c r="I2073" i="5" a="1"/>
  <c r="I2073" i="5" s="1"/>
  <c r="I2072" i="5" a="1"/>
  <c r="I2072" i="5" s="1"/>
  <c r="I2071" i="5" a="1"/>
  <c r="I2071" i="5" s="1"/>
  <c r="I2070" i="5" a="1"/>
  <c r="I2070" i="5" s="1"/>
  <c r="I2069" i="5" a="1"/>
  <c r="I2069" i="5" s="1"/>
  <c r="I2068" i="5" a="1"/>
  <c r="I2068" i="5" s="1"/>
  <c r="I2067" i="5" a="1"/>
  <c r="I2067" i="5" s="1"/>
  <c r="I2066" i="5" a="1"/>
  <c r="I2066" i="5" s="1"/>
  <c r="I2065" i="5" a="1"/>
  <c r="I2065" i="5" s="1"/>
  <c r="I2064" i="5" a="1"/>
  <c r="I2064" i="5" s="1"/>
  <c r="I2063" i="5" a="1"/>
  <c r="I2063" i="5" s="1"/>
  <c r="I2062" i="5" a="1"/>
  <c r="I2062" i="5" s="1"/>
  <c r="I2061" i="5" a="1"/>
  <c r="I2061" i="5" s="1"/>
  <c r="I2060" i="5" a="1"/>
  <c r="I2060" i="5" s="1"/>
  <c r="I2059" i="5" a="1"/>
  <c r="I2059" i="5" s="1"/>
  <c r="I2058" i="5" a="1"/>
  <c r="I2058" i="5" s="1"/>
  <c r="I2057" i="5" a="1"/>
  <c r="I2057" i="5" s="1"/>
  <c r="I2056" i="5" a="1"/>
  <c r="I2056" i="5" s="1"/>
  <c r="I2055" i="5" a="1"/>
  <c r="I2055" i="5" s="1"/>
  <c r="I2054" i="5" a="1"/>
  <c r="I2054" i="5" s="1"/>
  <c r="I2053" i="5" a="1"/>
  <c r="I2053" i="5" s="1"/>
  <c r="I2052" i="5" a="1"/>
  <c r="I2052" i="5" s="1"/>
  <c r="I2051" i="5" a="1"/>
  <c r="I2051" i="5" s="1"/>
  <c r="I2050" i="5" a="1"/>
  <c r="I2050" i="5" s="1"/>
  <c r="I2049" i="5" a="1"/>
  <c r="I2049" i="5" s="1"/>
  <c r="I2048" i="5" a="1"/>
  <c r="I2048" i="5" s="1"/>
  <c r="I296" i="5" a="1"/>
  <c r="I296" i="5" s="1"/>
  <c r="I2047" i="5" a="1"/>
  <c r="I2047" i="5" s="1"/>
  <c r="I2046" i="5" a="1"/>
  <c r="I2046" i="5" s="1"/>
  <c r="I2045" i="5" a="1"/>
  <c r="I2045" i="5" s="1"/>
  <c r="I2044" i="5" a="1"/>
  <c r="I2044" i="5" s="1"/>
  <c r="I2043" i="5" a="1"/>
  <c r="I2043" i="5" s="1"/>
  <c r="I2042" i="5" a="1"/>
  <c r="I2042" i="5" s="1"/>
  <c r="I2041" i="5" a="1"/>
  <c r="I2041" i="5" s="1"/>
  <c r="I2040" i="5" a="1"/>
  <c r="I2040" i="5" s="1"/>
  <c r="I2039" i="5" a="1"/>
  <c r="I2039" i="5" s="1"/>
  <c r="I2038" i="5" a="1"/>
  <c r="I2038" i="5" s="1"/>
  <c r="I2037" i="5" a="1"/>
  <c r="I2037" i="5" s="1"/>
  <c r="I2036" i="5" a="1"/>
  <c r="I2036" i="5" s="1"/>
  <c r="I2035" i="5" a="1"/>
  <c r="I2035" i="5" s="1"/>
  <c r="I2034" i="5" a="1"/>
  <c r="I2034" i="5" s="1"/>
  <c r="I2033" i="5" a="1"/>
  <c r="I2033" i="5" s="1"/>
  <c r="I2032" i="5" a="1"/>
  <c r="I2032" i="5" s="1"/>
  <c r="I2031" i="5" a="1"/>
  <c r="I2031" i="5" s="1"/>
  <c r="I2030" i="5" a="1"/>
  <c r="I2030" i="5" s="1"/>
  <c r="I2029" i="5" a="1"/>
  <c r="I2029" i="5" s="1"/>
  <c r="I2028" i="5" a="1"/>
  <c r="I2028" i="5" s="1"/>
  <c r="I2027" i="5" a="1"/>
  <c r="I2027" i="5" s="1"/>
  <c r="I2026" i="5" a="1"/>
  <c r="I2026" i="5" s="1"/>
  <c r="I2025" i="5" a="1"/>
  <c r="I2025" i="5" s="1"/>
  <c r="I2024" i="5" a="1"/>
  <c r="I2024" i="5" s="1"/>
  <c r="I2023" i="5" a="1"/>
  <c r="I2023" i="5" s="1"/>
  <c r="I2022" i="5" a="1"/>
  <c r="I2022" i="5" s="1"/>
  <c r="I2021" i="5" a="1"/>
  <c r="I2021" i="5" s="1"/>
  <c r="I2020" i="5" a="1"/>
  <c r="I2020" i="5" s="1"/>
  <c r="I2019" i="5" a="1"/>
  <c r="I2019" i="5" s="1"/>
  <c r="I2018" i="5" a="1"/>
  <c r="I2018" i="5" s="1"/>
  <c r="I2017" i="5" a="1"/>
  <c r="I2017" i="5" s="1"/>
  <c r="I2016" i="5" a="1"/>
  <c r="I2016" i="5" s="1"/>
  <c r="I2015" i="5" a="1"/>
  <c r="I2015" i="5" s="1"/>
  <c r="I2014" i="5" a="1"/>
  <c r="I2014" i="5" s="1"/>
  <c r="I2013" i="5" a="1"/>
  <c r="I2013" i="5" s="1"/>
  <c r="I2012" i="5" a="1"/>
  <c r="I2012" i="5" s="1"/>
  <c r="I2011" i="5" a="1"/>
  <c r="I2011" i="5" s="1"/>
  <c r="I2010" i="5" a="1"/>
  <c r="I2010" i="5" s="1"/>
  <c r="I2009" i="5" a="1"/>
  <c r="I2009" i="5" s="1"/>
  <c r="I2008" i="5" a="1"/>
  <c r="I2008" i="5" s="1"/>
  <c r="I2007" i="5" a="1"/>
  <c r="I2007" i="5" s="1"/>
  <c r="I2006" i="5" a="1"/>
  <c r="I2006" i="5" s="1"/>
  <c r="I2005" i="5" a="1"/>
  <c r="I2005" i="5" s="1"/>
  <c r="I2004" i="5" a="1"/>
  <c r="I2004" i="5" s="1"/>
  <c r="I2003" i="5" a="1"/>
  <c r="I2003" i="5" s="1"/>
  <c r="I2002" i="5" a="1"/>
  <c r="I2002" i="5" s="1"/>
  <c r="I2001" i="5" a="1"/>
  <c r="I2001" i="5" s="1"/>
  <c r="I2000" i="5" a="1"/>
  <c r="I2000" i="5" s="1"/>
  <c r="I1999" i="5" a="1"/>
  <c r="I1999" i="5" s="1"/>
  <c r="I1998" i="5" a="1"/>
  <c r="I1998" i="5" s="1"/>
  <c r="I1997" i="5" a="1"/>
  <c r="I1997" i="5" s="1"/>
  <c r="I1996" i="5" a="1"/>
  <c r="I1996" i="5" s="1"/>
  <c r="I1995" i="5" a="1"/>
  <c r="I1995" i="5" s="1"/>
  <c r="I1994" i="5" a="1"/>
  <c r="I1994" i="5" s="1"/>
  <c r="I1993" i="5" a="1"/>
  <c r="I1993" i="5" s="1"/>
  <c r="I1992" i="5" a="1"/>
  <c r="I1992" i="5" s="1"/>
  <c r="I1991" i="5" a="1"/>
  <c r="I1991" i="5" s="1"/>
  <c r="I1990" i="5" a="1"/>
  <c r="I1990" i="5" s="1"/>
  <c r="I1989" i="5" a="1"/>
  <c r="I1989" i="5" s="1"/>
  <c r="I1988" i="5" a="1"/>
  <c r="I1988" i="5" s="1"/>
  <c r="I1987" i="5" a="1"/>
  <c r="I1987" i="5" s="1"/>
  <c r="I1986" i="5" a="1"/>
  <c r="I1986" i="5" s="1"/>
  <c r="I1985" i="5" a="1"/>
  <c r="I1985" i="5" s="1"/>
  <c r="I1984" i="5" a="1"/>
  <c r="I1984" i="5" s="1"/>
  <c r="I1983" i="5" a="1"/>
  <c r="I1983" i="5" s="1"/>
  <c r="I1982" i="5" a="1"/>
  <c r="I1982" i="5" s="1"/>
  <c r="I1981" i="5" a="1"/>
  <c r="I1981" i="5" s="1"/>
  <c r="I1980" i="5" a="1"/>
  <c r="I1980" i="5" s="1"/>
  <c r="I1979" i="5" a="1"/>
  <c r="I1979" i="5" s="1"/>
  <c r="I1978" i="5" a="1"/>
  <c r="I1978" i="5" s="1"/>
  <c r="I1977" i="5" a="1"/>
  <c r="I1977" i="5" s="1"/>
  <c r="I1976" i="5" a="1"/>
  <c r="I1976" i="5" s="1"/>
  <c r="I1975" i="5" a="1"/>
  <c r="I1975" i="5" s="1"/>
  <c r="I1974" i="5" a="1"/>
  <c r="I1974" i="5" s="1"/>
  <c r="I1973" i="5" a="1"/>
  <c r="I1973" i="5" s="1"/>
  <c r="I1972" i="5" a="1"/>
  <c r="I1972" i="5" s="1"/>
  <c r="I1971" i="5" a="1"/>
  <c r="I1971" i="5" s="1"/>
  <c r="I1970" i="5" a="1"/>
  <c r="I1970" i="5" s="1"/>
  <c r="I1969" i="5" a="1"/>
  <c r="I1969" i="5" s="1"/>
  <c r="I1968" i="5" a="1"/>
  <c r="I1968" i="5" s="1"/>
  <c r="I1967" i="5" a="1"/>
  <c r="I1967" i="5" s="1"/>
  <c r="I1966" i="5" a="1"/>
  <c r="I1966" i="5" s="1"/>
  <c r="I1965" i="5" a="1"/>
  <c r="I1965" i="5" s="1"/>
  <c r="I1964" i="5" a="1"/>
  <c r="I1964" i="5" s="1"/>
  <c r="I1963" i="5" a="1"/>
  <c r="I1963" i="5" s="1"/>
  <c r="I1962" i="5" a="1"/>
  <c r="I1962" i="5" s="1"/>
  <c r="I1961" i="5" a="1"/>
  <c r="I1961" i="5" s="1"/>
  <c r="I1960" i="5" a="1"/>
  <c r="I1960" i="5" s="1"/>
  <c r="I1959" i="5" a="1"/>
  <c r="I1959" i="5" s="1"/>
  <c r="I1958" i="5" a="1"/>
  <c r="I1958" i="5" s="1"/>
  <c r="I1957" i="5" a="1"/>
  <c r="I1957" i="5" s="1"/>
  <c r="I1956" i="5" a="1"/>
  <c r="I1956" i="5" s="1"/>
  <c r="I1955" i="5" a="1"/>
  <c r="I1955" i="5" s="1"/>
  <c r="I1954" i="5" a="1"/>
  <c r="I1954" i="5" s="1"/>
  <c r="I1953" i="5" a="1"/>
  <c r="I1953" i="5" s="1"/>
  <c r="I1952" i="5" a="1"/>
  <c r="I1952" i="5" s="1"/>
  <c r="I1951" i="5" a="1"/>
  <c r="I1951" i="5" s="1"/>
  <c r="I1950" i="5" a="1"/>
  <c r="I1950" i="5" s="1"/>
  <c r="I1949" i="5" a="1"/>
  <c r="I1949" i="5" s="1"/>
  <c r="I1948" i="5" a="1"/>
  <c r="I1948" i="5" s="1"/>
  <c r="I1947" i="5" a="1"/>
  <c r="I1947" i="5" s="1"/>
  <c r="I1946" i="5" a="1"/>
  <c r="I1946" i="5" s="1"/>
  <c r="I1945" i="5" a="1"/>
  <c r="I1945" i="5" s="1"/>
  <c r="I1944" i="5" a="1"/>
  <c r="I1944" i="5" s="1"/>
  <c r="I1943" i="5" a="1"/>
  <c r="I1943" i="5" s="1"/>
  <c r="I1942" i="5" a="1"/>
  <c r="I1942" i="5" s="1"/>
  <c r="I1941" i="5" a="1"/>
  <c r="I1941" i="5" s="1"/>
  <c r="I1940" i="5" a="1"/>
  <c r="I1940" i="5" s="1"/>
  <c r="I1939" i="5" a="1"/>
  <c r="I1939" i="5" s="1"/>
  <c r="I1938" i="5" a="1"/>
  <c r="I1938" i="5" s="1"/>
  <c r="I1937" i="5" a="1"/>
  <c r="I1937" i="5" s="1"/>
  <c r="I1936" i="5" a="1"/>
  <c r="I1936" i="5" s="1"/>
  <c r="I1935" i="5" a="1"/>
  <c r="I1935" i="5" s="1"/>
  <c r="I1934" i="5" a="1"/>
  <c r="I1934" i="5" s="1"/>
  <c r="I1933" i="5" a="1"/>
  <c r="I1933" i="5" s="1"/>
  <c r="I1932" i="5" a="1"/>
  <c r="I1932" i="5" s="1"/>
  <c r="I1931" i="5" a="1"/>
  <c r="I1931" i="5" s="1"/>
  <c r="I1930" i="5" a="1"/>
  <c r="I1930" i="5" s="1"/>
  <c r="I1929" i="5" a="1"/>
  <c r="I1929" i="5" s="1"/>
  <c r="I1928" i="5" a="1"/>
  <c r="I1928" i="5" s="1"/>
  <c r="I1927" i="5" a="1"/>
  <c r="I1927" i="5" s="1"/>
  <c r="I1926" i="5" a="1"/>
  <c r="I1926" i="5" s="1"/>
  <c r="I1925" i="5" a="1"/>
  <c r="I1925" i="5" s="1"/>
  <c r="I1924" i="5" a="1"/>
  <c r="I1924" i="5" s="1"/>
  <c r="I1923" i="5" a="1"/>
  <c r="I1923" i="5" s="1"/>
  <c r="I1922" i="5" a="1"/>
  <c r="I1922" i="5" s="1"/>
  <c r="I1921" i="5" a="1"/>
  <c r="I1921" i="5" s="1"/>
  <c r="I1920" i="5" a="1"/>
  <c r="I1920" i="5" s="1"/>
  <c r="I1919" i="5" a="1"/>
  <c r="I1919" i="5" s="1"/>
  <c r="I1918" i="5" a="1"/>
  <c r="I1918" i="5" s="1"/>
  <c r="I1917" i="5" a="1"/>
  <c r="I1917" i="5" s="1"/>
  <c r="I1916" i="5" a="1"/>
  <c r="I1916" i="5" s="1"/>
  <c r="I1915" i="5" a="1"/>
  <c r="I1915" i="5" s="1"/>
  <c r="I1914" i="5" a="1"/>
  <c r="I1914" i="5" s="1"/>
  <c r="I1913" i="5" a="1"/>
  <c r="I1913" i="5" s="1"/>
  <c r="I1912" i="5" a="1"/>
  <c r="I1912" i="5" s="1"/>
  <c r="I1911" i="5" a="1"/>
  <c r="I1911" i="5" s="1"/>
  <c r="I1910" i="5" a="1"/>
  <c r="I1910" i="5" s="1"/>
  <c r="I1909" i="5" a="1"/>
  <c r="I1909" i="5" s="1"/>
  <c r="I1908" i="5" a="1"/>
  <c r="I1908" i="5" s="1"/>
  <c r="I1907" i="5" a="1"/>
  <c r="I1907" i="5" s="1"/>
  <c r="I1906" i="5" a="1"/>
  <c r="I1906" i="5" s="1"/>
  <c r="I1905" i="5" a="1"/>
  <c r="I1905" i="5" s="1"/>
  <c r="I1904" i="5" a="1"/>
  <c r="I1904" i="5" s="1"/>
  <c r="I1903" i="5" a="1"/>
  <c r="I1903" i="5" s="1"/>
  <c r="I1902" i="5" a="1"/>
  <c r="I1902" i="5" s="1"/>
  <c r="I1901" i="5" a="1"/>
  <c r="I1901" i="5" s="1"/>
  <c r="I1900" i="5" a="1"/>
  <c r="I1900" i="5" s="1"/>
  <c r="I1899" i="5" a="1"/>
  <c r="I1899" i="5" s="1"/>
  <c r="I1898" i="5" a="1"/>
  <c r="I1898" i="5" s="1"/>
  <c r="I1897" i="5" a="1"/>
  <c r="I1897" i="5" s="1"/>
  <c r="I1896" i="5" a="1"/>
  <c r="I1896" i="5" s="1"/>
  <c r="I1895" i="5" a="1"/>
  <c r="I1895" i="5" s="1"/>
  <c r="I1894" i="5" a="1"/>
  <c r="I1894" i="5" s="1"/>
  <c r="I1893" i="5" a="1"/>
  <c r="I1893" i="5" s="1"/>
  <c r="I1892" i="5" a="1"/>
  <c r="I1892" i="5" s="1"/>
  <c r="I1891" i="5" a="1"/>
  <c r="I1891" i="5" s="1"/>
  <c r="I1890" i="5" a="1"/>
  <c r="I1890" i="5" s="1"/>
  <c r="I1889" i="5" a="1"/>
  <c r="I1889" i="5" s="1"/>
  <c r="I1888" i="5" a="1"/>
  <c r="I1888" i="5" s="1"/>
  <c r="I1887" i="5" a="1"/>
  <c r="I1887" i="5" s="1"/>
  <c r="I1886" i="5" a="1"/>
  <c r="I1886" i="5" s="1"/>
  <c r="I1885" i="5" a="1"/>
  <c r="I1885" i="5" s="1"/>
  <c r="I1884" i="5" a="1"/>
  <c r="I1884" i="5" s="1"/>
  <c r="I1883" i="5" a="1"/>
  <c r="I1883" i="5" s="1"/>
  <c r="I1882" i="5" a="1"/>
  <c r="I1882" i="5" s="1"/>
  <c r="I1881" i="5" a="1"/>
  <c r="I1881" i="5" s="1"/>
  <c r="I1880" i="5" a="1"/>
  <c r="I1880" i="5" s="1"/>
  <c r="I1879" i="5" a="1"/>
  <c r="I1879" i="5" s="1"/>
  <c r="I1878" i="5" a="1"/>
  <c r="I1878" i="5" s="1"/>
  <c r="I1877" i="5" a="1"/>
  <c r="I1877" i="5" s="1"/>
  <c r="I1876" i="5" a="1"/>
  <c r="I1876" i="5" s="1"/>
  <c r="I1875" i="5" a="1"/>
  <c r="I1875" i="5" s="1"/>
  <c r="I1874" i="5" a="1"/>
  <c r="I1874" i="5" s="1"/>
  <c r="I1873" i="5" a="1"/>
  <c r="I1873" i="5" s="1"/>
  <c r="I1872" i="5" a="1"/>
  <c r="I1872" i="5" s="1"/>
  <c r="I1871" i="5" a="1"/>
  <c r="I1871" i="5" s="1"/>
  <c r="I1870" i="5" a="1"/>
  <c r="I1870" i="5" s="1"/>
  <c r="I1869" i="5" a="1"/>
  <c r="I1869" i="5" s="1"/>
  <c r="I1868" i="5" a="1"/>
  <c r="I1868" i="5" s="1"/>
  <c r="I1867" i="5" a="1"/>
  <c r="I1867" i="5" s="1"/>
  <c r="I1866" i="5" a="1"/>
  <c r="I1866" i="5" s="1"/>
  <c r="I1864" i="5" a="1"/>
  <c r="I1864" i="5" s="1"/>
  <c r="I1863" i="5" a="1"/>
  <c r="I1863" i="5" s="1"/>
  <c r="I1862" i="5" a="1"/>
  <c r="I1862" i="5" s="1"/>
  <c r="I1861" i="5" a="1"/>
  <c r="I1861" i="5" s="1"/>
  <c r="I1860" i="5" a="1"/>
  <c r="I1860" i="5" s="1"/>
  <c r="I1859" i="5" a="1"/>
  <c r="I1859" i="5" s="1"/>
  <c r="I1858" i="5" a="1"/>
  <c r="I1858" i="5" s="1"/>
  <c r="I1857" i="5" a="1"/>
  <c r="I1857" i="5" s="1"/>
  <c r="I1856" i="5" a="1"/>
  <c r="I1856" i="5" s="1"/>
  <c r="I1855" i="5" a="1"/>
  <c r="I1855" i="5" s="1"/>
  <c r="I1854" i="5" a="1"/>
  <c r="I1854" i="5" s="1"/>
  <c r="I1853" i="5" a="1"/>
  <c r="I1853" i="5" s="1"/>
  <c r="I1852" i="5" a="1"/>
  <c r="I1852" i="5" s="1"/>
  <c r="I1851" i="5" a="1"/>
  <c r="I1851" i="5" s="1"/>
  <c r="I1850" i="5" a="1"/>
  <c r="I1850" i="5" s="1"/>
  <c r="I1849" i="5" a="1"/>
  <c r="I1849" i="5" s="1"/>
  <c r="I1848" i="5" a="1"/>
  <c r="I1848" i="5" s="1"/>
  <c r="I1847" i="5" a="1"/>
  <c r="I1847" i="5" s="1"/>
  <c r="I1846" i="5" a="1"/>
  <c r="I1846" i="5" s="1"/>
  <c r="I1845" i="5" a="1"/>
  <c r="I1845" i="5" s="1"/>
  <c r="I1844" i="5" a="1"/>
  <c r="I1844" i="5" s="1"/>
  <c r="I1843" i="5" a="1"/>
  <c r="I1843" i="5" s="1"/>
  <c r="I1842" i="5" a="1"/>
  <c r="I1842" i="5" s="1"/>
  <c r="I1841" i="5" a="1"/>
  <c r="I1841" i="5" s="1"/>
  <c r="I1840" i="5" a="1"/>
  <c r="I1840" i="5" s="1"/>
  <c r="I1839" i="5" a="1"/>
  <c r="I1839" i="5" s="1"/>
  <c r="I1838" i="5" a="1"/>
  <c r="I1838" i="5" s="1"/>
  <c r="I1837" i="5" a="1"/>
  <c r="I1837" i="5" s="1"/>
  <c r="I1836" i="5" a="1"/>
  <c r="I1836" i="5" s="1"/>
  <c r="I1835" i="5" a="1"/>
  <c r="I1835" i="5" s="1"/>
  <c r="I1834" i="5" a="1"/>
  <c r="I1834" i="5" s="1"/>
  <c r="I1833" i="5" a="1"/>
  <c r="I1833" i="5" s="1"/>
  <c r="I1832" i="5" a="1"/>
  <c r="I1832" i="5" s="1"/>
  <c r="I1831" i="5" a="1"/>
  <c r="I1831" i="5" s="1"/>
  <c r="I1830" i="5" a="1"/>
  <c r="I1830" i="5" s="1"/>
  <c r="I1829" i="5" a="1"/>
  <c r="I1829" i="5" s="1"/>
  <c r="I1828" i="5" a="1"/>
  <c r="I1828" i="5" s="1"/>
  <c r="I1827" i="5" a="1"/>
  <c r="I1827" i="5" s="1"/>
  <c r="I1826" i="5" a="1"/>
  <c r="I1826" i="5" s="1"/>
  <c r="I1825" i="5" a="1"/>
  <c r="I1825" i="5" s="1"/>
  <c r="I1824" i="5" a="1"/>
  <c r="I1824" i="5" s="1"/>
  <c r="I1823" i="5" a="1"/>
  <c r="I1823" i="5" s="1"/>
  <c r="I1822" i="5" a="1"/>
  <c r="I1822" i="5" s="1"/>
  <c r="I1821" i="5" a="1"/>
  <c r="I1821" i="5" s="1"/>
  <c r="I1820" i="5" a="1"/>
  <c r="I1820" i="5" s="1"/>
  <c r="I1819" i="5" a="1"/>
  <c r="I1819" i="5" s="1"/>
  <c r="I1818" i="5" a="1"/>
  <c r="I1818" i="5" s="1"/>
  <c r="I1817" i="5" a="1"/>
  <c r="I1817" i="5" s="1"/>
  <c r="I1816" i="5" a="1"/>
  <c r="I1816" i="5" s="1"/>
  <c r="I1815" i="5" a="1"/>
  <c r="I1815" i="5" s="1"/>
  <c r="I1814" i="5" a="1"/>
  <c r="I1814" i="5" s="1"/>
  <c r="I1813" i="5" a="1"/>
  <c r="I1813" i="5" s="1"/>
  <c r="I1812" i="5" a="1"/>
  <c r="I1812" i="5" s="1"/>
  <c r="I1811" i="5" a="1"/>
  <c r="I1811" i="5" s="1"/>
  <c r="I1810" i="5" a="1"/>
  <c r="I1810" i="5" s="1"/>
  <c r="I1809" i="5" a="1"/>
  <c r="I1809" i="5" s="1"/>
  <c r="I1808" i="5" a="1"/>
  <c r="I1808" i="5" s="1"/>
  <c r="I1807" i="5" a="1"/>
  <c r="I1807" i="5" s="1"/>
  <c r="I1806" i="5" a="1"/>
  <c r="I1806" i="5" s="1"/>
  <c r="I1805" i="5" a="1"/>
  <c r="I1805" i="5" s="1"/>
  <c r="I1804" i="5" a="1"/>
  <c r="I1804" i="5" s="1"/>
  <c r="I1803" i="5" a="1"/>
  <c r="I1803" i="5" s="1"/>
  <c r="I1802" i="5" a="1"/>
  <c r="I1802" i="5" s="1"/>
  <c r="I1801" i="5" a="1"/>
  <c r="I1801" i="5" s="1"/>
  <c r="I1800" i="5" a="1"/>
  <c r="I1800" i="5" s="1"/>
  <c r="I1799" i="5" a="1"/>
  <c r="I1799" i="5" s="1"/>
  <c r="I1798" i="5" a="1"/>
  <c r="I1798" i="5" s="1"/>
  <c r="I1797" i="5" a="1"/>
  <c r="I1797" i="5" s="1"/>
  <c r="I1796" i="5" a="1"/>
  <c r="I1796" i="5" s="1"/>
  <c r="I1795" i="5" a="1"/>
  <c r="I1795" i="5" s="1"/>
  <c r="I1794" i="5" a="1"/>
  <c r="I1794" i="5" s="1"/>
  <c r="I1793" i="5" a="1"/>
  <c r="I1793" i="5" s="1"/>
  <c r="I1792" i="5" a="1"/>
  <c r="I1792" i="5" s="1"/>
  <c r="I1791" i="5" a="1"/>
  <c r="I1791" i="5" s="1"/>
  <c r="I1790" i="5" a="1"/>
  <c r="I1790" i="5" s="1"/>
  <c r="I1789" i="5" a="1"/>
  <c r="I1789" i="5" s="1"/>
  <c r="I1788" i="5" a="1"/>
  <c r="I1788" i="5" s="1"/>
  <c r="I1787" i="5" a="1"/>
  <c r="I1787" i="5" s="1"/>
  <c r="I1786" i="5" a="1"/>
  <c r="I1786" i="5" s="1"/>
  <c r="I1785" i="5" a="1"/>
  <c r="I1785" i="5" s="1"/>
  <c r="I1784" i="5" a="1"/>
  <c r="I1784" i="5" s="1"/>
  <c r="I1783" i="5" a="1"/>
  <c r="I1783" i="5" s="1"/>
  <c r="I1782" i="5" a="1"/>
  <c r="I1782" i="5" s="1"/>
  <c r="I1781" i="5" a="1"/>
  <c r="I1781" i="5" s="1"/>
  <c r="I1780" i="5" a="1"/>
  <c r="I1780" i="5" s="1"/>
  <c r="I1779" i="5" a="1"/>
  <c r="I1779" i="5" s="1"/>
  <c r="I1778" i="5" a="1"/>
  <c r="I1778" i="5" s="1"/>
  <c r="I1777" i="5" a="1"/>
  <c r="I1777" i="5" s="1"/>
  <c r="I1776" i="5" a="1"/>
  <c r="I1776" i="5" s="1"/>
  <c r="I1775" i="5" a="1"/>
  <c r="I1775" i="5" s="1"/>
  <c r="I1774" i="5" a="1"/>
  <c r="I1774" i="5" s="1"/>
  <c r="I1773" i="5" a="1"/>
  <c r="I1773" i="5" s="1"/>
  <c r="I1772" i="5" a="1"/>
  <c r="I1772" i="5" s="1"/>
  <c r="I1771" i="5" a="1"/>
  <c r="I1771" i="5" s="1"/>
  <c r="I1770" i="5" a="1"/>
  <c r="I1770" i="5" s="1"/>
  <c r="I1769" i="5" a="1"/>
  <c r="I1769" i="5" s="1"/>
  <c r="I1768" i="5" a="1"/>
  <c r="I1768" i="5" s="1"/>
  <c r="I1767" i="5" a="1"/>
  <c r="I1767" i="5" s="1"/>
  <c r="I1766" i="5" a="1"/>
  <c r="I1766" i="5" s="1"/>
  <c r="I1765" i="5" a="1"/>
  <c r="I1765" i="5" s="1"/>
  <c r="I1764" i="5" a="1"/>
  <c r="I1764" i="5" s="1"/>
  <c r="I1763" i="5" a="1"/>
  <c r="I1763" i="5" s="1"/>
  <c r="I1762" i="5" a="1"/>
  <c r="I1762" i="5" s="1"/>
  <c r="I1761" i="5" a="1"/>
  <c r="I1761" i="5" s="1"/>
  <c r="I1760" i="5" a="1"/>
  <c r="I1760" i="5" s="1"/>
  <c r="I1759" i="5" a="1"/>
  <c r="I1759" i="5" s="1"/>
  <c r="I1758" i="5" a="1"/>
  <c r="I1758" i="5" s="1"/>
  <c r="I1757" i="5" a="1"/>
  <c r="I1757" i="5" s="1"/>
  <c r="I1756" i="5" a="1"/>
  <c r="I1756" i="5" s="1"/>
  <c r="I1755" i="5" a="1"/>
  <c r="I1755" i="5" s="1"/>
  <c r="I1754" i="5" a="1"/>
  <c r="I1754" i="5" s="1"/>
  <c r="I1753" i="5" a="1"/>
  <c r="I1753" i="5" s="1"/>
  <c r="I1752" i="5" a="1"/>
  <c r="I1752" i="5" s="1"/>
  <c r="I1751" i="5" a="1"/>
  <c r="I1751" i="5" s="1"/>
  <c r="I1750" i="5" a="1"/>
  <c r="I1750" i="5" s="1"/>
  <c r="I1749" i="5" a="1"/>
  <c r="I1749" i="5" s="1"/>
  <c r="I1748" i="5" a="1"/>
  <c r="I1748" i="5" s="1"/>
  <c r="I1747" i="5" a="1"/>
  <c r="I1747" i="5" s="1"/>
  <c r="I1746" i="5" a="1"/>
  <c r="I1746" i="5" s="1"/>
  <c r="I1745" i="5" a="1"/>
  <c r="I1745" i="5" s="1"/>
  <c r="I1744" i="5" a="1"/>
  <c r="I1744" i="5" s="1"/>
  <c r="I1743" i="5" a="1"/>
  <c r="I1743" i="5" s="1"/>
  <c r="I1742" i="5" a="1"/>
  <c r="I1742" i="5" s="1"/>
  <c r="I1741" i="5" a="1"/>
  <c r="I1741" i="5" s="1"/>
  <c r="I1740" i="5" a="1"/>
  <c r="I1740" i="5" s="1"/>
  <c r="I1739" i="5" a="1"/>
  <c r="I1739" i="5" s="1"/>
  <c r="I1738" i="5" a="1"/>
  <c r="I1738" i="5" s="1"/>
  <c r="I1737" i="5" a="1"/>
  <c r="I1737" i="5" s="1"/>
  <c r="I1736" i="5" a="1"/>
  <c r="I1736" i="5" s="1"/>
  <c r="I1735" i="5" a="1"/>
  <c r="I1735" i="5" s="1"/>
  <c r="I1734" i="5" a="1"/>
  <c r="I1734" i="5" s="1"/>
  <c r="I1733" i="5" a="1"/>
  <c r="I1733" i="5" s="1"/>
  <c r="I1732" i="5" a="1"/>
  <c r="I1732" i="5" s="1"/>
  <c r="I1731" i="5" a="1"/>
  <c r="I1731" i="5" s="1"/>
  <c r="I1730" i="5" a="1"/>
  <c r="I1730" i="5" s="1"/>
  <c r="I1729" i="5" a="1"/>
  <c r="I1729" i="5" s="1"/>
  <c r="I1728" i="5" a="1"/>
  <c r="I1728" i="5" s="1"/>
  <c r="I1727" i="5" a="1"/>
  <c r="I1727" i="5" s="1"/>
  <c r="I1726" i="5" a="1"/>
  <c r="I1726" i="5" s="1"/>
  <c r="I1725" i="5" a="1"/>
  <c r="I1725" i="5" s="1"/>
  <c r="I1724" i="5" a="1"/>
  <c r="I1724" i="5" s="1"/>
  <c r="I1723" i="5" a="1"/>
  <c r="I1723" i="5" s="1"/>
  <c r="I1722" i="5" a="1"/>
  <c r="I1722" i="5" s="1"/>
  <c r="I1721" i="5" a="1"/>
  <c r="I1721" i="5" s="1"/>
  <c r="I1720" i="5" a="1"/>
  <c r="I1720" i="5" s="1"/>
  <c r="I1719" i="5" a="1"/>
  <c r="I1719" i="5" s="1"/>
  <c r="I1718" i="5" a="1"/>
  <c r="I1718" i="5" s="1"/>
  <c r="I1717" i="5" a="1"/>
  <c r="I1717" i="5" s="1"/>
  <c r="I1716" i="5" a="1"/>
  <c r="I1716" i="5" s="1"/>
  <c r="I1715" i="5" a="1"/>
  <c r="I1715" i="5" s="1"/>
  <c r="I1714" i="5" a="1"/>
  <c r="I1714" i="5" s="1"/>
  <c r="I1713" i="5" a="1"/>
  <c r="I1713" i="5" s="1"/>
  <c r="I1712" i="5" a="1"/>
  <c r="I1712" i="5" s="1"/>
  <c r="I1711" i="5" a="1"/>
  <c r="I1711" i="5" s="1"/>
  <c r="I1710" i="5" a="1"/>
  <c r="I1710" i="5" s="1"/>
  <c r="I1709" i="5" a="1"/>
  <c r="I1709" i="5" s="1"/>
  <c r="I1708" i="5" a="1"/>
  <c r="I1708" i="5" s="1"/>
  <c r="I1707" i="5" a="1"/>
  <c r="I1707" i="5" s="1"/>
  <c r="I1706" i="5" a="1"/>
  <c r="I1706" i="5" s="1"/>
  <c r="I1705" i="5" a="1"/>
  <c r="I1705" i="5" s="1"/>
  <c r="I1704" i="5" a="1"/>
  <c r="I1704" i="5" s="1"/>
  <c r="I1703" i="5" a="1"/>
  <c r="I1703" i="5" s="1"/>
  <c r="I1702" i="5" a="1"/>
  <c r="I1702" i="5" s="1"/>
  <c r="I1701" i="5" a="1"/>
  <c r="I1701" i="5" s="1"/>
  <c r="I1700" i="5" a="1"/>
  <c r="I1700" i="5" s="1"/>
  <c r="I1699" i="5" a="1"/>
  <c r="I1699" i="5" s="1"/>
  <c r="I1698" i="5" a="1"/>
  <c r="I1698" i="5" s="1"/>
  <c r="I1697" i="5" a="1"/>
  <c r="I1697" i="5" s="1"/>
  <c r="I1696" i="5" a="1"/>
  <c r="I1696" i="5" s="1"/>
  <c r="I1695" i="5" a="1"/>
  <c r="I1695" i="5" s="1"/>
  <c r="I1694" i="5" a="1"/>
  <c r="I1694" i="5" s="1"/>
  <c r="I1693" i="5" a="1"/>
  <c r="I1693" i="5" s="1"/>
  <c r="I1692" i="5" a="1"/>
  <c r="I1692" i="5" s="1"/>
  <c r="I1691" i="5" a="1"/>
  <c r="I1691" i="5" s="1"/>
  <c r="I1690" i="5" a="1"/>
  <c r="I1690" i="5" s="1"/>
  <c r="I1689" i="5" a="1"/>
  <c r="I1689" i="5" s="1"/>
  <c r="I1688" i="5" a="1"/>
  <c r="I1688" i="5" s="1"/>
  <c r="I1687" i="5" a="1"/>
  <c r="I1687" i="5" s="1"/>
  <c r="I1686" i="5" a="1"/>
  <c r="I1686" i="5" s="1"/>
  <c r="I1685" i="5" a="1"/>
  <c r="I1685" i="5" s="1"/>
  <c r="I1684" i="5" a="1"/>
  <c r="I1684" i="5" s="1"/>
  <c r="I1683" i="5" a="1"/>
  <c r="I1683" i="5" s="1"/>
  <c r="I1682" i="5" a="1"/>
  <c r="I1682" i="5" s="1"/>
  <c r="I1681" i="5" a="1"/>
  <c r="I1681" i="5" s="1"/>
  <c r="I1680" i="5" a="1"/>
  <c r="I1680" i="5" s="1"/>
  <c r="I1679" i="5" a="1"/>
  <c r="I1679" i="5" s="1"/>
  <c r="I1678" i="5" a="1"/>
  <c r="I1678" i="5" s="1"/>
  <c r="I1677" i="5" a="1"/>
  <c r="I1677" i="5" s="1"/>
  <c r="I1676" i="5" a="1"/>
  <c r="I1676" i="5" s="1"/>
  <c r="I1675" i="5" a="1"/>
  <c r="I1675" i="5" s="1"/>
  <c r="I1674" i="5" a="1"/>
  <c r="I1674" i="5" s="1"/>
  <c r="I1673" i="5" a="1"/>
  <c r="I1673" i="5" s="1"/>
  <c r="I1672" i="5" a="1"/>
  <c r="I1672" i="5" s="1"/>
  <c r="I1671" i="5" a="1"/>
  <c r="I1671" i="5" s="1"/>
  <c r="I1670" i="5" a="1"/>
  <c r="I1670" i="5" s="1"/>
  <c r="I1669" i="5" a="1"/>
  <c r="I1669" i="5" s="1"/>
  <c r="I1668" i="5" a="1"/>
  <c r="I1668" i="5" s="1"/>
  <c r="I1667" i="5" a="1"/>
  <c r="I1667" i="5" s="1"/>
  <c r="I1666" i="5" a="1"/>
  <c r="I1666" i="5" s="1"/>
  <c r="I1665" i="5" a="1"/>
  <c r="I1665" i="5" s="1"/>
  <c r="I1664" i="5" a="1"/>
  <c r="I1664" i="5" s="1"/>
  <c r="I1663" i="5" a="1"/>
  <c r="I1663" i="5" s="1"/>
  <c r="I1662" i="5" a="1"/>
  <c r="I1662" i="5" s="1"/>
  <c r="I1661" i="5" a="1"/>
  <c r="I1661" i="5" s="1"/>
  <c r="I1660" i="5" a="1"/>
  <c r="I1660" i="5" s="1"/>
  <c r="I1659" i="5" a="1"/>
  <c r="I1659" i="5" s="1"/>
  <c r="I1658" i="5" a="1"/>
  <c r="I1658" i="5" s="1"/>
  <c r="I1657" i="5" a="1"/>
  <c r="I1657" i="5" s="1"/>
  <c r="I1656" i="5" a="1"/>
  <c r="I1656" i="5" s="1"/>
  <c r="I1655" i="5" a="1"/>
  <c r="I1655" i="5" s="1"/>
  <c r="I1654" i="5" a="1"/>
  <c r="I1654" i="5" s="1"/>
  <c r="I1653" i="5" a="1"/>
  <c r="I1653" i="5" s="1"/>
  <c r="I1652" i="5" a="1"/>
  <c r="I1652" i="5" s="1"/>
  <c r="I1651" i="5" a="1"/>
  <c r="I1651" i="5" s="1"/>
  <c r="I1650" i="5" a="1"/>
  <c r="I1650" i="5" s="1"/>
  <c r="I1649" i="5" a="1"/>
  <c r="I1649" i="5" s="1"/>
  <c r="I1648" i="5" a="1"/>
  <c r="I1648" i="5" s="1"/>
  <c r="I1647" i="5" a="1"/>
  <c r="I1647" i="5" s="1"/>
  <c r="I1646" i="5" a="1"/>
  <c r="I1646" i="5" s="1"/>
  <c r="I1645" i="5" a="1"/>
  <c r="I1645" i="5" s="1"/>
  <c r="I1644" i="5" a="1"/>
  <c r="I1644" i="5" s="1"/>
  <c r="I1643" i="5" a="1"/>
  <c r="I1643" i="5" s="1"/>
  <c r="I1642" i="5" a="1"/>
  <c r="I1642" i="5" s="1"/>
  <c r="I1641" i="5" a="1"/>
  <c r="I1641" i="5" s="1"/>
  <c r="I1640" i="5" a="1"/>
  <c r="I1640" i="5" s="1"/>
  <c r="I1639" i="5" a="1"/>
  <c r="I1639" i="5" s="1"/>
  <c r="I1638" i="5" a="1"/>
  <c r="I1638" i="5" s="1"/>
  <c r="I1637" i="5" a="1"/>
  <c r="I1637" i="5" s="1"/>
  <c r="I1636" i="5" a="1"/>
  <c r="I1636" i="5" s="1"/>
  <c r="I1635" i="5" a="1"/>
  <c r="I1635" i="5" s="1"/>
  <c r="I1634" i="5" a="1"/>
  <c r="I1634" i="5" s="1"/>
  <c r="I1633" i="5" a="1"/>
  <c r="I1633" i="5" s="1"/>
  <c r="I1632" i="5" a="1"/>
  <c r="I1632" i="5" s="1"/>
  <c r="I1631" i="5" a="1"/>
  <c r="I1631" i="5" s="1"/>
  <c r="I1630" i="5" a="1"/>
  <c r="I1630" i="5" s="1"/>
  <c r="I1629" i="5" a="1"/>
  <c r="I1629" i="5" s="1"/>
  <c r="I1628" i="5" a="1"/>
  <c r="I1628" i="5" s="1"/>
  <c r="I1627" i="5" a="1"/>
  <c r="I1627" i="5" s="1"/>
  <c r="I1626" i="5" a="1"/>
  <c r="I1626" i="5" s="1"/>
  <c r="I1625" i="5" a="1"/>
  <c r="I1625" i="5" s="1"/>
  <c r="I1624" i="5" a="1"/>
  <c r="I1624" i="5" s="1"/>
  <c r="I1623" i="5" a="1"/>
  <c r="I1623" i="5" s="1"/>
  <c r="I1622" i="5" a="1"/>
  <c r="I1622" i="5" s="1"/>
  <c r="I1621" i="5" a="1"/>
  <c r="I1621" i="5" s="1"/>
  <c r="I1620" i="5" a="1"/>
  <c r="I1620" i="5" s="1"/>
  <c r="I1619" i="5" a="1"/>
  <c r="I1619" i="5" s="1"/>
  <c r="I1618" i="5" a="1"/>
  <c r="I1618" i="5" s="1"/>
  <c r="I1617" i="5" a="1"/>
  <c r="I1617" i="5" s="1"/>
  <c r="I1616" i="5" a="1"/>
  <c r="I1616" i="5" s="1"/>
  <c r="I1615" i="5" a="1"/>
  <c r="I1615" i="5" s="1"/>
  <c r="I1614" i="5" a="1"/>
  <c r="I1614" i="5" s="1"/>
  <c r="I1613" i="5" a="1"/>
  <c r="I1613" i="5" s="1"/>
  <c r="I1612" i="5" a="1"/>
  <c r="I1612" i="5" s="1"/>
  <c r="I1611" i="5" a="1"/>
  <c r="I1611" i="5" s="1"/>
  <c r="I733" i="5" a="1"/>
  <c r="I733" i="5" s="1"/>
  <c r="I1610" i="5" a="1"/>
  <c r="I1610" i="5" s="1"/>
  <c r="I1609" i="5" a="1"/>
  <c r="I1609" i="5" s="1"/>
  <c r="I1608" i="5" a="1"/>
  <c r="I1608" i="5" s="1"/>
  <c r="I1607" i="5" a="1"/>
  <c r="I1607" i="5" s="1"/>
  <c r="I1606" i="5" a="1"/>
  <c r="I1606" i="5" s="1"/>
  <c r="I1605" i="5" a="1"/>
  <c r="I1605" i="5" s="1"/>
  <c r="I1604" i="5" a="1"/>
  <c r="I1604" i="5" s="1"/>
  <c r="I1603" i="5" a="1"/>
  <c r="I1603" i="5" s="1"/>
  <c r="I1602" i="5" a="1"/>
  <c r="I1602" i="5" s="1"/>
  <c r="I1601" i="5" a="1"/>
  <c r="I1601" i="5" s="1"/>
  <c r="I1600" i="5" a="1"/>
  <c r="I1600" i="5" s="1"/>
  <c r="I1599" i="5" a="1"/>
  <c r="I1599" i="5" s="1"/>
  <c r="I1598" i="5" a="1"/>
  <c r="I1598" i="5" s="1"/>
  <c r="I1597" i="5" a="1"/>
  <c r="I1597" i="5" s="1"/>
  <c r="I1596" i="5" a="1"/>
  <c r="I1596" i="5" s="1"/>
  <c r="I1595" i="5" a="1"/>
  <c r="I1595" i="5" s="1"/>
  <c r="I1594" i="5" a="1"/>
  <c r="I1594" i="5" s="1"/>
  <c r="I1593" i="5" a="1"/>
  <c r="I1593" i="5" s="1"/>
  <c r="I1592" i="5" a="1"/>
  <c r="I1592" i="5" s="1"/>
  <c r="I1591" i="5" a="1"/>
  <c r="I1591" i="5" s="1"/>
  <c r="I1590" i="5" a="1"/>
  <c r="I1590" i="5" s="1"/>
  <c r="I1589" i="5" a="1"/>
  <c r="I1589" i="5" s="1"/>
  <c r="I1588" i="5" a="1"/>
  <c r="I1588" i="5" s="1"/>
  <c r="I1587" i="5" a="1"/>
  <c r="I1587" i="5" s="1"/>
  <c r="I1586" i="5" a="1"/>
  <c r="I1586" i="5" s="1"/>
  <c r="I1585" i="5" a="1"/>
  <c r="I1585" i="5" s="1"/>
  <c r="I1584" i="5" a="1"/>
  <c r="I1584" i="5" s="1"/>
  <c r="I1583" i="5" a="1"/>
  <c r="I1583" i="5" s="1"/>
  <c r="I1582" i="5" a="1"/>
  <c r="I1582" i="5" s="1"/>
  <c r="I1581" i="5" a="1"/>
  <c r="I1581" i="5" s="1"/>
  <c r="I1580" i="5" a="1"/>
  <c r="I1580" i="5" s="1"/>
  <c r="I1579" i="5" a="1"/>
  <c r="I1579" i="5" s="1"/>
  <c r="I1578" i="5" a="1"/>
  <c r="I1578" i="5" s="1"/>
  <c r="I1577" i="5" a="1"/>
  <c r="I1577" i="5" s="1"/>
  <c r="I1576" i="5" a="1"/>
  <c r="I1576" i="5" s="1"/>
  <c r="I1575" i="5" a="1"/>
  <c r="I1575" i="5" s="1"/>
  <c r="I1574" i="5" a="1"/>
  <c r="I1574" i="5" s="1"/>
  <c r="I1573" i="5" a="1"/>
  <c r="I1573" i="5" s="1"/>
  <c r="I1572" i="5" a="1"/>
  <c r="I1572" i="5" s="1"/>
  <c r="I1571" i="5" a="1"/>
  <c r="I1571" i="5" s="1"/>
  <c r="I1570" i="5" a="1"/>
  <c r="I1570" i="5" s="1"/>
  <c r="I1569" i="5" a="1"/>
  <c r="I1569" i="5" s="1"/>
  <c r="I1568" i="5" a="1"/>
  <c r="I1568" i="5" s="1"/>
  <c r="I1567" i="5" a="1"/>
  <c r="I1567" i="5" s="1"/>
  <c r="I1566" i="5" a="1"/>
  <c r="I1566" i="5" s="1"/>
  <c r="I1565" i="5" a="1"/>
  <c r="I1565" i="5" s="1"/>
  <c r="I1564" i="5" a="1"/>
  <c r="I1564" i="5" s="1"/>
  <c r="I1563" i="5" a="1"/>
  <c r="I1563" i="5" s="1"/>
  <c r="I1562" i="5" a="1"/>
  <c r="I1562" i="5" s="1"/>
  <c r="I1561" i="5" a="1"/>
  <c r="I1561" i="5" s="1"/>
  <c r="I1560" i="5" a="1"/>
  <c r="I1560" i="5" s="1"/>
  <c r="I1559" i="5" a="1"/>
  <c r="I1559" i="5" s="1"/>
  <c r="I1558" i="5" a="1"/>
  <c r="I1558" i="5" s="1"/>
  <c r="I1557" i="5" a="1"/>
  <c r="I1557" i="5" s="1"/>
  <c r="I1556" i="5" a="1"/>
  <c r="I1556" i="5" s="1"/>
  <c r="I1555" i="5" a="1"/>
  <c r="I1555" i="5" s="1"/>
  <c r="I1554" i="5" a="1"/>
  <c r="I1554" i="5" s="1"/>
  <c r="I1553" i="5" a="1"/>
  <c r="I1553" i="5" s="1"/>
  <c r="I1552" i="5" a="1"/>
  <c r="I1552" i="5" s="1"/>
  <c r="I1551" i="5" a="1"/>
  <c r="I1551" i="5" s="1"/>
  <c r="I1550" i="5" a="1"/>
  <c r="I1550" i="5" s="1"/>
  <c r="I1549" i="5" a="1"/>
  <c r="I1549" i="5" s="1"/>
  <c r="I1548" i="5" a="1"/>
  <c r="I1548" i="5" s="1"/>
  <c r="I1547" i="5" a="1"/>
  <c r="I1547" i="5" s="1"/>
  <c r="I1546" i="5" a="1"/>
  <c r="I1546" i="5" s="1"/>
  <c r="I1545" i="5" a="1"/>
  <c r="I1545" i="5" s="1"/>
  <c r="I1544" i="5" a="1"/>
  <c r="I1544" i="5" s="1"/>
  <c r="I1543" i="5" a="1"/>
  <c r="I1543" i="5" s="1"/>
  <c r="I1542" i="5" a="1"/>
  <c r="I1542" i="5" s="1"/>
  <c r="I1541" i="5" a="1"/>
  <c r="I1541" i="5" s="1"/>
  <c r="I1540" i="5" a="1"/>
  <c r="I1540" i="5" s="1"/>
  <c r="I1539" i="5" a="1"/>
  <c r="I1539" i="5" s="1"/>
  <c r="I1538" i="5" a="1"/>
  <c r="I1538" i="5" s="1"/>
  <c r="I1537" i="5" a="1"/>
  <c r="I1537" i="5" s="1"/>
  <c r="I1536" i="5" a="1"/>
  <c r="I1536" i="5" s="1"/>
  <c r="I1535" i="5" a="1"/>
  <c r="I1535" i="5" s="1"/>
  <c r="I1534" i="5" a="1"/>
  <c r="I1534" i="5" s="1"/>
  <c r="I1533" i="5" a="1"/>
  <c r="I1533" i="5" s="1"/>
  <c r="I1532" i="5" a="1"/>
  <c r="I1532" i="5" s="1"/>
  <c r="I1531" i="5" a="1"/>
  <c r="I1531" i="5" s="1"/>
  <c r="I1530" i="5" a="1"/>
  <c r="I1530" i="5" s="1"/>
  <c r="I1529" i="5" a="1"/>
  <c r="I1529" i="5" s="1"/>
  <c r="I1528" i="5" a="1"/>
  <c r="I1528" i="5" s="1"/>
  <c r="I1527" i="5" a="1"/>
  <c r="I1527" i="5" s="1"/>
  <c r="I1526" i="5" a="1"/>
  <c r="I1526" i="5" s="1"/>
  <c r="I1525" i="5" a="1"/>
  <c r="I1525" i="5" s="1"/>
  <c r="I1524" i="5" a="1"/>
  <c r="I1524" i="5" s="1"/>
  <c r="I1523" i="5" a="1"/>
  <c r="I1523" i="5" s="1"/>
  <c r="I1522" i="5" a="1"/>
  <c r="I1522" i="5" s="1"/>
  <c r="I1521" i="5" a="1"/>
  <c r="I1521" i="5" s="1"/>
  <c r="I1520" i="5" a="1"/>
  <c r="I1520" i="5" s="1"/>
  <c r="I1519" i="5" a="1"/>
  <c r="I1519" i="5" s="1"/>
  <c r="I1518" i="5" a="1"/>
  <c r="I1518" i="5" s="1"/>
  <c r="I1517" i="5" a="1"/>
  <c r="I1517" i="5" s="1"/>
  <c r="I1516" i="5" a="1"/>
  <c r="I1516" i="5" s="1"/>
  <c r="I1515" i="5" a="1"/>
  <c r="I1515" i="5" s="1"/>
  <c r="I1514" i="5" a="1"/>
  <c r="I1514" i="5" s="1"/>
  <c r="I1513" i="5" a="1"/>
  <c r="I1513" i="5" s="1"/>
  <c r="I1512" i="5" a="1"/>
  <c r="I1512" i="5" s="1"/>
  <c r="I1511" i="5" a="1"/>
  <c r="I1511" i="5" s="1"/>
  <c r="I1510" i="5" a="1"/>
  <c r="I1510" i="5" s="1"/>
  <c r="I1509" i="5" a="1"/>
  <c r="I1509" i="5" s="1"/>
  <c r="I1508" i="5" a="1"/>
  <c r="I1508" i="5" s="1"/>
  <c r="I1507" i="5" a="1"/>
  <c r="I1507" i="5" s="1"/>
  <c r="I1506" i="5" a="1"/>
  <c r="I1506" i="5" s="1"/>
  <c r="I1505" i="5" a="1"/>
  <c r="I1505" i="5" s="1"/>
  <c r="I1504" i="5" a="1"/>
  <c r="I1504" i="5" s="1"/>
  <c r="I1503" i="5" a="1"/>
  <c r="I1503" i="5" s="1"/>
  <c r="I1502" i="5" a="1"/>
  <c r="I1502" i="5" s="1"/>
  <c r="I1501" i="5" a="1"/>
  <c r="I1501" i="5" s="1"/>
  <c r="I1500" i="5" a="1"/>
  <c r="I1500" i="5" s="1"/>
  <c r="I1499" i="5" a="1"/>
  <c r="I1499" i="5" s="1"/>
  <c r="I1498" i="5" a="1"/>
  <c r="I1498" i="5" s="1"/>
  <c r="I1497" i="5" a="1"/>
  <c r="I1497" i="5" s="1"/>
  <c r="I1496" i="5" a="1"/>
  <c r="I1496" i="5" s="1"/>
  <c r="I1495" i="5" a="1"/>
  <c r="I1495" i="5" s="1"/>
  <c r="I1494" i="5" a="1"/>
  <c r="I1494" i="5" s="1"/>
  <c r="I1493" i="5" a="1"/>
  <c r="I1493" i="5" s="1"/>
  <c r="I1492" i="5" a="1"/>
  <c r="I1492" i="5" s="1"/>
  <c r="I1491" i="5" a="1"/>
  <c r="I1491" i="5" s="1"/>
  <c r="I1490" i="5" a="1"/>
  <c r="I1490" i="5" s="1"/>
  <c r="I1489" i="5" a="1"/>
  <c r="I1489" i="5" s="1"/>
  <c r="I1488" i="5" a="1"/>
  <c r="I1488" i="5" s="1"/>
  <c r="I1487" i="5" a="1"/>
  <c r="I1487" i="5" s="1"/>
  <c r="I1486" i="5" a="1"/>
  <c r="I1486" i="5" s="1"/>
  <c r="I1485" i="5" a="1"/>
  <c r="I1485" i="5" s="1"/>
  <c r="I1484" i="5" a="1"/>
  <c r="I1484" i="5" s="1"/>
  <c r="I1483" i="5" a="1"/>
  <c r="I1483" i="5" s="1"/>
  <c r="I1482" i="5" a="1"/>
  <c r="I1482" i="5" s="1"/>
  <c r="I1481" i="5" a="1"/>
  <c r="I1481" i="5" s="1"/>
  <c r="I1480" i="5" a="1"/>
  <c r="I1480" i="5" s="1"/>
  <c r="I1479" i="5" a="1"/>
  <c r="I1479" i="5" s="1"/>
  <c r="I1478" i="5" a="1"/>
  <c r="I1478" i="5" s="1"/>
  <c r="I1477" i="5" a="1"/>
  <c r="I1477" i="5" s="1"/>
  <c r="I1476" i="5" a="1"/>
  <c r="I1476" i="5" s="1"/>
  <c r="I1475" i="5" a="1"/>
  <c r="I1475" i="5" s="1"/>
  <c r="I1474" i="5" a="1"/>
  <c r="I1474" i="5" s="1"/>
  <c r="I1473" i="5" a="1"/>
  <c r="I1473" i="5" s="1"/>
  <c r="I1472" i="5" a="1"/>
  <c r="I1472" i="5" s="1"/>
  <c r="I1471" i="5" a="1"/>
  <c r="I1471" i="5" s="1"/>
  <c r="I1470" i="5" a="1"/>
  <c r="I1470" i="5" s="1"/>
  <c r="I1469" i="5" a="1"/>
  <c r="I1469" i="5" s="1"/>
  <c r="I1468" i="5" a="1"/>
  <c r="I1468" i="5" s="1"/>
  <c r="I1467" i="5" a="1"/>
  <c r="I1467" i="5" s="1"/>
  <c r="I1466" i="5" a="1"/>
  <c r="I1466" i="5" s="1"/>
  <c r="I1465" i="5" a="1"/>
  <c r="I1465" i="5" s="1"/>
  <c r="I1464" i="5" a="1"/>
  <c r="I1464" i="5" s="1"/>
  <c r="I1463" i="5" a="1"/>
  <c r="I1463" i="5" s="1"/>
  <c r="I1462" i="5" a="1"/>
  <c r="I1462" i="5" s="1"/>
  <c r="I1461" i="5" a="1"/>
  <c r="I1461" i="5" s="1"/>
  <c r="I1460" i="5" a="1"/>
  <c r="I1460" i="5" s="1"/>
  <c r="I1459" i="5" a="1"/>
  <c r="I1459" i="5" s="1"/>
  <c r="I1458" i="5" a="1"/>
  <c r="I1458" i="5" s="1"/>
  <c r="I1457" i="5" a="1"/>
  <c r="I1457" i="5" s="1"/>
  <c r="I1456" i="5" a="1"/>
  <c r="I1456" i="5" s="1"/>
  <c r="I1455" i="5" a="1"/>
  <c r="I1455" i="5" s="1"/>
  <c r="I1454" i="5" a="1"/>
  <c r="I1454" i="5" s="1"/>
  <c r="I1453" i="5" a="1"/>
  <c r="I1453" i="5" s="1"/>
  <c r="I1452" i="5" a="1"/>
  <c r="I1452" i="5" s="1"/>
  <c r="I1451" i="5" a="1"/>
  <c r="I1451" i="5" s="1"/>
  <c r="I1450" i="5" a="1"/>
  <c r="I1450" i="5" s="1"/>
  <c r="I1449" i="5" a="1"/>
  <c r="I1449" i="5" s="1"/>
  <c r="I1448" i="5" a="1"/>
  <c r="I1448" i="5" s="1"/>
  <c r="I1447" i="5" a="1"/>
  <c r="I1447" i="5" s="1"/>
  <c r="I1446" i="5" a="1"/>
  <c r="I1446" i="5" s="1"/>
  <c r="I1445" i="5" a="1"/>
  <c r="I1445" i="5" s="1"/>
  <c r="I1444" i="5" a="1"/>
  <c r="I1444" i="5" s="1"/>
  <c r="I1443" i="5" a="1"/>
  <c r="I1443" i="5" s="1"/>
  <c r="I1442" i="5" a="1"/>
  <c r="I1442" i="5" s="1"/>
  <c r="I1441" i="5" a="1"/>
  <c r="I1441" i="5" s="1"/>
  <c r="I1440" i="5" a="1"/>
  <c r="I1440" i="5" s="1"/>
  <c r="I1439" i="5" a="1"/>
  <c r="I1439" i="5" s="1"/>
  <c r="I1438" i="5" a="1"/>
  <c r="I1438" i="5" s="1"/>
  <c r="I1437" i="5" a="1"/>
  <c r="I1437" i="5" s="1"/>
  <c r="I1436" i="5" a="1"/>
  <c r="I1436" i="5" s="1"/>
  <c r="I1435" i="5" a="1"/>
  <c r="I1435" i="5" s="1"/>
  <c r="I1434" i="5" a="1"/>
  <c r="I1434" i="5" s="1"/>
  <c r="I1433" i="5" a="1"/>
  <c r="I1433" i="5" s="1"/>
  <c r="I1432" i="5" a="1"/>
  <c r="I1432" i="5" s="1"/>
  <c r="I1431" i="5" a="1"/>
  <c r="I1431" i="5" s="1"/>
  <c r="I1430" i="5" a="1"/>
  <c r="I1430" i="5" s="1"/>
  <c r="I1429" i="5" a="1"/>
  <c r="I1429" i="5" s="1"/>
  <c r="I1428" i="5" a="1"/>
  <c r="I1428" i="5" s="1"/>
  <c r="I1427" i="5" a="1"/>
  <c r="I1427" i="5" s="1"/>
  <c r="I1426" i="5" a="1"/>
  <c r="I1426" i="5" s="1"/>
  <c r="I1425" i="5" a="1"/>
  <c r="I1425" i="5" s="1"/>
  <c r="I1424" i="5" a="1"/>
  <c r="I1424" i="5" s="1"/>
  <c r="I1423" i="5" a="1"/>
  <c r="I1423" i="5" s="1"/>
  <c r="I1422" i="5" a="1"/>
  <c r="I1422" i="5" s="1"/>
  <c r="I1421" i="5" a="1"/>
  <c r="I1421" i="5" s="1"/>
  <c r="I1420" i="5" a="1"/>
  <c r="I1420" i="5" s="1"/>
  <c r="I1419" i="5" a="1"/>
  <c r="I1419" i="5" s="1"/>
  <c r="I1418" i="5" a="1"/>
  <c r="I1418" i="5" s="1"/>
  <c r="I1417" i="5" a="1"/>
  <c r="I1417" i="5" s="1"/>
  <c r="I1416" i="5" a="1"/>
  <c r="I1416" i="5" s="1"/>
  <c r="I1415" i="5" a="1"/>
  <c r="I1415" i="5" s="1"/>
  <c r="I1414" i="5" a="1"/>
  <c r="I1414" i="5" s="1"/>
  <c r="I1413" i="5" a="1"/>
  <c r="I1413" i="5" s="1"/>
  <c r="I1412" i="5" a="1"/>
  <c r="I1412" i="5" s="1"/>
  <c r="I1411" i="5" a="1"/>
  <c r="I1411" i="5" s="1"/>
  <c r="I1410" i="5" a="1"/>
  <c r="I1410" i="5" s="1"/>
  <c r="I1409" i="5" a="1"/>
  <c r="I1409" i="5" s="1"/>
  <c r="I1408" i="5" a="1"/>
  <c r="I1408" i="5" s="1"/>
  <c r="I1407" i="5" a="1"/>
  <c r="I1407" i="5" s="1"/>
  <c r="I1406" i="5" a="1"/>
  <c r="I1406" i="5" s="1"/>
  <c r="I1405" i="5" a="1"/>
  <c r="I1405" i="5" s="1"/>
  <c r="I1404" i="5" a="1"/>
  <c r="I1404" i="5" s="1"/>
  <c r="I1403" i="5" a="1"/>
  <c r="I1403" i="5" s="1"/>
  <c r="I1402" i="5" a="1"/>
  <c r="I1402" i="5" s="1"/>
  <c r="I1401" i="5" a="1"/>
  <c r="I1401" i="5" s="1"/>
  <c r="I1400" i="5" a="1"/>
  <c r="I1400" i="5" s="1"/>
  <c r="I1399" i="5" a="1"/>
  <c r="I1399" i="5" s="1"/>
  <c r="I1398" i="5" a="1"/>
  <c r="I1398" i="5" s="1"/>
  <c r="I1397" i="5" a="1"/>
  <c r="I1397" i="5" s="1"/>
  <c r="I1396" i="5" a="1"/>
  <c r="I1396" i="5" s="1"/>
  <c r="I1395" i="5" a="1"/>
  <c r="I1395" i="5" s="1"/>
  <c r="I1394" i="5" a="1"/>
  <c r="I1394" i="5" s="1"/>
  <c r="I1393" i="5" a="1"/>
  <c r="I1393" i="5" s="1"/>
  <c r="I1392" i="5" a="1"/>
  <c r="I1392" i="5" s="1"/>
  <c r="I1391" i="5" a="1"/>
  <c r="I1391" i="5" s="1"/>
  <c r="I1390" i="5" a="1"/>
  <c r="I1390" i="5" s="1"/>
  <c r="I1389" i="5" a="1"/>
  <c r="I1389" i="5" s="1"/>
  <c r="I1388" i="5" a="1"/>
  <c r="I1388" i="5" s="1"/>
  <c r="I1387" i="5" a="1"/>
  <c r="I1387" i="5" s="1"/>
  <c r="I1386" i="5" a="1"/>
  <c r="I1386" i="5" s="1"/>
  <c r="I1385" i="5" a="1"/>
  <c r="I1385" i="5" s="1"/>
  <c r="I1384" i="5" a="1"/>
  <c r="I1384" i="5" s="1"/>
  <c r="I1383" i="5" a="1"/>
  <c r="I1383" i="5" s="1"/>
  <c r="I1382" i="5" a="1"/>
  <c r="I1382" i="5" s="1"/>
  <c r="I1381" i="5" a="1"/>
  <c r="I1381" i="5" s="1"/>
  <c r="I1380" i="5" a="1"/>
  <c r="I1380" i="5" s="1"/>
  <c r="I1379" i="5" a="1"/>
  <c r="I1379" i="5" s="1"/>
  <c r="I1378" i="5" a="1"/>
  <c r="I1378" i="5" s="1"/>
  <c r="I1377" i="5" a="1"/>
  <c r="I1377" i="5" s="1"/>
  <c r="I1376" i="5" a="1"/>
  <c r="I1376" i="5" s="1"/>
  <c r="I1375" i="5" a="1"/>
  <c r="I1375" i="5" s="1"/>
  <c r="I1374" i="5" a="1"/>
  <c r="I1374" i="5" s="1"/>
  <c r="I1373" i="5" a="1"/>
  <c r="I1373" i="5" s="1"/>
  <c r="I1372" i="5" a="1"/>
  <c r="I1372" i="5" s="1"/>
  <c r="I1371" i="5" a="1"/>
  <c r="I1371" i="5" s="1"/>
  <c r="I1370" i="5" a="1"/>
  <c r="I1370" i="5" s="1"/>
  <c r="I1369" i="5" a="1"/>
  <c r="I1369" i="5" s="1"/>
  <c r="I1368" i="5" a="1"/>
  <c r="I1368" i="5" s="1"/>
  <c r="I1367" i="5" a="1"/>
  <c r="I1367" i="5" s="1"/>
  <c r="I1366" i="5" a="1"/>
  <c r="I1366" i="5" s="1"/>
  <c r="I1365" i="5" a="1"/>
  <c r="I1365" i="5" s="1"/>
  <c r="I1364" i="5" a="1"/>
  <c r="I1364" i="5" s="1"/>
  <c r="I1363" i="5" a="1"/>
  <c r="I1363" i="5" s="1"/>
  <c r="I1362" i="5" a="1"/>
  <c r="I1362" i="5" s="1"/>
  <c r="I1361" i="5" a="1"/>
  <c r="I1361" i="5" s="1"/>
  <c r="I1360" i="5" a="1"/>
  <c r="I1360" i="5" s="1"/>
  <c r="I1359" i="5" a="1"/>
  <c r="I1359" i="5" s="1"/>
  <c r="I1358" i="5" a="1"/>
  <c r="I1358" i="5" s="1"/>
  <c r="I1357" i="5" a="1"/>
  <c r="I1357" i="5" s="1"/>
  <c r="I1356" i="5" a="1"/>
  <c r="I1356" i="5" s="1"/>
  <c r="I1355" i="5" a="1"/>
  <c r="I1355" i="5" s="1"/>
  <c r="I1354" i="5" a="1"/>
  <c r="I1354" i="5" s="1"/>
  <c r="I1353" i="5" a="1"/>
  <c r="I1353" i="5" s="1"/>
  <c r="I1352" i="5" a="1"/>
  <c r="I1352" i="5" s="1"/>
  <c r="I1351" i="5" a="1"/>
  <c r="I1351" i="5" s="1"/>
  <c r="I1350" i="5" a="1"/>
  <c r="I1350" i="5" s="1"/>
  <c r="I1349" i="5" a="1"/>
  <c r="I1349" i="5" s="1"/>
  <c r="I1348" i="5" a="1"/>
  <c r="I1348" i="5" s="1"/>
  <c r="I1347" i="5" a="1"/>
  <c r="I1347" i="5" s="1"/>
  <c r="I1346" i="5" a="1"/>
  <c r="I1346" i="5" s="1"/>
  <c r="I1345" i="5" a="1"/>
  <c r="I1345" i="5" s="1"/>
  <c r="I1344" i="5" a="1"/>
  <c r="I1344" i="5" s="1"/>
  <c r="I1343" i="5" a="1"/>
  <c r="I1343" i="5" s="1"/>
  <c r="I1342" i="5" a="1"/>
  <c r="I1342" i="5" s="1"/>
  <c r="I1341" i="5" a="1"/>
  <c r="I1341" i="5" s="1"/>
  <c r="I1340" i="5" a="1"/>
  <c r="I1340" i="5" s="1"/>
  <c r="I1339" i="5" a="1"/>
  <c r="I1339" i="5" s="1"/>
  <c r="I1338" i="5" a="1"/>
  <c r="I1338" i="5" s="1"/>
  <c r="I1337" i="5" a="1"/>
  <c r="I1337" i="5" s="1"/>
  <c r="I1336" i="5" a="1"/>
  <c r="I1336" i="5" s="1"/>
  <c r="I1335" i="5" a="1"/>
  <c r="I1335" i="5" s="1"/>
  <c r="I1334" i="5" a="1"/>
  <c r="I1334" i="5" s="1"/>
  <c r="I1333" i="5" a="1"/>
  <c r="I1333" i="5" s="1"/>
  <c r="I1332" i="5" a="1"/>
  <c r="I1332" i="5" s="1"/>
  <c r="I1331" i="5" a="1"/>
  <c r="I1331" i="5" s="1"/>
  <c r="I1330" i="5" a="1"/>
  <c r="I1330" i="5" s="1"/>
  <c r="I1329" i="5" a="1"/>
  <c r="I1329" i="5" s="1"/>
  <c r="I1328" i="5" a="1"/>
  <c r="I1328" i="5" s="1"/>
  <c r="I1327" i="5" a="1"/>
  <c r="I1327" i="5" s="1"/>
  <c r="I1326" i="5" a="1"/>
  <c r="I1326" i="5" s="1"/>
  <c r="I1325" i="5" a="1"/>
  <c r="I1325" i="5" s="1"/>
  <c r="I1324" i="5" a="1"/>
  <c r="I1324" i="5" s="1"/>
  <c r="I1323" i="5" a="1"/>
  <c r="I1323" i="5" s="1"/>
  <c r="I1322" i="5" a="1"/>
  <c r="I1322" i="5" s="1"/>
  <c r="I1321" i="5" a="1"/>
  <c r="I1321" i="5" s="1"/>
  <c r="I1320" i="5" a="1"/>
  <c r="I1320" i="5" s="1"/>
  <c r="I1319" i="5" a="1"/>
  <c r="I1319" i="5" s="1"/>
  <c r="I1318" i="5" a="1"/>
  <c r="I1318" i="5" s="1"/>
  <c r="I1317" i="5" a="1"/>
  <c r="I1317" i="5" s="1"/>
  <c r="I1316" i="5" a="1"/>
  <c r="I1316" i="5" s="1"/>
  <c r="I1315" i="5" a="1"/>
  <c r="I1315" i="5" s="1"/>
  <c r="I1314" i="5" a="1"/>
  <c r="I1314" i="5" s="1"/>
  <c r="I1313" i="5" a="1"/>
  <c r="I1313" i="5" s="1"/>
  <c r="I1312" i="5" a="1"/>
  <c r="I1312" i="5" s="1"/>
  <c r="I1311" i="5" a="1"/>
  <c r="I1311" i="5" s="1"/>
  <c r="I1310" i="5" a="1"/>
  <c r="I1310" i="5" s="1"/>
  <c r="I1309" i="5" a="1"/>
  <c r="I1309" i="5" s="1"/>
  <c r="I1308" i="5" a="1"/>
  <c r="I1308" i="5" s="1"/>
  <c r="I1307" i="5" a="1"/>
  <c r="I1307" i="5" s="1"/>
  <c r="I1306" i="5" a="1"/>
  <c r="I1306" i="5" s="1"/>
  <c r="I1305" i="5" a="1"/>
  <c r="I1305" i="5" s="1"/>
  <c r="I1304" i="5" a="1"/>
  <c r="I1304" i="5" s="1"/>
  <c r="I1303" i="5" a="1"/>
  <c r="I1303" i="5" s="1"/>
  <c r="I1302" i="5" a="1"/>
  <c r="I1302" i="5" s="1"/>
  <c r="I1301" i="5" a="1"/>
  <c r="I1301" i="5" s="1"/>
  <c r="I1300" i="5" a="1"/>
  <c r="I1300" i="5" s="1"/>
  <c r="I1299" i="5" a="1"/>
  <c r="I1299" i="5" s="1"/>
  <c r="I1298" i="5" a="1"/>
  <c r="I1298" i="5" s="1"/>
  <c r="I1297" i="5" a="1"/>
  <c r="I1297" i="5" s="1"/>
  <c r="I1296" i="5" a="1"/>
  <c r="I1296" i="5" s="1"/>
  <c r="I1295" i="5" a="1"/>
  <c r="I1295" i="5" s="1"/>
  <c r="I1294" i="5" a="1"/>
  <c r="I1294" i="5" s="1"/>
  <c r="I1293" i="5" a="1"/>
  <c r="I1293" i="5" s="1"/>
  <c r="I1292" i="5" a="1"/>
  <c r="I1292" i="5" s="1"/>
  <c r="I1291" i="5" a="1"/>
  <c r="I1291" i="5" s="1"/>
  <c r="I1290" i="5" a="1"/>
  <c r="I1290" i="5" s="1"/>
  <c r="I1289" i="5" a="1"/>
  <c r="I1289" i="5" s="1"/>
  <c r="I1288" i="5" a="1"/>
  <c r="I1288" i="5" s="1"/>
  <c r="I1287" i="5" a="1"/>
  <c r="I1287" i="5" s="1"/>
  <c r="I1286" i="5" a="1"/>
  <c r="I1286" i="5" s="1"/>
  <c r="I1285" i="5" a="1"/>
  <c r="I1285" i="5" s="1"/>
  <c r="I1284" i="5" a="1"/>
  <c r="I1284" i="5" s="1"/>
  <c r="I1283" i="5" a="1"/>
  <c r="I1283" i="5" s="1"/>
  <c r="I1282" i="5" a="1"/>
  <c r="I1282" i="5" s="1"/>
  <c r="I1281" i="5" a="1"/>
  <c r="I1281" i="5" s="1"/>
  <c r="I1280" i="5" a="1"/>
  <c r="I1280" i="5" s="1"/>
  <c r="I1279" i="5" a="1"/>
  <c r="I1279" i="5" s="1"/>
  <c r="I1278" i="5" a="1"/>
  <c r="I1278" i="5" s="1"/>
  <c r="I1277" i="5" a="1"/>
  <c r="I1277" i="5" s="1"/>
  <c r="I1276" i="5" a="1"/>
  <c r="I1276" i="5" s="1"/>
  <c r="I1275" i="5" a="1"/>
  <c r="I1275" i="5" s="1"/>
  <c r="I1274" i="5" a="1"/>
  <c r="I1274" i="5" s="1"/>
  <c r="I1273" i="5" a="1"/>
  <c r="I1273" i="5" s="1"/>
  <c r="I1272" i="5" a="1"/>
  <c r="I1272" i="5" s="1"/>
  <c r="I1271" i="5" a="1"/>
  <c r="I1271" i="5" s="1"/>
  <c r="I1270" i="5" a="1"/>
  <c r="I1270" i="5" s="1"/>
  <c r="I1269" i="5" a="1"/>
  <c r="I1269" i="5" s="1"/>
  <c r="I1268" i="5" a="1"/>
  <c r="I1268" i="5" s="1"/>
  <c r="I1267" i="5" a="1"/>
  <c r="I1267" i="5" s="1"/>
  <c r="I1266" i="5" a="1"/>
  <c r="I1266" i="5" s="1"/>
  <c r="I1265" i="5" a="1"/>
  <c r="I1265" i="5" s="1"/>
  <c r="I1264" i="5" a="1"/>
  <c r="I1264" i="5" s="1"/>
  <c r="I1263" i="5" a="1"/>
  <c r="I1263" i="5" s="1"/>
  <c r="I1262" i="5" a="1"/>
  <c r="I1262" i="5" s="1"/>
  <c r="I1261" i="5" a="1"/>
  <c r="I1261" i="5" s="1"/>
  <c r="I1260" i="5" a="1"/>
  <c r="I1260" i="5" s="1"/>
  <c r="I1259" i="5" a="1"/>
  <c r="I1259" i="5" s="1"/>
  <c r="I1258" i="5" a="1"/>
  <c r="I1258" i="5" s="1"/>
  <c r="I1257" i="5" a="1"/>
  <c r="I1257" i="5" s="1"/>
  <c r="I1256" i="5" a="1"/>
  <c r="I1256" i="5" s="1"/>
  <c r="I1255" i="5" a="1"/>
  <c r="I1255" i="5" s="1"/>
  <c r="I1254" i="5" a="1"/>
  <c r="I1254" i="5" s="1"/>
  <c r="I1253" i="5" a="1"/>
  <c r="I1253" i="5" s="1"/>
  <c r="I1252" i="5" a="1"/>
  <c r="I1252" i="5" s="1"/>
  <c r="I1251" i="5" a="1"/>
  <c r="I1251" i="5" s="1"/>
  <c r="I1250" i="5" a="1"/>
  <c r="I1250" i="5" s="1"/>
  <c r="I1249" i="5" a="1"/>
  <c r="I1249" i="5" s="1"/>
  <c r="I1248" i="5" a="1"/>
  <c r="I1248" i="5" s="1"/>
  <c r="I1247" i="5" a="1"/>
  <c r="I1247" i="5" s="1"/>
  <c r="I1246" i="5" a="1"/>
  <c r="I1246" i="5" s="1"/>
  <c r="I1245" i="5" a="1"/>
  <c r="I1245" i="5" s="1"/>
  <c r="I1244" i="5" a="1"/>
  <c r="I1244" i="5" s="1"/>
  <c r="I1243" i="5" a="1"/>
  <c r="I1243" i="5" s="1"/>
  <c r="I1242" i="5" a="1"/>
  <c r="I1242" i="5" s="1"/>
  <c r="I1241" i="5" a="1"/>
  <c r="I1241" i="5" s="1"/>
  <c r="I1240" i="5" a="1"/>
  <c r="I1240" i="5" s="1"/>
  <c r="I1239" i="5" a="1"/>
  <c r="I1239" i="5" s="1"/>
  <c r="I1238" i="5" a="1"/>
  <c r="I1238" i="5" s="1"/>
  <c r="I1237" i="5" a="1"/>
  <c r="I1237" i="5" s="1"/>
  <c r="I1236" i="5" a="1"/>
  <c r="I1236" i="5" s="1"/>
  <c r="I1235" i="5" a="1"/>
  <c r="I1235" i="5" s="1"/>
  <c r="I1234" i="5" a="1"/>
  <c r="I1234" i="5" s="1"/>
  <c r="I1233" i="5" a="1"/>
  <c r="I1233" i="5" s="1"/>
  <c r="I1232" i="5" a="1"/>
  <c r="I1232" i="5" s="1"/>
  <c r="I1231" i="5" a="1"/>
  <c r="I1231" i="5" s="1"/>
  <c r="I1230" i="5" a="1"/>
  <c r="I1230" i="5" s="1"/>
  <c r="I1229" i="5" a="1"/>
  <c r="I1229" i="5" s="1"/>
  <c r="I1228" i="5" a="1"/>
  <c r="I1228" i="5" s="1"/>
  <c r="I1227" i="5" a="1"/>
  <c r="I1227" i="5" s="1"/>
  <c r="I1226" i="5" a="1"/>
  <c r="I1226" i="5" s="1"/>
  <c r="I1225" i="5" a="1"/>
  <c r="I1225" i="5" s="1"/>
  <c r="I1224" i="5" a="1"/>
  <c r="I1224" i="5" s="1"/>
  <c r="I1223" i="5" a="1"/>
  <c r="I1223" i="5" s="1"/>
  <c r="I1222" i="5" a="1"/>
  <c r="I1222" i="5" s="1"/>
  <c r="I1221" i="5" a="1"/>
  <c r="I1221" i="5" s="1"/>
  <c r="I1220" i="5" a="1"/>
  <c r="I1220" i="5" s="1"/>
  <c r="I1219" i="5" a="1"/>
  <c r="I1219" i="5" s="1"/>
  <c r="I1218" i="5" a="1"/>
  <c r="I1218" i="5" s="1"/>
  <c r="I1217" i="5" a="1"/>
  <c r="I1217" i="5" s="1"/>
  <c r="I1216" i="5" a="1"/>
  <c r="I1216" i="5" s="1"/>
  <c r="I1215" i="5" a="1"/>
  <c r="I1215" i="5" s="1"/>
  <c r="I1214" i="5" a="1"/>
  <c r="I1214" i="5" s="1"/>
  <c r="I1213" i="5" a="1"/>
  <c r="I1213" i="5" s="1"/>
  <c r="I1212" i="5" a="1"/>
  <c r="I1212" i="5" s="1"/>
  <c r="I1211" i="5" a="1"/>
  <c r="I1211" i="5" s="1"/>
  <c r="I1210" i="5" a="1"/>
  <c r="I1210" i="5" s="1"/>
  <c r="I1209" i="5" a="1"/>
  <c r="I1209" i="5" s="1"/>
  <c r="I1208" i="5" a="1"/>
  <c r="I1208" i="5" s="1"/>
  <c r="I1207" i="5" a="1"/>
  <c r="I1207" i="5" s="1"/>
  <c r="I1206" i="5" a="1"/>
  <c r="I1206" i="5" s="1"/>
  <c r="I1205" i="5" a="1"/>
  <c r="I1205" i="5" s="1"/>
  <c r="I1204" i="5" a="1"/>
  <c r="I1204" i="5" s="1"/>
  <c r="I1203" i="5" a="1"/>
  <c r="I1203" i="5" s="1"/>
  <c r="I1202" i="5" a="1"/>
  <c r="I1202" i="5" s="1"/>
  <c r="I1201" i="5" a="1"/>
  <c r="I1201" i="5" s="1"/>
  <c r="I1200" i="5" a="1"/>
  <c r="I1200" i="5" s="1"/>
  <c r="I1199" i="5" a="1"/>
  <c r="I1199" i="5" s="1"/>
  <c r="I1198" i="5" a="1"/>
  <c r="I1198" i="5" s="1"/>
  <c r="I1197" i="5" a="1"/>
  <c r="I1197" i="5" s="1"/>
  <c r="I1196" i="5" a="1"/>
  <c r="I1196" i="5" s="1"/>
  <c r="I1195" i="5" a="1"/>
  <c r="I1195" i="5" s="1"/>
  <c r="I1194" i="5" a="1"/>
  <c r="I1194" i="5" s="1"/>
  <c r="I1193" i="5" a="1"/>
  <c r="I1193" i="5" s="1"/>
  <c r="I1192" i="5" a="1"/>
  <c r="I1192" i="5" s="1"/>
  <c r="I1191" i="5" a="1"/>
  <c r="I1191" i="5" s="1"/>
  <c r="I1190" i="5" a="1"/>
  <c r="I1190" i="5" s="1"/>
  <c r="I1189" i="5" a="1"/>
  <c r="I1189" i="5" s="1"/>
  <c r="I1188" i="5" a="1"/>
  <c r="I1188" i="5" s="1"/>
  <c r="I1187" i="5" a="1"/>
  <c r="I1187" i="5" s="1"/>
  <c r="I1186" i="5" a="1"/>
  <c r="I1186" i="5" s="1"/>
  <c r="I1185" i="5" a="1"/>
  <c r="I1185" i="5" s="1"/>
  <c r="I1184" i="5" a="1"/>
  <c r="I1184" i="5" s="1"/>
  <c r="I1183" i="5" a="1"/>
  <c r="I1183" i="5" s="1"/>
  <c r="I1182" i="5" a="1"/>
  <c r="I1182" i="5" s="1"/>
  <c r="I1181" i="5" a="1"/>
  <c r="I1181" i="5" s="1"/>
  <c r="I1180" i="5" a="1"/>
  <c r="I1180" i="5" s="1"/>
  <c r="I1179" i="5" a="1"/>
  <c r="I1179" i="5" s="1"/>
  <c r="I1178" i="5" a="1"/>
  <c r="I1178" i="5" s="1"/>
  <c r="I1177" i="5" a="1"/>
  <c r="I1177" i="5" s="1"/>
  <c r="I1176" i="5" a="1"/>
  <c r="I1176" i="5" s="1"/>
  <c r="I1175" i="5" a="1"/>
  <c r="I1175" i="5" s="1"/>
  <c r="I1174" i="5" a="1"/>
  <c r="I1174" i="5" s="1"/>
  <c r="I1173" i="5" a="1"/>
  <c r="I1173" i="5" s="1"/>
  <c r="I1172" i="5" a="1"/>
  <c r="I1172" i="5" s="1"/>
  <c r="I1171" i="5" a="1"/>
  <c r="I1171" i="5" s="1"/>
  <c r="I1170" i="5" a="1"/>
  <c r="I1170" i="5" s="1"/>
  <c r="I1169" i="5" a="1"/>
  <c r="I1169" i="5" s="1"/>
  <c r="I1168" i="5" a="1"/>
  <c r="I1168" i="5" s="1"/>
  <c r="I1167" i="5" a="1"/>
  <c r="I1167" i="5" s="1"/>
  <c r="I1166" i="5" a="1"/>
  <c r="I1166" i="5" s="1"/>
  <c r="I1165" i="5" a="1"/>
  <c r="I1165" i="5" s="1"/>
  <c r="I1164" i="5" a="1"/>
  <c r="I1164" i="5" s="1"/>
  <c r="I1163" i="5" a="1"/>
  <c r="I1163" i="5" s="1"/>
  <c r="I1162" i="5" a="1"/>
  <c r="I1162" i="5" s="1"/>
  <c r="I1161" i="5" a="1"/>
  <c r="I1161" i="5" s="1"/>
  <c r="I1160" i="5" a="1"/>
  <c r="I1160" i="5" s="1"/>
  <c r="I1159" i="5" a="1"/>
  <c r="I1159" i="5" s="1"/>
  <c r="I1158" i="5" a="1"/>
  <c r="I1158" i="5" s="1"/>
  <c r="I1157" i="5" a="1"/>
  <c r="I1157" i="5" s="1"/>
  <c r="I1156" i="5" a="1"/>
  <c r="I1156" i="5" s="1"/>
  <c r="I1155" i="5" a="1"/>
  <c r="I1155" i="5" s="1"/>
  <c r="I1154" i="5" a="1"/>
  <c r="I1154" i="5" s="1"/>
  <c r="I1153" i="5" a="1"/>
  <c r="I1153" i="5" s="1"/>
  <c r="I1152" i="5" a="1"/>
  <c r="I1152" i="5" s="1"/>
  <c r="I1151" i="5" a="1"/>
  <c r="I1151" i="5" s="1"/>
  <c r="I1150" i="5" a="1"/>
  <c r="I1150" i="5" s="1"/>
  <c r="I1149" i="5" a="1"/>
  <c r="I1149" i="5" s="1"/>
  <c r="I1148" i="5" a="1"/>
  <c r="I1148" i="5" s="1"/>
  <c r="I1147" i="5" a="1"/>
  <c r="I1147" i="5" s="1"/>
  <c r="I1146" i="5" a="1"/>
  <c r="I1146" i="5" s="1"/>
  <c r="I1145" i="5" a="1"/>
  <c r="I1145" i="5" s="1"/>
  <c r="I1144" i="5" a="1"/>
  <c r="I1144" i="5" s="1"/>
  <c r="I1143" i="5" a="1"/>
  <c r="I1143" i="5" s="1"/>
  <c r="I1142" i="5" a="1"/>
  <c r="I1142" i="5" s="1"/>
  <c r="I1141" i="5" a="1"/>
  <c r="I1141" i="5" s="1"/>
  <c r="I1140" i="5" a="1"/>
  <c r="I1140" i="5" s="1"/>
  <c r="I1139" i="5" a="1"/>
  <c r="I1139" i="5" s="1"/>
  <c r="I1138" i="5" a="1"/>
  <c r="I1138" i="5" s="1"/>
  <c r="I1137" i="5" a="1"/>
  <c r="I1137" i="5" s="1"/>
  <c r="I1136" i="5" a="1"/>
  <c r="I1136" i="5" s="1"/>
  <c r="I1135" i="5" a="1"/>
  <c r="I1135" i="5" s="1"/>
  <c r="I1134" i="5" a="1"/>
  <c r="I1134" i="5" s="1"/>
  <c r="I1133" i="5" a="1"/>
  <c r="I1133" i="5" s="1"/>
  <c r="I1132" i="5" a="1"/>
  <c r="I1132" i="5" s="1"/>
  <c r="I1131" i="5" a="1"/>
  <c r="I1131" i="5" s="1"/>
  <c r="I1130" i="5" a="1"/>
  <c r="I1130" i="5" s="1"/>
  <c r="I1129" i="5" a="1"/>
  <c r="I1129" i="5" s="1"/>
  <c r="I1128" i="5" a="1"/>
  <c r="I1128" i="5" s="1"/>
  <c r="I1127" i="5" a="1"/>
  <c r="I1127" i="5" s="1"/>
  <c r="I1126" i="5" a="1"/>
  <c r="I1126" i="5" s="1"/>
  <c r="I1125" i="5" a="1"/>
  <c r="I1125" i="5" s="1"/>
  <c r="I1124" i="5" a="1"/>
  <c r="I1124" i="5" s="1"/>
  <c r="I1123" i="5" a="1"/>
  <c r="I1123" i="5" s="1"/>
  <c r="I1122" i="5" a="1"/>
  <c r="I1122" i="5" s="1"/>
  <c r="I1121" i="5" a="1"/>
  <c r="I1121" i="5" s="1"/>
  <c r="I1120" i="5" a="1"/>
  <c r="I1120" i="5" s="1"/>
  <c r="I1119" i="5" a="1"/>
  <c r="I1119" i="5" s="1"/>
  <c r="I1118" i="5" a="1"/>
  <c r="I1118" i="5" s="1"/>
  <c r="I1117" i="5" a="1"/>
  <c r="I1117" i="5" s="1"/>
  <c r="I1116" i="5" a="1"/>
  <c r="I1116" i="5" s="1"/>
  <c r="I1115" i="5" a="1"/>
  <c r="I1115" i="5" s="1"/>
  <c r="I1114" i="5" a="1"/>
  <c r="I1114" i="5" s="1"/>
  <c r="I1113" i="5" a="1"/>
  <c r="I1113" i="5" s="1"/>
  <c r="I1112" i="5" a="1"/>
  <c r="I1112" i="5" s="1"/>
  <c r="I1111" i="5" a="1"/>
  <c r="I1111" i="5" s="1"/>
  <c r="I1110" i="5" a="1"/>
  <c r="I1110" i="5" s="1"/>
  <c r="I1109" i="5" a="1"/>
  <c r="I1109" i="5" s="1"/>
  <c r="I1108" i="5" a="1"/>
  <c r="I1108" i="5" s="1"/>
  <c r="I1107" i="5" a="1"/>
  <c r="I1107" i="5" s="1"/>
  <c r="I1106" i="5" a="1"/>
  <c r="I1106" i="5" s="1"/>
  <c r="I1105" i="5" a="1"/>
  <c r="I1105" i="5" s="1"/>
  <c r="I1104" i="5" a="1"/>
  <c r="I1104" i="5" s="1"/>
  <c r="I1103" i="5" a="1"/>
  <c r="I1103" i="5" s="1"/>
  <c r="I1102" i="5" a="1"/>
  <c r="I1102" i="5" s="1"/>
  <c r="I1101" i="5" a="1"/>
  <c r="I1101" i="5" s="1"/>
  <c r="I1100" i="5" a="1"/>
  <c r="I1100" i="5" s="1"/>
  <c r="I1099" i="5" a="1"/>
  <c r="I1099" i="5" s="1"/>
  <c r="I1098" i="5" a="1"/>
  <c r="I1098" i="5" s="1"/>
  <c r="I1097" i="5" a="1"/>
  <c r="I1097" i="5" s="1"/>
  <c r="I1096" i="5" a="1"/>
  <c r="I1096" i="5" s="1"/>
  <c r="I1095" i="5" a="1"/>
  <c r="I1095" i="5" s="1"/>
  <c r="I1094" i="5" a="1"/>
  <c r="I1094" i="5" s="1"/>
  <c r="I1093" i="5" a="1"/>
  <c r="I1093" i="5" s="1"/>
  <c r="I1092" i="5" a="1"/>
  <c r="I1092" i="5" s="1"/>
  <c r="I1091" i="5" a="1"/>
  <c r="I1091" i="5" s="1"/>
  <c r="I1090" i="5" a="1"/>
  <c r="I1090" i="5" s="1"/>
  <c r="I1089" i="5" a="1"/>
  <c r="I1089" i="5" s="1"/>
  <c r="I1088" i="5" a="1"/>
  <c r="I1088" i="5" s="1"/>
  <c r="I1087" i="5" a="1"/>
  <c r="I1087" i="5" s="1"/>
  <c r="I1086" i="5" a="1"/>
  <c r="I1086" i="5" s="1"/>
  <c r="I1085" i="5" a="1"/>
  <c r="I1085" i="5" s="1"/>
  <c r="I1084" i="5" a="1"/>
  <c r="I1084" i="5" s="1"/>
  <c r="I1083" i="5" a="1"/>
  <c r="I1083" i="5" s="1"/>
  <c r="I1082" i="5" a="1"/>
  <c r="I1082" i="5" s="1"/>
  <c r="I1081" i="5" a="1"/>
  <c r="I1081" i="5" s="1"/>
  <c r="I1080" i="5" a="1"/>
  <c r="I1080" i="5" s="1"/>
  <c r="I1079" i="5" a="1"/>
  <c r="I1079" i="5" s="1"/>
  <c r="I1078" i="5" a="1"/>
  <c r="I1078" i="5" s="1"/>
  <c r="I1077" i="5" a="1"/>
  <c r="I1077" i="5" s="1"/>
  <c r="I1076" i="5" a="1"/>
  <c r="I1076" i="5" s="1"/>
  <c r="I1075" i="5" a="1"/>
  <c r="I1075" i="5" s="1"/>
  <c r="I1074" i="5" a="1"/>
  <c r="I1074" i="5" s="1"/>
  <c r="I1073" i="5" a="1"/>
  <c r="I1073" i="5" s="1"/>
  <c r="I1072" i="5" a="1"/>
  <c r="I1072" i="5" s="1"/>
  <c r="I1071" i="5" a="1"/>
  <c r="I1071" i="5" s="1"/>
  <c r="I1070" i="5" a="1"/>
  <c r="I1070" i="5" s="1"/>
  <c r="I1069" i="5" a="1"/>
  <c r="I1069" i="5" s="1"/>
  <c r="I1068" i="5" a="1"/>
  <c r="I1068" i="5" s="1"/>
  <c r="I1067" i="5" a="1"/>
  <c r="I1067" i="5" s="1"/>
  <c r="I1066" i="5" a="1"/>
  <c r="I1066" i="5" s="1"/>
  <c r="I1065" i="5" a="1"/>
  <c r="I1065" i="5" s="1"/>
  <c r="I1064" i="5" a="1"/>
  <c r="I1064" i="5" s="1"/>
  <c r="I1063" i="5" a="1"/>
  <c r="I1063" i="5" s="1"/>
  <c r="I1062" i="5" a="1"/>
  <c r="I1062" i="5" s="1"/>
  <c r="I1061" i="5" a="1"/>
  <c r="I1061" i="5" s="1"/>
  <c r="I1060" i="5" a="1"/>
  <c r="I1060" i="5" s="1"/>
  <c r="I1059" i="5" a="1"/>
  <c r="I1059" i="5" s="1"/>
  <c r="I1058" i="5" a="1"/>
  <c r="I1058" i="5" s="1"/>
  <c r="I1057" i="5" a="1"/>
  <c r="I1057" i="5" s="1"/>
  <c r="I1056" i="5" a="1"/>
  <c r="I1056" i="5" s="1"/>
  <c r="I1055" i="5" a="1"/>
  <c r="I1055" i="5" s="1"/>
  <c r="I1054" i="5" a="1"/>
  <c r="I1054" i="5" s="1"/>
  <c r="I1053" i="5" a="1"/>
  <c r="I1053" i="5" s="1"/>
  <c r="I1052" i="5" a="1"/>
  <c r="I1052" i="5" s="1"/>
  <c r="I1051" i="5" a="1"/>
  <c r="I1051" i="5" s="1"/>
  <c r="I1050" i="5" a="1"/>
  <c r="I1050" i="5" s="1"/>
  <c r="I1049" i="5" a="1"/>
  <c r="I1049" i="5" s="1"/>
  <c r="I1048" i="5" a="1"/>
  <c r="I1048" i="5" s="1"/>
  <c r="I1047" i="5" a="1"/>
  <c r="I1047" i="5" s="1"/>
  <c r="I1046" i="5" a="1"/>
  <c r="I1046" i="5" s="1"/>
  <c r="I1045" i="5" a="1"/>
  <c r="I1045" i="5" s="1"/>
  <c r="I1044" i="5" a="1"/>
  <c r="I1044" i="5" s="1"/>
  <c r="I1043" i="5" a="1"/>
  <c r="I1043" i="5" s="1"/>
  <c r="I1042" i="5" a="1"/>
  <c r="I1042" i="5" s="1"/>
  <c r="I1041" i="5" a="1"/>
  <c r="I1041" i="5" s="1"/>
  <c r="I1040" i="5" a="1"/>
  <c r="I1040" i="5" s="1"/>
  <c r="I1039" i="5" a="1"/>
  <c r="I1039" i="5" s="1"/>
  <c r="I1038" i="5" a="1"/>
  <c r="I1038" i="5" s="1"/>
  <c r="I1037" i="5" a="1"/>
  <c r="I1037" i="5" s="1"/>
  <c r="I1036" i="5" a="1"/>
  <c r="I1036" i="5" s="1"/>
  <c r="I1035" i="5" a="1"/>
  <c r="I1035" i="5" s="1"/>
  <c r="I1034" i="5" a="1"/>
  <c r="I1034" i="5" s="1"/>
  <c r="I1033" i="5" a="1"/>
  <c r="I1033" i="5" s="1"/>
  <c r="I1032" i="5" a="1"/>
  <c r="I1032" i="5" s="1"/>
  <c r="I1031" i="5" a="1"/>
  <c r="I1031" i="5" s="1"/>
  <c r="I1030" i="5" a="1"/>
  <c r="I1030" i="5" s="1"/>
  <c r="I1029" i="5" a="1"/>
  <c r="I1029" i="5" s="1"/>
  <c r="I1028" i="5" a="1"/>
  <c r="I1028" i="5" s="1"/>
  <c r="I1027" i="5" a="1"/>
  <c r="I1027" i="5" s="1"/>
  <c r="I1026" i="5" a="1"/>
  <c r="I1026" i="5" s="1"/>
  <c r="I1025" i="5" a="1"/>
  <c r="I1025" i="5" s="1"/>
  <c r="I1024" i="5" a="1"/>
  <c r="I1024" i="5" s="1"/>
  <c r="I1023" i="5" a="1"/>
  <c r="I1023" i="5" s="1"/>
  <c r="I1022" i="5" a="1"/>
  <c r="I1022" i="5" s="1"/>
  <c r="I1021" i="5" a="1"/>
  <c r="I1021" i="5" s="1"/>
  <c r="I1020" i="5" a="1"/>
  <c r="I1020" i="5" s="1"/>
  <c r="I1019" i="5" a="1"/>
  <c r="I1019" i="5" s="1"/>
  <c r="I1018" i="5" a="1"/>
  <c r="I1018" i="5" s="1"/>
  <c r="I1017" i="5" a="1"/>
  <c r="I1017" i="5" s="1"/>
  <c r="I1016" i="5" a="1"/>
  <c r="I1016" i="5" s="1"/>
  <c r="I1015" i="5" a="1"/>
  <c r="I1015" i="5" s="1"/>
  <c r="I1014" i="5" a="1"/>
  <c r="I1014" i="5" s="1"/>
  <c r="I1013" i="5" a="1"/>
  <c r="I1013" i="5" s="1"/>
  <c r="I1012" i="5" a="1"/>
  <c r="I1012" i="5" s="1"/>
  <c r="I1011" i="5" a="1"/>
  <c r="I1011" i="5" s="1"/>
  <c r="I1010" i="5" a="1"/>
  <c r="I1010" i="5" s="1"/>
  <c r="I1009" i="5" a="1"/>
  <c r="I1009" i="5" s="1"/>
  <c r="I1008" i="5" a="1"/>
  <c r="I1008" i="5" s="1"/>
  <c r="I1007" i="5" a="1"/>
  <c r="I1007" i="5" s="1"/>
  <c r="I1006" i="5" a="1"/>
  <c r="I1006" i="5" s="1"/>
  <c r="I1005" i="5" a="1"/>
  <c r="I1005" i="5" s="1"/>
  <c r="I1004" i="5" a="1"/>
  <c r="I1004" i="5" s="1"/>
  <c r="I1003" i="5" a="1"/>
  <c r="I1003" i="5" s="1"/>
  <c r="I1002" i="5" a="1"/>
  <c r="I1002" i="5" s="1"/>
  <c r="I1001" i="5" a="1"/>
  <c r="I1001" i="5" s="1"/>
  <c r="I1000" i="5" a="1"/>
  <c r="I1000" i="5" s="1"/>
  <c r="I999" i="5" a="1"/>
  <c r="I999" i="5" s="1"/>
  <c r="I998" i="5" a="1"/>
  <c r="I998" i="5" s="1"/>
  <c r="I997" i="5" a="1"/>
  <c r="I997" i="5" s="1"/>
  <c r="I996" i="5" a="1"/>
  <c r="I996" i="5" s="1"/>
  <c r="I995" i="5" a="1"/>
  <c r="I995" i="5" s="1"/>
  <c r="I994" i="5" a="1"/>
  <c r="I994" i="5" s="1"/>
  <c r="I993" i="5" a="1"/>
  <c r="I993" i="5" s="1"/>
  <c r="I992" i="5" a="1"/>
  <c r="I992" i="5" s="1"/>
  <c r="I991" i="5" a="1"/>
  <c r="I991" i="5" s="1"/>
  <c r="I990" i="5" a="1"/>
  <c r="I990" i="5" s="1"/>
  <c r="I989" i="5" a="1"/>
  <c r="I989" i="5" s="1"/>
  <c r="I988" i="5" a="1"/>
  <c r="I988" i="5" s="1"/>
  <c r="I987" i="5" a="1"/>
  <c r="I987" i="5" s="1"/>
  <c r="I986" i="5" a="1"/>
  <c r="I986" i="5" s="1"/>
  <c r="I985" i="5" a="1"/>
  <c r="I985" i="5" s="1"/>
  <c r="I984" i="5" a="1"/>
  <c r="I984" i="5" s="1"/>
  <c r="I983" i="5" a="1"/>
  <c r="I983" i="5" s="1"/>
  <c r="I982" i="5" a="1"/>
  <c r="I982" i="5" s="1"/>
  <c r="I981" i="5" a="1"/>
  <c r="I981" i="5" s="1"/>
  <c r="I980" i="5" a="1"/>
  <c r="I980" i="5" s="1"/>
  <c r="I979" i="5" a="1"/>
  <c r="I979" i="5" s="1"/>
  <c r="I978" i="5" a="1"/>
  <c r="I978" i="5" s="1"/>
  <c r="I977" i="5" a="1"/>
  <c r="I977" i="5" s="1"/>
  <c r="I976" i="5" a="1"/>
  <c r="I976" i="5" s="1"/>
  <c r="I975" i="5" a="1"/>
  <c r="I975" i="5" s="1"/>
  <c r="I974" i="5" a="1"/>
  <c r="I974" i="5" s="1"/>
  <c r="I973" i="5" a="1"/>
  <c r="I973" i="5" s="1"/>
  <c r="I972" i="5" a="1"/>
  <c r="I972" i="5" s="1"/>
  <c r="I971" i="5" a="1"/>
  <c r="I971" i="5" s="1"/>
  <c r="I970" i="5" a="1"/>
  <c r="I970" i="5" s="1"/>
  <c r="I969" i="5" a="1"/>
  <c r="I969" i="5" s="1"/>
  <c r="I968" i="5" a="1"/>
  <c r="I968" i="5" s="1"/>
  <c r="I967" i="5" a="1"/>
  <c r="I967" i="5" s="1"/>
  <c r="I966" i="5" a="1"/>
  <c r="I966" i="5" s="1"/>
  <c r="I965" i="5" a="1"/>
  <c r="I965" i="5" s="1"/>
  <c r="I964" i="5" a="1"/>
  <c r="I964" i="5" s="1"/>
  <c r="I963" i="5" a="1"/>
  <c r="I963" i="5" s="1"/>
  <c r="I962" i="5" a="1"/>
  <c r="I962" i="5" s="1"/>
  <c r="I961" i="5" a="1"/>
  <c r="I961" i="5" s="1"/>
  <c r="I960" i="5" a="1"/>
  <c r="I960" i="5" s="1"/>
  <c r="I959" i="5" a="1"/>
  <c r="I959" i="5" s="1"/>
  <c r="I958" i="5" a="1"/>
  <c r="I958" i="5" s="1"/>
  <c r="I957" i="5" a="1"/>
  <c r="I957" i="5" s="1"/>
  <c r="I956" i="5" a="1"/>
  <c r="I956" i="5" s="1"/>
  <c r="I955" i="5" a="1"/>
  <c r="I955" i="5" s="1"/>
  <c r="I954" i="5" a="1"/>
  <c r="I954" i="5" s="1"/>
  <c r="I953" i="5" a="1"/>
  <c r="I953" i="5" s="1"/>
  <c r="I952" i="5" a="1"/>
  <c r="I952" i="5" s="1"/>
  <c r="I951" i="5" a="1"/>
  <c r="I951" i="5" s="1"/>
  <c r="I950" i="5" a="1"/>
  <c r="I950" i="5" s="1"/>
  <c r="I949" i="5" a="1"/>
  <c r="I949" i="5" s="1"/>
  <c r="I948" i="5" a="1"/>
  <c r="I948" i="5" s="1"/>
  <c r="I947" i="5" a="1"/>
  <c r="I947" i="5" s="1"/>
  <c r="I946" i="5" a="1"/>
  <c r="I946" i="5" s="1"/>
  <c r="I945" i="5" a="1"/>
  <c r="I945" i="5" s="1"/>
  <c r="I944" i="5" a="1"/>
  <c r="I944" i="5" s="1"/>
  <c r="I943" i="5" a="1"/>
  <c r="I943" i="5" s="1"/>
  <c r="I942" i="5" a="1"/>
  <c r="I942" i="5" s="1"/>
  <c r="I941" i="5" a="1"/>
  <c r="I941" i="5" s="1"/>
  <c r="I940" i="5" a="1"/>
  <c r="I940" i="5" s="1"/>
  <c r="I939" i="5" a="1"/>
  <c r="I939" i="5" s="1"/>
  <c r="I938" i="5" a="1"/>
  <c r="I938" i="5" s="1"/>
  <c r="I937" i="5" a="1"/>
  <c r="I937" i="5" s="1"/>
  <c r="I936" i="5" a="1"/>
  <c r="I936" i="5" s="1"/>
  <c r="I935" i="5" a="1"/>
  <c r="I935" i="5" s="1"/>
  <c r="I934" i="5" a="1"/>
  <c r="I934" i="5" s="1"/>
  <c r="I933" i="5" a="1"/>
  <c r="I933" i="5" s="1"/>
  <c r="I932" i="5" a="1"/>
  <c r="I932" i="5" s="1"/>
  <c r="I931" i="5" a="1"/>
  <c r="I931" i="5" s="1"/>
  <c r="I930" i="5" a="1"/>
  <c r="I930" i="5" s="1"/>
  <c r="I929" i="5" a="1"/>
  <c r="I929" i="5" s="1"/>
  <c r="I928" i="5" a="1"/>
  <c r="I928" i="5" s="1"/>
  <c r="I927" i="5" a="1"/>
  <c r="I927" i="5" s="1"/>
  <c r="I926" i="5" a="1"/>
  <c r="I926" i="5" s="1"/>
  <c r="I925" i="5" a="1"/>
  <c r="I925" i="5" s="1"/>
  <c r="I924" i="5" a="1"/>
  <c r="I924" i="5" s="1"/>
  <c r="I923" i="5" a="1"/>
  <c r="I923" i="5" s="1"/>
  <c r="I922" i="5" a="1"/>
  <c r="I922" i="5" s="1"/>
  <c r="I921" i="5" a="1"/>
  <c r="I921" i="5" s="1"/>
  <c r="I920" i="5" a="1"/>
  <c r="I920" i="5" s="1"/>
  <c r="I919" i="5" a="1"/>
  <c r="I919" i="5" s="1"/>
  <c r="I918" i="5" a="1"/>
  <c r="I918" i="5" s="1"/>
  <c r="I917" i="5" a="1"/>
  <c r="I917" i="5" s="1"/>
  <c r="I916" i="5" a="1"/>
  <c r="I916" i="5" s="1"/>
  <c r="I915" i="5" a="1"/>
  <c r="I915" i="5" s="1"/>
  <c r="I914" i="5" a="1"/>
  <c r="I914" i="5" s="1"/>
  <c r="I913" i="5" a="1"/>
  <c r="I913" i="5" s="1"/>
  <c r="I912" i="5" a="1"/>
  <c r="I912" i="5" s="1"/>
  <c r="I911" i="5" a="1"/>
  <c r="I911" i="5" s="1"/>
  <c r="I910" i="5" a="1"/>
  <c r="I910" i="5" s="1"/>
  <c r="I909" i="5" a="1"/>
  <c r="I909" i="5" s="1"/>
  <c r="I908" i="5" a="1"/>
  <c r="I908" i="5" s="1"/>
  <c r="I907" i="5" a="1"/>
  <c r="I907" i="5" s="1"/>
  <c r="I906" i="5" a="1"/>
  <c r="I906" i="5" s="1"/>
  <c r="I905" i="5" a="1"/>
  <c r="I905" i="5" s="1"/>
  <c r="I904" i="5" a="1"/>
  <c r="I904" i="5" s="1"/>
  <c r="I903" i="5" a="1"/>
  <c r="I903" i="5" s="1"/>
  <c r="I902" i="5" a="1"/>
  <c r="I902" i="5" s="1"/>
  <c r="I901" i="5" a="1"/>
  <c r="I901" i="5" s="1"/>
  <c r="I900" i="5" a="1"/>
  <c r="I900" i="5" s="1"/>
  <c r="I899" i="5" a="1"/>
  <c r="I899" i="5" s="1"/>
  <c r="I898" i="5" a="1"/>
  <c r="I898" i="5" s="1"/>
  <c r="I897" i="5" a="1"/>
  <c r="I897" i="5" s="1"/>
  <c r="I896" i="5" a="1"/>
  <c r="I896" i="5" s="1"/>
  <c r="I895" i="5" a="1"/>
  <c r="I895" i="5" s="1"/>
  <c r="I894" i="5" a="1"/>
  <c r="I894" i="5" s="1"/>
  <c r="I893" i="5" a="1"/>
  <c r="I893" i="5" s="1"/>
  <c r="I892" i="5" a="1"/>
  <c r="I892" i="5" s="1"/>
  <c r="I891" i="5" a="1"/>
  <c r="I891" i="5" s="1"/>
  <c r="I890" i="5" a="1"/>
  <c r="I890" i="5" s="1"/>
  <c r="I889" i="5" a="1"/>
  <c r="I889" i="5" s="1"/>
  <c r="I888" i="5" a="1"/>
  <c r="I888" i="5" s="1"/>
  <c r="I887" i="5" a="1"/>
  <c r="I887" i="5" s="1"/>
  <c r="I886" i="5" a="1"/>
  <c r="I886" i="5" s="1"/>
  <c r="I885" i="5" a="1"/>
  <c r="I885" i="5" s="1"/>
  <c r="I884" i="5" a="1"/>
  <c r="I884" i="5" s="1"/>
  <c r="I883" i="5" a="1"/>
  <c r="I883" i="5" s="1"/>
  <c r="I882" i="5" a="1"/>
  <c r="I882" i="5" s="1"/>
  <c r="I881" i="5" a="1"/>
  <c r="I881" i="5" s="1"/>
  <c r="I880" i="5" a="1"/>
  <c r="I880" i="5" s="1"/>
  <c r="I879" i="5" a="1"/>
  <c r="I879" i="5" s="1"/>
  <c r="I878" i="5" a="1"/>
  <c r="I878" i="5" s="1"/>
  <c r="I877" i="5" a="1"/>
  <c r="I877" i="5" s="1"/>
  <c r="I876" i="5" a="1"/>
  <c r="I876" i="5" s="1"/>
  <c r="I875" i="5" a="1"/>
  <c r="I875" i="5" s="1"/>
  <c r="I874" i="5" a="1"/>
  <c r="I874" i="5" s="1"/>
  <c r="I873" i="5" a="1"/>
  <c r="I873" i="5" s="1"/>
  <c r="I872" i="5" a="1"/>
  <c r="I872" i="5" s="1"/>
  <c r="I871" i="5" a="1"/>
  <c r="I871" i="5" s="1"/>
  <c r="I870" i="5" a="1"/>
  <c r="I870" i="5" s="1"/>
  <c r="I869" i="5" a="1"/>
  <c r="I869" i="5" s="1"/>
  <c r="I868" i="5" a="1"/>
  <c r="I868" i="5" s="1"/>
  <c r="I867" i="5" a="1"/>
  <c r="I867" i="5" s="1"/>
  <c r="I866" i="5" a="1"/>
  <c r="I866" i="5" s="1"/>
  <c r="I865" i="5" a="1"/>
  <c r="I865" i="5" s="1"/>
  <c r="I864" i="5" a="1"/>
  <c r="I864" i="5" s="1"/>
  <c r="I863" i="5" a="1"/>
  <c r="I863" i="5" s="1"/>
  <c r="I862" i="5" a="1"/>
  <c r="I862" i="5" s="1"/>
  <c r="I861" i="5" a="1"/>
  <c r="I861" i="5" s="1"/>
  <c r="I860" i="5" a="1"/>
  <c r="I860" i="5" s="1"/>
  <c r="I859" i="5" a="1"/>
  <c r="I859" i="5" s="1"/>
  <c r="I858" i="5" a="1"/>
  <c r="I858" i="5" s="1"/>
  <c r="I857" i="5" a="1"/>
  <c r="I857" i="5" s="1"/>
  <c r="I856" i="5" a="1"/>
  <c r="I856" i="5" s="1"/>
  <c r="I855" i="5" a="1"/>
  <c r="I855" i="5" s="1"/>
  <c r="I854" i="5" a="1"/>
  <c r="I854" i="5" s="1"/>
  <c r="I853" i="5" a="1"/>
  <c r="I853" i="5" s="1"/>
  <c r="I852" i="5" a="1"/>
  <c r="I852" i="5" s="1"/>
  <c r="I851" i="5" a="1"/>
  <c r="I851" i="5" s="1"/>
  <c r="I850" i="5" a="1"/>
  <c r="I850" i="5" s="1"/>
  <c r="I849" i="5" a="1"/>
  <c r="I849" i="5" s="1"/>
  <c r="I848" i="5" a="1"/>
  <c r="I848" i="5" s="1"/>
  <c r="I847" i="5" a="1"/>
  <c r="I847" i="5" s="1"/>
  <c r="I846" i="5" a="1"/>
  <c r="I846" i="5" s="1"/>
  <c r="I845" i="5" a="1"/>
  <c r="I845" i="5" s="1"/>
  <c r="I844" i="5" a="1"/>
  <c r="I844" i="5" s="1"/>
  <c r="I843" i="5" a="1"/>
  <c r="I843" i="5" s="1"/>
  <c r="I842" i="5" a="1"/>
  <c r="I842" i="5" s="1"/>
  <c r="I841" i="5" a="1"/>
  <c r="I841" i="5" s="1"/>
  <c r="I840" i="5" a="1"/>
  <c r="I840" i="5" s="1"/>
  <c r="I839" i="5" a="1"/>
  <c r="I839" i="5" s="1"/>
  <c r="I838" i="5" a="1"/>
  <c r="I838" i="5" s="1"/>
  <c r="I837" i="5" a="1"/>
  <c r="I837" i="5" s="1"/>
  <c r="I836" i="5" a="1"/>
  <c r="I836" i="5" s="1"/>
  <c r="I835" i="5" a="1"/>
  <c r="I835" i="5" s="1"/>
  <c r="I834" i="5" a="1"/>
  <c r="I834" i="5" s="1"/>
  <c r="I833" i="5" a="1"/>
  <c r="I833" i="5" s="1"/>
  <c r="I832" i="5" a="1"/>
  <c r="I832" i="5" s="1"/>
  <c r="I831" i="5" a="1"/>
  <c r="I831" i="5" s="1"/>
  <c r="I830" i="5" a="1"/>
  <c r="I830" i="5" s="1"/>
  <c r="I829" i="5" a="1"/>
  <c r="I829" i="5" s="1"/>
  <c r="I828" i="5" a="1"/>
  <c r="I828" i="5" s="1"/>
  <c r="I827" i="5" a="1"/>
  <c r="I827" i="5" s="1"/>
  <c r="I826" i="5" a="1"/>
  <c r="I826" i="5" s="1"/>
  <c r="I825" i="5" a="1"/>
  <c r="I825" i="5" s="1"/>
  <c r="I824" i="5" a="1"/>
  <c r="I824" i="5" s="1"/>
  <c r="I823" i="5" a="1"/>
  <c r="I823" i="5" s="1"/>
  <c r="I822" i="5" a="1"/>
  <c r="I822" i="5" s="1"/>
  <c r="I821" i="5" a="1"/>
  <c r="I821" i="5" s="1"/>
  <c r="I820" i="5" a="1"/>
  <c r="I820" i="5" s="1"/>
  <c r="I819" i="5" a="1"/>
  <c r="I819" i="5" s="1"/>
  <c r="I818" i="5" a="1"/>
  <c r="I818" i="5" s="1"/>
  <c r="I817" i="5" a="1"/>
  <c r="I817" i="5" s="1"/>
  <c r="I816" i="5" a="1"/>
  <c r="I816" i="5" s="1"/>
  <c r="I815" i="5" a="1"/>
  <c r="I815" i="5" s="1"/>
  <c r="I814" i="5" a="1"/>
  <c r="I814" i="5" s="1"/>
  <c r="I813" i="5" a="1"/>
  <c r="I813" i="5" s="1"/>
  <c r="I812" i="5" a="1"/>
  <c r="I812" i="5" s="1"/>
  <c r="I811" i="5" a="1"/>
  <c r="I811" i="5" s="1"/>
  <c r="I810" i="5" a="1"/>
  <c r="I810" i="5" s="1"/>
  <c r="I809" i="5" a="1"/>
  <c r="I809" i="5" s="1"/>
  <c r="I808" i="5" a="1"/>
  <c r="I808" i="5" s="1"/>
  <c r="I807" i="5" a="1"/>
  <c r="I807" i="5" s="1"/>
  <c r="I806" i="5" a="1"/>
  <c r="I806" i="5" s="1"/>
  <c r="I805" i="5" a="1"/>
  <c r="I805" i="5" s="1"/>
  <c r="I804" i="5" a="1"/>
  <c r="I804" i="5" s="1"/>
  <c r="I803" i="5" a="1"/>
  <c r="I803" i="5" s="1"/>
  <c r="I802" i="5" a="1"/>
  <c r="I802" i="5" s="1"/>
  <c r="I801" i="5" a="1"/>
  <c r="I801" i="5" s="1"/>
  <c r="I800" i="5" a="1"/>
  <c r="I800" i="5" s="1"/>
  <c r="I799" i="5" a="1"/>
  <c r="I799" i="5" s="1"/>
  <c r="I798" i="5" a="1"/>
  <c r="I798" i="5" s="1"/>
  <c r="I797" i="5" a="1"/>
  <c r="I797" i="5" s="1"/>
  <c r="I796" i="5" a="1"/>
  <c r="I796" i="5" s="1"/>
  <c r="I795" i="5" a="1"/>
  <c r="I795" i="5" s="1"/>
  <c r="I794" i="5" a="1"/>
  <c r="I794" i="5" s="1"/>
  <c r="I793" i="5" a="1"/>
  <c r="I793" i="5" s="1"/>
  <c r="I792" i="5" a="1"/>
  <c r="I792" i="5" s="1"/>
  <c r="I791" i="5" a="1"/>
  <c r="I791" i="5" s="1"/>
  <c r="I790" i="5" a="1"/>
  <c r="I790" i="5" s="1"/>
  <c r="I789" i="5" a="1"/>
  <c r="I789" i="5" s="1"/>
  <c r="I788" i="5" a="1"/>
  <c r="I788" i="5" s="1"/>
  <c r="I787" i="5" a="1"/>
  <c r="I787" i="5" s="1"/>
  <c r="I786" i="5" a="1"/>
  <c r="I786" i="5" s="1"/>
  <c r="I785" i="5" a="1"/>
  <c r="I785" i="5" s="1"/>
  <c r="I784" i="5" a="1"/>
  <c r="I784" i="5" s="1"/>
  <c r="I783" i="5" a="1"/>
  <c r="I783" i="5" s="1"/>
  <c r="I782" i="5" a="1"/>
  <c r="I782" i="5" s="1"/>
  <c r="I781" i="5" a="1"/>
  <c r="I781" i="5" s="1"/>
  <c r="I780" i="5" a="1"/>
  <c r="I780" i="5" s="1"/>
  <c r="I779" i="5" a="1"/>
  <c r="I779" i="5" s="1"/>
  <c r="I778" i="5" a="1"/>
  <c r="I778" i="5" s="1"/>
  <c r="I777" i="5" a="1"/>
  <c r="I777" i="5" s="1"/>
  <c r="I776" i="5" a="1"/>
  <c r="I776" i="5" s="1"/>
  <c r="I775" i="5" a="1"/>
  <c r="I775" i="5" s="1"/>
  <c r="I774" i="5" a="1"/>
  <c r="I774" i="5" s="1"/>
  <c r="I773" i="5" a="1"/>
  <c r="I773" i="5" s="1"/>
  <c r="I772" i="5" a="1"/>
  <c r="I772" i="5" s="1"/>
  <c r="I771" i="5" a="1"/>
  <c r="I771" i="5" s="1"/>
  <c r="I770" i="5" a="1"/>
  <c r="I770" i="5" s="1"/>
  <c r="I769" i="5" a="1"/>
  <c r="I769" i="5" s="1"/>
  <c r="I768" i="5" a="1"/>
  <c r="I768" i="5" s="1"/>
  <c r="I767" i="5" a="1"/>
  <c r="I767" i="5" s="1"/>
  <c r="I766" i="5" a="1"/>
  <c r="I766" i="5" s="1"/>
  <c r="I765" i="5" a="1"/>
  <c r="I765" i="5" s="1"/>
  <c r="I764" i="5" a="1"/>
  <c r="I764" i="5" s="1"/>
  <c r="I763" i="5" a="1"/>
  <c r="I763" i="5" s="1"/>
  <c r="I762" i="5" a="1"/>
  <c r="I762" i="5" s="1"/>
  <c r="I761" i="5" a="1"/>
  <c r="I761" i="5" s="1"/>
  <c r="I760" i="5" a="1"/>
  <c r="I760" i="5" s="1"/>
  <c r="I759" i="5" a="1"/>
  <c r="I759" i="5" s="1"/>
  <c r="I758" i="5" a="1"/>
  <c r="I758" i="5" s="1"/>
  <c r="I757" i="5" a="1"/>
  <c r="I757" i="5" s="1"/>
  <c r="I756" i="5" a="1"/>
  <c r="I756" i="5" s="1"/>
  <c r="I755" i="5" a="1"/>
  <c r="I755" i="5" s="1"/>
  <c r="I754" i="5" a="1"/>
  <c r="I754" i="5" s="1"/>
  <c r="I753" i="5" a="1"/>
  <c r="I753" i="5" s="1"/>
  <c r="I752" i="5" a="1"/>
  <c r="I752" i="5" s="1"/>
  <c r="I751" i="5" a="1"/>
  <c r="I751" i="5" s="1"/>
  <c r="I750" i="5" a="1"/>
  <c r="I750" i="5" s="1"/>
  <c r="I749" i="5" a="1"/>
  <c r="I749" i="5" s="1"/>
  <c r="I748" i="5" a="1"/>
  <c r="I748" i="5" s="1"/>
  <c r="I747" i="5" a="1"/>
  <c r="I747" i="5" s="1"/>
  <c r="I746" i="5" a="1"/>
  <c r="I746" i="5" s="1"/>
  <c r="I745" i="5" a="1"/>
  <c r="I745" i="5" s="1"/>
  <c r="I744" i="5" a="1"/>
  <c r="I744" i="5" s="1"/>
  <c r="I743" i="5" a="1"/>
  <c r="I743" i="5" s="1"/>
  <c r="I742" i="5" a="1"/>
  <c r="I742" i="5" s="1"/>
  <c r="I741" i="5" a="1"/>
  <c r="I741" i="5" s="1"/>
  <c r="I740" i="5" a="1"/>
  <c r="I740" i="5" s="1"/>
  <c r="I739" i="5" a="1"/>
  <c r="I739" i="5" s="1"/>
  <c r="I738" i="5" a="1"/>
  <c r="I738" i="5" s="1"/>
  <c r="I737" i="5" a="1"/>
  <c r="I737" i="5" s="1"/>
  <c r="I736" i="5" a="1"/>
  <c r="I736" i="5" s="1"/>
  <c r="I735" i="5" a="1"/>
  <c r="I735" i="5" s="1"/>
  <c r="I734" i="5" a="1"/>
  <c r="I734" i="5" s="1"/>
  <c r="I732" i="5" a="1"/>
  <c r="I732" i="5" s="1"/>
  <c r="I731" i="5" a="1"/>
  <c r="I731" i="5" s="1"/>
  <c r="I730" i="5" a="1"/>
  <c r="I730" i="5" s="1"/>
  <c r="I729" i="5" a="1"/>
  <c r="I729" i="5" s="1"/>
  <c r="I728" i="5" a="1"/>
  <c r="I728" i="5" s="1"/>
  <c r="I727" i="5" a="1"/>
  <c r="I727" i="5" s="1"/>
  <c r="I726" i="5" a="1"/>
  <c r="I726" i="5" s="1"/>
  <c r="I725" i="5" a="1"/>
  <c r="I725" i="5" s="1"/>
  <c r="I724" i="5" a="1"/>
  <c r="I724" i="5" s="1"/>
  <c r="I723" i="5" a="1"/>
  <c r="I723" i="5" s="1"/>
  <c r="I722" i="5" a="1"/>
  <c r="I722" i="5" s="1"/>
  <c r="I721" i="5" a="1"/>
  <c r="I721" i="5" s="1"/>
  <c r="I720" i="5" a="1"/>
  <c r="I720" i="5" s="1"/>
  <c r="I719" i="5" a="1"/>
  <c r="I719" i="5" s="1"/>
  <c r="I718" i="5" a="1"/>
  <c r="I718" i="5" s="1"/>
  <c r="I717" i="5" a="1"/>
  <c r="I717" i="5" s="1"/>
  <c r="I716" i="5" a="1"/>
  <c r="I716" i="5" s="1"/>
  <c r="I715" i="5" a="1"/>
  <c r="I715" i="5" s="1"/>
  <c r="I714" i="5" a="1"/>
  <c r="I714" i="5" s="1"/>
  <c r="I713" i="5" a="1"/>
  <c r="I713" i="5" s="1"/>
  <c r="I712" i="5" a="1"/>
  <c r="I712" i="5" s="1"/>
  <c r="I711" i="5" a="1"/>
  <c r="I711" i="5" s="1"/>
  <c r="I710" i="5" a="1"/>
  <c r="I710" i="5" s="1"/>
  <c r="I709" i="5" a="1"/>
  <c r="I709" i="5" s="1"/>
  <c r="I708" i="5" a="1"/>
  <c r="I708" i="5" s="1"/>
  <c r="I707" i="5" a="1"/>
  <c r="I707" i="5" s="1"/>
  <c r="I706" i="5" a="1"/>
  <c r="I706" i="5" s="1"/>
  <c r="I705" i="5" a="1"/>
  <c r="I705" i="5" s="1"/>
  <c r="I704" i="5" a="1"/>
  <c r="I704" i="5" s="1"/>
  <c r="I703" i="5" a="1"/>
  <c r="I703" i="5" s="1"/>
  <c r="I702" i="5" a="1"/>
  <c r="I702" i="5" s="1"/>
  <c r="I701" i="5" a="1"/>
  <c r="I701" i="5" s="1"/>
  <c r="I700" i="5" a="1"/>
  <c r="I700" i="5" s="1"/>
  <c r="I699" i="5" a="1"/>
  <c r="I699" i="5" s="1"/>
  <c r="I698" i="5" a="1"/>
  <c r="I698" i="5" s="1"/>
  <c r="I697" i="5" a="1"/>
  <c r="I697" i="5" s="1"/>
  <c r="I696" i="5" a="1"/>
  <c r="I696" i="5" s="1"/>
  <c r="I695" i="5" a="1"/>
  <c r="I695" i="5" s="1"/>
  <c r="I694" i="5" a="1"/>
  <c r="I694" i="5" s="1"/>
  <c r="I693" i="5" a="1"/>
  <c r="I693" i="5" s="1"/>
  <c r="I692" i="5" a="1"/>
  <c r="I692" i="5" s="1"/>
  <c r="I691" i="5" a="1"/>
  <c r="I691" i="5" s="1"/>
  <c r="I690" i="5" a="1"/>
  <c r="I690" i="5" s="1"/>
  <c r="I689" i="5" a="1"/>
  <c r="I689" i="5" s="1"/>
  <c r="I688" i="5" a="1"/>
  <c r="I688" i="5" s="1"/>
  <c r="I687" i="5" a="1"/>
  <c r="I687" i="5" s="1"/>
  <c r="I686" i="5" a="1"/>
  <c r="I686" i="5" s="1"/>
  <c r="I685" i="5" a="1"/>
  <c r="I685" i="5" s="1"/>
  <c r="I684" i="5" a="1"/>
  <c r="I684" i="5" s="1"/>
  <c r="I683" i="5" a="1"/>
  <c r="I683" i="5" s="1"/>
  <c r="I682" i="5" a="1"/>
  <c r="I682" i="5" s="1"/>
  <c r="I681" i="5" a="1"/>
  <c r="I681" i="5" s="1"/>
  <c r="I680" i="5" a="1"/>
  <c r="I680" i="5" s="1"/>
  <c r="I679" i="5" a="1"/>
  <c r="I679" i="5" s="1"/>
  <c r="I678" i="5" a="1"/>
  <c r="I678" i="5" s="1"/>
  <c r="I677" i="5" a="1"/>
  <c r="I677" i="5" s="1"/>
  <c r="I676" i="5" a="1"/>
  <c r="I676" i="5" s="1"/>
  <c r="I675" i="5" a="1"/>
  <c r="I675" i="5" s="1"/>
  <c r="I674" i="5" a="1"/>
  <c r="I674" i="5" s="1"/>
  <c r="I673" i="5" a="1"/>
  <c r="I673" i="5" s="1"/>
  <c r="I672" i="5" a="1"/>
  <c r="I672" i="5" s="1"/>
  <c r="I671" i="5" a="1"/>
  <c r="I671" i="5" s="1"/>
  <c r="I670" i="5" a="1"/>
  <c r="I670" i="5" s="1"/>
  <c r="I669" i="5" a="1"/>
  <c r="I669" i="5" s="1"/>
  <c r="I668" i="5" a="1"/>
  <c r="I668" i="5" s="1"/>
  <c r="I667" i="5" a="1"/>
  <c r="I667" i="5" s="1"/>
  <c r="I666" i="5" a="1"/>
  <c r="I666" i="5" s="1"/>
  <c r="I665" i="5" a="1"/>
  <c r="I665" i="5" s="1"/>
  <c r="I664" i="5" a="1"/>
  <c r="I664" i="5" s="1"/>
  <c r="I663" i="5" a="1"/>
  <c r="I663" i="5" s="1"/>
  <c r="I662" i="5" a="1"/>
  <c r="I662" i="5" s="1"/>
  <c r="I661" i="5" a="1"/>
  <c r="I661" i="5" s="1"/>
  <c r="I660" i="5" a="1"/>
  <c r="I660" i="5" s="1"/>
  <c r="I659" i="5" a="1"/>
  <c r="I659" i="5" s="1"/>
  <c r="I658" i="5" a="1"/>
  <c r="I658" i="5" s="1"/>
  <c r="I657" i="5" a="1"/>
  <c r="I657" i="5" s="1"/>
  <c r="I656" i="5" a="1"/>
  <c r="I656" i="5" s="1"/>
  <c r="I655" i="5" a="1"/>
  <c r="I655" i="5" s="1"/>
  <c r="I654" i="5" a="1"/>
  <c r="I654" i="5" s="1"/>
  <c r="I653" i="5" a="1"/>
  <c r="I653" i="5" s="1"/>
  <c r="I652" i="5" a="1"/>
  <c r="I652" i="5" s="1"/>
  <c r="I651" i="5" a="1"/>
  <c r="I651" i="5" s="1"/>
  <c r="I650" i="5" a="1"/>
  <c r="I650" i="5" s="1"/>
  <c r="I649" i="5" a="1"/>
  <c r="I649" i="5" s="1"/>
  <c r="I648" i="5" a="1"/>
  <c r="I648" i="5" s="1"/>
  <c r="I647" i="5" a="1"/>
  <c r="I647" i="5" s="1"/>
  <c r="I646" i="5" a="1"/>
  <c r="I646" i="5" s="1"/>
  <c r="I645" i="5" a="1"/>
  <c r="I645" i="5" s="1"/>
  <c r="I644" i="5" a="1"/>
  <c r="I644" i="5" s="1"/>
  <c r="I643" i="5" a="1"/>
  <c r="I643" i="5" s="1"/>
  <c r="I642" i="5" a="1"/>
  <c r="I642" i="5" s="1"/>
  <c r="I641" i="5" a="1"/>
  <c r="I641" i="5" s="1"/>
  <c r="I640" i="5" a="1"/>
  <c r="I640" i="5" s="1"/>
  <c r="I639" i="5" a="1"/>
  <c r="I639" i="5" s="1"/>
  <c r="I638" i="5" a="1"/>
  <c r="I638" i="5" s="1"/>
  <c r="I637" i="5" a="1"/>
  <c r="I637" i="5" s="1"/>
  <c r="I636" i="5" a="1"/>
  <c r="I636" i="5" s="1"/>
  <c r="I635" i="5" a="1"/>
  <c r="I635" i="5" s="1"/>
  <c r="I634" i="5" a="1"/>
  <c r="I634" i="5" s="1"/>
  <c r="I633" i="5" a="1"/>
  <c r="I633" i="5" s="1"/>
  <c r="I632" i="5" a="1"/>
  <c r="I632" i="5" s="1"/>
  <c r="I631" i="5" a="1"/>
  <c r="I631" i="5" s="1"/>
  <c r="I630" i="5" a="1"/>
  <c r="I630" i="5" s="1"/>
  <c r="I629" i="5" a="1"/>
  <c r="I629" i="5" s="1"/>
  <c r="I628" i="5" a="1"/>
  <c r="I628" i="5" s="1"/>
  <c r="I627" i="5" a="1"/>
  <c r="I627" i="5" s="1"/>
  <c r="I626" i="5" a="1"/>
  <c r="I626" i="5" s="1"/>
  <c r="I625" i="5" a="1"/>
  <c r="I625" i="5" s="1"/>
  <c r="I624" i="5" a="1"/>
  <c r="I624" i="5" s="1"/>
  <c r="I623" i="5" a="1"/>
  <c r="I623" i="5" s="1"/>
  <c r="I622" i="5" a="1"/>
  <c r="I622" i="5" s="1"/>
  <c r="I621" i="5" a="1"/>
  <c r="I621" i="5" s="1"/>
  <c r="I620" i="5" a="1"/>
  <c r="I620" i="5" s="1"/>
  <c r="I619" i="5" a="1"/>
  <c r="I619" i="5" s="1"/>
  <c r="I618" i="5" a="1"/>
  <c r="I618" i="5" s="1"/>
  <c r="I617" i="5" a="1"/>
  <c r="I617" i="5" s="1"/>
  <c r="I616" i="5" a="1"/>
  <c r="I616" i="5" s="1"/>
  <c r="I615" i="5" a="1"/>
  <c r="I615" i="5" s="1"/>
  <c r="I614" i="5" a="1"/>
  <c r="I614" i="5" s="1"/>
  <c r="I613" i="5" a="1"/>
  <c r="I613" i="5" s="1"/>
  <c r="I612" i="5" a="1"/>
  <c r="I612" i="5" s="1"/>
  <c r="I611" i="5" a="1"/>
  <c r="I611" i="5" s="1"/>
  <c r="I610" i="5" a="1"/>
  <c r="I610" i="5" s="1"/>
  <c r="I609" i="5" a="1"/>
  <c r="I609" i="5" s="1"/>
  <c r="I608" i="5" a="1"/>
  <c r="I608" i="5" s="1"/>
  <c r="I607" i="5" a="1"/>
  <c r="I607" i="5" s="1"/>
  <c r="I606" i="5" a="1"/>
  <c r="I606" i="5" s="1"/>
  <c r="I605" i="5" a="1"/>
  <c r="I605" i="5" s="1"/>
  <c r="I604" i="5" a="1"/>
  <c r="I604" i="5" s="1"/>
  <c r="I603" i="5" a="1"/>
  <c r="I603" i="5" s="1"/>
  <c r="I602" i="5" a="1"/>
  <c r="I602" i="5" s="1"/>
  <c r="I601" i="5" a="1"/>
  <c r="I601" i="5" s="1"/>
  <c r="I600" i="5" a="1"/>
  <c r="I600" i="5" s="1"/>
  <c r="I599" i="5" a="1"/>
  <c r="I599" i="5" s="1"/>
  <c r="I598" i="5" a="1"/>
  <c r="I598" i="5" s="1"/>
  <c r="I597" i="5" a="1"/>
  <c r="I597" i="5" s="1"/>
  <c r="I596" i="5" a="1"/>
  <c r="I596" i="5" s="1"/>
  <c r="I595" i="5" a="1"/>
  <c r="I595" i="5" s="1"/>
  <c r="I594" i="5" a="1"/>
  <c r="I594" i="5" s="1"/>
  <c r="I593" i="5" a="1"/>
  <c r="I593" i="5" s="1"/>
  <c r="I592" i="5" a="1"/>
  <c r="I592" i="5" s="1"/>
  <c r="I591" i="5" a="1"/>
  <c r="I591" i="5" s="1"/>
  <c r="I590" i="5" a="1"/>
  <c r="I590" i="5" s="1"/>
  <c r="I589" i="5" a="1"/>
  <c r="I589" i="5" s="1"/>
  <c r="I588" i="5" a="1"/>
  <c r="I588" i="5" s="1"/>
  <c r="I587" i="5" a="1"/>
  <c r="I587" i="5" s="1"/>
  <c r="I586" i="5" a="1"/>
  <c r="I586" i="5" s="1"/>
  <c r="I585" i="5" a="1"/>
  <c r="I585" i="5" s="1"/>
  <c r="I584" i="5" a="1"/>
  <c r="I584" i="5" s="1"/>
  <c r="I583" i="5" a="1"/>
  <c r="I583" i="5" s="1"/>
  <c r="I582" i="5" a="1"/>
  <c r="I582" i="5" s="1"/>
  <c r="I581" i="5" a="1"/>
  <c r="I581" i="5" s="1"/>
  <c r="I580" i="5" a="1"/>
  <c r="I580" i="5" s="1"/>
  <c r="I579" i="5" a="1"/>
  <c r="I579" i="5" s="1"/>
  <c r="I578" i="5" a="1"/>
  <c r="I578" i="5" s="1"/>
  <c r="I577" i="5" a="1"/>
  <c r="I577" i="5" s="1"/>
  <c r="I576" i="5" a="1"/>
  <c r="I576" i="5" s="1"/>
  <c r="I575" i="5" a="1"/>
  <c r="I575" i="5" s="1"/>
  <c r="I574" i="5" a="1"/>
  <c r="I574" i="5" s="1"/>
  <c r="I573" i="5" a="1"/>
  <c r="I573" i="5" s="1"/>
  <c r="I572" i="5" a="1"/>
  <c r="I572" i="5" s="1"/>
  <c r="I571" i="5" a="1"/>
  <c r="I571" i="5" s="1"/>
  <c r="I570" i="5" a="1"/>
  <c r="I570" i="5" s="1"/>
  <c r="I569" i="5" a="1"/>
  <c r="I569" i="5" s="1"/>
  <c r="I568" i="5" a="1"/>
  <c r="I568" i="5" s="1"/>
  <c r="I567" i="5" a="1"/>
  <c r="I567" i="5" s="1"/>
  <c r="I566" i="5" a="1"/>
  <c r="I566" i="5" s="1"/>
  <c r="I565" i="5" a="1"/>
  <c r="I565" i="5" s="1"/>
  <c r="I564" i="5" a="1"/>
  <c r="I564" i="5" s="1"/>
  <c r="I563" i="5" a="1"/>
  <c r="I563" i="5" s="1"/>
  <c r="I562" i="5" a="1"/>
  <c r="I562" i="5" s="1"/>
  <c r="I561" i="5" a="1"/>
  <c r="I561" i="5" s="1"/>
  <c r="I560" i="5" a="1"/>
  <c r="I560" i="5" s="1"/>
  <c r="I559" i="5" a="1"/>
  <c r="I559" i="5" s="1"/>
  <c r="I558" i="5" a="1"/>
  <c r="I558" i="5" s="1"/>
  <c r="I557" i="5" a="1"/>
  <c r="I557" i="5" s="1"/>
  <c r="I556" i="5" a="1"/>
  <c r="I556" i="5" s="1"/>
  <c r="I555" i="5" a="1"/>
  <c r="I555" i="5" s="1"/>
  <c r="I554" i="5" a="1"/>
  <c r="I554" i="5" s="1"/>
  <c r="I553" i="5" a="1"/>
  <c r="I553" i="5" s="1"/>
  <c r="I552" i="5" a="1"/>
  <c r="I552" i="5" s="1"/>
  <c r="I551" i="5" a="1"/>
  <c r="I551" i="5" s="1"/>
  <c r="I550" i="5" a="1"/>
  <c r="I550" i="5" s="1"/>
  <c r="I549" i="5" a="1"/>
  <c r="I549" i="5" s="1"/>
  <c r="I548" i="5" a="1"/>
  <c r="I548" i="5" s="1"/>
  <c r="I547" i="5" a="1"/>
  <c r="I547" i="5" s="1"/>
  <c r="I546" i="5" a="1"/>
  <c r="I546" i="5" s="1"/>
  <c r="I545" i="5" a="1"/>
  <c r="I545" i="5" s="1"/>
  <c r="I544" i="5" a="1"/>
  <c r="I544" i="5" s="1"/>
  <c r="I543" i="5" a="1"/>
  <c r="I543" i="5" s="1"/>
  <c r="I542" i="5" a="1"/>
  <c r="I542" i="5" s="1"/>
  <c r="I541" i="5" a="1"/>
  <c r="I541" i="5" s="1"/>
  <c r="I540" i="5" a="1"/>
  <c r="I540" i="5" s="1"/>
  <c r="I539" i="5" a="1"/>
  <c r="I539" i="5" s="1"/>
  <c r="I538" i="5" a="1"/>
  <c r="I538" i="5" s="1"/>
  <c r="I537" i="5" a="1"/>
  <c r="I537" i="5" s="1"/>
  <c r="I536" i="5" a="1"/>
  <c r="I536" i="5" s="1"/>
  <c r="I535" i="5" a="1"/>
  <c r="I535" i="5" s="1"/>
  <c r="I534" i="5" a="1"/>
  <c r="I534" i="5" s="1"/>
  <c r="I533" i="5" a="1"/>
  <c r="I533" i="5" s="1"/>
  <c r="I532" i="5" a="1"/>
  <c r="I532" i="5" s="1"/>
  <c r="I531" i="5" a="1"/>
  <c r="I531" i="5" s="1"/>
  <c r="I530" i="5" a="1"/>
  <c r="I530" i="5" s="1"/>
  <c r="I529" i="5" a="1"/>
  <c r="I529" i="5" s="1"/>
  <c r="I528" i="5" a="1"/>
  <c r="I528" i="5" s="1"/>
  <c r="I527" i="5" a="1"/>
  <c r="I527" i="5" s="1"/>
  <c r="I526" i="5" a="1"/>
  <c r="I526" i="5" s="1"/>
  <c r="I525" i="5" a="1"/>
  <c r="I525" i="5" s="1"/>
  <c r="I524" i="5" a="1"/>
  <c r="I524" i="5" s="1"/>
  <c r="I523" i="5" a="1"/>
  <c r="I523" i="5" s="1"/>
  <c r="I522" i="5" a="1"/>
  <c r="I522" i="5" s="1"/>
  <c r="I521" i="5" a="1"/>
  <c r="I521" i="5" s="1"/>
  <c r="I520" i="5" a="1"/>
  <c r="I520" i="5" s="1"/>
  <c r="I519" i="5" a="1"/>
  <c r="I519" i="5" s="1"/>
  <c r="I518" i="5" a="1"/>
  <c r="I518" i="5" s="1"/>
  <c r="I517" i="5" a="1"/>
  <c r="I517" i="5" s="1"/>
  <c r="I516" i="5" a="1"/>
  <c r="I516" i="5" s="1"/>
  <c r="I515" i="5" a="1"/>
  <c r="I515" i="5" s="1"/>
  <c r="I514" i="5" a="1"/>
  <c r="I514" i="5" s="1"/>
  <c r="I513" i="5" a="1"/>
  <c r="I513" i="5" s="1"/>
  <c r="I512" i="5" a="1"/>
  <c r="I512" i="5" s="1"/>
  <c r="I511" i="5" a="1"/>
  <c r="I511" i="5" s="1"/>
  <c r="I510" i="5" a="1"/>
  <c r="I510" i="5" s="1"/>
  <c r="I509" i="5" a="1"/>
  <c r="I509" i="5" s="1"/>
  <c r="I508" i="5" a="1"/>
  <c r="I508" i="5" s="1"/>
  <c r="I507" i="5" a="1"/>
  <c r="I507" i="5" s="1"/>
  <c r="I506" i="5" a="1"/>
  <c r="I506" i="5" s="1"/>
  <c r="I505" i="5" a="1"/>
  <c r="I505" i="5" s="1"/>
  <c r="I504" i="5" a="1"/>
  <c r="I504" i="5" s="1"/>
  <c r="I503" i="5" a="1"/>
  <c r="I503" i="5" s="1"/>
  <c r="I502" i="5" a="1"/>
  <c r="I502" i="5" s="1"/>
  <c r="I501" i="5" a="1"/>
  <c r="I501" i="5" s="1"/>
  <c r="I500" i="5" a="1"/>
  <c r="I500" i="5" s="1"/>
  <c r="I499" i="5" a="1"/>
  <c r="I499" i="5" s="1"/>
  <c r="I498" i="5" a="1"/>
  <c r="I498" i="5" s="1"/>
  <c r="I497" i="5" a="1"/>
  <c r="I497" i="5" s="1"/>
  <c r="I496" i="5" a="1"/>
  <c r="I496" i="5" s="1"/>
  <c r="I495" i="5" a="1"/>
  <c r="I495" i="5" s="1"/>
  <c r="I494" i="5" a="1"/>
  <c r="I494" i="5" s="1"/>
  <c r="I493" i="5" a="1"/>
  <c r="I493" i="5" s="1"/>
  <c r="I492" i="5" a="1"/>
  <c r="I492" i="5" s="1"/>
  <c r="I491" i="5" a="1"/>
  <c r="I491" i="5" s="1"/>
  <c r="I490" i="5" a="1"/>
  <c r="I490" i="5" s="1"/>
  <c r="I489" i="5" a="1"/>
  <c r="I489" i="5" s="1"/>
  <c r="I488" i="5" a="1"/>
  <c r="I488" i="5" s="1"/>
  <c r="I487" i="5" a="1"/>
  <c r="I487" i="5" s="1"/>
  <c r="I486" i="5" a="1"/>
  <c r="I486" i="5" s="1"/>
  <c r="I485" i="5" a="1"/>
  <c r="I485" i="5" s="1"/>
  <c r="I484" i="5" a="1"/>
  <c r="I484" i="5" s="1"/>
  <c r="I483" i="5" a="1"/>
  <c r="I483" i="5" s="1"/>
  <c r="I482" i="5" a="1"/>
  <c r="I482" i="5" s="1"/>
  <c r="I481" i="5" a="1"/>
  <c r="I481" i="5" s="1"/>
  <c r="I480" i="5" a="1"/>
  <c r="I480" i="5" s="1"/>
  <c r="I479" i="5" a="1"/>
  <c r="I479" i="5" s="1"/>
  <c r="I1865" i="5" a="1"/>
  <c r="I1865" i="5" s="1"/>
  <c r="I478" i="5" a="1"/>
  <c r="I478" i="5" s="1"/>
  <c r="I477" i="5" a="1"/>
  <c r="I477" i="5" s="1"/>
  <c r="I476" i="5" a="1"/>
  <c r="I476" i="5" s="1"/>
  <c r="I475" i="5" a="1"/>
  <c r="I475" i="5" s="1"/>
  <c r="I474" i="5" a="1"/>
  <c r="I474" i="5" s="1"/>
  <c r="I473" i="5" a="1"/>
  <c r="I473" i="5" s="1"/>
  <c r="I472" i="5" a="1"/>
  <c r="I472" i="5" s="1"/>
  <c r="I471" i="5" a="1"/>
  <c r="I471" i="5" s="1"/>
  <c r="I470" i="5" a="1"/>
  <c r="I470" i="5" s="1"/>
  <c r="I469" i="5" a="1"/>
  <c r="I469" i="5" s="1"/>
  <c r="I468" i="5" a="1"/>
  <c r="I468" i="5" s="1"/>
  <c r="I467" i="5" a="1"/>
  <c r="I467" i="5" s="1"/>
  <c r="I466" i="5" a="1"/>
  <c r="I466" i="5" s="1"/>
  <c r="I465" i="5" a="1"/>
  <c r="I465" i="5" s="1"/>
  <c r="I464" i="5" a="1"/>
  <c r="I464" i="5" s="1"/>
  <c r="I463" i="5" a="1"/>
  <c r="I463" i="5" s="1"/>
  <c r="I462" i="5" a="1"/>
  <c r="I462" i="5" s="1"/>
  <c r="I461" i="5" a="1"/>
  <c r="I461" i="5" s="1"/>
  <c r="I460" i="5" a="1"/>
  <c r="I460" i="5" s="1"/>
  <c r="I459" i="5" a="1"/>
  <c r="I459" i="5" s="1"/>
  <c r="I458" i="5" a="1"/>
  <c r="I458" i="5" s="1"/>
  <c r="I457" i="5" a="1"/>
  <c r="I457" i="5" s="1"/>
  <c r="I456" i="5" a="1"/>
  <c r="I456" i="5" s="1"/>
  <c r="I455" i="5" a="1"/>
  <c r="I455" i="5" s="1"/>
  <c r="I454" i="5" a="1"/>
  <c r="I454" i="5" s="1"/>
  <c r="I453" i="5" a="1"/>
  <c r="I453" i="5" s="1"/>
  <c r="I452" i="5" a="1"/>
  <c r="I452" i="5" s="1"/>
  <c r="I451" i="5" a="1"/>
  <c r="I451" i="5" s="1"/>
  <c r="I450" i="5" a="1"/>
  <c r="I450" i="5" s="1"/>
  <c r="I449" i="5" a="1"/>
  <c r="I449" i="5" s="1"/>
  <c r="I448" i="5" a="1"/>
  <c r="I448" i="5" s="1"/>
  <c r="I447" i="5" a="1"/>
  <c r="I447" i="5" s="1"/>
  <c r="I446" i="5" a="1"/>
  <c r="I446" i="5" s="1"/>
  <c r="I445" i="5" a="1"/>
  <c r="I445" i="5" s="1"/>
  <c r="I444" i="5" a="1"/>
  <c r="I444" i="5" s="1"/>
  <c r="I443" i="5" a="1"/>
  <c r="I443" i="5" s="1"/>
  <c r="I442" i="5" a="1"/>
  <c r="I442" i="5" s="1"/>
  <c r="I441" i="5" a="1"/>
  <c r="I441" i="5" s="1"/>
  <c r="I440" i="5" a="1"/>
  <c r="I440" i="5" s="1"/>
  <c r="I439" i="5" a="1"/>
  <c r="I439" i="5" s="1"/>
  <c r="I438" i="5" a="1"/>
  <c r="I438" i="5" s="1"/>
  <c r="I437" i="5" a="1"/>
  <c r="I437" i="5" s="1"/>
  <c r="I436" i="5" a="1"/>
  <c r="I436" i="5" s="1"/>
  <c r="I435" i="5" a="1"/>
  <c r="I435" i="5" s="1"/>
  <c r="I434" i="5" a="1"/>
  <c r="I434" i="5" s="1"/>
  <c r="I433" i="5" a="1"/>
  <c r="I433" i="5" s="1"/>
  <c r="I432" i="5" a="1"/>
  <c r="I432" i="5" s="1"/>
  <c r="I431" i="5" a="1"/>
  <c r="I431" i="5" s="1"/>
  <c r="I430" i="5" a="1"/>
  <c r="I430" i="5" s="1"/>
  <c r="I429" i="5" a="1"/>
  <c r="I429" i="5" s="1"/>
  <c r="I428" i="5" a="1"/>
  <c r="I428" i="5" s="1"/>
  <c r="I427" i="5" a="1"/>
  <c r="I427" i="5" s="1"/>
  <c r="I426" i="5" a="1"/>
  <c r="I426" i="5" s="1"/>
  <c r="I425" i="5" a="1"/>
  <c r="I425" i="5" s="1"/>
  <c r="I424" i="5" a="1"/>
  <c r="I424" i="5" s="1"/>
  <c r="I423" i="5" a="1"/>
  <c r="I423" i="5" s="1"/>
  <c r="I422" i="5" a="1"/>
  <c r="I422" i="5" s="1"/>
  <c r="I421" i="5" a="1"/>
  <c r="I421" i="5" s="1"/>
  <c r="I420" i="5" a="1"/>
  <c r="I420" i="5" s="1"/>
  <c r="I419" i="5" a="1"/>
  <c r="I419" i="5" s="1"/>
  <c r="I418" i="5" a="1"/>
  <c r="I418" i="5" s="1"/>
  <c r="I417" i="5" a="1"/>
  <c r="I417" i="5" s="1"/>
  <c r="I416" i="5" a="1"/>
  <c r="I416" i="5" s="1"/>
  <c r="I415" i="5" a="1"/>
  <c r="I415" i="5" s="1"/>
  <c r="I414" i="5" a="1"/>
  <c r="I414" i="5" s="1"/>
  <c r="I413" i="5" a="1"/>
  <c r="I413" i="5" s="1"/>
  <c r="I412" i="5" a="1"/>
  <c r="I412" i="5" s="1"/>
  <c r="I411" i="5" a="1"/>
  <c r="I411" i="5" s="1"/>
  <c r="I410" i="5" a="1"/>
  <c r="I410" i="5" s="1"/>
  <c r="I409" i="5" a="1"/>
  <c r="I409" i="5" s="1"/>
  <c r="I408" i="5" a="1"/>
  <c r="I408" i="5" s="1"/>
  <c r="I407" i="5" a="1"/>
  <c r="I407" i="5" s="1"/>
  <c r="I406" i="5" a="1"/>
  <c r="I406" i="5" s="1"/>
  <c r="I405" i="5" a="1"/>
  <c r="I405" i="5" s="1"/>
  <c r="I404" i="5" a="1"/>
  <c r="I404" i="5" s="1"/>
  <c r="I403" i="5" a="1"/>
  <c r="I403" i="5" s="1"/>
  <c r="I402" i="5" a="1"/>
  <c r="I402" i="5" s="1"/>
  <c r="I401" i="5" a="1"/>
  <c r="I401" i="5" s="1"/>
  <c r="I400" i="5" a="1"/>
  <c r="I400" i="5" s="1"/>
  <c r="I399" i="5" a="1"/>
  <c r="I399" i="5" s="1"/>
  <c r="I398" i="5" a="1"/>
  <c r="I398" i="5" s="1"/>
  <c r="I397" i="5" a="1"/>
  <c r="I397" i="5" s="1"/>
  <c r="I396" i="5" a="1"/>
  <c r="I396" i="5" s="1"/>
  <c r="I395" i="5" a="1"/>
  <c r="I395" i="5" s="1"/>
  <c r="I394" i="5" a="1"/>
  <c r="I394" i="5" s="1"/>
  <c r="I393" i="5" a="1"/>
  <c r="I393" i="5" s="1"/>
  <c r="I392" i="5" a="1"/>
  <c r="I392" i="5" s="1"/>
  <c r="I391" i="5" a="1"/>
  <c r="I391" i="5" s="1"/>
  <c r="I390" i="5" a="1"/>
  <c r="I390" i="5" s="1"/>
  <c r="I389" i="5" a="1"/>
  <c r="I389" i="5" s="1"/>
  <c r="I388" i="5" a="1"/>
  <c r="I388" i="5" s="1"/>
  <c r="I387" i="5" a="1"/>
  <c r="I387" i="5" s="1"/>
  <c r="I386" i="5" a="1"/>
  <c r="I386" i="5" s="1"/>
  <c r="I385" i="5" a="1"/>
  <c r="I385" i="5" s="1"/>
  <c r="I384" i="5" a="1"/>
  <c r="I384" i="5" s="1"/>
  <c r="I383" i="5" a="1"/>
  <c r="I383" i="5" s="1"/>
  <c r="I382" i="5" a="1"/>
  <c r="I382" i="5" s="1"/>
  <c r="I381" i="5" a="1"/>
  <c r="I381" i="5" s="1"/>
  <c r="I380" i="5" a="1"/>
  <c r="I380" i="5" s="1"/>
  <c r="I379" i="5" a="1"/>
  <c r="I379" i="5" s="1"/>
  <c r="I378" i="5" a="1"/>
  <c r="I378" i="5" s="1"/>
  <c r="I377" i="5" a="1"/>
  <c r="I377" i="5" s="1"/>
  <c r="I376" i="5" a="1"/>
  <c r="I376" i="5" s="1"/>
  <c r="I375" i="5" a="1"/>
  <c r="I375" i="5" s="1"/>
  <c r="I374" i="5" a="1"/>
  <c r="I374" i="5" s="1"/>
  <c r="I373" i="5" a="1"/>
  <c r="I373" i="5" s="1"/>
  <c r="I372" i="5" a="1"/>
  <c r="I372" i="5" s="1"/>
  <c r="I371" i="5" a="1"/>
  <c r="I371" i="5" s="1"/>
  <c r="I370" i="5" a="1"/>
  <c r="I370" i="5" s="1"/>
  <c r="I369" i="5" a="1"/>
  <c r="I369" i="5" s="1"/>
  <c r="I368" i="5" a="1"/>
  <c r="I368" i="5" s="1"/>
  <c r="I367" i="5" a="1"/>
  <c r="I367" i="5" s="1"/>
  <c r="I366" i="5" a="1"/>
  <c r="I366" i="5" s="1"/>
  <c r="I365" i="5" a="1"/>
  <c r="I365" i="5" s="1"/>
  <c r="I364" i="5" a="1"/>
  <c r="I364" i="5" s="1"/>
  <c r="I363" i="5" a="1"/>
  <c r="I363" i="5" s="1"/>
  <c r="I362" i="5" a="1"/>
  <c r="I362" i="5" s="1"/>
  <c r="I361" i="5" a="1"/>
  <c r="I361" i="5" s="1"/>
  <c r="I360" i="5" a="1"/>
  <c r="I360" i="5" s="1"/>
  <c r="I359" i="5" a="1"/>
  <c r="I359" i="5" s="1"/>
  <c r="I358" i="5" a="1"/>
  <c r="I358" i="5" s="1"/>
  <c r="I357" i="5" a="1"/>
  <c r="I357" i="5" s="1"/>
  <c r="I356" i="5" a="1"/>
  <c r="I356" i="5" s="1"/>
  <c r="I355" i="5" a="1"/>
  <c r="I355" i="5" s="1"/>
  <c r="I354" i="5" a="1"/>
  <c r="I354" i="5" s="1"/>
  <c r="I353" i="5" a="1"/>
  <c r="I353" i="5" s="1"/>
  <c r="I352" i="5" a="1"/>
  <c r="I352" i="5" s="1"/>
  <c r="I351" i="5" a="1"/>
  <c r="I351" i="5" s="1"/>
  <c r="I350" i="5" a="1"/>
  <c r="I350" i="5" s="1"/>
  <c r="I349" i="5" a="1"/>
  <c r="I349" i="5" s="1"/>
  <c r="I348" i="5" a="1"/>
  <c r="I348" i="5" s="1"/>
  <c r="I347" i="5" a="1"/>
  <c r="I347" i="5" s="1"/>
  <c r="I346" i="5" a="1"/>
  <c r="I346" i="5" s="1"/>
  <c r="I345" i="5" a="1"/>
  <c r="I345" i="5" s="1"/>
  <c r="I344" i="5" a="1"/>
  <c r="I344" i="5" s="1"/>
  <c r="I343" i="5" a="1"/>
  <c r="I343" i="5" s="1"/>
  <c r="I342" i="5" a="1"/>
  <c r="I342" i="5" s="1"/>
  <c r="I341" i="5" a="1"/>
  <c r="I341" i="5" s="1"/>
  <c r="I340" i="5" a="1"/>
  <c r="I340" i="5" s="1"/>
  <c r="I339" i="5" a="1"/>
  <c r="I339" i="5" s="1"/>
  <c r="I338" i="5" a="1"/>
  <c r="I338" i="5" s="1"/>
  <c r="I337" i="5" a="1"/>
  <c r="I337" i="5" s="1"/>
  <c r="I336" i="5" a="1"/>
  <c r="I336" i="5" s="1"/>
  <c r="I335" i="5" a="1"/>
  <c r="I335" i="5" s="1"/>
  <c r="I334" i="5" a="1"/>
  <c r="I334" i="5" s="1"/>
  <c r="I333" i="5" a="1"/>
  <c r="I333" i="5" s="1"/>
  <c r="I332" i="5" a="1"/>
  <c r="I332" i="5" s="1"/>
  <c r="I331" i="5" a="1"/>
  <c r="I331" i="5" s="1"/>
  <c r="I330" i="5" a="1"/>
  <c r="I330" i="5" s="1"/>
  <c r="I329" i="5" a="1"/>
  <c r="I329" i="5" s="1"/>
  <c r="I328" i="5" a="1"/>
  <c r="I328" i="5" s="1"/>
  <c r="I327" i="5" a="1"/>
  <c r="I327" i="5" s="1"/>
  <c r="I326" i="5" a="1"/>
  <c r="I326" i="5" s="1"/>
  <c r="I325" i="5" a="1"/>
  <c r="I325" i="5" s="1"/>
  <c r="I324" i="5" a="1"/>
  <c r="I324" i="5" s="1"/>
  <c r="I323" i="5" a="1"/>
  <c r="I323" i="5" s="1"/>
  <c r="I322" i="5" a="1"/>
  <c r="I322" i="5" s="1"/>
  <c r="I321" i="5" a="1"/>
  <c r="I321" i="5" s="1"/>
  <c r="I320" i="5" a="1"/>
  <c r="I320" i="5" s="1"/>
  <c r="I319" i="5" a="1"/>
  <c r="I319" i="5" s="1"/>
  <c r="I318" i="5" a="1"/>
  <c r="I318" i="5" s="1"/>
  <c r="I317" i="5" a="1"/>
  <c r="I317" i="5" s="1"/>
  <c r="I316" i="5" a="1"/>
  <c r="I316" i="5" s="1"/>
  <c r="I315" i="5" a="1"/>
  <c r="I315" i="5" s="1"/>
  <c r="I314" i="5" a="1"/>
  <c r="I314" i="5" s="1"/>
  <c r="I313" i="5" a="1"/>
  <c r="I313" i="5" s="1"/>
  <c r="I312" i="5" a="1"/>
  <c r="I312" i="5" s="1"/>
  <c r="I311" i="5" a="1"/>
  <c r="I311" i="5" s="1"/>
  <c r="I310" i="5" a="1"/>
  <c r="I310" i="5" s="1"/>
  <c r="I309" i="5" a="1"/>
  <c r="I309" i="5" s="1"/>
  <c r="I308" i="5" a="1"/>
  <c r="I308" i="5" s="1"/>
  <c r="I307" i="5" a="1"/>
  <c r="I307" i="5" s="1"/>
  <c r="I306" i="5" a="1"/>
  <c r="I306" i="5" s="1"/>
  <c r="I305" i="5" a="1"/>
  <c r="I305" i="5" s="1"/>
  <c r="I304" i="5" a="1"/>
  <c r="I304" i="5" s="1"/>
  <c r="I303" i="5" a="1"/>
  <c r="I303" i="5" s="1"/>
  <c r="I302" i="5" a="1"/>
  <c r="I302" i="5" s="1"/>
  <c r="I301" i="5" a="1"/>
  <c r="I301" i="5" s="1"/>
  <c r="I300" i="5" a="1"/>
  <c r="I300" i="5" s="1"/>
  <c r="I299" i="5" a="1"/>
  <c r="I299" i="5" s="1"/>
  <c r="I298" i="5" a="1"/>
  <c r="I298" i="5" s="1"/>
  <c r="I297" i="5" a="1"/>
  <c r="I297" i="5" s="1"/>
  <c r="I295" i="5" a="1"/>
  <c r="I295" i="5" s="1"/>
  <c r="I294" i="5" a="1"/>
  <c r="I294" i="5" s="1"/>
  <c r="I293" i="5" a="1"/>
  <c r="I293" i="5" s="1"/>
  <c r="I292" i="5" a="1"/>
  <c r="I292" i="5" s="1"/>
  <c r="I291" i="5" a="1"/>
  <c r="I291" i="5" s="1"/>
  <c r="I290" i="5" a="1"/>
  <c r="I290" i="5" s="1"/>
  <c r="I289" i="5" a="1"/>
  <c r="I289" i="5" s="1"/>
  <c r="I288" i="5" a="1"/>
  <c r="I288" i="5" s="1"/>
  <c r="I287" i="5" a="1"/>
  <c r="I287" i="5" s="1"/>
  <c r="I286" i="5" a="1"/>
  <c r="I286" i="5" s="1"/>
  <c r="I285" i="5" a="1"/>
  <c r="I285" i="5" s="1"/>
  <c r="I284" i="5" a="1"/>
  <c r="I284" i="5" s="1"/>
  <c r="I283" i="5" a="1"/>
  <c r="I283" i="5" s="1"/>
  <c r="I282" i="5" a="1"/>
  <c r="I282" i="5" s="1"/>
  <c r="I281" i="5" a="1"/>
  <c r="I281" i="5" s="1"/>
  <c r="I280" i="5" a="1"/>
  <c r="I280" i="5" s="1"/>
  <c r="I279" i="5" a="1"/>
  <c r="I279" i="5" s="1"/>
  <c r="I278" i="5" a="1"/>
  <c r="I278" i="5" s="1"/>
  <c r="I277" i="5" a="1"/>
  <c r="I277" i="5" s="1"/>
  <c r="I276" i="5" a="1"/>
  <c r="I276" i="5" s="1"/>
  <c r="I275" i="5" a="1"/>
  <c r="I275" i="5" s="1"/>
  <c r="I274" i="5" a="1"/>
  <c r="I274" i="5" s="1"/>
  <c r="I273" i="5" a="1"/>
  <c r="I273" i="5" s="1"/>
  <c r="I272" i="5" a="1"/>
  <c r="I272" i="5" s="1"/>
  <c r="I271" i="5" a="1"/>
  <c r="I271" i="5" s="1"/>
  <c r="I270" i="5" a="1"/>
  <c r="I270" i="5" s="1"/>
  <c r="I269" i="5" a="1"/>
  <c r="I269" i="5" s="1"/>
  <c r="I268" i="5" a="1"/>
  <c r="I268" i="5" s="1"/>
  <c r="I267" i="5" a="1"/>
  <c r="I267" i="5" s="1"/>
  <c r="I266" i="5" a="1"/>
  <c r="I266" i="5" s="1"/>
  <c r="I265" i="5" a="1"/>
  <c r="I265" i="5" s="1"/>
  <c r="I264" i="5" a="1"/>
  <c r="I264" i="5" s="1"/>
  <c r="I263" i="5" a="1"/>
  <c r="I263" i="5" s="1"/>
  <c r="I262" i="5" a="1"/>
  <c r="I262" i="5" s="1"/>
  <c r="I261" i="5" a="1"/>
  <c r="I261" i="5" s="1"/>
  <c r="I260" i="5" a="1"/>
  <c r="I260" i="5" s="1"/>
  <c r="I259" i="5" a="1"/>
  <c r="I259" i="5" s="1"/>
  <c r="I258" i="5" a="1"/>
  <c r="I258" i="5" s="1"/>
  <c r="I257" i="5" a="1"/>
  <c r="I257" i="5" s="1"/>
  <c r="I256" i="5" a="1"/>
  <c r="I256" i="5" s="1"/>
  <c r="I255" i="5" a="1"/>
  <c r="I255" i="5" s="1"/>
  <c r="I254" i="5" a="1"/>
  <c r="I254" i="5" s="1"/>
  <c r="I253" i="5" a="1"/>
  <c r="I253" i="5" s="1"/>
  <c r="I252" i="5" a="1"/>
  <c r="I252" i="5" s="1"/>
  <c r="I251" i="5" a="1"/>
  <c r="I251" i="5" s="1"/>
  <c r="I250" i="5" a="1"/>
  <c r="I250" i="5" s="1"/>
  <c r="I249" i="5" a="1"/>
  <c r="I249" i="5" s="1"/>
  <c r="I248" i="5" a="1"/>
  <c r="I248" i="5" s="1"/>
  <c r="I247" i="5" a="1"/>
  <c r="I247" i="5" s="1"/>
  <c r="I246" i="5" a="1"/>
  <c r="I246" i="5" s="1"/>
  <c r="I245" i="5" a="1"/>
  <c r="I245" i="5" s="1"/>
  <c r="I244" i="5" a="1"/>
  <c r="I244" i="5" s="1"/>
  <c r="I2100" i="5" a="1"/>
  <c r="I2100" i="5" s="1"/>
  <c r="I243" i="5" a="1"/>
  <c r="I243" i="5" s="1"/>
  <c r="I242" i="5" a="1"/>
  <c r="I242" i="5" s="1"/>
  <c r="I241" i="5" a="1"/>
  <c r="I241" i="5" s="1"/>
  <c r="I240" i="5" a="1"/>
  <c r="I240" i="5" s="1"/>
  <c r="I239" i="5" a="1"/>
  <c r="I239" i="5" s="1"/>
  <c r="I238" i="5" a="1"/>
  <c r="I238" i="5" s="1"/>
  <c r="I237" i="5" a="1"/>
  <c r="I237" i="5" s="1"/>
  <c r="I236" i="5" a="1"/>
  <c r="I236" i="5" s="1"/>
  <c r="I235" i="5" a="1"/>
  <c r="I235" i="5" s="1"/>
  <c r="I234" i="5" a="1"/>
  <c r="I234" i="5" s="1"/>
  <c r="I233" i="5" a="1"/>
  <c r="I233" i="5" s="1"/>
  <c r="I232" i="5" a="1"/>
  <c r="I232" i="5" s="1"/>
  <c r="I231" i="5" a="1"/>
  <c r="I231" i="5" s="1"/>
  <c r="I230" i="5" a="1"/>
  <c r="I230" i="5" s="1"/>
  <c r="I229" i="5" a="1"/>
  <c r="I229" i="5" s="1"/>
  <c r="I228" i="5" a="1"/>
  <c r="I228" i="5" s="1"/>
  <c r="I227" i="5" a="1"/>
  <c r="I227" i="5" s="1"/>
  <c r="I226" i="5" a="1"/>
  <c r="I226" i="5" s="1"/>
  <c r="I225" i="5" a="1"/>
  <c r="I225" i="5" s="1"/>
  <c r="I224" i="5" a="1"/>
  <c r="I224" i="5" s="1"/>
  <c r="I223" i="5" a="1"/>
  <c r="I223" i="5" s="1"/>
  <c r="I222" i="5" a="1"/>
  <c r="I222" i="5" s="1"/>
  <c r="I221" i="5" a="1"/>
  <c r="I221" i="5" s="1"/>
  <c r="I220" i="5" a="1"/>
  <c r="I220" i="5" s="1"/>
  <c r="I219" i="5" a="1"/>
  <c r="I219" i="5" s="1"/>
  <c r="I218" i="5" a="1"/>
  <c r="I218" i="5" s="1"/>
  <c r="I217" i="5" a="1"/>
  <c r="I217" i="5" s="1"/>
  <c r="I216" i="5" a="1"/>
  <c r="I216" i="5" s="1"/>
  <c r="I215" i="5" a="1"/>
  <c r="I215" i="5" s="1"/>
  <c r="I214" i="5" a="1"/>
  <c r="I214" i="5" s="1"/>
  <c r="I2131" i="5" a="1"/>
  <c r="I2131" i="5" s="1"/>
  <c r="I213" i="5" a="1"/>
  <c r="I213" i="5" s="1"/>
  <c r="I212" i="5" a="1"/>
  <c r="I212" i="5" s="1"/>
  <c r="I211" i="5" a="1"/>
  <c r="I211" i="5" s="1"/>
  <c r="I210" i="5" a="1"/>
  <c r="I210" i="5" s="1"/>
  <c r="I209" i="5" a="1"/>
  <c r="I209" i="5" s="1"/>
  <c r="I208" i="5" a="1"/>
  <c r="I208" i="5" s="1"/>
  <c r="I207" i="5" a="1"/>
  <c r="I207" i="5" s="1"/>
  <c r="I206" i="5" a="1"/>
  <c r="I206" i="5" s="1"/>
  <c r="I205" i="5" a="1"/>
  <c r="I205" i="5" s="1"/>
  <c r="I204" i="5" a="1"/>
  <c r="I204" i="5" s="1"/>
  <c r="I203" i="5" a="1"/>
  <c r="I203" i="5" s="1"/>
  <c r="I202" i="5" a="1"/>
  <c r="I202" i="5" s="1"/>
  <c r="I201" i="5" a="1"/>
  <c r="I201" i="5" s="1"/>
  <c r="I200" i="5" a="1"/>
  <c r="I200" i="5" s="1"/>
  <c r="I199" i="5" a="1"/>
  <c r="I199" i="5" s="1"/>
  <c r="I198" i="5" a="1"/>
  <c r="I198" i="5" s="1"/>
  <c r="I197" i="5" a="1"/>
  <c r="I197" i="5" s="1"/>
  <c r="I196" i="5" a="1"/>
  <c r="I196" i="5" s="1"/>
  <c r="I195" i="5" a="1"/>
  <c r="I195" i="5" s="1"/>
  <c r="I194" i="5" a="1"/>
  <c r="I194" i="5" s="1"/>
  <c r="I193" i="5" a="1"/>
  <c r="I193" i="5" s="1"/>
  <c r="I192" i="5" a="1"/>
  <c r="I192" i="5" s="1"/>
  <c r="I191" i="5" a="1"/>
  <c r="I191" i="5" s="1"/>
  <c r="I190" i="5" a="1"/>
  <c r="I190" i="5" s="1"/>
  <c r="I189" i="5" a="1"/>
  <c r="I189" i="5" s="1"/>
  <c r="I188" i="5" a="1"/>
  <c r="I188" i="5" s="1"/>
  <c r="I187" i="5" a="1"/>
  <c r="I187" i="5" s="1"/>
  <c r="I186" i="5" a="1"/>
  <c r="I186" i="5" s="1"/>
  <c r="I2160" i="5" a="1"/>
  <c r="I2160" i="5" s="1"/>
  <c r="I185" i="5" a="1"/>
  <c r="I185" i="5" s="1"/>
  <c r="I184" i="5" a="1"/>
  <c r="I184" i="5" s="1"/>
  <c r="I183" i="5" a="1"/>
  <c r="I183" i="5" s="1"/>
  <c r="I182" i="5" a="1"/>
  <c r="I182" i="5" s="1"/>
  <c r="I181" i="5" a="1"/>
  <c r="I181" i="5" s="1"/>
  <c r="I180" i="5" a="1"/>
  <c r="I180" i="5" s="1"/>
  <c r="I179" i="5" a="1"/>
  <c r="I179" i="5" s="1"/>
  <c r="I178" i="5" a="1"/>
  <c r="I178" i="5" s="1"/>
  <c r="I177" i="5" a="1"/>
  <c r="I177" i="5" s="1"/>
  <c r="I176" i="5" a="1"/>
  <c r="I176" i="5" s="1"/>
  <c r="I175" i="5" a="1"/>
  <c r="I175" i="5" s="1"/>
  <c r="I174" i="5" a="1"/>
  <c r="I174" i="5" s="1"/>
  <c r="I173" i="5" a="1"/>
  <c r="I173" i="5" s="1"/>
  <c r="I172" i="5" a="1"/>
  <c r="I172" i="5" s="1"/>
  <c r="I171" i="5" a="1"/>
  <c r="I171" i="5" s="1"/>
  <c r="I170" i="5" a="1"/>
  <c r="I170" i="5" s="1"/>
  <c r="I169" i="5" a="1"/>
  <c r="I169" i="5" s="1"/>
  <c r="I168" i="5" a="1"/>
  <c r="I168" i="5" s="1"/>
  <c r="I167" i="5" a="1"/>
  <c r="I167" i="5" s="1"/>
  <c r="I166" i="5" a="1"/>
  <c r="I166" i="5" s="1"/>
  <c r="I165" i="5" a="1"/>
  <c r="I165" i="5" s="1"/>
  <c r="I164" i="5" a="1"/>
  <c r="I164" i="5" s="1"/>
  <c r="I163" i="5" a="1"/>
  <c r="I163" i="5" s="1"/>
  <c r="I162" i="5" a="1"/>
  <c r="I162" i="5" s="1"/>
  <c r="I161" i="5" a="1"/>
  <c r="I161" i="5" s="1"/>
  <c r="I160" i="5" a="1"/>
  <c r="I160" i="5" s="1"/>
  <c r="I159" i="5" a="1"/>
  <c r="I159" i="5" s="1"/>
  <c r="I158" i="5" a="1"/>
  <c r="I158" i="5" s="1"/>
  <c r="I157" i="5" a="1"/>
  <c r="I157" i="5" s="1"/>
  <c r="I156" i="5" a="1"/>
  <c r="I156" i="5" s="1"/>
  <c r="I155" i="5" a="1"/>
  <c r="I155" i="5" s="1"/>
  <c r="I154" i="5" a="1"/>
  <c r="I154" i="5" s="1"/>
  <c r="I153" i="5" a="1"/>
  <c r="I153" i="5" s="1"/>
  <c r="I152" i="5" a="1"/>
  <c r="I152" i="5" s="1"/>
  <c r="I151" i="5" a="1"/>
  <c r="I151" i="5" s="1"/>
  <c r="I150" i="5" a="1"/>
  <c r="I150" i="5" s="1"/>
  <c r="I149" i="5" a="1"/>
  <c r="I149" i="5" s="1"/>
  <c r="I148" i="5" a="1"/>
  <c r="I148" i="5" s="1"/>
  <c r="I147" i="5" a="1"/>
  <c r="I147" i="5" s="1"/>
  <c r="I146" i="5" a="1"/>
  <c r="I146" i="5" s="1"/>
  <c r="I145" i="5" a="1"/>
  <c r="I145" i="5" s="1"/>
  <c r="I144" i="5" a="1"/>
  <c r="I144" i="5" s="1"/>
  <c r="I143" i="5" a="1"/>
  <c r="I143" i="5" s="1"/>
  <c r="I2204" i="5" a="1"/>
  <c r="I2204" i="5" s="1"/>
  <c r="I142" i="5" a="1"/>
  <c r="I142" i="5" s="1"/>
  <c r="I141" i="5" a="1"/>
  <c r="I141" i="5" s="1"/>
  <c r="I140" i="5" a="1"/>
  <c r="I140" i="5" s="1"/>
  <c r="I139" i="5" a="1"/>
  <c r="I139" i="5" s="1"/>
  <c r="I138" i="5" a="1"/>
  <c r="I138" i="5" s="1"/>
  <c r="I137" i="5" a="1"/>
  <c r="I137" i="5" s="1"/>
  <c r="I136" i="5" a="1"/>
  <c r="I136" i="5" s="1"/>
  <c r="I135" i="5" a="1"/>
  <c r="I135" i="5" s="1"/>
  <c r="I134" i="5" a="1"/>
  <c r="I134" i="5" s="1"/>
  <c r="I133" i="5" a="1"/>
  <c r="I133" i="5" s="1"/>
  <c r="I132" i="5" a="1"/>
  <c r="I132" i="5" s="1"/>
  <c r="I131" i="5" a="1"/>
  <c r="I131" i="5" s="1"/>
  <c r="I130" i="5" a="1"/>
  <c r="I130" i="5" s="1"/>
  <c r="I129" i="5" a="1"/>
  <c r="I129" i="5" s="1"/>
  <c r="I128" i="5" a="1"/>
  <c r="I128" i="5" s="1"/>
  <c r="I127" i="5" a="1"/>
  <c r="I127" i="5" s="1"/>
  <c r="I126" i="5" a="1"/>
  <c r="I126" i="5" s="1"/>
  <c r="I125" i="5" a="1"/>
  <c r="I125" i="5" s="1"/>
  <c r="I124" i="5" a="1"/>
  <c r="I124" i="5" s="1"/>
  <c r="I123" i="5" a="1"/>
  <c r="I123" i="5" s="1"/>
  <c r="I122" i="5" a="1"/>
  <c r="I122" i="5" s="1"/>
  <c r="I121" i="5" a="1"/>
  <c r="I121" i="5" s="1"/>
  <c r="I120" i="5" a="1"/>
  <c r="I120" i="5" s="1"/>
  <c r="I119" i="5" a="1"/>
  <c r="I119" i="5" s="1"/>
  <c r="I118" i="5" a="1"/>
  <c r="I118" i="5" s="1"/>
  <c r="I117" i="5" a="1"/>
  <c r="I117" i="5" s="1"/>
  <c r="I116" i="5" a="1"/>
  <c r="I116" i="5" s="1"/>
  <c r="I115" i="5" a="1"/>
  <c r="I115" i="5" s="1"/>
  <c r="I114" i="5" a="1"/>
  <c r="I114" i="5" s="1"/>
  <c r="I113" i="5" a="1"/>
  <c r="I113" i="5" s="1"/>
  <c r="I112" i="5" a="1"/>
  <c r="I112" i="5" s="1"/>
  <c r="I111" i="5" a="1"/>
  <c r="I111" i="5" s="1"/>
  <c r="I110" i="5" a="1"/>
  <c r="I110" i="5" s="1"/>
  <c r="I109" i="5" a="1"/>
  <c r="I109" i="5" s="1"/>
  <c r="I108" i="5" a="1"/>
  <c r="I108" i="5" s="1"/>
  <c r="I107" i="5" a="1"/>
  <c r="I107" i="5" s="1"/>
  <c r="I106" i="5" a="1"/>
  <c r="I106" i="5" s="1"/>
  <c r="I105" i="5" a="1"/>
  <c r="I105" i="5" s="1"/>
  <c r="I104" i="5" a="1"/>
  <c r="I104" i="5" s="1"/>
  <c r="I103" i="5" a="1"/>
  <c r="I103" i="5" s="1"/>
  <c r="I102" i="5" a="1"/>
  <c r="I102" i="5" s="1"/>
  <c r="I101" i="5" a="1"/>
  <c r="I101" i="5" s="1"/>
  <c r="I100" i="5" a="1"/>
  <c r="I100" i="5" s="1"/>
  <c r="I99" i="5" a="1"/>
  <c r="I99" i="5" s="1"/>
  <c r="I98" i="5" a="1"/>
  <c r="I98" i="5" s="1"/>
  <c r="I97" i="5" a="1"/>
  <c r="I97" i="5" s="1"/>
  <c r="I96" i="5" a="1"/>
  <c r="I96" i="5" s="1"/>
  <c r="I95" i="5" a="1"/>
  <c r="I95" i="5" s="1"/>
  <c r="I94" i="5" a="1"/>
  <c r="I94" i="5" s="1"/>
  <c r="I93" i="5" a="1"/>
  <c r="I93" i="5" s="1"/>
  <c r="I92" i="5" a="1"/>
  <c r="I92" i="5" s="1"/>
  <c r="I91" i="5" a="1"/>
  <c r="I91" i="5" s="1"/>
  <c r="I90" i="5" a="1"/>
  <c r="I90" i="5" s="1"/>
  <c r="I89" i="5" a="1"/>
  <c r="I89" i="5" s="1"/>
  <c r="I88" i="5" a="1"/>
  <c r="I88" i="5" s="1"/>
  <c r="I87" i="5" a="1"/>
  <c r="I87" i="5" s="1"/>
  <c r="I86" i="5" a="1"/>
  <c r="I86" i="5" s="1"/>
  <c r="I85" i="5" a="1"/>
  <c r="I85" i="5" s="1"/>
  <c r="I84" i="5" a="1"/>
  <c r="I84" i="5" s="1"/>
  <c r="I83" i="5" a="1"/>
  <c r="I83" i="5" s="1"/>
  <c r="I82" i="5" a="1"/>
  <c r="I82" i="5" s="1"/>
  <c r="I81" i="5" a="1"/>
  <c r="I81" i="5" s="1"/>
  <c r="I80" i="5" a="1"/>
  <c r="I80" i="5" s="1"/>
  <c r="I79" i="5" a="1"/>
  <c r="I79" i="5" s="1"/>
  <c r="I78" i="5" a="1"/>
  <c r="I78" i="5" s="1"/>
  <c r="I77" i="5" a="1"/>
  <c r="I77" i="5" s="1"/>
  <c r="I76" i="5" a="1"/>
  <c r="I76" i="5" s="1"/>
  <c r="I75" i="5" a="1"/>
  <c r="I75" i="5" s="1"/>
  <c r="I74" i="5" a="1"/>
  <c r="I74" i="5" s="1"/>
  <c r="I73" i="5" a="1"/>
  <c r="I73" i="5" s="1"/>
  <c r="I72" i="5" a="1"/>
  <c r="I72" i="5" s="1"/>
  <c r="I71" i="5" a="1"/>
  <c r="I71" i="5" s="1"/>
  <c r="I70" i="5" a="1"/>
  <c r="I70" i="5" s="1"/>
  <c r="I69" i="5" a="1"/>
  <c r="I69" i="5" s="1"/>
  <c r="I68" i="5" a="1"/>
  <c r="I68" i="5" s="1"/>
  <c r="I67" i="5" a="1"/>
  <c r="I67" i="5" s="1"/>
  <c r="I66" i="5" a="1"/>
  <c r="I66" i="5" s="1"/>
  <c r="I65" i="5" a="1"/>
  <c r="I65" i="5" s="1"/>
  <c r="I64" i="5" a="1"/>
  <c r="I64" i="5" s="1"/>
  <c r="I63" i="5" a="1"/>
  <c r="I63" i="5" s="1"/>
  <c r="I62" i="5" a="1"/>
  <c r="I62" i="5" s="1"/>
  <c r="I61" i="5" a="1"/>
  <c r="I61" i="5" s="1"/>
  <c r="I60" i="5" a="1"/>
  <c r="I60" i="5" s="1"/>
  <c r="I59" i="5" a="1"/>
  <c r="I59" i="5" s="1"/>
  <c r="I58" i="5" a="1"/>
  <c r="I58" i="5" s="1"/>
  <c r="I57" i="5" a="1"/>
  <c r="I57" i="5" s="1"/>
  <c r="I56" i="5" a="1"/>
  <c r="I56" i="5" s="1"/>
  <c r="I55" i="5" a="1"/>
  <c r="I55" i="5" s="1"/>
  <c r="I54" i="5" a="1"/>
  <c r="I54" i="5" s="1"/>
  <c r="I53" i="5" a="1"/>
  <c r="I53" i="5" s="1"/>
  <c r="I52" i="5" a="1"/>
  <c r="I52" i="5" s="1"/>
  <c r="I51" i="5" a="1"/>
  <c r="I51" i="5" s="1"/>
  <c r="I50" i="5" a="1"/>
  <c r="I50" i="5" s="1"/>
  <c r="I49" i="5" a="1"/>
  <c r="I49" i="5" s="1"/>
  <c r="I48" i="5" a="1"/>
  <c r="I48" i="5" s="1"/>
  <c r="I46" i="5" a="1"/>
  <c r="I46" i="5" s="1"/>
  <c r="I45" i="5" a="1"/>
  <c r="I45" i="5" s="1"/>
  <c r="I44" i="5" a="1"/>
  <c r="I44" i="5" s="1"/>
  <c r="I43" i="5" a="1"/>
  <c r="I43" i="5" s="1"/>
  <c r="I42" i="5" a="1"/>
  <c r="I42" i="5" s="1"/>
  <c r="I41" i="5" a="1"/>
  <c r="I41" i="5" s="1"/>
  <c r="I40" i="5" a="1"/>
  <c r="I40" i="5" s="1"/>
  <c r="I39" i="5" a="1"/>
  <c r="I39" i="5" s="1"/>
  <c r="I38" i="5" a="1"/>
  <c r="I38" i="5" s="1"/>
  <c r="I37" i="5" a="1"/>
  <c r="I37" i="5" s="1"/>
  <c r="I36" i="5" a="1"/>
  <c r="I36" i="5" s="1"/>
  <c r="I35" i="5" a="1"/>
  <c r="I35" i="5" s="1"/>
  <c r="I34" i="5" a="1"/>
  <c r="I34" i="5" s="1"/>
  <c r="I33" i="5" a="1"/>
  <c r="I33" i="5" s="1"/>
  <c r="I32" i="5" a="1"/>
  <c r="I32" i="5" s="1"/>
  <c r="I31" i="5" a="1"/>
  <c r="I31" i="5" s="1"/>
  <c r="I30" i="5" a="1"/>
  <c r="I30" i="5" s="1"/>
  <c r="I29" i="5" a="1"/>
  <c r="I29" i="5" s="1"/>
  <c r="I28" i="5" a="1"/>
  <c r="I28" i="5" s="1"/>
  <c r="I27" i="5" a="1"/>
  <c r="I27" i="5" s="1"/>
  <c r="I26" i="5" a="1"/>
  <c r="I26" i="5" s="1"/>
  <c r="I25" i="5" a="1"/>
  <c r="I25" i="5" s="1"/>
  <c r="I24" i="5" a="1"/>
  <c r="I24" i="5" s="1"/>
  <c r="I23" i="5" a="1"/>
  <c r="I23" i="5" s="1"/>
  <c r="I22" i="5" a="1"/>
  <c r="I22" i="5" s="1"/>
  <c r="I21" i="5" a="1"/>
  <c r="I21" i="5" s="1"/>
  <c r="I20" i="5" a="1"/>
  <c r="I20" i="5" s="1"/>
  <c r="I19" i="5" a="1"/>
  <c r="I19" i="5" s="1"/>
  <c r="I18" i="5" a="1"/>
  <c r="I18" i="5" s="1"/>
  <c r="I17" i="5" a="1"/>
  <c r="I17" i="5" s="1"/>
  <c r="I16" i="5" a="1"/>
  <c r="I16" i="5" s="1"/>
  <c r="I15" i="5" a="1"/>
  <c r="I15" i="5" s="1"/>
  <c r="I14" i="5" a="1"/>
  <c r="I14" i="5" s="1"/>
  <c r="I13" i="5" a="1"/>
  <c r="I13" i="5" s="1"/>
  <c r="I12" i="5" a="1"/>
  <c r="I12" i="5" s="1"/>
  <c r="I11" i="5" a="1"/>
  <c r="I11" i="5" s="1"/>
  <c r="I10" i="5" a="1"/>
  <c r="I10" i="5" s="1"/>
  <c r="I9" i="5" a="1"/>
  <c r="I9" i="5" s="1"/>
  <c r="I8" i="5" a="1"/>
  <c r="I8" i="5" s="1"/>
  <c r="I7" i="5" a="1"/>
  <c r="I7" i="5" s="1"/>
  <c r="I6" i="5" a="1"/>
  <c r="I6" i="5" s="1"/>
  <c r="I5" i="5" a="1"/>
  <c r="I5" i="5" s="1"/>
  <c r="I4" i="5" a="1"/>
  <c r="I4" i="5" s="1"/>
  <c r="I3" i="5" a="1"/>
  <c r="I3" i="5" s="1"/>
  <c r="I2" i="5" a="1"/>
  <c r="I2" i="5" s="1"/>
  <c r="I2344" i="5" a="1"/>
  <c r="I2344" i="5" s="1"/>
  <c r="C2344" i="5"/>
  <c r="D2344" i="5"/>
  <c r="C2343" i="5"/>
  <c r="D2343" i="5"/>
  <c r="C2342" i="5"/>
  <c r="D2342" i="5"/>
  <c r="C2341" i="5"/>
  <c r="D2341" i="5"/>
  <c r="C2340" i="5"/>
  <c r="D2340" i="5"/>
  <c r="C2339" i="5"/>
  <c r="D2339" i="5"/>
  <c r="C2338" i="5"/>
  <c r="D2338" i="5"/>
  <c r="C2337" i="5"/>
  <c r="D2337" i="5"/>
  <c r="C2336" i="5"/>
  <c r="D2336" i="5"/>
  <c r="C2335" i="5"/>
  <c r="D2335" i="5"/>
  <c r="C2334" i="5"/>
  <c r="D2334" i="5"/>
  <c r="C2333" i="5"/>
  <c r="D2333" i="5"/>
  <c r="C2332" i="5"/>
  <c r="D2332" i="5"/>
  <c r="C2331" i="5"/>
  <c r="D2331" i="5"/>
  <c r="C2330" i="5"/>
  <c r="D2330" i="5"/>
  <c r="C2329" i="5"/>
  <c r="D2329" i="5"/>
  <c r="C2328" i="5"/>
  <c r="D2328" i="5"/>
  <c r="C2327" i="5"/>
  <c r="D2327" i="5"/>
  <c r="C2326" i="5"/>
  <c r="D2326" i="5"/>
  <c r="C2325" i="5"/>
  <c r="D2325" i="5"/>
  <c r="C2324" i="5"/>
  <c r="D2324" i="5"/>
  <c r="C2323" i="5"/>
  <c r="D2323" i="5"/>
  <c r="C2322" i="5"/>
  <c r="D2322" i="5"/>
  <c r="C2321" i="5"/>
  <c r="D2321" i="5"/>
  <c r="C2320" i="5"/>
  <c r="D2320" i="5"/>
  <c r="C2319" i="5"/>
  <c r="D2319" i="5"/>
  <c r="C2318" i="5"/>
  <c r="D2318" i="5"/>
  <c r="C2317" i="5"/>
  <c r="D2317" i="5"/>
  <c r="C2316" i="5"/>
  <c r="D2316" i="5"/>
  <c r="C2315" i="5"/>
  <c r="D2315" i="5"/>
  <c r="C2314" i="5"/>
  <c r="D2314" i="5"/>
  <c r="C2313" i="5"/>
  <c r="D2313" i="5"/>
  <c r="C2312" i="5"/>
  <c r="D2312" i="5"/>
  <c r="C2311" i="5"/>
  <c r="D2311" i="5"/>
  <c r="C2310" i="5"/>
  <c r="D2310" i="5"/>
  <c r="C2309" i="5"/>
  <c r="D2309" i="5"/>
  <c r="C2308" i="5"/>
  <c r="D2308" i="5"/>
  <c r="C2307" i="5"/>
  <c r="D2307" i="5"/>
  <c r="C2306" i="5"/>
  <c r="D2306" i="5"/>
  <c r="C2305" i="5"/>
  <c r="D2305" i="5"/>
  <c r="C2304" i="5"/>
  <c r="D2304" i="5"/>
  <c r="C2303" i="5"/>
  <c r="D2303" i="5"/>
  <c r="C2302" i="5"/>
  <c r="D2302" i="5"/>
  <c r="C2301" i="5"/>
  <c r="D2301" i="5"/>
  <c r="C2300" i="5"/>
  <c r="D2300" i="5"/>
  <c r="C47" i="5"/>
  <c r="D47" i="5"/>
  <c r="C2299" i="5"/>
  <c r="D2299" i="5"/>
  <c r="C2298" i="5"/>
  <c r="D2298" i="5"/>
  <c r="C2297" i="5"/>
  <c r="D2297" i="5"/>
  <c r="C2296" i="5"/>
  <c r="D2296" i="5"/>
  <c r="C2295" i="5"/>
  <c r="D2295" i="5"/>
  <c r="C2294" i="5"/>
  <c r="D2294" i="5"/>
  <c r="C2293" i="5"/>
  <c r="D2293" i="5"/>
  <c r="C2292" i="5"/>
  <c r="D2292" i="5"/>
  <c r="C2291" i="5"/>
  <c r="D2291" i="5"/>
  <c r="C2290" i="5"/>
  <c r="D2290" i="5"/>
  <c r="C2289" i="5"/>
  <c r="D2289" i="5"/>
  <c r="C2288" i="5"/>
  <c r="D2288" i="5"/>
  <c r="C2287" i="5"/>
  <c r="D2287" i="5"/>
  <c r="C2286" i="5"/>
  <c r="D2286" i="5"/>
  <c r="C2285" i="5"/>
  <c r="D2285" i="5"/>
  <c r="C2284" i="5"/>
  <c r="D2284" i="5"/>
  <c r="C2283" i="5"/>
  <c r="D2283" i="5"/>
  <c r="C2282" i="5"/>
  <c r="D2282" i="5"/>
  <c r="C2281" i="5"/>
  <c r="D2281" i="5"/>
  <c r="C2280" i="5"/>
  <c r="D2280" i="5"/>
  <c r="C2279" i="5"/>
  <c r="D2279" i="5"/>
  <c r="C2278" i="5"/>
  <c r="D2278" i="5"/>
  <c r="C2277" i="5"/>
  <c r="D2277" i="5"/>
  <c r="C2276" i="5"/>
  <c r="D2276" i="5"/>
  <c r="C2275" i="5"/>
  <c r="D2275" i="5"/>
  <c r="C2274" i="5"/>
  <c r="D2274" i="5"/>
  <c r="C2273" i="5"/>
  <c r="D2273" i="5"/>
  <c r="C2272" i="5"/>
  <c r="D2272" i="5"/>
  <c r="C2271" i="5"/>
  <c r="D2271" i="5"/>
  <c r="C2270" i="5"/>
  <c r="D2270" i="5"/>
  <c r="C2269" i="5"/>
  <c r="D2269" i="5"/>
  <c r="C2268" i="5"/>
  <c r="D2268" i="5"/>
  <c r="C2267" i="5"/>
  <c r="D2267" i="5"/>
  <c r="C2266" i="5"/>
  <c r="D2266" i="5"/>
  <c r="C2265" i="5"/>
  <c r="D2265" i="5"/>
  <c r="C2264" i="5"/>
  <c r="D2264" i="5"/>
  <c r="C2263" i="5"/>
  <c r="D2263" i="5"/>
  <c r="C2262" i="5"/>
  <c r="D2262" i="5"/>
  <c r="C2261" i="5"/>
  <c r="D2261" i="5"/>
  <c r="C2260" i="5"/>
  <c r="D2260" i="5"/>
  <c r="C2259" i="5"/>
  <c r="D2259" i="5"/>
  <c r="C2258" i="5"/>
  <c r="D2258" i="5"/>
  <c r="C2257" i="5"/>
  <c r="D2257" i="5"/>
  <c r="C2256" i="5"/>
  <c r="D2256" i="5"/>
  <c r="C2255" i="5"/>
  <c r="D2255" i="5"/>
  <c r="C2254" i="5"/>
  <c r="D2254" i="5"/>
  <c r="C2253" i="5"/>
  <c r="D2253" i="5"/>
  <c r="C2252" i="5"/>
  <c r="D2252" i="5"/>
  <c r="C2251" i="5"/>
  <c r="D2251" i="5"/>
  <c r="C2250" i="5"/>
  <c r="D2250" i="5"/>
  <c r="C2249" i="5"/>
  <c r="D2249" i="5"/>
  <c r="C2248" i="5"/>
  <c r="D2248" i="5"/>
  <c r="C2247" i="5"/>
  <c r="D2247" i="5"/>
  <c r="C2246" i="5"/>
  <c r="D2246" i="5"/>
  <c r="C2245" i="5"/>
  <c r="D2245" i="5"/>
  <c r="C2244" i="5"/>
  <c r="D2244" i="5"/>
  <c r="C2243" i="5"/>
  <c r="D2243" i="5"/>
  <c r="C2242" i="5"/>
  <c r="D2242" i="5"/>
  <c r="C2241" i="5"/>
  <c r="D2241" i="5"/>
  <c r="C2240" i="5"/>
  <c r="D2240" i="5"/>
  <c r="C2239" i="5"/>
  <c r="D2239" i="5"/>
  <c r="C2238" i="5"/>
  <c r="D2238" i="5"/>
  <c r="C2237" i="5"/>
  <c r="D2237" i="5"/>
  <c r="C2236" i="5"/>
  <c r="D2236" i="5"/>
  <c r="C2235" i="5"/>
  <c r="D2235" i="5"/>
  <c r="C2234" i="5"/>
  <c r="D2234" i="5"/>
  <c r="C2233" i="5"/>
  <c r="D2233" i="5"/>
  <c r="C2232" i="5"/>
  <c r="D2232" i="5"/>
  <c r="C2231" i="5"/>
  <c r="D2231" i="5"/>
  <c r="C2230" i="5"/>
  <c r="D2230" i="5"/>
  <c r="C2229" i="5"/>
  <c r="D2229" i="5"/>
  <c r="C2228" i="5"/>
  <c r="D2228" i="5"/>
  <c r="C2227" i="5"/>
  <c r="D2227" i="5"/>
  <c r="C2226" i="5"/>
  <c r="D2226" i="5"/>
  <c r="C2225" i="5"/>
  <c r="D2225" i="5"/>
  <c r="C2224" i="5"/>
  <c r="D2224" i="5"/>
  <c r="C2223" i="5"/>
  <c r="D2223" i="5"/>
  <c r="C2222" i="5"/>
  <c r="D2222" i="5"/>
  <c r="C2221" i="5"/>
  <c r="D2221" i="5"/>
  <c r="C2220" i="5"/>
  <c r="D2220" i="5"/>
  <c r="C2219" i="5"/>
  <c r="D2219" i="5"/>
  <c r="C2218" i="5"/>
  <c r="D2218" i="5"/>
  <c r="C2217" i="5"/>
  <c r="D2217" i="5"/>
  <c r="C2216" i="5"/>
  <c r="D2216" i="5"/>
  <c r="C2215" i="5"/>
  <c r="D2215" i="5"/>
  <c r="C2214" i="5"/>
  <c r="D2214" i="5"/>
  <c r="C2213" i="5"/>
  <c r="D2213" i="5"/>
  <c r="C2212" i="5"/>
  <c r="D2212" i="5"/>
  <c r="C2211" i="5"/>
  <c r="D2211" i="5"/>
  <c r="C2210" i="5"/>
  <c r="D2210" i="5"/>
  <c r="C2209" i="5"/>
  <c r="D2209" i="5"/>
  <c r="C2208" i="5"/>
  <c r="D2208" i="5"/>
  <c r="C2207" i="5"/>
  <c r="D2207" i="5"/>
  <c r="C2206" i="5"/>
  <c r="D2206" i="5"/>
  <c r="C2205" i="5"/>
  <c r="D2205" i="5"/>
  <c r="C2203" i="5"/>
  <c r="D2203" i="5"/>
  <c r="C2202" i="5"/>
  <c r="D2202" i="5"/>
  <c r="C2201" i="5"/>
  <c r="D2201" i="5"/>
  <c r="C2200" i="5"/>
  <c r="D2200" i="5"/>
  <c r="C2199" i="5"/>
  <c r="D2199" i="5"/>
  <c r="C2198" i="5"/>
  <c r="D2198" i="5"/>
  <c r="C2197" i="5"/>
  <c r="D2197" i="5"/>
  <c r="C2196" i="5"/>
  <c r="D2196" i="5"/>
  <c r="C2195" i="5"/>
  <c r="D2195" i="5"/>
  <c r="C2194" i="5"/>
  <c r="D2194" i="5"/>
  <c r="C2193" i="5"/>
  <c r="D2193" i="5"/>
  <c r="C2192" i="5"/>
  <c r="D2192" i="5"/>
  <c r="C2191" i="5"/>
  <c r="D2191" i="5"/>
  <c r="C2190" i="5"/>
  <c r="D2190" i="5"/>
  <c r="C2189" i="5"/>
  <c r="D2189" i="5"/>
  <c r="C2188" i="5"/>
  <c r="D2188" i="5"/>
  <c r="C2187" i="5"/>
  <c r="D2187" i="5"/>
  <c r="C2186" i="5"/>
  <c r="D2186" i="5"/>
  <c r="C2185" i="5"/>
  <c r="D2185" i="5"/>
  <c r="C2184" i="5"/>
  <c r="D2184" i="5"/>
  <c r="C2183" i="5"/>
  <c r="D2183" i="5"/>
  <c r="C2182" i="5"/>
  <c r="D2182" i="5"/>
  <c r="C2181" i="5"/>
  <c r="D2181" i="5"/>
  <c r="C2180" i="5"/>
  <c r="D2180" i="5"/>
  <c r="C2179" i="5"/>
  <c r="D2179" i="5"/>
  <c r="C2178" i="5"/>
  <c r="D2178" i="5"/>
  <c r="C2177" i="5"/>
  <c r="D2177" i="5"/>
  <c r="C2176" i="5"/>
  <c r="D2176" i="5"/>
  <c r="C2175" i="5"/>
  <c r="D2175" i="5"/>
  <c r="C2174" i="5"/>
  <c r="D2174" i="5"/>
  <c r="C2173" i="5"/>
  <c r="D2173" i="5"/>
  <c r="C2172" i="5"/>
  <c r="D2172" i="5"/>
  <c r="C2171" i="5"/>
  <c r="D2171" i="5"/>
  <c r="C2170" i="5"/>
  <c r="D2170" i="5"/>
  <c r="C2169" i="5"/>
  <c r="D2169" i="5"/>
  <c r="C2168" i="5"/>
  <c r="D2168" i="5"/>
  <c r="C2167" i="5"/>
  <c r="D2167" i="5"/>
  <c r="C2166" i="5"/>
  <c r="D2166" i="5"/>
  <c r="C2165" i="5"/>
  <c r="D2165" i="5"/>
  <c r="C2164" i="5"/>
  <c r="D2164" i="5"/>
  <c r="C2163" i="5"/>
  <c r="D2163" i="5"/>
  <c r="C2162" i="5"/>
  <c r="D2162" i="5"/>
  <c r="C2161" i="5"/>
  <c r="D2161" i="5"/>
  <c r="C2159" i="5"/>
  <c r="D2159" i="5"/>
  <c r="C2158" i="5"/>
  <c r="D2158" i="5"/>
  <c r="C2157" i="5"/>
  <c r="D2157" i="5"/>
  <c r="C2156" i="5"/>
  <c r="D2156" i="5"/>
  <c r="C2155" i="5"/>
  <c r="D2155" i="5"/>
  <c r="C2154" i="5"/>
  <c r="D2154" i="5"/>
  <c r="C2153" i="5"/>
  <c r="D2153" i="5"/>
  <c r="C2152" i="5"/>
  <c r="D2152" i="5"/>
  <c r="C2151" i="5"/>
  <c r="D2151" i="5"/>
  <c r="C2150" i="5"/>
  <c r="D2150" i="5"/>
  <c r="C2149" i="5"/>
  <c r="D2149" i="5"/>
  <c r="C2148" i="5"/>
  <c r="D2148" i="5"/>
  <c r="C2147" i="5"/>
  <c r="D2147" i="5"/>
  <c r="C2146" i="5"/>
  <c r="D2146" i="5"/>
  <c r="C2145" i="5"/>
  <c r="D2145" i="5"/>
  <c r="C2144" i="5"/>
  <c r="D2144" i="5"/>
  <c r="C2143" i="5"/>
  <c r="D2143" i="5"/>
  <c r="C2142" i="5"/>
  <c r="D2142" i="5"/>
  <c r="C2141" i="5"/>
  <c r="D2141" i="5"/>
  <c r="C2140" i="5"/>
  <c r="D2140" i="5"/>
  <c r="C2139" i="5"/>
  <c r="D2139" i="5"/>
  <c r="C2138" i="5"/>
  <c r="D2138" i="5"/>
  <c r="C2137" i="5"/>
  <c r="D2137" i="5"/>
  <c r="C2136" i="5"/>
  <c r="D2136" i="5"/>
  <c r="C2135" i="5"/>
  <c r="D2135" i="5"/>
  <c r="C2134" i="5"/>
  <c r="D2134" i="5"/>
  <c r="C2133" i="5"/>
  <c r="D2133" i="5"/>
  <c r="C2132" i="5"/>
  <c r="D2132" i="5"/>
  <c r="C2130" i="5"/>
  <c r="D2130" i="5"/>
  <c r="C2129" i="5"/>
  <c r="D2129" i="5"/>
  <c r="C2128" i="5"/>
  <c r="D2128" i="5"/>
  <c r="C2127" i="5"/>
  <c r="D2127" i="5"/>
  <c r="C2126" i="5"/>
  <c r="D2126" i="5"/>
  <c r="C2125" i="5"/>
  <c r="D2125" i="5"/>
  <c r="C2124" i="5"/>
  <c r="D2124" i="5"/>
  <c r="C2123" i="5"/>
  <c r="D2123" i="5"/>
  <c r="C2122" i="5"/>
  <c r="D2122" i="5"/>
  <c r="C2121" i="5"/>
  <c r="D2121" i="5"/>
  <c r="C2120" i="5"/>
  <c r="D2120" i="5"/>
  <c r="C2119" i="5"/>
  <c r="D2119" i="5"/>
  <c r="C2118" i="5"/>
  <c r="D2118" i="5"/>
  <c r="C2117" i="5"/>
  <c r="D2117" i="5"/>
  <c r="C2116" i="5"/>
  <c r="D2116" i="5"/>
  <c r="C2115" i="5"/>
  <c r="D2115" i="5"/>
  <c r="C2114" i="5"/>
  <c r="D2114" i="5"/>
  <c r="C2113" i="5"/>
  <c r="D2113" i="5"/>
  <c r="C2112" i="5"/>
  <c r="D2112" i="5"/>
  <c r="C2111" i="5"/>
  <c r="D2111" i="5"/>
  <c r="C2110" i="5"/>
  <c r="D2110" i="5"/>
  <c r="C2109" i="5"/>
  <c r="D2109" i="5"/>
  <c r="C2108" i="5"/>
  <c r="D2108" i="5"/>
  <c r="C2107" i="5"/>
  <c r="D2107" i="5"/>
  <c r="C2106" i="5"/>
  <c r="D2106" i="5"/>
  <c r="C2105" i="5"/>
  <c r="D2105" i="5"/>
  <c r="C2104" i="5"/>
  <c r="D2104" i="5"/>
  <c r="C2103" i="5"/>
  <c r="D2103" i="5"/>
  <c r="C2102" i="5"/>
  <c r="D2102" i="5"/>
  <c r="C2101" i="5"/>
  <c r="D2101" i="5"/>
  <c r="C2099" i="5"/>
  <c r="D2099" i="5"/>
  <c r="C2098" i="5"/>
  <c r="D2098" i="5"/>
  <c r="C2097" i="5"/>
  <c r="D2097" i="5"/>
  <c r="C2096" i="5"/>
  <c r="D2096" i="5"/>
  <c r="C2095" i="5"/>
  <c r="D2095" i="5"/>
  <c r="C2094" i="5"/>
  <c r="D2094" i="5"/>
  <c r="C2093" i="5"/>
  <c r="D2093" i="5"/>
  <c r="C2092" i="5"/>
  <c r="D2092" i="5"/>
  <c r="C2091" i="5"/>
  <c r="D2091" i="5"/>
  <c r="C2090" i="5"/>
  <c r="D2090" i="5"/>
  <c r="C2089" i="5"/>
  <c r="D2089" i="5"/>
  <c r="C2088" i="5"/>
  <c r="D2088" i="5"/>
  <c r="C2087" i="5"/>
  <c r="D2087" i="5"/>
  <c r="C2086" i="5"/>
  <c r="D2086" i="5"/>
  <c r="C2085" i="5"/>
  <c r="D2085" i="5"/>
  <c r="C2084" i="5"/>
  <c r="D2084" i="5"/>
  <c r="C2083" i="5"/>
  <c r="D2083" i="5"/>
  <c r="C2082" i="5"/>
  <c r="D2082" i="5"/>
  <c r="C2081" i="5"/>
  <c r="D2081" i="5"/>
  <c r="C2080" i="5"/>
  <c r="D2080" i="5"/>
  <c r="C2079" i="5"/>
  <c r="D2079" i="5"/>
  <c r="C2078" i="5"/>
  <c r="D2078" i="5"/>
  <c r="C2077" i="5"/>
  <c r="D2077" i="5"/>
  <c r="C2076" i="5"/>
  <c r="D2076" i="5"/>
  <c r="C2075" i="5"/>
  <c r="D2075" i="5"/>
  <c r="C2074" i="5"/>
  <c r="D2074" i="5"/>
  <c r="C2073" i="5"/>
  <c r="D2073" i="5"/>
  <c r="C2072" i="5"/>
  <c r="D2072" i="5"/>
  <c r="C2071" i="5"/>
  <c r="D2071" i="5"/>
  <c r="C2070" i="5"/>
  <c r="D2070" i="5"/>
  <c r="C2069" i="5"/>
  <c r="D2069" i="5"/>
  <c r="C2068" i="5"/>
  <c r="D2068" i="5"/>
  <c r="C2067" i="5"/>
  <c r="D2067" i="5"/>
  <c r="C2066" i="5"/>
  <c r="D2066" i="5"/>
  <c r="C2065" i="5"/>
  <c r="D2065" i="5"/>
  <c r="C2064" i="5"/>
  <c r="D2064" i="5"/>
  <c r="C2063" i="5"/>
  <c r="D2063" i="5"/>
  <c r="C2062" i="5"/>
  <c r="D2062" i="5"/>
  <c r="C2061" i="5"/>
  <c r="D2061" i="5"/>
  <c r="C2060" i="5"/>
  <c r="D2060" i="5"/>
  <c r="C2059" i="5"/>
  <c r="D2059" i="5"/>
  <c r="C2058" i="5"/>
  <c r="D2058" i="5"/>
  <c r="C2057" i="5"/>
  <c r="D2057" i="5"/>
  <c r="C2056" i="5"/>
  <c r="D2056" i="5"/>
  <c r="C2055" i="5"/>
  <c r="D2055" i="5"/>
  <c r="C2054" i="5"/>
  <c r="D2054" i="5"/>
  <c r="C2053" i="5"/>
  <c r="D2053" i="5"/>
  <c r="C2052" i="5"/>
  <c r="D2052" i="5"/>
  <c r="C2051" i="5"/>
  <c r="D2051" i="5"/>
  <c r="C2050" i="5"/>
  <c r="D2050" i="5"/>
  <c r="C2049" i="5"/>
  <c r="D2049" i="5"/>
  <c r="C2048" i="5"/>
  <c r="D2048" i="5"/>
  <c r="C296" i="5"/>
  <c r="D296" i="5"/>
  <c r="C2047" i="5"/>
  <c r="D2047" i="5"/>
  <c r="C2046" i="5"/>
  <c r="D2046" i="5"/>
  <c r="C2045" i="5"/>
  <c r="D2045" i="5"/>
  <c r="C2044" i="5"/>
  <c r="D2044" i="5"/>
  <c r="C2043" i="5"/>
  <c r="D2043" i="5"/>
  <c r="C2042" i="5"/>
  <c r="D2042" i="5"/>
  <c r="C2041" i="5"/>
  <c r="D2041" i="5"/>
  <c r="C2040" i="5"/>
  <c r="D2040" i="5"/>
  <c r="C2039" i="5"/>
  <c r="D2039" i="5"/>
  <c r="C2038" i="5"/>
  <c r="D2038" i="5"/>
  <c r="C2037" i="5"/>
  <c r="D2037" i="5"/>
  <c r="C2036" i="5"/>
  <c r="D2036" i="5"/>
  <c r="C2035" i="5"/>
  <c r="D2035" i="5"/>
  <c r="C2034" i="5"/>
  <c r="D2034" i="5"/>
  <c r="C2033" i="5"/>
  <c r="D2033" i="5"/>
  <c r="C2032" i="5"/>
  <c r="D2032" i="5"/>
  <c r="C2031" i="5"/>
  <c r="D2031" i="5"/>
  <c r="C2030" i="5"/>
  <c r="D2030" i="5"/>
  <c r="C2029" i="5"/>
  <c r="D2029" i="5"/>
  <c r="C2028" i="5"/>
  <c r="D2028" i="5"/>
  <c r="C2027" i="5"/>
  <c r="D2027" i="5"/>
  <c r="C2026" i="5"/>
  <c r="D2026" i="5"/>
  <c r="C2025" i="5"/>
  <c r="D2025" i="5"/>
  <c r="C2024" i="5"/>
  <c r="D2024" i="5"/>
  <c r="C2023" i="5"/>
  <c r="D2023" i="5"/>
  <c r="C2022" i="5"/>
  <c r="D2022" i="5"/>
  <c r="C2021" i="5"/>
  <c r="D2021" i="5"/>
  <c r="C2020" i="5"/>
  <c r="D2020" i="5"/>
  <c r="C2019" i="5"/>
  <c r="D2019" i="5"/>
  <c r="C2018" i="5"/>
  <c r="D2018" i="5"/>
  <c r="C2017" i="5"/>
  <c r="D2017" i="5"/>
  <c r="C2016" i="5"/>
  <c r="D2016" i="5"/>
  <c r="C2015" i="5"/>
  <c r="D2015" i="5"/>
  <c r="C2014" i="5"/>
  <c r="D2014" i="5"/>
  <c r="C2013" i="5"/>
  <c r="D2013" i="5"/>
  <c r="C2012" i="5"/>
  <c r="D2012" i="5"/>
  <c r="C2011" i="5"/>
  <c r="D2011" i="5"/>
  <c r="C2010" i="5"/>
  <c r="D2010" i="5"/>
  <c r="C2009" i="5"/>
  <c r="D2009" i="5"/>
  <c r="C2008" i="5"/>
  <c r="D2008" i="5"/>
  <c r="C2007" i="5"/>
  <c r="D2007" i="5"/>
  <c r="C2006" i="5"/>
  <c r="D2006" i="5"/>
  <c r="C2005" i="5"/>
  <c r="D2005" i="5"/>
  <c r="C2004" i="5"/>
  <c r="D2004" i="5"/>
  <c r="C2003" i="5"/>
  <c r="D2003" i="5"/>
  <c r="C2002" i="5"/>
  <c r="D2002" i="5"/>
  <c r="C2001" i="5"/>
  <c r="D2001" i="5"/>
  <c r="C2000" i="5"/>
  <c r="D2000" i="5"/>
  <c r="C1999" i="5"/>
  <c r="D1999" i="5"/>
  <c r="C1998" i="5"/>
  <c r="D1998" i="5"/>
  <c r="C1997" i="5"/>
  <c r="D1997" i="5"/>
  <c r="C1996" i="5"/>
  <c r="D1996" i="5"/>
  <c r="C1995" i="5"/>
  <c r="D1995" i="5"/>
  <c r="C1994" i="5"/>
  <c r="D1994" i="5"/>
  <c r="C1993" i="5"/>
  <c r="D1993" i="5"/>
  <c r="C1992" i="5"/>
  <c r="D1992" i="5"/>
  <c r="C1991" i="5"/>
  <c r="D1991" i="5"/>
  <c r="C1990" i="5"/>
  <c r="D1990" i="5"/>
  <c r="C1989" i="5"/>
  <c r="D1989" i="5"/>
  <c r="C1988" i="5"/>
  <c r="D1988" i="5"/>
  <c r="C1987" i="5"/>
  <c r="D1987" i="5"/>
  <c r="C1986" i="5"/>
  <c r="D1986" i="5"/>
  <c r="C1985" i="5"/>
  <c r="D1985" i="5"/>
  <c r="C1984" i="5"/>
  <c r="D1984" i="5"/>
  <c r="C1983" i="5"/>
  <c r="D1983" i="5"/>
  <c r="C1982" i="5"/>
  <c r="D1982" i="5"/>
  <c r="C1981" i="5"/>
  <c r="D1981" i="5"/>
  <c r="C1980" i="5"/>
  <c r="D1980" i="5"/>
  <c r="C1979" i="5"/>
  <c r="D1979" i="5"/>
  <c r="C1978" i="5"/>
  <c r="D1978" i="5"/>
  <c r="C1977" i="5"/>
  <c r="D1977" i="5"/>
  <c r="C1976" i="5"/>
  <c r="D1976" i="5"/>
  <c r="C1975" i="5"/>
  <c r="D1975" i="5"/>
  <c r="C1974" i="5"/>
  <c r="D1974" i="5"/>
  <c r="C1973" i="5"/>
  <c r="D1973" i="5"/>
  <c r="C1972" i="5"/>
  <c r="D1972" i="5"/>
  <c r="C1971" i="5"/>
  <c r="D1971" i="5"/>
  <c r="C1970" i="5"/>
  <c r="D1970" i="5"/>
  <c r="C1969" i="5"/>
  <c r="D1969" i="5"/>
  <c r="C1968" i="5"/>
  <c r="D1968" i="5"/>
  <c r="C1967" i="5"/>
  <c r="D1967" i="5"/>
  <c r="C1966" i="5"/>
  <c r="D1966" i="5"/>
  <c r="C1965" i="5"/>
  <c r="D1965" i="5"/>
  <c r="C1964" i="5"/>
  <c r="D1964" i="5"/>
  <c r="C1963" i="5"/>
  <c r="D1963" i="5"/>
  <c r="C1962" i="5"/>
  <c r="D1962" i="5"/>
  <c r="C1961" i="5"/>
  <c r="D1961" i="5"/>
  <c r="C1960" i="5"/>
  <c r="D1960" i="5"/>
  <c r="C1959" i="5"/>
  <c r="D1959" i="5"/>
  <c r="C1958" i="5"/>
  <c r="D1958" i="5"/>
  <c r="C1957" i="5"/>
  <c r="D1957" i="5"/>
  <c r="C1956" i="5"/>
  <c r="D1956" i="5"/>
  <c r="C1955" i="5"/>
  <c r="D1955" i="5"/>
  <c r="C1954" i="5"/>
  <c r="D1954" i="5"/>
  <c r="C1953" i="5"/>
  <c r="D1953" i="5"/>
  <c r="C1952" i="5"/>
  <c r="D1952" i="5"/>
  <c r="C1951" i="5"/>
  <c r="D1951" i="5"/>
  <c r="C1950" i="5"/>
  <c r="D1950" i="5"/>
  <c r="C1949" i="5"/>
  <c r="D1949" i="5"/>
  <c r="C1948" i="5"/>
  <c r="D1948" i="5"/>
  <c r="C1947" i="5"/>
  <c r="D1947" i="5"/>
  <c r="C1946" i="5"/>
  <c r="D1946" i="5"/>
  <c r="C1945" i="5"/>
  <c r="D1945" i="5"/>
  <c r="C1944" i="5"/>
  <c r="D1944" i="5"/>
  <c r="C1943" i="5"/>
  <c r="D1943" i="5"/>
  <c r="C1942" i="5"/>
  <c r="D1942" i="5"/>
  <c r="C1941" i="5"/>
  <c r="D1941" i="5"/>
  <c r="C1940" i="5"/>
  <c r="D1940" i="5"/>
  <c r="C1939" i="5"/>
  <c r="D1939" i="5"/>
  <c r="C1938" i="5"/>
  <c r="D1938" i="5"/>
  <c r="C1937" i="5"/>
  <c r="D1937" i="5"/>
  <c r="C1936" i="5"/>
  <c r="D1936" i="5"/>
  <c r="C1935" i="5"/>
  <c r="D1935" i="5"/>
  <c r="C1934" i="5"/>
  <c r="D1934" i="5"/>
  <c r="C1933" i="5"/>
  <c r="D1933" i="5"/>
  <c r="C1932" i="5"/>
  <c r="D1932" i="5"/>
  <c r="C1931" i="5"/>
  <c r="D1931" i="5"/>
  <c r="C1930" i="5"/>
  <c r="D1930" i="5"/>
  <c r="C1929" i="5"/>
  <c r="D1929" i="5"/>
  <c r="C1928" i="5"/>
  <c r="D1928" i="5"/>
  <c r="C1927" i="5"/>
  <c r="D1927" i="5"/>
  <c r="C1926" i="5"/>
  <c r="D1926" i="5"/>
  <c r="C1925" i="5"/>
  <c r="D1925" i="5"/>
  <c r="C1924" i="5"/>
  <c r="D1924" i="5"/>
  <c r="C1923" i="5"/>
  <c r="D1923" i="5"/>
  <c r="C1922" i="5"/>
  <c r="D1922" i="5"/>
  <c r="C1921" i="5"/>
  <c r="D1921" i="5"/>
  <c r="C1920" i="5"/>
  <c r="D1920" i="5"/>
  <c r="C1919" i="5"/>
  <c r="D1919" i="5"/>
  <c r="C1918" i="5"/>
  <c r="D1918" i="5"/>
  <c r="C1917" i="5"/>
  <c r="D1917" i="5"/>
  <c r="C1916" i="5"/>
  <c r="D1916" i="5"/>
  <c r="C1915" i="5"/>
  <c r="D1915" i="5"/>
  <c r="C1914" i="5"/>
  <c r="D1914" i="5"/>
  <c r="C1913" i="5"/>
  <c r="D1913" i="5"/>
  <c r="C1912" i="5"/>
  <c r="D1912" i="5"/>
  <c r="C1911" i="5"/>
  <c r="D1911" i="5"/>
  <c r="C1910" i="5"/>
  <c r="D1910" i="5"/>
  <c r="C1909" i="5"/>
  <c r="D1909" i="5"/>
  <c r="C1908" i="5"/>
  <c r="D1908" i="5"/>
  <c r="C1907" i="5"/>
  <c r="D1907" i="5"/>
  <c r="C1906" i="5"/>
  <c r="D1906" i="5"/>
  <c r="C1905" i="5"/>
  <c r="D1905" i="5"/>
  <c r="C1904" i="5"/>
  <c r="D1904" i="5"/>
  <c r="C1903" i="5"/>
  <c r="D1903" i="5"/>
  <c r="C1902" i="5"/>
  <c r="D1902" i="5"/>
  <c r="C1901" i="5"/>
  <c r="D1901" i="5"/>
  <c r="C1900" i="5"/>
  <c r="D1900" i="5"/>
  <c r="C1899" i="5"/>
  <c r="D1899" i="5"/>
  <c r="C1898" i="5"/>
  <c r="D1898" i="5"/>
  <c r="C1897" i="5"/>
  <c r="D1897" i="5"/>
  <c r="C1896" i="5"/>
  <c r="D1896" i="5"/>
  <c r="C1895" i="5"/>
  <c r="D1895" i="5"/>
  <c r="C1894" i="5"/>
  <c r="D1894" i="5"/>
  <c r="C1893" i="5"/>
  <c r="D1893" i="5"/>
  <c r="C1892" i="5"/>
  <c r="D1892" i="5"/>
  <c r="C1891" i="5"/>
  <c r="D1891" i="5"/>
  <c r="C1890" i="5"/>
  <c r="D1890" i="5"/>
  <c r="C1889" i="5"/>
  <c r="D1889" i="5"/>
  <c r="C1888" i="5"/>
  <c r="D1888" i="5"/>
  <c r="C1887" i="5"/>
  <c r="D1887" i="5"/>
  <c r="C1886" i="5"/>
  <c r="D1886" i="5"/>
  <c r="C1885" i="5"/>
  <c r="D1885" i="5"/>
  <c r="C1884" i="5"/>
  <c r="D1884" i="5"/>
  <c r="C1883" i="5"/>
  <c r="D1883" i="5"/>
  <c r="C1882" i="5"/>
  <c r="D1882" i="5"/>
  <c r="C1881" i="5"/>
  <c r="D1881" i="5"/>
  <c r="C1880" i="5"/>
  <c r="D1880" i="5"/>
  <c r="C1879" i="5"/>
  <c r="D1879" i="5"/>
  <c r="C1878" i="5"/>
  <c r="D1878" i="5"/>
  <c r="C1877" i="5"/>
  <c r="D1877" i="5"/>
  <c r="C1876" i="5"/>
  <c r="D1876" i="5"/>
  <c r="C1875" i="5"/>
  <c r="D1875" i="5"/>
  <c r="C1874" i="5"/>
  <c r="D1874" i="5"/>
  <c r="C1873" i="5"/>
  <c r="D1873" i="5"/>
  <c r="C1872" i="5"/>
  <c r="D1872" i="5"/>
  <c r="C1871" i="5"/>
  <c r="D1871" i="5"/>
  <c r="C1870" i="5"/>
  <c r="D1870" i="5"/>
  <c r="C1869" i="5"/>
  <c r="D1869" i="5"/>
  <c r="C1868" i="5"/>
  <c r="D1868" i="5"/>
  <c r="C1867" i="5"/>
  <c r="D1867" i="5"/>
  <c r="C1866" i="5"/>
  <c r="D1866" i="5"/>
  <c r="C1864" i="5"/>
  <c r="D1864" i="5"/>
  <c r="C1863" i="5"/>
  <c r="D1863" i="5"/>
  <c r="C1862" i="5"/>
  <c r="D1862" i="5"/>
  <c r="C1861" i="5"/>
  <c r="D1861" i="5"/>
  <c r="C1860" i="5"/>
  <c r="D1860" i="5"/>
  <c r="C1859" i="5"/>
  <c r="D1859" i="5"/>
  <c r="C1858" i="5"/>
  <c r="D1858" i="5"/>
  <c r="C1857" i="5"/>
  <c r="D1857" i="5"/>
  <c r="C1856" i="5"/>
  <c r="D1856" i="5"/>
  <c r="C1855" i="5"/>
  <c r="D1855" i="5"/>
  <c r="C1854" i="5"/>
  <c r="D1854" i="5"/>
  <c r="C1853" i="5"/>
  <c r="D1853" i="5"/>
  <c r="C1852" i="5"/>
  <c r="D1852" i="5"/>
  <c r="C1851" i="5"/>
  <c r="D1851" i="5"/>
  <c r="C1850" i="5"/>
  <c r="D1850" i="5"/>
  <c r="C1849" i="5"/>
  <c r="D1849" i="5"/>
  <c r="C1848" i="5"/>
  <c r="D1848" i="5"/>
  <c r="C1847" i="5"/>
  <c r="D1847" i="5"/>
  <c r="C1846" i="5"/>
  <c r="D1846" i="5"/>
  <c r="C1845" i="5"/>
  <c r="D1845" i="5"/>
  <c r="C1844" i="5"/>
  <c r="D1844" i="5"/>
  <c r="C1843" i="5"/>
  <c r="D1843" i="5"/>
  <c r="C1842" i="5"/>
  <c r="D1842" i="5"/>
  <c r="C1841" i="5"/>
  <c r="D1841" i="5"/>
  <c r="C1840" i="5"/>
  <c r="D1840" i="5"/>
  <c r="C1839" i="5"/>
  <c r="D1839" i="5"/>
  <c r="C1838" i="5"/>
  <c r="D1838" i="5"/>
  <c r="C1837" i="5"/>
  <c r="D1837" i="5"/>
  <c r="C1836" i="5"/>
  <c r="D1836" i="5"/>
  <c r="C1835" i="5"/>
  <c r="D1835" i="5"/>
  <c r="C1834" i="5"/>
  <c r="D1834" i="5"/>
  <c r="C1833" i="5"/>
  <c r="D1833" i="5"/>
  <c r="C1832" i="5"/>
  <c r="D1832" i="5"/>
  <c r="C1831" i="5"/>
  <c r="D1831" i="5"/>
  <c r="C1830" i="5"/>
  <c r="D1830" i="5"/>
  <c r="C1829" i="5"/>
  <c r="D1829" i="5"/>
  <c r="C1828" i="5"/>
  <c r="D1828" i="5"/>
  <c r="C1827" i="5"/>
  <c r="D1827" i="5"/>
  <c r="C1826" i="5"/>
  <c r="D1826" i="5"/>
  <c r="C1825" i="5"/>
  <c r="D1825" i="5"/>
  <c r="C1824" i="5"/>
  <c r="D1824" i="5"/>
  <c r="C1823" i="5"/>
  <c r="D1823" i="5"/>
  <c r="C1822" i="5"/>
  <c r="D1822" i="5"/>
  <c r="C1821" i="5"/>
  <c r="D1821" i="5"/>
  <c r="C1820" i="5"/>
  <c r="D1820" i="5"/>
  <c r="C1819" i="5"/>
  <c r="D1819" i="5"/>
  <c r="C1818" i="5"/>
  <c r="D1818" i="5"/>
  <c r="C1817" i="5"/>
  <c r="D1817" i="5"/>
  <c r="C1816" i="5"/>
  <c r="D1816" i="5"/>
  <c r="C1815" i="5"/>
  <c r="D1815" i="5"/>
  <c r="C1814" i="5"/>
  <c r="D1814" i="5"/>
  <c r="C1813" i="5"/>
  <c r="D1813" i="5"/>
  <c r="C1812" i="5"/>
  <c r="D1812" i="5"/>
  <c r="C1811" i="5"/>
  <c r="D1811" i="5"/>
  <c r="C1810" i="5"/>
  <c r="D1810" i="5"/>
  <c r="C1809" i="5"/>
  <c r="D1809" i="5"/>
  <c r="C1808" i="5"/>
  <c r="D1808" i="5"/>
  <c r="C1807" i="5"/>
  <c r="D1807" i="5"/>
  <c r="C1806" i="5"/>
  <c r="D1806" i="5"/>
  <c r="C1805" i="5"/>
  <c r="D1805" i="5"/>
  <c r="C1804" i="5"/>
  <c r="D1804" i="5"/>
  <c r="C1803" i="5"/>
  <c r="D1803" i="5"/>
  <c r="C1802" i="5"/>
  <c r="D1802" i="5"/>
  <c r="C1801" i="5"/>
  <c r="D1801" i="5"/>
  <c r="C1800" i="5"/>
  <c r="D1800" i="5"/>
  <c r="C1799" i="5"/>
  <c r="D1799" i="5"/>
  <c r="C1798" i="5"/>
  <c r="D1798" i="5"/>
  <c r="C1797" i="5"/>
  <c r="D1797" i="5"/>
  <c r="C1796" i="5"/>
  <c r="D1796" i="5"/>
  <c r="C1795" i="5"/>
  <c r="D1795" i="5"/>
  <c r="C1794" i="5"/>
  <c r="D1794" i="5"/>
  <c r="C1793" i="5"/>
  <c r="D1793" i="5"/>
  <c r="C1792" i="5"/>
  <c r="D1792" i="5"/>
  <c r="C1791" i="5"/>
  <c r="D1791" i="5"/>
  <c r="C1790" i="5"/>
  <c r="D1790" i="5"/>
  <c r="C1789" i="5"/>
  <c r="D1789" i="5"/>
  <c r="C1788" i="5"/>
  <c r="D1788" i="5"/>
  <c r="C1787" i="5"/>
  <c r="D1787" i="5"/>
  <c r="C1786" i="5"/>
  <c r="D1786" i="5"/>
  <c r="C1785" i="5"/>
  <c r="D1785" i="5"/>
  <c r="C1784" i="5"/>
  <c r="D1784" i="5"/>
  <c r="C1783" i="5"/>
  <c r="D1783" i="5"/>
  <c r="C1782" i="5"/>
  <c r="D1782" i="5"/>
  <c r="C1781" i="5"/>
  <c r="D1781" i="5"/>
  <c r="C1780" i="5"/>
  <c r="D1780" i="5"/>
  <c r="C1779" i="5"/>
  <c r="D1779" i="5"/>
  <c r="C1778" i="5"/>
  <c r="D1778" i="5"/>
  <c r="C1777" i="5"/>
  <c r="D1777" i="5"/>
  <c r="C1776" i="5"/>
  <c r="D1776" i="5"/>
  <c r="C1775" i="5"/>
  <c r="D1775" i="5"/>
  <c r="C1774" i="5"/>
  <c r="D1774" i="5"/>
  <c r="C1773" i="5"/>
  <c r="D1773" i="5"/>
  <c r="C1772" i="5"/>
  <c r="D1772" i="5"/>
  <c r="C1771" i="5"/>
  <c r="D1771" i="5"/>
  <c r="C1770" i="5"/>
  <c r="D1770" i="5"/>
  <c r="C1769" i="5"/>
  <c r="D1769" i="5"/>
  <c r="C1768" i="5"/>
  <c r="D1768" i="5"/>
  <c r="C1767" i="5"/>
  <c r="D1767" i="5"/>
  <c r="C1766" i="5"/>
  <c r="D1766" i="5"/>
  <c r="C1765" i="5"/>
  <c r="D1765" i="5"/>
  <c r="C1764" i="5"/>
  <c r="D1764" i="5"/>
  <c r="C1763" i="5"/>
  <c r="D1763" i="5"/>
  <c r="C1762" i="5"/>
  <c r="D1762" i="5"/>
  <c r="C1761" i="5"/>
  <c r="D1761" i="5"/>
  <c r="C1760" i="5"/>
  <c r="D1760" i="5"/>
  <c r="C1759" i="5"/>
  <c r="D1759" i="5"/>
  <c r="C1758" i="5"/>
  <c r="D1758" i="5"/>
  <c r="C1757" i="5"/>
  <c r="D1757" i="5"/>
  <c r="C1756" i="5"/>
  <c r="D1756" i="5"/>
  <c r="C1755" i="5"/>
  <c r="D1755" i="5"/>
  <c r="C1754" i="5"/>
  <c r="D1754" i="5"/>
  <c r="C1753" i="5"/>
  <c r="D1753" i="5"/>
  <c r="C1752" i="5"/>
  <c r="D1752" i="5"/>
  <c r="C1751" i="5"/>
  <c r="D1751" i="5"/>
  <c r="C1750" i="5"/>
  <c r="D1750" i="5"/>
  <c r="C1749" i="5"/>
  <c r="D1749" i="5"/>
  <c r="C1748" i="5"/>
  <c r="D1748" i="5"/>
  <c r="C1747" i="5"/>
  <c r="D1747" i="5"/>
  <c r="C1746" i="5"/>
  <c r="D1746" i="5"/>
  <c r="C1745" i="5"/>
  <c r="D1745" i="5"/>
  <c r="C1744" i="5"/>
  <c r="D1744" i="5"/>
  <c r="C1743" i="5"/>
  <c r="D1743" i="5"/>
  <c r="C1742" i="5"/>
  <c r="D1742" i="5"/>
  <c r="C1741" i="5"/>
  <c r="D1741" i="5"/>
  <c r="C1740" i="5"/>
  <c r="D1740" i="5"/>
  <c r="C1739" i="5"/>
  <c r="D1739" i="5"/>
  <c r="C1738" i="5"/>
  <c r="D1738" i="5"/>
  <c r="C1737" i="5"/>
  <c r="D1737" i="5"/>
  <c r="C1736" i="5"/>
  <c r="D1736" i="5"/>
  <c r="C1735" i="5"/>
  <c r="D1735" i="5"/>
  <c r="C1734" i="5"/>
  <c r="D1734" i="5"/>
  <c r="C1733" i="5"/>
  <c r="D1733" i="5"/>
  <c r="C1732" i="5"/>
  <c r="D1732" i="5"/>
  <c r="C1731" i="5"/>
  <c r="D1731" i="5"/>
  <c r="C1730" i="5"/>
  <c r="D1730" i="5"/>
  <c r="C1729" i="5"/>
  <c r="D1729" i="5"/>
  <c r="C1728" i="5"/>
  <c r="D1728" i="5"/>
  <c r="C1727" i="5"/>
  <c r="D1727" i="5"/>
  <c r="C1726" i="5"/>
  <c r="D1726" i="5"/>
  <c r="C1725" i="5"/>
  <c r="D1725" i="5"/>
  <c r="C1724" i="5"/>
  <c r="D1724" i="5"/>
  <c r="C1723" i="5"/>
  <c r="D1723" i="5"/>
  <c r="C1722" i="5"/>
  <c r="D1722" i="5"/>
  <c r="C1721" i="5"/>
  <c r="D1721" i="5"/>
  <c r="C1720" i="5"/>
  <c r="D1720" i="5"/>
  <c r="C1719" i="5"/>
  <c r="D1719" i="5"/>
  <c r="C1718" i="5"/>
  <c r="D1718" i="5"/>
  <c r="C1717" i="5"/>
  <c r="D1717" i="5"/>
  <c r="C1716" i="5"/>
  <c r="D1716" i="5"/>
  <c r="C1715" i="5"/>
  <c r="D1715" i="5"/>
  <c r="C1714" i="5"/>
  <c r="D1714" i="5"/>
  <c r="C1713" i="5"/>
  <c r="D1713" i="5"/>
  <c r="C1712" i="5"/>
  <c r="D1712" i="5"/>
  <c r="C1711" i="5"/>
  <c r="D1711" i="5"/>
  <c r="C1710" i="5"/>
  <c r="D1710" i="5"/>
  <c r="C1709" i="5"/>
  <c r="D1709" i="5"/>
  <c r="C1708" i="5"/>
  <c r="D1708" i="5"/>
  <c r="C1707" i="5"/>
  <c r="D1707" i="5"/>
  <c r="C1706" i="5"/>
  <c r="D1706" i="5"/>
  <c r="C1705" i="5"/>
  <c r="D1705" i="5"/>
  <c r="C1704" i="5"/>
  <c r="D1704" i="5"/>
  <c r="C1703" i="5"/>
  <c r="D1703" i="5"/>
  <c r="C1702" i="5"/>
  <c r="D1702" i="5"/>
  <c r="C1701" i="5"/>
  <c r="D1701" i="5"/>
  <c r="C1700" i="5"/>
  <c r="D1700" i="5"/>
  <c r="C1699" i="5"/>
  <c r="D1699" i="5"/>
  <c r="C1698" i="5"/>
  <c r="D1698" i="5"/>
  <c r="C1697" i="5"/>
  <c r="D1697" i="5"/>
  <c r="C1696" i="5"/>
  <c r="D1696" i="5"/>
  <c r="C1695" i="5"/>
  <c r="D1695" i="5"/>
  <c r="C1694" i="5"/>
  <c r="D1694" i="5"/>
  <c r="C1693" i="5"/>
  <c r="D1693" i="5"/>
  <c r="C1692" i="5"/>
  <c r="D1692" i="5"/>
  <c r="C1691" i="5"/>
  <c r="D1691" i="5"/>
  <c r="C1690" i="5"/>
  <c r="D1690" i="5"/>
  <c r="C1689" i="5"/>
  <c r="D1689" i="5"/>
  <c r="C1688" i="5"/>
  <c r="D1688" i="5"/>
  <c r="C1687" i="5"/>
  <c r="D1687" i="5"/>
  <c r="C1686" i="5"/>
  <c r="D1686" i="5"/>
  <c r="C1685" i="5"/>
  <c r="D1685" i="5"/>
  <c r="C1684" i="5"/>
  <c r="D1684" i="5"/>
  <c r="C1683" i="5"/>
  <c r="D1683" i="5"/>
  <c r="C1682" i="5"/>
  <c r="D1682" i="5"/>
  <c r="C1681" i="5"/>
  <c r="D1681" i="5"/>
  <c r="C1680" i="5"/>
  <c r="D1680" i="5"/>
  <c r="C1679" i="5"/>
  <c r="D1679" i="5"/>
  <c r="C1678" i="5"/>
  <c r="D1678" i="5"/>
  <c r="C1677" i="5"/>
  <c r="D1677" i="5"/>
  <c r="C1676" i="5"/>
  <c r="D1676" i="5"/>
  <c r="C1675" i="5"/>
  <c r="D1675" i="5"/>
  <c r="C1674" i="5"/>
  <c r="D1674" i="5"/>
  <c r="C1673" i="5"/>
  <c r="D1673" i="5"/>
  <c r="C1672" i="5"/>
  <c r="D1672" i="5"/>
  <c r="C1671" i="5"/>
  <c r="D1671" i="5"/>
  <c r="C1670" i="5"/>
  <c r="D1670" i="5"/>
  <c r="C1669" i="5"/>
  <c r="D1669" i="5"/>
  <c r="C1668" i="5"/>
  <c r="D1668" i="5"/>
  <c r="C1667" i="5"/>
  <c r="D1667" i="5"/>
  <c r="C1666" i="5"/>
  <c r="D1666" i="5"/>
  <c r="C1665" i="5"/>
  <c r="D1665" i="5"/>
  <c r="C1664" i="5"/>
  <c r="D1664" i="5"/>
  <c r="C1663" i="5"/>
  <c r="D1663" i="5"/>
  <c r="C1662" i="5"/>
  <c r="D1662" i="5"/>
  <c r="C1661" i="5"/>
  <c r="D1661" i="5"/>
  <c r="C1660" i="5"/>
  <c r="D1660" i="5"/>
  <c r="C1659" i="5"/>
  <c r="D1659" i="5"/>
  <c r="C1658" i="5"/>
  <c r="D1658" i="5"/>
  <c r="C1657" i="5"/>
  <c r="D1657" i="5"/>
  <c r="C1656" i="5"/>
  <c r="D1656" i="5"/>
  <c r="C1655" i="5"/>
  <c r="D1655" i="5"/>
  <c r="C1654" i="5"/>
  <c r="D1654" i="5"/>
  <c r="C1653" i="5"/>
  <c r="D1653" i="5"/>
  <c r="C1652" i="5"/>
  <c r="D1652" i="5"/>
  <c r="C1651" i="5"/>
  <c r="D1651" i="5"/>
  <c r="C1650" i="5"/>
  <c r="D1650" i="5"/>
  <c r="C1649" i="5"/>
  <c r="D1649" i="5"/>
  <c r="C1648" i="5"/>
  <c r="D1648" i="5"/>
  <c r="C1647" i="5"/>
  <c r="D1647" i="5"/>
  <c r="C1646" i="5"/>
  <c r="D1646" i="5"/>
  <c r="C1645" i="5"/>
  <c r="D1645" i="5"/>
  <c r="C1644" i="5"/>
  <c r="D1644" i="5"/>
  <c r="C1643" i="5"/>
  <c r="D1643" i="5"/>
  <c r="C1642" i="5"/>
  <c r="D1642" i="5"/>
  <c r="C1641" i="5"/>
  <c r="D1641" i="5"/>
  <c r="C1640" i="5"/>
  <c r="D1640" i="5"/>
  <c r="C1639" i="5"/>
  <c r="D1639" i="5"/>
  <c r="C1638" i="5"/>
  <c r="D1638" i="5"/>
  <c r="C1637" i="5"/>
  <c r="D1637" i="5"/>
  <c r="C1636" i="5"/>
  <c r="D1636" i="5"/>
  <c r="C1635" i="5"/>
  <c r="D1635" i="5"/>
  <c r="C1634" i="5"/>
  <c r="D1634" i="5"/>
  <c r="C1633" i="5"/>
  <c r="D1633" i="5"/>
  <c r="C1632" i="5"/>
  <c r="D1632" i="5"/>
  <c r="C1631" i="5"/>
  <c r="D1631" i="5"/>
  <c r="C1630" i="5"/>
  <c r="D1630" i="5"/>
  <c r="C1629" i="5"/>
  <c r="D1629" i="5"/>
  <c r="C1628" i="5"/>
  <c r="D1628" i="5"/>
  <c r="C1627" i="5"/>
  <c r="D1627" i="5"/>
  <c r="C1626" i="5"/>
  <c r="D1626" i="5"/>
  <c r="C1625" i="5"/>
  <c r="D1625" i="5"/>
  <c r="C1624" i="5"/>
  <c r="D1624" i="5"/>
  <c r="C1623" i="5"/>
  <c r="D1623" i="5"/>
  <c r="C1622" i="5"/>
  <c r="D1622" i="5"/>
  <c r="C1621" i="5"/>
  <c r="D1621" i="5"/>
  <c r="C1620" i="5"/>
  <c r="D1620" i="5"/>
  <c r="C1619" i="5"/>
  <c r="D1619" i="5"/>
  <c r="C1618" i="5"/>
  <c r="D1618" i="5"/>
  <c r="C1617" i="5"/>
  <c r="D1617" i="5"/>
  <c r="C1616" i="5"/>
  <c r="D1616" i="5"/>
  <c r="C1615" i="5"/>
  <c r="D1615" i="5"/>
  <c r="C1614" i="5"/>
  <c r="D1614" i="5"/>
  <c r="C1613" i="5"/>
  <c r="D1613" i="5"/>
  <c r="C1612" i="5"/>
  <c r="D1612" i="5"/>
  <c r="C1611" i="5"/>
  <c r="D1611" i="5"/>
  <c r="C733" i="5"/>
  <c r="D733" i="5"/>
  <c r="C1610" i="5"/>
  <c r="D1610" i="5"/>
  <c r="C1609" i="5"/>
  <c r="D1609" i="5"/>
  <c r="C1608" i="5"/>
  <c r="D1608" i="5"/>
  <c r="C1607" i="5"/>
  <c r="D1607" i="5"/>
  <c r="C1606" i="5"/>
  <c r="D1606" i="5"/>
  <c r="C1605" i="5"/>
  <c r="D1605" i="5"/>
  <c r="C1604" i="5"/>
  <c r="D1604" i="5"/>
  <c r="C1603" i="5"/>
  <c r="D1603" i="5"/>
  <c r="C1602" i="5"/>
  <c r="D1602" i="5"/>
  <c r="C1601" i="5"/>
  <c r="D1601" i="5"/>
  <c r="C1600" i="5"/>
  <c r="D1600" i="5"/>
  <c r="C1599" i="5"/>
  <c r="D1599" i="5"/>
  <c r="C1598" i="5"/>
  <c r="D1598" i="5"/>
  <c r="C1597" i="5"/>
  <c r="D1597" i="5"/>
  <c r="C1596" i="5"/>
  <c r="D1596" i="5"/>
  <c r="C1595" i="5"/>
  <c r="D1595" i="5"/>
  <c r="C1594" i="5"/>
  <c r="D1594" i="5"/>
  <c r="C1593" i="5"/>
  <c r="D1593" i="5"/>
  <c r="C1592" i="5"/>
  <c r="D1592" i="5"/>
  <c r="C1591" i="5"/>
  <c r="D1591" i="5"/>
  <c r="C1590" i="5"/>
  <c r="D1590" i="5"/>
  <c r="C1589" i="5"/>
  <c r="D1589" i="5"/>
  <c r="C1588" i="5"/>
  <c r="D1588" i="5"/>
  <c r="C1587" i="5"/>
  <c r="D1587" i="5"/>
  <c r="C1586" i="5"/>
  <c r="D1586" i="5"/>
  <c r="C1585" i="5"/>
  <c r="D1585" i="5"/>
  <c r="C1584" i="5"/>
  <c r="D1584" i="5"/>
  <c r="C1583" i="5"/>
  <c r="D1583" i="5"/>
  <c r="C1582" i="5"/>
  <c r="D1582" i="5"/>
  <c r="C1581" i="5"/>
  <c r="D1581" i="5"/>
  <c r="C1580" i="5"/>
  <c r="D1580" i="5"/>
  <c r="C1579" i="5"/>
  <c r="D1579" i="5"/>
  <c r="C1578" i="5"/>
  <c r="D1578" i="5"/>
  <c r="C1577" i="5"/>
  <c r="D1577" i="5"/>
  <c r="C1576" i="5"/>
  <c r="D1576" i="5"/>
  <c r="C1575" i="5"/>
  <c r="D1575" i="5"/>
  <c r="C1574" i="5"/>
  <c r="D1574" i="5"/>
  <c r="C1573" i="5"/>
  <c r="D1573" i="5"/>
  <c r="C1572" i="5"/>
  <c r="D1572" i="5"/>
  <c r="C1571" i="5"/>
  <c r="D1571" i="5"/>
  <c r="C1570" i="5"/>
  <c r="D1570" i="5"/>
  <c r="C1569" i="5"/>
  <c r="D1569" i="5"/>
  <c r="C1568" i="5"/>
  <c r="D1568" i="5"/>
  <c r="C1567" i="5"/>
  <c r="D1567" i="5"/>
  <c r="C1566" i="5"/>
  <c r="D1566" i="5"/>
  <c r="C1565" i="5"/>
  <c r="D1565" i="5"/>
  <c r="C1564" i="5"/>
  <c r="D1564" i="5"/>
  <c r="C1563" i="5"/>
  <c r="D1563" i="5"/>
  <c r="C1562" i="5"/>
  <c r="D1562" i="5"/>
  <c r="C1561" i="5"/>
  <c r="D1561" i="5"/>
  <c r="C1560" i="5"/>
  <c r="D1560" i="5"/>
  <c r="C1559" i="5"/>
  <c r="D1559" i="5"/>
  <c r="C1558" i="5"/>
  <c r="D1558" i="5"/>
  <c r="C1557" i="5"/>
  <c r="D1557" i="5"/>
  <c r="C1556" i="5"/>
  <c r="D1556" i="5"/>
  <c r="C1555" i="5"/>
  <c r="D1555" i="5"/>
  <c r="C1554" i="5"/>
  <c r="D1554" i="5"/>
  <c r="C1553" i="5"/>
  <c r="D1553" i="5"/>
  <c r="C1552" i="5"/>
  <c r="D1552" i="5"/>
  <c r="C1551" i="5"/>
  <c r="D1551" i="5"/>
  <c r="C1550" i="5"/>
  <c r="D1550" i="5"/>
  <c r="C1549" i="5"/>
  <c r="D1549" i="5"/>
  <c r="C1548" i="5"/>
  <c r="D1548" i="5"/>
  <c r="C1547" i="5"/>
  <c r="D1547" i="5"/>
  <c r="C1546" i="5"/>
  <c r="D1546" i="5"/>
  <c r="C1545" i="5"/>
  <c r="D1545" i="5"/>
  <c r="C1544" i="5"/>
  <c r="D1544" i="5"/>
  <c r="C1543" i="5"/>
  <c r="D1543" i="5"/>
  <c r="C1542" i="5"/>
  <c r="D1542" i="5"/>
  <c r="C1541" i="5"/>
  <c r="D1541" i="5"/>
  <c r="C1540" i="5"/>
  <c r="D1540" i="5"/>
  <c r="C1539" i="5"/>
  <c r="D1539" i="5"/>
  <c r="C1538" i="5"/>
  <c r="D1538" i="5"/>
  <c r="C1537" i="5"/>
  <c r="D1537" i="5"/>
  <c r="C1536" i="5"/>
  <c r="D1536" i="5"/>
  <c r="C1535" i="5"/>
  <c r="D1535" i="5"/>
  <c r="C1534" i="5"/>
  <c r="D1534" i="5"/>
  <c r="C1533" i="5"/>
  <c r="D1533" i="5"/>
  <c r="C1532" i="5"/>
  <c r="D1532" i="5"/>
  <c r="C1531" i="5"/>
  <c r="D1531" i="5"/>
  <c r="C1530" i="5"/>
  <c r="D1530" i="5"/>
  <c r="C1529" i="5"/>
  <c r="D1529" i="5"/>
  <c r="C1528" i="5"/>
  <c r="D1528" i="5"/>
  <c r="C1527" i="5"/>
  <c r="D1527" i="5"/>
  <c r="C1526" i="5"/>
  <c r="D1526" i="5"/>
  <c r="C1525" i="5"/>
  <c r="D1525" i="5"/>
  <c r="C1524" i="5"/>
  <c r="D1524" i="5"/>
  <c r="C1523" i="5"/>
  <c r="D1523" i="5"/>
  <c r="C1522" i="5"/>
  <c r="D1522" i="5"/>
  <c r="C1521" i="5"/>
  <c r="D1521" i="5"/>
  <c r="C1520" i="5"/>
  <c r="D1520" i="5"/>
  <c r="C1519" i="5"/>
  <c r="D1519" i="5"/>
  <c r="C1518" i="5"/>
  <c r="D1518" i="5"/>
  <c r="C1517" i="5"/>
  <c r="D1517" i="5"/>
  <c r="C1516" i="5"/>
  <c r="D1516" i="5"/>
  <c r="C1515" i="5"/>
  <c r="D1515" i="5"/>
  <c r="C1514" i="5"/>
  <c r="D1514" i="5"/>
  <c r="C1513" i="5"/>
  <c r="D1513" i="5"/>
  <c r="C1512" i="5"/>
  <c r="D1512" i="5"/>
  <c r="C1511" i="5"/>
  <c r="D1511" i="5"/>
  <c r="C1510" i="5"/>
  <c r="D1510" i="5"/>
  <c r="C1509" i="5"/>
  <c r="D1509" i="5"/>
  <c r="C1508" i="5"/>
  <c r="D1508" i="5"/>
  <c r="C1507" i="5"/>
  <c r="D1507" i="5"/>
  <c r="C1506" i="5"/>
  <c r="D1506" i="5"/>
  <c r="C1505" i="5"/>
  <c r="D1505" i="5"/>
  <c r="C1504" i="5"/>
  <c r="D1504" i="5"/>
  <c r="C1503" i="5"/>
  <c r="D1503" i="5"/>
  <c r="C1502" i="5"/>
  <c r="D1502" i="5"/>
  <c r="C1501" i="5"/>
  <c r="D1501" i="5"/>
  <c r="C1500" i="5"/>
  <c r="D1500" i="5"/>
  <c r="C1499" i="5"/>
  <c r="D1499" i="5"/>
  <c r="C1498" i="5"/>
  <c r="D1498" i="5"/>
  <c r="C1497" i="5"/>
  <c r="D1497" i="5"/>
  <c r="C1496" i="5"/>
  <c r="D1496" i="5"/>
  <c r="C1495" i="5"/>
  <c r="D1495" i="5"/>
  <c r="C1494" i="5"/>
  <c r="D1494" i="5"/>
  <c r="C1493" i="5"/>
  <c r="D1493" i="5"/>
  <c r="C1492" i="5"/>
  <c r="D1492" i="5"/>
  <c r="C1491" i="5"/>
  <c r="D1491" i="5"/>
  <c r="C1490" i="5"/>
  <c r="D1490" i="5"/>
  <c r="C1489" i="5"/>
  <c r="D1489" i="5"/>
  <c r="C1488" i="5"/>
  <c r="D1488" i="5"/>
  <c r="C1487" i="5"/>
  <c r="D1487" i="5"/>
  <c r="C1486" i="5"/>
  <c r="D1486" i="5"/>
  <c r="C1485" i="5"/>
  <c r="D1485" i="5"/>
  <c r="C1484" i="5"/>
  <c r="D1484" i="5"/>
  <c r="C1483" i="5"/>
  <c r="D1483" i="5"/>
  <c r="C1482" i="5"/>
  <c r="D1482" i="5"/>
  <c r="C1481" i="5"/>
  <c r="D1481" i="5"/>
  <c r="C1480" i="5"/>
  <c r="D1480" i="5"/>
  <c r="C1479" i="5"/>
  <c r="D1479" i="5"/>
  <c r="C1478" i="5"/>
  <c r="D1478" i="5"/>
  <c r="C1477" i="5"/>
  <c r="D1477" i="5"/>
  <c r="C1476" i="5"/>
  <c r="D1476" i="5"/>
  <c r="C1475" i="5"/>
  <c r="D1475" i="5"/>
  <c r="C1474" i="5"/>
  <c r="D1474" i="5"/>
  <c r="C1473" i="5"/>
  <c r="D1473" i="5"/>
  <c r="C1472" i="5"/>
  <c r="D1472" i="5"/>
  <c r="C1471" i="5"/>
  <c r="D1471" i="5"/>
  <c r="C1470" i="5"/>
  <c r="D1470" i="5"/>
  <c r="C1469" i="5"/>
  <c r="D1469" i="5"/>
  <c r="C1468" i="5"/>
  <c r="D1468" i="5"/>
  <c r="C1467" i="5"/>
  <c r="D1467" i="5"/>
  <c r="C1466" i="5"/>
  <c r="D1466" i="5"/>
  <c r="C1465" i="5"/>
  <c r="D1465" i="5"/>
  <c r="C1464" i="5"/>
  <c r="D1464" i="5"/>
  <c r="C1463" i="5"/>
  <c r="D1463" i="5"/>
  <c r="C1462" i="5"/>
  <c r="D1462" i="5"/>
  <c r="C1461" i="5"/>
  <c r="D1461" i="5"/>
  <c r="C1460" i="5"/>
  <c r="D1460" i="5"/>
  <c r="C1459" i="5"/>
  <c r="D1459" i="5"/>
  <c r="C1458" i="5"/>
  <c r="D1458" i="5"/>
  <c r="C1457" i="5"/>
  <c r="D1457" i="5"/>
  <c r="C1456" i="5"/>
  <c r="D1456" i="5"/>
  <c r="C1455" i="5"/>
  <c r="D1455" i="5"/>
  <c r="C1454" i="5"/>
  <c r="D1454" i="5"/>
  <c r="C1453" i="5"/>
  <c r="D1453" i="5"/>
  <c r="C1452" i="5"/>
  <c r="D1452" i="5"/>
  <c r="C1451" i="5"/>
  <c r="D1451" i="5"/>
  <c r="C1450" i="5"/>
  <c r="D1450" i="5"/>
  <c r="C1449" i="5"/>
  <c r="D1449" i="5"/>
  <c r="C1448" i="5"/>
  <c r="D1448" i="5"/>
  <c r="C1447" i="5"/>
  <c r="D1447" i="5"/>
  <c r="C1446" i="5"/>
  <c r="D1446" i="5"/>
  <c r="C1445" i="5"/>
  <c r="D1445" i="5"/>
  <c r="C1444" i="5"/>
  <c r="D1444" i="5"/>
  <c r="C1443" i="5"/>
  <c r="D1443" i="5"/>
  <c r="C1442" i="5"/>
  <c r="D1442" i="5"/>
  <c r="C1441" i="5"/>
  <c r="D1441" i="5"/>
  <c r="C1440" i="5"/>
  <c r="D1440" i="5"/>
  <c r="C1439" i="5"/>
  <c r="D1439" i="5"/>
  <c r="C1438" i="5"/>
  <c r="D1438" i="5"/>
  <c r="C1437" i="5"/>
  <c r="D1437" i="5"/>
  <c r="C1436" i="5"/>
  <c r="D1436" i="5"/>
  <c r="C1435" i="5"/>
  <c r="D1435" i="5"/>
  <c r="C1434" i="5"/>
  <c r="D1434" i="5"/>
  <c r="C1433" i="5"/>
  <c r="D1433" i="5"/>
  <c r="C1432" i="5"/>
  <c r="D1432" i="5"/>
  <c r="C1431" i="5"/>
  <c r="D1431" i="5"/>
  <c r="C1430" i="5"/>
  <c r="D1430" i="5"/>
  <c r="C1429" i="5"/>
  <c r="D1429" i="5"/>
  <c r="C1428" i="5"/>
  <c r="D1428" i="5"/>
  <c r="C1427" i="5"/>
  <c r="D1427" i="5"/>
  <c r="C1426" i="5"/>
  <c r="D1426" i="5"/>
  <c r="C1425" i="5"/>
  <c r="D1425" i="5"/>
  <c r="C1424" i="5"/>
  <c r="D1424" i="5"/>
  <c r="C1423" i="5"/>
  <c r="D1423" i="5"/>
  <c r="C1422" i="5"/>
  <c r="D1422" i="5"/>
  <c r="C1421" i="5"/>
  <c r="D1421" i="5"/>
  <c r="C1420" i="5"/>
  <c r="D1420" i="5"/>
  <c r="C1419" i="5"/>
  <c r="D1419" i="5"/>
  <c r="C1418" i="5"/>
  <c r="D1418" i="5"/>
  <c r="C1417" i="5"/>
  <c r="D1417" i="5"/>
  <c r="C1416" i="5"/>
  <c r="D1416" i="5"/>
  <c r="C1415" i="5"/>
  <c r="D1415" i="5"/>
  <c r="C1414" i="5"/>
  <c r="D1414" i="5"/>
  <c r="C1413" i="5"/>
  <c r="D1413" i="5"/>
  <c r="C1412" i="5"/>
  <c r="D1412" i="5"/>
  <c r="C1411" i="5"/>
  <c r="D1411" i="5"/>
  <c r="C1410" i="5"/>
  <c r="D1410" i="5"/>
  <c r="C1409" i="5"/>
  <c r="D1409" i="5"/>
  <c r="C1408" i="5"/>
  <c r="D1408" i="5"/>
  <c r="C1407" i="5"/>
  <c r="D1407" i="5"/>
  <c r="C1406" i="5"/>
  <c r="D1406" i="5"/>
  <c r="C1405" i="5"/>
  <c r="D1405" i="5"/>
  <c r="C1404" i="5"/>
  <c r="D1404" i="5"/>
  <c r="C1403" i="5"/>
  <c r="D1403" i="5"/>
  <c r="C1402" i="5"/>
  <c r="D1402" i="5"/>
  <c r="C1401" i="5"/>
  <c r="D1401" i="5"/>
  <c r="C1400" i="5"/>
  <c r="D1400" i="5"/>
  <c r="C1399" i="5"/>
  <c r="D1399" i="5"/>
  <c r="C1398" i="5"/>
  <c r="D1398" i="5"/>
  <c r="C1397" i="5"/>
  <c r="D1397" i="5"/>
  <c r="C1396" i="5"/>
  <c r="D1396" i="5"/>
  <c r="C1395" i="5"/>
  <c r="D1395" i="5"/>
  <c r="C1394" i="5"/>
  <c r="D1394" i="5"/>
  <c r="C1393" i="5"/>
  <c r="D1393" i="5"/>
  <c r="C1392" i="5"/>
  <c r="D1392" i="5"/>
  <c r="C1391" i="5"/>
  <c r="D1391" i="5"/>
  <c r="C1390" i="5"/>
  <c r="D1390" i="5"/>
  <c r="C1389" i="5"/>
  <c r="D1389" i="5"/>
  <c r="C1388" i="5"/>
  <c r="D1388" i="5"/>
  <c r="C1387" i="5"/>
  <c r="D1387" i="5"/>
  <c r="C1386" i="5"/>
  <c r="D1386" i="5"/>
  <c r="C1385" i="5"/>
  <c r="D1385" i="5"/>
  <c r="C1384" i="5"/>
  <c r="D1384" i="5"/>
  <c r="C1383" i="5"/>
  <c r="D1383" i="5"/>
  <c r="C1382" i="5"/>
  <c r="D1382" i="5"/>
  <c r="C1381" i="5"/>
  <c r="D1381" i="5"/>
  <c r="C1380" i="5"/>
  <c r="D1380" i="5"/>
  <c r="C1379" i="5"/>
  <c r="D1379" i="5"/>
  <c r="C1378" i="5"/>
  <c r="D1378" i="5"/>
  <c r="C1377" i="5"/>
  <c r="D1377" i="5"/>
  <c r="C1376" i="5"/>
  <c r="D1376" i="5"/>
  <c r="C1375" i="5"/>
  <c r="D1375" i="5"/>
  <c r="C1374" i="5"/>
  <c r="D1374" i="5"/>
  <c r="C1373" i="5"/>
  <c r="D1373" i="5"/>
  <c r="C1372" i="5"/>
  <c r="D1372" i="5"/>
  <c r="C1371" i="5"/>
  <c r="D1371" i="5"/>
  <c r="C1370" i="5"/>
  <c r="D1370" i="5"/>
  <c r="C1369" i="5"/>
  <c r="D1369" i="5"/>
  <c r="C1368" i="5"/>
  <c r="D1368" i="5"/>
  <c r="C1367" i="5"/>
  <c r="D1367" i="5"/>
  <c r="C1366" i="5"/>
  <c r="D1366" i="5"/>
  <c r="C1365" i="5"/>
  <c r="D1365" i="5"/>
  <c r="C1364" i="5"/>
  <c r="D1364" i="5"/>
  <c r="C1363" i="5"/>
  <c r="D1363" i="5"/>
  <c r="C1362" i="5"/>
  <c r="D1362" i="5"/>
  <c r="C1361" i="5"/>
  <c r="D1361" i="5"/>
  <c r="C1360" i="5"/>
  <c r="D1360" i="5"/>
  <c r="C1359" i="5"/>
  <c r="D1359" i="5"/>
  <c r="C1358" i="5"/>
  <c r="D1358" i="5"/>
  <c r="C1357" i="5"/>
  <c r="D1357" i="5"/>
  <c r="C1356" i="5"/>
  <c r="D1356" i="5"/>
  <c r="C1355" i="5"/>
  <c r="D1355" i="5"/>
  <c r="C1354" i="5"/>
  <c r="D1354" i="5"/>
  <c r="C1353" i="5"/>
  <c r="D1353" i="5"/>
  <c r="C1352" i="5"/>
  <c r="D1352" i="5"/>
  <c r="C1351" i="5"/>
  <c r="D1351" i="5"/>
  <c r="C1350" i="5"/>
  <c r="D1350" i="5"/>
  <c r="C1349" i="5"/>
  <c r="D1349" i="5"/>
  <c r="C1348" i="5"/>
  <c r="D1348" i="5"/>
  <c r="C1347" i="5"/>
  <c r="D1347" i="5"/>
  <c r="C1346" i="5"/>
  <c r="D1346" i="5"/>
  <c r="C1345" i="5"/>
  <c r="D1345" i="5"/>
  <c r="C1344" i="5"/>
  <c r="D1344" i="5"/>
  <c r="C1343" i="5"/>
  <c r="D1343" i="5"/>
  <c r="C1342" i="5"/>
  <c r="D1342" i="5"/>
  <c r="C1341" i="5"/>
  <c r="D1341" i="5"/>
  <c r="C1340" i="5"/>
  <c r="D1340" i="5"/>
  <c r="C1339" i="5"/>
  <c r="D1339" i="5"/>
  <c r="C1338" i="5"/>
  <c r="D1338" i="5"/>
  <c r="C1337" i="5"/>
  <c r="D1337" i="5"/>
  <c r="C1336" i="5"/>
  <c r="D1336" i="5"/>
  <c r="C1335" i="5"/>
  <c r="D1335" i="5"/>
  <c r="C1334" i="5"/>
  <c r="D1334" i="5"/>
  <c r="C1333" i="5"/>
  <c r="D1333" i="5"/>
  <c r="C1332" i="5"/>
  <c r="D1332" i="5"/>
  <c r="C1331" i="5"/>
  <c r="D1331" i="5"/>
  <c r="C1330" i="5"/>
  <c r="D1330" i="5"/>
  <c r="C1329" i="5"/>
  <c r="D1329" i="5"/>
  <c r="C1328" i="5"/>
  <c r="D1328" i="5"/>
  <c r="C1327" i="5"/>
  <c r="D1327" i="5"/>
  <c r="C1326" i="5"/>
  <c r="D1326" i="5"/>
  <c r="C1325" i="5"/>
  <c r="D1325" i="5"/>
  <c r="C1324" i="5"/>
  <c r="D1324" i="5"/>
  <c r="C1323" i="5"/>
  <c r="D1323" i="5"/>
  <c r="C1322" i="5"/>
  <c r="D1322" i="5"/>
  <c r="C1321" i="5"/>
  <c r="D1321" i="5"/>
  <c r="C1320" i="5"/>
  <c r="D1320" i="5"/>
  <c r="C1319" i="5"/>
  <c r="D1319" i="5"/>
  <c r="C1318" i="5"/>
  <c r="D1318" i="5"/>
  <c r="C1317" i="5"/>
  <c r="D1317" i="5"/>
  <c r="C1316" i="5"/>
  <c r="D1316" i="5"/>
  <c r="C1315" i="5"/>
  <c r="D1315" i="5"/>
  <c r="C1314" i="5"/>
  <c r="D1314" i="5"/>
  <c r="C1313" i="5"/>
  <c r="D1313" i="5"/>
  <c r="C1312" i="5"/>
  <c r="D1312" i="5"/>
  <c r="C1311" i="5"/>
  <c r="D1311" i="5"/>
  <c r="C1310" i="5"/>
  <c r="D1310" i="5"/>
  <c r="C1309" i="5"/>
  <c r="D1309" i="5"/>
  <c r="C1308" i="5"/>
  <c r="D1308" i="5"/>
  <c r="C1307" i="5"/>
  <c r="D1307" i="5"/>
  <c r="C1306" i="5"/>
  <c r="D1306" i="5"/>
  <c r="C1305" i="5"/>
  <c r="D1305" i="5"/>
  <c r="C1304" i="5"/>
  <c r="D1304" i="5"/>
  <c r="C1303" i="5"/>
  <c r="D1303" i="5"/>
  <c r="C1302" i="5"/>
  <c r="D1302" i="5"/>
  <c r="C1301" i="5"/>
  <c r="D1301" i="5"/>
  <c r="C1300" i="5"/>
  <c r="D1300" i="5"/>
  <c r="C1299" i="5"/>
  <c r="D1299" i="5"/>
  <c r="C1298" i="5"/>
  <c r="D1298" i="5"/>
  <c r="C1297" i="5"/>
  <c r="D1297" i="5"/>
  <c r="C1296" i="5"/>
  <c r="D1296" i="5"/>
  <c r="C1295" i="5"/>
  <c r="D1295" i="5"/>
  <c r="C1294" i="5"/>
  <c r="D1294" i="5"/>
  <c r="C1293" i="5"/>
  <c r="D1293" i="5"/>
  <c r="C1292" i="5"/>
  <c r="D1292" i="5"/>
  <c r="C1291" i="5"/>
  <c r="D1291" i="5"/>
  <c r="C1290" i="5"/>
  <c r="D1290" i="5"/>
  <c r="C1289" i="5"/>
  <c r="D1289" i="5"/>
  <c r="C1288" i="5"/>
  <c r="D1288" i="5"/>
  <c r="C1287" i="5"/>
  <c r="D1287" i="5"/>
  <c r="C1286" i="5"/>
  <c r="D1286" i="5"/>
  <c r="C1285" i="5"/>
  <c r="D1285" i="5"/>
  <c r="C1284" i="5"/>
  <c r="D1284" i="5"/>
  <c r="C1283" i="5"/>
  <c r="D1283" i="5"/>
  <c r="C1282" i="5"/>
  <c r="D1282" i="5"/>
  <c r="C1281" i="5"/>
  <c r="D1281" i="5"/>
  <c r="C1280" i="5"/>
  <c r="D1280" i="5"/>
  <c r="C1279" i="5"/>
  <c r="D1279" i="5"/>
  <c r="C1278" i="5"/>
  <c r="D1278" i="5"/>
  <c r="C1277" i="5"/>
  <c r="D1277" i="5"/>
  <c r="C1276" i="5"/>
  <c r="D1276" i="5"/>
  <c r="C1275" i="5"/>
  <c r="D1275" i="5"/>
  <c r="C1274" i="5"/>
  <c r="D1274" i="5"/>
  <c r="C1273" i="5"/>
  <c r="D1273" i="5"/>
  <c r="C1272" i="5"/>
  <c r="D1272" i="5"/>
  <c r="C1271" i="5"/>
  <c r="D1271" i="5"/>
  <c r="C1270" i="5"/>
  <c r="D1270" i="5"/>
  <c r="C1269" i="5"/>
  <c r="D1269" i="5"/>
  <c r="C1268" i="5"/>
  <c r="D1268" i="5"/>
  <c r="C1267" i="5"/>
  <c r="D1267" i="5"/>
  <c r="C1266" i="5"/>
  <c r="D1266" i="5"/>
  <c r="C1265" i="5"/>
  <c r="D1265" i="5"/>
  <c r="C1264" i="5"/>
  <c r="D1264" i="5"/>
  <c r="C1263" i="5"/>
  <c r="D1263" i="5"/>
  <c r="C1262" i="5"/>
  <c r="D1262" i="5"/>
  <c r="C1261" i="5"/>
  <c r="D1261" i="5"/>
  <c r="C1260" i="5"/>
  <c r="D1260" i="5"/>
  <c r="C1259" i="5"/>
  <c r="D1259" i="5"/>
  <c r="C1258" i="5"/>
  <c r="D1258" i="5"/>
  <c r="C1257" i="5"/>
  <c r="D1257" i="5"/>
  <c r="C1256" i="5"/>
  <c r="D1256" i="5"/>
  <c r="C1255" i="5"/>
  <c r="D1255" i="5"/>
  <c r="C1254" i="5"/>
  <c r="D1254" i="5"/>
  <c r="C1253" i="5"/>
  <c r="D1253" i="5"/>
  <c r="C1252" i="5"/>
  <c r="D1252" i="5"/>
  <c r="C1251" i="5"/>
  <c r="D1251" i="5"/>
  <c r="C1250" i="5"/>
  <c r="D1250" i="5"/>
  <c r="C1249" i="5"/>
  <c r="D1249" i="5"/>
  <c r="C1248" i="5"/>
  <c r="D1248" i="5"/>
  <c r="C1247" i="5"/>
  <c r="D1247" i="5"/>
  <c r="C1246" i="5"/>
  <c r="D1246" i="5"/>
  <c r="C1245" i="5"/>
  <c r="D1245" i="5"/>
  <c r="C1244" i="5"/>
  <c r="D1244" i="5"/>
  <c r="C1243" i="5"/>
  <c r="D1243" i="5"/>
  <c r="C1242" i="5"/>
  <c r="D1242" i="5"/>
  <c r="C1241" i="5"/>
  <c r="D1241" i="5"/>
  <c r="C1240" i="5"/>
  <c r="D1240" i="5"/>
  <c r="C1239" i="5"/>
  <c r="D1239" i="5"/>
  <c r="C1238" i="5"/>
  <c r="D1238" i="5"/>
  <c r="C1237" i="5"/>
  <c r="D1237" i="5"/>
  <c r="C1236" i="5"/>
  <c r="D1236" i="5"/>
  <c r="C1235" i="5"/>
  <c r="D1235" i="5"/>
  <c r="C1234" i="5"/>
  <c r="D1234" i="5"/>
  <c r="C1233" i="5"/>
  <c r="D1233" i="5"/>
  <c r="C1232" i="5"/>
  <c r="D1232" i="5"/>
  <c r="C1231" i="5"/>
  <c r="D1231" i="5"/>
  <c r="C1230" i="5"/>
  <c r="D1230" i="5"/>
  <c r="C1229" i="5"/>
  <c r="D1229" i="5"/>
  <c r="C1228" i="5"/>
  <c r="D1228" i="5"/>
  <c r="C1227" i="5"/>
  <c r="D1227" i="5"/>
  <c r="C1226" i="5"/>
  <c r="D1226" i="5"/>
  <c r="C1225" i="5"/>
  <c r="D1225" i="5"/>
  <c r="C1224" i="5"/>
  <c r="D1224" i="5"/>
  <c r="C1223" i="5"/>
  <c r="D1223" i="5"/>
  <c r="C1222" i="5"/>
  <c r="D1222" i="5"/>
  <c r="C1221" i="5"/>
  <c r="D1221" i="5"/>
  <c r="C1220" i="5"/>
  <c r="D1220" i="5"/>
  <c r="C1219" i="5"/>
  <c r="D1219" i="5"/>
  <c r="C1218" i="5"/>
  <c r="D1218" i="5"/>
  <c r="C1217" i="5"/>
  <c r="D1217" i="5"/>
  <c r="C1216" i="5"/>
  <c r="D1216" i="5"/>
  <c r="C1215" i="5"/>
  <c r="D1215" i="5"/>
  <c r="C1214" i="5"/>
  <c r="D1214" i="5"/>
  <c r="C1213" i="5"/>
  <c r="D1213" i="5"/>
  <c r="C1212" i="5"/>
  <c r="D1212" i="5"/>
  <c r="C1211" i="5"/>
  <c r="D1211" i="5"/>
  <c r="C1210" i="5"/>
  <c r="D1210" i="5"/>
  <c r="C1209" i="5"/>
  <c r="D1209" i="5"/>
  <c r="C1208" i="5"/>
  <c r="D1208" i="5"/>
  <c r="C1207" i="5"/>
  <c r="D1207" i="5"/>
  <c r="C1206" i="5"/>
  <c r="D1206" i="5"/>
  <c r="C1205" i="5"/>
  <c r="D1205" i="5"/>
  <c r="C1204" i="5"/>
  <c r="D1204" i="5"/>
  <c r="C1203" i="5"/>
  <c r="D1203" i="5"/>
  <c r="C1202" i="5"/>
  <c r="D1202" i="5"/>
  <c r="C1201" i="5"/>
  <c r="D1201" i="5"/>
  <c r="C1200" i="5"/>
  <c r="D1200" i="5"/>
  <c r="C1199" i="5"/>
  <c r="D1199" i="5"/>
  <c r="C1198" i="5"/>
  <c r="D1198" i="5"/>
  <c r="C1197" i="5"/>
  <c r="D1197" i="5"/>
  <c r="C1196" i="5"/>
  <c r="D1196" i="5"/>
  <c r="C1195" i="5"/>
  <c r="D1195" i="5"/>
  <c r="C1194" i="5"/>
  <c r="D1194" i="5"/>
  <c r="C1193" i="5"/>
  <c r="D1193" i="5"/>
  <c r="C1192" i="5"/>
  <c r="D1192" i="5"/>
  <c r="C1191" i="5"/>
  <c r="D1191" i="5"/>
  <c r="C1190" i="5"/>
  <c r="D1190" i="5"/>
  <c r="C1189" i="5"/>
  <c r="D1189" i="5"/>
  <c r="C1188" i="5"/>
  <c r="D1188" i="5"/>
  <c r="C1187" i="5"/>
  <c r="D1187" i="5"/>
  <c r="C1186" i="5"/>
  <c r="D1186" i="5"/>
  <c r="C1185" i="5"/>
  <c r="D1185" i="5"/>
  <c r="C1184" i="5"/>
  <c r="D1184" i="5"/>
  <c r="C1183" i="5"/>
  <c r="D1183" i="5"/>
  <c r="C1182" i="5"/>
  <c r="D1182" i="5"/>
  <c r="C1181" i="5"/>
  <c r="D1181" i="5"/>
  <c r="C1180" i="5"/>
  <c r="D1180" i="5"/>
  <c r="C1179" i="5"/>
  <c r="D1179" i="5"/>
  <c r="C1178" i="5"/>
  <c r="D1178" i="5"/>
  <c r="C1177" i="5"/>
  <c r="D1177" i="5"/>
  <c r="C1176" i="5"/>
  <c r="D1176" i="5"/>
  <c r="C1175" i="5"/>
  <c r="D1175" i="5"/>
  <c r="C1174" i="5"/>
  <c r="D1174" i="5"/>
  <c r="C1173" i="5"/>
  <c r="D1173" i="5"/>
  <c r="C1172" i="5"/>
  <c r="D1172" i="5"/>
  <c r="C1171" i="5"/>
  <c r="D1171" i="5"/>
  <c r="C1170" i="5"/>
  <c r="D1170" i="5"/>
  <c r="C1169" i="5"/>
  <c r="D1169" i="5"/>
  <c r="C1168" i="5"/>
  <c r="D1168" i="5"/>
  <c r="C1167" i="5"/>
  <c r="D1167" i="5"/>
  <c r="C1166" i="5"/>
  <c r="D1166" i="5"/>
  <c r="C1165" i="5"/>
  <c r="D1165" i="5"/>
  <c r="C1164" i="5"/>
  <c r="D1164" i="5"/>
  <c r="C1163" i="5"/>
  <c r="D1163" i="5"/>
  <c r="C1162" i="5"/>
  <c r="D1162" i="5"/>
  <c r="C1161" i="5"/>
  <c r="D1161" i="5"/>
  <c r="C1160" i="5"/>
  <c r="D1160" i="5"/>
  <c r="C1159" i="5"/>
  <c r="D1159" i="5"/>
  <c r="C1158" i="5"/>
  <c r="D1158" i="5"/>
  <c r="C1157" i="5"/>
  <c r="D1157" i="5"/>
  <c r="C1156" i="5"/>
  <c r="D1156" i="5"/>
  <c r="C1155" i="5"/>
  <c r="D1155" i="5"/>
  <c r="C1154" i="5"/>
  <c r="D1154" i="5"/>
  <c r="C1153" i="5"/>
  <c r="D1153" i="5"/>
  <c r="C1152" i="5"/>
  <c r="D1152" i="5"/>
  <c r="C1151" i="5"/>
  <c r="D1151" i="5"/>
  <c r="C1150" i="5"/>
  <c r="D1150" i="5"/>
  <c r="C1149" i="5"/>
  <c r="D1149" i="5"/>
  <c r="C1148" i="5"/>
  <c r="D1148" i="5"/>
  <c r="C1147" i="5"/>
  <c r="D1147" i="5"/>
  <c r="C1146" i="5"/>
  <c r="D1146" i="5"/>
  <c r="C1145" i="5"/>
  <c r="D1145" i="5"/>
  <c r="C1144" i="5"/>
  <c r="D1144" i="5"/>
  <c r="C1143" i="5"/>
  <c r="D1143" i="5"/>
  <c r="C1142" i="5"/>
  <c r="D1142" i="5"/>
  <c r="C1141" i="5"/>
  <c r="D1141" i="5"/>
  <c r="C1140" i="5"/>
  <c r="D1140" i="5"/>
  <c r="C1139" i="5"/>
  <c r="D1139" i="5"/>
  <c r="C1138" i="5"/>
  <c r="D1138" i="5"/>
  <c r="C1137" i="5"/>
  <c r="D1137" i="5"/>
  <c r="C1136" i="5"/>
  <c r="D1136" i="5"/>
  <c r="C1135" i="5"/>
  <c r="D1135" i="5"/>
  <c r="C1134" i="5"/>
  <c r="D1134" i="5"/>
  <c r="C1133" i="5"/>
  <c r="D1133" i="5"/>
  <c r="C1132" i="5"/>
  <c r="D1132" i="5"/>
  <c r="C1131" i="5"/>
  <c r="D1131" i="5"/>
  <c r="C1130" i="5"/>
  <c r="D1130" i="5"/>
  <c r="C1129" i="5"/>
  <c r="D1129" i="5"/>
  <c r="C1128" i="5"/>
  <c r="D1128" i="5"/>
  <c r="C1127" i="5"/>
  <c r="D1127" i="5"/>
  <c r="C1126" i="5"/>
  <c r="D1126" i="5"/>
  <c r="C1125" i="5"/>
  <c r="D1125" i="5"/>
  <c r="C1124" i="5"/>
  <c r="D1124" i="5"/>
  <c r="C1123" i="5"/>
  <c r="D1123" i="5"/>
  <c r="C1122" i="5"/>
  <c r="D1122" i="5"/>
  <c r="C1121" i="5"/>
  <c r="D1121" i="5"/>
  <c r="C1120" i="5"/>
  <c r="D1120" i="5"/>
  <c r="C1119" i="5"/>
  <c r="D1119" i="5"/>
  <c r="C1118" i="5"/>
  <c r="D1118" i="5"/>
  <c r="C1117" i="5"/>
  <c r="D1117" i="5"/>
  <c r="C1116" i="5"/>
  <c r="D1116" i="5"/>
  <c r="C1115" i="5"/>
  <c r="D1115" i="5"/>
  <c r="C1114" i="5"/>
  <c r="D1114" i="5"/>
  <c r="C1113" i="5"/>
  <c r="D1113" i="5"/>
  <c r="C1112" i="5"/>
  <c r="D1112" i="5"/>
  <c r="C1111" i="5"/>
  <c r="D1111" i="5"/>
  <c r="C1110" i="5"/>
  <c r="D1110" i="5"/>
  <c r="C1109" i="5"/>
  <c r="D1109" i="5"/>
  <c r="C1108" i="5"/>
  <c r="D1108" i="5"/>
  <c r="C1107" i="5"/>
  <c r="D1107" i="5"/>
  <c r="C1106" i="5"/>
  <c r="D1106" i="5"/>
  <c r="C1105" i="5"/>
  <c r="D1105" i="5"/>
  <c r="C1104" i="5"/>
  <c r="D1104" i="5"/>
  <c r="C1103" i="5"/>
  <c r="D1103" i="5"/>
  <c r="C1102" i="5"/>
  <c r="D1102" i="5"/>
  <c r="C1101" i="5"/>
  <c r="D1101" i="5"/>
  <c r="C1100" i="5"/>
  <c r="D1100" i="5"/>
  <c r="C1099" i="5"/>
  <c r="D1099" i="5"/>
  <c r="C1098" i="5"/>
  <c r="D1098" i="5"/>
  <c r="C1097" i="5"/>
  <c r="D1097" i="5"/>
  <c r="C1096" i="5"/>
  <c r="D1096" i="5"/>
  <c r="C1095" i="5"/>
  <c r="D1095" i="5"/>
  <c r="C1094" i="5"/>
  <c r="D1094" i="5"/>
  <c r="C1093" i="5"/>
  <c r="D1093" i="5"/>
  <c r="C1092" i="5"/>
  <c r="D1092" i="5"/>
  <c r="C1091" i="5"/>
  <c r="D1091" i="5"/>
  <c r="C1090" i="5"/>
  <c r="D1090" i="5"/>
  <c r="C1089" i="5"/>
  <c r="D1089" i="5"/>
  <c r="C1088" i="5"/>
  <c r="D1088" i="5"/>
  <c r="C1087" i="5"/>
  <c r="D1087" i="5"/>
  <c r="C1086" i="5"/>
  <c r="D1086" i="5"/>
  <c r="C1085" i="5"/>
  <c r="D1085" i="5"/>
  <c r="C1084" i="5"/>
  <c r="D1084" i="5"/>
  <c r="C1083" i="5"/>
  <c r="D1083" i="5"/>
  <c r="C1082" i="5"/>
  <c r="D1082" i="5"/>
  <c r="C1081" i="5"/>
  <c r="D1081" i="5"/>
  <c r="C1080" i="5"/>
  <c r="D1080" i="5"/>
  <c r="C1079" i="5"/>
  <c r="D1079" i="5"/>
  <c r="C1078" i="5"/>
  <c r="D1078" i="5"/>
  <c r="C1077" i="5"/>
  <c r="D1077" i="5"/>
  <c r="C1076" i="5"/>
  <c r="D1076" i="5"/>
  <c r="C1075" i="5"/>
  <c r="D1075" i="5"/>
  <c r="C1074" i="5"/>
  <c r="D1074" i="5"/>
  <c r="C1073" i="5"/>
  <c r="D1073" i="5"/>
  <c r="C1072" i="5"/>
  <c r="D1072" i="5"/>
  <c r="C1071" i="5"/>
  <c r="D1071" i="5"/>
  <c r="C1070" i="5"/>
  <c r="D1070" i="5"/>
  <c r="C1069" i="5"/>
  <c r="D1069" i="5"/>
  <c r="C1068" i="5"/>
  <c r="D1068" i="5"/>
  <c r="C1067" i="5"/>
  <c r="D1067" i="5"/>
  <c r="C1066" i="5"/>
  <c r="D1066" i="5"/>
  <c r="C1065" i="5"/>
  <c r="D1065" i="5"/>
  <c r="C1064" i="5"/>
  <c r="D1064" i="5"/>
  <c r="C1063" i="5"/>
  <c r="D1063" i="5"/>
  <c r="C1062" i="5"/>
  <c r="D1062" i="5"/>
  <c r="C1061" i="5"/>
  <c r="D1061" i="5"/>
  <c r="C1060" i="5"/>
  <c r="D1060" i="5"/>
  <c r="C1059" i="5"/>
  <c r="D1059" i="5"/>
  <c r="C1058" i="5"/>
  <c r="D1058" i="5"/>
  <c r="C1057" i="5"/>
  <c r="D1057" i="5"/>
  <c r="C1056" i="5"/>
  <c r="D1056" i="5"/>
  <c r="C1055" i="5"/>
  <c r="D1055" i="5"/>
  <c r="C1054" i="5"/>
  <c r="D1054" i="5"/>
  <c r="C1053" i="5"/>
  <c r="D1053" i="5"/>
  <c r="C1052" i="5"/>
  <c r="D1052" i="5"/>
  <c r="C1051" i="5"/>
  <c r="D1051" i="5"/>
  <c r="C1050" i="5"/>
  <c r="D1050" i="5"/>
  <c r="C1049" i="5"/>
  <c r="D1049" i="5"/>
  <c r="C1048" i="5"/>
  <c r="D1048" i="5"/>
  <c r="C1047" i="5"/>
  <c r="D1047" i="5"/>
  <c r="C1046" i="5"/>
  <c r="D1046" i="5"/>
  <c r="C1045" i="5"/>
  <c r="D1045" i="5"/>
  <c r="C1044" i="5"/>
  <c r="D1044" i="5"/>
  <c r="C1043" i="5"/>
  <c r="D1043" i="5"/>
  <c r="C1042" i="5"/>
  <c r="D1042" i="5"/>
  <c r="C1041" i="5"/>
  <c r="D1041" i="5"/>
  <c r="C1040" i="5"/>
  <c r="D1040" i="5"/>
  <c r="C1039" i="5"/>
  <c r="D1039" i="5"/>
  <c r="C1038" i="5"/>
  <c r="D1038" i="5"/>
  <c r="C1037" i="5"/>
  <c r="D1037" i="5"/>
  <c r="C1036" i="5"/>
  <c r="D1036" i="5"/>
  <c r="C1035" i="5"/>
  <c r="D1035" i="5"/>
  <c r="C1034" i="5"/>
  <c r="D1034" i="5"/>
  <c r="C1033" i="5"/>
  <c r="D1033" i="5"/>
  <c r="C1032" i="5"/>
  <c r="D1032" i="5"/>
  <c r="C1031" i="5"/>
  <c r="D1031" i="5"/>
  <c r="C1030" i="5"/>
  <c r="D1030" i="5"/>
  <c r="C1029" i="5"/>
  <c r="D1029" i="5"/>
  <c r="C1028" i="5"/>
  <c r="D1028" i="5"/>
  <c r="C1027" i="5"/>
  <c r="D1027" i="5"/>
  <c r="C1026" i="5"/>
  <c r="D1026" i="5"/>
  <c r="C1025" i="5"/>
  <c r="D1025" i="5"/>
  <c r="C1024" i="5"/>
  <c r="D1024" i="5"/>
  <c r="C1023" i="5"/>
  <c r="D1023" i="5"/>
  <c r="C1022" i="5"/>
  <c r="D1022" i="5"/>
  <c r="C1021" i="5"/>
  <c r="D1021" i="5"/>
  <c r="C1020" i="5"/>
  <c r="D1020" i="5"/>
  <c r="C1019" i="5"/>
  <c r="D1019" i="5"/>
  <c r="C1018" i="5"/>
  <c r="D1018" i="5"/>
  <c r="C1017" i="5"/>
  <c r="D1017" i="5"/>
  <c r="C1016" i="5"/>
  <c r="D1016" i="5"/>
  <c r="C1015" i="5"/>
  <c r="D1015" i="5"/>
  <c r="C1014" i="5"/>
  <c r="D1014" i="5"/>
  <c r="C1013" i="5"/>
  <c r="D1013" i="5"/>
  <c r="C1012" i="5"/>
  <c r="D1012" i="5"/>
  <c r="C1011" i="5"/>
  <c r="D1011" i="5"/>
  <c r="C1010" i="5"/>
  <c r="D1010" i="5"/>
  <c r="C1009" i="5"/>
  <c r="D1009" i="5"/>
  <c r="C1008" i="5"/>
  <c r="D1008" i="5"/>
  <c r="C1007" i="5"/>
  <c r="D1007" i="5"/>
  <c r="C1006" i="5"/>
  <c r="D1006" i="5"/>
  <c r="C1005" i="5"/>
  <c r="D1005" i="5"/>
  <c r="C1004" i="5"/>
  <c r="D1004" i="5"/>
  <c r="C1003" i="5"/>
  <c r="D1003" i="5"/>
  <c r="C1002" i="5"/>
  <c r="D1002" i="5"/>
  <c r="C1001" i="5"/>
  <c r="D1001" i="5"/>
  <c r="C1000" i="5"/>
  <c r="D1000" i="5"/>
  <c r="C999" i="5"/>
  <c r="D999" i="5"/>
  <c r="C998" i="5"/>
  <c r="D998" i="5"/>
  <c r="C997" i="5"/>
  <c r="D997" i="5"/>
  <c r="C996" i="5"/>
  <c r="D996" i="5"/>
  <c r="C995" i="5"/>
  <c r="D995" i="5"/>
  <c r="C994" i="5"/>
  <c r="D994" i="5"/>
  <c r="C993" i="5"/>
  <c r="D993" i="5"/>
  <c r="C992" i="5"/>
  <c r="D992" i="5"/>
  <c r="C991" i="5"/>
  <c r="D991" i="5"/>
  <c r="C990" i="5"/>
  <c r="D990" i="5"/>
  <c r="C989" i="5"/>
  <c r="D989" i="5"/>
  <c r="C988" i="5"/>
  <c r="D988" i="5"/>
  <c r="C987" i="5"/>
  <c r="D987" i="5"/>
  <c r="C986" i="5"/>
  <c r="D986" i="5"/>
  <c r="C985" i="5"/>
  <c r="D985" i="5"/>
  <c r="C984" i="5"/>
  <c r="D984" i="5"/>
  <c r="C983" i="5"/>
  <c r="D983" i="5"/>
  <c r="C982" i="5"/>
  <c r="D982" i="5"/>
  <c r="C981" i="5"/>
  <c r="D981" i="5"/>
  <c r="C980" i="5"/>
  <c r="D980" i="5"/>
  <c r="C979" i="5"/>
  <c r="D979" i="5"/>
  <c r="C978" i="5"/>
  <c r="D978" i="5"/>
  <c r="C977" i="5"/>
  <c r="D977" i="5"/>
  <c r="C976" i="5"/>
  <c r="D976" i="5"/>
  <c r="C975" i="5"/>
  <c r="D975" i="5"/>
  <c r="C974" i="5"/>
  <c r="D974" i="5"/>
  <c r="C973" i="5"/>
  <c r="D973" i="5"/>
  <c r="C972" i="5"/>
  <c r="D972" i="5"/>
  <c r="C971" i="5"/>
  <c r="D971" i="5"/>
  <c r="C970" i="5"/>
  <c r="D970" i="5"/>
  <c r="C969" i="5"/>
  <c r="D969" i="5"/>
  <c r="C968" i="5"/>
  <c r="D968" i="5"/>
  <c r="C967" i="5"/>
  <c r="D967" i="5"/>
  <c r="C966" i="5"/>
  <c r="D966" i="5"/>
  <c r="C965" i="5"/>
  <c r="D965" i="5"/>
  <c r="C964" i="5"/>
  <c r="D964" i="5"/>
  <c r="C963" i="5"/>
  <c r="D963" i="5"/>
  <c r="C962" i="5"/>
  <c r="D962" i="5"/>
  <c r="C961" i="5"/>
  <c r="D961" i="5"/>
  <c r="C960" i="5"/>
  <c r="D960" i="5"/>
  <c r="C959" i="5"/>
  <c r="D959" i="5"/>
  <c r="C958" i="5"/>
  <c r="D958" i="5"/>
  <c r="C957" i="5"/>
  <c r="D957" i="5"/>
  <c r="C956" i="5"/>
  <c r="D956" i="5"/>
  <c r="C955" i="5"/>
  <c r="D955" i="5"/>
  <c r="C954" i="5"/>
  <c r="D954" i="5"/>
  <c r="C953" i="5"/>
  <c r="D953" i="5"/>
  <c r="C952" i="5"/>
  <c r="D952" i="5"/>
  <c r="C951" i="5"/>
  <c r="D951" i="5"/>
  <c r="C950" i="5"/>
  <c r="D950" i="5"/>
  <c r="C949" i="5"/>
  <c r="D949" i="5"/>
  <c r="C948" i="5"/>
  <c r="D948" i="5"/>
  <c r="C947" i="5"/>
  <c r="D947" i="5"/>
  <c r="C946" i="5"/>
  <c r="D946" i="5"/>
  <c r="C945" i="5"/>
  <c r="D945" i="5"/>
  <c r="C944" i="5"/>
  <c r="D944" i="5"/>
  <c r="C943" i="5"/>
  <c r="D943" i="5"/>
  <c r="C942" i="5"/>
  <c r="D942" i="5"/>
  <c r="C941" i="5"/>
  <c r="D941" i="5"/>
  <c r="C940" i="5"/>
  <c r="D940" i="5"/>
  <c r="C939" i="5"/>
  <c r="D939" i="5"/>
  <c r="C938" i="5"/>
  <c r="D938" i="5"/>
  <c r="C937" i="5"/>
  <c r="D937" i="5"/>
  <c r="C936" i="5"/>
  <c r="D936" i="5"/>
  <c r="C935" i="5"/>
  <c r="D935" i="5"/>
  <c r="C934" i="5"/>
  <c r="D934" i="5"/>
  <c r="C933" i="5"/>
  <c r="D933" i="5"/>
  <c r="C932" i="5"/>
  <c r="D932" i="5"/>
  <c r="C931" i="5"/>
  <c r="D931" i="5"/>
  <c r="C930" i="5"/>
  <c r="D930" i="5"/>
  <c r="C929" i="5"/>
  <c r="D929" i="5"/>
  <c r="C928" i="5"/>
  <c r="D928" i="5"/>
  <c r="C927" i="5"/>
  <c r="D927" i="5"/>
  <c r="C926" i="5"/>
  <c r="D926" i="5"/>
  <c r="C925" i="5"/>
  <c r="D925" i="5"/>
  <c r="C924" i="5"/>
  <c r="D924" i="5"/>
  <c r="C923" i="5"/>
  <c r="D923" i="5"/>
  <c r="C922" i="5"/>
  <c r="D922" i="5"/>
  <c r="C921" i="5"/>
  <c r="D921" i="5"/>
  <c r="C920" i="5"/>
  <c r="D920" i="5"/>
  <c r="C919" i="5"/>
  <c r="D919" i="5"/>
  <c r="C918" i="5"/>
  <c r="D918" i="5"/>
  <c r="C917" i="5"/>
  <c r="D917" i="5"/>
  <c r="C916" i="5"/>
  <c r="D916" i="5"/>
  <c r="C915" i="5"/>
  <c r="D915" i="5"/>
  <c r="C914" i="5"/>
  <c r="D914" i="5"/>
  <c r="C913" i="5"/>
  <c r="D913" i="5"/>
  <c r="C912" i="5"/>
  <c r="D912" i="5"/>
  <c r="C911" i="5"/>
  <c r="D911" i="5"/>
  <c r="C910" i="5"/>
  <c r="D910" i="5"/>
  <c r="C909" i="5"/>
  <c r="D909" i="5"/>
  <c r="C908" i="5"/>
  <c r="D908" i="5"/>
  <c r="C907" i="5"/>
  <c r="D907" i="5"/>
  <c r="C906" i="5"/>
  <c r="D906" i="5"/>
  <c r="C905" i="5"/>
  <c r="D905" i="5"/>
  <c r="C904" i="5"/>
  <c r="D904" i="5"/>
  <c r="C903" i="5"/>
  <c r="D903" i="5"/>
  <c r="C902" i="5"/>
  <c r="D902" i="5"/>
  <c r="C901" i="5"/>
  <c r="D901" i="5"/>
  <c r="C900" i="5"/>
  <c r="D900" i="5"/>
  <c r="C899" i="5"/>
  <c r="D899" i="5"/>
  <c r="C898" i="5"/>
  <c r="D898" i="5"/>
  <c r="C897" i="5"/>
  <c r="D897" i="5"/>
  <c r="C896" i="5"/>
  <c r="D896" i="5"/>
  <c r="C895" i="5"/>
  <c r="D895" i="5"/>
  <c r="C894" i="5"/>
  <c r="D894" i="5"/>
  <c r="C893" i="5"/>
  <c r="D893" i="5"/>
  <c r="C892" i="5"/>
  <c r="D892" i="5"/>
  <c r="C891" i="5"/>
  <c r="D891" i="5"/>
  <c r="C890" i="5"/>
  <c r="D890" i="5"/>
  <c r="C889" i="5"/>
  <c r="D889" i="5"/>
  <c r="C888" i="5"/>
  <c r="D888" i="5"/>
  <c r="C887" i="5"/>
  <c r="D887" i="5"/>
  <c r="C886" i="5"/>
  <c r="D886" i="5"/>
  <c r="C885" i="5"/>
  <c r="D885" i="5"/>
  <c r="C884" i="5"/>
  <c r="D884" i="5"/>
  <c r="C883" i="5"/>
  <c r="D883" i="5"/>
  <c r="C882" i="5"/>
  <c r="D882" i="5"/>
  <c r="C881" i="5"/>
  <c r="D881" i="5"/>
  <c r="C880" i="5"/>
  <c r="D880" i="5"/>
  <c r="C879" i="5"/>
  <c r="D879" i="5"/>
  <c r="C878" i="5"/>
  <c r="D878" i="5"/>
  <c r="C877" i="5"/>
  <c r="D877" i="5"/>
  <c r="C876" i="5"/>
  <c r="D876" i="5"/>
  <c r="C875" i="5"/>
  <c r="D875" i="5"/>
  <c r="C874" i="5"/>
  <c r="D874" i="5"/>
  <c r="C873" i="5"/>
  <c r="D873" i="5"/>
  <c r="C872" i="5"/>
  <c r="D872" i="5"/>
  <c r="C871" i="5"/>
  <c r="D871" i="5"/>
  <c r="C870" i="5"/>
  <c r="D870" i="5"/>
  <c r="C869" i="5"/>
  <c r="D869" i="5"/>
  <c r="C868" i="5"/>
  <c r="D868" i="5"/>
  <c r="C867" i="5"/>
  <c r="D867" i="5"/>
  <c r="C866" i="5"/>
  <c r="D866" i="5"/>
  <c r="C865" i="5"/>
  <c r="D865" i="5"/>
  <c r="C864" i="5"/>
  <c r="D864" i="5"/>
  <c r="C863" i="5"/>
  <c r="D863" i="5"/>
  <c r="C862" i="5"/>
  <c r="D862" i="5"/>
  <c r="C861" i="5"/>
  <c r="D861" i="5"/>
  <c r="C860" i="5"/>
  <c r="D860" i="5"/>
  <c r="C859" i="5"/>
  <c r="D859" i="5"/>
  <c r="C858" i="5"/>
  <c r="D858" i="5"/>
  <c r="C857" i="5"/>
  <c r="D857" i="5"/>
  <c r="C856" i="5"/>
  <c r="D856" i="5"/>
  <c r="C855" i="5"/>
  <c r="D855" i="5"/>
  <c r="C854" i="5"/>
  <c r="D854" i="5"/>
  <c r="C853" i="5"/>
  <c r="D853" i="5"/>
  <c r="C852" i="5"/>
  <c r="D852" i="5"/>
  <c r="C851" i="5"/>
  <c r="D851" i="5"/>
  <c r="C850" i="5"/>
  <c r="D850" i="5"/>
  <c r="C849" i="5"/>
  <c r="D849" i="5"/>
  <c r="C848" i="5"/>
  <c r="D848" i="5"/>
  <c r="C847" i="5"/>
  <c r="D847" i="5"/>
  <c r="C846" i="5"/>
  <c r="D846" i="5"/>
  <c r="C845" i="5"/>
  <c r="D845" i="5"/>
  <c r="C844" i="5"/>
  <c r="D844" i="5"/>
  <c r="C843" i="5"/>
  <c r="D843" i="5"/>
  <c r="C842" i="5"/>
  <c r="D842" i="5"/>
  <c r="C841" i="5"/>
  <c r="D841" i="5"/>
  <c r="C840" i="5"/>
  <c r="D840" i="5"/>
  <c r="C839" i="5"/>
  <c r="D839" i="5"/>
  <c r="C838" i="5"/>
  <c r="D838" i="5"/>
  <c r="C837" i="5"/>
  <c r="D837" i="5"/>
  <c r="C836" i="5"/>
  <c r="D836" i="5"/>
  <c r="C835" i="5"/>
  <c r="D835" i="5"/>
  <c r="C834" i="5"/>
  <c r="D834" i="5"/>
  <c r="C833" i="5"/>
  <c r="D833" i="5"/>
  <c r="C832" i="5"/>
  <c r="D832" i="5"/>
  <c r="C831" i="5"/>
  <c r="D831" i="5"/>
  <c r="C830" i="5"/>
  <c r="D830" i="5"/>
  <c r="C829" i="5"/>
  <c r="D829" i="5"/>
  <c r="C828" i="5"/>
  <c r="D828" i="5"/>
  <c r="C827" i="5"/>
  <c r="D827" i="5"/>
  <c r="C826" i="5"/>
  <c r="D826" i="5"/>
  <c r="C825" i="5"/>
  <c r="D825" i="5"/>
  <c r="C824" i="5"/>
  <c r="D824" i="5"/>
  <c r="C823" i="5"/>
  <c r="D823" i="5"/>
  <c r="C822" i="5"/>
  <c r="D822" i="5"/>
  <c r="C821" i="5"/>
  <c r="D821" i="5"/>
  <c r="C820" i="5"/>
  <c r="D820" i="5"/>
  <c r="C819" i="5"/>
  <c r="D819" i="5"/>
  <c r="C818" i="5"/>
  <c r="D818" i="5"/>
  <c r="C817" i="5"/>
  <c r="D817" i="5"/>
  <c r="C816" i="5"/>
  <c r="D816" i="5"/>
  <c r="C815" i="5"/>
  <c r="D815" i="5"/>
  <c r="C814" i="5"/>
  <c r="D814" i="5"/>
  <c r="C813" i="5"/>
  <c r="D813" i="5"/>
  <c r="C812" i="5"/>
  <c r="D812" i="5"/>
  <c r="C811" i="5"/>
  <c r="D811" i="5"/>
  <c r="C810" i="5"/>
  <c r="D810" i="5"/>
  <c r="C809" i="5"/>
  <c r="D809" i="5"/>
  <c r="C808" i="5"/>
  <c r="D808" i="5"/>
  <c r="C807" i="5"/>
  <c r="D807" i="5"/>
  <c r="C806" i="5"/>
  <c r="D806" i="5"/>
  <c r="C805" i="5"/>
  <c r="D805" i="5"/>
  <c r="C804" i="5"/>
  <c r="D804" i="5"/>
  <c r="C803" i="5"/>
  <c r="D803" i="5"/>
  <c r="C802" i="5"/>
  <c r="D802" i="5"/>
  <c r="C801" i="5"/>
  <c r="D801" i="5"/>
  <c r="C800" i="5"/>
  <c r="D800" i="5"/>
  <c r="C799" i="5"/>
  <c r="D799" i="5"/>
  <c r="C798" i="5"/>
  <c r="D798" i="5"/>
  <c r="C797" i="5"/>
  <c r="D797" i="5"/>
  <c r="C796" i="5"/>
  <c r="D796" i="5"/>
  <c r="C795" i="5"/>
  <c r="D795" i="5"/>
  <c r="C794" i="5"/>
  <c r="D794" i="5"/>
  <c r="C793" i="5"/>
  <c r="D793" i="5"/>
  <c r="C792" i="5"/>
  <c r="D792" i="5"/>
  <c r="C791" i="5"/>
  <c r="D791" i="5"/>
  <c r="C790" i="5"/>
  <c r="D790" i="5"/>
  <c r="C789" i="5"/>
  <c r="D789" i="5"/>
  <c r="C788" i="5"/>
  <c r="D788" i="5"/>
  <c r="C787" i="5"/>
  <c r="D787" i="5"/>
  <c r="C786" i="5"/>
  <c r="D786" i="5"/>
  <c r="C785" i="5"/>
  <c r="D785" i="5"/>
  <c r="C784" i="5"/>
  <c r="D784" i="5"/>
  <c r="C783" i="5"/>
  <c r="D783" i="5"/>
  <c r="C782" i="5"/>
  <c r="D782" i="5"/>
  <c r="C781" i="5"/>
  <c r="D781" i="5"/>
  <c r="C780" i="5"/>
  <c r="D780" i="5"/>
  <c r="C779" i="5"/>
  <c r="D779" i="5"/>
  <c r="C778" i="5"/>
  <c r="D778" i="5"/>
  <c r="C777" i="5"/>
  <c r="D777" i="5"/>
  <c r="C776" i="5"/>
  <c r="D776" i="5"/>
  <c r="C775" i="5"/>
  <c r="D775" i="5"/>
  <c r="C774" i="5"/>
  <c r="D774" i="5"/>
  <c r="C773" i="5"/>
  <c r="D773" i="5"/>
  <c r="C772" i="5"/>
  <c r="D772" i="5"/>
  <c r="C771" i="5"/>
  <c r="D771" i="5"/>
  <c r="C770" i="5"/>
  <c r="D770" i="5"/>
  <c r="C769" i="5"/>
  <c r="D769" i="5"/>
  <c r="C768" i="5"/>
  <c r="D768" i="5"/>
  <c r="C767" i="5"/>
  <c r="D767" i="5"/>
  <c r="C766" i="5"/>
  <c r="D766" i="5"/>
  <c r="C765" i="5"/>
  <c r="D765" i="5"/>
  <c r="C764" i="5"/>
  <c r="D764" i="5"/>
  <c r="C763" i="5"/>
  <c r="D763" i="5"/>
  <c r="C762" i="5"/>
  <c r="D762" i="5"/>
  <c r="C761" i="5"/>
  <c r="D761" i="5"/>
  <c r="C760" i="5"/>
  <c r="D760" i="5"/>
  <c r="C759" i="5"/>
  <c r="D759" i="5"/>
  <c r="C758" i="5"/>
  <c r="D758" i="5"/>
  <c r="C757" i="5"/>
  <c r="D757" i="5"/>
  <c r="C756" i="5"/>
  <c r="D756" i="5"/>
  <c r="C755" i="5"/>
  <c r="D755" i="5"/>
  <c r="C754" i="5"/>
  <c r="D754" i="5"/>
  <c r="C753" i="5"/>
  <c r="D753" i="5"/>
  <c r="C752" i="5"/>
  <c r="D752" i="5"/>
  <c r="C751" i="5"/>
  <c r="D751" i="5"/>
  <c r="C750" i="5"/>
  <c r="D750" i="5"/>
  <c r="C749" i="5"/>
  <c r="D749" i="5"/>
  <c r="C748" i="5"/>
  <c r="D748" i="5"/>
  <c r="C747" i="5"/>
  <c r="D747" i="5"/>
  <c r="C746" i="5"/>
  <c r="D746" i="5"/>
  <c r="C745" i="5"/>
  <c r="D745" i="5"/>
  <c r="C744" i="5"/>
  <c r="D744" i="5"/>
  <c r="C743" i="5"/>
  <c r="D743" i="5"/>
  <c r="C742" i="5"/>
  <c r="D742" i="5"/>
  <c r="C741" i="5"/>
  <c r="D741" i="5"/>
  <c r="C740" i="5"/>
  <c r="D740" i="5"/>
  <c r="C739" i="5"/>
  <c r="D739" i="5"/>
  <c r="C738" i="5"/>
  <c r="D738" i="5"/>
  <c r="C737" i="5"/>
  <c r="D737" i="5"/>
  <c r="C736" i="5"/>
  <c r="D736" i="5"/>
  <c r="C735" i="5"/>
  <c r="D735" i="5"/>
  <c r="C734" i="5"/>
  <c r="D734" i="5"/>
  <c r="C732" i="5"/>
  <c r="D732" i="5"/>
  <c r="C731" i="5"/>
  <c r="D731" i="5"/>
  <c r="C730" i="5"/>
  <c r="D730" i="5"/>
  <c r="C729" i="5"/>
  <c r="D729" i="5"/>
  <c r="C728" i="5"/>
  <c r="D728" i="5"/>
  <c r="C727" i="5"/>
  <c r="D727" i="5"/>
  <c r="C726" i="5"/>
  <c r="D726" i="5"/>
  <c r="C725" i="5"/>
  <c r="D725" i="5"/>
  <c r="C724" i="5"/>
  <c r="D724" i="5"/>
  <c r="C723" i="5"/>
  <c r="D723" i="5"/>
  <c r="C722" i="5"/>
  <c r="D722" i="5"/>
  <c r="C721" i="5"/>
  <c r="D721" i="5"/>
  <c r="C720" i="5"/>
  <c r="D720" i="5"/>
  <c r="C719" i="5"/>
  <c r="D719" i="5"/>
  <c r="C718" i="5"/>
  <c r="D718" i="5"/>
  <c r="C717" i="5"/>
  <c r="D717" i="5"/>
  <c r="C716" i="5"/>
  <c r="D716" i="5"/>
  <c r="C715" i="5"/>
  <c r="D715" i="5"/>
  <c r="C714" i="5"/>
  <c r="D714" i="5"/>
  <c r="C713" i="5"/>
  <c r="D713" i="5"/>
  <c r="C712" i="5"/>
  <c r="D712" i="5"/>
  <c r="C711" i="5"/>
  <c r="D711" i="5"/>
  <c r="C710" i="5"/>
  <c r="D710" i="5"/>
  <c r="C709" i="5"/>
  <c r="D709" i="5"/>
  <c r="C708" i="5"/>
  <c r="D708" i="5"/>
  <c r="C707" i="5"/>
  <c r="D707" i="5"/>
  <c r="C706" i="5"/>
  <c r="D706" i="5"/>
  <c r="C705" i="5"/>
  <c r="D705" i="5"/>
  <c r="C704" i="5"/>
  <c r="D704" i="5"/>
  <c r="C703" i="5"/>
  <c r="D703" i="5"/>
  <c r="C702" i="5"/>
  <c r="D702" i="5"/>
  <c r="C701" i="5"/>
  <c r="D701" i="5"/>
  <c r="C700" i="5"/>
  <c r="D700" i="5"/>
  <c r="C699" i="5"/>
  <c r="D699" i="5"/>
  <c r="C698" i="5"/>
  <c r="D698" i="5"/>
  <c r="C697" i="5"/>
  <c r="D697" i="5"/>
  <c r="C696" i="5"/>
  <c r="D696" i="5"/>
  <c r="C695" i="5"/>
  <c r="D695" i="5"/>
  <c r="C694" i="5"/>
  <c r="D694" i="5"/>
  <c r="C693" i="5"/>
  <c r="D693" i="5"/>
  <c r="C692" i="5"/>
  <c r="D692" i="5"/>
  <c r="C691" i="5"/>
  <c r="D691" i="5"/>
  <c r="C690" i="5"/>
  <c r="D690" i="5"/>
  <c r="C689" i="5"/>
  <c r="D689" i="5"/>
  <c r="C688" i="5"/>
  <c r="D688" i="5"/>
  <c r="C687" i="5"/>
  <c r="D687" i="5"/>
  <c r="C686" i="5"/>
  <c r="D686" i="5"/>
  <c r="C685" i="5"/>
  <c r="D685" i="5"/>
  <c r="C684" i="5"/>
  <c r="D684" i="5"/>
  <c r="C683" i="5"/>
  <c r="D683" i="5"/>
  <c r="C682" i="5"/>
  <c r="D682" i="5"/>
  <c r="C681" i="5"/>
  <c r="D681" i="5"/>
  <c r="C680" i="5"/>
  <c r="D680" i="5"/>
  <c r="C679" i="5"/>
  <c r="D679" i="5"/>
  <c r="C678" i="5"/>
  <c r="D678" i="5"/>
  <c r="C677" i="5"/>
  <c r="D677" i="5"/>
  <c r="C676" i="5"/>
  <c r="D676" i="5"/>
  <c r="C675" i="5"/>
  <c r="D675" i="5"/>
  <c r="C674" i="5"/>
  <c r="D674" i="5"/>
  <c r="C673" i="5"/>
  <c r="D673" i="5"/>
  <c r="C672" i="5"/>
  <c r="D672" i="5"/>
  <c r="C671" i="5"/>
  <c r="D671" i="5"/>
  <c r="C670" i="5"/>
  <c r="D670" i="5"/>
  <c r="C669" i="5"/>
  <c r="D669" i="5"/>
  <c r="C668" i="5"/>
  <c r="D668" i="5"/>
  <c r="C667" i="5"/>
  <c r="D667" i="5"/>
  <c r="C666" i="5"/>
  <c r="D666" i="5"/>
  <c r="C665" i="5"/>
  <c r="D665" i="5"/>
  <c r="C664" i="5"/>
  <c r="D664" i="5"/>
  <c r="C663" i="5"/>
  <c r="D663" i="5"/>
  <c r="C662" i="5"/>
  <c r="D662" i="5"/>
  <c r="C661" i="5"/>
  <c r="D661" i="5"/>
  <c r="C660" i="5"/>
  <c r="D660" i="5"/>
  <c r="C659" i="5"/>
  <c r="D659" i="5"/>
  <c r="C658" i="5"/>
  <c r="D658" i="5"/>
  <c r="C657" i="5"/>
  <c r="D657" i="5"/>
  <c r="C656" i="5"/>
  <c r="D656" i="5"/>
  <c r="C655" i="5"/>
  <c r="D655" i="5"/>
  <c r="C654" i="5"/>
  <c r="D654" i="5"/>
  <c r="C653" i="5"/>
  <c r="D653" i="5"/>
  <c r="C652" i="5"/>
  <c r="D652" i="5"/>
  <c r="C651" i="5"/>
  <c r="D651" i="5"/>
  <c r="C650" i="5"/>
  <c r="D650" i="5"/>
  <c r="C649" i="5"/>
  <c r="D649" i="5"/>
  <c r="C648" i="5"/>
  <c r="D648" i="5"/>
  <c r="C647" i="5"/>
  <c r="D647" i="5"/>
  <c r="C646" i="5"/>
  <c r="D646" i="5"/>
  <c r="C645" i="5"/>
  <c r="D645" i="5"/>
  <c r="C644" i="5"/>
  <c r="D644" i="5"/>
  <c r="C643" i="5"/>
  <c r="D643" i="5"/>
  <c r="C642" i="5"/>
  <c r="D642" i="5"/>
  <c r="C641" i="5"/>
  <c r="D641" i="5"/>
  <c r="C640" i="5"/>
  <c r="D640" i="5"/>
  <c r="C639" i="5"/>
  <c r="D639" i="5"/>
  <c r="C638" i="5"/>
  <c r="D638" i="5"/>
  <c r="C637" i="5"/>
  <c r="D637" i="5"/>
  <c r="C636" i="5"/>
  <c r="D636" i="5"/>
  <c r="C635" i="5"/>
  <c r="D635" i="5"/>
  <c r="C634" i="5"/>
  <c r="D634" i="5"/>
  <c r="C633" i="5"/>
  <c r="D633" i="5"/>
  <c r="C632" i="5"/>
  <c r="D632" i="5"/>
  <c r="C631" i="5"/>
  <c r="D631" i="5"/>
  <c r="C630" i="5"/>
  <c r="D630" i="5"/>
  <c r="C629" i="5"/>
  <c r="D629" i="5"/>
  <c r="C628" i="5"/>
  <c r="D628" i="5"/>
  <c r="C627" i="5"/>
  <c r="D627" i="5"/>
  <c r="C626" i="5"/>
  <c r="D626" i="5"/>
  <c r="C625" i="5"/>
  <c r="D625" i="5"/>
  <c r="C624" i="5"/>
  <c r="D624" i="5"/>
  <c r="C623" i="5"/>
  <c r="D623" i="5"/>
  <c r="C622" i="5"/>
  <c r="D622" i="5"/>
  <c r="C621" i="5"/>
  <c r="D621" i="5"/>
  <c r="C620" i="5"/>
  <c r="D620" i="5"/>
  <c r="C619" i="5"/>
  <c r="D619" i="5"/>
  <c r="C618" i="5"/>
  <c r="D618" i="5"/>
  <c r="C617" i="5"/>
  <c r="D617" i="5"/>
  <c r="C616" i="5"/>
  <c r="D616" i="5"/>
  <c r="C615" i="5"/>
  <c r="D615" i="5"/>
  <c r="C614" i="5"/>
  <c r="D614" i="5"/>
  <c r="C613" i="5"/>
  <c r="D613" i="5"/>
  <c r="C612" i="5"/>
  <c r="D612" i="5"/>
  <c r="C611" i="5"/>
  <c r="D611" i="5"/>
  <c r="C610" i="5"/>
  <c r="D610" i="5"/>
  <c r="C609" i="5"/>
  <c r="D609" i="5"/>
  <c r="C608" i="5"/>
  <c r="D608" i="5"/>
  <c r="C607" i="5"/>
  <c r="D607" i="5"/>
  <c r="C606" i="5"/>
  <c r="D606" i="5"/>
  <c r="C605" i="5"/>
  <c r="D605" i="5"/>
  <c r="C604" i="5"/>
  <c r="D604" i="5"/>
  <c r="C603" i="5"/>
  <c r="D603" i="5"/>
  <c r="C602" i="5"/>
  <c r="D602" i="5"/>
  <c r="C601" i="5"/>
  <c r="D601" i="5"/>
  <c r="C600" i="5"/>
  <c r="D600" i="5"/>
  <c r="C599" i="5"/>
  <c r="D599" i="5"/>
  <c r="C598" i="5"/>
  <c r="D598" i="5"/>
  <c r="C597" i="5"/>
  <c r="D597" i="5"/>
  <c r="C596" i="5"/>
  <c r="D596" i="5"/>
  <c r="C595" i="5"/>
  <c r="D595" i="5"/>
  <c r="C594" i="5"/>
  <c r="D594" i="5"/>
  <c r="C593" i="5"/>
  <c r="D593" i="5"/>
  <c r="C592" i="5"/>
  <c r="D592" i="5"/>
  <c r="C591" i="5"/>
  <c r="D591" i="5"/>
  <c r="C590" i="5"/>
  <c r="D590" i="5"/>
  <c r="C589" i="5"/>
  <c r="D589" i="5"/>
  <c r="C588" i="5"/>
  <c r="D588" i="5"/>
  <c r="C587" i="5"/>
  <c r="D587" i="5"/>
  <c r="C586" i="5"/>
  <c r="D586" i="5"/>
  <c r="C585" i="5"/>
  <c r="D585" i="5"/>
  <c r="C584" i="5"/>
  <c r="D584" i="5"/>
  <c r="C583" i="5"/>
  <c r="D583" i="5"/>
  <c r="C582" i="5"/>
  <c r="D582" i="5"/>
  <c r="C581" i="5"/>
  <c r="D581" i="5"/>
  <c r="C580" i="5"/>
  <c r="D580" i="5"/>
  <c r="C579" i="5"/>
  <c r="D579" i="5"/>
  <c r="C578" i="5"/>
  <c r="D578" i="5"/>
  <c r="C577" i="5"/>
  <c r="D577" i="5"/>
  <c r="C576" i="5"/>
  <c r="D576" i="5"/>
  <c r="C575" i="5"/>
  <c r="D575" i="5"/>
  <c r="C574" i="5"/>
  <c r="D574" i="5"/>
  <c r="C573" i="5"/>
  <c r="D573" i="5"/>
  <c r="C572" i="5"/>
  <c r="D572" i="5"/>
  <c r="C571" i="5"/>
  <c r="D571" i="5"/>
  <c r="C570" i="5"/>
  <c r="D570" i="5"/>
  <c r="C569" i="5"/>
  <c r="D569" i="5"/>
  <c r="C568" i="5"/>
  <c r="D568" i="5"/>
  <c r="C567" i="5"/>
  <c r="D567" i="5"/>
  <c r="C566" i="5"/>
  <c r="D566" i="5"/>
  <c r="C565" i="5"/>
  <c r="D565" i="5"/>
  <c r="C564" i="5"/>
  <c r="D564" i="5"/>
  <c r="C563" i="5"/>
  <c r="D563" i="5"/>
  <c r="C562" i="5"/>
  <c r="D562" i="5"/>
  <c r="C561" i="5"/>
  <c r="D561" i="5"/>
  <c r="C560" i="5"/>
  <c r="D560" i="5"/>
  <c r="C559" i="5"/>
  <c r="D559" i="5"/>
  <c r="C558" i="5"/>
  <c r="D558" i="5"/>
  <c r="C557" i="5"/>
  <c r="D557" i="5"/>
  <c r="C556" i="5"/>
  <c r="D556" i="5"/>
  <c r="C555" i="5"/>
  <c r="D555" i="5"/>
  <c r="C554" i="5"/>
  <c r="D554" i="5"/>
  <c r="C553" i="5"/>
  <c r="D553" i="5"/>
  <c r="C552" i="5"/>
  <c r="D552" i="5"/>
  <c r="C551" i="5"/>
  <c r="D551" i="5"/>
  <c r="C550" i="5"/>
  <c r="D550" i="5"/>
  <c r="C549" i="5"/>
  <c r="D549" i="5"/>
  <c r="C548" i="5"/>
  <c r="D548" i="5"/>
  <c r="C547" i="5"/>
  <c r="D547" i="5"/>
  <c r="C546" i="5"/>
  <c r="D546" i="5"/>
  <c r="C545" i="5"/>
  <c r="D545" i="5"/>
  <c r="C544" i="5"/>
  <c r="D544" i="5"/>
  <c r="C543" i="5"/>
  <c r="D543" i="5"/>
  <c r="C542" i="5"/>
  <c r="D542" i="5"/>
  <c r="C541" i="5"/>
  <c r="D541" i="5"/>
  <c r="C540" i="5"/>
  <c r="D540" i="5"/>
  <c r="C539" i="5"/>
  <c r="D539" i="5"/>
  <c r="C538" i="5"/>
  <c r="D538" i="5"/>
  <c r="C537" i="5"/>
  <c r="D537" i="5"/>
  <c r="C536" i="5"/>
  <c r="D536" i="5"/>
  <c r="C535" i="5"/>
  <c r="D535" i="5"/>
  <c r="C534" i="5"/>
  <c r="D534" i="5"/>
  <c r="C533" i="5"/>
  <c r="D533" i="5"/>
  <c r="C532" i="5"/>
  <c r="D532" i="5"/>
  <c r="C531" i="5"/>
  <c r="D531" i="5"/>
  <c r="C530" i="5"/>
  <c r="D530" i="5"/>
  <c r="C529" i="5"/>
  <c r="D529" i="5"/>
  <c r="C528" i="5"/>
  <c r="D528" i="5"/>
  <c r="C527" i="5"/>
  <c r="D527" i="5"/>
  <c r="C526" i="5"/>
  <c r="D526" i="5"/>
  <c r="C525" i="5"/>
  <c r="D525" i="5"/>
  <c r="C524" i="5"/>
  <c r="D524" i="5"/>
  <c r="C523" i="5"/>
  <c r="D523" i="5"/>
  <c r="C522" i="5"/>
  <c r="D522" i="5"/>
  <c r="C521" i="5"/>
  <c r="D521" i="5"/>
  <c r="C520" i="5"/>
  <c r="D520" i="5"/>
  <c r="C519" i="5"/>
  <c r="D519" i="5"/>
  <c r="C518" i="5"/>
  <c r="D518" i="5"/>
  <c r="C517" i="5"/>
  <c r="D517" i="5"/>
  <c r="C516" i="5"/>
  <c r="D516" i="5"/>
  <c r="C515" i="5"/>
  <c r="D515" i="5"/>
  <c r="C514" i="5"/>
  <c r="D514" i="5"/>
  <c r="C513" i="5"/>
  <c r="D513" i="5"/>
  <c r="C512" i="5"/>
  <c r="D512" i="5"/>
  <c r="C511" i="5"/>
  <c r="D511" i="5"/>
  <c r="C510" i="5"/>
  <c r="D510" i="5"/>
  <c r="C509" i="5"/>
  <c r="D509" i="5"/>
  <c r="C508" i="5"/>
  <c r="D508" i="5"/>
  <c r="C507" i="5"/>
  <c r="D507" i="5"/>
  <c r="C506" i="5"/>
  <c r="D506" i="5"/>
  <c r="C505" i="5"/>
  <c r="D505" i="5"/>
  <c r="C504" i="5"/>
  <c r="D504" i="5"/>
  <c r="C503" i="5"/>
  <c r="D503" i="5"/>
  <c r="C502" i="5"/>
  <c r="D502" i="5"/>
  <c r="C501" i="5"/>
  <c r="D501" i="5"/>
  <c r="C500" i="5"/>
  <c r="D500" i="5"/>
  <c r="C499" i="5"/>
  <c r="D499" i="5"/>
  <c r="C498" i="5"/>
  <c r="D498" i="5"/>
  <c r="C497" i="5"/>
  <c r="D497" i="5"/>
  <c r="C496" i="5"/>
  <c r="D496" i="5"/>
  <c r="C495" i="5"/>
  <c r="D495" i="5"/>
  <c r="C494" i="5"/>
  <c r="D494" i="5"/>
  <c r="C493" i="5"/>
  <c r="D493" i="5"/>
  <c r="C492" i="5"/>
  <c r="D492" i="5"/>
  <c r="C491" i="5"/>
  <c r="D491" i="5"/>
  <c r="C490" i="5"/>
  <c r="D490" i="5"/>
  <c r="C489" i="5"/>
  <c r="D489" i="5"/>
  <c r="C488" i="5"/>
  <c r="D488" i="5"/>
  <c r="C487" i="5"/>
  <c r="D487" i="5"/>
  <c r="C486" i="5"/>
  <c r="D486" i="5"/>
  <c r="C485" i="5"/>
  <c r="D485" i="5"/>
  <c r="C484" i="5"/>
  <c r="D484" i="5"/>
  <c r="C483" i="5"/>
  <c r="D483" i="5"/>
  <c r="C482" i="5"/>
  <c r="D482" i="5"/>
  <c r="C481" i="5"/>
  <c r="D481" i="5"/>
  <c r="C480" i="5"/>
  <c r="D480" i="5"/>
  <c r="C479" i="5"/>
  <c r="D479" i="5"/>
  <c r="C1865" i="5"/>
  <c r="D1865" i="5"/>
  <c r="C478" i="5"/>
  <c r="D478" i="5"/>
  <c r="C477" i="5"/>
  <c r="D477" i="5"/>
  <c r="C476" i="5"/>
  <c r="D476" i="5"/>
  <c r="C475" i="5"/>
  <c r="D475" i="5"/>
  <c r="C474" i="5"/>
  <c r="D474" i="5"/>
  <c r="C473" i="5"/>
  <c r="D473" i="5"/>
  <c r="C472" i="5"/>
  <c r="D472" i="5"/>
  <c r="C471" i="5"/>
  <c r="D471" i="5"/>
  <c r="C470" i="5"/>
  <c r="D470" i="5"/>
  <c r="C469" i="5"/>
  <c r="D469" i="5"/>
  <c r="C468" i="5"/>
  <c r="D468" i="5"/>
  <c r="C467" i="5"/>
  <c r="D467" i="5"/>
  <c r="C466" i="5"/>
  <c r="D466" i="5"/>
  <c r="C465" i="5"/>
  <c r="D465" i="5"/>
  <c r="C464" i="5"/>
  <c r="D464" i="5"/>
  <c r="C463" i="5"/>
  <c r="D463" i="5"/>
  <c r="C462" i="5"/>
  <c r="D462" i="5"/>
  <c r="C461" i="5"/>
  <c r="D461" i="5"/>
  <c r="C460" i="5"/>
  <c r="D460" i="5"/>
  <c r="C459" i="5"/>
  <c r="D459" i="5"/>
  <c r="C458" i="5"/>
  <c r="D458" i="5"/>
  <c r="C457" i="5"/>
  <c r="D457" i="5"/>
  <c r="C456" i="5"/>
  <c r="D456" i="5"/>
  <c r="C455" i="5"/>
  <c r="D455" i="5"/>
  <c r="C454" i="5"/>
  <c r="D454" i="5"/>
  <c r="C453" i="5"/>
  <c r="D453" i="5"/>
  <c r="C452" i="5"/>
  <c r="D452" i="5"/>
  <c r="C451" i="5"/>
  <c r="D451" i="5"/>
  <c r="C450" i="5"/>
  <c r="D450" i="5"/>
  <c r="C449" i="5"/>
  <c r="D449" i="5"/>
  <c r="C448" i="5"/>
  <c r="D448" i="5"/>
  <c r="C447" i="5"/>
  <c r="D447" i="5"/>
  <c r="C446" i="5"/>
  <c r="D446" i="5"/>
  <c r="C445" i="5"/>
  <c r="D445" i="5"/>
  <c r="C444" i="5"/>
  <c r="D444" i="5"/>
  <c r="C443" i="5"/>
  <c r="D443" i="5"/>
  <c r="C442" i="5"/>
  <c r="D442" i="5"/>
  <c r="C441" i="5"/>
  <c r="D441" i="5"/>
  <c r="C440" i="5"/>
  <c r="D440" i="5"/>
  <c r="C439" i="5"/>
  <c r="D439" i="5"/>
  <c r="C438" i="5"/>
  <c r="D438" i="5"/>
  <c r="C437" i="5"/>
  <c r="D437" i="5"/>
  <c r="C436" i="5"/>
  <c r="D436" i="5"/>
  <c r="C435" i="5"/>
  <c r="D435" i="5"/>
  <c r="C434" i="5"/>
  <c r="D434" i="5"/>
  <c r="C433" i="5"/>
  <c r="D433" i="5"/>
  <c r="C432" i="5"/>
  <c r="D432" i="5"/>
  <c r="C431" i="5"/>
  <c r="D431" i="5"/>
  <c r="C430" i="5"/>
  <c r="D430" i="5"/>
  <c r="C429" i="5"/>
  <c r="D429" i="5"/>
  <c r="C428" i="5"/>
  <c r="D428" i="5"/>
  <c r="C427" i="5"/>
  <c r="D427" i="5"/>
  <c r="C426" i="5"/>
  <c r="D426" i="5"/>
  <c r="C425" i="5"/>
  <c r="D425" i="5"/>
  <c r="C424" i="5"/>
  <c r="D424" i="5"/>
  <c r="C423" i="5"/>
  <c r="D423" i="5"/>
  <c r="C422" i="5"/>
  <c r="D422" i="5"/>
  <c r="C421" i="5"/>
  <c r="D421" i="5"/>
  <c r="C420" i="5"/>
  <c r="D420" i="5"/>
  <c r="C419" i="5"/>
  <c r="D419" i="5"/>
  <c r="C418" i="5"/>
  <c r="D418" i="5"/>
  <c r="C417" i="5"/>
  <c r="D417" i="5"/>
  <c r="C416" i="5"/>
  <c r="D416" i="5"/>
  <c r="C415" i="5"/>
  <c r="D415" i="5"/>
  <c r="C414" i="5"/>
  <c r="D414" i="5"/>
  <c r="C413" i="5"/>
  <c r="D413" i="5"/>
  <c r="C412" i="5"/>
  <c r="D412" i="5"/>
  <c r="C411" i="5"/>
  <c r="D411" i="5"/>
  <c r="C410" i="5"/>
  <c r="D410" i="5"/>
  <c r="C409" i="5"/>
  <c r="D409" i="5"/>
  <c r="C408" i="5"/>
  <c r="D408" i="5"/>
  <c r="C407" i="5"/>
  <c r="D407" i="5"/>
  <c r="C406" i="5"/>
  <c r="D406" i="5"/>
  <c r="C405" i="5"/>
  <c r="D405" i="5"/>
  <c r="C404" i="5"/>
  <c r="D404" i="5"/>
  <c r="C403" i="5"/>
  <c r="D403" i="5"/>
  <c r="C402" i="5"/>
  <c r="D402" i="5"/>
  <c r="C401" i="5"/>
  <c r="D401" i="5"/>
  <c r="C400" i="5"/>
  <c r="D400" i="5"/>
  <c r="C399" i="5"/>
  <c r="D399" i="5"/>
  <c r="C398" i="5"/>
  <c r="D398" i="5"/>
  <c r="C397" i="5"/>
  <c r="D397" i="5"/>
  <c r="C396" i="5"/>
  <c r="D396" i="5"/>
  <c r="C395" i="5"/>
  <c r="D395" i="5"/>
  <c r="C394" i="5"/>
  <c r="D394" i="5"/>
  <c r="C393" i="5"/>
  <c r="D393" i="5"/>
  <c r="C392" i="5"/>
  <c r="D392" i="5"/>
  <c r="C391" i="5"/>
  <c r="D391" i="5"/>
  <c r="C390" i="5"/>
  <c r="D390" i="5"/>
  <c r="C389" i="5"/>
  <c r="D389" i="5"/>
  <c r="C388" i="5"/>
  <c r="D388" i="5"/>
  <c r="C387" i="5"/>
  <c r="D387" i="5"/>
  <c r="C386" i="5"/>
  <c r="D386" i="5"/>
  <c r="C385" i="5"/>
  <c r="D385" i="5"/>
  <c r="C384" i="5"/>
  <c r="D384" i="5"/>
  <c r="C383" i="5"/>
  <c r="D383" i="5"/>
  <c r="C382" i="5"/>
  <c r="D382" i="5"/>
  <c r="C381" i="5"/>
  <c r="D381" i="5"/>
  <c r="C380" i="5"/>
  <c r="D380" i="5"/>
  <c r="C379" i="5"/>
  <c r="D379" i="5"/>
  <c r="C378" i="5"/>
  <c r="D378" i="5"/>
  <c r="C377" i="5"/>
  <c r="D377" i="5"/>
  <c r="C376" i="5"/>
  <c r="D376" i="5"/>
  <c r="C375" i="5"/>
  <c r="D375" i="5"/>
  <c r="C374" i="5"/>
  <c r="D374" i="5"/>
  <c r="C373" i="5"/>
  <c r="D373" i="5"/>
  <c r="C372" i="5"/>
  <c r="D372" i="5"/>
  <c r="C371" i="5"/>
  <c r="D371" i="5"/>
  <c r="C370" i="5"/>
  <c r="D370" i="5"/>
  <c r="C369" i="5"/>
  <c r="D369" i="5"/>
  <c r="C368" i="5"/>
  <c r="D368" i="5"/>
  <c r="C367" i="5"/>
  <c r="D367" i="5"/>
  <c r="C366" i="5"/>
  <c r="D366" i="5"/>
  <c r="C365" i="5"/>
  <c r="D365" i="5"/>
  <c r="C364" i="5"/>
  <c r="D364" i="5"/>
  <c r="C363" i="5"/>
  <c r="D363" i="5"/>
  <c r="C362" i="5"/>
  <c r="D362" i="5"/>
  <c r="C361" i="5"/>
  <c r="D361" i="5"/>
  <c r="C360" i="5"/>
  <c r="D360" i="5"/>
  <c r="C359" i="5"/>
  <c r="D359" i="5"/>
  <c r="C358" i="5"/>
  <c r="D358" i="5"/>
  <c r="C357" i="5"/>
  <c r="D357" i="5"/>
  <c r="C356" i="5"/>
  <c r="D356" i="5"/>
  <c r="C355" i="5"/>
  <c r="D355" i="5"/>
  <c r="C354" i="5"/>
  <c r="D354" i="5"/>
  <c r="C353" i="5"/>
  <c r="D353" i="5"/>
  <c r="C352" i="5"/>
  <c r="D352" i="5"/>
  <c r="C351" i="5"/>
  <c r="D351" i="5"/>
  <c r="C350" i="5"/>
  <c r="D350" i="5"/>
  <c r="C349" i="5"/>
  <c r="D349" i="5"/>
  <c r="C348" i="5"/>
  <c r="D348" i="5"/>
  <c r="C347" i="5"/>
  <c r="D347" i="5"/>
  <c r="C346" i="5"/>
  <c r="D346" i="5"/>
  <c r="C345" i="5"/>
  <c r="D345" i="5"/>
  <c r="C344" i="5"/>
  <c r="D344" i="5"/>
  <c r="C343" i="5"/>
  <c r="D343" i="5"/>
  <c r="C342" i="5"/>
  <c r="D342" i="5"/>
  <c r="C341" i="5"/>
  <c r="D341" i="5"/>
  <c r="C340" i="5"/>
  <c r="D340" i="5"/>
  <c r="C339" i="5"/>
  <c r="D339" i="5"/>
  <c r="C338" i="5"/>
  <c r="D338" i="5"/>
  <c r="C337" i="5"/>
  <c r="D337" i="5"/>
  <c r="C336" i="5"/>
  <c r="D336" i="5"/>
  <c r="C335" i="5"/>
  <c r="D335" i="5"/>
  <c r="C334" i="5"/>
  <c r="D334" i="5"/>
  <c r="C333" i="5"/>
  <c r="D333" i="5"/>
  <c r="C332" i="5"/>
  <c r="D332" i="5"/>
  <c r="C331" i="5"/>
  <c r="D331" i="5"/>
  <c r="C330" i="5"/>
  <c r="D330" i="5"/>
  <c r="C329" i="5"/>
  <c r="D329" i="5"/>
  <c r="C328" i="5"/>
  <c r="D328" i="5"/>
  <c r="C327" i="5"/>
  <c r="D327" i="5"/>
  <c r="C326" i="5"/>
  <c r="D326" i="5"/>
  <c r="C325" i="5"/>
  <c r="D325" i="5"/>
  <c r="C324" i="5"/>
  <c r="D324" i="5"/>
  <c r="C323" i="5"/>
  <c r="D323" i="5"/>
  <c r="C322" i="5"/>
  <c r="D322" i="5"/>
  <c r="C321" i="5"/>
  <c r="D321" i="5"/>
  <c r="C320" i="5"/>
  <c r="D320" i="5"/>
  <c r="C319" i="5"/>
  <c r="D319" i="5"/>
  <c r="C318" i="5"/>
  <c r="D318" i="5"/>
  <c r="C317" i="5"/>
  <c r="D317" i="5"/>
  <c r="C316" i="5"/>
  <c r="D316" i="5"/>
  <c r="C315" i="5"/>
  <c r="D315" i="5"/>
  <c r="C314" i="5"/>
  <c r="D314" i="5"/>
  <c r="C313" i="5"/>
  <c r="D313" i="5"/>
  <c r="C312" i="5"/>
  <c r="D312" i="5"/>
  <c r="C311" i="5"/>
  <c r="D311" i="5"/>
  <c r="C310" i="5"/>
  <c r="D310" i="5"/>
  <c r="C309" i="5"/>
  <c r="D309" i="5"/>
  <c r="C308" i="5"/>
  <c r="D308" i="5"/>
  <c r="C307" i="5"/>
  <c r="D307" i="5"/>
  <c r="C306" i="5"/>
  <c r="D306" i="5"/>
  <c r="C305" i="5"/>
  <c r="D305" i="5"/>
  <c r="C304" i="5"/>
  <c r="D304" i="5"/>
  <c r="C303" i="5"/>
  <c r="D303" i="5"/>
  <c r="C302" i="5"/>
  <c r="D302" i="5"/>
  <c r="C301" i="5"/>
  <c r="D301" i="5"/>
  <c r="C300" i="5"/>
  <c r="D300" i="5"/>
  <c r="C299" i="5"/>
  <c r="D299" i="5"/>
  <c r="C298" i="5"/>
  <c r="D298" i="5"/>
  <c r="C297" i="5"/>
  <c r="D297" i="5"/>
  <c r="C295" i="5"/>
  <c r="D295" i="5"/>
  <c r="C294" i="5"/>
  <c r="D294" i="5"/>
  <c r="C293" i="5"/>
  <c r="D293" i="5"/>
  <c r="C292" i="5"/>
  <c r="D292" i="5"/>
  <c r="C291" i="5"/>
  <c r="D291" i="5"/>
  <c r="C290" i="5"/>
  <c r="D290" i="5"/>
  <c r="C289" i="5"/>
  <c r="D289" i="5"/>
  <c r="C288" i="5"/>
  <c r="D288" i="5"/>
  <c r="C287" i="5"/>
  <c r="D287" i="5"/>
  <c r="C286" i="5"/>
  <c r="D286" i="5"/>
  <c r="C285" i="5"/>
  <c r="D285" i="5"/>
  <c r="C284" i="5"/>
  <c r="D284" i="5"/>
  <c r="C283" i="5"/>
  <c r="D283" i="5"/>
  <c r="C282" i="5"/>
  <c r="D282" i="5"/>
  <c r="C281" i="5"/>
  <c r="D281" i="5"/>
  <c r="C280" i="5"/>
  <c r="D280" i="5"/>
  <c r="C279" i="5"/>
  <c r="D279" i="5"/>
  <c r="C278" i="5"/>
  <c r="D278" i="5"/>
  <c r="C277" i="5"/>
  <c r="D277" i="5"/>
  <c r="C276" i="5"/>
  <c r="D276" i="5"/>
  <c r="C275" i="5"/>
  <c r="D275" i="5"/>
  <c r="C274" i="5"/>
  <c r="D274" i="5"/>
  <c r="C273" i="5"/>
  <c r="D273" i="5"/>
  <c r="C272" i="5"/>
  <c r="D272" i="5"/>
  <c r="C271" i="5"/>
  <c r="D271" i="5"/>
  <c r="C270" i="5"/>
  <c r="D270" i="5"/>
  <c r="C269" i="5"/>
  <c r="D269" i="5"/>
  <c r="C268" i="5"/>
  <c r="D268" i="5"/>
  <c r="C267" i="5"/>
  <c r="D267" i="5"/>
  <c r="C266" i="5"/>
  <c r="D266" i="5"/>
  <c r="C265" i="5"/>
  <c r="D265" i="5"/>
  <c r="C264" i="5"/>
  <c r="D264" i="5"/>
  <c r="C263" i="5"/>
  <c r="D263" i="5"/>
  <c r="C262" i="5"/>
  <c r="D262" i="5"/>
  <c r="C261" i="5"/>
  <c r="D261" i="5"/>
  <c r="C260" i="5"/>
  <c r="D260" i="5"/>
  <c r="C259" i="5"/>
  <c r="D259" i="5"/>
  <c r="C258" i="5"/>
  <c r="D258" i="5"/>
  <c r="C257" i="5"/>
  <c r="D257" i="5"/>
  <c r="C256" i="5"/>
  <c r="D256" i="5"/>
  <c r="C255" i="5"/>
  <c r="D255" i="5"/>
  <c r="C254" i="5"/>
  <c r="D254" i="5"/>
  <c r="C253" i="5"/>
  <c r="D253" i="5"/>
  <c r="C252" i="5"/>
  <c r="D252" i="5"/>
  <c r="C251" i="5"/>
  <c r="D251" i="5"/>
  <c r="C250" i="5"/>
  <c r="D250" i="5"/>
  <c r="C249" i="5"/>
  <c r="D249" i="5"/>
  <c r="C248" i="5"/>
  <c r="D248" i="5"/>
  <c r="C247" i="5"/>
  <c r="D247" i="5"/>
  <c r="C246" i="5"/>
  <c r="D246" i="5"/>
  <c r="C245" i="5"/>
  <c r="D245" i="5"/>
  <c r="C244" i="5"/>
  <c r="D244" i="5"/>
  <c r="C2100" i="5"/>
  <c r="D2100" i="5"/>
  <c r="C243" i="5"/>
  <c r="D243" i="5"/>
  <c r="C242" i="5"/>
  <c r="D242" i="5"/>
  <c r="C241" i="5"/>
  <c r="D241" i="5"/>
  <c r="C240" i="5"/>
  <c r="D240" i="5"/>
  <c r="C239" i="5"/>
  <c r="D239" i="5"/>
  <c r="C238" i="5"/>
  <c r="D238" i="5"/>
  <c r="C237" i="5"/>
  <c r="D237" i="5"/>
  <c r="C236" i="5"/>
  <c r="D236" i="5"/>
  <c r="C235" i="5"/>
  <c r="D235" i="5"/>
  <c r="C234" i="5"/>
  <c r="D234" i="5"/>
  <c r="C233" i="5"/>
  <c r="D233" i="5"/>
  <c r="C232" i="5"/>
  <c r="D232" i="5"/>
  <c r="C231" i="5"/>
  <c r="D231" i="5"/>
  <c r="C230" i="5"/>
  <c r="D230" i="5"/>
  <c r="C229" i="5"/>
  <c r="D229" i="5"/>
  <c r="C228" i="5"/>
  <c r="D228" i="5"/>
  <c r="C227" i="5"/>
  <c r="D227" i="5"/>
  <c r="C226" i="5"/>
  <c r="D226" i="5"/>
  <c r="C225" i="5"/>
  <c r="D225" i="5"/>
  <c r="C224" i="5"/>
  <c r="D224" i="5"/>
  <c r="C223" i="5"/>
  <c r="D223" i="5"/>
  <c r="C222" i="5"/>
  <c r="D222" i="5"/>
  <c r="C221" i="5"/>
  <c r="D221" i="5"/>
  <c r="C220" i="5"/>
  <c r="D220" i="5"/>
  <c r="C219" i="5"/>
  <c r="D219" i="5"/>
  <c r="C218" i="5"/>
  <c r="D218" i="5"/>
  <c r="C217" i="5"/>
  <c r="D217" i="5"/>
  <c r="C216" i="5"/>
  <c r="D216" i="5"/>
  <c r="C215" i="5"/>
  <c r="D215" i="5"/>
  <c r="C214" i="5"/>
  <c r="D214" i="5"/>
  <c r="C2131" i="5"/>
  <c r="D2131" i="5"/>
  <c r="C213" i="5"/>
  <c r="D213" i="5"/>
  <c r="C212" i="5"/>
  <c r="D212" i="5"/>
  <c r="C211" i="5"/>
  <c r="D211" i="5"/>
  <c r="C210" i="5"/>
  <c r="D210" i="5"/>
  <c r="C209" i="5"/>
  <c r="D209" i="5"/>
  <c r="C208" i="5"/>
  <c r="D208" i="5"/>
  <c r="C207" i="5"/>
  <c r="D207" i="5"/>
  <c r="C206" i="5"/>
  <c r="D206" i="5"/>
  <c r="C205" i="5"/>
  <c r="D205" i="5"/>
  <c r="C204" i="5"/>
  <c r="D204" i="5"/>
  <c r="C203" i="5"/>
  <c r="D203" i="5"/>
  <c r="C202" i="5"/>
  <c r="D202" i="5"/>
  <c r="C201" i="5"/>
  <c r="D201" i="5"/>
  <c r="C200" i="5"/>
  <c r="D200" i="5"/>
  <c r="C199" i="5"/>
  <c r="D199" i="5"/>
  <c r="C198" i="5"/>
  <c r="D198" i="5"/>
  <c r="C197" i="5"/>
  <c r="D197" i="5"/>
  <c r="C196" i="5"/>
  <c r="D196" i="5"/>
  <c r="C195" i="5"/>
  <c r="D195" i="5"/>
  <c r="C194" i="5"/>
  <c r="D194" i="5"/>
  <c r="C193" i="5"/>
  <c r="D193" i="5"/>
  <c r="C192" i="5"/>
  <c r="D192" i="5"/>
  <c r="C191" i="5"/>
  <c r="D191" i="5"/>
  <c r="C190" i="5"/>
  <c r="D190" i="5"/>
  <c r="C189" i="5"/>
  <c r="D189" i="5"/>
  <c r="C188" i="5"/>
  <c r="D188" i="5"/>
  <c r="C187" i="5"/>
  <c r="D187" i="5"/>
  <c r="C186" i="5"/>
  <c r="D186" i="5"/>
  <c r="C2160" i="5"/>
  <c r="D2160" i="5"/>
  <c r="C185" i="5"/>
  <c r="D185" i="5"/>
  <c r="C184" i="5"/>
  <c r="D184" i="5"/>
  <c r="C183" i="5"/>
  <c r="D183" i="5"/>
  <c r="C182" i="5"/>
  <c r="D182" i="5"/>
  <c r="C181" i="5"/>
  <c r="D181" i="5"/>
  <c r="C180" i="5"/>
  <c r="D180" i="5"/>
  <c r="C179" i="5"/>
  <c r="D179" i="5"/>
  <c r="C178" i="5"/>
  <c r="D178" i="5"/>
  <c r="C177" i="5"/>
  <c r="D177" i="5"/>
  <c r="C176" i="5"/>
  <c r="D176" i="5"/>
  <c r="C175" i="5"/>
  <c r="D175" i="5"/>
  <c r="C174" i="5"/>
  <c r="D174" i="5"/>
  <c r="C173" i="5"/>
  <c r="D173" i="5"/>
  <c r="C172" i="5"/>
  <c r="D172" i="5"/>
  <c r="C171" i="5"/>
  <c r="D171" i="5"/>
  <c r="C170" i="5"/>
  <c r="D170" i="5"/>
  <c r="C169" i="5"/>
  <c r="D169" i="5"/>
  <c r="C168" i="5"/>
  <c r="D168" i="5"/>
  <c r="C167" i="5"/>
  <c r="D167" i="5"/>
  <c r="C166" i="5"/>
  <c r="D166" i="5"/>
  <c r="C165" i="5"/>
  <c r="D165" i="5"/>
  <c r="C164" i="5"/>
  <c r="D164" i="5"/>
  <c r="C163" i="5"/>
  <c r="D163" i="5"/>
  <c r="C162" i="5"/>
  <c r="D162" i="5"/>
  <c r="C161" i="5"/>
  <c r="D161" i="5"/>
  <c r="C160" i="5"/>
  <c r="D160" i="5"/>
  <c r="C159" i="5"/>
  <c r="D159" i="5"/>
  <c r="C158" i="5"/>
  <c r="D158" i="5"/>
  <c r="C157" i="5"/>
  <c r="D157" i="5"/>
  <c r="C156" i="5"/>
  <c r="D156" i="5"/>
  <c r="C155" i="5"/>
  <c r="D155" i="5"/>
  <c r="C154" i="5"/>
  <c r="D154" i="5"/>
  <c r="C153" i="5"/>
  <c r="D153" i="5"/>
  <c r="C152" i="5"/>
  <c r="D152" i="5"/>
  <c r="C151" i="5"/>
  <c r="D151" i="5"/>
  <c r="C150" i="5"/>
  <c r="D150" i="5"/>
  <c r="C149" i="5"/>
  <c r="D149" i="5"/>
  <c r="C148" i="5"/>
  <c r="D148" i="5"/>
  <c r="C147" i="5"/>
  <c r="D147" i="5"/>
  <c r="C146" i="5"/>
  <c r="D146" i="5"/>
  <c r="C145" i="5"/>
  <c r="D145" i="5"/>
  <c r="C144" i="5"/>
  <c r="D144" i="5"/>
  <c r="C143" i="5"/>
  <c r="D143" i="5"/>
  <c r="C2204" i="5"/>
  <c r="D2204" i="5"/>
  <c r="C142" i="5"/>
  <c r="D142" i="5"/>
  <c r="C141" i="5"/>
  <c r="D141" i="5"/>
  <c r="C140" i="5"/>
  <c r="D140" i="5"/>
  <c r="C139" i="5"/>
  <c r="D139" i="5"/>
  <c r="C138" i="5"/>
  <c r="D138" i="5"/>
  <c r="C137" i="5"/>
  <c r="D137" i="5"/>
  <c r="C136" i="5"/>
  <c r="D136" i="5"/>
  <c r="C135" i="5"/>
  <c r="D135" i="5"/>
  <c r="C134" i="5"/>
  <c r="D134" i="5"/>
  <c r="C133" i="5"/>
  <c r="D133" i="5"/>
  <c r="C132" i="5"/>
  <c r="D132" i="5"/>
  <c r="C131" i="5"/>
  <c r="D131" i="5"/>
  <c r="C130" i="5"/>
  <c r="D130" i="5"/>
  <c r="C129" i="5"/>
  <c r="D129" i="5"/>
  <c r="C128" i="5"/>
  <c r="D128" i="5"/>
  <c r="C127" i="5"/>
  <c r="D127" i="5"/>
  <c r="C126" i="5"/>
  <c r="D126" i="5"/>
  <c r="C125" i="5"/>
  <c r="D125" i="5"/>
  <c r="C124" i="5"/>
  <c r="D124" i="5"/>
  <c r="C123" i="5"/>
  <c r="D123" i="5"/>
  <c r="C122" i="5"/>
  <c r="D122" i="5"/>
  <c r="C121" i="5"/>
  <c r="D121" i="5"/>
  <c r="C120" i="5"/>
  <c r="D120" i="5"/>
  <c r="C119" i="5"/>
  <c r="D119" i="5"/>
  <c r="C118" i="5"/>
  <c r="D118" i="5"/>
  <c r="C117" i="5"/>
  <c r="D117" i="5"/>
  <c r="C116" i="5"/>
  <c r="D116" i="5"/>
  <c r="C115" i="5"/>
  <c r="D115" i="5"/>
  <c r="C114" i="5"/>
  <c r="D114" i="5"/>
  <c r="C113" i="5"/>
  <c r="D113" i="5"/>
  <c r="C112" i="5"/>
  <c r="D112" i="5"/>
  <c r="C111" i="5"/>
  <c r="D111" i="5"/>
  <c r="C110" i="5"/>
  <c r="D110" i="5"/>
  <c r="C109" i="5"/>
  <c r="D109" i="5"/>
  <c r="C108" i="5"/>
  <c r="D108" i="5"/>
  <c r="C107" i="5"/>
  <c r="D107" i="5"/>
  <c r="C106" i="5"/>
  <c r="D106" i="5"/>
  <c r="C105" i="5"/>
  <c r="D105" i="5"/>
  <c r="C104" i="5"/>
  <c r="D104" i="5"/>
  <c r="C103" i="5"/>
  <c r="D103" i="5"/>
  <c r="C102" i="5"/>
  <c r="D102" i="5"/>
  <c r="C101" i="5"/>
  <c r="D101" i="5"/>
  <c r="C100" i="5"/>
  <c r="D100" i="5"/>
  <c r="C99" i="5"/>
  <c r="D99" i="5"/>
  <c r="C98" i="5"/>
  <c r="D98" i="5"/>
  <c r="C97" i="5"/>
  <c r="D97" i="5"/>
  <c r="C96" i="5"/>
  <c r="D96" i="5"/>
  <c r="C95" i="5"/>
  <c r="D95" i="5"/>
  <c r="C94" i="5"/>
  <c r="D94" i="5"/>
  <c r="C93" i="5"/>
  <c r="D93" i="5"/>
  <c r="C92" i="5"/>
  <c r="D92" i="5"/>
  <c r="C91" i="5"/>
  <c r="D91" i="5"/>
  <c r="C90" i="5"/>
  <c r="D90" i="5"/>
  <c r="C89" i="5"/>
  <c r="D89" i="5"/>
  <c r="C88" i="5"/>
  <c r="D88" i="5"/>
  <c r="C87" i="5"/>
  <c r="D87" i="5"/>
  <c r="C86" i="5"/>
  <c r="D86" i="5"/>
  <c r="C85" i="5"/>
  <c r="D85" i="5"/>
  <c r="C84" i="5"/>
  <c r="D84" i="5"/>
  <c r="C83" i="5"/>
  <c r="D83" i="5"/>
  <c r="C82" i="5"/>
  <c r="D82" i="5"/>
  <c r="C81" i="5"/>
  <c r="D81" i="5"/>
  <c r="C80" i="5"/>
  <c r="D80" i="5"/>
  <c r="C79" i="5"/>
  <c r="D79" i="5"/>
  <c r="C78" i="5"/>
  <c r="D78" i="5"/>
  <c r="C77" i="5"/>
  <c r="D77" i="5"/>
  <c r="C76" i="5"/>
  <c r="D76" i="5"/>
  <c r="C75" i="5"/>
  <c r="D75" i="5"/>
  <c r="C74" i="5"/>
  <c r="D74" i="5"/>
  <c r="C73" i="5"/>
  <c r="D73" i="5"/>
  <c r="C72" i="5"/>
  <c r="D72" i="5"/>
  <c r="C71" i="5"/>
  <c r="D71" i="5"/>
  <c r="C70" i="5"/>
  <c r="D70" i="5"/>
  <c r="C69" i="5"/>
  <c r="D69" i="5"/>
  <c r="C68" i="5"/>
  <c r="D68" i="5"/>
  <c r="C67" i="5"/>
  <c r="D67" i="5"/>
  <c r="C66" i="5"/>
  <c r="D66" i="5"/>
  <c r="C65" i="5"/>
  <c r="D65" i="5"/>
  <c r="C64" i="5"/>
  <c r="D64" i="5"/>
  <c r="C63" i="5"/>
  <c r="D63" i="5"/>
  <c r="C62" i="5"/>
  <c r="D62" i="5"/>
  <c r="C61" i="5"/>
  <c r="D61" i="5"/>
  <c r="C60" i="5"/>
  <c r="D60" i="5"/>
  <c r="C59" i="5"/>
  <c r="D59" i="5"/>
  <c r="C58" i="5"/>
  <c r="D58" i="5"/>
  <c r="C57" i="5"/>
  <c r="D57" i="5"/>
  <c r="C56" i="5"/>
  <c r="D56" i="5"/>
  <c r="C55" i="5"/>
  <c r="D55" i="5"/>
  <c r="C54" i="5"/>
  <c r="D54" i="5"/>
  <c r="C53" i="5"/>
  <c r="D53" i="5"/>
  <c r="C52" i="5"/>
  <c r="D52" i="5"/>
  <c r="C51" i="5"/>
  <c r="D51" i="5"/>
  <c r="C50" i="5"/>
  <c r="D50" i="5"/>
  <c r="C49" i="5"/>
  <c r="D49" i="5"/>
  <c r="C48" i="5"/>
  <c r="D48" i="5"/>
  <c r="C46" i="5"/>
  <c r="D46" i="5"/>
  <c r="C45" i="5"/>
  <c r="D45" i="5"/>
  <c r="C44" i="5"/>
  <c r="D44" i="5"/>
  <c r="C43" i="5"/>
  <c r="D43" i="5"/>
  <c r="C42" i="5"/>
  <c r="D42" i="5"/>
  <c r="C41" i="5"/>
  <c r="D41" i="5"/>
  <c r="C40" i="5"/>
  <c r="D40" i="5"/>
  <c r="C39" i="5"/>
  <c r="D39" i="5"/>
  <c r="C38" i="5"/>
  <c r="D38" i="5"/>
  <c r="C37" i="5"/>
  <c r="D37" i="5"/>
  <c r="C36" i="5"/>
  <c r="D36" i="5"/>
  <c r="C35" i="5"/>
  <c r="D35" i="5"/>
  <c r="C34" i="5"/>
  <c r="D34" i="5"/>
  <c r="C33" i="5"/>
  <c r="D33" i="5"/>
  <c r="C32" i="5"/>
  <c r="D32" i="5"/>
  <c r="C31" i="5"/>
  <c r="D31" i="5"/>
  <c r="C30" i="5"/>
  <c r="D30" i="5"/>
  <c r="C29" i="5"/>
  <c r="D29" i="5"/>
  <c r="C28" i="5"/>
  <c r="D28" i="5"/>
  <c r="C27" i="5"/>
  <c r="D27" i="5"/>
  <c r="C26" i="5"/>
  <c r="D26" i="5"/>
  <c r="C25" i="5"/>
  <c r="D25" i="5"/>
  <c r="C24" i="5"/>
  <c r="D24" i="5"/>
  <c r="C23" i="5"/>
  <c r="D23" i="5"/>
  <c r="C22" i="5"/>
  <c r="D22" i="5"/>
  <c r="C21" i="5"/>
  <c r="D21" i="5"/>
  <c r="C20" i="5"/>
  <c r="D20" i="5"/>
  <c r="C19" i="5"/>
  <c r="D19" i="5"/>
  <c r="C18" i="5"/>
  <c r="D18" i="5"/>
  <c r="C17" i="5"/>
  <c r="D17" i="5"/>
  <c r="C16" i="5"/>
  <c r="D16" i="5"/>
  <c r="C15" i="5"/>
  <c r="D15" i="5"/>
  <c r="C14" i="5"/>
  <c r="D14" i="5"/>
  <c r="C13" i="5"/>
  <c r="D13" i="5"/>
  <c r="C12" i="5"/>
  <c r="D12" i="5"/>
  <c r="C11" i="5"/>
  <c r="D11" i="5"/>
  <c r="C10" i="5"/>
  <c r="D10" i="5"/>
  <c r="C9" i="5"/>
  <c r="D9" i="5"/>
  <c r="C8" i="5"/>
  <c r="D8" i="5"/>
  <c r="C7" i="5"/>
  <c r="D7" i="5"/>
  <c r="C6" i="5"/>
  <c r="D6" i="5"/>
  <c r="C5" i="5"/>
  <c r="D5" i="5"/>
  <c r="C4" i="5"/>
  <c r="D4" i="5"/>
  <c r="C3" i="5"/>
  <c r="D3" i="5"/>
  <c r="C2" i="5"/>
  <c r="D2" i="5"/>
  <c r="D10" i="4"/>
  <c r="C10" i="4"/>
  <c r="B10" i="4"/>
  <c r="C6" i="4"/>
  <c r="D6" i="4"/>
  <c r="E6" i="4"/>
  <c r="F6" i="4"/>
  <c r="G6" i="4"/>
  <c r="H6" i="4"/>
  <c r="I6" i="4"/>
  <c r="J6" i="4"/>
  <c r="B6" i="4"/>
  <c r="C3" i="4"/>
  <c r="D3" i="4"/>
  <c r="E3" i="4"/>
  <c r="F3" i="4"/>
  <c r="G3" i="4"/>
  <c r="H3" i="4"/>
  <c r="I3" i="4"/>
  <c r="B3" i="4"/>
  <c r="C2" i="4"/>
  <c r="D2" i="4"/>
  <c r="E2" i="4"/>
  <c r="F2" i="4"/>
  <c r="G2" i="4"/>
  <c r="H2" i="4"/>
  <c r="I2" i="4"/>
  <c r="B2" i="4"/>
  <c r="C5" i="4"/>
  <c r="D5" i="4"/>
  <c r="E5" i="4"/>
  <c r="F5" i="4"/>
  <c r="G5" i="4"/>
  <c r="H5" i="4"/>
  <c r="I5" i="4"/>
  <c r="J5" i="4"/>
  <c r="B5" i="4"/>
  <c r="F5" i="5" l="1"/>
  <c r="L5" i="5" s="1"/>
  <c r="F13" i="5"/>
  <c r="L13" i="5" s="1"/>
  <c r="F21" i="5"/>
  <c r="L21" i="5" s="1"/>
  <c r="F29" i="5"/>
  <c r="L29" i="5" s="1"/>
  <c r="F37" i="5"/>
  <c r="L37" i="5" s="1"/>
  <c r="F45" i="5"/>
  <c r="L45" i="5" s="1"/>
  <c r="F54" i="5"/>
  <c r="L54" i="5" s="1"/>
  <c r="F62" i="5"/>
  <c r="L62" i="5" s="1"/>
  <c r="F70" i="5"/>
  <c r="L70" i="5" s="1"/>
  <c r="F78" i="5"/>
  <c r="L78" i="5" s="1"/>
  <c r="F86" i="5"/>
  <c r="L86" i="5" s="1"/>
  <c r="F94" i="5"/>
  <c r="L94" i="5" s="1"/>
  <c r="F102" i="5"/>
  <c r="L102" i="5" s="1"/>
  <c r="F110" i="5"/>
  <c r="L110" i="5" s="1"/>
  <c r="F118" i="5"/>
  <c r="L118" i="5" s="1"/>
  <c r="F126" i="5"/>
  <c r="L126" i="5" s="1"/>
  <c r="F134" i="5"/>
  <c r="L134" i="5" s="1"/>
  <c r="F142" i="5"/>
  <c r="L142" i="5" s="1"/>
  <c r="F149" i="5"/>
  <c r="L149" i="5" s="1"/>
  <c r="F157" i="5"/>
  <c r="L157" i="5" s="1"/>
  <c r="F165" i="5"/>
  <c r="L165" i="5" s="1"/>
  <c r="F173" i="5"/>
  <c r="L173" i="5" s="1"/>
  <c r="F181" i="5"/>
  <c r="L181" i="5" s="1"/>
  <c r="F188" i="5"/>
  <c r="L188" i="5" s="1"/>
  <c r="F196" i="5"/>
  <c r="L196" i="5" s="1"/>
  <c r="F204" i="5"/>
  <c r="L204" i="5" s="1"/>
  <c r="F212" i="5"/>
  <c r="L212" i="5" s="1"/>
  <c r="F219" i="5"/>
  <c r="L219" i="5" s="1"/>
  <c r="F227" i="5"/>
  <c r="L227" i="5" s="1"/>
  <c r="F235" i="5"/>
  <c r="L235" i="5" s="1"/>
  <c r="F243" i="5"/>
  <c r="L243" i="5" s="1"/>
  <c r="F250" i="5"/>
  <c r="L250" i="5" s="1"/>
  <c r="F254" i="5"/>
  <c r="L254" i="5" s="1"/>
  <c r="F262" i="5"/>
  <c r="L262" i="5" s="1"/>
  <c r="F270" i="5"/>
  <c r="L270" i="5" s="1"/>
  <c r="F278" i="5"/>
  <c r="L278" i="5" s="1"/>
  <c r="F286" i="5"/>
  <c r="L286" i="5" s="1"/>
  <c r="F294" i="5"/>
  <c r="L294" i="5" s="1"/>
  <c r="F303" i="5"/>
  <c r="L303" i="5" s="1"/>
  <c r="F307" i="5"/>
  <c r="L307" i="5" s="1"/>
  <c r="F311" i="5"/>
  <c r="L311" i="5" s="1"/>
  <c r="F315" i="5"/>
  <c r="L315" i="5" s="1"/>
  <c r="F319" i="5"/>
  <c r="L319" i="5" s="1"/>
  <c r="F323" i="5"/>
  <c r="L323" i="5" s="1"/>
  <c r="F327" i="5"/>
  <c r="L327" i="5" s="1"/>
  <c r="F331" i="5"/>
  <c r="L331" i="5" s="1"/>
  <c r="F339" i="5"/>
  <c r="L339" i="5" s="1"/>
  <c r="F343" i="5"/>
  <c r="L343" i="5" s="1"/>
  <c r="F347" i="5"/>
  <c r="L347" i="5" s="1"/>
  <c r="F351" i="5"/>
  <c r="L351" i="5" s="1"/>
  <c r="F355" i="5"/>
  <c r="L355" i="5" s="1"/>
  <c r="F359" i="5"/>
  <c r="L359" i="5" s="1"/>
  <c r="F363" i="5"/>
  <c r="L363" i="5" s="1"/>
  <c r="F367" i="5"/>
  <c r="L367" i="5" s="1"/>
  <c r="F371" i="5"/>
  <c r="L371" i="5" s="1"/>
  <c r="F375" i="5"/>
  <c r="L375" i="5" s="1"/>
  <c r="F379" i="5"/>
  <c r="L379" i="5" s="1"/>
  <c r="F383" i="5"/>
  <c r="L383" i="5" s="1"/>
  <c r="F387" i="5"/>
  <c r="L387" i="5" s="1"/>
  <c r="F391" i="5"/>
  <c r="L391" i="5" s="1"/>
  <c r="F395" i="5"/>
  <c r="L395" i="5" s="1"/>
  <c r="F399" i="5"/>
  <c r="L399" i="5" s="1"/>
  <c r="F403" i="5"/>
  <c r="L403" i="5" s="1"/>
  <c r="F407" i="5"/>
  <c r="L407" i="5" s="1"/>
  <c r="F411" i="5"/>
  <c r="L411" i="5" s="1"/>
  <c r="F415" i="5"/>
  <c r="L415" i="5" s="1"/>
  <c r="F419" i="5"/>
  <c r="L419" i="5" s="1"/>
  <c r="F423" i="5"/>
  <c r="L423" i="5" s="1"/>
  <c r="F427" i="5"/>
  <c r="L427" i="5" s="1"/>
  <c r="F431" i="5"/>
  <c r="L431" i="5" s="1"/>
  <c r="F435" i="5"/>
  <c r="L435" i="5" s="1"/>
  <c r="F439" i="5"/>
  <c r="L439" i="5" s="1"/>
  <c r="F443" i="5"/>
  <c r="L443" i="5" s="1"/>
  <c r="F447" i="5"/>
  <c r="L447" i="5" s="1"/>
  <c r="F451" i="5"/>
  <c r="L451" i="5" s="1"/>
  <c r="F455" i="5"/>
  <c r="L455" i="5" s="1"/>
  <c r="F459" i="5"/>
  <c r="L459" i="5" s="1"/>
  <c r="F463" i="5"/>
  <c r="L463" i="5" s="1"/>
  <c r="F467" i="5"/>
  <c r="L467" i="5" s="1"/>
  <c r="F471" i="5"/>
  <c r="L471" i="5" s="1"/>
  <c r="F475" i="5"/>
  <c r="L475" i="5" s="1"/>
  <c r="F1865" i="5"/>
  <c r="L1865" i="5" s="1"/>
  <c r="F482" i="5"/>
  <c r="L482" i="5" s="1"/>
  <c r="F486" i="5"/>
  <c r="L486" i="5" s="1"/>
  <c r="F490" i="5"/>
  <c r="L490" i="5" s="1"/>
  <c r="F494" i="5"/>
  <c r="L494" i="5" s="1"/>
  <c r="F498" i="5"/>
  <c r="L498" i="5" s="1"/>
  <c r="F502" i="5"/>
  <c r="L502" i="5" s="1"/>
  <c r="F506" i="5"/>
  <c r="L506" i="5" s="1"/>
  <c r="F510" i="5"/>
  <c r="L510" i="5" s="1"/>
  <c r="F514" i="5"/>
  <c r="L514" i="5" s="1"/>
  <c r="F518" i="5"/>
  <c r="L518" i="5" s="1"/>
  <c r="F522" i="5"/>
  <c r="L522" i="5" s="1"/>
  <c r="F526" i="5"/>
  <c r="L526" i="5" s="1"/>
  <c r="F530" i="5"/>
  <c r="L530" i="5" s="1"/>
  <c r="F534" i="5"/>
  <c r="L534" i="5" s="1"/>
  <c r="F538" i="5"/>
  <c r="L538" i="5" s="1"/>
  <c r="F542" i="5"/>
  <c r="L542" i="5" s="1"/>
  <c r="F546" i="5"/>
  <c r="L546" i="5" s="1"/>
  <c r="F550" i="5"/>
  <c r="L550" i="5" s="1"/>
  <c r="F554" i="5"/>
  <c r="L554" i="5" s="1"/>
  <c r="F558" i="5"/>
  <c r="L558" i="5" s="1"/>
  <c r="F562" i="5"/>
  <c r="L562" i="5" s="1"/>
  <c r="F566" i="5"/>
  <c r="L566" i="5" s="1"/>
  <c r="F570" i="5"/>
  <c r="L570" i="5" s="1"/>
  <c r="F574" i="5"/>
  <c r="L574" i="5" s="1"/>
  <c r="F578" i="5"/>
  <c r="L578" i="5" s="1"/>
  <c r="F582" i="5"/>
  <c r="L582" i="5" s="1"/>
  <c r="F586" i="5"/>
  <c r="L586" i="5" s="1"/>
  <c r="F590" i="5"/>
  <c r="L590" i="5" s="1"/>
  <c r="F594" i="5"/>
  <c r="L594" i="5" s="1"/>
  <c r="F598" i="5"/>
  <c r="L598" i="5" s="1"/>
  <c r="F602" i="5"/>
  <c r="L602" i="5" s="1"/>
  <c r="F606" i="5"/>
  <c r="L606" i="5" s="1"/>
  <c r="F610" i="5"/>
  <c r="L610" i="5" s="1"/>
  <c r="F614" i="5"/>
  <c r="L614" i="5" s="1"/>
  <c r="F618" i="5"/>
  <c r="L618" i="5" s="1"/>
  <c r="F622" i="5"/>
  <c r="L622" i="5" s="1"/>
  <c r="F626" i="5"/>
  <c r="L626" i="5" s="1"/>
  <c r="F630" i="5"/>
  <c r="L630" i="5" s="1"/>
  <c r="F634" i="5"/>
  <c r="L634" i="5" s="1"/>
  <c r="F638" i="5"/>
  <c r="L638" i="5" s="1"/>
  <c r="F642" i="5"/>
  <c r="L642" i="5" s="1"/>
  <c r="F646" i="5"/>
  <c r="L646" i="5" s="1"/>
  <c r="F650" i="5"/>
  <c r="L650" i="5" s="1"/>
  <c r="F654" i="5"/>
  <c r="L654" i="5" s="1"/>
  <c r="F658" i="5"/>
  <c r="L658" i="5" s="1"/>
  <c r="F662" i="5"/>
  <c r="L662" i="5" s="1"/>
  <c r="F666" i="5"/>
  <c r="L666" i="5" s="1"/>
  <c r="F670" i="5"/>
  <c r="L670" i="5" s="1"/>
  <c r="F674" i="5"/>
  <c r="L674" i="5" s="1"/>
  <c r="F678" i="5"/>
  <c r="L678" i="5" s="1"/>
  <c r="F682" i="5"/>
  <c r="L682" i="5" s="1"/>
  <c r="F686" i="5"/>
  <c r="L686" i="5" s="1"/>
  <c r="F690" i="5"/>
  <c r="L690" i="5" s="1"/>
  <c r="F694" i="5"/>
  <c r="L694" i="5" s="1"/>
  <c r="F698" i="5"/>
  <c r="L698" i="5" s="1"/>
  <c r="F702" i="5"/>
  <c r="L702" i="5" s="1"/>
  <c r="F706" i="5"/>
  <c r="L706" i="5" s="1"/>
  <c r="F710" i="5"/>
  <c r="L710" i="5" s="1"/>
  <c r="F714" i="5"/>
  <c r="L714" i="5" s="1"/>
  <c r="F718" i="5"/>
  <c r="L718" i="5" s="1"/>
  <c r="F722" i="5"/>
  <c r="L722" i="5" s="1"/>
  <c r="F726" i="5"/>
  <c r="L726" i="5" s="1"/>
  <c r="F730" i="5"/>
  <c r="L730" i="5" s="1"/>
  <c r="F735" i="5"/>
  <c r="L735" i="5" s="1"/>
  <c r="F739" i="5"/>
  <c r="L739" i="5" s="1"/>
  <c r="F743" i="5"/>
  <c r="L743" i="5" s="1"/>
  <c r="F747" i="5"/>
  <c r="L747" i="5" s="1"/>
  <c r="F751" i="5"/>
  <c r="L751" i="5" s="1"/>
  <c r="F755" i="5"/>
  <c r="L755" i="5" s="1"/>
  <c r="F759" i="5"/>
  <c r="L759" i="5" s="1"/>
  <c r="F763" i="5"/>
  <c r="L763" i="5" s="1"/>
  <c r="F767" i="5"/>
  <c r="L767" i="5" s="1"/>
  <c r="F771" i="5"/>
  <c r="L771" i="5" s="1"/>
  <c r="F775" i="5"/>
  <c r="L775" i="5" s="1"/>
  <c r="F779" i="5"/>
  <c r="L779" i="5" s="1"/>
  <c r="F783" i="5"/>
  <c r="L783" i="5" s="1"/>
  <c r="F787" i="5"/>
  <c r="L787" i="5" s="1"/>
  <c r="F791" i="5"/>
  <c r="L791" i="5" s="1"/>
  <c r="F795" i="5"/>
  <c r="L795" i="5" s="1"/>
  <c r="F799" i="5"/>
  <c r="L799" i="5" s="1"/>
  <c r="F803" i="5"/>
  <c r="L803" i="5" s="1"/>
  <c r="F807" i="5"/>
  <c r="L807" i="5" s="1"/>
  <c r="F811" i="5"/>
  <c r="L811" i="5" s="1"/>
  <c r="F815" i="5"/>
  <c r="L815" i="5" s="1"/>
  <c r="F819" i="5"/>
  <c r="L819" i="5" s="1"/>
  <c r="F823" i="5"/>
  <c r="L823" i="5" s="1"/>
  <c r="F827" i="5"/>
  <c r="L827" i="5" s="1"/>
  <c r="F831" i="5"/>
  <c r="L831" i="5" s="1"/>
  <c r="F835" i="5"/>
  <c r="L835" i="5" s="1"/>
  <c r="F839" i="5"/>
  <c r="L839" i="5" s="1"/>
  <c r="F843" i="5"/>
  <c r="L843" i="5" s="1"/>
  <c r="F847" i="5"/>
  <c r="L847" i="5" s="1"/>
  <c r="F851" i="5"/>
  <c r="L851" i="5" s="1"/>
  <c r="F855" i="5"/>
  <c r="L855" i="5" s="1"/>
  <c r="F859" i="5"/>
  <c r="L859" i="5" s="1"/>
  <c r="F863" i="5"/>
  <c r="L863" i="5" s="1"/>
  <c r="F867" i="5"/>
  <c r="L867" i="5" s="1"/>
  <c r="F871" i="5"/>
  <c r="L871" i="5" s="1"/>
  <c r="F875" i="5"/>
  <c r="L875" i="5" s="1"/>
  <c r="F879" i="5"/>
  <c r="L879" i="5" s="1"/>
  <c r="F883" i="5"/>
  <c r="L883" i="5" s="1"/>
  <c r="F887" i="5"/>
  <c r="L887" i="5" s="1"/>
  <c r="F891" i="5"/>
  <c r="L891" i="5" s="1"/>
  <c r="F895" i="5"/>
  <c r="L895" i="5" s="1"/>
  <c r="F899" i="5"/>
  <c r="L899" i="5" s="1"/>
  <c r="F903" i="5"/>
  <c r="L903" i="5" s="1"/>
  <c r="F907" i="5"/>
  <c r="L907" i="5" s="1"/>
  <c r="F911" i="5"/>
  <c r="L911" i="5" s="1"/>
  <c r="F915" i="5"/>
  <c r="L915" i="5" s="1"/>
  <c r="F919" i="5"/>
  <c r="L919" i="5" s="1"/>
  <c r="F923" i="5"/>
  <c r="L923" i="5" s="1"/>
  <c r="F927" i="5"/>
  <c r="L927" i="5" s="1"/>
  <c r="F931" i="5"/>
  <c r="L931" i="5" s="1"/>
  <c r="F935" i="5"/>
  <c r="L935" i="5" s="1"/>
  <c r="F939" i="5"/>
  <c r="L939" i="5" s="1"/>
  <c r="F943" i="5"/>
  <c r="L943" i="5" s="1"/>
  <c r="F947" i="5"/>
  <c r="L947" i="5" s="1"/>
  <c r="F951" i="5"/>
  <c r="L951" i="5" s="1"/>
  <c r="F955" i="5"/>
  <c r="L955" i="5" s="1"/>
  <c r="F959" i="5"/>
  <c r="L959" i="5" s="1"/>
  <c r="F963" i="5"/>
  <c r="L963" i="5" s="1"/>
  <c r="F967" i="5"/>
  <c r="L967" i="5" s="1"/>
  <c r="F971" i="5"/>
  <c r="L971" i="5" s="1"/>
  <c r="F975" i="5"/>
  <c r="L975" i="5" s="1"/>
  <c r="F979" i="5"/>
  <c r="L979" i="5" s="1"/>
  <c r="F983" i="5"/>
  <c r="L983" i="5" s="1"/>
  <c r="F987" i="5"/>
  <c r="L987" i="5" s="1"/>
  <c r="F991" i="5"/>
  <c r="L991" i="5" s="1"/>
  <c r="F995" i="5"/>
  <c r="L995" i="5" s="1"/>
  <c r="F999" i="5"/>
  <c r="L999" i="5" s="1"/>
  <c r="F1003" i="5"/>
  <c r="L1003" i="5" s="1"/>
  <c r="F1007" i="5"/>
  <c r="L1007" i="5" s="1"/>
  <c r="F1011" i="5"/>
  <c r="L1011" i="5" s="1"/>
  <c r="F1015" i="5"/>
  <c r="L1015" i="5" s="1"/>
  <c r="F1019" i="5"/>
  <c r="L1019" i="5" s="1"/>
  <c r="F1023" i="5"/>
  <c r="L1023" i="5" s="1"/>
  <c r="F1027" i="5"/>
  <c r="L1027" i="5" s="1"/>
  <c r="F1031" i="5"/>
  <c r="L1031" i="5" s="1"/>
  <c r="F1035" i="5"/>
  <c r="L1035" i="5" s="1"/>
  <c r="F1039" i="5"/>
  <c r="L1039" i="5" s="1"/>
  <c r="F1043" i="5"/>
  <c r="L1043" i="5" s="1"/>
  <c r="F1047" i="5"/>
  <c r="L1047" i="5" s="1"/>
  <c r="F1051" i="5"/>
  <c r="L1051" i="5" s="1"/>
  <c r="F1055" i="5"/>
  <c r="L1055" i="5" s="1"/>
  <c r="F1059" i="5"/>
  <c r="L1059" i="5" s="1"/>
  <c r="F1063" i="5"/>
  <c r="L1063" i="5" s="1"/>
  <c r="F1067" i="5"/>
  <c r="L1067" i="5" s="1"/>
  <c r="F1071" i="5"/>
  <c r="L1071" i="5" s="1"/>
  <c r="F1075" i="5"/>
  <c r="L1075" i="5" s="1"/>
  <c r="F1079" i="5"/>
  <c r="L1079" i="5" s="1"/>
  <c r="F1083" i="5"/>
  <c r="L1083" i="5" s="1"/>
  <c r="F1087" i="5"/>
  <c r="L1087" i="5" s="1"/>
  <c r="F1091" i="5"/>
  <c r="L1091" i="5" s="1"/>
  <c r="F1095" i="5"/>
  <c r="L1095" i="5" s="1"/>
  <c r="F1099" i="5"/>
  <c r="L1099" i="5" s="1"/>
  <c r="F1103" i="5"/>
  <c r="L1103" i="5" s="1"/>
  <c r="F1107" i="5"/>
  <c r="L1107" i="5" s="1"/>
  <c r="F1111" i="5"/>
  <c r="L1111" i="5" s="1"/>
  <c r="F1115" i="5"/>
  <c r="L1115" i="5" s="1"/>
  <c r="F1119" i="5"/>
  <c r="L1119" i="5" s="1"/>
  <c r="F1123" i="5"/>
  <c r="L1123" i="5" s="1"/>
  <c r="F1127" i="5"/>
  <c r="L1127" i="5" s="1"/>
  <c r="F1131" i="5"/>
  <c r="L1131" i="5" s="1"/>
  <c r="F1135" i="5"/>
  <c r="L1135" i="5" s="1"/>
  <c r="F1139" i="5"/>
  <c r="L1139" i="5" s="1"/>
  <c r="F1143" i="5"/>
  <c r="L1143" i="5" s="1"/>
  <c r="F1147" i="5"/>
  <c r="L1147" i="5" s="1"/>
  <c r="F1151" i="5"/>
  <c r="L1151" i="5" s="1"/>
  <c r="F1155" i="5"/>
  <c r="L1155" i="5" s="1"/>
  <c r="F1159" i="5"/>
  <c r="L1159" i="5" s="1"/>
  <c r="F1163" i="5"/>
  <c r="L1163" i="5" s="1"/>
  <c r="F1167" i="5"/>
  <c r="L1167" i="5" s="1"/>
  <c r="F1171" i="5"/>
  <c r="L1171" i="5" s="1"/>
  <c r="F1175" i="5"/>
  <c r="L1175" i="5" s="1"/>
  <c r="F1179" i="5"/>
  <c r="L1179" i="5" s="1"/>
  <c r="F1183" i="5"/>
  <c r="L1183" i="5" s="1"/>
  <c r="F1187" i="5"/>
  <c r="L1187" i="5" s="1"/>
  <c r="F1191" i="5"/>
  <c r="L1191" i="5" s="1"/>
  <c r="F9" i="5"/>
  <c r="L9" i="5" s="1"/>
  <c r="F17" i="5"/>
  <c r="L17" i="5" s="1"/>
  <c r="F25" i="5"/>
  <c r="L25" i="5" s="1"/>
  <c r="F33" i="5"/>
  <c r="L33" i="5" s="1"/>
  <c r="F41" i="5"/>
  <c r="L41" i="5" s="1"/>
  <c r="F50" i="5"/>
  <c r="L50" i="5" s="1"/>
  <c r="F58" i="5"/>
  <c r="L58" i="5" s="1"/>
  <c r="F66" i="5"/>
  <c r="L66" i="5" s="1"/>
  <c r="F74" i="5"/>
  <c r="L74" i="5" s="1"/>
  <c r="F82" i="5"/>
  <c r="L82" i="5" s="1"/>
  <c r="F90" i="5"/>
  <c r="L90" i="5" s="1"/>
  <c r="F98" i="5"/>
  <c r="L98" i="5" s="1"/>
  <c r="F106" i="5"/>
  <c r="L106" i="5" s="1"/>
  <c r="F114" i="5"/>
  <c r="L114" i="5" s="1"/>
  <c r="F122" i="5"/>
  <c r="L122" i="5" s="1"/>
  <c r="F130" i="5"/>
  <c r="L130" i="5" s="1"/>
  <c r="F138" i="5"/>
  <c r="L138" i="5" s="1"/>
  <c r="F145" i="5"/>
  <c r="L145" i="5" s="1"/>
  <c r="F153" i="5"/>
  <c r="L153" i="5" s="1"/>
  <c r="F161" i="5"/>
  <c r="L161" i="5" s="1"/>
  <c r="F169" i="5"/>
  <c r="L169" i="5" s="1"/>
  <c r="F177" i="5"/>
  <c r="L177" i="5" s="1"/>
  <c r="F185" i="5"/>
  <c r="L185" i="5" s="1"/>
  <c r="F192" i="5"/>
  <c r="L192" i="5" s="1"/>
  <c r="F200" i="5"/>
  <c r="L200" i="5" s="1"/>
  <c r="F208" i="5"/>
  <c r="L208" i="5" s="1"/>
  <c r="F215" i="5"/>
  <c r="L215" i="5" s="1"/>
  <c r="F223" i="5"/>
  <c r="L223" i="5" s="1"/>
  <c r="F231" i="5"/>
  <c r="L231" i="5" s="1"/>
  <c r="F239" i="5"/>
  <c r="L239" i="5" s="1"/>
  <c r="F246" i="5"/>
  <c r="L246" i="5" s="1"/>
  <c r="F258" i="5"/>
  <c r="L258" i="5" s="1"/>
  <c r="F266" i="5"/>
  <c r="L266" i="5" s="1"/>
  <c r="F274" i="5"/>
  <c r="L274" i="5" s="1"/>
  <c r="F282" i="5"/>
  <c r="L282" i="5" s="1"/>
  <c r="F290" i="5"/>
  <c r="L290" i="5" s="1"/>
  <c r="F299" i="5"/>
  <c r="L299" i="5" s="1"/>
  <c r="F335" i="5"/>
  <c r="L335" i="5" s="1"/>
  <c r="F1195" i="5"/>
  <c r="L1195" i="5" s="1"/>
  <c r="F1199" i="5"/>
  <c r="L1199" i="5" s="1"/>
  <c r="F1203" i="5"/>
  <c r="L1203" i="5" s="1"/>
  <c r="F1207" i="5"/>
  <c r="L1207" i="5" s="1"/>
  <c r="F1211" i="5"/>
  <c r="L1211" i="5" s="1"/>
  <c r="F1215" i="5"/>
  <c r="L1215" i="5" s="1"/>
  <c r="F1219" i="5"/>
  <c r="L1219" i="5" s="1"/>
  <c r="F1223" i="5"/>
  <c r="L1223" i="5" s="1"/>
  <c r="F1227" i="5"/>
  <c r="L1227" i="5" s="1"/>
  <c r="F1231" i="5"/>
  <c r="L1231" i="5" s="1"/>
  <c r="F1235" i="5"/>
  <c r="L1235" i="5" s="1"/>
  <c r="F1239" i="5"/>
  <c r="L1239" i="5" s="1"/>
  <c r="F1243" i="5"/>
  <c r="L1243" i="5" s="1"/>
  <c r="F1247" i="5"/>
  <c r="L1247" i="5" s="1"/>
  <c r="F1251" i="5"/>
  <c r="L1251" i="5" s="1"/>
  <c r="F1255" i="5"/>
  <c r="L1255" i="5" s="1"/>
  <c r="F1259" i="5"/>
  <c r="L1259" i="5" s="1"/>
  <c r="F1263" i="5"/>
  <c r="L1263" i="5" s="1"/>
  <c r="F1267" i="5"/>
  <c r="L1267" i="5" s="1"/>
  <c r="F1271" i="5"/>
  <c r="L1271" i="5" s="1"/>
  <c r="F1275" i="5"/>
  <c r="L1275" i="5" s="1"/>
  <c r="F1279" i="5"/>
  <c r="L1279" i="5" s="1"/>
  <c r="F1283" i="5"/>
  <c r="L1283" i="5" s="1"/>
  <c r="F1287" i="5"/>
  <c r="L1287" i="5" s="1"/>
  <c r="F1291" i="5"/>
  <c r="L1291" i="5" s="1"/>
  <c r="F1295" i="5"/>
  <c r="L1295" i="5" s="1"/>
  <c r="F1299" i="5"/>
  <c r="L1299" i="5" s="1"/>
  <c r="F1303" i="5"/>
  <c r="L1303" i="5" s="1"/>
  <c r="F1307" i="5"/>
  <c r="L1307" i="5" s="1"/>
  <c r="F1311" i="5"/>
  <c r="L1311" i="5" s="1"/>
  <c r="F1315" i="5"/>
  <c r="L1315" i="5" s="1"/>
  <c r="F1319" i="5"/>
  <c r="L1319" i="5" s="1"/>
  <c r="F1323" i="5"/>
  <c r="L1323" i="5" s="1"/>
  <c r="F1327" i="5"/>
  <c r="L1327" i="5" s="1"/>
  <c r="F1331" i="5"/>
  <c r="L1331" i="5" s="1"/>
  <c r="F1335" i="5"/>
  <c r="L1335" i="5" s="1"/>
  <c r="F1339" i="5"/>
  <c r="L1339" i="5" s="1"/>
  <c r="F1343" i="5"/>
  <c r="L1343" i="5" s="1"/>
  <c r="F1347" i="5"/>
  <c r="L1347" i="5" s="1"/>
  <c r="F1351" i="5"/>
  <c r="L1351" i="5" s="1"/>
  <c r="F1355" i="5"/>
  <c r="L1355" i="5" s="1"/>
  <c r="F1359" i="5"/>
  <c r="L1359" i="5" s="1"/>
  <c r="F1363" i="5"/>
  <c r="L1363" i="5" s="1"/>
  <c r="F1367" i="5"/>
  <c r="L1367" i="5" s="1"/>
  <c r="F1371" i="5"/>
  <c r="L1371" i="5" s="1"/>
  <c r="F1375" i="5"/>
  <c r="L1375" i="5" s="1"/>
  <c r="F1379" i="5"/>
  <c r="L1379" i="5" s="1"/>
  <c r="F1383" i="5"/>
  <c r="L1383" i="5" s="1"/>
  <c r="F1387" i="5"/>
  <c r="L1387" i="5" s="1"/>
  <c r="F1391" i="5"/>
  <c r="L1391" i="5" s="1"/>
  <c r="F1395" i="5"/>
  <c r="L1395" i="5" s="1"/>
  <c r="F1399" i="5"/>
  <c r="L1399" i="5" s="1"/>
  <c r="F1403" i="5"/>
  <c r="L1403" i="5" s="1"/>
  <c r="F1407" i="5"/>
  <c r="L1407" i="5" s="1"/>
  <c r="F1411" i="5"/>
  <c r="L1411" i="5" s="1"/>
  <c r="F1415" i="5"/>
  <c r="L1415" i="5" s="1"/>
  <c r="F1419" i="5"/>
  <c r="L1419" i="5" s="1"/>
  <c r="F1423" i="5"/>
  <c r="L1423" i="5" s="1"/>
  <c r="F1427" i="5"/>
  <c r="L1427" i="5" s="1"/>
  <c r="F1431" i="5"/>
  <c r="L1431" i="5" s="1"/>
  <c r="F1435" i="5"/>
  <c r="L1435" i="5" s="1"/>
  <c r="F1439" i="5"/>
  <c r="L1439" i="5" s="1"/>
  <c r="F1443" i="5"/>
  <c r="L1443" i="5" s="1"/>
  <c r="F1447" i="5"/>
  <c r="L1447" i="5" s="1"/>
  <c r="F1451" i="5"/>
  <c r="L1451" i="5" s="1"/>
  <c r="F1455" i="5"/>
  <c r="L1455" i="5" s="1"/>
  <c r="F1459" i="5"/>
  <c r="L1459" i="5" s="1"/>
  <c r="F1463" i="5"/>
  <c r="L1463" i="5" s="1"/>
  <c r="F1467" i="5"/>
  <c r="L1467" i="5" s="1"/>
  <c r="F1471" i="5"/>
  <c r="L1471" i="5" s="1"/>
  <c r="F1475" i="5"/>
  <c r="L1475" i="5" s="1"/>
  <c r="F1479" i="5"/>
  <c r="L1479" i="5" s="1"/>
  <c r="F1483" i="5"/>
  <c r="L1483" i="5" s="1"/>
  <c r="F1487" i="5"/>
  <c r="L1487" i="5" s="1"/>
  <c r="F1491" i="5"/>
  <c r="L1491" i="5" s="1"/>
  <c r="F1495" i="5"/>
  <c r="L1495" i="5" s="1"/>
  <c r="F1499" i="5"/>
  <c r="L1499" i="5" s="1"/>
  <c r="F1503" i="5"/>
  <c r="L1503" i="5" s="1"/>
  <c r="F1507" i="5"/>
  <c r="L1507" i="5" s="1"/>
  <c r="F1511" i="5"/>
  <c r="L1511" i="5" s="1"/>
  <c r="F1515" i="5"/>
  <c r="L1515" i="5" s="1"/>
  <c r="F1519" i="5"/>
  <c r="L1519" i="5" s="1"/>
  <c r="F1523" i="5"/>
  <c r="L1523" i="5" s="1"/>
  <c r="F1527" i="5"/>
  <c r="L1527" i="5" s="1"/>
  <c r="F1531" i="5"/>
  <c r="L1531" i="5" s="1"/>
  <c r="F1535" i="5"/>
  <c r="L1535" i="5" s="1"/>
  <c r="F1539" i="5"/>
  <c r="L1539" i="5" s="1"/>
  <c r="F1543" i="5"/>
  <c r="L1543" i="5" s="1"/>
  <c r="F1547" i="5"/>
  <c r="L1547" i="5" s="1"/>
  <c r="F1551" i="5"/>
  <c r="L1551" i="5" s="1"/>
  <c r="F1555" i="5"/>
  <c r="L1555" i="5" s="1"/>
  <c r="F1559" i="5"/>
  <c r="L1559" i="5" s="1"/>
  <c r="F1563" i="5"/>
  <c r="L1563" i="5" s="1"/>
  <c r="F1567" i="5"/>
  <c r="L1567" i="5" s="1"/>
  <c r="F1571" i="5"/>
  <c r="L1571" i="5" s="1"/>
  <c r="F1575" i="5"/>
  <c r="L1575" i="5" s="1"/>
  <c r="F1579" i="5"/>
  <c r="L1579" i="5" s="1"/>
  <c r="F1583" i="5"/>
  <c r="L1583" i="5" s="1"/>
  <c r="F1587" i="5"/>
  <c r="L1587" i="5" s="1"/>
  <c r="F1591" i="5"/>
  <c r="L1591" i="5" s="1"/>
  <c r="F1595" i="5"/>
  <c r="L1595" i="5" s="1"/>
  <c r="F1599" i="5"/>
  <c r="L1599" i="5" s="1"/>
  <c r="F1603" i="5"/>
  <c r="L1603" i="5" s="1"/>
  <c r="F1607" i="5"/>
  <c r="L1607" i="5" s="1"/>
  <c r="F733" i="5"/>
  <c r="L733" i="5" s="1"/>
  <c r="F1614" i="5"/>
  <c r="L1614" i="5" s="1"/>
  <c r="F1618" i="5"/>
  <c r="L1618" i="5" s="1"/>
  <c r="F1622" i="5"/>
  <c r="L1622" i="5" s="1"/>
  <c r="F1626" i="5"/>
  <c r="L1626" i="5" s="1"/>
  <c r="F1630" i="5"/>
  <c r="L1630" i="5" s="1"/>
  <c r="F1634" i="5"/>
  <c r="L1634" i="5" s="1"/>
  <c r="F1638" i="5"/>
  <c r="L1638" i="5" s="1"/>
  <c r="F1642" i="5"/>
  <c r="L1642" i="5" s="1"/>
  <c r="F1646" i="5"/>
  <c r="L1646" i="5" s="1"/>
  <c r="F1650" i="5"/>
  <c r="L1650" i="5" s="1"/>
  <c r="F1654" i="5"/>
  <c r="L1654" i="5" s="1"/>
  <c r="F1658" i="5"/>
  <c r="L1658" i="5" s="1"/>
  <c r="F1662" i="5"/>
  <c r="L1662" i="5" s="1"/>
  <c r="F1666" i="5"/>
  <c r="L1666" i="5" s="1"/>
  <c r="F1670" i="5"/>
  <c r="L1670" i="5" s="1"/>
  <c r="F1674" i="5"/>
  <c r="L1674" i="5" s="1"/>
  <c r="F1678" i="5"/>
  <c r="L1678" i="5" s="1"/>
  <c r="F1682" i="5"/>
  <c r="L1682" i="5" s="1"/>
  <c r="F1686" i="5"/>
  <c r="L1686" i="5" s="1"/>
  <c r="F1690" i="5"/>
  <c r="L1690" i="5" s="1"/>
  <c r="F1694" i="5"/>
  <c r="L1694" i="5" s="1"/>
  <c r="F1698" i="5"/>
  <c r="L1698" i="5" s="1"/>
  <c r="F1702" i="5"/>
  <c r="L1702" i="5" s="1"/>
  <c r="F1706" i="5"/>
  <c r="L1706" i="5" s="1"/>
  <c r="F1710" i="5"/>
  <c r="L1710" i="5" s="1"/>
  <c r="F1714" i="5"/>
  <c r="L1714" i="5" s="1"/>
  <c r="F1718" i="5"/>
  <c r="L1718" i="5" s="1"/>
  <c r="F1722" i="5"/>
  <c r="L1722" i="5" s="1"/>
  <c r="F1726" i="5"/>
  <c r="L1726" i="5" s="1"/>
  <c r="F1730" i="5"/>
  <c r="L1730" i="5" s="1"/>
  <c r="F1734" i="5"/>
  <c r="L1734" i="5" s="1"/>
  <c r="F1738" i="5"/>
  <c r="L1738" i="5" s="1"/>
  <c r="F1742" i="5"/>
  <c r="L1742" i="5" s="1"/>
  <c r="F1746" i="5"/>
  <c r="L1746" i="5" s="1"/>
  <c r="F1750" i="5"/>
  <c r="L1750" i="5" s="1"/>
  <c r="F1754" i="5"/>
  <c r="L1754" i="5" s="1"/>
  <c r="F1758" i="5"/>
  <c r="L1758" i="5" s="1"/>
  <c r="F1762" i="5"/>
  <c r="L1762" i="5" s="1"/>
  <c r="F1766" i="5"/>
  <c r="L1766" i="5" s="1"/>
  <c r="F1770" i="5"/>
  <c r="L1770" i="5" s="1"/>
  <c r="F1774" i="5"/>
  <c r="L1774" i="5" s="1"/>
  <c r="F1778" i="5"/>
  <c r="L1778" i="5" s="1"/>
  <c r="F1782" i="5"/>
  <c r="L1782" i="5" s="1"/>
  <c r="F1786" i="5"/>
  <c r="L1786" i="5" s="1"/>
  <c r="F1790" i="5"/>
  <c r="L1790" i="5" s="1"/>
  <c r="F1794" i="5"/>
  <c r="L1794" i="5" s="1"/>
  <c r="F1798" i="5"/>
  <c r="L1798" i="5" s="1"/>
  <c r="F1802" i="5"/>
  <c r="L1802" i="5" s="1"/>
  <c r="F1806" i="5"/>
  <c r="L1806" i="5" s="1"/>
  <c r="F1810" i="5"/>
  <c r="L1810" i="5" s="1"/>
  <c r="F1814" i="5"/>
  <c r="L1814" i="5" s="1"/>
  <c r="F1818" i="5"/>
  <c r="L1818" i="5" s="1"/>
  <c r="F1822" i="5"/>
  <c r="L1822" i="5" s="1"/>
  <c r="F1826" i="5"/>
  <c r="L1826" i="5" s="1"/>
  <c r="F1830" i="5"/>
  <c r="L1830" i="5" s="1"/>
  <c r="F1834" i="5"/>
  <c r="L1834" i="5" s="1"/>
  <c r="F1838" i="5"/>
  <c r="L1838" i="5" s="1"/>
  <c r="F1842" i="5"/>
  <c r="L1842" i="5" s="1"/>
  <c r="F1846" i="5"/>
  <c r="L1846" i="5" s="1"/>
  <c r="F1850" i="5"/>
  <c r="L1850" i="5" s="1"/>
  <c r="F1854" i="5"/>
  <c r="L1854" i="5" s="1"/>
  <c r="F1858" i="5"/>
  <c r="L1858" i="5" s="1"/>
  <c r="F1862" i="5"/>
  <c r="L1862" i="5" s="1"/>
  <c r="F1867" i="5"/>
  <c r="L1867" i="5" s="1"/>
  <c r="F1871" i="5"/>
  <c r="L1871" i="5" s="1"/>
  <c r="F1875" i="5"/>
  <c r="L1875" i="5" s="1"/>
  <c r="F1879" i="5"/>
  <c r="L1879" i="5" s="1"/>
  <c r="F1883" i="5"/>
  <c r="L1883" i="5" s="1"/>
  <c r="F1887" i="5"/>
  <c r="L1887" i="5" s="1"/>
  <c r="F1891" i="5"/>
  <c r="L1891" i="5" s="1"/>
  <c r="F1895" i="5"/>
  <c r="L1895" i="5" s="1"/>
  <c r="F1899" i="5"/>
  <c r="L1899" i="5" s="1"/>
  <c r="F1903" i="5"/>
  <c r="L1903" i="5" s="1"/>
  <c r="F1907" i="5"/>
  <c r="L1907" i="5" s="1"/>
  <c r="F1911" i="5"/>
  <c r="L1911" i="5" s="1"/>
  <c r="F1915" i="5"/>
  <c r="L1915" i="5" s="1"/>
  <c r="F1919" i="5"/>
  <c r="L1919" i="5" s="1"/>
  <c r="F1923" i="5"/>
  <c r="L1923" i="5" s="1"/>
  <c r="F1927" i="5"/>
  <c r="L1927" i="5" s="1"/>
  <c r="F1931" i="5"/>
  <c r="L1931" i="5" s="1"/>
  <c r="F1935" i="5"/>
  <c r="L1935" i="5" s="1"/>
  <c r="F1939" i="5"/>
  <c r="L1939" i="5" s="1"/>
  <c r="F1943" i="5"/>
  <c r="L1943" i="5" s="1"/>
  <c r="F1947" i="5"/>
  <c r="L1947" i="5" s="1"/>
  <c r="F1951" i="5"/>
  <c r="L1951" i="5" s="1"/>
  <c r="F1955" i="5"/>
  <c r="L1955" i="5" s="1"/>
  <c r="F1959" i="5"/>
  <c r="L1959" i="5" s="1"/>
  <c r="F1963" i="5"/>
  <c r="L1963" i="5" s="1"/>
  <c r="F1967" i="5"/>
  <c r="L1967" i="5" s="1"/>
  <c r="F1971" i="5"/>
  <c r="L1971" i="5" s="1"/>
  <c r="F1975" i="5"/>
  <c r="L1975" i="5" s="1"/>
  <c r="F1979" i="5"/>
  <c r="L1979" i="5" s="1"/>
  <c r="F1983" i="5"/>
  <c r="L1983" i="5" s="1"/>
  <c r="F1987" i="5"/>
  <c r="L1987" i="5" s="1"/>
  <c r="F1991" i="5"/>
  <c r="L1991" i="5" s="1"/>
  <c r="F1995" i="5"/>
  <c r="L1995" i="5" s="1"/>
  <c r="F1999" i="5"/>
  <c r="L1999" i="5" s="1"/>
  <c r="F2003" i="5"/>
  <c r="L2003" i="5" s="1"/>
  <c r="F2007" i="5"/>
  <c r="L2007" i="5" s="1"/>
  <c r="F2011" i="5"/>
  <c r="L2011" i="5" s="1"/>
  <c r="F2015" i="5"/>
  <c r="L2015" i="5" s="1"/>
  <c r="F2019" i="5"/>
  <c r="L2019" i="5" s="1"/>
  <c r="F2023" i="5"/>
  <c r="L2023" i="5" s="1"/>
  <c r="F2027" i="5"/>
  <c r="L2027" i="5" s="1"/>
  <c r="F2031" i="5"/>
  <c r="L2031" i="5" s="1"/>
  <c r="F2035" i="5"/>
  <c r="L2035" i="5" s="1"/>
  <c r="F2039" i="5"/>
  <c r="L2039" i="5" s="1"/>
  <c r="F2043" i="5"/>
  <c r="L2043" i="5" s="1"/>
  <c r="F2047" i="5"/>
  <c r="L2047" i="5" s="1"/>
  <c r="F2050" i="5"/>
  <c r="L2050" i="5" s="1"/>
  <c r="F2054" i="5"/>
  <c r="L2054" i="5" s="1"/>
  <c r="F2058" i="5"/>
  <c r="L2058" i="5" s="1"/>
  <c r="F2062" i="5"/>
  <c r="L2062" i="5" s="1"/>
  <c r="F2066" i="5"/>
  <c r="L2066" i="5" s="1"/>
  <c r="F2070" i="5"/>
  <c r="L2070" i="5" s="1"/>
  <c r="F2074" i="5"/>
  <c r="L2074" i="5" s="1"/>
  <c r="F2078" i="5"/>
  <c r="L2078" i="5" s="1"/>
  <c r="F2082" i="5"/>
  <c r="L2082" i="5" s="1"/>
  <c r="F2086" i="5"/>
  <c r="L2086" i="5" s="1"/>
  <c r="F2090" i="5"/>
  <c r="L2090" i="5" s="1"/>
  <c r="F2094" i="5"/>
  <c r="L2094" i="5" s="1"/>
  <c r="F2098" i="5"/>
  <c r="L2098" i="5" s="1"/>
  <c r="F2103" i="5"/>
  <c r="L2103" i="5" s="1"/>
  <c r="F2107" i="5"/>
  <c r="L2107" i="5" s="1"/>
  <c r="F2111" i="5"/>
  <c r="L2111" i="5" s="1"/>
  <c r="F2115" i="5"/>
  <c r="L2115" i="5" s="1"/>
  <c r="F2119" i="5"/>
  <c r="L2119" i="5" s="1"/>
  <c r="F2123" i="5"/>
  <c r="L2123" i="5" s="1"/>
  <c r="F2127" i="5"/>
  <c r="L2127" i="5" s="1"/>
  <c r="F2132" i="5"/>
  <c r="L2132" i="5" s="1"/>
  <c r="F2136" i="5"/>
  <c r="L2136" i="5" s="1"/>
  <c r="F2140" i="5"/>
  <c r="L2140" i="5" s="1"/>
  <c r="F2144" i="5"/>
  <c r="L2144" i="5" s="1"/>
  <c r="F2148" i="5"/>
  <c r="L2148" i="5" s="1"/>
  <c r="F2152" i="5"/>
  <c r="L2152" i="5" s="1"/>
  <c r="F2156" i="5"/>
  <c r="L2156" i="5" s="1"/>
  <c r="F2161" i="5"/>
  <c r="L2161" i="5" s="1"/>
  <c r="F2165" i="5"/>
  <c r="L2165" i="5" s="1"/>
  <c r="F2169" i="5"/>
  <c r="L2169" i="5" s="1"/>
  <c r="F2173" i="5"/>
  <c r="L2173" i="5" s="1"/>
  <c r="F2177" i="5"/>
  <c r="L2177" i="5" s="1"/>
  <c r="F2181" i="5"/>
  <c r="L2181" i="5" s="1"/>
  <c r="F2185" i="5"/>
  <c r="L2185" i="5" s="1"/>
  <c r="F2189" i="5"/>
  <c r="L2189" i="5" s="1"/>
  <c r="F2193" i="5"/>
  <c r="L2193" i="5" s="1"/>
  <c r="F2197" i="5"/>
  <c r="L2197" i="5" s="1"/>
  <c r="F2201" i="5"/>
  <c r="L2201" i="5" s="1"/>
  <c r="F2206" i="5"/>
  <c r="L2206" i="5" s="1"/>
  <c r="F2210" i="5"/>
  <c r="L2210" i="5" s="1"/>
  <c r="F2214" i="5"/>
  <c r="L2214" i="5" s="1"/>
  <c r="F3" i="5"/>
  <c r="L3" i="5" s="1"/>
  <c r="F7" i="5"/>
  <c r="L7" i="5" s="1"/>
  <c r="F11" i="5"/>
  <c r="L11" i="5" s="1"/>
  <c r="F15" i="5"/>
  <c r="L15" i="5" s="1"/>
  <c r="F19" i="5"/>
  <c r="L19" i="5" s="1"/>
  <c r="F23" i="5"/>
  <c r="L23" i="5" s="1"/>
  <c r="F27" i="5"/>
  <c r="L27" i="5" s="1"/>
  <c r="F31" i="5"/>
  <c r="L31" i="5" s="1"/>
  <c r="F35" i="5"/>
  <c r="L35" i="5" s="1"/>
  <c r="F39" i="5"/>
  <c r="L39" i="5" s="1"/>
  <c r="F43" i="5"/>
  <c r="L43" i="5" s="1"/>
  <c r="F48" i="5"/>
  <c r="L48" i="5" s="1"/>
  <c r="F52" i="5"/>
  <c r="L52" i="5" s="1"/>
  <c r="F56" i="5"/>
  <c r="L56" i="5" s="1"/>
  <c r="F60" i="5"/>
  <c r="L60" i="5" s="1"/>
  <c r="F64" i="5"/>
  <c r="L64" i="5" s="1"/>
  <c r="F68" i="5"/>
  <c r="L68" i="5" s="1"/>
  <c r="F72" i="5"/>
  <c r="L72" i="5" s="1"/>
  <c r="F76" i="5"/>
  <c r="L76" i="5" s="1"/>
  <c r="F80" i="5"/>
  <c r="L80" i="5" s="1"/>
  <c r="F84" i="5"/>
  <c r="L84" i="5" s="1"/>
  <c r="F88" i="5"/>
  <c r="L88" i="5" s="1"/>
  <c r="F92" i="5"/>
  <c r="L92" i="5" s="1"/>
  <c r="F96" i="5"/>
  <c r="L96" i="5" s="1"/>
  <c r="F100" i="5"/>
  <c r="L100" i="5" s="1"/>
  <c r="F104" i="5"/>
  <c r="L104" i="5" s="1"/>
  <c r="F108" i="5"/>
  <c r="L108" i="5" s="1"/>
  <c r="F112" i="5"/>
  <c r="L112" i="5" s="1"/>
  <c r="F116" i="5"/>
  <c r="L116" i="5" s="1"/>
  <c r="F120" i="5"/>
  <c r="L120" i="5" s="1"/>
  <c r="F124" i="5"/>
  <c r="L124" i="5" s="1"/>
  <c r="F128" i="5"/>
  <c r="L128" i="5" s="1"/>
  <c r="F132" i="5"/>
  <c r="L132" i="5" s="1"/>
  <c r="F136" i="5"/>
  <c r="L136" i="5" s="1"/>
  <c r="F140" i="5"/>
  <c r="L140" i="5" s="1"/>
  <c r="F143" i="5"/>
  <c r="L143" i="5" s="1"/>
  <c r="F147" i="5"/>
  <c r="L147" i="5" s="1"/>
  <c r="F151" i="5"/>
  <c r="L151" i="5" s="1"/>
  <c r="F155" i="5"/>
  <c r="L155" i="5" s="1"/>
  <c r="F159" i="5"/>
  <c r="L159" i="5" s="1"/>
  <c r="F163" i="5"/>
  <c r="L163" i="5" s="1"/>
  <c r="F167" i="5"/>
  <c r="L167" i="5" s="1"/>
  <c r="F171" i="5"/>
  <c r="L171" i="5" s="1"/>
  <c r="F175" i="5"/>
  <c r="L175" i="5" s="1"/>
  <c r="F179" i="5"/>
  <c r="L179" i="5" s="1"/>
  <c r="F183" i="5"/>
  <c r="L183" i="5" s="1"/>
  <c r="F186" i="5"/>
  <c r="L186" i="5" s="1"/>
  <c r="F190" i="5"/>
  <c r="L190" i="5" s="1"/>
  <c r="F194" i="5"/>
  <c r="L194" i="5" s="1"/>
  <c r="F198" i="5"/>
  <c r="L198" i="5" s="1"/>
  <c r="F202" i="5"/>
  <c r="L202" i="5" s="1"/>
  <c r="F206" i="5"/>
  <c r="L206" i="5" s="1"/>
  <c r="F210" i="5"/>
  <c r="L210" i="5" s="1"/>
  <c r="F2131" i="5"/>
  <c r="L2131" i="5" s="1"/>
  <c r="F217" i="5"/>
  <c r="L217" i="5" s="1"/>
  <c r="F221" i="5"/>
  <c r="L221" i="5" s="1"/>
  <c r="F225" i="5"/>
  <c r="L225" i="5" s="1"/>
  <c r="F229" i="5"/>
  <c r="L229" i="5" s="1"/>
  <c r="F233" i="5"/>
  <c r="L233" i="5" s="1"/>
  <c r="F237" i="5"/>
  <c r="L237" i="5" s="1"/>
  <c r="F241" i="5"/>
  <c r="L241" i="5" s="1"/>
  <c r="F244" i="5"/>
  <c r="L244" i="5" s="1"/>
  <c r="F248" i="5"/>
  <c r="L248" i="5" s="1"/>
  <c r="F252" i="5"/>
  <c r="L252" i="5" s="1"/>
  <c r="F256" i="5"/>
  <c r="L256" i="5" s="1"/>
  <c r="F260" i="5"/>
  <c r="L260" i="5" s="1"/>
  <c r="F264" i="5"/>
  <c r="L264" i="5" s="1"/>
  <c r="F268" i="5"/>
  <c r="L268" i="5" s="1"/>
  <c r="F272" i="5"/>
  <c r="L272" i="5" s="1"/>
  <c r="F276" i="5"/>
  <c r="L276" i="5" s="1"/>
  <c r="F280" i="5"/>
  <c r="L280" i="5" s="1"/>
  <c r="F284" i="5"/>
  <c r="L284" i="5" s="1"/>
  <c r="F288" i="5"/>
  <c r="L288" i="5" s="1"/>
  <c r="F292" i="5"/>
  <c r="L292" i="5" s="1"/>
  <c r="F297" i="5"/>
  <c r="L297" i="5" s="1"/>
  <c r="F301" i="5"/>
  <c r="L301" i="5" s="1"/>
  <c r="F305" i="5"/>
  <c r="L305" i="5" s="1"/>
  <c r="F309" i="5"/>
  <c r="L309" i="5" s="1"/>
  <c r="F313" i="5"/>
  <c r="L313" i="5" s="1"/>
  <c r="F317" i="5"/>
  <c r="L317" i="5" s="1"/>
  <c r="F321" i="5"/>
  <c r="L321" i="5" s="1"/>
  <c r="F325" i="5"/>
  <c r="L325" i="5" s="1"/>
  <c r="F329" i="5"/>
  <c r="L329" i="5" s="1"/>
  <c r="F333" i="5"/>
  <c r="L333" i="5" s="1"/>
  <c r="F337" i="5"/>
  <c r="L337" i="5" s="1"/>
  <c r="F341" i="5"/>
  <c r="L341" i="5" s="1"/>
  <c r="F345" i="5"/>
  <c r="L345" i="5" s="1"/>
  <c r="F349" i="5"/>
  <c r="L349" i="5" s="1"/>
  <c r="F353" i="5"/>
  <c r="L353" i="5" s="1"/>
  <c r="F357" i="5"/>
  <c r="L357" i="5" s="1"/>
  <c r="F361" i="5"/>
  <c r="L361" i="5" s="1"/>
  <c r="F365" i="5"/>
  <c r="L365" i="5" s="1"/>
  <c r="F369" i="5"/>
  <c r="L369" i="5" s="1"/>
  <c r="F373" i="5"/>
  <c r="L373" i="5" s="1"/>
  <c r="F377" i="5"/>
  <c r="L377" i="5" s="1"/>
  <c r="F381" i="5"/>
  <c r="L381" i="5" s="1"/>
  <c r="F385" i="5"/>
  <c r="L385" i="5" s="1"/>
  <c r="F389" i="5"/>
  <c r="L389" i="5" s="1"/>
  <c r="F393" i="5"/>
  <c r="L393" i="5" s="1"/>
  <c r="F397" i="5"/>
  <c r="L397" i="5" s="1"/>
  <c r="F401" i="5"/>
  <c r="L401" i="5" s="1"/>
  <c r="F405" i="5"/>
  <c r="L405" i="5" s="1"/>
  <c r="F409" i="5"/>
  <c r="L409" i="5" s="1"/>
  <c r="F413" i="5"/>
  <c r="L413" i="5" s="1"/>
  <c r="F417" i="5"/>
  <c r="L417" i="5" s="1"/>
  <c r="F421" i="5"/>
  <c r="L421" i="5" s="1"/>
  <c r="F425" i="5"/>
  <c r="L425" i="5" s="1"/>
  <c r="F429" i="5"/>
  <c r="L429" i="5" s="1"/>
  <c r="F433" i="5"/>
  <c r="L433" i="5" s="1"/>
  <c r="F437" i="5"/>
  <c r="L437" i="5" s="1"/>
  <c r="F441" i="5"/>
  <c r="L441" i="5" s="1"/>
  <c r="F445" i="5"/>
  <c r="L445" i="5" s="1"/>
  <c r="F449" i="5"/>
  <c r="L449" i="5" s="1"/>
  <c r="F453" i="5"/>
  <c r="L453" i="5" s="1"/>
  <c r="F457" i="5"/>
  <c r="L457" i="5" s="1"/>
  <c r="F461" i="5"/>
  <c r="L461" i="5" s="1"/>
  <c r="F465" i="5"/>
  <c r="L465" i="5" s="1"/>
  <c r="F469" i="5"/>
  <c r="L469" i="5" s="1"/>
  <c r="F473" i="5"/>
  <c r="L473" i="5" s="1"/>
  <c r="F477" i="5"/>
  <c r="L477" i="5" s="1"/>
  <c r="F480" i="5"/>
  <c r="L480" i="5" s="1"/>
  <c r="F484" i="5"/>
  <c r="L484" i="5" s="1"/>
  <c r="F488" i="5"/>
  <c r="L488" i="5" s="1"/>
  <c r="F492" i="5"/>
  <c r="L492" i="5" s="1"/>
  <c r="F496" i="5"/>
  <c r="L496" i="5" s="1"/>
  <c r="F500" i="5"/>
  <c r="L500" i="5" s="1"/>
  <c r="F504" i="5"/>
  <c r="L504" i="5" s="1"/>
  <c r="F508" i="5"/>
  <c r="L508" i="5" s="1"/>
  <c r="F512" i="5"/>
  <c r="L512" i="5" s="1"/>
  <c r="F516" i="5"/>
  <c r="L516" i="5" s="1"/>
  <c r="F520" i="5"/>
  <c r="L520" i="5" s="1"/>
  <c r="F524" i="5"/>
  <c r="L524" i="5" s="1"/>
  <c r="F528" i="5"/>
  <c r="L528" i="5" s="1"/>
  <c r="F532" i="5"/>
  <c r="L532" i="5" s="1"/>
  <c r="F536" i="5"/>
  <c r="L536" i="5" s="1"/>
  <c r="F540" i="5"/>
  <c r="L540" i="5" s="1"/>
  <c r="F544" i="5"/>
  <c r="L544" i="5" s="1"/>
  <c r="F548" i="5"/>
  <c r="L548" i="5" s="1"/>
  <c r="F552" i="5"/>
  <c r="L552" i="5" s="1"/>
  <c r="F556" i="5"/>
  <c r="L556" i="5" s="1"/>
  <c r="F560" i="5"/>
  <c r="L560" i="5" s="1"/>
  <c r="F564" i="5"/>
  <c r="L564" i="5" s="1"/>
  <c r="F568" i="5"/>
  <c r="L568" i="5" s="1"/>
  <c r="F572" i="5"/>
  <c r="L572" i="5" s="1"/>
  <c r="F576" i="5"/>
  <c r="L576" i="5" s="1"/>
  <c r="F580" i="5"/>
  <c r="L580" i="5" s="1"/>
  <c r="F584" i="5"/>
  <c r="L584" i="5" s="1"/>
  <c r="F588" i="5"/>
  <c r="L588" i="5" s="1"/>
  <c r="F592" i="5"/>
  <c r="L592" i="5" s="1"/>
  <c r="F596" i="5"/>
  <c r="L596" i="5" s="1"/>
  <c r="F600" i="5"/>
  <c r="L600" i="5" s="1"/>
  <c r="F604" i="5"/>
  <c r="L604" i="5" s="1"/>
  <c r="F608" i="5"/>
  <c r="L608" i="5" s="1"/>
  <c r="F612" i="5"/>
  <c r="L612" i="5" s="1"/>
  <c r="F616" i="5"/>
  <c r="L616" i="5" s="1"/>
  <c r="F620" i="5"/>
  <c r="L620" i="5" s="1"/>
  <c r="F624" i="5"/>
  <c r="L624" i="5" s="1"/>
  <c r="F628" i="5"/>
  <c r="L628" i="5" s="1"/>
  <c r="F632" i="5"/>
  <c r="L632" i="5" s="1"/>
  <c r="F636" i="5"/>
  <c r="L636" i="5" s="1"/>
  <c r="F640" i="5"/>
  <c r="L640" i="5" s="1"/>
  <c r="F644" i="5"/>
  <c r="L644" i="5" s="1"/>
  <c r="F648" i="5"/>
  <c r="L648" i="5" s="1"/>
  <c r="F652" i="5"/>
  <c r="L652" i="5" s="1"/>
  <c r="F656" i="5"/>
  <c r="L656" i="5" s="1"/>
  <c r="F660" i="5"/>
  <c r="L660" i="5" s="1"/>
  <c r="F664" i="5"/>
  <c r="L664" i="5" s="1"/>
  <c r="F668" i="5"/>
  <c r="L668" i="5" s="1"/>
  <c r="F672" i="5"/>
  <c r="L672" i="5" s="1"/>
  <c r="F676" i="5"/>
  <c r="L676" i="5" s="1"/>
  <c r="F680" i="5"/>
  <c r="L680" i="5" s="1"/>
  <c r="F684" i="5"/>
  <c r="L684" i="5" s="1"/>
  <c r="F688" i="5"/>
  <c r="L688" i="5" s="1"/>
  <c r="F692" i="5"/>
  <c r="L692" i="5" s="1"/>
  <c r="F696" i="5"/>
  <c r="L696" i="5" s="1"/>
  <c r="F700" i="5"/>
  <c r="L700" i="5" s="1"/>
  <c r="F704" i="5"/>
  <c r="L704" i="5" s="1"/>
  <c r="F708" i="5"/>
  <c r="L708" i="5" s="1"/>
  <c r="F712" i="5"/>
  <c r="L712" i="5" s="1"/>
  <c r="F716" i="5"/>
  <c r="L716" i="5" s="1"/>
  <c r="F720" i="5"/>
  <c r="L720" i="5" s="1"/>
  <c r="F724" i="5"/>
  <c r="L724" i="5" s="1"/>
  <c r="F728" i="5"/>
  <c r="L728" i="5" s="1"/>
  <c r="F732" i="5"/>
  <c r="L732" i="5" s="1"/>
  <c r="F737" i="5"/>
  <c r="L737" i="5" s="1"/>
  <c r="F741" i="5"/>
  <c r="L741" i="5" s="1"/>
  <c r="F745" i="5"/>
  <c r="L745" i="5" s="1"/>
  <c r="F749" i="5"/>
  <c r="L749" i="5" s="1"/>
  <c r="F753" i="5"/>
  <c r="L753" i="5" s="1"/>
  <c r="F757" i="5"/>
  <c r="L757" i="5" s="1"/>
  <c r="F761" i="5"/>
  <c r="L761" i="5" s="1"/>
  <c r="F765" i="5"/>
  <c r="L765" i="5" s="1"/>
  <c r="F769" i="5"/>
  <c r="L769" i="5" s="1"/>
  <c r="F773" i="5"/>
  <c r="L773" i="5" s="1"/>
  <c r="F777" i="5"/>
  <c r="L777" i="5" s="1"/>
  <c r="F781" i="5"/>
  <c r="L781" i="5" s="1"/>
  <c r="F785" i="5"/>
  <c r="L785" i="5" s="1"/>
  <c r="F789" i="5"/>
  <c r="L789" i="5" s="1"/>
  <c r="F793" i="5"/>
  <c r="L793" i="5" s="1"/>
  <c r="F797" i="5"/>
  <c r="L797" i="5" s="1"/>
  <c r="F801" i="5"/>
  <c r="L801" i="5" s="1"/>
  <c r="F805" i="5"/>
  <c r="L805" i="5" s="1"/>
  <c r="F809" i="5"/>
  <c r="L809" i="5" s="1"/>
  <c r="F813" i="5"/>
  <c r="L813" i="5" s="1"/>
  <c r="F817" i="5"/>
  <c r="L817" i="5" s="1"/>
  <c r="F821" i="5"/>
  <c r="L821" i="5" s="1"/>
  <c r="F825" i="5"/>
  <c r="L825" i="5" s="1"/>
  <c r="F829" i="5"/>
  <c r="L829" i="5" s="1"/>
  <c r="F833" i="5"/>
  <c r="L833" i="5" s="1"/>
  <c r="F837" i="5"/>
  <c r="L837" i="5" s="1"/>
  <c r="F841" i="5"/>
  <c r="L841" i="5" s="1"/>
  <c r="F845" i="5"/>
  <c r="L845" i="5" s="1"/>
  <c r="F849" i="5"/>
  <c r="L849" i="5" s="1"/>
  <c r="F853" i="5"/>
  <c r="L853" i="5" s="1"/>
  <c r="F857" i="5"/>
  <c r="L857" i="5" s="1"/>
  <c r="F861" i="5"/>
  <c r="L861" i="5" s="1"/>
  <c r="F865" i="5"/>
  <c r="L865" i="5" s="1"/>
  <c r="F869" i="5"/>
  <c r="L869" i="5" s="1"/>
  <c r="F873" i="5"/>
  <c r="L873" i="5" s="1"/>
  <c r="F877" i="5"/>
  <c r="L877" i="5" s="1"/>
  <c r="F881" i="5"/>
  <c r="L881" i="5" s="1"/>
  <c r="F885" i="5"/>
  <c r="L885" i="5" s="1"/>
  <c r="F889" i="5"/>
  <c r="L889" i="5" s="1"/>
  <c r="F893" i="5"/>
  <c r="L893" i="5" s="1"/>
  <c r="F897" i="5"/>
  <c r="L897" i="5" s="1"/>
  <c r="F901" i="5"/>
  <c r="L901" i="5" s="1"/>
  <c r="F905" i="5"/>
  <c r="L905" i="5" s="1"/>
  <c r="F909" i="5"/>
  <c r="L909" i="5" s="1"/>
  <c r="F913" i="5"/>
  <c r="L913" i="5" s="1"/>
  <c r="F917" i="5"/>
  <c r="L917" i="5" s="1"/>
  <c r="F921" i="5"/>
  <c r="L921" i="5" s="1"/>
  <c r="F925" i="5"/>
  <c r="L925" i="5" s="1"/>
  <c r="F929" i="5"/>
  <c r="L929" i="5" s="1"/>
  <c r="F933" i="5"/>
  <c r="L933" i="5" s="1"/>
  <c r="F937" i="5"/>
  <c r="L937" i="5" s="1"/>
  <c r="F941" i="5"/>
  <c r="L941" i="5" s="1"/>
  <c r="F945" i="5"/>
  <c r="L945" i="5" s="1"/>
  <c r="F949" i="5"/>
  <c r="L949" i="5" s="1"/>
  <c r="F953" i="5"/>
  <c r="L953" i="5" s="1"/>
  <c r="F957" i="5"/>
  <c r="L957" i="5" s="1"/>
  <c r="F961" i="5"/>
  <c r="L961" i="5" s="1"/>
  <c r="F965" i="5"/>
  <c r="L965" i="5" s="1"/>
  <c r="F969" i="5"/>
  <c r="L969" i="5" s="1"/>
  <c r="F973" i="5"/>
  <c r="L973" i="5" s="1"/>
  <c r="F977" i="5"/>
  <c r="L977" i="5" s="1"/>
  <c r="F981" i="5"/>
  <c r="L981" i="5" s="1"/>
  <c r="F985" i="5"/>
  <c r="L985" i="5" s="1"/>
  <c r="F989" i="5"/>
  <c r="L989" i="5" s="1"/>
  <c r="F993" i="5"/>
  <c r="L993" i="5" s="1"/>
  <c r="F997" i="5"/>
  <c r="L997" i="5" s="1"/>
  <c r="F1001" i="5"/>
  <c r="L1001" i="5" s="1"/>
  <c r="F1005" i="5"/>
  <c r="L1005" i="5" s="1"/>
  <c r="F1009" i="5"/>
  <c r="L1009" i="5" s="1"/>
  <c r="F1013" i="5"/>
  <c r="L1013" i="5" s="1"/>
  <c r="F1017" i="5"/>
  <c r="L1017" i="5" s="1"/>
  <c r="F1021" i="5"/>
  <c r="L1021" i="5" s="1"/>
  <c r="F1025" i="5"/>
  <c r="L1025" i="5" s="1"/>
  <c r="F1029" i="5"/>
  <c r="L1029" i="5" s="1"/>
  <c r="F1033" i="5"/>
  <c r="L1033" i="5" s="1"/>
  <c r="F1037" i="5"/>
  <c r="L1037" i="5" s="1"/>
  <c r="F1041" i="5"/>
  <c r="L1041" i="5" s="1"/>
  <c r="F1045" i="5"/>
  <c r="L1045" i="5" s="1"/>
  <c r="F1049" i="5"/>
  <c r="L1049" i="5" s="1"/>
  <c r="F1053" i="5"/>
  <c r="L1053" i="5" s="1"/>
  <c r="F1057" i="5"/>
  <c r="L1057" i="5" s="1"/>
  <c r="F1061" i="5"/>
  <c r="L1061" i="5" s="1"/>
  <c r="F1065" i="5"/>
  <c r="L1065" i="5" s="1"/>
  <c r="F1069" i="5"/>
  <c r="L1069" i="5" s="1"/>
  <c r="F1073" i="5"/>
  <c r="L1073" i="5" s="1"/>
  <c r="F1077" i="5"/>
  <c r="L1077" i="5" s="1"/>
  <c r="F1081" i="5"/>
  <c r="L1081" i="5" s="1"/>
  <c r="F1085" i="5"/>
  <c r="L1085" i="5" s="1"/>
  <c r="F1089" i="5"/>
  <c r="L1089" i="5" s="1"/>
  <c r="F1093" i="5"/>
  <c r="L1093" i="5" s="1"/>
  <c r="F1097" i="5"/>
  <c r="L1097" i="5" s="1"/>
  <c r="F1101" i="5"/>
  <c r="L1101" i="5" s="1"/>
  <c r="F1105" i="5"/>
  <c r="L1105" i="5" s="1"/>
  <c r="F1109" i="5"/>
  <c r="L1109" i="5" s="1"/>
  <c r="F1113" i="5"/>
  <c r="L1113" i="5" s="1"/>
  <c r="F1117" i="5"/>
  <c r="L1117" i="5" s="1"/>
  <c r="F1121" i="5"/>
  <c r="L1121" i="5" s="1"/>
  <c r="F1125" i="5"/>
  <c r="L1125" i="5" s="1"/>
  <c r="F1129" i="5"/>
  <c r="L1129" i="5" s="1"/>
  <c r="F1133" i="5"/>
  <c r="L1133" i="5" s="1"/>
  <c r="F1137" i="5"/>
  <c r="L1137" i="5" s="1"/>
  <c r="F1141" i="5"/>
  <c r="L1141" i="5" s="1"/>
  <c r="F1145" i="5"/>
  <c r="L1145" i="5" s="1"/>
  <c r="F1149" i="5"/>
  <c r="L1149" i="5" s="1"/>
  <c r="F1153" i="5"/>
  <c r="L1153" i="5" s="1"/>
  <c r="F1157" i="5"/>
  <c r="L1157" i="5" s="1"/>
  <c r="F1161" i="5"/>
  <c r="L1161" i="5" s="1"/>
  <c r="F1165" i="5"/>
  <c r="L1165" i="5" s="1"/>
  <c r="F1169" i="5"/>
  <c r="L1169" i="5" s="1"/>
  <c r="F1173" i="5"/>
  <c r="L1173" i="5" s="1"/>
  <c r="F1177" i="5"/>
  <c r="L1177" i="5" s="1"/>
  <c r="F1181" i="5"/>
  <c r="L1181" i="5" s="1"/>
  <c r="F1185" i="5"/>
  <c r="L1185" i="5" s="1"/>
  <c r="F1189" i="5"/>
  <c r="L1189" i="5" s="1"/>
  <c r="F1193" i="5"/>
  <c r="L1193" i="5" s="1"/>
  <c r="F1197" i="5"/>
  <c r="L1197" i="5" s="1"/>
  <c r="F1201" i="5"/>
  <c r="L1201" i="5" s="1"/>
  <c r="F1205" i="5"/>
  <c r="L1205" i="5" s="1"/>
  <c r="F1209" i="5"/>
  <c r="L1209" i="5" s="1"/>
  <c r="F1213" i="5"/>
  <c r="L1213" i="5" s="1"/>
  <c r="F1217" i="5"/>
  <c r="L1217" i="5" s="1"/>
  <c r="F1221" i="5"/>
  <c r="L1221" i="5" s="1"/>
  <c r="F1225" i="5"/>
  <c r="L1225" i="5" s="1"/>
  <c r="F1229" i="5"/>
  <c r="L1229" i="5" s="1"/>
  <c r="F1233" i="5"/>
  <c r="L1233" i="5" s="1"/>
  <c r="F1237" i="5"/>
  <c r="L1237" i="5" s="1"/>
  <c r="F1241" i="5"/>
  <c r="L1241" i="5" s="1"/>
  <c r="F1245" i="5"/>
  <c r="L1245" i="5" s="1"/>
  <c r="F1249" i="5"/>
  <c r="L1249" i="5" s="1"/>
  <c r="F1253" i="5"/>
  <c r="L1253" i="5" s="1"/>
  <c r="F1257" i="5"/>
  <c r="L1257" i="5" s="1"/>
  <c r="F1261" i="5"/>
  <c r="L1261" i="5" s="1"/>
  <c r="F1265" i="5"/>
  <c r="L1265" i="5" s="1"/>
  <c r="F1269" i="5"/>
  <c r="L1269" i="5" s="1"/>
  <c r="F1273" i="5"/>
  <c r="L1273" i="5" s="1"/>
  <c r="F1277" i="5"/>
  <c r="L1277" i="5" s="1"/>
  <c r="F1281" i="5"/>
  <c r="L1281" i="5" s="1"/>
  <c r="F1285" i="5"/>
  <c r="L1285" i="5" s="1"/>
  <c r="F1289" i="5"/>
  <c r="L1289" i="5" s="1"/>
  <c r="F1293" i="5"/>
  <c r="L1293" i="5" s="1"/>
  <c r="F1297" i="5"/>
  <c r="L1297" i="5" s="1"/>
  <c r="F1301" i="5"/>
  <c r="L1301" i="5" s="1"/>
  <c r="F1305" i="5"/>
  <c r="L1305" i="5" s="1"/>
  <c r="F1309" i="5"/>
  <c r="L1309" i="5" s="1"/>
  <c r="F1313" i="5"/>
  <c r="L1313" i="5" s="1"/>
  <c r="F1317" i="5"/>
  <c r="L1317" i="5" s="1"/>
  <c r="F1321" i="5"/>
  <c r="L1321" i="5" s="1"/>
  <c r="F1325" i="5"/>
  <c r="L1325" i="5" s="1"/>
  <c r="F1329" i="5"/>
  <c r="L1329" i="5" s="1"/>
  <c r="F1333" i="5"/>
  <c r="L1333" i="5" s="1"/>
  <c r="F1337" i="5"/>
  <c r="L1337" i="5" s="1"/>
  <c r="F1341" i="5"/>
  <c r="L1341" i="5" s="1"/>
  <c r="F1345" i="5"/>
  <c r="L1345" i="5" s="1"/>
  <c r="F1349" i="5"/>
  <c r="L1349" i="5" s="1"/>
  <c r="F1353" i="5"/>
  <c r="L1353" i="5" s="1"/>
  <c r="F1357" i="5"/>
  <c r="L1357" i="5" s="1"/>
  <c r="F1361" i="5"/>
  <c r="L1361" i="5" s="1"/>
  <c r="F1365" i="5"/>
  <c r="L1365" i="5" s="1"/>
  <c r="F1369" i="5"/>
  <c r="L1369" i="5" s="1"/>
  <c r="F1373" i="5"/>
  <c r="L1373" i="5" s="1"/>
  <c r="F1377" i="5"/>
  <c r="L1377" i="5" s="1"/>
  <c r="F1381" i="5"/>
  <c r="L1381" i="5" s="1"/>
  <c r="F1385" i="5"/>
  <c r="L1385" i="5" s="1"/>
  <c r="F1389" i="5"/>
  <c r="L1389" i="5" s="1"/>
  <c r="F1393" i="5"/>
  <c r="L1393" i="5" s="1"/>
  <c r="F1397" i="5"/>
  <c r="L1397" i="5" s="1"/>
  <c r="F1401" i="5"/>
  <c r="L1401" i="5" s="1"/>
  <c r="F1405" i="5"/>
  <c r="L1405" i="5" s="1"/>
  <c r="F1409" i="5"/>
  <c r="L1409" i="5" s="1"/>
  <c r="F1413" i="5"/>
  <c r="L1413" i="5" s="1"/>
  <c r="F1417" i="5"/>
  <c r="L1417" i="5" s="1"/>
  <c r="F1421" i="5"/>
  <c r="L1421" i="5" s="1"/>
  <c r="F1425" i="5"/>
  <c r="L1425" i="5" s="1"/>
  <c r="F1429" i="5"/>
  <c r="L1429" i="5" s="1"/>
  <c r="F1433" i="5"/>
  <c r="L1433" i="5" s="1"/>
  <c r="F1437" i="5"/>
  <c r="L1437" i="5" s="1"/>
  <c r="F1441" i="5"/>
  <c r="L1441" i="5" s="1"/>
  <c r="F1445" i="5"/>
  <c r="L1445" i="5" s="1"/>
  <c r="F1449" i="5"/>
  <c r="L1449" i="5" s="1"/>
  <c r="F1453" i="5"/>
  <c r="L1453" i="5" s="1"/>
  <c r="F1457" i="5"/>
  <c r="L1457" i="5" s="1"/>
  <c r="F1461" i="5"/>
  <c r="L1461" i="5" s="1"/>
  <c r="F1465" i="5"/>
  <c r="L1465" i="5" s="1"/>
  <c r="F1469" i="5"/>
  <c r="L1469" i="5" s="1"/>
  <c r="F1473" i="5"/>
  <c r="L1473" i="5" s="1"/>
  <c r="F1477" i="5"/>
  <c r="L1477" i="5" s="1"/>
  <c r="F1481" i="5"/>
  <c r="L1481" i="5" s="1"/>
  <c r="F1485" i="5"/>
  <c r="L1485" i="5" s="1"/>
  <c r="F1489" i="5"/>
  <c r="L1489" i="5" s="1"/>
  <c r="F1493" i="5"/>
  <c r="L1493" i="5" s="1"/>
  <c r="F1497" i="5"/>
  <c r="L1497" i="5" s="1"/>
  <c r="F1501" i="5"/>
  <c r="L1501" i="5" s="1"/>
  <c r="F1505" i="5"/>
  <c r="L1505" i="5" s="1"/>
  <c r="F1509" i="5"/>
  <c r="L1509" i="5" s="1"/>
  <c r="F1513" i="5"/>
  <c r="L1513" i="5" s="1"/>
  <c r="F1517" i="5"/>
  <c r="L1517" i="5" s="1"/>
  <c r="F1521" i="5"/>
  <c r="L1521" i="5" s="1"/>
  <c r="F1525" i="5"/>
  <c r="L1525" i="5" s="1"/>
  <c r="F1529" i="5"/>
  <c r="L1529" i="5" s="1"/>
  <c r="F1533" i="5"/>
  <c r="L1533" i="5" s="1"/>
  <c r="F1537" i="5"/>
  <c r="L1537" i="5" s="1"/>
  <c r="F1541" i="5"/>
  <c r="L1541" i="5" s="1"/>
  <c r="F1545" i="5"/>
  <c r="L1545" i="5" s="1"/>
  <c r="F1549" i="5"/>
  <c r="L1549" i="5" s="1"/>
  <c r="F1553" i="5"/>
  <c r="L1553" i="5" s="1"/>
  <c r="F1557" i="5"/>
  <c r="L1557" i="5" s="1"/>
  <c r="F1561" i="5"/>
  <c r="L1561" i="5" s="1"/>
  <c r="F1565" i="5"/>
  <c r="L1565" i="5" s="1"/>
  <c r="F1569" i="5"/>
  <c r="L1569" i="5" s="1"/>
  <c r="F1573" i="5"/>
  <c r="L1573" i="5" s="1"/>
  <c r="F1577" i="5"/>
  <c r="L1577" i="5" s="1"/>
  <c r="F1581" i="5"/>
  <c r="L1581" i="5" s="1"/>
  <c r="F1585" i="5"/>
  <c r="L1585" i="5" s="1"/>
  <c r="F1589" i="5"/>
  <c r="L1589" i="5" s="1"/>
  <c r="F1593" i="5"/>
  <c r="L1593" i="5" s="1"/>
  <c r="F1597" i="5"/>
  <c r="L1597" i="5" s="1"/>
  <c r="F1601" i="5"/>
  <c r="L1601" i="5" s="1"/>
  <c r="F1605" i="5"/>
  <c r="L1605" i="5" s="1"/>
  <c r="F1609" i="5"/>
  <c r="L1609" i="5" s="1"/>
  <c r="F1612" i="5"/>
  <c r="L1612" i="5" s="1"/>
  <c r="F1616" i="5"/>
  <c r="L1616" i="5" s="1"/>
  <c r="F1620" i="5"/>
  <c r="L1620" i="5" s="1"/>
  <c r="F1624" i="5"/>
  <c r="L1624" i="5" s="1"/>
  <c r="F1628" i="5"/>
  <c r="L1628" i="5" s="1"/>
  <c r="F1632" i="5"/>
  <c r="L1632" i="5" s="1"/>
  <c r="F1636" i="5"/>
  <c r="L1636" i="5" s="1"/>
  <c r="F1640" i="5"/>
  <c r="L1640" i="5" s="1"/>
  <c r="F1644" i="5"/>
  <c r="L1644" i="5" s="1"/>
  <c r="F1648" i="5"/>
  <c r="L1648" i="5" s="1"/>
  <c r="F1652" i="5"/>
  <c r="L1652" i="5" s="1"/>
  <c r="F1656" i="5"/>
  <c r="L1656" i="5" s="1"/>
  <c r="F1660" i="5"/>
  <c r="L1660" i="5" s="1"/>
  <c r="F1664" i="5"/>
  <c r="L1664" i="5" s="1"/>
  <c r="F1668" i="5"/>
  <c r="L1668" i="5" s="1"/>
  <c r="F1672" i="5"/>
  <c r="L1672" i="5" s="1"/>
  <c r="F1676" i="5"/>
  <c r="L1676" i="5" s="1"/>
  <c r="F1680" i="5"/>
  <c r="L1680" i="5" s="1"/>
  <c r="F1684" i="5"/>
  <c r="L1684" i="5" s="1"/>
  <c r="F1688" i="5"/>
  <c r="L1688" i="5" s="1"/>
  <c r="F1692" i="5"/>
  <c r="L1692" i="5" s="1"/>
  <c r="F1696" i="5"/>
  <c r="L1696" i="5" s="1"/>
  <c r="F1700" i="5"/>
  <c r="L1700" i="5" s="1"/>
  <c r="F1704" i="5"/>
  <c r="L1704" i="5" s="1"/>
  <c r="F1708" i="5"/>
  <c r="L1708" i="5" s="1"/>
  <c r="F1712" i="5"/>
  <c r="L1712" i="5" s="1"/>
  <c r="F1716" i="5"/>
  <c r="L1716" i="5" s="1"/>
  <c r="F1720" i="5"/>
  <c r="L1720" i="5" s="1"/>
  <c r="F1724" i="5"/>
  <c r="L1724" i="5" s="1"/>
  <c r="F1728" i="5"/>
  <c r="L1728" i="5" s="1"/>
  <c r="F1732" i="5"/>
  <c r="L1732" i="5" s="1"/>
  <c r="F1736" i="5"/>
  <c r="L1736" i="5" s="1"/>
  <c r="F1740" i="5"/>
  <c r="L1740" i="5" s="1"/>
  <c r="F1744" i="5"/>
  <c r="L1744" i="5" s="1"/>
  <c r="F1748" i="5"/>
  <c r="L1748" i="5" s="1"/>
  <c r="F1752" i="5"/>
  <c r="L1752" i="5" s="1"/>
  <c r="F1756" i="5"/>
  <c r="L1756" i="5" s="1"/>
  <c r="F1760" i="5"/>
  <c r="L1760" i="5" s="1"/>
  <c r="F1764" i="5"/>
  <c r="L1764" i="5" s="1"/>
  <c r="F1768" i="5"/>
  <c r="L1768" i="5" s="1"/>
  <c r="F1772" i="5"/>
  <c r="L1772" i="5" s="1"/>
  <c r="F1776" i="5"/>
  <c r="L1776" i="5" s="1"/>
  <c r="F1780" i="5"/>
  <c r="L1780" i="5" s="1"/>
  <c r="F1784" i="5"/>
  <c r="L1784" i="5" s="1"/>
  <c r="F1788" i="5"/>
  <c r="L1788" i="5" s="1"/>
  <c r="F1792" i="5"/>
  <c r="L1792" i="5" s="1"/>
  <c r="F1796" i="5"/>
  <c r="L1796" i="5" s="1"/>
  <c r="F1800" i="5"/>
  <c r="L1800" i="5" s="1"/>
  <c r="F1804" i="5"/>
  <c r="L1804" i="5" s="1"/>
  <c r="F1808" i="5"/>
  <c r="L1808" i="5" s="1"/>
  <c r="F1812" i="5"/>
  <c r="L1812" i="5" s="1"/>
  <c r="F1816" i="5"/>
  <c r="L1816" i="5" s="1"/>
  <c r="F1820" i="5"/>
  <c r="L1820" i="5" s="1"/>
  <c r="F1824" i="5"/>
  <c r="L1824" i="5" s="1"/>
  <c r="F1828" i="5"/>
  <c r="L1828" i="5" s="1"/>
  <c r="F1832" i="5"/>
  <c r="L1832" i="5" s="1"/>
  <c r="F1836" i="5"/>
  <c r="L1836" i="5" s="1"/>
  <c r="F1840" i="5"/>
  <c r="L1840" i="5" s="1"/>
  <c r="F1844" i="5"/>
  <c r="L1844" i="5" s="1"/>
  <c r="F1848" i="5"/>
  <c r="L1848" i="5" s="1"/>
  <c r="F1852" i="5"/>
  <c r="L1852" i="5" s="1"/>
  <c r="F1856" i="5"/>
  <c r="L1856" i="5" s="1"/>
  <c r="F1860" i="5"/>
  <c r="L1860" i="5" s="1"/>
  <c r="F1864" i="5"/>
  <c r="L1864" i="5" s="1"/>
  <c r="F1869" i="5"/>
  <c r="L1869" i="5" s="1"/>
  <c r="F1873" i="5"/>
  <c r="L1873" i="5" s="1"/>
  <c r="F1877" i="5"/>
  <c r="L1877" i="5" s="1"/>
  <c r="F1881" i="5"/>
  <c r="L1881" i="5" s="1"/>
  <c r="F1885" i="5"/>
  <c r="L1885" i="5" s="1"/>
  <c r="F1889" i="5"/>
  <c r="L1889" i="5" s="1"/>
  <c r="F1893" i="5"/>
  <c r="L1893" i="5" s="1"/>
  <c r="F1897" i="5"/>
  <c r="L1897" i="5" s="1"/>
  <c r="F1901" i="5"/>
  <c r="L1901" i="5" s="1"/>
  <c r="F1905" i="5"/>
  <c r="L1905" i="5" s="1"/>
  <c r="F1909" i="5"/>
  <c r="L1909" i="5" s="1"/>
  <c r="F1913" i="5"/>
  <c r="L1913" i="5" s="1"/>
  <c r="F1917" i="5"/>
  <c r="L1917" i="5" s="1"/>
  <c r="F1921" i="5"/>
  <c r="L1921" i="5" s="1"/>
  <c r="F1925" i="5"/>
  <c r="L1925" i="5" s="1"/>
  <c r="F1929" i="5"/>
  <c r="L1929" i="5" s="1"/>
  <c r="F1933" i="5"/>
  <c r="L1933" i="5" s="1"/>
  <c r="F1937" i="5"/>
  <c r="L1937" i="5" s="1"/>
  <c r="F1941" i="5"/>
  <c r="L1941" i="5" s="1"/>
  <c r="F1945" i="5"/>
  <c r="L1945" i="5" s="1"/>
  <c r="F1949" i="5"/>
  <c r="L1949" i="5" s="1"/>
  <c r="F1953" i="5"/>
  <c r="L1953" i="5" s="1"/>
  <c r="F1957" i="5"/>
  <c r="L1957" i="5" s="1"/>
  <c r="F1961" i="5"/>
  <c r="L1961" i="5" s="1"/>
  <c r="F1965" i="5"/>
  <c r="L1965" i="5" s="1"/>
  <c r="F1969" i="5"/>
  <c r="L1969" i="5" s="1"/>
  <c r="F1973" i="5"/>
  <c r="L1973" i="5" s="1"/>
  <c r="F1977" i="5"/>
  <c r="L1977" i="5" s="1"/>
  <c r="F1981" i="5"/>
  <c r="L1981" i="5" s="1"/>
  <c r="F1985" i="5"/>
  <c r="L1985" i="5" s="1"/>
  <c r="F1989" i="5"/>
  <c r="L1989" i="5" s="1"/>
  <c r="F1993" i="5"/>
  <c r="L1993" i="5" s="1"/>
  <c r="F1997" i="5"/>
  <c r="L1997" i="5" s="1"/>
  <c r="F2001" i="5"/>
  <c r="L2001" i="5" s="1"/>
  <c r="F2005" i="5"/>
  <c r="L2005" i="5" s="1"/>
  <c r="F2" i="5"/>
  <c r="L2" i="5" s="1"/>
  <c r="F10" i="5"/>
  <c r="L10" i="5" s="1"/>
  <c r="F18" i="5"/>
  <c r="L18" i="5" s="1"/>
  <c r="F26" i="5"/>
  <c r="L26" i="5" s="1"/>
  <c r="F30" i="5"/>
  <c r="L30" i="5" s="1"/>
  <c r="F38" i="5"/>
  <c r="L38" i="5" s="1"/>
  <c r="F46" i="5"/>
  <c r="L46" i="5" s="1"/>
  <c r="F55" i="5"/>
  <c r="L55" i="5" s="1"/>
  <c r="F63" i="5"/>
  <c r="L63" i="5" s="1"/>
  <c r="F71" i="5"/>
  <c r="L71" i="5" s="1"/>
  <c r="F79" i="5"/>
  <c r="L79" i="5" s="1"/>
  <c r="F87" i="5"/>
  <c r="L87" i="5" s="1"/>
  <c r="F95" i="5"/>
  <c r="L95" i="5" s="1"/>
  <c r="F103" i="5"/>
  <c r="L103" i="5" s="1"/>
  <c r="F111" i="5"/>
  <c r="L111" i="5" s="1"/>
  <c r="F119" i="5"/>
  <c r="L119" i="5" s="1"/>
  <c r="F127" i="5"/>
  <c r="L127" i="5" s="1"/>
  <c r="F131" i="5"/>
  <c r="L131" i="5" s="1"/>
  <c r="F2204" i="5"/>
  <c r="L2204" i="5" s="1"/>
  <c r="F150" i="5"/>
  <c r="L150" i="5" s="1"/>
  <c r="F154" i="5"/>
  <c r="L154" i="5" s="1"/>
  <c r="F162" i="5"/>
  <c r="L162" i="5" s="1"/>
  <c r="F170" i="5"/>
  <c r="L170" i="5" s="1"/>
  <c r="F182" i="5"/>
  <c r="L182" i="5" s="1"/>
  <c r="F193" i="5"/>
  <c r="L193" i="5" s="1"/>
  <c r="F209" i="5"/>
  <c r="L209" i="5" s="1"/>
  <c r="F300" i="5"/>
  <c r="L300" i="5" s="1"/>
  <c r="F6" i="5"/>
  <c r="L6" i="5" s="1"/>
  <c r="F14" i="5"/>
  <c r="L14" i="5" s="1"/>
  <c r="F22" i="5"/>
  <c r="L22" i="5" s="1"/>
  <c r="F34" i="5"/>
  <c r="L34" i="5" s="1"/>
  <c r="F42" i="5"/>
  <c r="L42" i="5" s="1"/>
  <c r="F51" i="5"/>
  <c r="L51" i="5" s="1"/>
  <c r="F59" i="5"/>
  <c r="L59" i="5" s="1"/>
  <c r="F67" i="5"/>
  <c r="L67" i="5" s="1"/>
  <c r="F75" i="5"/>
  <c r="L75" i="5" s="1"/>
  <c r="F83" i="5"/>
  <c r="L83" i="5" s="1"/>
  <c r="F91" i="5"/>
  <c r="L91" i="5" s="1"/>
  <c r="F99" i="5"/>
  <c r="L99" i="5" s="1"/>
  <c r="F107" i="5"/>
  <c r="L107" i="5" s="1"/>
  <c r="F115" i="5"/>
  <c r="L115" i="5" s="1"/>
  <c r="F123" i="5"/>
  <c r="L123" i="5" s="1"/>
  <c r="F135" i="5"/>
  <c r="L135" i="5" s="1"/>
  <c r="F139" i="5"/>
  <c r="L139" i="5" s="1"/>
  <c r="F146" i="5"/>
  <c r="L146" i="5" s="1"/>
  <c r="F158" i="5"/>
  <c r="L158" i="5" s="1"/>
  <c r="F166" i="5"/>
  <c r="L166" i="5" s="1"/>
  <c r="F174" i="5"/>
  <c r="L174" i="5" s="1"/>
  <c r="F178" i="5"/>
  <c r="L178" i="5" s="1"/>
  <c r="F2160" i="5"/>
  <c r="L2160" i="5" s="1"/>
  <c r="F189" i="5"/>
  <c r="L189" i="5" s="1"/>
  <c r="F197" i="5"/>
  <c r="L197" i="5" s="1"/>
  <c r="F201" i="5"/>
  <c r="L201" i="5" s="1"/>
  <c r="F205" i="5"/>
  <c r="L205" i="5" s="1"/>
  <c r="F213" i="5"/>
  <c r="L213" i="5" s="1"/>
  <c r="F216" i="5"/>
  <c r="L216" i="5" s="1"/>
  <c r="F220" i="5"/>
  <c r="L220" i="5" s="1"/>
  <c r="F224" i="5"/>
  <c r="L224" i="5" s="1"/>
  <c r="F228" i="5"/>
  <c r="L228" i="5" s="1"/>
  <c r="F232" i="5"/>
  <c r="L232" i="5" s="1"/>
  <c r="F236" i="5"/>
  <c r="L236" i="5" s="1"/>
  <c r="F240" i="5"/>
  <c r="L240" i="5" s="1"/>
  <c r="F2100" i="5"/>
  <c r="L2100" i="5" s="1"/>
  <c r="F247" i="5"/>
  <c r="L247" i="5" s="1"/>
  <c r="F251" i="5"/>
  <c r="L251" i="5" s="1"/>
  <c r="F255" i="5"/>
  <c r="L255" i="5" s="1"/>
  <c r="F259" i="5"/>
  <c r="L259" i="5" s="1"/>
  <c r="F263" i="5"/>
  <c r="L263" i="5" s="1"/>
  <c r="F267" i="5"/>
  <c r="L267" i="5" s="1"/>
  <c r="F271" i="5"/>
  <c r="L271" i="5" s="1"/>
  <c r="F275" i="5"/>
  <c r="L275" i="5" s="1"/>
  <c r="F279" i="5"/>
  <c r="L279" i="5" s="1"/>
  <c r="F283" i="5"/>
  <c r="L283" i="5" s="1"/>
  <c r="F287" i="5"/>
  <c r="L287" i="5" s="1"/>
  <c r="F291" i="5"/>
  <c r="L291" i="5" s="1"/>
  <c r="F295" i="5"/>
  <c r="L295" i="5" s="1"/>
  <c r="F304" i="5"/>
  <c r="L304" i="5" s="1"/>
  <c r="F308" i="5"/>
  <c r="L308" i="5" s="1"/>
  <c r="F312" i="5"/>
  <c r="L312" i="5" s="1"/>
  <c r="F316" i="5"/>
  <c r="L316" i="5" s="1"/>
  <c r="F320" i="5"/>
  <c r="L320" i="5" s="1"/>
  <c r="F324" i="5"/>
  <c r="L324" i="5" s="1"/>
  <c r="F328" i="5"/>
  <c r="L328" i="5" s="1"/>
  <c r="F332" i="5"/>
  <c r="L332" i="5" s="1"/>
  <c r="F336" i="5"/>
  <c r="L336" i="5" s="1"/>
  <c r="F340" i="5"/>
  <c r="L340" i="5" s="1"/>
  <c r="F344" i="5"/>
  <c r="L344" i="5" s="1"/>
  <c r="F348" i="5"/>
  <c r="L348" i="5" s="1"/>
  <c r="F352" i="5"/>
  <c r="L352" i="5" s="1"/>
  <c r="F356" i="5"/>
  <c r="L356" i="5" s="1"/>
  <c r="F360" i="5"/>
  <c r="L360" i="5" s="1"/>
  <c r="F364" i="5"/>
  <c r="L364" i="5" s="1"/>
  <c r="F368" i="5"/>
  <c r="L368" i="5" s="1"/>
  <c r="F372" i="5"/>
  <c r="L372" i="5" s="1"/>
  <c r="F376" i="5"/>
  <c r="L376" i="5" s="1"/>
  <c r="F380" i="5"/>
  <c r="L380" i="5" s="1"/>
  <c r="F384" i="5"/>
  <c r="L384" i="5" s="1"/>
  <c r="F388" i="5"/>
  <c r="L388" i="5" s="1"/>
  <c r="F392" i="5"/>
  <c r="L392" i="5" s="1"/>
  <c r="F396" i="5"/>
  <c r="L396" i="5" s="1"/>
  <c r="F400" i="5"/>
  <c r="L400" i="5" s="1"/>
  <c r="F404" i="5"/>
  <c r="L404" i="5" s="1"/>
  <c r="F408" i="5"/>
  <c r="L408" i="5" s="1"/>
  <c r="F412" i="5"/>
  <c r="L412" i="5" s="1"/>
  <c r="F416" i="5"/>
  <c r="L416" i="5" s="1"/>
  <c r="F420" i="5"/>
  <c r="L420" i="5" s="1"/>
  <c r="F424" i="5"/>
  <c r="L424" i="5" s="1"/>
  <c r="F428" i="5"/>
  <c r="L428" i="5" s="1"/>
  <c r="F432" i="5"/>
  <c r="L432" i="5" s="1"/>
  <c r="F436" i="5"/>
  <c r="L436" i="5" s="1"/>
  <c r="F440" i="5"/>
  <c r="L440" i="5" s="1"/>
  <c r="F444" i="5"/>
  <c r="L444" i="5" s="1"/>
  <c r="F448" i="5"/>
  <c r="L448" i="5" s="1"/>
  <c r="F452" i="5"/>
  <c r="L452" i="5" s="1"/>
  <c r="F456" i="5"/>
  <c r="L456" i="5" s="1"/>
  <c r="F460" i="5"/>
  <c r="L460" i="5" s="1"/>
  <c r="F464" i="5"/>
  <c r="L464" i="5" s="1"/>
  <c r="F468" i="5"/>
  <c r="L468" i="5" s="1"/>
  <c r="F472" i="5"/>
  <c r="L472" i="5" s="1"/>
  <c r="F476" i="5"/>
  <c r="L476" i="5" s="1"/>
  <c r="F479" i="5"/>
  <c r="L479" i="5" s="1"/>
  <c r="F483" i="5"/>
  <c r="L483" i="5" s="1"/>
  <c r="F487" i="5"/>
  <c r="L487" i="5" s="1"/>
  <c r="F491" i="5"/>
  <c r="L491" i="5" s="1"/>
  <c r="F495" i="5"/>
  <c r="L495" i="5" s="1"/>
  <c r="F499" i="5"/>
  <c r="L499" i="5" s="1"/>
  <c r="F503" i="5"/>
  <c r="L503" i="5" s="1"/>
  <c r="F507" i="5"/>
  <c r="L507" i="5" s="1"/>
  <c r="F511" i="5"/>
  <c r="L511" i="5" s="1"/>
  <c r="F515" i="5"/>
  <c r="L515" i="5" s="1"/>
  <c r="F519" i="5"/>
  <c r="L519" i="5" s="1"/>
  <c r="F523" i="5"/>
  <c r="L523" i="5" s="1"/>
  <c r="F527" i="5"/>
  <c r="L527" i="5" s="1"/>
  <c r="F531" i="5"/>
  <c r="L531" i="5" s="1"/>
  <c r="F535" i="5"/>
  <c r="L535" i="5" s="1"/>
  <c r="F539" i="5"/>
  <c r="L539" i="5" s="1"/>
  <c r="F543" i="5"/>
  <c r="L543" i="5" s="1"/>
  <c r="F547" i="5"/>
  <c r="L547" i="5" s="1"/>
  <c r="F551" i="5"/>
  <c r="L551" i="5" s="1"/>
  <c r="F555" i="5"/>
  <c r="L555" i="5" s="1"/>
  <c r="F559" i="5"/>
  <c r="L559" i="5" s="1"/>
  <c r="F563" i="5"/>
  <c r="L563" i="5" s="1"/>
  <c r="F567" i="5"/>
  <c r="L567" i="5" s="1"/>
  <c r="F571" i="5"/>
  <c r="L571" i="5" s="1"/>
  <c r="F575" i="5"/>
  <c r="L575" i="5" s="1"/>
  <c r="F579" i="5"/>
  <c r="L579" i="5" s="1"/>
  <c r="F583" i="5"/>
  <c r="L583" i="5" s="1"/>
  <c r="F587" i="5"/>
  <c r="L587" i="5" s="1"/>
  <c r="F591" i="5"/>
  <c r="L591" i="5" s="1"/>
  <c r="F595" i="5"/>
  <c r="L595" i="5" s="1"/>
  <c r="F599" i="5"/>
  <c r="L599" i="5" s="1"/>
  <c r="F603" i="5"/>
  <c r="L603" i="5" s="1"/>
  <c r="F607" i="5"/>
  <c r="L607" i="5" s="1"/>
  <c r="F611" i="5"/>
  <c r="L611" i="5" s="1"/>
  <c r="F615" i="5"/>
  <c r="L615" i="5" s="1"/>
  <c r="F619" i="5"/>
  <c r="L619" i="5" s="1"/>
  <c r="F623" i="5"/>
  <c r="L623" i="5" s="1"/>
  <c r="F627" i="5"/>
  <c r="L627" i="5" s="1"/>
  <c r="F631" i="5"/>
  <c r="L631" i="5" s="1"/>
  <c r="F635" i="5"/>
  <c r="L635" i="5" s="1"/>
  <c r="F639" i="5"/>
  <c r="L639" i="5" s="1"/>
  <c r="F4" i="5"/>
  <c r="L4" i="5" s="1"/>
  <c r="F8" i="5"/>
  <c r="L8" i="5" s="1"/>
  <c r="F12" i="5"/>
  <c r="L12" i="5" s="1"/>
  <c r="F16" i="5"/>
  <c r="L16" i="5" s="1"/>
  <c r="F20" i="5"/>
  <c r="L20" i="5" s="1"/>
  <c r="F24" i="5"/>
  <c r="L24" i="5" s="1"/>
  <c r="F28" i="5"/>
  <c r="L28" i="5" s="1"/>
  <c r="F32" i="5"/>
  <c r="L32" i="5" s="1"/>
  <c r="F36" i="5"/>
  <c r="L36" i="5" s="1"/>
  <c r="F40" i="5"/>
  <c r="L40" i="5" s="1"/>
  <c r="F44" i="5"/>
  <c r="L44" i="5" s="1"/>
  <c r="F49" i="5"/>
  <c r="L49" i="5" s="1"/>
  <c r="F53" i="5"/>
  <c r="L53" i="5" s="1"/>
  <c r="F57" i="5"/>
  <c r="L57" i="5" s="1"/>
  <c r="F61" i="5"/>
  <c r="L61" i="5" s="1"/>
  <c r="F65" i="5"/>
  <c r="L65" i="5" s="1"/>
  <c r="F69" i="5"/>
  <c r="L69" i="5" s="1"/>
  <c r="F73" i="5"/>
  <c r="L73" i="5" s="1"/>
  <c r="F77" i="5"/>
  <c r="L77" i="5" s="1"/>
  <c r="F81" i="5"/>
  <c r="L81" i="5" s="1"/>
  <c r="F85" i="5"/>
  <c r="L85" i="5" s="1"/>
  <c r="F89" i="5"/>
  <c r="L89" i="5" s="1"/>
  <c r="F93" i="5"/>
  <c r="L93" i="5" s="1"/>
  <c r="F97" i="5"/>
  <c r="L97" i="5" s="1"/>
  <c r="F101" i="5"/>
  <c r="L101" i="5" s="1"/>
  <c r="F105" i="5"/>
  <c r="L105" i="5" s="1"/>
  <c r="F109" i="5"/>
  <c r="L109" i="5" s="1"/>
  <c r="F113" i="5"/>
  <c r="L113" i="5" s="1"/>
  <c r="F117" i="5"/>
  <c r="L117" i="5" s="1"/>
  <c r="F121" i="5"/>
  <c r="L121" i="5" s="1"/>
  <c r="F125" i="5"/>
  <c r="L125" i="5" s="1"/>
  <c r="F129" i="5"/>
  <c r="L129" i="5" s="1"/>
  <c r="F133" i="5"/>
  <c r="L133" i="5" s="1"/>
  <c r="F137" i="5"/>
  <c r="L137" i="5" s="1"/>
  <c r="F141" i="5"/>
  <c r="L141" i="5" s="1"/>
  <c r="F144" i="5"/>
  <c r="L144" i="5" s="1"/>
  <c r="F148" i="5"/>
  <c r="L148" i="5" s="1"/>
  <c r="F152" i="5"/>
  <c r="L152" i="5" s="1"/>
  <c r="F156" i="5"/>
  <c r="L156" i="5" s="1"/>
  <c r="F160" i="5"/>
  <c r="L160" i="5" s="1"/>
  <c r="F164" i="5"/>
  <c r="L164" i="5" s="1"/>
  <c r="F168" i="5"/>
  <c r="L168" i="5" s="1"/>
  <c r="F172" i="5"/>
  <c r="L172" i="5" s="1"/>
  <c r="F176" i="5"/>
  <c r="L176" i="5" s="1"/>
  <c r="F180" i="5"/>
  <c r="L180" i="5" s="1"/>
  <c r="F184" i="5"/>
  <c r="L184" i="5" s="1"/>
  <c r="F187" i="5"/>
  <c r="L187" i="5" s="1"/>
  <c r="F191" i="5"/>
  <c r="L191" i="5" s="1"/>
  <c r="F195" i="5"/>
  <c r="L195" i="5" s="1"/>
  <c r="F199" i="5"/>
  <c r="L199" i="5" s="1"/>
  <c r="F203" i="5"/>
  <c r="L203" i="5" s="1"/>
  <c r="F207" i="5"/>
  <c r="L207" i="5" s="1"/>
  <c r="F211" i="5"/>
  <c r="L211" i="5" s="1"/>
  <c r="F214" i="5"/>
  <c r="L214" i="5" s="1"/>
  <c r="F218" i="5"/>
  <c r="L218" i="5" s="1"/>
  <c r="F222" i="5"/>
  <c r="L222" i="5" s="1"/>
  <c r="F226" i="5"/>
  <c r="L226" i="5" s="1"/>
  <c r="F230" i="5"/>
  <c r="L230" i="5" s="1"/>
  <c r="F234" i="5"/>
  <c r="L234" i="5" s="1"/>
  <c r="F238" i="5"/>
  <c r="L238" i="5" s="1"/>
  <c r="F242" i="5"/>
  <c r="L242" i="5" s="1"/>
  <c r="F245" i="5"/>
  <c r="L245" i="5" s="1"/>
  <c r="F249" i="5"/>
  <c r="L249" i="5" s="1"/>
  <c r="F253" i="5"/>
  <c r="L253" i="5" s="1"/>
  <c r="F257" i="5"/>
  <c r="L257" i="5" s="1"/>
  <c r="F261" i="5"/>
  <c r="L261" i="5" s="1"/>
  <c r="F265" i="5"/>
  <c r="L265" i="5" s="1"/>
  <c r="F269" i="5"/>
  <c r="L269" i="5" s="1"/>
  <c r="F273" i="5"/>
  <c r="L273" i="5" s="1"/>
  <c r="F277" i="5"/>
  <c r="L277" i="5" s="1"/>
  <c r="F281" i="5"/>
  <c r="L281" i="5" s="1"/>
  <c r="F285" i="5"/>
  <c r="L285" i="5" s="1"/>
  <c r="F289" i="5"/>
  <c r="L289" i="5" s="1"/>
  <c r="F293" i="5"/>
  <c r="L293" i="5" s="1"/>
  <c r="F298" i="5"/>
  <c r="L298" i="5" s="1"/>
  <c r="F643" i="5"/>
  <c r="L643" i="5" s="1"/>
  <c r="F647" i="5"/>
  <c r="L647" i="5" s="1"/>
  <c r="F651" i="5"/>
  <c r="L651" i="5" s="1"/>
  <c r="F655" i="5"/>
  <c r="L655" i="5" s="1"/>
  <c r="F659" i="5"/>
  <c r="L659" i="5" s="1"/>
  <c r="F663" i="5"/>
  <c r="L663" i="5" s="1"/>
  <c r="F667" i="5"/>
  <c r="L667" i="5" s="1"/>
  <c r="F671" i="5"/>
  <c r="L671" i="5" s="1"/>
  <c r="F675" i="5"/>
  <c r="L675" i="5" s="1"/>
  <c r="F679" i="5"/>
  <c r="L679" i="5" s="1"/>
  <c r="F683" i="5"/>
  <c r="L683" i="5" s="1"/>
  <c r="F687" i="5"/>
  <c r="L687" i="5" s="1"/>
  <c r="F691" i="5"/>
  <c r="L691" i="5" s="1"/>
  <c r="F695" i="5"/>
  <c r="L695" i="5" s="1"/>
  <c r="F699" i="5"/>
  <c r="L699" i="5" s="1"/>
  <c r="F703" i="5"/>
  <c r="L703" i="5" s="1"/>
  <c r="F707" i="5"/>
  <c r="L707" i="5" s="1"/>
  <c r="F711" i="5"/>
  <c r="L711" i="5" s="1"/>
  <c r="F715" i="5"/>
  <c r="L715" i="5" s="1"/>
  <c r="F719" i="5"/>
  <c r="L719" i="5" s="1"/>
  <c r="F723" i="5"/>
  <c r="L723" i="5" s="1"/>
  <c r="F727" i="5"/>
  <c r="L727" i="5" s="1"/>
  <c r="F731" i="5"/>
  <c r="L731" i="5" s="1"/>
  <c r="F736" i="5"/>
  <c r="L736" i="5" s="1"/>
  <c r="F740" i="5"/>
  <c r="L740" i="5" s="1"/>
  <c r="F744" i="5"/>
  <c r="L744" i="5" s="1"/>
  <c r="F748" i="5"/>
  <c r="L748" i="5" s="1"/>
  <c r="F752" i="5"/>
  <c r="L752" i="5" s="1"/>
  <c r="F756" i="5"/>
  <c r="L756" i="5" s="1"/>
  <c r="F760" i="5"/>
  <c r="L760" i="5" s="1"/>
  <c r="F764" i="5"/>
  <c r="L764" i="5" s="1"/>
  <c r="F768" i="5"/>
  <c r="L768" i="5" s="1"/>
  <c r="F772" i="5"/>
  <c r="L772" i="5" s="1"/>
  <c r="F776" i="5"/>
  <c r="L776" i="5" s="1"/>
  <c r="F780" i="5"/>
  <c r="L780" i="5" s="1"/>
  <c r="F784" i="5"/>
  <c r="L784" i="5" s="1"/>
  <c r="F788" i="5"/>
  <c r="L788" i="5" s="1"/>
  <c r="F792" i="5"/>
  <c r="L792" i="5" s="1"/>
  <c r="F796" i="5"/>
  <c r="L796" i="5" s="1"/>
  <c r="F800" i="5"/>
  <c r="L800" i="5" s="1"/>
  <c r="F804" i="5"/>
  <c r="L804" i="5" s="1"/>
  <c r="F808" i="5"/>
  <c r="L808" i="5" s="1"/>
  <c r="F812" i="5"/>
  <c r="L812" i="5" s="1"/>
  <c r="F816" i="5"/>
  <c r="L816" i="5" s="1"/>
  <c r="F820" i="5"/>
  <c r="L820" i="5" s="1"/>
  <c r="F824" i="5"/>
  <c r="L824" i="5" s="1"/>
  <c r="F828" i="5"/>
  <c r="L828" i="5" s="1"/>
  <c r="F832" i="5"/>
  <c r="L832" i="5" s="1"/>
  <c r="F836" i="5"/>
  <c r="L836" i="5" s="1"/>
  <c r="F840" i="5"/>
  <c r="L840" i="5" s="1"/>
  <c r="F844" i="5"/>
  <c r="L844" i="5" s="1"/>
  <c r="F848" i="5"/>
  <c r="L848" i="5" s="1"/>
  <c r="F852" i="5"/>
  <c r="L852" i="5" s="1"/>
  <c r="F856" i="5"/>
  <c r="L856" i="5" s="1"/>
  <c r="F860" i="5"/>
  <c r="L860" i="5" s="1"/>
  <c r="F864" i="5"/>
  <c r="L864" i="5" s="1"/>
  <c r="F868" i="5"/>
  <c r="L868" i="5" s="1"/>
  <c r="F872" i="5"/>
  <c r="L872" i="5" s="1"/>
  <c r="F876" i="5"/>
  <c r="L876" i="5" s="1"/>
  <c r="F880" i="5"/>
  <c r="L880" i="5" s="1"/>
  <c r="F884" i="5"/>
  <c r="L884" i="5" s="1"/>
  <c r="F888" i="5"/>
  <c r="L888" i="5" s="1"/>
  <c r="F892" i="5"/>
  <c r="L892" i="5" s="1"/>
  <c r="F896" i="5"/>
  <c r="L896" i="5" s="1"/>
  <c r="F900" i="5"/>
  <c r="L900" i="5" s="1"/>
  <c r="F904" i="5"/>
  <c r="L904" i="5" s="1"/>
  <c r="F908" i="5"/>
  <c r="L908" i="5" s="1"/>
  <c r="F912" i="5"/>
  <c r="L912" i="5" s="1"/>
  <c r="F916" i="5"/>
  <c r="L916" i="5" s="1"/>
  <c r="F920" i="5"/>
  <c r="L920" i="5" s="1"/>
  <c r="F924" i="5"/>
  <c r="L924" i="5" s="1"/>
  <c r="F928" i="5"/>
  <c r="L928" i="5" s="1"/>
  <c r="F932" i="5"/>
  <c r="L932" i="5" s="1"/>
  <c r="F936" i="5"/>
  <c r="L936" i="5" s="1"/>
  <c r="F940" i="5"/>
  <c r="L940" i="5" s="1"/>
  <c r="F944" i="5"/>
  <c r="L944" i="5" s="1"/>
  <c r="F948" i="5"/>
  <c r="L948" i="5" s="1"/>
  <c r="F952" i="5"/>
  <c r="L952" i="5" s="1"/>
  <c r="F956" i="5"/>
  <c r="L956" i="5" s="1"/>
  <c r="F960" i="5"/>
  <c r="L960" i="5" s="1"/>
  <c r="F964" i="5"/>
  <c r="L964" i="5" s="1"/>
  <c r="F968" i="5"/>
  <c r="L968" i="5" s="1"/>
  <c r="F972" i="5"/>
  <c r="L972" i="5" s="1"/>
  <c r="F976" i="5"/>
  <c r="L976" i="5" s="1"/>
  <c r="F980" i="5"/>
  <c r="L980" i="5" s="1"/>
  <c r="F984" i="5"/>
  <c r="L984" i="5" s="1"/>
  <c r="F988" i="5"/>
  <c r="L988" i="5" s="1"/>
  <c r="F992" i="5"/>
  <c r="L992" i="5" s="1"/>
  <c r="F996" i="5"/>
  <c r="L996" i="5" s="1"/>
  <c r="F1000" i="5"/>
  <c r="L1000" i="5" s="1"/>
  <c r="F1004" i="5"/>
  <c r="L1004" i="5" s="1"/>
  <c r="F1008" i="5"/>
  <c r="L1008" i="5" s="1"/>
  <c r="F1012" i="5"/>
  <c r="L1012" i="5" s="1"/>
  <c r="F1016" i="5"/>
  <c r="L1016" i="5" s="1"/>
  <c r="F1020" i="5"/>
  <c r="L1020" i="5" s="1"/>
  <c r="F1024" i="5"/>
  <c r="L1024" i="5" s="1"/>
  <c r="F1028" i="5"/>
  <c r="L1028" i="5" s="1"/>
  <c r="F1032" i="5"/>
  <c r="L1032" i="5" s="1"/>
  <c r="F1036" i="5"/>
  <c r="L1036" i="5" s="1"/>
  <c r="F1040" i="5"/>
  <c r="L1040" i="5" s="1"/>
  <c r="F1044" i="5"/>
  <c r="L1044" i="5" s="1"/>
  <c r="F1048" i="5"/>
  <c r="L1048" i="5" s="1"/>
  <c r="F1052" i="5"/>
  <c r="L1052" i="5" s="1"/>
  <c r="F1056" i="5"/>
  <c r="L1056" i="5" s="1"/>
  <c r="F1060" i="5"/>
  <c r="L1060" i="5" s="1"/>
  <c r="F1064" i="5"/>
  <c r="L1064" i="5" s="1"/>
  <c r="F1068" i="5"/>
  <c r="L1068" i="5" s="1"/>
  <c r="F1072" i="5"/>
  <c r="L1072" i="5" s="1"/>
  <c r="F1076" i="5"/>
  <c r="L1076" i="5" s="1"/>
  <c r="F1080" i="5"/>
  <c r="L1080" i="5" s="1"/>
  <c r="F1084" i="5"/>
  <c r="L1084" i="5" s="1"/>
  <c r="F1088" i="5"/>
  <c r="L1088" i="5" s="1"/>
  <c r="F1092" i="5"/>
  <c r="L1092" i="5" s="1"/>
  <c r="F1096" i="5"/>
  <c r="L1096" i="5" s="1"/>
  <c r="F1100" i="5"/>
  <c r="L1100" i="5" s="1"/>
  <c r="F1104" i="5"/>
  <c r="L1104" i="5" s="1"/>
  <c r="F1108" i="5"/>
  <c r="L1108" i="5" s="1"/>
  <c r="F1112" i="5"/>
  <c r="L1112" i="5" s="1"/>
  <c r="F1116" i="5"/>
  <c r="L1116" i="5" s="1"/>
  <c r="F1120" i="5"/>
  <c r="L1120" i="5" s="1"/>
  <c r="F1124" i="5"/>
  <c r="L1124" i="5" s="1"/>
  <c r="F1128" i="5"/>
  <c r="L1128" i="5" s="1"/>
  <c r="F1132" i="5"/>
  <c r="L1132" i="5" s="1"/>
  <c r="F1136" i="5"/>
  <c r="L1136" i="5" s="1"/>
  <c r="F1140" i="5"/>
  <c r="L1140" i="5" s="1"/>
  <c r="F1144" i="5"/>
  <c r="L1144" i="5" s="1"/>
  <c r="F1148" i="5"/>
  <c r="L1148" i="5" s="1"/>
  <c r="F1152" i="5"/>
  <c r="L1152" i="5" s="1"/>
  <c r="F1156" i="5"/>
  <c r="L1156" i="5" s="1"/>
  <c r="F1160" i="5"/>
  <c r="L1160" i="5" s="1"/>
  <c r="F1164" i="5"/>
  <c r="L1164" i="5" s="1"/>
  <c r="F1168" i="5"/>
  <c r="L1168" i="5" s="1"/>
  <c r="F1172" i="5"/>
  <c r="L1172" i="5" s="1"/>
  <c r="F1176" i="5"/>
  <c r="L1176" i="5" s="1"/>
  <c r="F1180" i="5"/>
  <c r="L1180" i="5" s="1"/>
  <c r="F1184" i="5"/>
  <c r="L1184" i="5" s="1"/>
  <c r="F1188" i="5"/>
  <c r="L1188" i="5" s="1"/>
  <c r="F1192" i="5"/>
  <c r="L1192" i="5" s="1"/>
  <c r="F1196" i="5"/>
  <c r="L1196" i="5" s="1"/>
  <c r="F1200" i="5"/>
  <c r="L1200" i="5" s="1"/>
  <c r="F1204" i="5"/>
  <c r="L1204" i="5" s="1"/>
  <c r="F1208" i="5"/>
  <c r="L1208" i="5" s="1"/>
  <c r="F1212" i="5"/>
  <c r="L1212" i="5" s="1"/>
  <c r="F1216" i="5"/>
  <c r="L1216" i="5" s="1"/>
  <c r="F1220" i="5"/>
  <c r="L1220" i="5" s="1"/>
  <c r="F1224" i="5"/>
  <c r="L1224" i="5" s="1"/>
  <c r="F1228" i="5"/>
  <c r="L1228" i="5" s="1"/>
  <c r="F1232" i="5"/>
  <c r="L1232" i="5" s="1"/>
  <c r="F1236" i="5"/>
  <c r="L1236" i="5" s="1"/>
  <c r="F1240" i="5"/>
  <c r="L1240" i="5" s="1"/>
  <c r="F1244" i="5"/>
  <c r="L1244" i="5" s="1"/>
  <c r="F1248" i="5"/>
  <c r="L1248" i="5" s="1"/>
  <c r="F1252" i="5"/>
  <c r="L1252" i="5" s="1"/>
  <c r="F1256" i="5"/>
  <c r="L1256" i="5" s="1"/>
  <c r="F1260" i="5"/>
  <c r="L1260" i="5" s="1"/>
  <c r="F1264" i="5"/>
  <c r="L1264" i="5" s="1"/>
  <c r="F1268" i="5"/>
  <c r="L1268" i="5" s="1"/>
  <c r="F1272" i="5"/>
  <c r="L1272" i="5" s="1"/>
  <c r="F1276" i="5"/>
  <c r="L1276" i="5" s="1"/>
  <c r="F1280" i="5"/>
  <c r="L1280" i="5" s="1"/>
  <c r="F1284" i="5"/>
  <c r="L1284" i="5" s="1"/>
  <c r="F1288" i="5"/>
  <c r="L1288" i="5" s="1"/>
  <c r="F1292" i="5"/>
  <c r="L1292" i="5" s="1"/>
  <c r="F1296" i="5"/>
  <c r="L1296" i="5" s="1"/>
  <c r="F1300" i="5"/>
  <c r="L1300" i="5" s="1"/>
  <c r="F1304" i="5"/>
  <c r="L1304" i="5" s="1"/>
  <c r="F1308" i="5"/>
  <c r="L1308" i="5" s="1"/>
  <c r="F1312" i="5"/>
  <c r="L1312" i="5" s="1"/>
  <c r="F1316" i="5"/>
  <c r="L1316" i="5" s="1"/>
  <c r="F1320" i="5"/>
  <c r="L1320" i="5" s="1"/>
  <c r="F1324" i="5"/>
  <c r="L1324" i="5" s="1"/>
  <c r="F1328" i="5"/>
  <c r="L1328" i="5" s="1"/>
  <c r="F1332" i="5"/>
  <c r="L1332" i="5" s="1"/>
  <c r="F1336" i="5"/>
  <c r="L1336" i="5" s="1"/>
  <c r="F1340" i="5"/>
  <c r="L1340" i="5" s="1"/>
  <c r="F1344" i="5"/>
  <c r="L1344" i="5" s="1"/>
  <c r="F1348" i="5"/>
  <c r="L1348" i="5" s="1"/>
  <c r="F1352" i="5"/>
  <c r="L1352" i="5" s="1"/>
  <c r="F1356" i="5"/>
  <c r="L1356" i="5" s="1"/>
  <c r="F1360" i="5"/>
  <c r="L1360" i="5" s="1"/>
  <c r="F1364" i="5"/>
  <c r="L1364" i="5" s="1"/>
  <c r="F1368" i="5"/>
  <c r="L1368" i="5" s="1"/>
  <c r="F1372" i="5"/>
  <c r="L1372" i="5" s="1"/>
  <c r="F1376" i="5"/>
  <c r="L1376" i="5" s="1"/>
  <c r="F1380" i="5"/>
  <c r="L1380" i="5" s="1"/>
  <c r="F1384" i="5"/>
  <c r="L1384" i="5" s="1"/>
  <c r="F1388" i="5"/>
  <c r="L1388" i="5" s="1"/>
  <c r="F1392" i="5"/>
  <c r="L1392" i="5" s="1"/>
  <c r="F1396" i="5"/>
  <c r="L1396" i="5" s="1"/>
  <c r="F1400" i="5"/>
  <c r="L1400" i="5" s="1"/>
  <c r="F1404" i="5"/>
  <c r="L1404" i="5" s="1"/>
  <c r="F1408" i="5"/>
  <c r="L1408" i="5" s="1"/>
  <c r="F1412" i="5"/>
  <c r="L1412" i="5" s="1"/>
  <c r="F1416" i="5"/>
  <c r="L1416" i="5" s="1"/>
  <c r="F1420" i="5"/>
  <c r="L1420" i="5" s="1"/>
  <c r="F1424" i="5"/>
  <c r="L1424" i="5" s="1"/>
  <c r="F1428" i="5"/>
  <c r="L1428" i="5" s="1"/>
  <c r="F1432" i="5"/>
  <c r="L1432" i="5" s="1"/>
  <c r="F1436" i="5"/>
  <c r="L1436" i="5" s="1"/>
  <c r="F1440" i="5"/>
  <c r="L1440" i="5" s="1"/>
  <c r="F1444" i="5"/>
  <c r="L1444" i="5" s="1"/>
  <c r="F1448" i="5"/>
  <c r="L1448" i="5" s="1"/>
  <c r="F1452" i="5"/>
  <c r="L1452" i="5" s="1"/>
  <c r="F1456" i="5"/>
  <c r="L1456" i="5" s="1"/>
  <c r="F1460" i="5"/>
  <c r="L1460" i="5" s="1"/>
  <c r="F1464" i="5"/>
  <c r="L1464" i="5" s="1"/>
  <c r="F1468" i="5"/>
  <c r="L1468" i="5" s="1"/>
  <c r="F1472" i="5"/>
  <c r="L1472" i="5" s="1"/>
  <c r="F1476" i="5"/>
  <c r="L1476" i="5" s="1"/>
  <c r="F1480" i="5"/>
  <c r="L1480" i="5" s="1"/>
  <c r="F1484" i="5"/>
  <c r="L1484" i="5" s="1"/>
  <c r="F1488" i="5"/>
  <c r="L1488" i="5" s="1"/>
  <c r="F1492" i="5"/>
  <c r="L1492" i="5" s="1"/>
  <c r="F1496" i="5"/>
  <c r="L1496" i="5" s="1"/>
  <c r="F1500" i="5"/>
  <c r="L1500" i="5" s="1"/>
  <c r="F1504" i="5"/>
  <c r="L1504" i="5" s="1"/>
  <c r="F1508" i="5"/>
  <c r="L1508" i="5" s="1"/>
  <c r="F1512" i="5"/>
  <c r="L1512" i="5" s="1"/>
  <c r="F1516" i="5"/>
  <c r="L1516" i="5" s="1"/>
  <c r="F1520" i="5"/>
  <c r="L1520" i="5" s="1"/>
  <c r="F1524" i="5"/>
  <c r="L1524" i="5" s="1"/>
  <c r="F1528" i="5"/>
  <c r="L1528" i="5" s="1"/>
  <c r="F1532" i="5"/>
  <c r="L1532" i="5" s="1"/>
  <c r="F1536" i="5"/>
  <c r="L1536" i="5" s="1"/>
  <c r="F1540" i="5"/>
  <c r="L1540" i="5" s="1"/>
  <c r="F1544" i="5"/>
  <c r="L1544" i="5" s="1"/>
  <c r="F1548" i="5"/>
  <c r="L1548" i="5" s="1"/>
  <c r="F1552" i="5"/>
  <c r="L1552" i="5" s="1"/>
  <c r="F1556" i="5"/>
  <c r="L1556" i="5" s="1"/>
  <c r="F1560" i="5"/>
  <c r="L1560" i="5" s="1"/>
  <c r="F1564" i="5"/>
  <c r="L1564" i="5" s="1"/>
  <c r="F1568" i="5"/>
  <c r="L1568" i="5" s="1"/>
  <c r="F1572" i="5"/>
  <c r="L1572" i="5" s="1"/>
  <c r="F1576" i="5"/>
  <c r="L1576" i="5" s="1"/>
  <c r="F1580" i="5"/>
  <c r="L1580" i="5" s="1"/>
  <c r="F1584" i="5"/>
  <c r="L1584" i="5" s="1"/>
  <c r="F1588" i="5"/>
  <c r="L1588" i="5" s="1"/>
  <c r="F1592" i="5"/>
  <c r="L1592" i="5" s="1"/>
  <c r="F1596" i="5"/>
  <c r="L1596" i="5" s="1"/>
  <c r="F1600" i="5"/>
  <c r="L1600" i="5" s="1"/>
  <c r="F1604" i="5"/>
  <c r="L1604" i="5" s="1"/>
  <c r="F1608" i="5"/>
  <c r="L1608" i="5" s="1"/>
  <c r="F1611" i="5"/>
  <c r="L1611" i="5" s="1"/>
  <c r="F1615" i="5"/>
  <c r="L1615" i="5" s="1"/>
  <c r="F1619" i="5"/>
  <c r="L1619" i="5" s="1"/>
  <c r="F1623" i="5"/>
  <c r="L1623" i="5" s="1"/>
  <c r="F1627" i="5"/>
  <c r="L1627" i="5" s="1"/>
  <c r="F1631" i="5"/>
  <c r="L1631" i="5" s="1"/>
  <c r="F1635" i="5"/>
  <c r="L1635" i="5" s="1"/>
  <c r="F1639" i="5"/>
  <c r="L1639" i="5" s="1"/>
  <c r="F1643" i="5"/>
  <c r="L1643" i="5" s="1"/>
  <c r="F1647" i="5"/>
  <c r="L1647" i="5" s="1"/>
  <c r="F1651" i="5"/>
  <c r="L1651" i="5" s="1"/>
  <c r="F1655" i="5"/>
  <c r="L1655" i="5" s="1"/>
  <c r="F1659" i="5"/>
  <c r="L1659" i="5" s="1"/>
  <c r="F1663" i="5"/>
  <c r="L1663" i="5" s="1"/>
  <c r="F1667" i="5"/>
  <c r="L1667" i="5" s="1"/>
  <c r="F1671" i="5"/>
  <c r="L1671" i="5" s="1"/>
  <c r="F1675" i="5"/>
  <c r="L1675" i="5" s="1"/>
  <c r="F1679" i="5"/>
  <c r="L1679" i="5" s="1"/>
  <c r="F1683" i="5"/>
  <c r="L1683" i="5" s="1"/>
  <c r="F1687" i="5"/>
  <c r="L1687" i="5" s="1"/>
  <c r="F1691" i="5"/>
  <c r="L1691" i="5" s="1"/>
  <c r="F1695" i="5"/>
  <c r="L1695" i="5" s="1"/>
  <c r="F1699" i="5"/>
  <c r="L1699" i="5" s="1"/>
  <c r="F1703" i="5"/>
  <c r="L1703" i="5" s="1"/>
  <c r="F1707" i="5"/>
  <c r="L1707" i="5" s="1"/>
  <c r="F1711" i="5"/>
  <c r="L1711" i="5" s="1"/>
  <c r="F1715" i="5"/>
  <c r="L1715" i="5" s="1"/>
  <c r="F1719" i="5"/>
  <c r="L1719" i="5" s="1"/>
  <c r="F1723" i="5"/>
  <c r="L1723" i="5" s="1"/>
  <c r="F1727" i="5"/>
  <c r="L1727" i="5" s="1"/>
  <c r="F1731" i="5"/>
  <c r="L1731" i="5" s="1"/>
  <c r="F1735" i="5"/>
  <c r="L1735" i="5" s="1"/>
  <c r="F1739" i="5"/>
  <c r="L1739" i="5" s="1"/>
  <c r="F1743" i="5"/>
  <c r="L1743" i="5" s="1"/>
  <c r="F1747" i="5"/>
  <c r="L1747" i="5" s="1"/>
  <c r="F1751" i="5"/>
  <c r="L1751" i="5" s="1"/>
  <c r="F1755" i="5"/>
  <c r="L1755" i="5" s="1"/>
  <c r="F1759" i="5"/>
  <c r="L1759" i="5" s="1"/>
  <c r="F1763" i="5"/>
  <c r="L1763" i="5" s="1"/>
  <c r="F1767" i="5"/>
  <c r="L1767" i="5" s="1"/>
  <c r="F1771" i="5"/>
  <c r="L1771" i="5" s="1"/>
  <c r="F1775" i="5"/>
  <c r="L1775" i="5" s="1"/>
  <c r="F1779" i="5"/>
  <c r="L1779" i="5" s="1"/>
  <c r="F1783" i="5"/>
  <c r="L1783" i="5" s="1"/>
  <c r="F1787" i="5"/>
  <c r="L1787" i="5" s="1"/>
  <c r="F1791" i="5"/>
  <c r="L1791" i="5" s="1"/>
  <c r="F1795" i="5"/>
  <c r="L1795" i="5" s="1"/>
  <c r="F1799" i="5"/>
  <c r="L1799" i="5" s="1"/>
  <c r="F1803" i="5"/>
  <c r="L1803" i="5" s="1"/>
  <c r="F1807" i="5"/>
  <c r="L1807" i="5" s="1"/>
  <c r="F1811" i="5"/>
  <c r="L1811" i="5" s="1"/>
  <c r="F1815" i="5"/>
  <c r="L1815" i="5" s="1"/>
  <c r="F1819" i="5"/>
  <c r="L1819" i="5" s="1"/>
  <c r="F1823" i="5"/>
  <c r="L1823" i="5" s="1"/>
  <c r="F1827" i="5"/>
  <c r="L1827" i="5" s="1"/>
  <c r="F1831" i="5"/>
  <c r="L1831" i="5" s="1"/>
  <c r="F1835" i="5"/>
  <c r="L1835" i="5" s="1"/>
  <c r="F1839" i="5"/>
  <c r="L1839" i="5" s="1"/>
  <c r="F1843" i="5"/>
  <c r="L1843" i="5" s="1"/>
  <c r="F1847" i="5"/>
  <c r="L1847" i="5" s="1"/>
  <c r="F1851" i="5"/>
  <c r="L1851" i="5" s="1"/>
  <c r="F1855" i="5"/>
  <c r="L1855" i="5" s="1"/>
  <c r="F1859" i="5"/>
  <c r="L1859" i="5" s="1"/>
  <c r="F1863" i="5"/>
  <c r="L1863" i="5" s="1"/>
  <c r="F1868" i="5"/>
  <c r="L1868" i="5" s="1"/>
  <c r="F1872" i="5"/>
  <c r="L1872" i="5" s="1"/>
  <c r="F1876" i="5"/>
  <c r="L1876" i="5" s="1"/>
  <c r="F1880" i="5"/>
  <c r="L1880" i="5" s="1"/>
  <c r="F1884" i="5"/>
  <c r="L1884" i="5" s="1"/>
  <c r="F1888" i="5"/>
  <c r="L1888" i="5" s="1"/>
  <c r="F1892" i="5"/>
  <c r="L1892" i="5" s="1"/>
  <c r="F1896" i="5"/>
  <c r="L1896" i="5" s="1"/>
  <c r="F1900" i="5"/>
  <c r="L1900" i="5" s="1"/>
  <c r="F1904" i="5"/>
  <c r="L1904" i="5" s="1"/>
  <c r="F1908" i="5"/>
  <c r="L1908" i="5" s="1"/>
  <c r="F1912" i="5"/>
  <c r="L1912" i="5" s="1"/>
  <c r="F1916" i="5"/>
  <c r="L1916" i="5" s="1"/>
  <c r="F1920" i="5"/>
  <c r="L1920" i="5" s="1"/>
  <c r="F1924" i="5"/>
  <c r="L1924" i="5" s="1"/>
  <c r="F1928" i="5"/>
  <c r="L1928" i="5" s="1"/>
  <c r="F1932" i="5"/>
  <c r="L1932" i="5" s="1"/>
  <c r="F1936" i="5"/>
  <c r="L1936" i="5" s="1"/>
  <c r="F1940" i="5"/>
  <c r="L1940" i="5" s="1"/>
  <c r="F1944" i="5"/>
  <c r="L1944" i="5" s="1"/>
  <c r="F1948" i="5"/>
  <c r="L1948" i="5" s="1"/>
  <c r="F1952" i="5"/>
  <c r="L1952" i="5" s="1"/>
  <c r="F1956" i="5"/>
  <c r="L1956" i="5" s="1"/>
  <c r="F1960" i="5"/>
  <c r="L1960" i="5" s="1"/>
  <c r="F1964" i="5"/>
  <c r="L1964" i="5" s="1"/>
  <c r="F1968" i="5"/>
  <c r="L1968" i="5" s="1"/>
  <c r="F1972" i="5"/>
  <c r="L1972" i="5" s="1"/>
  <c r="F1976" i="5"/>
  <c r="L1976" i="5" s="1"/>
  <c r="F1980" i="5"/>
  <c r="L1980" i="5" s="1"/>
  <c r="F1984" i="5"/>
  <c r="L1984" i="5" s="1"/>
  <c r="F1988" i="5"/>
  <c r="L1988" i="5" s="1"/>
  <c r="F1992" i="5"/>
  <c r="L1992" i="5" s="1"/>
  <c r="F1996" i="5"/>
  <c r="L1996" i="5" s="1"/>
  <c r="F2000" i="5"/>
  <c r="L2000" i="5" s="1"/>
  <c r="F2004" i="5"/>
  <c r="L2004" i="5" s="1"/>
  <c r="F2009" i="5"/>
  <c r="L2009" i="5" s="1"/>
  <c r="F2013" i="5"/>
  <c r="L2013" i="5" s="1"/>
  <c r="F2017" i="5"/>
  <c r="L2017" i="5" s="1"/>
  <c r="F2021" i="5"/>
  <c r="L2021" i="5" s="1"/>
  <c r="F2025" i="5"/>
  <c r="L2025" i="5" s="1"/>
  <c r="F2029" i="5"/>
  <c r="L2029" i="5" s="1"/>
  <c r="F2033" i="5"/>
  <c r="L2033" i="5" s="1"/>
  <c r="F2037" i="5"/>
  <c r="L2037" i="5" s="1"/>
  <c r="F2041" i="5"/>
  <c r="L2041" i="5" s="1"/>
  <c r="F2045" i="5"/>
  <c r="L2045" i="5" s="1"/>
  <c r="F2048" i="5"/>
  <c r="L2048" i="5" s="1"/>
  <c r="F2052" i="5"/>
  <c r="L2052" i="5" s="1"/>
  <c r="F2056" i="5"/>
  <c r="L2056" i="5" s="1"/>
  <c r="F2060" i="5"/>
  <c r="L2060" i="5" s="1"/>
  <c r="F2064" i="5"/>
  <c r="L2064" i="5" s="1"/>
  <c r="F2068" i="5"/>
  <c r="L2068" i="5" s="1"/>
  <c r="F2072" i="5"/>
  <c r="L2072" i="5" s="1"/>
  <c r="F2076" i="5"/>
  <c r="L2076" i="5" s="1"/>
  <c r="F2080" i="5"/>
  <c r="L2080" i="5" s="1"/>
  <c r="F2084" i="5"/>
  <c r="L2084" i="5" s="1"/>
  <c r="F2088" i="5"/>
  <c r="L2088" i="5" s="1"/>
  <c r="F2092" i="5"/>
  <c r="L2092" i="5" s="1"/>
  <c r="F2096" i="5"/>
  <c r="L2096" i="5" s="1"/>
  <c r="F2101" i="5"/>
  <c r="L2101" i="5" s="1"/>
  <c r="F2105" i="5"/>
  <c r="L2105" i="5" s="1"/>
  <c r="F2109" i="5"/>
  <c r="L2109" i="5" s="1"/>
  <c r="F2113" i="5"/>
  <c r="L2113" i="5" s="1"/>
  <c r="F2117" i="5"/>
  <c r="L2117" i="5" s="1"/>
  <c r="F2121" i="5"/>
  <c r="L2121" i="5" s="1"/>
  <c r="F2125" i="5"/>
  <c r="L2125" i="5" s="1"/>
  <c r="F2129" i="5"/>
  <c r="L2129" i="5" s="1"/>
  <c r="F2134" i="5"/>
  <c r="L2134" i="5" s="1"/>
  <c r="F2138" i="5"/>
  <c r="L2138" i="5" s="1"/>
  <c r="F2142" i="5"/>
  <c r="L2142" i="5" s="1"/>
  <c r="F2146" i="5"/>
  <c r="L2146" i="5" s="1"/>
  <c r="F2150" i="5"/>
  <c r="L2150" i="5" s="1"/>
  <c r="F2154" i="5"/>
  <c r="L2154" i="5" s="1"/>
  <c r="F2158" i="5"/>
  <c r="L2158" i="5" s="1"/>
  <c r="F2163" i="5"/>
  <c r="L2163" i="5" s="1"/>
  <c r="F2167" i="5"/>
  <c r="L2167" i="5" s="1"/>
  <c r="F2171" i="5"/>
  <c r="L2171" i="5" s="1"/>
  <c r="F2175" i="5"/>
  <c r="L2175" i="5" s="1"/>
  <c r="F2179" i="5"/>
  <c r="L2179" i="5" s="1"/>
  <c r="F2183" i="5"/>
  <c r="L2183" i="5" s="1"/>
  <c r="F2187" i="5"/>
  <c r="L2187" i="5" s="1"/>
  <c r="F2191" i="5"/>
  <c r="L2191" i="5" s="1"/>
  <c r="F2195" i="5"/>
  <c r="L2195" i="5" s="1"/>
  <c r="F2199" i="5"/>
  <c r="L2199" i="5" s="1"/>
  <c r="F2203" i="5"/>
  <c r="L2203" i="5" s="1"/>
  <c r="F2208" i="5"/>
  <c r="L2208" i="5" s="1"/>
  <c r="F2212" i="5"/>
  <c r="L2212" i="5" s="1"/>
  <c r="F2216" i="5"/>
  <c r="L2216" i="5" s="1"/>
  <c r="F2220" i="5"/>
  <c r="L2220" i="5" s="1"/>
  <c r="F2224" i="5"/>
  <c r="L2224" i="5" s="1"/>
  <c r="F2228" i="5"/>
  <c r="L2228" i="5" s="1"/>
  <c r="F2232" i="5"/>
  <c r="L2232" i="5" s="1"/>
  <c r="F2236" i="5"/>
  <c r="L2236" i="5" s="1"/>
  <c r="F2240" i="5"/>
  <c r="L2240" i="5" s="1"/>
  <c r="F2244" i="5"/>
  <c r="L2244" i="5" s="1"/>
  <c r="F2248" i="5"/>
  <c r="L2248" i="5" s="1"/>
  <c r="F2252" i="5"/>
  <c r="L2252" i="5" s="1"/>
  <c r="F2256" i="5"/>
  <c r="L2256" i="5" s="1"/>
  <c r="F2260" i="5"/>
  <c r="L2260" i="5" s="1"/>
  <c r="F2264" i="5"/>
  <c r="L2264" i="5" s="1"/>
  <c r="F2268" i="5"/>
  <c r="L2268" i="5" s="1"/>
  <c r="F2272" i="5"/>
  <c r="L2272" i="5" s="1"/>
  <c r="F2276" i="5"/>
  <c r="L2276" i="5" s="1"/>
  <c r="F2280" i="5"/>
  <c r="L2280" i="5" s="1"/>
  <c r="F2284" i="5"/>
  <c r="L2284" i="5" s="1"/>
  <c r="F2288" i="5"/>
  <c r="L2288" i="5" s="1"/>
  <c r="F2292" i="5"/>
  <c r="L2292" i="5" s="1"/>
  <c r="F2296" i="5"/>
  <c r="L2296" i="5" s="1"/>
  <c r="F47" i="5"/>
  <c r="L47" i="5" s="1"/>
  <c r="F2303" i="5"/>
  <c r="L2303" i="5" s="1"/>
  <c r="F2307" i="5"/>
  <c r="L2307" i="5" s="1"/>
  <c r="F2311" i="5"/>
  <c r="L2311" i="5" s="1"/>
  <c r="F2315" i="5"/>
  <c r="L2315" i="5" s="1"/>
  <c r="F2319" i="5"/>
  <c r="L2319" i="5" s="1"/>
  <c r="F2323" i="5"/>
  <c r="L2323" i="5" s="1"/>
  <c r="F2327" i="5"/>
  <c r="L2327" i="5" s="1"/>
  <c r="F2331" i="5"/>
  <c r="L2331" i="5" s="1"/>
  <c r="F2335" i="5"/>
  <c r="L2335" i="5" s="1"/>
  <c r="F2339" i="5"/>
  <c r="L2339" i="5" s="1"/>
  <c r="F2343" i="5"/>
  <c r="L2343" i="5" s="1"/>
  <c r="F2218" i="5"/>
  <c r="L2218" i="5" s="1"/>
  <c r="F2222" i="5"/>
  <c r="L2222" i="5" s="1"/>
  <c r="F2226" i="5"/>
  <c r="L2226" i="5" s="1"/>
  <c r="F2230" i="5"/>
  <c r="L2230" i="5" s="1"/>
  <c r="F2234" i="5"/>
  <c r="L2234" i="5" s="1"/>
  <c r="F2238" i="5"/>
  <c r="L2238" i="5" s="1"/>
  <c r="F2242" i="5"/>
  <c r="L2242" i="5" s="1"/>
  <c r="F2246" i="5"/>
  <c r="L2246" i="5" s="1"/>
  <c r="F2250" i="5"/>
  <c r="L2250" i="5" s="1"/>
  <c r="F2254" i="5"/>
  <c r="L2254" i="5" s="1"/>
  <c r="F2258" i="5"/>
  <c r="L2258" i="5" s="1"/>
  <c r="F2262" i="5"/>
  <c r="L2262" i="5" s="1"/>
  <c r="F2266" i="5"/>
  <c r="L2266" i="5" s="1"/>
  <c r="F302" i="5"/>
  <c r="L302" i="5" s="1"/>
  <c r="F306" i="5"/>
  <c r="L306" i="5" s="1"/>
  <c r="F310" i="5"/>
  <c r="L310" i="5" s="1"/>
  <c r="F314" i="5"/>
  <c r="L314" i="5" s="1"/>
  <c r="F318" i="5"/>
  <c r="L318" i="5" s="1"/>
  <c r="F322" i="5"/>
  <c r="L322" i="5" s="1"/>
  <c r="F326" i="5"/>
  <c r="L326" i="5" s="1"/>
  <c r="F330" i="5"/>
  <c r="L330" i="5" s="1"/>
  <c r="F334" i="5"/>
  <c r="L334" i="5" s="1"/>
  <c r="F338" i="5"/>
  <c r="L338" i="5" s="1"/>
  <c r="F342" i="5"/>
  <c r="L342" i="5" s="1"/>
  <c r="F346" i="5"/>
  <c r="L346" i="5" s="1"/>
  <c r="F350" i="5"/>
  <c r="L350" i="5" s="1"/>
  <c r="F354" i="5"/>
  <c r="L354" i="5" s="1"/>
  <c r="F358" i="5"/>
  <c r="L358" i="5" s="1"/>
  <c r="F362" i="5"/>
  <c r="L362" i="5" s="1"/>
  <c r="F366" i="5"/>
  <c r="L366" i="5" s="1"/>
  <c r="F370" i="5"/>
  <c r="L370" i="5" s="1"/>
  <c r="F374" i="5"/>
  <c r="L374" i="5" s="1"/>
  <c r="F378" i="5"/>
  <c r="L378" i="5" s="1"/>
  <c r="F382" i="5"/>
  <c r="L382" i="5" s="1"/>
  <c r="F386" i="5"/>
  <c r="L386" i="5" s="1"/>
  <c r="F390" i="5"/>
  <c r="L390" i="5" s="1"/>
  <c r="F394" i="5"/>
  <c r="L394" i="5" s="1"/>
  <c r="F398" i="5"/>
  <c r="L398" i="5" s="1"/>
  <c r="F402" i="5"/>
  <c r="L402" i="5" s="1"/>
  <c r="F406" i="5"/>
  <c r="L406" i="5" s="1"/>
  <c r="F410" i="5"/>
  <c r="L410" i="5" s="1"/>
  <c r="F414" i="5"/>
  <c r="L414" i="5" s="1"/>
  <c r="F418" i="5"/>
  <c r="L418" i="5" s="1"/>
  <c r="F422" i="5"/>
  <c r="L422" i="5" s="1"/>
  <c r="F426" i="5"/>
  <c r="L426" i="5" s="1"/>
  <c r="F430" i="5"/>
  <c r="L430" i="5" s="1"/>
  <c r="F434" i="5"/>
  <c r="L434" i="5" s="1"/>
  <c r="F438" i="5"/>
  <c r="L438" i="5" s="1"/>
  <c r="F442" i="5"/>
  <c r="L442" i="5" s="1"/>
  <c r="F446" i="5"/>
  <c r="L446" i="5" s="1"/>
  <c r="F450" i="5"/>
  <c r="L450" i="5" s="1"/>
  <c r="F454" i="5"/>
  <c r="L454" i="5" s="1"/>
  <c r="F458" i="5"/>
  <c r="L458" i="5" s="1"/>
  <c r="F462" i="5"/>
  <c r="L462" i="5" s="1"/>
  <c r="F466" i="5"/>
  <c r="L466" i="5" s="1"/>
  <c r="F470" i="5"/>
  <c r="L470" i="5" s="1"/>
  <c r="F474" i="5"/>
  <c r="L474" i="5" s="1"/>
  <c r="F478" i="5"/>
  <c r="L478" i="5" s="1"/>
  <c r="F481" i="5"/>
  <c r="L481" i="5" s="1"/>
  <c r="F485" i="5"/>
  <c r="L485" i="5" s="1"/>
  <c r="F489" i="5"/>
  <c r="L489" i="5" s="1"/>
  <c r="F493" i="5"/>
  <c r="L493" i="5" s="1"/>
  <c r="F497" i="5"/>
  <c r="L497" i="5" s="1"/>
  <c r="F501" i="5"/>
  <c r="L501" i="5" s="1"/>
  <c r="F505" i="5"/>
  <c r="L505" i="5" s="1"/>
  <c r="F509" i="5"/>
  <c r="L509" i="5" s="1"/>
  <c r="F513" i="5"/>
  <c r="L513" i="5" s="1"/>
  <c r="F517" i="5"/>
  <c r="L517" i="5" s="1"/>
  <c r="F521" i="5"/>
  <c r="L521" i="5" s="1"/>
  <c r="F525" i="5"/>
  <c r="L525" i="5" s="1"/>
  <c r="F529" i="5"/>
  <c r="L529" i="5" s="1"/>
  <c r="F533" i="5"/>
  <c r="L533" i="5" s="1"/>
  <c r="F537" i="5"/>
  <c r="L537" i="5" s="1"/>
  <c r="F541" i="5"/>
  <c r="L541" i="5" s="1"/>
  <c r="F545" i="5"/>
  <c r="L545" i="5" s="1"/>
  <c r="F549" i="5"/>
  <c r="L549" i="5" s="1"/>
  <c r="F553" i="5"/>
  <c r="L553" i="5" s="1"/>
  <c r="F557" i="5"/>
  <c r="L557" i="5" s="1"/>
  <c r="F561" i="5"/>
  <c r="L561" i="5" s="1"/>
  <c r="F565" i="5"/>
  <c r="L565" i="5" s="1"/>
  <c r="F569" i="5"/>
  <c r="L569" i="5" s="1"/>
  <c r="F573" i="5"/>
  <c r="L573" i="5" s="1"/>
  <c r="F577" i="5"/>
  <c r="L577" i="5" s="1"/>
  <c r="F581" i="5"/>
  <c r="L581" i="5" s="1"/>
  <c r="F585" i="5"/>
  <c r="L585" i="5" s="1"/>
  <c r="F589" i="5"/>
  <c r="L589" i="5" s="1"/>
  <c r="F593" i="5"/>
  <c r="L593" i="5" s="1"/>
  <c r="F597" i="5"/>
  <c r="L597" i="5" s="1"/>
  <c r="F601" i="5"/>
  <c r="L601" i="5" s="1"/>
  <c r="F605" i="5"/>
  <c r="L605" i="5" s="1"/>
  <c r="F609" i="5"/>
  <c r="L609" i="5" s="1"/>
  <c r="F613" i="5"/>
  <c r="L613" i="5" s="1"/>
  <c r="F617" i="5"/>
  <c r="L617" i="5" s="1"/>
  <c r="F621" i="5"/>
  <c r="L621" i="5" s="1"/>
  <c r="F625" i="5"/>
  <c r="L625" i="5" s="1"/>
  <c r="F629" i="5"/>
  <c r="L629" i="5" s="1"/>
  <c r="F633" i="5"/>
  <c r="L633" i="5" s="1"/>
  <c r="F637" i="5"/>
  <c r="L637" i="5" s="1"/>
  <c r="F641" i="5"/>
  <c r="L641" i="5" s="1"/>
  <c r="F645" i="5"/>
  <c r="L645" i="5" s="1"/>
  <c r="F649" i="5"/>
  <c r="L649" i="5" s="1"/>
  <c r="F653" i="5"/>
  <c r="L653" i="5" s="1"/>
  <c r="F657" i="5"/>
  <c r="L657" i="5" s="1"/>
  <c r="F661" i="5"/>
  <c r="L661" i="5" s="1"/>
  <c r="F665" i="5"/>
  <c r="L665" i="5" s="1"/>
  <c r="F669" i="5"/>
  <c r="L669" i="5" s="1"/>
  <c r="F673" i="5"/>
  <c r="L673" i="5" s="1"/>
  <c r="F677" i="5"/>
  <c r="L677" i="5" s="1"/>
  <c r="F681" i="5"/>
  <c r="L681" i="5" s="1"/>
  <c r="F685" i="5"/>
  <c r="L685" i="5" s="1"/>
  <c r="F689" i="5"/>
  <c r="L689" i="5" s="1"/>
  <c r="F693" i="5"/>
  <c r="L693" i="5" s="1"/>
  <c r="F697" i="5"/>
  <c r="L697" i="5" s="1"/>
  <c r="F701" i="5"/>
  <c r="L701" i="5" s="1"/>
  <c r="F705" i="5"/>
  <c r="L705" i="5" s="1"/>
  <c r="F709" i="5"/>
  <c r="L709" i="5" s="1"/>
  <c r="F713" i="5"/>
  <c r="L713" i="5" s="1"/>
  <c r="F717" i="5"/>
  <c r="L717" i="5" s="1"/>
  <c r="F721" i="5"/>
  <c r="L721" i="5" s="1"/>
  <c r="F725" i="5"/>
  <c r="L725" i="5" s="1"/>
  <c r="F729" i="5"/>
  <c r="L729" i="5" s="1"/>
  <c r="F734" i="5"/>
  <c r="L734" i="5" s="1"/>
  <c r="F738" i="5"/>
  <c r="L738" i="5" s="1"/>
  <c r="F742" i="5"/>
  <c r="L742" i="5" s="1"/>
  <c r="F746" i="5"/>
  <c r="L746" i="5" s="1"/>
  <c r="F750" i="5"/>
  <c r="L750" i="5" s="1"/>
  <c r="F754" i="5"/>
  <c r="L754" i="5" s="1"/>
  <c r="F758" i="5"/>
  <c r="L758" i="5" s="1"/>
  <c r="F762" i="5"/>
  <c r="L762" i="5" s="1"/>
  <c r="F766" i="5"/>
  <c r="L766" i="5" s="1"/>
  <c r="F770" i="5"/>
  <c r="L770" i="5" s="1"/>
  <c r="F774" i="5"/>
  <c r="L774" i="5" s="1"/>
  <c r="F778" i="5"/>
  <c r="L778" i="5" s="1"/>
  <c r="F782" i="5"/>
  <c r="L782" i="5" s="1"/>
  <c r="F786" i="5"/>
  <c r="L786" i="5" s="1"/>
  <c r="F790" i="5"/>
  <c r="L790" i="5" s="1"/>
  <c r="F794" i="5"/>
  <c r="L794" i="5" s="1"/>
  <c r="F798" i="5"/>
  <c r="L798" i="5" s="1"/>
  <c r="F802" i="5"/>
  <c r="L802" i="5" s="1"/>
  <c r="F806" i="5"/>
  <c r="L806" i="5" s="1"/>
  <c r="F810" i="5"/>
  <c r="L810" i="5" s="1"/>
  <c r="F814" i="5"/>
  <c r="L814" i="5" s="1"/>
  <c r="F818" i="5"/>
  <c r="L818" i="5" s="1"/>
  <c r="F822" i="5"/>
  <c r="L822" i="5" s="1"/>
  <c r="F826" i="5"/>
  <c r="L826" i="5" s="1"/>
  <c r="F830" i="5"/>
  <c r="L830" i="5" s="1"/>
  <c r="F834" i="5"/>
  <c r="L834" i="5" s="1"/>
  <c r="F838" i="5"/>
  <c r="L838" i="5" s="1"/>
  <c r="F842" i="5"/>
  <c r="L842" i="5" s="1"/>
  <c r="F846" i="5"/>
  <c r="L846" i="5" s="1"/>
  <c r="F850" i="5"/>
  <c r="L850" i="5" s="1"/>
  <c r="F854" i="5"/>
  <c r="L854" i="5" s="1"/>
  <c r="F858" i="5"/>
  <c r="L858" i="5" s="1"/>
  <c r="F862" i="5"/>
  <c r="L862" i="5" s="1"/>
  <c r="F866" i="5"/>
  <c r="L866" i="5" s="1"/>
  <c r="F870" i="5"/>
  <c r="L870" i="5" s="1"/>
  <c r="F874" i="5"/>
  <c r="L874" i="5" s="1"/>
  <c r="F878" i="5"/>
  <c r="L878" i="5" s="1"/>
  <c r="F882" i="5"/>
  <c r="L882" i="5" s="1"/>
  <c r="F886" i="5"/>
  <c r="L886" i="5" s="1"/>
  <c r="F890" i="5"/>
  <c r="L890" i="5" s="1"/>
  <c r="F894" i="5"/>
  <c r="L894" i="5" s="1"/>
  <c r="F898" i="5"/>
  <c r="L898" i="5" s="1"/>
  <c r="F902" i="5"/>
  <c r="L902" i="5" s="1"/>
  <c r="F906" i="5"/>
  <c r="L906" i="5" s="1"/>
  <c r="F910" i="5"/>
  <c r="L910" i="5" s="1"/>
  <c r="F914" i="5"/>
  <c r="L914" i="5" s="1"/>
  <c r="F918" i="5"/>
  <c r="L918" i="5" s="1"/>
  <c r="F922" i="5"/>
  <c r="L922" i="5" s="1"/>
  <c r="F926" i="5"/>
  <c r="L926" i="5" s="1"/>
  <c r="F930" i="5"/>
  <c r="L930" i="5" s="1"/>
  <c r="F934" i="5"/>
  <c r="L934" i="5" s="1"/>
  <c r="F938" i="5"/>
  <c r="L938" i="5" s="1"/>
  <c r="F942" i="5"/>
  <c r="L942" i="5" s="1"/>
  <c r="F946" i="5"/>
  <c r="L946" i="5" s="1"/>
  <c r="F950" i="5"/>
  <c r="L950" i="5" s="1"/>
  <c r="F954" i="5"/>
  <c r="L954" i="5" s="1"/>
  <c r="F958" i="5"/>
  <c r="L958" i="5" s="1"/>
  <c r="F962" i="5"/>
  <c r="L962" i="5" s="1"/>
  <c r="F966" i="5"/>
  <c r="L966" i="5" s="1"/>
  <c r="F970" i="5"/>
  <c r="L970" i="5" s="1"/>
  <c r="F974" i="5"/>
  <c r="L974" i="5" s="1"/>
  <c r="F978" i="5"/>
  <c r="L978" i="5" s="1"/>
  <c r="F982" i="5"/>
  <c r="L982" i="5" s="1"/>
  <c r="F986" i="5"/>
  <c r="L986" i="5" s="1"/>
  <c r="F990" i="5"/>
  <c r="L990" i="5" s="1"/>
  <c r="F994" i="5"/>
  <c r="L994" i="5" s="1"/>
  <c r="F998" i="5"/>
  <c r="L998" i="5" s="1"/>
  <c r="F1002" i="5"/>
  <c r="L1002" i="5" s="1"/>
  <c r="F1006" i="5"/>
  <c r="L1006" i="5" s="1"/>
  <c r="F1010" i="5"/>
  <c r="L1010" i="5" s="1"/>
  <c r="F1014" i="5"/>
  <c r="L1014" i="5" s="1"/>
  <c r="F1018" i="5"/>
  <c r="L1018" i="5" s="1"/>
  <c r="F1022" i="5"/>
  <c r="L1022" i="5" s="1"/>
  <c r="F1026" i="5"/>
  <c r="L1026" i="5" s="1"/>
  <c r="F1030" i="5"/>
  <c r="L1030" i="5" s="1"/>
  <c r="F1034" i="5"/>
  <c r="L1034" i="5" s="1"/>
  <c r="F1038" i="5"/>
  <c r="L1038" i="5" s="1"/>
  <c r="F1042" i="5"/>
  <c r="L1042" i="5" s="1"/>
  <c r="F1046" i="5"/>
  <c r="L1046" i="5" s="1"/>
  <c r="F1050" i="5"/>
  <c r="L1050" i="5" s="1"/>
  <c r="F1054" i="5"/>
  <c r="L1054" i="5" s="1"/>
  <c r="F1058" i="5"/>
  <c r="L1058" i="5" s="1"/>
  <c r="F1062" i="5"/>
  <c r="L1062" i="5" s="1"/>
  <c r="F1066" i="5"/>
  <c r="L1066" i="5" s="1"/>
  <c r="F1070" i="5"/>
  <c r="L1070" i="5" s="1"/>
  <c r="F1074" i="5"/>
  <c r="L1074" i="5" s="1"/>
  <c r="F1078" i="5"/>
  <c r="L1078" i="5" s="1"/>
  <c r="F1082" i="5"/>
  <c r="L1082" i="5" s="1"/>
  <c r="F1086" i="5"/>
  <c r="L1086" i="5" s="1"/>
  <c r="F1090" i="5"/>
  <c r="L1090" i="5" s="1"/>
  <c r="F1094" i="5"/>
  <c r="L1094" i="5" s="1"/>
  <c r="F1098" i="5"/>
  <c r="L1098" i="5" s="1"/>
  <c r="F1102" i="5"/>
  <c r="L1102" i="5" s="1"/>
  <c r="F1106" i="5"/>
  <c r="L1106" i="5" s="1"/>
  <c r="F1110" i="5"/>
  <c r="L1110" i="5" s="1"/>
  <c r="F1114" i="5"/>
  <c r="L1114" i="5" s="1"/>
  <c r="F1118" i="5"/>
  <c r="L1118" i="5" s="1"/>
  <c r="F1122" i="5"/>
  <c r="L1122" i="5" s="1"/>
  <c r="F1126" i="5"/>
  <c r="L1126" i="5" s="1"/>
  <c r="F1130" i="5"/>
  <c r="L1130" i="5" s="1"/>
  <c r="F1134" i="5"/>
  <c r="L1134" i="5" s="1"/>
  <c r="F1138" i="5"/>
  <c r="L1138" i="5" s="1"/>
  <c r="F1142" i="5"/>
  <c r="L1142" i="5" s="1"/>
  <c r="F1146" i="5"/>
  <c r="L1146" i="5" s="1"/>
  <c r="F1150" i="5"/>
  <c r="L1150" i="5" s="1"/>
  <c r="F1154" i="5"/>
  <c r="L1154" i="5" s="1"/>
  <c r="F1158" i="5"/>
  <c r="L1158" i="5" s="1"/>
  <c r="F1162" i="5"/>
  <c r="L1162" i="5" s="1"/>
  <c r="F1166" i="5"/>
  <c r="L1166" i="5" s="1"/>
  <c r="F1170" i="5"/>
  <c r="L1170" i="5" s="1"/>
  <c r="F1174" i="5"/>
  <c r="L1174" i="5" s="1"/>
  <c r="F1178" i="5"/>
  <c r="L1178" i="5" s="1"/>
  <c r="F1182" i="5"/>
  <c r="L1182" i="5" s="1"/>
  <c r="F1186" i="5"/>
  <c r="L1186" i="5" s="1"/>
  <c r="F1190" i="5"/>
  <c r="L1190" i="5" s="1"/>
  <c r="F1194" i="5"/>
  <c r="L1194" i="5" s="1"/>
  <c r="F1198" i="5"/>
  <c r="L1198" i="5" s="1"/>
  <c r="F1202" i="5"/>
  <c r="L1202" i="5" s="1"/>
  <c r="F1206" i="5"/>
  <c r="L1206" i="5" s="1"/>
  <c r="F1210" i="5"/>
  <c r="L1210" i="5" s="1"/>
  <c r="F1214" i="5"/>
  <c r="L1214" i="5" s="1"/>
  <c r="F1218" i="5"/>
  <c r="L1218" i="5" s="1"/>
  <c r="F1222" i="5"/>
  <c r="L1222" i="5" s="1"/>
  <c r="F1226" i="5"/>
  <c r="L1226" i="5" s="1"/>
  <c r="F1230" i="5"/>
  <c r="L1230" i="5" s="1"/>
  <c r="F1234" i="5"/>
  <c r="L1234" i="5" s="1"/>
  <c r="F1238" i="5"/>
  <c r="L1238" i="5" s="1"/>
  <c r="F1242" i="5"/>
  <c r="L1242" i="5" s="1"/>
  <c r="F1246" i="5"/>
  <c r="L1246" i="5" s="1"/>
  <c r="F1250" i="5"/>
  <c r="L1250" i="5" s="1"/>
  <c r="F1254" i="5"/>
  <c r="L1254" i="5" s="1"/>
  <c r="F1258" i="5"/>
  <c r="L1258" i="5" s="1"/>
  <c r="F1262" i="5"/>
  <c r="L1262" i="5" s="1"/>
  <c r="F1266" i="5"/>
  <c r="L1266" i="5" s="1"/>
  <c r="F1270" i="5"/>
  <c r="L1270" i="5" s="1"/>
  <c r="F1274" i="5"/>
  <c r="L1274" i="5" s="1"/>
  <c r="F1278" i="5"/>
  <c r="L1278" i="5" s="1"/>
  <c r="F1282" i="5"/>
  <c r="L1282" i="5" s="1"/>
  <c r="F1286" i="5"/>
  <c r="L1286" i="5" s="1"/>
  <c r="F1290" i="5"/>
  <c r="L1290" i="5" s="1"/>
  <c r="F1294" i="5"/>
  <c r="L1294" i="5" s="1"/>
  <c r="F1298" i="5"/>
  <c r="L1298" i="5" s="1"/>
  <c r="F1302" i="5"/>
  <c r="L1302" i="5" s="1"/>
  <c r="F1306" i="5"/>
  <c r="L1306" i="5" s="1"/>
  <c r="F1310" i="5"/>
  <c r="L1310" i="5" s="1"/>
  <c r="F1314" i="5"/>
  <c r="L1314" i="5" s="1"/>
  <c r="F1318" i="5"/>
  <c r="L1318" i="5" s="1"/>
  <c r="F1322" i="5"/>
  <c r="L1322" i="5" s="1"/>
  <c r="F1326" i="5"/>
  <c r="L1326" i="5" s="1"/>
  <c r="F1330" i="5"/>
  <c r="L1330" i="5" s="1"/>
  <c r="F1334" i="5"/>
  <c r="L1334" i="5" s="1"/>
  <c r="F1338" i="5"/>
  <c r="L1338" i="5" s="1"/>
  <c r="F1342" i="5"/>
  <c r="L1342" i="5" s="1"/>
  <c r="F1346" i="5"/>
  <c r="L1346" i="5" s="1"/>
  <c r="F1350" i="5"/>
  <c r="L1350" i="5" s="1"/>
  <c r="F1354" i="5"/>
  <c r="L1354" i="5" s="1"/>
  <c r="F1358" i="5"/>
  <c r="L1358" i="5" s="1"/>
  <c r="F1362" i="5"/>
  <c r="L1362" i="5" s="1"/>
  <c r="F1366" i="5"/>
  <c r="L1366" i="5" s="1"/>
  <c r="F1370" i="5"/>
  <c r="L1370" i="5" s="1"/>
  <c r="F1374" i="5"/>
  <c r="L1374" i="5" s="1"/>
  <c r="F1378" i="5"/>
  <c r="L1378" i="5" s="1"/>
  <c r="F1382" i="5"/>
  <c r="L1382" i="5" s="1"/>
  <c r="F1386" i="5"/>
  <c r="L1386" i="5" s="1"/>
  <c r="F1390" i="5"/>
  <c r="L1390" i="5" s="1"/>
  <c r="F1394" i="5"/>
  <c r="L1394" i="5" s="1"/>
  <c r="F1398" i="5"/>
  <c r="L1398" i="5" s="1"/>
  <c r="F1402" i="5"/>
  <c r="L1402" i="5" s="1"/>
  <c r="F1406" i="5"/>
  <c r="L1406" i="5" s="1"/>
  <c r="F1410" i="5"/>
  <c r="L1410" i="5" s="1"/>
  <c r="F1414" i="5"/>
  <c r="L1414" i="5" s="1"/>
  <c r="F1418" i="5"/>
  <c r="L1418" i="5" s="1"/>
  <c r="F1422" i="5"/>
  <c r="L1422" i="5" s="1"/>
  <c r="F1426" i="5"/>
  <c r="L1426" i="5" s="1"/>
  <c r="F1430" i="5"/>
  <c r="L1430" i="5" s="1"/>
  <c r="F1434" i="5"/>
  <c r="L1434" i="5" s="1"/>
  <c r="F1438" i="5"/>
  <c r="L1438" i="5" s="1"/>
  <c r="F1442" i="5"/>
  <c r="L1442" i="5" s="1"/>
  <c r="F1446" i="5"/>
  <c r="L1446" i="5" s="1"/>
  <c r="F1450" i="5"/>
  <c r="L1450" i="5" s="1"/>
  <c r="F1454" i="5"/>
  <c r="L1454" i="5" s="1"/>
  <c r="F1458" i="5"/>
  <c r="L1458" i="5" s="1"/>
  <c r="F1462" i="5"/>
  <c r="L1462" i="5" s="1"/>
  <c r="F1466" i="5"/>
  <c r="L1466" i="5" s="1"/>
  <c r="F1470" i="5"/>
  <c r="L1470" i="5" s="1"/>
  <c r="F1474" i="5"/>
  <c r="L1474" i="5" s="1"/>
  <c r="F1478" i="5"/>
  <c r="L1478" i="5" s="1"/>
  <c r="F1482" i="5"/>
  <c r="L1482" i="5" s="1"/>
  <c r="F1486" i="5"/>
  <c r="L1486" i="5" s="1"/>
  <c r="F1490" i="5"/>
  <c r="L1490" i="5" s="1"/>
  <c r="F1494" i="5"/>
  <c r="L1494" i="5" s="1"/>
  <c r="F1498" i="5"/>
  <c r="L1498" i="5" s="1"/>
  <c r="F1502" i="5"/>
  <c r="L1502" i="5" s="1"/>
  <c r="F1506" i="5"/>
  <c r="L1506" i="5" s="1"/>
  <c r="F1510" i="5"/>
  <c r="L1510" i="5" s="1"/>
  <c r="F1514" i="5"/>
  <c r="L1514" i="5" s="1"/>
  <c r="F1518" i="5"/>
  <c r="L1518" i="5" s="1"/>
  <c r="F1522" i="5"/>
  <c r="L1522" i="5" s="1"/>
  <c r="F1526" i="5"/>
  <c r="L1526" i="5" s="1"/>
  <c r="F1530" i="5"/>
  <c r="L1530" i="5" s="1"/>
  <c r="F1534" i="5"/>
  <c r="L1534" i="5" s="1"/>
  <c r="F1538" i="5"/>
  <c r="L1538" i="5" s="1"/>
  <c r="F1542" i="5"/>
  <c r="L1542" i="5" s="1"/>
  <c r="F1546" i="5"/>
  <c r="L1546" i="5" s="1"/>
  <c r="F1550" i="5"/>
  <c r="L1550" i="5" s="1"/>
  <c r="F1554" i="5"/>
  <c r="L1554" i="5" s="1"/>
  <c r="F1558" i="5"/>
  <c r="L1558" i="5" s="1"/>
  <c r="F1562" i="5"/>
  <c r="L1562" i="5" s="1"/>
  <c r="F1566" i="5"/>
  <c r="L1566" i="5" s="1"/>
  <c r="F1570" i="5"/>
  <c r="L1570" i="5" s="1"/>
  <c r="F1574" i="5"/>
  <c r="L1574" i="5" s="1"/>
  <c r="F1578" i="5"/>
  <c r="L1578" i="5" s="1"/>
  <c r="F1582" i="5"/>
  <c r="L1582" i="5" s="1"/>
  <c r="F1586" i="5"/>
  <c r="L1586" i="5" s="1"/>
  <c r="F1590" i="5"/>
  <c r="L1590" i="5" s="1"/>
  <c r="F1594" i="5"/>
  <c r="L1594" i="5" s="1"/>
  <c r="F1598" i="5"/>
  <c r="L1598" i="5" s="1"/>
  <c r="F1602" i="5"/>
  <c r="L1602" i="5" s="1"/>
  <c r="F1606" i="5"/>
  <c r="L1606" i="5" s="1"/>
  <c r="F1610" i="5"/>
  <c r="L1610" i="5" s="1"/>
  <c r="F1613" i="5"/>
  <c r="L1613" i="5" s="1"/>
  <c r="F1617" i="5"/>
  <c r="L1617" i="5" s="1"/>
  <c r="F1621" i="5"/>
  <c r="L1621" i="5" s="1"/>
  <c r="F1625" i="5"/>
  <c r="L1625" i="5" s="1"/>
  <c r="F1629" i="5"/>
  <c r="L1629" i="5" s="1"/>
  <c r="F1633" i="5"/>
  <c r="L1633" i="5" s="1"/>
  <c r="F1637" i="5"/>
  <c r="L1637" i="5" s="1"/>
  <c r="F1641" i="5"/>
  <c r="L1641" i="5" s="1"/>
  <c r="F1645" i="5"/>
  <c r="L1645" i="5" s="1"/>
  <c r="F1649" i="5"/>
  <c r="L1649" i="5" s="1"/>
  <c r="F1653" i="5"/>
  <c r="L1653" i="5" s="1"/>
  <c r="F1657" i="5"/>
  <c r="L1657" i="5" s="1"/>
  <c r="F1661" i="5"/>
  <c r="L1661" i="5" s="1"/>
  <c r="F2270" i="5"/>
  <c r="L2270" i="5" s="1"/>
  <c r="F2274" i="5"/>
  <c r="L2274" i="5" s="1"/>
  <c r="F2278" i="5"/>
  <c r="L2278" i="5" s="1"/>
  <c r="F2282" i="5"/>
  <c r="L2282" i="5" s="1"/>
  <c r="F2286" i="5"/>
  <c r="L2286" i="5" s="1"/>
  <c r="F2290" i="5"/>
  <c r="L2290" i="5" s="1"/>
  <c r="F2294" i="5"/>
  <c r="L2294" i="5" s="1"/>
  <c r="F2298" i="5"/>
  <c r="L2298" i="5" s="1"/>
  <c r="F2301" i="5"/>
  <c r="L2301" i="5" s="1"/>
  <c r="F2305" i="5"/>
  <c r="L2305" i="5" s="1"/>
  <c r="F2309" i="5"/>
  <c r="L2309" i="5" s="1"/>
  <c r="F2313" i="5"/>
  <c r="L2313" i="5" s="1"/>
  <c r="F2317" i="5"/>
  <c r="L2317" i="5" s="1"/>
  <c r="F2321" i="5"/>
  <c r="L2321" i="5" s="1"/>
  <c r="F2325" i="5"/>
  <c r="L2325" i="5" s="1"/>
  <c r="F2329" i="5"/>
  <c r="L2329" i="5" s="1"/>
  <c r="F2333" i="5"/>
  <c r="L2333" i="5" s="1"/>
  <c r="F2337" i="5"/>
  <c r="L2337" i="5" s="1"/>
  <c r="F2341" i="5"/>
  <c r="L2341" i="5" s="1"/>
  <c r="F1665" i="5"/>
  <c r="L1665" i="5" s="1"/>
  <c r="F1669" i="5"/>
  <c r="L1669" i="5" s="1"/>
  <c r="F1673" i="5"/>
  <c r="L1673" i="5" s="1"/>
  <c r="F1677" i="5"/>
  <c r="L1677" i="5" s="1"/>
  <c r="F1681" i="5"/>
  <c r="L1681" i="5" s="1"/>
  <c r="F1685" i="5"/>
  <c r="L1685" i="5" s="1"/>
  <c r="F1689" i="5"/>
  <c r="L1689" i="5" s="1"/>
  <c r="F1693" i="5"/>
  <c r="L1693" i="5" s="1"/>
  <c r="F1697" i="5"/>
  <c r="L1697" i="5" s="1"/>
  <c r="F1701" i="5"/>
  <c r="L1701" i="5" s="1"/>
  <c r="F1705" i="5"/>
  <c r="L1705" i="5" s="1"/>
  <c r="F1709" i="5"/>
  <c r="L1709" i="5" s="1"/>
  <c r="F1713" i="5"/>
  <c r="L1713" i="5" s="1"/>
  <c r="F1717" i="5"/>
  <c r="L1717" i="5" s="1"/>
  <c r="F1721" i="5"/>
  <c r="L1721" i="5" s="1"/>
  <c r="F1725" i="5"/>
  <c r="L1725" i="5" s="1"/>
  <c r="F1729" i="5"/>
  <c r="L1729" i="5" s="1"/>
  <c r="F1733" i="5"/>
  <c r="L1733" i="5" s="1"/>
  <c r="F1737" i="5"/>
  <c r="L1737" i="5" s="1"/>
  <c r="F1741" i="5"/>
  <c r="L1741" i="5" s="1"/>
  <c r="F1745" i="5"/>
  <c r="L1745" i="5" s="1"/>
  <c r="F1749" i="5"/>
  <c r="L1749" i="5" s="1"/>
  <c r="F1753" i="5"/>
  <c r="L1753" i="5" s="1"/>
  <c r="F1757" i="5"/>
  <c r="L1757" i="5" s="1"/>
  <c r="F1761" i="5"/>
  <c r="L1761" i="5" s="1"/>
  <c r="F1765" i="5"/>
  <c r="L1765" i="5" s="1"/>
  <c r="F1769" i="5"/>
  <c r="L1769" i="5" s="1"/>
  <c r="F1773" i="5"/>
  <c r="L1773" i="5" s="1"/>
  <c r="F1777" i="5"/>
  <c r="L1777" i="5" s="1"/>
  <c r="F1781" i="5"/>
  <c r="L1781" i="5" s="1"/>
  <c r="F1785" i="5"/>
  <c r="L1785" i="5" s="1"/>
  <c r="F1789" i="5"/>
  <c r="L1789" i="5" s="1"/>
  <c r="F1793" i="5"/>
  <c r="L1793" i="5" s="1"/>
  <c r="F1797" i="5"/>
  <c r="L1797" i="5" s="1"/>
  <c r="F1801" i="5"/>
  <c r="L1801" i="5" s="1"/>
  <c r="F1805" i="5"/>
  <c r="L1805" i="5" s="1"/>
  <c r="F1809" i="5"/>
  <c r="L1809" i="5" s="1"/>
  <c r="F1813" i="5"/>
  <c r="L1813" i="5" s="1"/>
  <c r="F1817" i="5"/>
  <c r="L1817" i="5" s="1"/>
  <c r="F1821" i="5"/>
  <c r="L1821" i="5" s="1"/>
  <c r="F1825" i="5"/>
  <c r="L1825" i="5" s="1"/>
  <c r="F1829" i="5"/>
  <c r="L1829" i="5" s="1"/>
  <c r="F1833" i="5"/>
  <c r="L1833" i="5" s="1"/>
  <c r="F1837" i="5"/>
  <c r="L1837" i="5" s="1"/>
  <c r="F1841" i="5"/>
  <c r="L1841" i="5" s="1"/>
  <c r="F1845" i="5"/>
  <c r="L1845" i="5" s="1"/>
  <c r="F1849" i="5"/>
  <c r="L1849" i="5" s="1"/>
  <c r="F1853" i="5"/>
  <c r="L1853" i="5" s="1"/>
  <c r="F1857" i="5"/>
  <c r="L1857" i="5" s="1"/>
  <c r="F1861" i="5"/>
  <c r="L1861" i="5" s="1"/>
  <c r="F1866" i="5"/>
  <c r="L1866" i="5" s="1"/>
  <c r="F1870" i="5"/>
  <c r="L1870" i="5" s="1"/>
  <c r="F1874" i="5"/>
  <c r="L1874" i="5" s="1"/>
  <c r="F1878" i="5"/>
  <c r="L1878" i="5" s="1"/>
  <c r="F1882" i="5"/>
  <c r="L1882" i="5" s="1"/>
  <c r="F1886" i="5"/>
  <c r="L1886" i="5" s="1"/>
  <c r="F1890" i="5"/>
  <c r="L1890" i="5" s="1"/>
  <c r="F1894" i="5"/>
  <c r="L1894" i="5" s="1"/>
  <c r="F1898" i="5"/>
  <c r="L1898" i="5" s="1"/>
  <c r="F1902" i="5"/>
  <c r="L1902" i="5" s="1"/>
  <c r="F1906" i="5"/>
  <c r="L1906" i="5" s="1"/>
  <c r="F1910" i="5"/>
  <c r="L1910" i="5" s="1"/>
  <c r="F1914" i="5"/>
  <c r="L1914" i="5" s="1"/>
  <c r="F1918" i="5"/>
  <c r="L1918" i="5" s="1"/>
  <c r="F1922" i="5"/>
  <c r="L1922" i="5" s="1"/>
  <c r="F1926" i="5"/>
  <c r="L1926" i="5" s="1"/>
  <c r="F1930" i="5"/>
  <c r="L1930" i="5" s="1"/>
  <c r="F1934" i="5"/>
  <c r="L1934" i="5" s="1"/>
  <c r="F1938" i="5"/>
  <c r="L1938" i="5" s="1"/>
  <c r="F1942" i="5"/>
  <c r="L1942" i="5" s="1"/>
  <c r="F1946" i="5"/>
  <c r="L1946" i="5" s="1"/>
  <c r="F1950" i="5"/>
  <c r="L1950" i="5" s="1"/>
  <c r="F1954" i="5"/>
  <c r="L1954" i="5" s="1"/>
  <c r="F1958" i="5"/>
  <c r="L1958" i="5" s="1"/>
  <c r="F1962" i="5"/>
  <c r="L1962" i="5" s="1"/>
  <c r="F1966" i="5"/>
  <c r="L1966" i="5" s="1"/>
  <c r="F1970" i="5"/>
  <c r="L1970" i="5" s="1"/>
  <c r="F1974" i="5"/>
  <c r="L1974" i="5" s="1"/>
  <c r="F1978" i="5"/>
  <c r="L1978" i="5" s="1"/>
  <c r="F1982" i="5"/>
  <c r="L1982" i="5" s="1"/>
  <c r="F1986" i="5"/>
  <c r="L1986" i="5" s="1"/>
  <c r="F1990" i="5"/>
  <c r="L1990" i="5" s="1"/>
  <c r="F1994" i="5"/>
  <c r="L1994" i="5" s="1"/>
  <c r="F1998" i="5"/>
  <c r="L1998" i="5" s="1"/>
  <c r="F2002" i="5"/>
  <c r="L2002" i="5" s="1"/>
  <c r="F2006" i="5"/>
  <c r="L2006" i="5" s="1"/>
  <c r="F2010" i="5"/>
  <c r="L2010" i="5" s="1"/>
  <c r="F2014" i="5"/>
  <c r="L2014" i="5" s="1"/>
  <c r="F2018" i="5"/>
  <c r="L2018" i="5" s="1"/>
  <c r="F2022" i="5"/>
  <c r="L2022" i="5" s="1"/>
  <c r="F2026" i="5"/>
  <c r="L2026" i="5" s="1"/>
  <c r="F2030" i="5"/>
  <c r="L2030" i="5" s="1"/>
  <c r="F2034" i="5"/>
  <c r="L2034" i="5" s="1"/>
  <c r="F2038" i="5"/>
  <c r="L2038" i="5" s="1"/>
  <c r="F2042" i="5"/>
  <c r="L2042" i="5" s="1"/>
  <c r="F2046" i="5"/>
  <c r="L2046" i="5" s="1"/>
  <c r="F2049" i="5"/>
  <c r="L2049" i="5" s="1"/>
  <c r="F2053" i="5"/>
  <c r="L2053" i="5" s="1"/>
  <c r="F2057" i="5"/>
  <c r="L2057" i="5" s="1"/>
  <c r="F2061" i="5"/>
  <c r="L2061" i="5" s="1"/>
  <c r="F2065" i="5"/>
  <c r="L2065" i="5" s="1"/>
  <c r="F2069" i="5"/>
  <c r="L2069" i="5" s="1"/>
  <c r="F2073" i="5"/>
  <c r="L2073" i="5" s="1"/>
  <c r="F2077" i="5"/>
  <c r="L2077" i="5" s="1"/>
  <c r="F2081" i="5"/>
  <c r="L2081" i="5" s="1"/>
  <c r="F2085" i="5"/>
  <c r="L2085" i="5" s="1"/>
  <c r="F2089" i="5"/>
  <c r="L2089" i="5" s="1"/>
  <c r="F2093" i="5"/>
  <c r="L2093" i="5" s="1"/>
  <c r="F2097" i="5"/>
  <c r="L2097" i="5" s="1"/>
  <c r="F2102" i="5"/>
  <c r="L2102" i="5" s="1"/>
  <c r="F2106" i="5"/>
  <c r="L2106" i="5" s="1"/>
  <c r="F2110" i="5"/>
  <c r="L2110" i="5" s="1"/>
  <c r="F2114" i="5"/>
  <c r="L2114" i="5" s="1"/>
  <c r="F2118" i="5"/>
  <c r="L2118" i="5" s="1"/>
  <c r="F2122" i="5"/>
  <c r="L2122" i="5" s="1"/>
  <c r="F2126" i="5"/>
  <c r="L2126" i="5" s="1"/>
  <c r="F2130" i="5"/>
  <c r="L2130" i="5" s="1"/>
  <c r="F2135" i="5"/>
  <c r="L2135" i="5" s="1"/>
  <c r="F2139" i="5"/>
  <c r="L2139" i="5" s="1"/>
  <c r="F2143" i="5"/>
  <c r="L2143" i="5" s="1"/>
  <c r="F2147" i="5"/>
  <c r="L2147" i="5" s="1"/>
  <c r="F2151" i="5"/>
  <c r="L2151" i="5" s="1"/>
  <c r="F2155" i="5"/>
  <c r="L2155" i="5" s="1"/>
  <c r="F2159" i="5"/>
  <c r="L2159" i="5" s="1"/>
  <c r="F2164" i="5"/>
  <c r="L2164" i="5" s="1"/>
  <c r="F2168" i="5"/>
  <c r="L2168" i="5" s="1"/>
  <c r="F2172" i="5"/>
  <c r="L2172" i="5" s="1"/>
  <c r="F2176" i="5"/>
  <c r="L2176" i="5" s="1"/>
  <c r="F2180" i="5"/>
  <c r="L2180" i="5" s="1"/>
  <c r="F2184" i="5"/>
  <c r="L2184" i="5" s="1"/>
  <c r="F2188" i="5"/>
  <c r="L2188" i="5" s="1"/>
  <c r="F2192" i="5"/>
  <c r="L2192" i="5" s="1"/>
  <c r="F2196" i="5"/>
  <c r="L2196" i="5" s="1"/>
  <c r="F2200" i="5"/>
  <c r="L2200" i="5" s="1"/>
  <c r="F2205" i="5"/>
  <c r="L2205" i="5" s="1"/>
  <c r="F2209" i="5"/>
  <c r="L2209" i="5" s="1"/>
  <c r="F2213" i="5"/>
  <c r="L2213" i="5" s="1"/>
  <c r="F2217" i="5"/>
  <c r="L2217" i="5" s="1"/>
  <c r="F2221" i="5"/>
  <c r="L2221" i="5" s="1"/>
  <c r="F2225" i="5"/>
  <c r="L2225" i="5" s="1"/>
  <c r="F2229" i="5"/>
  <c r="L2229" i="5" s="1"/>
  <c r="F2233" i="5"/>
  <c r="L2233" i="5" s="1"/>
  <c r="F2237" i="5"/>
  <c r="L2237" i="5" s="1"/>
  <c r="F2241" i="5"/>
  <c r="L2241" i="5" s="1"/>
  <c r="F2245" i="5"/>
  <c r="L2245" i="5" s="1"/>
  <c r="F2249" i="5"/>
  <c r="L2249" i="5" s="1"/>
  <c r="F2253" i="5"/>
  <c r="L2253" i="5" s="1"/>
  <c r="F2257" i="5"/>
  <c r="L2257" i="5" s="1"/>
  <c r="F2261" i="5"/>
  <c r="L2261" i="5" s="1"/>
  <c r="F2265" i="5"/>
  <c r="L2265" i="5" s="1"/>
  <c r="F2269" i="5"/>
  <c r="L2269" i="5" s="1"/>
  <c r="F2273" i="5"/>
  <c r="L2273" i="5" s="1"/>
  <c r="F2277" i="5"/>
  <c r="L2277" i="5" s="1"/>
  <c r="F2281" i="5"/>
  <c r="L2281" i="5" s="1"/>
  <c r="F2285" i="5"/>
  <c r="L2285" i="5" s="1"/>
  <c r="F2289" i="5"/>
  <c r="L2289" i="5" s="1"/>
  <c r="F2293" i="5"/>
  <c r="L2293" i="5" s="1"/>
  <c r="F2297" i="5"/>
  <c r="L2297" i="5" s="1"/>
  <c r="F2300" i="5"/>
  <c r="L2300" i="5" s="1"/>
  <c r="F2304" i="5"/>
  <c r="L2304" i="5" s="1"/>
  <c r="F2308" i="5"/>
  <c r="L2308" i="5" s="1"/>
  <c r="F2312" i="5"/>
  <c r="L2312" i="5" s="1"/>
  <c r="F2316" i="5"/>
  <c r="L2316" i="5" s="1"/>
  <c r="F2320" i="5"/>
  <c r="L2320" i="5" s="1"/>
  <c r="F2324" i="5"/>
  <c r="L2324" i="5" s="1"/>
  <c r="F2328" i="5"/>
  <c r="L2328" i="5" s="1"/>
  <c r="F2332" i="5"/>
  <c r="L2332" i="5" s="1"/>
  <c r="F2336" i="5"/>
  <c r="L2336" i="5" s="1"/>
  <c r="F2340" i="5"/>
  <c r="L2340" i="5" s="1"/>
  <c r="F2344" i="5"/>
  <c r="L2344" i="5" s="1"/>
  <c r="F2008" i="5"/>
  <c r="L2008" i="5" s="1"/>
  <c r="F2012" i="5"/>
  <c r="L2012" i="5" s="1"/>
  <c r="F2016" i="5"/>
  <c r="L2016" i="5" s="1"/>
  <c r="F2020" i="5"/>
  <c r="L2020" i="5" s="1"/>
  <c r="F2024" i="5"/>
  <c r="L2024" i="5" s="1"/>
  <c r="F2028" i="5"/>
  <c r="L2028" i="5" s="1"/>
  <c r="F2032" i="5"/>
  <c r="L2032" i="5" s="1"/>
  <c r="F2036" i="5"/>
  <c r="L2036" i="5" s="1"/>
  <c r="F2040" i="5"/>
  <c r="L2040" i="5" s="1"/>
  <c r="F2044" i="5"/>
  <c r="L2044" i="5" s="1"/>
  <c r="F296" i="5"/>
  <c r="L296" i="5" s="1"/>
  <c r="F2051" i="5"/>
  <c r="L2051" i="5" s="1"/>
  <c r="F2055" i="5"/>
  <c r="L2055" i="5" s="1"/>
  <c r="F2059" i="5"/>
  <c r="L2059" i="5" s="1"/>
  <c r="F2063" i="5"/>
  <c r="L2063" i="5" s="1"/>
  <c r="F2067" i="5"/>
  <c r="L2067" i="5" s="1"/>
  <c r="F2071" i="5"/>
  <c r="L2071" i="5" s="1"/>
  <c r="F2075" i="5"/>
  <c r="L2075" i="5" s="1"/>
  <c r="F2079" i="5"/>
  <c r="L2079" i="5" s="1"/>
  <c r="F2083" i="5"/>
  <c r="L2083" i="5" s="1"/>
  <c r="F2087" i="5"/>
  <c r="L2087" i="5" s="1"/>
  <c r="F2091" i="5"/>
  <c r="L2091" i="5" s="1"/>
  <c r="F2095" i="5"/>
  <c r="L2095" i="5" s="1"/>
  <c r="F2099" i="5"/>
  <c r="L2099" i="5" s="1"/>
  <c r="F2104" i="5"/>
  <c r="L2104" i="5" s="1"/>
  <c r="F2108" i="5"/>
  <c r="L2108" i="5" s="1"/>
  <c r="F2112" i="5"/>
  <c r="L2112" i="5" s="1"/>
  <c r="F2116" i="5"/>
  <c r="L2116" i="5" s="1"/>
  <c r="F2120" i="5"/>
  <c r="L2120" i="5" s="1"/>
  <c r="F2124" i="5"/>
  <c r="L2124" i="5" s="1"/>
  <c r="F2128" i="5"/>
  <c r="L2128" i="5" s="1"/>
  <c r="F2133" i="5"/>
  <c r="L2133" i="5" s="1"/>
  <c r="F2137" i="5"/>
  <c r="L2137" i="5" s="1"/>
  <c r="F2141" i="5"/>
  <c r="L2141" i="5" s="1"/>
  <c r="F2145" i="5"/>
  <c r="L2145" i="5" s="1"/>
  <c r="F2149" i="5"/>
  <c r="L2149" i="5" s="1"/>
  <c r="F2153" i="5"/>
  <c r="L2153" i="5" s="1"/>
  <c r="F2157" i="5"/>
  <c r="L2157" i="5" s="1"/>
  <c r="F2162" i="5"/>
  <c r="L2162" i="5" s="1"/>
  <c r="F2166" i="5"/>
  <c r="L2166" i="5" s="1"/>
  <c r="F2170" i="5"/>
  <c r="L2170" i="5" s="1"/>
  <c r="F2174" i="5"/>
  <c r="L2174" i="5" s="1"/>
  <c r="F2178" i="5"/>
  <c r="L2178" i="5" s="1"/>
  <c r="F2182" i="5"/>
  <c r="L2182" i="5" s="1"/>
  <c r="F2186" i="5"/>
  <c r="L2186" i="5" s="1"/>
  <c r="F2190" i="5"/>
  <c r="L2190" i="5" s="1"/>
  <c r="F2194" i="5"/>
  <c r="L2194" i="5" s="1"/>
  <c r="F2198" i="5"/>
  <c r="L2198" i="5" s="1"/>
  <c r="F2202" i="5"/>
  <c r="L2202" i="5" s="1"/>
  <c r="F2207" i="5"/>
  <c r="L2207" i="5" s="1"/>
  <c r="F2211" i="5"/>
  <c r="L2211" i="5" s="1"/>
  <c r="F2215" i="5"/>
  <c r="L2215" i="5" s="1"/>
  <c r="F2219" i="5"/>
  <c r="L2219" i="5" s="1"/>
  <c r="F2223" i="5"/>
  <c r="L2223" i="5" s="1"/>
  <c r="F2227" i="5"/>
  <c r="L2227" i="5" s="1"/>
  <c r="F2231" i="5"/>
  <c r="L2231" i="5" s="1"/>
  <c r="F2235" i="5"/>
  <c r="L2235" i="5" s="1"/>
  <c r="F2239" i="5"/>
  <c r="L2239" i="5" s="1"/>
  <c r="F2243" i="5"/>
  <c r="L2243" i="5" s="1"/>
  <c r="F2247" i="5"/>
  <c r="L2247" i="5" s="1"/>
  <c r="F2251" i="5"/>
  <c r="L2251" i="5" s="1"/>
  <c r="F2255" i="5"/>
  <c r="L2255" i="5" s="1"/>
  <c r="F2259" i="5"/>
  <c r="L2259" i="5" s="1"/>
  <c r="F2263" i="5"/>
  <c r="L2263" i="5" s="1"/>
  <c r="F2267" i="5"/>
  <c r="L2267" i="5" s="1"/>
  <c r="F2271" i="5"/>
  <c r="L2271" i="5" s="1"/>
  <c r="F2275" i="5"/>
  <c r="L2275" i="5" s="1"/>
  <c r="F2279" i="5"/>
  <c r="L2279" i="5" s="1"/>
  <c r="F2283" i="5"/>
  <c r="L2283" i="5" s="1"/>
  <c r="F2287" i="5"/>
  <c r="L2287" i="5" s="1"/>
  <c r="F2291" i="5"/>
  <c r="L2291" i="5" s="1"/>
  <c r="F2295" i="5"/>
  <c r="L2295" i="5" s="1"/>
  <c r="F2299" i="5"/>
  <c r="L2299" i="5" s="1"/>
  <c r="F2302" i="5"/>
  <c r="L2302" i="5" s="1"/>
  <c r="F2306" i="5"/>
  <c r="L2306" i="5" s="1"/>
  <c r="F2310" i="5"/>
  <c r="L2310" i="5" s="1"/>
  <c r="F2314" i="5"/>
  <c r="L2314" i="5" s="1"/>
  <c r="F2318" i="5"/>
  <c r="L2318" i="5" s="1"/>
  <c r="F2322" i="5"/>
  <c r="L2322" i="5" s="1"/>
  <c r="F2326" i="5"/>
  <c r="L2326" i="5" s="1"/>
  <c r="F2330" i="5"/>
  <c r="L2330" i="5" s="1"/>
  <c r="F2334" i="5"/>
  <c r="L2334" i="5" s="1"/>
  <c r="F2338" i="5"/>
  <c r="L2338" i="5" s="1"/>
  <c r="F2342" i="5"/>
  <c r="L234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<sst xmlns="http://schemas.openxmlformats.org/spreadsheetml/2006/main" count="57326" uniqueCount="8381">
  <si>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</si>
  <si>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</si>
  <si>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</si>
  <si>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</si>
  <si>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</si>
  <si>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</si>
  <si>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</si>
  <si>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</si>
  <si>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</si>
  <si>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</si>
  <si>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</si>
  <si>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</si>
  <si>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</si>
  <si>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</si>
  <si>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</si>
  <si>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</si>
  <si>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</si>
  <si>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</si>
  <si>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</si>
  <si>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</si>
  <si>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</si>
  <si>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</si>
  <si>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</si>
  <si>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</si>
  <si>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</si>
  <si>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</si>
  <si>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</si>
  <si>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</si>
  <si>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</si>
  <si>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</si>
  <si>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</si>
  <si>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</si>
  <si>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</si>
  <si>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</si>
  <si>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</si>
  <si>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</si>
  <si>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</si>
  <si>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</si>
  <si>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</si>
  <si>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</si>
  <si>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</si>
  <si>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</si>
  <si>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</si>
  <si>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</si>
  <si>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</si>
  <si>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</si>
  <si>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</si>
  <si>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</si>
  <si>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</si>
  <si>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</si>
  <si>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</si>
  <si>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</si>
  <si>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</si>
  <si>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</si>
  <si>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</si>
  <si>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</si>
  <si>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</si>
  <si>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</si>
  <si>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</si>
  <si>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</si>
  <si>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</si>
  <si>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</si>
  <si>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</si>
  <si>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</si>
  <si>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</si>
  <si>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</si>
  <si>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</si>
  <si>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</si>
  <si>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</si>
  <si>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</si>
  <si>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</si>
  <si>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</si>
  <si>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</si>
  <si>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</si>
  <si>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</si>
  <si>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</si>
  <si>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</si>
  <si>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</si>
  <si>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</si>
  <si>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</si>
  <si>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</si>
  <si>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</si>
  <si>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</si>
  <si>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</si>
  <si>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</si>
  <si>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</si>
  <si>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</si>
  <si>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</si>
  <si>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</si>
  <si>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</si>
  <si>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</si>
  <si>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</si>
  <si>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</si>
  <si>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</si>
  <si>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</si>
  <si>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</si>
  <si>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</si>
  <si>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</si>
  <si>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</si>
  <si>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</si>
  <si>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</si>
  <si>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</si>
  <si>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</si>
  <si>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</si>
  <si>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</si>
  <si>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</si>
  <si>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</si>
  <si>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</si>
  <si>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</si>
  <si>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</si>
  <si>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</si>
  <si>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</si>
  <si>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</si>
  <si>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</si>
  <si>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</si>
  <si>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</si>
  <si>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</si>
  <si>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</si>
  <si>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</si>
  <si>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</si>
  <si>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</si>
  <si>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</si>
  <si>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</si>
  <si>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</si>
  <si>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</si>
  <si>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</si>
  <si>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</si>
  <si>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</si>
  <si>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</si>
  <si>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</si>
  <si>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</si>
  <si>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</si>
  <si>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</si>
  <si>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</si>
  <si>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</si>
  <si>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</si>
  <si>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</si>
  <si>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</si>
  <si>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</si>
  <si>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</si>
  <si>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</si>
  <si>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</si>
  <si>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</si>
  <si>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</si>
  <si>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</si>
  <si>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</si>
  <si>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</si>
  <si>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</si>
  <si>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</si>
  <si>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</si>
  <si>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</si>
  <si>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</si>
  <si>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</si>
  <si>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</si>
  <si>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</si>
  <si>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</si>
  <si>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</si>
  <si>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</si>
  <si>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</si>
  <si>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</si>
  <si>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</si>
  <si>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</si>
  <si>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</si>
  <si>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</si>
  <si>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</si>
  <si>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</si>
  <si>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</si>
  <si>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</si>
  <si>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</si>
  <si>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</si>
  <si>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</si>
  <si>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</si>
  <si>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</si>
  <si>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</si>
  <si>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</si>
  <si>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</si>
  <si>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</si>
  <si>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</si>
  <si>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</si>
  <si>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</si>
  <si>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</si>
  <si>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</si>
  <si>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</si>
  <si>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</si>
  <si>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</si>
  <si>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</si>
  <si>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</si>
  <si>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</si>
  <si>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</si>
  <si>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</si>
  <si>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</si>
  <si>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</si>
  <si>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</si>
  <si>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</si>
  <si>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</si>
  <si>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</si>
  <si>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</si>
  <si>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</si>
  <si>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</si>
  <si>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</si>
  <si>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</si>
  <si>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</si>
  <si>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</si>
  <si>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</si>
  <si>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</si>
  <si>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</si>
  <si>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</si>
  <si>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</si>
  <si>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</si>
  <si>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</si>
  <si>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</si>
  <si>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</si>
  <si>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</si>
  <si>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</si>
  <si>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</si>
  <si>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</si>
  <si>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</si>
  <si>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</si>
  <si>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</si>
  <si>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</si>
  <si>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</si>
  <si>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</si>
  <si>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</si>
  <si>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</si>
  <si>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</si>
  <si>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</si>
  <si>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</si>
  <si>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</si>
  <si>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</si>
  <si>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</si>
  <si>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</si>
  <si>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</si>
  <si>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</si>
  <si>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</si>
  <si>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</si>
  <si>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</si>
  <si>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</si>
  <si>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</si>
  <si>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</si>
  <si>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</si>
  <si>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</si>
  <si>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</si>
  <si>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</si>
  <si>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</si>
  <si>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</si>
  <si>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</si>
  <si>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</si>
  <si>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</si>
  <si>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</si>
  <si>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</si>
  <si>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</si>
  <si>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</si>
  <si>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</si>
  <si>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</si>
  <si>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</si>
  <si>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</si>
  <si>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</si>
  <si>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</si>
  <si>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</si>
  <si>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</si>
  <si>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</si>
  <si>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</si>
  <si>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</si>
  <si>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</si>
  <si>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</si>
  <si>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</si>
  <si>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</si>
  <si>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</si>
  <si>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</si>
  <si>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</si>
  <si>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</si>
  <si>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</si>
  <si>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</si>
  <si>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</si>
  <si>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</si>
  <si>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</si>
  <si>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</si>
  <si>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</si>
  <si>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</si>
  <si>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</si>
  <si>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</si>
  <si>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</si>
  <si>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</si>
  <si>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</si>
  <si>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</si>
  <si>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</si>
  <si>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</si>
  <si>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</si>
  <si>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</si>
  <si>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</si>
  <si>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</si>
  <si>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</si>
  <si>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</si>
  <si>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</si>
  <si>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</si>
  <si>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</si>
  <si>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</si>
  <si>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</si>
  <si>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</si>
  <si>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</si>
  <si>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</si>
  <si>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</si>
  <si>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</si>
  <si>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</si>
  <si>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</si>
  <si>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</si>
  <si>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</si>
  <si>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</si>
  <si>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</si>
  <si>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</si>
  <si>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</si>
  <si>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</si>
  <si>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</si>
  <si>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</si>
  <si>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</si>
  <si>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</si>
  <si>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</si>
  <si>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</si>
  <si>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</si>
  <si>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</si>
  <si>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</si>
  <si>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</si>
  <si>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</si>
  <si>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</si>
  <si>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</si>
  <si>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</si>
  <si>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</si>
  <si>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</si>
  <si>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</si>
  <si>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</si>
  <si>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</si>
  <si>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</si>
  <si>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</si>
  <si>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</si>
  <si>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</si>
  <si>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</si>
  <si>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</si>
  <si>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</si>
  <si>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</si>
  <si>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</si>
  <si>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</si>
  <si>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</si>
  <si>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</si>
  <si>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</si>
  <si>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</si>
  <si>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</si>
  <si>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</si>
  <si>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</si>
  <si>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</si>
  <si>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</si>
  <si>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</si>
  <si>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</si>
  <si>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</si>
  <si>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</si>
  <si>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</si>
  <si>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</si>
  <si>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</si>
  <si>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</si>
  <si>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</si>
  <si>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</si>
  <si>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</si>
  <si>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</si>
  <si>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</si>
  <si>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</si>
  <si>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</si>
  <si>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</si>
  <si>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</si>
  <si>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</si>
  <si>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</si>
  <si>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</si>
  <si>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</si>
  <si>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</si>
  <si>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</si>
  <si>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</si>
  <si>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</si>
  <si>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</si>
  <si>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</si>
  <si>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</si>
  <si>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</si>
  <si>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</si>
  <si>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</si>
  <si>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</si>
  <si>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</si>
  <si>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</si>
  <si>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</si>
  <si>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</si>
  <si>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</si>
  <si>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</si>
  <si>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</si>
  <si>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</si>
  <si>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</si>
  <si>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</si>
  <si>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</si>
  <si>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</si>
  <si>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</si>
  <si>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</si>
  <si>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</si>
  <si>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</si>
  <si>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</si>
  <si>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</si>
  <si>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</si>
  <si>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</si>
  <si>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</si>
  <si>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</si>
  <si>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</si>
  <si>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</si>
  <si>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</si>
  <si>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</si>
  <si>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</si>
  <si>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</si>
  <si>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</si>
  <si>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</si>
  <si>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</si>
  <si>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</si>
  <si>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</si>
  <si>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</si>
  <si>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</si>
  <si>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</si>
  <si>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</si>
  <si>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</si>
  <si>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</si>
  <si>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</si>
  <si>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</si>
  <si>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</si>
  <si>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</si>
  <si>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</si>
  <si>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</si>
  <si>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</si>
  <si>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</si>
  <si>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</si>
  <si>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</si>
  <si>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</si>
  <si>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</si>
  <si>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</si>
  <si>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</si>
  <si>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</si>
  <si>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</si>
  <si>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</si>
  <si>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</si>
  <si>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</si>
  <si>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</si>
  <si>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</si>
  <si>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</si>
  <si>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</si>
  <si>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</si>
  <si>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</si>
  <si>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</si>
  <si>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</si>
  <si>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</si>
  <si>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</si>
  <si>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</si>
  <si>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</si>
  <si>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</si>
  <si>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</si>
  <si>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</si>
  <si>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</si>
  <si>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</si>
  <si>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</si>
  <si>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</si>
  <si>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</si>
  <si>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</si>
  <si>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</si>
  <si>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</si>
  <si>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</si>
  <si>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</si>
  <si>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</si>
  <si>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</si>
  <si>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</si>
  <si>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</si>
  <si>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</si>
  <si>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</si>
  <si>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</si>
  <si>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</si>
  <si>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</si>
  <si>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</si>
  <si>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</si>
  <si>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</si>
  <si>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</si>
  <si>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</si>
  <si>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</si>
  <si>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</si>
  <si>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</si>
  <si>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</si>
  <si>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</si>
  <si>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</si>
  <si>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</si>
  <si>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</si>
  <si>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</si>
  <si>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</si>
  <si>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</si>
  <si>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</si>
  <si>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</si>
  <si>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</si>
  <si>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</si>
  <si>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</si>
  <si>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</si>
  <si>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</si>
  <si>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</si>
  <si>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</si>
  <si>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</si>
  <si>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</si>
  <si>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</si>
  <si>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</si>
  <si>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</si>
  <si>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</si>
  <si>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</si>
  <si>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</si>
  <si>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</si>
  <si>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</si>
  <si>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</si>
  <si>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</si>
  <si>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</si>
  <si>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</si>
  <si>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</si>
  <si>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</si>
  <si>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</si>
  <si>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</si>
  <si>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</si>
  <si>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</si>
  <si>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</si>
  <si>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</si>
  <si>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</si>
  <si>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</si>
  <si>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</si>
  <si>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</si>
  <si>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</si>
  <si>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</si>
  <si>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</si>
  <si>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</si>
  <si>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</si>
  <si>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</si>
  <si>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</si>
  <si>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</si>
  <si>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</si>
  <si>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</si>
  <si>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</si>
  <si>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</si>
  <si>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</si>
  <si>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</si>
  <si>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</si>
  <si>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</si>
  <si>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</si>
  <si>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</si>
  <si>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</si>
  <si>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</si>
  <si>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</si>
  <si>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</si>
  <si>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</si>
  <si>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</si>
  <si>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</si>
  <si>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</si>
  <si>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</si>
  <si>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</si>
  <si>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</si>
  <si>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</si>
  <si>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</si>
  <si>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</si>
  <si>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</si>
  <si>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</si>
  <si>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</si>
  <si>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</si>
  <si>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</si>
  <si>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</si>
  <si>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</si>
  <si>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</si>
  <si>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</si>
  <si>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</si>
  <si>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</si>
  <si>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</si>
  <si>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</si>
  <si>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</si>
  <si>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</si>
  <si>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</si>
  <si>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</si>
  <si>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</si>
  <si>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</si>
  <si>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</si>
  <si>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</si>
  <si>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</si>
  <si>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</si>
  <si>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</si>
  <si>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</si>
  <si>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</si>
  <si>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</si>
  <si>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</si>
  <si>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</si>
  <si>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</si>
  <si>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</si>
  <si>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</si>
  <si>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</si>
  <si>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</si>
  <si>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</si>
  <si>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</si>
  <si>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</si>
  <si>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</si>
  <si>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</si>
  <si>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</si>
  <si>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</si>
  <si>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</si>
  <si>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</si>
  <si>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</si>
  <si>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</si>
  <si>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</si>
  <si>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</si>
  <si>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</si>
  <si>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</si>
  <si>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</si>
  <si>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</si>
  <si>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</si>
  <si>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</si>
  <si>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</si>
  <si>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</si>
  <si>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</si>
  <si>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</si>
  <si>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</si>
  <si>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</si>
  <si>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</si>
  <si>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</si>
  <si>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</si>
  <si>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</si>
  <si>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</si>
  <si>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</si>
  <si>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</si>
  <si>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</si>
  <si>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</si>
  <si>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</si>
  <si>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</si>
  <si>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</si>
  <si>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</si>
  <si>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</si>
  <si>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</si>
  <si>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</si>
  <si>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</si>
  <si>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</si>
  <si>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</si>
  <si>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</si>
  <si>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</si>
  <si>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</si>
  <si>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</si>
  <si>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</si>
  <si>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</si>
  <si>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</si>
  <si>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</si>
  <si>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</si>
  <si>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</si>
  <si>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</si>
  <si>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</si>
  <si>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</si>
  <si>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</si>
  <si>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</si>
  <si>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</si>
  <si>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</si>
  <si>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</si>
  <si>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</si>
  <si>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</si>
  <si>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</si>
  <si>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</si>
  <si>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</si>
  <si>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</si>
  <si>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</si>
  <si>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</si>
  <si>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</si>
  <si>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</si>
  <si>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</si>
  <si>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</si>
  <si>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</si>
  <si>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</si>
  <si>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</si>
  <si>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</si>
  <si>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</si>
  <si>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</si>
  <si>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</si>
  <si>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</si>
  <si>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</si>
  <si>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</si>
  <si>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</si>
  <si>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</si>
  <si>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</si>
  <si>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</si>
  <si>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</si>
  <si>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</si>
  <si>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</si>
  <si>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</si>
  <si>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</si>
  <si>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</si>
  <si>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</si>
  <si>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</si>
  <si>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</si>
  <si>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</si>
  <si>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</si>
  <si>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</si>
  <si>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</si>
  <si>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</si>
  <si>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</si>
  <si>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</si>
  <si>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</si>
  <si>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</si>
  <si>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</si>
  <si>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</si>
  <si>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</si>
  <si>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</si>
  <si>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</si>
  <si>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</si>
  <si>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</si>
  <si>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</si>
  <si>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</si>
  <si>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</si>
  <si>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</si>
  <si>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</si>
  <si>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</si>
  <si>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</si>
  <si>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</si>
  <si>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</si>
  <si>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</si>
  <si>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</si>
  <si>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</si>
  <si>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</si>
  <si>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</si>
  <si>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</si>
  <si>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</si>
  <si>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</si>
  <si>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</si>
  <si>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</si>
  <si>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</si>
  <si>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</si>
  <si>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</si>
  <si>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</si>
  <si>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</si>
  <si>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</si>
  <si>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</si>
  <si>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</si>
  <si>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</si>
  <si>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</si>
  <si>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</si>
  <si>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</si>
  <si>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</si>
  <si>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</si>
  <si>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</si>
  <si>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</si>
  <si>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</si>
  <si>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</si>
  <si>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</si>
  <si>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</si>
  <si>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</si>
  <si>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</si>
  <si>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</si>
  <si>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</si>
  <si>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</si>
  <si>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</si>
  <si>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</si>
  <si>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</si>
  <si>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</si>
  <si>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</si>
  <si>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</si>
  <si>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</si>
  <si>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</si>
  <si>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</si>
  <si>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</si>
  <si>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</si>
  <si>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</si>
  <si>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</si>
  <si>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</si>
  <si>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</si>
  <si>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</si>
  <si>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</si>
  <si>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</si>
  <si>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</si>
  <si>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</si>
  <si>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</si>
  <si>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</si>
  <si>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</si>
  <si>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</si>
  <si>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</si>
  <si>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</si>
  <si>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</si>
  <si>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</si>
  <si>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</si>
  <si>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</si>
  <si>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</si>
  <si>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</si>
  <si>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</si>
  <si>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</si>
  <si>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</si>
  <si>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</si>
  <si>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</si>
  <si>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</si>
  <si>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</si>
  <si>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</si>
  <si>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</si>
  <si>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</si>
  <si>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</si>
  <si>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</si>
  <si>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</si>
  <si>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</si>
  <si>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</si>
  <si>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</si>
  <si>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</si>
  <si>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</si>
  <si>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</si>
  <si>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</si>
  <si>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</si>
  <si>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</si>
  <si>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</si>
  <si>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</si>
  <si>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</si>
  <si>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</si>
  <si>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</si>
  <si>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</si>
  <si>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</si>
  <si>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</si>
  <si>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</si>
  <si>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</si>
  <si>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</si>
  <si>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</si>
  <si>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</si>
  <si>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</si>
  <si>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</si>
  <si>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</si>
  <si>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</si>
  <si>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</si>
  <si>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</si>
  <si>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</si>
  <si>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</si>
  <si>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</si>
  <si>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</si>
  <si>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</si>
  <si>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</si>
  <si>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</si>
  <si>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</si>
  <si>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</si>
  <si>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</si>
  <si>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</si>
  <si>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</si>
  <si>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</si>
  <si>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</si>
  <si>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</si>
  <si>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</si>
  <si>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</si>
  <si>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</si>
  <si>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</si>
  <si>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</si>
  <si>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</si>
  <si>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</si>
  <si>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</si>
  <si>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</si>
  <si>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</si>
  <si>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</si>
  <si>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</si>
  <si>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</si>
  <si>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</si>
  <si>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</si>
  <si>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</si>
  <si>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</si>
  <si>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</si>
  <si>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</si>
  <si>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</si>
  <si>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</si>
  <si>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</si>
  <si>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</si>
  <si>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</si>
  <si>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</si>
  <si>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</si>
  <si>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</si>
  <si>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</si>
  <si>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</si>
  <si>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</si>
  <si>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</si>
  <si>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</si>
  <si>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</si>
  <si>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</si>
  <si>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</si>
  <si>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</si>
  <si>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</si>
  <si>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</si>
  <si>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</si>
  <si>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</si>
  <si>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</si>
  <si>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</si>
  <si>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</si>
  <si>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</si>
  <si>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</si>
  <si>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</si>
  <si>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</si>
  <si>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</si>
  <si>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</si>
  <si>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</si>
  <si>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</si>
  <si>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</si>
  <si>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</si>
  <si>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</si>
  <si>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</si>
  <si>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</si>
  <si>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</si>
  <si>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</si>
  <si>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</si>
  <si>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</si>
  <si>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</si>
  <si>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</si>
  <si>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</si>
  <si>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</si>
  <si>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</si>
  <si>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</si>
  <si>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</si>
  <si>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</si>
  <si>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</si>
  <si>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</si>
  <si>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</si>
  <si>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</si>
  <si>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</si>
  <si>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</si>
  <si>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</si>
  <si>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</si>
  <si>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</si>
  <si>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</si>
  <si>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</si>
  <si>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</si>
  <si>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</si>
  <si>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</si>
  <si>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</si>
  <si>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</si>
  <si>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</si>
  <si>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</si>
  <si>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</si>
  <si>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</si>
  <si>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</si>
  <si>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</si>
  <si>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</si>
  <si>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</si>
  <si>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</si>
  <si>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</si>
  <si>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</si>
  <si>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</si>
  <si>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</si>
  <si>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</si>
  <si>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</si>
  <si>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</si>
  <si>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</si>
  <si>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</si>
  <si>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</si>
  <si>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</si>
  <si>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</si>
  <si>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</si>
  <si>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</si>
  <si>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</si>
  <si>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</si>
  <si>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</si>
  <si>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</si>
  <si>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</si>
  <si>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</si>
  <si>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</si>
  <si>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</si>
  <si>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</si>
  <si>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</si>
  <si>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</si>
  <si>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</si>
  <si>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</si>
  <si>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</si>
  <si>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</si>
  <si>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</si>
  <si>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</si>
  <si>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</si>
  <si>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</si>
  <si>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</si>
  <si>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</si>
  <si>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</si>
  <si>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</si>
  <si>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</si>
  <si>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</si>
  <si>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</si>
  <si>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</si>
  <si>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</si>
  <si>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</si>
  <si>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</si>
  <si>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</si>
  <si>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</si>
  <si>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</si>
  <si>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</si>
  <si>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</si>
  <si>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</si>
  <si>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</si>
  <si>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</si>
  <si>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</si>
  <si>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</si>
  <si>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</si>
  <si>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</si>
  <si>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</si>
  <si>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</si>
  <si>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</si>
  <si>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</si>
  <si>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</si>
  <si>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</si>
  <si>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</si>
  <si>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</si>
  <si>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</si>
  <si>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</si>
  <si>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</si>
  <si>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</si>
  <si>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</si>
  <si>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</si>
  <si>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</si>
  <si>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</si>
  <si>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</si>
  <si>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</si>
  <si>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</si>
  <si>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</si>
  <si>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</si>
  <si>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</si>
  <si>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</si>
  <si>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</si>
  <si>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</si>
  <si>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</si>
  <si>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</si>
  <si>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</si>
  <si>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</si>
  <si>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</si>
  <si>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</si>
  <si>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</si>
  <si>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</si>
  <si>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</si>
  <si>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</si>
  <si>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</si>
  <si>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</si>
  <si>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</si>
  <si>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</si>
  <si>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</si>
  <si>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</si>
  <si>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</si>
  <si>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</si>
  <si>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</si>
  <si>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</si>
  <si>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</si>
  <si>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</si>
  <si>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</si>
  <si>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</si>
  <si>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</si>
  <si>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</si>
  <si>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</si>
  <si>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</si>
  <si>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</si>
  <si>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</si>
  <si>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</si>
  <si>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</si>
  <si>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</si>
  <si>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</si>
  <si>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</si>
  <si>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</si>
  <si>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</si>
  <si>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</si>
  <si>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</si>
  <si>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</si>
  <si>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</si>
  <si>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</si>
  <si>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</si>
  <si>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</si>
  <si>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</si>
  <si>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</si>
  <si>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</si>
  <si>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</si>
  <si>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</si>
  <si>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</si>
  <si>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</si>
  <si>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</si>
  <si>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</si>
  <si>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</si>
  <si>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</si>
  <si>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</si>
  <si>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</si>
  <si>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</si>
  <si>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</si>
  <si>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</si>
  <si>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</si>
  <si>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</si>
  <si>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</si>
  <si>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</si>
  <si>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</si>
  <si>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</si>
  <si>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</si>
  <si>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</si>
  <si>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</si>
  <si>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</si>
  <si>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</si>
  <si>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</si>
  <si>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</si>
  <si>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</si>
  <si>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</si>
  <si>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</si>
  <si>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</si>
  <si>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</si>
  <si>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</si>
  <si>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</si>
  <si>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</si>
  <si>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</si>
  <si>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</si>
  <si>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</si>
  <si>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</si>
  <si>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</si>
  <si>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</si>
  <si>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</si>
  <si>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</si>
  <si>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</si>
  <si>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</si>
  <si>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</si>
  <si>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</si>
  <si>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</si>
  <si>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</si>
  <si>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</si>
  <si>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</si>
  <si>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</si>
  <si>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</si>
  <si>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</si>
  <si>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</si>
  <si>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</si>
  <si>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</si>
  <si>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</si>
  <si>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</si>
  <si>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</si>
  <si>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</si>
  <si>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</si>
  <si>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</si>
  <si>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</si>
  <si>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</si>
  <si>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</si>
  <si>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</si>
  <si>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</si>
  <si>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</si>
  <si>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</si>
  <si>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</si>
  <si>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</si>
  <si>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</si>
  <si>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</si>
  <si>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</si>
  <si>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</si>
  <si>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</si>
  <si>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</si>
  <si>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</si>
  <si>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</si>
  <si>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</si>
  <si>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</si>
  <si>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</si>
  <si>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</si>
  <si>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</si>
  <si>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</si>
  <si>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</si>
  <si>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</si>
  <si>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</si>
  <si>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</si>
  <si>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</si>
  <si>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</si>
  <si>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</si>
  <si>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</si>
  <si>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</si>
  <si>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</si>
  <si>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</si>
  <si>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</si>
  <si>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</si>
  <si>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</si>
  <si>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</si>
  <si>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</si>
  <si>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</si>
  <si>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</si>
  <si>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</si>
  <si>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</si>
  <si>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</si>
  <si>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</si>
  <si>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</si>
  <si>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</si>
  <si>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</si>
  <si>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</si>
  <si>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</si>
  <si>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</si>
  <si>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</si>
  <si>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</si>
  <si>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</si>
  <si>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</si>
  <si>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</si>
  <si>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</si>
  <si>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</si>
  <si>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</si>
  <si>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</si>
  <si>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</si>
  <si>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</si>
  <si>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</si>
  <si>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</si>
  <si>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</si>
  <si>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</si>
  <si>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</si>
  <si>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</si>
  <si>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</si>
  <si>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</si>
  <si>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</si>
  <si>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</si>
  <si>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</si>
  <si>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</si>
  <si>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</si>
  <si>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</si>
  <si>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</si>
  <si>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</si>
  <si>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</si>
  <si>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</si>
  <si>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</si>
  <si>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</si>
  <si>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</si>
  <si>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</si>
  <si>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</si>
  <si>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</si>
  <si>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</si>
  <si>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</si>
  <si>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</si>
  <si>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</si>
  <si>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</si>
  <si>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</si>
  <si>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</si>
  <si>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</si>
  <si>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</si>
  <si>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</si>
  <si>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</si>
  <si>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</si>
  <si>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</si>
  <si>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</si>
  <si>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</si>
  <si>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</si>
  <si>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</si>
  <si>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</si>
  <si>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</si>
  <si>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</si>
  <si>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</si>
  <si>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</si>
  <si>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</si>
  <si>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</si>
  <si>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</si>
  <si>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</si>
  <si>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</si>
  <si>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</si>
  <si>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</si>
  <si>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</si>
  <si>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</si>
  <si>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</si>
  <si>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</si>
  <si>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</si>
  <si>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</si>
  <si>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</si>
  <si>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</si>
  <si>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</si>
  <si>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</si>
  <si>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</si>
  <si>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</si>
  <si>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</si>
  <si>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</si>
  <si>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</si>
  <si>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</si>
  <si>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</si>
  <si>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</si>
  <si>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</si>
  <si>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</si>
  <si>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</si>
  <si>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</si>
  <si>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</si>
  <si>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</si>
  <si>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</si>
  <si>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</si>
  <si>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</si>
  <si>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</si>
  <si>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</si>
  <si>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</si>
  <si>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</si>
  <si>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</si>
  <si>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</si>
  <si>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</si>
  <si>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</si>
  <si>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</si>
  <si>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</si>
  <si>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</si>
  <si>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</si>
  <si>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</si>
  <si>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</si>
  <si>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</si>
  <si>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</si>
  <si>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</si>
  <si>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</si>
  <si>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</si>
  <si>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</si>
  <si>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</si>
  <si>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</si>
  <si>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</si>
  <si>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</si>
  <si>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</si>
  <si>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</si>
  <si>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</si>
  <si>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</si>
  <si>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</si>
  <si>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</si>
  <si>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</si>
  <si>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</si>
  <si>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</si>
  <si>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</si>
  <si>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</si>
  <si>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</si>
  <si>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</si>
  <si>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</si>
  <si>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</si>
  <si>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</si>
  <si>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</si>
  <si>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</si>
  <si>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</si>
  <si>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</si>
  <si>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</si>
  <si>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</si>
  <si>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</si>
  <si>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</si>
  <si>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</si>
  <si>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</si>
  <si>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</si>
  <si>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</si>
  <si>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</si>
  <si>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</si>
  <si>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</si>
  <si>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</si>
  <si>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</si>
  <si>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</si>
  <si>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</si>
  <si>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</si>
  <si>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</si>
  <si>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</si>
  <si>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</si>
  <si>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</si>
  <si>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</si>
  <si>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</si>
  <si>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</si>
  <si>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</si>
  <si>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</si>
  <si>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</si>
  <si>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</si>
  <si>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</si>
  <si>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</si>
  <si>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</si>
  <si>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</si>
  <si>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</si>
  <si>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</si>
  <si>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</si>
  <si>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</si>
  <si>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</si>
  <si>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</si>
  <si>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</si>
  <si>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</si>
  <si>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</si>
  <si>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</si>
  <si>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</si>
  <si>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</si>
  <si>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</si>
  <si>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</si>
  <si>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</si>
  <si>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</si>
  <si>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</si>
  <si>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</si>
  <si>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</si>
  <si>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</si>
  <si>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</si>
  <si>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</si>
  <si>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</si>
  <si>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</si>
  <si>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</si>
  <si>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</si>
  <si>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</si>
  <si>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</si>
  <si>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</si>
  <si>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</si>
  <si>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</si>
  <si>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</si>
  <si>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</si>
  <si>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</si>
  <si>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</si>
  <si>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</si>
  <si>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</si>
  <si>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</si>
  <si>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</si>
  <si>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</si>
  <si>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</si>
  <si>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</si>
  <si>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</si>
  <si>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</si>
  <si>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</si>
  <si>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</si>
  <si>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</si>
  <si>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</si>
  <si>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</si>
  <si>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</si>
  <si>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</si>
  <si>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</si>
  <si>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</si>
  <si>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</si>
  <si>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</si>
  <si>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</si>
  <si>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</si>
  <si>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</si>
  <si>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</si>
  <si>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</si>
  <si>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</si>
  <si>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</si>
  <si>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</si>
  <si>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</si>
  <si>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</si>
  <si>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</si>
  <si>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</si>
  <si>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</si>
  <si>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</si>
  <si>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</si>
  <si>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</si>
  <si>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</si>
  <si>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</si>
  <si>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</si>
  <si>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</si>
  <si>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</si>
  <si>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</si>
  <si>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</si>
  <si>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</si>
  <si>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</si>
  <si>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</si>
  <si>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</si>
  <si>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</si>
  <si>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</si>
  <si>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</si>
  <si>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</si>
  <si>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</si>
  <si>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</si>
  <si>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</si>
  <si>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</si>
  <si>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</si>
  <si>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</si>
  <si>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</si>
  <si>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</si>
  <si>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</si>
  <si>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</si>
  <si>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</si>
  <si>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</si>
  <si>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</si>
  <si>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</si>
  <si>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</si>
  <si>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</si>
  <si>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</si>
  <si>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</si>
  <si>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</si>
  <si>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</si>
  <si>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</si>
  <si>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</si>
  <si>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</si>
  <si>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</si>
  <si>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</si>
  <si>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</si>
  <si>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</si>
  <si>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</si>
  <si>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</si>
  <si>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</si>
  <si>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</si>
  <si>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</si>
  <si>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</si>
  <si>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</si>
  <si>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</si>
  <si>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</si>
  <si>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</si>
  <si>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</si>
  <si>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</si>
  <si>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</si>
  <si>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</si>
  <si>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</si>
  <si>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</si>
  <si>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</si>
  <si>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</si>
  <si>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</si>
  <si>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</si>
  <si>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</si>
  <si>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</si>
  <si>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</si>
  <si>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</si>
  <si>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</si>
  <si>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</si>
  <si>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</si>
  <si>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</si>
  <si>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</si>
  <si>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</si>
  <si>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</si>
  <si>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</si>
  <si>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</si>
  <si>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</si>
  <si>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</si>
  <si>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</si>
  <si>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</si>
  <si>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</si>
  <si>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</si>
  <si>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</si>
  <si>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</si>
  <si>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</si>
  <si>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</si>
  <si>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</si>
  <si>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</si>
  <si>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</si>
  <si>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</si>
  <si>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</si>
  <si>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</si>
  <si>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</si>
  <si>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</si>
  <si>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</si>
  <si>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</si>
  <si>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</si>
  <si>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</si>
  <si>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</si>
  <si>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</si>
  <si>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</si>
  <si>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</si>
  <si>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</si>
  <si>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</si>
  <si>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</si>
  <si>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</si>
  <si>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</si>
  <si>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</si>
  <si>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</si>
  <si>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</si>
  <si>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</si>
  <si>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</si>
  <si>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</si>
  <si>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</si>
  <si>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</si>
  <si>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</si>
  <si>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</si>
  <si>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</si>
  <si>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</si>
  <si>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</si>
  <si>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</si>
  <si>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</si>
  <si>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</si>
  <si>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</si>
  <si>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</si>
  <si>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</si>
  <si>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</si>
  <si>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</si>
  <si>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</si>
  <si>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</si>
  <si>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</si>
  <si>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</si>
  <si>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</si>
  <si>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</si>
  <si>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</si>
  <si>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</si>
  <si>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</si>
  <si>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</si>
  <si>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</si>
  <si>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</si>
  <si>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</si>
  <si>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</si>
  <si>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</si>
  <si>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</si>
  <si>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</si>
  <si>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</si>
  <si>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</si>
  <si>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</si>
  <si>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</si>
  <si>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</si>
  <si>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</si>
  <si>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</si>
  <si>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</si>
  <si>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</si>
  <si>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</si>
  <si>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</si>
  <si>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</si>
  <si>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</si>
  <si>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</si>
  <si>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</si>
  <si>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</si>
  <si>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</si>
  <si>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</si>
  <si>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</si>
  <si>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</si>
  <si>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</si>
  <si>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</si>
  <si>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</si>
  <si>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</si>
  <si>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</si>
  <si>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</si>
  <si>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</si>
  <si>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</si>
  <si>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</si>
  <si>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</si>
  <si>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</si>
  <si>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</si>
  <si>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</si>
  <si>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</si>
  <si>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</si>
  <si>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</si>
  <si>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</si>
  <si>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</si>
  <si>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</si>
  <si>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</si>
  <si>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</si>
  <si>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</si>
  <si>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</si>
  <si>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</si>
  <si>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</si>
  <si>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</si>
  <si>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</si>
  <si>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</si>
  <si>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</si>
  <si>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</si>
  <si>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</si>
  <si>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</si>
  <si>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</si>
  <si>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</si>
  <si>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</si>
  <si>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</si>
  <si>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</si>
  <si>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</si>
  <si>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</si>
  <si>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</si>
  <si>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</si>
  <si>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</si>
  <si>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</si>
  <si>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</si>
  <si>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</si>
  <si>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</si>
  <si>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</si>
  <si>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</si>
  <si>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</si>
  <si>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</si>
  <si>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</si>
  <si>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</si>
  <si>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</si>
  <si>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</si>
  <si>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</si>
  <si>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</si>
  <si>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</si>
  <si>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</si>
  <si>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</si>
  <si>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</si>
  <si>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</si>
  <si>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</si>
  <si>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</si>
  <si>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</si>
  <si>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</si>
  <si>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</si>
  <si>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</si>
  <si>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</si>
  <si>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</si>
  <si>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</si>
  <si>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</si>
  <si>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</si>
  <si>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</si>
  <si>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</si>
  <si>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</si>
  <si>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</si>
  <si>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</si>
  <si>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</si>
  <si>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</si>
  <si>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</si>
  <si>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</si>
  <si>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</si>
  <si>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</si>
  <si>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</si>
  <si>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</si>
  <si>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</si>
  <si>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</si>
  <si>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</si>
  <si>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</si>
  <si>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</si>
  <si>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</si>
  <si>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</si>
  <si>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</si>
  <si>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</si>
  <si>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</si>
  <si>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</si>
  <si>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</si>
  <si>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</si>
  <si>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</si>
  <si>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</si>
  <si>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</si>
  <si>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</si>
  <si>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</si>
  <si>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</si>
  <si>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</si>
  <si>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</si>
  <si>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</si>
  <si>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</si>
  <si>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</si>
  <si>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</si>
  <si>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</si>
  <si>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</si>
  <si>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</si>
  <si>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</si>
  <si>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</si>
  <si>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</si>
  <si>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</si>
  <si>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</si>
  <si>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</si>
  <si>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</si>
  <si>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</si>
  <si>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</si>
  <si>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</si>
  <si>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</si>
  <si>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</si>
  <si>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</si>
  <si>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</si>
  <si>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</si>
  <si>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</si>
  <si>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</si>
  <si>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</si>
  <si>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</si>
  <si>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</si>
  <si>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</si>
  <si>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</si>
  <si>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</si>
  <si>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</si>
  <si>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</si>
  <si>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</si>
  <si>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</si>
  <si>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</si>
  <si>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</si>
  <si>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</si>
  <si>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</si>
  <si>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</si>
  <si>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</si>
  <si>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</si>
  <si>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</si>
  <si>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</si>
  <si>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</si>
  <si>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</si>
  <si>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</si>
  <si>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</si>
  <si>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</si>
  <si>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</si>
  <si>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</si>
  <si>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</si>
  <si>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</si>
  <si>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</si>
  <si>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</si>
  <si>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</si>
  <si>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</si>
  <si>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</si>
  <si>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</si>
  <si>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</si>
  <si>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</si>
  <si>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</si>
  <si>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</si>
  <si>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</si>
  <si>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</si>
  <si>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</si>
  <si>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</si>
  <si>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</si>
  <si>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</si>
  <si>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</si>
  <si>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</si>
  <si>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</si>
  <si>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</si>
  <si>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</si>
  <si>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</si>
  <si>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</si>
  <si>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</si>
  <si>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</si>
  <si>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</si>
  <si>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</si>
  <si>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</si>
  <si>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</si>
  <si>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</si>
  <si>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</si>
  <si>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</si>
  <si>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</si>
  <si>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</si>
  <si>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</si>
  <si>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</si>
  <si>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</si>
  <si>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</si>
  <si>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</si>
  <si>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</si>
  <si>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</si>
  <si>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</si>
  <si>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</si>
  <si>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</si>
  <si>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</si>
  <si>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</si>
  <si>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</si>
  <si>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</si>
  <si>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</si>
  <si>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</si>
  <si>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</si>
  <si>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</si>
  <si>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</si>
  <si>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</si>
  <si>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</si>
  <si>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</si>
  <si>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</si>
  <si>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</si>
  <si>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</si>
  <si>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</si>
  <si>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</si>
  <si>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</si>
  <si>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</si>
  <si>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</si>
  <si>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</si>
  <si>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</si>
  <si>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</si>
  <si>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</si>
  <si>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</si>
  <si>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</si>
  <si>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</si>
  <si>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</si>
  <si>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</si>
  <si>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</si>
  <si>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</si>
  <si>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</si>
  <si>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</si>
  <si>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</si>
  <si>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</si>
  <si>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</si>
  <si>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</si>
  <si>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</si>
  <si>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</si>
  <si>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</si>
  <si>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</si>
  <si>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</si>
  <si>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</si>
  <si>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</si>
  <si>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</si>
  <si>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</si>
  <si>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</si>
  <si>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</si>
  <si>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</si>
  <si>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</si>
  <si>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</si>
  <si>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</si>
  <si>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</si>
  <si>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</si>
  <si>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</si>
  <si>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</si>
  <si>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</si>
  <si>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</si>
  <si>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</si>
  <si>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</si>
  <si>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</si>
  <si>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</si>
  <si>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</si>
  <si>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</si>
  <si>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</si>
  <si>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</si>
  <si>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</si>
  <si>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</si>
  <si>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</si>
  <si>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</si>
  <si>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</si>
  <si>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</si>
  <si>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</si>
  <si>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</si>
  <si>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</si>
  <si>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</si>
  <si>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</si>
  <si>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</si>
  <si>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</si>
  <si>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</si>
  <si>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</si>
  <si>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</si>
  <si>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</si>
  <si>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</si>
  <si>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</si>
  <si>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</si>
  <si>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</si>
  <si>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</si>
  <si>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</si>
  <si>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</si>
  <si>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</si>
  <si>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</si>
  <si>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</si>
  <si>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</si>
  <si>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</si>
  <si>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</si>
  <si>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</si>
  <si>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</si>
  <si>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</si>
  <si>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</si>
  <si>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</si>
  <si>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</si>
  <si>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</si>
  <si>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</si>
  <si>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</si>
  <si>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</si>
  <si>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</si>
  <si>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</si>
  <si>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</si>
  <si>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</si>
  <si>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</si>
  <si>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</si>
  <si>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</si>
  <si>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</si>
  <si>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</si>
  <si>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</si>
  <si>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</si>
  <si>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</si>
  <si>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</si>
  <si>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</si>
  <si>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</si>
  <si>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</si>
  <si>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</si>
  <si>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</si>
  <si>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</si>
  <si>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</si>
  <si>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</si>
  <si>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</si>
  <si>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</si>
  <si>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</si>
  <si>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</si>
  <si>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</si>
  <si>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</si>
  <si>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</si>
  <si>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</si>
  <si>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</si>
  <si>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</si>
  <si>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</si>
  <si>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</si>
  <si>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</si>
  <si>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</si>
  <si>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</si>
  <si>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</si>
  <si>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</si>
  <si>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</si>
  <si>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</si>
  <si>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</si>
  <si>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</si>
  <si>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</si>
  <si>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</si>
  <si>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</si>
  <si>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</si>
  <si>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</si>
  <si>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</si>
  <si>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</si>
  <si>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</si>
  <si>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</si>
  <si>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</si>
  <si>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</si>
  <si>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</si>
  <si>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</si>
  <si>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</si>
  <si>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</si>
  <si>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</si>
  <si>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</si>
  <si>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</si>
  <si>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</si>
  <si>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</si>
  <si>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</si>
  <si>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</si>
  <si>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</si>
  <si>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</si>
  <si>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</si>
  <si>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</si>
  <si>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</si>
  <si>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</si>
  <si>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</si>
  <si>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</si>
  <si>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</si>
  <si>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</si>
  <si>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</si>
  <si>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</si>
  <si>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</si>
  <si>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</si>
  <si>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</si>
  <si>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</si>
  <si>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</si>
  <si>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</si>
  <si>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</si>
  <si>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</si>
  <si>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</si>
  <si>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</si>
  <si>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</si>
  <si>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</si>
  <si>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</si>
  <si>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</si>
  <si>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</si>
  <si>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</si>
  <si>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</si>
  <si>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</si>
  <si>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</si>
  <si>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</si>
  <si>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</si>
  <si>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</si>
  <si>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</si>
  <si>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</si>
  <si>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</si>
  <si>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</si>
  <si>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</si>
  <si>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</si>
  <si>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</si>
  <si>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</si>
  <si>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</si>
  <si>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</si>
  <si>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</si>
  <si>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</si>
  <si>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</si>
  <si>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</si>
  <si>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</si>
  <si>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</si>
  <si>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</si>
  <si>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</si>
  <si>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</si>
  <si>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</si>
  <si>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</si>
  <si>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</si>
  <si>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</si>
  <si>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</si>
  <si>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</si>
  <si>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</si>
  <si>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</si>
  <si>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</si>
  <si>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</si>
  <si>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</si>
  <si>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</si>
  <si>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</si>
  <si>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</si>
  <si>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</si>
  <si>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</si>
  <si>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</si>
  <si>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</si>
  <si>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</si>
  <si>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</si>
  <si>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</si>
  <si>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</si>
  <si>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</si>
  <si>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</si>
  <si>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</si>
  <si>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</si>
  <si>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</si>
  <si>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</si>
  <si>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</si>
  <si>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</si>
  <si>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</si>
  <si>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</si>
  <si>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</si>
  <si>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</si>
  <si>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</si>
  <si>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</si>
  <si>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</si>
  <si>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</si>
  <si>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</si>
  <si>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</si>
  <si>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</si>
  <si>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</si>
  <si>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</si>
  <si>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</si>
  <si>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</si>
  <si>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</si>
  <si>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</si>
  <si>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</si>
  <si>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</si>
  <si>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</si>
  <si>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</si>
  <si>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</si>
  <si>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</si>
  <si>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</si>
  <si>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</si>
  <si>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</si>
  <si>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</si>
  <si>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</si>
  <si>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</si>
  <si>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</si>
  <si>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</si>
  <si>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</si>
  <si>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</si>
  <si>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</si>
  <si>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</si>
  <si>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</si>
  <si>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</si>
  <si>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</si>
  <si>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</si>
  <si>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</si>
  <si>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</si>
  <si>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</si>
  <si>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</si>
  <si>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</si>
  <si>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</si>
  <si>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</si>
  <si>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</si>
  <si>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</si>
  <si>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</si>
  <si>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</si>
  <si>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</si>
  <si>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</si>
  <si>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</si>
  <si>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</si>
  <si>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</si>
  <si>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</si>
  <si>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</si>
  <si>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</si>
  <si>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</si>
  <si>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</si>
  <si>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</si>
  <si>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</si>
  <si>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</si>
  <si>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</si>
  <si>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</si>
  <si>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</si>
  <si>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</si>
  <si>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</si>
  <si>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</si>
  <si>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</si>
  <si>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</si>
  <si>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</si>
  <si>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</si>
  <si>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</si>
  <si>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</si>
  <si>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</si>
  <si>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</si>
  <si>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</si>
  <si>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</si>
  <si>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</si>
  <si>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</si>
  <si>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</si>
  <si>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</si>
  <si>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</si>
  <si>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</si>
  <si>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</si>
  <si>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</si>
  <si>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</si>
  <si>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</si>
  <si>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</si>
  <si>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</si>
  <si>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</si>
  <si>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</si>
  <si>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</si>
  <si>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</si>
  <si>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</si>
  <si>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</si>
  <si>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</si>
  <si>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</si>
  <si>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</si>
  <si>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</si>
  <si>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</si>
  <si>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</si>
  <si>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</si>
  <si>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</si>
  <si>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</si>
  <si>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</si>
  <si>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</si>
  <si>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</si>
  <si>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</si>
  <si>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</si>
  <si>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</si>
  <si>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</si>
  <si>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</si>
  <si>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</si>
  <si>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</si>
  <si>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</si>
  <si>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</si>
  <si>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</si>
  <si>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</si>
  <si>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</si>
  <si>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</si>
  <si>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</si>
  <si>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</si>
  <si>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</si>
  <si>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</si>
  <si>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</si>
  <si>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</si>
  <si>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</si>
  <si>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</si>
  <si>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</si>
  <si>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</si>
  <si>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</si>
  <si>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</si>
  <si>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</si>
  <si>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</si>
  <si>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</si>
  <si>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</si>
  <si>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</si>
  <si>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</si>
  <si>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</si>
  <si>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</si>
  <si>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</si>
  <si>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</si>
  <si>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</si>
  <si>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</si>
  <si>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</si>
  <si>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</si>
  <si>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</si>
  <si>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</si>
  <si>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</si>
  <si>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</si>
  <si>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</si>
  <si>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</si>
  <si>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</si>
  <si>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</si>
  <si>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</si>
  <si>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</si>
  <si>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</si>
  <si>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</si>
  <si>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</si>
  <si>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</si>
  <si>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</si>
  <si>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</si>
  <si>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</si>
  <si>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</si>
  <si>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</si>
  <si>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</si>
  <si>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</si>
  <si>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</si>
  <si>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</si>
  <si>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</si>
  <si>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</si>
  <si>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</si>
  <si>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</si>
  <si>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</si>
  <si>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</si>
  <si>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</si>
  <si>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</si>
  <si>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</si>
  <si>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</si>
  <si>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</si>
  <si>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</si>
  <si>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</si>
  <si>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</si>
  <si>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</si>
  <si>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</si>
  <si>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</si>
  <si>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</si>
  <si>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</si>
  <si>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</si>
  <si>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</si>
  <si>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</si>
  <si>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</si>
  <si>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</si>
  <si>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</si>
  <si>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</si>
  <si>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</si>
  <si>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</si>
  <si>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</si>
  <si>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</si>
  <si>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</si>
  <si>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</si>
  <si>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</si>
  <si>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</si>
  <si>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</si>
  <si>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</si>
  <si>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</si>
  <si>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</si>
  <si>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</si>
  <si>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</si>
  <si>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</si>
  <si>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</si>
  <si>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</si>
  <si>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</si>
  <si>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</si>
  <si>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</si>
  <si>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</si>
  <si>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</si>
  <si>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</si>
  <si>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</si>
  <si>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</si>
  <si>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</si>
  <si>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</si>
  <si>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</si>
  <si>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</si>
  <si>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</si>
  <si>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</si>
  <si>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</si>
  <si>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</si>
  <si>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</si>
  <si>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</si>
  <si>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</si>
  <si>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</si>
  <si>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</si>
  <si>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</si>
  <si>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</si>
  <si>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</si>
  <si>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</si>
  <si>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</si>
  <si>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</si>
  <si>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</si>
  <si>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</si>
  <si>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</si>
  <si>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</si>
  <si>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</si>
  <si>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</si>
  <si>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</si>
  <si>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</si>
  <si>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</si>
  <si>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</si>
  <si>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</si>
  <si>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</si>
  <si>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</si>
  <si>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</si>
  <si>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</si>
  <si>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</si>
  <si>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</si>
  <si>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</si>
  <si>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</si>
  <si>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</si>
  <si>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</si>
  <si>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</si>
  <si>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</si>
  <si>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</si>
  <si>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</si>
  <si>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</si>
  <si>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</si>
  <si>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</si>
  <si>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</si>
  <si>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</si>
  <si>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</si>
  <si>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</si>
  <si>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</si>
  <si>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</si>
  <si>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</si>
  <si>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</si>
  <si>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</si>
  <si>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</si>
  <si>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</si>
  <si>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</si>
  <si>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</si>
  <si>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</si>
  <si>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</si>
  <si>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</si>
  <si>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</si>
  <si>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</si>
  <si>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</si>
  <si>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</si>
  <si>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</si>
  <si>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</si>
  <si>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</si>
  <si>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</si>
  <si>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</si>
  <si>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</si>
  <si>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</si>
  <si>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</si>
  <si>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</si>
  <si>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</si>
  <si>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</si>
  <si>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</si>
  <si>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</si>
  <si>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</si>
  <si>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</si>
  <si>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</si>
  <si>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</si>
  <si>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</si>
  <si>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</si>
  <si>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</si>
  <si>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</si>
  <si>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</si>
  <si>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</si>
  <si>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</si>
  <si>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</si>
  <si>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</si>
  <si>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</si>
  <si>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</si>
  <si>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</si>
  <si>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</si>
  <si>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</si>
  <si>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</si>
  <si>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</si>
  <si>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</si>
  <si>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</si>
  <si>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</si>
  <si>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</si>
  <si>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</si>
  <si>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</si>
  <si>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</si>
  <si>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</si>
  <si>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</si>
  <si>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</si>
  <si>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</si>
  <si>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</si>
  <si>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</si>
  <si>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</si>
  <si>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</si>
  <si>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</si>
  <si>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</si>
  <si>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</si>
  <si>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</si>
  <si>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</si>
  <si>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</si>
  <si>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</si>
  <si>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</si>
  <si>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</si>
  <si>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</si>
  <si>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</si>
  <si>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</si>
  <si>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</si>
  <si>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</si>
  <si>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</si>
  <si>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</si>
  <si>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</si>
  <si>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</si>
  <si>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</si>
  <si>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</si>
  <si>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</si>
  <si>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</si>
  <si>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</si>
  <si>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</si>
  <si>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</si>
  <si>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</si>
  <si>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</si>
  <si>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</si>
  <si>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</si>
  <si>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</si>
  <si>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</si>
  <si>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</si>
  <si>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</si>
  <si>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</si>
  <si>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</si>
  <si>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</si>
  <si>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</si>
  <si>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</si>
  <si>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</si>
  <si>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</si>
  <si>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</si>
  <si>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</si>
  <si>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</si>
  <si>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</si>
  <si>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</si>
  <si>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</si>
  <si>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</si>
  <si>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</si>
  <si>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</si>
  <si>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</si>
  <si>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</si>
  <si>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</si>
  <si>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</si>
  <si>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</si>
  <si>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</si>
  <si>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</si>
  <si>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</si>
  <si>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</si>
  <si>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</si>
  <si>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</si>
  <si>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</si>
  <si>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</si>
  <si>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</si>
  <si>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</si>
  <si>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</si>
  <si>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</si>
  <si>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</si>
  <si>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</si>
  <si>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</si>
  <si>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</si>
  <si>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</si>
  <si>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</si>
  <si>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</si>
  <si>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</si>
  <si>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</si>
  <si>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</si>
  <si>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</si>
  <si>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</si>
  <si>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</si>
  <si>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</si>
  <si>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</si>
  <si>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</si>
  <si>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</si>
  <si>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</si>
  <si>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</si>
  <si>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</si>
  <si>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</si>
  <si>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</si>
  <si>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</si>
  <si>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</si>
  <si>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</si>
  <si>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</si>
  <si>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</si>
  <si>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</si>
  <si>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</si>
  <si>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</si>
  <si>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</si>
  <si>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</si>
  <si>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</si>
  <si>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</si>
  <si>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</si>
  <si>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</si>
  <si>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</si>
  <si>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</si>
  <si>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</si>
  <si>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</si>
  <si>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</si>
  <si>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</si>
  <si>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</si>
  <si>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</si>
  <si>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</si>
  <si>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</si>
  <si>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</si>
  <si>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</si>
  <si>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</si>
  <si>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</si>
  <si>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</si>
  <si>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</si>
  <si>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</si>
  <si>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</si>
  <si>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</si>
  <si>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</si>
  <si>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</si>
  <si>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</si>
  <si>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</si>
  <si>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</si>
  <si>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</si>
  <si>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</si>
  <si>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</si>
  <si>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</si>
  <si>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</si>
  <si>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</si>
  <si>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</si>
  <si>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</si>
  <si>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</si>
  <si>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</si>
  <si>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</si>
  <si>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</si>
  <si>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</si>
  <si>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</si>
  <si>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</si>
  <si>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</si>
  <si>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</si>
  <si>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</si>
  <si>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</si>
  <si>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</si>
  <si>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</si>
  <si>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</si>
  <si>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</si>
  <si>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</si>
  <si>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</si>
  <si>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</si>
  <si>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</si>
  <si>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</si>
  <si>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</si>
  <si>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</si>
  <si>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</si>
  <si>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</si>
  <si>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</si>
  <si>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</si>
  <si>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</si>
  <si>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</si>
  <si>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</si>
  <si>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</si>
  <si>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</si>
  <si>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</si>
  <si>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</si>
  <si>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</si>
  <si>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</si>
  <si>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</si>
  <si>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</si>
  <si>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</si>
  <si>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</si>
  <si>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</si>
  <si>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</si>
  <si>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</si>
  <si>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</si>
  <si>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</si>
  <si>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</si>
  <si>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</si>
  <si>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</si>
  <si>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</si>
  <si>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</si>
  <si>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</si>
  <si>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</si>
  <si>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</si>
  <si>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</si>
  <si>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</si>
  <si>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</si>
  <si>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</si>
  <si>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</si>
  <si>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</si>
  <si>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</si>
  <si>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</si>
  <si>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</si>
  <si>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</si>
  <si>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</si>
  <si>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</si>
  <si>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</si>
  <si>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</si>
  <si>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</si>
  <si>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</si>
  <si>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</si>
  <si>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</si>
  <si>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</si>
  <si>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</si>
  <si>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</si>
  <si>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</si>
  <si>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</si>
  <si>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</si>
  <si>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</si>
  <si>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</si>
  <si>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</si>
  <si>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</si>
  <si>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</si>
  <si>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</si>
  <si>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</si>
  <si>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</si>
  <si>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</si>
  <si>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</si>
  <si>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</si>
  <si>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</si>
  <si>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</si>
  <si>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</si>
  <si>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</si>
  <si>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</si>
  <si>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</si>
  <si>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</si>
  <si>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</si>
  <si>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</si>
  <si>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</si>
  <si>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</si>
  <si>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</si>
  <si>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</si>
  <si>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</si>
  <si>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</si>
  <si>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</si>
  <si>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</si>
  <si>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</si>
  <si>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</si>
  <si>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</si>
  <si>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</si>
  <si>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</si>
  <si>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</si>
  <si>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</si>
  <si>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</si>
  <si>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</si>
  <si>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</si>
  <si>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</si>
  <si>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</si>
  <si>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</si>
  <si>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</si>
  <si>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</si>
  <si>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</si>
  <si>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</si>
  <si>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</si>
  <si>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</si>
  <si>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</si>
  <si>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</si>
  <si>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</si>
  <si>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</si>
  <si>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</si>
  <si>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</si>
  <si>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</si>
  <si>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</si>
  <si>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</si>
  <si>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</si>
  <si>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</si>
  <si>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</si>
  <si>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</si>
  <si>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</si>
  <si>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</si>
  <si>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</si>
  <si>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</si>
  <si>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</si>
  <si>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</si>
  <si>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</si>
  <si>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</si>
  <si>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</si>
  <si>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</si>
  <si>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</si>
  <si>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</si>
  <si>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</si>
  <si>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</si>
  <si>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</si>
  <si>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</si>
  <si>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</si>
  <si>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</si>
  <si>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</si>
  <si>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</si>
  <si>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</si>
  <si>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</si>
  <si>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</si>
  <si>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</si>
  <si>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</si>
  <si>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</si>
  <si>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</si>
  <si>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</si>
  <si>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</si>
  <si>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</si>
  <si>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</si>
  <si>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</si>
  <si>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</si>
  <si>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</si>
  <si>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</si>
  <si>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</si>
  <si>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</si>
  <si>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</si>
  <si>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</si>
  <si>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</si>
  <si>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</si>
  <si>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</si>
  <si>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</si>
  <si>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</si>
  <si>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</si>
  <si>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</si>
  <si>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</si>
  <si>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</si>
  <si>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</si>
  <si>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</si>
  <si>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</si>
  <si>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</si>
  <si>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</si>
  <si>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</si>
  <si>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</si>
  <si>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</si>
  <si>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</si>
  <si>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</si>
  <si>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</si>
  <si>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</si>
  <si>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</si>
  <si>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</si>
  <si>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</si>
  <si>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</si>
  <si>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</si>
  <si>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</si>
  <si>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</si>
  <si>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</si>
  <si>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</si>
  <si>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</si>
  <si>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</si>
  <si>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</si>
  <si>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</si>
  <si>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</si>
  <si>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</si>
  <si>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</si>
  <si>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</si>
  <si>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</si>
  <si>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</si>
  <si>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</si>
  <si>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</si>
  <si>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</si>
  <si>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</si>
  <si>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</si>
  <si>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</si>
  <si>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</si>
  <si>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</si>
  <si>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</si>
  <si>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</si>
  <si>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</si>
  <si>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</si>
  <si>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</si>
  <si>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</si>
  <si>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</si>
  <si>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</si>
  <si>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</si>
  <si>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</si>
  <si>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</si>
  <si>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</si>
  <si>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</si>
  <si>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</si>
  <si>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</si>
  <si>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</si>
  <si>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</si>
  <si>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</si>
  <si>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</si>
  <si>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</si>
  <si>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</si>
  <si>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</si>
  <si>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</si>
  <si>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</si>
  <si>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</si>
  <si>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</si>
  <si>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</si>
  <si>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</si>
  <si>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</si>
  <si>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</si>
  <si>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</si>
  <si>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</si>
  <si>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</si>
  <si>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</si>
  <si>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</si>
  <si>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</si>
  <si>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</si>
  <si>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</si>
  <si>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</si>
  <si>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</si>
  <si>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</si>
  <si>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</si>
  <si>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</si>
  <si>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</si>
  <si>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</si>
  <si>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</si>
  <si>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</si>
  <si>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</si>
  <si>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</si>
  <si>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</si>
  <si>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</si>
  <si>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</si>
  <si>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</si>
  <si>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</si>
  <si>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</si>
  <si>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</si>
  <si>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</si>
  <si>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</si>
  <si>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</si>
  <si>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</si>
  <si>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</si>
  <si>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</si>
  <si>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</si>
  <si>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</si>
  <si>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</si>
  <si>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</si>
  <si>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</si>
  <si>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</si>
  <si>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</si>
  <si>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</si>
  <si>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</si>
  <si>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</si>
  <si>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</si>
  <si>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</si>
  <si>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</si>
  <si>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</si>
  <si>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</si>
  <si>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</si>
  <si>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</si>
  <si>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</si>
  <si>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</si>
  <si>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</si>
  <si>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</si>
  <si>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</si>
  <si>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</si>
  <si>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</si>
  <si>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</si>
  <si>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</si>
  <si>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</si>
  <si>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</si>
  <si>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</si>
  <si>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</si>
  <si>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</si>
  <si>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</si>
  <si>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</si>
  <si>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</si>
  <si>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</si>
  <si>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</si>
  <si>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</si>
  <si>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</si>
  <si>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</si>
  <si>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</si>
  <si>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</si>
  <si>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</si>
  <si>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</si>
  <si>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</si>
  <si>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</si>
  <si>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</si>
  <si>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</si>
  <si>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</si>
  <si>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</si>
  <si>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</si>
  <si>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</si>
  <si>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</si>
  <si>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</si>
  <si>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</si>
  <si>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</si>
  <si>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</si>
  <si>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</si>
  <si>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</si>
  <si>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</si>
  <si>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</si>
  <si>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</si>
  <si>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</si>
  <si>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</si>
  <si>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</si>
  <si>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</si>
  <si>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</si>
  <si>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</si>
  <si>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</si>
  <si>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</si>
  <si>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</si>
  <si>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</si>
  <si>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</si>
  <si>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</si>
  <si>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</si>
  <si>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</si>
  <si>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</si>
  <si>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</si>
  <si>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</si>
  <si>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</si>
  <si>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</si>
  <si>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</si>
  <si>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</si>
  <si>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</si>
  <si>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</si>
  <si>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</si>
  <si>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</si>
  <si>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</si>
  <si>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</si>
  <si>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</si>
  <si>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</si>
  <si>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</si>
  <si>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</si>
  <si>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</si>
  <si>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</si>
  <si>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</si>
  <si>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</si>
  <si>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</si>
  <si>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</si>
  <si>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</si>
  <si>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</si>
  <si>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</si>
  <si>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</si>
  <si>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</si>
  <si>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</si>
  <si>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</si>
  <si>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</si>
  <si>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</si>
  <si>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</si>
  <si>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</si>
  <si>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</si>
  <si>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</si>
  <si>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</si>
  <si>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</si>
  <si>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</si>
  <si>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</si>
  <si>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</si>
  <si>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</si>
  <si>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</si>
  <si>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</si>
  <si>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</si>
  <si>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</si>
  <si>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</si>
  <si>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</si>
  <si>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</si>
  <si>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</si>
  <si>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</si>
  <si>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</si>
  <si>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</si>
  <si>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</si>
  <si>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</si>
  <si>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</si>
  <si>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</si>
  <si>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</si>
  <si>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</si>
  <si>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</si>
  <si>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</si>
  <si>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</si>
  <si>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</si>
  <si>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</si>
  <si>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</si>
  <si>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</si>
  <si>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</si>
  <si>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</si>
  <si>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</si>
  <si>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</si>
  <si>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</si>
  <si>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</si>
  <si>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</si>
  <si>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</si>
  <si>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</si>
  <si>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</si>
  <si>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</si>
  <si>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</si>
  <si>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</si>
  <si>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</si>
  <si>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</si>
  <si>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</si>
  <si>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</si>
  <si>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</si>
  <si>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</si>
  <si>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</si>
  <si>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</si>
  <si>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</si>
  <si>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</si>
  <si>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</si>
  <si>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</si>
  <si>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</si>
  <si>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</si>
  <si>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</si>
  <si>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</si>
  <si>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</si>
  <si>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</si>
  <si>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</si>
  <si>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</si>
  <si>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</si>
  <si>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</si>
  <si>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</si>
  <si>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</si>
  <si>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</si>
  <si>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</si>
  <si>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</si>
  <si>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</si>
  <si>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</si>
  <si>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</si>
  <si>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</si>
  <si>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</si>
  <si>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</si>
  <si>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</si>
  <si>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</si>
  <si>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</si>
  <si>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</si>
  <si>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</si>
  <si>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</si>
  <si>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</si>
  <si>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</si>
  <si>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</si>
  <si>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</si>
  <si>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</si>
  <si>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</si>
  <si>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</si>
  <si>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</si>
  <si>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</si>
  <si>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</si>
  <si>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</si>
  <si>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</si>
  <si>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</si>
  <si>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</si>
  <si>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</si>
  <si>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</si>
  <si>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</si>
  <si>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</si>
  <si>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</si>
  <si>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</si>
  <si>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</si>
  <si>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</si>
  <si>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</si>
  <si>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</si>
  <si>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</si>
  <si>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</si>
  <si>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</si>
  <si>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</si>
  <si>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</si>
  <si>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</si>
  <si>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</si>
  <si>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</si>
  <si>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</si>
  <si>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</si>
  <si>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</si>
  <si>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</si>
  <si>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</si>
  <si>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</si>
  <si>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</si>
  <si>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</si>
  <si>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</si>
  <si>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</si>
  <si>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</si>
  <si>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</si>
  <si>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</si>
  <si>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</si>
  <si>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</si>
  <si>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</si>
  <si>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</si>
  <si>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</si>
  <si>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</si>
  <si>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</si>
  <si>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</si>
  <si>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</si>
  <si>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</si>
  <si>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</si>
  <si>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</si>
  <si>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</si>
  <si>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</si>
  <si>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</si>
  <si>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</si>
  <si>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</si>
  <si>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</si>
  <si>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</si>
  <si>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</si>
  <si>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</si>
  <si>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</si>
  <si>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</si>
  <si>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</si>
  <si>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</si>
  <si>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</si>
  <si>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</si>
  <si>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</si>
  <si>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</si>
  <si>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</si>
  <si>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</si>
  <si>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</si>
  <si>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</si>
  <si>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</si>
  <si>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</si>
  <si>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</si>
  <si>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</si>
  <si>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</si>
  <si>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</si>
  <si>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</si>
  <si>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</si>
  <si>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</si>
  <si>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</si>
  <si>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</si>
  <si>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</si>
  <si>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</si>
  <si>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</si>
  <si>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</si>
  <si>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</si>
  <si>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</si>
  <si>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</si>
  <si>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</si>
  <si>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</si>
  <si>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</si>
  <si>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</si>
  <si>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</si>
  <si>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</si>
  <si>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</si>
  <si>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</si>
  <si>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</si>
  <si>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</si>
  <si>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</si>
  <si>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</si>
  <si>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</si>
  <si>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</si>
  <si>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</si>
  <si>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</si>
  <si>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</si>
  <si>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</si>
  <si>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</si>
  <si>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</si>
  <si>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</si>
  <si>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</si>
  <si>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</si>
  <si>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</si>
  <si>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</si>
  <si>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</si>
  <si>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</si>
  <si>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</si>
  <si>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</si>
  <si>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</si>
  <si>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</si>
  <si>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</si>
  <si>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</si>
  <si>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</si>
  <si>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</si>
  <si>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</si>
  <si>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</si>
  <si>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</si>
  <si>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</si>
  <si>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</si>
  <si>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</si>
  <si>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</si>
  <si>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</si>
  <si>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</si>
  <si>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</si>
  <si>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</si>
  <si>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</si>
  <si>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</si>
  <si>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</si>
  <si>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</si>
  <si>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</si>
  <si>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</si>
  <si>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</si>
  <si>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</si>
  <si>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</si>
  <si>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</si>
  <si>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</si>
  <si>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</si>
  <si>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</si>
  <si>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</si>
  <si>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</si>
  <si>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</si>
  <si>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</si>
  <si>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</si>
  <si>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</si>
  <si>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</si>
  <si>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</si>
  <si>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</si>
  <si>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</si>
  <si>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</si>
  <si>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</si>
  <si>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</si>
  <si>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</si>
  <si>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</si>
  <si>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</si>
  <si>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</si>
  <si>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</si>
  <si>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</si>
  <si>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</si>
  <si>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</si>
  <si>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</si>
  <si>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</si>
  <si>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</si>
  <si>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</si>
  <si>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</si>
  <si>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</si>
  <si>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</si>
  <si>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</si>
  <si>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</si>
  <si>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</si>
  <si>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</si>
  <si>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</si>
  <si>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</si>
  <si>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</si>
  <si>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</si>
  <si>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</si>
  <si>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</si>
  <si>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</si>
  <si>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</si>
  <si>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</si>
  <si>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</si>
  <si>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</si>
  <si>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</si>
  <si>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</si>
  <si>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</si>
  <si>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</si>
  <si>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</si>
  <si>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</si>
  <si>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</si>
  <si>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</si>
  <si>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</si>
  <si>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</si>
  <si>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</si>
  <si>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</si>
  <si>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</si>
  <si>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</si>
  <si>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</si>
  <si>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</si>
  <si>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</si>
  <si>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</si>
  <si>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</si>
  <si>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</si>
  <si>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</si>
  <si>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</si>
  <si>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</si>
  <si>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</si>
  <si>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</si>
  <si>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</si>
  <si>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</si>
  <si>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</si>
  <si>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</si>
  <si>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</si>
  <si>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</si>
  <si>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</si>
  <si>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</si>
  <si>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</si>
  <si>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</si>
  <si>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</si>
  <si>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</si>
  <si>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</si>
  <si>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</si>
  <si>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</si>
  <si>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</si>
  <si>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</si>
  <si>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</si>
  <si>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</si>
  <si>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</si>
  <si>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</si>
  <si>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</si>
  <si>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</si>
  <si>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</si>
  <si>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</si>
  <si>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</si>
  <si>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</si>
  <si>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</si>
  <si>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</si>
  <si>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</si>
  <si>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</si>
  <si>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</si>
  <si>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</si>
  <si>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</si>
  <si>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</si>
  <si>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</si>
  <si>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</si>
  <si>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</si>
  <si>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</si>
  <si>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</si>
  <si>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</si>
  <si>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</si>
  <si>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</si>
  <si>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</si>
  <si>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</si>
  <si>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</si>
  <si>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</si>
  <si>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</si>
  <si>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</si>
  <si>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</si>
  <si>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</si>
  <si>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</si>
  <si>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</si>
  <si>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</si>
  <si>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</si>
  <si>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</si>
  <si>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</si>
  <si>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</si>
  <si>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</si>
  <si>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</si>
  <si>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</si>
  <si>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</si>
  <si>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</si>
  <si>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</si>
  <si>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</si>
  <si>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</si>
  <si>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</si>
  <si>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</si>
  <si>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</si>
  <si>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</si>
  <si>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</si>
  <si>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</si>
  <si>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</si>
  <si>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</si>
  <si>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</si>
  <si>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</si>
  <si>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</si>
  <si>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</si>
  <si>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</si>
  <si>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</si>
  <si>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</si>
  <si>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</si>
  <si>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</si>
  <si>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</si>
  <si>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</si>
  <si>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</si>
  <si>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</si>
  <si>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</si>
  <si>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</si>
  <si>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</si>
  <si>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</si>
  <si>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</si>
  <si>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</si>
  <si>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</si>
  <si>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</si>
  <si>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</si>
  <si>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</si>
  <si>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</si>
  <si>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</si>
  <si>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</si>
  <si>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</si>
  <si>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</si>
  <si>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</si>
  <si>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</si>
  <si>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</si>
  <si>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</si>
  <si>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</si>
  <si>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</si>
  <si>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</si>
  <si>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</si>
  <si>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</si>
  <si>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</si>
  <si>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</si>
  <si>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</si>
  <si>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</si>
  <si>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</si>
  <si>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</si>
  <si>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</si>
  <si>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</si>
  <si>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</si>
  <si>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</si>
  <si>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</si>
  <si>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</si>
  <si>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</si>
  <si>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</si>
  <si>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</si>
  <si>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</si>
  <si>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</si>
  <si>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</si>
  <si>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</si>
  <si>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</si>
  <si>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</si>
  <si>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</si>
  <si>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</si>
  <si>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</si>
  <si>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</si>
  <si>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</si>
  <si>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</si>
  <si>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</si>
  <si>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</si>
  <si>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</si>
  <si>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</si>
  <si>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</si>
  <si>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</si>
  <si>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</si>
  <si>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</si>
  <si>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</si>
  <si>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</si>
  <si>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</si>
  <si>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</si>
  <si>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</si>
  <si>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</si>
  <si>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</si>
  <si>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</si>
  <si>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</si>
  <si>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</si>
  <si>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</si>
  <si>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</si>
  <si>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</si>
  <si>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</si>
  <si>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</si>
  <si>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</si>
  <si>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</si>
  <si>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</si>
  <si>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</si>
  <si>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</si>
  <si>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</si>
  <si>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</si>
  <si>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</si>
  <si>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</si>
  <si>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</si>
  <si>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</si>
  <si>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</si>
  <si>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</si>
  <si>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</si>
  <si>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</si>
  <si>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</si>
  <si>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</si>
  <si>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</si>
  <si>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</si>
  <si>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</si>
  <si>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</si>
  <si>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</si>
  <si>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</si>
  <si>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</si>
  <si>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</si>
  <si>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</si>
  <si>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</si>
  <si>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</si>
  <si>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</si>
  <si>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</si>
  <si>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</si>
  <si>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</si>
  <si>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</si>
  <si>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</si>
  <si>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</si>
  <si>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</si>
  <si>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</si>
  <si>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</si>
  <si>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</si>
  <si>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</si>
  <si>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</si>
  <si>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</si>
  <si>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</si>
  <si>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</si>
  <si>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</si>
  <si>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</si>
  <si>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</si>
  <si>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</si>
  <si>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</si>
  <si>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</si>
  <si>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</si>
  <si>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</si>
  <si>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</si>
  <si>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</si>
  <si>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</si>
  <si>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</si>
  <si>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</si>
  <si>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</si>
  <si>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</si>
  <si>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</si>
  <si>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</si>
  <si>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</si>
  <si>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</si>
  <si>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</si>
  <si>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</si>
  <si>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</si>
  <si>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</si>
  <si>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</si>
  <si>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</si>
  <si>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</si>
  <si>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</si>
  <si>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</si>
  <si>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</si>
  <si>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</si>
  <si>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</si>
  <si>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</si>
  <si>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</si>
  <si>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</si>
  <si>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</si>
  <si>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</si>
  <si>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</si>
  <si>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</si>
  <si>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</si>
  <si>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</si>
  <si>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</si>
  <si>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</si>
  <si>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</si>
  <si>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</si>
  <si>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</si>
  <si>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</si>
  <si>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</si>
  <si>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</si>
  <si>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</si>
  <si>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</si>
  <si>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</si>
  <si>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</si>
  <si>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</si>
  <si>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</si>
  <si>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</si>
  <si>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</si>
  <si>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</si>
  <si>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</si>
  <si>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</si>
  <si>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</si>
  <si>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</si>
  <si>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</si>
  <si>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</si>
  <si>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</si>
  <si>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</si>
  <si>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</si>
  <si>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</si>
  <si>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</si>
  <si>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</si>
  <si>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</si>
  <si>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</si>
  <si>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</si>
  <si>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</si>
  <si>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</si>
  <si>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</si>
  <si>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</si>
  <si>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</si>
  <si>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</si>
  <si>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</si>
  <si>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</si>
  <si>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</si>
  <si>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</si>
  <si>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</si>
  <si>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</si>
  <si>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</si>
  <si>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</si>
  <si>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</si>
  <si>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</si>
  <si>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</si>
  <si>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</si>
  <si>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</si>
  <si>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</si>
  <si>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</si>
  <si>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</si>
  <si>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</si>
  <si>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</si>
  <si>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</si>
  <si>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</si>
  <si>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</si>
  <si>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</si>
  <si>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</si>
  <si>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</si>
  <si>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</si>
  <si>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</si>
  <si>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</si>
  <si>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</si>
  <si>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</si>
  <si>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</si>
  <si>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</si>
  <si>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</si>
  <si>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</si>
  <si>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</si>
  <si>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</si>
  <si>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</si>
  <si>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</si>
  <si>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</si>
  <si>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</si>
  <si>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</si>
  <si>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</si>
  <si>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</si>
  <si>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</si>
  <si>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</si>
  <si>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</si>
  <si>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</si>
  <si>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</si>
  <si>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</si>
  <si>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</si>
  <si>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</si>
  <si>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</si>
  <si>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</si>
  <si>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</si>
  <si>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</si>
  <si>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</si>
  <si>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</si>
  <si>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</si>
  <si>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</si>
  <si>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</si>
  <si>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</si>
  <si>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</si>
  <si>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</si>
  <si>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</si>
  <si>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</si>
  <si>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</si>
  <si>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</si>
  <si>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</si>
  <si>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</si>
  <si>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</si>
  <si>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</si>
  <si>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</si>
  <si>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</si>
  <si>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</si>
  <si>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</si>
  <si>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</si>
  <si>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</si>
  <si>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</si>
  <si>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</si>
  <si>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</si>
  <si>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</si>
  <si>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</si>
  <si>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</si>
  <si>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</si>
  <si>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</si>
  <si>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</si>
  <si>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</si>
  <si>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</si>
  <si>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</si>
  <si>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</si>
  <si>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</si>
  <si>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</si>
  <si>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</si>
  <si>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</si>
  <si>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</si>
  <si>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</si>
  <si>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</si>
  <si>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</si>
  <si>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</si>
  <si>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</si>
  <si>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</si>
  <si>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</si>
  <si>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</si>
  <si>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</si>
  <si>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</si>
  <si>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</si>
  <si>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</si>
  <si>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</si>
  <si>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</si>
  <si>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</si>
  <si>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</si>
  <si>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</si>
  <si>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</si>
  <si>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</si>
  <si>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</si>
  <si>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</si>
  <si>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</si>
  <si>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</si>
  <si>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</si>
  <si>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</si>
  <si>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</si>
  <si>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</si>
  <si>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</si>
  <si>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</si>
  <si>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</si>
  <si>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</si>
  <si>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</si>
  <si>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</si>
  <si>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</si>
  <si>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</si>
  <si>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</si>
  <si>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</si>
  <si>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</si>
  <si>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</si>
  <si>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</si>
  <si>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</si>
  <si>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</si>
  <si>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</si>
  <si>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</si>
  <si>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</si>
  <si>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</si>
  <si>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</si>
  <si>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</si>
  <si>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</si>
  <si>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</si>
  <si>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</si>
  <si>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</si>
  <si>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</si>
  <si>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</si>
  <si>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</si>
  <si>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</si>
  <si>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</si>
  <si>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</si>
  <si>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</si>
  <si>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</si>
  <si>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</si>
  <si>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</si>
  <si>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</si>
  <si>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</si>
  <si>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</si>
  <si>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</si>
  <si>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</si>
  <si>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</si>
  <si>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</si>
  <si>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</si>
  <si>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</si>
  <si>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</si>
  <si>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</si>
  <si>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</si>
  <si>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</si>
  <si>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</si>
  <si>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</si>
  <si>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</si>
  <si>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</si>
  <si>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</si>
  <si>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</si>
  <si>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</si>
  <si>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</si>
  <si>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</si>
  <si>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</si>
  <si>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</si>
  <si>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</si>
  <si>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</si>
  <si>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</si>
  <si>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</si>
  <si>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</si>
  <si>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</si>
  <si>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</si>
  <si>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</si>
  <si>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</si>
  <si>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</si>
  <si>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</si>
  <si>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</si>
  <si>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</si>
  <si>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</si>
  <si>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</si>
  <si>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</si>
  <si>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</si>
  <si>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</si>
  <si>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</si>
  <si>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</si>
  <si>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</si>
  <si>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</si>
  <si>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</si>
  <si>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</si>
  <si>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</si>
  <si>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</si>
  <si>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</si>
  <si>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</si>
  <si>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</si>
  <si>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</si>
  <si>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</si>
  <si>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</si>
  <si>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</si>
  <si>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</si>
  <si>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</si>
  <si>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</si>
  <si>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</si>
  <si>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</si>
  <si>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</si>
  <si>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</si>
  <si>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</si>
  <si>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</si>
  <si>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</si>
  <si>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</si>
  <si>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</si>
  <si>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</si>
  <si>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</si>
  <si>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</si>
  <si>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</si>
  <si>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</si>
  <si>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</si>
  <si>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</si>
  <si>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</si>
  <si>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</si>
  <si>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</si>
  <si>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</si>
  <si>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</si>
  <si>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</si>
  <si>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</si>
  <si>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</si>
  <si>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</si>
  <si>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</si>
  <si>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</si>
  <si>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</si>
  <si>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</si>
  <si>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</si>
  <si>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</si>
  <si>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</si>
  <si>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</si>
  <si>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</si>
  <si>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</si>
  <si>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</si>
  <si>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</si>
  <si>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</si>
  <si>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</si>
  <si>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</si>
  <si>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</si>
  <si>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</si>
  <si>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</si>
  <si>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</si>
  <si>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</si>
  <si>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</si>
  <si>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</si>
  <si>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</si>
  <si>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</si>
  <si>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</si>
  <si>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</si>
  <si>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</si>
  <si>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</si>
  <si>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</si>
  <si>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</si>
  <si>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</si>
  <si>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</si>
  <si>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</si>
  <si>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</si>
  <si>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</si>
  <si>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</si>
  <si>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</si>
  <si>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</si>
  <si>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</si>
  <si>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</si>
  <si>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</si>
  <si>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</si>
  <si>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</si>
  <si>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</si>
  <si>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</si>
  <si>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</si>
  <si>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</si>
  <si>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</si>
  <si>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</si>
  <si>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</si>
  <si>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</si>
  <si>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</si>
  <si>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</si>
  <si>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</si>
  <si>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</si>
  <si>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</si>
  <si>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</si>
  <si>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</si>
  <si>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</si>
  <si>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</si>
  <si>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</si>
  <si>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</si>
  <si>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</si>
  <si>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</si>
  <si>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</si>
  <si>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</si>
  <si>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</si>
  <si>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</si>
  <si>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</si>
  <si>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</si>
  <si>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</si>
  <si>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</si>
  <si>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</si>
  <si>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</si>
  <si>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</si>
  <si>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</si>
  <si>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</si>
  <si>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</si>
  <si>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</si>
  <si>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</si>
  <si>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</si>
  <si>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</si>
  <si>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</si>
  <si>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</si>
  <si>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</si>
  <si>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</si>
  <si>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</si>
  <si>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</si>
  <si>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</si>
  <si>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</si>
  <si>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</si>
  <si>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</si>
  <si>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</si>
  <si>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</si>
  <si>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</si>
  <si>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</si>
  <si>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</si>
  <si>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</si>
  <si>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</si>
  <si>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</si>
  <si>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</si>
  <si>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</si>
  <si>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</si>
  <si>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</si>
  <si>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</si>
  <si>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</si>
  <si>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</si>
  <si>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</si>
  <si>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</si>
  <si>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</si>
  <si>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</si>
  <si>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</si>
  <si>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</si>
  <si>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</si>
  <si>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</si>
  <si>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</si>
  <si>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</si>
  <si>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</si>
  <si>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</si>
  <si>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</si>
  <si>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</si>
  <si>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</si>
  <si>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</si>
  <si>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</si>
  <si>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</si>
  <si>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</si>
  <si>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</si>
  <si>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</si>
  <si>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</si>
  <si>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</si>
  <si>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</si>
  <si>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</si>
  <si>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</si>
  <si>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</si>
  <si>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</si>
  <si>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</si>
  <si>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</si>
  <si>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</si>
  <si>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</si>
  <si>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</si>
  <si>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</si>
  <si>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</si>
  <si>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</si>
  <si>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</si>
  <si>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</si>
  <si>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</si>
  <si>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</si>
  <si>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</si>
  <si>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</si>
  <si>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</si>
  <si>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</si>
  <si>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</si>
  <si>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</si>
  <si>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</si>
  <si>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</si>
  <si>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</si>
  <si>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</si>
  <si>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</si>
  <si>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</si>
  <si>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</si>
  <si>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</si>
  <si>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</si>
  <si>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</si>
  <si>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</si>
  <si>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</si>
  <si>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</si>
  <si>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</si>
  <si>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</si>
  <si>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</si>
  <si>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</si>
  <si>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</si>
  <si>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</si>
  <si>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</si>
  <si>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</si>
  <si>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</si>
  <si>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</si>
  <si>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</si>
  <si>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</si>
  <si>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</si>
  <si>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</si>
  <si>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</si>
  <si>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</si>
  <si>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</si>
  <si>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</si>
  <si>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</si>
  <si>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</si>
  <si>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</si>
  <si>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</si>
  <si>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</si>
  <si>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</si>
  <si>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</si>
  <si>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</si>
  <si>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</si>
  <si>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</si>
  <si>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</si>
  <si>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</si>
  <si>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</si>
  <si>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</si>
  <si>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</si>
  <si>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</si>
  <si>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</si>
  <si>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</si>
  <si>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</si>
  <si>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</si>
  <si>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</si>
  <si>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</si>
  <si>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</si>
  <si>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</si>
  <si>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</si>
  <si>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</si>
  <si>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</si>
  <si>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</si>
  <si>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</si>
  <si>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</si>
  <si>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</si>
  <si>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</si>
  <si>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</si>
  <si>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</si>
  <si>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</si>
  <si>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</si>
  <si>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</si>
  <si>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</si>
  <si>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</si>
  <si>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</si>
  <si>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</si>
  <si>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</si>
  <si>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</si>
  <si>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</si>
  <si>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</si>
  <si>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</si>
  <si>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</si>
  <si>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</si>
  <si>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</si>
  <si>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</si>
  <si>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</si>
  <si>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</si>
  <si>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</si>
  <si>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</si>
  <si>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</si>
  <si>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</si>
  <si>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</si>
  <si>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</si>
  <si>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</si>
  <si>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</si>
  <si>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</si>
  <si>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</si>
  <si>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</si>
  <si>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</si>
  <si>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</si>
  <si>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</si>
  <si>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</si>
  <si>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</si>
  <si>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</si>
  <si>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</si>
  <si>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</si>
  <si>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</si>
  <si>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</si>
  <si>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</si>
  <si>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</si>
  <si>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</si>
  <si>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</si>
  <si>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</si>
  <si>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</si>
  <si>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</si>
  <si>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</si>
  <si>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</si>
  <si>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</si>
  <si>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</si>
  <si>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</si>
  <si>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</si>
  <si>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</si>
  <si>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</si>
  <si>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</si>
  <si>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</si>
  <si>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</si>
  <si>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</si>
  <si>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</si>
  <si>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</si>
  <si>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</si>
  <si>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</si>
  <si>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</si>
  <si>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</si>
  <si>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</si>
  <si>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</si>
  <si>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</si>
  <si>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</si>
  <si>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</si>
  <si>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</si>
  <si>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</si>
  <si>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</si>
  <si>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</si>
  <si>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</si>
  <si>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</si>
  <si>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</si>
  <si>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</si>
  <si>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</si>
  <si>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</si>
  <si>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</si>
  <si>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</si>
  <si>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</si>
  <si>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</si>
  <si>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</si>
  <si>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</si>
  <si>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</si>
  <si>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</si>
  <si>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</si>
  <si>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</si>
  <si>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</si>
  <si>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</si>
  <si>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</si>
  <si>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</si>
  <si>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</si>
  <si>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</si>
  <si>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</si>
  <si>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</si>
  <si>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</si>
  <si>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</si>
  <si>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</si>
  <si>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</si>
  <si>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</si>
  <si>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</si>
  <si>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</si>
  <si>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</si>
  <si>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</si>
  <si>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</si>
  <si>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</si>
  <si>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</si>
  <si>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</si>
  <si>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</si>
  <si>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</si>
  <si>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</si>
  <si>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</si>
  <si>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</si>
  <si>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</si>
  <si>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</si>
  <si>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</si>
  <si>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</si>
  <si>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</si>
  <si>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</si>
  <si>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</si>
  <si>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</si>
  <si>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</si>
  <si>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</si>
  <si>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</si>
  <si>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</si>
  <si>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</si>
  <si>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</si>
  <si>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</si>
  <si>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</si>
  <si>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</si>
  <si>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</si>
  <si>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</si>
  <si>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</si>
  <si>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</si>
  <si>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</si>
  <si>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</si>
  <si>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</si>
  <si>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</si>
  <si>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</si>
  <si>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</si>
  <si>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</si>
  <si>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</si>
  <si>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</si>
  <si>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</si>
  <si>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</si>
  <si>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</si>
  <si>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</si>
  <si>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</si>
  <si>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</si>
  <si>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</si>
  <si>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</si>
  <si>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</si>
  <si>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</si>
  <si>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</si>
  <si>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</si>
  <si>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</si>
  <si>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</si>
  <si>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</si>
  <si>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</si>
  <si>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</si>
  <si>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</si>
  <si>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</si>
  <si>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</si>
  <si>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</si>
  <si>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</si>
  <si>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</si>
  <si>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</si>
  <si>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</si>
  <si>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</si>
  <si>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</si>
  <si>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</si>
  <si>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</si>
  <si>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</si>
  <si>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</si>
  <si>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</si>
  <si>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</si>
  <si>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</si>
  <si>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</si>
  <si>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</si>
  <si>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</si>
  <si>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</si>
  <si>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</si>
  <si>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</si>
  <si>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</si>
  <si>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</si>
  <si>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</si>
  <si>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</si>
  <si>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</si>
  <si>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</si>
  <si>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</si>
  <si>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</si>
  <si>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</si>
  <si>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</si>
  <si>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</si>
  <si>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</si>
  <si>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</si>
  <si>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</si>
  <si>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</si>
  <si>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</si>
  <si>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</si>
  <si>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</si>
  <si>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</si>
  <si>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</si>
  <si>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</si>
  <si>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</si>
  <si>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</si>
  <si>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</si>
  <si>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</si>
  <si>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</si>
  <si>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</si>
  <si>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</si>
  <si>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</si>
  <si>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</si>
  <si>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</si>
  <si>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</si>
  <si>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</si>
  <si>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</si>
  <si>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</si>
  <si>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</si>
  <si>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</si>
  <si>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</si>
  <si>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</si>
  <si>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</si>
  <si>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</si>
  <si>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</si>
  <si>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</si>
  <si>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</si>
  <si>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</si>
  <si>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</si>
  <si>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</si>
  <si>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</si>
  <si>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</si>
  <si>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</si>
  <si>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</si>
  <si>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</si>
  <si>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</si>
  <si>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</si>
  <si>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</si>
  <si>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</si>
  <si>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</si>
  <si>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</si>
  <si>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</si>
  <si>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</si>
  <si>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</si>
  <si>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</si>
  <si>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</si>
  <si>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</si>
  <si>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</si>
  <si>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</si>
  <si>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</si>
  <si>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</si>
  <si>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</si>
  <si>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</si>
  <si>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</si>
  <si>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</si>
  <si>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</si>
  <si>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</si>
  <si>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</si>
  <si>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</si>
  <si>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</si>
  <si>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</si>
  <si>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</si>
  <si>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</si>
  <si>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</si>
  <si>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</si>
  <si>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</si>
  <si>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</si>
  <si>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</si>
  <si>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</si>
  <si>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</si>
  <si>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</si>
  <si>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</si>
  <si>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</si>
  <si>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</si>
  <si>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</si>
  <si>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</si>
  <si>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</si>
  <si>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</si>
  <si>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</si>
  <si>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</si>
  <si>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</si>
  <si>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</si>
  <si>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</si>
  <si>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</si>
  <si>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</si>
  <si>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</si>
  <si>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</si>
  <si>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</si>
  <si>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</si>
  <si>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</si>
  <si>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</si>
  <si>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</si>
  <si>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</si>
  <si>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</si>
  <si>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</si>
  <si>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</si>
  <si>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</si>
  <si>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</si>
  <si>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</si>
  <si>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</si>
  <si>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</si>
  <si>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</si>
  <si>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</si>
  <si>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</si>
  <si>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</si>
  <si>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</si>
  <si>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</si>
  <si>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</si>
  <si>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</si>
  <si>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</si>
  <si>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</si>
  <si>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</si>
  <si>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</si>
  <si>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</si>
  <si>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</si>
  <si>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</si>
  <si>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</si>
  <si>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</si>
  <si>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</si>
  <si>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</si>
  <si>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</si>
  <si>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</si>
  <si>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</si>
  <si>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</si>
  <si>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</si>
  <si>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</si>
  <si>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</si>
  <si>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</si>
  <si>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</si>
  <si>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</si>
  <si>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</si>
  <si>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</si>
  <si>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</si>
  <si>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</si>
  <si>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</si>
  <si>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</si>
  <si>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</si>
  <si>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</si>
  <si>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</si>
  <si>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</si>
  <si>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</si>
  <si>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</si>
  <si>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</si>
  <si>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</si>
  <si>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</si>
  <si>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</si>
  <si>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</si>
  <si>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</si>
  <si>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</si>
  <si>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</si>
  <si>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</si>
  <si>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</si>
  <si>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</si>
  <si>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</si>
  <si>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</si>
  <si>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</si>
  <si>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</si>
  <si>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</si>
  <si>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</si>
  <si>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</si>
  <si>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</si>
  <si>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</si>
  <si>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</si>
  <si>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</si>
  <si>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</si>
  <si>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</si>
  <si>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</si>
  <si>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</si>
  <si>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</si>
  <si>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</si>
  <si>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</si>
  <si>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</si>
  <si>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</si>
  <si>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</si>
  <si>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</si>
  <si>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</si>
  <si>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</si>
  <si>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</si>
  <si>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</si>
  <si>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</si>
  <si>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</si>
  <si>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</si>
  <si>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</si>
  <si>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</si>
  <si>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</si>
  <si>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</si>
  <si>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</si>
  <si>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</si>
  <si>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</si>
  <si>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</si>
  <si>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</si>
  <si>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</si>
  <si>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</si>
  <si>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</si>
  <si>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</si>
  <si>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</si>
  <si>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</si>
  <si>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</si>
  <si>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</si>
  <si>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</si>
  <si>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</si>
  <si>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</si>
  <si>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</si>
  <si>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</si>
  <si>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</si>
  <si>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</si>
  <si>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</si>
  <si>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</si>
  <si>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</si>
  <si>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</si>
  <si>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</si>
  <si>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</si>
  <si>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</si>
  <si>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</si>
  <si>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</si>
  <si>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</si>
  <si>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</si>
  <si>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</si>
  <si>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</si>
  <si>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</si>
  <si>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</si>
  <si>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</si>
  <si>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</si>
  <si>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</si>
  <si>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</si>
  <si>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</si>
  <si>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</si>
  <si>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</si>
  <si>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</si>
  <si>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</si>
  <si>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</si>
  <si>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</si>
  <si>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</si>
  <si>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</si>
  <si>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</si>
  <si>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</si>
  <si>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</si>
  <si>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</si>
  <si>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</si>
  <si>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</si>
  <si>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</si>
  <si>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</si>
  <si>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</si>
  <si>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</si>
  <si>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</si>
  <si>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</si>
  <si>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</si>
  <si>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</si>
  <si>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</si>
  <si>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</si>
  <si>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</si>
  <si>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</si>
  <si>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</si>
  <si>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</si>
  <si>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</si>
  <si>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</si>
  <si>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</si>
  <si>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</si>
  <si>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</si>
  <si>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</si>
  <si>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</si>
  <si>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</si>
  <si>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</si>
  <si>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</si>
  <si>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</si>
  <si>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</si>
  <si>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</si>
  <si>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</si>
  <si>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</si>
  <si>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</si>
  <si>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</si>
  <si>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</si>
  <si>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</si>
  <si>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</si>
  <si>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</si>
  <si>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</si>
  <si>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</si>
  <si>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</si>
  <si>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</si>
  <si>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</si>
  <si>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</si>
  <si>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</si>
  <si>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</si>
  <si>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</si>
  <si>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</si>
  <si>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</si>
  <si>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</si>
  <si>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</si>
  <si>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</si>
  <si>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</si>
  <si>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</si>
  <si>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</si>
  <si>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</si>
  <si>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</si>
  <si>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</si>
  <si>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</si>
  <si>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</si>
  <si>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</si>
  <si>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</si>
  <si>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</si>
  <si>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</si>
  <si>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</si>
  <si>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</si>
  <si>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</si>
  <si>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</si>
  <si>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</si>
  <si>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</si>
  <si>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</si>
  <si>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</si>
  <si>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</si>
  <si>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</si>
  <si>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</si>
  <si>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</si>
  <si>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</si>
  <si>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</si>
  <si>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</si>
  <si>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</si>
  <si>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</si>
  <si>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</si>
  <si>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</si>
  <si>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</si>
  <si>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</si>
  <si>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</si>
  <si>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</si>
  <si>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</si>
  <si>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</si>
  <si>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</si>
  <si>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</si>
  <si>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</si>
  <si>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</si>
  <si>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</si>
  <si>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</si>
  <si>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</si>
  <si>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</si>
  <si>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</si>
  <si>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</si>
  <si>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</si>
  <si>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</si>
  <si>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</si>
  <si>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</si>
  <si>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</si>
  <si>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</si>
  <si>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</si>
  <si>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</si>
  <si>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</si>
  <si>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</si>
  <si>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</si>
  <si>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</si>
  <si>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</si>
  <si>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</si>
  <si>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</si>
  <si>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</si>
  <si>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</si>
  <si>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</si>
  <si>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</si>
  <si>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</si>
  <si>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</si>
  <si>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</si>
  <si>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</si>
  <si>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</si>
  <si>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</si>
  <si>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</si>
  <si>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</si>
  <si>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</si>
  <si>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</si>
  <si>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</si>
  <si>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</si>
  <si>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</si>
  <si>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</si>
  <si>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</si>
  <si>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</si>
  <si>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</si>
  <si>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</si>
  <si>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</si>
  <si>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</si>
  <si>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</si>
  <si>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</si>
  <si>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</si>
  <si>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</si>
  <si>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</si>
  <si>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</si>
  <si>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</si>
  <si>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</si>
  <si>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</si>
  <si>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</si>
  <si>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</si>
  <si>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</si>
  <si>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</si>
  <si>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</si>
  <si>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</si>
  <si>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</si>
  <si>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</si>
  <si>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</si>
  <si>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</si>
  <si>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</si>
  <si>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</si>
  <si>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</si>
  <si>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</si>
  <si>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</si>
  <si>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</si>
  <si>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</si>
  <si>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</si>
  <si>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</si>
  <si>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</si>
  <si>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</si>
  <si>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</si>
  <si>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</si>
  <si>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</si>
  <si>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</si>
  <si>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</si>
  <si>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</si>
  <si>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</si>
  <si>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</si>
  <si>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</si>
  <si>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</si>
  <si>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</si>
  <si>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</si>
  <si>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</si>
  <si>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</si>
  <si>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</si>
  <si>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</si>
  <si>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</si>
  <si>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</si>
  <si>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</si>
  <si>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</si>
  <si>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</si>
  <si>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</si>
  <si>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</si>
  <si>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</si>
  <si>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</si>
  <si>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</si>
  <si>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</si>
  <si>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</si>
  <si>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</si>
  <si>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</si>
  <si>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</si>
  <si>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</si>
  <si>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</si>
  <si>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</si>
  <si>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</si>
  <si>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</si>
  <si>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</si>
  <si>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</si>
  <si>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</si>
  <si>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</si>
  <si>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</si>
  <si>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</si>
  <si>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</si>
  <si>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</si>
  <si>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</si>
  <si>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</si>
  <si>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</si>
  <si>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</si>
  <si>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</si>
  <si>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</si>
  <si>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</si>
  <si>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</si>
  <si>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</si>
  <si>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</si>
  <si>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</si>
  <si>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</si>
  <si>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</si>
  <si>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</si>
  <si>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</si>
  <si>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</si>
  <si>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</si>
  <si>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</si>
  <si>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</si>
  <si>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</si>
  <si>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</si>
  <si>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</si>
  <si>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</si>
  <si>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</si>
  <si>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</si>
  <si>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</si>
  <si>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</si>
  <si>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</si>
  <si>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</si>
  <si>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</si>
  <si>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</si>
  <si>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</si>
  <si>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</si>
  <si>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</si>
  <si>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</si>
  <si>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</si>
  <si>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</si>
  <si>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</si>
  <si>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</si>
  <si>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</si>
  <si>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</si>
  <si>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</si>
  <si>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</si>
  <si>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</si>
  <si>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</si>
  <si>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</si>
  <si>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</si>
  <si>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</si>
  <si>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</si>
  <si>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</si>
  <si>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</si>
  <si>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</si>
  <si>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</si>
  <si>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</si>
  <si>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</si>
  <si>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</si>
  <si>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</si>
  <si>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</si>
  <si>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</si>
  <si>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</si>
  <si>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</si>
  <si>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</si>
  <si>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</si>
  <si>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</si>
  <si>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</si>
  <si>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</si>
  <si>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</si>
  <si>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</si>
  <si>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</si>
  <si>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</si>
  <si>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</si>
  <si>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</si>
  <si>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</si>
  <si>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</si>
  <si>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</si>
  <si>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</si>
  <si>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</si>
  <si>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</si>
  <si>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</si>
  <si>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</si>
  <si>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</si>
  <si>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</si>
  <si>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</si>
  <si>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</si>
  <si>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</si>
  <si>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</si>
  <si>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</si>
  <si>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</si>
  <si>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</si>
  <si>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</si>
  <si>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</si>
  <si>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</si>
  <si>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</si>
  <si>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</si>
  <si>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</si>
  <si>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</si>
  <si>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</si>
  <si>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</si>
  <si>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</si>
  <si>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</si>
  <si>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</si>
  <si>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</si>
  <si>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</si>
  <si>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</si>
  <si>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</si>
  <si>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</si>
  <si>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</si>
  <si>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</si>
  <si>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</si>
  <si>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</si>
  <si>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</si>
  <si>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</si>
  <si>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</si>
  <si>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</si>
  <si>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</si>
  <si>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</si>
  <si>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</si>
  <si>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</si>
  <si>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</si>
  <si>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</si>
  <si>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</si>
  <si>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</si>
  <si>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</si>
  <si>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</si>
  <si>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</si>
  <si>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</si>
  <si>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</si>
  <si>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</si>
  <si>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</si>
  <si>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Medical Examinations</t>
  </si>
  <si>
    <t>Hospitalisation Details</t>
  </si>
  <si>
    <t xml:space="preserve">  </t>
  </si>
  <si>
    <t>Most Frequent Tier</t>
  </si>
  <si>
    <t>Tier 1</t>
  </si>
  <si>
    <t xml:space="preserve">Tier 2 </t>
  </si>
  <si>
    <t>Tire 3</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</si>
  <si>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</si>
  <si>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</si>
  <si>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</si>
  <si>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</si>
  <si>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</si>
  <si>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</si>
  <si>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</si>
  <si>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</si>
  <si>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</si>
  <si>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</si>
  <si>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</si>
  <si>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</si>
  <si>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</si>
  <si>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</si>
  <si>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</si>
  <si>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</si>
  <si>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</si>
  <si>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</si>
  <si>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</si>
  <si>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</si>
  <si>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</si>
  <si>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</si>
  <si>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</si>
  <si>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</si>
  <si>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</si>
  <si>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</si>
  <si>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</si>
  <si>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</si>
  <si>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</si>
  <si>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</si>
  <si>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</si>
  <si>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</si>
  <si>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</si>
  <si>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</si>
  <si>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</si>
  <si>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</si>
  <si>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</si>
  <si>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</si>
  <si>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</si>
  <si>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</si>
  <si>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</si>
  <si>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</si>
  <si>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</si>
  <si>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</si>
  <si>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</si>
  <si>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</si>
  <si>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</si>
  <si>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</si>
  <si>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</si>
  <si>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</si>
  <si>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</si>
  <si>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</si>
  <si>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</si>
  <si>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</si>
  <si>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</si>
  <si>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</si>
  <si>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</si>
  <si>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</si>
  <si>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</si>
  <si>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</si>
  <si>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</si>
  <si>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</si>
  <si>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</si>
  <si>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</si>
  <si>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</si>
  <si>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</si>
  <si>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</si>
  <si>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</si>
  <si>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</si>
  <si>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</si>
  <si>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</si>
  <si>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</si>
  <si>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</si>
  <si>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</si>
  <si>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</si>
  <si>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</si>
  <si>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</si>
  <si>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</si>
  <si>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</si>
  <si>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</si>
  <si>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</si>
  <si>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</si>
  <si>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</si>
  <si>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</si>
  <si>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</si>
  <si>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</si>
  <si>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</si>
  <si>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</si>
  <si>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</si>
  <si>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</si>
  <si>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</si>
  <si>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</si>
  <si>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</si>
  <si>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</si>
  <si>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</si>
  <si>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</si>
  <si>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</si>
  <si>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</si>
  <si>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</si>
  <si>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</si>
  <si>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</si>
  <si>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</si>
  <si>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</si>
  <si>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</si>
  <si>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</si>
  <si>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</si>
  <si>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</si>
  <si>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</si>
  <si>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</si>
  <si>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</si>
  <si>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</si>
  <si>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</si>
  <si>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</si>
  <si>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</si>
  <si>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</si>
  <si>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</si>
  <si>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</si>
  <si>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</si>
  <si>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</si>
  <si>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</si>
  <si>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</si>
  <si>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</si>
  <si>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</si>
  <si>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</si>
  <si>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</si>
  <si>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</si>
  <si>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</si>
  <si>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</si>
  <si>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</si>
  <si>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</si>
  <si>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</si>
  <si>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</si>
  <si>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</si>
  <si>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</si>
  <si>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</si>
  <si>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</si>
  <si>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</si>
  <si>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</si>
  <si>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</si>
  <si>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</si>
  <si>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</si>
  <si>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</si>
  <si>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</si>
  <si>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</si>
  <si>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</si>
  <si>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</si>
  <si>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</si>
  <si>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</si>
  <si>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</si>
  <si>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</si>
  <si>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</si>
  <si>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</si>
  <si>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</si>
  <si>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</si>
  <si>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</si>
  <si>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</si>
  <si>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</si>
  <si>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</si>
  <si>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</si>
  <si>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</si>
  <si>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</si>
  <si>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</si>
  <si>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</si>
  <si>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</si>
  <si>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</si>
  <si>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</si>
  <si>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</si>
  <si>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</si>
  <si>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</si>
  <si>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</si>
  <si>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</si>
  <si>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</si>
  <si>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</si>
  <si>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</si>
  <si>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</si>
  <si>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</si>
  <si>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</si>
  <si>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</si>
  <si>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</si>
  <si>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</si>
  <si>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</si>
  <si>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</si>
  <si>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</si>
  <si>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</si>
  <si>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</si>
  <si>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</si>
  <si>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</si>
  <si>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</si>
  <si>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</si>
  <si>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</si>
  <si>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</si>
  <si>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</si>
  <si>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</si>
  <si>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</si>
  <si>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</si>
  <si>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</si>
  <si>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</si>
  <si>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</si>
  <si>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</si>
  <si>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</si>
  <si>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</si>
  <si>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</si>
  <si>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</si>
  <si>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</si>
  <si>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</si>
  <si>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</si>
  <si>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</si>
  <si>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</si>
  <si>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</si>
  <si>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</si>
  <si>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</si>
  <si>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</si>
  <si>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</si>
  <si>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</si>
  <si>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</si>
  <si>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</si>
  <si>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</si>
  <si>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</si>
  <si>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</si>
  <si>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</si>
  <si>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</si>
  <si>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</si>
  <si>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</si>
  <si>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</si>
  <si>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</si>
  <si>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</si>
  <si>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</si>
  <si>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</si>
  <si>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</si>
  <si>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</si>
  <si>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</si>
  <si>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</si>
  <si>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</si>
  <si>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</si>
  <si>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</si>
  <si>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</si>
  <si>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</si>
  <si>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</si>
  <si>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</si>
  <si>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</si>
  <si>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</si>
  <si>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</si>
  <si>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</si>
  <si>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</si>
  <si>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</si>
  <si>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</si>
  <si>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</si>
  <si>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</si>
  <si>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</si>
  <si>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</si>
  <si>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</si>
  <si>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</si>
  <si>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</si>
  <si>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</si>
  <si>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</si>
  <si>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</si>
  <si>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</si>
  <si>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</si>
  <si>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</si>
  <si>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</si>
  <si>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</si>
  <si>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</si>
  <si>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</si>
  <si>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</si>
  <si>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</si>
  <si>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</si>
  <si>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</si>
  <si>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</si>
  <si>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</si>
  <si>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</si>
  <si>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</si>
  <si>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</si>
  <si>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</si>
  <si>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</si>
  <si>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</si>
  <si>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</si>
  <si>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</si>
  <si>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</si>
  <si>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</si>
  <si>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</si>
  <si>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</si>
  <si>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</si>
  <si>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</si>
  <si>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</si>
  <si>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</si>
  <si>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</si>
  <si>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</si>
  <si>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</si>
  <si>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</si>
  <si>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</si>
  <si>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</si>
  <si>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</si>
  <si>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</si>
  <si>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</si>
  <si>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</si>
  <si>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</si>
  <si>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</si>
  <si>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</si>
  <si>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</si>
  <si>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</si>
  <si>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</si>
  <si>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</si>
  <si>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</si>
  <si>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</si>
  <si>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</si>
  <si>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</si>
  <si>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</si>
  <si>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</si>
  <si>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</si>
  <si>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</si>
  <si>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</si>
  <si>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</si>
  <si>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</si>
  <si>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</si>
  <si>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</si>
  <si>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</si>
  <si>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</si>
  <si>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</si>
  <si>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</si>
  <si>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</si>
  <si>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</si>
  <si>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</si>
  <si>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</si>
  <si>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</si>
  <si>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</si>
  <si>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</si>
  <si>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</si>
  <si>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</si>
  <si>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</si>
  <si>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</si>
  <si>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</si>
  <si>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</si>
  <si>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</si>
  <si>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</si>
  <si>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</si>
  <si>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</si>
  <si>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</si>
  <si>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</si>
  <si>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</si>
  <si>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</si>
  <si>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</si>
  <si>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</si>
  <si>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</si>
  <si>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</si>
  <si>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</si>
  <si>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</si>
  <si>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</si>
  <si>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</si>
  <si>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</si>
  <si>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</si>
  <si>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</si>
  <si>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</si>
  <si>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</si>
  <si>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</si>
  <si>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</si>
  <si>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</si>
  <si>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</si>
  <si>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</si>
  <si>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</si>
  <si>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</si>
  <si>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</si>
  <si>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</si>
  <si>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</si>
  <si>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</si>
  <si>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</si>
  <si>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</si>
  <si>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</si>
  <si>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</si>
  <si>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</si>
  <si>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</si>
  <si>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</si>
  <si>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</si>
  <si>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</si>
  <si>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</si>
  <si>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</si>
  <si>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</si>
  <si>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</si>
  <si>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</si>
  <si>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</si>
  <si>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</si>
  <si>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</si>
  <si>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</si>
  <si>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</si>
  <si>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</si>
  <si>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</si>
  <si>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</si>
  <si>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</si>
  <si>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</si>
  <si>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</si>
  <si>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</si>
  <si>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</si>
  <si>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</si>
  <si>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</si>
  <si>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</si>
  <si>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</si>
  <si>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</si>
  <si>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</si>
  <si>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</si>
  <si>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</si>
  <si>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</si>
  <si>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</si>
  <si>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</si>
  <si>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</si>
  <si>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</si>
  <si>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</si>
  <si>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</si>
  <si>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</si>
  <si>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</si>
  <si>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</si>
  <si>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</si>
  <si>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</si>
  <si>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</si>
  <si>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</si>
  <si>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</si>
  <si>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</si>
  <si>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</si>
  <si>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</si>
  <si>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</si>
  <si>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</si>
  <si>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</si>
  <si>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</si>
  <si>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</si>
  <si>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</si>
  <si>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</si>
  <si>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</si>
  <si>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</si>
  <si>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</si>
  <si>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</si>
  <si>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</si>
  <si>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</si>
  <si>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</si>
  <si>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</si>
  <si>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</si>
  <si>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</si>
  <si>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</si>
  <si>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</si>
  <si>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</si>
  <si>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</si>
  <si>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</si>
  <si>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</si>
  <si>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</si>
  <si>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</si>
  <si>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</si>
  <si>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</si>
  <si>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</si>
  <si>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</si>
  <si>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</si>
  <si>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</si>
  <si>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</si>
  <si>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</si>
  <si>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</si>
  <si>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</si>
  <si>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</si>
  <si>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</si>
  <si>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</si>
  <si>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</si>
  <si>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</si>
  <si>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</si>
  <si>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</si>
  <si>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</si>
  <si>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</si>
  <si>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</si>
  <si>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</si>
  <si>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</si>
  <si>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</si>
  <si>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</si>
  <si>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</si>
  <si>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</si>
  <si>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</si>
  <si>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</si>
  <si>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</si>
  <si>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</si>
  <si>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</si>
  <si>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</si>
  <si>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</si>
  <si>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</si>
  <si>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</si>
  <si>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</si>
  <si>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</si>
  <si>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</si>
  <si>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</si>
  <si>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</si>
  <si>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</si>
  <si>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</si>
  <si>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</si>
  <si>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</si>
  <si>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</si>
  <si>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</si>
  <si>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</si>
  <si>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</si>
  <si>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</si>
  <si>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</si>
  <si>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</si>
  <si>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</si>
  <si>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</si>
  <si>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</si>
  <si>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</si>
  <si>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</si>
  <si>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</si>
  <si>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</si>
  <si>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</si>
  <si>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</si>
  <si>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</si>
  <si>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</si>
  <si>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</si>
  <si>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</si>
  <si>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</si>
  <si>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</si>
  <si>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</si>
  <si>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</si>
  <si>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</si>
  <si>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</si>
  <si>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</si>
  <si>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</si>
  <si>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</si>
  <si>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</si>
  <si>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</si>
  <si>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</si>
  <si>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</si>
  <si>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</si>
  <si>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</si>
  <si>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</si>
  <si>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</si>
  <si>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</si>
  <si>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</si>
  <si>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</si>
  <si>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</si>
  <si>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</si>
  <si>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</si>
  <si>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</si>
  <si>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</si>
  <si>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</si>
  <si>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</si>
  <si>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</si>
  <si>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</si>
  <si>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</si>
  <si>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</si>
  <si>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</si>
  <si>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</si>
  <si>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</si>
  <si>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</si>
  <si>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</si>
  <si>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</si>
  <si>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</si>
  <si>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</si>
  <si>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</si>
  <si>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</si>
  <si>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</si>
  <si>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</si>
  <si>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</si>
  <si>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</si>
  <si>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</si>
  <si>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</si>
  <si>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</si>
  <si>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</si>
  <si>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</si>
  <si>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</si>
  <si>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</si>
  <si>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</si>
  <si>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</si>
  <si>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</si>
  <si>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</si>
  <si>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</si>
  <si>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</si>
  <si>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</si>
  <si>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</si>
  <si>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</si>
  <si>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</si>
  <si>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</si>
  <si>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</si>
  <si>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</si>
  <si>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</si>
  <si>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</si>
  <si>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</si>
  <si>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</si>
  <si>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</si>
  <si>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</si>
  <si>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</si>
  <si>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</si>
  <si>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</si>
  <si>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</si>
  <si>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</si>
  <si>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</si>
  <si>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</si>
  <si>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</si>
  <si>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</si>
  <si>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</si>
  <si>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</si>
  <si>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</si>
  <si>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</si>
  <si>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</si>
  <si>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</si>
  <si>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</si>
  <si>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</si>
  <si>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</si>
  <si>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</si>
  <si>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</si>
  <si>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</si>
  <si>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</si>
  <si>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</si>
  <si>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</si>
  <si>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</si>
  <si>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</si>
  <si>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</si>
  <si>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</si>
  <si>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</si>
  <si>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</si>
  <si>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</si>
  <si>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</si>
  <si>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</si>
  <si>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</si>
  <si>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</si>
  <si>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</si>
  <si>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</si>
  <si>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</si>
  <si>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</si>
  <si>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</si>
  <si>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</si>
  <si>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</si>
  <si>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</si>
  <si>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</si>
  <si>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</si>
  <si>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</si>
  <si>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</si>
  <si>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</si>
  <si>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</si>
  <si>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</si>
  <si>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</si>
  <si>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</si>
  <si>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</si>
  <si>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</si>
  <si>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</si>
  <si>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</si>
  <si>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</si>
  <si>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</si>
  <si>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</si>
  <si>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</si>
  <si>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</si>
  <si>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</si>
  <si>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</si>
  <si>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</si>
  <si>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</si>
  <si>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</si>
  <si>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</si>
  <si>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</si>
  <si>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</si>
  <si>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</si>
  <si>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</si>
  <si>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</si>
  <si>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</si>
  <si>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</si>
  <si>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</si>
  <si>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</si>
  <si>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</si>
  <si>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</si>
  <si>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</si>
  <si>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</si>
  <si>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</si>
  <si>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</si>
  <si>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</si>
  <si>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</si>
  <si>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</si>
  <si>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</si>
  <si>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</si>
  <si>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</si>
  <si>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</si>
  <si>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</si>
  <si>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</si>
  <si>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</si>
  <si>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</si>
  <si>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</si>
  <si>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</si>
  <si>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</si>
  <si>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</si>
  <si>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</si>
  <si>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</si>
  <si>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</si>
  <si>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</si>
  <si>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</si>
  <si>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</si>
  <si>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</si>
  <si>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</si>
  <si>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</si>
  <si>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</si>
  <si>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</si>
  <si>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</si>
  <si>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</si>
  <si>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</si>
  <si>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</si>
  <si>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</si>
  <si>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</si>
  <si>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</si>
  <si>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</si>
  <si>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</si>
  <si>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</si>
  <si>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</si>
  <si>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</si>
  <si>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</si>
  <si>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</si>
  <si>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</si>
  <si>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</si>
  <si>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</si>
  <si>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</si>
  <si>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</si>
  <si>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</si>
  <si>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</si>
  <si>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</si>
  <si>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</si>
  <si>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</si>
  <si>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</si>
  <si>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</si>
  <si>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</si>
  <si>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</si>
  <si>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</si>
  <si>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</si>
  <si>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</si>
  <si>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</si>
  <si>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</si>
  <si>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</si>
  <si>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</si>
  <si>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</si>
  <si>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</si>
  <si>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</si>
  <si>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</si>
  <si>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</si>
  <si>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</si>
  <si>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</si>
  <si>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</si>
  <si>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</si>
  <si>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</si>
  <si>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</si>
  <si>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</si>
  <si>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</si>
  <si>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</si>
  <si>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</si>
  <si>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</si>
  <si>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</si>
  <si>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</si>
  <si>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</si>
  <si>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</si>
  <si>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</si>
  <si>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</si>
  <si>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</si>
  <si>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</si>
  <si>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</si>
  <si>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</si>
  <si>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</si>
  <si>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</si>
  <si>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</si>
  <si>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</si>
  <si>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</si>
  <si>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</si>
  <si>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</si>
  <si>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</si>
  <si>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</si>
  <si>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</si>
  <si>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</si>
  <si>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</si>
  <si>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</si>
  <si>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</si>
  <si>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</si>
  <si>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</si>
  <si>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</si>
  <si>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</si>
  <si>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</si>
  <si>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</si>
  <si>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</si>
  <si>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</si>
  <si>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</si>
  <si>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</si>
  <si>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</si>
  <si>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</si>
  <si>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</si>
  <si>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</si>
  <si>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</si>
  <si>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</si>
  <si>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</si>
  <si>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</si>
  <si>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</si>
  <si>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</si>
  <si>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</si>
  <si>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</si>
  <si>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</si>
  <si>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</si>
  <si>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</si>
  <si>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</si>
  <si>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</si>
  <si>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</si>
  <si>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</si>
  <si>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</si>
  <si>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</si>
  <si>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</si>
  <si>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</si>
  <si>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</si>
  <si>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</si>
  <si>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</si>
  <si>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</si>
  <si>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</si>
  <si>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</si>
  <si>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</si>
  <si>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</si>
  <si>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</si>
  <si>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</si>
  <si>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</si>
  <si>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</si>
  <si>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</si>
  <si>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</si>
  <si>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</si>
  <si>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</si>
  <si>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</si>
  <si>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</si>
  <si>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</si>
  <si>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</si>
  <si>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</si>
  <si>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</si>
  <si>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</si>
  <si>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</si>
  <si>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</si>
  <si>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</si>
  <si>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</si>
  <si>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</si>
  <si>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</si>
  <si>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</si>
  <si>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</si>
  <si>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</si>
  <si>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</si>
  <si>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</si>
  <si>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</si>
  <si>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</si>
  <si>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</si>
  <si>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</si>
  <si>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</si>
  <si>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</si>
  <si>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</si>
  <si>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</si>
  <si>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</si>
  <si>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</si>
  <si>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</si>
  <si>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</si>
  <si>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</si>
  <si>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</si>
  <si>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</si>
  <si>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</si>
  <si>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</si>
  <si>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</si>
  <si>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</si>
  <si>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</si>
  <si>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</si>
  <si>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</si>
  <si>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</si>
  <si>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</si>
  <si>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</si>
  <si>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</si>
  <si>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</si>
  <si>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</si>
  <si>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</si>
  <si>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</si>
  <si>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</si>
  <si>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</si>
  <si>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</si>
  <si>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</si>
  <si>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</si>
  <si>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</si>
  <si>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</si>
  <si>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</si>
  <si>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</si>
  <si>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</si>
  <si>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</si>
  <si>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</si>
  <si>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</si>
  <si>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</si>
  <si>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</si>
  <si>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</si>
  <si>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</si>
  <si>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</si>
  <si>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</si>
  <si>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</si>
  <si>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</si>
  <si>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</si>
  <si>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</si>
  <si>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</si>
  <si>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</si>
  <si>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</si>
  <si>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</si>
  <si>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</si>
  <si>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</si>
  <si>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</si>
  <si>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</si>
  <si>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</si>
  <si>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</si>
  <si>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</si>
  <si>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</si>
  <si>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</si>
  <si>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</si>
  <si>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</si>
  <si>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</si>
  <si>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</si>
  <si>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</si>
  <si>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</si>
  <si>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</si>
  <si>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</si>
  <si>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</si>
  <si>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</si>
  <si>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</si>
  <si>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</si>
  <si>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</si>
  <si>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</si>
  <si>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</si>
  <si>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</si>
  <si>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</si>
  <si>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</si>
  <si>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</si>
  <si>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</si>
  <si>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</si>
  <si>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</si>
  <si>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</si>
  <si>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</si>
  <si>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</si>
  <si>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</si>
  <si>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</si>
  <si>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</si>
  <si>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</si>
  <si>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</si>
  <si>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</si>
  <si>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</si>
  <si>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</si>
  <si>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</si>
  <si>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</si>
  <si>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</si>
  <si>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</si>
  <si>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</si>
  <si>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</si>
  <si>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</si>
  <si>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</si>
  <si>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</si>
  <si>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</si>
  <si>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</si>
  <si>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</si>
  <si>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</si>
  <si>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</si>
  <si>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</si>
  <si>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</si>
  <si>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</si>
  <si>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</si>
  <si>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</si>
  <si>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</si>
  <si>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</si>
  <si>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</si>
  <si>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</si>
  <si>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</si>
  <si>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</si>
  <si>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</si>
  <si>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</si>
  <si>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</si>
  <si>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</si>
  <si>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</si>
  <si>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</si>
  <si>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</si>
  <si>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</si>
  <si>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</si>
  <si>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</si>
  <si>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</si>
  <si>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</si>
  <si>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</si>
  <si>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</si>
  <si>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</si>
  <si>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</si>
  <si>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</si>
  <si>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</si>
  <si>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</si>
  <si>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</si>
  <si>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</si>
  <si>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</si>
  <si>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</si>
  <si>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</si>
  <si>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</si>
  <si>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</si>
  <si>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</si>
  <si>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</si>
  <si>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</si>
  <si>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</si>
  <si>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</si>
  <si>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</si>
  <si>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</si>
  <si>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</si>
  <si>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</si>
  <si>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</si>
  <si>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</si>
  <si>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</si>
  <si>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</si>
  <si>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</si>
  <si>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</si>
  <si>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</si>
  <si>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</si>
  <si>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</si>
  <si>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</si>
  <si>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</si>
  <si>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</si>
  <si>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</si>
  <si>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</si>
  <si>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</si>
  <si>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</si>
  <si>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</si>
  <si>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</si>
  <si>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</si>
  <si>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</si>
  <si>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</si>
  <si>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</si>
  <si>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</si>
  <si>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</si>
  <si>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</si>
  <si>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</si>
  <si>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</si>
  <si>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</si>
  <si>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</si>
  <si>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</si>
  <si>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</si>
  <si>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</si>
  <si>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</si>
  <si>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</si>
  <si>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</si>
  <si>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</si>
  <si>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</si>
  <si>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</si>
  <si>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</si>
  <si>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</si>
  <si>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</si>
  <si>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</si>
  <si>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</si>
  <si>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</si>
  <si>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</si>
  <si>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</si>
  <si>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</si>
  <si>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</si>
  <si>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</si>
  <si>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</si>
  <si>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</si>
  <si>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</si>
  <si>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</si>
  <si>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</si>
  <si>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</si>
  <si>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</si>
  <si>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</si>
  <si>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</si>
  <si>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</si>
  <si>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</si>
  <si>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</si>
  <si>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</si>
  <si>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</si>
  <si>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</si>
  <si>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</si>
  <si>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</si>
  <si>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</si>
  <si>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</si>
  <si>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</si>
  <si>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</si>
  <si>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</si>
  <si>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</si>
  <si>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</si>
  <si>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</si>
  <si>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</si>
  <si>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</si>
  <si>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</si>
  <si>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</si>
  <si>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</si>
  <si>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</si>
  <si>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</si>
  <si>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</si>
  <si>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</si>
  <si>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</si>
  <si>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</si>
  <si>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</si>
  <si>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</si>
  <si>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</si>
  <si>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</si>
  <si>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</si>
  <si>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</si>
  <si>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</si>
  <si>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</si>
  <si>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</si>
  <si>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</si>
  <si>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</si>
  <si>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</si>
  <si>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</si>
  <si>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</si>
  <si>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</si>
  <si>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</si>
  <si>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</si>
  <si>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</si>
  <si>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</si>
  <si>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</si>
  <si>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</si>
  <si>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</si>
  <si>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</si>
  <si>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</si>
  <si>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</si>
  <si>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</si>
  <si>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</si>
  <si>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</si>
  <si>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</si>
  <si>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</si>
  <si>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</si>
  <si>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</si>
  <si>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</si>
  <si>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</si>
  <si>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</si>
  <si>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</si>
  <si>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</si>
  <si>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</si>
  <si>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</si>
  <si>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</si>
  <si>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</si>
  <si>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</si>
  <si>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</si>
  <si>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</si>
  <si>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</si>
  <si>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</si>
  <si>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</si>
  <si>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</si>
  <si>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</si>
  <si>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</si>
  <si>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</si>
  <si>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</si>
  <si>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</si>
  <si>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</si>
  <si>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</si>
  <si>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</si>
  <si>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</si>
  <si>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</si>
  <si>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</si>
  <si>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</si>
  <si>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</si>
  <si>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</si>
  <si>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</si>
  <si>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</si>
  <si>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</si>
  <si>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</si>
  <si>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</si>
  <si>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</si>
  <si>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</si>
  <si>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</si>
  <si>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</si>
  <si>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</si>
  <si>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</si>
  <si>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</si>
  <si>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</si>
  <si>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</si>
  <si>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</si>
  <si>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</si>
  <si>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</si>
  <si>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</si>
  <si>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</si>
  <si>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</si>
  <si>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</si>
  <si>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</si>
  <si>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</si>
  <si>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</si>
  <si>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</si>
  <si>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</si>
  <si>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</si>
  <si>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</si>
  <si>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</si>
  <si>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</si>
  <si>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</si>
  <si>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</si>
  <si>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</si>
  <si>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</si>
  <si>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</si>
  <si>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</si>
  <si>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</si>
  <si>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</si>
  <si>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</si>
  <si>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</si>
  <si>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</si>
  <si>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</si>
  <si>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</si>
  <si>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</si>
  <si>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</si>
  <si>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</si>
  <si>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</si>
  <si>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</si>
  <si>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</si>
  <si>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</si>
  <si>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</si>
  <si>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</si>
  <si>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</si>
  <si>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</si>
  <si>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</si>
  <si>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</si>
  <si>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</si>
  <si>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</si>
  <si>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</si>
  <si>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</si>
  <si>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</si>
  <si>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</si>
  <si>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</si>
  <si>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</si>
  <si>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</si>
  <si>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</si>
  <si>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</si>
  <si>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</si>
  <si>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</si>
  <si>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</si>
  <si>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</si>
  <si>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</si>
  <si>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</si>
  <si>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</si>
  <si>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</si>
  <si>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</si>
  <si>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</si>
  <si>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</si>
  <si>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</si>
  <si>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</si>
  <si>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</si>
  <si>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</si>
  <si>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</si>
  <si>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</si>
  <si>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</si>
  <si>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</si>
  <si>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</si>
  <si>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</si>
  <si>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</si>
  <si>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</si>
  <si>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</si>
  <si>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</si>
  <si>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</si>
  <si>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</si>
  <si>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</si>
  <si>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</si>
  <si>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</si>
  <si>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</si>
  <si>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</si>
  <si>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</si>
  <si>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</si>
  <si>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</si>
  <si>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</si>
  <si>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</si>
  <si>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</si>
  <si>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</si>
  <si>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</si>
  <si>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</si>
  <si>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</si>
  <si>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</si>
  <si>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</si>
  <si>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</si>
  <si>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</si>
  <si>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</si>
  <si>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</si>
  <si>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</si>
  <si>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</si>
  <si>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</si>
  <si>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</si>
  <si>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</si>
  <si>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</si>
  <si>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</si>
  <si>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</si>
  <si>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</si>
  <si>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</si>
  <si>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</si>
  <si>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</si>
  <si>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</si>
  <si>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</si>
  <si>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</si>
  <si>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</si>
  <si>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</si>
  <si>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</si>
  <si>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</si>
  <si>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</si>
  <si>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</si>
  <si>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</si>
  <si>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</si>
  <si>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</si>
  <si>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</si>
  <si>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</si>
  <si>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</si>
  <si>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</si>
  <si>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</si>
  <si>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</si>
  <si>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</si>
  <si>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</si>
  <si>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</si>
  <si>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</si>
  <si>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</si>
  <si>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</si>
  <si>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</si>
  <si>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</si>
  <si>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</si>
  <si>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</si>
  <si>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</si>
  <si>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</si>
  <si>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</si>
  <si>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</si>
  <si>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</si>
  <si>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</si>
  <si>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</si>
  <si>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</si>
  <si>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</si>
  <si>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</si>
  <si>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</si>
  <si>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</si>
  <si>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</si>
  <si>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</si>
  <si>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</si>
  <si>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</si>
  <si>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</si>
  <si>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</si>
  <si>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</si>
  <si>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</si>
  <si>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</si>
  <si>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</si>
  <si>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</si>
  <si>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</si>
  <si>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</si>
  <si>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</si>
  <si>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</si>
  <si>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</si>
  <si>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</si>
  <si>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</si>
  <si>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</si>
  <si>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</si>
  <si>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</si>
  <si>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</si>
  <si>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</si>
  <si>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</si>
  <si>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</si>
  <si>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</si>
  <si>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</si>
  <si>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</si>
  <si>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</si>
  <si>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</si>
  <si>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</si>
  <si>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</si>
  <si>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</si>
  <si>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</si>
  <si>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</si>
  <si>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</si>
  <si>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</si>
  <si>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</si>
  <si>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</si>
  <si>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</si>
  <si>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</si>
  <si>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</si>
  <si>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</si>
  <si>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</si>
  <si>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</si>
  <si>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</si>
  <si>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</si>
  <si>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</si>
  <si>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</si>
  <si>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</si>
  <si>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</si>
  <si>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</si>
  <si>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</si>
  <si>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</si>
  <si>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</si>
  <si>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</si>
  <si>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</si>
  <si>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</si>
  <si>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</si>
  <si>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</si>
  <si>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</si>
  <si>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</si>
  <si>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</si>
  <si>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</si>
  <si>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</si>
  <si>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</si>
  <si>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</si>
  <si>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</si>
  <si>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</si>
  <si>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</si>
  <si>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</si>
  <si>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</si>
  <si>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</si>
  <si>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</si>
  <si>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</si>
  <si>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</si>
  <si>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</si>
  <si>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</si>
  <si>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</si>
  <si>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</si>
  <si>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</si>
  <si>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</si>
  <si>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</si>
  <si>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</si>
  <si>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</si>
  <si>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</si>
  <si>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</si>
  <si>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</si>
  <si>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</si>
  <si>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</si>
  <si>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</si>
  <si>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</si>
  <si>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</si>
  <si>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</si>
  <si>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</si>
  <si>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</si>
  <si>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</si>
  <si>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</si>
  <si>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</si>
  <si>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</si>
  <si>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</si>
  <si>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</si>
  <si>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</si>
  <si>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</si>
  <si>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</si>
  <si>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</si>
  <si>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</si>
  <si>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</si>
  <si>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</si>
  <si>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</si>
  <si>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</si>
  <si>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</si>
  <si>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</si>
  <si>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</si>
  <si>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</si>
  <si>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</si>
  <si>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</si>
  <si>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</si>
  <si>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</si>
  <si>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</si>
  <si>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</si>
  <si>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</si>
  <si>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</si>
  <si>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</si>
  <si>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</si>
  <si>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</si>
  <si>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</si>
  <si>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</si>
  <si>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</si>
  <si>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</si>
  <si>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</si>
  <si>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</si>
  <si>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</si>
  <si>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</si>
  <si>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</si>
  <si>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</si>
  <si>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</si>
  <si>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</si>
  <si>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</si>
  <si>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</si>
  <si>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</si>
  <si>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</si>
  <si>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</si>
  <si>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</si>
  <si>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</si>
  <si>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</si>
  <si>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</si>
  <si>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</si>
  <si>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</si>
  <si>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</si>
  <si>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</si>
  <si>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</si>
  <si>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</si>
  <si>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</si>
  <si>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</si>
  <si>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</si>
  <si>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</si>
  <si>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</si>
  <si>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</si>
  <si>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</si>
  <si>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</si>
  <si>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</si>
  <si>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</si>
  <si>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</si>
  <si>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</si>
  <si>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</si>
  <si>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</si>
  <si>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</si>
  <si>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</si>
  <si>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</si>
  <si>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</si>
  <si>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</si>
  <si>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</si>
  <si>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</si>
  <si>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</si>
  <si>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</si>
  <si>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</si>
  <si>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</si>
  <si>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</si>
  <si>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</si>
  <si>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</si>
  <si>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</si>
  <si>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</si>
  <si>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</si>
  <si>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</si>
  <si>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</si>
  <si>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</si>
  <si>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</si>
  <si>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</si>
  <si>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</si>
  <si>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</si>
  <si>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</si>
  <si>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</si>
  <si>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</si>
  <si>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</si>
  <si>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</si>
  <si>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</si>
  <si>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</si>
  <si>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</si>
  <si>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</si>
  <si>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</si>
  <si>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</si>
  <si>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</si>
  <si>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</si>
  <si>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</si>
  <si>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</si>
  <si>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</si>
  <si>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</si>
  <si>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</si>
  <si>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</si>
  <si>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</si>
  <si>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</si>
  <si>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</si>
  <si>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</si>
  <si>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</si>
  <si>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</si>
  <si>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</si>
  <si>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</si>
  <si>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</si>
  <si>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</si>
  <si>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</si>
  <si>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</si>
  <si>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</si>
  <si>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</si>
  <si>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</si>
  <si>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</si>
  <si>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</si>
  <si>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</si>
  <si>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</si>
  <si>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</si>
  <si>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</si>
  <si>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</si>
  <si>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</si>
  <si>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</si>
  <si>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</si>
  <si>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</si>
  <si>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</si>
  <si>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</si>
  <si>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</si>
  <si>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</si>
  <si>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</si>
  <si>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</si>
  <si>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</si>
  <si>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</si>
  <si>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</si>
  <si>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</si>
  <si>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</si>
  <si>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</si>
  <si>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</si>
  <si>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</si>
  <si>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</si>
  <si>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</si>
  <si>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</si>
  <si>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</si>
  <si>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</si>
  <si>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</si>
  <si>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</si>
  <si>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</si>
  <si>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</si>
  <si>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</si>
  <si>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</si>
  <si>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</si>
  <si>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</si>
  <si>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</si>
  <si>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</si>
  <si>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</si>
  <si>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</si>
  <si>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</si>
  <si>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</si>
  <si>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</si>
  <si>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</si>
  <si>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</si>
  <si>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</si>
  <si>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</si>
  <si>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</si>
  <si>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</si>
  <si>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</si>
  <si>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</si>
  <si>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</si>
  <si>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</si>
  <si>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</si>
  <si>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</si>
  <si>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</si>
  <si>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</si>
  <si>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</si>
  <si>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</si>
  <si>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</si>
  <si>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</si>
  <si>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</si>
  <si>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</si>
  <si>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</si>
  <si>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</si>
  <si>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</si>
  <si>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</si>
  <si>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</si>
  <si>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</si>
  <si>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</si>
  <si>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</si>
  <si>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</si>
  <si>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</si>
  <si>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</si>
  <si>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</si>
  <si>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</si>
  <si>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</si>
  <si>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</si>
  <si>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</si>
  <si>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</si>
  <si>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</si>
  <si>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</si>
  <si>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</si>
  <si>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</si>
  <si>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</si>
  <si>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</si>
  <si>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</si>
  <si>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</si>
  <si>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</si>
  <si>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</si>
  <si>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</si>
  <si>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</si>
  <si>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</si>
  <si>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</si>
  <si>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</si>
  <si>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</si>
  <si>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</si>
  <si>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</si>
  <si>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</si>
  <si>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</si>
  <si>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</si>
  <si>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</si>
  <si>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</si>
  <si>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</si>
  <si>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</si>
  <si>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</si>
  <si>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</si>
  <si>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</si>
  <si>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</si>
  <si>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</si>
  <si>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</si>
  <si>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</si>
  <si>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</si>
  <si>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</si>
  <si>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</si>
  <si>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</si>
  <si>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</si>
  <si>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</si>
  <si>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</si>
  <si>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</si>
  <si>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</si>
  <si>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</si>
  <si>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</si>
  <si>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</si>
  <si>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</si>
  <si>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</si>
  <si>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</si>
  <si>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</si>
  <si>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</si>
  <si>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</si>
  <si>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</si>
  <si>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</si>
  <si>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</si>
  <si>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</si>
  <si>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</si>
  <si>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</si>
  <si>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</si>
  <si>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</si>
  <si>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</si>
  <si>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</si>
  <si>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</si>
  <si>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</si>
  <si>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</si>
  <si>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</si>
  <si>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</si>
  <si>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</si>
  <si>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</si>
  <si>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</si>
  <si>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</si>
  <si>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</si>
  <si>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</si>
  <si>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</si>
  <si>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</si>
  <si>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</si>
  <si>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</si>
  <si>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</si>
  <si>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</si>
  <si>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</si>
  <si>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</si>
  <si>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</si>
  <si>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</si>
  <si>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</si>
  <si>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</si>
  <si>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</si>
  <si>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</si>
  <si>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</si>
  <si>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</si>
  <si>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</si>
  <si>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</si>
  <si>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</si>
  <si>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</si>
  <si>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</si>
  <si>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</si>
  <si>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</si>
  <si>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</si>
  <si>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</si>
  <si>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</si>
  <si>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</si>
  <si>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</si>
  <si>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</si>
  <si>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</si>
  <si>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</si>
  <si>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</si>
  <si>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</si>
  <si>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</si>
  <si>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</si>
  <si>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</si>
  <si>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</si>
  <si>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</si>
  <si>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</si>
  <si>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</si>
  <si>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</si>
  <si>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</si>
  <si>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</si>
  <si>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</si>
  <si>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</si>
  <si>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</si>
  <si>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</si>
  <si>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</si>
  <si>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</si>
  <si>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</si>
  <si>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</si>
  <si>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</si>
  <si>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</si>
  <si>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</si>
  <si>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</si>
  <si>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</si>
  <si>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</si>
  <si>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</si>
  <si>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</si>
  <si>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</si>
  <si>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</si>
  <si>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</si>
  <si>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</si>
  <si>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</si>
  <si>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</si>
  <si>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</si>
  <si>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</si>
  <si>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</si>
  <si>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</si>
  <si>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</si>
  <si>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</si>
  <si>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</si>
  <si>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</si>
  <si>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</si>
  <si>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</si>
  <si>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</si>
  <si>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</si>
  <si>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</si>
  <si>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</si>
  <si>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</si>
  <si>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</si>
  <si>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</si>
  <si>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</si>
  <si>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</si>
  <si>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</si>
  <si>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</si>
  <si>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</si>
  <si>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</si>
  <si>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</si>
  <si>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</si>
  <si>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</si>
  <si>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</si>
  <si>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</si>
  <si>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</si>
  <si>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</si>
  <si>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</si>
  <si>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</si>
  <si>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</si>
  <si>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</si>
  <si>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</si>
  <si>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</si>
  <si>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</si>
  <si>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</si>
  <si>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</si>
  <si>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</si>
  <si>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</si>
  <si>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</si>
  <si>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</si>
  <si>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</si>
  <si>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</si>
  <si>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</si>
  <si>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</si>
  <si>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</si>
  <si>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</si>
  <si>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</si>
  <si>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</si>
  <si>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</si>
  <si>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</si>
  <si>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</si>
  <si>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</si>
  <si>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</si>
  <si>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</si>
  <si>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</si>
  <si>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</si>
  <si>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</si>
  <si>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</si>
  <si>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</si>
  <si>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</si>
  <si>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</si>
  <si>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</si>
  <si>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</si>
  <si>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</si>
  <si>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</si>
  <si>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</si>
  <si>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</si>
  <si>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</si>
  <si>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</si>
  <si>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</si>
  <si>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</si>
  <si>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</si>
  <si>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</si>
  <si>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</si>
  <si>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</si>
  <si>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</si>
  <si>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</si>
  <si>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</si>
  <si>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</si>
  <si>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</si>
  <si>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</si>
  <si>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</si>
  <si>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</si>
  <si>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</si>
  <si>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</si>
  <si>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</si>
  <si>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</si>
  <si>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</si>
  <si>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</si>
  <si>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</si>
  <si>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</si>
  <si>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</si>
  <si>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</si>
  <si>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</si>
  <si>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</si>
  <si>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</si>
  <si>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</si>
  <si>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</si>
  <si>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</si>
  <si>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</si>
  <si>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</si>
  <si>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</si>
  <si>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</si>
  <si>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</si>
  <si>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</si>
  <si>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</si>
  <si>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</si>
  <si>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</si>
  <si>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</si>
  <si>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</si>
  <si>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</si>
  <si>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</si>
  <si>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</si>
  <si>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</si>
  <si>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</si>
  <si>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</si>
  <si>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</si>
  <si>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</si>
  <si>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</si>
  <si>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</si>
  <si>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</si>
  <si>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</si>
  <si>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</si>
  <si>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</si>
  <si>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</si>
  <si>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</si>
  <si>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</si>
  <si>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</si>
  <si>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</si>
  <si>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</si>
  <si>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</si>
  <si>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</si>
  <si>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</si>
  <si>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</si>
  <si>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</si>
  <si>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</si>
  <si>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</si>
  <si>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</si>
  <si>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</si>
  <si>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</si>
  <si>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</si>
  <si>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</si>
  <si>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</si>
  <si>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</si>
  <si>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</si>
  <si>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</si>
  <si>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</si>
  <si>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</si>
  <si>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</si>
  <si>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</si>
  <si>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</si>
  <si>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</si>
  <si>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</si>
  <si>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</si>
  <si>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</si>
  <si>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</si>
  <si>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</si>
  <si>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</si>
  <si>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</si>
  <si>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</si>
  <si>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</si>
  <si>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</si>
  <si>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</si>
  <si>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</si>
  <si>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</si>
  <si>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</si>
  <si>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</si>
  <si>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</si>
  <si>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</si>
  <si>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</si>
  <si>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</si>
  <si>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</si>
  <si>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</si>
  <si>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</si>
  <si>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</si>
  <si>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</si>
  <si>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</si>
  <si>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</si>
  <si>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</si>
  <si>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</si>
  <si>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</si>
  <si>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</si>
  <si>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</si>
  <si>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</si>
  <si>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</si>
  <si>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</si>
  <si>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</si>
  <si>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</si>
  <si>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</si>
  <si>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</si>
  <si>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</si>
  <si>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</si>
  <si>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</si>
  <si>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</si>
  <si>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</si>
  <si>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</si>
  <si>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</si>
  <si>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</si>
  <si>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</si>
  <si>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</si>
  <si>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</si>
  <si>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</si>
  <si>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</si>
  <si>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</si>
  <si>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</si>
  <si>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</si>
  <si>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</si>
  <si>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</si>
  <si>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</si>
  <si>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</si>
  <si>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</si>
  <si>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</si>
  <si>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</si>
  <si>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</si>
  <si>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</si>
  <si>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</si>
  <si>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</si>
  <si>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</si>
  <si>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</si>
  <si>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</si>
  <si>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</si>
  <si>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</si>
  <si>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</si>
  <si>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</si>
  <si>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</si>
  <si>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</si>
  <si>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</si>
  <si>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</si>
  <si>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</si>
  <si>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</si>
  <si>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</si>
  <si>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</si>
  <si>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</si>
  <si>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</si>
  <si>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</si>
  <si>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</si>
  <si>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</si>
  <si>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</si>
  <si>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</si>
  <si>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</si>
  <si>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</si>
  <si>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</si>
  <si>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</si>
  <si>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</si>
  <si>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</si>
  <si>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</si>
  <si>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</si>
  <si>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</si>
  <si>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</si>
  <si>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</si>
  <si>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</si>
  <si>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</si>
  <si>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</si>
  <si>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</si>
  <si>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</si>
  <si>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</si>
  <si>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</si>
  <si>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</si>
  <si>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</si>
  <si>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</si>
  <si>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</si>
  <si>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</si>
  <si>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</si>
  <si>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</si>
  <si>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</si>
  <si>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</si>
  <si>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</si>
  <si>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</si>
  <si>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</si>
  <si>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</si>
  <si>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</si>
  <si>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</si>
  <si>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</si>
  <si>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</si>
  <si>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</si>
  <si>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</si>
  <si>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</si>
  <si>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</si>
  <si>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</si>
  <si>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</si>
  <si>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</si>
  <si>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</si>
  <si>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</si>
  <si>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</si>
  <si>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</si>
  <si>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</si>
  <si>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</si>
  <si>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</si>
  <si>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</si>
  <si>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</si>
  <si>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</si>
  <si>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</si>
  <si>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</si>
  <si>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</si>
  <si>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</si>
  <si>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</si>
  <si>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</si>
  <si>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</si>
  <si>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</si>
  <si>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</si>
  <si>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</si>
  <si>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</si>
  <si>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</si>
  <si>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</si>
  <si>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</si>
  <si>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</si>
  <si>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</si>
  <si>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</si>
  <si>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</si>
  <si>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</si>
  <si>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</si>
  <si>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</si>
  <si>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</si>
  <si>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</si>
  <si>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</si>
  <si>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</si>
  <si>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</si>
  <si>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</si>
  <si>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</si>
  <si>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</si>
  <si>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</si>
  <si>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</si>
  <si>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</si>
  <si>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</si>
  <si>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</si>
  <si>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</si>
  <si>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</si>
  <si>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</si>
  <si>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</si>
  <si>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</si>
  <si>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</si>
  <si>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</si>
  <si>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</si>
  <si>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</si>
  <si>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</si>
  <si>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</si>
  <si>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</si>
  <si>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</si>
  <si>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</si>
  <si>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</si>
  <si>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</si>
  <si>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</si>
  <si>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</si>
  <si>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</si>
  <si>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</si>
  <si>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</si>
  <si>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</si>
  <si>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</si>
  <si>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</si>
  <si>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</si>
  <si>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</si>
  <si>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</si>
  <si>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</si>
  <si>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</si>
  <si>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</si>
  <si>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</si>
  <si>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</si>
  <si>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</si>
  <si>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</si>
  <si>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</si>
  <si>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</si>
  <si>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</si>
  <si>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</si>
  <si>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</si>
  <si>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</si>
  <si>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</si>
  <si>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</si>
  <si>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</si>
  <si>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</si>
  <si>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</si>
  <si>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</si>
  <si>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</si>
  <si>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</si>
  <si>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</si>
  <si>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</si>
  <si>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</si>
  <si>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</si>
  <si>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</si>
  <si>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</si>
  <si>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</si>
  <si>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</si>
  <si>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</si>
  <si>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</si>
  <si>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</si>
  <si>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</si>
  <si>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</si>
  <si>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</si>
  <si>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</si>
  <si>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</si>
  <si>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</si>
  <si>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</si>
  <si>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</si>
  <si>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</si>
  <si>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</si>
  <si>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</si>
  <si>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</si>
  <si>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</si>
  <si>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</si>
  <si>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</si>
  <si>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</si>
  <si>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</si>
  <si>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</si>
  <si>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</si>
  <si>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</si>
  <si>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</si>
  <si>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</si>
  <si>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</si>
  <si>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</si>
  <si>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</si>
  <si>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</si>
  <si>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</si>
  <si>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</si>
  <si>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</si>
  <si>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</si>
  <si>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</si>
  <si>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</si>
  <si>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</si>
  <si>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</si>
  <si>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</si>
  <si>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</si>
  <si>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</si>
  <si>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</si>
  <si>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</si>
  <si>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</si>
  <si>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</si>
  <si>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</si>
  <si>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</si>
  <si>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</si>
  <si>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</si>
  <si>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</si>
  <si>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</si>
  <si>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</si>
  <si>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</si>
  <si>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</si>
  <si>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</si>
  <si>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</si>
  <si>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</si>
  <si>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</si>
  <si>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</si>
  <si>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</si>
  <si>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</si>
  <si>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</si>
  <si>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</si>
  <si>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</si>
  <si>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</si>
  <si>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</si>
  <si>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</si>
  <si>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</si>
  <si>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</si>
  <si>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</si>
  <si>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</si>
  <si>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</si>
  <si>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</si>
  <si>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</si>
  <si>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</si>
  <si>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</si>
  <si>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</si>
  <si>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</si>
  <si>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</si>
  <si>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</si>
  <si>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</si>
  <si>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</si>
  <si>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</si>
  <si>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</si>
  <si>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</si>
  <si>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</si>
  <si>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</si>
  <si>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</si>
  <si>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</si>
  <si>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</si>
  <si>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</si>
  <si>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</si>
  <si>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</si>
  <si>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</si>
  <si>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</si>
  <si>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</si>
  <si>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</si>
  <si>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</si>
  <si>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</si>
  <si>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</si>
  <si>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</si>
  <si>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</si>
  <si>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</si>
  <si>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</si>
  <si>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</si>
  <si>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</si>
  <si>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</si>
  <si>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</si>
  <si>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</si>
  <si>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</si>
  <si>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</si>
  <si>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</si>
  <si>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</si>
  <si>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</si>
  <si>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</si>
  <si>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</si>
  <si>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</si>
  <si>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</si>
  <si>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</si>
  <si>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</si>
  <si>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</si>
  <si>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</si>
  <si>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</si>
  <si>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</si>
  <si>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</si>
  <si>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</si>
  <si>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</si>
  <si>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</si>
  <si>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</si>
  <si>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</si>
  <si>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</si>
  <si>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</si>
  <si>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</si>
  <si>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</si>
  <si>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</si>
  <si>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</si>
  <si>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</si>
  <si>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</si>
  <si>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</si>
  <si>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</si>
  <si>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</si>
  <si>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</si>
  <si>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</si>
  <si>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</si>
  <si>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</si>
  <si>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</si>
  <si>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</si>
  <si>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</si>
  <si>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</si>
  <si>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</si>
  <si>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</si>
  <si>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</si>
  <si>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</si>
  <si>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</si>
  <si>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</si>
  <si>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</si>
  <si>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</si>
  <si>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</si>
  <si>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</si>
  <si>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</si>
  <si>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</si>
  <si>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</si>
  <si>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</si>
  <si>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</si>
  <si>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</si>
  <si>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</si>
  <si>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</si>
  <si>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</si>
  <si>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</si>
  <si>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</si>
  <si>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</si>
  <si>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</si>
  <si>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</si>
  <si>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</si>
  <si>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</si>
  <si>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</si>
  <si>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</si>
  <si>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</si>
  <si>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</si>
  <si>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</si>
  <si>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</si>
  <si>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</si>
  <si>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</si>
  <si>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</si>
  <si>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</si>
  <si>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</si>
  <si>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</si>
  <si>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</si>
  <si>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</si>
  <si>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</si>
  <si>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</si>
  <si>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</si>
  <si>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</si>
  <si>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</si>
  <si>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</si>
  <si>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</si>
  <si>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</si>
  <si>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</si>
  <si>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</si>
  <si>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</si>
  <si>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</si>
  <si>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</si>
  <si>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</si>
  <si>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</si>
  <si>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</si>
  <si>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</si>
  <si>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</si>
  <si>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</si>
  <si>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</si>
  <si>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</si>
  <si>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</si>
  <si>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</si>
  <si>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</si>
  <si>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</si>
  <si>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</si>
  <si>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</si>
  <si>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</si>
  <si>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</si>
  <si>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</si>
  <si>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</si>
  <si>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</si>
  <si>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</si>
  <si>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</si>
  <si>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</si>
  <si>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</si>
  <si>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</si>
  <si>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</si>
  <si>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</si>
  <si>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</si>
  <si>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</si>
  <si>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</si>
  <si>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</si>
  <si>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</si>
  <si>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</si>
  <si>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</si>
  <si>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</si>
  <si>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</si>
  <si>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</si>
  <si>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</si>
  <si>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</si>
  <si>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</si>
  <si>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</si>
  <si>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</si>
  <si>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</si>
  <si>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</si>
  <si>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</si>
  <si>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</si>
  <si>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</si>
  <si>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</si>
  <si>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</si>
  <si>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</si>
  <si>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</si>
  <si>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</si>
  <si>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</si>
  <si>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</si>
  <si>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</si>
  <si>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</si>
  <si>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</si>
  <si>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</si>
  <si>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</si>
  <si>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</si>
  <si>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</si>
  <si>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</si>
  <si>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</si>
  <si>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</si>
  <si>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</si>
  <si>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</si>
  <si>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</si>
  <si>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</si>
  <si>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</si>
  <si>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</si>
  <si>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</si>
  <si>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</si>
  <si>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</si>
  <si>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</si>
  <si>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</si>
  <si>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</si>
  <si>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</si>
  <si>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</si>
  <si>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</si>
  <si>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</si>
  <si>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</si>
  <si>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</si>
  <si>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</si>
  <si>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</si>
  <si>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</si>
  <si>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</si>
  <si>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</si>
  <si>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</si>
  <si>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</si>
  <si>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</si>
  <si>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</si>
  <si>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</si>
  <si>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</si>
  <si>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</si>
  <si>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</si>
  <si>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</si>
  <si>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</si>
  <si>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</si>
  <si>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</si>
  <si>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</si>
  <si>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</si>
  <si>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</si>
  <si>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</si>
  <si>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</si>
  <si>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</si>
  <si>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</si>
  <si>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</si>
  <si>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</si>
  <si>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</si>
  <si>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</si>
  <si>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</si>
  <si>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</si>
  <si>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</si>
  <si>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</si>
  <si>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</si>
  <si>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</si>
  <si>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</si>
  <si>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</si>
  <si>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</si>
  <si>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</si>
  <si>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</si>
  <si>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</si>
  <si>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</si>
  <si>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</si>
  <si>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</si>
  <si>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</si>
  <si>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</si>
  <si>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</si>
  <si>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</si>
  <si>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</si>
  <si>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</si>
  <si>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</si>
  <si>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</si>
  <si>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</si>
  <si>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</si>
  <si>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</si>
  <si>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</si>
  <si>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</si>
  <si>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</si>
  <si>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</si>
  <si>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</si>
  <si>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</si>
  <si>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</si>
  <si>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</si>
  <si>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</si>
  <si>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</si>
  <si>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</si>
  <si>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</si>
  <si>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</si>
  <si>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</si>
  <si>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</si>
  <si>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</si>
  <si>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</si>
  <si>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</si>
  <si>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</si>
  <si>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</si>
  <si>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</si>
  <si>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</si>
  <si>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</si>
  <si>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</si>
  <si>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</si>
  <si>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</si>
  <si>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</si>
  <si>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</si>
  <si>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</si>
  <si>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</si>
  <si>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</si>
  <si>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</si>
  <si>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</si>
  <si>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</si>
  <si>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</si>
  <si>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</si>
  <si>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</si>
  <si>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</si>
  <si>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</si>
  <si>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</si>
  <si>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</si>
  <si>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</si>
  <si>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</si>
  <si>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</si>
  <si>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</si>
  <si>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</si>
  <si>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</si>
  <si>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</si>
  <si>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</si>
  <si>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</si>
  <si>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</si>
  <si>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</si>
  <si>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</si>
  <si>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</si>
  <si>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</si>
  <si>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</si>
  <si>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</si>
  <si>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</si>
  <si>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</si>
  <si>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</si>
  <si>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</si>
  <si>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</si>
  <si>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</si>
  <si>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</si>
  <si>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</si>
  <si>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</si>
  <si>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</si>
  <si>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</si>
  <si>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</si>
  <si>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</si>
  <si>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</si>
  <si>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</si>
  <si>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</si>
  <si>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</si>
  <si>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</si>
  <si>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</si>
  <si>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</si>
  <si>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</si>
  <si>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</si>
  <si>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</si>
  <si>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</si>
  <si>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</si>
  <si>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</si>
  <si>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</si>
  <si>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</si>
  <si>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</si>
  <si>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</si>
  <si>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</si>
  <si>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</si>
  <si>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</si>
  <si>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</si>
  <si>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</si>
  <si>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</si>
  <si>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</si>
  <si>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</si>
  <si>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</si>
  <si>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</si>
  <si>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</si>
  <si>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</si>
  <si>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</si>
  <si>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</si>
  <si>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</si>
  <si>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</si>
  <si>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</si>
  <si>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</si>
  <si>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</si>
  <si>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</si>
  <si>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</si>
  <si>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</si>
  <si>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</si>
  <si>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</si>
  <si>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</si>
  <si>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</si>
  <si>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</si>
  <si>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</si>
  <si>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</si>
  <si>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</si>
  <si>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</si>
  <si>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</si>
  <si>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</si>
  <si>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</si>
  <si>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</si>
  <si>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</si>
  <si>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</si>
  <si>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</si>
  <si>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</si>
  <si>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</si>
  <si>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</si>
  <si>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</si>
  <si>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</si>
  <si>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</si>
  <si>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</si>
  <si>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</si>
  <si>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</si>
  <si>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</si>
  <si>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</si>
  <si>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</si>
  <si>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</si>
  <si>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</si>
  <si>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</si>
  <si>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</si>
  <si>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</si>
  <si>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</si>
  <si>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</si>
  <si>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</si>
  <si>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</si>
  <si>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</si>
  <si>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</si>
  <si>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</si>
  <si>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</si>
  <si>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</si>
  <si>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</si>
  <si>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</si>
  <si>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</si>
  <si>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</si>
  <si>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</si>
  <si>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</si>
  <si>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</si>
  <si>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</si>
  <si>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</si>
  <si>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</si>
  <si>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</si>
  <si>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</si>
  <si>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</si>
  <si>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</si>
  <si>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</si>
  <si>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</si>
  <si>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</si>
  <si>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</si>
  <si>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</si>
  <si>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</si>
  <si>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</si>
  <si>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</si>
  <si>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</si>
  <si>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</si>
  <si>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</si>
  <si>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</si>
  <si>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</si>
  <si>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</si>
  <si>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</si>
  <si>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</si>
  <si>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</si>
  <si>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</si>
  <si>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</si>
  <si>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</si>
  <si>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</si>
  <si>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</si>
  <si>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</si>
  <si>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</si>
  <si>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</si>
  <si>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</si>
  <si>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</si>
  <si>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</si>
  <si>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</si>
  <si>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</si>
  <si>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</si>
  <si>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</si>
  <si>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</si>
  <si>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</si>
  <si>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</si>
  <si>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</si>
  <si>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</si>
  <si>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</si>
  <si>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</si>
  <si>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</si>
  <si>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</si>
  <si>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</si>
  <si>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</si>
  <si>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</si>
  <si>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</si>
  <si>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</si>
  <si>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</si>
  <si>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</si>
  <si>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</si>
  <si>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</si>
  <si>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</si>
  <si>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</si>
  <si>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</si>
  <si>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</si>
  <si>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</si>
  <si>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</si>
  <si>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</si>
  <si>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</si>
  <si>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</si>
  <si>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</si>
  <si>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</si>
  <si>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</si>
  <si>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</si>
  <si>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</si>
  <si>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</si>
  <si>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</si>
  <si>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</si>
  <si>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</si>
  <si>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</si>
  <si>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</si>
  <si>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</si>
  <si>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</si>
  <si>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</si>
  <si>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</si>
  <si>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</si>
  <si>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</si>
  <si>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</si>
  <si>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</si>
  <si>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</si>
  <si>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</si>
  <si>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</si>
  <si>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</si>
  <si>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</si>
  <si>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</si>
  <si>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</si>
  <si>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</si>
  <si>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</si>
  <si>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</si>
  <si>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</si>
  <si>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</si>
  <si>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</si>
  <si>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</si>
  <si>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</si>
  <si>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</si>
  <si>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</si>
  <si>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</si>
  <si>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</si>
  <si>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</si>
  <si>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</si>
  <si>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</si>
  <si>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</si>
  <si>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</si>
  <si>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</si>
  <si>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</si>
  <si>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</si>
  <si>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</si>
  <si>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</si>
  <si>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</si>
  <si>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</si>
  <si>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</si>
  <si>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</si>
  <si>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</si>
  <si>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</si>
  <si>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</si>
  <si>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</si>
  <si>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</si>
  <si>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</si>
  <si>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</si>
  <si>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</si>
  <si>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</si>
  <si>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</si>
  <si>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</si>
  <si>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</si>
  <si>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</si>
  <si>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</si>
  <si>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</si>
  <si>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</si>
  <si>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</si>
  <si>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</si>
  <si>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</si>
  <si>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</si>
  <si>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</si>
  <si>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</si>
  <si>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</si>
  <si>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</si>
  <si>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</si>
  <si>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</si>
  <si>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</si>
  <si>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</si>
  <si>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</si>
  <si>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</si>
  <si>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</si>
  <si>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</si>
  <si>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</si>
  <si>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</si>
  <si>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</si>
  <si>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</si>
  <si>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</si>
  <si>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</si>
  <si>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</si>
  <si>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</si>
  <si>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</si>
  <si>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</si>
  <si>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</si>
  <si>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</si>
  <si>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</si>
  <si>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</si>
  <si>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</si>
  <si>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</si>
  <si>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</si>
  <si>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</si>
  <si>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</si>
  <si>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</si>
  <si>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</si>
  <si>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</si>
  <si>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</si>
  <si>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</si>
  <si>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</si>
  <si>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</si>
  <si>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</si>
  <si>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</si>
  <si>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</si>
  <si>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</si>
  <si>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</si>
  <si>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</si>
  <si>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</si>
  <si>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</si>
  <si>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</si>
  <si>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</si>
  <si>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</si>
  <si>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</si>
  <si>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</si>
  <si>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</si>
  <si>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</si>
  <si>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</si>
  <si>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</si>
  <si>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</si>
  <si>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</si>
  <si>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</si>
  <si>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</si>
  <si>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</si>
  <si>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</si>
  <si>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</si>
  <si>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</si>
  <si>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</si>
  <si>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</si>
  <si>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</si>
  <si>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</si>
  <si>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</si>
  <si>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</si>
  <si>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</si>
  <si>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</si>
  <si>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</si>
  <si>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</si>
  <si>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</si>
  <si>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</si>
  <si>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</si>
  <si>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</si>
  <si>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</si>
  <si>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</si>
  <si>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</si>
  <si>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</si>
  <si>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</si>
  <si>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</si>
  <si>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</si>
  <si>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</si>
  <si>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</si>
  <si>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</si>
  <si>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</si>
  <si>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</si>
  <si>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</si>
  <si>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</si>
  <si>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</si>
  <si>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</si>
  <si>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</si>
  <si>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</si>
  <si>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</si>
  <si>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</si>
  <si>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</si>
  <si>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</si>
  <si>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</si>
  <si>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</si>
  <si>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</si>
  <si>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</si>
  <si>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</si>
  <si>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</si>
  <si>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</si>
  <si>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</si>
  <si>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</si>
  <si>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</si>
  <si>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</si>
  <si>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</si>
  <si>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</si>
  <si>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</si>
  <si>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</si>
  <si>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</si>
  <si>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</si>
  <si>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</si>
  <si>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</si>
  <si>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</si>
  <si>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</si>
  <si>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</si>
  <si>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</si>
  <si>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</si>
  <si>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</si>
  <si>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</si>
  <si>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</si>
  <si>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</si>
  <si>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</si>
  <si>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</si>
  <si>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</si>
  <si>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</si>
  <si>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</si>
  <si>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</si>
  <si>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</si>
  <si>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</si>
  <si>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</si>
  <si>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</si>
  <si>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</si>
  <si>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</si>
  <si>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</si>
  <si>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</si>
  <si>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</si>
  <si>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</si>
  <si>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</si>
  <si>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</si>
  <si>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</si>
  <si>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</si>
  <si>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</si>
  <si>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</si>
  <si>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</si>
  <si>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</si>
  <si>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</si>
  <si>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</si>
  <si>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</si>
  <si>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</si>
  <si>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</si>
  <si>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</si>
  <si>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</si>
  <si>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</si>
  <si>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</si>
  <si>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</si>
  <si>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</si>
  <si>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</si>
  <si>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</si>
  <si>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</si>
  <si>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</si>
  <si>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</si>
  <si>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</si>
  <si>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</si>
  <si>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</si>
  <si>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</si>
  <si>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</si>
  <si>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</si>
  <si>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</si>
  <si>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</si>
  <si>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</si>
  <si>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</si>
  <si>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</si>
  <si>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</si>
  <si>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</si>
  <si>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</si>
  <si>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</si>
  <si>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</si>
  <si>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</si>
  <si>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</si>
  <si>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</si>
  <si>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</si>
  <si>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</si>
  <si>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</si>
  <si>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</si>
  <si>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</si>
  <si>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</si>
  <si>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</si>
  <si>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</si>
  <si>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</si>
  <si>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</si>
  <si>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</si>
  <si>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</si>
  <si>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</si>
  <si>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</si>
  <si>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</si>
  <si>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</si>
  <si>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</si>
  <si>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</si>
  <si>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</si>
  <si>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</si>
  <si>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</si>
  <si>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</si>
  <si>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</si>
  <si>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</si>
  <si>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</si>
  <si>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</si>
  <si>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</si>
  <si>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</si>
  <si>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</si>
  <si>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</si>
  <si>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</si>
  <si>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</si>
  <si>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</si>
  <si>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</si>
  <si>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</si>
  <si>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</si>
  <si>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</si>
  <si>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</si>
  <si>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</si>
  <si>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</si>
  <si>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</si>
  <si>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</si>
  <si>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</si>
  <si>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</si>
  <si>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</si>
  <si>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</si>
  <si>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</si>
  <si>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</si>
  <si>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</si>
  <si>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</si>
  <si>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</si>
  <si>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</si>
  <si>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</si>
  <si>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</si>
  <si>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</si>
  <si>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</si>
  <si>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</si>
  <si>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</si>
  <si>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</si>
  <si>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</si>
  <si>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</si>
  <si>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</si>
  <si>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</si>
  <si>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</si>
  <si>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</si>
  <si>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</si>
  <si>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</si>
  <si>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</si>
  <si>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</si>
  <si>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</si>
  <si>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</si>
  <si>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</si>
  <si>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</si>
  <si>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</si>
  <si>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</si>
  <si>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</si>
  <si>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</si>
  <si>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</si>
  <si>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</si>
  <si>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</si>
  <si>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</si>
  <si>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</si>
  <si>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</si>
  <si>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</si>
  <si>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</si>
  <si>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</si>
  <si>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</si>
  <si>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</si>
  <si>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</si>
  <si>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</si>
  <si>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</si>
  <si>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</si>
  <si>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</si>
  <si>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</si>
  <si>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</si>
  <si>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</si>
  <si>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</si>
  <si>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</si>
  <si>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</si>
  <si>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</si>
  <si>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</si>
  <si>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</si>
  <si>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</si>
  <si>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</si>
  <si>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</si>
  <si>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</si>
  <si>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</si>
  <si>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</si>
  <si>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</si>
  <si>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</si>
  <si>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</si>
  <si>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</si>
  <si>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</si>
  <si>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</si>
  <si>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</si>
  <si>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</si>
  <si>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</si>
  <si>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</si>
  <si>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</si>
  <si>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</si>
  <si>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</si>
  <si>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</si>
  <si>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</si>
  <si>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</si>
  <si>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</si>
  <si>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</si>
  <si>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</si>
  <si>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</si>
  <si>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</si>
  <si>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</si>
  <si>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</si>
  <si>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</si>
  <si>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</si>
  <si>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</si>
  <si>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</si>
  <si>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</si>
  <si>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</si>
  <si>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</si>
  <si>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</si>
  <si>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</si>
  <si>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</si>
  <si>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</si>
  <si>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</si>
  <si>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</si>
  <si>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</si>
  <si>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</si>
  <si>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</si>
  <si>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</si>
  <si>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</si>
  <si>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</si>
  <si>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</si>
  <si>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</si>
  <si>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</si>
  <si>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</si>
  <si>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</si>
  <si>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</si>
  <si>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</si>
  <si>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</si>
  <si>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</si>
  <si>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</si>
  <si>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</si>
  <si>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</si>
  <si>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</si>
  <si>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</si>
  <si>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</si>
  <si>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</si>
  <si>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</si>
  <si>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</si>
  <si>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</si>
  <si>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</si>
  <si>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</si>
  <si>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</si>
  <si>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</si>
  <si>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</si>
  <si>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</si>
  <si>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</si>
  <si>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</si>
  <si>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</si>
  <si>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</si>
  <si>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</si>
  <si>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</si>
  <si>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</si>
  <si>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</si>
  <si>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</si>
  <si>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</si>
  <si>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</si>
  <si>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</si>
  <si>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</si>
  <si>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</si>
  <si>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</si>
  <si>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</si>
  <si>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</si>
  <si>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</si>
  <si>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</si>
  <si>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</si>
  <si>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</si>
  <si>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</si>
  <si>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</si>
  <si>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</si>
  <si>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</si>
  <si>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</si>
  <si>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</si>
  <si>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</si>
  <si>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</si>
  <si>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</si>
  <si>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</si>
  <si>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</si>
  <si>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</si>
  <si>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</si>
  <si>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</si>
  <si>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</si>
  <si>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</si>
  <si>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</si>
  <si>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</si>
  <si>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</si>
  <si>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</si>
  <si>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</si>
  <si>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</si>
  <si>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</si>
  <si>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</si>
  <si>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</si>
  <si>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</si>
  <si>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</si>
  <si>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</si>
  <si>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</si>
  <si>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</si>
  <si>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</si>
  <si>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</si>
  <si>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</si>
  <si>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</si>
  <si>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</si>
  <si>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</si>
  <si>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</si>
  <si>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</si>
  <si>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</si>
  <si>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</si>
  <si>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</si>
  <si>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</si>
  <si>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</si>
  <si>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</si>
  <si>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</si>
  <si>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</si>
  <si>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</si>
  <si>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</si>
  <si>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</si>
  <si>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</si>
  <si>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</si>
  <si>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</si>
  <si>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</si>
  <si>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</si>
  <si>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</si>
  <si>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</si>
  <si>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</si>
  <si>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</si>
  <si>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</si>
  <si>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</si>
  <si>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</si>
  <si>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</si>
  <si>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</si>
  <si>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</si>
  <si>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</si>
  <si>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</si>
  <si>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</si>
  <si>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</si>
  <si>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</si>
  <si>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</si>
  <si>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</si>
  <si>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</si>
  <si>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</si>
  <si>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</si>
  <si>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</si>
  <si>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</si>
  <si>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</si>
  <si>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</si>
  <si>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</si>
  <si>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</si>
  <si>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</si>
  <si>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</si>
  <si>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</si>
  <si>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</si>
  <si>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</si>
  <si>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</si>
  <si>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</si>
  <si>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</si>
  <si>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</si>
  <si>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</si>
  <si>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</si>
  <si>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</si>
  <si>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</si>
  <si>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</si>
  <si>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</si>
  <si>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</si>
  <si>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</si>
  <si>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</si>
  <si>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</si>
  <si>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</si>
  <si>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</si>
  <si>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</si>
  <si>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</si>
  <si>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</si>
  <si>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</si>
  <si>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</si>
  <si>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</si>
  <si>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</si>
  <si>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</si>
  <si>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</si>
  <si>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</si>
  <si>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</si>
  <si>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</si>
  <si>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</si>
  <si>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</si>
  <si>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</si>
  <si>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</si>
  <si>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</si>
  <si>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</si>
  <si>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</si>
  <si>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</si>
  <si>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</si>
  <si>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</si>
  <si>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</si>
  <si>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</si>
  <si>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</si>
  <si>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</si>
  <si>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</si>
  <si>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</si>
  <si>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</si>
  <si>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</si>
  <si>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</si>
  <si>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</si>
  <si>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</si>
  <si>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</si>
  <si>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</si>
  <si>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</si>
  <si>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</si>
  <si>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</si>
  <si>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</si>
  <si>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</si>
  <si>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</si>
  <si>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</si>
  <si>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</si>
  <si>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</si>
  <si>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</si>
  <si>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</si>
  <si>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</si>
  <si>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</si>
  <si>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</si>
  <si>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</si>
  <si>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</si>
  <si>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</si>
  <si>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</si>
  <si>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</si>
  <si>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</si>
  <si>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</si>
  <si>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</si>
  <si>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</si>
  <si>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</si>
  <si>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</si>
  <si>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</si>
  <si>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</si>
  <si>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</si>
  <si>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</si>
  <si>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</si>
  <si>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</si>
  <si>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</si>
  <si>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</si>
  <si>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</si>
  <si>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</si>
  <si>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</si>
  <si>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</si>
  <si>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</si>
  <si>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</si>
  <si>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</si>
  <si>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</si>
  <si>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</si>
  <si>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</si>
  <si>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</si>
  <si>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</si>
  <si>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</si>
  <si>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</si>
  <si>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</si>
  <si>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</si>
  <si>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</si>
  <si>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</si>
  <si>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</si>
  <si>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</si>
  <si>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</si>
  <si>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</si>
  <si>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</si>
  <si>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</si>
  <si>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</si>
  <si>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</si>
  <si>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</si>
  <si>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</si>
  <si>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</si>
  <si>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</si>
  <si>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</si>
  <si>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</si>
  <si>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</si>
  <si>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</si>
  <si>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</si>
  <si>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</si>
  <si>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</si>
  <si>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</si>
  <si>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</si>
  <si>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</si>
  <si>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</si>
  <si>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</si>
  <si>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</si>
  <si>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</si>
  <si>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</si>
  <si>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</si>
  <si>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</si>
  <si>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</si>
  <si>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</si>
  <si>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</si>
  <si>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</si>
  <si>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</si>
  <si>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</si>
  <si>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</si>
  <si>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</si>
  <si>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</si>
  <si>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</si>
  <si>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</si>
  <si>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</si>
  <si>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</si>
  <si>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</si>
  <si>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</si>
  <si>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</si>
  <si>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</si>
  <si>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</si>
  <si>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</si>
  <si>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</si>
  <si>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</si>
  <si>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</si>
  <si>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</si>
  <si>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</si>
  <si>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</si>
  <si>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</si>
  <si>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</si>
  <si>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</si>
  <si>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</si>
  <si>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</si>
  <si>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</si>
  <si>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</si>
  <si>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</si>
  <si>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</si>
  <si>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</si>
  <si>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</si>
  <si>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</si>
  <si>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</si>
  <si>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</si>
  <si>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</si>
  <si>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</si>
  <si>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</si>
  <si>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</si>
  <si>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</si>
  <si>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</si>
  <si>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</si>
  <si>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</si>
  <si>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</si>
  <si>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</si>
  <si>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</si>
  <si>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</si>
  <si>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</si>
  <si>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</si>
  <si>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</si>
  <si>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</si>
  <si>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</si>
  <si>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</si>
  <si>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</si>
  <si>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</si>
  <si>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</si>
  <si>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</si>
  <si>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</si>
  <si>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</si>
  <si>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</si>
  <si>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</si>
  <si>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</si>
  <si>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</si>
  <si>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</si>
  <si>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</si>
  <si>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</si>
  <si>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</si>
  <si>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</si>
  <si>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</si>
  <si>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</si>
  <si>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</si>
  <si>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</si>
  <si>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</si>
  <si>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</si>
  <si>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</si>
  <si>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</si>
  <si>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</si>
  <si>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</si>
  <si>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</si>
  <si>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</si>
  <si>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</si>
  <si>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</si>
  <si>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</si>
  <si>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</si>
  <si>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</si>
  <si>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</si>
  <si>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</si>
  <si>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</si>
  <si>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</si>
  <si>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</si>
  <si>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</si>
  <si>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</si>
  <si>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</si>
  <si>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</si>
  <si>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</si>
  <si>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</si>
  <si>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</si>
  <si>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</si>
  <si>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</si>
  <si>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</si>
  <si>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</si>
  <si>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</si>
  <si>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</si>
  <si>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</si>
  <si>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</si>
  <si>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</si>
  <si>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</si>
  <si>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</si>
  <si>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</si>
  <si>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</si>
  <si>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</si>
  <si>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</si>
  <si>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</si>
  <si>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</si>
  <si>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</si>
  <si>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</si>
  <si>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</si>
  <si>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</si>
  <si>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</si>
  <si>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</si>
  <si>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</si>
  <si>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</si>
  <si>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</si>
  <si>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</si>
  <si>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</si>
  <si>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</si>
  <si>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</si>
  <si>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</si>
  <si>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</si>
  <si>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</si>
  <si>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</si>
  <si>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</si>
  <si>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</si>
  <si>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</si>
  <si>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</si>
  <si>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</si>
  <si>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</si>
  <si>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</si>
  <si>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</si>
  <si>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</si>
  <si>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</si>
  <si>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</si>
  <si>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</si>
  <si>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</si>
  <si>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</si>
  <si>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</si>
  <si>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</si>
  <si>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</si>
  <si>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</si>
  <si>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</si>
  <si>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</si>
  <si>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</si>
  <si>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</si>
  <si>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</si>
  <si>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</si>
  <si>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</si>
  <si>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</si>
  <si>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</si>
  <si>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</si>
  <si>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</si>
  <si>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</si>
  <si>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</si>
  <si>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</si>
  <si>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</si>
  <si>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</si>
  <si>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</si>
  <si>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</si>
  <si>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</si>
  <si>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</si>
  <si>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</si>
  <si>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</si>
  <si>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</si>
  <si>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</si>
  <si>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</si>
  <si>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</si>
  <si>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</si>
  <si>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</si>
  <si>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</si>
  <si>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</si>
  <si>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</si>
  <si>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</si>
  <si>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</si>
  <si>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</si>
  <si>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</si>
  <si>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</si>
  <si>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</si>
  <si>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</si>
  <si>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</si>
  <si>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</si>
  <si>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</si>
  <si>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</si>
  <si>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</si>
  <si>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</si>
  <si>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</si>
  <si>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</si>
  <si>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</si>
  <si>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</si>
  <si>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</si>
  <si>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</si>
  <si>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</si>
  <si>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</si>
  <si>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</si>
  <si>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</si>
  <si>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</si>
  <si>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</si>
  <si>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</si>
  <si>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</si>
  <si>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</si>
  <si>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</si>
  <si>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</si>
  <si>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</si>
  <si>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</si>
  <si>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</si>
  <si>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</si>
  <si>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</si>
  <si>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</si>
  <si>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</si>
  <si>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</si>
  <si>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</si>
  <si>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</si>
  <si>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</si>
  <si>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</si>
  <si>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</si>
  <si>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</si>
  <si>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</si>
  <si>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</si>
  <si>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</si>
  <si>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</si>
  <si>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</si>
  <si>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</si>
  <si>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</si>
  <si>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</si>
  <si>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</si>
  <si>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</si>
  <si>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</si>
  <si>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</si>
  <si>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</si>
  <si>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</si>
  <si>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</si>
  <si>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</si>
  <si>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</si>
  <si>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</si>
  <si>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</si>
  <si>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</si>
  <si>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</si>
  <si>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</si>
  <si>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</si>
  <si>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</si>
  <si>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</si>
  <si>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</si>
  <si>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By using data/ text to column (delimited as , and . )</t>
  </si>
  <si>
    <t>1949 replacements</t>
  </si>
  <si>
    <t>Medical Examinations 2</t>
  </si>
  <si>
    <t>9724 replacements</t>
  </si>
  <si>
    <t>Weight Status</t>
  </si>
  <si>
    <t>Date of Birth</t>
  </si>
  <si>
    <t>Age</t>
  </si>
  <si>
    <t>Customer Number</t>
  </si>
  <si>
    <t xml:space="preserve"> First Name</t>
  </si>
  <si>
    <t xml:space="preserve"> BMI</t>
  </si>
  <si>
    <t xml:space="preserve"> HBA1C</t>
  </si>
  <si>
    <t xml:space="preserve"> Any Transplants</t>
  </si>
  <si>
    <t xml:space="preserve"> Cancer History</t>
  </si>
  <si>
    <t xml:space="preserve"> Number of Major Surgeries</t>
  </si>
  <si>
    <t xml:space="preserve"> Smoker</t>
  </si>
  <si>
    <t xml:space="preserve"> Weight</t>
  </si>
  <si>
    <t>Status</t>
  </si>
  <si>
    <t xml:space="preserve"> Diabetes Status</t>
  </si>
  <si>
    <t xml:space="preserve"> Date of Birth</t>
  </si>
  <si>
    <t xml:space="preserve"> Charges</t>
  </si>
  <si>
    <t xml:space="preserve"> Hospital Tier</t>
  </si>
  <si>
    <t xml:space="preserve"> City Tier</t>
  </si>
  <si>
    <t xml:space="preserve"> State ID</t>
  </si>
  <si>
    <t xml:space="preserve"> and Age.</t>
  </si>
  <si>
    <t xml:space="preserve"> Heart Issues</t>
  </si>
  <si>
    <t>Row Labels</t>
  </si>
  <si>
    <t>Grand Total</t>
  </si>
  <si>
    <t>Column Labels</t>
  </si>
  <si>
    <t>Count of Customer ID</t>
  </si>
  <si>
    <t>Normal Weight</t>
  </si>
  <si>
    <t>Obesity</t>
  </si>
  <si>
    <t>Overweight</t>
  </si>
  <si>
    <t>Underweight</t>
  </si>
  <si>
    <t>Sum of charges</t>
  </si>
  <si>
    <t>Healthcare Statistics</t>
  </si>
  <si>
    <t>Total Healthcare Costs</t>
  </si>
  <si>
    <t>Total customers count</t>
  </si>
  <si>
    <t>Total hospitalisation count</t>
  </si>
  <si>
    <t>Average Charges</t>
  </si>
  <si>
    <t>Average BMI</t>
  </si>
  <si>
    <t>Average HBA1C</t>
  </si>
  <si>
    <t>Average Age</t>
  </si>
  <si>
    <t>Healthcare Dashboard –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</si>
</sst>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rgb="FFFF0000"/>
      <name val="Calibri"/>
      <family val="2"/>
      <scheme val="minor"/>
    </font>
    <font>
      <sz val="16"/>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4" tint="0.39997558519241921"/>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1" fillId="0" borderId="0"/>
  </cellStyleXfs>
  <cellXfs count="40">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1" fillId="0" borderId="2" xfId="1" applyBorder="1"/>
    <xf numFmtId="0" fontId="0" fillId="0" borderId="2" xfId="0" applyBorder="1" applyAlignment="1">
      <alignment horizontal="left"/>
    </xf>
    <xf numFmtId="0" fontId="0" fillId="5" borderId="2" xfId="0" applyFill="1" applyBorder="1" applyAlignment="1">
      <alignment horizontal="center" vertical="center"/>
    </xf>
    <xf numFmtId="0" fontId="0" fillId="0" borderId="2" xfId="0" applyBorder="1"/>
    <xf numFmtId="0" fontId="5" fillId="0" borderId="0" xfId="0" applyFont="1" applyAlignment="1">
      <alignment horizontal="center" vertical="center"/>
    </xf>
    <xf numFmtId="0" fontId="3" fillId="5" borderId="1" xfId="0" applyFont="1" applyFill="1" applyBorder="1" applyAlignment="1">
      <alignment horizontal="center" vertical="center"/>
    </xf>
    <xf numFmtId="0" fontId="2" fillId="5" borderId="2" xfId="0" applyFont="1" applyFill="1" applyBorder="1" applyAlignment="1">
      <alignment horizontal="center" vertical="center"/>
    </xf>
    <xf numFmtId="14" fontId="0" fillId="0" borderId="2" xfId="0" applyNumberFormat="1" applyBorder="1" applyAlignment="1">
      <alignment horizontal="left"/>
    </xf>
    <xf numFmtId="1" fontId="0" fillId="0" borderId="2" xfId="0" applyNumberFormat="1" applyBorder="1" applyAlignment="1">
      <alignment horizontal="left"/>
    </xf>
    <xf numFmtId="165" fontId="2" fillId="5" borderId="2" xfId="0" applyNumberFormat="1" applyFont="1" applyFill="1" applyBorder="1" applyAlignment="1">
      <alignment horizontal="center" vertical="center"/>
    </xf>
    <xf numFmtId="165" fontId="0" fillId="0" borderId="2" xfId="0" applyNumberFormat="1" applyBorder="1" applyAlignment="1">
      <alignment horizontal="left"/>
    </xf>
    <xf numFmtId="164" fontId="4" fillId="0" borderId="3" xfId="0" applyNumberFormat="1" applyFont="1" applyFill="1" applyBorder="1" applyAlignment="1">
      <alignment horizontal="center" vertical="center" wrapText="1"/>
    </xf>
    <xf numFmtId="164" fontId="4" fillId="0" borderId="0" xfId="0" applyNumberFormat="1" applyFont="1" applyFill="1" applyBorder="1" applyAlignment="1">
      <alignment horizontal="center" vertical="center" wrapText="1"/>
    </xf>
    <xf numFmtId="0" fontId="1" fillId="0" borderId="0" xfId="1" applyBorder="1" applyAlignment="1">
      <alignment horizontal="left"/>
    </xf>
    <xf numFmtId="0" fontId="0" fillId="0" borderId="0" xfId="0" applyAlignment="1">
      <alignment horizontal="left"/>
    </xf>
    <xf numFmtId="14" fontId="0" fillId="0" borderId="0" xfId="0" applyNumberFormat="1" applyAlignment="1">
      <alignment horizontal="left"/>
    </xf>
    <xf numFmtId="165" fontId="0" fillId="0" borderId="0" xfId="0" applyNumberFormat="1" applyAlignment="1">
      <alignment horizontal="left"/>
    </xf>
    <xf numFmtId="1" fontId="0" fillId="0" borderId="0" xfId="0" applyNumberFormat="1" applyAlignment="1">
      <alignment horizontal="left"/>
    </xf>
    <xf numFmtId="0" fontId="0" fillId="0" borderId="0" xfId="0" pivotButton="1"/>
    <xf numFmtId="0" fontId="0" fillId="0" borderId="0" xfId="0" applyNumberFormat="1"/>
    <xf numFmtId="0" fontId="1" fillId="0" borderId="0" xfId="0" applyNumberFormat="1" applyFont="1" applyFill="1" applyBorder="1" applyAlignment="1" applyProtection="1">
      <alignment horizontal="left"/>
    </xf>
    <xf numFmtId="0" fontId="0" fillId="0" borderId="0" xfId="0" applyNumberFormat="1" applyAlignment="1">
      <alignment horizontal="left"/>
    </xf>
    <xf numFmtId="0" fontId="6" fillId="6" borderId="4" xfId="0" applyFont="1" applyFill="1" applyBorder="1" applyAlignment="1">
      <alignment horizontal="center" vertical="center"/>
    </xf>
    <xf numFmtId="0" fontId="6" fillId="6" borderId="5" xfId="0" applyFont="1" applyFill="1" applyBorder="1" applyAlignment="1">
      <alignment horizontal="center" vertical="center"/>
    </xf>
    <xf numFmtId="0" fontId="0" fillId="0" borderId="6" xfId="0" applyBorder="1"/>
    <xf numFmtId="0" fontId="0" fillId="0" borderId="7" xfId="0" applyBorder="1"/>
    <xf numFmtId="165" fontId="0" fillId="0" borderId="7" xfId="0" applyNumberFormat="1" applyBorder="1"/>
    <xf numFmtId="2" fontId="0" fillId="0" borderId="7" xfId="0" applyNumberFormat="1" applyBorder="1"/>
    <xf numFmtId="1" fontId="0" fillId="0" borderId="7" xfId="0" applyNumberFormat="1" applyBorder="1"/>
    <xf numFmtId="0" fontId="0" fillId="0" borderId="8" xfId="0" applyBorder="1"/>
    <xf numFmtId="0" fontId="0" fillId="0" borderId="9" xfId="0" applyBorder="1"/>
    <xf numFmtId="0" fontId="7" fillId="6" borderId="0" xfId="0" applyFont="1" applyFill="1" applyAlignment="1">
      <alignment horizontal="center"/>
    </xf>
    <xf numFmtId="0" fontId="7" fillId="6" borderId="10" xfId="0" applyFont="1" applyFill="1" applyBorder="1" applyAlignment="1">
      <alignment horizontal="center" vertical="center"/>
    </xf>
    <xf numFmtId="0" fontId="7" fillId="6" borderId="11" xfId="0" applyFont="1" applyFill="1" applyBorder="1" applyAlignment="1">
      <alignment horizontal="center" vertical="center"/>
    </xf>
  </cellXfs>
  <cellStyles count="2">
    <cellStyle name="Normal" xfId="0" builtinId="0"/>
    <cellStyle name="Normal 2" xfId="1" xr:uid="{00000000-0005-0000-0000-000001000000}"/>
  </cellStyles>
  <dxfs count="35">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protection locked="1" hidden="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outline="0">
        <left style="thin">
          <color indexed="64"/>
        </left>
      </border>
    </dxf>
    <dxf>
      <alignment horizontal="left"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164" formatCode="mmm\,\ yyyy"/>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1.xlsx]Cancer History!PivotTable1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0444801963605236E-2"/>
              <c:y val="-0.12954774290690321"/>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7338304224742043E-2"/>
              <c:y val="7.4048598789613852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0444801963605236E-2"/>
              <c:y val="-0.12954774290690321"/>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7338304224742043E-2"/>
              <c:y val="7.4048598789613852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444801963605236E-2"/>
              <c:y val="-0.129547742906903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338304224742043E-2"/>
              <c:y val="7.40485987896138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'Cancer History'!$B$3:$B$4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09-405C-A9EF-C58401D135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09-405C-A9EF-C58401D13563}"/>
              </c:ext>
            </c:extLst>
          </c:dPt>
          <c:dLbls>
            <c:dLbl>
              <c:idx val="0"/>
              <c:layout>
                <c:manualLayout>
                  <c:x val="2.0444801963605236E-2"/>
                  <c:y val="-0.1295477429069032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09-405C-A9EF-C58401D13563}"/>
                </c:ext>
              </c:extLst>
            </c:dLbl>
            <c:dLbl>
              <c:idx val="1"/>
              <c:layout>
                <c:manualLayout>
                  <c:x val="1.7338304224742043E-2"/>
                  <c:y val="7.404859878961385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09-405C-A9EF-C58401D135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'Cancer History'!$A$5:$A$7</c:f>
              <c:strCache>
                <c:ptCount val="2"/>
                <c:pt idx="0">
                  <c:v>No</c:v>
                </c:pt>
                <c:pt idx="1">
                  <c:v>Yes</c:v>
                </c:pt>
              </c:strCache>
            </c:strRef>
          </c:cat>
          <c:val>
            <c:numRef>
              <c:f>'Cancer History'!$B$5:$B$7</c:f>
              <c:numCache>
                <c:formatCode>General</c:formatCode>
                <c:ptCount val="2"/>
                <c:pt idx="0">
                  <c:v>1539</c:v>
                </c:pt>
                <c:pt idx="1">
                  <c:v>405</c:v>
                </c:pt>
              </c:numCache>
            </c:numRef>
          </c:val>
          <c:extLst>
            <c:ext xmlns:c16="http://schemas.microsoft.com/office/drawing/2014/chart" uri="{C3380CC4-5D6E-409C-BE32-E72D297353CC}">
              <c16:uniqueId val="{00000004-5809-405C-A9EF-C58401D13563}"/>
            </c:ext>
          </c:extLst>
        </c:ser>
        <c:ser>
          <c:idx val="1"/>
          <c:order val="1"/>
          <c:tx>
            <c:strRef>
              <c:f>'Cancer History'!$C$3:$C$4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809-405C-A9EF-C58401D135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809-405C-A9EF-C58401D135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'Cancer History'!$A$5:$A$7</c:f>
              <c:strCache>
                <c:ptCount val="2"/>
                <c:pt idx="0">
                  <c:v>No</c:v>
                </c:pt>
                <c:pt idx="1">
                  <c:v>Yes</c:v>
                </c:pt>
              </c:strCache>
            </c:strRef>
          </c:cat>
          <c:val>
            <c:numRef>
              <c:f>'Cancer History'!$C$5:$C$7</c:f>
              <c:numCache>
                <c:formatCode>General</c:formatCode>
                <c:ptCount val="2"/>
                <c:pt idx="0">
                  <c:v>307</c:v>
                </c:pt>
                <c:pt idx="1">
                  <c:v>84</c:v>
                </c:pt>
              </c:numCache>
            </c:numRef>
          </c:val>
          <c:extLst>
            <c:ext xmlns:c16="http://schemas.microsoft.com/office/drawing/2014/chart" uri="{C3380CC4-5D6E-409C-BE32-E72D297353CC}">
              <c16:uniqueId val="{00000009-5809-405C-A9EF-C58401D135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Capstone Project - AI-Powered Healthcare Data Insights and Dashboarding 1.xlsx]Weight Status!PivotTable2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Status'!$A$4:$A$8</c:f>
              <c:strCache>
                <c:ptCount val="4"/>
                <c:pt idx="0">
                  <c:v>Normal Weight</c:v>
                </c:pt>
                <c:pt idx="1">
                  <c:v>Obesity</c:v>
                </c:pt>
                <c:pt idx="2">
                  <c:v>Overweight</c:v>
                </c:pt>
                <c:pt idx="3">
                  <c:v>Underweight</c:v>
                </c:pt>
              </c:strCache>
            </c:strRef>
          </c:cat>
          <c:val>
            <c:numRef>
              <c:f>'Weight Status'!$B$4:$B$8</c:f>
              <c:numCache>
                <c:formatCode>General</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816F-4E39-B470-C776976971B1}"/>
            </c:ext>
          </c:extLst>
        </c:ser>
        <c:dLbls>
          <c:dLblPos val="outEnd"/>
          <c:showLegendKey val="0"/>
          <c:showVal val="1"/>
          <c:showCatName val="0"/>
          <c:showSerName val="0"/>
          <c:showPercent val="0"/>
          <c:showBubbleSize val="0"/>
        </c:dLbls>
        <c:gapWidth val="100"/>
        <c:overlap val="-24"/>
        <c:axId val="450411904"/>
        <c:axId val="450412232"/>
      </c:barChart>
      <c:catAx>
        <c:axId val="450411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412232"/>
        <c:crosses val="autoZero"/>
        <c:auto val="1"/>
        <c:lblAlgn val="ctr"/>
        <c:lblOffset val="100"/>
        <c:noMultiLvlLbl val="0"/>
      </c:catAx>
      <c:valAx>
        <c:axId val="450412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41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600075</xdr:colOff>
      <xdr:row>16</xdr:row>
      <xdr:rowOff>19050</xdr:rowOff>
    </xdr:to>
    <xdr:graphicFrame macro="">
      <xdr:nvGraphicFramePr>
        <xdr:cNvPr id="2" name="Chart 1">
          <a:extLst>
            <a:ext uri="{FF2B5EF4-FFF2-40B4-BE49-F238E27FC236}">
              <a16:creationId xmlns:a16="http://schemas.microsoft.com/office/drawing/2014/main" id="{A3560DB1-293E-42B2-96AC-CC78B0AE4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57149</xdr:rowOff>
    </xdr:from>
    <xdr:to>
      <xdr:col>8</xdr:col>
      <xdr:colOff>9526</xdr:colOff>
      <xdr:row>31</xdr:row>
      <xdr:rowOff>66675</xdr:rowOff>
    </xdr:to>
    <xdr:graphicFrame macro="">
      <xdr:nvGraphicFramePr>
        <xdr:cNvPr id="3" name="Chart 2">
          <a:extLst>
            <a:ext uri="{FF2B5EF4-FFF2-40B4-BE49-F238E27FC236}">
              <a16:creationId xmlns:a16="http://schemas.microsoft.com/office/drawing/2014/main" id="{D271F5D3-71F9-4FDC-B0F8-42D72FB75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22411</xdr:colOff>
      <xdr:row>16</xdr:row>
      <xdr:rowOff>44824</xdr:rowOff>
    </xdr:from>
    <xdr:to>
      <xdr:col>11</xdr:col>
      <xdr:colOff>78441</xdr:colOff>
      <xdr:row>24</xdr:row>
      <xdr:rowOff>11205</xdr:rowOff>
    </xdr:to>
    <mc:AlternateContent xmlns:mc="http://schemas.openxmlformats.org/markup-compatibility/2006">
      <mc:Choice xmlns:a14="http://schemas.microsoft.com/office/drawing/2010/main" Requires="a14">
        <xdr:graphicFrame macro="">
          <xdr:nvGraphicFramePr>
            <xdr:cNvPr id="5" name="Weight Status">
              <a:extLst>
                <a:ext uri="{FF2B5EF4-FFF2-40B4-BE49-F238E27FC236}">
                  <a16:creationId xmlns:a16="http://schemas.microsoft.com/office/drawing/2014/main" id="{B3570192-4A41-4EE1-81F5-95E4E1CDFF2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863352" y="3182471"/>
              <a:ext cx="1871383" cy="1490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12326</xdr:colOff>
      <xdr:row>1</xdr:row>
      <xdr:rowOff>35859</xdr:rowOff>
    </xdr:from>
    <xdr:to>
      <xdr:col>11</xdr:col>
      <xdr:colOff>25773</xdr:colOff>
      <xdr:row>6</xdr:row>
      <xdr:rowOff>44824</xdr:rowOff>
    </xdr:to>
    <mc:AlternateContent xmlns:mc="http://schemas.openxmlformats.org/markup-compatibility/2006">
      <mc:Choice xmlns:a14="http://schemas.microsoft.com/office/drawing/2010/main" Requires="a14">
        <xdr:graphicFrame macro="">
          <xdr:nvGraphicFramePr>
            <xdr:cNvPr id="6" name="smoker">
              <a:extLst>
                <a:ext uri="{FF2B5EF4-FFF2-40B4-BE49-F238E27FC236}">
                  <a16:creationId xmlns:a16="http://schemas.microsoft.com/office/drawing/2014/main" id="{97FFCFAC-ECC3-4CB5-A8F0-2981ABEEBA75}"/>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4853267" y="304800"/>
              <a:ext cx="1828800" cy="961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7.761262731481" createdVersion="7" refreshedVersion="7" minRefreshableVersion="3" recordCount="2335" xr:uid="{0A6F40F0-3EF4-4FCA-8E3C-F236ACD16364}">
  <cacheSource type="worksheet">
    <worksheetSource name="Table1"/>
  </cacheSource>
  <cacheFields count="16">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14">
      <sharedItems/>
    </cacheField>
    <cacheField name="City tier" numFmtId="14">
      <sharedItems/>
    </cacheField>
    <cacheField name="State ID" numFmtId="14">
      <sharedItems/>
    </cacheField>
    <cacheField name="Age" numFmtId="1">
      <sharedItems containsSemiMixedTypes="0" containsString="0" containsNumber="1" containsInteger="1" minValue="18" maxValue="65"/>
    </cacheField>
  </cacheFields>
  <extLst>
    <ext xmlns:x14="http://schemas.microsoft.com/office/spreadsheetml/2009/9/main" uri="{725AE2AE-9491-48be-B2B4-4EB974FC3084}">
      <x14:pivotCacheDefinition pivotCacheId="1956361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x v="0"/>
    <n v="0"/>
    <x v="0"/>
    <x v="0"/>
    <d v="1968-10-12T00:00:00"/>
    <n v="63770.43"/>
    <s v="tier - 1"/>
    <s v="tier - 3"/>
    <s v="R1013"/>
    <n v="54"/>
  </r>
  <r>
    <s v="Id2"/>
    <s v="Lehner"/>
    <n v="30.36"/>
    <n v="5.77"/>
    <s v="No"/>
    <s v="No"/>
    <x v="0"/>
    <n v="0"/>
    <x v="0"/>
    <x v="0"/>
    <d v="1977-06-08T00:00:00"/>
    <n v="62592.87"/>
    <s v="tier - 1"/>
    <s v="tier - 3"/>
    <s v="R1013"/>
    <n v="46"/>
  </r>
  <r>
    <s v="Id3"/>
    <s v="Lu"/>
    <n v="34.484999999999999"/>
    <n v="11.87"/>
    <s v="Yes"/>
    <s v="No"/>
    <x v="0"/>
    <n v="2"/>
    <x v="0"/>
    <x v="0"/>
    <d v="1970-09-11T00:00:00"/>
    <n v="60021.4"/>
    <s v="tier - 1"/>
    <s v="tier - 3"/>
    <s v="R1012"/>
    <n v="52"/>
  </r>
  <r>
    <s v="Id4"/>
    <s v="Osborne"/>
    <n v="38.094999999999999"/>
    <n v="6.05"/>
    <s v="No"/>
    <s v="No"/>
    <x v="0"/>
    <n v="0"/>
    <x v="0"/>
    <x v="0"/>
    <d v="1991-06-06T00:00:00"/>
    <n v="58571.07"/>
    <s v="tier - 1"/>
    <s v="tier - 3"/>
    <s v="R1024"/>
    <n v="32"/>
  </r>
  <r>
    <s v="Id5"/>
    <s v="Kadala"/>
    <n v="35.53"/>
    <n v="5.45"/>
    <s v="No"/>
    <s v="No"/>
    <x v="0"/>
    <n v="0"/>
    <x v="0"/>
    <x v="0"/>
    <d v="1989-06-19T00:00:00"/>
    <n v="55135.4"/>
    <s v="tier - 1"/>
    <s v="tier - 3"/>
    <s v="R1012"/>
    <n v="33"/>
  </r>
  <r>
    <s v="Id6"/>
    <s v="Baker"/>
    <n v="32.799999999999997"/>
    <n v="6.59"/>
    <s v="No"/>
    <s v="No"/>
    <x v="0"/>
    <n v="0"/>
    <x v="0"/>
    <x v="0"/>
    <d v="1962-08-04T00:00:00"/>
    <n v="52590.83"/>
    <s v="tier - 1"/>
    <s v="tier - 3"/>
    <s v="R1011"/>
    <n v="60"/>
  </r>
  <r>
    <s v="Id7"/>
    <s v="Macpherson"/>
    <n v="36.4"/>
    <n v="6.07"/>
    <s v="No"/>
    <s v="No"/>
    <x v="0"/>
    <n v="0"/>
    <x v="0"/>
    <x v="0"/>
    <d v="1994-10-27T00:00:00"/>
    <n v="51194.559999999998"/>
    <s v="tier - 1"/>
    <s v="tier - 3"/>
    <s v="R1011"/>
    <n v="28"/>
  </r>
  <r>
    <s v="Id8"/>
    <s v="Hallman"/>
    <n v="36.96"/>
    <n v="7.93"/>
    <s v="No"/>
    <s v="No"/>
    <x v="0"/>
    <n v="3"/>
    <x v="0"/>
    <x v="0"/>
    <d v="1958-06-27T00:00:00"/>
    <n v="49577.66"/>
    <s v="tier - 1"/>
    <s v="tier - 3"/>
    <s v="R1013"/>
    <n v="64"/>
  </r>
  <r>
    <s v="Id9"/>
    <s v="Moran"/>
    <n v="41.14"/>
    <n v="9.58"/>
    <s v="Yes"/>
    <s v="No"/>
    <x v="1"/>
    <n v="1"/>
    <x v="0"/>
    <x v="0"/>
    <d v="1963-09-04T00:00:00"/>
    <n v="48970.25"/>
    <s v="tier - 1"/>
    <s v="tier - 3"/>
    <s v="R1013"/>
    <n v="59"/>
  </r>
  <r>
    <s v="Id10"/>
    <s v="Benner"/>
    <n v="38.06"/>
    <n v="10.79"/>
    <s v="No"/>
    <s v="No"/>
    <x v="0"/>
    <n v="0"/>
    <x v="0"/>
    <x v="0"/>
    <d v="1978-12-29T00:00:00"/>
    <n v="48885.14"/>
    <s v="tier - 1"/>
    <s v="tier - 3"/>
    <s v="R1013"/>
    <n v="44"/>
  </r>
  <r>
    <s v="Id11"/>
    <s v="Fierro Vargas"/>
    <n v="37.700000000000003"/>
    <n v="5.96"/>
    <s v="Yes"/>
    <s v="No"/>
    <x v="0"/>
    <n v="2"/>
    <x v="0"/>
    <x v="0"/>
    <d v="1959-07-22T00:00:00"/>
    <n v="48824.45"/>
    <s v="tier - 1"/>
    <s v="tier - 3"/>
    <s v="R1011"/>
    <n v="63"/>
  </r>
  <r>
    <s v="Id12"/>
    <s v="Franz"/>
    <n v="42.13"/>
    <n v="11.9"/>
    <s v="No"/>
    <s v="No"/>
    <x v="0"/>
    <n v="0"/>
    <x v="0"/>
    <x v="0"/>
    <d v="1965-10-27T00:00:00"/>
    <n v="48675.519999999997"/>
    <s v="tier - 1"/>
    <s v="tier - 2"/>
    <s v="R1013"/>
    <n v="57"/>
  </r>
  <r>
    <s v="Id13"/>
    <s v="Foster"/>
    <n v="40.92"/>
    <n v="8.41"/>
    <s v="No"/>
    <s v="No"/>
    <x v="0"/>
    <n v="0"/>
    <x v="0"/>
    <x v="0"/>
    <d v="1962-10-11T00:00:00"/>
    <n v="48673.56"/>
    <s v="tier - 1"/>
    <s v="tier - 2"/>
    <s v="R1013"/>
    <n v="60"/>
  </r>
  <r>
    <s v="Id14"/>
    <s v="Tenorio"/>
    <n v="40.564999999999998"/>
    <n v="7.02"/>
    <s v="No"/>
    <s v="No"/>
    <x v="0"/>
    <n v="0"/>
    <x v="0"/>
    <x v="0"/>
    <d v="1968-12-01T00:00:00"/>
    <n v="48549.18"/>
    <s v="tier - 1"/>
    <s v="tier - 2"/>
    <s v="R1016"/>
    <n v="54"/>
  </r>
  <r>
    <s v="Id15"/>
    <s v="Rios"/>
    <n v="36.384999999999998"/>
    <n v="7.59"/>
    <s v="Yes"/>
    <s v="No"/>
    <x v="0"/>
    <n v="2"/>
    <x v="0"/>
    <x v="0"/>
    <d v="1961-12-21T00:00:00"/>
    <n v="48517.56"/>
    <s v="tier - 1"/>
    <s v="tier - 3"/>
    <s v="R1024"/>
    <n v="61"/>
  </r>
  <r>
    <s v="Id16"/>
    <s v="Viau-Dupuis"/>
    <n v="39.9"/>
    <n v="11.32"/>
    <s v="No"/>
    <s v="No"/>
    <x v="0"/>
    <n v="0"/>
    <x v="0"/>
    <x v="0"/>
    <d v="1962-08-27T00:00:00"/>
    <n v="48173.36"/>
    <s v="tier - 1"/>
    <s v="tier - 3"/>
    <s v="R1011"/>
    <n v="60"/>
  </r>
  <r>
    <s v="Id17"/>
    <s v="Cronin"/>
    <n v="33.799999999999997"/>
    <n v="7.67"/>
    <s v="No"/>
    <s v="No"/>
    <x v="0"/>
    <n v="3"/>
    <x v="0"/>
    <x v="0"/>
    <d v="1958-11-16T00:00:00"/>
    <n v="47928.03"/>
    <s v="tier - 1"/>
    <s v="tier - 3"/>
    <s v="R1011"/>
    <n v="64"/>
  </r>
  <r>
    <s v="Id18"/>
    <s v="Noordstar"/>
    <n v="36.765000000000001"/>
    <n v="7.29"/>
    <s v="Yes"/>
    <s v="No"/>
    <x v="1"/>
    <n v="1"/>
    <x v="0"/>
    <x v="0"/>
    <d v="1963-08-05T00:00:00"/>
    <n v="47896.79"/>
    <s v="tier - 1"/>
    <s v="tier - 3"/>
    <s v="R1024"/>
    <n v="59"/>
  </r>
  <r>
    <s v="Id19"/>
    <s v="Boudalia"/>
    <n v="36.954999999999998"/>
    <n v="4.72"/>
    <s v="Yes"/>
    <s v="No"/>
    <x v="0"/>
    <n v="1"/>
    <x v="0"/>
    <x v="0"/>
    <d v="1964-11-07T00:00:00"/>
    <n v="47496.49"/>
    <s v="tier - 1"/>
    <s v="tier - 3"/>
    <s v="R1012"/>
    <n v="58"/>
  </r>
  <r>
    <s v="Id20"/>
    <s v="Flor"/>
    <n v="42.9"/>
    <n v="11.41"/>
    <s v="No"/>
    <s v="No"/>
    <x v="0"/>
    <n v="0"/>
    <x v="0"/>
    <x v="0"/>
    <d v="1971-09-27T00:00:00"/>
    <n v="47462.89"/>
    <s v="tier - 1"/>
    <s v="tier - 3"/>
    <s v="R1013"/>
    <n v="51"/>
  </r>
  <r>
    <s v="Id21"/>
    <s v="Fennon"/>
    <n v="36.299999999999997"/>
    <n v="11.5"/>
    <s v="Yes"/>
    <s v="No"/>
    <x v="0"/>
    <n v="2"/>
    <x v="0"/>
    <x v="0"/>
    <d v="1961-06-13T00:00:00"/>
    <n v="47403.88"/>
    <s v="tier - 1"/>
    <s v="tier - 3"/>
    <s v="R1011"/>
    <n v="61"/>
  </r>
  <r>
    <s v="Id22"/>
    <s v="Hribar"/>
    <n v="32.200000000000003"/>
    <n v="6.22"/>
    <s v="Yes"/>
    <s v="No"/>
    <x v="0"/>
    <n v="2"/>
    <x v="0"/>
    <x v="0"/>
    <d v="1959-10-04T00:00:00"/>
    <n v="47305.31"/>
    <s v="tier - 1"/>
    <s v="tier - 3"/>
    <s v="R1011"/>
    <n v="63"/>
  </r>
  <r>
    <s v="Id23"/>
    <s v="Tassello"/>
    <n v="31.3"/>
    <n v="11.38"/>
    <s v="No"/>
    <s v="No"/>
    <x v="0"/>
    <n v="3"/>
    <x v="0"/>
    <x v="0"/>
    <d v="1958-09-03T00:00:00"/>
    <n v="47291.06"/>
    <s v="tier - 1"/>
    <s v="tier - 3"/>
    <s v="R1011"/>
    <n v="64"/>
  </r>
  <r>
    <s v="Id24"/>
    <s v="Mauricette"/>
    <n v="41.8"/>
    <n v="7.89"/>
    <s v="Yes"/>
    <s v="No"/>
    <x v="0"/>
    <n v="2"/>
    <x v="0"/>
    <x v="0"/>
    <d v="1970-12-28T00:00:00"/>
    <n v="47269.85"/>
    <s v="tier - 1"/>
    <s v="tier - 3"/>
    <s v="R1013"/>
    <n v="52"/>
  </r>
  <r>
    <s v="Id25"/>
    <s v="Garcia"/>
    <n v="35.090000000000003"/>
    <n v="4.38"/>
    <s v="Yes"/>
    <s v="No"/>
    <x v="0"/>
    <n v="2"/>
    <x v="0"/>
    <x v="0"/>
    <d v="1959-07-14T00:00:00"/>
    <n v="47055.53"/>
    <s v="tier - 1"/>
    <s v="tier - 3"/>
    <s v="R1013"/>
    <n v="63"/>
  </r>
  <r>
    <s v="Id26"/>
    <s v="Airoldi"/>
    <n v="33.880000000000003"/>
    <n v="7.01"/>
    <s v="No"/>
    <s v="No"/>
    <x v="0"/>
    <n v="3"/>
    <x v="0"/>
    <x v="0"/>
    <d v="1958-09-15T00:00:00"/>
    <n v="46889.26"/>
    <s v="tier - 1"/>
    <s v="tier - 3"/>
    <s v="R1013"/>
    <n v="64"/>
  </r>
  <r>
    <s v="Id27"/>
    <s v="Cater-Cyker"/>
    <n v="30.875"/>
    <n v="11.88"/>
    <s v="No"/>
    <s v="No"/>
    <x v="0"/>
    <n v="0"/>
    <x v="0"/>
    <x v="0"/>
    <d v="1960-11-17T00:00:00"/>
    <n v="46718.16"/>
    <s v="tier - 1"/>
    <s v="tier - 3"/>
    <s v="R1012"/>
    <n v="62"/>
  </r>
  <r>
    <s v="Id28"/>
    <s v="Hamm"/>
    <n v="36.86"/>
    <n v="5.19"/>
    <s v="Yes"/>
    <s v="No"/>
    <x v="1"/>
    <n v="1"/>
    <x v="0"/>
    <x v="0"/>
    <d v="1969-06-23T00:00:00"/>
    <n v="46661.440000000002"/>
    <s v="tier - 1"/>
    <s v="tier - 3"/>
    <s v="R1012"/>
    <n v="53"/>
  </r>
  <r>
    <s v="Id29"/>
    <s v="Cox"/>
    <n v="35.86"/>
    <n v="6.74"/>
    <s v="Yes"/>
    <s v="No"/>
    <x v="0"/>
    <n v="2"/>
    <x v="0"/>
    <x v="0"/>
    <d v="1961-08-08T00:00:00"/>
    <n v="46599.11"/>
    <s v="tier - 1"/>
    <s v="tier - 3"/>
    <s v="R1013"/>
    <n v="61"/>
  </r>
  <r>
    <s v="Id30"/>
    <s v="Sachrajda"/>
    <n v="37.049999999999997"/>
    <n v="8.44"/>
    <s v="No"/>
    <s v="No"/>
    <x v="0"/>
    <n v="0"/>
    <x v="0"/>
    <x v="0"/>
    <d v="1971-12-06T00:00:00"/>
    <n v="46255.11"/>
    <s v="tier - 1"/>
    <s v="tier - 3"/>
    <s v="R1024"/>
    <n v="51"/>
  </r>
  <r>
    <s v="Id31"/>
    <s v="Gareri"/>
    <n v="43.89"/>
    <n v="8.7100000000000009"/>
    <s v="No"/>
    <s v="No"/>
    <x v="0"/>
    <n v="0"/>
    <x v="0"/>
    <x v="0"/>
    <d v="1978-08-17T00:00:00"/>
    <n v="46200.99"/>
    <s v="tier - 1"/>
    <s v="tier - 3"/>
    <s v="R1013"/>
    <n v="44"/>
  </r>
  <r>
    <s v="Id32"/>
    <s v="Welch"/>
    <n v="42.35"/>
    <n v="5.08"/>
    <s v="Yes"/>
    <s v="No"/>
    <x v="0"/>
    <n v="0"/>
    <x v="0"/>
    <x v="0"/>
    <d v="1976-12-02T00:00:00"/>
    <n v="46151.12"/>
    <s v="tier - 1"/>
    <s v="tier - 3"/>
    <s v="R1013"/>
    <n v="46"/>
  </r>
  <r>
    <s v="Id33"/>
    <s v="Prindiville"/>
    <n v="31.35"/>
    <n v="6.86"/>
    <s v="No"/>
    <s v="No"/>
    <x v="0"/>
    <n v="0"/>
    <x v="0"/>
    <x v="0"/>
    <d v="1962-12-04T00:00:00"/>
    <n v="46130.53"/>
    <s v="tier - 1"/>
    <s v="tier - 3"/>
    <s v="R1012"/>
    <n v="60"/>
  </r>
  <r>
    <s v="Id34"/>
    <s v="Kincaid"/>
    <n v="47.6"/>
    <n v="5.95"/>
    <s v="Yes"/>
    <s v="No"/>
    <x v="0"/>
    <n v="0"/>
    <x v="0"/>
    <x v="0"/>
    <d v="1985-09-30T00:00:00"/>
    <n v="46113.51"/>
    <s v="tier - 1"/>
    <s v="tier - 3"/>
    <s v="R1011"/>
    <n v="37"/>
  </r>
  <r>
    <s v="Id35"/>
    <s v="Bruestle"/>
    <n v="46.2"/>
    <n v="6.09"/>
    <s v="No"/>
    <s v="No"/>
    <x v="1"/>
    <n v="1"/>
    <x v="0"/>
    <x v="0"/>
    <d v="1979-08-12T00:00:00"/>
    <n v="45863.21"/>
    <s v="tier - 1"/>
    <s v="tier - 3"/>
    <s v="R1013"/>
    <n v="43"/>
  </r>
  <r>
    <s v="Id36"/>
    <s v="Lachance"/>
    <n v="32.015000000000001"/>
    <n v="11.75"/>
    <s v="No"/>
    <s v="No"/>
    <x v="0"/>
    <n v="0"/>
    <x v="0"/>
    <x v="0"/>
    <d v="1960-12-21T00:00:00"/>
    <n v="45710.21"/>
    <s v="tier - 1"/>
    <s v="tier - 3"/>
    <s v="R1016"/>
    <n v="62"/>
  </r>
  <r>
    <s v="Id37"/>
    <s v="Eason"/>
    <n v="40.564999999999998"/>
    <n v="7.37"/>
    <s v="No"/>
    <s v="No"/>
    <x v="0"/>
    <n v="0"/>
    <x v="0"/>
    <x v="0"/>
    <d v="1974-08-09T00:00:00"/>
    <n v="45702.02"/>
    <s v="tier - 1"/>
    <s v="tier - 3"/>
    <s v="R1012"/>
    <n v="48"/>
  </r>
  <r>
    <s v="Id38"/>
    <s v="Grummon"/>
    <n v="32.450000000000003"/>
    <n v="11.91"/>
    <s v="No"/>
    <s v="No"/>
    <x v="0"/>
    <n v="0"/>
    <x v="0"/>
    <x v="0"/>
    <d v="1962-12-17T00:00:00"/>
    <n v="45008.959999999999"/>
    <s v="tier - 1"/>
    <s v="tier - 3"/>
    <s v="R1013"/>
    <n v="60"/>
  </r>
  <r>
    <s v="Id39"/>
    <s v="Vanwechel"/>
    <n v="34.96"/>
    <n v="6.52"/>
    <s v="No"/>
    <s v="No"/>
    <x v="0"/>
    <n v="0"/>
    <x v="0"/>
    <x v="0"/>
    <d v="1971-08-13T00:00:00"/>
    <n v="44641.2"/>
    <s v="tier - 1"/>
    <s v="tier - 3"/>
    <s v="R1024"/>
    <n v="51"/>
  </r>
  <r>
    <s v="Id40"/>
    <s v="Fisher"/>
    <n v="35.5"/>
    <n v="5.14"/>
    <s v="No"/>
    <s v="No"/>
    <x v="1"/>
    <n v="1"/>
    <x v="0"/>
    <x v="0"/>
    <d v="1993-10-11T00:00:00"/>
    <n v="44585.46"/>
    <s v="tier - 1"/>
    <s v="tier - 3"/>
    <s v="R1011"/>
    <n v="29"/>
  </r>
  <r>
    <s v="Id41"/>
    <s v="Jenkins"/>
    <n v="52.58"/>
    <n v="4.1900000000000004"/>
    <s v="No"/>
    <s v="Yes"/>
    <x v="0"/>
    <n v="1"/>
    <x v="0"/>
    <x v="0"/>
    <d v="2000-08-02T00:00:00"/>
    <n v="44501.4"/>
    <s v="tier - 1"/>
    <s v="tier - 3"/>
    <s v="R1013"/>
    <n v="22"/>
  </r>
  <r>
    <s v="Id42"/>
    <s v="Peters"/>
    <n v="35.200000000000003"/>
    <n v="11.68"/>
    <s v="Yes"/>
    <s v="No"/>
    <x v="0"/>
    <n v="0"/>
    <x v="0"/>
    <x v="0"/>
    <d v="1967-09-14T00:00:00"/>
    <n v="44423.8"/>
    <s v="tier - 1"/>
    <s v="tier - 3"/>
    <s v="R1013"/>
    <n v="55"/>
  </r>
  <r>
    <s v="Id43"/>
    <s v="Aha"/>
    <n v="38.06"/>
    <n v="6.98"/>
    <s v="No"/>
    <s v="No"/>
    <x v="0"/>
    <n v="0"/>
    <x v="0"/>
    <x v="0"/>
    <d v="1971-10-29T00:00:00"/>
    <n v="44400.41"/>
    <s v="tier - 1"/>
    <s v="tier - 3"/>
    <s v="R1013"/>
    <n v="51"/>
  </r>
  <r>
    <s v="Id44"/>
    <s v="McElwain"/>
    <n v="34.21"/>
    <n v="8.34"/>
    <s v="No"/>
    <s v="No"/>
    <x v="0"/>
    <n v="0"/>
    <x v="0"/>
    <x v="0"/>
    <d v="1968-11-24T00:00:00"/>
    <n v="44260.75"/>
    <s v="tier - 1"/>
    <s v="tier - 3"/>
    <s v="R1013"/>
    <n v="54"/>
  </r>
  <r>
    <s v="Id45"/>
    <s v="Januszewski"/>
    <n v="38.94"/>
    <n v="8.49"/>
    <s v="Yes"/>
    <s v="No"/>
    <x v="0"/>
    <n v="1"/>
    <x v="0"/>
    <x v="0"/>
    <d v="1975-06-01T00:00:00"/>
    <n v="44202.65"/>
    <s v="tier - 1"/>
    <s v="tier - 3"/>
    <s v="R1013"/>
    <n v="48"/>
  </r>
  <r>
    <s v="Id46"/>
    <s v="Rohne"/>
    <n v="30.21"/>
    <n v="5.34"/>
    <s v="Yes"/>
    <s v="No"/>
    <x v="0"/>
    <n v="1"/>
    <x v="0"/>
    <x v="0"/>
    <d v="1988-07-16T00:00:00"/>
    <n v="43943.88"/>
    <s v="tier - 1"/>
    <s v="tier - 3"/>
    <s v="R1012"/>
    <n v="34"/>
  </r>
  <r>
    <s v="Id47"/>
    <s v="O'Grady"/>
    <n v="33.630000000000003"/>
    <n v="4.43"/>
    <s v="Yes"/>
    <s v="No"/>
    <x v="0"/>
    <n v="2"/>
    <x v="0"/>
    <x v="0"/>
    <d v="1966-10-05T00:00:00"/>
    <n v="43921.18"/>
    <s v="tier - 1"/>
    <s v="tier - 3"/>
    <s v="R1012"/>
    <n v="56"/>
  </r>
  <r>
    <s v="Id48"/>
    <s v="Peters"/>
    <n v="40.369999999999997"/>
    <n v="4.47"/>
    <s v="No"/>
    <s v="No"/>
    <x v="0"/>
    <n v="0"/>
    <x v="0"/>
    <x v="0"/>
    <d v="1980-11-10T00:00:00"/>
    <n v="43896.38"/>
    <s v="tier - 1"/>
    <s v="tier - 3"/>
    <s v="R1013"/>
    <n v="42"/>
  </r>
  <r>
    <s v="Id49"/>
    <s v="De Simone"/>
    <n v="53.09"/>
    <n v="4.82"/>
    <s v="Yes"/>
    <s v="No"/>
    <x v="0"/>
    <n v="2"/>
    <x v="0"/>
    <x v="0"/>
    <d v="1966-07-02T00:00:00"/>
    <n v="43817.45"/>
    <s v="tier - 1"/>
    <s v="tier - 3"/>
    <s v="R1012"/>
    <n v="56"/>
  </r>
  <r>
    <s v="Id50"/>
    <s v="Beckett"/>
    <n v="31.79"/>
    <n v="5.51"/>
    <s v="Yes"/>
    <s v="No"/>
    <x v="0"/>
    <n v="2"/>
    <x v="0"/>
    <x v="0"/>
    <d v="1966-10-25T00:00:00"/>
    <n v="43813.87"/>
    <s v="tier - 1"/>
    <s v="tier - 3"/>
    <s v="R1013"/>
    <n v="56"/>
  </r>
  <r>
    <s v="Id51"/>
    <s v="Sobrilsky"/>
    <n v="41.895000000000003"/>
    <n v="10.87"/>
    <s v="Yes"/>
    <s v="No"/>
    <x v="0"/>
    <n v="1"/>
    <x v="0"/>
    <x v="0"/>
    <d v="1986-12-29T00:00:00"/>
    <n v="43753.34"/>
    <s v="tier - 2"/>
    <s v="tier - 3"/>
    <s v="R1015"/>
    <n v="36"/>
  </r>
  <r>
    <s v="Id52"/>
    <s v="Wang"/>
    <n v="31.16"/>
    <n v="9.34"/>
    <s v="No"/>
    <s v="No"/>
    <x v="0"/>
    <n v="0"/>
    <x v="0"/>
    <x v="0"/>
    <d v="1965-08-22T00:00:00"/>
    <n v="43578.94"/>
    <s v="tier - 2"/>
    <s v="tier - 3"/>
    <s v="R1012"/>
    <n v="57"/>
  </r>
  <r>
    <s v="Id53"/>
    <s v="Campa"/>
    <n v="34.104999999999997"/>
    <n v="5.03"/>
    <s v="Yes"/>
    <s v="No"/>
    <x v="1"/>
    <n v="1"/>
    <x v="0"/>
    <x v="0"/>
    <d v="1969-12-03T00:00:00"/>
    <n v="43254.42"/>
    <s v="tier - 2"/>
    <s v="tier - 3"/>
    <s v="R1016"/>
    <n v="53"/>
  </r>
  <r>
    <s v="Id54"/>
    <s v="Clifford"/>
    <n v="51.93"/>
    <n v="11.05"/>
    <s v="No"/>
    <s v="No"/>
    <x v="0"/>
    <n v="0"/>
    <x v="0"/>
    <x v="0"/>
    <d v="1965-11-29T00:00:00"/>
    <n v="43073.760000000002"/>
    <s v="tier - 2"/>
    <s v="tier - 3"/>
    <s v="R1011"/>
    <n v="57"/>
  </r>
  <r>
    <s v="Id55"/>
    <s v="Dalmata"/>
    <n v="38.950000000000003"/>
    <n v="11.95"/>
    <s v="No"/>
    <s v="No"/>
    <x v="0"/>
    <n v="0"/>
    <x v="0"/>
    <x v="0"/>
    <d v="1978-11-04T00:00:00"/>
    <n v="42983.46"/>
    <s v="tier - 2"/>
    <s v="tier - 3"/>
    <s v="R1012"/>
    <n v="44"/>
  </r>
  <r>
    <s v="Id56"/>
    <s v="Vishik"/>
    <n v="36.630000000000003"/>
    <n v="7.72"/>
    <s v="Yes"/>
    <s v="No"/>
    <x v="0"/>
    <n v="1"/>
    <x v="0"/>
    <x v="0"/>
    <d v="1975-10-23T00:00:00"/>
    <n v="42969.85"/>
    <s v="tier - 2"/>
    <s v="tier - 3"/>
    <s v="R1013"/>
    <n v="47"/>
  </r>
  <r>
    <s v="Id57"/>
    <s v="Schorr"/>
    <n v="34.200000000000003"/>
    <n v="5.75"/>
    <s v="No"/>
    <s v="No"/>
    <x v="0"/>
    <n v="2"/>
    <x v="0"/>
    <x v="0"/>
    <d v="1972-09-10T00:00:00"/>
    <n v="42856.84"/>
    <s v="tier - 2"/>
    <s v="tier - 3"/>
    <s v="R1011"/>
    <n v="50"/>
  </r>
  <r>
    <s v="Id58"/>
    <s v="Lusardi"/>
    <n v="50.63"/>
    <n v="11.89"/>
    <s v="No"/>
    <s v="No"/>
    <x v="0"/>
    <n v="0"/>
    <x v="0"/>
    <x v="0"/>
    <d v="1965-10-29T00:00:00"/>
    <n v="42764.12"/>
    <s v="tier - 1"/>
    <s v="tier - 3"/>
    <s v="R1011"/>
    <n v="57"/>
  </r>
  <r>
    <s v="Id59"/>
    <s v="Rayner"/>
    <n v="36.479999999999997"/>
    <n v="6.2"/>
    <s v="No"/>
    <s v="No"/>
    <x v="0"/>
    <n v="0"/>
    <x v="0"/>
    <x v="0"/>
    <d v="1977-10-21T00:00:00"/>
    <n v="42760.5"/>
    <s v="tier - 1"/>
    <s v="tier - 2"/>
    <s v="R1012"/>
    <n v="45"/>
  </r>
  <r>
    <s v="Id60"/>
    <s v="Voghel"/>
    <n v="54.82"/>
    <n v="10.61"/>
    <s v="No"/>
    <s v="No"/>
    <x v="0"/>
    <n v="0"/>
    <x v="0"/>
    <x v="0"/>
    <d v="1971-11-03T00:00:00"/>
    <n v="42644.2"/>
    <s v="tier - 1"/>
    <s v="tier - 3"/>
    <s v="R1011"/>
    <n v="51"/>
  </r>
  <r>
    <s v="Id61"/>
    <s v="Rieth"/>
    <n v="38.06"/>
    <n v="6.04"/>
    <s v="No"/>
    <s v="No"/>
    <x v="1"/>
    <n v="1"/>
    <x v="0"/>
    <x v="0"/>
    <d v="1979-12-27T00:00:00"/>
    <n v="42560.43"/>
    <s v="tier - 1"/>
    <s v="tier - 3"/>
    <s v="R1013"/>
    <n v="43"/>
  </r>
  <r>
    <s v="Id62"/>
    <s v="Gollotto"/>
    <n v="51.48"/>
    <n v="9.33"/>
    <s v="Yes"/>
    <s v="No"/>
    <x v="0"/>
    <n v="0"/>
    <x v="0"/>
    <x v="0"/>
    <d v="1967-06-27T00:00:00"/>
    <n v="42538.720000000001"/>
    <s v="tier - 1"/>
    <s v="tier - 3"/>
    <s v="R1011"/>
    <n v="55"/>
  </r>
  <r>
    <s v="Id63"/>
    <s v="Dunn"/>
    <n v="52.06"/>
    <n v="11.47"/>
    <s v="No"/>
    <s v="No"/>
    <x v="0"/>
    <n v="0"/>
    <x v="0"/>
    <x v="0"/>
    <d v="1968-08-03T00:00:00"/>
    <n v="42478.6"/>
    <s v="tier - 1"/>
    <s v="tier - 3"/>
    <s v="R1011"/>
    <n v="54"/>
  </r>
  <r>
    <s v="Id64"/>
    <s v="Blitzer"/>
    <n v="30.684999999999999"/>
    <n v="7.02"/>
    <s v="Yes"/>
    <s v="No"/>
    <x v="0"/>
    <n v="0"/>
    <x v="0"/>
    <x v="0"/>
    <d v="1967-06-28T00:00:00"/>
    <n v="42303.69"/>
    <s v="tier - 1"/>
    <s v="tier - 3"/>
    <s v="R1016"/>
    <n v="55"/>
  </r>
  <r>
    <s v="Id65"/>
    <s v="Smith"/>
    <n v="36.08"/>
    <n v="8.8000000000000007"/>
    <s v="Yes"/>
    <s v="No"/>
    <x v="0"/>
    <n v="1"/>
    <x v="0"/>
    <x v="0"/>
    <d v="1975-08-15T00:00:00"/>
    <n v="42211.14"/>
    <s v="tier - 1"/>
    <s v="tier - 3"/>
    <s v="R1013"/>
    <n v="47"/>
  </r>
  <r>
    <s v="Id66"/>
    <s v="Hyland"/>
    <n v="54.99"/>
    <n v="8.68"/>
    <s v="No"/>
    <s v="No"/>
    <x v="0"/>
    <n v="2"/>
    <x v="0"/>
    <x v="0"/>
    <d v="1973-09-18T00:00:00"/>
    <n v="42188.15"/>
    <s v="tier - 1"/>
    <s v="tier - 3"/>
    <s v="R1011"/>
    <n v="49"/>
  </r>
  <r>
    <s v="Id67"/>
    <s v="Ducharme"/>
    <n v="35.97"/>
    <n v="6.12"/>
    <s v="No"/>
    <s v="No"/>
    <x v="1"/>
    <n v="1"/>
    <x v="0"/>
    <x v="0"/>
    <d v="1979-07-03T00:00:00"/>
    <n v="42124.52"/>
    <s v="tier - 1"/>
    <s v="tier - 3"/>
    <s v="R1013"/>
    <n v="43"/>
  </r>
  <r>
    <s v="Id68"/>
    <s v="Johnson"/>
    <n v="45.54"/>
    <n v="5.4"/>
    <s v="Yes"/>
    <s v="No"/>
    <x v="1"/>
    <n v="1"/>
    <x v="0"/>
    <x v="0"/>
    <d v="1997-12-09T00:00:00"/>
    <n v="42112.24"/>
    <s v="tier - 1"/>
    <s v="tier - 3"/>
    <s v="R1013"/>
    <n v="25"/>
  </r>
  <r>
    <s v="Id69"/>
    <s v="Mutz"/>
    <n v="35.53"/>
    <n v="4.3600000000000003"/>
    <s v="Yes"/>
    <s v="No"/>
    <x v="0"/>
    <n v="0"/>
    <x v="0"/>
    <x v="0"/>
    <d v="1976-11-28T00:00:00"/>
    <n v="42111.66"/>
    <s v="tier - 1"/>
    <s v="tier - 3"/>
    <s v="R1024"/>
    <n v="46"/>
  </r>
  <r>
    <s v="Id70"/>
    <s v="Lee"/>
    <n v="30.8"/>
    <n v="9.77"/>
    <s v="No"/>
    <s v="No"/>
    <x v="0"/>
    <n v="0"/>
    <x v="0"/>
    <x v="0"/>
    <d v="1968-12-19T00:00:00"/>
    <n v="41999.519999999997"/>
    <s v="tier - 1"/>
    <s v="tier - 3"/>
    <s v="R1013"/>
    <n v="54"/>
  </r>
  <r>
    <s v="Id71"/>
    <s v="Turner"/>
    <n v="38.39"/>
    <n v="4.25"/>
    <s v="No"/>
    <s v="No"/>
    <x v="0"/>
    <n v="1"/>
    <x v="0"/>
    <x v="0"/>
    <d v="1984-11-10T00:00:00"/>
    <n v="41949.24"/>
    <s v="tier - 1"/>
    <s v="tier - 3"/>
    <s v="R1013"/>
    <n v="38"/>
  </r>
  <r>
    <s v="Id72"/>
    <s v="Rangel"/>
    <n v="32.299999999999997"/>
    <n v="4.76"/>
    <s v="No"/>
    <s v="No"/>
    <x v="0"/>
    <n v="2"/>
    <x v="0"/>
    <x v="0"/>
    <d v="1972-06-08T00:00:00"/>
    <n v="41919.1"/>
    <s v="tier - 1"/>
    <s v="tier - 3"/>
    <s v="R1016"/>
    <n v="51"/>
  </r>
  <r>
    <s v="Id73"/>
    <s v="Lacey"/>
    <n v="48.8"/>
    <n v="6.22"/>
    <s v="Yes"/>
    <s v="No"/>
    <x v="0"/>
    <n v="2"/>
    <x v="0"/>
    <x v="0"/>
    <d v="1966-09-21T00:00:00"/>
    <n v="41886.54"/>
    <s v="tier - 1"/>
    <s v="tier - 3"/>
    <s v="R1011"/>
    <n v="56"/>
  </r>
  <r>
    <s v="Id74"/>
    <s v="Stiger"/>
    <n v="45.5"/>
    <n v="7.96"/>
    <s v="No"/>
    <s v="No"/>
    <x v="0"/>
    <n v="0"/>
    <x v="0"/>
    <x v="0"/>
    <d v="1962-09-22T00:00:00"/>
    <n v="41794.629999999997"/>
    <s v="tier - 1"/>
    <s v="tier - 3"/>
    <s v="R1011"/>
    <n v="60"/>
  </r>
  <r>
    <s v="Id75"/>
    <s v="Caldwell"/>
    <n v="53.61"/>
    <n v="10.92"/>
    <s v="Yes"/>
    <s v="No"/>
    <x v="0"/>
    <n v="1"/>
    <x v="0"/>
    <x v="0"/>
    <d v="1975-09-29T00:00:00"/>
    <n v="41681.86"/>
    <s v="tier - 1"/>
    <s v="tier - 3"/>
    <s v="R1011"/>
    <n v="47"/>
  </r>
  <r>
    <s v="Id76"/>
    <s v="Marmillod"/>
    <n v="36.19"/>
    <n v="11.51"/>
    <s v="Yes"/>
    <s v="No"/>
    <x v="0"/>
    <n v="1"/>
    <x v="0"/>
    <x v="0"/>
    <d v="1975-11-14T00:00:00"/>
    <n v="41676.080000000002"/>
    <s v="tier - 1"/>
    <s v="tier - 3"/>
    <s v="R1013"/>
    <n v="47"/>
  </r>
  <r>
    <s v="Id77"/>
    <s v="Cloutier-Simons"/>
    <n v="34.6"/>
    <n v="5.99"/>
    <s v="Yes"/>
    <s v="No"/>
    <x v="0"/>
    <n v="0"/>
    <x v="0"/>
    <x v="0"/>
    <d v="1976-10-29T00:00:00"/>
    <n v="41661.599999999999"/>
    <s v="tier - 1"/>
    <s v="tier - 3"/>
    <s v="R1011"/>
    <n v="46"/>
  </r>
  <r>
    <s v="Id78"/>
    <s v="Vegas"/>
    <n v="54.12"/>
    <n v="11.57"/>
    <s v="No"/>
    <s v="No"/>
    <x v="0"/>
    <n v="0"/>
    <x v="0"/>
    <x v="0"/>
    <d v="1974-11-24T00:00:00"/>
    <n v="41636.199999999997"/>
    <s v="tier - 1"/>
    <s v="tier - 3"/>
    <s v="R1011"/>
    <n v="48"/>
  </r>
  <r>
    <s v="Id79"/>
    <s v="Cochran"/>
    <n v="48.82"/>
    <n v="6.67"/>
    <s v="Yes"/>
    <s v="No"/>
    <x v="0"/>
    <n v="0"/>
    <x v="0"/>
    <x v="0"/>
    <d v="1967-12-22T00:00:00"/>
    <n v="41505.15"/>
    <s v="tier - 1"/>
    <s v="tier - 3"/>
    <s v="R1011"/>
    <n v="55"/>
  </r>
  <r>
    <s v="Id80"/>
    <s v="Holtzapple"/>
    <n v="51.01"/>
    <n v="9.1999999999999993"/>
    <s v="No"/>
    <s v="No"/>
    <x v="0"/>
    <n v="0"/>
    <x v="0"/>
    <x v="0"/>
    <d v="1971-10-16T00:00:00"/>
    <n v="41351.879999999997"/>
    <s v="tier - 1"/>
    <s v="tier - 3"/>
    <s v="R1011"/>
    <n v="51"/>
  </r>
  <r>
    <s v="Id81"/>
    <s v="Meyer"/>
    <n v="45.65"/>
    <n v="5.1100000000000003"/>
    <s v="Yes"/>
    <s v="No"/>
    <x v="0"/>
    <n v="1"/>
    <x v="0"/>
    <x v="0"/>
    <d v="1964-10-07T00:00:00"/>
    <n v="41331.79"/>
    <s v="tier - 1"/>
    <s v="tier - 3"/>
    <s v="R1011"/>
    <n v="58"/>
  </r>
  <r>
    <s v="Id82"/>
    <s v="Brickley"/>
    <n v="52.9"/>
    <n v="5.34"/>
    <s v="No"/>
    <s v="No"/>
    <x v="0"/>
    <n v="0"/>
    <x v="0"/>
    <x v="0"/>
    <d v="1977-08-27T00:00:00"/>
    <n v="41271.5"/>
    <s v="tier - 1"/>
    <s v="tier - 3"/>
    <s v="R1011"/>
    <n v="45"/>
  </r>
  <r>
    <s v="Id83"/>
    <s v="Magee"/>
    <n v="45.41"/>
    <n v="4.03"/>
    <s v="Yes"/>
    <s v="No"/>
    <x v="0"/>
    <n v="1"/>
    <x v="0"/>
    <x v="0"/>
    <d v="1964-06-06T00:00:00"/>
    <n v="41250.39"/>
    <s v="tier - 1"/>
    <s v="tier - 3"/>
    <s v="R1011"/>
    <n v="59"/>
  </r>
  <r>
    <s v="Id84"/>
    <s v="Thoma"/>
    <n v="49.41"/>
    <n v="4.2300000000000004"/>
    <s v="Yes"/>
    <s v="No"/>
    <x v="1"/>
    <n v="1"/>
    <x v="0"/>
    <x v="0"/>
    <d v="1969-08-08T00:00:00"/>
    <n v="41191.57"/>
    <s v="tier - 1"/>
    <s v="tier - 3"/>
    <s v="R1011"/>
    <n v="53"/>
  </r>
  <r>
    <s v="Id85"/>
    <s v="Heagy"/>
    <n v="31.824999999999999"/>
    <n v="4.0599999999999996"/>
    <s v="No"/>
    <s v="No"/>
    <x v="0"/>
    <n v="2"/>
    <x v="0"/>
    <x v="0"/>
    <d v="1972-09-06T00:00:00"/>
    <n v="41097.160000000003"/>
    <s v="tier - 1"/>
    <s v="tier - 3"/>
    <s v="R1016"/>
    <n v="50"/>
  </r>
  <r>
    <s v="Id86"/>
    <s v="Regnier"/>
    <n v="51.28"/>
    <n v="4.68"/>
    <s v="No"/>
    <s v="No"/>
    <x v="0"/>
    <n v="2"/>
    <x v="0"/>
    <x v="0"/>
    <d v="1972-08-12T00:00:00"/>
    <n v="41055.29"/>
    <s v="tier - 1"/>
    <s v="tier - 3"/>
    <s v="R1011"/>
    <n v="50"/>
  </r>
  <r>
    <s v="Id87"/>
    <s v="Parendo"/>
    <n v="34.96"/>
    <n v="4.34"/>
    <s v="No"/>
    <s v="No"/>
    <x v="1"/>
    <n v="1"/>
    <x v="0"/>
    <x v="0"/>
    <d v="1979-10-11T00:00:00"/>
    <n v="41034.22"/>
    <s v="tier - 1"/>
    <s v="tier - 3"/>
    <s v="R1017"/>
    <n v="43"/>
  </r>
  <r>
    <s v="Id88"/>
    <s v="Schell"/>
    <n v="33.11"/>
    <n v="10.51"/>
    <s v="No"/>
    <s v="No"/>
    <x v="0"/>
    <n v="0"/>
    <x v="0"/>
    <x v="0"/>
    <d v="1974-06-05T00:00:00"/>
    <n v="40974.160000000003"/>
    <s v="tier - 1"/>
    <s v="tier - 3"/>
    <s v="R1013"/>
    <n v="49"/>
  </r>
  <r>
    <s v="Id89"/>
    <s v="Driscoll"/>
    <n v="54.74"/>
    <n v="5.84"/>
    <s v="Yes"/>
    <s v="No"/>
    <x v="1"/>
    <n v="1"/>
    <x v="0"/>
    <x v="0"/>
    <d v="1983-09-08T00:00:00"/>
    <n v="40961.29"/>
    <s v="tier - 1"/>
    <s v="tier - 3"/>
    <s v="R1011"/>
    <n v="39"/>
  </r>
  <r>
    <s v="Id90"/>
    <s v="Mitchell"/>
    <n v="32.56"/>
    <n v="5.41"/>
    <s v="No"/>
    <s v="No"/>
    <x v="1"/>
    <n v="1"/>
    <x v="0"/>
    <x v="0"/>
    <d v="1979-09-16T00:00:00"/>
    <n v="40941.29"/>
    <s v="tier - 1"/>
    <s v="tier - 2"/>
    <s v="R1013"/>
    <n v="43"/>
  </r>
  <r>
    <s v="Id91"/>
    <s v="Cutler"/>
    <n v="39.049999999999997"/>
    <n v="6.06"/>
    <s v="No"/>
    <s v="No"/>
    <x v="0"/>
    <n v="1"/>
    <x v="0"/>
    <x v="0"/>
    <d v="1992-08-04T00:00:00"/>
    <n v="40932.43"/>
    <s v="tier - 1"/>
    <s v="tier - 2"/>
    <s v="R1013"/>
    <n v="30"/>
  </r>
  <r>
    <s v="Id92"/>
    <s v="Derian"/>
    <n v="42.75"/>
    <n v="4.22"/>
    <s v="No"/>
    <s v="No"/>
    <x v="0"/>
    <n v="0"/>
    <x v="0"/>
    <x v="0"/>
    <d v="1999-07-02T00:00:00"/>
    <n v="40904.199999999997"/>
    <s v="tier - 1"/>
    <s v="tier - 2"/>
    <s v="R1024"/>
    <n v="23"/>
  </r>
  <r>
    <s v="Id93"/>
    <s v="Farina"/>
    <n v="50.58"/>
    <n v="5.12"/>
    <s v="No"/>
    <s v="No"/>
    <x v="0"/>
    <n v="2"/>
    <x v="0"/>
    <x v="0"/>
    <d v="1972-06-10T00:00:00"/>
    <n v="40817.85"/>
    <s v="tier - 1"/>
    <s v="tier - 2"/>
    <s v="R1011"/>
    <n v="50"/>
  </r>
  <r>
    <s v="Id94"/>
    <s v="Saunders"/>
    <n v="30.495000000000001"/>
    <n v="4.57"/>
    <s v="Yes"/>
    <s v="No"/>
    <x v="0"/>
    <n v="0"/>
    <x v="0"/>
    <x v="0"/>
    <d v="1976-12-26T00:00:00"/>
    <n v="40720.550000000003"/>
    <s v="tier - 1"/>
    <s v="tier - 3"/>
    <s v="R1012"/>
    <n v="46"/>
  </r>
  <r>
    <s v="Id95"/>
    <s v="Kratz"/>
    <n v="48.31"/>
    <n v="9.58"/>
    <s v="Yes"/>
    <s v="No"/>
    <x v="0"/>
    <n v="2"/>
    <x v="0"/>
    <x v="0"/>
    <d v="1970-09-25T00:00:00"/>
    <n v="40692.910000000003"/>
    <s v="tier - 1"/>
    <s v="tier - 3"/>
    <s v="R1011"/>
    <n v="52"/>
  </r>
  <r>
    <s v="Id96"/>
    <s v="Boland"/>
    <n v="48.99"/>
    <n v="9.7799999999999994"/>
    <s v="Yes"/>
    <s v="No"/>
    <x v="0"/>
    <n v="1"/>
    <x v="0"/>
    <x v="0"/>
    <d v="1975-07-10T00:00:00"/>
    <n v="40590.550000000003"/>
    <s v="tier - 1"/>
    <s v="tier - 3"/>
    <s v="R1012"/>
    <n v="47"/>
  </r>
  <r>
    <s v="Id97"/>
    <s v="Van Hout"/>
    <n v="38.39"/>
    <n v="4.1100000000000003"/>
    <s v="Yes"/>
    <s v="No"/>
    <x v="0"/>
    <n v="0"/>
    <x v="0"/>
    <x v="0"/>
    <d v="1985-11-03T00:00:00"/>
    <n v="40419.019999999997"/>
    <s v="tier - 1"/>
    <s v="tier - 3"/>
    <s v="R1013"/>
    <n v="37"/>
  </r>
  <r>
    <s v="Id98"/>
    <s v="Ramsey"/>
    <n v="44.34"/>
    <n v="4.0199999999999996"/>
    <s v="Yes"/>
    <s v="No"/>
    <x v="0"/>
    <n v="2"/>
    <x v="0"/>
    <x v="0"/>
    <d v="1966-08-12T00:00:00"/>
    <n v="40373.74"/>
    <s v="tier - 1"/>
    <s v="tier - 3"/>
    <s v="R1011"/>
    <n v="56"/>
  </r>
  <r>
    <s v="Id99"/>
    <s v="Gage"/>
    <n v="41.51"/>
    <n v="6.92"/>
    <s v="No"/>
    <s v="No"/>
    <x v="0"/>
    <n v="0"/>
    <x v="0"/>
    <x v="0"/>
    <d v="1962-09-04T00:00:00"/>
    <n v="40309.93"/>
    <s v="tier - 1"/>
    <s v="tier - 3"/>
    <s v="R1011"/>
    <n v="60"/>
  </r>
  <r>
    <s v="Id100"/>
    <s v="Gollins"/>
    <n v="48.2"/>
    <n v="4.84"/>
    <s v="No"/>
    <s v="No"/>
    <x v="0"/>
    <n v="0"/>
    <x v="0"/>
    <x v="0"/>
    <d v="1977-06-27T00:00:00"/>
    <n v="40284.379999999997"/>
    <s v="tier - 1"/>
    <s v="tier - 3"/>
    <s v="R1012"/>
    <n v="45"/>
  </r>
  <r>
    <s v="Id101"/>
    <s v="Benestad"/>
    <n v="35.75"/>
    <n v="8"/>
    <s v="Yes"/>
    <s v="No"/>
    <x v="0"/>
    <n v="0"/>
    <x v="0"/>
    <x v="0"/>
    <d v="1981-10-04T00:00:00"/>
    <n v="40273.65"/>
    <s v="tier - 1"/>
    <s v="tier - 3"/>
    <s v="R1013"/>
    <n v="41"/>
  </r>
  <r>
    <s v="Id102"/>
    <s v="Aviv"/>
    <n v="53.81"/>
    <n v="8.77"/>
    <s v="Yes"/>
    <s v="No"/>
    <x v="0"/>
    <n v="0"/>
    <x v="0"/>
    <x v="0"/>
    <d v="1981-07-28T00:00:00"/>
    <n v="40208.559999999998"/>
    <s v="tier - 1"/>
    <s v="tier - 3"/>
    <s v="R1011"/>
    <n v="41"/>
  </r>
  <r>
    <s v="Id103"/>
    <s v="Burns"/>
    <n v="49.48"/>
    <n v="4.96"/>
    <s v="No"/>
    <s v="No"/>
    <x v="1"/>
    <n v="1"/>
    <x v="0"/>
    <x v="0"/>
    <d v="1979-08-18T00:00:00"/>
    <n v="40204.83"/>
    <s v="tier - 1"/>
    <s v="tier - 3"/>
    <s v="R1012"/>
    <n v="43"/>
  </r>
  <r>
    <s v="Id104"/>
    <s v="Maldonado"/>
    <n v="34.1"/>
    <n v="4.43"/>
    <s v="Yes"/>
    <s v="No"/>
    <x v="0"/>
    <n v="0"/>
    <x v="0"/>
    <x v="0"/>
    <d v="1985-10-21T00:00:00"/>
    <n v="40182.25"/>
    <s v="tier - 1"/>
    <s v="tier - 3"/>
    <s v="R1011"/>
    <n v="37"/>
  </r>
  <r>
    <s v="Id105"/>
    <s v="Yitref"/>
    <n v="35.299999999999997"/>
    <n v="5.82"/>
    <s v="Yes"/>
    <s v="No"/>
    <x v="1"/>
    <n v="1"/>
    <x v="0"/>
    <x v="0"/>
    <d v="1983-10-14T00:00:00"/>
    <n v="40103.89"/>
    <s v="tier - 1"/>
    <s v="tier - 3"/>
    <s v="R1011"/>
    <n v="39"/>
  </r>
  <r>
    <s v="Id106"/>
    <s v="Loudon-Brown"/>
    <n v="43.83"/>
    <n v="6.03"/>
    <s v="Yes"/>
    <s v="No"/>
    <x v="0"/>
    <n v="2"/>
    <x v="0"/>
    <x v="0"/>
    <d v="1966-08-12T00:00:00"/>
    <n v="40069.440000000002"/>
    <s v="tier - 1"/>
    <s v="tier - 3"/>
    <s v="R1011"/>
    <n v="56"/>
  </r>
  <r>
    <s v="Id107"/>
    <s v="Sugathadasa"/>
    <n v="50.07"/>
    <n v="9.27"/>
    <s v="No"/>
    <s v="No"/>
    <x v="0"/>
    <n v="0"/>
    <x v="0"/>
    <x v="0"/>
    <d v="1978-12-20T00:00:00"/>
    <n v="40054.730000000003"/>
    <s v="tier - 1"/>
    <s v="tier - 3"/>
    <s v="R1011"/>
    <n v="44"/>
  </r>
  <r>
    <s v="Id108"/>
    <s v="Ganley"/>
    <n v="32.774999999999999"/>
    <n v="5.53"/>
    <s v="No"/>
    <s v="No"/>
    <x v="0"/>
    <n v="0"/>
    <x v="0"/>
    <x v="0"/>
    <d v="1982-12-25T00:00:00"/>
    <n v="40003.33"/>
    <s v="tier - 1"/>
    <s v="tier - 3"/>
    <s v="R1012"/>
    <n v="40"/>
  </r>
  <r>
    <s v="Id109"/>
    <s v="Potter"/>
    <n v="34.104999999999997"/>
    <n v="5.07"/>
    <s v="No"/>
    <s v="No"/>
    <x v="0"/>
    <n v="1"/>
    <x v="0"/>
    <x v="0"/>
    <d v="1987-08-08T00:00:00"/>
    <n v="39983.43"/>
    <s v="tier - 1"/>
    <s v="tier - 3"/>
    <s v="R1012"/>
    <n v="35"/>
  </r>
  <r>
    <s v="Id110"/>
    <s v="Rasmussen"/>
    <n v="48.93"/>
    <n v="11.17"/>
    <s v="Yes"/>
    <s v="No"/>
    <x v="0"/>
    <n v="1"/>
    <x v="0"/>
    <x v="0"/>
    <d v="1975-12-02T00:00:00"/>
    <n v="39963.120000000003"/>
    <s v="tier - 1"/>
    <s v="tier - 3"/>
    <s v="R1011"/>
    <n v="47"/>
  </r>
  <r>
    <s v="Id111"/>
    <s v="Robinson"/>
    <n v="37.07"/>
    <n v="6.14"/>
    <s v="Yes"/>
    <s v="No"/>
    <x v="0"/>
    <n v="0"/>
    <x v="0"/>
    <x v="0"/>
    <d v="1985-08-22T00:00:00"/>
    <n v="39871.699999999997"/>
    <s v="tier - 1"/>
    <s v="tier - 3"/>
    <s v="R1013"/>
    <n v="37"/>
  </r>
  <r>
    <s v="Id112"/>
    <s v="Antonopoulos"/>
    <n v="51.51"/>
    <n v="6.26"/>
    <s v="Yes"/>
    <s v="No"/>
    <x v="1"/>
    <n v="1"/>
    <x v="0"/>
    <x v="0"/>
    <d v="1983-06-01T00:00:00"/>
    <n v="39865.699999999997"/>
    <s v="tier - 1"/>
    <s v="tier - 3"/>
    <s v="R1011"/>
    <n v="40"/>
  </r>
  <r>
    <s v="Id113"/>
    <s v="Groner"/>
    <n v="34.799999999999997"/>
    <n v="4.72"/>
    <s v="Yes"/>
    <s v="No"/>
    <x v="0"/>
    <n v="0"/>
    <x v="0"/>
    <x v="0"/>
    <d v="1985-07-17T00:00:00"/>
    <n v="39836.519999999997"/>
    <s v="tier - 1"/>
    <s v="tier - 3"/>
    <s v="R1011"/>
    <n v="37"/>
  </r>
  <r>
    <s v="Id114"/>
    <s v="Zywicki"/>
    <n v="36.67"/>
    <n v="5.18"/>
    <s v="No"/>
    <s v="No"/>
    <x v="0"/>
    <n v="1"/>
    <x v="0"/>
    <x v="0"/>
    <d v="1987-07-24T00:00:00"/>
    <n v="39774.28"/>
    <s v="tier - 1"/>
    <s v="tier - 3"/>
    <s v="R1014"/>
    <n v="35"/>
  </r>
  <r>
    <s v="Id115"/>
    <s v="Cardinal"/>
    <n v="30.9"/>
    <n v="9.4"/>
    <s v="No"/>
    <s v="No"/>
    <x v="0"/>
    <n v="2"/>
    <x v="0"/>
    <x v="0"/>
    <d v="1973-12-17T00:00:00"/>
    <n v="39727.61"/>
    <s v="tier - 1"/>
    <s v="tier - 3"/>
    <s v="R1011"/>
    <n v="49"/>
  </r>
  <r>
    <s v="Id116"/>
    <s v="Alleman"/>
    <n v="30.495000000000001"/>
    <n v="6.29"/>
    <s v="No"/>
    <s v="No"/>
    <x v="0"/>
    <n v="0"/>
    <x v="0"/>
    <x v="0"/>
    <d v="1977-08-12T00:00:00"/>
    <n v="39725.519999999997"/>
    <s v="tier - 1"/>
    <s v="tier - 3"/>
    <s v="R1012"/>
    <n v="45"/>
  </r>
  <r>
    <s v="Id117"/>
    <s v="Stroffolino"/>
    <n v="44.88"/>
    <n v="6.04"/>
    <s v="No"/>
    <s v="No"/>
    <x v="1"/>
    <n v="1"/>
    <x v="0"/>
    <x v="0"/>
    <d v="2003-07-16T00:00:00"/>
    <n v="39722.75"/>
    <s v="tier - 1"/>
    <s v="tier - 3"/>
    <s v="R1013"/>
    <n v="19"/>
  </r>
  <r>
    <s v="Id118"/>
    <s v="Clubb"/>
    <n v="44.32"/>
    <n v="10.55"/>
    <s v="No"/>
    <s v="No"/>
    <x v="0"/>
    <n v="0"/>
    <x v="0"/>
    <x v="0"/>
    <d v="1968-09-29T00:00:00"/>
    <n v="39721.93"/>
    <s v="tier - 1"/>
    <s v="tier - 3"/>
    <s v="R1011"/>
    <n v="54"/>
  </r>
  <r>
    <s v="Id119"/>
    <s v="McGoogan"/>
    <n v="46.39"/>
    <n v="5.09"/>
    <s v="No"/>
    <s v="No"/>
    <x v="0"/>
    <n v="0"/>
    <x v="0"/>
    <x v="0"/>
    <d v="1977-12-17T00:00:00"/>
    <n v="39670.44"/>
    <s v="tier - 1"/>
    <s v="tier - 3"/>
    <s v="R1012"/>
    <n v="45"/>
  </r>
  <r>
    <s v="Id120"/>
    <s v="Keflezighi"/>
    <n v="42.13"/>
    <n v="5.2"/>
    <s v="Yes"/>
    <s v="No"/>
    <x v="0"/>
    <n v="1"/>
    <x v="0"/>
    <x v="0"/>
    <d v="1995-08-07T00:00:00"/>
    <n v="39611.760000000002"/>
    <s v="tier - 1"/>
    <s v="tier - 3"/>
    <s v="R1013"/>
    <n v="27"/>
  </r>
  <r>
    <s v="Id121"/>
    <s v="Syed"/>
    <n v="30.78"/>
    <n v="8.4499999999999993"/>
    <s v="Yes"/>
    <s v="No"/>
    <x v="0"/>
    <n v="0"/>
    <x v="0"/>
    <x v="0"/>
    <d v="1981-07-05T00:00:00"/>
    <n v="39597.410000000003"/>
    <s v="tier - 1"/>
    <s v="tier - 3"/>
    <s v="R1017"/>
    <n v="41"/>
  </r>
  <r>
    <s v="Id122"/>
    <s v="Segal"/>
    <n v="31.35"/>
    <n v="9.5399999999999991"/>
    <s v="No"/>
    <s v="No"/>
    <x v="0"/>
    <n v="0"/>
    <x v="0"/>
    <x v="0"/>
    <d v="1978-07-12T00:00:00"/>
    <n v="39556.49"/>
    <s v="tier - 1"/>
    <s v="tier - 2"/>
    <s v="R1015"/>
    <n v="44"/>
  </r>
  <r>
    <s v="Id123"/>
    <s v="Defranco"/>
    <n v="41.46"/>
    <n v="4.99"/>
    <s v="Yes"/>
    <s v="No"/>
    <x v="0"/>
    <n v="2"/>
    <x v="0"/>
    <x v="0"/>
    <d v="1966-06-24T00:00:00"/>
    <n v="39396.86"/>
    <s v="tier - 1"/>
    <s v="tier - 2"/>
    <s v="R1011"/>
    <n v="56"/>
  </r>
  <r>
    <s v="Id124"/>
    <s v="Kells"/>
    <n v="48"/>
    <n v="10.54"/>
    <s v="No"/>
    <s v="No"/>
    <x v="0"/>
    <n v="0"/>
    <x v="0"/>
    <x v="0"/>
    <d v="1978-08-05T00:00:00"/>
    <n v="39352.6"/>
    <s v="tier - 1"/>
    <s v="tier - 2"/>
    <s v="R1011"/>
    <n v="44"/>
  </r>
  <r>
    <s v="Id125"/>
    <s v="Lawton"/>
    <n v="49.13"/>
    <n v="4.54"/>
    <s v="No"/>
    <s v="No"/>
    <x v="0"/>
    <n v="0"/>
    <x v="0"/>
    <x v="0"/>
    <d v="1982-08-16T00:00:00"/>
    <n v="39315.279999999999"/>
    <s v="tier - 1"/>
    <s v="tier - 3"/>
    <s v="R1011"/>
    <n v="40"/>
  </r>
  <r>
    <s v="Id126"/>
    <s v="Bejar"/>
    <n v="37.799999999999997"/>
    <n v="6.29"/>
    <s v="No"/>
    <s v="No"/>
    <x v="0"/>
    <n v="1"/>
    <x v="0"/>
    <x v="0"/>
    <d v="1992-11-30T00:00:00"/>
    <n v="39241.440000000002"/>
    <s v="tier - 1"/>
    <s v="tier - 3"/>
    <s v="R1011"/>
    <n v="30"/>
  </r>
  <r>
    <s v="Id127"/>
    <s v="Navarro Castro"/>
    <n v="38.299999999999997"/>
    <n v="9.51"/>
    <s v="No"/>
    <s v="No"/>
    <x v="0"/>
    <n v="0"/>
    <x v="0"/>
    <x v="0"/>
    <d v="1962-07-07T00:00:00"/>
    <n v="39221.120000000003"/>
    <s v="tier - 1"/>
    <s v="tier - 3"/>
    <s v="R1011"/>
    <n v="60"/>
  </r>
  <r>
    <s v="Id128"/>
    <s v="Tice"/>
    <n v="32.774999999999999"/>
    <n v="4.72"/>
    <s v="No"/>
    <s v="No"/>
    <x v="0"/>
    <n v="0"/>
    <x v="0"/>
    <x v="0"/>
    <d v="1982-08-04T00:00:00"/>
    <n v="39125.33"/>
    <s v="tier - 1"/>
    <s v="tier - 3"/>
    <s v="R1016"/>
    <n v="40"/>
  </r>
  <r>
    <s v="Id129"/>
    <s v="Wolf"/>
    <n v="34.200000000000003"/>
    <n v="5.91"/>
    <s v="Yes"/>
    <s v="No"/>
    <x v="0"/>
    <n v="0"/>
    <x v="0"/>
    <x v="0"/>
    <d v="1985-09-20T00:00:00"/>
    <n v="39047.29"/>
    <s v="tier - 1"/>
    <s v="tier - 3"/>
    <s v="R1017"/>
    <n v="37"/>
  </r>
  <r>
    <s v="Id130"/>
    <s v="Oppedal"/>
    <n v="30.2"/>
    <n v="9.58"/>
    <s v="No"/>
    <s v="No"/>
    <x v="0"/>
    <n v="0"/>
    <x v="0"/>
    <x v="0"/>
    <d v="1978-10-12T00:00:00"/>
    <n v="38998.550000000003"/>
    <s v="tier - 1"/>
    <s v="tier - 3"/>
    <s v="R1011"/>
    <n v="44"/>
  </r>
  <r>
    <s v="Id131"/>
    <s v="Wright"/>
    <n v="48.32"/>
    <n v="5.77"/>
    <s v="No"/>
    <s v="No"/>
    <x v="0"/>
    <n v="0"/>
    <x v="0"/>
    <x v="0"/>
    <d v="1980-09-24T00:00:00"/>
    <n v="38947.43"/>
    <s v="tier - 1"/>
    <s v="tier - 3"/>
    <s v="R1011"/>
    <n v="42"/>
  </r>
  <r>
    <s v="Id132"/>
    <s v="Ellis"/>
    <n v="44.86"/>
    <n v="4.38"/>
    <s v="Yes"/>
    <s v="No"/>
    <x v="0"/>
    <n v="0"/>
    <x v="0"/>
    <x v="0"/>
    <d v="1976-12-15T00:00:00"/>
    <n v="38932.559999999998"/>
    <s v="tier - 1"/>
    <s v="tier - 3"/>
    <s v="R1011"/>
    <n v="46"/>
  </r>
  <r>
    <s v="Id133"/>
    <s v="Taormina"/>
    <n v="52.15"/>
    <n v="5.65"/>
    <s v="No"/>
    <s v="No"/>
    <x v="0"/>
    <n v="1"/>
    <x v="0"/>
    <x v="0"/>
    <d v="1987-06-16T00:00:00"/>
    <n v="38924.04"/>
    <s v="tier - 1"/>
    <s v="tier - 3"/>
    <s v="R1011"/>
    <n v="35"/>
  </r>
  <r>
    <s v="Id134"/>
    <s v="Lynch"/>
    <n v="41.12"/>
    <n v="7.54"/>
    <s v="Yes"/>
    <s v="No"/>
    <x v="0"/>
    <n v="0"/>
    <x v="0"/>
    <x v="0"/>
    <d v="1967-07-30T00:00:00"/>
    <n v="38893.360000000001"/>
    <s v="tier - 1"/>
    <s v="tier - 3"/>
    <s v="R1011"/>
    <n v="55"/>
  </r>
  <r>
    <s v="Id135"/>
    <s v="Tavella"/>
    <n v="38.39"/>
    <n v="5.1100000000000003"/>
    <s v="Yes"/>
    <s v="No"/>
    <x v="0"/>
    <n v="1"/>
    <x v="0"/>
    <x v="0"/>
    <d v="1964-06-06T00:00:00"/>
    <n v="38869.25"/>
    <s v="tier - 1"/>
    <s v="tier - 3"/>
    <s v="R1011"/>
    <n v="59"/>
  </r>
  <r>
    <s v="Id136"/>
    <s v="Neufeld"/>
    <n v="46.85"/>
    <n v="4.25"/>
    <s v="No"/>
    <s v="No"/>
    <x v="1"/>
    <n v="1"/>
    <x v="0"/>
    <x v="0"/>
    <d v="1979-12-03T00:00:00"/>
    <n v="38836.980000000003"/>
    <s v="tier - 1"/>
    <s v="tier - 3"/>
    <s v="R1011"/>
    <n v="43"/>
  </r>
  <r>
    <s v="Id137"/>
    <s v="Walhovd"/>
    <n v="42.24"/>
    <n v="5.55"/>
    <s v="No"/>
    <s v="Yes"/>
    <x v="0"/>
    <n v="1"/>
    <x v="0"/>
    <x v="0"/>
    <d v="2004-12-05T00:00:00"/>
    <n v="38792.69"/>
    <s v="tier - 1"/>
    <s v="tier - 3"/>
    <s v="R1013"/>
    <n v="18"/>
  </r>
  <r>
    <s v="Id138"/>
    <s v="Washburn"/>
    <n v="34.39"/>
    <n v="5.78"/>
    <s v="No"/>
    <s v="No"/>
    <x v="0"/>
    <n v="0"/>
    <x v="0"/>
    <x v="0"/>
    <d v="1991-11-08T00:00:00"/>
    <n v="38746.36"/>
    <s v="tier - 1"/>
    <s v="tier - 2"/>
    <s v="R1012"/>
    <n v="31"/>
  </r>
  <r>
    <s v="Id139"/>
    <s v="Mroz"/>
    <n v="42.89"/>
    <n v="5.28"/>
    <s v="Yes"/>
    <s v="No"/>
    <x v="0"/>
    <n v="0"/>
    <x v="0"/>
    <x v="0"/>
    <d v="1976-06-15T00:00:00"/>
    <n v="38740.120000000003"/>
    <s v="tier - 1"/>
    <s v="tier - 2"/>
    <s v="R1012"/>
    <n v="46"/>
  </r>
  <r>
    <s v="Id140"/>
    <s v="Canaday"/>
    <n v="36.299999999999997"/>
    <n v="5.39"/>
    <s v="No"/>
    <s v="No"/>
    <x v="0"/>
    <n v="0"/>
    <x v="0"/>
    <x v="0"/>
    <d v="1991-11-02T00:00:00"/>
    <n v="38711"/>
    <s v="tier - 1"/>
    <s v="tier - 2"/>
    <s v="R1011"/>
    <n v="31"/>
  </r>
  <r>
    <s v="Id141"/>
    <s v="Atkins"/>
    <n v="35.200000000000003"/>
    <n v="8.01"/>
    <s v="Yes"/>
    <s v="No"/>
    <x v="0"/>
    <n v="1"/>
    <x v="0"/>
    <x v="0"/>
    <d v="1986-07-20T00:00:00"/>
    <n v="38709.18"/>
    <s v="tier - 1"/>
    <s v="tier - 2"/>
    <s v="R1013"/>
    <n v="36"/>
  </r>
  <r>
    <s v="Id142"/>
    <s v="Kropelnicki"/>
    <n v="53.62"/>
    <n v="5.21"/>
    <s v="No"/>
    <s v="No"/>
    <x v="0"/>
    <n v="0"/>
    <x v="0"/>
    <x v="0"/>
    <d v="1990-07-13T00:00:00"/>
    <n v="38652.089999999997"/>
    <s v="tier - 1"/>
    <s v="tier - 2"/>
    <s v="R1011"/>
    <n v="32"/>
  </r>
  <r>
    <s v="Id143"/>
    <s v="Braund"/>
    <n v="36.67"/>
    <n v="6.27"/>
    <s v="No"/>
    <s v="No"/>
    <x v="0"/>
    <n v="0"/>
    <x v="0"/>
    <x v="0"/>
    <d v="1999-11-12T00:00:00"/>
    <n v="38511.629999999997"/>
    <s v="tier - 1"/>
    <s v="tier - 2"/>
    <s v="R1024"/>
    <n v="23"/>
  </r>
  <r>
    <s v="Id144"/>
    <s v="Anderson"/>
    <n v="33.4"/>
    <n v="10.73"/>
    <s v="Yes"/>
    <s v="No"/>
    <x v="0"/>
    <n v="1"/>
    <x v="0"/>
    <x v="0"/>
    <d v="1986-06-21T00:00:00"/>
    <n v="38415.47"/>
    <s v="tier - 1"/>
    <s v="tier - 2"/>
    <s v="R1011"/>
    <n v="36"/>
  </r>
  <r>
    <s v="Id145"/>
    <s v="Bilbrey"/>
    <n v="42.71"/>
    <n v="10.52"/>
    <s v="No"/>
    <s v="No"/>
    <x v="0"/>
    <n v="0"/>
    <x v="0"/>
    <x v="0"/>
    <d v="1971-12-23T00:00:00"/>
    <n v="38405.26"/>
    <s v="tier - 1"/>
    <s v="tier - 2"/>
    <s v="R1011"/>
    <n v="51"/>
  </r>
  <r>
    <s v="Id146"/>
    <s v="Curtis"/>
    <n v="41.52"/>
    <n v="11.82"/>
    <s v="Yes"/>
    <s v="No"/>
    <x v="0"/>
    <n v="2"/>
    <x v="0"/>
    <x v="0"/>
    <d v="1970-08-22T00:00:00"/>
    <n v="38389.79"/>
    <s v="tier - 1"/>
    <s v="tier - 2"/>
    <s v="R1011"/>
    <n v="52"/>
  </r>
  <r>
    <s v="Id147"/>
    <s v="Meyer"/>
    <n v="39.4"/>
    <n v="6.76"/>
    <s v="No"/>
    <s v="No"/>
    <x v="0"/>
    <n v="0"/>
    <x v="0"/>
    <x v="0"/>
    <d v="2002-09-17T00:00:00"/>
    <n v="38344.57"/>
    <s v="tier - 1"/>
    <s v="tier - 2"/>
    <s v="R1011"/>
    <n v="20"/>
  </r>
  <r>
    <s v="Id148"/>
    <s v="Bardeesy"/>
    <n v="46.45"/>
    <n v="5.62"/>
    <s v="No"/>
    <s v="No"/>
    <x v="0"/>
    <n v="0"/>
    <x v="0"/>
    <x v="0"/>
    <d v="1980-06-12T00:00:00"/>
    <n v="38313.129999999997"/>
    <s v="tier - 1"/>
    <s v="tier - 2"/>
    <s v="R1011"/>
    <n v="42"/>
  </r>
  <r>
    <s v="Id149"/>
    <s v="Shanahan"/>
    <n v="35.75"/>
    <n v="4.1900000000000004"/>
    <s v="No"/>
    <s v="No"/>
    <x v="0"/>
    <n v="0"/>
    <x v="0"/>
    <x v="0"/>
    <d v="1989-10-30T00:00:00"/>
    <n v="38282.75"/>
    <s v="tier - 1"/>
    <s v="tier - 2"/>
    <s v="R1013"/>
    <n v="33"/>
  </r>
  <r>
    <s v="Id150"/>
    <s v="Sutter"/>
    <n v="26.07"/>
    <n v="5.32"/>
    <s v="No"/>
    <s v="No"/>
    <x v="0"/>
    <n v="0"/>
    <x v="0"/>
    <x v="1"/>
    <d v="1980-08-16T00:00:00"/>
    <n v="38245.589999999997"/>
    <s v="tier - 1"/>
    <s v="tier - 2"/>
    <s v="R1013"/>
    <n v="42"/>
  </r>
  <r>
    <s v="Id151"/>
    <s v="Yesian"/>
    <n v="36.54"/>
    <n v="4.46"/>
    <s v="Yes"/>
    <s v="No"/>
    <x v="0"/>
    <n v="1"/>
    <x v="0"/>
    <x v="0"/>
    <d v="1964-06-16T00:00:00"/>
    <n v="38241.74"/>
    <s v="tier - 1"/>
    <s v="tier - 2"/>
    <s v="R1011"/>
    <n v="58"/>
  </r>
  <r>
    <s v="Id152"/>
    <s v="Meers"/>
    <n v="51.64"/>
    <n v="5.65"/>
    <s v="No"/>
    <s v="No"/>
    <x v="0"/>
    <n v="0"/>
    <x v="0"/>
    <x v="0"/>
    <d v="1989-09-08T00:00:00"/>
    <n v="38237.339999999997"/>
    <s v="tier - 1"/>
    <s v="tier - 2"/>
    <s v="R1011"/>
    <n v="33"/>
  </r>
  <r>
    <s v="Id153"/>
    <s v="Conlon"/>
    <n v="42.83"/>
    <n v="6.04"/>
    <s v="No"/>
    <s v="No"/>
    <x v="0"/>
    <n v="2"/>
    <x v="0"/>
    <x v="0"/>
    <d v="1972-11-19T00:00:00"/>
    <n v="38189.1"/>
    <s v="tier - 1"/>
    <s v="tier - 2"/>
    <s v="R1011"/>
    <n v="50"/>
  </r>
  <r>
    <s v="Id154"/>
    <s v="Arnstein"/>
    <n v="40.15"/>
    <n v="5.76"/>
    <s v="No"/>
    <s v="No"/>
    <x v="0"/>
    <n v="1"/>
    <x v="0"/>
    <x v="0"/>
    <d v="1998-07-29T00:00:00"/>
    <n v="38126.25"/>
    <s v="tier - 1"/>
    <s v="tier - 2"/>
    <s v="R1013"/>
    <n v="24"/>
  </r>
  <r>
    <s v="Id155"/>
    <s v="Jurek"/>
    <n v="27.8"/>
    <n v="4.3600000000000003"/>
    <s v="No"/>
    <s v="No"/>
    <x v="1"/>
    <n v="1"/>
    <x v="0"/>
    <x v="1"/>
    <d v="1979-09-09T00:00:00"/>
    <n v="37829.72"/>
    <s v="tier - 1"/>
    <s v="tier - 2"/>
    <s v="R1011"/>
    <n v="43"/>
  </r>
  <r>
    <s v="Id156"/>
    <s v="Thill"/>
    <n v="45.81"/>
    <n v="4.76"/>
    <s v="Yes"/>
    <s v="No"/>
    <x v="1"/>
    <n v="1"/>
    <x v="0"/>
    <x v="0"/>
    <d v="1983-07-26T00:00:00"/>
    <n v="37800.980000000003"/>
    <s v="tier - 1"/>
    <s v="tier - 2"/>
    <s v="R1011"/>
    <n v="39"/>
  </r>
  <r>
    <s v="Id157"/>
    <s v="Glaz"/>
    <n v="34.43"/>
    <n v="10.82"/>
    <s v="Yes"/>
    <s v="No"/>
    <x v="0"/>
    <n v="1"/>
    <x v="0"/>
    <x v="0"/>
    <d v="1986-08-15T00:00:00"/>
    <n v="37742.58"/>
    <s v="tier - 1"/>
    <s v="tier - 2"/>
    <s v="R1013"/>
    <n v="36"/>
  </r>
  <r>
    <s v="Id158"/>
    <s v="Sampson"/>
    <n v="41.33"/>
    <n v="4.01"/>
    <s v="Yes"/>
    <s v="No"/>
    <x v="0"/>
    <n v="0"/>
    <x v="0"/>
    <x v="0"/>
    <d v="1976-09-18T00:00:00"/>
    <n v="37735.199999999997"/>
    <s v="tier - 1"/>
    <s v="tier - 2"/>
    <s v="R1011"/>
    <n v="46"/>
  </r>
  <r>
    <s v="Id159"/>
    <s v="Duliba"/>
    <n v="31.92"/>
    <n v="5.12"/>
    <s v="Yes"/>
    <s v="No"/>
    <x v="0"/>
    <n v="1"/>
    <x v="0"/>
    <x v="0"/>
    <d v="1988-10-10T00:00:00"/>
    <n v="37701.879999999997"/>
    <s v="tier - 1"/>
    <s v="tier - 2"/>
    <s v="R1023"/>
    <n v="34"/>
  </r>
  <r>
    <s v="Id160"/>
    <s v="Tanguay"/>
    <n v="39.799999999999997"/>
    <n v="10.54"/>
    <s v="Yes"/>
    <s v="No"/>
    <x v="0"/>
    <n v="2"/>
    <x v="0"/>
    <x v="0"/>
    <d v="1970-10-28T00:00:00"/>
    <n v="37675.06"/>
    <s v="tier - 1"/>
    <s v="tier - 2"/>
    <s v="R1011"/>
    <n v="52"/>
  </r>
  <r>
    <s v="Id161"/>
    <s v="McClelland"/>
    <n v="42.82"/>
    <n v="4.21"/>
    <s v="No"/>
    <s v="No"/>
    <x v="0"/>
    <n v="0"/>
    <x v="0"/>
    <x v="0"/>
    <d v="1982-06-20T00:00:00"/>
    <n v="37650.74"/>
    <s v="tier - 1"/>
    <s v="tier - 2"/>
    <s v="R1012"/>
    <n v="40"/>
  </r>
  <r>
    <s v="Id162"/>
    <s v="Gorman"/>
    <n v="33.630000000000003"/>
    <n v="5.42"/>
    <s v="No"/>
    <s v="No"/>
    <x v="0"/>
    <n v="0"/>
    <x v="0"/>
    <x v="0"/>
    <d v="1990-11-16T00:00:00"/>
    <n v="37607.53"/>
    <s v="tier - 1"/>
    <s v="tier - 2"/>
    <s v="R1019"/>
    <n v="32"/>
  </r>
  <r>
    <s v="Id163"/>
    <s v="Nishimura"/>
    <n v="37.07"/>
    <n v="4.28"/>
    <s v="No"/>
    <s v="Yes"/>
    <x v="0"/>
    <n v="1"/>
    <x v="0"/>
    <x v="0"/>
    <d v="2000-10-12T00:00:00"/>
    <n v="37484.449999999997"/>
    <s v="tier - 1"/>
    <s v="tier - 2"/>
    <s v="R1013"/>
    <n v="22"/>
  </r>
  <r>
    <s v="Id164"/>
    <s v="Brimble"/>
    <n v="35.625"/>
    <n v="8.9"/>
    <s v="No"/>
    <s v="No"/>
    <x v="0"/>
    <n v="0"/>
    <x v="0"/>
    <x v="0"/>
    <d v="2002-09-27T00:00:00"/>
    <n v="37465.339999999997"/>
    <s v="tier - 1"/>
    <s v="tier - 2"/>
    <s v="R1012"/>
    <n v="20"/>
  </r>
  <r>
    <s v="Id165"/>
    <s v="Trenk"/>
    <n v="42.69"/>
    <n v="4.8899999999999997"/>
    <s v="No"/>
    <s v="No"/>
    <x v="1"/>
    <n v="1"/>
    <x v="0"/>
    <x v="0"/>
    <d v="1979-08-03T00:00:00"/>
    <n v="37425.94"/>
    <s v="tier - 1"/>
    <s v="tier - 2"/>
    <s v="R1011"/>
    <n v="43"/>
  </r>
  <r>
    <s v="Id166"/>
    <s v="Wittmann"/>
    <n v="37.869999999999997"/>
    <n v="4.29"/>
    <s v="Yes"/>
    <s v="No"/>
    <x v="1"/>
    <n v="1"/>
    <x v="0"/>
    <x v="0"/>
    <d v="1969-10-30T00:00:00"/>
    <n v="37277.269999999997"/>
    <s v="tier - 1"/>
    <s v="tier - 2"/>
    <s v="R1011"/>
    <n v="53"/>
  </r>
  <r>
    <s v="Id167"/>
    <s v="Tremblay"/>
    <n v="40.61"/>
    <n v="8"/>
    <s v="Yes"/>
    <s v="No"/>
    <x v="0"/>
    <n v="1"/>
    <x v="0"/>
    <x v="0"/>
    <d v="1975-11-09T00:00:00"/>
    <n v="37272.339999999997"/>
    <s v="tier - 1"/>
    <s v="tier - 2"/>
    <s v="R1011"/>
    <n v="47"/>
  </r>
  <r>
    <s v="Id168"/>
    <s v="Scofield"/>
    <n v="30.78"/>
    <n v="4.67"/>
    <s v="Yes"/>
    <s v="No"/>
    <x v="0"/>
    <n v="0"/>
    <x v="0"/>
    <x v="0"/>
    <d v="1985-11-17T00:00:00"/>
    <n v="37270.15"/>
    <s v="tier - 1"/>
    <s v="tier - 2"/>
    <s v="R1024"/>
    <n v="37"/>
  </r>
  <r>
    <s v="Id169"/>
    <s v="Yost"/>
    <n v="49.49"/>
    <n v="4.5"/>
    <s v="No"/>
    <s v="No"/>
    <x v="0"/>
    <n v="0"/>
    <x v="0"/>
    <x v="0"/>
    <d v="1990-10-17T00:00:00"/>
    <n v="37251.22"/>
    <s v="tier - 1"/>
    <s v="tier - 2"/>
    <s v="R1011"/>
    <n v="32"/>
  </r>
  <r>
    <s v="Id170"/>
    <s v="Torphy"/>
    <n v="37.619999999999997"/>
    <n v="6.32"/>
    <s v="Yes"/>
    <s v="Yes"/>
    <x v="0"/>
    <n v="2"/>
    <x v="0"/>
    <x v="0"/>
    <d v="2000-09-05T00:00:00"/>
    <n v="37165.160000000003"/>
    <s v="tier - 1"/>
    <s v="tier - 2"/>
    <s v="Unknown"/>
    <n v="22"/>
  </r>
  <r>
    <s v="Id171"/>
    <s v="Busby"/>
    <n v="36.08"/>
    <n v="6.1"/>
    <s v="Yes"/>
    <s v="No"/>
    <x v="0"/>
    <n v="1"/>
    <x v="0"/>
    <x v="0"/>
    <d v="1995-10-30T00:00:00"/>
    <n v="37133.9"/>
    <s v="tier - 1"/>
    <s v="tier - 2"/>
    <s v="R1013"/>
    <n v="27"/>
  </r>
  <r>
    <s v="Id172"/>
    <s v="Nguyen"/>
    <n v="33.5"/>
    <n v="5.4"/>
    <s v="No"/>
    <s v="No"/>
    <x v="0"/>
    <n v="0"/>
    <x v="0"/>
    <x v="0"/>
    <d v="1989-06-10T00:00:00"/>
    <n v="37079.370000000003"/>
    <s v="tier - 1"/>
    <s v="tier - 2"/>
    <s v="R1011"/>
    <n v="33"/>
  </r>
  <r>
    <s v="Id173"/>
    <s v="Hanley"/>
    <n v="47.46"/>
    <n v="6.24"/>
    <s v="Yes"/>
    <s v="No"/>
    <x v="0"/>
    <n v="1"/>
    <x v="0"/>
    <x v="0"/>
    <d v="1988-12-17T00:00:00"/>
    <n v="37076.370000000003"/>
    <s v="tier - 1"/>
    <s v="tier - 2"/>
    <s v="R1011"/>
    <n v="34"/>
  </r>
  <r>
    <s v="Id174"/>
    <s v="Scheer"/>
    <n v="49.24"/>
    <n v="4.45"/>
    <s v="No"/>
    <s v="No"/>
    <x v="0"/>
    <n v="0"/>
    <x v="0"/>
    <x v="0"/>
    <d v="1991-11-01T00:00:00"/>
    <n v="37040.879999999997"/>
    <s v="tier - 1"/>
    <s v="tier - 2"/>
    <s v="R1011"/>
    <n v="31"/>
  </r>
  <r>
    <s v="Id175"/>
    <s v="Rankin"/>
    <n v="54.4"/>
    <n v="5.22"/>
    <s v="No"/>
    <s v="No"/>
    <x v="0"/>
    <n v="1"/>
    <x v="0"/>
    <x v="0"/>
    <d v="1992-09-13T00:00:00"/>
    <n v="36976.449999999997"/>
    <s v="tier - 1"/>
    <s v="tier - 2"/>
    <s v="R1011"/>
    <n v="30"/>
  </r>
  <r>
    <s v="Id176"/>
    <s v="Ricardi"/>
    <n v="35.53"/>
    <n v="4.6100000000000003"/>
    <s v="No"/>
    <s v="No"/>
    <x v="0"/>
    <n v="1"/>
    <x v="0"/>
    <x v="0"/>
    <d v="1992-08-25T00:00:00"/>
    <n v="36950.26"/>
    <s v="tier - 1"/>
    <s v="tier - 2"/>
    <s v="R1013"/>
    <n v="30"/>
  </r>
  <r>
    <s v="Id177"/>
    <s v="Karkos"/>
    <n v="39.729999999999997"/>
    <n v="6.24"/>
    <s v="No"/>
    <s v="No"/>
    <x v="0"/>
    <n v="0"/>
    <x v="0"/>
    <x v="0"/>
    <d v="1977-08-13T00:00:00"/>
    <n v="36935.64"/>
    <s v="tier - 1"/>
    <s v="tier - 2"/>
    <s v="R1011"/>
    <n v="45"/>
  </r>
  <r>
    <s v="Id178"/>
    <s v="Price-Dierksen"/>
    <n v="35.68"/>
    <n v="10.039999999999999"/>
    <s v="No"/>
    <s v="No"/>
    <x v="0"/>
    <n v="0"/>
    <x v="0"/>
    <x v="0"/>
    <d v="1968-10-22T00:00:00"/>
    <n v="36922.61"/>
    <s v="tier - 1"/>
    <s v="tier - 2"/>
    <s v="R1011"/>
    <n v="54"/>
  </r>
  <r>
    <s v="Id179"/>
    <s v="Knispel"/>
    <n v="48.86"/>
    <n v="6.09"/>
    <s v="No"/>
    <s v="No"/>
    <x v="0"/>
    <n v="0"/>
    <x v="0"/>
    <x v="0"/>
    <d v="1991-06-10T00:00:00"/>
    <n v="36911.99"/>
    <s v="tier - 1"/>
    <s v="tier - 2"/>
    <s v="R1011"/>
    <n v="31"/>
  </r>
  <r>
    <s v="Id180"/>
    <s v="King"/>
    <n v="34.799999999999997"/>
    <n v="11.4"/>
    <s v="Yes"/>
    <s v="No"/>
    <x v="1"/>
    <n v="1"/>
    <x v="1"/>
    <x v="0"/>
    <d v="1963-07-24T00:00:00"/>
    <n v="36910.61"/>
    <s v="tier - 1"/>
    <s v="tier - 2"/>
    <s v="R1011"/>
    <n v="59"/>
  </r>
  <r>
    <s v="Id181"/>
    <s v="Samuelson"/>
    <n v="32.49"/>
    <n v="4.29"/>
    <s v="No"/>
    <s v="No"/>
    <x v="1"/>
    <n v="1"/>
    <x v="0"/>
    <x v="0"/>
    <d v="2003-06-21T00:00:00"/>
    <n v="36898.730000000003"/>
    <s v="tier - 1"/>
    <s v="tier - 2"/>
    <s v="R1012"/>
    <n v="19"/>
  </r>
  <r>
    <s v="Id182"/>
    <s v="Fredsall"/>
    <n v="39"/>
    <n v="5.7"/>
    <s v="No"/>
    <s v="No"/>
    <x v="0"/>
    <n v="2"/>
    <x v="0"/>
    <x v="0"/>
    <d v="1972-12-05T00:00:00"/>
    <n v="36889.99"/>
    <s v="tier - 1"/>
    <s v="tier - 2"/>
    <s v="R1011"/>
    <n v="50"/>
  </r>
  <r>
    <s v="Id183"/>
    <s v="Eggleston"/>
    <n v="35.299999999999997"/>
    <n v="6.09"/>
    <s v="No"/>
    <s v="No"/>
    <x v="0"/>
    <n v="1"/>
    <x v="0"/>
    <x v="0"/>
    <d v="1992-07-04T00:00:00"/>
    <n v="36837.47"/>
    <s v="tier - 1"/>
    <s v="tier - 2"/>
    <s v="R1011"/>
    <n v="30"/>
  </r>
  <r>
    <s v="Id184"/>
    <s v="Palombaro"/>
    <n v="33.42"/>
    <n v="10.67"/>
    <s v="No"/>
    <s v="No"/>
    <x v="0"/>
    <n v="0"/>
    <x v="0"/>
    <x v="0"/>
    <d v="1965-12-28T00:00:00"/>
    <n v="36795.29"/>
    <s v="tier - 1"/>
    <s v="tier - 2"/>
    <s v="R1011"/>
    <n v="57"/>
  </r>
  <r>
    <s v="Id185"/>
    <s v="Silva"/>
    <n v="37.18"/>
    <n v="6.75"/>
    <s v="Yes"/>
    <s v="No"/>
    <x v="0"/>
    <n v="2"/>
    <x v="0"/>
    <x v="0"/>
    <d v="1970-07-14T00:00:00"/>
    <n v="36786.370000000003"/>
    <s v="tier - 1"/>
    <s v="tier - 2"/>
    <s v="R1011"/>
    <n v="52"/>
  </r>
  <r>
    <s v="Id186"/>
    <s v="Bugala"/>
    <n v="33.33"/>
    <n v="9.26"/>
    <s v="Yes"/>
    <s v="No"/>
    <x v="0"/>
    <n v="2"/>
    <x v="1"/>
    <x v="0"/>
    <d v="1961-07-29T00:00:00"/>
    <n v="36580.28"/>
    <s v="tier - 1"/>
    <s v="tier - 2"/>
    <s v="R1013"/>
    <n v="61"/>
  </r>
  <r>
    <s v="Id187"/>
    <s v="Dublin"/>
    <n v="53.21"/>
    <n v="4.2699999999999996"/>
    <s v="No"/>
    <s v="No"/>
    <x v="0"/>
    <n v="1"/>
    <x v="0"/>
    <x v="0"/>
    <d v="1992-10-09T00:00:00"/>
    <n v="36572.800000000003"/>
    <s v="tier - 1"/>
    <s v="tier - 2"/>
    <s v="R1011"/>
    <n v="30"/>
  </r>
  <r>
    <s v="Id188"/>
    <s v="Cleland"/>
    <n v="38.729999999999997"/>
    <n v="11.51"/>
    <s v="No"/>
    <s v="No"/>
    <x v="0"/>
    <n v="2"/>
    <x v="0"/>
    <x v="0"/>
    <d v="1973-08-09T00:00:00"/>
    <n v="36541.550000000003"/>
    <s v="tier - 1"/>
    <s v="tier - 2"/>
    <s v="R1011"/>
    <n v="49"/>
  </r>
  <r>
    <s v="Id189"/>
    <s v="Evans"/>
    <n v="29.73"/>
    <n v="7.22"/>
    <s v="No"/>
    <s v="No"/>
    <x v="0"/>
    <n v="0"/>
    <x v="0"/>
    <x v="1"/>
    <d v="1962-11-19T00:00:00"/>
    <n v="36445.550000000003"/>
    <s v="tier - 1"/>
    <s v="tier - 2"/>
    <s v="R1011"/>
    <n v="60"/>
  </r>
  <r>
    <s v="Id190"/>
    <s v="Boyd"/>
    <n v="34.700000000000003"/>
    <n v="4.37"/>
    <s v="No"/>
    <s v="No"/>
    <x v="1"/>
    <n v="1"/>
    <x v="0"/>
    <x v="0"/>
    <d v="2003-12-09T00:00:00"/>
    <n v="36397.58"/>
    <s v="tier - 1"/>
    <s v="tier - 2"/>
    <s v="R1011"/>
    <n v="19"/>
  </r>
  <r>
    <s v="Id191"/>
    <s v="Roulier"/>
    <n v="38.28"/>
    <n v="11.56"/>
    <s v="Yes"/>
    <s v="No"/>
    <x v="0"/>
    <n v="1"/>
    <x v="0"/>
    <x v="0"/>
    <d v="1975-06-05T00:00:00"/>
    <n v="36350.71"/>
    <s v="tier - 1"/>
    <s v="tier - 2"/>
    <s v="R1011"/>
    <n v="48"/>
  </r>
  <r>
    <s v="Id192"/>
    <s v="Mullins"/>
    <n v="33.57"/>
    <n v="8.82"/>
    <s v="Yes"/>
    <s v="No"/>
    <x v="0"/>
    <n v="0"/>
    <x v="0"/>
    <x v="0"/>
    <d v="1967-10-18T00:00:00"/>
    <n v="36332.449999999997"/>
    <s v="tier - 1"/>
    <s v="tier - 2"/>
    <s v="R1011"/>
    <n v="55"/>
  </r>
  <r>
    <s v="Id193"/>
    <s v="Hofmann"/>
    <n v="52.06"/>
    <n v="4.6900000000000004"/>
    <s v="No"/>
    <s v="No"/>
    <x v="0"/>
    <n v="1"/>
    <x v="0"/>
    <x v="0"/>
    <d v="1992-06-16T00:00:00"/>
    <n v="36314.050000000003"/>
    <s v="tier - 1"/>
    <s v="tier - 2"/>
    <s v="R1011"/>
    <n v="30"/>
  </r>
  <r>
    <s v="Id194"/>
    <s v="Garcia Garcia"/>
    <n v="38.17"/>
    <n v="4.53"/>
    <s v="No"/>
    <s v="Yes"/>
    <x v="0"/>
    <n v="1"/>
    <x v="0"/>
    <x v="0"/>
    <d v="2004-12-25T00:00:00"/>
    <n v="36307.800000000003"/>
    <s v="tier - 1"/>
    <s v="tier - 2"/>
    <s v="R1013"/>
    <n v="18"/>
  </r>
  <r>
    <s v="Id195"/>
    <s v="Klecker"/>
    <n v="36.954999999999998"/>
    <n v="5.84"/>
    <s v="No"/>
    <s v="No"/>
    <x v="1"/>
    <n v="1"/>
    <x v="0"/>
    <x v="0"/>
    <d v="2003-09-05T00:00:00"/>
    <n v="36219.410000000003"/>
    <s v="tier - 1"/>
    <s v="tier - 2"/>
    <s v="R1012"/>
    <n v="19"/>
  </r>
  <r>
    <s v="Id196"/>
    <s v="Cancre"/>
    <n v="34.4"/>
    <n v="4.9000000000000004"/>
    <s v="No"/>
    <s v="No"/>
    <x v="1"/>
    <n v="1"/>
    <x v="0"/>
    <x v="0"/>
    <d v="1993-12-28T00:00:00"/>
    <n v="36197.699999999997"/>
    <s v="tier - 1"/>
    <s v="tier - 2"/>
    <s v="R1011"/>
    <n v="29"/>
  </r>
  <r>
    <s v="Id197"/>
    <s v="Denucci"/>
    <n v="31.73"/>
    <n v="4.3"/>
    <s v="No"/>
    <s v="No"/>
    <x v="0"/>
    <n v="0"/>
    <x v="0"/>
    <x v="0"/>
    <d v="1999-10-01T00:00:00"/>
    <n v="36189.1"/>
    <s v="tier - 1"/>
    <s v="tier - 2"/>
    <s v="R1016"/>
    <n v="23"/>
  </r>
  <r>
    <s v="Id198"/>
    <s v="Saldana"/>
    <n v="36.64"/>
    <n v="11.34"/>
    <s v="No"/>
    <s v="No"/>
    <x v="0"/>
    <n v="0"/>
    <x v="0"/>
    <x v="0"/>
    <d v="1974-12-06T00:00:00"/>
    <n v="36182.870000000003"/>
    <s v="tier - 1"/>
    <s v="tier - 2"/>
    <s v="R1012"/>
    <n v="48"/>
  </r>
  <r>
    <s v="Id199"/>
    <s v="Weinberg"/>
    <n v="36.85"/>
    <n v="5.88"/>
    <s v="No"/>
    <s v="Yes"/>
    <x v="0"/>
    <n v="1"/>
    <x v="0"/>
    <x v="0"/>
    <d v="2004-08-30T00:00:00"/>
    <n v="36149.480000000003"/>
    <s v="tier - 1"/>
    <s v="tier - 2"/>
    <s v="R1013"/>
    <n v="18"/>
  </r>
  <r>
    <s v="Id200"/>
    <s v="Walsh"/>
    <n v="33.33"/>
    <n v="5.01"/>
    <s v="Yes"/>
    <s v="No"/>
    <x v="1"/>
    <n v="1"/>
    <x v="0"/>
    <x v="0"/>
    <d v="1997-06-12T00:00:00"/>
    <n v="36124.57"/>
    <s v="tier - 1"/>
    <s v="tier - 2"/>
    <s v="R1013"/>
    <n v="25"/>
  </r>
  <r>
    <s v="Id201"/>
    <s v="Pasten"/>
    <n v="39.14"/>
    <n v="4.4000000000000004"/>
    <s v="No"/>
    <s v="No"/>
    <x v="1"/>
    <n v="1"/>
    <x v="0"/>
    <x v="0"/>
    <d v="1979-11-04T00:00:00"/>
    <n v="36090.49"/>
    <s v="tier - 1"/>
    <s v="tier - 2"/>
    <s v="R1011"/>
    <n v="43"/>
  </r>
  <r>
    <s v="Id202"/>
    <s v="LaBelle"/>
    <n v="32.9"/>
    <n v="6.26"/>
    <s v="Yes"/>
    <s v="No"/>
    <x v="0"/>
    <n v="0"/>
    <x v="0"/>
    <x v="0"/>
    <d v="1996-08-20T00:00:00"/>
    <n v="36085.22"/>
    <s v="tier - 1"/>
    <s v="tier - 2"/>
    <s v="R1011"/>
    <n v="26"/>
  </r>
  <r>
    <s v="Id203"/>
    <s v="Guzman"/>
    <n v="29.78"/>
    <n v="10.27"/>
    <s v="Yes"/>
    <s v="No"/>
    <x v="1"/>
    <n v="1"/>
    <x v="0"/>
    <x v="1"/>
    <d v="1963-07-22T00:00:00"/>
    <n v="36074.339999999997"/>
    <s v="tier - 1"/>
    <s v="tier - 2"/>
    <s v="R1011"/>
    <n v="59"/>
  </r>
  <r>
    <s v="Id204"/>
    <s v="Turnbull"/>
    <n v="32.78"/>
    <n v="5.27"/>
    <s v="No"/>
    <s v="No"/>
    <x v="0"/>
    <n v="0"/>
    <x v="0"/>
    <x v="0"/>
    <d v="1999-09-04T00:00:00"/>
    <n v="36021.01"/>
    <s v="tier - 1"/>
    <s v="tier - 2"/>
    <s v="R1013"/>
    <n v="23"/>
  </r>
  <r>
    <s v="Id205"/>
    <s v="Aguero"/>
    <n v="41.65"/>
    <n v="10.73"/>
    <s v="Yes"/>
    <s v="No"/>
    <x v="0"/>
    <n v="0"/>
    <x v="0"/>
    <x v="0"/>
    <d v="1981-11-22T00:00:00"/>
    <n v="35952.65"/>
    <s v="tier - 1"/>
    <s v="tier - 2"/>
    <s v="R1011"/>
    <n v="41"/>
  </r>
  <r>
    <s v="Id206"/>
    <s v="Woodward"/>
    <n v="50.79"/>
    <n v="4.45"/>
    <s v="No"/>
    <s v="No"/>
    <x v="0"/>
    <n v="1"/>
    <x v="0"/>
    <x v="0"/>
    <d v="1992-06-18T00:00:00"/>
    <n v="35883.269999999997"/>
    <s v="tier - 1"/>
    <s v="tier - 2"/>
    <s v="R1011"/>
    <n v="30"/>
  </r>
  <r>
    <s v="Id207"/>
    <s v="McElroy"/>
    <n v="35.43"/>
    <n v="5.25"/>
    <s v="Yes"/>
    <s v="No"/>
    <x v="0"/>
    <n v="0"/>
    <x v="0"/>
    <x v="0"/>
    <d v="1976-10-04T00:00:00"/>
    <n v="35733.96"/>
    <s v="tier - 1"/>
    <s v="tier - 2"/>
    <s v="R1011"/>
    <n v="46"/>
  </r>
  <r>
    <s v="Id208"/>
    <s v="Lopez"/>
    <n v="35.25"/>
    <n v="9.51"/>
    <s v="No"/>
    <s v="No"/>
    <x v="0"/>
    <n v="0"/>
    <x v="0"/>
    <x v="0"/>
    <d v="1974-07-15T00:00:00"/>
    <n v="35711.39"/>
    <s v="tier - 1"/>
    <s v="tier - 2"/>
    <s v="R1012"/>
    <n v="48"/>
  </r>
  <r>
    <s v="Id209"/>
    <s v="Cardosi"/>
    <n v="36.85"/>
    <n v="11.12"/>
    <s v="No"/>
    <s v="No"/>
    <x v="0"/>
    <n v="0"/>
    <x v="0"/>
    <x v="0"/>
    <d v="1978-12-19T00:00:00"/>
    <n v="35701.9"/>
    <s v="tier - 1"/>
    <s v="tier - 2"/>
    <s v="R1011"/>
    <n v="44"/>
  </r>
  <r>
    <s v="Id210"/>
    <s v="Looney"/>
    <n v="31.02"/>
    <n v="4.5599999999999996"/>
    <s v="No"/>
    <s v="Yes"/>
    <x v="0"/>
    <n v="1"/>
    <x v="0"/>
    <x v="0"/>
    <d v="2000-12-17T00:00:00"/>
    <n v="35595.589999999997"/>
    <s v="tier - 1"/>
    <s v="tier - 2"/>
    <s v="R1013"/>
    <n v="22"/>
  </r>
  <r>
    <s v="Id211"/>
    <s v="Zyryanov"/>
    <n v="35.6"/>
    <n v="4.0199999999999996"/>
    <s v="Yes"/>
    <s v="Yes"/>
    <x v="0"/>
    <n v="2"/>
    <x v="0"/>
    <x v="0"/>
    <d v="2000-11-19T00:00:00"/>
    <n v="35585.58"/>
    <s v="tier - 1"/>
    <s v="tier - 2"/>
    <s v="R1011"/>
    <n v="22"/>
  </r>
  <r>
    <s v="Id212"/>
    <s v="Gavin"/>
    <n v="34.39"/>
    <n v="8.7200000000000006"/>
    <s v="No"/>
    <s v="No"/>
    <x v="0"/>
    <n v="0"/>
    <x v="0"/>
    <x v="0"/>
    <d v="1971-08-10T00:00:00"/>
    <n v="35583.17"/>
    <s v="tier - 1"/>
    <s v="tier - 2"/>
    <s v="R1011"/>
    <n v="51"/>
  </r>
  <r>
    <s v="Id213"/>
    <s v="Littlefield"/>
    <n v="29.06"/>
    <n v="6.25"/>
    <s v="Yes"/>
    <s v="No"/>
    <x v="0"/>
    <n v="1"/>
    <x v="0"/>
    <x v="1"/>
    <d v="1964-08-29T00:00:00"/>
    <n v="35573.26"/>
    <s v="tier - 1"/>
    <s v="tier - 2"/>
    <s v="R1011"/>
    <n v="58"/>
  </r>
  <r>
    <s v="Id214"/>
    <s v="Shearer"/>
    <n v="35.799999999999997"/>
    <n v="7.32"/>
    <s v="No"/>
    <s v="No"/>
    <x v="0"/>
    <n v="2"/>
    <x v="0"/>
    <x v="0"/>
    <d v="1973-10-27T00:00:00"/>
    <n v="35547.72"/>
    <s v="tier - 1"/>
    <s v="tier - 2"/>
    <s v="R1011"/>
    <n v="49"/>
  </r>
  <r>
    <s v="Id215"/>
    <s v="Armstrong"/>
    <n v="49.8"/>
    <n v="4.24"/>
    <s v="No"/>
    <s v="No"/>
    <x v="0"/>
    <n v="1"/>
    <x v="0"/>
    <x v="0"/>
    <d v="1992-09-13T00:00:00"/>
    <n v="35547.47"/>
    <s v="tier - 1"/>
    <s v="tier - 3"/>
    <s v="R1011"/>
    <n v="30"/>
  </r>
  <r>
    <s v="Id216"/>
    <s v="Warriner"/>
    <n v="35.71"/>
    <n v="6.84"/>
    <s v="No"/>
    <s v="No"/>
    <x v="0"/>
    <n v="2"/>
    <x v="0"/>
    <x v="0"/>
    <d v="1973-12-16T00:00:00"/>
    <n v="35517.19"/>
    <s v="tier - 1"/>
    <s v="tier - 2"/>
    <s v="R1011"/>
    <n v="49"/>
  </r>
  <r>
    <s v="Id217"/>
    <s v="White"/>
    <n v="30.8"/>
    <n v="5.23"/>
    <s v="Yes"/>
    <s v="No"/>
    <x v="0"/>
    <n v="1"/>
    <x v="0"/>
    <x v="0"/>
    <d v="1988-11-20T00:00:00"/>
    <n v="35491.64"/>
    <s v="tier - 1"/>
    <s v="tier - 2"/>
    <s v="R1011"/>
    <n v="34"/>
  </r>
  <r>
    <s v="Id218"/>
    <s v="Cordaro"/>
    <n v="33.69"/>
    <n v="9.68"/>
    <s v="No"/>
    <s v="No"/>
    <x v="0"/>
    <n v="0"/>
    <x v="0"/>
    <x v="0"/>
    <d v="1971-09-22T00:00:00"/>
    <n v="35345.730000000003"/>
    <s v="tier - 1"/>
    <s v="tier - 2"/>
    <s v="R1011"/>
    <n v="51"/>
  </r>
  <r>
    <s v="Id219"/>
    <s v="Hamilton"/>
    <n v="42.27"/>
    <n v="6.05"/>
    <s v="Yes"/>
    <s v="No"/>
    <x v="0"/>
    <n v="1"/>
    <x v="0"/>
    <x v="0"/>
    <d v="1988-09-19T00:00:00"/>
    <n v="35315.96"/>
    <s v="tier - 1"/>
    <s v="tier - 2"/>
    <s v="R1011"/>
    <n v="34"/>
  </r>
  <r>
    <s v="Id220"/>
    <s v="Meyer"/>
    <n v="53.25"/>
    <n v="6.11"/>
    <s v="Yes"/>
    <s v="No"/>
    <x v="1"/>
    <n v="1"/>
    <x v="0"/>
    <x v="0"/>
    <d v="1997-07-09T00:00:00"/>
    <n v="35302.089999999997"/>
    <s v="tier - 1"/>
    <s v="tier - 2"/>
    <s v="R1011"/>
    <n v="25"/>
  </r>
  <r>
    <s v="Id221"/>
    <s v="Duke"/>
    <n v="26.8"/>
    <n v="10.93"/>
    <s v="Yes"/>
    <s v="No"/>
    <x v="0"/>
    <n v="0"/>
    <x v="1"/>
    <x v="1"/>
    <d v="1967-12-30T00:00:00"/>
    <n v="35160.129999999997"/>
    <s v="tier - 1"/>
    <s v="tier - 2"/>
    <s v="R1011"/>
    <n v="55"/>
  </r>
  <r>
    <s v="Id222"/>
    <s v="Malatesta"/>
    <n v="28.5"/>
    <n v="5.12"/>
    <s v="No"/>
    <s v="No"/>
    <x v="0"/>
    <n v="1"/>
    <x v="0"/>
    <x v="1"/>
    <d v="1998-12-22T00:00:00"/>
    <n v="35147.53"/>
    <s v="tier - 1"/>
    <s v="tier - 2"/>
    <s v="R1016"/>
    <n v="24"/>
  </r>
  <r>
    <s v="Id223"/>
    <s v="Hinrichsen"/>
    <n v="22.895"/>
    <n v="5.72"/>
    <s v="No"/>
    <s v="No"/>
    <x v="0"/>
    <n v="0"/>
    <x v="0"/>
    <x v="2"/>
    <d v="1977-06-29T00:00:00"/>
    <n v="35069.370000000003"/>
    <s v="tier - 1"/>
    <s v="tier - 2"/>
    <s v="R1017"/>
    <n v="45"/>
  </r>
  <r>
    <s v="Id224"/>
    <s v="Lucan"/>
    <n v="34.06"/>
    <n v="11.83"/>
    <s v="Yes"/>
    <s v="No"/>
    <x v="0"/>
    <n v="1"/>
    <x v="0"/>
    <x v="0"/>
    <d v="1975-08-29T00:00:00"/>
    <n v="35050.620000000003"/>
    <s v="tier - 1"/>
    <s v="tier - 2"/>
    <s v="R1011"/>
    <n v="47"/>
  </r>
  <r>
    <s v="Id225"/>
    <s v="Koch"/>
    <n v="36.409999999999997"/>
    <n v="4.55"/>
    <s v="No"/>
    <s v="No"/>
    <x v="0"/>
    <n v="0"/>
    <x v="0"/>
    <x v="0"/>
    <d v="1982-07-05T00:00:00"/>
    <n v="35000.730000000003"/>
    <s v="tier - 1"/>
    <s v="tier - 2"/>
    <s v="R1011"/>
    <n v="40"/>
  </r>
  <r>
    <s v="Id226"/>
    <s v="Smith"/>
    <n v="52.3"/>
    <n v="4.87"/>
    <s v="Yes"/>
    <s v="No"/>
    <x v="1"/>
    <n v="1"/>
    <x v="0"/>
    <x v="0"/>
    <d v="1997-08-22T00:00:00"/>
    <n v="34979.86"/>
    <s v="tier - 1"/>
    <s v="tier - 2"/>
    <s v="R1011"/>
    <n v="25"/>
  </r>
  <r>
    <s v="Id227"/>
    <s v="O'Connor"/>
    <n v="52.66"/>
    <n v="4.45"/>
    <s v="No"/>
    <s v="No"/>
    <x v="0"/>
    <n v="1"/>
    <x v="0"/>
    <x v="0"/>
    <d v="1998-08-22T00:00:00"/>
    <n v="34976.42"/>
    <s v="tier - 1"/>
    <s v="tier - 2"/>
    <s v="R1011"/>
    <n v="24"/>
  </r>
  <r>
    <s v="Id228"/>
    <s v="Kampwerth"/>
    <n v="29.57"/>
    <n v="9.42"/>
    <s v="Yes"/>
    <s v="No"/>
    <x v="0"/>
    <n v="0"/>
    <x v="0"/>
    <x v="1"/>
    <d v="1967-10-07T00:00:00"/>
    <n v="34975.68"/>
    <s v="tier - 1"/>
    <s v="tier - 2"/>
    <s v="R1011"/>
    <n v="55"/>
  </r>
  <r>
    <s v="Id229"/>
    <s v="Federoff"/>
    <n v="36.99"/>
    <n v="5.37"/>
    <s v="Yes"/>
    <s v="No"/>
    <x v="1"/>
    <n v="1"/>
    <x v="0"/>
    <x v="0"/>
    <d v="1983-07-29T00:00:00"/>
    <n v="34940.61"/>
    <s v="tier - 1"/>
    <s v="tier - 2"/>
    <s v="R1011"/>
    <n v="39"/>
  </r>
  <r>
    <s v="Id230"/>
    <s v="Goya"/>
    <n v="31.4"/>
    <n v="4.5999999999999996"/>
    <s v="Yes"/>
    <s v="No"/>
    <x v="0"/>
    <n v="1"/>
    <x v="0"/>
    <x v="0"/>
    <d v="1995-10-17T00:00:00"/>
    <n v="34838.870000000003"/>
    <s v="tier - 1"/>
    <s v="tier - 2"/>
    <s v="R1011"/>
    <n v="27"/>
  </r>
  <r>
    <s v="Id231"/>
    <s v="Hodges"/>
    <n v="34.9"/>
    <n v="6.22"/>
    <s v="No"/>
    <s v="No"/>
    <x v="1"/>
    <n v="1"/>
    <x v="0"/>
    <x v="0"/>
    <d v="2003-09-17T00:00:00"/>
    <n v="34828.65"/>
    <s v="tier - 1"/>
    <s v="tier - 2"/>
    <s v="R1011"/>
    <n v="19"/>
  </r>
  <r>
    <s v="Id232"/>
    <s v="Erickson"/>
    <n v="31.13"/>
    <n v="4.5199999999999996"/>
    <s v="Yes"/>
    <s v="No"/>
    <x v="0"/>
    <n v="1"/>
    <x v="0"/>
    <x v="0"/>
    <d v="1995-12-27T00:00:00"/>
    <n v="34806.47"/>
    <s v="tier - 1"/>
    <s v="tier - 2"/>
    <s v="R1013"/>
    <n v="27"/>
  </r>
  <r>
    <s v="Id233"/>
    <s v="Welleck"/>
    <n v="34.799999999999997"/>
    <n v="6.18"/>
    <s v="No"/>
    <s v="No"/>
    <x v="1"/>
    <n v="1"/>
    <x v="0"/>
    <x v="0"/>
    <d v="2003-07-03T00:00:00"/>
    <n v="34779.620000000003"/>
    <s v="tier - 1"/>
    <s v="tier - 2"/>
    <s v="R1011"/>
    <n v="19"/>
  </r>
  <r>
    <s v="Id234"/>
    <s v="Polen"/>
    <n v="31.68"/>
    <n v="4.4000000000000004"/>
    <s v="No"/>
    <s v="No"/>
    <x v="0"/>
    <n v="0"/>
    <x v="0"/>
    <x v="0"/>
    <d v="1994-07-07T00:00:00"/>
    <n v="34672.15"/>
    <s v="tier - 1"/>
    <s v="tier - 2"/>
    <s v="R1013"/>
    <n v="28"/>
  </r>
  <r>
    <s v="Id235"/>
    <s v="Lynch"/>
    <n v="33.534999999999997"/>
    <n v="6.23"/>
    <s v="No"/>
    <s v="Yes"/>
    <x v="0"/>
    <n v="1"/>
    <x v="0"/>
    <x v="0"/>
    <d v="2004-10-09T00:00:00"/>
    <n v="34617.839999999997"/>
    <s v="tier - 1"/>
    <s v="tier - 2"/>
    <s v="R1016"/>
    <n v="18"/>
  </r>
  <r>
    <s v="Id236"/>
    <s v="Hufstader"/>
    <n v="31.92"/>
    <n v="5.33"/>
    <s v="Yes"/>
    <s v="No"/>
    <x v="0"/>
    <n v="0"/>
    <x v="0"/>
    <x v="0"/>
    <d v="1976-11-25T00:00:00"/>
    <n v="34543.39"/>
    <s v="tier - 1"/>
    <s v="tier - 3"/>
    <s v="R1011"/>
    <n v="46"/>
  </r>
  <r>
    <s v="Id237"/>
    <s v="Doak"/>
    <n v="32.700000000000003"/>
    <n v="4.09"/>
    <s v="No"/>
    <s v="No"/>
    <x v="0"/>
    <n v="1"/>
    <x v="0"/>
    <x v="0"/>
    <d v="1998-06-24T00:00:00"/>
    <n v="34472.839999999997"/>
    <s v="tier - 1"/>
    <s v="tier - 3"/>
    <s v="R1011"/>
    <n v="24"/>
  </r>
  <r>
    <s v="Id238"/>
    <s v="Noya"/>
    <n v="41.25"/>
    <n v="5.19"/>
    <s v="No"/>
    <s v="No"/>
    <x v="0"/>
    <n v="0"/>
    <x v="0"/>
    <x v="0"/>
    <d v="1990-09-24T00:00:00"/>
    <n v="34456.269999999997"/>
    <s v="tier - 1"/>
    <s v="tier - 3"/>
    <s v="R1011"/>
    <n v="32"/>
  </r>
  <r>
    <s v="Id239"/>
    <s v="Heninger"/>
    <n v="33.11"/>
    <n v="4.12"/>
    <s v="No"/>
    <s v="No"/>
    <x v="1"/>
    <n v="1"/>
    <x v="0"/>
    <x v="0"/>
    <d v="2003-10-05T00:00:00"/>
    <n v="34439.86"/>
    <s v="tier - 1"/>
    <s v="tier - 3"/>
    <s v="R1013"/>
    <n v="19"/>
  </r>
  <r>
    <s v="Id240"/>
    <s v="Richardson"/>
    <n v="36.159999999999997"/>
    <n v="5.0999999999999996"/>
    <s v="No"/>
    <s v="No"/>
    <x v="0"/>
    <n v="1"/>
    <x v="0"/>
    <x v="0"/>
    <d v="1984-10-01T00:00:00"/>
    <n v="34402.22"/>
    <s v="tier - 1"/>
    <s v="tier - 3"/>
    <s v="R1011"/>
    <n v="38"/>
  </r>
  <r>
    <s v="Id241"/>
    <s v="Deucher"/>
    <n v="33.72"/>
    <n v="6.21"/>
    <s v="Yes"/>
    <s v="No"/>
    <x v="1"/>
    <n v="1"/>
    <x v="0"/>
    <x v="0"/>
    <d v="1983-10-02T00:00:00"/>
    <n v="34307.22"/>
    <s v="tier - 1"/>
    <s v="tier - 3"/>
    <s v="R1012"/>
    <n v="39"/>
  </r>
  <r>
    <s v="Id242"/>
    <s v="Wilson"/>
    <n v="37.74"/>
    <n v="9.5299999999999994"/>
    <s v="Yes"/>
    <s v="No"/>
    <x v="0"/>
    <n v="1"/>
    <x v="0"/>
    <x v="0"/>
    <d v="1986-10-11T00:00:00"/>
    <n v="34293.120000000003"/>
    <s v="tier - 1"/>
    <s v="tier - 3"/>
    <s v="R1011"/>
    <n v="36"/>
  </r>
  <r>
    <s v="Id243"/>
    <s v="Hall"/>
    <n v="48.75"/>
    <n v="4.6399999999999997"/>
    <s v="Yes"/>
    <s v="No"/>
    <x v="0"/>
    <n v="1"/>
    <x v="0"/>
    <x v="0"/>
    <d v="1995-10-30T00:00:00"/>
    <n v="34289.43"/>
    <s v="tier - 1"/>
    <s v="tier - 3"/>
    <s v="R1011"/>
    <n v="27"/>
  </r>
  <r>
    <s v="Id244"/>
    <s v="Reed"/>
    <n v="31.065000000000001"/>
    <n v="5.05"/>
    <s v="No"/>
    <s v="No"/>
    <x v="0"/>
    <n v="1"/>
    <x v="0"/>
    <x v="0"/>
    <d v="1998-06-11T00:00:00"/>
    <n v="34254.050000000003"/>
    <s v="tier - 1"/>
    <s v="tier - 3"/>
    <s v="R1019"/>
    <n v="24"/>
  </r>
  <r>
    <s v="Id245"/>
    <s v="Frome"/>
    <n v="23.55"/>
    <n v="10.38"/>
    <s v="No"/>
    <s v="No"/>
    <x v="0"/>
    <n v="0"/>
    <x v="0"/>
    <x v="2"/>
    <d v="1962-07-05T00:00:00"/>
    <n v="34218.019999999997"/>
    <s v="tier - 1"/>
    <s v="tier - 3"/>
    <s v="R1011"/>
    <n v="60"/>
  </r>
  <r>
    <s v="Id246"/>
    <s v="Creasy"/>
    <n v="30.18"/>
    <n v="8.31"/>
    <s v="Yes"/>
    <s v="No"/>
    <x v="0"/>
    <n v="1"/>
    <x v="0"/>
    <x v="0"/>
    <d v="1975-07-21T00:00:00"/>
    <n v="34210.33"/>
    <s v="tier - 1"/>
    <s v="tier - 3"/>
    <s v="R1012"/>
    <n v="47"/>
  </r>
  <r>
    <s v="Id247"/>
    <s v="Latimer"/>
    <n v="29.94"/>
    <n v="7.59"/>
    <s v="No"/>
    <s v="No"/>
    <x v="0"/>
    <n v="0"/>
    <x v="0"/>
    <x v="1"/>
    <d v="1971-08-25T00:00:00"/>
    <n v="34205.07"/>
    <s v="tier - 1"/>
    <s v="tier - 3"/>
    <s v="R1011"/>
    <n v="51"/>
  </r>
  <r>
    <s v="Id248"/>
    <s v="Wei"/>
    <n v="31.4"/>
    <n v="5.49"/>
    <s v="No"/>
    <s v="No"/>
    <x v="0"/>
    <n v="0"/>
    <x v="0"/>
    <x v="0"/>
    <d v="1999-11-06T00:00:00"/>
    <n v="34166.269999999997"/>
    <s v="tier - 1"/>
    <s v="tier - 3"/>
    <s v="R1011"/>
    <n v="23"/>
  </r>
  <r>
    <s v="Id249"/>
    <s v="Hayes"/>
    <n v="53.06"/>
    <n v="11.68"/>
    <s v="No"/>
    <s v="No"/>
    <x v="0"/>
    <n v="0"/>
    <x v="0"/>
    <x v="0"/>
    <d v="2002-12-26T00:00:00"/>
    <n v="34084.68"/>
    <s v="tier - 1"/>
    <s v="tier - 3"/>
    <s v="R1011"/>
    <n v="20"/>
  </r>
  <r>
    <s v="Id250"/>
    <s v="Velardo"/>
    <n v="30.25"/>
    <n v="4.1900000000000004"/>
    <s v="No"/>
    <s v="No"/>
    <x v="0"/>
    <n v="2"/>
    <x v="0"/>
    <x v="0"/>
    <d v="1972-07-26T00:00:00"/>
    <n v="34053.360000000001"/>
    <s v="tier - 1"/>
    <s v="tier - 3"/>
    <s v="R1011"/>
    <n v="50"/>
  </r>
  <r>
    <s v="Id251"/>
    <s v="Kastes"/>
    <n v="46.68"/>
    <n v="4.01"/>
    <s v="No"/>
    <s v="No"/>
    <x v="0"/>
    <n v="0"/>
    <x v="0"/>
    <x v="0"/>
    <d v="1994-09-25T00:00:00"/>
    <n v="33975.47"/>
    <s v="tier - 1"/>
    <s v="tier - 3"/>
    <s v="R1011"/>
    <n v="28"/>
  </r>
  <r>
    <s v="Id252"/>
    <s v="Escorcia"/>
    <n v="30.4"/>
    <n v="5.91"/>
    <s v="No"/>
    <s v="Yes"/>
    <x v="0"/>
    <n v="2"/>
    <x v="0"/>
    <x v="0"/>
    <d v="2000-12-27T00:00:00"/>
    <n v="33907.550000000003"/>
    <s v="tier - 1"/>
    <s v="tier - 2"/>
    <s v="R1012"/>
    <n v="22"/>
  </r>
  <r>
    <s v="Id253"/>
    <s v="Larscheid"/>
    <n v="30.2"/>
    <n v="4.47"/>
    <s v="Yes"/>
    <s v="No"/>
    <x v="1"/>
    <n v="1"/>
    <x v="0"/>
    <x v="0"/>
    <d v="1997-08-09T00:00:00"/>
    <n v="33900.65"/>
    <s v="tier - 1"/>
    <s v="tier - 3"/>
    <s v="R1011"/>
    <n v="25"/>
  </r>
  <r>
    <s v="Id254"/>
    <s v="O'Bannon"/>
    <n v="51.18"/>
    <n v="4.5599999999999996"/>
    <s v="Yes"/>
    <s v="Yes"/>
    <x v="0"/>
    <n v="2"/>
    <x v="0"/>
    <x v="0"/>
    <d v="2000-10-26T00:00:00"/>
    <n v="33829.39"/>
    <s v="tier - 1"/>
    <s v="tier - 3"/>
    <s v="R1011"/>
    <n v="22"/>
  </r>
  <r>
    <s v="Id255"/>
    <s v="Ridgway"/>
    <n v="22.18"/>
    <n v="9.9"/>
    <s v="No"/>
    <s v="No"/>
    <x v="0"/>
    <n v="0"/>
    <x v="0"/>
    <x v="2"/>
    <d v="1962-12-11T00:00:00"/>
    <n v="33753.32"/>
    <s v="tier - 1"/>
    <s v="tier - 3"/>
    <s v="R1011"/>
    <n v="60"/>
  </r>
  <r>
    <s v="Id256"/>
    <s v="Black"/>
    <n v="31.92"/>
    <n v="5.1100000000000003"/>
    <s v="No"/>
    <s v="No"/>
    <x v="1"/>
    <n v="1"/>
    <x v="0"/>
    <x v="0"/>
    <d v="2003-09-12T00:00:00"/>
    <n v="33750.29"/>
    <s v="tier - 1"/>
    <s v="tier - 3"/>
    <s v="R1012"/>
    <n v="19"/>
  </r>
  <r>
    <s v="Id257"/>
    <s v="Canton"/>
    <n v="31.73"/>
    <n v="5.73"/>
    <s v="No"/>
    <s v="Yes"/>
    <x v="0"/>
    <n v="1"/>
    <x v="0"/>
    <x v="0"/>
    <d v="2004-11-01T00:00:00"/>
    <n v="33732.69"/>
    <s v="tier - 1"/>
    <s v="tier - 3"/>
    <s v="R1017"/>
    <n v="18"/>
  </r>
  <r>
    <s v="Id258"/>
    <s v="Fine"/>
    <n v="45.52"/>
    <n v="6.04"/>
    <s v="No"/>
    <s v="No"/>
    <x v="1"/>
    <n v="1"/>
    <x v="0"/>
    <x v="0"/>
    <d v="1993-11-28T00:00:00"/>
    <n v="33707.550000000003"/>
    <s v="tier - 1"/>
    <s v="tier - 3"/>
    <s v="R1011"/>
    <n v="29"/>
  </r>
  <r>
    <s v="Id259"/>
    <s v="Bui"/>
    <n v="52.81"/>
    <n v="5.19"/>
    <s v="No"/>
    <s v="No"/>
    <x v="1"/>
    <n v="1"/>
    <x v="0"/>
    <x v="0"/>
    <d v="2003-09-09T00:00:00"/>
    <n v="33611.71"/>
    <s v="tier - 1"/>
    <s v="tier - 3"/>
    <s v="R1011"/>
    <n v="19"/>
  </r>
  <r>
    <s v="Id260"/>
    <s v="Riepma"/>
    <n v="33.58"/>
    <n v="5.56"/>
    <s v="No"/>
    <s v="No"/>
    <x v="0"/>
    <n v="1"/>
    <x v="0"/>
    <x v="0"/>
    <d v="1984-07-22T00:00:00"/>
    <n v="33527.1"/>
    <s v="tier - 1"/>
    <s v="tier - 3"/>
    <s v="R1011"/>
    <n v="38"/>
  </r>
  <r>
    <s v="Id261"/>
    <s v="Inman"/>
    <n v="30.684999999999999"/>
    <n v="8.23"/>
    <s v="No"/>
    <s v="No"/>
    <x v="0"/>
    <n v="0"/>
    <x v="0"/>
    <x v="0"/>
    <d v="2002-08-25T00:00:00"/>
    <n v="33475.82"/>
    <s v="tier - 1"/>
    <s v="tier - 3"/>
    <s v="R1018"/>
    <n v="20"/>
  </r>
  <r>
    <s v="Id262"/>
    <s v="Kruzel"/>
    <n v="37.524999999999999"/>
    <n v="9.0299999999999994"/>
    <s v="Yes"/>
    <s v="No"/>
    <x v="0"/>
    <n v="2"/>
    <x v="1"/>
    <x v="0"/>
    <d v="1970-06-18T00:00:00"/>
    <n v="33471.97"/>
    <s v="tier - 1"/>
    <s v="tier - 3"/>
    <s v="R1012"/>
    <n v="52"/>
  </r>
  <r>
    <s v="Id263"/>
    <s v="Lindsay"/>
    <n v="34.5"/>
    <n v="4.07"/>
    <s v="Yes"/>
    <s v="No"/>
    <x v="0"/>
    <n v="0"/>
    <x v="0"/>
    <x v="0"/>
    <d v="1985-12-07T00:00:00"/>
    <n v="33450.99"/>
    <s v="tier - 1"/>
    <s v="tier - 3"/>
    <s v="R1011"/>
    <n v="37"/>
  </r>
  <r>
    <s v="Id264"/>
    <s v="Land"/>
    <n v="28.16"/>
    <n v="5.77"/>
    <s v="No"/>
    <s v="No"/>
    <x v="0"/>
    <n v="2"/>
    <x v="0"/>
    <x v="1"/>
    <d v="1972-09-05T00:00:00"/>
    <n v="33344.449999999997"/>
    <s v="tier - 1"/>
    <s v="tier - 3"/>
    <s v="R1011"/>
    <n v="50"/>
  </r>
  <r>
    <s v="Id265"/>
    <s v="Brecher"/>
    <n v="30.02"/>
    <n v="5.98"/>
    <s v="No"/>
    <s v="No"/>
    <x v="1"/>
    <n v="1"/>
    <x v="0"/>
    <x v="0"/>
    <d v="2003-11-28T00:00:00"/>
    <n v="33307.550000000003"/>
    <s v="tier - 1"/>
    <s v="tier - 3"/>
    <s v="R1012"/>
    <n v="19"/>
  </r>
  <r>
    <s v="Id266"/>
    <s v="Debolt"/>
    <n v="37.82"/>
    <n v="6.01"/>
    <s v="No"/>
    <s v="No"/>
    <x v="0"/>
    <n v="0"/>
    <x v="0"/>
    <x v="0"/>
    <d v="1990-10-12T00:00:00"/>
    <n v="33292.83"/>
    <s v="tier - 1"/>
    <s v="tier - 3"/>
    <s v="R1011"/>
    <n v="32"/>
  </r>
  <r>
    <s v="Id267"/>
    <s v="Oswalt"/>
    <n v="33.14"/>
    <n v="5.67"/>
    <s v="Yes"/>
    <s v="No"/>
    <x v="0"/>
    <n v="0"/>
    <x v="0"/>
    <x v="0"/>
    <d v="1985-07-15T00:00:00"/>
    <n v="33121"/>
    <s v="tier - 1"/>
    <s v="tier - 3"/>
    <s v="R1011"/>
    <n v="37"/>
  </r>
  <r>
    <s v="Id268"/>
    <s v="Boyd"/>
    <n v="25.14"/>
    <n v="6.02"/>
    <s v="Yes"/>
    <s v="No"/>
    <x v="1"/>
    <n v="1"/>
    <x v="0"/>
    <x v="1"/>
    <d v="1969-10-30T00:00:00"/>
    <n v="33090.660000000003"/>
    <s v="tier - 1"/>
    <s v="tier - 3"/>
    <s v="R1011"/>
    <n v="53"/>
  </r>
  <r>
    <s v="Id269"/>
    <s v="Bulewich"/>
    <n v="20.18"/>
    <n v="11.19"/>
    <s v="No"/>
    <s v="No"/>
    <x v="0"/>
    <n v="0"/>
    <x v="0"/>
    <x v="2"/>
    <d v="1962-07-01T00:00:00"/>
    <n v="33074.94"/>
    <s v="tier - 1"/>
    <s v="tier - 3"/>
    <s v="R1011"/>
    <n v="60"/>
  </r>
  <r>
    <s v="Id270"/>
    <s v="Fukuda"/>
    <n v="44.36"/>
    <n v="5.1100000000000003"/>
    <s v="No"/>
    <s v="No"/>
    <x v="0"/>
    <n v="0"/>
    <x v="0"/>
    <x v="0"/>
    <d v="1994-07-28T00:00:00"/>
    <n v="33057.230000000003"/>
    <s v="tier - 1"/>
    <s v="tier - 2"/>
    <s v="R1011"/>
    <n v="28"/>
  </r>
  <r>
    <s v="Id271"/>
    <s v="Phillips"/>
    <n v="23.82"/>
    <n v="10.85"/>
    <s v="Yes"/>
    <s v="No"/>
    <x v="0"/>
    <n v="0"/>
    <x v="0"/>
    <x v="2"/>
    <d v="1967-07-10T00:00:00"/>
    <n v="33025.32"/>
    <s v="tier - 1"/>
    <s v="tier - 3"/>
    <s v="R1011"/>
    <n v="55"/>
  </r>
  <r>
    <s v="Id272"/>
    <s v="Maddison"/>
    <n v="45"/>
    <n v="5.24"/>
    <s v="Yes"/>
    <s v="No"/>
    <x v="0"/>
    <n v="1"/>
    <x v="0"/>
    <x v="0"/>
    <d v="1995-07-08T00:00:00"/>
    <n v="33017.46"/>
    <s v="tier - 1"/>
    <s v="tier - 3"/>
    <s v="R1011"/>
    <n v="27"/>
  </r>
  <r>
    <s v="Id273"/>
    <s v="Lockwood"/>
    <n v="26.62"/>
    <n v="10.08"/>
    <s v="No"/>
    <s v="No"/>
    <x v="0"/>
    <n v="0"/>
    <x v="0"/>
    <x v="1"/>
    <d v="1971-08-24T00:00:00"/>
    <n v="32947.629999999997"/>
    <s v="tier - 1"/>
    <s v="tier - 3"/>
    <s v="R1011"/>
    <n v="51"/>
  </r>
  <r>
    <s v="Id274"/>
    <s v="Defilippi"/>
    <n v="32.67"/>
    <n v="10.97"/>
    <s v="Yes"/>
    <s v="No"/>
    <x v="0"/>
    <n v="0"/>
    <x v="0"/>
    <x v="0"/>
    <d v="1981-11-17T00:00:00"/>
    <n v="32906.69"/>
    <s v="tier - 1"/>
    <s v="tier - 3"/>
    <s v="R1011"/>
    <n v="41"/>
  </r>
  <r>
    <s v="Id275"/>
    <s v="Jackson"/>
    <n v="44.44"/>
    <n v="4.9000000000000004"/>
    <s v="Yes"/>
    <s v="No"/>
    <x v="0"/>
    <n v="1"/>
    <x v="0"/>
    <x v="0"/>
    <d v="1995-12-04T00:00:00"/>
    <n v="32827.51"/>
    <s v="tier - 1"/>
    <s v="tier - 3"/>
    <s v="R1011"/>
    <n v="27"/>
  </r>
  <r>
    <s v="Id276"/>
    <s v="Ozahowski"/>
    <n v="28.31"/>
    <n v="5.33"/>
    <s v="No"/>
    <s v="No"/>
    <x v="0"/>
    <n v="0"/>
    <x v="0"/>
    <x v="1"/>
    <d v="1980-12-12T00:00:00"/>
    <n v="32787.46"/>
    <s v="tier - 1"/>
    <s v="tier - 3"/>
    <s v="R1012"/>
    <n v="42"/>
  </r>
  <r>
    <s v="Id277"/>
    <s v="Guthals"/>
    <n v="25.05"/>
    <n v="4.6100000000000003"/>
    <s v="No"/>
    <s v="No"/>
    <x v="0"/>
    <n v="2"/>
    <x v="0"/>
    <x v="1"/>
    <d v="1972-11-07T00:00:00"/>
    <n v="32765.33"/>
    <s v="tier - 1"/>
    <s v="tier - 3"/>
    <s v="R1012"/>
    <n v="50"/>
  </r>
  <r>
    <s v="Id278"/>
    <s v="Yates"/>
    <n v="28.34"/>
    <n v="8.18"/>
    <s v="No"/>
    <s v="No"/>
    <x v="0"/>
    <n v="0"/>
    <x v="0"/>
    <x v="1"/>
    <d v="1974-12-06T00:00:00"/>
    <n v="32760.48"/>
    <s v="tier - 1"/>
    <s v="tier - 3"/>
    <s v="R1011"/>
    <n v="48"/>
  </r>
  <r>
    <s v="Id279"/>
    <s v="Samuelson"/>
    <n v="17.765000000000001"/>
    <n v="5.62"/>
    <s v="No"/>
    <s v="No"/>
    <x v="0"/>
    <n v="0"/>
    <x v="0"/>
    <x v="3"/>
    <d v="1990-07-09T00:00:00"/>
    <n v="32734.19"/>
    <s v="tier - 1"/>
    <s v="tier - 3"/>
    <s v="R1012"/>
    <n v="32"/>
  </r>
  <r>
    <s v="Id280"/>
    <s v="Lemos"/>
    <n v="36.119999999999997"/>
    <n v="5.82"/>
    <s v="No"/>
    <s v="No"/>
    <x v="0"/>
    <n v="0"/>
    <x v="0"/>
    <x v="0"/>
    <d v="1990-09-30T00:00:00"/>
    <n v="32716.2"/>
    <s v="tier - 1"/>
    <s v="tier - 2"/>
    <s v="R1011"/>
    <n v="32"/>
  </r>
  <r>
    <s v="Id281"/>
    <s v="Seynders"/>
    <n v="23.19"/>
    <n v="7.66"/>
    <s v="No"/>
    <s v="No"/>
    <x v="0"/>
    <n v="0"/>
    <x v="0"/>
    <x v="2"/>
    <d v="1968-11-01T00:00:00"/>
    <n v="32686.080000000002"/>
    <s v="tier - 1"/>
    <s v="tier - 3"/>
    <s v="R1011"/>
    <n v="54"/>
  </r>
  <r>
    <s v="Id282"/>
    <s v="Saunders"/>
    <n v="35.99"/>
    <n v="4.2300000000000004"/>
    <s v="No"/>
    <s v="No"/>
    <x v="0"/>
    <n v="0"/>
    <x v="0"/>
    <x v="0"/>
    <d v="1990-07-13T00:00:00"/>
    <n v="32672.11"/>
    <s v="tier - 1"/>
    <s v="tier - 3"/>
    <s v="R1011"/>
    <n v="32"/>
  </r>
  <r>
    <s v="Id283"/>
    <s v="Walker"/>
    <n v="30.25"/>
    <n v="5.58"/>
    <s v="No"/>
    <s v="No"/>
    <x v="1"/>
    <n v="1"/>
    <x v="0"/>
    <x v="0"/>
    <d v="2003-10-08T00:00:00"/>
    <n v="32548.34"/>
    <s v="tier - 1"/>
    <s v="tier - 2"/>
    <s v="R1013"/>
    <n v="19"/>
  </r>
  <r>
    <s v="Id284"/>
    <s v="Lam"/>
    <n v="26.24"/>
    <n v="6.26"/>
    <s v="Yes"/>
    <s v="No"/>
    <x v="0"/>
    <n v="0"/>
    <x v="0"/>
    <x v="1"/>
    <d v="1976-09-19T00:00:00"/>
    <n v="32485.46"/>
    <s v="tier - 1"/>
    <s v="tier - 2"/>
    <s v="R1011"/>
    <n v="46"/>
  </r>
  <r>
    <s v="Id285"/>
    <s v="Sweigart"/>
    <n v="31.36"/>
    <n v="10.6"/>
    <s v="Yes"/>
    <s v="No"/>
    <x v="0"/>
    <n v="0"/>
    <x v="0"/>
    <x v="0"/>
    <d v="1981-09-27T00:00:00"/>
    <n v="32462.35"/>
    <s v="tier - 1"/>
    <s v="tier - 2"/>
    <s v="R1011"/>
    <n v="41"/>
  </r>
  <r>
    <s v="Id286"/>
    <s v="Sieczkowski"/>
    <n v="25.69"/>
    <n v="4.78"/>
    <s v="Yes"/>
    <s v="No"/>
    <x v="0"/>
    <n v="0"/>
    <x v="0"/>
    <x v="1"/>
    <d v="1976-08-09T00:00:00"/>
    <n v="32430.22"/>
    <s v="tier - 1"/>
    <s v="tier - 2"/>
    <s v="R1011"/>
    <n v="46"/>
  </r>
  <r>
    <s v="Id287"/>
    <s v="Jurgens"/>
    <n v="25.46"/>
    <n v="6.03"/>
    <s v="No"/>
    <s v="No"/>
    <x v="0"/>
    <n v="2"/>
    <x v="0"/>
    <x v="1"/>
    <d v="1972-10-19T00:00:00"/>
    <n v="32428.63"/>
    <s v="tier - 1"/>
    <s v="tier - 2"/>
    <s v="R1011"/>
    <n v="50"/>
  </r>
  <r>
    <s v="Id288"/>
    <s v="Hackman"/>
    <n v="31.83"/>
    <n v="11.55"/>
    <s v="Yes"/>
    <s v="No"/>
    <x v="0"/>
    <n v="1"/>
    <x v="0"/>
    <x v="0"/>
    <d v="1986-12-02T00:00:00"/>
    <n v="32288.49"/>
    <s v="tier - 1"/>
    <s v="tier - 2"/>
    <s v="R1011"/>
    <n v="36"/>
  </r>
  <r>
    <s v="Id289"/>
    <s v="Klarich"/>
    <n v="24.43"/>
    <n v="7.59"/>
    <s v="Yes"/>
    <s v="No"/>
    <x v="0"/>
    <n v="1"/>
    <x v="0"/>
    <x v="2"/>
    <d v="1975-12-17T00:00:00"/>
    <n v="32259.96"/>
    <s v="tier - 1"/>
    <s v="tier - 2"/>
    <s v="R1012"/>
    <n v="47"/>
  </r>
  <r>
    <s v="Id290"/>
    <s v="Schulten"/>
    <n v="41.9"/>
    <n v="4.26"/>
    <s v="No"/>
    <s v="No"/>
    <x v="0"/>
    <n v="0"/>
    <x v="0"/>
    <x v="0"/>
    <d v="1994-09-08T00:00:00"/>
    <n v="32222.81"/>
    <s v="tier - 1"/>
    <s v="tier - 2"/>
    <s v="R1011"/>
    <n v="28"/>
  </r>
  <r>
    <s v="Id291"/>
    <s v="Fagerstrom"/>
    <n v="22.88"/>
    <n v="5.9"/>
    <s v="Yes"/>
    <s v="No"/>
    <x v="1"/>
    <n v="1"/>
    <x v="0"/>
    <x v="2"/>
    <d v="1969-09-11T00:00:00"/>
    <n v="32192.76"/>
    <s v="tier - 1"/>
    <s v="tier - 2"/>
    <s v="R1011"/>
    <n v="53"/>
  </r>
  <r>
    <s v="Id292"/>
    <s v="Bien"/>
    <n v="29.734999999999999"/>
    <n v="7.79"/>
    <s v="No"/>
    <s v="No"/>
    <x v="0"/>
    <n v="0"/>
    <x v="1"/>
    <x v="1"/>
    <d v="1978-11-10T00:00:00"/>
    <n v="32108.66"/>
    <s v="tier - 1"/>
    <s v="tier - 2"/>
    <s v="R1017"/>
    <n v="44"/>
  </r>
  <r>
    <s v="Id293"/>
    <s v="Hess"/>
    <n v="40.74"/>
    <n v="5.28"/>
    <s v="No"/>
    <s v="No"/>
    <x v="1"/>
    <n v="1"/>
    <x v="0"/>
    <x v="0"/>
    <d v="1993-09-13T00:00:00"/>
    <n v="32086.21"/>
    <s v="tier - 1"/>
    <s v="tier - 2"/>
    <s v="R1011"/>
    <n v="29"/>
  </r>
  <r>
    <s v="Id294"/>
    <s v="Shaw"/>
    <n v="24.14"/>
    <n v="5.87"/>
    <s v="No"/>
    <s v="No"/>
    <x v="0"/>
    <n v="2"/>
    <x v="0"/>
    <x v="2"/>
    <d v="1972-09-21T00:00:00"/>
    <n v="31980.89"/>
    <s v="tier - 1"/>
    <s v="tier - 2"/>
    <s v="R1011"/>
    <n v="50"/>
  </r>
  <r>
    <s v="Id295"/>
    <s v="Williams"/>
    <n v="25.15"/>
    <n v="9.08"/>
    <s v="Yes"/>
    <s v="No"/>
    <x v="0"/>
    <n v="1"/>
    <x v="0"/>
    <x v="1"/>
    <d v="1975-09-25T00:00:00"/>
    <n v="31897.1"/>
    <s v="tier - 1"/>
    <s v="tier - 3"/>
    <s v="R1011"/>
    <n v="47"/>
  </r>
  <r>
    <s v="Id296"/>
    <s v="Menzies"/>
    <n v="28.71"/>
    <n v="5.2"/>
    <s v="No"/>
    <s v="No"/>
    <x v="0"/>
    <n v="1"/>
    <x v="0"/>
    <x v="1"/>
    <d v="1984-09-10T00:00:00"/>
    <n v="31743.919999999998"/>
    <s v="tier - 1"/>
    <s v="tier - 3"/>
    <s v="R1011"/>
    <n v="38"/>
  </r>
  <r>
    <s v="Id297"/>
    <s v="Buehler"/>
    <n v="23"/>
    <n v="5.48"/>
    <s v="No"/>
    <s v="No"/>
    <x v="0"/>
    <n v="0"/>
    <x v="0"/>
    <x v="2"/>
    <d v="1977-10-14T00:00:00"/>
    <n v="31736.7"/>
    <s v="tier - 1"/>
    <s v="tier - 2"/>
    <s v="R1012"/>
    <n v="45"/>
  </r>
  <r>
    <s v="Id298"/>
    <s v="Degen"/>
    <n v="36.86"/>
    <n v="11.95"/>
    <s v="No"/>
    <s v="No"/>
    <x v="0"/>
    <n v="0"/>
    <x v="1"/>
    <x v="0"/>
    <d v="1960-12-13T00:00:00"/>
    <n v="31620"/>
    <s v="tier - 1"/>
    <s v="tier - 2"/>
    <s v="R1024"/>
    <n v="62"/>
  </r>
  <r>
    <s v="Id299"/>
    <s v="Arsenault"/>
    <n v="24.25"/>
    <n v="8.6999999999999993"/>
    <s v="Yes"/>
    <s v="No"/>
    <x v="0"/>
    <n v="1"/>
    <x v="0"/>
    <x v="2"/>
    <d v="1975-10-29T00:00:00"/>
    <n v="31591.82"/>
    <s v="tier - 1"/>
    <s v="tier - 2"/>
    <s v="R1011"/>
    <n v="47"/>
  </r>
  <r>
    <s v="Id300"/>
    <s v="Hoff"/>
    <n v="23.85"/>
    <n v="7.84"/>
    <s v="No"/>
    <s v="No"/>
    <x v="0"/>
    <n v="0"/>
    <x v="0"/>
    <x v="2"/>
    <d v="1974-10-08T00:00:00"/>
    <n v="31368.81"/>
    <s v="tier - 1"/>
    <s v="tier - 3"/>
    <s v="R1011"/>
    <n v="48"/>
  </r>
  <r>
    <s v="Id301"/>
    <s v="Hall"/>
    <n v="40.020000000000003"/>
    <n v="5.19"/>
    <s v="Yes"/>
    <s v="No"/>
    <x v="0"/>
    <n v="1"/>
    <x v="0"/>
    <x v="0"/>
    <d v="1995-09-27T00:00:00"/>
    <n v="31328.27"/>
    <s v="tier - 1"/>
    <s v="tier - 2"/>
    <s v="R1011"/>
    <n v="27"/>
  </r>
  <r>
    <s v="Id302"/>
    <s v="Ashley"/>
    <n v="19.170000000000002"/>
    <n v="8.41"/>
    <s v="No"/>
    <s v="No"/>
    <x v="0"/>
    <n v="0"/>
    <x v="0"/>
    <x v="2"/>
    <d v="1968-07-09T00:00:00"/>
    <n v="31322.53"/>
    <s v="tier - 1"/>
    <s v="tier - 2"/>
    <s v="R1011"/>
    <n v="54"/>
  </r>
  <r>
    <s v="Id303"/>
    <s v="Rindahl"/>
    <n v="43.53"/>
    <n v="5.86"/>
    <s v="Yes"/>
    <s v="Yes"/>
    <x v="0"/>
    <n v="2"/>
    <x v="0"/>
    <x v="0"/>
    <d v="2000-07-22T00:00:00"/>
    <n v="31234.560000000001"/>
    <s v="tier - 1"/>
    <s v="tier - 2"/>
    <s v="R1011"/>
    <n v="22"/>
  </r>
  <r>
    <s v="Id304"/>
    <s v="Clark"/>
    <n v="46.06"/>
    <n v="4.18"/>
    <s v="No"/>
    <s v="Yes"/>
    <x v="0"/>
    <n v="1"/>
    <x v="0"/>
    <x v="0"/>
    <d v="2004-11-09T00:00:00"/>
    <n v="31196.61"/>
    <s v="tier - 1"/>
    <s v="tier - 2"/>
    <s v="R1011"/>
    <n v="18"/>
  </r>
  <r>
    <s v="Id305"/>
    <s v="Irish"/>
    <n v="29.92"/>
    <n v="11.99"/>
    <s v="Yes"/>
    <s v="No"/>
    <x v="0"/>
    <n v="2"/>
    <x v="0"/>
    <x v="1"/>
    <d v="1961-09-09T00:00:00"/>
    <n v="30942.19"/>
    <s v="tier - 1"/>
    <s v="tier - 2"/>
    <s v="R1013"/>
    <n v="61"/>
  </r>
  <r>
    <s v="Id306"/>
    <s v="Richardson"/>
    <n v="28.46"/>
    <n v="4.8499999999999996"/>
    <s v="Yes"/>
    <s v="No"/>
    <x v="0"/>
    <n v="1"/>
    <x v="0"/>
    <x v="1"/>
    <d v="1988-09-05T00:00:00"/>
    <n v="30763.01"/>
    <s v="tier - 1"/>
    <s v="tier - 2"/>
    <s v="R1011"/>
    <n v="34"/>
  </r>
  <r>
    <s v="Id307"/>
    <s v="Dewitt"/>
    <n v="24.56"/>
    <n v="6.18"/>
    <s v="Yes"/>
    <s v="No"/>
    <x v="1"/>
    <n v="1"/>
    <x v="0"/>
    <x v="2"/>
    <d v="1983-12-21T00:00:00"/>
    <n v="30724.44"/>
    <s v="tier - 1"/>
    <s v="tier - 2"/>
    <s v="R1011"/>
    <n v="39"/>
  </r>
  <r>
    <s v="Id308"/>
    <s v="Hickman"/>
    <n v="41.19"/>
    <n v="6.37"/>
    <s v="No"/>
    <s v="No"/>
    <x v="0"/>
    <n v="0"/>
    <x v="0"/>
    <x v="0"/>
    <d v="1999-09-21T00:00:00"/>
    <n v="30697.71"/>
    <s v="tier - 1"/>
    <s v="tier - 2"/>
    <s v="R1011"/>
    <n v="23"/>
  </r>
  <r>
    <s v="Id309"/>
    <s v="Gonzalez"/>
    <n v="18.63"/>
    <n v="9.81"/>
    <s v="Yes"/>
    <s v="No"/>
    <x v="0"/>
    <n v="2"/>
    <x v="0"/>
    <x v="2"/>
    <d v="1970-11-11T00:00:00"/>
    <n v="30625.65"/>
    <s v="tier - 1"/>
    <s v="tier - 2"/>
    <s v="R1011"/>
    <n v="52"/>
  </r>
  <r>
    <s v="Id310"/>
    <s v="Difani"/>
    <n v="26.26"/>
    <n v="11.8"/>
    <s v="Yes"/>
    <s v="No"/>
    <x v="0"/>
    <n v="1"/>
    <x v="0"/>
    <x v="1"/>
    <d v="1986-08-10T00:00:00"/>
    <n v="30530.5"/>
    <s v="tier - 1"/>
    <s v="tier - 2"/>
    <s v="R1011"/>
    <n v="36"/>
  </r>
  <r>
    <s v="Id311"/>
    <s v="Turner"/>
    <n v="22.37"/>
    <n v="5.86"/>
    <s v="Yes"/>
    <s v="No"/>
    <x v="1"/>
    <n v="1"/>
    <x v="0"/>
    <x v="2"/>
    <d v="1983-09-03T00:00:00"/>
    <n v="30457.37"/>
    <s v="tier - 1"/>
    <s v="tier - 2"/>
    <s v="R1012"/>
    <n v="39"/>
  </r>
  <r>
    <s v="Id312"/>
    <s v="Widmann"/>
    <n v="39.619999999999997"/>
    <n v="4.28"/>
    <s v="No"/>
    <s v="No"/>
    <x v="0"/>
    <n v="1"/>
    <x v="0"/>
    <x v="0"/>
    <d v="1998-10-28T00:00:00"/>
    <n v="30422.03"/>
    <s v="tier - 1"/>
    <s v="tier - 3"/>
    <s v="R1011"/>
    <n v="24"/>
  </r>
  <r>
    <s v="Id313"/>
    <s v="Tunney"/>
    <n v="18.329999999999998"/>
    <n v="4.16"/>
    <s v="Yes"/>
    <s v="No"/>
    <x v="0"/>
    <n v="0"/>
    <x v="0"/>
    <x v="3"/>
    <d v="1976-09-03T00:00:00"/>
    <n v="30409.53"/>
    <s v="tier - 1"/>
    <s v="tier - 3"/>
    <s v="R1012"/>
    <n v="46"/>
  </r>
  <r>
    <s v="Id314"/>
    <s v="San Juan"/>
    <n v="17.11"/>
    <n v="4.9800000000000004"/>
    <s v="Yes"/>
    <s v="No"/>
    <x v="1"/>
    <n v="1"/>
    <x v="0"/>
    <x v="3"/>
    <d v="1969-07-30T00:00:00"/>
    <n v="30366.93"/>
    <s v="tier - 1"/>
    <s v="tier - 3"/>
    <s v="R1011"/>
    <n v="53"/>
  </r>
  <r>
    <s v="Id315"/>
    <s v="Croll"/>
    <n v="43.5"/>
    <n v="6.38"/>
    <s v="No"/>
    <s v="Yes"/>
    <x v="0"/>
    <n v="1"/>
    <x v="0"/>
    <x v="0"/>
    <d v="2004-06-01T00:00:00"/>
    <n v="30328.27"/>
    <s v="tier - 2"/>
    <s v="tier - 2"/>
    <s v="R1011"/>
    <n v="19"/>
  </r>
  <r>
    <s v="Id316"/>
    <s v="Rolfes"/>
    <n v="25.364999999999998"/>
    <n v="5.19"/>
    <s v="No"/>
    <s v="No"/>
    <x v="0"/>
    <n v="2"/>
    <x v="1"/>
    <x v="1"/>
    <d v="1972-07-24T00:00:00"/>
    <n v="30284.639999999999"/>
    <s v="tier - 1"/>
    <s v="tier - 2"/>
    <s v="R1012"/>
    <n v="50"/>
  </r>
  <r>
    <s v="Id317"/>
    <s v="Hinkle"/>
    <n v="28.594999999999999"/>
    <n v="10.210000000000001"/>
    <s v="No"/>
    <s v="No"/>
    <x v="0"/>
    <n v="0"/>
    <x v="1"/>
    <x v="1"/>
    <d v="1962-09-15T00:00:00"/>
    <n v="30260"/>
    <s v="tier - 1"/>
    <s v="tier - 2"/>
    <s v="R1014"/>
    <n v="60"/>
  </r>
  <r>
    <s v="Id318"/>
    <s v="Leuchanka"/>
    <n v="29.83"/>
    <n v="9.6999999999999993"/>
    <s v="Yes"/>
    <s v="No"/>
    <x v="1"/>
    <n v="1"/>
    <x v="0"/>
    <x v="1"/>
    <d v="1963-09-13T00:00:00"/>
    <n v="30184.94"/>
    <s v="tier - 1"/>
    <s v="tier - 2"/>
    <s v="R1014"/>
    <n v="59"/>
  </r>
  <r>
    <s v="Id319"/>
    <s v="Ayr"/>
    <n v="24.7"/>
    <n v="10.25"/>
    <s v="No"/>
    <s v="No"/>
    <x v="0"/>
    <n v="3"/>
    <x v="1"/>
    <x v="2"/>
    <d v="1958-08-11T00:00:00"/>
    <n v="30166.62"/>
    <s v="tier - 1"/>
    <s v="tier - 3"/>
    <s v="R1012"/>
    <n v="64"/>
  </r>
  <r>
    <s v="Id320"/>
    <s v="Siegel"/>
    <n v="17.940000000000001"/>
    <n v="9.77"/>
    <s v="No"/>
    <s v="No"/>
    <x v="0"/>
    <n v="0"/>
    <x v="0"/>
    <x v="3"/>
    <d v="1971-12-25T00:00:00"/>
    <n v="30134.75"/>
    <s v="tier - 1"/>
    <s v="tier - 3"/>
    <s v="R1011"/>
    <n v="51"/>
  </r>
  <r>
    <s v="Id321"/>
    <s v="Penrose"/>
    <n v="21.08"/>
    <n v="4.83"/>
    <s v="No"/>
    <s v="No"/>
    <x v="1"/>
    <n v="1"/>
    <x v="0"/>
    <x v="2"/>
    <d v="1979-09-02T00:00:00"/>
    <n v="30095.97"/>
    <s v="tier - 1"/>
    <s v="tier - 3"/>
    <s v="R1011"/>
    <n v="43"/>
  </r>
  <r>
    <s v="Id322"/>
    <s v="Schuler"/>
    <n v="37.715000000000003"/>
    <n v="10.86"/>
    <s v="Yes"/>
    <s v="No"/>
    <x v="0"/>
    <n v="0"/>
    <x v="1"/>
    <x v="0"/>
    <d v="1967-06-16T00:00:00"/>
    <n v="30063.58"/>
    <s v="tier - 1"/>
    <s v="tier - 3"/>
    <s v="R1012"/>
    <n v="55"/>
  </r>
  <r>
    <s v="Id323"/>
    <s v="Walker"/>
    <n v="22.39"/>
    <n v="9.5299999999999994"/>
    <s v="Yes"/>
    <s v="No"/>
    <x v="0"/>
    <n v="0"/>
    <x v="0"/>
    <x v="2"/>
    <d v="1981-08-04T00:00:00"/>
    <n v="30026.87"/>
    <s v="tier - 1"/>
    <s v="tier - 3"/>
    <s v="R1012"/>
    <n v="41"/>
  </r>
  <r>
    <s v="Id324"/>
    <s v="Stange"/>
    <n v="28.78"/>
    <n v="5.68"/>
    <s v="No"/>
    <s v="No"/>
    <x v="0"/>
    <n v="0"/>
    <x v="0"/>
    <x v="1"/>
    <d v="1991-10-05T00:00:00"/>
    <n v="29969.67"/>
    <s v="tier - 1"/>
    <s v="tier - 3"/>
    <s v="R1011"/>
    <n v="31"/>
  </r>
  <r>
    <s v="Id325"/>
    <s v="Roy"/>
    <n v="18.329999999999998"/>
    <n v="5.57"/>
    <s v="Yes"/>
    <s v="No"/>
    <x v="0"/>
    <n v="0"/>
    <x v="0"/>
    <x v="3"/>
    <d v="1976-06-12T00:00:00"/>
    <n v="29933.75"/>
    <s v="tier - 1"/>
    <s v="tier - 3"/>
    <s v="R1011"/>
    <n v="46"/>
  </r>
  <r>
    <s v="Id326"/>
    <s v="Potere"/>
    <n v="26.39"/>
    <n v="4.58"/>
    <s v="Yes"/>
    <s v="No"/>
    <x v="0"/>
    <n v="1"/>
    <x v="0"/>
    <x v="1"/>
    <d v="1988-12-30T00:00:00"/>
    <n v="29929.56"/>
    <s v="tier - 1"/>
    <s v="tier - 3"/>
    <s v="R1011"/>
    <n v="34"/>
  </r>
  <r>
    <s v="Id327"/>
    <s v="Podgurski"/>
    <n v="19.260000000000002"/>
    <n v="8.9600000000000009"/>
    <s v="Yes"/>
    <s v="No"/>
    <x v="0"/>
    <n v="1"/>
    <x v="0"/>
    <x v="2"/>
    <d v="1975-08-19T00:00:00"/>
    <n v="29899.25"/>
    <s v="tier - 1"/>
    <s v="tier - 3"/>
    <s v="R1011"/>
    <n v="47"/>
  </r>
  <r>
    <s v="Id328"/>
    <s v="Diamond"/>
    <n v="26.92"/>
    <n v="6.09"/>
    <s v="No"/>
    <s v="No"/>
    <x v="0"/>
    <n v="0"/>
    <x v="0"/>
    <x v="1"/>
    <d v="1989-12-30T00:00:00"/>
    <n v="29852.48"/>
    <s v="tier - 1"/>
    <s v="tier - 3"/>
    <s v="R1011"/>
    <n v="33"/>
  </r>
  <r>
    <s v="Id329"/>
    <s v="Sallade"/>
    <n v="19.73"/>
    <n v="4.3600000000000003"/>
    <s v="No"/>
    <s v="No"/>
    <x v="0"/>
    <n v="0"/>
    <x v="0"/>
    <x v="2"/>
    <d v="1982-10-29T00:00:00"/>
    <n v="29818.76"/>
    <s v="tier - 1"/>
    <s v="tier - 3"/>
    <s v="R1012"/>
    <n v="40"/>
  </r>
  <r>
    <s v="Id330"/>
    <s v="Zhang"/>
    <n v="23.56"/>
    <n v="11.74"/>
    <s v="Yes"/>
    <s v="No"/>
    <x v="0"/>
    <n v="0"/>
    <x v="0"/>
    <x v="2"/>
    <d v="1981-08-13T00:00:00"/>
    <n v="29816.639999999999"/>
    <s v="tier - 1"/>
    <s v="tier - 3"/>
    <s v="R1011"/>
    <n v="41"/>
  </r>
  <r>
    <s v="Id331"/>
    <s v="Chatfield"/>
    <n v="37.67"/>
    <n v="5.89"/>
    <s v="No"/>
    <s v="No"/>
    <x v="0"/>
    <n v="1"/>
    <x v="0"/>
    <x v="0"/>
    <d v="1998-06-20T00:00:00"/>
    <n v="29760.6"/>
    <s v="tier - 1"/>
    <s v="tier - 3"/>
    <s v="R1011"/>
    <n v="24"/>
  </r>
  <r>
    <s v="Id332"/>
    <s v="Bruns"/>
    <n v="18.73"/>
    <n v="10.64"/>
    <s v="No"/>
    <s v="No"/>
    <x v="0"/>
    <n v="2"/>
    <x v="0"/>
    <x v="2"/>
    <d v="1973-08-23T00:00:00"/>
    <n v="29757.69"/>
    <s v="tier - 1"/>
    <s v="tier - 3"/>
    <s v="R1011"/>
    <n v="49"/>
  </r>
  <r>
    <s v="Id333"/>
    <s v="Yochum"/>
    <n v="33.090000000000003"/>
    <n v="6.06"/>
    <s v="No"/>
    <s v="No"/>
    <x v="1"/>
    <n v="1"/>
    <x v="0"/>
    <x v="0"/>
    <d v="1993-07-27T00:00:00"/>
    <n v="29622.69"/>
    <s v="tier - 1"/>
    <s v="tier - 3"/>
    <s v="R1011"/>
    <n v="29"/>
  </r>
  <r>
    <s v="Id334"/>
    <s v="Freeburn"/>
    <n v="18.329999999999998"/>
    <n v="7.46"/>
    <s v="Yes"/>
    <s v="No"/>
    <x v="0"/>
    <n v="1"/>
    <x v="0"/>
    <x v="3"/>
    <d v="1975-11-03T00:00:00"/>
    <n v="29583.8"/>
    <s v="tier - 1"/>
    <s v="tier - 3"/>
    <s v="R1011"/>
    <n v="47"/>
  </r>
  <r>
    <s v="Id335"/>
    <s v="Spencer"/>
    <n v="27.74"/>
    <n v="4.68"/>
    <s v="Yes"/>
    <s v="No"/>
    <x v="0"/>
    <n v="2"/>
    <x v="0"/>
    <x v="1"/>
    <d v="1959-10-20T00:00:00"/>
    <n v="29523.17"/>
    <s v="tier - 1"/>
    <s v="tier - 3"/>
    <s v="R1024"/>
    <n v="63"/>
  </r>
  <r>
    <s v="Id336"/>
    <s v="Jarosik"/>
    <n v="24.2"/>
    <n v="6.15"/>
    <s v="No"/>
    <s v="No"/>
    <x v="0"/>
    <n v="1"/>
    <x v="0"/>
    <x v="2"/>
    <d v="1987-07-16T00:00:00"/>
    <n v="29443.59"/>
    <s v="tier - 1"/>
    <s v="tier - 3"/>
    <s v="R1011"/>
    <n v="35"/>
  </r>
  <r>
    <s v="Id337"/>
    <s v="Heinzen"/>
    <n v="22.03"/>
    <n v="4.28"/>
    <s v="Yes"/>
    <s v="No"/>
    <x v="0"/>
    <n v="0"/>
    <x v="0"/>
    <x v="2"/>
    <d v="1985-11-07T00:00:00"/>
    <n v="29352.560000000001"/>
    <s v="tier - 1"/>
    <s v="tier - 3"/>
    <s v="R1011"/>
    <n v="37"/>
  </r>
  <r>
    <s v="Id338"/>
    <s v="Kelley"/>
    <n v="26.885000000000002"/>
    <n v="9.86"/>
    <s v="No"/>
    <s v="No"/>
    <x v="0"/>
    <n v="3"/>
    <x v="0"/>
    <x v="1"/>
    <d v="1958-06-05T00:00:00"/>
    <n v="29330.98"/>
    <s v="tier - 1"/>
    <s v="tier - 3"/>
    <s v="R1012"/>
    <n v="65"/>
  </r>
  <r>
    <s v="Id339"/>
    <s v="Thacker"/>
    <n v="16.36"/>
    <n v="11.19"/>
    <s v="No"/>
    <s v="No"/>
    <x v="0"/>
    <n v="0"/>
    <x v="0"/>
    <x v="3"/>
    <d v="1978-07-21T00:00:00"/>
    <n v="29227.599999999999"/>
    <s v="tier - 1"/>
    <s v="tier - 3"/>
    <s v="R1012"/>
    <n v="44"/>
  </r>
  <r>
    <s v="Id340"/>
    <s v="Jeseritz"/>
    <n v="32.299999999999997"/>
    <n v="4.8899999999999997"/>
    <s v="Yes"/>
    <s v="No"/>
    <x v="1"/>
    <n v="1"/>
    <x v="1"/>
    <x v="0"/>
    <d v="1969-07-09T00:00:00"/>
    <n v="29186.48"/>
    <s v="tier - 1"/>
    <s v="tier - 3"/>
    <s v="R1024"/>
    <n v="53"/>
  </r>
  <r>
    <s v="Id341"/>
    <s v="Hohman"/>
    <n v="16.05"/>
    <n v="4.3499999999999996"/>
    <s v="Yes"/>
    <s v="No"/>
    <x v="0"/>
    <n v="0"/>
    <x v="0"/>
    <x v="3"/>
    <d v="1976-11-08T00:00:00"/>
    <n v="29160.39"/>
    <s v="tier - 1"/>
    <s v="tier - 3"/>
    <s v="R1011"/>
    <n v="46"/>
  </r>
  <r>
    <s v="Id342"/>
    <s v="Hill"/>
    <n v="29.07"/>
    <n v="8.66"/>
    <s v="Yes"/>
    <s v="No"/>
    <x v="0"/>
    <n v="2"/>
    <x v="0"/>
    <x v="1"/>
    <d v="1961-12-24T00:00:00"/>
    <n v="29141.360000000001"/>
    <s v="tier - 1"/>
    <s v="tier - 3"/>
    <s v="R1012"/>
    <n v="61"/>
  </r>
  <r>
    <s v="Id343"/>
    <s v="Kuepfer"/>
    <n v="17.43"/>
    <n v="8.64"/>
    <s v="No"/>
    <s v="No"/>
    <x v="0"/>
    <n v="0"/>
    <x v="0"/>
    <x v="3"/>
    <d v="1978-11-29T00:00:00"/>
    <n v="29114.77"/>
    <s v="tier - 1"/>
    <s v="tier - 3"/>
    <s v="R1011"/>
    <n v="44"/>
  </r>
  <r>
    <s v="Id344"/>
    <s v="Kaczmarek"/>
    <n v="19.329999999999998"/>
    <n v="4.2699999999999996"/>
    <s v="No"/>
    <s v="No"/>
    <x v="0"/>
    <n v="0"/>
    <x v="0"/>
    <x v="2"/>
    <d v="1980-07-14T00:00:00"/>
    <n v="29114.21"/>
    <s v="tier - 1"/>
    <s v="tier - 3"/>
    <s v="R1011"/>
    <n v="42"/>
  </r>
  <r>
    <s v="Id345"/>
    <s v="Pitt"/>
    <n v="30.52"/>
    <n v="4.21"/>
    <s v="No"/>
    <s v="No"/>
    <x v="0"/>
    <n v="1"/>
    <x v="0"/>
    <x v="0"/>
    <d v="1992-07-07T00:00:00"/>
    <n v="29007.82"/>
    <s v="tier - 1"/>
    <s v="tier - 3"/>
    <s v="R1011"/>
    <n v="30"/>
  </r>
  <r>
    <s v="Id346"/>
    <s v="Lorton"/>
    <n v="39.21"/>
    <n v="5.04"/>
    <s v="No"/>
    <s v="No"/>
    <x v="1"/>
    <n v="1"/>
    <x v="0"/>
    <x v="0"/>
    <d v="2003-09-01T00:00:00"/>
    <n v="28998.68"/>
    <s v="tier - 1"/>
    <s v="tier - 3"/>
    <s v="R1011"/>
    <n v="19"/>
  </r>
  <r>
    <s v="Id347"/>
    <s v="Castaneda"/>
    <n v="26.98"/>
    <n v="5.21"/>
    <s v="Yes"/>
    <s v="No"/>
    <x v="0"/>
    <n v="2"/>
    <x v="0"/>
    <x v="1"/>
    <d v="1959-12-05T00:00:00"/>
    <n v="28950.47"/>
    <s v="tier - 1"/>
    <s v="tier - 3"/>
    <s v="R1012"/>
    <n v="63"/>
  </r>
  <r>
    <s v="Id348"/>
    <s v="Cherop"/>
    <n v="25.84"/>
    <n v="8.83"/>
    <s v="No"/>
    <s v="No"/>
    <x v="0"/>
    <n v="0"/>
    <x v="1"/>
    <x v="1"/>
    <d v="1962-07-25T00:00:00"/>
    <n v="28923.14"/>
    <s v="tier - 1"/>
    <s v="tier - 3"/>
    <s v="R1012"/>
    <n v="60"/>
  </r>
  <r>
    <s v="Id349"/>
    <s v="Howell"/>
    <n v="28.31"/>
    <n v="8.4700000000000006"/>
    <s v="Yes"/>
    <s v="No"/>
    <x v="0"/>
    <n v="2"/>
    <x v="0"/>
    <x v="1"/>
    <d v="1961-08-03T00:00:00"/>
    <n v="28868.66"/>
    <s v="tier - 1"/>
    <s v="tier - 3"/>
    <s v="R1012"/>
    <n v="61"/>
  </r>
  <r>
    <s v="Id350"/>
    <s v="Palmer"/>
    <n v="23.94"/>
    <n v="4.2"/>
    <s v="No"/>
    <s v="No"/>
    <x v="0"/>
    <n v="0"/>
    <x v="0"/>
    <x v="2"/>
    <d v="1990-12-05T00:00:00"/>
    <n v="28716.14"/>
    <s v="tier - 1"/>
    <s v="tier - 3"/>
    <s v="R1011"/>
    <n v="32"/>
  </r>
  <r>
    <s v="Id351"/>
    <s v="Olson"/>
    <n v="20.03"/>
    <n v="6.14"/>
    <s v="Yes"/>
    <s v="No"/>
    <x v="0"/>
    <n v="0"/>
    <x v="0"/>
    <x v="2"/>
    <d v="1985-09-27T00:00:00"/>
    <n v="28542.86"/>
    <s v="tier - 1"/>
    <s v="tier - 3"/>
    <s v="R1011"/>
    <n v="37"/>
  </r>
  <r>
    <s v="Id352"/>
    <s v="Waldron"/>
    <n v="41.42"/>
    <n v="6.07"/>
    <s v="No"/>
    <s v="No"/>
    <x v="0"/>
    <n v="0"/>
    <x v="1"/>
    <x v="0"/>
    <d v="1982-12-11T00:00:00"/>
    <n v="28476.73"/>
    <s v="tier - 1"/>
    <s v="tier - 3"/>
    <s v="R1012"/>
    <n v="40"/>
  </r>
  <r>
    <s v="Id353"/>
    <s v="Meyer"/>
    <n v="36.67"/>
    <n v="10.210000000000001"/>
    <s v="No"/>
    <s v="No"/>
    <x v="0"/>
    <n v="0"/>
    <x v="1"/>
    <x v="0"/>
    <d v="1974-09-16T00:00:00"/>
    <n v="28468.92"/>
    <s v="tier - 1"/>
    <s v="tier - 3"/>
    <s v="R1012"/>
    <n v="48"/>
  </r>
  <r>
    <s v="Id354"/>
    <s v="Stack"/>
    <n v="27.645"/>
    <n v="4.6900000000000004"/>
    <s v="No"/>
    <s v="No"/>
    <x v="0"/>
    <n v="0"/>
    <x v="1"/>
    <x v="1"/>
    <d v="1977-12-02T00:00:00"/>
    <n v="28340.19"/>
    <s v="tier - 1"/>
    <s v="tier - 3"/>
    <s v="R1012"/>
    <n v="45"/>
  </r>
  <r>
    <s v="Id355"/>
    <s v="Sanchez Y Torres"/>
    <n v="22.72"/>
    <n v="5.71"/>
    <s v="No"/>
    <s v="No"/>
    <x v="0"/>
    <n v="0"/>
    <x v="0"/>
    <x v="2"/>
    <d v="1990-12-24T00:00:00"/>
    <n v="28302.33"/>
    <s v="tier - 1"/>
    <s v="tier - 3"/>
    <s v="R1011"/>
    <n v="32"/>
  </r>
  <r>
    <s v="Id356"/>
    <s v="Daniels"/>
    <n v="36.520000000000003"/>
    <n v="9.07"/>
    <s v="Yes"/>
    <s v="No"/>
    <x v="1"/>
    <n v="1"/>
    <x v="1"/>
    <x v="0"/>
    <d v="1963-11-25T00:00:00"/>
    <n v="28287.9"/>
    <s v="tier - 1"/>
    <s v="tier - 3"/>
    <s v="R1013"/>
    <n v="59"/>
  </r>
  <r>
    <s v="Id357"/>
    <s v="Pepp"/>
    <n v="33.96"/>
    <n v="4.99"/>
    <s v="No"/>
    <s v="No"/>
    <x v="0"/>
    <n v="0"/>
    <x v="0"/>
    <x v="0"/>
    <d v="1999-09-06T00:00:00"/>
    <n v="28245.34"/>
    <s v="tier - 1"/>
    <s v="tier - 3"/>
    <s v="R1011"/>
    <n v="23"/>
  </r>
  <r>
    <s v="Id358"/>
    <s v="Buechler"/>
    <n v="26.695"/>
    <n v="8.31"/>
    <s v="No"/>
    <s v="No"/>
    <x v="0"/>
    <n v="0"/>
    <x v="0"/>
    <x v="1"/>
    <d v="1960-11-22T00:00:00"/>
    <n v="28101.33"/>
    <s v="tier - 1"/>
    <s v="tier - 3"/>
    <s v="R1019"/>
    <n v="62"/>
  </r>
  <r>
    <s v="Id359"/>
    <s v="Buenting"/>
    <n v="18.45"/>
    <n v="5.07"/>
    <s v="Yes"/>
    <s v="No"/>
    <x v="0"/>
    <n v="0"/>
    <x v="0"/>
    <x v="3"/>
    <d v="1985-11-29T00:00:00"/>
    <n v="28006.94"/>
    <s v="tier - 1"/>
    <s v="tier - 3"/>
    <s v="R1011"/>
    <n v="37"/>
  </r>
  <r>
    <s v="Id360"/>
    <s v="Evans"/>
    <n v="33.18"/>
    <n v="4.79"/>
    <s v="No"/>
    <s v="No"/>
    <x v="0"/>
    <n v="0"/>
    <x v="0"/>
    <x v="0"/>
    <d v="1999-12-21T00:00:00"/>
    <n v="27980.77"/>
    <s v="tier - 1"/>
    <s v="tier - 3"/>
    <s v="R1011"/>
    <n v="23"/>
  </r>
  <r>
    <s v="Id361"/>
    <s v="Arcand"/>
    <n v="36.1"/>
    <n v="11.39"/>
    <s v="Yes"/>
    <s v="No"/>
    <x v="0"/>
    <n v="2"/>
    <x v="1"/>
    <x v="0"/>
    <d v="1961-07-28T00:00:00"/>
    <n v="27941.29"/>
    <s v="tier - 1"/>
    <s v="tier - 3"/>
    <s v="R1011"/>
    <n v="61"/>
  </r>
  <r>
    <s v="Id362"/>
    <s v="Kesack"/>
    <n v="22.77"/>
    <n v="6"/>
    <s v="No"/>
    <s v="No"/>
    <x v="0"/>
    <n v="0"/>
    <x v="0"/>
    <x v="2"/>
    <d v="1991-06-04T00:00:00"/>
    <n v="27931.11"/>
    <s v="tier - 1"/>
    <s v="tier - 3"/>
    <s v="R1011"/>
    <n v="32"/>
  </r>
  <r>
    <s v="Id363"/>
    <s v="Post"/>
    <n v="21.24"/>
    <n v="5.13"/>
    <s v="No"/>
    <s v="No"/>
    <x v="0"/>
    <n v="0"/>
    <x v="0"/>
    <x v="2"/>
    <d v="1989-11-21T00:00:00"/>
    <n v="27925.86"/>
    <s v="tier - 1"/>
    <s v="tier - 3"/>
    <s v="R1011"/>
    <n v="33"/>
  </r>
  <r>
    <s v="Id364"/>
    <s v="Dunne"/>
    <n v="17.600000000000001"/>
    <n v="5.26"/>
    <s v="Yes"/>
    <s v="No"/>
    <x v="0"/>
    <n v="0"/>
    <x v="0"/>
    <x v="3"/>
    <d v="1985-12-04T00:00:00"/>
    <n v="27849.94"/>
    <s v="tier - 1"/>
    <s v="tier - 3"/>
    <s v="R1011"/>
    <n v="37"/>
  </r>
  <r>
    <s v="Id365"/>
    <s v="Kilel"/>
    <n v="26.29"/>
    <n v="6.84"/>
    <s v="No"/>
    <s v="No"/>
    <x v="0"/>
    <n v="0"/>
    <x v="0"/>
    <x v="1"/>
    <d v="1960-07-06T00:00:00"/>
    <n v="27808.73"/>
    <s v="tier - 1"/>
    <s v="tier - 3"/>
    <s v="R1013"/>
    <n v="62"/>
  </r>
  <r>
    <s v="Id366"/>
    <s v="Nicholson"/>
    <n v="35.31"/>
    <n v="9.0399999999999991"/>
    <s v="No"/>
    <s v="No"/>
    <x v="0"/>
    <n v="0"/>
    <x v="1"/>
    <x v="0"/>
    <d v="2002-12-06T00:00:00"/>
    <n v="27724.29"/>
    <s v="tier - 1"/>
    <s v="tier - 3"/>
    <s v="R1013"/>
    <n v="20"/>
  </r>
  <r>
    <s v="Id367"/>
    <s v="Susmann"/>
    <n v="27.04"/>
    <n v="4.0999999999999996"/>
    <s v="No"/>
    <s v="No"/>
    <x v="0"/>
    <n v="1"/>
    <x v="0"/>
    <x v="1"/>
    <d v="1992-07-03T00:00:00"/>
    <n v="27696.11"/>
    <s v="tier - 1"/>
    <s v="tier - 3"/>
    <s v="R1011"/>
    <n v="30"/>
  </r>
  <r>
    <s v="Id368"/>
    <s v="Harsh"/>
    <n v="30.23"/>
    <n v="4.2300000000000004"/>
    <s v="Yes"/>
    <s v="No"/>
    <x v="1"/>
    <n v="1"/>
    <x v="0"/>
    <x v="0"/>
    <d v="1997-10-07T00:00:00"/>
    <n v="27625.17"/>
    <s v="tier - 1"/>
    <s v="tier - 3"/>
    <s v="R1011"/>
    <n v="25"/>
  </r>
  <r>
    <s v="Id369"/>
    <s v="Pocasangre"/>
    <n v="30.6"/>
    <n v="6.48"/>
    <s v="Yes"/>
    <s v="No"/>
    <x v="1"/>
    <n v="1"/>
    <x v="0"/>
    <x v="0"/>
    <d v="1997-09-09T00:00:00"/>
    <n v="27619.360000000001"/>
    <s v="tier - 1"/>
    <s v="tier - 3"/>
    <s v="R1011"/>
    <n v="25"/>
  </r>
  <r>
    <s v="Id370"/>
    <s v="Martinez Lopez"/>
    <n v="26.8"/>
    <n v="5.53"/>
    <s v="No"/>
    <s v="No"/>
    <x v="0"/>
    <n v="1"/>
    <x v="0"/>
    <x v="1"/>
    <d v="1992-06-11T00:00:00"/>
    <n v="27614.71"/>
    <s v="tier - 1"/>
    <s v="tier - 3"/>
    <s v="R1011"/>
    <n v="30"/>
  </r>
  <r>
    <s v="Id371"/>
    <s v="Riegel"/>
    <n v="16.86"/>
    <n v="4.07"/>
    <s v="Yes"/>
    <s v="No"/>
    <x v="0"/>
    <n v="0"/>
    <x v="0"/>
    <x v="3"/>
    <d v="1985-11-06T00:00:00"/>
    <n v="27598.93"/>
    <s v="tier - 1"/>
    <s v="tier - 3"/>
    <s v="R1011"/>
    <n v="37"/>
  </r>
  <r>
    <s v="Id372"/>
    <s v="Monson"/>
    <n v="16.3"/>
    <n v="5.51"/>
    <s v="No"/>
    <s v="No"/>
    <x v="0"/>
    <n v="1"/>
    <x v="0"/>
    <x v="3"/>
    <d v="1984-07-22T00:00:00"/>
    <n v="27534.53"/>
    <s v="tier - 1"/>
    <s v="tier - 3"/>
    <s v="R1011"/>
    <n v="38"/>
  </r>
  <r>
    <s v="Id373"/>
    <s v="Klubben"/>
    <n v="29.81"/>
    <n v="11.66"/>
    <s v="No"/>
    <s v="No"/>
    <x v="0"/>
    <n v="0"/>
    <x v="0"/>
    <x v="1"/>
    <d v="1965-10-19T00:00:00"/>
    <n v="27533.91"/>
    <s v="tier - 1"/>
    <s v="tier - 3"/>
    <s v="R1013"/>
    <n v="57"/>
  </r>
  <r>
    <s v="Id374"/>
    <s v="Mascaro"/>
    <n v="16.329999999999998"/>
    <n v="7.26"/>
    <s v="Yes"/>
    <s v="No"/>
    <x v="0"/>
    <n v="0"/>
    <x v="0"/>
    <x v="3"/>
    <d v="1981-10-03T00:00:00"/>
    <n v="27495.59"/>
    <s v="tier - 1"/>
    <s v="tier - 3"/>
    <s v="R1011"/>
    <n v="41"/>
  </r>
  <r>
    <s v="Id375"/>
    <s v="Norvell"/>
    <n v="16.37"/>
    <n v="4.79"/>
    <s v="Yes"/>
    <s v="No"/>
    <x v="0"/>
    <n v="0"/>
    <x v="0"/>
    <x v="3"/>
    <d v="1985-12-05T00:00:00"/>
    <n v="27432.73"/>
    <s v="tier - 1"/>
    <s v="tier - 3"/>
    <s v="R1011"/>
    <n v="37"/>
  </r>
  <r>
    <s v="Id376"/>
    <s v="Ornelas"/>
    <n v="22.42"/>
    <n v="4.68"/>
    <s v="Yes"/>
    <s v="No"/>
    <x v="0"/>
    <n v="1"/>
    <x v="1"/>
    <x v="2"/>
    <d v="1988-09-15T00:00:00"/>
    <n v="27375.9"/>
    <s v="tier - 1"/>
    <s v="tier - 3"/>
    <s v="R1015"/>
    <n v="34"/>
  </r>
  <r>
    <s v="Id377"/>
    <s v="Fitzpatrick"/>
    <n v="31.35"/>
    <n v="4.33"/>
    <s v="Yes"/>
    <s v="No"/>
    <x v="1"/>
    <n v="1"/>
    <x v="1"/>
    <x v="0"/>
    <d v="1969-10-16T00:00:00"/>
    <n v="27346.04"/>
    <s v="tier - 1"/>
    <s v="tier - 3"/>
    <s v="R1013"/>
    <n v="53"/>
  </r>
  <r>
    <s v="Id378"/>
    <s v="Bloomquist"/>
    <n v="31.9"/>
    <n v="11.89"/>
    <s v="No"/>
    <s v="No"/>
    <x v="0"/>
    <n v="0"/>
    <x v="1"/>
    <x v="0"/>
    <d v="1968-06-06T00:00:00"/>
    <n v="27322.73"/>
    <s v="tier - 1"/>
    <s v="tier - 3"/>
    <s v="R1013"/>
    <n v="55"/>
  </r>
  <r>
    <s v="Id379"/>
    <s v="Wick"/>
    <n v="30.6"/>
    <n v="5.24"/>
    <s v="No"/>
    <s v="No"/>
    <x v="0"/>
    <n v="0"/>
    <x v="0"/>
    <x v="0"/>
    <d v="1999-12-02T00:00:00"/>
    <n v="27236.959999999999"/>
    <s v="tier - 1"/>
    <s v="tier - 3"/>
    <s v="R1011"/>
    <n v="23"/>
  </r>
  <r>
    <s v="Id380"/>
    <s v="Zappala"/>
    <n v="28.975000000000001"/>
    <n v="7.63"/>
    <s v="No"/>
    <s v="No"/>
    <x v="0"/>
    <n v="0"/>
    <x v="0"/>
    <x v="1"/>
    <d v="1965-12-21T00:00:00"/>
    <n v="27218.44"/>
    <s v="tier - 1"/>
    <s v="tier - 3"/>
    <s v="R1017"/>
    <n v="57"/>
  </r>
  <r>
    <s v="Id381"/>
    <s v="Earle"/>
    <n v="24.86"/>
    <n v="8.92"/>
    <s v="Yes"/>
    <s v="No"/>
    <x v="0"/>
    <n v="2"/>
    <x v="1"/>
    <x v="2"/>
    <d v="1970-10-02T00:00:00"/>
    <n v="27117.99"/>
    <s v="tier - 1"/>
    <s v="tier - 3"/>
    <s v="R1013"/>
    <n v="52"/>
  </r>
  <r>
    <s v="Id382"/>
    <s v="Majewski"/>
    <n v="19.54"/>
    <n v="5.37"/>
    <s v="No"/>
    <s v="No"/>
    <x v="0"/>
    <n v="0"/>
    <x v="0"/>
    <x v="2"/>
    <d v="1990-12-13T00:00:00"/>
    <n v="27092.38"/>
    <s v="tier - 1"/>
    <s v="tier - 3"/>
    <s v="R1011"/>
    <n v="32"/>
  </r>
  <r>
    <s v="Id383"/>
    <s v="Apfelbaum"/>
    <n v="26.74"/>
    <n v="4.3099999999999996"/>
    <s v="No"/>
    <s v="No"/>
    <x v="0"/>
    <n v="0"/>
    <x v="0"/>
    <x v="1"/>
    <d v="1994-07-02T00:00:00"/>
    <n v="27080.639999999999"/>
    <s v="tier - 1"/>
    <s v="tier - 3"/>
    <s v="R1011"/>
    <n v="28"/>
  </r>
  <r>
    <s v="Id384"/>
    <s v="Graham"/>
    <n v="22.99"/>
    <n v="10.46"/>
    <s v="No"/>
    <s v="No"/>
    <x v="0"/>
    <n v="3"/>
    <x v="0"/>
    <x v="2"/>
    <d v="1958-06-30T00:00:00"/>
    <n v="27037.91"/>
    <s v="tier - 1"/>
    <s v="tier - 3"/>
    <s v="R1013"/>
    <n v="64"/>
  </r>
  <r>
    <s v="Id385"/>
    <s v="Whitacre"/>
    <n v="31.46"/>
    <n v="7.39"/>
    <s v="No"/>
    <s v="No"/>
    <x v="0"/>
    <n v="0"/>
    <x v="1"/>
    <x v="0"/>
    <d v="1960-07-09T00:00:00"/>
    <n v="27000.98"/>
    <s v="tier - 1"/>
    <s v="tier - 3"/>
    <s v="R1013"/>
    <n v="62"/>
  </r>
  <r>
    <s v="Id386"/>
    <s v="Wegener"/>
    <n v="30.86"/>
    <n v="6.18"/>
    <s v="No"/>
    <s v="Yes"/>
    <x v="0"/>
    <n v="2"/>
    <x v="0"/>
    <x v="0"/>
    <d v="2000-11-09T00:00:00"/>
    <n v="26936.98"/>
    <s v="tier - 1"/>
    <s v="tier - 3"/>
    <s v="R1011"/>
    <n v="22"/>
  </r>
  <r>
    <s v="Id387"/>
    <s v="Collie"/>
    <n v="31.96"/>
    <n v="8.86"/>
    <s v="No"/>
    <s v="No"/>
    <x v="0"/>
    <n v="0"/>
    <x v="0"/>
    <x v="0"/>
    <d v="2002-06-17T00:00:00"/>
    <n v="26927.69"/>
    <s v="tier - 1"/>
    <s v="tier - 3"/>
    <s v="R1011"/>
    <n v="20"/>
  </r>
  <r>
    <s v="Id388"/>
    <s v="Murphy"/>
    <n v="23.76"/>
    <n v="10.96"/>
    <s v="No"/>
    <s v="No"/>
    <x v="0"/>
    <n v="3"/>
    <x v="0"/>
    <x v="2"/>
    <d v="1958-12-25T00:00:00"/>
    <n v="26926.51"/>
    <s v="tier - 1"/>
    <s v="tier - 3"/>
    <s v="R1013"/>
    <n v="64"/>
  </r>
  <r>
    <s v="Id389"/>
    <s v="Butters"/>
    <n v="19.38"/>
    <n v="6.28"/>
    <s v="No"/>
    <s v="No"/>
    <x v="0"/>
    <n v="0"/>
    <x v="0"/>
    <x v="2"/>
    <d v="1991-08-22T00:00:00"/>
    <n v="26912.560000000001"/>
    <s v="tier - 1"/>
    <s v="tier - 3"/>
    <s v="R1011"/>
    <n v="31"/>
  </r>
  <r>
    <s v="Id390"/>
    <s v="Cook"/>
    <n v="16.21"/>
    <n v="6.29"/>
    <s v="Yes"/>
    <s v="No"/>
    <x v="0"/>
    <n v="1"/>
    <x v="0"/>
    <x v="3"/>
    <d v="1988-07-22T00:00:00"/>
    <n v="26607.89"/>
    <s v="tier - 1"/>
    <s v="tier - 3"/>
    <s v="R1011"/>
    <n v="34"/>
  </r>
  <r>
    <s v="Id391"/>
    <s v="Breen"/>
    <n v="32.54"/>
    <n v="4.0199999999999996"/>
    <s v="No"/>
    <s v="Yes"/>
    <x v="0"/>
    <n v="1"/>
    <x v="0"/>
    <x v="0"/>
    <d v="2004-09-05T00:00:00"/>
    <n v="26479.4"/>
    <s v="tier - 1"/>
    <s v="tier - 3"/>
    <s v="R1011"/>
    <n v="18"/>
  </r>
  <r>
    <s v="Id392"/>
    <s v="Fitzsimons"/>
    <n v="36.765000000000001"/>
    <n v="11.95"/>
    <s v="Yes"/>
    <s v="No"/>
    <x v="0"/>
    <n v="2"/>
    <x v="1"/>
    <x v="0"/>
    <d v="1970-08-27T00:00:00"/>
    <n v="26467.1"/>
    <s v="tier - 1"/>
    <s v="tier - 3"/>
    <s v="R1012"/>
    <n v="52"/>
  </r>
  <r>
    <s v="Id393"/>
    <s v="Houle"/>
    <n v="35.909999999999997"/>
    <n v="8.7100000000000009"/>
    <s v="No"/>
    <s v="No"/>
    <x v="0"/>
    <n v="0"/>
    <x v="1"/>
    <x v="0"/>
    <d v="1974-09-21T00:00:00"/>
    <n v="26392.26"/>
    <s v="tier - 1"/>
    <s v="tier - 3"/>
    <s v="R1024"/>
    <n v="48"/>
  </r>
  <r>
    <s v="Id394"/>
    <s v="Woodward"/>
    <n v="32.06"/>
    <n v="4.67"/>
    <s v="No"/>
    <s v="Yes"/>
    <x v="0"/>
    <n v="1"/>
    <x v="0"/>
    <x v="0"/>
    <d v="2004-12-05T00:00:00"/>
    <n v="26316.59"/>
    <s v="tier - 1"/>
    <s v="tier - 3"/>
    <s v="R1011"/>
    <n v="18"/>
  </r>
  <r>
    <s v="Id395"/>
    <s v="Ray"/>
    <n v="24.1"/>
    <n v="11.14"/>
    <s v="Yes"/>
    <s v="No"/>
    <x v="0"/>
    <n v="1"/>
    <x v="1"/>
    <x v="2"/>
    <d v="1975-06-04T00:00:00"/>
    <n v="26236.58"/>
    <s v="tier - 1"/>
    <s v="tier - 3"/>
    <s v="R1011"/>
    <n v="48"/>
  </r>
  <r>
    <s v="Id396"/>
    <s v="Jennings"/>
    <n v="27.1"/>
    <n v="9.0500000000000007"/>
    <s v="No"/>
    <s v="No"/>
    <x v="0"/>
    <n v="2"/>
    <x v="1"/>
    <x v="1"/>
    <d v="1973-07-07T00:00:00"/>
    <n v="26140.36"/>
    <s v="tier - 1"/>
    <s v="tier - 3"/>
    <s v="R1011"/>
    <n v="49"/>
  </r>
  <r>
    <s v="Id397"/>
    <s v="Fuller"/>
    <n v="24.42"/>
    <n v="11.31"/>
    <s v="No"/>
    <s v="No"/>
    <x v="0"/>
    <n v="0"/>
    <x v="0"/>
    <x v="2"/>
    <d v="2002-10-11T00:00:00"/>
    <n v="26125.67"/>
    <s v="tier - 1"/>
    <s v="tier - 3"/>
    <s v="R1013"/>
    <n v="20"/>
  </r>
  <r>
    <s v="Id398"/>
    <s v="Lovisek"/>
    <n v="26.695"/>
    <n v="4.68"/>
    <s v="Yes"/>
    <s v="No"/>
    <x v="0"/>
    <n v="2"/>
    <x v="0"/>
    <x v="1"/>
    <d v="1966-07-09T00:00:00"/>
    <n v="26109.33"/>
    <s v="tier - 1"/>
    <s v="tier - 3"/>
    <s v="R1012"/>
    <n v="56"/>
  </r>
  <r>
    <s v="Id399"/>
    <s v="Painter"/>
    <n v="27.79"/>
    <n v="6.05"/>
    <s v="Yes"/>
    <s v="Yes"/>
    <x v="0"/>
    <n v="1"/>
    <x v="0"/>
    <x v="1"/>
    <d v="2000-12-26T00:00:00"/>
    <n v="26026.97"/>
    <s v="tier - 1"/>
    <s v="tier - 3"/>
    <s v="R1011"/>
    <n v="22"/>
  </r>
  <r>
    <s v="Id400"/>
    <s v="Edwards"/>
    <n v="32.68"/>
    <n v="4.68"/>
    <s v="Yes"/>
    <s v="No"/>
    <x v="0"/>
    <n v="0"/>
    <x v="1"/>
    <x v="0"/>
    <d v="2001-06-05T00:00:00"/>
    <n v="26018.95"/>
    <s v="tier - 1"/>
    <s v="tier - 3"/>
    <s v="R1012"/>
    <n v="22"/>
  </r>
  <r>
    <s v="Id401"/>
    <s v="Liebl"/>
    <n v="26.4"/>
    <n v="9.5"/>
    <s v="Yes"/>
    <s v="No"/>
    <x v="0"/>
    <n v="2"/>
    <x v="1"/>
    <x v="1"/>
    <d v="1970-12-03T00:00:00"/>
    <n v="25992.82"/>
    <s v="tier - 1"/>
    <s v="tier - 3"/>
    <s v="R1013"/>
    <n v="52"/>
  </r>
  <r>
    <s v="Id402"/>
    <s v="Kasabian-Larson"/>
    <n v="23.655000000000001"/>
    <n v="10.84"/>
    <s v="Yes"/>
    <s v="No"/>
    <x v="1"/>
    <n v="1"/>
    <x v="0"/>
    <x v="2"/>
    <d v="1963-08-21T00:00:00"/>
    <n v="25678.78"/>
    <s v="tier - 1"/>
    <s v="tier - 3"/>
    <s v="R1012"/>
    <n v="59"/>
  </r>
  <r>
    <s v="Id403"/>
    <s v="Creamer"/>
    <n v="27.36"/>
    <n v="5.88"/>
    <s v="No"/>
    <s v="No"/>
    <x v="0"/>
    <n v="2"/>
    <x v="1"/>
    <x v="1"/>
    <d v="1972-07-17T00:00:00"/>
    <n v="25656.58"/>
    <s v="tier - 1"/>
    <s v="tier - 3"/>
    <s v="R1024"/>
    <n v="50"/>
  </r>
  <r>
    <s v="Id404"/>
    <s v="Kimbel"/>
    <n v="27.82"/>
    <n v="5.24"/>
    <s v="Yes"/>
    <s v="No"/>
    <x v="0"/>
    <n v="0"/>
    <x v="0"/>
    <x v="1"/>
    <d v="2001-08-02T00:00:00"/>
    <n v="25648.98"/>
    <s v="tier - 1"/>
    <s v="tier - 3"/>
    <s v="R1011"/>
    <n v="21"/>
  </r>
  <r>
    <s v="Id405"/>
    <s v="Livensparger"/>
    <n v="25.46"/>
    <n v="11.75"/>
    <s v="No"/>
    <s v="No"/>
    <x v="0"/>
    <n v="0"/>
    <x v="1"/>
    <x v="1"/>
    <d v="1968-12-11T00:00:00"/>
    <n v="25517.11"/>
    <s v="tier - 1"/>
    <s v="tier - 3"/>
    <s v="R1017"/>
    <n v="54"/>
  </r>
  <r>
    <s v="Id406"/>
    <s v="Grange"/>
    <n v="25.1"/>
    <n v="6.97"/>
    <s v="No"/>
    <s v="No"/>
    <x v="0"/>
    <n v="0"/>
    <x v="0"/>
    <x v="1"/>
    <d v="1968-08-22T00:00:00"/>
    <n v="25382.3"/>
    <s v="tier - 1"/>
    <s v="tier - 3"/>
    <s v="R1011"/>
    <n v="54"/>
  </r>
  <r>
    <s v="Id407"/>
    <s v="Nunlist"/>
    <n v="32.11"/>
    <n v="4.76"/>
    <s v="No"/>
    <s v="No"/>
    <x v="0"/>
    <n v="2"/>
    <x v="1"/>
    <x v="0"/>
    <d v="1972-09-26T00:00:00"/>
    <n v="25333.33"/>
    <s v="tier - 1"/>
    <s v="tier - 3"/>
    <s v="R1017"/>
    <n v="50"/>
  </r>
  <r>
    <s v="Id408"/>
    <s v="Cutter"/>
    <n v="29.8"/>
    <n v="8.24"/>
    <s v="Yes"/>
    <s v="No"/>
    <x v="0"/>
    <n v="1"/>
    <x v="0"/>
    <x v="1"/>
    <d v="1975-12-14T00:00:00"/>
    <n v="25309.49"/>
    <s v="tier - 1"/>
    <s v="tier - 3"/>
    <s v="R1011"/>
    <n v="47"/>
  </r>
  <r>
    <s v="Id409"/>
    <s v="Martin"/>
    <n v="24.01"/>
    <n v="4.76"/>
    <s v="No"/>
    <s v="No"/>
    <x v="0"/>
    <n v="1"/>
    <x v="0"/>
    <x v="2"/>
    <d v="1998-11-24T00:00:00"/>
    <n v="25127.22"/>
    <s v="tier - 1"/>
    <s v="tier - 3"/>
    <s v="R1011"/>
    <n v="24"/>
  </r>
  <r>
    <s v="Id410"/>
    <s v="Cooney"/>
    <n v="23.21"/>
    <n v="6.03"/>
    <s v="No"/>
    <s v="No"/>
    <x v="0"/>
    <n v="1"/>
    <x v="1"/>
    <x v="2"/>
    <d v="1998-06-14T00:00:00"/>
    <n v="25081.77"/>
    <s v="tier - 1"/>
    <s v="tier - 3"/>
    <s v="R1013"/>
    <n v="24"/>
  </r>
  <r>
    <s v="Id411"/>
    <s v="Bier"/>
    <n v="21.2"/>
    <n v="4.07"/>
    <s v="Yes"/>
    <s v="No"/>
    <x v="0"/>
    <n v="1"/>
    <x v="0"/>
    <x v="2"/>
    <d v="1995-12-04T00:00:00"/>
    <n v="25075.97"/>
    <s v="tier - 1"/>
    <s v="tier - 3"/>
    <s v="R1011"/>
    <n v="27"/>
  </r>
  <r>
    <s v="Id412"/>
    <s v="Muskopf"/>
    <n v="28.215"/>
    <n v="8.26"/>
    <s v="Yes"/>
    <s v="No"/>
    <x v="0"/>
    <n v="1"/>
    <x v="0"/>
    <x v="1"/>
    <d v="1975-11-14T00:00:00"/>
    <n v="24915.22"/>
    <s v="tier - 1"/>
    <s v="tier - 3"/>
    <s v="R1012"/>
    <n v="47"/>
  </r>
  <r>
    <s v="Id413"/>
    <s v="Sirak"/>
    <n v="38.094999999999999"/>
    <n v="4.76"/>
    <s v="No"/>
    <s v="No"/>
    <x v="0"/>
    <n v="1"/>
    <x v="1"/>
    <x v="0"/>
    <d v="1987-06-14T00:00:00"/>
    <n v="24915.05"/>
    <s v="tier - 1"/>
    <s v="tier - 3"/>
    <s v="R1024"/>
    <n v="35"/>
  </r>
  <r>
    <s v="Id414"/>
    <s v="Nelsen"/>
    <n v="22.61"/>
    <n v="6.13"/>
    <s v="Yes"/>
    <s v="No"/>
    <x v="1"/>
    <n v="1"/>
    <x v="0"/>
    <x v="2"/>
    <d v="1969-07-23T00:00:00"/>
    <n v="24873.38"/>
    <s v="tier - 1"/>
    <s v="tier - 3"/>
    <s v="R1024"/>
    <n v="53"/>
  </r>
  <r>
    <s v="Id415"/>
    <s v="Schallner"/>
    <n v="24.32"/>
    <n v="10.47"/>
    <s v="Yes"/>
    <s v="No"/>
    <x v="0"/>
    <n v="2"/>
    <x v="0"/>
    <x v="2"/>
    <d v="1970-11-26T00:00:00"/>
    <n v="24869.84"/>
    <s v="tier - 2"/>
    <s v="tier - 3"/>
    <s v="R1016"/>
    <n v="52"/>
  </r>
  <r>
    <s v="Id416"/>
    <s v="Dunlap"/>
    <n v="20.96"/>
    <n v="4.04"/>
    <s v="Yes"/>
    <s v="No"/>
    <x v="0"/>
    <n v="1"/>
    <x v="0"/>
    <x v="2"/>
    <d v="1995-06-10T00:00:00"/>
    <n v="24863.25"/>
    <s v="tier - 2"/>
    <s v="tier - 3"/>
    <s v="R1011"/>
    <n v="27"/>
  </r>
  <r>
    <s v="Id417"/>
    <s v="Messing"/>
    <n v="19.68"/>
    <n v="5.74"/>
    <s v="No"/>
    <s v="No"/>
    <x v="0"/>
    <n v="0"/>
    <x v="0"/>
    <x v="2"/>
    <d v="1994-09-09T00:00:00"/>
    <n v="24817.25"/>
    <s v="tier - 2"/>
    <s v="tier - 3"/>
    <s v="R1011"/>
    <n v="28"/>
  </r>
  <r>
    <s v="Id418"/>
    <s v="Bondell"/>
    <n v="18.100000000000001"/>
    <n v="6.33"/>
    <s v="No"/>
    <s v="No"/>
    <x v="0"/>
    <n v="1"/>
    <x v="0"/>
    <x v="3"/>
    <d v="1992-10-11T00:00:00"/>
    <n v="24795.040000000001"/>
    <s v="tier - 2"/>
    <s v="tier - 3"/>
    <s v="R1011"/>
    <n v="30"/>
  </r>
  <r>
    <s v="Id419"/>
    <s v="Gaughan"/>
    <n v="29.64"/>
    <n v="4.28"/>
    <s v="Yes"/>
    <s v="No"/>
    <x v="0"/>
    <n v="0"/>
    <x v="1"/>
    <x v="1"/>
    <d v="1996-08-28T00:00:00"/>
    <n v="24671.66"/>
    <s v="tier - 2"/>
    <s v="tier - 3"/>
    <s v="R1024"/>
    <n v="26"/>
  </r>
  <r>
    <s v="Id420"/>
    <s v="Gruman"/>
    <n v="25.3"/>
    <n v="9.4700000000000006"/>
    <s v="Yes"/>
    <s v="No"/>
    <x v="0"/>
    <n v="2"/>
    <x v="0"/>
    <x v="1"/>
    <d v="1970-06-12T00:00:00"/>
    <n v="24667.42"/>
    <s v="tier - 2"/>
    <s v="tier - 3"/>
    <s v="R1013"/>
    <n v="52"/>
  </r>
  <r>
    <s v="Id421"/>
    <s v="Whitlow"/>
    <n v="27.6"/>
    <n v="4.8499999999999996"/>
    <s v="Yes"/>
    <s v="No"/>
    <x v="0"/>
    <n v="0"/>
    <x v="1"/>
    <x v="1"/>
    <d v="1976-10-12T00:00:00"/>
    <n v="24603.05"/>
    <s v="tier - 2"/>
    <s v="tier - 3"/>
    <s v="R1011"/>
    <n v="46"/>
  </r>
  <r>
    <s v="Id422"/>
    <s v="Robinson"/>
    <n v="27.645"/>
    <n v="11.03"/>
    <s v="Yes"/>
    <s v="No"/>
    <x v="0"/>
    <n v="1"/>
    <x v="0"/>
    <x v="1"/>
    <d v="1975-06-13T00:00:00"/>
    <n v="24535.7"/>
    <s v="tier - 2"/>
    <s v="tier - 3"/>
    <s v="R1012"/>
    <n v="47"/>
  </r>
  <r>
    <s v="Id423"/>
    <s v="Sabo"/>
    <n v="27.6"/>
    <n v="5.22"/>
    <s v="No"/>
    <s v="No"/>
    <x v="0"/>
    <n v="2"/>
    <x v="0"/>
    <x v="1"/>
    <d v="1972-09-14T00:00:00"/>
    <n v="24520.26"/>
    <s v="tier - 2"/>
    <s v="tier - 3"/>
    <s v="R1011"/>
    <n v="50"/>
  </r>
  <r>
    <s v="Id424"/>
    <s v="Nazarian"/>
    <n v="25.08"/>
    <n v="9.52"/>
    <s v="Yes"/>
    <s v="No"/>
    <x v="0"/>
    <n v="2"/>
    <x v="1"/>
    <x v="1"/>
    <d v="1961-10-21T00:00:00"/>
    <n v="24513.09"/>
    <s v="tier - 2"/>
    <s v="tier - 3"/>
    <s v="R1013"/>
    <n v="61"/>
  </r>
  <r>
    <s v="Id425"/>
    <s v="Lerma"/>
    <n v="30.02"/>
    <n v="11.09"/>
    <s v="No"/>
    <s v="No"/>
    <x v="0"/>
    <n v="0"/>
    <x v="1"/>
    <x v="0"/>
    <d v="1968-07-06T00:00:00"/>
    <n v="24476.48"/>
    <s v="tier - 2"/>
    <s v="tier - 3"/>
    <s v="R1012"/>
    <n v="54"/>
  </r>
  <r>
    <s v="Id426"/>
    <s v="Dahl"/>
    <n v="27.36"/>
    <n v="9.4499999999999993"/>
    <s v="Yes"/>
    <s v="No"/>
    <x v="0"/>
    <n v="2"/>
    <x v="0"/>
    <x v="1"/>
    <d v="1970-11-30T00:00:00"/>
    <n v="24393.62"/>
    <s v="tier - 2"/>
    <s v="tier - 3"/>
    <s v="R1012"/>
    <n v="52"/>
  </r>
  <r>
    <s v="Id427"/>
    <s v="Surtees"/>
    <n v="22.2"/>
    <n v="5.51"/>
    <s v="No"/>
    <s v="No"/>
    <x v="0"/>
    <n v="0"/>
    <x v="0"/>
    <x v="2"/>
    <d v="1999-10-07T00:00:00"/>
    <n v="24387.74"/>
    <s v="tier - 2"/>
    <s v="tier - 3"/>
    <s v="R1011"/>
    <n v="23"/>
  </r>
  <r>
    <s v="Id428"/>
    <s v="Spetner"/>
    <n v="25.71"/>
    <n v="4.18"/>
    <s v="No"/>
    <s v="Yes"/>
    <x v="0"/>
    <n v="1"/>
    <x v="0"/>
    <x v="1"/>
    <d v="2004-08-03T00:00:00"/>
    <n v="24294.02"/>
    <s v="tier - 2"/>
    <s v="tier - 3"/>
    <s v="R1011"/>
    <n v="18"/>
  </r>
  <r>
    <s v="Id429"/>
    <s v="Brandon"/>
    <n v="41.91"/>
    <n v="5.98"/>
    <s v="Yes"/>
    <s v="No"/>
    <x v="0"/>
    <n v="1"/>
    <x v="1"/>
    <x v="0"/>
    <d v="1964-12-16T00:00:00"/>
    <n v="24227.34"/>
    <s v="tier - 2"/>
    <s v="tier - 3"/>
    <s v="R1013"/>
    <n v="58"/>
  </r>
  <r>
    <s v="Id430"/>
    <s v="Eley"/>
    <n v="25.85"/>
    <n v="10.16"/>
    <s v="No"/>
    <s v="No"/>
    <x v="0"/>
    <n v="0"/>
    <x v="0"/>
    <x v="1"/>
    <d v="1974-09-10T00:00:00"/>
    <n v="24180.93"/>
    <s v="tier - 2"/>
    <s v="tier - 3"/>
    <s v="R1013"/>
    <n v="48"/>
  </r>
  <r>
    <s v="Id431"/>
    <s v="Sedicum"/>
    <n v="23.844999999999999"/>
    <n v="11.71"/>
    <s v="No"/>
    <s v="No"/>
    <x v="0"/>
    <n v="2"/>
    <x v="0"/>
    <x v="2"/>
    <d v="1973-06-13T00:00:00"/>
    <n v="24106.91"/>
    <s v="tier - 2"/>
    <s v="tier - 3"/>
    <s v="R1024"/>
    <n v="49"/>
  </r>
  <r>
    <s v="Id432"/>
    <s v="Markle"/>
    <n v="30.59"/>
    <n v="5.23"/>
    <s v="No"/>
    <s v="No"/>
    <x v="1"/>
    <n v="1"/>
    <x v="1"/>
    <x v="0"/>
    <d v="2003-12-30T00:00:00"/>
    <n v="24059.68"/>
    <s v="tier - 2"/>
    <s v="tier - 3"/>
    <s v="R1012"/>
    <n v="19"/>
  </r>
  <r>
    <s v="Id433"/>
    <s v="Kunz"/>
    <n v="24.795000000000002"/>
    <n v="6.85"/>
    <s v="No"/>
    <s v="No"/>
    <x v="0"/>
    <n v="0"/>
    <x v="0"/>
    <x v="2"/>
    <d v="1971-07-10T00:00:00"/>
    <n v="23967.38"/>
    <s v="tier - 2"/>
    <s v="tier - 3"/>
    <s v="R1012"/>
    <n v="51"/>
  </r>
  <r>
    <s v="Id434"/>
    <s v="Wimert"/>
    <n v="24.13"/>
    <n v="7.05"/>
    <s v="Yes"/>
    <s v="No"/>
    <x v="0"/>
    <n v="2"/>
    <x v="0"/>
    <x v="2"/>
    <d v="1970-08-08T00:00:00"/>
    <n v="23887.66"/>
    <s v="tier - 2"/>
    <s v="tier - 3"/>
    <s v="R1012"/>
    <n v="52"/>
  </r>
  <r>
    <s v="Id435"/>
    <s v="Peterson"/>
    <n v="25.84"/>
    <n v="11.64"/>
    <s v="No"/>
    <s v="No"/>
    <x v="0"/>
    <n v="2"/>
    <x v="0"/>
    <x v="1"/>
    <d v="1973-06-27T00:00:00"/>
    <n v="23807.24"/>
    <s v="tier - 2"/>
    <s v="tier - 3"/>
    <s v="R1012"/>
    <n v="49"/>
  </r>
  <r>
    <s v="Id436"/>
    <s v="Mercier"/>
    <n v="28"/>
    <n v="10.52"/>
    <s v="No"/>
    <s v="No"/>
    <x v="0"/>
    <n v="0"/>
    <x v="0"/>
    <x v="1"/>
    <d v="1974-06-02T00:00:00"/>
    <n v="23568.27"/>
    <s v="tier - 2"/>
    <s v="tier - 3"/>
    <s v="R1011"/>
    <n v="49"/>
  </r>
  <r>
    <s v="Id437"/>
    <s v="Laurie"/>
    <n v="34.1"/>
    <n v="4.01"/>
    <s v="Yes"/>
    <s v="No"/>
    <x v="1"/>
    <n v="1"/>
    <x v="1"/>
    <x v="0"/>
    <d v="1983-08-26T00:00:00"/>
    <n v="23563.02"/>
    <s v="tier - 2"/>
    <s v="tier - 3"/>
    <s v="R1013"/>
    <n v="39"/>
  </r>
  <r>
    <s v="Id438"/>
    <s v="Sekaquaptewa"/>
    <n v="26.125"/>
    <n v="8.56"/>
    <s v="Yes"/>
    <s v="No"/>
    <x v="0"/>
    <n v="1"/>
    <x v="0"/>
    <x v="1"/>
    <d v="1975-11-13T00:00:00"/>
    <n v="23401.31"/>
    <s v="tier - 2"/>
    <s v="tier - 3"/>
    <s v="R1024"/>
    <n v="47"/>
  </r>
  <r>
    <s v="Id439"/>
    <s v="Frash"/>
    <n v="25.6"/>
    <n v="10.5"/>
    <s v="No"/>
    <s v="No"/>
    <x v="0"/>
    <n v="2"/>
    <x v="0"/>
    <x v="1"/>
    <d v="1973-10-22T00:00:00"/>
    <n v="23306.55"/>
    <s v="tier - 2"/>
    <s v="tier - 3"/>
    <s v="R1011"/>
    <n v="49"/>
  </r>
  <r>
    <s v="Id440"/>
    <s v="Bukowski"/>
    <n v="24.32"/>
    <n v="6.39"/>
    <s v="No"/>
    <s v="No"/>
    <x v="0"/>
    <n v="0"/>
    <x v="1"/>
    <x v="2"/>
    <d v="1994-10-03T00:00:00"/>
    <n v="23288.93"/>
    <s v="tier - 2"/>
    <s v="tier - 3"/>
    <s v="R1024"/>
    <n v="28"/>
  </r>
  <r>
    <s v="Id441"/>
    <s v="Sandahl"/>
    <n v="22.88"/>
    <n v="5.71"/>
    <s v="Yes"/>
    <s v="No"/>
    <x v="1"/>
    <n v="1"/>
    <x v="0"/>
    <x v="2"/>
    <d v="1969-11-14T00:00:00"/>
    <n v="23244.79"/>
    <s v="tier - 2"/>
    <s v="tier - 3"/>
    <s v="R1013"/>
    <n v="53"/>
  </r>
  <r>
    <s v="Id442"/>
    <s v="Speight"/>
    <n v="24.984999999999999"/>
    <n v="4.43"/>
    <s v="Yes"/>
    <s v="No"/>
    <x v="1"/>
    <n v="1"/>
    <x v="1"/>
    <x v="2"/>
    <d v="1997-08-07T00:00:00"/>
    <n v="23241.47"/>
    <s v="tier - 2"/>
    <s v="tier - 3"/>
    <s v="R1018"/>
    <n v="25"/>
  </r>
  <r>
    <s v="Id443"/>
    <s v="Lee"/>
    <n v="33.1"/>
    <n v="5.52"/>
    <s v="No"/>
    <s v="No"/>
    <x v="1"/>
    <n v="1"/>
    <x v="1"/>
    <x v="0"/>
    <d v="2003-12-14T00:00:00"/>
    <n v="23082.959999999999"/>
    <s v="tier - 2"/>
    <s v="tier - 3"/>
    <s v="R1011"/>
    <n v="19"/>
  </r>
  <r>
    <s v="Id444"/>
    <s v="Nielsen"/>
    <n v="27.83"/>
    <n v="9.1999999999999993"/>
    <s v="Yes"/>
    <s v="No"/>
    <x v="0"/>
    <n v="1"/>
    <x v="0"/>
    <x v="1"/>
    <d v="1975-09-09T00:00:00"/>
    <n v="23065.42"/>
    <s v="tier - 2"/>
    <s v="tier - 3"/>
    <s v="R1013"/>
    <n v="47"/>
  </r>
  <r>
    <s v="Id445"/>
    <s v="Zirdok"/>
    <n v="30.875"/>
    <n v="10.97"/>
    <s v="Yes"/>
    <s v="No"/>
    <x v="0"/>
    <n v="2"/>
    <x v="1"/>
    <x v="0"/>
    <d v="1970-11-09T00:00:00"/>
    <n v="23045.57"/>
    <s v="tier - 2"/>
    <s v="tier - 3"/>
    <s v="R1024"/>
    <n v="52"/>
  </r>
  <r>
    <s v="Id446"/>
    <s v="Crudale"/>
    <n v="27.265000000000001"/>
    <n v="4.25"/>
    <s v="No"/>
    <s v="No"/>
    <x v="1"/>
    <n v="1"/>
    <x v="1"/>
    <x v="1"/>
    <d v="2003-07-25T00:00:00"/>
    <n v="22493.66"/>
    <s v="tier - 2"/>
    <s v="tier - 3"/>
    <s v="R1012"/>
    <n v="19"/>
  </r>
  <r>
    <s v="Id447"/>
    <s v="Koopmans"/>
    <n v="26.7"/>
    <n v="5.23"/>
    <s v="No"/>
    <s v="No"/>
    <x v="1"/>
    <n v="1"/>
    <x v="0"/>
    <x v="1"/>
    <d v="1979-11-14T00:00:00"/>
    <n v="22478.6"/>
    <s v="tier - 2"/>
    <s v="tier - 2"/>
    <s v="R1011"/>
    <n v="43"/>
  </r>
  <r>
    <s v="Id448"/>
    <s v="Milani"/>
    <n v="29.925000000000001"/>
    <n v="5.96"/>
    <s v="Yes"/>
    <s v="No"/>
    <x v="1"/>
    <n v="1"/>
    <x v="0"/>
    <x v="1"/>
    <d v="1983-12-21T00:00:00"/>
    <n v="22462.04"/>
    <s v="tier - 2"/>
    <s v="tier - 2"/>
    <s v="R1019"/>
    <n v="39"/>
  </r>
  <r>
    <s v="Id449"/>
    <s v="Kelly"/>
    <n v="19.95"/>
    <n v="4.29"/>
    <s v="Yes"/>
    <s v="No"/>
    <x v="0"/>
    <n v="2"/>
    <x v="0"/>
    <x v="2"/>
    <d v="1966-08-18T00:00:00"/>
    <n v="22412.65"/>
    <s v="tier - 2"/>
    <s v="tier - 3"/>
    <s v="R1014"/>
    <n v="56"/>
  </r>
  <r>
    <s v="Id450"/>
    <s v="Finelli"/>
    <n v="24.225000000000001"/>
    <n v="4.09"/>
    <s v="No"/>
    <s v="No"/>
    <x v="0"/>
    <n v="0"/>
    <x v="1"/>
    <x v="2"/>
    <d v="1999-08-26T00:00:00"/>
    <n v="22395.74"/>
    <s v="tier - 2"/>
    <s v="tier - 2"/>
    <s v="R1024"/>
    <n v="23"/>
  </r>
  <r>
    <s v="Id451"/>
    <s v="Palmer"/>
    <n v="28.12"/>
    <n v="4.88"/>
    <s v="No"/>
    <s v="No"/>
    <x v="0"/>
    <n v="0"/>
    <x v="0"/>
    <x v="1"/>
    <d v="1982-12-27T00:00:00"/>
    <n v="22331.57"/>
    <s v="tier - 2"/>
    <s v="tier - 3"/>
    <s v="R1024"/>
    <n v="40"/>
  </r>
  <r>
    <s v="Id452"/>
    <s v="Wang"/>
    <n v="23.21"/>
    <n v="6.76"/>
    <s v="No"/>
    <s v="No"/>
    <x v="0"/>
    <n v="0"/>
    <x v="0"/>
    <x v="2"/>
    <d v="1971-06-16T00:00:00"/>
    <n v="22218.11"/>
    <s v="tier - 2"/>
    <s v="tier - 3"/>
    <s v="R1013"/>
    <n v="51"/>
  </r>
  <r>
    <s v="Id453"/>
    <s v="Beasley"/>
    <n v="23.98"/>
    <n v="10.67"/>
    <s v="No"/>
    <s v="No"/>
    <x v="0"/>
    <n v="0"/>
    <x v="1"/>
    <x v="2"/>
    <d v="1965-08-24T00:00:00"/>
    <n v="22192.44"/>
    <s v="tier - 2"/>
    <s v="tier - 3"/>
    <s v="R1013"/>
    <n v="57"/>
  </r>
  <r>
    <s v="Id454"/>
    <s v="Bedbury"/>
    <n v="30"/>
    <n v="6.21"/>
    <s v="No"/>
    <s v="No"/>
    <x v="0"/>
    <n v="0"/>
    <x v="0"/>
    <x v="0"/>
    <d v="1980-09-12T00:00:00"/>
    <n v="22144.03"/>
    <s v="tier - 2"/>
    <s v="tier - 3"/>
    <s v="R1011"/>
    <n v="42"/>
  </r>
  <r>
    <s v="Id455"/>
    <s v="Stemberger"/>
    <n v="17.350000000000001"/>
    <n v="5.03"/>
    <s v="Yes"/>
    <s v="No"/>
    <x v="0"/>
    <n v="0"/>
    <x v="0"/>
    <x v="3"/>
    <d v="2001-08-28T00:00:00"/>
    <n v="22097.62"/>
    <s v="tier - 2"/>
    <s v="tier - 3"/>
    <s v="R1011"/>
    <n v="21"/>
  </r>
  <r>
    <s v="Id456"/>
    <s v="Chebet"/>
    <n v="22.704999999999998"/>
    <n v="5.27"/>
    <s v="No"/>
    <s v="No"/>
    <x v="0"/>
    <n v="0"/>
    <x v="1"/>
    <x v="2"/>
    <d v="1989-10-14T00:00:00"/>
    <n v="21984.47"/>
    <s v="tier - 2"/>
    <s v="tier - 3"/>
    <s v="R1012"/>
    <n v="33"/>
  </r>
  <r>
    <s v="Id457"/>
    <s v="Muir"/>
    <n v="25.41"/>
    <n v="10.53"/>
    <s v="Yes"/>
    <s v="No"/>
    <x v="0"/>
    <n v="1"/>
    <x v="0"/>
    <x v="1"/>
    <d v="1975-12-19T00:00:00"/>
    <n v="21978.68"/>
    <s v="tier - 2"/>
    <s v="tier - 3"/>
    <s v="R1013"/>
    <n v="47"/>
  </r>
  <r>
    <s v="Id458"/>
    <s v="Yang"/>
    <n v="18.23"/>
    <n v="5.78"/>
    <s v="No"/>
    <s v="No"/>
    <x v="1"/>
    <n v="1"/>
    <x v="0"/>
    <x v="3"/>
    <d v="2003-09-28T00:00:00"/>
    <n v="21882.400000000001"/>
    <s v="tier - 2"/>
    <s v="tier - 3"/>
    <s v="R1011"/>
    <n v="19"/>
  </r>
  <r>
    <s v="Id459"/>
    <s v="Gravel"/>
    <n v="24.7"/>
    <n v="4.3600000000000003"/>
    <s v="No"/>
    <s v="No"/>
    <x v="1"/>
    <n v="1"/>
    <x v="0"/>
    <x v="2"/>
    <d v="1979-08-17T00:00:00"/>
    <n v="21880.82"/>
    <s v="tier - 2"/>
    <s v="tier - 3"/>
    <s v="R1012"/>
    <n v="43"/>
  </r>
  <r>
    <s v="Id460"/>
    <s v="Smith"/>
    <n v="37.4"/>
    <n v="9.7200000000000006"/>
    <s v="Yes"/>
    <s v="No"/>
    <x v="1"/>
    <n v="1"/>
    <x v="1"/>
    <x v="0"/>
    <d v="1963-08-27T00:00:00"/>
    <n v="21797"/>
    <s v="tier - 2"/>
    <s v="tier - 3"/>
    <s v="R1011"/>
    <n v="59"/>
  </r>
  <r>
    <s v="Id461"/>
    <s v="Williams"/>
    <n v="26.885000000000002"/>
    <n v="5.18"/>
    <s v="No"/>
    <s v="No"/>
    <x v="1"/>
    <n v="1"/>
    <x v="0"/>
    <x v="1"/>
    <d v="1979-09-28T00:00:00"/>
    <n v="21774.32"/>
    <s v="tier - 2"/>
    <s v="tier - 3"/>
    <s v="R1012"/>
    <n v="43"/>
  </r>
  <r>
    <s v="Id462"/>
    <s v="Meyer"/>
    <n v="25.27"/>
    <n v="5.29"/>
    <s v="No"/>
    <s v="No"/>
    <x v="1"/>
    <n v="1"/>
    <x v="0"/>
    <x v="1"/>
    <d v="1979-09-20T00:00:00"/>
    <n v="21771.34"/>
    <s v="tier - 2"/>
    <s v="tier - 3"/>
    <s v="R1024"/>
    <n v="43"/>
  </r>
  <r>
    <s v="Id463"/>
    <s v="Jamieson"/>
    <n v="23.655000000000001"/>
    <n v="4.8600000000000003"/>
    <s v="Yes"/>
    <s v="No"/>
    <x v="0"/>
    <n v="0"/>
    <x v="0"/>
    <x v="2"/>
    <d v="1976-07-18T00:00:00"/>
    <n v="21677.279999999999"/>
    <s v="tier - 2"/>
    <s v="tier - 3"/>
    <s v="R1012"/>
    <n v="46"/>
  </r>
  <r>
    <s v="Id464"/>
    <s v="Dufeal"/>
    <n v="55.05"/>
    <n v="7.66"/>
    <s v="No"/>
    <s v="No"/>
    <x v="0"/>
    <n v="0"/>
    <x v="1"/>
    <x v="0"/>
    <d v="1962-11-16T00:00:00"/>
    <n v="21661.16"/>
    <s v="tier - 2"/>
    <s v="tier - 2"/>
    <s v="R1012"/>
    <n v="60"/>
  </r>
  <r>
    <s v="Id465"/>
    <s v="Sansonetti"/>
    <n v="24.89"/>
    <n v="6.1"/>
    <s v="Yes"/>
    <s v="No"/>
    <x v="1"/>
    <n v="1"/>
    <x v="0"/>
    <x v="2"/>
    <d v="1983-12-25T00:00:00"/>
    <n v="21659.93"/>
    <s v="tier - 2"/>
    <s v="tier - 3"/>
    <s v="R1024"/>
    <n v="39"/>
  </r>
  <r>
    <s v="Id466"/>
    <s v="Koneazny"/>
    <n v="18.715"/>
    <n v="4.4400000000000004"/>
    <s v="No"/>
    <s v="No"/>
    <x v="0"/>
    <n v="0"/>
    <x v="1"/>
    <x v="2"/>
    <d v="1999-06-12T00:00:00"/>
    <n v="21595.38"/>
    <s v="tier - 2"/>
    <s v="tier - 3"/>
    <s v="R1012"/>
    <n v="23"/>
  </r>
  <r>
    <s v="Id467"/>
    <s v="Johnson"/>
    <n v="28.12"/>
    <n v="6.15"/>
    <s v="No"/>
    <s v="No"/>
    <x v="0"/>
    <n v="0"/>
    <x v="0"/>
    <x v="1"/>
    <d v="1990-11-21T00:00:00"/>
    <n v="21472.48"/>
    <s v="tier - 2"/>
    <s v="tier - 3"/>
    <s v="R1012"/>
    <n v="32"/>
  </r>
  <r>
    <s v="Id468"/>
    <s v="Glasson"/>
    <n v="26.6"/>
    <n v="4.53"/>
    <s v="No"/>
    <s v="No"/>
    <x v="0"/>
    <n v="0"/>
    <x v="0"/>
    <x v="1"/>
    <d v="1980-09-04T00:00:00"/>
    <n v="21348.71"/>
    <s v="tier - 2"/>
    <s v="tier - 3"/>
    <s v="R1012"/>
    <n v="42"/>
  </r>
  <r>
    <s v="Id469"/>
    <s v="Canitz"/>
    <n v="30.114999999999998"/>
    <n v="5.48"/>
    <s v="No"/>
    <s v="Yes"/>
    <x v="0"/>
    <n v="1"/>
    <x v="1"/>
    <x v="0"/>
    <d v="2004-08-04T00:00:00"/>
    <n v="21344.85"/>
    <s v="tier - 2"/>
    <s v="tier - 3"/>
    <s v="R1024"/>
    <n v="18"/>
  </r>
  <r>
    <s v="Id470"/>
    <s v="Li"/>
    <n v="24.605"/>
    <n v="5.48"/>
    <s v="No"/>
    <s v="No"/>
    <x v="0"/>
    <n v="0"/>
    <x v="0"/>
    <x v="2"/>
    <d v="1980-12-10T00:00:00"/>
    <n v="21259.38"/>
    <s v="tier - 2"/>
    <s v="tier - 3"/>
    <s v="R1019"/>
    <n v="42"/>
  </r>
  <r>
    <s v="Id471"/>
    <s v="Parsons"/>
    <n v="29.6"/>
    <n v="8.1"/>
    <s v="No"/>
    <s v="No"/>
    <x v="0"/>
    <n v="0"/>
    <x v="1"/>
    <x v="1"/>
    <d v="1974-09-03T00:00:00"/>
    <n v="21232.18"/>
    <s v="tier - 2"/>
    <s v="tier - 3"/>
    <s v="R1011"/>
    <n v="48"/>
  </r>
  <r>
    <s v="Id472"/>
    <s v="Raulli"/>
    <n v="24.42"/>
    <n v="7.16"/>
    <s v="No"/>
    <s v="No"/>
    <x v="0"/>
    <n v="0"/>
    <x v="0"/>
    <x v="2"/>
    <d v="1974-10-14T00:00:00"/>
    <n v="21223.68"/>
    <s v="tier - 2"/>
    <s v="tier - 2"/>
    <s v="R1013"/>
    <n v="48"/>
  </r>
  <r>
    <s v="Id473"/>
    <s v="Frome"/>
    <n v="20.9"/>
    <n v="4.55"/>
    <s v="Yes"/>
    <s v="No"/>
    <x v="1"/>
    <n v="1"/>
    <x v="0"/>
    <x v="2"/>
    <d v="1969-08-26T00:00:00"/>
    <n v="21195.82"/>
    <s v="tier - 2"/>
    <s v="tier - 2"/>
    <s v="R1013"/>
    <n v="53"/>
  </r>
  <r>
    <s v="Id474"/>
    <s v="Sevcik"/>
    <n v="22.895"/>
    <n v="6.03"/>
    <s v="No"/>
    <s v="No"/>
    <x v="0"/>
    <n v="0"/>
    <x v="0"/>
    <x v="2"/>
    <d v="1977-11-23T00:00:00"/>
    <n v="21098.55"/>
    <s v="tier - 2"/>
    <s v="tier - 3"/>
    <s v="R1012"/>
    <n v="45"/>
  </r>
  <r>
    <s v="Id475"/>
    <s v="Narang"/>
    <n v="28.3"/>
    <n v="5.47"/>
    <s v="Yes"/>
    <s v="No"/>
    <x v="1"/>
    <n v="1"/>
    <x v="0"/>
    <x v="1"/>
    <d v="1983-07-02T00:00:00"/>
    <n v="21082.16"/>
    <s v="tier - 2"/>
    <s v="tier - 2"/>
    <s v="R1011"/>
    <n v="39"/>
  </r>
  <r>
    <s v="Id476"/>
    <s v="Royston"/>
    <n v="54.3"/>
    <n v="4.1500000000000004"/>
    <s v="Yes"/>
    <s v="No"/>
    <x v="0"/>
    <n v="1"/>
    <x v="1"/>
    <x v="0"/>
    <d v="1964-11-19T00:00:00"/>
    <n v="20893.060000000001"/>
    <s v="tier - 2"/>
    <s v="tier - 2"/>
    <s v="R1012"/>
    <n v="58"/>
  </r>
  <r>
    <s v="Id477"/>
    <s v="Tieri"/>
    <n v="33.344999999999999"/>
    <n v="11.32"/>
    <s v="Yes"/>
    <s v="No"/>
    <x v="0"/>
    <n v="1"/>
    <x v="1"/>
    <x v="0"/>
    <d v="1975-12-08T00:00:00"/>
    <n v="20878.78"/>
    <s v="tier - 2"/>
    <s v="tier - 2"/>
    <s v="R1024"/>
    <n v="47"/>
  </r>
  <r>
    <s v="Id478"/>
    <s v="Whitney"/>
    <n v="33"/>
    <n v="9.51"/>
    <s v="Yes"/>
    <s v="No"/>
    <x v="0"/>
    <n v="0"/>
    <x v="1"/>
    <x v="0"/>
    <d v="1967-09-08T00:00:00"/>
    <n v="20781.490000000002"/>
    <s v="tier - 2"/>
    <s v="tier - 3"/>
    <s v="R1013"/>
    <n v="55"/>
  </r>
  <r>
    <s v="Id479"/>
    <s v="Wandzilak"/>
    <n v="28.024999999999999"/>
    <n v="7.67"/>
    <s v="Yes"/>
    <s v="No"/>
    <x v="0"/>
    <n v="1"/>
    <x v="0"/>
    <x v="1"/>
    <d v="1986-08-04T00:00:00"/>
    <n v="20773.63"/>
    <s v="tier - 2"/>
    <s v="tier - 3"/>
    <s v="R1017"/>
    <n v="36"/>
  </r>
  <r>
    <s v="Id480"/>
    <s v="Valenzona"/>
    <n v="28.69"/>
    <n v="6.23"/>
    <s v="No"/>
    <s v="No"/>
    <x v="0"/>
    <n v="1"/>
    <x v="0"/>
    <x v="1"/>
    <d v="1992-09-14T00:00:00"/>
    <n v="20745.990000000002"/>
    <s v="tier - 2"/>
    <s v="tier - 3"/>
    <s v="R1012"/>
    <n v="30"/>
  </r>
  <r>
    <s v="Id481"/>
    <s v="Young"/>
    <n v="40.28"/>
    <n v="8.9"/>
    <s v="No"/>
    <s v="No"/>
    <x v="0"/>
    <n v="0"/>
    <x v="1"/>
    <x v="0"/>
    <d v="1965-08-01T00:00:00"/>
    <n v="20709.02"/>
    <s v="tier - 2"/>
    <s v="tier - 3"/>
    <s v="R1019"/>
    <n v="57"/>
  </r>
  <r>
    <s v="Id482"/>
    <s v="Richards"/>
    <n v="37.299999999999997"/>
    <n v="7.79"/>
    <s v="Yes"/>
    <s v="No"/>
    <x v="0"/>
    <n v="0"/>
    <x v="1"/>
    <x v="0"/>
    <d v="1967-12-17T00:00:00"/>
    <n v="20630.28"/>
    <s v="tier - 2"/>
    <s v="tier - 3"/>
    <s v="R1011"/>
    <n v="55"/>
  </r>
  <r>
    <s v="Id483"/>
    <s v="Alexson"/>
    <n v="54.47"/>
    <n v="4.49"/>
    <s v="Yes"/>
    <s v="No"/>
    <x v="0"/>
    <n v="2"/>
    <x v="1"/>
    <x v="0"/>
    <d v="1966-07-09T00:00:00"/>
    <n v="20568.32"/>
    <s v="tier - 2"/>
    <s v="tier - 3"/>
    <s v="R1012"/>
    <n v="56"/>
  </r>
  <r>
    <s v="Id484"/>
    <s v="Wright"/>
    <n v="38.06"/>
    <n v="5.24"/>
    <s v="Yes"/>
    <s v="No"/>
    <x v="1"/>
    <n v="1"/>
    <x v="1"/>
    <x v="0"/>
    <d v="1969-10-13T00:00:00"/>
    <n v="20463"/>
    <s v="tier - 2"/>
    <s v="tier - 2"/>
    <s v="R1013"/>
    <n v="53"/>
  </r>
  <r>
    <s v="Id485"/>
    <s v="McKenna"/>
    <n v="51.47"/>
    <n v="9.6"/>
    <s v="No"/>
    <s v="No"/>
    <x v="0"/>
    <n v="0"/>
    <x v="1"/>
    <x v="0"/>
    <d v="1962-10-18T00:00:00"/>
    <n v="20446.849999999999"/>
    <s v="tier - 2"/>
    <s v="tier - 2"/>
    <s v="R1012"/>
    <n v="60"/>
  </r>
  <r>
    <s v="Id486"/>
    <s v="Sallade"/>
    <n v="29.8"/>
    <n v="5.78"/>
    <s v="Yes"/>
    <s v="No"/>
    <x v="0"/>
    <n v="0"/>
    <x v="1"/>
    <x v="1"/>
    <d v="1985-07-12T00:00:00"/>
    <n v="20420.599999999999"/>
    <s v="tier - 2"/>
    <s v="tier - 2"/>
    <s v="R1011"/>
    <n v="37"/>
  </r>
  <r>
    <s v="Id487"/>
    <s v="Argall"/>
    <n v="49.77"/>
    <n v="7.02"/>
    <s v="No"/>
    <s v="No"/>
    <x v="0"/>
    <n v="0"/>
    <x v="1"/>
    <x v="0"/>
    <d v="1962-07-02T00:00:00"/>
    <n v="20354.5"/>
    <s v="tier - 2"/>
    <s v="tier - 2"/>
    <s v="R1026"/>
    <n v="60"/>
  </r>
  <r>
    <s v="Id488"/>
    <s v="Patchell"/>
    <n v="25.555"/>
    <n v="4.09"/>
    <s v="Yes"/>
    <s v="No"/>
    <x v="0"/>
    <n v="0"/>
    <x v="0"/>
    <x v="1"/>
    <d v="1985-09-17T00:00:00"/>
    <n v="20296.86"/>
    <s v="tier - 2"/>
    <s v="tier - 2"/>
    <s v="R1024"/>
    <n v="37"/>
  </r>
  <r>
    <s v="Id489"/>
    <s v="Catoggio"/>
    <n v="29.64"/>
    <n v="4.93"/>
    <s v="No"/>
    <s v="No"/>
    <x v="1"/>
    <n v="1"/>
    <x v="1"/>
    <x v="1"/>
    <d v="1993-09-07T00:00:00"/>
    <n v="20277.810000000001"/>
    <s v="tier - 2"/>
    <s v="tier - 2"/>
    <s v="R1016"/>
    <n v="29"/>
  </r>
  <r>
    <s v="Id490"/>
    <s v="Adams"/>
    <n v="53.93"/>
    <n v="5.34"/>
    <s v="Yes"/>
    <s v="No"/>
    <x v="0"/>
    <n v="2"/>
    <x v="1"/>
    <x v="0"/>
    <d v="1966-08-22T00:00:00"/>
    <n v="20253.84"/>
    <s v="tier - 2"/>
    <s v="tier - 2"/>
    <s v="R1012"/>
    <n v="56"/>
  </r>
  <r>
    <s v="Id491"/>
    <s v="Windt"/>
    <n v="28.024999999999999"/>
    <n v="5.65"/>
    <s v="No"/>
    <s v="No"/>
    <x v="0"/>
    <n v="1"/>
    <x v="0"/>
    <x v="1"/>
    <d v="1987-10-17T00:00:00"/>
    <n v="20234.849999999999"/>
    <s v="tier - 2"/>
    <s v="tier - 3"/>
    <s v="R1012"/>
    <n v="35"/>
  </r>
  <r>
    <s v="Id492"/>
    <s v="Ryan"/>
    <n v="27.5"/>
    <n v="4.49"/>
    <s v="No"/>
    <s v="No"/>
    <x v="0"/>
    <n v="0"/>
    <x v="1"/>
    <x v="1"/>
    <d v="1994-06-08T00:00:00"/>
    <n v="20177.669999999998"/>
    <s v="tier - 2"/>
    <s v="tier - 3"/>
    <s v="R1011"/>
    <n v="29"/>
  </r>
  <r>
    <s v="Id493"/>
    <s v="Marion"/>
    <n v="21.8"/>
    <n v="10.55"/>
    <s v="No"/>
    <s v="No"/>
    <x v="0"/>
    <n v="0"/>
    <x v="0"/>
    <x v="2"/>
    <d v="2002-07-09T00:00:00"/>
    <n v="20167.34"/>
    <s v="tier - 2"/>
    <s v="tier - 3"/>
    <s v="R1011"/>
    <n v="20"/>
  </r>
  <r>
    <s v="Id494"/>
    <s v="Raffetto"/>
    <n v="26.41"/>
    <n v="4.92"/>
    <s v="Yes"/>
    <s v="No"/>
    <x v="1"/>
    <n v="1"/>
    <x v="0"/>
    <x v="1"/>
    <d v="1983-10-06T00:00:00"/>
    <n v="20149.32"/>
    <s v="tier - 2"/>
    <s v="tier - 3"/>
    <s v="R1016"/>
    <n v="39"/>
  </r>
  <r>
    <s v="Id495"/>
    <s v="Young"/>
    <n v="27.835000000000001"/>
    <n v="5.9"/>
    <s v="Yes"/>
    <s v="No"/>
    <x v="0"/>
    <n v="1"/>
    <x v="0"/>
    <x v="1"/>
    <d v="1988-07-25T00:00:00"/>
    <n v="20009.63"/>
    <s v="tier - 2"/>
    <s v="tier - 3"/>
    <s v="R1012"/>
    <n v="34"/>
  </r>
  <r>
    <s v="Id496"/>
    <s v="Oehlke"/>
    <n v="51.74"/>
    <n v="4.9800000000000004"/>
    <s v="Yes"/>
    <s v="No"/>
    <x v="0"/>
    <n v="2"/>
    <x v="1"/>
    <x v="0"/>
    <d v="1966-08-10T00:00:00"/>
    <n v="19995.29"/>
    <s v="tier - 2"/>
    <s v="tier - 3"/>
    <s v="R1026"/>
    <n v="56"/>
  </r>
  <r>
    <s v="Id497"/>
    <s v="Sudol"/>
    <n v="23.37"/>
    <n v="5.8"/>
    <s v="No"/>
    <s v="No"/>
    <x v="0"/>
    <n v="0"/>
    <x v="0"/>
    <x v="2"/>
    <d v="1980-10-09T00:00:00"/>
    <n v="19964.75"/>
    <s v="tier - 2"/>
    <s v="tier - 3"/>
    <s v="R1024"/>
    <n v="42"/>
  </r>
  <r>
    <s v="Id498"/>
    <s v="Van Es"/>
    <n v="29.7"/>
    <n v="6.21"/>
    <s v="Yes"/>
    <s v="No"/>
    <x v="1"/>
    <n v="1"/>
    <x v="0"/>
    <x v="1"/>
    <d v="1997-10-18T00:00:00"/>
    <n v="19933.46"/>
    <s v="tier - 2"/>
    <s v="tier - 3"/>
    <s v="R1011"/>
    <n v="25"/>
  </r>
  <r>
    <s v="Id499"/>
    <s v="Dolge"/>
    <n v="20.045000000000002"/>
    <n v="6.17"/>
    <s v="No"/>
    <s v="No"/>
    <x v="1"/>
    <n v="1"/>
    <x v="0"/>
    <x v="2"/>
    <d v="1979-10-30T00:00:00"/>
    <n v="19798.05"/>
    <s v="tier - 2"/>
    <s v="tier - 3"/>
    <s v="R1024"/>
    <n v="43"/>
  </r>
  <r>
    <s v="Id500"/>
    <s v="Marlier"/>
    <n v="27.83"/>
    <n v="5.36"/>
    <s v="No"/>
    <s v="No"/>
    <x v="0"/>
    <n v="2"/>
    <x v="1"/>
    <x v="1"/>
    <d v="1972-06-14T00:00:00"/>
    <n v="19749.38"/>
    <s v="tier - 2"/>
    <s v="tier - 3"/>
    <s v="R1013"/>
    <n v="50"/>
  </r>
  <r>
    <s v="Id501"/>
    <s v="Girard"/>
    <n v="28.93"/>
    <n v="5.2"/>
    <s v="No"/>
    <s v="No"/>
    <x v="0"/>
    <n v="0"/>
    <x v="0"/>
    <x v="1"/>
    <d v="1990-08-08T00:00:00"/>
    <n v="19719.689999999999"/>
    <s v="tier - 2"/>
    <s v="tier - 3"/>
    <s v="R1013"/>
    <n v="32"/>
  </r>
  <r>
    <s v="Id502"/>
    <s v="Lee"/>
    <n v="33.82"/>
    <n v="5.42"/>
    <s v="No"/>
    <s v="No"/>
    <x v="0"/>
    <n v="0"/>
    <x v="1"/>
    <x v="0"/>
    <d v="1994-08-27T00:00:00"/>
    <n v="19673.34"/>
    <s v="tier - 2"/>
    <s v="tier - 3"/>
    <s v="R1012"/>
    <n v="28"/>
  </r>
  <r>
    <s v="Id503"/>
    <s v="Hubbard"/>
    <n v="20.234999999999999"/>
    <n v="6.84"/>
    <s v="No"/>
    <s v="No"/>
    <x v="0"/>
    <n v="0"/>
    <x v="0"/>
    <x v="2"/>
    <d v="1978-09-24T00:00:00"/>
    <n v="19594.810000000001"/>
    <s v="tier - 2"/>
    <s v="tier - 3"/>
    <s v="R1024"/>
    <n v="44"/>
  </r>
  <r>
    <s v="Id504"/>
    <s v="Koester"/>
    <n v="49.2"/>
    <n v="10.9"/>
    <s v="Yes"/>
    <s v="No"/>
    <x v="1"/>
    <n v="1"/>
    <x v="1"/>
    <x v="0"/>
    <d v="1963-07-14T00:00:00"/>
    <n v="19551.34"/>
    <s v="tier - 2"/>
    <s v="tier - 3"/>
    <s v="R1012"/>
    <n v="59"/>
  </r>
  <r>
    <s v="Id505"/>
    <s v="Matthews"/>
    <n v="26.4"/>
    <n v="4.87"/>
    <s v="Yes"/>
    <s v="No"/>
    <x v="0"/>
    <n v="0"/>
    <x v="0"/>
    <x v="1"/>
    <d v="1985-09-17T00:00:00"/>
    <n v="19539.240000000002"/>
    <s v="tier - 2"/>
    <s v="tier - 3"/>
    <s v="R1013"/>
    <n v="37"/>
  </r>
  <r>
    <s v="Id506"/>
    <s v="Rubinich"/>
    <n v="28.38"/>
    <n v="6.07"/>
    <s v="No"/>
    <s v="No"/>
    <x v="0"/>
    <n v="1"/>
    <x v="0"/>
    <x v="1"/>
    <d v="1992-08-19T00:00:00"/>
    <n v="19521.97"/>
    <s v="tier - 2"/>
    <s v="tier - 3"/>
    <s v="R1013"/>
    <n v="30"/>
  </r>
  <r>
    <s v="Id507"/>
    <s v="Alban"/>
    <n v="24.64"/>
    <n v="4.33"/>
    <s v="No"/>
    <s v="No"/>
    <x v="0"/>
    <n v="0"/>
    <x v="0"/>
    <x v="2"/>
    <d v="1980-11-08T00:00:00"/>
    <n v="19515.54"/>
    <s v="tier - 2"/>
    <s v="tier - 3"/>
    <s v="R1013"/>
    <n v="42"/>
  </r>
  <r>
    <s v="Id508"/>
    <s v="Corcoran"/>
    <n v="39.71"/>
    <n v="5.83"/>
    <s v="No"/>
    <s v="No"/>
    <x v="0"/>
    <n v="1"/>
    <x v="1"/>
    <x v="0"/>
    <d v="1987-11-30T00:00:00"/>
    <n v="19496.72"/>
    <s v="tier - 2"/>
    <s v="tier - 3"/>
    <s v="R1019"/>
    <n v="35"/>
  </r>
  <r>
    <s v="Id509"/>
    <s v="Sargent"/>
    <n v="22.22"/>
    <n v="5.5"/>
    <s v="No"/>
    <s v="No"/>
    <x v="0"/>
    <n v="0"/>
    <x v="0"/>
    <x v="2"/>
    <d v="1982-12-15T00:00:00"/>
    <n v="19444.27"/>
    <s v="tier - 2"/>
    <s v="tier - 3"/>
    <s v="R1013"/>
    <n v="40"/>
  </r>
  <r>
    <s v="Id510"/>
    <s v="Watson"/>
    <n v="33.344999999999999"/>
    <n v="4.79"/>
    <s v="No"/>
    <s v="No"/>
    <x v="1"/>
    <n v="1"/>
    <x v="1"/>
    <x v="0"/>
    <d v="1993-09-06T00:00:00"/>
    <n v="19442.349999999999"/>
    <s v="tier - 2"/>
    <s v="tier - 3"/>
    <s v="R1012"/>
    <n v="29"/>
  </r>
  <r>
    <s v="Id511"/>
    <s v="Esponda"/>
    <n v="24.42"/>
    <n v="5.81"/>
    <s v="No"/>
    <s v="No"/>
    <x v="0"/>
    <n v="1"/>
    <x v="0"/>
    <x v="2"/>
    <d v="1987-06-30T00:00:00"/>
    <n v="19362"/>
    <s v="tier - 2"/>
    <s v="tier - 3"/>
    <s v="R1013"/>
    <n v="35"/>
  </r>
  <r>
    <s v="Id512"/>
    <s v="Krall"/>
    <n v="29.81"/>
    <n v="5.58"/>
    <s v="No"/>
    <s v="No"/>
    <x v="0"/>
    <n v="0"/>
    <x v="0"/>
    <x v="1"/>
    <d v="1991-08-24T00:00:00"/>
    <n v="19350.37"/>
    <s v="tier - 2"/>
    <s v="tier - 3"/>
    <s v="R1013"/>
    <n v="31"/>
  </r>
  <r>
    <s v="Id513"/>
    <s v="Poskin"/>
    <n v="51.18"/>
    <n v="4.4000000000000004"/>
    <s v="Yes"/>
    <s v="No"/>
    <x v="0"/>
    <n v="2"/>
    <x v="1"/>
    <x v="0"/>
    <d v="1966-11-15T00:00:00"/>
    <n v="19321.060000000001"/>
    <s v="tier - 2"/>
    <s v="tier - 3"/>
    <s v="R1012"/>
    <n v="56"/>
  </r>
  <r>
    <s v="Id514"/>
    <s v="Halfmann"/>
    <n v="51.37"/>
    <n v="8.18"/>
    <s v="Yes"/>
    <s v="No"/>
    <x v="0"/>
    <n v="0"/>
    <x v="1"/>
    <x v="0"/>
    <d v="1967-07-29T00:00:00"/>
    <n v="19259.96"/>
    <s v="tier - 2"/>
    <s v="tier - 3"/>
    <s v="R1012"/>
    <n v="55"/>
  </r>
  <r>
    <s v="Id515"/>
    <s v="Klapper"/>
    <n v="36.19"/>
    <n v="5.52"/>
    <s v="Yes"/>
    <s v="No"/>
    <x v="0"/>
    <n v="0"/>
    <x v="1"/>
    <x v="0"/>
    <d v="1985-12-28T00:00:00"/>
    <n v="19214.71"/>
    <s v="tier - 2"/>
    <s v="tier - 3"/>
    <s v="R1013"/>
    <n v="37"/>
  </r>
  <r>
    <s v="Id516"/>
    <s v="George"/>
    <n v="25.9"/>
    <n v="4.84"/>
    <s v="No"/>
    <s v="No"/>
    <x v="0"/>
    <n v="0"/>
    <x v="0"/>
    <x v="1"/>
    <d v="1991-09-16T00:00:00"/>
    <n v="19199.939999999999"/>
    <s v="tier - 2"/>
    <s v="tier - 3"/>
    <s v="R1011"/>
    <n v="31"/>
  </r>
  <r>
    <s v="Id517"/>
    <s v="Hicks"/>
    <n v="35.72"/>
    <n v="4.08"/>
    <s v="No"/>
    <s v="No"/>
    <x v="1"/>
    <n v="1"/>
    <x v="1"/>
    <x v="0"/>
    <d v="1979-07-02T00:00:00"/>
    <n v="19144.580000000002"/>
    <s v="tier - 2"/>
    <s v="tier - 3"/>
    <s v="R1024"/>
    <n v="43"/>
  </r>
  <r>
    <s v="Id518"/>
    <s v="Lockyer"/>
    <n v="27.94"/>
    <n v="4.4800000000000004"/>
    <s v="No"/>
    <s v="No"/>
    <x v="1"/>
    <n v="1"/>
    <x v="0"/>
    <x v="1"/>
    <d v="1993-09-28T00:00:00"/>
    <n v="19107.78"/>
    <s v="tier - 2"/>
    <s v="tier - 3"/>
    <s v="R1013"/>
    <n v="29"/>
  </r>
  <r>
    <s v="Id519"/>
    <s v="Byrnes"/>
    <n v="27.1"/>
    <n v="5.73"/>
    <s v="No"/>
    <s v="No"/>
    <x v="0"/>
    <n v="0"/>
    <x v="0"/>
    <x v="1"/>
    <d v="1989-06-05T00:00:00"/>
    <n v="19040.88"/>
    <s v="tier - 2"/>
    <s v="tier - 3"/>
    <s v="R1011"/>
    <n v="34"/>
  </r>
  <r>
    <s v="Id520"/>
    <s v="Norris"/>
    <n v="18.3"/>
    <n v="5.46"/>
    <s v="Yes"/>
    <s v="No"/>
    <x v="1"/>
    <n v="1"/>
    <x v="0"/>
    <x v="3"/>
    <d v="1983-12-19T00:00:00"/>
    <n v="19023.259999999998"/>
    <s v="tier - 2"/>
    <s v="tier - 3"/>
    <s v="R1011"/>
    <n v="39"/>
  </r>
  <r>
    <s v="Id521"/>
    <s v="Darda"/>
    <n v="25.3"/>
    <n v="5.0199999999999996"/>
    <s v="Yes"/>
    <s v="No"/>
    <x v="0"/>
    <n v="1"/>
    <x v="0"/>
    <x v="1"/>
    <d v="1988-10-24T00:00:00"/>
    <n v="18972.5"/>
    <s v="tier - 2"/>
    <s v="tier - 3"/>
    <s v="R1013"/>
    <n v="34"/>
  </r>
  <r>
    <s v="Id522"/>
    <s v="Otstot"/>
    <n v="38.83"/>
    <n v="6.36"/>
    <s v="No"/>
    <s v="No"/>
    <x v="0"/>
    <n v="1"/>
    <x v="1"/>
    <x v="0"/>
    <d v="1992-11-30T00:00:00"/>
    <n v="18963.169999999998"/>
    <s v="tier - 2"/>
    <s v="tier - 3"/>
    <s v="R1013"/>
    <n v="30"/>
  </r>
  <r>
    <s v="Id523"/>
    <s v="Bowley"/>
    <n v="27.6"/>
    <n v="5.36"/>
    <s v="No"/>
    <s v="No"/>
    <x v="0"/>
    <n v="1"/>
    <x v="1"/>
    <x v="1"/>
    <d v="1998-08-06T00:00:00"/>
    <n v="18955.22"/>
    <s v="tier - 2"/>
    <s v="tier - 3"/>
    <s v="R1011"/>
    <n v="24"/>
  </r>
  <r>
    <s v="Id524"/>
    <s v="Rogers"/>
    <n v="46.4"/>
    <n v="8.3699999999999992"/>
    <s v="Yes"/>
    <s v="No"/>
    <x v="1"/>
    <n v="1"/>
    <x v="1"/>
    <x v="0"/>
    <d v="1963-10-20T00:00:00"/>
    <n v="18954.560000000001"/>
    <s v="tier - 2"/>
    <s v="tier - 3"/>
    <s v="R1026"/>
    <n v="59"/>
  </r>
  <r>
    <s v="Id525"/>
    <s v="Mclaughlin"/>
    <n v="51.92"/>
    <n v="5.18"/>
    <s v="Yes"/>
    <s v="No"/>
    <x v="1"/>
    <n v="1"/>
    <x v="1"/>
    <x v="0"/>
    <d v="1969-08-03T00:00:00"/>
    <n v="18932.810000000001"/>
    <s v="tier - 2"/>
    <s v="tier - 3"/>
    <s v="R1012"/>
    <n v="53"/>
  </r>
  <r>
    <s v="Id526"/>
    <s v="Ziegler"/>
    <n v="32.395000000000003"/>
    <n v="5.68"/>
    <s v="Yes"/>
    <s v="No"/>
    <x v="0"/>
    <n v="1"/>
    <x v="1"/>
    <x v="0"/>
    <d v="1995-09-27T00:00:00"/>
    <n v="18903.490000000002"/>
    <s v="tier - 2"/>
    <s v="tier - 3"/>
    <s v="R1024"/>
    <n v="27"/>
  </r>
  <r>
    <s v="Id527"/>
    <s v="Hughey"/>
    <n v="46.19"/>
    <n v="7.31"/>
    <s v="Yes"/>
    <s v="No"/>
    <x v="1"/>
    <n v="1"/>
    <x v="1"/>
    <x v="0"/>
    <d v="1963-12-06T00:00:00"/>
    <n v="18883.330000000002"/>
    <s v="tier - 2"/>
    <s v="tier - 3"/>
    <s v="R1026"/>
    <n v="59"/>
  </r>
  <r>
    <s v="Id528"/>
    <s v="Knast"/>
    <n v="27.93"/>
    <n v="4.67"/>
    <s v="No"/>
    <s v="No"/>
    <x v="1"/>
    <n v="1"/>
    <x v="1"/>
    <x v="1"/>
    <d v="2003-07-24T00:00:00"/>
    <n v="18838.7"/>
    <s v="tier - 2"/>
    <s v="tier - 3"/>
    <s v="R1012"/>
    <n v="19"/>
  </r>
  <r>
    <s v="Id529"/>
    <s v="Stob"/>
    <n v="45.62"/>
    <n v="6.87"/>
    <s v="No"/>
    <s v="No"/>
    <x v="0"/>
    <n v="0"/>
    <x v="1"/>
    <x v="0"/>
    <d v="1962-12-18T00:00:00"/>
    <n v="18815.53"/>
    <s v="tier - 2"/>
    <s v="tier - 3"/>
    <s v="R1023"/>
    <n v="60"/>
  </r>
  <r>
    <s v="Id530"/>
    <s v="Jensen"/>
    <n v="35.31"/>
    <n v="5.87"/>
    <s v="No"/>
    <s v="No"/>
    <x v="1"/>
    <n v="1"/>
    <x v="1"/>
    <x v="0"/>
    <d v="1979-10-15T00:00:00"/>
    <n v="18806.150000000001"/>
    <s v="tier - 2"/>
    <s v="tier - 3"/>
    <s v="R1013"/>
    <n v="43"/>
  </r>
  <r>
    <s v="Id531"/>
    <s v="Mutter"/>
    <n v="30.4"/>
    <n v="4.07"/>
    <s v="Yes"/>
    <s v="No"/>
    <x v="0"/>
    <n v="1"/>
    <x v="1"/>
    <x v="0"/>
    <d v="1995-11-28T00:00:00"/>
    <n v="18804.75"/>
    <s v="tier - 2"/>
    <s v="tier - 3"/>
    <s v="R1012"/>
    <n v="27"/>
  </r>
  <r>
    <s v="Id532"/>
    <s v="Ahern"/>
    <n v="20.13"/>
    <n v="6.47"/>
    <s v="No"/>
    <s v="No"/>
    <x v="1"/>
    <n v="1"/>
    <x v="0"/>
    <x v="2"/>
    <d v="1979-11-19T00:00:00"/>
    <n v="18767.740000000002"/>
    <s v="tier - 2"/>
    <s v="tier - 3"/>
    <s v="R1013"/>
    <n v="43"/>
  </r>
  <r>
    <s v="Id533"/>
    <s v="Chviruk"/>
    <n v="23.655000000000001"/>
    <n v="5.14"/>
    <s v="No"/>
    <s v="No"/>
    <x v="0"/>
    <n v="1"/>
    <x v="0"/>
    <x v="2"/>
    <d v="1992-12-27T00:00:00"/>
    <n v="18765.88"/>
    <s v="tier - 2"/>
    <s v="tier - 3"/>
    <s v="R1012"/>
    <n v="30"/>
  </r>
  <r>
    <s v="Id534"/>
    <s v="Meehan"/>
    <n v="49.05"/>
    <n v="9.77"/>
    <s v="Yes"/>
    <s v="No"/>
    <x v="0"/>
    <n v="0"/>
    <x v="1"/>
    <x v="0"/>
    <d v="1967-08-30T00:00:00"/>
    <n v="18694.689999999999"/>
    <s v="tier - 2"/>
    <s v="tier - 3"/>
    <s v="R1023"/>
    <n v="55"/>
  </r>
  <r>
    <s v="Id535"/>
    <s v="Gammon"/>
    <n v="51.94"/>
    <n v="8.8000000000000007"/>
    <s v="Yes"/>
    <s v="No"/>
    <x v="0"/>
    <n v="2"/>
    <x v="1"/>
    <x v="0"/>
    <d v="1970-10-17T00:00:00"/>
    <n v="18682.740000000002"/>
    <s v="tier - 2"/>
    <s v="tier - 3"/>
    <s v="R1012"/>
    <n v="52"/>
  </r>
  <r>
    <s v="Id536"/>
    <s v="Lee"/>
    <n v="29.83"/>
    <n v="5.84"/>
    <s v="No"/>
    <s v="No"/>
    <x v="0"/>
    <n v="1"/>
    <x v="0"/>
    <x v="1"/>
    <d v="1998-09-23T00:00:00"/>
    <n v="18648.419999999998"/>
    <s v="tier - 2"/>
    <s v="tier - 3"/>
    <s v="R1019"/>
    <n v="24"/>
  </r>
  <r>
    <s v="Id537"/>
    <s v="Franco"/>
    <n v="22.6"/>
    <n v="10.43"/>
    <s v="Yes"/>
    <s v="No"/>
    <x v="0"/>
    <n v="1"/>
    <x v="0"/>
    <x v="2"/>
    <d v="1986-08-12T00:00:00"/>
    <n v="18608.259999999998"/>
    <s v="tier - 2"/>
    <s v="tier - 3"/>
    <s v="R1011"/>
    <n v="36"/>
  </r>
  <r>
    <s v="Id538"/>
    <s v="Patterson"/>
    <n v="46.69"/>
    <n v="4.25"/>
    <s v="Yes"/>
    <s v="No"/>
    <x v="0"/>
    <n v="1"/>
    <x v="1"/>
    <x v="0"/>
    <d v="1964-09-26T00:00:00"/>
    <n v="18443.11"/>
    <s v="tier - 2"/>
    <s v="tier - 3"/>
    <s v="R1012"/>
    <n v="58"/>
  </r>
  <r>
    <s v="Id539"/>
    <s v="Valdes"/>
    <n v="28.49"/>
    <n v="4.8899999999999997"/>
    <s v="No"/>
    <s v="No"/>
    <x v="0"/>
    <n v="0"/>
    <x v="0"/>
    <x v="1"/>
    <d v="1999-12-15T00:00:00"/>
    <n v="18328.240000000002"/>
    <s v="tier - 2"/>
    <s v="tier - 3"/>
    <s v="R1013"/>
    <n v="23"/>
  </r>
  <r>
    <s v="Id540"/>
    <s v="Craig"/>
    <n v="28.5"/>
    <n v="5.55"/>
    <s v="Yes"/>
    <s v="No"/>
    <x v="0"/>
    <n v="1"/>
    <x v="0"/>
    <x v="1"/>
    <d v="1995-07-04T00:00:00"/>
    <n v="18310.740000000002"/>
    <s v="tier - 2"/>
    <s v="tier - 3"/>
    <s v="R1012"/>
    <n v="27"/>
  </r>
  <r>
    <s v="Id541"/>
    <s v="Whipple"/>
    <n v="24.4"/>
    <n v="4.5199999999999996"/>
    <s v="No"/>
    <s v="No"/>
    <x v="0"/>
    <n v="1"/>
    <x v="0"/>
    <x v="2"/>
    <d v="1992-12-25T00:00:00"/>
    <n v="18259.22"/>
    <s v="tier - 2"/>
    <s v="tier - 3"/>
    <s v="R1011"/>
    <n v="30"/>
  </r>
  <r>
    <s v="Id542"/>
    <s v="Marton"/>
    <n v="29.15"/>
    <n v="4.45"/>
    <s v="Yes"/>
    <s v="No"/>
    <x v="0"/>
    <n v="1"/>
    <x v="0"/>
    <x v="1"/>
    <d v="1995-08-03T00:00:00"/>
    <n v="18246.5"/>
    <s v="tier - 2"/>
    <s v="tier - 3"/>
    <s v="R1013"/>
    <n v="27"/>
  </r>
  <r>
    <s v="Id543"/>
    <s v="Hildebrandt"/>
    <n v="27.28"/>
    <n v="4.72"/>
    <s v="No"/>
    <s v="Yes"/>
    <x v="0"/>
    <n v="1"/>
    <x v="0"/>
    <x v="1"/>
    <d v="2004-09-10T00:00:00"/>
    <n v="18223.45"/>
    <s v="tier - 2"/>
    <s v="tier - 3"/>
    <s v="R1013"/>
    <n v="18"/>
  </r>
  <r>
    <s v="Id544"/>
    <s v="Biggs"/>
    <n v="32.229999999999997"/>
    <n v="4.6500000000000004"/>
    <s v="Yes"/>
    <s v="No"/>
    <x v="1"/>
    <n v="1"/>
    <x v="1"/>
    <x v="0"/>
    <d v="1997-06-15T00:00:00"/>
    <n v="18218.16"/>
    <s v="tier - 2"/>
    <s v="tier - 3"/>
    <s v="R1013"/>
    <n v="25"/>
  </r>
  <r>
    <s v="Id545"/>
    <s v="Shigezumi"/>
    <n v="44.2"/>
    <n v="11.34"/>
    <s v="Yes"/>
    <s v="No"/>
    <x v="1"/>
    <n v="1"/>
    <x v="1"/>
    <x v="0"/>
    <d v="1963-07-04T00:00:00"/>
    <n v="18208.34"/>
    <s v="tier - 2"/>
    <s v="tier - 3"/>
    <s v="R1026"/>
    <n v="59"/>
  </r>
  <r>
    <s v="Id546"/>
    <s v="Meineke"/>
    <n v="29.734999999999999"/>
    <n v="4.53"/>
    <s v="No"/>
    <s v="No"/>
    <x v="1"/>
    <n v="1"/>
    <x v="1"/>
    <x v="1"/>
    <d v="1993-07-12T00:00:00"/>
    <n v="18157.88"/>
    <s v="tier - 2"/>
    <s v="tier - 3"/>
    <s v="R1012"/>
    <n v="29"/>
  </r>
  <r>
    <s v="Id547"/>
    <s v="Ludington"/>
    <n v="28.31"/>
    <n v="6.35"/>
    <s v="No"/>
    <s v="No"/>
    <x v="0"/>
    <n v="0"/>
    <x v="0"/>
    <x v="1"/>
    <d v="1999-10-24T00:00:00"/>
    <n v="18033.97"/>
    <s v="tier - 2"/>
    <s v="tier - 3"/>
    <s v="R1012"/>
    <n v="23"/>
  </r>
  <r>
    <s v="Id548"/>
    <s v="Perrich"/>
    <n v="46.62"/>
    <n v="8.51"/>
    <s v="No"/>
    <s v="No"/>
    <x v="0"/>
    <n v="0"/>
    <x v="1"/>
    <x v="0"/>
    <d v="1965-10-17T00:00:00"/>
    <n v="18031.189999999999"/>
    <s v="tier - 1"/>
    <s v="tier - 3"/>
    <s v="R1012"/>
    <n v="57"/>
  </r>
  <r>
    <s v="Id549"/>
    <s v="Cervantes"/>
    <n v="51.75"/>
    <n v="8.59"/>
    <s v="Yes"/>
    <s v="No"/>
    <x v="0"/>
    <n v="1"/>
    <x v="1"/>
    <x v="0"/>
    <d v="1975-06-27T00:00:00"/>
    <n v="18031.16"/>
    <s v="tier - 1"/>
    <s v="tier - 3"/>
    <s v="R1023"/>
    <n v="47"/>
  </r>
  <r>
    <s v="Id550"/>
    <s v="Andrews"/>
    <n v="25.7"/>
    <n v="4.13"/>
    <s v="Yes"/>
    <s v="No"/>
    <x v="0"/>
    <n v="0"/>
    <x v="0"/>
    <x v="1"/>
    <d v="2001-09-28T00:00:00"/>
    <n v="17942.11"/>
    <s v="tier - 1"/>
    <s v="tier - 3"/>
    <s v="R1011"/>
    <n v="21"/>
  </r>
  <r>
    <s v="Id551"/>
    <s v="Ruvalcaba"/>
    <n v="31.79"/>
    <n v="4.55"/>
    <s v="No"/>
    <s v="No"/>
    <x v="0"/>
    <n v="0"/>
    <x v="1"/>
    <x v="0"/>
    <d v="1977-10-17T00:00:00"/>
    <n v="17929.3"/>
    <s v="tier - 1"/>
    <s v="tier - 3"/>
    <s v="R1013"/>
    <n v="45"/>
  </r>
  <r>
    <s v="Id552"/>
    <s v="King"/>
    <n v="24.795000000000002"/>
    <n v="4.5199999999999996"/>
    <s v="No"/>
    <s v="No"/>
    <x v="0"/>
    <n v="0"/>
    <x v="0"/>
    <x v="2"/>
    <d v="1989-12-04T00:00:00"/>
    <n v="17904.53"/>
    <s v="tier - 1"/>
    <s v="tier - 3"/>
    <s v="R1017"/>
    <n v="33"/>
  </r>
  <r>
    <s v="Id553"/>
    <s v="Stone"/>
    <n v="53.98"/>
    <n v="5.07"/>
    <s v="No"/>
    <s v="No"/>
    <x v="1"/>
    <n v="1"/>
    <x v="1"/>
    <x v="0"/>
    <d v="1979-11-12T00:00:00"/>
    <n v="17882.669999999998"/>
    <s v="tier - 1"/>
    <s v="tier - 3"/>
    <s v="R1012"/>
    <n v="43"/>
  </r>
  <r>
    <s v="Id554"/>
    <s v="Campbell"/>
    <n v="41.325000000000003"/>
    <n v="4.04"/>
    <s v="Yes"/>
    <s v="No"/>
    <x v="1"/>
    <n v="1"/>
    <x v="1"/>
    <x v="0"/>
    <d v="1997-08-26T00:00:00"/>
    <n v="17878.900000000001"/>
    <s v="tier - 1"/>
    <s v="tier - 3"/>
    <s v="R1024"/>
    <n v="25"/>
  </r>
  <r>
    <s v="Id555"/>
    <s v="Asher"/>
    <n v="51.65"/>
    <n v="5.3"/>
    <s v="Yes"/>
    <s v="No"/>
    <x v="0"/>
    <n v="0"/>
    <x v="1"/>
    <x v="0"/>
    <d v="1976-12-12T00:00:00"/>
    <n v="17862.919999999998"/>
    <s v="tier - 1"/>
    <s v="tier - 3"/>
    <s v="R1012"/>
    <n v="46"/>
  </r>
  <r>
    <s v="Id556"/>
    <s v="Mazzotta"/>
    <n v="44.52"/>
    <n v="8.64"/>
    <s v="Yes"/>
    <s v="No"/>
    <x v="1"/>
    <n v="1"/>
    <x v="1"/>
    <x v="0"/>
    <d v="1963-12-08T00:00:00"/>
    <n v="17832.599999999999"/>
    <s v="tier - 1"/>
    <s v="tier - 3"/>
    <s v="R1012"/>
    <n v="59"/>
  </r>
  <r>
    <s v="Id557"/>
    <s v="Huttl"/>
    <n v="53.29"/>
    <n v="4.03"/>
    <s v="No"/>
    <s v="No"/>
    <x v="1"/>
    <n v="1"/>
    <x v="1"/>
    <x v="0"/>
    <d v="1979-10-10T00:00:00"/>
    <n v="17779.939999999999"/>
    <s v="tier - 1"/>
    <s v="tier - 3"/>
    <s v="R1012"/>
    <n v="43"/>
  </r>
  <r>
    <s v="Id558"/>
    <s v="Ferron"/>
    <n v="46.63"/>
    <n v="4.26"/>
    <s v="Yes"/>
    <s v="No"/>
    <x v="0"/>
    <n v="2"/>
    <x v="1"/>
    <x v="0"/>
    <d v="1966-06-21T00:00:00"/>
    <n v="17777.73"/>
    <s v="tier - 1"/>
    <s v="tier - 3"/>
    <s v="R1012"/>
    <n v="56"/>
  </r>
  <r>
    <s v="Id559"/>
    <s v="Colarusso"/>
    <n v="28.88"/>
    <n v="5.35"/>
    <s v="No"/>
    <s v="No"/>
    <x v="1"/>
    <n v="1"/>
    <x v="0"/>
    <x v="1"/>
    <d v="2003-07-14T00:00:00"/>
    <n v="17748.509999999998"/>
    <s v="tier - 1"/>
    <s v="tier - 3"/>
    <s v="R1012"/>
    <n v="19"/>
  </r>
  <r>
    <s v="Id560"/>
    <s v="Pearlman"/>
    <n v="23.98"/>
    <n v="4.9000000000000004"/>
    <s v="No"/>
    <s v="No"/>
    <x v="0"/>
    <n v="0"/>
    <x v="0"/>
    <x v="2"/>
    <d v="1994-07-01T00:00:00"/>
    <n v="17663.14"/>
    <s v="tier - 1"/>
    <s v="tier - 3"/>
    <s v="R1013"/>
    <n v="28"/>
  </r>
  <r>
    <s v="Id561"/>
    <s v="O'Mara"/>
    <n v="23.65"/>
    <n v="4.5"/>
    <s v="No"/>
    <s v="No"/>
    <x v="0"/>
    <n v="0"/>
    <x v="1"/>
    <x v="2"/>
    <d v="1990-10-25T00:00:00"/>
    <n v="17626.240000000002"/>
    <s v="tier - 1"/>
    <s v="tier - 3"/>
    <s v="R1013"/>
    <n v="32"/>
  </r>
  <r>
    <s v="Id562"/>
    <s v="Niska"/>
    <n v="49.09"/>
    <n v="8.3800000000000008"/>
    <s v="Yes"/>
    <s v="No"/>
    <x v="0"/>
    <n v="2"/>
    <x v="1"/>
    <x v="0"/>
    <d v="1970-07-26T00:00:00"/>
    <n v="17584.72"/>
    <s v="tier - 1"/>
    <s v="tier - 3"/>
    <s v="R1012"/>
    <n v="52"/>
  </r>
  <r>
    <s v="Id563"/>
    <s v="Schlich"/>
    <n v="28.024999999999999"/>
    <n v="7.03"/>
    <s v="No"/>
    <s v="No"/>
    <x v="0"/>
    <n v="0"/>
    <x v="0"/>
    <x v="1"/>
    <d v="2002-08-25T00:00:00"/>
    <n v="17560.38"/>
    <s v="tier - 1"/>
    <s v="tier - 3"/>
    <s v="R1012"/>
    <n v="20"/>
  </r>
  <r>
    <s v="Id564"/>
    <s v="Zidek"/>
    <n v="43.32"/>
    <n v="8.75"/>
    <s v="Yes"/>
    <s v="No"/>
    <x v="1"/>
    <n v="1"/>
    <x v="1"/>
    <x v="0"/>
    <d v="1963-11-16T00:00:00"/>
    <n v="17556.88"/>
    <s v="tier - 1"/>
    <s v="tier - 3"/>
    <s v="R1012"/>
    <n v="59"/>
  </r>
  <r>
    <s v="Id565"/>
    <s v="Ellgass"/>
    <n v="45.92"/>
    <n v="9.51"/>
    <s v="No"/>
    <s v="No"/>
    <x v="0"/>
    <n v="0"/>
    <x v="1"/>
    <x v="0"/>
    <d v="1968-07-12T00:00:00"/>
    <n v="17507.47"/>
    <s v="tier - 1"/>
    <s v="tier - 3"/>
    <s v="R1026"/>
    <n v="54"/>
  </r>
  <r>
    <s v="Id566"/>
    <s v="Lowe"/>
    <n v="44.03"/>
    <n v="9.36"/>
    <s v="No"/>
    <s v="No"/>
    <x v="0"/>
    <n v="0"/>
    <x v="1"/>
    <x v="0"/>
    <d v="1965-06-16T00:00:00"/>
    <n v="17505.650000000001"/>
    <s v="tier - 1"/>
    <s v="tier - 3"/>
    <s v="R1023"/>
    <n v="57"/>
  </r>
  <r>
    <s v="Id567"/>
    <s v="Malone"/>
    <n v="24.6"/>
    <n v="4.8099999999999996"/>
    <s v="No"/>
    <s v="No"/>
    <x v="0"/>
    <n v="0"/>
    <x v="0"/>
    <x v="2"/>
    <d v="1990-12-29T00:00:00"/>
    <n v="17496.310000000001"/>
    <s v="tier - 1"/>
    <s v="tier - 3"/>
    <s v="R1011"/>
    <n v="32"/>
  </r>
  <r>
    <s v="Id568"/>
    <s v="Dumke"/>
    <n v="49.15"/>
    <n v="8.08"/>
    <s v="No"/>
    <s v="No"/>
    <x v="0"/>
    <n v="0"/>
    <x v="1"/>
    <x v="0"/>
    <d v="1971-06-08T00:00:00"/>
    <n v="17479.53"/>
    <s v="tier - 1"/>
    <s v="tier - 3"/>
    <s v="R1012"/>
    <n v="52"/>
  </r>
  <r>
    <s v="Id569"/>
    <s v="Strong"/>
    <n v="28.31"/>
    <n v="6.29"/>
    <s v="No"/>
    <s v="No"/>
    <x v="1"/>
    <n v="1"/>
    <x v="0"/>
    <x v="1"/>
    <d v="2003-11-02T00:00:00"/>
    <n v="17468.98"/>
    <s v="tier - 1"/>
    <s v="tier - 3"/>
    <s v="R1012"/>
    <n v="19"/>
  </r>
  <r>
    <s v="Id570"/>
    <s v="Ferguson"/>
    <n v="22.99"/>
    <n v="6.29"/>
    <s v="No"/>
    <s v="No"/>
    <x v="0"/>
    <n v="1"/>
    <x v="0"/>
    <x v="2"/>
    <d v="1992-10-18T00:00:00"/>
    <n v="17361.77"/>
    <s v="tier - 1"/>
    <s v="tier - 3"/>
    <s v="R1012"/>
    <n v="30"/>
  </r>
  <r>
    <s v="Id571"/>
    <s v="Klein"/>
    <n v="29.07"/>
    <n v="5.12"/>
    <s v="No"/>
    <s v="No"/>
    <x v="1"/>
    <n v="1"/>
    <x v="0"/>
    <x v="1"/>
    <d v="2003-11-01T00:00:00"/>
    <n v="17352.68"/>
    <s v="tier - 1"/>
    <s v="tier - 3"/>
    <s v="R1012"/>
    <n v="19"/>
  </r>
  <r>
    <s v="Id572"/>
    <s v="Eusebio"/>
    <n v="42.02"/>
    <n v="9.9499999999999993"/>
    <s v="Yes"/>
    <s v="No"/>
    <x v="1"/>
    <n v="1"/>
    <x v="1"/>
    <x v="0"/>
    <d v="1963-07-12T00:00:00"/>
    <n v="17337.580000000002"/>
    <s v="tier - 1"/>
    <s v="tier - 3"/>
    <s v="R1023"/>
    <n v="59"/>
  </r>
  <r>
    <s v="Id573"/>
    <s v="Szolosi"/>
    <n v="49.07"/>
    <n v="9.08"/>
    <s v="Yes"/>
    <s v="No"/>
    <x v="0"/>
    <n v="1"/>
    <x v="1"/>
    <x v="0"/>
    <d v="1975-08-25T00:00:00"/>
    <n v="17253.43"/>
    <s v="tier - 1"/>
    <s v="tier - 3"/>
    <s v="R1026"/>
    <n v="47"/>
  </r>
  <r>
    <s v="Id574"/>
    <s v="Butler"/>
    <n v="19.8"/>
    <n v="4.82"/>
    <s v="No"/>
    <s v="No"/>
    <x v="0"/>
    <n v="0"/>
    <x v="0"/>
    <x v="2"/>
    <d v="1982-10-22T00:00:00"/>
    <n v="17179.52"/>
    <s v="tier - 1"/>
    <s v="tier - 3"/>
    <s v="R1013"/>
    <n v="40"/>
  </r>
  <r>
    <s v="Id575"/>
    <s v="Fukuchi"/>
    <n v="27.36"/>
    <n v="4.6500000000000004"/>
    <s v="No"/>
    <s v="Yes"/>
    <x v="0"/>
    <n v="1"/>
    <x v="0"/>
    <x v="1"/>
    <d v="2004-08-18T00:00:00"/>
    <n v="17178.68"/>
    <s v="tier - 1"/>
    <s v="tier - 3"/>
    <s v="R1019"/>
    <n v="18"/>
  </r>
  <r>
    <s v="Id576"/>
    <s v="Drucker"/>
    <n v="42.95"/>
    <n v="5.16"/>
    <s v="Yes"/>
    <s v="No"/>
    <x v="0"/>
    <n v="1"/>
    <x v="1"/>
    <x v="0"/>
    <d v="1964-06-07T00:00:00"/>
    <n v="17174.52"/>
    <s v="tier - 1"/>
    <s v="tier - 3"/>
    <s v="R1012"/>
    <n v="59"/>
  </r>
  <r>
    <s v="Id577"/>
    <s v="Aziz"/>
    <n v="42.66"/>
    <n v="10.44"/>
    <s v="No"/>
    <s v="No"/>
    <x v="0"/>
    <n v="0"/>
    <x v="1"/>
    <x v="0"/>
    <d v="1965-09-16T00:00:00"/>
    <n v="17172.27"/>
    <s v="tier - 1"/>
    <s v="tier - 3"/>
    <s v="R1026"/>
    <n v="57"/>
  </r>
  <r>
    <s v="Id578"/>
    <s v="Pak"/>
    <n v="33.630000000000003"/>
    <n v="5.69"/>
    <s v="No"/>
    <s v="No"/>
    <x v="0"/>
    <n v="1"/>
    <x v="1"/>
    <x v="0"/>
    <d v="1998-06-03T00:00:00"/>
    <n v="17128.43"/>
    <s v="tier - 1"/>
    <s v="tier - 3"/>
    <s v="R1016"/>
    <n v="25"/>
  </r>
  <r>
    <s v="Id579"/>
    <s v="Kieta"/>
    <n v="26.84"/>
    <n v="6.5"/>
    <s v="No"/>
    <s v="No"/>
    <x v="0"/>
    <n v="0"/>
    <x v="0"/>
    <x v="1"/>
    <d v="2002-06-28T00:00:00"/>
    <n v="17085.27"/>
    <s v="tier - 1"/>
    <s v="tier - 3"/>
    <s v="R1013"/>
    <n v="20"/>
  </r>
  <r>
    <s v="Id580"/>
    <s v="Velez"/>
    <n v="28.3"/>
    <n v="5.73"/>
    <s v="No"/>
    <s v="No"/>
    <x v="1"/>
    <n v="1"/>
    <x v="0"/>
    <x v="1"/>
    <d v="2003-12-26T00:00:00"/>
    <n v="17081.080000000002"/>
    <s v="tier - 1"/>
    <s v="tier - 3"/>
    <s v="R1011"/>
    <n v="19"/>
  </r>
  <r>
    <s v="Id581"/>
    <s v="Bussiere"/>
    <n v="27.06"/>
    <n v="5.74"/>
    <s v="Yes"/>
    <s v="No"/>
    <x v="0"/>
    <n v="0"/>
    <x v="0"/>
    <x v="1"/>
    <d v="1996-06-10T00:00:00"/>
    <n v="17043.34"/>
    <s v="tier - 1"/>
    <s v="tier - 3"/>
    <s v="R1013"/>
    <n v="26"/>
  </r>
  <r>
    <s v="Id582"/>
    <s v="McCartney"/>
    <n v="47.13"/>
    <n v="8.6999999999999993"/>
    <s v="No"/>
    <s v="No"/>
    <x v="0"/>
    <n v="0"/>
    <x v="1"/>
    <x v="0"/>
    <d v="1971-08-22T00:00:00"/>
    <n v="17016.009999999998"/>
    <s v="tier - 1"/>
    <s v="tier - 3"/>
    <s v="R1023"/>
    <n v="51"/>
  </r>
  <r>
    <s v="Id583"/>
    <s v="Bambauer"/>
    <n v="51.72"/>
    <n v="5.09"/>
    <s v="No"/>
    <s v="No"/>
    <x v="0"/>
    <n v="0"/>
    <x v="1"/>
    <x v="0"/>
    <d v="1980-07-16T00:00:00"/>
    <n v="16990.55"/>
    <s v="tier - 1"/>
    <s v="tier - 3"/>
    <s v="R1012"/>
    <n v="42"/>
  </r>
  <r>
    <s v="Id584"/>
    <s v="Mertz"/>
    <n v="48.59"/>
    <n v="5.57"/>
    <s v="No"/>
    <s v="No"/>
    <x v="0"/>
    <n v="0"/>
    <x v="1"/>
    <x v="0"/>
    <d v="1977-08-25T00:00:00"/>
    <n v="16921.09"/>
    <s v="tier - 1"/>
    <s v="tier - 3"/>
    <s v="R1023"/>
    <n v="45"/>
  </r>
  <r>
    <s v="Id585"/>
    <s v="Mason"/>
    <n v="45.18"/>
    <n v="10.87"/>
    <s v="No"/>
    <s v="No"/>
    <x v="0"/>
    <n v="0"/>
    <x v="1"/>
    <x v="0"/>
    <d v="1968-10-21T00:00:00"/>
    <n v="16903.5"/>
    <s v="tier - 1"/>
    <s v="tier - 3"/>
    <s v="R1012"/>
    <n v="54"/>
  </r>
  <r>
    <s v="Id586"/>
    <s v="Rotich"/>
    <n v="27.9"/>
    <n v="6.02"/>
    <s v="No"/>
    <s v="No"/>
    <x v="1"/>
    <n v="1"/>
    <x v="0"/>
    <x v="1"/>
    <d v="2003-09-10T00:00:00"/>
    <n v="16884.919999999998"/>
    <s v="tier - 1"/>
    <s v="tier - 3"/>
    <s v="R1011"/>
    <n v="19"/>
  </r>
  <r>
    <s v="Id587"/>
    <s v="Fetzer"/>
    <n v="51.33"/>
    <n v="7"/>
    <s v="No"/>
    <s v="No"/>
    <x v="0"/>
    <n v="0"/>
    <x v="1"/>
    <x v="0"/>
    <d v="1974-08-08T00:00:00"/>
    <n v="16841.32"/>
    <s v="tier - 1"/>
    <s v="tier - 3"/>
    <s v="R1011"/>
    <n v="48"/>
  </r>
  <r>
    <s v="Id588"/>
    <s v="Mattis"/>
    <n v="30.59"/>
    <n v="5.56"/>
    <s v="Yes"/>
    <s v="No"/>
    <x v="0"/>
    <n v="1"/>
    <x v="1"/>
    <x v="0"/>
    <d v="1995-10-19T00:00:00"/>
    <n v="16796.41"/>
    <s v="tier - 1"/>
    <s v="tier - 3"/>
    <s v="R1024"/>
    <n v="27"/>
  </r>
  <r>
    <s v="Id589"/>
    <s v="Cochran"/>
    <n v="39.229999999999997"/>
    <n v="8.4499999999999993"/>
    <s v="No"/>
    <s v="No"/>
    <x v="0"/>
    <n v="0"/>
    <x v="1"/>
    <x v="0"/>
    <d v="1962-07-29T00:00:00"/>
    <n v="16779.400000000001"/>
    <s v="tier - 2"/>
    <s v="tier - 3"/>
    <s v="R1026"/>
    <n v="60"/>
  </r>
  <r>
    <s v="Id590"/>
    <s v="Balinsky"/>
    <n v="19.094999999999999"/>
    <n v="6.19"/>
    <s v="No"/>
    <s v="No"/>
    <x v="0"/>
    <n v="0"/>
    <x v="0"/>
    <x v="2"/>
    <d v="1989-09-23T00:00:00"/>
    <n v="16776.3"/>
    <s v="tier - 2"/>
    <s v="tier - 3"/>
    <s v="R1024"/>
    <n v="33"/>
  </r>
  <r>
    <s v="Id591"/>
    <s v="Reilly"/>
    <n v="49.72"/>
    <n v="7.71"/>
    <s v="No"/>
    <s v="No"/>
    <x v="0"/>
    <n v="0"/>
    <x v="1"/>
    <x v="0"/>
    <d v="1974-08-28T00:00:00"/>
    <n v="16770.990000000002"/>
    <s v="tier - 2"/>
    <s v="tier - 3"/>
    <s v="R1012"/>
    <n v="48"/>
  </r>
  <r>
    <s v="Id592"/>
    <s v="Johnson"/>
    <n v="21.754999999999999"/>
    <n v="4.63"/>
    <s v="No"/>
    <s v="No"/>
    <x v="1"/>
    <n v="1"/>
    <x v="0"/>
    <x v="2"/>
    <d v="1993-11-05T00:00:00"/>
    <n v="16657.72"/>
    <s v="tier - 2"/>
    <s v="tier - 3"/>
    <s v="R1024"/>
    <n v="29"/>
  </r>
  <r>
    <s v="Id593"/>
    <s v="Petry"/>
    <n v="48.39"/>
    <n v="4.6100000000000003"/>
    <s v="No"/>
    <s v="No"/>
    <x v="0"/>
    <n v="0"/>
    <x v="1"/>
    <x v="0"/>
    <d v="1977-09-25T00:00:00"/>
    <n v="16631.61"/>
    <s v="tier - 2"/>
    <s v="tier - 3"/>
    <s v="R1012"/>
    <n v="45"/>
  </r>
  <r>
    <s v="Id594"/>
    <s v="Laleman"/>
    <n v="47.15"/>
    <n v="9.5299999999999994"/>
    <s v="Yes"/>
    <s v="No"/>
    <x v="0"/>
    <n v="1"/>
    <x v="1"/>
    <x v="0"/>
    <d v="1975-07-24T00:00:00"/>
    <n v="16602.18"/>
    <s v="tier - 2"/>
    <s v="tier - 3"/>
    <s v="R1026"/>
    <n v="47"/>
  </r>
  <r>
    <s v="Id595"/>
    <s v="Colby"/>
    <n v="47.59"/>
    <n v="11.43"/>
    <s v="Yes"/>
    <s v="No"/>
    <x v="0"/>
    <n v="2"/>
    <x v="1"/>
    <x v="0"/>
    <d v="1970-07-10T00:00:00"/>
    <n v="16600.16"/>
    <s v="tier - 2"/>
    <s v="tier - 3"/>
    <s v="R1011"/>
    <n v="52"/>
  </r>
  <r>
    <s v="Id596"/>
    <s v="Wathke"/>
    <n v="39.81"/>
    <n v="7.65"/>
    <s v="Yes"/>
    <s v="No"/>
    <x v="1"/>
    <n v="1"/>
    <x v="1"/>
    <x v="0"/>
    <d v="1963-06-25T00:00:00"/>
    <n v="16587.96"/>
    <s v="tier - 2"/>
    <s v="tier - 3"/>
    <s v="R1023"/>
    <n v="59"/>
  </r>
  <r>
    <s v="Id597"/>
    <s v="Daly"/>
    <n v="31.02"/>
    <n v="5.87"/>
    <s v="Yes"/>
    <s v="No"/>
    <x v="0"/>
    <n v="0"/>
    <x v="1"/>
    <x v="0"/>
    <d v="2001-06-25T00:00:00"/>
    <n v="16586.5"/>
    <s v="tier - 2"/>
    <s v="tier - 3"/>
    <s v="R1013"/>
    <n v="21"/>
  </r>
  <r>
    <s v="Id598"/>
    <s v="Dillon"/>
    <n v="24.75"/>
    <n v="4.3600000000000003"/>
    <s v="Yes"/>
    <s v="No"/>
    <x v="0"/>
    <n v="1"/>
    <x v="0"/>
    <x v="2"/>
    <d v="1995-12-23T00:00:00"/>
    <n v="16577.78"/>
    <s v="tier - 2"/>
    <s v="tier - 3"/>
    <s v="R1013"/>
    <n v="27"/>
  </r>
  <r>
    <s v="Id599"/>
    <s v="Pontes"/>
    <n v="30.114999999999998"/>
    <n v="10.119999999999999"/>
    <s v="No"/>
    <s v="No"/>
    <x v="0"/>
    <n v="3"/>
    <x v="1"/>
    <x v="0"/>
    <d v="1958-10-10T00:00:00"/>
    <n v="16455.71"/>
    <s v="tier - 2"/>
    <s v="tier - 3"/>
    <s v="R1012"/>
    <n v="64"/>
  </r>
  <r>
    <s v="Id600"/>
    <s v="Spies"/>
    <n v="26.03"/>
    <n v="4.01"/>
    <s v="No"/>
    <s v="No"/>
    <x v="1"/>
    <n v="1"/>
    <x v="0"/>
    <x v="1"/>
    <d v="2003-12-20T00:00:00"/>
    <n v="16450.89"/>
    <s v="tier - 2"/>
    <s v="tier - 3"/>
    <s v="R1012"/>
    <n v="19"/>
  </r>
  <r>
    <s v="Id601"/>
    <s v="Greig"/>
    <n v="20.045000000000002"/>
    <n v="4.7699999999999996"/>
    <s v="Yes"/>
    <s v="No"/>
    <x v="0"/>
    <n v="1"/>
    <x v="0"/>
    <x v="2"/>
    <d v="1995-09-28T00:00:00"/>
    <n v="16420.490000000002"/>
    <s v="tier - 2"/>
    <s v="tier - 3"/>
    <s v="R1012"/>
    <n v="27"/>
  </r>
  <r>
    <s v="Id602"/>
    <s v="Scott"/>
    <n v="40.24"/>
    <n v="6.83"/>
    <s v="No"/>
    <s v="No"/>
    <x v="0"/>
    <n v="0"/>
    <x v="1"/>
    <x v="0"/>
    <d v="1965-12-05T00:00:00"/>
    <n v="16351.42"/>
    <s v="tier - 2"/>
    <s v="tier - 3"/>
    <s v="R1026"/>
    <n v="57"/>
  </r>
  <r>
    <s v="Id603"/>
    <s v="Erlandson"/>
    <n v="43.15"/>
    <n v="6.14"/>
    <s v="Yes"/>
    <s v="No"/>
    <x v="1"/>
    <n v="1"/>
    <x v="1"/>
    <x v="0"/>
    <d v="1969-08-08T00:00:00"/>
    <n v="16311.05"/>
    <s v="tier - 2"/>
    <s v="tier - 3"/>
    <s v="R1026"/>
    <n v="53"/>
  </r>
  <r>
    <s v="Id604"/>
    <s v="Autrey"/>
    <n v="27.7"/>
    <n v="5.6"/>
    <s v="No"/>
    <s v="No"/>
    <x v="1"/>
    <n v="1"/>
    <x v="0"/>
    <x v="1"/>
    <d v="2003-08-24T00:00:00"/>
    <n v="16297.85"/>
    <s v="tier - 2"/>
    <s v="tier - 3"/>
    <s v="R1011"/>
    <n v="19"/>
  </r>
  <r>
    <s v="Id605"/>
    <s v="Alleman"/>
    <n v="45.68"/>
    <n v="4.8"/>
    <s v="No"/>
    <s v="No"/>
    <x v="0"/>
    <n v="2"/>
    <x v="1"/>
    <x v="0"/>
    <d v="1972-07-30T00:00:00"/>
    <n v="16267.32"/>
    <s v="tier - 2"/>
    <s v="tier - 3"/>
    <s v="R1023"/>
    <n v="50"/>
  </r>
  <r>
    <s v="Id606"/>
    <s v="Michalski"/>
    <n v="27.3"/>
    <n v="11.89"/>
    <s v="No"/>
    <s v="No"/>
    <x v="0"/>
    <n v="0"/>
    <x v="0"/>
    <x v="1"/>
    <d v="2002-09-08T00:00:00"/>
    <n v="16232.85"/>
    <s v="tier - 2"/>
    <s v="tier - 3"/>
    <s v="R1011"/>
    <n v="20"/>
  </r>
  <r>
    <s v="Id607"/>
    <s v="Grillo"/>
    <n v="54.45"/>
    <n v="4.7300000000000004"/>
    <s v="Yes"/>
    <s v="No"/>
    <x v="0"/>
    <n v="1"/>
    <x v="1"/>
    <x v="0"/>
    <d v="1988-08-21T00:00:00"/>
    <n v="16205.88"/>
    <s v="tier - 2"/>
    <s v="tier - 3"/>
    <s v="R1012"/>
    <n v="34"/>
  </r>
  <r>
    <s v="Id608"/>
    <s v="Coronado"/>
    <n v="54.43"/>
    <n v="4.6100000000000003"/>
    <s v="Yes"/>
    <s v="No"/>
    <x v="0"/>
    <n v="1"/>
    <x v="1"/>
    <x v="0"/>
    <d v="1988-08-06T00:00:00"/>
    <n v="16199.1"/>
    <s v="tier - 2"/>
    <s v="tier - 3"/>
    <s v="R1012"/>
    <n v="34"/>
  </r>
  <r>
    <s v="Id609"/>
    <s v="Dewine"/>
    <n v="48.01"/>
    <n v="7.3"/>
    <s v="No"/>
    <s v="No"/>
    <x v="0"/>
    <n v="0"/>
    <x v="1"/>
    <x v="0"/>
    <d v="1974-09-11T00:00:00"/>
    <n v="16190.97"/>
    <s v="tier - 2"/>
    <s v="tier - 3"/>
    <s v="R1012"/>
    <n v="48"/>
  </r>
  <r>
    <s v="Id610"/>
    <s v="Carman"/>
    <n v="48.32"/>
    <n v="5.88"/>
    <s v="No"/>
    <s v="No"/>
    <x v="0"/>
    <n v="0"/>
    <x v="1"/>
    <x v="0"/>
    <d v="1982-07-06T00:00:00"/>
    <n v="16152.04"/>
    <s v="tier - 2"/>
    <s v="tier - 3"/>
    <s v="R1026"/>
    <n v="40"/>
  </r>
  <r>
    <s v="Id611"/>
    <s v="Neems"/>
    <n v="22.895"/>
    <n v="4.0599999999999996"/>
    <s v="No"/>
    <s v="No"/>
    <x v="1"/>
    <n v="1"/>
    <x v="0"/>
    <x v="2"/>
    <d v="1993-12-12T00:00:00"/>
    <n v="16138.76"/>
    <s v="tier - 2"/>
    <s v="tier - 3"/>
    <s v="R1017"/>
    <n v="29"/>
  </r>
  <r>
    <s v="Id612"/>
    <s v="Pesyna"/>
    <n v="54.85"/>
    <n v="4.9000000000000004"/>
    <s v="No"/>
    <s v="No"/>
    <x v="0"/>
    <n v="1"/>
    <x v="1"/>
    <x v="0"/>
    <d v="1987-10-06T00:00:00"/>
    <n v="16122.65"/>
    <s v="tier - 2"/>
    <s v="tier - 3"/>
    <s v="R1011"/>
    <n v="35"/>
  </r>
  <r>
    <s v="Id613"/>
    <s v="Meling"/>
    <n v="21.85"/>
    <n v="5.52"/>
    <s v="No"/>
    <s v="No"/>
    <x v="1"/>
    <n v="1"/>
    <x v="0"/>
    <x v="2"/>
    <d v="1993-08-08T00:00:00"/>
    <n v="16115.3"/>
    <s v="tier - 2"/>
    <s v="tier - 3"/>
    <s v="R1024"/>
    <n v="29"/>
  </r>
  <r>
    <s v="Id614"/>
    <s v="Widlowski"/>
    <n v="51.86"/>
    <n v="5.2"/>
    <s v="Yes"/>
    <s v="No"/>
    <x v="0"/>
    <n v="0"/>
    <x v="1"/>
    <x v="0"/>
    <d v="1985-08-27T00:00:00"/>
    <n v="16097.94"/>
    <s v="tier - 2"/>
    <s v="tier - 3"/>
    <s v="R1012"/>
    <n v="37"/>
  </r>
  <r>
    <s v="Id615"/>
    <s v="Nadar"/>
    <n v="39.049999999999997"/>
    <n v="7.59"/>
    <s v="No"/>
    <s v="No"/>
    <x v="0"/>
    <n v="3"/>
    <x v="1"/>
    <x v="0"/>
    <d v="1958-06-21T00:00:00"/>
    <n v="16085.13"/>
    <s v="tier - 2"/>
    <s v="tier - 3"/>
    <s v="R1013"/>
    <n v="64"/>
  </r>
  <r>
    <s v="Id616"/>
    <s v="Turner"/>
    <n v="31.824999999999999"/>
    <n v="8.2799999999999994"/>
    <s v="No"/>
    <s v="No"/>
    <x v="0"/>
    <n v="3"/>
    <x v="1"/>
    <x v="0"/>
    <d v="1958-10-22T00:00:00"/>
    <n v="16069.08"/>
    <s v="tier - 2"/>
    <s v="tier - 3"/>
    <s v="R1024"/>
    <n v="64"/>
  </r>
  <r>
    <s v="Id617"/>
    <s v="Walker"/>
    <n v="46.43"/>
    <n v="6.72"/>
    <s v="No"/>
    <s v="No"/>
    <x v="0"/>
    <n v="0"/>
    <x v="1"/>
    <x v="0"/>
    <d v="1978-09-16T00:00:00"/>
    <n v="16062.89"/>
    <s v="tier - 2"/>
    <s v="tier - 3"/>
    <s v="R1026"/>
    <n v="44"/>
  </r>
  <r>
    <s v="Id618"/>
    <s v="Leedham"/>
    <n v="53.63"/>
    <n v="5.47"/>
    <s v="Yes"/>
    <s v="No"/>
    <x v="0"/>
    <n v="1"/>
    <x v="1"/>
    <x v="0"/>
    <d v="1988-12-05T00:00:00"/>
    <n v="16059.06"/>
    <s v="tier - 2"/>
    <s v="tier - 3"/>
    <s v="R1012"/>
    <n v="34"/>
  </r>
  <r>
    <s v="Id619"/>
    <s v="Haglund"/>
    <n v="48.7"/>
    <n v="4.71"/>
    <s v="No"/>
    <s v="No"/>
    <x v="0"/>
    <n v="0"/>
    <x v="1"/>
    <x v="0"/>
    <d v="1980-09-19T00:00:00"/>
    <n v="15966.19"/>
    <s v="tier - 2"/>
    <s v="tier - 3"/>
    <s v="R1012"/>
    <n v="42"/>
  </r>
  <r>
    <s v="Id620"/>
    <s v="Mills"/>
    <n v="48.81"/>
    <n v="5.49"/>
    <s v="No"/>
    <s v="No"/>
    <x v="0"/>
    <n v="0"/>
    <x v="1"/>
    <x v="0"/>
    <d v="1982-07-24T00:00:00"/>
    <n v="15965.29"/>
    <s v="tier - 2"/>
    <s v="tier - 3"/>
    <s v="R1012"/>
    <n v="40"/>
  </r>
  <r>
    <s v="Id621"/>
    <s v="Drnjevich"/>
    <n v="47.53"/>
    <n v="4.72"/>
    <s v="No"/>
    <s v="No"/>
    <x v="0"/>
    <n v="0"/>
    <x v="1"/>
    <x v="0"/>
    <d v="1980-10-12T00:00:00"/>
    <n v="15922.29"/>
    <s v="tier - 2"/>
    <s v="tier - 3"/>
    <s v="R1026"/>
    <n v="42"/>
  </r>
  <r>
    <s v="Id622"/>
    <s v="Clay"/>
    <n v="36.85"/>
    <n v="6.7"/>
    <s v="No"/>
    <s v="No"/>
    <x v="0"/>
    <n v="0"/>
    <x v="1"/>
    <x v="0"/>
    <d v="1962-12-25T00:00:00"/>
    <n v="15840.81"/>
    <s v="tier - 2"/>
    <s v="tier - 3"/>
    <s v="R1022"/>
    <n v="60"/>
  </r>
  <r>
    <s v="Id623"/>
    <s v="Marbury"/>
    <n v="29.3"/>
    <n v="5.5"/>
    <s v="No"/>
    <s v="No"/>
    <x v="0"/>
    <n v="0"/>
    <x v="1"/>
    <x v="1"/>
    <d v="1982-11-11T00:00:00"/>
    <n v="15828.82"/>
    <s v="tier - 2"/>
    <s v="tier - 3"/>
    <s v="R1011"/>
    <n v="40"/>
  </r>
  <r>
    <s v="Id624"/>
    <s v="Coon"/>
    <n v="19.3"/>
    <n v="4.46"/>
    <s v="No"/>
    <s v="No"/>
    <x v="0"/>
    <n v="1"/>
    <x v="0"/>
    <x v="2"/>
    <d v="1984-06-26T00:00:00"/>
    <n v="15820.7"/>
    <s v="tier - 2"/>
    <s v="tier - 3"/>
    <s v="R1011"/>
    <n v="38"/>
  </r>
  <r>
    <s v="Id625"/>
    <s v="Vanttinen"/>
    <n v="24.13"/>
    <n v="5.29"/>
    <s v="Yes"/>
    <s v="No"/>
    <x v="1"/>
    <n v="1"/>
    <x v="0"/>
    <x v="2"/>
    <d v="1997-10-09T00:00:00"/>
    <n v="15817.99"/>
    <s v="tier - 2"/>
    <s v="tier - 3"/>
    <s v="R1012"/>
    <n v="25"/>
  </r>
  <r>
    <s v="Id626"/>
    <s v="Garges"/>
    <n v="46.7"/>
    <n v="10.99"/>
    <s v="No"/>
    <s v="No"/>
    <x v="0"/>
    <n v="0"/>
    <x v="1"/>
    <x v="0"/>
    <d v="1974-08-29T00:00:00"/>
    <n v="15746.62"/>
    <s v="tier - 2"/>
    <s v="tier - 3"/>
    <s v="R1012"/>
    <n v="48"/>
  </r>
  <r>
    <s v="Id627"/>
    <s v="Rivel"/>
    <n v="45.27"/>
    <n v="5.2"/>
    <s v="Yes"/>
    <s v="No"/>
    <x v="0"/>
    <n v="0"/>
    <x v="1"/>
    <x v="0"/>
    <d v="1976-09-20T00:00:00"/>
    <n v="15698.86"/>
    <s v="tier - 2"/>
    <s v="tier - 3"/>
    <s v="R1012"/>
    <n v="46"/>
  </r>
  <r>
    <s v="Id628"/>
    <s v="Lawson"/>
    <n v="44.29"/>
    <n v="9.66"/>
    <s v="No"/>
    <s v="No"/>
    <x v="0"/>
    <n v="2"/>
    <x v="1"/>
    <x v="0"/>
    <d v="1973-06-26T00:00:00"/>
    <n v="15670.3"/>
    <s v="tier - 2"/>
    <s v="tier - 3"/>
    <s v="R1026"/>
    <n v="49"/>
  </r>
  <r>
    <s v="Id629"/>
    <s v="Cale"/>
    <n v="54.59"/>
    <n v="4.22"/>
    <s v="Yes"/>
    <s v="No"/>
    <x v="0"/>
    <n v="1"/>
    <x v="1"/>
    <x v="0"/>
    <d v="1988-12-22T00:00:00"/>
    <n v="15646.28"/>
    <s v="tier - 2"/>
    <s v="tier - 3"/>
    <s v="R1011"/>
    <n v="34"/>
  </r>
  <r>
    <s v="Id630"/>
    <s v="Phillips"/>
    <n v="32.965000000000003"/>
    <n v="11.78"/>
    <s v="No"/>
    <s v="No"/>
    <x v="0"/>
    <n v="0"/>
    <x v="1"/>
    <x v="0"/>
    <d v="1960-06-06T00:00:00"/>
    <n v="15612.19"/>
    <s v="tier - 2"/>
    <s v="tier - 3"/>
    <s v="R1012"/>
    <n v="63"/>
  </r>
  <r>
    <s v="Id631"/>
    <s v="Stewart"/>
    <n v="38.049999999999997"/>
    <n v="9.6199999999999992"/>
    <s v="No"/>
    <s v="No"/>
    <x v="0"/>
    <n v="0"/>
    <x v="1"/>
    <x v="0"/>
    <d v="1965-10-28T00:00:00"/>
    <n v="15608.58"/>
    <s v="tier - 2"/>
    <s v="tier - 3"/>
    <s v="R1026"/>
    <n v="57"/>
  </r>
  <r>
    <s v="Id632"/>
    <s v="Drotz"/>
    <n v="46.14"/>
    <n v="10.78"/>
    <s v="No"/>
    <s v="No"/>
    <x v="0"/>
    <n v="0"/>
    <x v="1"/>
    <x v="0"/>
    <d v="1974-07-30T00:00:00"/>
    <n v="15556.67"/>
    <s v="tier - 2"/>
    <s v="tier - 3"/>
    <s v="R1012"/>
    <n v="48"/>
  </r>
  <r>
    <s v="Id633"/>
    <s v="Mutai"/>
    <n v="41.325000000000003"/>
    <n v="5.1100000000000003"/>
    <s v="Yes"/>
    <s v="No"/>
    <x v="0"/>
    <n v="2"/>
    <x v="1"/>
    <x v="0"/>
    <d v="1959-10-02T00:00:00"/>
    <n v="15555.19"/>
    <s v="tier - 2"/>
    <s v="tier - 3"/>
    <s v="R1012"/>
    <n v="63"/>
  </r>
  <r>
    <s v="Id634"/>
    <s v="Lovlien"/>
    <n v="44.64"/>
    <n v="7.18"/>
    <s v="No"/>
    <s v="No"/>
    <x v="0"/>
    <n v="0"/>
    <x v="1"/>
    <x v="0"/>
    <d v="1974-06-28T00:00:00"/>
    <n v="15532.16"/>
    <s v="tier - 2"/>
    <s v="tier - 3"/>
    <s v="R1026"/>
    <n v="48"/>
  </r>
  <r>
    <s v="Id635"/>
    <s v="Bruns"/>
    <n v="25.175000000000001"/>
    <n v="4.96"/>
    <s v="No"/>
    <s v="Yes"/>
    <x v="0"/>
    <n v="1"/>
    <x v="1"/>
    <x v="1"/>
    <d v="2004-07-17T00:00:00"/>
    <n v="15518.18"/>
    <s v="tier - 2"/>
    <s v="tier - 3"/>
    <s v="R1015"/>
    <n v="18"/>
  </r>
  <r>
    <s v="Id636"/>
    <s v="Stoney"/>
    <n v="43.11"/>
    <n v="4.67"/>
    <s v="Yes"/>
    <s v="No"/>
    <x v="0"/>
    <n v="0"/>
    <x v="1"/>
    <x v="0"/>
    <d v="1976-07-20T00:00:00"/>
    <n v="15450.48"/>
    <s v="tier - 2"/>
    <s v="tier - 3"/>
    <s v="R1026"/>
    <n v="46"/>
  </r>
  <r>
    <s v="Id637"/>
    <s v="Markert"/>
    <n v="53.32"/>
    <n v="5.0599999999999996"/>
    <s v="No"/>
    <s v="No"/>
    <x v="0"/>
    <n v="0"/>
    <x v="1"/>
    <x v="0"/>
    <d v="1990-10-25T00:00:00"/>
    <n v="15440.2"/>
    <s v="tier - 2"/>
    <s v="tier - 3"/>
    <s v="R1012"/>
    <n v="32"/>
  </r>
  <r>
    <s v="Id638"/>
    <s v="McLucas"/>
    <n v="38.04"/>
    <n v="5.0199999999999996"/>
    <s v="Yes"/>
    <s v="No"/>
    <x v="0"/>
    <n v="1"/>
    <x v="1"/>
    <x v="0"/>
    <d v="1964-09-04T00:00:00"/>
    <n v="15377.77"/>
    <s v="tier - 2"/>
    <s v="tier - 3"/>
    <s v="R1012"/>
    <n v="58"/>
  </r>
  <r>
    <s v="Id639"/>
    <s v="Erwin"/>
    <n v="37.9"/>
    <n v="7.76"/>
    <s v="No"/>
    <s v="No"/>
    <x v="0"/>
    <n v="0"/>
    <x v="1"/>
    <x v="0"/>
    <d v="1962-09-06T00:00:00"/>
    <n v="15368.22"/>
    <s v="tier - 2"/>
    <s v="tier - 3"/>
    <s v="R1011"/>
    <n v="60"/>
  </r>
  <r>
    <s v="Id640"/>
    <s v="Osborne"/>
    <n v="39.6"/>
    <n v="9.32"/>
    <s v="No"/>
    <s v="No"/>
    <x v="0"/>
    <n v="0"/>
    <x v="1"/>
    <x v="0"/>
    <d v="1968-07-18T00:00:00"/>
    <n v="15363.77"/>
    <s v="tier - 2"/>
    <s v="tier - 3"/>
    <s v="R1026"/>
    <n v="54"/>
  </r>
  <r>
    <s v="Id641"/>
    <s v="Otsuka"/>
    <n v="50.92"/>
    <n v="5.31"/>
    <s v="Yes"/>
    <s v="No"/>
    <x v="0"/>
    <n v="1"/>
    <x v="1"/>
    <x v="0"/>
    <d v="1988-12-17T00:00:00"/>
    <n v="15361.5"/>
    <s v="tier - 2"/>
    <s v="tier - 3"/>
    <s v="R1023"/>
    <n v="34"/>
  </r>
  <r>
    <s v="Id642"/>
    <s v="Smith"/>
    <n v="21.85"/>
    <n v="5.56"/>
    <s v="Yes"/>
    <s v="No"/>
    <x v="0"/>
    <n v="0"/>
    <x v="0"/>
    <x v="2"/>
    <d v="2001-07-14T00:00:00"/>
    <n v="15359.1"/>
    <s v="tier - 2"/>
    <s v="tier - 3"/>
    <s v="R1024"/>
    <n v="21"/>
  </r>
  <r>
    <s v="Id643"/>
    <s v="Myers"/>
    <n v="36.08"/>
    <n v="7.11"/>
    <s v="Yes"/>
    <s v="No"/>
    <x v="1"/>
    <n v="1"/>
    <x v="1"/>
    <x v="0"/>
    <d v="1963-12-13T00:00:00"/>
    <n v="15322.77"/>
    <s v="tier - 2"/>
    <s v="tier - 3"/>
    <s v="R1021"/>
    <n v="59"/>
  </r>
  <r>
    <s v="Id644"/>
    <s v="Cote"/>
    <n v="40.44"/>
    <n v="5.13"/>
    <s v="Yes"/>
    <s v="No"/>
    <x v="1"/>
    <n v="1"/>
    <x v="1"/>
    <x v="0"/>
    <d v="1969-09-16T00:00:00"/>
    <n v="15260.52"/>
    <s v="tier - 2"/>
    <s v="tier - 3"/>
    <s v="R1023"/>
    <n v="53"/>
  </r>
  <r>
    <s v="Id645"/>
    <s v="Ehrhardt"/>
    <n v="38.094999999999999"/>
    <n v="10.199999999999999"/>
    <s v="No"/>
    <s v="No"/>
    <x v="0"/>
    <n v="0"/>
    <x v="1"/>
    <x v="0"/>
    <d v="1960-07-25T00:00:00"/>
    <n v="15230.32"/>
    <s v="tier - 2"/>
    <s v="tier - 3"/>
    <s v="R1024"/>
    <n v="62"/>
  </r>
  <r>
    <s v="Id646"/>
    <s v="Petersen"/>
    <n v="44.95"/>
    <n v="10.4"/>
    <s v="No"/>
    <s v="No"/>
    <x v="0"/>
    <n v="0"/>
    <x v="1"/>
    <x v="0"/>
    <d v="1978-11-23T00:00:00"/>
    <n v="15207.92"/>
    <s v="tier - 2"/>
    <s v="tier - 3"/>
    <s v="R1012"/>
    <n v="44"/>
  </r>
  <r>
    <s v="Id647"/>
    <s v="Ertel"/>
    <n v="35.54"/>
    <n v="10.67"/>
    <s v="No"/>
    <s v="No"/>
    <x v="0"/>
    <n v="0"/>
    <x v="1"/>
    <x v="0"/>
    <d v="1962-06-17T00:00:00"/>
    <n v="15174.81"/>
    <s v="tier - 2"/>
    <s v="tier - 3"/>
    <s v="R1012"/>
    <n v="60"/>
  </r>
  <r>
    <s v="Id648"/>
    <s v="Lanza"/>
    <n v="39.799999999999997"/>
    <n v="4.6500000000000004"/>
    <s v="Yes"/>
    <s v="No"/>
    <x v="0"/>
    <n v="2"/>
    <x v="1"/>
    <x v="0"/>
    <d v="1959-12-03T00:00:00"/>
    <n v="15170.07"/>
    <s v="tier - 2"/>
    <s v="tier - 3"/>
    <s v="R1011"/>
    <n v="63"/>
  </r>
  <r>
    <s v="Id649"/>
    <s v="Picklesimer"/>
    <n v="33.659999999999997"/>
    <n v="5.65"/>
    <s v="Yes"/>
    <s v="No"/>
    <x v="0"/>
    <n v="2"/>
    <x v="1"/>
    <x v="0"/>
    <d v="1959-06-04T00:00:00"/>
    <n v="15161.53"/>
    <s v="tier - 2"/>
    <s v="tier - 3"/>
    <s v="R1013"/>
    <n v="64"/>
  </r>
  <r>
    <s v="Id650"/>
    <s v="Giles"/>
    <n v="35.5"/>
    <n v="11.97"/>
    <s v="No"/>
    <s v="No"/>
    <x v="0"/>
    <n v="0"/>
    <x v="1"/>
    <x v="0"/>
    <d v="1962-10-25T00:00:00"/>
    <n v="15161.25"/>
    <s v="tier - 2"/>
    <s v="tier - 3"/>
    <s v="R1012"/>
    <n v="60"/>
  </r>
  <r>
    <s v="Id651"/>
    <s v="Harmon"/>
    <n v="41.63"/>
    <n v="6.71"/>
    <s v="No"/>
    <s v="No"/>
    <x v="0"/>
    <n v="0"/>
    <x v="1"/>
    <x v="0"/>
    <d v="1971-11-25T00:00:00"/>
    <n v="15150.44"/>
    <s v="tier - 2"/>
    <s v="tier - 3"/>
    <s v="R1023"/>
    <n v="51"/>
  </r>
  <r>
    <s v="Id652"/>
    <s v="Pennings"/>
    <n v="46.49"/>
    <n v="11.92"/>
    <s v="No"/>
    <s v="No"/>
    <x v="0"/>
    <n v="0"/>
    <x v="1"/>
    <x v="0"/>
    <d v="1978-09-05T00:00:00"/>
    <n v="15123.19"/>
    <s v="tier - 2"/>
    <s v="tier - 3"/>
    <s v="R1011"/>
    <n v="44"/>
  </r>
  <r>
    <s v="Id653"/>
    <s v="Tseronis"/>
    <n v="43.29"/>
    <n v="5.35"/>
    <s v="No"/>
    <s v="No"/>
    <x v="0"/>
    <n v="2"/>
    <x v="1"/>
    <x v="0"/>
    <d v="1972-11-07T00:00:00"/>
    <n v="15103.69"/>
    <s v="tier - 2"/>
    <s v="tier - 3"/>
    <s v="R1012"/>
    <n v="50"/>
  </r>
  <r>
    <s v="Id654"/>
    <s v="Aliff"/>
    <n v="43.08"/>
    <n v="8.9600000000000009"/>
    <s v="Yes"/>
    <s v="No"/>
    <x v="0"/>
    <n v="1"/>
    <x v="1"/>
    <x v="0"/>
    <d v="1975-10-26T00:00:00"/>
    <n v="15090.35"/>
    <s v="tier - 2"/>
    <s v="tier - 3"/>
    <s v="R1023"/>
    <n v="47"/>
  </r>
  <r>
    <s v="Id655"/>
    <s v="Willenberg"/>
    <n v="39.07"/>
    <n v="11.93"/>
    <s v="No"/>
    <s v="No"/>
    <x v="0"/>
    <n v="0"/>
    <x v="1"/>
    <x v="0"/>
    <d v="1968-06-12T00:00:00"/>
    <n v="15052.68"/>
    <s v="tier - 2"/>
    <s v="tier - 3"/>
    <s v="R1022"/>
    <n v="54"/>
  </r>
  <r>
    <s v="Id656"/>
    <s v="Millett"/>
    <n v="41.3"/>
    <n v="9.59"/>
    <s v="No"/>
    <s v="No"/>
    <x v="0"/>
    <n v="0"/>
    <x v="1"/>
    <x v="0"/>
    <d v="1971-08-15T00:00:00"/>
    <n v="15038.51"/>
    <s v="tier - 2"/>
    <s v="tier - 3"/>
    <s v="R1023"/>
    <n v="51"/>
  </r>
  <r>
    <s v="Id657"/>
    <s v="Haley"/>
    <n v="42.95"/>
    <n v="11.88"/>
    <s v="Yes"/>
    <s v="No"/>
    <x v="0"/>
    <n v="2"/>
    <x v="1"/>
    <x v="0"/>
    <d v="1970-09-11T00:00:00"/>
    <n v="15026.3"/>
    <s v="tier - 2"/>
    <s v="tier - 3"/>
    <s v="R1011"/>
    <n v="52"/>
  </r>
  <r>
    <s v="Id658"/>
    <s v="Ackerman"/>
    <n v="46.96"/>
    <n v="4.6399999999999997"/>
    <s v="No"/>
    <s v="No"/>
    <x v="1"/>
    <n v="1"/>
    <x v="1"/>
    <x v="0"/>
    <d v="1979-11-25T00:00:00"/>
    <n v="15025.76"/>
    <s v="tier - 2"/>
    <s v="tier - 3"/>
    <s v="R1011"/>
    <n v="43"/>
  </r>
  <r>
    <s v="Id659"/>
    <s v="Valdez"/>
    <n v="30.495000000000001"/>
    <n v="9.5299999999999994"/>
    <s v="No"/>
    <s v="No"/>
    <x v="0"/>
    <n v="0"/>
    <x v="1"/>
    <x v="0"/>
    <d v="1960-08-08T00:00:00"/>
    <n v="15019.76"/>
    <s v="tier - 2"/>
    <s v="tier - 3"/>
    <s v="R1012"/>
    <n v="62"/>
  </r>
  <r>
    <s v="Id660"/>
    <s v="Michaud"/>
    <n v="17.954999999999998"/>
    <n v="5.29"/>
    <s v="Yes"/>
    <s v="No"/>
    <x v="0"/>
    <n v="1"/>
    <x v="0"/>
    <x v="3"/>
    <d v="1995-08-02T00:00:00"/>
    <n v="15006.58"/>
    <s v="tier - 2"/>
    <s v="tier - 3"/>
    <s v="R1024"/>
    <n v="27"/>
  </r>
  <r>
    <s v="Id661"/>
    <s v="Gunnink"/>
    <n v="25.6"/>
    <n v="10.95"/>
    <s v="No"/>
    <s v="No"/>
    <x v="0"/>
    <n v="3"/>
    <x v="1"/>
    <x v="1"/>
    <d v="1958-07-29T00:00:00"/>
    <n v="14988.43"/>
    <s v="tier - 2"/>
    <s v="tier - 3"/>
    <s v="R1011"/>
    <n v="64"/>
  </r>
  <r>
    <s v="Id662"/>
    <s v="Knight"/>
    <n v="34.21"/>
    <n v="9.17"/>
    <s v="No"/>
    <s v="No"/>
    <x v="0"/>
    <n v="0"/>
    <x v="1"/>
    <x v="0"/>
    <d v="1962-11-29T00:00:00"/>
    <n v="14945.34"/>
    <s v="tier - 2"/>
    <s v="tier - 3"/>
    <s v="R1021"/>
    <n v="60"/>
  </r>
  <r>
    <s v="Id663"/>
    <s v="Grosscup"/>
    <n v="39.74"/>
    <n v="7.39"/>
    <s v="No"/>
    <s v="No"/>
    <x v="0"/>
    <n v="0"/>
    <x v="1"/>
    <x v="0"/>
    <d v="1968-11-08T00:00:00"/>
    <n v="14926.97"/>
    <s v="tier - 2"/>
    <s v="tier - 3"/>
    <s v="R1012"/>
    <n v="54"/>
  </r>
  <r>
    <s v="Id664"/>
    <s v="Koniuch"/>
    <n v="49.53"/>
    <n v="9.1300000000000008"/>
    <s v="Yes"/>
    <s v="No"/>
    <x v="0"/>
    <n v="0"/>
    <x v="1"/>
    <x v="0"/>
    <d v="1981-07-04T00:00:00"/>
    <n v="14908.27"/>
    <s v="tier - 2"/>
    <s v="tier - 3"/>
    <s v="R1011"/>
    <n v="41"/>
  </r>
  <r>
    <s v="Id665"/>
    <s v="Heitzman"/>
    <n v="39.33"/>
    <n v="10.4"/>
    <s v="No"/>
    <s v="No"/>
    <x v="0"/>
    <n v="3"/>
    <x v="1"/>
    <x v="0"/>
    <d v="1958-10-17T00:00:00"/>
    <n v="14901.52"/>
    <s v="tier - 2"/>
    <s v="tier - 3"/>
    <s v="R1024"/>
    <n v="64"/>
  </r>
  <r>
    <s v="Id666"/>
    <s v="Tatton"/>
    <n v="39.979999999999997"/>
    <n v="9.4600000000000009"/>
    <s v="Yes"/>
    <s v="No"/>
    <x v="0"/>
    <n v="2"/>
    <x v="1"/>
    <x v="0"/>
    <d v="1970-11-11T00:00:00"/>
    <n v="14847.63"/>
    <s v="tier - 2"/>
    <s v="tier - 3"/>
    <s v="R1023"/>
    <n v="52"/>
  </r>
  <r>
    <s v="Id667"/>
    <s v="Flanagan"/>
    <n v="46.51"/>
    <n v="8.69"/>
    <s v="Yes"/>
    <s v="No"/>
    <x v="0"/>
    <n v="0"/>
    <x v="1"/>
    <x v="0"/>
    <d v="1981-06-05T00:00:00"/>
    <n v="14843.96"/>
    <s v="tier - 2"/>
    <s v="tier - 3"/>
    <s v="R1026"/>
    <n v="42"/>
  </r>
  <r>
    <s v="Id668"/>
    <s v="Funk"/>
    <n v="43.58"/>
    <n v="4.2300000000000004"/>
    <s v="No"/>
    <s v="No"/>
    <x v="1"/>
    <n v="1"/>
    <x v="1"/>
    <x v="0"/>
    <d v="1979-10-18T00:00:00"/>
    <n v="14839.34"/>
    <s v="tier - 2"/>
    <s v="tier - 3"/>
    <s v="R1026"/>
    <n v="43"/>
  </r>
  <r>
    <s v="Id669"/>
    <s v="Davenport"/>
    <n v="42.28"/>
    <n v="9.16"/>
    <s v="Yes"/>
    <s v="No"/>
    <x v="0"/>
    <n v="1"/>
    <x v="1"/>
    <x v="0"/>
    <d v="1975-12-10T00:00:00"/>
    <n v="14819"/>
    <s v="tier - 2"/>
    <s v="tier - 3"/>
    <s v="R1023"/>
    <n v="47"/>
  </r>
  <r>
    <s v="Id670"/>
    <s v="Nicholson"/>
    <n v="35.520000000000003"/>
    <n v="8.26"/>
    <s v="No"/>
    <s v="No"/>
    <x v="0"/>
    <n v="0"/>
    <x v="1"/>
    <x v="0"/>
    <d v="1965-07-27T00:00:00"/>
    <n v="14750.42"/>
    <s v="tier - 2"/>
    <s v="tier - 3"/>
    <s v="R1026"/>
    <n v="57"/>
  </r>
  <r>
    <s v="Id671"/>
    <s v="Lindbloom"/>
    <n v="33.6"/>
    <n v="11.25"/>
    <s v="No"/>
    <s v="No"/>
    <x v="0"/>
    <n v="0"/>
    <x v="1"/>
    <x v="0"/>
    <d v="1962-07-29T00:00:00"/>
    <n v="14738.43"/>
    <s v="tier - 2"/>
    <s v="tier - 3"/>
    <s v="R1021"/>
    <n v="60"/>
  </r>
  <r>
    <s v="Id672"/>
    <s v="Wijayaratne"/>
    <n v="22.42"/>
    <n v="6.74"/>
    <s v="No"/>
    <s v="No"/>
    <x v="0"/>
    <n v="0"/>
    <x v="0"/>
    <x v="2"/>
    <d v="2002-09-24T00:00:00"/>
    <n v="14711.74"/>
    <s v="tier - 2"/>
    <s v="tier - 3"/>
    <s v="R1012"/>
    <n v="20"/>
  </r>
  <r>
    <s v="Id673"/>
    <s v="Ainsworth"/>
    <n v="46.86"/>
    <n v="4.87"/>
    <s v="No"/>
    <s v="No"/>
    <x v="0"/>
    <n v="0"/>
    <x v="1"/>
    <x v="0"/>
    <d v="1982-09-04T00:00:00"/>
    <n v="14696.77"/>
    <s v="tier - 2"/>
    <s v="tier - 3"/>
    <s v="R1011"/>
    <n v="40"/>
  </r>
  <r>
    <s v="Id674"/>
    <s v="Gayagoy"/>
    <n v="32.965000000000003"/>
    <n v="6.68"/>
    <s v="No"/>
    <s v="No"/>
    <x v="0"/>
    <n v="3"/>
    <x v="1"/>
    <x v="0"/>
    <d v="1958-07-23T00:00:00"/>
    <n v="14692.67"/>
    <s v="tier - 2"/>
    <s v="tier - 3"/>
    <s v="R1012"/>
    <n v="64"/>
  </r>
  <r>
    <s v="Id675"/>
    <s v="Fitzmaurice"/>
    <n v="39.340000000000003"/>
    <n v="5.0199999999999996"/>
    <s v="Yes"/>
    <s v="No"/>
    <x v="1"/>
    <n v="1"/>
    <x v="1"/>
    <x v="0"/>
    <d v="1969-10-20T00:00:00"/>
    <n v="14665.75"/>
    <s v="tier - 2"/>
    <s v="tier - 3"/>
    <s v="R1012"/>
    <n v="53"/>
  </r>
  <r>
    <s v="Id676"/>
    <s v="Rodriguez"/>
    <n v="47"/>
    <n v="10.64"/>
    <s v="Yes"/>
    <s v="No"/>
    <x v="0"/>
    <n v="0"/>
    <x v="1"/>
    <x v="0"/>
    <d v="1981-11-13T00:00:00"/>
    <n v="14657.2"/>
    <s v="tier - 2"/>
    <s v="tier - 3"/>
    <s v="R1012"/>
    <n v="41"/>
  </r>
  <r>
    <s v="Id677"/>
    <s v="Tsoucas"/>
    <n v="36.71"/>
    <n v="8.74"/>
    <s v="Yes"/>
    <s v="No"/>
    <x v="0"/>
    <n v="0"/>
    <x v="1"/>
    <x v="0"/>
    <d v="1967-09-01T00:00:00"/>
    <n v="14640.35"/>
    <s v="tier - 2"/>
    <s v="tier - 3"/>
    <s v="R1026"/>
    <n v="55"/>
  </r>
  <r>
    <s v="Id678"/>
    <s v="Muhly"/>
    <n v="53.48"/>
    <n v="5.64"/>
    <s v="No"/>
    <s v="No"/>
    <x v="0"/>
    <n v="0"/>
    <x v="1"/>
    <x v="0"/>
    <d v="1991-08-21T00:00:00"/>
    <n v="14630.52"/>
    <s v="tier - 2"/>
    <s v="tier - 3"/>
    <s v="R1011"/>
    <n v="31"/>
  </r>
  <r>
    <s v="Id679"/>
    <s v="Lund"/>
    <n v="35.5"/>
    <n v="10.37"/>
    <s v="No"/>
    <s v="No"/>
    <x v="0"/>
    <n v="0"/>
    <x v="1"/>
    <x v="0"/>
    <d v="1965-11-08T00:00:00"/>
    <n v="14612.33"/>
    <s v="tier - 2"/>
    <s v="tier - 3"/>
    <s v="R1021"/>
    <n v="57"/>
  </r>
  <r>
    <s v="Id680"/>
    <s v="Battaglino"/>
    <n v="36.979999999999997"/>
    <n v="9.56"/>
    <s v="Yes"/>
    <s v="No"/>
    <x v="0"/>
    <n v="0"/>
    <x v="1"/>
    <x v="0"/>
    <d v="1967-07-18T00:00:00"/>
    <n v="14600.62"/>
    <s v="tier - 2"/>
    <s v="tier - 3"/>
    <s v="R1022"/>
    <n v="55"/>
  </r>
  <r>
    <s v="Id681"/>
    <s v="Pena"/>
    <n v="32.395000000000003"/>
    <n v="8.23"/>
    <s v="Yes"/>
    <s v="No"/>
    <x v="1"/>
    <n v="1"/>
    <x v="1"/>
    <x v="0"/>
    <d v="1963-10-14T00:00:00"/>
    <n v="14590.63"/>
    <s v="tier - 2"/>
    <s v="tier - 3"/>
    <s v="R1024"/>
    <n v="59"/>
  </r>
  <r>
    <s v="Id682"/>
    <s v="Thomason"/>
    <n v="32.729999999999997"/>
    <n v="7.03"/>
    <s v="No"/>
    <s v="No"/>
    <x v="0"/>
    <n v="0"/>
    <x v="1"/>
    <x v="0"/>
    <d v="1962-12-03T00:00:00"/>
    <n v="14574.64"/>
    <s v="tier - 2"/>
    <s v="tier - 3"/>
    <s v="R1025"/>
    <n v="60"/>
  </r>
  <r>
    <s v="Id683"/>
    <s v="Hancox"/>
    <n v="20.52"/>
    <n v="5.45"/>
    <s v="No"/>
    <s v="No"/>
    <x v="0"/>
    <n v="1"/>
    <x v="0"/>
    <x v="2"/>
    <d v="1998-09-12T00:00:00"/>
    <n v="14571.89"/>
    <s v="tier - 2"/>
    <s v="tier - 3"/>
    <s v="R1024"/>
    <n v="24"/>
  </r>
  <r>
    <s v="Id684"/>
    <s v="Canarecci"/>
    <n v="51.72"/>
    <n v="5.76"/>
    <s v="No"/>
    <s v="No"/>
    <x v="0"/>
    <n v="0"/>
    <x v="1"/>
    <x v="0"/>
    <d v="1989-07-14T00:00:00"/>
    <n v="14547.26"/>
    <s v="tier - 2"/>
    <s v="tier - 3"/>
    <s v="R1011"/>
    <n v="33"/>
  </r>
  <r>
    <s v="Id685"/>
    <s v="Toupin"/>
    <n v="50.2"/>
    <n v="5.4"/>
    <s v="No"/>
    <s v="No"/>
    <x v="0"/>
    <n v="0"/>
    <x v="1"/>
    <x v="0"/>
    <d v="1989-07-22T00:00:00"/>
    <n v="14507.46"/>
    <s v="tier - 2"/>
    <s v="tier - 3"/>
    <s v="R1012"/>
    <n v="33"/>
  </r>
  <r>
    <s v="Id686"/>
    <s v="Mulley"/>
    <n v="25.52"/>
    <n v="6.35"/>
    <s v="No"/>
    <s v="No"/>
    <x v="1"/>
    <n v="1"/>
    <x v="1"/>
    <x v="1"/>
    <d v="1979-10-20T00:00:00"/>
    <n v="14478.33"/>
    <s v="tier - 2"/>
    <s v="tier - 3"/>
    <s v="R1013"/>
    <n v="43"/>
  </r>
  <r>
    <s v="Id687"/>
    <s v="Parry"/>
    <n v="35.200000000000003"/>
    <n v="6.26"/>
    <s v="Yes"/>
    <s v="No"/>
    <x v="0"/>
    <n v="2"/>
    <x v="1"/>
    <x v="0"/>
    <d v="1959-11-20T00:00:00"/>
    <n v="14474.68"/>
    <s v="tier - 2"/>
    <s v="tier - 3"/>
    <s v="R1013"/>
    <n v="63"/>
  </r>
  <r>
    <s v="Id688"/>
    <s v="Mason Cox"/>
    <n v="41.26"/>
    <n v="5.97"/>
    <s v="Yes"/>
    <s v="No"/>
    <x v="0"/>
    <n v="0"/>
    <x v="1"/>
    <x v="0"/>
    <d v="1976-11-27T00:00:00"/>
    <n v="14470.01"/>
    <s v="tier - 2"/>
    <s v="tier - 3"/>
    <s v="R1012"/>
    <n v="46"/>
  </r>
  <r>
    <s v="Id689"/>
    <s v="Thompson"/>
    <n v="17.195"/>
    <n v="5.29"/>
    <s v="Yes"/>
    <s v="No"/>
    <x v="0"/>
    <n v="0"/>
    <x v="0"/>
    <x v="3"/>
    <d v="1996-11-10T00:00:00"/>
    <n v="14455.64"/>
    <s v="tier - 2"/>
    <s v="tier - 3"/>
    <s v="R1024"/>
    <n v="26"/>
  </r>
  <r>
    <s v="Id690"/>
    <s v="Nelson"/>
    <n v="23.085000000000001"/>
    <n v="4.2699999999999996"/>
    <s v="Yes"/>
    <s v="No"/>
    <x v="0"/>
    <n v="2"/>
    <x v="1"/>
    <x v="2"/>
    <d v="1959-08-03T00:00:00"/>
    <n v="14451.84"/>
    <s v="tier - 2"/>
    <s v="tier - 3"/>
    <s v="R1023"/>
    <n v="63"/>
  </r>
  <r>
    <s v="Id691"/>
    <s v="Forte"/>
    <n v="21.66"/>
    <n v="5.2"/>
    <s v="Yes"/>
    <s v="No"/>
    <x v="0"/>
    <n v="2"/>
    <x v="1"/>
    <x v="2"/>
    <d v="1959-06-29T00:00:00"/>
    <n v="14449.85"/>
    <s v="tier - 2"/>
    <s v="tier - 3"/>
    <s v="R1024"/>
    <n v="63"/>
  </r>
  <r>
    <s v="Id692"/>
    <s v="Corona Iturriaga"/>
    <n v="36.47"/>
    <n v="8.23"/>
    <s v="Yes"/>
    <s v="No"/>
    <x v="0"/>
    <n v="0"/>
    <x v="1"/>
    <x v="0"/>
    <d v="1967-11-04T00:00:00"/>
    <n v="14427.63"/>
    <s v="tier - 2"/>
    <s v="tier - 3"/>
    <s v="R1021"/>
    <n v="55"/>
  </r>
  <r>
    <s v="Id693"/>
    <s v="McCollum"/>
    <n v="36.08"/>
    <n v="10.33"/>
    <s v="Yes"/>
    <s v="No"/>
    <x v="0"/>
    <n v="0"/>
    <x v="1"/>
    <x v="0"/>
    <d v="1967-08-15T00:00:00"/>
    <n v="14426.66"/>
    <s v="tier - 2"/>
    <s v="tier - 3"/>
    <s v="R1026"/>
    <n v="55"/>
  </r>
  <r>
    <s v="Id694"/>
    <s v="Hevner"/>
    <n v="23.18"/>
    <n v="6.13"/>
    <s v="No"/>
    <s v="No"/>
    <x v="0"/>
    <n v="0"/>
    <x v="1"/>
    <x v="2"/>
    <d v="1999-08-10T00:00:00"/>
    <n v="14426.07"/>
    <s v="tier - 2"/>
    <s v="tier - 3"/>
    <s v="R1012"/>
    <n v="23"/>
  </r>
  <r>
    <s v="Id695"/>
    <s v="Looi"/>
    <n v="39.159999999999997"/>
    <n v="8.08"/>
    <s v="No"/>
    <s v="No"/>
    <x v="0"/>
    <n v="3"/>
    <x v="1"/>
    <x v="0"/>
    <d v="1958-09-20T00:00:00"/>
    <n v="14418.28"/>
    <s v="tier - 2"/>
    <s v="tier - 3"/>
    <s v="R1013"/>
    <n v="64"/>
  </r>
  <r>
    <s v="Id696"/>
    <s v="Power"/>
    <n v="38.19"/>
    <n v="10.49"/>
    <s v="No"/>
    <s v="No"/>
    <x v="0"/>
    <n v="3"/>
    <x v="1"/>
    <x v="0"/>
    <d v="1958-07-29T00:00:00"/>
    <n v="14410.93"/>
    <s v="tier - 2"/>
    <s v="tier - 3"/>
    <s v="R1016"/>
    <n v="64"/>
  </r>
  <r>
    <s v="Id697"/>
    <s v="Routon"/>
    <n v="26.41"/>
    <n v="8.11"/>
    <s v="No"/>
    <s v="No"/>
    <x v="0"/>
    <n v="3"/>
    <x v="1"/>
    <x v="1"/>
    <d v="1958-09-14T00:00:00"/>
    <n v="14394.56"/>
    <s v="tier - 2"/>
    <s v="tier - 3"/>
    <s v="R1018"/>
    <n v="64"/>
  </r>
  <r>
    <s v="Id698"/>
    <s v="Dochelli"/>
    <n v="28.785"/>
    <n v="6.6"/>
    <s v="No"/>
    <s v="No"/>
    <x v="0"/>
    <n v="0"/>
    <x v="1"/>
    <x v="1"/>
    <d v="1965-06-22T00:00:00"/>
    <n v="14394.4"/>
    <s v="tier - 2"/>
    <s v="tier - 3"/>
    <s v="R1024"/>
    <n v="57"/>
  </r>
  <r>
    <s v="Id699"/>
    <s v="Gillespie"/>
    <n v="26.695"/>
    <n v="10.14"/>
    <s v="Yes"/>
    <s v="No"/>
    <x v="1"/>
    <n v="1"/>
    <x v="1"/>
    <x v="1"/>
    <d v="1963-07-16T00:00:00"/>
    <n v="14382.71"/>
    <s v="tier - 2"/>
    <s v="tier - 3"/>
    <s v="R1012"/>
    <n v="59"/>
  </r>
  <r>
    <s v="Id700"/>
    <s v="Oskvig"/>
    <n v="32.799999999999997"/>
    <n v="6.06"/>
    <s v="Yes"/>
    <s v="No"/>
    <x v="0"/>
    <n v="1"/>
    <x v="1"/>
    <x v="0"/>
    <d v="1988-11-16T00:00:00"/>
    <n v="14358.36"/>
    <s v="tier - 2"/>
    <s v="tier - 3"/>
    <s v="R1011"/>
    <n v="34"/>
  </r>
  <r>
    <s v="Id701"/>
    <s v="Holland-Stergar"/>
    <n v="35.869999999999997"/>
    <n v="9.91"/>
    <s v="Yes"/>
    <s v="No"/>
    <x v="0"/>
    <n v="0"/>
    <x v="1"/>
    <x v="0"/>
    <d v="1967-10-10T00:00:00"/>
    <n v="14355.43"/>
    <s v="tier - 2"/>
    <s v="tier - 3"/>
    <s v="R1026"/>
    <n v="55"/>
  </r>
  <r>
    <s v="Id702"/>
    <s v="Arai"/>
    <n v="21.66"/>
    <n v="4.1399999999999997"/>
    <s v="Yes"/>
    <s v="No"/>
    <x v="0"/>
    <n v="2"/>
    <x v="1"/>
    <x v="2"/>
    <d v="1959-12-24T00:00:00"/>
    <n v="14349.85"/>
    <s v="tier - 2"/>
    <s v="tier - 3"/>
    <s v="R1012"/>
    <n v="63"/>
  </r>
  <r>
    <s v="Id703"/>
    <s v="Olausson"/>
    <n v="37.72"/>
    <n v="4.38"/>
    <s v="Yes"/>
    <s v="No"/>
    <x v="1"/>
    <n v="1"/>
    <x v="1"/>
    <x v="0"/>
    <d v="1969-09-26T00:00:00"/>
    <n v="14337.91"/>
    <s v="tier - 2"/>
    <s v="tier - 3"/>
    <s v="R1022"/>
    <n v="53"/>
  </r>
  <r>
    <s v="Id704"/>
    <s v="Wagner"/>
    <n v="39.700000000000003"/>
    <n v="9.83"/>
    <s v="No"/>
    <s v="No"/>
    <x v="0"/>
    <n v="3"/>
    <x v="1"/>
    <x v="0"/>
    <d v="1958-07-10T00:00:00"/>
    <n v="14319.03"/>
    <s v="tier - 2"/>
    <s v="tier - 3"/>
    <s v="R1011"/>
    <n v="64"/>
  </r>
  <r>
    <s v="Id705"/>
    <s v="Delong"/>
    <n v="35.97"/>
    <n v="11.08"/>
    <s v="No"/>
    <s v="No"/>
    <x v="0"/>
    <n v="3"/>
    <x v="1"/>
    <x v="0"/>
    <d v="1958-10-15T00:00:00"/>
    <n v="14313.85"/>
    <s v="tier - 2"/>
    <s v="tier - 3"/>
    <s v="R1013"/>
    <n v="64"/>
  </r>
  <r>
    <s v="Id706"/>
    <s v="Mehech"/>
    <n v="37.85"/>
    <n v="11.01"/>
    <s v="No"/>
    <s v="No"/>
    <x v="0"/>
    <n v="0"/>
    <x v="1"/>
    <x v="0"/>
    <d v="1968-12-15T00:00:00"/>
    <n v="14285.9"/>
    <s v="tier - 2"/>
    <s v="tier - 3"/>
    <s v="R1012"/>
    <n v="54"/>
  </r>
  <r>
    <s v="Id707"/>
    <s v="Machiela"/>
    <n v="21.66"/>
    <n v="4.37"/>
    <s v="No"/>
    <s v="Yes"/>
    <x v="0"/>
    <n v="1"/>
    <x v="0"/>
    <x v="2"/>
    <d v="2004-09-06T00:00:00"/>
    <n v="14283.46"/>
    <s v="tier - 2"/>
    <s v="tier - 3"/>
    <s v="R1024"/>
    <n v="18"/>
  </r>
  <r>
    <s v="Id708"/>
    <s v="Young"/>
    <n v="39.369999999999997"/>
    <n v="5.91"/>
    <s v="No"/>
    <s v="No"/>
    <x v="0"/>
    <n v="2"/>
    <x v="1"/>
    <x v="0"/>
    <d v="1972-07-13T00:00:00"/>
    <n v="14258.33"/>
    <s v="tier - 2"/>
    <s v="tier - 3"/>
    <s v="R1026"/>
    <n v="50"/>
  </r>
  <r>
    <s v="Id709"/>
    <s v="Dupere"/>
    <n v="40.880000000000003"/>
    <n v="7.65"/>
    <s v="No"/>
    <s v="No"/>
    <x v="0"/>
    <n v="0"/>
    <x v="1"/>
    <x v="0"/>
    <d v="1974-12-26T00:00:00"/>
    <n v="14256.79"/>
    <s v="tier - 2"/>
    <s v="tier - 3"/>
    <s v="R1026"/>
    <n v="48"/>
  </r>
  <r>
    <s v="Id710"/>
    <s v="Iandolo"/>
    <n v="26.22"/>
    <n v="5.37"/>
    <s v="Yes"/>
    <s v="No"/>
    <x v="0"/>
    <n v="2"/>
    <x v="1"/>
    <x v="1"/>
    <d v="1959-11-08T00:00:00"/>
    <n v="14256.19"/>
    <s v="tier - 2"/>
    <s v="tier - 3"/>
    <s v="R1012"/>
    <n v="63"/>
  </r>
  <r>
    <s v="Id711"/>
    <s v="Ito"/>
    <n v="25.08"/>
    <n v="5.75"/>
    <s v="Yes"/>
    <s v="No"/>
    <x v="0"/>
    <n v="2"/>
    <x v="1"/>
    <x v="1"/>
    <d v="1959-10-10T00:00:00"/>
    <n v="14254.61"/>
    <s v="tier - 2"/>
    <s v="tier - 3"/>
    <s v="R1012"/>
    <n v="63"/>
  </r>
  <r>
    <s v="Id712"/>
    <s v="Barry"/>
    <n v="39.1"/>
    <n v="6.79"/>
    <s v="Yes"/>
    <s v="No"/>
    <x v="0"/>
    <n v="2"/>
    <x v="1"/>
    <x v="0"/>
    <d v="1961-09-25T00:00:00"/>
    <n v="14235.07"/>
    <s v="tier - 2"/>
    <s v="tier - 3"/>
    <s v="R1011"/>
    <n v="61"/>
  </r>
  <r>
    <s v="Id713"/>
    <s v="Boyce"/>
    <n v="37.905000000000001"/>
    <n v="7.03"/>
    <s v="No"/>
    <s v="No"/>
    <x v="0"/>
    <n v="3"/>
    <x v="1"/>
    <x v="0"/>
    <d v="1958-09-21T00:00:00"/>
    <n v="14210.54"/>
    <s v="tier - 2"/>
    <s v="tier - 3"/>
    <s v="R1012"/>
    <n v="64"/>
  </r>
  <r>
    <s v="Id714"/>
    <s v="Lin"/>
    <n v="43.35"/>
    <n v="5.41"/>
    <s v="Yes"/>
    <s v="No"/>
    <x v="1"/>
    <n v="1"/>
    <x v="1"/>
    <x v="0"/>
    <d v="1983-11-17T00:00:00"/>
    <n v="14209.4"/>
    <s v="tier - 2"/>
    <s v="tier - 3"/>
    <s v="R1026"/>
    <n v="39"/>
  </r>
  <r>
    <s v="Id715"/>
    <s v="Smith"/>
    <n v="36.15"/>
    <n v="8.0500000000000007"/>
    <s v="No"/>
    <s v="No"/>
    <x v="0"/>
    <n v="0"/>
    <x v="1"/>
    <x v="0"/>
    <d v="1968-12-25T00:00:00"/>
    <n v="14193.55"/>
    <s v="tier - 2"/>
    <s v="tier - 3"/>
    <s v="R1026"/>
    <n v="54"/>
  </r>
  <r>
    <s v="Id716"/>
    <s v="Nalven"/>
    <n v="44.98"/>
    <n v="5.94"/>
    <s v="No"/>
    <s v="No"/>
    <x v="0"/>
    <n v="1"/>
    <x v="1"/>
    <x v="0"/>
    <d v="1984-07-07T00:00:00"/>
    <n v="14152.46"/>
    <s v="tier - 2"/>
    <s v="tier - 3"/>
    <s v="R1012"/>
    <n v="38"/>
  </r>
  <r>
    <s v="Id717"/>
    <s v="Bourgeois"/>
    <n v="38.28"/>
    <n v="5.51"/>
    <s v="No"/>
    <s v="Yes"/>
    <x v="0"/>
    <n v="1"/>
    <x v="1"/>
    <x v="0"/>
    <d v="2004-07-06T00:00:00"/>
    <n v="14133.04"/>
    <s v="tier - 2"/>
    <s v="tier - 3"/>
    <s v="R1013"/>
    <n v="18"/>
  </r>
  <r>
    <s v="Id718"/>
    <s v="Orloff"/>
    <n v="32.299999999999997"/>
    <n v="6.55"/>
    <s v="Yes"/>
    <s v="No"/>
    <x v="0"/>
    <n v="2"/>
    <x v="1"/>
    <x v="0"/>
    <d v="1961-06-14T00:00:00"/>
    <n v="14119.62"/>
    <s v="tier - 2"/>
    <s v="tier - 3"/>
    <s v="R1012"/>
    <n v="61"/>
  </r>
  <r>
    <s v="Id719"/>
    <s v="Ramirez"/>
    <n v="39.51"/>
    <n v="5.79"/>
    <s v="Yes"/>
    <s v="No"/>
    <x v="0"/>
    <n v="0"/>
    <x v="1"/>
    <x v="0"/>
    <d v="1976-09-26T00:00:00"/>
    <n v="14098.07"/>
    <s v="tier - 2"/>
    <s v="tier - 3"/>
    <s v="R1023"/>
    <n v="46"/>
  </r>
  <r>
    <s v="Id720"/>
    <s v="Fouquet"/>
    <n v="50.46"/>
    <n v="4.5599999999999996"/>
    <s v="No"/>
    <s v="No"/>
    <x v="0"/>
    <n v="0"/>
    <x v="1"/>
    <x v="0"/>
    <d v="1991-09-12T00:00:00"/>
    <n v="14081.93"/>
    <s v="tier - 2"/>
    <s v="tier - 3"/>
    <s v="R1012"/>
    <n v="31"/>
  </r>
  <r>
    <s v="Id721"/>
    <s v="McPhillips"/>
    <n v="31.73"/>
    <n v="7"/>
    <s v="No"/>
    <s v="No"/>
    <x v="0"/>
    <n v="0"/>
    <x v="1"/>
    <x v="0"/>
    <d v="1960-11-08T00:00:00"/>
    <n v="14043.48"/>
    <s v="tier - 2"/>
    <s v="tier - 3"/>
    <s v="R1024"/>
    <n v="62"/>
  </r>
  <r>
    <s v="Id722"/>
    <s v="Burgin"/>
    <n v="32.1"/>
    <n v="6.57"/>
    <s v="Yes"/>
    <s v="No"/>
    <x v="1"/>
    <n v="1"/>
    <x v="1"/>
    <x v="0"/>
    <d v="1963-07-08T00:00:00"/>
    <n v="14007.22"/>
    <s v="tier - 2"/>
    <s v="tier - 3"/>
    <s v="R1011"/>
    <n v="59"/>
  </r>
  <r>
    <s v="Id723"/>
    <s v="Roberts"/>
    <n v="27.83"/>
    <n v="11.61"/>
    <s v="Yes"/>
    <s v="No"/>
    <x v="1"/>
    <n v="1"/>
    <x v="1"/>
    <x v="1"/>
    <d v="1963-07-06T00:00:00"/>
    <n v="14001.29"/>
    <s v="tier - 2"/>
    <s v="tier - 3"/>
    <s v="R1013"/>
    <n v="59"/>
  </r>
  <r>
    <s v="Id724"/>
    <s v="Nemec"/>
    <n v="27.72"/>
    <n v="8.16"/>
    <s v="Yes"/>
    <s v="No"/>
    <x v="1"/>
    <n v="1"/>
    <x v="1"/>
    <x v="1"/>
    <d v="1963-12-23T00:00:00"/>
    <n v="14001.13"/>
    <s v="tier - 2"/>
    <s v="tier - 3"/>
    <s v="R1013"/>
    <n v="59"/>
  </r>
  <r>
    <s v="Id725"/>
    <s v="Appman"/>
    <n v="36.765000000000001"/>
    <n v="4.4800000000000004"/>
    <s v="Yes"/>
    <s v="No"/>
    <x v="0"/>
    <n v="2"/>
    <x v="1"/>
    <x v="0"/>
    <d v="1959-09-06T00:00:00"/>
    <n v="13981.85"/>
    <s v="tier - 2"/>
    <s v="tier - 3"/>
    <s v="R1016"/>
    <n v="63"/>
  </r>
  <r>
    <s v="Id726"/>
    <s v="Driscoll"/>
    <n v="48.36"/>
    <n v="4.08"/>
    <s v="No"/>
    <s v="No"/>
    <x v="0"/>
    <n v="0"/>
    <x v="1"/>
    <x v="0"/>
    <d v="1990-07-13T00:00:00"/>
    <n v="13979.45"/>
    <s v="tier - 2"/>
    <s v="tier - 3"/>
    <s v="R1023"/>
    <n v="32"/>
  </r>
  <r>
    <s v="Id727"/>
    <s v="Glotzbach"/>
    <n v="31.445"/>
    <n v="4.4000000000000004"/>
    <s v="Yes"/>
    <s v="No"/>
    <x v="0"/>
    <n v="2"/>
    <x v="1"/>
    <x v="0"/>
    <d v="1959-08-29T00:00:00"/>
    <n v="13974.46"/>
    <s v="tier - 2"/>
    <s v="tier - 3"/>
    <s v="R1019"/>
    <n v="63"/>
  </r>
  <r>
    <s v="Id728"/>
    <s v="Tenforde"/>
    <n v="27.55"/>
    <n v="9.02"/>
    <s v="No"/>
    <s v="No"/>
    <x v="0"/>
    <n v="0"/>
    <x v="1"/>
    <x v="1"/>
    <d v="1960-06-18T00:00:00"/>
    <n v="13937.67"/>
    <s v="tier - 2"/>
    <s v="tier - 3"/>
    <s v="R1012"/>
    <n v="62"/>
  </r>
  <r>
    <s v="Id729"/>
    <s v="Ramirez"/>
    <n v="33.11"/>
    <n v="8.06"/>
    <s v="No"/>
    <s v="No"/>
    <x v="0"/>
    <n v="0"/>
    <x v="1"/>
    <x v="0"/>
    <d v="1962-07-27T00:00:00"/>
    <n v="13919.82"/>
    <s v="tier - 2"/>
    <s v="tier - 3"/>
    <s v="R1013"/>
    <n v="60"/>
  </r>
  <r>
    <s v="Id730"/>
    <s v="Stanley Torres"/>
    <n v="36.85"/>
    <n v="6.21"/>
    <s v="Yes"/>
    <s v="No"/>
    <x v="0"/>
    <n v="2"/>
    <x v="1"/>
    <x v="0"/>
    <d v="1959-07-07T00:00:00"/>
    <n v="13887.97"/>
    <s v="tier - 2"/>
    <s v="tier - 3"/>
    <s v="R1013"/>
    <n v="63"/>
  </r>
  <r>
    <s v="Id731"/>
    <s v="Vandongen"/>
    <n v="36.299999999999997"/>
    <n v="5.79"/>
    <s v="Yes"/>
    <s v="No"/>
    <x v="0"/>
    <n v="2"/>
    <x v="1"/>
    <x v="0"/>
    <d v="1959-12-29T00:00:00"/>
    <n v="13887.2"/>
    <s v="tier - 2"/>
    <s v="tier - 3"/>
    <s v="R1013"/>
    <n v="63"/>
  </r>
  <r>
    <s v="Id732"/>
    <s v="Liebald"/>
    <n v="45.34"/>
    <n v="5.69"/>
    <s v="Yes"/>
    <s v="No"/>
    <x v="0"/>
    <n v="0"/>
    <x v="1"/>
    <x v="0"/>
    <d v="1985-09-25T00:00:00"/>
    <n v="13886.4"/>
    <s v="tier - 2"/>
    <s v="tier - 3"/>
    <s v="R1012"/>
    <n v="37"/>
  </r>
  <r>
    <s v="Id733"/>
    <s v="Holte"/>
    <n v="31.8"/>
    <n v="5.36"/>
    <s v="Yes"/>
    <s v="No"/>
    <x v="0"/>
    <n v="2"/>
    <x v="1"/>
    <x v="0"/>
    <d v="1959-10-05T00:00:00"/>
    <n v="13880.95"/>
    <s v="tier - 2"/>
    <s v="tier - 3"/>
    <s v="R1011"/>
    <n v="63"/>
  </r>
  <r>
    <s v="Id734"/>
    <s v="Johnson"/>
    <n v="41.02"/>
    <n v="11.37"/>
    <s v="No"/>
    <s v="No"/>
    <x v="0"/>
    <n v="0"/>
    <x v="1"/>
    <x v="0"/>
    <d v="1978-12-19T00:00:00"/>
    <n v="13874.89"/>
    <s v="tier - 2"/>
    <s v="tier - 3"/>
    <s v="R1012"/>
    <n v="44"/>
  </r>
  <r>
    <s v="Id735"/>
    <s v="Bartlett"/>
    <n v="32.68"/>
    <n v="11.87"/>
    <s v="No"/>
    <s v="No"/>
    <x v="0"/>
    <n v="0"/>
    <x v="1"/>
    <x v="0"/>
    <d v="1960-07-21T00:00:00"/>
    <n v="13844.8"/>
    <s v="tier - 2"/>
    <s v="tier - 3"/>
    <s v="R1012"/>
    <n v="62"/>
  </r>
  <r>
    <s v="Id736"/>
    <s v="Bergman"/>
    <n v="21.7"/>
    <n v="4.9000000000000004"/>
    <s v="No"/>
    <s v="No"/>
    <x v="1"/>
    <n v="1"/>
    <x v="0"/>
    <x v="2"/>
    <d v="2003-06-07T00:00:00"/>
    <n v="13844.51"/>
    <s v="tier - 2"/>
    <s v="tier - 3"/>
    <s v="R1011"/>
    <n v="20"/>
  </r>
  <r>
    <s v="Id737"/>
    <s v="Aitken"/>
    <n v="40.479999999999997"/>
    <n v="6.7"/>
    <s v="No"/>
    <s v="No"/>
    <x v="0"/>
    <n v="3"/>
    <x v="1"/>
    <x v="0"/>
    <d v="1958-12-10T00:00:00"/>
    <n v="13831.12"/>
    <s v="tier - 2"/>
    <s v="tier - 3"/>
    <s v="R1013"/>
    <n v="64"/>
  </r>
  <r>
    <s v="Id738"/>
    <s v="Berger"/>
    <n v="34.5"/>
    <n v="10.3"/>
    <s v="No"/>
    <s v="No"/>
    <x v="0"/>
    <n v="3"/>
    <x v="1"/>
    <x v="0"/>
    <d v="1958-11-25T00:00:00"/>
    <n v="13822.8"/>
    <s v="tier - 2"/>
    <s v="tier - 3"/>
    <s v="R1011"/>
    <n v="64"/>
  </r>
  <r>
    <s v="Id739"/>
    <s v="Richey"/>
    <n v="45.9"/>
    <n v="11.14"/>
    <s v="Yes"/>
    <s v="No"/>
    <x v="0"/>
    <n v="1"/>
    <x v="1"/>
    <x v="0"/>
    <d v="1986-12-08T00:00:00"/>
    <n v="13819.49"/>
    <s v="tier - 2"/>
    <s v="tier - 3"/>
    <s v="R1012"/>
    <n v="36"/>
  </r>
  <r>
    <s v="Id740"/>
    <s v="Trotter"/>
    <n v="33.479999999999997"/>
    <n v="4.74"/>
    <s v="Yes"/>
    <s v="No"/>
    <x v="0"/>
    <n v="2"/>
    <x v="1"/>
    <x v="0"/>
    <d v="1966-11-10T00:00:00"/>
    <n v="13801.61"/>
    <s v="tier - 2"/>
    <s v="tier - 3"/>
    <s v="R1026"/>
    <n v="56"/>
  </r>
  <r>
    <s v="Id741"/>
    <s v="Chavez"/>
    <n v="28.31"/>
    <n v="5.96"/>
    <s v="Yes"/>
    <s v="No"/>
    <x v="0"/>
    <n v="2"/>
    <x v="1"/>
    <x v="1"/>
    <d v="1959-08-06T00:00:00"/>
    <n v="13770.1"/>
    <s v="tier - 2"/>
    <s v="tier - 3"/>
    <s v="R1012"/>
    <n v="63"/>
  </r>
  <r>
    <s v="Id742"/>
    <s v="Orifice"/>
    <n v="21.565000000000001"/>
    <n v="4.95"/>
    <s v="No"/>
    <s v="Yes"/>
    <x v="0"/>
    <n v="1"/>
    <x v="0"/>
    <x v="2"/>
    <d v="2004-07-16T00:00:00"/>
    <n v="13747.87"/>
    <s v="tier - 2"/>
    <s v="tier - 3"/>
    <s v="R1018"/>
    <n v="18"/>
  </r>
  <r>
    <s v="Id743"/>
    <s v="Farkash"/>
    <n v="35.590000000000003"/>
    <n v="5.21"/>
    <s v="Yes"/>
    <s v="No"/>
    <x v="1"/>
    <n v="1"/>
    <x v="1"/>
    <x v="0"/>
    <d v="1969-10-23T00:00:00"/>
    <n v="13746.74"/>
    <s v="tier - 2"/>
    <s v="tier - 3"/>
    <s v="R1026"/>
    <n v="53"/>
  </r>
  <r>
    <s v="Id744"/>
    <s v="Hribar"/>
    <n v="43.44"/>
    <n v="4.8600000000000003"/>
    <s v="Yes"/>
    <s v="No"/>
    <x v="0"/>
    <n v="0"/>
    <x v="1"/>
    <x v="0"/>
    <d v="1985-08-29T00:00:00"/>
    <n v="13726.21"/>
    <s v="tier - 2"/>
    <s v="tier - 3"/>
    <s v="R1026"/>
    <n v="37"/>
  </r>
  <r>
    <s v="Id745"/>
    <s v="Crawford"/>
    <n v="21.754999999999999"/>
    <n v="7.79"/>
    <s v="Yes"/>
    <s v="No"/>
    <x v="0"/>
    <n v="0"/>
    <x v="1"/>
    <x v="2"/>
    <d v="1981-08-02T00:00:00"/>
    <n v="13725.47"/>
    <s v="tier - 2"/>
    <s v="tier - 3"/>
    <s v="R1024"/>
    <n v="41"/>
  </r>
  <r>
    <s v="Id746"/>
    <s v="Sittlington"/>
    <n v="44.55"/>
    <n v="7.12"/>
    <s v="Yes"/>
    <s v="No"/>
    <x v="0"/>
    <n v="1"/>
    <x v="1"/>
    <x v="0"/>
    <d v="1986-11-24T00:00:00"/>
    <n v="13714.55"/>
    <s v="tier - 2"/>
    <s v="tier - 3"/>
    <s v="R1023"/>
    <n v="36"/>
  </r>
  <r>
    <s v="Id747"/>
    <s v="Silbert"/>
    <n v="43.32"/>
    <n v="4.67"/>
    <s v="Yes"/>
    <s v="No"/>
    <x v="0"/>
    <n v="0"/>
    <x v="1"/>
    <x v="0"/>
    <d v="1985-09-14T00:00:00"/>
    <n v="13685.51"/>
    <s v="tier - 2"/>
    <s v="tier - 3"/>
    <s v="R1026"/>
    <n v="37"/>
  </r>
  <r>
    <s v="Id748"/>
    <s v="Carrique"/>
    <n v="31.23"/>
    <n v="9.1199999999999992"/>
    <s v="Yes"/>
    <s v="No"/>
    <x v="1"/>
    <n v="1"/>
    <x v="1"/>
    <x v="0"/>
    <d v="1963-08-04T00:00:00"/>
    <n v="13677.68"/>
    <s v="tier - 2"/>
    <s v="tier - 3"/>
    <s v="R1021"/>
    <n v="59"/>
  </r>
  <r>
    <s v="Id749"/>
    <s v="Kosla"/>
    <n v="42.81"/>
    <n v="4.1500000000000004"/>
    <s v="No"/>
    <s v="No"/>
    <x v="0"/>
    <n v="1"/>
    <x v="1"/>
    <x v="0"/>
    <d v="1984-07-20T00:00:00"/>
    <n v="13638.06"/>
    <s v="tier - 2"/>
    <s v="tier - 3"/>
    <s v="R1023"/>
    <n v="38"/>
  </r>
  <r>
    <s v="Id750"/>
    <s v="Parker"/>
    <n v="35.909999999999997"/>
    <n v="6.72"/>
    <s v="Yes"/>
    <s v="No"/>
    <x v="0"/>
    <n v="2"/>
    <x v="1"/>
    <x v="0"/>
    <d v="1961-12-24T00:00:00"/>
    <n v="13635.64"/>
    <s v="tier - 2"/>
    <s v="tier - 3"/>
    <s v="R1024"/>
    <n v="61"/>
  </r>
  <r>
    <s v="Id751"/>
    <s v="Horton"/>
    <n v="36.65"/>
    <n v="5.01"/>
    <s v="Yes"/>
    <s v="No"/>
    <x v="1"/>
    <n v="1"/>
    <x v="1"/>
    <x v="0"/>
    <d v="1969-07-26T00:00:00"/>
    <n v="13622.01"/>
    <s v="tier - 2"/>
    <s v="tier - 3"/>
    <s v="R1012"/>
    <n v="53"/>
  </r>
  <r>
    <s v="Id752"/>
    <s v="Boller"/>
    <n v="22.04"/>
    <n v="10.9"/>
    <s v="Yes"/>
    <s v="No"/>
    <x v="0"/>
    <n v="2"/>
    <x v="1"/>
    <x v="2"/>
    <d v="1961-11-18T00:00:00"/>
    <n v="13616.36"/>
    <s v="tier - 2"/>
    <s v="tier - 3"/>
    <s v="R1024"/>
    <n v="61"/>
  </r>
  <r>
    <s v="Id753"/>
    <s v="Olaru"/>
    <n v="31.824999999999999"/>
    <n v="5.52"/>
    <s v="Yes"/>
    <s v="No"/>
    <x v="0"/>
    <n v="1"/>
    <x v="1"/>
    <x v="0"/>
    <d v="1964-09-10T00:00:00"/>
    <n v="13607.37"/>
    <s v="tier - 2"/>
    <s v="tier - 3"/>
    <s v="R1024"/>
    <n v="58"/>
  </r>
  <r>
    <s v="Id754"/>
    <s v="Prescott"/>
    <n v="53.58"/>
    <n v="4.55"/>
    <s v="No"/>
    <s v="No"/>
    <x v="0"/>
    <n v="1"/>
    <x v="1"/>
    <x v="0"/>
    <d v="1992-08-14T00:00:00"/>
    <n v="13588.17"/>
    <s v="tier - 2"/>
    <s v="tier - 3"/>
    <s v="R1012"/>
    <n v="30"/>
  </r>
  <r>
    <s v="Id755"/>
    <s v="Hines"/>
    <n v="34.299999999999997"/>
    <n v="11.76"/>
    <s v="No"/>
    <s v="No"/>
    <x v="0"/>
    <n v="0"/>
    <x v="1"/>
    <x v="0"/>
    <d v="1968-07-15T00:00:00"/>
    <n v="13566.04"/>
    <s v="tier - 2"/>
    <s v="tier - 3"/>
    <s v="R1026"/>
    <n v="54"/>
  </r>
  <r>
    <s v="Id756"/>
    <s v="Blanton"/>
    <n v="32.11"/>
    <n v="7.06"/>
    <s v="No"/>
    <s v="No"/>
    <x v="0"/>
    <n v="0"/>
    <x v="1"/>
    <x v="0"/>
    <d v="1960-07-11T00:00:00"/>
    <n v="13555"/>
    <s v="tier - 2"/>
    <s v="tier - 3"/>
    <s v="R1017"/>
    <n v="62"/>
  </r>
  <r>
    <s v="Id757"/>
    <s v="Bustamante"/>
    <n v="31.78"/>
    <n v="11.35"/>
    <s v="Yes"/>
    <s v="No"/>
    <x v="1"/>
    <n v="1"/>
    <x v="1"/>
    <x v="0"/>
    <d v="1963-10-14T00:00:00"/>
    <n v="13511.28"/>
    <s v="tier - 2"/>
    <s v="tier - 3"/>
    <s v="R1012"/>
    <n v="59"/>
  </r>
  <r>
    <s v="Id758"/>
    <s v="McCann"/>
    <n v="46.89"/>
    <n v="5.52"/>
    <s v="No"/>
    <s v="No"/>
    <x v="0"/>
    <n v="0"/>
    <x v="1"/>
    <x v="0"/>
    <d v="1990-08-30T00:00:00"/>
    <n v="13480.83"/>
    <s v="tier - 2"/>
    <s v="tier - 3"/>
    <s v="R1023"/>
    <n v="32"/>
  </r>
  <r>
    <s v="Id759"/>
    <s v="Schmole"/>
    <n v="39.35"/>
    <n v="7.86"/>
    <s v="Yes"/>
    <s v="No"/>
    <x v="0"/>
    <n v="1"/>
    <x v="1"/>
    <x v="0"/>
    <d v="1975-08-07T00:00:00"/>
    <n v="13472.19"/>
    <s v="tier - 2"/>
    <s v="tier - 3"/>
    <s v="R1012"/>
    <n v="47"/>
  </r>
  <r>
    <s v="Id760"/>
    <s v="Barber"/>
    <n v="39.200000000000003"/>
    <n v="11.38"/>
    <s v="No"/>
    <s v="No"/>
    <x v="0"/>
    <n v="0"/>
    <x v="1"/>
    <x v="0"/>
    <d v="1960-07-24T00:00:00"/>
    <n v="13470.86"/>
    <s v="tier - 2"/>
    <s v="tier - 3"/>
    <s v="R1011"/>
    <n v="62"/>
  </r>
  <r>
    <s v="Id761"/>
    <s v="Reichmann"/>
    <n v="39.159999999999997"/>
    <n v="10.48"/>
    <s v="No"/>
    <s v="No"/>
    <x v="0"/>
    <n v="0"/>
    <x v="1"/>
    <x v="0"/>
    <d v="1960-07-28T00:00:00"/>
    <n v="13470.8"/>
    <s v="tier - 2"/>
    <s v="tier - 3"/>
    <s v="R1013"/>
    <n v="62"/>
  </r>
  <r>
    <s v="Id762"/>
    <s v="Cavatorta"/>
    <n v="44.1"/>
    <n v="5.04"/>
    <s v="Yes"/>
    <s v="No"/>
    <x v="0"/>
    <n v="0"/>
    <x v="1"/>
    <x v="0"/>
    <d v="1985-08-19T00:00:00"/>
    <n v="13465.8"/>
    <s v="tier - 2"/>
    <s v="tier - 3"/>
    <s v="R1012"/>
    <n v="37"/>
  </r>
  <r>
    <s v="Id763"/>
    <s v="Yaeger"/>
    <n v="33.200000000000003"/>
    <n v="9.06"/>
    <s v="No"/>
    <s v="No"/>
    <x v="0"/>
    <n v="0"/>
    <x v="1"/>
    <x v="0"/>
    <d v="1960-12-16T00:00:00"/>
    <n v="13462.52"/>
    <s v="tier - 2"/>
    <s v="tier - 3"/>
    <s v="R1011"/>
    <n v="62"/>
  </r>
  <r>
    <s v="Id764"/>
    <s v="Hughes"/>
    <n v="29.92"/>
    <n v="11.07"/>
    <s v="No"/>
    <s v="No"/>
    <x v="0"/>
    <n v="0"/>
    <x v="1"/>
    <x v="1"/>
    <d v="1960-07-11T00:00:00"/>
    <n v="13457.96"/>
    <s v="tier - 2"/>
    <s v="tier - 3"/>
    <s v="R1013"/>
    <n v="62"/>
  </r>
  <r>
    <s v="Id765"/>
    <s v="Donahue"/>
    <n v="25"/>
    <n v="10.45"/>
    <s v="No"/>
    <s v="No"/>
    <x v="0"/>
    <n v="0"/>
    <x v="1"/>
    <x v="1"/>
    <d v="1960-08-13T00:00:00"/>
    <n v="13451.12"/>
    <s v="tier - 2"/>
    <s v="tier - 3"/>
    <s v="R1011"/>
    <n v="62"/>
  </r>
  <r>
    <s v="Id766"/>
    <s v="Greenwell"/>
    <n v="38.869999999999997"/>
    <n v="8.6300000000000008"/>
    <s v="Yes"/>
    <s v="No"/>
    <x v="0"/>
    <n v="1"/>
    <x v="1"/>
    <x v="0"/>
    <d v="1975-06-29T00:00:00"/>
    <n v="13440.7"/>
    <s v="tier - 2"/>
    <s v="tier - 3"/>
    <s v="R1012"/>
    <n v="47"/>
  </r>
  <r>
    <s v="Id767"/>
    <s v="Steele"/>
    <n v="32.299999999999997"/>
    <n v="5.28"/>
    <s v="Yes"/>
    <s v="No"/>
    <x v="0"/>
    <n v="2"/>
    <x v="1"/>
    <x v="0"/>
    <d v="1966-11-14T00:00:00"/>
    <n v="13430.27"/>
    <s v="tier - 2"/>
    <s v="tier - 3"/>
    <s v="R1024"/>
    <n v="56"/>
  </r>
  <r>
    <s v="Id768"/>
    <s v="Gunter"/>
    <n v="31.16"/>
    <n v="7.49"/>
    <s v="Yes"/>
    <s v="No"/>
    <x v="0"/>
    <n v="2"/>
    <x v="1"/>
    <x v="0"/>
    <d v="1961-11-03T00:00:00"/>
    <n v="13429.04"/>
    <s v="tier - 2"/>
    <s v="tier - 3"/>
    <s v="R1012"/>
    <n v="61"/>
  </r>
  <r>
    <s v="Id769"/>
    <s v="McDonough"/>
    <n v="54.59"/>
    <n v="4.2699999999999996"/>
    <s v="No"/>
    <s v="No"/>
    <x v="0"/>
    <n v="0"/>
    <x v="1"/>
    <x v="0"/>
    <d v="1994-06-17T00:00:00"/>
    <n v="13417.05"/>
    <s v="tier - 2"/>
    <s v="tier - 3"/>
    <s v="R1012"/>
    <n v="28"/>
  </r>
  <r>
    <s v="Id770"/>
    <s v="Sweetland"/>
    <n v="21.09"/>
    <n v="9.2200000000000006"/>
    <s v="Yes"/>
    <s v="No"/>
    <x v="0"/>
    <n v="2"/>
    <x v="1"/>
    <x v="2"/>
    <d v="1961-07-22T00:00:00"/>
    <n v="13415.04"/>
    <s v="tier - 2"/>
    <s v="tier - 3"/>
    <s v="R1012"/>
    <n v="61"/>
  </r>
  <r>
    <s v="Id771"/>
    <s v="Hammersmith"/>
    <n v="52.41"/>
    <n v="5.99"/>
    <s v="No"/>
    <s v="No"/>
    <x v="0"/>
    <n v="1"/>
    <x v="1"/>
    <x v="0"/>
    <d v="1992-12-19T00:00:00"/>
    <n v="13412.97"/>
    <s v="tier - 2"/>
    <s v="tier - 3"/>
    <s v="R1023"/>
    <n v="30"/>
  </r>
  <r>
    <s v="Id772"/>
    <s v="French"/>
    <n v="41.47"/>
    <n v="5.86"/>
    <s v="Yes"/>
    <s v="No"/>
    <x v="0"/>
    <n v="2"/>
    <x v="1"/>
    <x v="0"/>
    <d v="1959-12-20T00:00:00"/>
    <n v="13405.39"/>
    <s v="tier - 2"/>
    <s v="tier - 3"/>
    <s v="R1013"/>
    <n v="63"/>
  </r>
  <r>
    <s v="Id773"/>
    <s v="Garbe"/>
    <n v="33.1"/>
    <n v="5.19"/>
    <s v="Yes"/>
    <s v="No"/>
    <x v="0"/>
    <n v="2"/>
    <x v="1"/>
    <x v="0"/>
    <d v="1959-11-25T00:00:00"/>
    <n v="13393.76"/>
    <s v="tier - 2"/>
    <s v="tier - 3"/>
    <s v="R1011"/>
    <n v="63"/>
  </r>
  <r>
    <s v="Id774"/>
    <s v="Duncan"/>
    <n v="30.8"/>
    <n v="4.37"/>
    <s v="Yes"/>
    <s v="No"/>
    <x v="0"/>
    <n v="2"/>
    <x v="1"/>
    <x v="0"/>
    <d v="1959-12-09T00:00:00"/>
    <n v="13390.56"/>
    <s v="tier - 2"/>
    <s v="tier - 3"/>
    <s v="R1011"/>
    <n v="63"/>
  </r>
  <r>
    <s v="Id775"/>
    <s v="Wallace"/>
    <n v="42.06"/>
    <n v="5.32"/>
    <s v="No"/>
    <s v="No"/>
    <x v="0"/>
    <n v="1"/>
    <x v="1"/>
    <x v="0"/>
    <d v="1984-06-06T00:00:00"/>
    <n v="13383.67"/>
    <s v="tier - 2"/>
    <s v="tier - 3"/>
    <s v="R1023"/>
    <n v="39"/>
  </r>
  <r>
    <s v="Id776"/>
    <s v="Tillman"/>
    <n v="39.270000000000003"/>
    <n v="5.64"/>
    <s v="No"/>
    <s v="No"/>
    <x v="1"/>
    <n v="1"/>
    <x v="1"/>
    <x v="0"/>
    <d v="1979-09-30T00:00:00"/>
    <n v="13377.41"/>
    <s v="tier - 2"/>
    <s v="tier - 3"/>
    <s v="R1026"/>
    <n v="43"/>
  </r>
  <r>
    <s v="Id777"/>
    <s v="Lee"/>
    <n v="30.71"/>
    <n v="5.59"/>
    <s v="Yes"/>
    <s v="No"/>
    <x v="0"/>
    <n v="1"/>
    <x v="1"/>
    <x v="0"/>
    <d v="1964-09-24T00:00:00"/>
    <n v="13375.76"/>
    <s v="tier - 2"/>
    <s v="tier - 3"/>
    <s v="R1025"/>
    <n v="58"/>
  </r>
  <r>
    <s v="Id778"/>
    <s v="Taylor"/>
    <n v="47.19"/>
    <n v="5.29"/>
    <s v="No"/>
    <s v="No"/>
    <x v="0"/>
    <n v="0"/>
    <x v="1"/>
    <x v="0"/>
    <d v="1990-10-02T00:00:00"/>
    <n v="13360.94"/>
    <s v="tier - 2"/>
    <s v="tier - 3"/>
    <s v="R1012"/>
    <n v="32"/>
  </r>
  <r>
    <s v="Id779"/>
    <s v="McSween"/>
    <n v="30.02"/>
    <n v="6.65"/>
    <s v="No"/>
    <s v="No"/>
    <x v="0"/>
    <n v="0"/>
    <x v="1"/>
    <x v="0"/>
    <d v="1960-11-11T00:00:00"/>
    <n v="13352.1"/>
    <s v="tier - 2"/>
    <s v="tier - 3"/>
    <s v="R1012"/>
    <n v="62"/>
  </r>
  <r>
    <s v="Id780"/>
    <s v="Schubert"/>
    <n v="37.909999999999997"/>
    <n v="5.68"/>
    <s v="Yes"/>
    <s v="No"/>
    <x v="0"/>
    <n v="0"/>
    <x v="1"/>
    <x v="0"/>
    <d v="1976-08-23T00:00:00"/>
    <n v="13333.71"/>
    <s v="tier - 2"/>
    <s v="tier - 3"/>
    <s v="R1012"/>
    <n v="46"/>
  </r>
  <r>
    <s v="Id781"/>
    <s v="Lalanne"/>
    <n v="54.61"/>
    <n v="4.49"/>
    <s v="No"/>
    <s v="No"/>
    <x v="0"/>
    <n v="0"/>
    <x v="1"/>
    <x v="0"/>
    <d v="1994-07-01T00:00:00"/>
    <n v="13292.52"/>
    <s v="tier - 2"/>
    <s v="tier - 3"/>
    <s v="R1012"/>
    <n v="28"/>
  </r>
  <r>
    <s v="Id782"/>
    <s v="Flanagan"/>
    <n v="36.005000000000003"/>
    <n v="6.9"/>
    <s v="No"/>
    <s v="No"/>
    <x v="0"/>
    <n v="0"/>
    <x v="1"/>
    <x v="0"/>
    <d v="1962-10-11T00:00:00"/>
    <n v="13228.85"/>
    <s v="tier - 2"/>
    <s v="tier - 3"/>
    <s v="R1023"/>
    <n v="60"/>
  </r>
  <r>
    <s v="Id783"/>
    <s v="Arellano"/>
    <n v="28.7"/>
    <n v="11.52"/>
    <s v="No"/>
    <s v="No"/>
    <x v="0"/>
    <n v="0"/>
    <x v="1"/>
    <x v="1"/>
    <d v="1962-11-24T00:00:00"/>
    <n v="13224.69"/>
    <s v="tier - 2"/>
    <s v="tier - 3"/>
    <s v="R1011"/>
    <n v="60"/>
  </r>
  <r>
    <s v="Id784"/>
    <s v="Charette"/>
    <n v="34.295000000000002"/>
    <n v="11.24"/>
    <s v="No"/>
    <s v="No"/>
    <x v="0"/>
    <n v="0"/>
    <x v="1"/>
    <x v="0"/>
    <d v="1965-11-13T00:00:00"/>
    <n v="13224.06"/>
    <s v="tier - 2"/>
    <s v="tier - 3"/>
    <s v="R1024"/>
    <n v="57"/>
  </r>
  <r>
    <s v="Id785"/>
    <s v="Pena Reyes"/>
    <n v="27.55"/>
    <n v="10.98"/>
    <s v="No"/>
    <s v="No"/>
    <x v="0"/>
    <n v="0"/>
    <x v="1"/>
    <x v="1"/>
    <d v="1962-12-07T00:00:00"/>
    <n v="13217.09"/>
    <s v="tier - 2"/>
    <s v="tier - 3"/>
    <s v="R1024"/>
    <n v="60"/>
  </r>
  <r>
    <s v="Id786"/>
    <s v="Broderick"/>
    <n v="40.700000000000003"/>
    <n v="5.42"/>
    <s v="No"/>
    <s v="No"/>
    <x v="0"/>
    <n v="0"/>
    <x v="1"/>
    <x v="0"/>
    <d v="1982-10-15T00:00:00"/>
    <n v="13214.43"/>
    <s v="tier - 2"/>
    <s v="tier - 3"/>
    <s v="R1012"/>
    <n v="40"/>
  </r>
  <r>
    <s v="Id787"/>
    <s v="Summers"/>
    <n v="18.335000000000001"/>
    <n v="10.97"/>
    <s v="No"/>
    <s v="No"/>
    <x v="0"/>
    <n v="0"/>
    <x v="1"/>
    <x v="3"/>
    <d v="1962-08-05T00:00:00"/>
    <n v="13204.29"/>
    <s v="tier - 2"/>
    <s v="tier - 3"/>
    <s v="R1024"/>
    <n v="60"/>
  </r>
  <r>
    <s v="Id788"/>
    <s v="Fisher"/>
    <n v="33.914999999999999"/>
    <n v="9.56"/>
    <s v="Yes"/>
    <s v="No"/>
    <x v="0"/>
    <n v="2"/>
    <x v="1"/>
    <x v="0"/>
    <d v="1961-12-06T00:00:00"/>
    <n v="13143.86"/>
    <s v="tier - 2"/>
    <s v="tier - 3"/>
    <s v="R1016"/>
    <n v="61"/>
  </r>
  <r>
    <s v="Id789"/>
    <s v="Zhou"/>
    <n v="33.534999999999997"/>
    <n v="9.4"/>
    <s v="Yes"/>
    <s v="No"/>
    <x v="0"/>
    <n v="2"/>
    <x v="1"/>
    <x v="0"/>
    <d v="1961-12-06T00:00:00"/>
    <n v="13143.34"/>
    <s v="tier - 2"/>
    <s v="tier - 3"/>
    <s v="R1020"/>
    <n v="61"/>
  </r>
  <r>
    <s v="Id790"/>
    <s v="Clarke-Ames"/>
    <n v="23.655000000000001"/>
    <n v="8.48"/>
    <s v="Yes"/>
    <s v="No"/>
    <x v="0"/>
    <n v="2"/>
    <x v="1"/>
    <x v="2"/>
    <d v="1961-09-07T00:00:00"/>
    <n v="13129.6"/>
    <s v="tier - 2"/>
    <s v="tier - 3"/>
    <s v="R1017"/>
    <n v="61"/>
  </r>
  <r>
    <s v="Id791"/>
    <s v="Staton"/>
    <n v="28"/>
    <n v="5.57"/>
    <s v="No"/>
    <s v="No"/>
    <x v="0"/>
    <n v="0"/>
    <x v="1"/>
    <x v="1"/>
    <d v="1999-08-16T00:00:00"/>
    <n v="13126.68"/>
    <s v="tier - 2"/>
    <s v="tier - 3"/>
    <s v="R1011"/>
    <n v="23"/>
  </r>
  <r>
    <s v="Id792"/>
    <s v="Forster"/>
    <n v="30.23"/>
    <n v="6.94"/>
    <s v="Yes"/>
    <s v="No"/>
    <x v="1"/>
    <n v="1"/>
    <x v="1"/>
    <x v="0"/>
    <d v="1963-09-14T00:00:00"/>
    <n v="13116.84"/>
    <s v="tier - 2"/>
    <s v="tier - 3"/>
    <s v="R1012"/>
    <n v="59"/>
  </r>
  <r>
    <s v="Id793"/>
    <s v="Monaghan"/>
    <n v="51.14"/>
    <n v="4.05"/>
    <s v="No"/>
    <s v="No"/>
    <x v="0"/>
    <n v="1"/>
    <x v="1"/>
    <x v="0"/>
    <d v="1992-08-12T00:00:00"/>
    <n v="13113.51"/>
    <s v="tier - 2"/>
    <s v="tier - 3"/>
    <s v="R1026"/>
    <n v="30"/>
  </r>
  <r>
    <s v="Id794"/>
    <s v="Kawamoto"/>
    <n v="24.32"/>
    <n v="10.220000000000001"/>
    <s v="No"/>
    <s v="No"/>
    <x v="0"/>
    <n v="0"/>
    <x v="1"/>
    <x v="2"/>
    <d v="1962-08-02T00:00:00"/>
    <n v="13112.6"/>
    <s v="tier - 2"/>
    <s v="tier - 3"/>
    <s v="R1012"/>
    <n v="60"/>
  </r>
  <r>
    <s v="Id795"/>
    <s v="Dicharry"/>
    <n v="38.06"/>
    <n v="9.24"/>
    <s v="No"/>
    <s v="No"/>
    <x v="0"/>
    <n v="0"/>
    <x v="1"/>
    <x v="0"/>
    <d v="1971-10-30T00:00:00"/>
    <n v="13110.79"/>
    <s v="tier - 2"/>
    <s v="tier - 3"/>
    <s v="R1011"/>
    <n v="51"/>
  </r>
  <r>
    <s v="Id796"/>
    <s v="Berry"/>
    <n v="37.700000000000003"/>
    <n v="8.6"/>
    <s v="No"/>
    <s v="No"/>
    <x v="0"/>
    <n v="0"/>
    <x v="1"/>
    <x v="0"/>
    <d v="1978-07-17T00:00:00"/>
    <n v="13101.74"/>
    <s v="tier - 2"/>
    <s v="tier - 3"/>
    <s v="R1026"/>
    <n v="44"/>
  </r>
  <r>
    <s v="Id797"/>
    <s v="Porfirio"/>
    <n v="44"/>
    <n v="9.32"/>
    <s v="Yes"/>
    <s v="No"/>
    <x v="0"/>
    <n v="2"/>
    <x v="1"/>
    <x v="0"/>
    <d v="1961-11-06T00:00:00"/>
    <n v="13063.88"/>
    <s v="tier - 2"/>
    <s v="tier - 3"/>
    <s v="R1011"/>
    <n v="61"/>
  </r>
  <r>
    <s v="Id798"/>
    <s v="Thind"/>
    <n v="41.45"/>
    <n v="6.12"/>
    <s v="Yes"/>
    <s v="No"/>
    <x v="0"/>
    <n v="0"/>
    <x v="1"/>
    <x v="0"/>
    <d v="1985-10-26T00:00:00"/>
    <n v="13051.22"/>
    <s v="tier - 2"/>
    <s v="tier - 3"/>
    <s v="R1026"/>
    <n v="37"/>
  </r>
  <r>
    <s v="Id799"/>
    <s v="Ryan"/>
    <n v="25.364999999999998"/>
    <n v="9.19"/>
    <s v="Yes"/>
    <s v="No"/>
    <x v="0"/>
    <n v="0"/>
    <x v="1"/>
    <x v="1"/>
    <d v="1967-08-06T00:00:00"/>
    <n v="13047.33"/>
    <s v="tier - 2"/>
    <s v="tier - 3"/>
    <s v="R1024"/>
    <n v="55"/>
  </r>
  <r>
    <s v="Id800"/>
    <s v="Horn"/>
    <n v="34.56"/>
    <n v="5.84"/>
    <s v="Yes"/>
    <s v="No"/>
    <x v="1"/>
    <n v="1"/>
    <x v="1"/>
    <x v="0"/>
    <d v="1969-09-23T00:00:00"/>
    <n v="13044.41"/>
    <s v="tier - 2"/>
    <s v="tier - 3"/>
    <s v="R1012"/>
    <n v="53"/>
  </r>
  <r>
    <s v="Id801"/>
    <s v="Sabadosa"/>
    <n v="28.2"/>
    <n v="7.19"/>
    <s v="Yes"/>
    <s v="No"/>
    <x v="0"/>
    <n v="2"/>
    <x v="1"/>
    <x v="1"/>
    <d v="1961-11-09T00:00:00"/>
    <n v="13041.92"/>
    <s v="tier - 2"/>
    <s v="tier - 3"/>
    <s v="R1011"/>
    <n v="61"/>
  </r>
  <r>
    <s v="Id802"/>
    <s v="Casady"/>
    <n v="30.43"/>
    <n v="9.39"/>
    <s v="No"/>
    <s v="No"/>
    <x v="0"/>
    <n v="0"/>
    <x v="1"/>
    <x v="0"/>
    <d v="1965-11-04T00:00:00"/>
    <n v="13023.93"/>
    <s v="tier - 2"/>
    <s v="tier - 3"/>
    <s v="R1025"/>
    <n v="57"/>
  </r>
  <r>
    <s v="Id803"/>
    <s v="Phillips"/>
    <n v="32.395000000000003"/>
    <n v="4.2699999999999996"/>
    <s v="Yes"/>
    <s v="No"/>
    <x v="0"/>
    <n v="1"/>
    <x v="1"/>
    <x v="0"/>
    <d v="1964-09-23T00:00:00"/>
    <n v="13019.16"/>
    <s v="tier - 2"/>
    <s v="tier - 3"/>
    <s v="R1024"/>
    <n v="58"/>
  </r>
  <r>
    <s v="Id804"/>
    <s v="Ahokas"/>
    <n v="24.035"/>
    <n v="11.71"/>
    <s v="No"/>
    <s v="No"/>
    <x v="0"/>
    <n v="0"/>
    <x v="1"/>
    <x v="2"/>
    <d v="1962-07-20T00:00:00"/>
    <n v="13012.21"/>
    <s v="tier - 2"/>
    <s v="tier - 3"/>
    <s v="R1012"/>
    <n v="60"/>
  </r>
  <r>
    <s v="Id805"/>
    <s v="Hebert"/>
    <n v="37.119999999999997"/>
    <n v="5.29"/>
    <s v="No"/>
    <s v="No"/>
    <x v="0"/>
    <n v="2"/>
    <x v="1"/>
    <x v="0"/>
    <d v="1972-09-27T00:00:00"/>
    <n v="13010.86"/>
    <s v="tier - 2"/>
    <s v="tier - 3"/>
    <s v="R1012"/>
    <n v="50"/>
  </r>
  <r>
    <s v="Id806"/>
    <s v="Fair"/>
    <n v="34.840000000000003"/>
    <n v="6"/>
    <s v="Yes"/>
    <s v="No"/>
    <x v="1"/>
    <n v="1"/>
    <x v="1"/>
    <x v="0"/>
    <d v="1969-12-13T00:00:00"/>
    <n v="13008.07"/>
    <s v="tier - 2"/>
    <s v="tier - 3"/>
    <s v="R1012"/>
    <n v="53"/>
  </r>
  <r>
    <s v="Id807"/>
    <s v="Swenson"/>
    <n v="29.53"/>
    <n v="10.64"/>
    <s v="No"/>
    <s v="No"/>
    <x v="0"/>
    <n v="0"/>
    <x v="1"/>
    <x v="1"/>
    <d v="1962-06-24T00:00:00"/>
    <n v="13004.95"/>
    <s v="tier - 2"/>
    <s v="tier - 3"/>
    <s v="R1012"/>
    <n v="60"/>
  </r>
  <r>
    <s v="Id808"/>
    <s v="Revenis"/>
    <n v="42.51"/>
    <n v="8.2100000000000009"/>
    <s v="Yes"/>
    <s v="No"/>
    <x v="0"/>
    <n v="0"/>
    <x v="1"/>
    <x v="0"/>
    <d v="1981-10-30T00:00:00"/>
    <n v="13002.91"/>
    <s v="tier - 2"/>
    <s v="tier - 3"/>
    <s v="R1012"/>
    <n v="41"/>
  </r>
  <r>
    <s v="Id809"/>
    <s v="Engnes"/>
    <n v="38.14"/>
    <n v="5.58"/>
    <s v="No"/>
    <s v="No"/>
    <x v="1"/>
    <n v="1"/>
    <x v="1"/>
    <x v="0"/>
    <d v="1979-11-27T00:00:00"/>
    <n v="12994.12"/>
    <s v="tier - 2"/>
    <s v="tier - 3"/>
    <s v="R1026"/>
    <n v="43"/>
  </r>
  <r>
    <s v="Id810"/>
    <s v="Wiltse"/>
    <n v="39.93"/>
    <n v="8.75"/>
    <s v="No"/>
    <s v="No"/>
    <x v="0"/>
    <n v="0"/>
    <x v="1"/>
    <x v="0"/>
    <d v="1960-11-28T00:00:00"/>
    <n v="12982.87"/>
    <s v="tier - 2"/>
    <s v="tier - 3"/>
    <s v="R1013"/>
    <n v="62"/>
  </r>
  <r>
    <s v="Id811"/>
    <s v="Fernandez"/>
    <n v="38.83"/>
    <n v="11.86"/>
    <s v="No"/>
    <s v="No"/>
    <x v="0"/>
    <n v="0"/>
    <x v="1"/>
    <x v="0"/>
    <d v="1960-09-23T00:00:00"/>
    <n v="12981.35"/>
    <s v="tier - 2"/>
    <s v="tier - 3"/>
    <s v="R1013"/>
    <n v="62"/>
  </r>
  <r>
    <s v="Id812"/>
    <s v="Edwards"/>
    <n v="37.4"/>
    <n v="11.46"/>
    <s v="No"/>
    <s v="No"/>
    <x v="0"/>
    <n v="0"/>
    <x v="1"/>
    <x v="0"/>
    <d v="1960-06-22T00:00:00"/>
    <n v="12979.36"/>
    <s v="tier - 2"/>
    <s v="tier - 3"/>
    <s v="R1011"/>
    <n v="62"/>
  </r>
  <r>
    <s v="Id813"/>
    <s v="Pinney"/>
    <n v="21.4"/>
    <n v="9.0299999999999994"/>
    <s v="No"/>
    <s v="No"/>
    <x v="0"/>
    <n v="0"/>
    <x v="1"/>
    <x v="2"/>
    <d v="1960-11-04T00:00:00"/>
    <n v="12957.12"/>
    <s v="tier - 2"/>
    <s v="tier - 3"/>
    <s v="R1011"/>
    <n v="62"/>
  </r>
  <r>
    <s v="Id814"/>
    <s v="Levy"/>
    <n v="38.380000000000003"/>
    <n v="8.26"/>
    <s v="Yes"/>
    <s v="No"/>
    <x v="0"/>
    <n v="2"/>
    <x v="1"/>
    <x v="0"/>
    <d v="1961-08-20T00:00:00"/>
    <n v="12950.07"/>
    <s v="tier - 2"/>
    <s v="tier - 3"/>
    <s v="R1012"/>
    <n v="61"/>
  </r>
  <r>
    <s v="Id815"/>
    <s v="Takeda"/>
    <n v="33.659999999999997"/>
    <n v="5.42"/>
    <s v="Yes"/>
    <s v="No"/>
    <x v="0"/>
    <n v="2"/>
    <x v="1"/>
    <x v="0"/>
    <d v="1966-12-22T00:00:00"/>
    <n v="12949.16"/>
    <s v="tier - 2"/>
    <s v="tier - 3"/>
    <s v="R1013"/>
    <n v="56"/>
  </r>
  <r>
    <s v="Id816"/>
    <s v="Burke"/>
    <n v="31.79"/>
    <n v="11.33"/>
    <s v="Yes"/>
    <s v="No"/>
    <x v="1"/>
    <n v="1"/>
    <x v="1"/>
    <x v="0"/>
    <d v="1963-08-14T00:00:00"/>
    <n v="12928.79"/>
    <s v="tier - 2"/>
    <s v="tier - 3"/>
    <s v="R1013"/>
    <n v="59"/>
  </r>
  <r>
    <s v="Id817"/>
    <s v="Duarte"/>
    <n v="29.7"/>
    <n v="7.69"/>
    <s v="Yes"/>
    <s v="No"/>
    <x v="1"/>
    <n v="1"/>
    <x v="1"/>
    <x v="1"/>
    <d v="1963-09-01T00:00:00"/>
    <n v="12925.89"/>
    <s v="tier - 2"/>
    <s v="tier - 3"/>
    <s v="R1013"/>
    <n v="59"/>
  </r>
  <r>
    <s v="Id818"/>
    <s v="Clark"/>
    <n v="25.46"/>
    <n v="8.77"/>
    <s v="Yes"/>
    <s v="No"/>
    <x v="1"/>
    <n v="1"/>
    <x v="1"/>
    <x v="1"/>
    <d v="1963-08-16T00:00:00"/>
    <n v="12913.99"/>
    <s v="tier - 2"/>
    <s v="tier - 2"/>
    <s v="R1016"/>
    <n v="59"/>
  </r>
  <r>
    <s v="Id819"/>
    <s v="Nice"/>
    <n v="39.14"/>
    <n v="4.91"/>
    <s v="No"/>
    <s v="Yes"/>
    <x v="0"/>
    <n v="1"/>
    <x v="1"/>
    <x v="0"/>
    <d v="2004-07-09T00:00:00"/>
    <n v="12890.06"/>
    <s v="tier - 2"/>
    <s v="tier - 2"/>
    <s v="R1019"/>
    <n v="18"/>
  </r>
  <r>
    <s v="Id820"/>
    <s v="Windler"/>
    <n v="41.2"/>
    <n v="4.95"/>
    <s v="No"/>
    <s v="No"/>
    <x v="0"/>
    <n v="1"/>
    <x v="1"/>
    <x v="0"/>
    <d v="1984-08-06T00:00:00"/>
    <n v="12870.31"/>
    <s v="tier - 2"/>
    <s v="tier - 3"/>
    <s v="R1012"/>
    <n v="38"/>
  </r>
  <r>
    <s v="Id821"/>
    <s v="Jones"/>
    <n v="28.81"/>
    <n v="10.8"/>
    <s v="Yes"/>
    <s v="No"/>
    <x v="1"/>
    <n v="1"/>
    <x v="1"/>
    <x v="1"/>
    <d v="1963-09-27T00:00:00"/>
    <n v="12856.84"/>
    <s v="tier - 2"/>
    <s v="tier - 3"/>
    <s v="R1021"/>
    <n v="59"/>
  </r>
  <r>
    <s v="Id822"/>
    <s v="Stevenson"/>
    <n v="37.409999999999997"/>
    <n v="7.21"/>
    <s v="No"/>
    <s v="No"/>
    <x v="0"/>
    <n v="2"/>
    <x v="1"/>
    <x v="0"/>
    <d v="1973-09-22T00:00:00"/>
    <n v="12852.37"/>
    <s v="tier - 2"/>
    <s v="tier - 3"/>
    <s v="R1012"/>
    <n v="49"/>
  </r>
  <r>
    <s v="Id823"/>
    <s v="Humphrey"/>
    <n v="52.54"/>
    <n v="5.12"/>
    <s v="No"/>
    <s v="No"/>
    <x v="1"/>
    <n v="1"/>
    <x v="1"/>
    <x v="0"/>
    <d v="1993-09-27T00:00:00"/>
    <n v="12847.24"/>
    <s v="tier - 2"/>
    <s v="tier - 3"/>
    <s v="R1012"/>
    <n v="29"/>
  </r>
  <r>
    <s v="Id824"/>
    <s v="Nelson"/>
    <n v="17.29"/>
    <n v="4.62"/>
    <s v="No"/>
    <s v="Yes"/>
    <x v="0"/>
    <n v="1"/>
    <x v="0"/>
    <x v="3"/>
    <d v="2004-11-09T00:00:00"/>
    <n v="12829.46"/>
    <s v="tier - 2"/>
    <s v="tier - 3"/>
    <s v="R1016"/>
    <n v="18"/>
  </r>
  <r>
    <s v="Id825"/>
    <s v="Payne"/>
    <n v="31.74"/>
    <n v="7.68"/>
    <s v="Yes"/>
    <s v="No"/>
    <x v="0"/>
    <n v="0"/>
    <x v="1"/>
    <x v="0"/>
    <d v="1967-09-25T00:00:00"/>
    <n v="12823.25"/>
    <s v="tier - 2"/>
    <s v="tier - 3"/>
    <s v="R1021"/>
    <n v="55"/>
  </r>
  <r>
    <s v="Id826"/>
    <s v="Hails"/>
    <n v="26.504999999999999"/>
    <n v="6.79"/>
    <s v="Yes"/>
    <s v="No"/>
    <x v="1"/>
    <n v="1"/>
    <x v="1"/>
    <x v="1"/>
    <d v="1963-07-20T00:00:00"/>
    <n v="12815.44"/>
    <s v="tier - 2"/>
    <s v="tier - 3"/>
    <s v="R1024"/>
    <n v="59"/>
  </r>
  <r>
    <s v="Id827"/>
    <s v="Proctor"/>
    <n v="36.479999999999997"/>
    <n v="11.09"/>
    <s v="No"/>
    <s v="No"/>
    <x v="0"/>
    <n v="0"/>
    <x v="1"/>
    <x v="0"/>
    <d v="1978-07-24T00:00:00"/>
    <n v="12797.21"/>
    <s v="tier - 2"/>
    <s v="tier - 3"/>
    <s v="R1024"/>
    <n v="44"/>
  </r>
  <r>
    <s v="Id828"/>
    <s v="Ryan"/>
    <n v="39.159999999999997"/>
    <n v="5.24"/>
    <s v="Yes"/>
    <s v="No"/>
    <x v="1"/>
    <n v="1"/>
    <x v="1"/>
    <x v="0"/>
    <d v="1983-10-29T00:00:00"/>
    <n v="12788.18"/>
    <s v="tier - 2"/>
    <s v="tier - 3"/>
    <s v="R1026"/>
    <n v="39"/>
  </r>
  <r>
    <s v="Id829"/>
    <s v="Watson"/>
    <n v="28.22"/>
    <n v="7.51"/>
    <s v="Yes"/>
    <s v="No"/>
    <x v="1"/>
    <n v="1"/>
    <x v="1"/>
    <x v="1"/>
    <d v="1963-12-05T00:00:00"/>
    <n v="12788.03"/>
    <s v="tier - 2"/>
    <s v="tier - 3"/>
    <s v="R1025"/>
    <n v="59"/>
  </r>
  <r>
    <s v="Id830"/>
    <s v="Gresh"/>
    <n v="35"/>
    <n v="4.13"/>
    <s v="No"/>
    <s v="No"/>
    <x v="0"/>
    <n v="2"/>
    <x v="1"/>
    <x v="0"/>
    <d v="1972-10-07T00:00:00"/>
    <n v="12776.05"/>
    <s v="tier - 2"/>
    <s v="tier - 3"/>
    <s v="R1026"/>
    <n v="50"/>
  </r>
  <r>
    <s v="Id831"/>
    <s v="Anis"/>
    <n v="36.24"/>
    <n v="8.3800000000000008"/>
    <s v="Yes"/>
    <s v="No"/>
    <x v="0"/>
    <n v="1"/>
    <x v="1"/>
    <x v="0"/>
    <d v="1975-09-25T00:00:00"/>
    <n v="12770.27"/>
    <s v="tier - 2"/>
    <s v="tier - 3"/>
    <s v="R1021"/>
    <n v="47"/>
  </r>
  <r>
    <s v="Id832"/>
    <s v="Swartz"/>
    <n v="36.954999999999998"/>
    <n v="8.07"/>
    <s v="No"/>
    <s v="No"/>
    <x v="0"/>
    <n v="0"/>
    <x v="1"/>
    <x v="0"/>
    <d v="1962-10-01T00:00:00"/>
    <n v="12741.17"/>
    <s v="tier - 2"/>
    <s v="tier - 3"/>
    <s v="R1017"/>
    <n v="60"/>
  </r>
  <r>
    <s v="Id833"/>
    <s v="Schluneker"/>
    <n v="29.64"/>
    <n v="8.9499999999999993"/>
    <s v="No"/>
    <s v="No"/>
    <x v="0"/>
    <n v="0"/>
    <x v="1"/>
    <x v="1"/>
    <d v="1962-09-02T00:00:00"/>
    <n v="12731"/>
    <s v="tier - 2"/>
    <s v="tier - 3"/>
    <s v="R1016"/>
    <n v="60"/>
  </r>
  <r>
    <s v="Id834"/>
    <s v="Bellemare"/>
    <n v="42.74"/>
    <n v="6.31"/>
    <s v="Yes"/>
    <s v="No"/>
    <x v="0"/>
    <n v="1"/>
    <x v="1"/>
    <x v="0"/>
    <d v="1988-07-17T00:00:00"/>
    <n v="12718.21"/>
    <s v="tier - 2"/>
    <s v="tier - 3"/>
    <s v="R1026"/>
    <n v="34"/>
  </r>
  <r>
    <s v="Id835"/>
    <s v="Vitalo"/>
    <n v="36.130000000000003"/>
    <n v="7.19"/>
    <s v="Yes"/>
    <s v="No"/>
    <x v="0"/>
    <n v="2"/>
    <x v="1"/>
    <x v="0"/>
    <d v="1970-07-08T00:00:00"/>
    <n v="12713"/>
    <s v="tier - 2"/>
    <s v="tier - 3"/>
    <s v="R1011"/>
    <n v="52"/>
  </r>
  <r>
    <s v="Id836"/>
    <s v="Hamilton"/>
    <n v="31.55"/>
    <n v="6.11"/>
    <s v="Yes"/>
    <s v="No"/>
    <x v="0"/>
    <n v="1"/>
    <x v="1"/>
    <x v="0"/>
    <d v="1964-11-28T00:00:00"/>
    <n v="12700.63"/>
    <s v="tier - 2"/>
    <s v="tier - 3"/>
    <s v="R1011"/>
    <n v="58"/>
  </r>
  <r>
    <s v="Id837"/>
    <s v="Marshall"/>
    <n v="52.75"/>
    <n v="6.02"/>
    <s v="No"/>
    <s v="No"/>
    <x v="0"/>
    <n v="1"/>
    <x v="1"/>
    <x v="0"/>
    <d v="1992-07-07T00:00:00"/>
    <n v="12699.56"/>
    <s v="tier - 2"/>
    <s v="tier - 3"/>
    <s v="R1011"/>
    <n v="30"/>
  </r>
  <r>
    <s v="Id838"/>
    <s v="Cale"/>
    <n v="36.67"/>
    <n v="11.86"/>
    <s v="No"/>
    <s v="No"/>
    <x v="0"/>
    <n v="0"/>
    <x v="1"/>
    <x v="0"/>
    <d v="1974-09-24T00:00:00"/>
    <n v="12697.48"/>
    <s v="tier - 2"/>
    <s v="tier - 3"/>
    <s v="R1021"/>
    <n v="48"/>
  </r>
  <r>
    <s v="Id839"/>
    <s v="Pittaway"/>
    <n v="38.06"/>
    <n v="8.25"/>
    <s v="No"/>
    <s v="No"/>
    <x v="0"/>
    <n v="0"/>
    <x v="1"/>
    <x v="0"/>
    <d v="1962-08-27T00:00:00"/>
    <n v="12648.7"/>
    <s v="tier - 2"/>
    <s v="tier - 3"/>
    <s v="R1013"/>
    <n v="60"/>
  </r>
  <r>
    <s v="Id840"/>
    <s v="Bill"/>
    <n v="38"/>
    <n v="8.1300000000000008"/>
    <s v="No"/>
    <s v="No"/>
    <x v="0"/>
    <n v="0"/>
    <x v="1"/>
    <x v="0"/>
    <d v="1965-09-14T00:00:00"/>
    <n v="12646.21"/>
    <s v="tier - 2"/>
    <s v="tier - 3"/>
    <s v="R1011"/>
    <n v="57"/>
  </r>
  <r>
    <s v="Id841"/>
    <s v="Antrim"/>
    <n v="35.1"/>
    <n v="10.1"/>
    <s v="No"/>
    <s v="No"/>
    <x v="0"/>
    <n v="0"/>
    <x v="1"/>
    <x v="0"/>
    <d v="1962-07-11T00:00:00"/>
    <n v="12644.59"/>
    <s v="tier - 2"/>
    <s v="tier - 3"/>
    <s v="R1011"/>
    <n v="60"/>
  </r>
  <r>
    <s v="Id842"/>
    <s v="Doolittle-Crider"/>
    <n v="33.82"/>
    <n v="5.89"/>
    <s v="Yes"/>
    <s v="No"/>
    <x v="0"/>
    <n v="2"/>
    <x v="1"/>
    <x v="0"/>
    <d v="1966-12-17T00:00:00"/>
    <n v="12643.38"/>
    <s v="tier - 2"/>
    <s v="tier - 3"/>
    <s v="R1012"/>
    <n v="56"/>
  </r>
  <r>
    <s v="Id843"/>
    <s v="Ruhlman"/>
    <n v="37.43"/>
    <n v="4.97"/>
    <s v="No"/>
    <s v="No"/>
    <x v="0"/>
    <n v="2"/>
    <x v="1"/>
    <x v="0"/>
    <d v="1972-09-05T00:00:00"/>
    <n v="12640.24"/>
    <s v="tier - 2"/>
    <s v="tier - 3"/>
    <s v="R1011"/>
    <n v="50"/>
  </r>
  <r>
    <s v="Id844"/>
    <s v="Anderson"/>
    <n v="30.5"/>
    <n v="9.9"/>
    <s v="No"/>
    <s v="No"/>
    <x v="0"/>
    <n v="0"/>
    <x v="1"/>
    <x v="0"/>
    <d v="1962-07-22T00:00:00"/>
    <n v="12638.2"/>
    <s v="tier - 2"/>
    <s v="tier - 3"/>
    <s v="R1011"/>
    <n v="60"/>
  </r>
  <r>
    <s v="Id845"/>
    <s v="Uchiyama"/>
    <n v="24.53"/>
    <n v="9.0500000000000007"/>
    <s v="No"/>
    <s v="No"/>
    <x v="0"/>
    <n v="0"/>
    <x v="1"/>
    <x v="2"/>
    <d v="1962-11-22T00:00:00"/>
    <n v="12629.9"/>
    <s v="tier - 2"/>
    <s v="tier - 3"/>
    <s v="R1013"/>
    <n v="60"/>
  </r>
  <r>
    <s v="Id846"/>
    <s v="Desota"/>
    <n v="25.74"/>
    <n v="10.93"/>
    <s v="No"/>
    <s v="No"/>
    <x v="0"/>
    <n v="0"/>
    <x v="1"/>
    <x v="1"/>
    <d v="1965-10-04T00:00:00"/>
    <n v="12629.17"/>
    <s v="tier - 2"/>
    <s v="tier - 3"/>
    <s v="R1013"/>
    <n v="57"/>
  </r>
  <r>
    <s v="Id847"/>
    <s v="Edmonds"/>
    <n v="34.08"/>
    <n v="7.58"/>
    <s v="Yes"/>
    <s v="No"/>
    <x v="0"/>
    <n v="2"/>
    <x v="1"/>
    <x v="0"/>
    <d v="1970-12-28T00:00:00"/>
    <n v="12624.74"/>
    <s v="tier - 2"/>
    <s v="tier - 3"/>
    <s v="R1012"/>
    <n v="52"/>
  </r>
  <r>
    <s v="Id848"/>
    <s v="Otto"/>
    <n v="31.35"/>
    <n v="11"/>
    <s v="Yes"/>
    <s v="No"/>
    <x v="1"/>
    <n v="1"/>
    <x v="1"/>
    <x v="0"/>
    <d v="1963-08-19T00:00:00"/>
    <n v="12622.18"/>
    <s v="tier - 2"/>
    <s v="tier - 3"/>
    <s v="R1012"/>
    <n v="59"/>
  </r>
  <r>
    <s v="Id849"/>
    <s v="Kurt"/>
    <n v="26.79"/>
    <n v="5.0599999999999996"/>
    <s v="No"/>
    <s v="No"/>
    <x v="0"/>
    <n v="1"/>
    <x v="1"/>
    <x v="1"/>
    <d v="1998-11-18T00:00:00"/>
    <n v="12609.89"/>
    <s v="tier - 2"/>
    <s v="tier - 3"/>
    <s v="R1012"/>
    <n v="24"/>
  </r>
  <r>
    <s v="Id850"/>
    <s v="Duhaime"/>
    <n v="42.78"/>
    <n v="6.11"/>
    <s v="Yes"/>
    <s v="No"/>
    <x v="0"/>
    <n v="1"/>
    <x v="1"/>
    <x v="0"/>
    <d v="1988-08-11T00:00:00"/>
    <n v="12600.46"/>
    <s v="tier - 2"/>
    <s v="tier - 3"/>
    <s v="R1023"/>
    <n v="34"/>
  </r>
  <r>
    <s v="Id851"/>
    <s v="Swann"/>
    <n v="46.75"/>
    <n v="6.66"/>
    <s v="Yes"/>
    <s v="No"/>
    <x v="0"/>
    <n v="2"/>
    <x v="1"/>
    <x v="0"/>
    <d v="1970-06-18T00:00:00"/>
    <n v="12592.53"/>
    <s v="tier - 2"/>
    <s v="tier - 3"/>
    <s v="R1013"/>
    <n v="52"/>
  </r>
  <r>
    <s v="Id852"/>
    <s v="Burton"/>
    <n v="32.15"/>
    <n v="4.0199999999999996"/>
    <s v="Yes"/>
    <s v="No"/>
    <x v="1"/>
    <n v="1"/>
    <x v="1"/>
    <x v="0"/>
    <d v="1969-11-26T00:00:00"/>
    <n v="12579.92"/>
    <s v="tier - 2"/>
    <s v="tier - 3"/>
    <s v="R1025"/>
    <n v="53"/>
  </r>
  <r>
    <s v="Id853"/>
    <s v="Ricardi"/>
    <n v="43.4"/>
    <n v="8.81"/>
    <s v="Yes"/>
    <s v="No"/>
    <x v="0"/>
    <n v="2"/>
    <x v="1"/>
    <x v="0"/>
    <d v="1961-11-28T00:00:00"/>
    <n v="12574.05"/>
    <s v="tier - 2"/>
    <s v="tier - 3"/>
    <s v="R1011"/>
    <n v="61"/>
  </r>
  <r>
    <s v="Id854"/>
    <s v="Joslyn"/>
    <n v="31.57"/>
    <n v="7.92"/>
    <s v="Yes"/>
    <s v="No"/>
    <x v="0"/>
    <n v="2"/>
    <x v="1"/>
    <x v="0"/>
    <d v="1961-11-28T00:00:00"/>
    <n v="12557.61"/>
    <s v="tier - 2"/>
    <s v="tier - 3"/>
    <s v="R1013"/>
    <n v="61"/>
  </r>
  <r>
    <s v="Id855"/>
    <s v="Bennie"/>
    <n v="24.32"/>
    <n v="7.48"/>
    <s v="No"/>
    <s v="No"/>
    <x v="0"/>
    <n v="0"/>
    <x v="1"/>
    <x v="2"/>
    <d v="1962-10-16T00:00:00"/>
    <n v="12523.6"/>
    <s v="tier - 2"/>
    <s v="tier - 3"/>
    <s v="R1012"/>
    <n v="60"/>
  </r>
  <r>
    <s v="Id856"/>
    <s v="Kanyane"/>
    <n v="31.07"/>
    <n v="4.62"/>
    <s v="Yes"/>
    <s v="No"/>
    <x v="0"/>
    <n v="2"/>
    <x v="1"/>
    <x v="0"/>
    <d v="1966-07-12T00:00:00"/>
    <n v="12499.88"/>
    <s v="tier - 2"/>
    <s v="tier - 3"/>
    <s v="R1012"/>
    <n v="56"/>
  </r>
  <r>
    <s v="Id857"/>
    <s v="McFadden"/>
    <n v="35.814999999999998"/>
    <n v="8.4700000000000006"/>
    <s v="No"/>
    <s v="No"/>
    <x v="0"/>
    <n v="0"/>
    <x v="1"/>
    <x v="0"/>
    <d v="1968-12-03T00:00:00"/>
    <n v="12495.29"/>
    <s v="tier - 2"/>
    <s v="tier - 3"/>
    <s v="R1012"/>
    <n v="54"/>
  </r>
  <r>
    <s v="Id858"/>
    <s v="Connolly"/>
    <n v="40.81"/>
    <n v="10.58"/>
    <s v="Yes"/>
    <s v="No"/>
    <x v="0"/>
    <n v="0"/>
    <x v="1"/>
    <x v="0"/>
    <d v="1967-09-01T00:00:00"/>
    <n v="12485.8"/>
    <s v="tier - 2"/>
    <s v="tier - 3"/>
    <s v="R1013"/>
    <n v="55"/>
  </r>
  <r>
    <s v="Id859"/>
    <s v="Merino"/>
    <n v="24.605"/>
    <n v="7.48"/>
    <s v="No"/>
    <s v="No"/>
    <x v="0"/>
    <n v="0"/>
    <x v="1"/>
    <x v="2"/>
    <d v="1968-11-12T00:00:00"/>
    <n v="12479.71"/>
    <s v="tier - 2"/>
    <s v="tier - 3"/>
    <s v="R1012"/>
    <n v="54"/>
  </r>
  <r>
    <s v="Id860"/>
    <s v="Baird"/>
    <n v="21.47"/>
    <n v="7.82"/>
    <s v="No"/>
    <s v="No"/>
    <x v="0"/>
    <n v="0"/>
    <x v="1"/>
    <x v="2"/>
    <d v="1968-11-26T00:00:00"/>
    <n v="12475.35"/>
    <s v="tier - 2"/>
    <s v="tier - 3"/>
    <s v="R1012"/>
    <n v="54"/>
  </r>
  <r>
    <s v="Id861"/>
    <s v="Locatelli"/>
    <n v="52.89"/>
    <n v="4.96"/>
    <s v="Yes"/>
    <s v="No"/>
    <x v="0"/>
    <n v="1"/>
    <x v="1"/>
    <x v="0"/>
    <d v="1995-08-09T00:00:00"/>
    <n v="12452.25"/>
    <s v="tier - 2"/>
    <s v="tier - 3"/>
    <s v="R1012"/>
    <n v="27"/>
  </r>
  <r>
    <s v="Id862"/>
    <s v="Brake"/>
    <n v="32.965000000000003"/>
    <n v="6.15"/>
    <s v="Yes"/>
    <s v="No"/>
    <x v="0"/>
    <n v="1"/>
    <x v="1"/>
    <x v="0"/>
    <d v="1964-08-04T00:00:00"/>
    <n v="12430.95"/>
    <s v="tier - 2"/>
    <s v="tier - 3"/>
    <s v="R1024"/>
    <n v="58"/>
  </r>
  <r>
    <s v="Id863"/>
    <s v="Jacobs"/>
    <n v="36.799999999999997"/>
    <n v="4.62"/>
    <s v="No"/>
    <s v="No"/>
    <x v="1"/>
    <n v="1"/>
    <x v="1"/>
    <x v="0"/>
    <d v="1979-07-14T00:00:00"/>
    <n v="12408.29"/>
    <s v="tier - 2"/>
    <s v="tier - 3"/>
    <s v="R1022"/>
    <n v="43"/>
  </r>
  <r>
    <s v="Id864"/>
    <s v="Vaught"/>
    <n v="34.299999999999997"/>
    <n v="4.87"/>
    <s v="No"/>
    <s v="No"/>
    <x v="0"/>
    <n v="2"/>
    <x v="1"/>
    <x v="0"/>
    <d v="1972-08-21T00:00:00"/>
    <n v="12407.3"/>
    <s v="tier - 2"/>
    <s v="tier - 3"/>
    <s v="R1021"/>
    <n v="50"/>
  </r>
  <r>
    <s v="Id865"/>
    <s v="Monteleone"/>
    <n v="35.244999999999997"/>
    <n v="4.63"/>
    <s v="No"/>
    <s v="No"/>
    <x v="0"/>
    <n v="0"/>
    <x v="1"/>
    <x v="0"/>
    <d v="1989-12-29T00:00:00"/>
    <n v="12404.88"/>
    <s v="tier - 2"/>
    <s v="tier - 3"/>
    <s v="R1016"/>
    <n v="33"/>
  </r>
  <r>
    <s v="Id866"/>
    <s v="Verdugo"/>
    <n v="26.23"/>
    <n v="11.93"/>
    <s v="No"/>
    <s v="No"/>
    <x v="0"/>
    <n v="0"/>
    <x v="1"/>
    <x v="1"/>
    <d v="1962-09-26T00:00:00"/>
    <n v="12369.89"/>
    <s v="tier - 2"/>
    <s v="tier - 3"/>
    <s v="R1024"/>
    <n v="60"/>
  </r>
  <r>
    <s v="Id867"/>
    <s v="Sellers"/>
    <n v="36.1"/>
    <n v="5.65"/>
    <s v="Yes"/>
    <s v="No"/>
    <x v="0"/>
    <n v="2"/>
    <x v="1"/>
    <x v="0"/>
    <d v="1966-12-29T00:00:00"/>
    <n v="12363.55"/>
    <s v="tier - 2"/>
    <s v="tier - 3"/>
    <s v="R1011"/>
    <n v="56"/>
  </r>
  <r>
    <s v="Id868"/>
    <s v="Bowman"/>
    <n v="37.1"/>
    <n v="11.21"/>
    <s v="Yes"/>
    <s v="No"/>
    <x v="1"/>
    <n v="1"/>
    <x v="1"/>
    <x v="0"/>
    <d v="1963-09-22T00:00:00"/>
    <n v="12347.17"/>
    <s v="tier - 2"/>
    <s v="tier - 3"/>
    <s v="R1011"/>
    <n v="59"/>
  </r>
  <r>
    <s v="Id869"/>
    <s v="Marley"/>
    <n v="27.5"/>
    <n v="10.62"/>
    <s v="Yes"/>
    <s v="No"/>
    <x v="1"/>
    <n v="1"/>
    <x v="1"/>
    <x v="1"/>
    <d v="1963-08-02T00:00:00"/>
    <n v="12333.83"/>
    <s v="tier - 2"/>
    <s v="tier - 3"/>
    <s v="R1011"/>
    <n v="59"/>
  </r>
  <r>
    <s v="Id870"/>
    <s v="Grey"/>
    <n v="24.7"/>
    <n v="10.7"/>
    <s v="Yes"/>
    <s v="No"/>
    <x v="1"/>
    <n v="1"/>
    <x v="1"/>
    <x v="2"/>
    <d v="1963-08-29T00:00:00"/>
    <n v="12323.94"/>
    <s v="tier - 2"/>
    <s v="tier - 3"/>
    <s v="R1017"/>
    <n v="59"/>
  </r>
  <r>
    <s v="Id871"/>
    <s v="O'Rourke"/>
    <n v="26.78"/>
    <n v="10.02"/>
    <s v="Yes"/>
    <s v="No"/>
    <x v="1"/>
    <n v="1"/>
    <x v="1"/>
    <x v="1"/>
    <d v="1963-10-28T00:00:00"/>
    <n v="12299.59"/>
    <s v="tier - 2"/>
    <s v="tier - 3"/>
    <s v="R1025"/>
    <n v="59"/>
  </r>
  <r>
    <s v="Id872"/>
    <s v="Fatehali"/>
    <n v="45.8"/>
    <n v="4.8499999999999996"/>
    <s v="No"/>
    <s v="No"/>
    <x v="0"/>
    <n v="0"/>
    <x v="1"/>
    <x v="0"/>
    <d v="1990-10-29T00:00:00"/>
    <n v="12282.38"/>
    <s v="tier - 2"/>
    <s v="tier - 3"/>
    <s v="R1011"/>
    <n v="32"/>
  </r>
  <r>
    <s v="Id873"/>
    <s v="Piza-Taylor"/>
    <n v="29"/>
    <n v="4.3899999999999997"/>
    <s v="Yes"/>
    <s v="No"/>
    <x v="0"/>
    <n v="2"/>
    <x v="1"/>
    <x v="1"/>
    <d v="1966-11-16T00:00:00"/>
    <n v="12282.03"/>
    <s v="tier - 2"/>
    <s v="tier - 3"/>
    <s v="R1025"/>
    <n v="56"/>
  </r>
  <r>
    <s v="Id874"/>
    <s v="Cavanaugh"/>
    <n v="33.534999999999997"/>
    <n v="8.24"/>
    <s v="Yes"/>
    <s v="No"/>
    <x v="0"/>
    <n v="0"/>
    <x v="1"/>
    <x v="0"/>
    <d v="1967-08-28T00:00:00"/>
    <n v="12269.69"/>
    <s v="tier - 2"/>
    <s v="tier - 3"/>
    <s v="R1012"/>
    <n v="55"/>
  </r>
  <r>
    <s v="Id875"/>
    <s v="Amako"/>
    <n v="32.774999999999999"/>
    <n v="9.77"/>
    <s v="Yes"/>
    <s v="No"/>
    <x v="0"/>
    <n v="0"/>
    <x v="1"/>
    <x v="0"/>
    <d v="1967-12-30T00:00:00"/>
    <n v="12268.63"/>
    <s v="tier - 2"/>
    <s v="tier - 3"/>
    <s v="R1012"/>
    <n v="55"/>
  </r>
  <r>
    <s v="Id876"/>
    <s v="Musa"/>
    <n v="37.51"/>
    <n v="5.5"/>
    <s v="Yes"/>
    <s v="No"/>
    <x v="0"/>
    <n v="2"/>
    <x v="1"/>
    <x v="0"/>
    <d v="1966-12-06T00:00:00"/>
    <n v="12265.51"/>
    <s v="tier - 2"/>
    <s v="tier - 3"/>
    <s v="R1013"/>
    <n v="56"/>
  </r>
  <r>
    <s v="Id877"/>
    <s v="Phillippi"/>
    <n v="39.86"/>
    <n v="11.84"/>
    <s v="Yes"/>
    <s v="No"/>
    <x v="0"/>
    <n v="1"/>
    <x v="1"/>
    <x v="0"/>
    <d v="1986-08-13T00:00:00"/>
    <n v="12255.04"/>
    <s v="tier - 2"/>
    <s v="tier - 3"/>
    <s v="R1026"/>
    <n v="36"/>
  </r>
  <r>
    <s v="Id878"/>
    <s v="Hoskins"/>
    <n v="42.13"/>
    <n v="4.66"/>
    <s v="No"/>
    <s v="No"/>
    <x v="0"/>
    <n v="0"/>
    <x v="1"/>
    <x v="0"/>
    <d v="1989-11-23T00:00:00"/>
    <n v="12254.44"/>
    <s v="tier - 2"/>
    <s v="tier - 3"/>
    <s v="R1026"/>
    <n v="33"/>
  </r>
  <r>
    <s v="Id879"/>
    <s v="Imbalzano Zegar"/>
    <n v="35.99"/>
    <n v="11.11"/>
    <s v="No"/>
    <s v="No"/>
    <x v="0"/>
    <n v="0"/>
    <x v="1"/>
    <x v="0"/>
    <d v="1974-06-23T00:00:00"/>
    <n v="12245.17"/>
    <s v="tier - 2"/>
    <s v="tier - 3"/>
    <s v="R1012"/>
    <n v="48"/>
  </r>
  <r>
    <s v="Id880"/>
    <s v="Triedman"/>
    <n v="35.200000000000003"/>
    <n v="7.72"/>
    <s v="Yes"/>
    <s v="No"/>
    <x v="1"/>
    <n v="1"/>
    <x v="1"/>
    <x v="0"/>
    <d v="1963-07-17T00:00:00"/>
    <n v="12244.53"/>
    <s v="tier - 2"/>
    <s v="tier - 3"/>
    <s v="R1013"/>
    <n v="59"/>
  </r>
  <r>
    <s v="Id881"/>
    <s v="Lovuolo"/>
    <n v="29.91"/>
    <n v="5.55"/>
    <s v="Yes"/>
    <s v="No"/>
    <x v="0"/>
    <n v="2"/>
    <x v="1"/>
    <x v="1"/>
    <d v="1966-07-29T00:00:00"/>
    <n v="12237.73"/>
    <s v="tier - 2"/>
    <s v="tier - 3"/>
    <s v="R1012"/>
    <n v="56"/>
  </r>
  <r>
    <s v="Id882"/>
    <s v="Chung"/>
    <n v="36.479999999999997"/>
    <n v="5.05"/>
    <s v="Yes"/>
    <s v="No"/>
    <x v="0"/>
    <n v="1"/>
    <x v="1"/>
    <x v="0"/>
    <d v="1964-10-15T00:00:00"/>
    <n v="12235.84"/>
    <s v="tier - 2"/>
    <s v="tier - 3"/>
    <s v="R1012"/>
    <n v="58"/>
  </r>
  <r>
    <s v="Id883"/>
    <s v="Newsom"/>
    <n v="27.5"/>
    <n v="8.69"/>
    <s v="Yes"/>
    <s v="No"/>
    <x v="1"/>
    <n v="1"/>
    <x v="1"/>
    <x v="1"/>
    <d v="1963-07-19T00:00:00"/>
    <n v="12233.83"/>
    <s v="tier - 2"/>
    <s v="tier - 3"/>
    <s v="R1011"/>
    <n v="59"/>
  </r>
  <r>
    <s v="Id884"/>
    <s v="Harrington"/>
    <n v="33.44"/>
    <n v="5.9"/>
    <s v="Yes"/>
    <s v="No"/>
    <x v="0"/>
    <n v="1"/>
    <x v="1"/>
    <x v="0"/>
    <d v="1964-06-24T00:00:00"/>
    <n v="12231.61"/>
    <s v="tier - 2"/>
    <s v="tier - 3"/>
    <s v="R1012"/>
    <n v="58"/>
  </r>
  <r>
    <s v="Id885"/>
    <s v="Hoffman"/>
    <n v="28.215"/>
    <n v="6.29"/>
    <s v="Yes"/>
    <s v="No"/>
    <x v="0"/>
    <n v="1"/>
    <x v="1"/>
    <x v="1"/>
    <d v="1964-07-02T00:00:00"/>
    <n v="12224.35"/>
    <s v="tier - 2"/>
    <s v="tier - 3"/>
    <s v="R1012"/>
    <n v="58"/>
  </r>
  <r>
    <s v="Id886"/>
    <s v="Van Vugt"/>
    <n v="27.17"/>
    <n v="5.84"/>
    <s v="Yes"/>
    <s v="No"/>
    <x v="0"/>
    <n v="1"/>
    <x v="1"/>
    <x v="1"/>
    <d v="1964-07-20T00:00:00"/>
    <n v="12222.9"/>
    <s v="tier - 2"/>
    <s v="tier - 3"/>
    <s v="R1012"/>
    <n v="58"/>
  </r>
  <r>
    <s v="Id887"/>
    <s v="Feehley"/>
    <n v="35.380000000000003"/>
    <n v="6.12"/>
    <s v="No"/>
    <s v="No"/>
    <x v="0"/>
    <n v="0"/>
    <x v="1"/>
    <x v="0"/>
    <d v="1977-08-14T00:00:00"/>
    <n v="12218.7"/>
    <s v="tier - 2"/>
    <s v="tier - 3"/>
    <s v="R1012"/>
    <n v="45"/>
  </r>
  <r>
    <s v="Id888"/>
    <s v="Ashworth"/>
    <n v="43.48"/>
    <n v="6.24"/>
    <s v="No"/>
    <s v="No"/>
    <x v="0"/>
    <n v="0"/>
    <x v="1"/>
    <x v="0"/>
    <d v="1991-08-29T00:00:00"/>
    <n v="12198.64"/>
    <s v="tier - 2"/>
    <s v="tier - 3"/>
    <s v="R1026"/>
    <n v="31"/>
  </r>
  <r>
    <s v="Id889"/>
    <s v="Hansen"/>
    <n v="41.73"/>
    <n v="6.25"/>
    <s v="No"/>
    <s v="No"/>
    <x v="0"/>
    <n v="1"/>
    <x v="1"/>
    <x v="0"/>
    <d v="1987-10-05T00:00:00"/>
    <n v="12148.2"/>
    <s v="tier - 2"/>
    <s v="tier - 3"/>
    <s v="R1012"/>
    <n v="35"/>
  </r>
  <r>
    <s v="Id890"/>
    <s v="Czyz"/>
    <n v="28.9"/>
    <n v="11.96"/>
    <s v="No"/>
    <s v="No"/>
    <x v="0"/>
    <n v="0"/>
    <x v="1"/>
    <x v="1"/>
    <d v="1962-09-15T00:00:00"/>
    <n v="12146.97"/>
    <s v="tier - 2"/>
    <s v="tier - 3"/>
    <s v="R1011"/>
    <n v="60"/>
  </r>
  <r>
    <s v="Id891"/>
    <s v="Bauder"/>
    <n v="25.74"/>
    <n v="7.69"/>
    <s v="No"/>
    <s v="No"/>
    <x v="0"/>
    <n v="0"/>
    <x v="1"/>
    <x v="1"/>
    <d v="1962-11-04T00:00:00"/>
    <n v="12142.58"/>
    <s v="tier - 2"/>
    <s v="tier - 3"/>
    <s v="R1013"/>
    <n v="60"/>
  </r>
  <r>
    <s v="Id892"/>
    <s v="Mendoza"/>
    <n v="36.06"/>
    <n v="8.83"/>
    <s v="No"/>
    <s v="No"/>
    <x v="0"/>
    <n v="0"/>
    <x v="1"/>
    <x v="0"/>
    <d v="1974-09-16T00:00:00"/>
    <n v="12137.6"/>
    <s v="tier - 2"/>
    <s v="tier - 3"/>
    <s v="R1012"/>
    <n v="48"/>
  </r>
  <r>
    <s v="Id893"/>
    <s v="Glass"/>
    <n v="43.28"/>
    <n v="4.41"/>
    <s v="No"/>
    <s v="No"/>
    <x v="0"/>
    <n v="0"/>
    <x v="1"/>
    <x v="0"/>
    <d v="1991-11-06T00:00:00"/>
    <n v="12130.8"/>
    <s v="tier - 2"/>
    <s v="tier - 3"/>
    <s v="R1026"/>
    <n v="31"/>
  </r>
  <r>
    <s v="Id894"/>
    <s v="Butcher"/>
    <n v="28.785"/>
    <n v="9.1"/>
    <s v="Yes"/>
    <s v="No"/>
    <x v="1"/>
    <n v="1"/>
    <x v="1"/>
    <x v="1"/>
    <d v="1963-06-04T00:00:00"/>
    <n v="12129.61"/>
    <s v="tier - 2"/>
    <s v="tier - 3"/>
    <s v="R1012"/>
    <n v="60"/>
  </r>
  <r>
    <s v="Id895"/>
    <s v="Traiser"/>
    <n v="25.46"/>
    <n v="11.52"/>
    <s v="Yes"/>
    <s v="No"/>
    <x v="1"/>
    <n v="1"/>
    <x v="1"/>
    <x v="1"/>
    <d v="1963-07-20T00:00:00"/>
    <n v="12124.99"/>
    <s v="tier - 2"/>
    <s v="tier - 3"/>
    <s v="R1012"/>
    <n v="59"/>
  </r>
  <r>
    <s v="Id896"/>
    <s v="Mudy-Mader"/>
    <n v="30.8"/>
    <n v="10.95"/>
    <s v="No"/>
    <s v="No"/>
    <x v="0"/>
    <n v="0"/>
    <x v="1"/>
    <x v="0"/>
    <d v="1968-10-25T00:00:00"/>
    <n v="12105.32"/>
    <s v="tier - 2"/>
    <s v="tier - 3"/>
    <s v="R1011"/>
    <n v="54"/>
  </r>
  <r>
    <s v="Id897"/>
    <s v="Rogers"/>
    <n v="28.88"/>
    <n v="11.5"/>
    <s v="No"/>
    <s v="No"/>
    <x v="0"/>
    <n v="0"/>
    <x v="1"/>
    <x v="1"/>
    <d v="1968-12-09T00:00:00"/>
    <n v="12096.65"/>
    <s v="tier - 2"/>
    <s v="tier - 3"/>
    <s v="R1024"/>
    <n v="54"/>
  </r>
  <r>
    <s v="Id898"/>
    <s v="Woo"/>
    <n v="23"/>
    <n v="9.8800000000000008"/>
    <s v="No"/>
    <s v="No"/>
    <x v="0"/>
    <n v="0"/>
    <x v="1"/>
    <x v="2"/>
    <d v="1968-06-21T00:00:00"/>
    <n v="12094.48"/>
    <s v="tier - 2"/>
    <s v="tier - 3"/>
    <s v="R1011"/>
    <n v="54"/>
  </r>
  <r>
    <s v="Id899"/>
    <s v="Walsh"/>
    <n v="38.25"/>
    <n v="6.2"/>
    <s v="No"/>
    <s v="No"/>
    <x v="0"/>
    <n v="1"/>
    <x v="1"/>
    <x v="0"/>
    <d v="1984-09-02T00:00:00"/>
    <n v="12091.34"/>
    <s v="tier - 2"/>
    <s v="tier - 3"/>
    <s v="R1022"/>
    <n v="38"/>
  </r>
  <r>
    <s v="Id900"/>
    <s v="White"/>
    <n v="39.25"/>
    <n v="8.41"/>
    <s v="Yes"/>
    <s v="No"/>
    <x v="0"/>
    <n v="1"/>
    <x v="1"/>
    <x v="0"/>
    <d v="1986-09-07T00:00:00"/>
    <n v="12048.13"/>
    <s v="tier - 2"/>
    <s v="tier - 3"/>
    <s v="R1026"/>
    <n v="36"/>
  </r>
  <r>
    <s v="Id901"/>
    <s v="Sheppard"/>
    <n v="26.6"/>
    <n v="5.07"/>
    <s v="Yes"/>
    <s v="No"/>
    <x v="0"/>
    <n v="2"/>
    <x v="1"/>
    <x v="1"/>
    <d v="1966-11-24T00:00:00"/>
    <n v="12044.34"/>
    <s v="tier - 2"/>
    <s v="tier - 3"/>
    <s v="R1012"/>
    <n v="56"/>
  </r>
  <r>
    <s v="Id902"/>
    <s v="Doran"/>
    <n v="35.700000000000003"/>
    <n v="4.0599999999999996"/>
    <s v="No"/>
    <s v="No"/>
    <x v="1"/>
    <n v="1"/>
    <x v="1"/>
    <x v="0"/>
    <d v="1979-10-16T00:00:00"/>
    <n v="12035.18"/>
    <s v="tier - 2"/>
    <s v="tier - 3"/>
    <s v="R1021"/>
    <n v="43"/>
  </r>
  <r>
    <s v="Id903"/>
    <s v="Labrosse"/>
    <n v="20.100000000000001"/>
    <n v="10.52"/>
    <s v="No"/>
    <s v="No"/>
    <x v="0"/>
    <n v="0"/>
    <x v="1"/>
    <x v="2"/>
    <d v="1965-10-29T00:00:00"/>
    <n v="12032.33"/>
    <s v="tier - 2"/>
    <s v="tier - 3"/>
    <s v="R1011"/>
    <n v="57"/>
  </r>
  <r>
    <s v="Id904"/>
    <s v="Thomas"/>
    <n v="22.23"/>
    <n v="9.65"/>
    <s v="No"/>
    <s v="No"/>
    <x v="0"/>
    <n v="0"/>
    <x v="1"/>
    <x v="2"/>
    <d v="1965-06-09T00:00:00"/>
    <n v="12029.29"/>
    <s v="tier - 2"/>
    <s v="tier - 3"/>
    <s v="R1024"/>
    <n v="57"/>
  </r>
  <r>
    <s v="Id905"/>
    <s v="Lesniak"/>
    <n v="36.47"/>
    <n v="6.21"/>
    <s v="No"/>
    <s v="No"/>
    <x v="0"/>
    <n v="0"/>
    <x v="1"/>
    <x v="0"/>
    <d v="1982-10-17T00:00:00"/>
    <n v="12001.29"/>
    <s v="tier - 2"/>
    <s v="tier - 3"/>
    <s v="R1021"/>
    <n v="40"/>
  </r>
  <r>
    <s v="Id906"/>
    <s v="Prowse"/>
    <n v="49.64"/>
    <n v="4.76"/>
    <s v="No"/>
    <s v="No"/>
    <x v="1"/>
    <n v="1"/>
    <x v="1"/>
    <x v="0"/>
    <d v="1993-12-12T00:00:00"/>
    <n v="11994.89"/>
    <s v="tier - 2"/>
    <s v="tier - 3"/>
    <s v="R1012"/>
    <n v="29"/>
  </r>
  <r>
    <s v="Id907"/>
    <s v="Seigel"/>
    <n v="36.799999999999997"/>
    <n v="5.73"/>
    <s v="Yes"/>
    <s v="No"/>
    <x v="1"/>
    <n v="1"/>
    <x v="1"/>
    <x v="0"/>
    <d v="1983-07-04T00:00:00"/>
    <n v="11987.68"/>
    <s v="tier - 2"/>
    <s v="tier - 3"/>
    <s v="R1026"/>
    <n v="39"/>
  </r>
  <r>
    <s v="Id908"/>
    <s v="Blas"/>
    <n v="33.880000000000003"/>
    <n v="10.78"/>
    <s v="Yes"/>
    <s v="No"/>
    <x v="0"/>
    <n v="0"/>
    <x v="1"/>
    <x v="0"/>
    <d v="1967-12-22T00:00:00"/>
    <n v="11987.17"/>
    <s v="tier - 2"/>
    <s v="tier - 3"/>
    <s v="R1013"/>
    <n v="55"/>
  </r>
  <r>
    <s v="Id909"/>
    <s v="Simpson"/>
    <n v="32.01"/>
    <n v="5.08"/>
    <s v="Yes"/>
    <s v="No"/>
    <x v="0"/>
    <n v="1"/>
    <x v="1"/>
    <x v="0"/>
    <d v="1964-09-29T00:00:00"/>
    <n v="11946.63"/>
    <s v="tier - 2"/>
    <s v="tier - 3"/>
    <s v="R1013"/>
    <n v="58"/>
  </r>
  <r>
    <s v="Id910"/>
    <s v="Gierman"/>
    <n v="33.630000000000003"/>
    <n v="11.39"/>
    <s v="No"/>
    <s v="No"/>
    <x v="0"/>
    <n v="0"/>
    <x v="1"/>
    <x v="0"/>
    <d v="1965-11-01T00:00:00"/>
    <n v="11945.13"/>
    <s v="tier - 2"/>
    <s v="tier - 3"/>
    <s v="R1012"/>
    <n v="57"/>
  </r>
  <r>
    <s v="Id911"/>
    <s v="Jeuland"/>
    <n v="34.865000000000002"/>
    <n v="5.35"/>
    <s v="Yes"/>
    <s v="No"/>
    <x v="0"/>
    <n v="1"/>
    <x v="1"/>
    <x v="0"/>
    <d v="1964-12-25T00:00:00"/>
    <n v="11944.59"/>
    <s v="tier - 2"/>
    <s v="tier - 3"/>
    <s v="R1016"/>
    <n v="58"/>
  </r>
  <r>
    <s v="Id912"/>
    <s v="Chorney"/>
    <n v="43.11"/>
    <n v="5.6"/>
    <s v="No"/>
    <s v="No"/>
    <x v="0"/>
    <n v="0"/>
    <x v="1"/>
    <x v="0"/>
    <d v="1991-10-19T00:00:00"/>
    <n v="11941.83"/>
    <s v="tier - 2"/>
    <s v="tier - 3"/>
    <s v="R1023"/>
    <n v="31"/>
  </r>
  <r>
    <s v="Id913"/>
    <s v="Rook"/>
    <n v="30.305"/>
    <n v="4.2699999999999996"/>
    <s v="Yes"/>
    <s v="No"/>
    <x v="0"/>
    <n v="1"/>
    <x v="1"/>
    <x v="0"/>
    <d v="1964-08-02T00:00:00"/>
    <n v="11938.26"/>
    <s v="tier - 2"/>
    <s v="tier - 3"/>
    <s v="R1019"/>
    <n v="58"/>
  </r>
  <r>
    <s v="Id914"/>
    <s v="Wright"/>
    <n v="25.175000000000001"/>
    <n v="5.57"/>
    <s v="Yes"/>
    <s v="No"/>
    <x v="0"/>
    <n v="1"/>
    <x v="1"/>
    <x v="1"/>
    <d v="1964-12-20T00:00:00"/>
    <n v="11931.13"/>
    <s v="tier - 2"/>
    <s v="tier - 3"/>
    <s v="R1019"/>
    <n v="58"/>
  </r>
  <r>
    <s v="Id915"/>
    <s v="Chin"/>
    <n v="26.8"/>
    <n v="5.68"/>
    <s v="Yes"/>
    <s v="No"/>
    <x v="0"/>
    <n v="1"/>
    <x v="1"/>
    <x v="1"/>
    <d v="1964-11-19T00:00:00"/>
    <n v="11918.2"/>
    <s v="tier - 2"/>
    <s v="tier - 3"/>
    <s v="R1021"/>
    <n v="58"/>
  </r>
  <r>
    <s v="Id916"/>
    <s v="White"/>
    <n v="21.78"/>
    <n v="5.3"/>
    <s v="No"/>
    <s v="Yes"/>
    <x v="0"/>
    <n v="1"/>
    <x v="1"/>
    <x v="2"/>
    <d v="2004-06-02T00:00:00"/>
    <n v="11884.05"/>
    <s v="tier - 2"/>
    <s v="tier - 3"/>
    <s v="R1013"/>
    <n v="19"/>
  </r>
  <r>
    <s v="Id917"/>
    <s v="Savage"/>
    <n v="30.14"/>
    <n v="9.4499999999999993"/>
    <s v="Yes"/>
    <s v="No"/>
    <x v="0"/>
    <n v="0"/>
    <x v="1"/>
    <x v="0"/>
    <d v="1967-10-29T00:00:00"/>
    <n v="11881.97"/>
    <s v="tier - 2"/>
    <s v="tier - 3"/>
    <s v="R1013"/>
    <n v="55"/>
  </r>
  <r>
    <s v="Id918"/>
    <s v="Hitchings"/>
    <n v="29.7"/>
    <n v="6.79"/>
    <s v="Yes"/>
    <s v="No"/>
    <x v="0"/>
    <n v="0"/>
    <x v="1"/>
    <x v="1"/>
    <d v="1967-07-14T00:00:00"/>
    <n v="11881.36"/>
    <s v="tier - 2"/>
    <s v="tier - 3"/>
    <s v="R1011"/>
    <n v="55"/>
  </r>
  <r>
    <s v="Id919"/>
    <s v="Truitt"/>
    <n v="32.395000000000003"/>
    <n v="11.1"/>
    <s v="Yes"/>
    <s v="No"/>
    <x v="0"/>
    <n v="0"/>
    <x v="1"/>
    <x v="0"/>
    <d v="1967-08-24T00:00:00"/>
    <n v="11879.1"/>
    <s v="tier - 2"/>
    <s v="tier - 3"/>
    <s v="R1024"/>
    <n v="55"/>
  </r>
  <r>
    <s v="Id920"/>
    <s v="Chang"/>
    <n v="36.64"/>
    <n v="7.26"/>
    <s v="No"/>
    <s v="No"/>
    <x v="0"/>
    <n v="0"/>
    <x v="1"/>
    <x v="0"/>
    <d v="1974-07-07T00:00:00"/>
    <n v="11858.56"/>
    <s v="tier - 2"/>
    <s v="tier - 3"/>
    <s v="R1011"/>
    <n v="48"/>
  </r>
  <r>
    <s v="Id921"/>
    <s v="Frey"/>
    <n v="39.049999999999997"/>
    <n v="5.27"/>
    <s v="Yes"/>
    <s v="No"/>
    <x v="0"/>
    <n v="1"/>
    <x v="1"/>
    <x v="0"/>
    <d v="1964-09-29T00:00:00"/>
    <n v="11856.41"/>
    <s v="tier - 2"/>
    <s v="tier - 3"/>
    <s v="R1013"/>
    <n v="58"/>
  </r>
  <r>
    <s v="Id922"/>
    <s v="Krishna"/>
    <n v="33.1"/>
    <n v="5.46"/>
    <s v="Yes"/>
    <s v="No"/>
    <x v="0"/>
    <n v="1"/>
    <x v="1"/>
    <x v="0"/>
    <d v="1964-06-27T00:00:00"/>
    <n v="11848.14"/>
    <s v="tier - 2"/>
    <s v="tier - 3"/>
    <s v="R1011"/>
    <n v="58"/>
  </r>
  <r>
    <s v="Id923"/>
    <s v="Maher"/>
    <n v="31.824999999999999"/>
    <n v="8.1300000000000008"/>
    <s v="No"/>
    <s v="No"/>
    <x v="0"/>
    <n v="0"/>
    <x v="1"/>
    <x v="0"/>
    <d v="1965-11-10T00:00:00"/>
    <n v="11842.62"/>
    <s v="tier - 2"/>
    <s v="tier - 3"/>
    <s v="R1012"/>
    <n v="57"/>
  </r>
  <r>
    <s v="Id924"/>
    <s v="Boivin"/>
    <n v="29"/>
    <n v="4.25"/>
    <s v="Yes"/>
    <s v="No"/>
    <x v="0"/>
    <n v="1"/>
    <x v="1"/>
    <x v="1"/>
    <d v="1964-07-11T00:00:00"/>
    <n v="11842.44"/>
    <s v="tier - 2"/>
    <s v="tier - 3"/>
    <s v="R1011"/>
    <n v="58"/>
  </r>
  <r>
    <s v="Id925"/>
    <s v="McAlister"/>
    <n v="30.495000000000001"/>
    <n v="8.68"/>
    <s v="No"/>
    <s v="No"/>
    <x v="0"/>
    <n v="0"/>
    <x v="1"/>
    <x v="0"/>
    <d v="1965-09-25T00:00:00"/>
    <n v="11840.78"/>
    <s v="tier - 2"/>
    <s v="tier - 3"/>
    <s v="R1012"/>
    <n v="57"/>
  </r>
  <r>
    <s v="Id926"/>
    <s v="Akhmedova"/>
    <n v="25.2"/>
    <n v="6.25"/>
    <s v="Yes"/>
    <s v="No"/>
    <x v="0"/>
    <n v="1"/>
    <x v="1"/>
    <x v="1"/>
    <d v="1964-09-11T00:00:00"/>
    <n v="11837.16"/>
    <s v="tier - 2"/>
    <s v="tier - 3"/>
    <s v="R1011"/>
    <n v="58"/>
  </r>
  <r>
    <s v="Id927"/>
    <s v="Tucker"/>
    <n v="22.77"/>
    <n v="4.47"/>
    <s v="Yes"/>
    <s v="No"/>
    <x v="0"/>
    <n v="1"/>
    <x v="1"/>
    <x v="2"/>
    <d v="1964-06-27T00:00:00"/>
    <n v="11833.78"/>
    <s v="tier - 2"/>
    <s v="tier - 3"/>
    <s v="R1013"/>
    <n v="58"/>
  </r>
  <r>
    <s v="Id928"/>
    <s v="Gramelspacher"/>
    <n v="23.18"/>
    <n v="8.31"/>
    <s v="No"/>
    <s v="No"/>
    <x v="0"/>
    <n v="0"/>
    <x v="1"/>
    <x v="2"/>
    <d v="1965-10-03T00:00:00"/>
    <n v="11830.61"/>
    <s v="tier - 2"/>
    <s v="tier - 3"/>
    <s v="R1012"/>
    <n v="57"/>
  </r>
  <r>
    <s v="Id929"/>
    <s v="Goldsmith"/>
    <n v="35.409999999999997"/>
    <n v="5.68"/>
    <s v="No"/>
    <s v="No"/>
    <x v="0"/>
    <n v="0"/>
    <x v="1"/>
    <x v="0"/>
    <d v="1982-11-20T00:00:00"/>
    <n v="11773.06"/>
    <s v="tier - 2"/>
    <s v="tier - 3"/>
    <s v="R1026"/>
    <n v="40"/>
  </r>
  <r>
    <s v="Id930"/>
    <s v="Tranter"/>
    <n v="32.11"/>
    <n v="4.75"/>
    <s v="Yes"/>
    <s v="No"/>
    <x v="0"/>
    <n v="2"/>
    <x v="1"/>
    <x v="0"/>
    <d v="1966-07-25T00:00:00"/>
    <n v="11763"/>
    <s v="tier - 2"/>
    <s v="tier - 3"/>
    <s v="R1016"/>
    <n v="56"/>
  </r>
  <r>
    <s v="Id931"/>
    <s v="Tu"/>
    <n v="34.479999999999997"/>
    <n v="6.31"/>
    <s v="No"/>
    <s v="No"/>
    <x v="1"/>
    <n v="1"/>
    <x v="1"/>
    <x v="0"/>
    <d v="1979-11-06T00:00:00"/>
    <n v="11752.68"/>
    <s v="tier - 2"/>
    <s v="tier - 3"/>
    <s v="R1026"/>
    <n v="43"/>
  </r>
  <r>
    <s v="Id932"/>
    <s v="Kaczka"/>
    <n v="34.39"/>
    <n v="6.28"/>
    <s v="Yes"/>
    <s v="No"/>
    <x v="0"/>
    <n v="1"/>
    <x v="1"/>
    <x v="0"/>
    <d v="1964-12-02T00:00:00"/>
    <n v="11743.93"/>
    <s v="tier - 2"/>
    <s v="tier - 3"/>
    <s v="R1012"/>
    <n v="58"/>
  </r>
  <r>
    <s v="Id933"/>
    <s v="Hunter"/>
    <n v="26.4"/>
    <n v="9.2899999999999991"/>
    <s v="Yes"/>
    <s v="No"/>
    <x v="1"/>
    <n v="1"/>
    <x v="1"/>
    <x v="1"/>
    <d v="1963-06-09T00:00:00"/>
    <n v="11743.3"/>
    <s v="tier - 2"/>
    <s v="tier - 3"/>
    <s v="R1013"/>
    <n v="59"/>
  </r>
  <r>
    <s v="Id934"/>
    <s v="Moran"/>
    <n v="28.1"/>
    <n v="5.79"/>
    <s v="Yes"/>
    <s v="No"/>
    <x v="1"/>
    <n v="1"/>
    <x v="1"/>
    <x v="1"/>
    <d v="1969-11-12T00:00:00"/>
    <n v="11741.73"/>
    <s v="tier - 2"/>
    <s v="tier - 3"/>
    <s v="R1011"/>
    <n v="53"/>
  </r>
  <r>
    <s v="Id935"/>
    <s v="Ashby"/>
    <n v="27"/>
    <n v="4.54"/>
    <s v="Yes"/>
    <s v="No"/>
    <x v="0"/>
    <n v="1"/>
    <x v="1"/>
    <x v="1"/>
    <d v="1988-09-05T00:00:00"/>
    <n v="11737.85"/>
    <s v="tier - 2"/>
    <s v="tier - 3"/>
    <s v="R1011"/>
    <n v="34"/>
  </r>
  <r>
    <s v="Id936"/>
    <s v="Ausen"/>
    <n v="28.594999999999999"/>
    <n v="4.68"/>
    <s v="Yes"/>
    <s v="No"/>
    <x v="0"/>
    <n v="1"/>
    <x v="1"/>
    <x v="1"/>
    <d v="1964-11-09T00:00:00"/>
    <n v="11735.88"/>
    <s v="tier - 2"/>
    <s v="tier - 3"/>
    <s v="R1012"/>
    <n v="58"/>
  </r>
  <r>
    <s v="Id937"/>
    <s v="Savage"/>
    <n v="36.799999999999997"/>
    <n v="5.88"/>
    <s v="No"/>
    <s v="No"/>
    <x v="0"/>
    <n v="1"/>
    <x v="1"/>
    <x v="0"/>
    <d v="1984-11-26T00:00:00"/>
    <n v="11730.82"/>
    <s v="tier - 2"/>
    <s v="tier - 3"/>
    <s v="R1026"/>
    <n v="38"/>
  </r>
  <r>
    <s v="Id938"/>
    <s v="O'Leary"/>
    <n v="23.75"/>
    <n v="5.42"/>
    <s v="Yes"/>
    <s v="No"/>
    <x v="1"/>
    <n v="1"/>
    <x v="1"/>
    <x v="2"/>
    <d v="1969-10-12T00:00:00"/>
    <n v="11729.68"/>
    <s v="tier - 2"/>
    <s v="tier - 3"/>
    <s v="R1024"/>
    <n v="53"/>
  </r>
  <r>
    <s v="Id939"/>
    <s v="Scoville"/>
    <n v="35.619999999999997"/>
    <n v="4.16"/>
    <s v="No"/>
    <s v="No"/>
    <x v="0"/>
    <n v="0"/>
    <x v="1"/>
    <x v="0"/>
    <d v="1982-10-21T00:00:00"/>
    <n v="11712.97"/>
    <s v="tier - 2"/>
    <s v="tier - 3"/>
    <s v="R1021"/>
    <n v="40"/>
  </r>
  <r>
    <s v="Id940"/>
    <s v="Kaus"/>
    <n v="30.69"/>
    <n v="7.05"/>
    <s v="Yes"/>
    <s v="No"/>
    <x v="0"/>
    <n v="2"/>
    <x v="1"/>
    <x v="0"/>
    <d v="1970-12-01T00:00:00"/>
    <n v="11696.52"/>
    <s v="tier - 2"/>
    <s v="tier - 3"/>
    <s v="R1021"/>
    <n v="52"/>
  </r>
  <r>
    <s v="Id941"/>
    <s v="Rainey"/>
    <n v="35.799999999999997"/>
    <n v="5.63"/>
    <s v="Yes"/>
    <s v="No"/>
    <x v="0"/>
    <n v="2"/>
    <x v="1"/>
    <x v="0"/>
    <d v="1966-11-09T00:00:00"/>
    <n v="11674.13"/>
    <s v="tier - 2"/>
    <s v="tier - 3"/>
    <s v="R1011"/>
    <n v="56"/>
  </r>
  <r>
    <s v="Id942"/>
    <s v="Rasch"/>
    <n v="28.785"/>
    <n v="4.24"/>
    <s v="Yes"/>
    <s v="No"/>
    <x v="0"/>
    <n v="2"/>
    <x v="1"/>
    <x v="1"/>
    <d v="1966-08-23T00:00:00"/>
    <n v="11658.38"/>
    <s v="tier - 2"/>
    <s v="tier - 3"/>
    <s v="R1024"/>
    <n v="56"/>
  </r>
  <r>
    <s v="Id943"/>
    <s v="Plunkett"/>
    <n v="28.594999999999999"/>
    <n v="4.96"/>
    <s v="Yes"/>
    <s v="No"/>
    <x v="0"/>
    <n v="2"/>
    <x v="1"/>
    <x v="1"/>
    <d v="1966-07-06T00:00:00"/>
    <n v="11658.12"/>
    <s v="tier - 2"/>
    <s v="tier - 3"/>
    <s v="R1024"/>
    <n v="56"/>
  </r>
  <r>
    <s v="Id944"/>
    <s v="Murphy"/>
    <n v="48.75"/>
    <n v="4.34"/>
    <s v="No"/>
    <s v="No"/>
    <x v="0"/>
    <n v="0"/>
    <x v="1"/>
    <x v="0"/>
    <d v="1994-07-20T00:00:00"/>
    <n v="11657.81"/>
    <s v="tier - 2"/>
    <s v="tier - 3"/>
    <s v="R1023"/>
    <n v="28"/>
  </r>
  <r>
    <s v="Id945"/>
    <s v="Gusmer"/>
    <n v="28.31"/>
    <n v="5.43"/>
    <s v="Yes"/>
    <s v="No"/>
    <x v="0"/>
    <n v="2"/>
    <x v="1"/>
    <x v="1"/>
    <d v="1966-10-04T00:00:00"/>
    <n v="11657.72"/>
    <s v="tier - 2"/>
    <s v="tier - 3"/>
    <s v="R1024"/>
    <n v="56"/>
  </r>
  <r>
    <s v="Id946"/>
    <s v="Loftus"/>
    <n v="38.39"/>
    <n v="8.33"/>
    <s v="Yes"/>
    <s v="No"/>
    <x v="0"/>
    <n v="1"/>
    <x v="1"/>
    <x v="0"/>
    <d v="1986-07-17T00:00:00"/>
    <n v="11625.11"/>
    <s v="tier - 2"/>
    <s v="tier - 3"/>
    <s v="R1022"/>
    <n v="36"/>
  </r>
  <r>
    <s v="Id947"/>
    <s v="Scott"/>
    <n v="25.87"/>
    <n v="5.63"/>
    <s v="Yes"/>
    <s v="No"/>
    <x v="0"/>
    <n v="1"/>
    <x v="1"/>
    <x v="1"/>
    <d v="1964-06-20T00:00:00"/>
    <n v="11602.75"/>
    <s v="tier - 2"/>
    <s v="tier - 3"/>
    <s v="R1020"/>
    <n v="58"/>
  </r>
  <r>
    <s v="Id948"/>
    <s v="Alvarez"/>
    <n v="43.7"/>
    <n v="7.23"/>
    <s v="No"/>
    <s v="No"/>
    <x v="0"/>
    <n v="0"/>
    <x v="1"/>
    <x v="0"/>
    <d v="1965-11-06T00:00:00"/>
    <n v="11576.13"/>
    <s v="tier - 2"/>
    <s v="tier - 3"/>
    <s v="R1011"/>
    <n v="57"/>
  </r>
  <r>
    <s v="Id949"/>
    <s v="Petersson"/>
    <n v="40.945"/>
    <n v="10.57"/>
    <s v="No"/>
    <s v="No"/>
    <x v="0"/>
    <n v="0"/>
    <x v="1"/>
    <x v="0"/>
    <d v="1965-12-25T00:00:00"/>
    <n v="11566.3"/>
    <s v="tier - 2"/>
    <s v="tier - 3"/>
    <s v="R1016"/>
    <n v="57"/>
  </r>
  <r>
    <s v="Id950"/>
    <s v="Liaw"/>
    <n v="27.94"/>
    <n v="7.92"/>
    <s v="No"/>
    <s v="No"/>
    <x v="0"/>
    <n v="0"/>
    <x v="1"/>
    <x v="1"/>
    <d v="1965-10-27T00:00:00"/>
    <n v="11554.22"/>
    <s v="tier - 2"/>
    <s v="tier - 3"/>
    <s v="R1013"/>
    <n v="57"/>
  </r>
  <r>
    <s v="Id951"/>
    <s v="Tripaldi"/>
    <n v="31.9"/>
    <n v="10.119999999999999"/>
    <s v="No"/>
    <s v="No"/>
    <x v="0"/>
    <n v="2"/>
    <x v="1"/>
    <x v="0"/>
    <d v="1973-07-23T00:00:00"/>
    <n v="11552.9"/>
    <s v="tier - 2"/>
    <s v="tier - 3"/>
    <s v="R1011"/>
    <n v="49"/>
  </r>
  <r>
    <s v="Id952"/>
    <s v="Kelley"/>
    <n v="31.64"/>
    <n v="7.91"/>
    <s v="No"/>
    <s v="No"/>
    <x v="0"/>
    <n v="0"/>
    <x v="1"/>
    <x v="0"/>
    <d v="1971-12-01T00:00:00"/>
    <n v="11540.25"/>
    <s v="tier - 2"/>
    <s v="tier - 3"/>
    <s v="R1012"/>
    <n v="51"/>
  </r>
  <r>
    <s v="Id953"/>
    <s v="Endara"/>
    <n v="46.7"/>
    <n v="10.9"/>
    <s v="No"/>
    <s v="No"/>
    <x v="0"/>
    <n v="0"/>
    <x v="1"/>
    <x v="0"/>
    <d v="1968-11-14T00:00:00"/>
    <n v="11538.42"/>
    <s v="tier - 2"/>
    <s v="tier - 3"/>
    <s v="R1011"/>
    <n v="54"/>
  </r>
  <r>
    <s v="Id954"/>
    <s v="Valle"/>
    <n v="18.335000000000001"/>
    <n v="11.83"/>
    <s v="No"/>
    <s v="No"/>
    <x v="0"/>
    <n v="0"/>
    <x v="1"/>
    <x v="3"/>
    <d v="1965-10-03T00:00:00"/>
    <n v="11534.87"/>
    <s v="tier - 2"/>
    <s v="tier - 3"/>
    <s v="R1017"/>
    <n v="57"/>
  </r>
  <r>
    <s v="Id955"/>
    <s v="Germain"/>
    <n v="31.24"/>
    <n v="7.42"/>
    <s v="Yes"/>
    <s v="No"/>
    <x v="0"/>
    <n v="2"/>
    <x v="1"/>
    <x v="0"/>
    <d v="1970-07-23T00:00:00"/>
    <n v="11530.12"/>
    <s v="tier - 2"/>
    <s v="tier - 3"/>
    <s v="R1012"/>
    <n v="52"/>
  </r>
  <r>
    <s v="Id956"/>
    <s v="Finecey"/>
    <n v="39.22"/>
    <n v="5.62"/>
    <s v="Yes"/>
    <s v="No"/>
    <x v="0"/>
    <n v="1"/>
    <x v="1"/>
    <x v="0"/>
    <d v="1988-06-12T00:00:00"/>
    <n v="11524.25"/>
    <s v="tier - 2"/>
    <s v="tier - 3"/>
    <s v="R1026"/>
    <n v="34"/>
  </r>
  <r>
    <s v="Id957"/>
    <s v="Mendoza"/>
    <n v="24.414999999999999"/>
    <n v="7.16"/>
    <s v="No"/>
    <s v="No"/>
    <x v="0"/>
    <n v="0"/>
    <x v="1"/>
    <x v="2"/>
    <d v="1971-12-19T00:00:00"/>
    <n v="11520.1"/>
    <s v="tier - 2"/>
    <s v="tier - 3"/>
    <s v="R1012"/>
    <n v="51"/>
  </r>
  <r>
    <s v="Id958"/>
    <s v="Roe"/>
    <n v="32.299999999999997"/>
    <n v="9.89"/>
    <s v="No"/>
    <s v="No"/>
    <x v="0"/>
    <n v="0"/>
    <x v="1"/>
    <x v="0"/>
    <d v="1968-06-24T00:00:00"/>
    <n v="11512.41"/>
    <s v="tier - 2"/>
    <s v="tier - 3"/>
    <s v="R1024"/>
    <n v="54"/>
  </r>
  <r>
    <s v="Id959"/>
    <s v="Webb"/>
    <n v="39.94"/>
    <n v="5.14"/>
    <s v="No"/>
    <s v="No"/>
    <x v="0"/>
    <n v="0"/>
    <x v="1"/>
    <x v="0"/>
    <d v="1989-10-06T00:00:00"/>
    <n v="11511.61"/>
    <s v="tier - 2"/>
    <s v="tier - 3"/>
    <s v="R1026"/>
    <n v="33"/>
  </r>
  <r>
    <s v="Id960"/>
    <s v="Stocker"/>
    <n v="30"/>
    <n v="5.61"/>
    <s v="Yes"/>
    <s v="No"/>
    <x v="1"/>
    <n v="1"/>
    <x v="1"/>
    <x v="0"/>
    <d v="1969-08-11T00:00:00"/>
    <n v="11497.69"/>
    <s v="tier - 2"/>
    <s v="tier - 3"/>
    <s v="R1012"/>
    <n v="53"/>
  </r>
  <r>
    <s v="Id961"/>
    <s v="Jacobson"/>
    <n v="35.340000000000003"/>
    <n v="5.51"/>
    <s v="Yes"/>
    <s v="No"/>
    <x v="1"/>
    <n v="1"/>
    <x v="1"/>
    <x v="0"/>
    <d v="1983-06-07T00:00:00"/>
    <n v="11492.46"/>
    <s v="tier - 2"/>
    <s v="tier - 3"/>
    <s v="R1026"/>
    <n v="40"/>
  </r>
  <r>
    <s v="Id962"/>
    <s v="Shaw"/>
    <n v="32.204999999999998"/>
    <n v="8.3800000000000008"/>
    <s v="Yes"/>
    <s v="No"/>
    <x v="0"/>
    <n v="2"/>
    <x v="1"/>
    <x v="0"/>
    <d v="1970-10-13T00:00:00"/>
    <n v="11488.32"/>
    <s v="tier - 2"/>
    <s v="tier - 3"/>
    <s v="R1014"/>
    <n v="52"/>
  </r>
  <r>
    <s v="Id963"/>
    <s v="Goodwin"/>
    <n v="33.880000000000003"/>
    <n v="4.68"/>
    <s v="No"/>
    <s v="Yes"/>
    <x v="0"/>
    <n v="1"/>
    <x v="1"/>
    <x v="0"/>
    <d v="2004-09-10T00:00:00"/>
    <n v="11482.63"/>
    <s v="tier - 2"/>
    <s v="tier - 3"/>
    <s v="R1013"/>
    <n v="18"/>
  </r>
  <r>
    <s v="Id964"/>
    <s v="Brock"/>
    <n v="26.63"/>
    <n v="4.3600000000000003"/>
    <s v="Yes"/>
    <s v="No"/>
    <x v="0"/>
    <n v="2"/>
    <x v="1"/>
    <x v="1"/>
    <d v="1966-09-07T00:00:00"/>
    <n v="11478.14"/>
    <s v="tier - 2"/>
    <s v="tier - 3"/>
    <s v="R1025"/>
    <n v="56"/>
  </r>
  <r>
    <s v="Id965"/>
    <s v="Papp"/>
    <n v="28.7"/>
    <n v="7.74"/>
    <s v="No"/>
    <s v="No"/>
    <x v="0"/>
    <n v="0"/>
    <x v="1"/>
    <x v="1"/>
    <d v="1965-06-23T00:00:00"/>
    <n v="11455.28"/>
    <s v="tier - 2"/>
    <s v="tier - 3"/>
    <s v="R1011"/>
    <n v="57"/>
  </r>
  <r>
    <s v="Id966"/>
    <s v="Siragusa"/>
    <n v="25.65"/>
    <n v="4.05"/>
    <s v="Yes"/>
    <s v="No"/>
    <x v="0"/>
    <n v="2"/>
    <x v="1"/>
    <x v="1"/>
    <d v="1966-06-14T00:00:00"/>
    <n v="11454.02"/>
    <s v="tier - 2"/>
    <s v="tier - 3"/>
    <s v="R1012"/>
    <n v="56"/>
  </r>
  <r>
    <s v="Id967"/>
    <s v="Pizarro"/>
    <n v="36.384999999999998"/>
    <n v="11.49"/>
    <s v="No"/>
    <s v="No"/>
    <x v="0"/>
    <n v="0"/>
    <x v="1"/>
    <x v="0"/>
    <d v="1971-09-12T00:00:00"/>
    <n v="11436.74"/>
    <s v="tier - 2"/>
    <s v="tier - 3"/>
    <s v="R1012"/>
    <n v="51"/>
  </r>
  <r>
    <s v="Id968"/>
    <s v="Strange"/>
    <n v="34.69"/>
    <n v="5.65"/>
    <s v="No"/>
    <s v="No"/>
    <x v="0"/>
    <n v="0"/>
    <x v="1"/>
    <x v="0"/>
    <d v="1980-07-17T00:00:00"/>
    <n v="11435.74"/>
    <s v="tier - 2"/>
    <s v="tier - 3"/>
    <s v="R1021"/>
    <n v="42"/>
  </r>
  <r>
    <s v="Id969"/>
    <s v="Eidinger"/>
    <n v="37.68"/>
    <n v="4.29"/>
    <s v="Yes"/>
    <s v="No"/>
    <x v="0"/>
    <n v="0"/>
    <x v="1"/>
    <x v="0"/>
    <d v="1985-06-09T00:00:00"/>
    <n v="11419.49"/>
    <s v="tier - 2"/>
    <s v="tier - 3"/>
    <s v="R1012"/>
    <n v="37"/>
  </r>
  <r>
    <s v="Id970"/>
    <s v="Ginsburg"/>
    <n v="35.49"/>
    <n v="4.74"/>
    <s v="Yes"/>
    <s v="No"/>
    <x v="1"/>
    <n v="1"/>
    <x v="1"/>
    <x v="0"/>
    <d v="1983-10-23T00:00:00"/>
    <n v="11412.02"/>
    <s v="tier - 2"/>
    <s v="tier - 3"/>
    <s v="R1021"/>
    <n v="39"/>
  </r>
  <r>
    <s v="Id971"/>
    <s v="Truex"/>
    <n v="44.7"/>
    <n v="7.6"/>
    <s v="Yes"/>
    <s v="No"/>
    <x v="0"/>
    <n v="2"/>
    <x v="1"/>
    <x v="0"/>
    <d v="1970-10-07T00:00:00"/>
    <n v="11411.69"/>
    <s v="tier - 2"/>
    <s v="tier - 3"/>
    <s v="R1011"/>
    <n v="52"/>
  </r>
  <r>
    <s v="Id972"/>
    <s v="Higgins"/>
    <n v="38.380000000000003"/>
    <n v="8.5"/>
    <s v="Yes"/>
    <s v="No"/>
    <x v="0"/>
    <n v="2"/>
    <x v="1"/>
    <x v="0"/>
    <d v="1970-10-02T00:00:00"/>
    <n v="11396.9"/>
    <s v="tier - 2"/>
    <s v="tier - 3"/>
    <s v="R1024"/>
    <n v="52"/>
  </r>
  <r>
    <s v="Id973"/>
    <s v="McCurdy"/>
    <n v="35.244999999999997"/>
    <n v="11.22"/>
    <s v="Yes"/>
    <s v="No"/>
    <x v="0"/>
    <n v="0"/>
    <x v="1"/>
    <x v="0"/>
    <d v="1967-12-19T00:00:00"/>
    <n v="11394.07"/>
    <s v="tier - 2"/>
    <s v="tier - 3"/>
    <s v="R1018"/>
    <n v="55"/>
  </r>
  <r>
    <s v="Id974"/>
    <s v="Hughes"/>
    <n v="49.84"/>
    <n v="5.0999999999999996"/>
    <s v="Yes"/>
    <s v="No"/>
    <x v="1"/>
    <n v="1"/>
    <x v="1"/>
    <x v="0"/>
    <d v="1997-07-28T00:00:00"/>
    <n v="11388.27"/>
    <s v="tier - 2"/>
    <s v="tier - 3"/>
    <s v="R1026"/>
    <n v="25"/>
  </r>
  <r>
    <s v="Id975"/>
    <s v="Varner"/>
    <n v="49.06"/>
    <n v="5.43"/>
    <s v="Yes"/>
    <s v="No"/>
    <x v="0"/>
    <n v="1"/>
    <x v="1"/>
    <x v="0"/>
    <d v="1964-06-13T00:00:00"/>
    <n v="11381.33"/>
    <s v="tier - 2"/>
    <s v="tier - 3"/>
    <s v="R1013"/>
    <n v="58"/>
  </r>
  <r>
    <s v="Id976"/>
    <s v="Dahmen"/>
    <n v="30.88"/>
    <n v="5.82"/>
    <s v="No"/>
    <s v="No"/>
    <x v="0"/>
    <n v="2"/>
    <x v="1"/>
    <x v="0"/>
    <d v="1972-12-06T00:00:00"/>
    <n v="11378.57"/>
    <s v="tier - 2"/>
    <s v="tier - 3"/>
    <s v="R1025"/>
    <n v="50"/>
  </r>
  <r>
    <s v="Id977"/>
    <s v="Young"/>
    <n v="33.35"/>
    <n v="6.05"/>
    <s v="No"/>
    <s v="No"/>
    <x v="1"/>
    <n v="1"/>
    <x v="1"/>
    <x v="0"/>
    <d v="1979-06-07T00:00:00"/>
    <n v="11369.39"/>
    <s v="tier - 2"/>
    <s v="tier - 3"/>
    <s v="R1026"/>
    <n v="44"/>
  </r>
  <r>
    <s v="Id978"/>
    <s v="Fraser"/>
    <n v="38"/>
    <n v="6.38"/>
    <s v="Yes"/>
    <s v="No"/>
    <x v="0"/>
    <n v="1"/>
    <x v="1"/>
    <x v="0"/>
    <d v="1964-12-13T00:00:00"/>
    <n v="11365.95"/>
    <s v="tier - 2"/>
    <s v="tier - 3"/>
    <s v="R1011"/>
    <n v="58"/>
  </r>
  <r>
    <s v="Id979"/>
    <s v="Deeg"/>
    <n v="36.08"/>
    <n v="5.73"/>
    <s v="Yes"/>
    <s v="No"/>
    <x v="0"/>
    <n v="1"/>
    <x v="1"/>
    <x v="0"/>
    <d v="1964-07-03T00:00:00"/>
    <n v="11363.28"/>
    <s v="tier - 2"/>
    <s v="tier - 3"/>
    <s v="R1013"/>
    <n v="58"/>
  </r>
  <r>
    <s v="Id980"/>
    <s v="Robertson"/>
    <n v="35.700000000000003"/>
    <n v="5.47"/>
    <s v="Yes"/>
    <s v="No"/>
    <x v="0"/>
    <n v="1"/>
    <x v="1"/>
    <x v="0"/>
    <d v="1964-07-04T00:00:00"/>
    <n v="11362.76"/>
    <s v="tier - 2"/>
    <s v="tier - 3"/>
    <s v="R1011"/>
    <n v="58"/>
  </r>
  <r>
    <s v="Id981"/>
    <s v="Peck"/>
    <n v="34.01"/>
    <n v="11.3"/>
    <s v="No"/>
    <s v="No"/>
    <x v="0"/>
    <n v="0"/>
    <x v="1"/>
    <x v="0"/>
    <d v="1965-09-26T00:00:00"/>
    <n v="11356.66"/>
    <s v="tier - 2"/>
    <s v="tier - 3"/>
    <s v="R1012"/>
    <n v="57"/>
  </r>
  <r>
    <s v="Id982"/>
    <s v="Burger"/>
    <n v="31.54"/>
    <n v="6.72"/>
    <s v="No"/>
    <s v="No"/>
    <x v="0"/>
    <n v="0"/>
    <x v="1"/>
    <x v="0"/>
    <d v="1965-11-29T00:00:00"/>
    <n v="11353.23"/>
    <s v="tier - 2"/>
    <s v="tier - 3"/>
    <s v="R1012"/>
    <n v="57"/>
  </r>
  <r>
    <s v="Id983"/>
    <s v="Blain"/>
    <n v="23.3"/>
    <n v="5.36"/>
    <s v="Yes"/>
    <s v="No"/>
    <x v="0"/>
    <n v="1"/>
    <x v="1"/>
    <x v="2"/>
    <d v="1964-07-12T00:00:00"/>
    <n v="11345.52"/>
    <s v="tier - 2"/>
    <s v="tier - 3"/>
    <s v="R1011"/>
    <n v="58"/>
  </r>
  <r>
    <s v="Id984"/>
    <s v="Winters"/>
    <n v="27.75"/>
    <n v="9.8800000000000008"/>
    <s v="No"/>
    <s v="No"/>
    <x v="0"/>
    <n v="0"/>
    <x v="1"/>
    <x v="1"/>
    <d v="1968-11-02T00:00:00"/>
    <n v="11344.32"/>
    <s v="tier - 2"/>
    <s v="tier - 3"/>
    <s v="R1025"/>
    <n v="54"/>
  </r>
  <r>
    <s v="Id985"/>
    <s v="McCue"/>
    <n v="42.46"/>
    <n v="4.1100000000000003"/>
    <s v="No"/>
    <s v="No"/>
    <x v="0"/>
    <n v="0"/>
    <x v="1"/>
    <x v="0"/>
    <d v="1989-08-19T00:00:00"/>
    <n v="11326.71"/>
    <s v="tier - 2"/>
    <s v="tier - 3"/>
    <s v="R1013"/>
    <n v="33"/>
  </r>
  <r>
    <s v="Id986"/>
    <s v="Webster"/>
    <n v="54.47"/>
    <n v="7.48"/>
    <s v="No"/>
    <s v="No"/>
    <x v="0"/>
    <n v="0"/>
    <x v="1"/>
    <x v="0"/>
    <d v="2002-09-20T00:00:00"/>
    <n v="11321.49"/>
    <s v="tier - 2"/>
    <s v="tier - 3"/>
    <s v="R1012"/>
    <n v="20"/>
  </r>
  <r>
    <s v="Id987"/>
    <s v="Anderson"/>
    <n v="24.93"/>
    <n v="9.18"/>
    <s v="Yes"/>
    <s v="No"/>
    <x v="1"/>
    <n v="1"/>
    <x v="1"/>
    <x v="2"/>
    <d v="1963-07-11T00:00:00"/>
    <n v="11319.12"/>
    <s v="tier - 2"/>
    <s v="tier - 3"/>
    <s v="R1012"/>
    <n v="59"/>
  </r>
  <r>
    <s v="Id988"/>
    <s v="Chiappone"/>
    <n v="48.12"/>
    <n v="4.51"/>
    <s v="Yes"/>
    <s v="No"/>
    <x v="0"/>
    <n v="1"/>
    <x v="1"/>
    <x v="0"/>
    <d v="1995-12-10T00:00:00"/>
    <n v="11318.57"/>
    <s v="tier - 2"/>
    <s v="tier - 3"/>
    <s v="R1026"/>
    <n v="27"/>
  </r>
  <r>
    <s v="Id989"/>
    <s v="Opie"/>
    <n v="24.91"/>
    <n v="7.33"/>
    <s v="Yes"/>
    <s v="No"/>
    <x v="1"/>
    <n v="1"/>
    <x v="1"/>
    <x v="2"/>
    <d v="1963-11-22T00:00:00"/>
    <n v="11312.33"/>
    <s v="tier - 2"/>
    <s v="tier - 3"/>
    <s v="R1012"/>
    <n v="59"/>
  </r>
  <r>
    <s v="Id990"/>
    <s v="Donnelly"/>
    <n v="27.645"/>
    <n v="10.56"/>
    <s v="No"/>
    <s v="No"/>
    <x v="0"/>
    <n v="0"/>
    <x v="1"/>
    <x v="1"/>
    <d v="1968-10-06T00:00:00"/>
    <n v="11305.93"/>
    <s v="tier - 2"/>
    <s v="tier - 3"/>
    <s v="R1012"/>
    <n v="54"/>
  </r>
  <r>
    <s v="Id991"/>
    <s v="Rall"/>
    <n v="33.700000000000003"/>
    <n v="4.01"/>
    <s v="No"/>
    <s v="No"/>
    <x v="0"/>
    <n v="2"/>
    <x v="1"/>
    <x v="0"/>
    <d v="1972-09-25T00:00:00"/>
    <n v="11299.34"/>
    <s v="tier - 2"/>
    <s v="tier - 3"/>
    <s v="R1011"/>
    <n v="50"/>
  </r>
  <r>
    <s v="Id992"/>
    <s v="Mitchell"/>
    <n v="38.93"/>
    <n v="5.64"/>
    <s v="Yes"/>
    <s v="No"/>
    <x v="0"/>
    <n v="1"/>
    <x v="1"/>
    <x v="0"/>
    <d v="1988-11-14T00:00:00"/>
    <n v="11294.57"/>
    <s v="tier - 2"/>
    <s v="tier - 3"/>
    <s v="R1022"/>
    <n v="34"/>
  </r>
  <r>
    <s v="Id993"/>
    <s v="Chen"/>
    <n v="32.774999999999999"/>
    <n v="8.02"/>
    <s v="Yes"/>
    <s v="No"/>
    <x v="0"/>
    <n v="2"/>
    <x v="1"/>
    <x v="0"/>
    <d v="1970-06-22T00:00:00"/>
    <n v="11289.11"/>
    <s v="tier - 2"/>
    <s v="tier - 3"/>
    <s v="R1012"/>
    <n v="52"/>
  </r>
  <r>
    <s v="Id994"/>
    <s v="Tufaro"/>
    <n v="29.83"/>
    <n v="7.2"/>
    <s v="Yes"/>
    <s v="No"/>
    <x v="0"/>
    <n v="0"/>
    <x v="1"/>
    <x v="1"/>
    <d v="1967-06-14T00:00:00"/>
    <n v="11286.54"/>
    <s v="tier - 2"/>
    <s v="tier - 3"/>
    <s v="R1024"/>
    <n v="55"/>
  </r>
  <r>
    <s v="Id995"/>
    <s v="Peters"/>
    <n v="28.31"/>
    <n v="4.55"/>
    <s v="No"/>
    <s v="Yes"/>
    <x v="0"/>
    <n v="1"/>
    <x v="1"/>
    <x v="1"/>
    <d v="2004-10-04T00:00:00"/>
    <n v="11272.33"/>
    <s v="tier - 2"/>
    <s v="tier - 3"/>
    <s v="R1019"/>
    <n v="18"/>
  </r>
  <r>
    <s v="Id996"/>
    <s v="Susedik"/>
    <n v="29.79"/>
    <n v="9.0299999999999994"/>
    <s v="No"/>
    <s v="No"/>
    <x v="0"/>
    <n v="0"/>
    <x v="1"/>
    <x v="1"/>
    <d v="1971-12-26T00:00:00"/>
    <n v="11265.71"/>
    <s v="tier - 2"/>
    <s v="tier - 3"/>
    <s v="R1025"/>
    <n v="51"/>
  </r>
  <r>
    <s v="Id997"/>
    <s v="Garcia"/>
    <n v="36.6"/>
    <n v="5.2"/>
    <s v="Yes"/>
    <s v="No"/>
    <x v="1"/>
    <n v="1"/>
    <x v="1"/>
    <x v="0"/>
    <d v="1969-10-11T00:00:00"/>
    <n v="11264.54"/>
    <s v="tier - 2"/>
    <s v="tier - 3"/>
    <s v="R1011"/>
    <n v="53"/>
  </r>
  <r>
    <s v="Id998"/>
    <s v="Deady"/>
    <n v="35.93"/>
    <n v="8.3000000000000007"/>
    <s v="Yes"/>
    <s v="No"/>
    <x v="0"/>
    <n v="0"/>
    <x v="1"/>
    <x v="0"/>
    <d v="1981-10-02T00:00:00"/>
    <n v="11255.29"/>
    <s v="tier - 2"/>
    <s v="tier - 3"/>
    <s v="R1026"/>
    <n v="41"/>
  </r>
  <r>
    <s v="Id999"/>
    <s v="Campbell"/>
    <n v="28.6"/>
    <n v="5.56"/>
    <s v="Yes"/>
    <s v="No"/>
    <x v="1"/>
    <n v="1"/>
    <x v="1"/>
    <x v="1"/>
    <d v="1969-08-20T00:00:00"/>
    <n v="11253.42"/>
    <s v="tier - 2"/>
    <s v="tier - 3"/>
    <s v="R1011"/>
    <n v="53"/>
  </r>
  <r>
    <s v="Id1000"/>
    <s v="Schaefer"/>
    <n v="39.17"/>
    <n v="4.1500000000000004"/>
    <s v="No"/>
    <s v="No"/>
    <x v="0"/>
    <n v="0"/>
    <x v="1"/>
    <x v="0"/>
    <d v="1989-12-17T00:00:00"/>
    <n v="11250.43"/>
    <s v="tier - 2"/>
    <s v="tier - 3"/>
    <s v="R1026"/>
    <n v="33"/>
  </r>
  <r>
    <s v="Id1001"/>
    <s v="D'Alessandro"/>
    <n v="26.41"/>
    <n v="5.99"/>
    <s v="Yes"/>
    <s v="No"/>
    <x v="1"/>
    <n v="1"/>
    <x v="1"/>
    <x v="1"/>
    <d v="1969-12-30T00:00:00"/>
    <n v="11244.38"/>
    <s v="tier - 2"/>
    <s v="tier - 3"/>
    <s v="R1016"/>
    <n v="53"/>
  </r>
  <r>
    <s v="Id1002"/>
    <s v="Wyss"/>
    <n v="30.63"/>
    <n v="5.8"/>
    <s v="Yes"/>
    <s v="No"/>
    <x v="0"/>
    <n v="0"/>
    <x v="1"/>
    <x v="0"/>
    <d v="1976-06-28T00:00:00"/>
    <n v="11217.35"/>
    <s v="tier - 2"/>
    <s v="tier - 3"/>
    <s v="R1025"/>
    <n v="46"/>
  </r>
  <r>
    <s v="Id1003"/>
    <s v="Rose"/>
    <n v="31.73"/>
    <n v="7.32"/>
    <s v="Yes"/>
    <s v="No"/>
    <x v="0"/>
    <n v="2"/>
    <x v="1"/>
    <x v="0"/>
    <d v="1970-06-14T00:00:00"/>
    <n v="11187.66"/>
    <s v="tier - 2"/>
    <s v="tier - 3"/>
    <s v="R1012"/>
    <n v="52"/>
  </r>
  <r>
    <s v="Id1004"/>
    <s v="Hopper"/>
    <n v="30.7"/>
    <n v="5.16"/>
    <s v="No"/>
    <s v="No"/>
    <x v="0"/>
    <n v="2"/>
    <x v="1"/>
    <x v="0"/>
    <d v="1972-09-03T00:00:00"/>
    <n v="11186.2"/>
    <s v="tier - 2"/>
    <s v="tier - 3"/>
    <s v="R1021"/>
    <n v="50"/>
  </r>
  <r>
    <s v="Id1005"/>
    <s v="Finneran"/>
    <n v="25.934999999999999"/>
    <n v="5.96"/>
    <s v="Yes"/>
    <s v="No"/>
    <x v="0"/>
    <n v="2"/>
    <x v="1"/>
    <x v="1"/>
    <d v="1966-08-06T00:00:00"/>
    <n v="11165.42"/>
    <s v="tier - 2"/>
    <s v="tier - 3"/>
    <s v="R1016"/>
    <n v="56"/>
  </r>
  <r>
    <s v="Id1006"/>
    <s v="Basham"/>
    <n v="35.9"/>
    <n v="4.8499999999999996"/>
    <s v="Yes"/>
    <s v="No"/>
    <x v="1"/>
    <n v="1"/>
    <x v="1"/>
    <x v="0"/>
    <d v="1969-06-25T00:00:00"/>
    <n v="11163.57"/>
    <s v="tier - 2"/>
    <s v="tier - 3"/>
    <s v="R1011"/>
    <n v="53"/>
  </r>
  <r>
    <s v="Id1007"/>
    <s v="Inman"/>
    <n v="26.7"/>
    <n v="5.09"/>
    <s v="Yes"/>
    <s v="No"/>
    <x v="1"/>
    <n v="1"/>
    <x v="1"/>
    <x v="1"/>
    <d v="1969-11-30T00:00:00"/>
    <n v="11150.78"/>
    <s v="tier - 2"/>
    <s v="tier - 3"/>
    <s v="R1011"/>
    <n v="53"/>
  </r>
  <r>
    <s v="Id1008"/>
    <s v="Oscal"/>
    <n v="33.71"/>
    <n v="4.9400000000000004"/>
    <s v="No"/>
    <s v="No"/>
    <x v="0"/>
    <n v="0"/>
    <x v="1"/>
    <x v="0"/>
    <d v="1980-08-20T00:00:00"/>
    <n v="11103.33"/>
    <s v="tier - 2"/>
    <s v="tier - 3"/>
    <s v="R1021"/>
    <n v="42"/>
  </r>
  <r>
    <s v="Id1009"/>
    <s v="Craft"/>
    <n v="41.91"/>
    <n v="4.92"/>
    <s v="Yes"/>
    <s v="No"/>
    <x v="0"/>
    <n v="2"/>
    <x v="1"/>
    <x v="0"/>
    <d v="1966-07-05T00:00:00"/>
    <n v="11093.62"/>
    <s v="tier - 2"/>
    <s v="tier - 3"/>
    <s v="R1013"/>
    <n v="56"/>
  </r>
  <r>
    <s v="Id1010"/>
    <s v="Kebede"/>
    <n v="39.82"/>
    <n v="6.05"/>
    <s v="Yes"/>
    <s v="No"/>
    <x v="0"/>
    <n v="2"/>
    <x v="1"/>
    <x v="0"/>
    <d v="1966-09-09T00:00:00"/>
    <n v="11090.72"/>
    <s v="tier - 2"/>
    <s v="tier - 3"/>
    <s v="R1013"/>
    <n v="56"/>
  </r>
  <r>
    <s v="Id1011"/>
    <s v="Strobel"/>
    <n v="28.12"/>
    <n v="4.67"/>
    <s v="No"/>
    <s v="No"/>
    <x v="0"/>
    <n v="2"/>
    <x v="1"/>
    <x v="1"/>
    <d v="1972-10-07T00:00:00"/>
    <n v="11085.59"/>
    <s v="tier - 2"/>
    <s v="tier - 3"/>
    <s v="R1012"/>
    <n v="50"/>
  </r>
  <r>
    <s v="Id1012"/>
    <s v="Dalton"/>
    <n v="26.98"/>
    <n v="9.81"/>
    <s v="Yes"/>
    <s v="No"/>
    <x v="0"/>
    <n v="0"/>
    <x v="1"/>
    <x v="1"/>
    <d v="1967-09-04T00:00:00"/>
    <n v="11082.58"/>
    <s v="tier - 2"/>
    <s v="tier - 3"/>
    <s v="R1012"/>
    <n v="55"/>
  </r>
  <r>
    <s v="Id1013"/>
    <s v="Morimoto"/>
    <n v="27.2"/>
    <n v="6.06"/>
    <s v="Yes"/>
    <s v="No"/>
    <x v="0"/>
    <n v="2"/>
    <x v="1"/>
    <x v="1"/>
    <d v="1966-11-20T00:00:00"/>
    <n v="11073.18"/>
    <s v="tier - 2"/>
    <s v="tier - 3"/>
    <s v="R1011"/>
    <n v="56"/>
  </r>
  <r>
    <s v="Id1014"/>
    <s v="Manlove"/>
    <n v="25.3"/>
    <n v="5.19"/>
    <s v="Yes"/>
    <s v="No"/>
    <x v="0"/>
    <n v="2"/>
    <x v="1"/>
    <x v="1"/>
    <d v="1966-11-07T00:00:00"/>
    <n v="11070.54"/>
    <s v="tier - 2"/>
    <s v="tier - 3"/>
    <s v="R1011"/>
    <n v="56"/>
  </r>
  <r>
    <s v="Id1015"/>
    <s v="Madzik"/>
    <n v="30.25"/>
    <n v="10.16"/>
    <s v="No"/>
    <s v="No"/>
    <x v="0"/>
    <n v="0"/>
    <x v="1"/>
    <x v="0"/>
    <d v="1971-11-09T00:00:00"/>
    <n v="11068.77"/>
    <s v="tier - 2"/>
    <s v="tier - 3"/>
    <s v="R1012"/>
    <n v="51"/>
  </r>
  <r>
    <s v="Id1016"/>
    <s v="Hobson"/>
    <n v="54"/>
    <n v="4.68"/>
    <s v="Yes"/>
    <s v="Yes"/>
    <x v="0"/>
    <n v="2"/>
    <x v="1"/>
    <x v="0"/>
    <d v="2000-09-18T00:00:00"/>
    <n v="11068.7"/>
    <s v="tier - 2"/>
    <s v="tier - 3"/>
    <s v="R1011"/>
    <n v="22"/>
  </r>
  <r>
    <s v="Id1017"/>
    <s v="Reyes"/>
    <n v="51.86"/>
    <n v="5.32"/>
    <s v="Yes"/>
    <s v="No"/>
    <x v="0"/>
    <n v="0"/>
    <x v="1"/>
    <x v="0"/>
    <d v="2001-12-17T00:00:00"/>
    <n v="11046.02"/>
    <s v="tier - 2"/>
    <s v="tier - 3"/>
    <s v="R1026"/>
    <n v="21"/>
  </r>
  <r>
    <s v="Id1018"/>
    <s v="Tierney"/>
    <n v="31.39"/>
    <n v="6.99"/>
    <s v="No"/>
    <s v="No"/>
    <x v="0"/>
    <n v="0"/>
    <x v="1"/>
    <x v="0"/>
    <d v="1974-08-30T00:00:00"/>
    <n v="11037.85"/>
    <s v="tier - 2"/>
    <s v="tier - 3"/>
    <s v="R1025"/>
    <n v="48"/>
  </r>
  <r>
    <s v="Id1019"/>
    <s v="Gabris"/>
    <n v="39.97"/>
    <n v="5.55"/>
    <s v="No"/>
    <s v="No"/>
    <x v="0"/>
    <n v="0"/>
    <x v="1"/>
    <x v="0"/>
    <d v="1989-10-25T00:00:00"/>
    <n v="11037.51"/>
    <s v="tier - 2"/>
    <s v="tier - 3"/>
    <s v="R1012"/>
    <n v="33"/>
  </r>
  <r>
    <s v="Id1020"/>
    <s v="Howard"/>
    <n v="41.23"/>
    <n v="6.94"/>
    <s v="No"/>
    <s v="No"/>
    <x v="0"/>
    <n v="0"/>
    <x v="1"/>
    <x v="0"/>
    <d v="1974-12-10T00:00:00"/>
    <n v="11033.66"/>
    <s v="tier - 2"/>
    <s v="tier - 3"/>
    <s v="R1012"/>
    <n v="48"/>
  </r>
  <r>
    <s v="Id1021"/>
    <s v="Kallay"/>
    <n v="49.45"/>
    <n v="4.2"/>
    <s v="Yes"/>
    <s v="No"/>
    <x v="0"/>
    <n v="0"/>
    <x v="1"/>
    <x v="0"/>
    <d v="1996-07-21T00:00:00"/>
    <n v="11028.56"/>
    <s v="tier - 2"/>
    <s v="tier - 3"/>
    <s v="R1012"/>
    <n v="26"/>
  </r>
  <r>
    <s v="Id1022"/>
    <s v="Leguizamo"/>
    <n v="41.04"/>
    <n v="5.59"/>
    <s v="No"/>
    <s v="No"/>
    <x v="0"/>
    <n v="0"/>
    <x v="1"/>
    <x v="0"/>
    <d v="1991-06-26T00:00:00"/>
    <n v="11018.05"/>
    <s v="tier - 2"/>
    <s v="tier - 3"/>
    <s v="R1012"/>
    <n v="31"/>
  </r>
  <r>
    <s v="Id1023"/>
    <s v="Escartin"/>
    <n v="27.93"/>
    <n v="9.9600000000000009"/>
    <s v="No"/>
    <s v="No"/>
    <x v="0"/>
    <n v="0"/>
    <x v="1"/>
    <x v="1"/>
    <d v="1974-12-15T00:00:00"/>
    <n v="11015.17"/>
    <s v="tier - 2"/>
    <s v="tier - 3"/>
    <s v="R1012"/>
    <n v="48"/>
  </r>
  <r>
    <s v="Id1024"/>
    <s v="Chorey"/>
    <n v="21.01"/>
    <n v="7.37"/>
    <s v="No"/>
    <s v="No"/>
    <x v="0"/>
    <n v="0"/>
    <x v="1"/>
    <x v="2"/>
    <d v="1968-10-24T00:00:00"/>
    <n v="11013.71"/>
    <s v="tier - 2"/>
    <s v="tier - 3"/>
    <s v="R1013"/>
    <n v="54"/>
  </r>
  <r>
    <s v="Id1025"/>
    <s v="McVay"/>
    <n v="52.37"/>
    <n v="5.0599999999999996"/>
    <s v="Yes"/>
    <s v="Yes"/>
    <x v="0"/>
    <n v="2"/>
    <x v="1"/>
    <x v="0"/>
    <d v="2000-09-17T00:00:00"/>
    <n v="10991.58"/>
    <s v="tier - 2"/>
    <s v="tier - 3"/>
    <s v="R1012"/>
    <n v="22"/>
  </r>
  <r>
    <s v="Id1026"/>
    <s v="Vinson"/>
    <n v="40.369999999999997"/>
    <n v="8.2100000000000009"/>
    <s v="No"/>
    <s v="No"/>
    <x v="0"/>
    <n v="0"/>
    <x v="1"/>
    <x v="0"/>
    <d v="1965-12-18T00:00:00"/>
    <n v="10982.5"/>
    <s v="tier - 2"/>
    <s v="tier - 3"/>
    <s v="R1013"/>
    <n v="57"/>
  </r>
  <r>
    <s v="Id1027"/>
    <s v="Astrike-Davis"/>
    <n v="41.47"/>
    <n v="10.34"/>
    <s v="No"/>
    <s v="No"/>
    <x v="0"/>
    <n v="2"/>
    <x v="1"/>
    <x v="0"/>
    <d v="1973-10-21T00:00:00"/>
    <n v="10977.21"/>
    <s v="tier - 2"/>
    <s v="tier - 3"/>
    <s v="R1013"/>
    <n v="49"/>
  </r>
  <r>
    <s v="Id1028"/>
    <s v="Harder"/>
    <n v="33.725000000000001"/>
    <n v="5.51"/>
    <s v="Yes"/>
    <s v="No"/>
    <x v="0"/>
    <n v="2"/>
    <x v="1"/>
    <x v="0"/>
    <d v="1966-07-09T00:00:00"/>
    <n v="10976.25"/>
    <s v="tier - 2"/>
    <s v="tier - 3"/>
    <s v="R1012"/>
    <n v="56"/>
  </r>
  <r>
    <s v="Id1029"/>
    <s v="Bell"/>
    <n v="28.1"/>
    <n v="11.2"/>
    <s v="No"/>
    <s v="No"/>
    <x v="0"/>
    <n v="0"/>
    <x v="1"/>
    <x v="1"/>
    <d v="1965-06-19T00:00:00"/>
    <n v="10965.45"/>
    <s v="tier - 2"/>
    <s v="tier - 3"/>
    <s v="R1011"/>
    <n v="57"/>
  </r>
  <r>
    <s v="Id1030"/>
    <s v="Dawes"/>
    <n v="37.43"/>
    <n v="4.3499999999999996"/>
    <s v="Yes"/>
    <s v="No"/>
    <x v="1"/>
    <n v="1"/>
    <x v="1"/>
    <x v="0"/>
    <d v="1969-08-14T00:00:00"/>
    <n v="10959.69"/>
    <s v="tier - 2"/>
    <s v="tier - 3"/>
    <s v="R1012"/>
    <n v="53"/>
  </r>
  <r>
    <s v="Id1031"/>
    <s v="Larios"/>
    <n v="23.7"/>
    <n v="10.45"/>
    <s v="No"/>
    <s v="No"/>
    <x v="0"/>
    <n v="0"/>
    <x v="1"/>
    <x v="2"/>
    <d v="1965-12-04T00:00:00"/>
    <n v="10959.33"/>
    <s v="tier - 2"/>
    <s v="tier - 3"/>
    <s v="R1011"/>
    <n v="57"/>
  </r>
  <r>
    <s v="Id1032"/>
    <s v="Yaremczuk"/>
    <n v="24.795000000000002"/>
    <n v="4.07"/>
    <s v="Yes"/>
    <s v="No"/>
    <x v="1"/>
    <n v="1"/>
    <x v="1"/>
    <x v="2"/>
    <d v="1969-11-10T00:00:00"/>
    <n v="10942.13"/>
    <s v="tier - 2"/>
    <s v="tier - 3"/>
    <s v="R1012"/>
    <n v="53"/>
  </r>
  <r>
    <s v="Id1033"/>
    <s v="Knight"/>
    <n v="31.9"/>
    <n v="8.34"/>
    <s v="No"/>
    <s v="No"/>
    <x v="0"/>
    <n v="0"/>
    <x v="1"/>
    <x v="0"/>
    <d v="1968-11-12T00:00:00"/>
    <n v="10928.85"/>
    <s v="tier - 2"/>
    <s v="tier - 3"/>
    <s v="R1013"/>
    <n v="54"/>
  </r>
  <r>
    <s v="Id1034"/>
    <s v="Eversman"/>
    <n v="32.68"/>
    <n v="7.41"/>
    <s v="No"/>
    <s v="No"/>
    <x v="0"/>
    <n v="0"/>
    <x v="1"/>
    <x v="0"/>
    <d v="1968-11-13T00:00:00"/>
    <n v="10923.93"/>
    <s v="tier - 2"/>
    <s v="tier - 3"/>
    <s v="R1024"/>
    <n v="54"/>
  </r>
  <r>
    <s v="Id1035"/>
    <s v="Hickory"/>
    <n v="47.13"/>
    <n v="4.3099999999999996"/>
    <s v="No"/>
    <s v="No"/>
    <x v="0"/>
    <n v="0"/>
    <x v="1"/>
    <x v="0"/>
    <d v="1994-09-06T00:00:00"/>
    <n v="10886.66"/>
    <s v="tier - 2"/>
    <s v="tier - 3"/>
    <s v="R1012"/>
    <n v="28"/>
  </r>
  <r>
    <s v="Id1036"/>
    <s v="Mooney"/>
    <n v="36.67"/>
    <n v="10.83"/>
    <s v="No"/>
    <s v="No"/>
    <x v="0"/>
    <n v="0"/>
    <x v="1"/>
    <x v="0"/>
    <d v="1971-12-20T00:00:00"/>
    <n v="10848.13"/>
    <s v="tier - 2"/>
    <s v="tier - 3"/>
    <s v="R1012"/>
    <n v="51"/>
  </r>
  <r>
    <s v="Id1037"/>
    <s v="Craighead"/>
    <n v="33.630000000000003"/>
    <n v="11.31"/>
    <s v="No"/>
    <s v="No"/>
    <x v="0"/>
    <n v="0"/>
    <x v="1"/>
    <x v="0"/>
    <d v="1968-07-28T00:00:00"/>
    <n v="10825.25"/>
    <s v="tier - 2"/>
    <s v="tier - 3"/>
    <s v="R1012"/>
    <n v="54"/>
  </r>
  <r>
    <s v="Id1038"/>
    <s v="Gardner"/>
    <n v="32.67"/>
    <n v="11.81"/>
    <s v="Yes"/>
    <s v="No"/>
    <x v="0"/>
    <n v="0"/>
    <x v="1"/>
    <x v="0"/>
    <d v="1967-10-02T00:00:00"/>
    <n v="10807.49"/>
    <s v="tier - 2"/>
    <s v="tier - 3"/>
    <s v="R1013"/>
    <n v="55"/>
  </r>
  <r>
    <s v="Id1039"/>
    <s v="Lohrenz"/>
    <n v="33.299999999999997"/>
    <n v="8.26"/>
    <s v="Yes"/>
    <s v="No"/>
    <x v="0"/>
    <n v="2"/>
    <x v="1"/>
    <x v="0"/>
    <d v="1970-12-18T00:00:00"/>
    <n v="10806.84"/>
    <s v="tier - 2"/>
    <s v="tier - 3"/>
    <s v="R1011"/>
    <n v="52"/>
  </r>
  <r>
    <s v="Id1040"/>
    <s v="Demise"/>
    <n v="30.78"/>
    <n v="10.74"/>
    <s v="Yes"/>
    <s v="No"/>
    <x v="0"/>
    <n v="2"/>
    <x v="1"/>
    <x v="0"/>
    <d v="1970-10-28T00:00:00"/>
    <n v="10797.34"/>
    <s v="tier - 2"/>
    <s v="tier - 3"/>
    <s v="R1023"/>
    <n v="52"/>
  </r>
  <r>
    <s v="Id1041"/>
    <s v="Nelson"/>
    <n v="28.975000000000001"/>
    <n v="7.69"/>
    <s v="Yes"/>
    <s v="No"/>
    <x v="0"/>
    <n v="0"/>
    <x v="1"/>
    <x v="1"/>
    <d v="1967-10-23T00:00:00"/>
    <n v="10796.35"/>
    <s v="tier - 2"/>
    <s v="tier - 3"/>
    <s v="R1019"/>
    <n v="55"/>
  </r>
  <r>
    <s v="Id1042"/>
    <s v="Guitard"/>
    <n v="33.4"/>
    <n v="4.84"/>
    <s v="No"/>
    <s v="No"/>
    <x v="0"/>
    <n v="0"/>
    <x v="1"/>
    <x v="0"/>
    <d v="1999-12-24T00:00:00"/>
    <n v="10795.94"/>
    <s v="tier - 2"/>
    <s v="tier - 3"/>
    <s v="R1011"/>
    <n v="23"/>
  </r>
  <r>
    <s v="Id1043"/>
    <s v="Navas"/>
    <n v="21.5"/>
    <n v="9.77"/>
    <s v="Yes"/>
    <s v="No"/>
    <x v="0"/>
    <n v="0"/>
    <x v="1"/>
    <x v="2"/>
    <d v="1967-11-11T00:00:00"/>
    <n v="10791.96"/>
    <s v="tier - 2"/>
    <s v="tier - 3"/>
    <s v="R1011"/>
    <n v="55"/>
  </r>
  <r>
    <s v="Id1044"/>
    <s v="Ptucha"/>
    <n v="38.14"/>
    <n v="5.84"/>
    <s v="No"/>
    <s v="No"/>
    <x v="0"/>
    <n v="0"/>
    <x v="1"/>
    <x v="0"/>
    <d v="1989-11-25T00:00:00"/>
    <n v="10769.75"/>
    <s v="tier - 2"/>
    <s v="tier - 3"/>
    <s v="R1022"/>
    <n v="33"/>
  </r>
  <r>
    <s v="Id1045"/>
    <s v="Kirouac"/>
    <n v="35.42"/>
    <n v="8.6999999999999993"/>
    <s v="Yes"/>
    <s v="No"/>
    <x v="0"/>
    <n v="1"/>
    <x v="1"/>
    <x v="0"/>
    <d v="1986-08-29T00:00:00"/>
    <n v="10749.02"/>
    <s v="tier - 2"/>
    <s v="tier - 3"/>
    <s v="R1026"/>
    <n v="36"/>
  </r>
  <r>
    <s v="Id1046"/>
    <s v="Toews"/>
    <n v="35.625"/>
    <n v="10.79"/>
    <s v="No"/>
    <s v="No"/>
    <x v="0"/>
    <n v="0"/>
    <x v="1"/>
    <x v="0"/>
    <d v="1974-12-09T00:00:00"/>
    <n v="10736.87"/>
    <s v="tier - 2"/>
    <s v="tier - 3"/>
    <s v="R1016"/>
    <n v="48"/>
  </r>
  <r>
    <s v="Id1047"/>
    <s v="Perry"/>
    <n v="45.51"/>
    <n v="4.32"/>
    <s v="No"/>
    <s v="No"/>
    <x v="0"/>
    <n v="1"/>
    <x v="1"/>
    <x v="0"/>
    <d v="1992-06-25T00:00:00"/>
    <n v="10719.57"/>
    <s v="tier - 2"/>
    <s v="tier - 3"/>
    <s v="R1012"/>
    <n v="30"/>
  </r>
  <r>
    <s v="Id1048"/>
    <s v="Kretz"/>
    <n v="37.1"/>
    <n v="7.19"/>
    <s v="Yes"/>
    <s v="No"/>
    <x v="0"/>
    <n v="0"/>
    <x v="1"/>
    <x v="0"/>
    <d v="1967-10-05T00:00:00"/>
    <n v="10713.64"/>
    <s v="tier - 2"/>
    <s v="tier - 3"/>
    <s v="R1011"/>
    <n v="55"/>
  </r>
  <r>
    <s v="Id1049"/>
    <s v="Hempel"/>
    <n v="30.5"/>
    <n v="11.94"/>
    <s v="Yes"/>
    <s v="No"/>
    <x v="0"/>
    <n v="0"/>
    <x v="1"/>
    <x v="0"/>
    <d v="1967-07-30T00:00:00"/>
    <n v="10704.47"/>
    <s v="tier - 2"/>
    <s v="tier - 3"/>
    <s v="R1011"/>
    <n v="55"/>
  </r>
  <r>
    <s v="Id1050"/>
    <s v="McBroom"/>
    <n v="28.16"/>
    <n v="5.56"/>
    <s v="No"/>
    <s v="No"/>
    <x v="0"/>
    <n v="2"/>
    <x v="1"/>
    <x v="1"/>
    <d v="1972-10-24T00:00:00"/>
    <n v="10702.64"/>
    <s v="tier - 2"/>
    <s v="tier - 3"/>
    <s v="R1013"/>
    <n v="50"/>
  </r>
  <r>
    <s v="Id1051"/>
    <s v="Yoo"/>
    <n v="29.1"/>
    <n v="5.64"/>
    <s v="Yes"/>
    <s v="No"/>
    <x v="0"/>
    <n v="0"/>
    <x v="1"/>
    <x v="1"/>
    <d v="1976-09-30T00:00:00"/>
    <n v="10698.38"/>
    <s v="tier - 2"/>
    <s v="tier - 3"/>
    <s v="R1025"/>
    <n v="46"/>
  </r>
  <r>
    <s v="Id1052"/>
    <s v="Rand"/>
    <n v="30.22"/>
    <n v="4.6500000000000004"/>
    <s v="No"/>
    <s v="No"/>
    <x v="0"/>
    <n v="0"/>
    <x v="1"/>
    <x v="0"/>
    <d v="1977-08-02T00:00:00"/>
    <n v="10690.11"/>
    <s v="tier - 2"/>
    <s v="tier - 3"/>
    <s v="R1021"/>
    <n v="45"/>
  </r>
  <r>
    <s v="Id1053"/>
    <s v="Wolfe"/>
    <n v="24.29"/>
    <n v="9.0500000000000007"/>
    <s v="No"/>
    <s v="No"/>
    <x v="0"/>
    <n v="0"/>
    <x v="1"/>
    <x v="2"/>
    <d v="1962-09-07T00:00:00"/>
    <n v="10676.83"/>
    <s v="tier - 2"/>
    <s v="tier - 3"/>
    <s v="R1013"/>
    <n v="60"/>
  </r>
  <r>
    <s v="Id1054"/>
    <s v="Vance"/>
    <n v="29.39"/>
    <n v="4.5199999999999996"/>
    <s v="Yes"/>
    <s v="No"/>
    <x v="0"/>
    <n v="0"/>
    <x v="1"/>
    <x v="1"/>
    <d v="1976-11-22T00:00:00"/>
    <n v="10665.44"/>
    <s v="tier - 2"/>
    <s v="tier - 3"/>
    <s v="R1021"/>
    <n v="46"/>
  </r>
  <r>
    <s v="Id1055"/>
    <s v="Burnett"/>
    <n v="25.66"/>
    <n v="4.62"/>
    <s v="Yes"/>
    <s v="No"/>
    <x v="0"/>
    <n v="1"/>
    <x v="1"/>
    <x v="1"/>
    <d v="1964-08-08T00:00:00"/>
    <n v="10627.81"/>
    <s v="tier - 2"/>
    <s v="tier - 3"/>
    <s v="R1013"/>
    <n v="58"/>
  </r>
  <r>
    <s v="Id1056"/>
    <s v="Clason"/>
    <n v="39.11"/>
    <n v="5.87"/>
    <s v="No"/>
    <s v="No"/>
    <x v="0"/>
    <n v="0"/>
    <x v="1"/>
    <x v="0"/>
    <d v="1990-07-06T00:00:00"/>
    <n v="10620.26"/>
    <s v="tier - 2"/>
    <s v="tier - 3"/>
    <s v="R1012"/>
    <n v="32"/>
  </r>
  <r>
    <s v="Id1057"/>
    <s v="Donnelly"/>
    <n v="43.78"/>
    <n v="5.71"/>
    <s v="No"/>
    <s v="No"/>
    <x v="0"/>
    <n v="1"/>
    <x v="1"/>
    <x v="0"/>
    <d v="1992-07-23T00:00:00"/>
    <n v="10617.04"/>
    <s v="tier - 2"/>
    <s v="tier - 3"/>
    <s v="R1026"/>
    <n v="30"/>
  </r>
  <r>
    <s v="Id1058"/>
    <s v="Pietz"/>
    <n v="24.35"/>
    <n v="9.08"/>
    <s v="No"/>
    <s v="No"/>
    <x v="0"/>
    <n v="0"/>
    <x v="1"/>
    <x v="2"/>
    <d v="1965-06-27T00:00:00"/>
    <n v="10608.67"/>
    <s v="tier - 2"/>
    <s v="tier - 3"/>
    <s v="R1012"/>
    <n v="57"/>
  </r>
  <r>
    <s v="Id1059"/>
    <s v="Tegenkamp"/>
    <n v="40.299999999999997"/>
    <n v="5.3"/>
    <s v="Yes"/>
    <s v="No"/>
    <x v="0"/>
    <n v="2"/>
    <x v="1"/>
    <x v="0"/>
    <d v="1966-07-02T00:00:00"/>
    <n v="10602.39"/>
    <s v="tier - 2"/>
    <s v="tier - 3"/>
    <s v="R1011"/>
    <n v="56"/>
  </r>
  <r>
    <s v="Id1060"/>
    <s v="Dover"/>
    <n v="32.774999999999999"/>
    <n v="11.76"/>
    <s v="Yes"/>
    <s v="No"/>
    <x v="0"/>
    <n v="0"/>
    <x v="1"/>
    <x v="0"/>
    <d v="1967-06-23T00:00:00"/>
    <n v="10601.63"/>
    <s v="tier - 2"/>
    <s v="tier - 3"/>
    <s v="R1012"/>
    <n v="55"/>
  </r>
  <r>
    <s v="Id1061"/>
    <s v="Dockemeyer"/>
    <n v="39.6"/>
    <n v="5.1100000000000003"/>
    <s v="Yes"/>
    <s v="No"/>
    <x v="0"/>
    <n v="2"/>
    <x v="1"/>
    <x v="0"/>
    <d v="1966-07-20T00:00:00"/>
    <n v="10601.41"/>
    <s v="tier - 2"/>
    <s v="tier - 3"/>
    <s v="R1011"/>
    <n v="56"/>
  </r>
  <r>
    <s v="Id1062"/>
    <s v="Steele"/>
    <n v="30.97"/>
    <n v="5.54"/>
    <s v="No"/>
    <s v="No"/>
    <x v="0"/>
    <n v="2"/>
    <x v="1"/>
    <x v="0"/>
    <d v="1972-12-14T00:00:00"/>
    <n v="10600.55"/>
    <s v="tier - 2"/>
    <s v="tier - 3"/>
    <s v="R1012"/>
    <n v="50"/>
  </r>
  <r>
    <s v="Id1063"/>
    <s v="Harel"/>
    <n v="27.645"/>
    <n v="8.8699999999999992"/>
    <s v="Yes"/>
    <s v="No"/>
    <x v="0"/>
    <n v="0"/>
    <x v="1"/>
    <x v="1"/>
    <d v="1967-11-29T00:00:00"/>
    <n v="10594.5"/>
    <s v="tier - 2"/>
    <s v="tier - 3"/>
    <s v="R1012"/>
    <n v="55"/>
  </r>
  <r>
    <s v="Id1064"/>
    <s v="Aguila"/>
    <n v="34.43"/>
    <n v="5.96"/>
    <s v="Yes"/>
    <s v="No"/>
    <x v="0"/>
    <n v="2"/>
    <x v="1"/>
    <x v="0"/>
    <d v="1966-11-03T00:00:00"/>
    <n v="10594.23"/>
    <s v="tier - 2"/>
    <s v="tier - 3"/>
    <s v="R1013"/>
    <n v="56"/>
  </r>
  <r>
    <s v="Id1065"/>
    <s v="Vallejo Sarmiento"/>
    <n v="39.6"/>
    <n v="4.4400000000000004"/>
    <s v="Yes"/>
    <s v="No"/>
    <x v="1"/>
    <n v="1"/>
    <x v="1"/>
    <x v="0"/>
    <d v="1969-12-25T00:00:00"/>
    <n v="10579.71"/>
    <s v="tier - 2"/>
    <s v="tier - 3"/>
    <s v="R1013"/>
    <n v="53"/>
  </r>
  <r>
    <s v="Id1066"/>
    <s v="Beisheim"/>
    <n v="22.1"/>
    <n v="4.6500000000000004"/>
    <s v="Yes"/>
    <s v="No"/>
    <x v="0"/>
    <n v="2"/>
    <x v="1"/>
    <x v="2"/>
    <d v="1966-12-11T00:00:00"/>
    <n v="10577.09"/>
    <s v="tier - 2"/>
    <s v="tier - 3"/>
    <s v="R1011"/>
    <n v="56"/>
  </r>
  <r>
    <s v="Id1067"/>
    <s v="Lenhoff"/>
    <n v="33.25"/>
    <n v="5.64"/>
    <s v="Yes"/>
    <s v="No"/>
    <x v="1"/>
    <n v="1"/>
    <x v="1"/>
    <x v="0"/>
    <d v="1969-07-17T00:00:00"/>
    <n v="10564.88"/>
    <s v="tier - 2"/>
    <s v="tier - 3"/>
    <s v="R1024"/>
    <n v="53"/>
  </r>
  <r>
    <s v="Id1068"/>
    <s v="Wehrwein"/>
    <n v="33.33"/>
    <n v="10.19"/>
    <s v="No"/>
    <s v="No"/>
    <x v="0"/>
    <n v="0"/>
    <x v="1"/>
    <x v="0"/>
    <d v="1971-06-29T00:00:00"/>
    <n v="10560.49"/>
    <s v="tier - 2"/>
    <s v="tier - 3"/>
    <s v="R1013"/>
    <n v="51"/>
  </r>
  <r>
    <s v="Id1069"/>
    <s v="Wallace"/>
    <n v="30.5"/>
    <n v="10.79"/>
    <s v="No"/>
    <s v="No"/>
    <x v="0"/>
    <n v="0"/>
    <x v="1"/>
    <x v="0"/>
    <d v="1971-09-26T00:00:00"/>
    <n v="10546.48"/>
    <s v="tier - 2"/>
    <s v="tier - 3"/>
    <s v="R1011"/>
    <n v="51"/>
  </r>
  <r>
    <s v="Id1070"/>
    <s v="Markowitz"/>
    <n v="30.3"/>
    <n v="4.24"/>
    <s v="No"/>
    <s v="No"/>
    <x v="0"/>
    <n v="0"/>
    <x v="1"/>
    <x v="0"/>
    <d v="1977-10-25T00:00:00"/>
    <n v="10495.6"/>
    <s v="tier - 2"/>
    <s v="tier - 3"/>
    <s v="R1012"/>
    <n v="45"/>
  </r>
  <r>
    <s v="Id1071"/>
    <s v="Vos"/>
    <n v="26.22"/>
    <n v="5.83"/>
    <s v="No"/>
    <s v="No"/>
    <x v="0"/>
    <n v="2"/>
    <x v="1"/>
    <x v="1"/>
    <d v="1972-10-19T00:00:00"/>
    <n v="10493.95"/>
    <s v="tier - 2"/>
    <s v="tier - 3"/>
    <s v="R1012"/>
    <n v="50"/>
  </r>
  <r>
    <s v="Id1072"/>
    <s v="McLeod"/>
    <n v="29.99"/>
    <n v="11.85"/>
    <s v="No"/>
    <s v="No"/>
    <x v="0"/>
    <n v="0"/>
    <x v="1"/>
    <x v="1"/>
    <d v="1978-08-21T00:00:00"/>
    <n v="10486.55"/>
    <s v="tier - 2"/>
    <s v="tier - 3"/>
    <s v="R1025"/>
    <n v="44"/>
  </r>
  <r>
    <s v="Id1073"/>
    <s v="Balcom"/>
    <n v="36.380000000000003"/>
    <n v="5.98"/>
    <s v="No"/>
    <s v="No"/>
    <x v="0"/>
    <n v="1"/>
    <x v="1"/>
    <x v="0"/>
    <d v="1987-06-28T00:00:00"/>
    <n v="10464.83"/>
    <s v="tier - 2"/>
    <s v="tier - 3"/>
    <s v="R1012"/>
    <n v="35"/>
  </r>
  <r>
    <s v="Id1074"/>
    <s v="Dirth"/>
    <n v="31.16"/>
    <n v="4.26"/>
    <s v="Yes"/>
    <s v="No"/>
    <x v="1"/>
    <n v="1"/>
    <x v="1"/>
    <x v="0"/>
    <d v="1969-09-22T00:00:00"/>
    <n v="10461.98"/>
    <s v="tier - 2"/>
    <s v="tier - 3"/>
    <s v="R1012"/>
    <n v="53"/>
  </r>
  <r>
    <s v="Id1075"/>
    <s v="Inglish"/>
    <n v="25.55"/>
    <n v="4.96"/>
    <s v="Yes"/>
    <s v="No"/>
    <x v="0"/>
    <n v="1"/>
    <x v="1"/>
    <x v="1"/>
    <d v="1964-07-27T00:00:00"/>
    <n v="10459.19"/>
    <s v="tier - 2"/>
    <s v="tier - 3"/>
    <s v="R1013"/>
    <n v="58"/>
  </r>
  <r>
    <s v="Id1076"/>
    <s v="Matthews"/>
    <n v="28.77"/>
    <n v="4"/>
    <s v="Yes"/>
    <s v="No"/>
    <x v="0"/>
    <n v="0"/>
    <x v="1"/>
    <x v="1"/>
    <d v="1976-08-03T00:00:00"/>
    <n v="10455.14"/>
    <s v="tier - 2"/>
    <s v="tier - 3"/>
    <s v="R1021"/>
    <n v="46"/>
  </r>
  <r>
    <s v="Id1077"/>
    <s v="Massa-Musiak"/>
    <n v="23.14"/>
    <n v="4.1500000000000004"/>
    <s v="Yes"/>
    <s v="No"/>
    <x v="0"/>
    <n v="1"/>
    <x v="1"/>
    <x v="2"/>
    <d v="1964-10-14T00:00:00"/>
    <n v="10455.1"/>
    <s v="tier - 2"/>
    <s v="tier - 3"/>
    <s v="R1012"/>
    <n v="58"/>
  </r>
  <r>
    <s v="Id1078"/>
    <s v="Bailey"/>
    <n v="39.6"/>
    <n v="11.36"/>
    <s v="No"/>
    <s v="No"/>
    <x v="0"/>
    <n v="0"/>
    <x v="1"/>
    <x v="0"/>
    <d v="1968-11-08T00:00:00"/>
    <n v="10450.549999999999"/>
    <s v="tier - 2"/>
    <s v="tier - 3"/>
    <s v="R1011"/>
    <n v="54"/>
  </r>
  <r>
    <s v="Id1079"/>
    <s v="Jacoby"/>
    <n v="29.2"/>
    <n v="7.53"/>
    <s v="No"/>
    <s v="No"/>
    <x v="0"/>
    <n v="0"/>
    <x v="1"/>
    <x v="1"/>
    <d v="1968-08-29T00:00:00"/>
    <n v="10436.1"/>
    <s v="tier - 2"/>
    <s v="tier - 3"/>
    <s v="R1011"/>
    <n v="54"/>
  </r>
  <r>
    <s v="Id1080"/>
    <s v="Crimmings"/>
    <n v="32.774999999999999"/>
    <n v="7.95"/>
    <s v="No"/>
    <s v="No"/>
    <x v="0"/>
    <n v="0"/>
    <x v="1"/>
    <x v="0"/>
    <d v="1968-08-23T00:00:00"/>
    <n v="10435.07"/>
    <s v="tier - 2"/>
    <s v="tier - 3"/>
    <s v="R1016"/>
    <n v="54"/>
  </r>
  <r>
    <s v="Id1081"/>
    <s v="Crane"/>
    <n v="24.035"/>
    <n v="8.5"/>
    <s v="No"/>
    <s v="No"/>
    <x v="0"/>
    <n v="0"/>
    <x v="1"/>
    <x v="2"/>
    <d v="1968-12-27T00:00:00"/>
    <n v="10422.92"/>
    <s v="tier - 2"/>
    <s v="tier - 3"/>
    <s v="R1017"/>
    <n v="54"/>
  </r>
  <r>
    <s v="Id1082"/>
    <s v="Swartzfager"/>
    <n v="30.55"/>
    <n v="5.89"/>
    <s v="No"/>
    <s v="No"/>
    <x v="1"/>
    <n v="1"/>
    <x v="1"/>
    <x v="0"/>
    <d v="1979-11-25T00:00:00"/>
    <n v="10419.65"/>
    <s v="tier - 2"/>
    <s v="tier - 3"/>
    <s v="R1025"/>
    <n v="43"/>
  </r>
  <r>
    <s v="Id1083"/>
    <s v="Clevenger"/>
    <n v="28.81"/>
    <n v="8.76"/>
    <s v="No"/>
    <s v="No"/>
    <x v="0"/>
    <n v="2"/>
    <x v="1"/>
    <x v="1"/>
    <d v="1973-10-11T00:00:00"/>
    <n v="10419.59"/>
    <s v="tier - 2"/>
    <s v="tier - 3"/>
    <s v="R1025"/>
    <n v="49"/>
  </r>
  <r>
    <s v="Id1084"/>
    <s v="Reichardt"/>
    <n v="31.66"/>
    <n v="4.1100000000000003"/>
    <s v="No"/>
    <s v="No"/>
    <x v="0"/>
    <n v="0"/>
    <x v="1"/>
    <x v="0"/>
    <d v="1980-10-24T00:00:00"/>
    <n v="10407.98"/>
    <s v="tier - 2"/>
    <s v="tier - 3"/>
    <s v="R1021"/>
    <n v="42"/>
  </r>
  <r>
    <s v="Id1085"/>
    <s v="Morton"/>
    <n v="28.215"/>
    <n v="7.56"/>
    <s v="Yes"/>
    <s v="No"/>
    <x v="0"/>
    <n v="1"/>
    <x v="1"/>
    <x v="1"/>
    <d v="1975-06-05T00:00:00"/>
    <n v="10407.09"/>
    <s v="tier - 2"/>
    <s v="tier - 3"/>
    <s v="R1015"/>
    <n v="48"/>
  </r>
  <r>
    <s v="Id1086"/>
    <s v="Sunstrum"/>
    <n v="26.12"/>
    <n v="4.17"/>
    <s v="Yes"/>
    <s v="No"/>
    <x v="1"/>
    <n v="1"/>
    <x v="1"/>
    <x v="1"/>
    <d v="1969-07-07T00:00:00"/>
    <n v="10403.27"/>
    <s v="tier - 2"/>
    <s v="tier - 3"/>
    <s v="R1020"/>
    <n v="53"/>
  </r>
  <r>
    <s v="Id1087"/>
    <s v="Frownfelter"/>
    <n v="36.630000000000003"/>
    <n v="11.42"/>
    <s v="No"/>
    <s v="No"/>
    <x v="0"/>
    <n v="2"/>
    <x v="1"/>
    <x v="0"/>
    <d v="1973-09-19T00:00:00"/>
    <n v="10381.48"/>
    <s v="tier - 2"/>
    <s v="tier - 3"/>
    <s v="R1013"/>
    <n v="49"/>
  </r>
  <r>
    <s v="Id1088"/>
    <s v="Richter"/>
    <n v="33.344999999999999"/>
    <n v="7.33"/>
    <s v="No"/>
    <s v="No"/>
    <x v="0"/>
    <n v="2"/>
    <x v="1"/>
    <x v="0"/>
    <d v="1973-09-29T00:00:00"/>
    <n v="10370.91"/>
    <s v="tier - 2"/>
    <s v="tier - 3"/>
    <s v="R1024"/>
    <n v="49"/>
  </r>
  <r>
    <s v="Id1089"/>
    <s v="England"/>
    <n v="27.11"/>
    <n v="6.7"/>
    <s v="No"/>
    <s v="No"/>
    <x v="0"/>
    <n v="0"/>
    <x v="1"/>
    <x v="1"/>
    <d v="1971-09-06T00:00:00"/>
    <n v="10356.67"/>
    <s v="tier - 2"/>
    <s v="tier - 3"/>
    <s v="R1025"/>
    <n v="51"/>
  </r>
  <r>
    <s v="Id1090"/>
    <s v="McLean"/>
    <n v="26.6"/>
    <n v="5.27"/>
    <s v="Yes"/>
    <s v="No"/>
    <x v="1"/>
    <n v="1"/>
    <x v="1"/>
    <x v="1"/>
    <d v="1969-06-17T00:00:00"/>
    <n v="10355.64"/>
    <s v="tier - 2"/>
    <s v="tier - 3"/>
    <s v="R1012"/>
    <n v="53"/>
  </r>
  <r>
    <s v="Id1091"/>
    <s v="Gardner"/>
    <n v="30.41"/>
    <n v="7.72"/>
    <s v="No"/>
    <s v="No"/>
    <x v="0"/>
    <n v="0"/>
    <x v="1"/>
    <x v="0"/>
    <d v="1974-09-29T00:00:00"/>
    <n v="10352.48"/>
    <s v="tier - 2"/>
    <s v="tier - 3"/>
    <s v="R1012"/>
    <n v="48"/>
  </r>
  <r>
    <s v="Id1092"/>
    <s v="Lane"/>
    <n v="28.98"/>
    <n v="8.68"/>
    <s v="No"/>
    <s v="No"/>
    <x v="0"/>
    <n v="2"/>
    <x v="1"/>
    <x v="1"/>
    <d v="1973-08-08T00:00:00"/>
    <n v="10345.93"/>
    <s v="tier - 2"/>
    <s v="tier - 3"/>
    <s v="R1021"/>
    <n v="49"/>
  </r>
  <r>
    <s v="Id1093"/>
    <s v="Vonachen"/>
    <n v="31.24"/>
    <n v="9.8000000000000007"/>
    <s v="No"/>
    <s v="No"/>
    <x v="0"/>
    <n v="0"/>
    <x v="1"/>
    <x v="0"/>
    <d v="1968-07-19T00:00:00"/>
    <n v="10338.93"/>
    <s v="tier - 2"/>
    <s v="tier - 3"/>
    <s v="R1013"/>
    <n v="54"/>
  </r>
  <r>
    <s v="Id1094"/>
    <s v="Smith"/>
    <n v="31.54"/>
    <n v="4.4400000000000004"/>
    <s v="No"/>
    <s v="No"/>
    <x v="0"/>
    <n v="0"/>
    <x v="1"/>
    <x v="0"/>
    <d v="1982-07-21T00:00:00"/>
    <n v="10329.06"/>
    <s v="tier - 2"/>
    <s v="tier - 3"/>
    <s v="R1021"/>
    <n v="40"/>
  </r>
  <r>
    <s v="Id1095"/>
    <s v="Kidwell"/>
    <n v="38.6"/>
    <n v="7.19"/>
    <s v="Yes"/>
    <s v="No"/>
    <x v="0"/>
    <n v="2"/>
    <x v="1"/>
    <x v="0"/>
    <d v="1970-12-01T00:00:00"/>
    <n v="10325.209999999999"/>
    <s v="tier - 2"/>
    <s v="tier - 3"/>
    <s v="R1011"/>
    <n v="52"/>
  </r>
  <r>
    <s v="Id1096"/>
    <s v="Betancourth"/>
    <n v="37.950000000000003"/>
    <n v="6.06"/>
    <s v="No"/>
    <s v="No"/>
    <x v="0"/>
    <n v="0"/>
    <x v="1"/>
    <x v="0"/>
    <d v="1991-08-21T00:00:00"/>
    <n v="10322.9"/>
    <s v="tier - 2"/>
    <s v="tier - 3"/>
    <s v="R1026"/>
    <n v="31"/>
  </r>
  <r>
    <s v="Id1097"/>
    <s v="Henstrom"/>
    <n v="38.97"/>
    <n v="5.12"/>
    <s v="No"/>
    <s v="No"/>
    <x v="0"/>
    <n v="0"/>
    <x v="1"/>
    <x v="0"/>
    <d v="1991-11-17T00:00:00"/>
    <n v="10315.91"/>
    <s v="tier - 2"/>
    <s v="tier - 3"/>
    <s v="R1012"/>
    <n v="31"/>
  </r>
  <r>
    <s v="Id1098"/>
    <s v="Pereira"/>
    <n v="21.2"/>
    <n v="10.72"/>
    <s v="No"/>
    <s v="No"/>
    <x v="0"/>
    <n v="0"/>
    <x v="1"/>
    <x v="2"/>
    <d v="1962-07-12T00:00:00"/>
    <n v="10310.780000000001"/>
    <s v="tier - 2"/>
    <s v="tier - 3"/>
    <s v="R1012"/>
    <n v="60"/>
  </r>
  <r>
    <s v="Id1099"/>
    <s v="Black"/>
    <n v="23.96"/>
    <n v="9.58"/>
    <s v="Yes"/>
    <s v="No"/>
    <x v="1"/>
    <n v="1"/>
    <x v="1"/>
    <x v="2"/>
    <d v="1963-09-24T00:00:00"/>
    <n v="10308.040000000001"/>
    <s v="tier - 2"/>
    <s v="tier - 3"/>
    <s v="R1013"/>
    <n v="59"/>
  </r>
  <r>
    <s v="Id1100"/>
    <s v="Brown"/>
    <n v="35.93"/>
    <n v="6.4"/>
    <s v="Yes"/>
    <s v="No"/>
    <x v="0"/>
    <n v="1"/>
    <x v="1"/>
    <x v="0"/>
    <d v="1988-09-14T00:00:00"/>
    <n v="10276.99"/>
    <s v="tier - 2"/>
    <s v="tier - 3"/>
    <s v="R1021"/>
    <n v="34"/>
  </r>
  <r>
    <s v="Id1101"/>
    <s v="Reasoner"/>
    <n v="26.11"/>
    <n v="6.8"/>
    <s v="Yes"/>
    <s v="No"/>
    <x v="0"/>
    <n v="2"/>
    <x v="1"/>
    <x v="1"/>
    <d v="1970-06-21T00:00:00"/>
    <n v="10274.33"/>
    <s v="tier - 2"/>
    <s v="tier - 3"/>
    <s v="R1024"/>
    <n v="52"/>
  </r>
  <r>
    <s v="Id1102"/>
    <s v="Wandzilak"/>
    <n v="32.299999999999997"/>
    <n v="9.48"/>
    <s v="No"/>
    <s v="No"/>
    <x v="0"/>
    <n v="2"/>
    <x v="1"/>
    <x v="0"/>
    <d v="1973-11-27T00:00:00"/>
    <n v="10269.459999999999"/>
    <s v="tier - 2"/>
    <s v="tier - 3"/>
    <s v="R1012"/>
    <n v="49"/>
  </r>
  <r>
    <s v="Id1103"/>
    <s v="Carver"/>
    <n v="28.69"/>
    <n v="7.45"/>
    <s v="No"/>
    <s v="No"/>
    <x v="0"/>
    <n v="2"/>
    <x v="1"/>
    <x v="1"/>
    <d v="1973-09-05T00:00:00"/>
    <n v="10264.44"/>
    <s v="tier - 2"/>
    <s v="tier - 3"/>
    <s v="R1012"/>
    <n v="49"/>
  </r>
  <r>
    <s v="Id1104"/>
    <s v="Borror"/>
    <n v="31.28"/>
    <n v="6.94"/>
    <s v="Yes"/>
    <s v="No"/>
    <x v="0"/>
    <n v="1"/>
    <x v="1"/>
    <x v="0"/>
    <d v="1975-08-15T00:00:00"/>
    <n v="10259.129999999999"/>
    <s v="tier - 2"/>
    <s v="tier - 3"/>
    <s v="R1011"/>
    <n v="47"/>
  </r>
  <r>
    <s v="Id1105"/>
    <s v="Saad"/>
    <n v="30.21"/>
    <n v="7.83"/>
    <s v="No"/>
    <s v="No"/>
    <x v="0"/>
    <n v="0"/>
    <x v="1"/>
    <x v="0"/>
    <d v="1968-09-23T00:00:00"/>
    <n v="10231.5"/>
    <s v="tier - 2"/>
    <s v="tier - 3"/>
    <s v="R1012"/>
    <n v="54"/>
  </r>
  <r>
    <s v="Id1106"/>
    <s v="Paul"/>
    <n v="38.28"/>
    <n v="10.17"/>
    <s v="Yes"/>
    <s v="No"/>
    <x v="0"/>
    <n v="0"/>
    <x v="1"/>
    <x v="0"/>
    <d v="1967-06-28T00:00:00"/>
    <n v="10226.280000000001"/>
    <s v="tier - 2"/>
    <s v="tier - 3"/>
    <s v="R1013"/>
    <n v="55"/>
  </r>
  <r>
    <s v="Id1107"/>
    <s v="Trail"/>
    <n v="29.9"/>
    <n v="8.9600000000000009"/>
    <s v="Yes"/>
    <s v="No"/>
    <x v="0"/>
    <n v="0"/>
    <x v="1"/>
    <x v="1"/>
    <d v="1967-09-26T00:00:00"/>
    <n v="10214.64"/>
    <s v="tier - 2"/>
    <s v="tier - 3"/>
    <s v="R1011"/>
    <n v="55"/>
  </r>
  <r>
    <s v="Id1108"/>
    <s v="Benton"/>
    <n v="23.18"/>
    <n v="6.96"/>
    <s v="Yes"/>
    <s v="No"/>
    <x v="0"/>
    <n v="2"/>
    <x v="1"/>
    <x v="2"/>
    <d v="1970-12-24T00:00:00"/>
    <n v="10197.77"/>
    <s v="tier - 2"/>
    <s v="tier - 3"/>
    <s v="R1024"/>
    <n v="52"/>
  </r>
  <r>
    <s v="Id1109"/>
    <s v="Bauman"/>
    <n v="33.020000000000003"/>
    <n v="5.07"/>
    <s v="Yes"/>
    <s v="No"/>
    <x v="0"/>
    <n v="0"/>
    <x v="1"/>
    <x v="0"/>
    <d v="1985-10-16T00:00:00"/>
    <n v="10191.82"/>
    <s v="tier - 2"/>
    <s v="tier - 3"/>
    <s v="R1026"/>
    <n v="37"/>
  </r>
  <r>
    <s v="Id1110"/>
    <s v="Bakula"/>
    <n v="27.29"/>
    <n v="5.85"/>
    <s v="No"/>
    <s v="No"/>
    <x v="0"/>
    <n v="2"/>
    <x v="1"/>
    <x v="1"/>
    <d v="1972-07-10T00:00:00"/>
    <n v="10160.870000000001"/>
    <s v="tier - 2"/>
    <s v="tier - 3"/>
    <s v="R1025"/>
    <n v="50"/>
  </r>
  <r>
    <s v="Id1111"/>
    <s v="Edwards"/>
    <n v="23.18"/>
    <n v="10.56"/>
    <s v="No"/>
    <s v="No"/>
    <x v="0"/>
    <n v="2"/>
    <x v="1"/>
    <x v="2"/>
    <d v="1973-10-13T00:00:00"/>
    <n v="10156.780000000001"/>
    <s v="tier - 2"/>
    <s v="tier - 3"/>
    <s v="R1012"/>
    <n v="49"/>
  </r>
  <r>
    <s v="Id1112"/>
    <s v="Davis"/>
    <n v="32.659999999999997"/>
    <n v="8.92"/>
    <s v="Yes"/>
    <s v="No"/>
    <x v="0"/>
    <n v="0"/>
    <x v="1"/>
    <x v="0"/>
    <d v="1981-06-12T00:00:00"/>
    <n v="10146.129999999999"/>
    <s v="tier - 2"/>
    <s v="tier - 3"/>
    <s v="R1025"/>
    <n v="41"/>
  </r>
  <r>
    <s v="Id1113"/>
    <s v="Weiler"/>
    <n v="30.78"/>
    <n v="8.6300000000000008"/>
    <s v="No"/>
    <s v="No"/>
    <x v="0"/>
    <n v="0"/>
    <x v="1"/>
    <x v="0"/>
    <d v="1974-12-30T00:00:00"/>
    <n v="10141.14"/>
    <s v="tier - 2"/>
    <s v="tier - 3"/>
    <s v="R1016"/>
    <n v="48"/>
  </r>
  <r>
    <s v="Id1114"/>
    <s v="Schaaf"/>
    <n v="47.2"/>
    <n v="6.29"/>
    <s v="Yes"/>
    <s v="No"/>
    <x v="1"/>
    <n v="1"/>
    <x v="1"/>
    <x v="0"/>
    <d v="1997-09-05T00:00:00"/>
    <n v="10139.84"/>
    <s v="tier - 2"/>
    <s v="tier - 3"/>
    <s v="R1012"/>
    <n v="25"/>
  </r>
  <r>
    <s v="Id1115"/>
    <s v="Sack"/>
    <n v="31.6"/>
    <n v="5.75"/>
    <s v="No"/>
    <s v="No"/>
    <x v="0"/>
    <n v="2"/>
    <x v="1"/>
    <x v="0"/>
    <d v="1972-11-16T00:00:00"/>
    <n v="10118.42"/>
    <s v="tier - 2"/>
    <s v="tier - 3"/>
    <s v="R1011"/>
    <n v="50"/>
  </r>
  <r>
    <s v="Id1116"/>
    <s v="Chenard"/>
    <n v="33.914999999999999"/>
    <n v="6.66"/>
    <s v="Yes"/>
    <s v="No"/>
    <x v="0"/>
    <n v="1"/>
    <x v="1"/>
    <x v="0"/>
    <d v="1975-07-02T00:00:00"/>
    <n v="10115.01"/>
    <s v="tier - 2"/>
    <s v="tier - 3"/>
    <s v="R1012"/>
    <n v="47"/>
  </r>
  <r>
    <s v="Id1117"/>
    <s v="Williamson"/>
    <n v="23.54"/>
    <n v="5.0999999999999996"/>
    <s v="No"/>
    <s v="No"/>
    <x v="0"/>
    <n v="2"/>
    <x v="1"/>
    <x v="2"/>
    <d v="1972-08-08T00:00:00"/>
    <n v="10107.219999999999"/>
    <s v="tier - 2"/>
    <s v="tier - 3"/>
    <s v="R1013"/>
    <n v="50"/>
  </r>
  <r>
    <s v="Id1118"/>
    <s v="Dollas"/>
    <n v="27.074999999999999"/>
    <n v="4.41"/>
    <s v="No"/>
    <s v="No"/>
    <x v="0"/>
    <n v="2"/>
    <x v="1"/>
    <x v="1"/>
    <d v="1972-10-19T00:00:00"/>
    <n v="10106.129999999999"/>
    <s v="tier - 2"/>
    <s v="tier - 3"/>
    <s v="R1024"/>
    <n v="50"/>
  </r>
  <r>
    <s v="Id1119"/>
    <s v="Sprague"/>
    <n v="25.8"/>
    <n v="5.52"/>
    <s v="Yes"/>
    <s v="No"/>
    <x v="0"/>
    <n v="0"/>
    <x v="1"/>
    <x v="1"/>
    <d v="1976-12-19T00:00:00"/>
    <n v="10096.969999999999"/>
    <s v="tier - 2"/>
    <s v="tier - 3"/>
    <s v="R1011"/>
    <n v="46"/>
  </r>
  <r>
    <s v="Id1120"/>
    <s v="Michell"/>
    <n v="36.1"/>
    <n v="4.62"/>
    <s v="Yes"/>
    <s v="No"/>
    <x v="1"/>
    <n v="1"/>
    <x v="1"/>
    <x v="0"/>
    <d v="1969-07-03T00:00:00"/>
    <n v="10085.85"/>
    <s v="tier - 2"/>
    <s v="tier - 3"/>
    <s v="R1011"/>
    <n v="53"/>
  </r>
  <r>
    <s v="Id1121"/>
    <s v="Datwyler"/>
    <n v="30.495000000000001"/>
    <n v="5.74"/>
    <s v="Yes"/>
    <s v="No"/>
    <x v="1"/>
    <n v="1"/>
    <x v="1"/>
    <x v="0"/>
    <d v="1969-10-27T00:00:00"/>
    <n v="10072.06"/>
    <s v="tier - 2"/>
    <s v="tier - 3"/>
    <s v="R1017"/>
    <n v="53"/>
  </r>
  <r>
    <s v="Id1122"/>
    <s v="Mead"/>
    <n v="21.4"/>
    <n v="6.3"/>
    <s v="Yes"/>
    <s v="No"/>
    <x v="1"/>
    <n v="1"/>
    <x v="1"/>
    <x v="2"/>
    <d v="1969-08-22T00:00:00"/>
    <n v="10065.41"/>
    <s v="tier - 2"/>
    <s v="tier - 3"/>
    <s v="R1011"/>
    <n v="53"/>
  </r>
  <r>
    <s v="Id1123"/>
    <s v="Kennedy"/>
    <n v="32.299999999999997"/>
    <n v="10.27"/>
    <s v="No"/>
    <s v="No"/>
    <x v="0"/>
    <n v="0"/>
    <x v="1"/>
    <x v="0"/>
    <d v="1974-08-30T00:00:00"/>
    <n v="10043.25"/>
    <s v="tier - 2"/>
    <s v="tier - 3"/>
    <s v="R1024"/>
    <n v="48"/>
  </r>
  <r>
    <s v="Id1124"/>
    <s v="Czech"/>
    <n v="29.78"/>
    <n v="5.85"/>
    <s v="No"/>
    <s v="No"/>
    <x v="1"/>
    <n v="1"/>
    <x v="1"/>
    <x v="1"/>
    <d v="1979-12-28T00:00:00"/>
    <n v="10027.15"/>
    <s v="tier - 2"/>
    <s v="tier - 3"/>
    <s v="R1021"/>
    <n v="43"/>
  </r>
  <r>
    <s v="Id1125"/>
    <s v="O'Brien"/>
    <n v="34.76"/>
    <n v="5.92"/>
    <s v="Yes"/>
    <s v="No"/>
    <x v="0"/>
    <n v="1"/>
    <x v="1"/>
    <x v="0"/>
    <d v="1988-07-03T00:00:00"/>
    <n v="10011.44"/>
    <s v="tier - 2"/>
    <s v="tier - 3"/>
    <s v="R1026"/>
    <n v="34"/>
  </r>
  <r>
    <s v="Id1126"/>
    <s v="Bachman"/>
    <n v="18.335000000000001"/>
    <n v="10.01"/>
    <s v="Yes"/>
    <s v="No"/>
    <x v="0"/>
    <n v="2"/>
    <x v="1"/>
    <x v="3"/>
    <d v="1970-08-11T00:00:00"/>
    <n v="9991.0400000000009"/>
    <s v="tier - 2"/>
    <s v="tier - 3"/>
    <s v="R1012"/>
    <n v="52"/>
  </r>
  <r>
    <s v="Id1127"/>
    <s v="Bednar"/>
    <n v="32.299999999999997"/>
    <n v="9.59"/>
    <s v="No"/>
    <s v="No"/>
    <x v="0"/>
    <n v="0"/>
    <x v="1"/>
    <x v="0"/>
    <d v="1971-10-06T00:00:00"/>
    <n v="9964.06"/>
    <s v="tier - 2"/>
    <s v="tier - 3"/>
    <s v="R1019"/>
    <n v="51"/>
  </r>
  <r>
    <s v="Id1128"/>
    <s v="Daye"/>
    <n v="27.74"/>
    <n v="10.37"/>
    <s v="No"/>
    <s v="No"/>
    <x v="0"/>
    <n v="0"/>
    <x v="1"/>
    <x v="1"/>
    <d v="1971-12-26T00:00:00"/>
    <n v="9957.7199999999993"/>
    <s v="tier - 2"/>
    <s v="tier - 3"/>
    <s v="R1018"/>
    <n v="51"/>
  </r>
  <r>
    <s v="Id1129"/>
    <s v="Clarke"/>
    <n v="24"/>
    <n v="4.01"/>
    <s v="Yes"/>
    <s v="No"/>
    <x v="0"/>
    <n v="1"/>
    <x v="1"/>
    <x v="2"/>
    <d v="1964-09-11T00:00:00"/>
    <n v="9933.44"/>
    <s v="tier - 2"/>
    <s v="tier - 3"/>
    <s v="R1013"/>
    <n v="58"/>
  </r>
  <r>
    <s v="Id1130"/>
    <s v="Koren"/>
    <n v="31.78"/>
    <n v="4.24"/>
    <s v="Yes"/>
    <s v="No"/>
    <x v="1"/>
    <n v="1"/>
    <x v="1"/>
    <x v="0"/>
    <d v="1983-12-03T00:00:00"/>
    <n v="9931.9599999999991"/>
    <s v="tier - 2"/>
    <s v="tier - 3"/>
    <s v="R1012"/>
    <n v="39"/>
  </r>
  <r>
    <s v="Id1131"/>
    <s v="Kuramoto"/>
    <n v="32.25"/>
    <n v="5.36"/>
    <s v="Yes"/>
    <s v="No"/>
    <x v="0"/>
    <n v="0"/>
    <x v="1"/>
    <x v="0"/>
    <d v="1985-08-19T00:00:00"/>
    <n v="9930.64"/>
    <s v="tier - 2"/>
    <s v="tier - 3"/>
    <s v="R1025"/>
    <n v="37"/>
  </r>
  <r>
    <s v="Id1132"/>
    <s v="Lynn"/>
    <n v="30.114999999999998"/>
    <n v="4.99"/>
    <s v="No"/>
    <s v="No"/>
    <x v="0"/>
    <n v="2"/>
    <x v="1"/>
    <x v="0"/>
    <d v="1972-09-14T00:00:00"/>
    <n v="9910.36"/>
    <s v="tier - 2"/>
    <s v="tier - 3"/>
    <s v="R1012"/>
    <n v="50"/>
  </r>
  <r>
    <s v="Id1133"/>
    <s v="Dierksen"/>
    <n v="22.41"/>
    <n v="8.68"/>
    <s v="No"/>
    <s v="No"/>
    <x v="0"/>
    <n v="0"/>
    <x v="1"/>
    <x v="2"/>
    <d v="1962-08-17T00:00:00"/>
    <n v="9907.83"/>
    <s v="tier - 2"/>
    <s v="tier - 3"/>
    <s v="R1013"/>
    <n v="60"/>
  </r>
  <r>
    <s v="Id1134"/>
    <s v="Zoeller"/>
    <n v="45.72"/>
    <n v="4.2300000000000004"/>
    <s v="Yes"/>
    <s v="No"/>
    <x v="0"/>
    <n v="0"/>
    <x v="1"/>
    <x v="0"/>
    <d v="1996-07-08T00:00:00"/>
    <n v="9894.69"/>
    <s v="tier - 2"/>
    <s v="tier - 3"/>
    <s v="R1012"/>
    <n v="26"/>
  </r>
  <r>
    <s v="Id1135"/>
    <s v="Flesch"/>
    <n v="25"/>
    <n v="5.32"/>
    <s v="Yes"/>
    <s v="No"/>
    <x v="0"/>
    <n v="2"/>
    <x v="1"/>
    <x v="1"/>
    <d v="1966-11-05T00:00:00"/>
    <n v="9890.23"/>
    <s v="tier - 2"/>
    <s v="tier - 3"/>
    <s v="R1013"/>
    <n v="56"/>
  </r>
  <r>
    <s v="Id1136"/>
    <s v="Maltby"/>
    <n v="39.5"/>
    <n v="6.66"/>
    <s v="No"/>
    <s v="No"/>
    <x v="0"/>
    <n v="0"/>
    <x v="1"/>
    <x v="0"/>
    <d v="1971-11-08T00:00:00"/>
    <n v="9880.07"/>
    <s v="tier - 2"/>
    <s v="tier - 3"/>
    <s v="R1011"/>
    <n v="51"/>
  </r>
  <r>
    <s v="Id1137"/>
    <s v="Custance"/>
    <n v="37.729999999999997"/>
    <n v="7.4"/>
    <s v="No"/>
    <s v="No"/>
    <x v="0"/>
    <n v="0"/>
    <x v="1"/>
    <x v="0"/>
    <d v="1971-10-03T00:00:00"/>
    <n v="9877.61"/>
    <s v="tier - 2"/>
    <s v="tier - 3"/>
    <s v="R1013"/>
    <n v="51"/>
  </r>
  <r>
    <s v="Id1138"/>
    <s v="Choi"/>
    <n v="40.659999999999997"/>
    <n v="10.08"/>
    <s v="No"/>
    <s v="No"/>
    <x v="0"/>
    <n v="0"/>
    <x v="1"/>
    <x v="0"/>
    <d v="1971-07-03T00:00:00"/>
    <n v="9875.68"/>
    <s v="tier - 2"/>
    <s v="tier - 3"/>
    <s v="R1024"/>
    <n v="51"/>
  </r>
  <r>
    <s v="Id1139"/>
    <s v="Barnett"/>
    <n v="34.200000000000003"/>
    <n v="8.58"/>
    <s v="No"/>
    <s v="No"/>
    <x v="0"/>
    <n v="0"/>
    <x v="1"/>
    <x v="0"/>
    <d v="1971-12-22T00:00:00"/>
    <n v="9872.7000000000007"/>
    <s v="tier - 2"/>
    <s v="tier - 3"/>
    <s v="R1011"/>
    <n v="51"/>
  </r>
  <r>
    <s v="Id1140"/>
    <s v="Proulx"/>
    <n v="46.51"/>
    <n v="5.84"/>
    <s v="No"/>
    <s v="No"/>
    <x v="0"/>
    <n v="1"/>
    <x v="1"/>
    <x v="0"/>
    <d v="1998-07-06T00:00:00"/>
    <n v="9870.59"/>
    <s v="tier - 2"/>
    <s v="tier - 3"/>
    <s v="R1023"/>
    <n v="24"/>
  </r>
  <r>
    <s v="Id1141"/>
    <s v="Hamilton"/>
    <n v="28.88"/>
    <n v="4.8600000000000003"/>
    <s v="Yes"/>
    <s v="No"/>
    <x v="1"/>
    <n v="1"/>
    <x v="1"/>
    <x v="1"/>
    <d v="1969-08-13T00:00:00"/>
    <n v="9869.81"/>
    <s v="tier - 2"/>
    <s v="tier - 3"/>
    <s v="R1012"/>
    <n v="53"/>
  </r>
  <r>
    <s v="Id1142"/>
    <s v="Lundine"/>
    <n v="33.914999999999999"/>
    <n v="11.52"/>
    <s v="No"/>
    <s v="No"/>
    <x v="0"/>
    <n v="0"/>
    <x v="1"/>
    <x v="0"/>
    <d v="1971-11-09T00:00:00"/>
    <n v="9866.2999999999993"/>
    <s v="tier - 2"/>
    <s v="tier - 3"/>
    <s v="R1024"/>
    <n v="51"/>
  </r>
  <r>
    <s v="Id1143"/>
    <s v="Paullin"/>
    <n v="24.32"/>
    <n v="6.15"/>
    <s v="Yes"/>
    <s v="No"/>
    <x v="1"/>
    <n v="1"/>
    <x v="1"/>
    <x v="2"/>
    <d v="1969-10-20T00:00:00"/>
    <n v="9863.4699999999993"/>
    <s v="tier - 2"/>
    <s v="tier - 3"/>
    <s v="R1012"/>
    <n v="53"/>
  </r>
  <r>
    <s v="Id1144"/>
    <s v="Delucia"/>
    <n v="25.8"/>
    <n v="9.94"/>
    <s v="No"/>
    <s v="No"/>
    <x v="0"/>
    <n v="0"/>
    <x v="1"/>
    <x v="1"/>
    <d v="1971-07-17T00:00:00"/>
    <n v="9861.0300000000007"/>
    <s v="tier - 2"/>
    <s v="tier - 3"/>
    <s v="R1011"/>
    <n v="51"/>
  </r>
  <r>
    <s v="Id1145"/>
    <s v="Valentine"/>
    <n v="21.56"/>
    <n v="10.56"/>
    <s v="No"/>
    <s v="No"/>
    <x v="0"/>
    <n v="0"/>
    <x v="1"/>
    <x v="2"/>
    <d v="1971-10-23T00:00:00"/>
    <n v="9855.1299999999992"/>
    <s v="tier - 2"/>
    <s v="tier - 3"/>
    <s v="R1013"/>
    <n v="51"/>
  </r>
  <r>
    <s v="Id1146"/>
    <s v="Mohara"/>
    <n v="31.6"/>
    <n v="6.79"/>
    <s v="No"/>
    <s v="No"/>
    <x v="0"/>
    <n v="0"/>
    <x v="1"/>
    <x v="0"/>
    <d v="1968-11-04T00:00:00"/>
    <n v="9850.43"/>
    <s v="tier - 2"/>
    <s v="tier - 3"/>
    <s v="R1011"/>
    <n v="54"/>
  </r>
  <r>
    <s v="Id1147"/>
    <s v="Fairbrother"/>
    <n v="42.93"/>
    <n v="4.8"/>
    <s v="No"/>
    <s v="No"/>
    <x v="0"/>
    <n v="1"/>
    <x v="1"/>
    <x v="0"/>
    <d v="1992-08-13T00:00:00"/>
    <n v="9844.4500000000007"/>
    <s v="tier - 2"/>
    <s v="tier - 3"/>
    <s v="R1012"/>
    <n v="30"/>
  </r>
  <r>
    <s v="Id1148"/>
    <s v="Fagan"/>
    <n v="26.72"/>
    <n v="5.75"/>
    <s v="No"/>
    <s v="No"/>
    <x v="0"/>
    <n v="2"/>
    <x v="1"/>
    <x v="1"/>
    <d v="1972-09-26T00:00:00"/>
    <n v="9836.2099999999991"/>
    <s v="tier - 2"/>
    <s v="tier - 3"/>
    <s v="R1021"/>
    <n v="50"/>
  </r>
  <r>
    <s v="Id1149"/>
    <s v="Toth"/>
    <n v="26.67"/>
    <n v="5.81"/>
    <s v="No"/>
    <s v="No"/>
    <x v="0"/>
    <n v="2"/>
    <x v="1"/>
    <x v="1"/>
    <d v="1972-06-28T00:00:00"/>
    <n v="9819.25"/>
    <s v="tier - 2"/>
    <s v="tier - 3"/>
    <s v="R1021"/>
    <n v="50"/>
  </r>
  <r>
    <s v="Id1150"/>
    <s v="Guinn"/>
    <n v="42.68"/>
    <n v="9.2799999999999994"/>
    <s v="No"/>
    <s v="No"/>
    <x v="0"/>
    <n v="2"/>
    <x v="1"/>
    <x v="0"/>
    <d v="1973-09-17T00:00:00"/>
    <n v="9800.89"/>
    <s v="tier - 2"/>
    <s v="tier - 3"/>
    <s v="R1013"/>
    <n v="49"/>
  </r>
  <r>
    <s v="Id1151"/>
    <s v="Rogers"/>
    <n v="24.31"/>
    <n v="6.37"/>
    <s v="No"/>
    <s v="No"/>
    <x v="0"/>
    <n v="0"/>
    <x v="1"/>
    <x v="2"/>
    <d v="1977-06-07T00:00:00"/>
    <n v="9788.8700000000008"/>
    <s v="tier - 2"/>
    <s v="tier - 3"/>
    <s v="R1013"/>
    <n v="46"/>
  </r>
  <r>
    <s v="Id1152"/>
    <s v="Diviney"/>
    <n v="44.75"/>
    <n v="5.09"/>
    <s v="Yes"/>
    <s v="No"/>
    <x v="0"/>
    <n v="0"/>
    <x v="1"/>
    <x v="0"/>
    <d v="1996-08-08T00:00:00"/>
    <n v="9787.32"/>
    <s v="tier - 2"/>
    <s v="tier - 3"/>
    <s v="R1023"/>
    <n v="26"/>
  </r>
  <r>
    <s v="Id1153"/>
    <s v="Marlatt"/>
    <n v="30.78"/>
    <n v="7.94"/>
    <s v="No"/>
    <s v="No"/>
    <x v="0"/>
    <n v="2"/>
    <x v="1"/>
    <x v="0"/>
    <d v="1973-07-07T00:00:00"/>
    <n v="9778.35"/>
    <s v="tier - 2"/>
    <s v="tier - 3"/>
    <s v="R1024"/>
    <n v="49"/>
  </r>
  <r>
    <s v="Id1154"/>
    <s v="Ohler"/>
    <n v="21.86"/>
    <n v="10.95"/>
    <s v="No"/>
    <s v="No"/>
    <x v="0"/>
    <n v="0"/>
    <x v="1"/>
    <x v="2"/>
    <d v="1965-09-05T00:00:00"/>
    <n v="9764.08"/>
    <s v="tier - 2"/>
    <s v="tier - 3"/>
    <s v="R1012"/>
    <n v="57"/>
  </r>
  <r>
    <s v="Id1155"/>
    <s v="Mossler"/>
    <n v="49.09"/>
    <n v="6.3"/>
    <s v="Yes"/>
    <s v="No"/>
    <x v="0"/>
    <n v="0"/>
    <x v="1"/>
    <x v="0"/>
    <d v="2001-07-14T00:00:00"/>
    <n v="9753.49"/>
    <s v="tier - 2"/>
    <s v="tier - 3"/>
    <s v="R1012"/>
    <n v="21"/>
  </r>
  <r>
    <s v="Id1156"/>
    <s v="Segall"/>
    <n v="47.74"/>
    <n v="8.0500000000000007"/>
    <s v="Yes"/>
    <s v="No"/>
    <x v="0"/>
    <n v="2"/>
    <x v="1"/>
    <x v="0"/>
    <d v="1970-07-04T00:00:00"/>
    <n v="9748.91"/>
    <s v="tier - 2"/>
    <s v="tier - 3"/>
    <s v="R1013"/>
    <n v="52"/>
  </r>
  <r>
    <s v="Id1157"/>
    <s v="Sprieser"/>
    <n v="30.2"/>
    <n v="9.8800000000000008"/>
    <s v="Yes"/>
    <s v="No"/>
    <x v="0"/>
    <n v="2"/>
    <x v="1"/>
    <x v="0"/>
    <d v="1970-08-18T00:00:00"/>
    <n v="9724.5300000000007"/>
    <s v="tier - 2"/>
    <s v="tier - 3"/>
    <s v="R1011"/>
    <n v="52"/>
  </r>
  <r>
    <s v="Id1158"/>
    <s v="Blanco"/>
    <n v="33.25"/>
    <n v="7.42"/>
    <s v="Yes"/>
    <s v="No"/>
    <x v="0"/>
    <n v="2"/>
    <x v="1"/>
    <x v="0"/>
    <d v="1970-09-12T00:00:00"/>
    <n v="9722.77"/>
    <s v="tier - 2"/>
    <s v="tier - 3"/>
    <s v="R1016"/>
    <n v="52"/>
  </r>
  <r>
    <s v="Id1159"/>
    <s v="Sheptock"/>
    <n v="26.6"/>
    <n v="8.4499999999999993"/>
    <s v="Yes"/>
    <s v="No"/>
    <x v="0"/>
    <n v="1"/>
    <x v="1"/>
    <x v="1"/>
    <d v="1975-06-27T00:00:00"/>
    <n v="9715.84"/>
    <s v="tier - 2"/>
    <s v="tier - 3"/>
    <s v="R1024"/>
    <n v="47"/>
  </r>
  <r>
    <s v="Id1160"/>
    <s v="Chruniak"/>
    <n v="26.35"/>
    <n v="6.21"/>
    <s v="No"/>
    <s v="No"/>
    <x v="0"/>
    <n v="2"/>
    <x v="1"/>
    <x v="1"/>
    <d v="1972-07-10T00:00:00"/>
    <n v="9710.7099999999991"/>
    <s v="tier - 2"/>
    <s v="tier - 3"/>
    <s v="R1021"/>
    <n v="50"/>
  </r>
  <r>
    <s v="Id1161"/>
    <s v="Miller"/>
    <n v="39.994999999999997"/>
    <n v="4.6500000000000004"/>
    <s v="No"/>
    <s v="No"/>
    <x v="0"/>
    <n v="0"/>
    <x v="1"/>
    <x v="0"/>
    <d v="1977-09-19T00:00:00"/>
    <n v="9704.67"/>
    <s v="tier - 2"/>
    <s v="tier - 3"/>
    <s v="R1024"/>
    <n v="45"/>
  </r>
  <r>
    <s v="Id1162"/>
    <s v="Theis"/>
    <n v="22.92"/>
    <n v="5.87"/>
    <s v="Yes"/>
    <s v="No"/>
    <x v="0"/>
    <n v="1"/>
    <x v="1"/>
    <x v="2"/>
    <d v="1964-11-07T00:00:00"/>
    <n v="9698.42"/>
    <s v="tier - 2"/>
    <s v="tier - 3"/>
    <s v="R1013"/>
    <n v="58"/>
  </r>
  <r>
    <s v="Id1163"/>
    <s v="Sadler"/>
    <n v="24.78"/>
    <n v="4.24"/>
    <s v="Yes"/>
    <s v="No"/>
    <x v="0"/>
    <n v="2"/>
    <x v="1"/>
    <x v="2"/>
    <d v="1966-09-16T00:00:00"/>
    <n v="9684.2900000000009"/>
    <s v="tier - 2"/>
    <s v="tier - 3"/>
    <s v="R1013"/>
    <n v="56"/>
  </r>
  <r>
    <s v="Id1164"/>
    <s v="Auger"/>
    <n v="34.07"/>
    <n v="7.81"/>
    <s v="Yes"/>
    <s v="No"/>
    <x v="0"/>
    <n v="0"/>
    <x v="1"/>
    <x v="0"/>
    <d v="1981-08-08T00:00:00"/>
    <n v="9664.34"/>
    <s v="tier - 2"/>
    <s v="tier - 3"/>
    <s v="R1011"/>
    <n v="41"/>
  </r>
  <r>
    <s v="Id1165"/>
    <s v="Steadman"/>
    <n v="30.14"/>
    <n v="9.85"/>
    <s v="No"/>
    <s v="No"/>
    <x v="0"/>
    <n v="0"/>
    <x v="1"/>
    <x v="0"/>
    <d v="1974-07-08T00:00:00"/>
    <n v="9653.81"/>
    <s v="tier - 2"/>
    <s v="tier - 3"/>
    <s v="R1011"/>
    <n v="48"/>
  </r>
  <r>
    <s v="Id1166"/>
    <s v="McCarron"/>
    <n v="18.05"/>
    <n v="6.94"/>
    <s v="No"/>
    <s v="No"/>
    <x v="0"/>
    <n v="0"/>
    <x v="1"/>
    <x v="3"/>
    <d v="1971-07-19T00:00:00"/>
    <n v="9644.25"/>
    <s v="tier - 2"/>
    <s v="tier - 3"/>
    <s v="R1012"/>
    <n v="51"/>
  </r>
  <r>
    <s v="Id1167"/>
    <s v="Roecker"/>
    <n v="37.4"/>
    <n v="11.3"/>
    <s v="Yes"/>
    <s v="No"/>
    <x v="0"/>
    <n v="2"/>
    <x v="1"/>
    <x v="0"/>
    <d v="1970-09-30T00:00:00"/>
    <n v="9634.5400000000009"/>
    <s v="tier - 2"/>
    <s v="tier - 3"/>
    <s v="R1011"/>
    <n v="52"/>
  </r>
  <r>
    <s v="Id1168"/>
    <s v="Giumarra"/>
    <n v="25.75"/>
    <n v="9.23"/>
    <s v="No"/>
    <s v="No"/>
    <x v="0"/>
    <n v="0"/>
    <x v="1"/>
    <x v="1"/>
    <d v="1968-06-22T00:00:00"/>
    <n v="9630.91"/>
    <s v="tier - 2"/>
    <s v="tier - 3"/>
    <s v="R1013"/>
    <n v="54"/>
  </r>
  <r>
    <s v="Id1169"/>
    <s v="Peters"/>
    <n v="32.299999999999997"/>
    <n v="4.37"/>
    <s v="No"/>
    <s v="No"/>
    <x v="0"/>
    <n v="2"/>
    <x v="1"/>
    <x v="0"/>
    <d v="1972-10-23T00:00:00"/>
    <n v="9630.4"/>
    <s v="tier - 2"/>
    <s v="tier - 3"/>
    <s v="R1011"/>
    <n v="50"/>
  </r>
  <r>
    <s v="Id1170"/>
    <s v="Bower"/>
    <n v="28.61"/>
    <n v="5.76"/>
    <s v="No"/>
    <s v="No"/>
    <x v="1"/>
    <n v="1"/>
    <x v="1"/>
    <x v="1"/>
    <d v="1979-12-19T00:00:00"/>
    <n v="9630.2999999999993"/>
    <s v="tier - 2"/>
    <s v="tier - 3"/>
    <s v="R1021"/>
    <n v="43"/>
  </r>
  <r>
    <s v="Id1171"/>
    <s v="Chen"/>
    <n v="45.41"/>
    <n v="4.96"/>
    <s v="No"/>
    <s v="No"/>
    <x v="0"/>
    <n v="1"/>
    <x v="1"/>
    <x v="0"/>
    <d v="1998-06-23T00:00:00"/>
    <n v="9628.7900000000009"/>
    <s v="tier - 2"/>
    <s v="tier - 3"/>
    <s v="R1026"/>
    <n v="24"/>
  </r>
  <r>
    <s v="Id1172"/>
    <s v="Capriccioso"/>
    <n v="31.2"/>
    <n v="11.04"/>
    <s v="Yes"/>
    <s v="No"/>
    <x v="0"/>
    <n v="2"/>
    <x v="1"/>
    <x v="0"/>
    <d v="1970-12-16T00:00:00"/>
    <n v="9625.92"/>
    <s v="tier - 2"/>
    <s v="tier - 3"/>
    <s v="R1011"/>
    <n v="52"/>
  </r>
  <r>
    <s v="Id1173"/>
    <s v="Starbuck"/>
    <n v="29.83"/>
    <n v="7.81"/>
    <s v="Yes"/>
    <s v="No"/>
    <x v="0"/>
    <n v="1"/>
    <x v="1"/>
    <x v="1"/>
    <d v="1975-10-29T00:00:00"/>
    <n v="9620.33"/>
    <s v="tier - 2"/>
    <s v="tier - 3"/>
    <s v="R1012"/>
    <n v="47"/>
  </r>
  <r>
    <s v="Id1174"/>
    <s v="McMahon"/>
    <n v="29.06"/>
    <n v="4.55"/>
    <s v="No"/>
    <s v="No"/>
    <x v="0"/>
    <n v="0"/>
    <x v="1"/>
    <x v="1"/>
    <d v="1982-08-29T00:00:00"/>
    <n v="9619.18"/>
    <s v="tier - 2"/>
    <s v="tier - 3"/>
    <s v="R1025"/>
    <n v="40"/>
  </r>
  <r>
    <s v="Id1175"/>
    <s v="Rissell"/>
    <n v="27.454999999999998"/>
    <n v="6.13"/>
    <s v="No"/>
    <s v="No"/>
    <x v="0"/>
    <n v="2"/>
    <x v="1"/>
    <x v="1"/>
    <d v="1972-12-27T00:00:00"/>
    <n v="9617.66"/>
    <s v="tier - 2"/>
    <s v="tier - 3"/>
    <s v="R1016"/>
    <n v="50"/>
  </r>
  <r>
    <s v="Id1176"/>
    <s v="Kromroy"/>
    <n v="23.01"/>
    <n v="6.04"/>
    <s v="Yes"/>
    <s v="No"/>
    <x v="0"/>
    <n v="1"/>
    <x v="1"/>
    <x v="2"/>
    <d v="1964-12-15T00:00:00"/>
    <n v="9597.6299999999992"/>
    <s v="tier - 2"/>
    <s v="tier - 3"/>
    <s v="R1013"/>
    <n v="58"/>
  </r>
  <r>
    <s v="Id1177"/>
    <s v="Manfredi"/>
    <n v="31.39"/>
    <n v="8.85"/>
    <s v="Yes"/>
    <s v="No"/>
    <x v="0"/>
    <n v="0"/>
    <x v="1"/>
    <x v="0"/>
    <d v="1981-10-18T00:00:00"/>
    <n v="9584.0400000000009"/>
    <s v="tier - 2"/>
    <s v="tier - 3"/>
    <s v="R1021"/>
    <n v="41"/>
  </r>
  <r>
    <s v="Id1178"/>
    <s v="Manwaring"/>
    <n v="34.770000000000003"/>
    <n v="10.54"/>
    <s v="No"/>
    <s v="No"/>
    <x v="0"/>
    <n v="2"/>
    <x v="1"/>
    <x v="0"/>
    <d v="1973-11-28T00:00:00"/>
    <n v="9583.89"/>
    <s v="tier - 2"/>
    <s v="tier - 3"/>
    <s v="R1012"/>
    <n v="49"/>
  </r>
  <r>
    <s v="Id1179"/>
    <s v="Tomaszewski"/>
    <n v="24.48"/>
    <n v="4.37"/>
    <s v="Yes"/>
    <s v="No"/>
    <x v="0"/>
    <n v="2"/>
    <x v="1"/>
    <x v="2"/>
    <d v="1966-12-04T00:00:00"/>
    <n v="9582.5400000000009"/>
    <s v="tier - 2"/>
    <s v="tier - 3"/>
    <s v="R1013"/>
    <n v="56"/>
  </r>
  <r>
    <s v="Id1180"/>
    <s v="Gannon"/>
    <n v="22.61"/>
    <n v="9.6300000000000008"/>
    <s v="No"/>
    <s v="No"/>
    <x v="0"/>
    <n v="2"/>
    <x v="1"/>
    <x v="2"/>
    <d v="1973-12-01T00:00:00"/>
    <n v="9566.99"/>
    <s v="tier - 2"/>
    <s v="tier - 3"/>
    <s v="R1012"/>
    <n v="49"/>
  </r>
  <r>
    <s v="Id1181"/>
    <s v="Frye"/>
    <n v="34.299999999999997"/>
    <n v="10.37"/>
    <s v="No"/>
    <s v="No"/>
    <x v="0"/>
    <n v="0"/>
    <x v="1"/>
    <x v="0"/>
    <d v="1974-08-14T00:00:00"/>
    <n v="9563.0300000000007"/>
    <s v="tier - 2"/>
    <s v="tier - 3"/>
    <s v="R1011"/>
    <n v="48"/>
  </r>
  <r>
    <s v="Id1182"/>
    <s v="Jenkins"/>
    <n v="46.09"/>
    <n v="5.44"/>
    <s v="No"/>
    <s v="No"/>
    <x v="0"/>
    <n v="2"/>
    <x v="1"/>
    <x v="0"/>
    <d v="1972-09-22T00:00:00"/>
    <n v="9549.57"/>
    <s v="tier - 2"/>
    <s v="tier - 3"/>
    <s v="R1013"/>
    <n v="50"/>
  </r>
  <r>
    <s v="Id1183"/>
    <s v="Currier"/>
    <n v="44.744999999999997"/>
    <n v="5.19"/>
    <s v="No"/>
    <s v="No"/>
    <x v="0"/>
    <n v="2"/>
    <x v="1"/>
    <x v="0"/>
    <d v="1972-09-22T00:00:00"/>
    <n v="9541.7000000000007"/>
    <s v="tier - 2"/>
    <s v="tier - 3"/>
    <s v="R1024"/>
    <n v="50"/>
  </r>
  <r>
    <s v="Id1184"/>
    <s v="Whittendale"/>
    <n v="26.33"/>
    <n v="11.8"/>
    <s v="Yes"/>
    <s v="No"/>
    <x v="0"/>
    <n v="1"/>
    <x v="1"/>
    <x v="1"/>
    <d v="1975-07-28T00:00:00"/>
    <n v="9540.17"/>
    <s v="tier - 2"/>
    <s v="tier - 3"/>
    <s v="R1024"/>
    <n v="47"/>
  </r>
  <r>
    <s v="Id1185"/>
    <s v="Rixe"/>
    <n v="26.6"/>
    <n v="8.3800000000000008"/>
    <s v="No"/>
    <s v="No"/>
    <x v="0"/>
    <n v="2"/>
    <x v="1"/>
    <x v="1"/>
    <d v="1973-12-21T00:00:00"/>
    <n v="9538.65"/>
    <s v="tier - 2"/>
    <s v="tier - 3"/>
    <s v="R1021"/>
    <n v="49"/>
  </r>
  <r>
    <s v="Id1186"/>
    <s v="Ballon-Landa"/>
    <n v="27.5"/>
    <n v="7.58"/>
    <s v="No"/>
    <s v="No"/>
    <x v="0"/>
    <n v="0"/>
    <x v="1"/>
    <x v="1"/>
    <d v="1971-11-29T00:00:00"/>
    <n v="9528.9"/>
    <s v="tier - 2"/>
    <s v="tier - 3"/>
    <s v="R1011"/>
    <n v="51"/>
  </r>
  <r>
    <s v="Id1187"/>
    <s v="Zaferos"/>
    <n v="41.55"/>
    <n v="4.6100000000000003"/>
    <s v="No"/>
    <s v="No"/>
    <x v="0"/>
    <n v="1"/>
    <x v="1"/>
    <x v="0"/>
    <d v="1992-08-22T00:00:00"/>
    <n v="9507.68"/>
    <s v="tier - 2"/>
    <s v="tier - 3"/>
    <s v="R1012"/>
    <n v="30"/>
  </r>
  <r>
    <s v="Id1188"/>
    <s v="Jackson"/>
    <n v="41.47"/>
    <n v="4.7"/>
    <s v="Yes"/>
    <s v="No"/>
    <x v="1"/>
    <n v="1"/>
    <x v="1"/>
    <x v="0"/>
    <d v="1969-08-24T00:00:00"/>
    <n v="9504.31"/>
    <s v="tier - 2"/>
    <s v="tier - 3"/>
    <s v="R1013"/>
    <n v="53"/>
  </r>
  <r>
    <s v="Id1189"/>
    <s v="Evans Marke"/>
    <n v="24.795000000000002"/>
    <n v="6.05"/>
    <s v="Yes"/>
    <s v="No"/>
    <x v="0"/>
    <n v="0"/>
    <x v="1"/>
    <x v="2"/>
    <d v="1976-11-28T00:00:00"/>
    <n v="9500.57"/>
    <s v="tier - 2"/>
    <s v="tier - 3"/>
    <s v="R1017"/>
    <n v="46"/>
  </r>
  <r>
    <s v="Id1190"/>
    <s v="Samland"/>
    <n v="29.48"/>
    <n v="5.63"/>
    <s v="Yes"/>
    <s v="No"/>
    <x v="1"/>
    <n v="1"/>
    <x v="1"/>
    <x v="1"/>
    <d v="1969-06-04T00:00:00"/>
    <n v="9487.64"/>
    <s v="tier - 2"/>
    <s v="tier - 3"/>
    <s v="R1013"/>
    <n v="54"/>
  </r>
  <r>
    <s v="Id1191"/>
    <s v="Shapiro"/>
    <n v="28.09"/>
    <n v="6.06"/>
    <s v="No"/>
    <s v="No"/>
    <x v="1"/>
    <n v="1"/>
    <x v="1"/>
    <x v="1"/>
    <d v="1979-07-17T00:00:00"/>
    <n v="9453.92"/>
    <s v="tier - 2"/>
    <s v="tier - 3"/>
    <s v="R1021"/>
    <n v="43"/>
  </r>
  <r>
    <s v="Id1192"/>
    <s v="Snitzer"/>
    <n v="32.729999999999997"/>
    <n v="5.19"/>
    <s v="No"/>
    <s v="No"/>
    <x v="0"/>
    <n v="1"/>
    <x v="1"/>
    <x v="0"/>
    <d v="1987-11-14T00:00:00"/>
    <n v="9448.42"/>
    <s v="tier - 2"/>
    <s v="tier - 3"/>
    <s v="R1021"/>
    <n v="35"/>
  </r>
  <r>
    <s v="Id1193"/>
    <s v="Herra Arroyo"/>
    <n v="27.36"/>
    <n v="8.9600000000000009"/>
    <s v="No"/>
    <s v="No"/>
    <x v="0"/>
    <n v="0"/>
    <x v="1"/>
    <x v="1"/>
    <d v="1974-06-08T00:00:00"/>
    <n v="9447.3799999999992"/>
    <s v="tier - 2"/>
    <s v="tier - 3"/>
    <s v="R1024"/>
    <n v="49"/>
  </r>
  <r>
    <s v="Id1194"/>
    <s v="Watters"/>
    <n v="27.265000000000001"/>
    <n v="11.39"/>
    <s v="No"/>
    <s v="No"/>
    <x v="0"/>
    <n v="0"/>
    <x v="1"/>
    <x v="1"/>
    <d v="1974-11-27T00:00:00"/>
    <n v="9447.25"/>
    <s v="tier - 2"/>
    <s v="tier - 3"/>
    <s v="R1024"/>
    <n v="48"/>
  </r>
  <r>
    <s v="Id1195"/>
    <s v="Steele-Belkin"/>
    <n v="48.07"/>
    <n v="4.0599999999999996"/>
    <s v="Yes"/>
    <s v="No"/>
    <x v="0"/>
    <n v="0"/>
    <x v="1"/>
    <x v="0"/>
    <d v="1976-11-03T00:00:00"/>
    <n v="9432.93"/>
    <s v="tier - 2"/>
    <s v="tier - 3"/>
    <s v="R1024"/>
    <n v="46"/>
  </r>
  <r>
    <s v="Id1196"/>
    <s v="Christensen"/>
    <n v="30.8"/>
    <n v="5.23"/>
    <s v="Yes"/>
    <s v="No"/>
    <x v="0"/>
    <n v="0"/>
    <x v="1"/>
    <x v="0"/>
    <d v="1976-10-30T00:00:00"/>
    <n v="9414.92"/>
    <s v="tier - 2"/>
    <s v="tier - 3"/>
    <s v="R1011"/>
    <n v="46"/>
  </r>
  <r>
    <s v="Id1197"/>
    <s v="Hodge"/>
    <n v="32.299999999999997"/>
    <n v="5.05"/>
    <s v="Yes"/>
    <s v="No"/>
    <x v="0"/>
    <n v="0"/>
    <x v="1"/>
    <x v="0"/>
    <d v="1976-10-17T00:00:00"/>
    <n v="9411.01"/>
    <s v="tier - 2"/>
    <s v="tier - 3"/>
    <s v="R1024"/>
    <n v="46"/>
  </r>
  <r>
    <s v="Id1198"/>
    <s v="Rusterholz"/>
    <n v="39.700000000000003"/>
    <n v="7.34"/>
    <s v="No"/>
    <s v="No"/>
    <x v="0"/>
    <n v="0"/>
    <x v="1"/>
    <x v="0"/>
    <d v="1971-10-20T00:00:00"/>
    <n v="9391.35"/>
    <s v="tier - 2"/>
    <s v="tier - 3"/>
    <s v="R1011"/>
    <n v="51"/>
  </r>
  <r>
    <s v="Id1199"/>
    <s v="Lafrance"/>
    <n v="35.97"/>
    <n v="8.1300000000000008"/>
    <s v="No"/>
    <s v="No"/>
    <x v="0"/>
    <n v="0"/>
    <x v="1"/>
    <x v="0"/>
    <d v="1971-12-29T00:00:00"/>
    <n v="9386.16"/>
    <s v="tier - 2"/>
    <s v="tier - 3"/>
    <s v="R1013"/>
    <n v="51"/>
  </r>
  <r>
    <s v="Id1200"/>
    <s v="Hallis"/>
    <n v="25.86"/>
    <n v="6.68"/>
    <s v="Yes"/>
    <s v="No"/>
    <x v="0"/>
    <n v="1"/>
    <x v="1"/>
    <x v="1"/>
    <d v="1975-12-02T00:00:00"/>
    <n v="9380.75"/>
    <s v="tier - 2"/>
    <s v="tier - 3"/>
    <s v="R1024"/>
    <n v="47"/>
  </r>
  <r>
    <s v="Id1201"/>
    <s v="Marshall"/>
    <n v="30.03"/>
    <n v="11.51"/>
    <s v="No"/>
    <s v="No"/>
    <x v="0"/>
    <n v="0"/>
    <x v="1"/>
    <x v="0"/>
    <d v="1971-11-26T00:00:00"/>
    <n v="9377.9"/>
    <s v="tier - 2"/>
    <s v="tier - 3"/>
    <s v="R1013"/>
    <n v="51"/>
  </r>
  <r>
    <s v="Id1202"/>
    <s v="Salowitz"/>
    <n v="25.76"/>
    <n v="6.02"/>
    <s v="Yes"/>
    <s v="No"/>
    <x v="1"/>
    <n v="1"/>
    <x v="1"/>
    <x v="1"/>
    <d v="1969-11-24T00:00:00"/>
    <n v="9377.4500000000007"/>
    <s v="tier - 2"/>
    <s v="tier - 3"/>
    <s v="R1013"/>
    <n v="53"/>
  </r>
  <r>
    <s v="Id1203"/>
    <s v="Blake"/>
    <n v="22.42"/>
    <n v="7.96"/>
    <s v="No"/>
    <s v="No"/>
    <x v="0"/>
    <n v="0"/>
    <x v="1"/>
    <x v="2"/>
    <d v="1971-10-08T00:00:00"/>
    <n v="9361.33"/>
    <s v="tier - 2"/>
    <s v="tier - 3"/>
    <s v="R1016"/>
    <n v="51"/>
  </r>
  <r>
    <s v="Id1204"/>
    <s v="Langerak"/>
    <n v="33.18"/>
    <n v="6.01"/>
    <s v="Yes"/>
    <s v="No"/>
    <x v="0"/>
    <n v="1"/>
    <x v="1"/>
    <x v="0"/>
    <d v="1988-07-01T00:00:00"/>
    <n v="9344.2000000000007"/>
    <s v="tier - 2"/>
    <s v="tier - 3"/>
    <s v="R1021"/>
    <n v="34"/>
  </r>
  <r>
    <s v="Id1205"/>
    <s v="Bonilla"/>
    <n v="43.04"/>
    <n v="5.9"/>
    <s v="Yes"/>
    <s v="No"/>
    <x v="0"/>
    <n v="0"/>
    <x v="1"/>
    <x v="0"/>
    <d v="1996-10-12T00:00:00"/>
    <n v="9338.61"/>
    <s v="tier - 2"/>
    <s v="tier - 3"/>
    <s v="R1026"/>
    <n v="26"/>
  </r>
  <r>
    <s v="Id1206"/>
    <s v="Ciabattoni"/>
    <n v="34.15"/>
    <n v="4.49"/>
    <s v="Yes"/>
    <s v="No"/>
    <x v="0"/>
    <n v="1"/>
    <x v="1"/>
    <x v="0"/>
    <d v="1988-07-09T00:00:00"/>
    <n v="9320.26"/>
    <s v="tier - 2"/>
    <s v="tier - 3"/>
    <s v="R1012"/>
    <n v="34"/>
  </r>
  <r>
    <s v="Id1207"/>
    <s v="Escanero Palmer"/>
    <n v="25.78"/>
    <n v="6.25"/>
    <s v="No"/>
    <s v="No"/>
    <x v="0"/>
    <n v="0"/>
    <x v="1"/>
    <x v="1"/>
    <d v="1977-10-12T00:00:00"/>
    <n v="9315.41"/>
    <s v="tier - 2"/>
    <s v="tier - 3"/>
    <s v="R1024"/>
    <n v="45"/>
  </r>
  <r>
    <s v="Id1208"/>
    <s v="Lowe"/>
    <n v="21.02"/>
    <n v="9.6199999999999992"/>
    <s v="Yes"/>
    <s v="No"/>
    <x v="1"/>
    <n v="1"/>
    <x v="1"/>
    <x v="2"/>
    <d v="1963-06-08T00:00:00"/>
    <n v="9310.81"/>
    <s v="tier - 2"/>
    <s v="tier - 3"/>
    <s v="R1013"/>
    <n v="60"/>
  </r>
  <r>
    <s v="Id1209"/>
    <s v="Osmark"/>
    <n v="37.51"/>
    <n v="11.06"/>
    <s v="No"/>
    <s v="No"/>
    <x v="0"/>
    <n v="2"/>
    <x v="1"/>
    <x v="0"/>
    <d v="1973-10-16T00:00:00"/>
    <n v="9304.7000000000007"/>
    <s v="tier - 2"/>
    <s v="tier - 3"/>
    <s v="R1013"/>
    <n v="49"/>
  </r>
  <r>
    <s v="Id1210"/>
    <s v="Lawson"/>
    <n v="25.745000000000001"/>
    <n v="6.11"/>
    <s v="Yes"/>
    <s v="No"/>
    <x v="0"/>
    <n v="0"/>
    <x v="1"/>
    <x v="1"/>
    <d v="1976-11-03T00:00:00"/>
    <n v="9301.89"/>
    <s v="tier - 2"/>
    <s v="tier - 3"/>
    <s v="R1012"/>
    <n v="46"/>
  </r>
  <r>
    <s v="Id1211"/>
    <s v="Warwick"/>
    <n v="31.35"/>
    <n v="11.49"/>
    <s v="No"/>
    <s v="No"/>
    <x v="0"/>
    <n v="2"/>
    <x v="1"/>
    <x v="0"/>
    <d v="1973-09-18T00:00:00"/>
    <n v="9290.14"/>
    <s v="tier - 2"/>
    <s v="tier - 3"/>
    <s v="R1016"/>
    <n v="49"/>
  </r>
  <r>
    <s v="Id1212"/>
    <s v="Magnuson"/>
    <n v="29.83"/>
    <n v="8.68"/>
    <s v="No"/>
    <s v="No"/>
    <x v="0"/>
    <n v="2"/>
    <x v="1"/>
    <x v="1"/>
    <d v="1973-10-16T00:00:00"/>
    <n v="9288.0300000000007"/>
    <s v="tier - 2"/>
    <s v="tier - 3"/>
    <s v="R1018"/>
    <n v="49"/>
  </r>
  <r>
    <s v="Id1213"/>
    <s v="Marsh"/>
    <n v="25.49"/>
    <n v="5.68"/>
    <s v="Yes"/>
    <s v="No"/>
    <x v="1"/>
    <n v="1"/>
    <x v="1"/>
    <x v="1"/>
    <d v="1969-11-26T00:00:00"/>
    <n v="9285.8700000000008"/>
    <s v="tier - 2"/>
    <s v="tier - 3"/>
    <s v="R1013"/>
    <n v="53"/>
  </r>
  <r>
    <s v="Id1214"/>
    <s v="Kari"/>
    <n v="34.1"/>
    <n v="8.4499999999999993"/>
    <s v="No"/>
    <s v="No"/>
    <x v="0"/>
    <n v="0"/>
    <x v="1"/>
    <x v="0"/>
    <d v="1971-07-02T00:00:00"/>
    <n v="9283.56"/>
    <s v="tier - 2"/>
    <s v="tier - 3"/>
    <s v="R1013"/>
    <n v="51"/>
  </r>
  <r>
    <s v="Id1215"/>
    <s v="Standiford"/>
    <n v="25.84"/>
    <n v="8.51"/>
    <s v="No"/>
    <s v="No"/>
    <x v="0"/>
    <n v="2"/>
    <x v="1"/>
    <x v="1"/>
    <d v="1973-10-27T00:00:00"/>
    <n v="9282.48"/>
    <s v="tier - 2"/>
    <s v="tier - 3"/>
    <s v="R1016"/>
    <n v="49"/>
  </r>
  <r>
    <s v="Id1216"/>
    <s v="Sherwin"/>
    <n v="20.6"/>
    <n v="7.62"/>
    <s v="No"/>
    <s v="No"/>
    <x v="0"/>
    <n v="0"/>
    <x v="1"/>
    <x v="2"/>
    <d v="1971-08-06T00:00:00"/>
    <n v="9264.7999999999993"/>
    <s v="tier - 2"/>
    <s v="tier - 3"/>
    <s v="R1011"/>
    <n v="51"/>
  </r>
  <r>
    <s v="Id1217"/>
    <s v="Parker"/>
    <n v="28.88"/>
    <n v="10.18"/>
    <s v="No"/>
    <s v="No"/>
    <x v="0"/>
    <n v="0"/>
    <x v="1"/>
    <x v="1"/>
    <d v="1974-08-21T00:00:00"/>
    <n v="9249.5"/>
    <s v="tier - 2"/>
    <s v="tier - 3"/>
    <s v="R1012"/>
    <n v="48"/>
  </r>
  <r>
    <s v="Id1218"/>
    <s v="Blekeli"/>
    <n v="28.24"/>
    <n v="5.36"/>
    <s v="No"/>
    <s v="No"/>
    <x v="0"/>
    <n v="0"/>
    <x v="1"/>
    <x v="1"/>
    <d v="1980-10-05T00:00:00"/>
    <n v="9247.94"/>
    <s v="tier - 2"/>
    <s v="tier - 3"/>
    <s v="R1021"/>
    <n v="42"/>
  </r>
  <r>
    <s v="Id1219"/>
    <s v="Vangampleare"/>
    <n v="25.46"/>
    <n v="11.78"/>
    <s v="Yes"/>
    <s v="No"/>
    <x v="0"/>
    <n v="1"/>
    <x v="1"/>
    <x v="1"/>
    <d v="1975-12-06T00:00:00"/>
    <n v="9225.26"/>
    <s v="tier - 2"/>
    <s v="tier - 3"/>
    <s v="R1015"/>
    <n v="47"/>
  </r>
  <r>
    <s v="Id1220"/>
    <s v="Hiatt"/>
    <n v="29.64"/>
    <n v="10.82"/>
    <s v="Yes"/>
    <s v="No"/>
    <x v="0"/>
    <n v="0"/>
    <x v="1"/>
    <x v="1"/>
    <d v="1981-12-05T00:00:00"/>
    <n v="9222.4"/>
    <s v="tier - 2"/>
    <s v="tier - 3"/>
    <s v="R1019"/>
    <n v="41"/>
  </r>
  <r>
    <s v="Id1221"/>
    <s v="Tadesse"/>
    <n v="31.27"/>
    <n v="7.73"/>
    <s v="Yes"/>
    <s v="No"/>
    <x v="0"/>
    <n v="1"/>
    <x v="1"/>
    <x v="0"/>
    <d v="1986-12-25T00:00:00"/>
    <n v="9210.06"/>
    <s v="tier - 2"/>
    <s v="tier - 3"/>
    <s v="R1021"/>
    <n v="36"/>
  </r>
  <r>
    <s v="Id1222"/>
    <s v="Jaswell"/>
    <n v="19.95"/>
    <n v="6.24"/>
    <s v="Yes"/>
    <s v="No"/>
    <x v="0"/>
    <n v="0"/>
    <x v="1"/>
    <x v="2"/>
    <d v="1976-09-10T00:00:00"/>
    <n v="9193.84"/>
    <s v="tier - 2"/>
    <s v="tier - 3"/>
    <s v="R1012"/>
    <n v="46"/>
  </r>
  <r>
    <s v="Id1223"/>
    <s v="Phillips-Cook"/>
    <n v="21.3"/>
    <n v="10.42"/>
    <s v="No"/>
    <s v="No"/>
    <x v="0"/>
    <n v="2"/>
    <x v="1"/>
    <x v="2"/>
    <d v="1973-12-25T00:00:00"/>
    <n v="9182.17"/>
    <s v="tier - 2"/>
    <s v="tier - 3"/>
    <s v="R1011"/>
    <n v="49"/>
  </r>
  <r>
    <s v="Id1224"/>
    <s v="Clark"/>
    <n v="31.635000000000002"/>
    <n v="11.11"/>
    <s v="No"/>
    <s v="No"/>
    <x v="0"/>
    <n v="0"/>
    <x v="1"/>
    <x v="0"/>
    <d v="1971-12-29T00:00:00"/>
    <n v="9174.14"/>
    <s v="tier - 2"/>
    <s v="tier - 3"/>
    <s v="R1012"/>
    <n v="51"/>
  </r>
  <r>
    <s v="Id1225"/>
    <s v="Wang"/>
    <n v="23.9"/>
    <n v="7.67"/>
    <s v="Yes"/>
    <s v="No"/>
    <x v="0"/>
    <n v="2"/>
    <x v="1"/>
    <x v="2"/>
    <d v="1970-10-24T00:00:00"/>
    <n v="9171.75"/>
    <s v="tier - 2"/>
    <s v="tier - 3"/>
    <s v="R1012"/>
    <n v="52"/>
  </r>
  <r>
    <s v="Id1226"/>
    <s v="Desruisseaux"/>
    <n v="34.15"/>
    <n v="6.15"/>
    <s v="No"/>
    <s v="No"/>
    <x v="0"/>
    <n v="0"/>
    <x v="1"/>
    <x v="0"/>
    <d v="1990-08-23T00:00:00"/>
    <n v="9159.51"/>
    <s v="tier - 2"/>
    <s v="tier - 3"/>
    <s v="R1021"/>
    <n v="32"/>
  </r>
  <r>
    <s v="Id1227"/>
    <s v="Ripp"/>
    <n v="28.71"/>
    <n v="5.71"/>
    <s v="No"/>
    <s v="No"/>
    <x v="0"/>
    <n v="0"/>
    <x v="1"/>
    <x v="1"/>
    <d v="1982-12-08T00:00:00"/>
    <n v="9147.5"/>
    <s v="tier - 2"/>
    <s v="tier - 3"/>
    <s v="R1012"/>
    <n v="40"/>
  </r>
  <r>
    <s v="Id1228"/>
    <s v="Harris"/>
    <n v="36.700000000000003"/>
    <n v="8.6999999999999993"/>
    <s v="Yes"/>
    <s v="No"/>
    <x v="0"/>
    <n v="2"/>
    <x v="1"/>
    <x v="0"/>
    <d v="1970-10-18T00:00:00"/>
    <n v="9144.57"/>
    <s v="tier - 2"/>
    <s v="tier - 3"/>
    <s v="R1011"/>
    <n v="52"/>
  </r>
  <r>
    <s v="Id1229"/>
    <s v="Shafer"/>
    <n v="34.1"/>
    <n v="9.0399999999999991"/>
    <s v="Yes"/>
    <s v="No"/>
    <x v="0"/>
    <n v="2"/>
    <x v="1"/>
    <x v="0"/>
    <d v="1970-08-12T00:00:00"/>
    <n v="9140.9500000000007"/>
    <s v="tier - 2"/>
    <s v="tier - 3"/>
    <s v="R1013"/>
    <n v="52"/>
  </r>
  <r>
    <s v="Id1230"/>
    <s v="Hemesath"/>
    <n v="25.7"/>
    <n v="5.61"/>
    <s v="No"/>
    <s v="No"/>
    <x v="0"/>
    <n v="0"/>
    <x v="1"/>
    <x v="1"/>
    <d v="1977-12-02T00:00:00"/>
    <n v="9101.7999999999993"/>
    <s v="tier - 2"/>
    <s v="tier - 3"/>
    <s v="R1011"/>
    <n v="45"/>
  </r>
  <r>
    <s v="Id1231"/>
    <s v="Vinci"/>
    <n v="21.68"/>
    <n v="8.1199999999999992"/>
    <s v="No"/>
    <s v="No"/>
    <x v="0"/>
    <n v="0"/>
    <x v="1"/>
    <x v="2"/>
    <d v="1965-11-09T00:00:00"/>
    <n v="9095.94"/>
    <s v="tier - 2"/>
    <s v="tier - 3"/>
    <s v="R1011"/>
    <n v="57"/>
  </r>
  <r>
    <s v="Id1232"/>
    <s v="Diamond-Husmann"/>
    <n v="25.175000000000001"/>
    <n v="4.74"/>
    <s v="No"/>
    <s v="No"/>
    <x v="0"/>
    <n v="0"/>
    <x v="1"/>
    <x v="1"/>
    <d v="1977-11-04T00:00:00"/>
    <n v="9095.07"/>
    <s v="tier - 2"/>
    <s v="tier - 3"/>
    <s v="R1024"/>
    <n v="45"/>
  </r>
  <r>
    <s v="Id1233"/>
    <s v="Soto"/>
    <n v="44.77"/>
    <n v="4.0599999999999996"/>
    <s v="No"/>
    <s v="No"/>
    <x v="0"/>
    <n v="2"/>
    <x v="1"/>
    <x v="0"/>
    <d v="1972-12-02T00:00:00"/>
    <n v="9058.73"/>
    <s v="tier - 2"/>
    <s v="tier - 3"/>
    <s v="R1013"/>
    <n v="50"/>
  </r>
  <r>
    <s v="Id1234"/>
    <s v="Howard"/>
    <n v="37.07"/>
    <n v="5.69"/>
    <s v="No"/>
    <s v="No"/>
    <x v="0"/>
    <n v="2"/>
    <x v="1"/>
    <x v="0"/>
    <d v="1972-12-07T00:00:00"/>
    <n v="9048.0300000000007"/>
    <s v="tier - 2"/>
    <s v="tier - 3"/>
    <s v="R1013"/>
    <n v="50"/>
  </r>
  <r>
    <s v="Id1235"/>
    <s v="Patrick"/>
    <n v="39.799999999999997"/>
    <n v="5.66"/>
    <s v="No"/>
    <s v="No"/>
    <x v="1"/>
    <n v="1"/>
    <x v="1"/>
    <x v="0"/>
    <d v="1993-12-01T00:00:00"/>
    <n v="9010.2000000000007"/>
    <s v="tier - 2"/>
    <s v="tier - 3"/>
    <s v="R1026"/>
    <n v="29"/>
  </r>
  <r>
    <s v="Id1236"/>
    <s v="Dacko"/>
    <n v="26.36"/>
    <n v="4.32"/>
    <s v="No"/>
    <s v="No"/>
    <x v="1"/>
    <n v="1"/>
    <x v="1"/>
    <x v="1"/>
    <d v="1979-12-16T00:00:00"/>
    <n v="8998.43"/>
    <s v="tier - 2"/>
    <s v="tier - 3"/>
    <s v="R1025"/>
    <n v="43"/>
  </r>
  <r>
    <s v="Id1237"/>
    <s v="Glassey"/>
    <n v="29.925000000000001"/>
    <n v="8.2899999999999991"/>
    <s v="No"/>
    <s v="No"/>
    <x v="0"/>
    <n v="2"/>
    <x v="1"/>
    <x v="1"/>
    <d v="1973-10-11T00:00:00"/>
    <n v="8988.16"/>
    <s v="tier - 2"/>
    <s v="tier - 3"/>
    <s v="R1012"/>
    <n v="49"/>
  </r>
  <r>
    <s v="Id1238"/>
    <s v="Frechette"/>
    <n v="37.29"/>
    <n v="10.46"/>
    <s v="No"/>
    <s v="No"/>
    <x v="0"/>
    <n v="0"/>
    <x v="1"/>
    <x v="0"/>
    <d v="1974-07-21T00:00:00"/>
    <n v="8978.19"/>
    <s v="tier - 2"/>
    <s v="tier - 3"/>
    <s v="R1013"/>
    <n v="48"/>
  </r>
  <r>
    <s v="Id1239"/>
    <s v="Benitez"/>
    <n v="30.2"/>
    <n v="11.96"/>
    <s v="No"/>
    <s v="No"/>
    <x v="0"/>
    <n v="0"/>
    <x v="1"/>
    <x v="0"/>
    <d v="1974-09-08T00:00:00"/>
    <n v="8968.33"/>
    <s v="tier - 2"/>
    <s v="tier - 3"/>
    <s v="R1011"/>
    <n v="48"/>
  </r>
  <r>
    <s v="Id1240"/>
    <s v="Gauthier"/>
    <n v="24.225000000000001"/>
    <n v="4.25"/>
    <s v="Yes"/>
    <s v="No"/>
    <x v="1"/>
    <n v="1"/>
    <x v="1"/>
    <x v="2"/>
    <d v="1983-07-15T00:00:00"/>
    <n v="8965.7999999999993"/>
    <s v="tier - 2"/>
    <s v="tier - 3"/>
    <s v="R1012"/>
    <n v="39"/>
  </r>
  <r>
    <s v="Id1241"/>
    <s v="Fazioli"/>
    <n v="31.445"/>
    <n v="8.33"/>
    <s v="No"/>
    <s v="No"/>
    <x v="0"/>
    <n v="0"/>
    <x v="1"/>
    <x v="0"/>
    <d v="1974-08-17T00:00:00"/>
    <n v="8964.06"/>
    <s v="tier - 2"/>
    <s v="tier - 3"/>
    <s v="R1016"/>
    <n v="48"/>
  </r>
  <r>
    <s v="Id1242"/>
    <s v="Chorney"/>
    <n v="38.880000000000003"/>
    <n v="4.29"/>
    <s v="No"/>
    <s v="No"/>
    <x v="0"/>
    <n v="1"/>
    <x v="1"/>
    <x v="0"/>
    <d v="1992-09-27T00:00:00"/>
    <n v="8954.99"/>
    <s v="tier - 2"/>
    <s v="tier - 3"/>
    <s v="R1026"/>
    <n v="30"/>
  </r>
  <r>
    <s v="Id1243"/>
    <s v="Dannenhauer"/>
    <n v="43.89"/>
    <n v="6.32"/>
    <s v="Yes"/>
    <s v="No"/>
    <x v="0"/>
    <n v="0"/>
    <x v="1"/>
    <x v="0"/>
    <d v="1976-12-25T00:00:00"/>
    <n v="8944.1200000000008"/>
    <s v="tier - 2"/>
    <s v="tier - 3"/>
    <s v="R1013"/>
    <n v="46"/>
  </r>
  <r>
    <s v="Id1244"/>
    <s v="McComb"/>
    <n v="25.6"/>
    <n v="5.65"/>
    <s v="No"/>
    <s v="No"/>
    <x v="0"/>
    <n v="2"/>
    <x v="1"/>
    <x v="1"/>
    <d v="1972-06-06T00:00:00"/>
    <n v="8932.08"/>
    <s v="tier - 2"/>
    <s v="tier - 3"/>
    <s v="R1011"/>
    <n v="51"/>
  </r>
  <r>
    <s v="Id1245"/>
    <s v="Blake"/>
    <n v="29.545000000000002"/>
    <n v="8.41"/>
    <s v="Yes"/>
    <s v="No"/>
    <x v="0"/>
    <n v="1"/>
    <x v="1"/>
    <x v="1"/>
    <d v="1975-07-07T00:00:00"/>
    <n v="8930.93"/>
    <s v="tier - 2"/>
    <s v="tier - 3"/>
    <s v="R1012"/>
    <n v="47"/>
  </r>
  <r>
    <s v="Id1246"/>
    <s v="Sambasivam"/>
    <n v="23.25"/>
    <n v="11.96"/>
    <s v="Yes"/>
    <s v="No"/>
    <x v="0"/>
    <n v="0"/>
    <x v="1"/>
    <x v="2"/>
    <d v="1967-09-06T00:00:00"/>
    <n v="8908.4699999999993"/>
    <s v="tier - 2"/>
    <s v="tier - 3"/>
    <s v="R1013"/>
    <n v="55"/>
  </r>
  <r>
    <s v="Id1247"/>
    <s v="Maina"/>
    <n v="43.95"/>
    <n v="5.17"/>
    <s v="Yes"/>
    <s v="No"/>
    <x v="1"/>
    <n v="1"/>
    <x v="1"/>
    <x v="0"/>
    <d v="1997-11-28T00:00:00"/>
    <n v="8906.14"/>
    <s v="tier - 2"/>
    <s v="tier - 3"/>
    <s v="R1012"/>
    <n v="25"/>
  </r>
  <r>
    <s v="Id1248"/>
    <s v="Keshian"/>
    <n v="21.85"/>
    <n v="8.76"/>
    <s v="No"/>
    <s v="No"/>
    <x v="0"/>
    <n v="0"/>
    <x v="1"/>
    <x v="2"/>
    <d v="1978-12-16T00:00:00"/>
    <n v="8891.14"/>
    <s v="tier - 2"/>
    <s v="tier - 3"/>
    <s v="R1017"/>
    <n v="44"/>
  </r>
  <r>
    <s v="Id1249"/>
    <s v="Maas"/>
    <n v="25.73"/>
    <n v="7.99"/>
    <s v="No"/>
    <s v="No"/>
    <x v="0"/>
    <n v="2"/>
    <x v="1"/>
    <x v="1"/>
    <d v="1973-09-09T00:00:00"/>
    <n v="8890.59"/>
    <s v="tier - 2"/>
    <s v="tier - 3"/>
    <s v="R1012"/>
    <n v="49"/>
  </r>
  <r>
    <s v="Id1250"/>
    <s v="Sinasac"/>
    <n v="32.229999999999997"/>
    <n v="8.59"/>
    <s v="No"/>
    <s v="No"/>
    <x v="0"/>
    <n v="0"/>
    <x v="1"/>
    <x v="0"/>
    <d v="1974-06-18T00:00:00"/>
    <n v="8871.15"/>
    <s v="tier - 2"/>
    <s v="tier - 3"/>
    <s v="R1013"/>
    <n v="48"/>
  </r>
  <r>
    <s v="Id1251"/>
    <s v="Van De Kamp"/>
    <n v="32.204999999999998"/>
    <n v="6.14"/>
    <s v="No"/>
    <s v="No"/>
    <x v="0"/>
    <n v="2"/>
    <x v="1"/>
    <x v="0"/>
    <d v="1972-11-22T00:00:00"/>
    <n v="8835.26"/>
    <s v="tier - 2"/>
    <s v="tier - 3"/>
    <s v="R1012"/>
    <n v="50"/>
  </r>
  <r>
    <s v="Id1252"/>
    <s v="Ruffo"/>
    <n v="26.41"/>
    <n v="4.08"/>
    <s v="No"/>
    <s v="No"/>
    <x v="0"/>
    <n v="2"/>
    <x v="1"/>
    <x v="1"/>
    <d v="1972-11-14T00:00:00"/>
    <n v="8827.2099999999991"/>
    <s v="tier - 2"/>
    <s v="tier - 3"/>
    <s v="R1012"/>
    <n v="50"/>
  </r>
  <r>
    <s v="Id1253"/>
    <s v="Long"/>
    <n v="30.2"/>
    <n v="6.25"/>
    <s v="Yes"/>
    <s v="No"/>
    <x v="0"/>
    <n v="0"/>
    <x v="1"/>
    <x v="0"/>
    <d v="1976-07-14T00:00:00"/>
    <n v="8825.09"/>
    <s v="tier - 2"/>
    <s v="tier - 3"/>
    <s v="R1011"/>
    <n v="46"/>
  </r>
  <r>
    <s v="Id1254"/>
    <s v="Rohde"/>
    <n v="31.26"/>
    <n v="5.94"/>
    <s v="Yes"/>
    <s v="No"/>
    <x v="0"/>
    <n v="1"/>
    <x v="1"/>
    <x v="0"/>
    <d v="1988-08-22T00:00:00"/>
    <n v="8824.27"/>
    <s v="tier - 2"/>
    <s v="tier - 3"/>
    <s v="R1025"/>
    <n v="34"/>
  </r>
  <r>
    <s v="Id1255"/>
    <s v="Bonzi"/>
    <n v="33.725000000000001"/>
    <n v="6.45"/>
    <s v="Yes"/>
    <s v="No"/>
    <x v="0"/>
    <n v="0"/>
    <x v="1"/>
    <x v="0"/>
    <d v="1976-10-19T00:00:00"/>
    <n v="8823.99"/>
    <s v="tier - 2"/>
    <s v="tier - 3"/>
    <s v="R1024"/>
    <n v="46"/>
  </r>
  <r>
    <s v="Id1256"/>
    <s v="Moore"/>
    <n v="28.9"/>
    <n v="5.74"/>
    <s v="Yes"/>
    <s v="No"/>
    <x v="0"/>
    <n v="0"/>
    <x v="1"/>
    <x v="1"/>
    <d v="1976-06-14T00:00:00"/>
    <n v="8823.2800000000007"/>
    <s v="tier - 2"/>
    <s v="tier - 3"/>
    <s v="R1011"/>
    <n v="46"/>
  </r>
  <r>
    <s v="Id1257"/>
    <s v="McGrane"/>
    <n v="45.69"/>
    <n v="4.43"/>
    <s v="Yes"/>
    <s v="No"/>
    <x v="0"/>
    <n v="0"/>
    <x v="1"/>
    <x v="0"/>
    <d v="2001-11-07T00:00:00"/>
    <n v="8821.8799999999992"/>
    <s v="tier - 2"/>
    <s v="tier - 3"/>
    <s v="R1023"/>
    <n v="21"/>
  </r>
  <r>
    <s v="Id1258"/>
    <s v="Stepnowski"/>
    <n v="21.03"/>
    <n v="6.5"/>
    <s v="No"/>
    <s v="No"/>
    <x v="0"/>
    <n v="0"/>
    <x v="1"/>
    <x v="2"/>
    <d v="1965-08-29T00:00:00"/>
    <n v="8800.49"/>
    <s v="tier - 2"/>
    <s v="tier - 3"/>
    <s v="R1013"/>
    <n v="57"/>
  </r>
  <r>
    <s v="Id1259"/>
    <s v="Merkle"/>
    <n v="37"/>
    <n v="8.75"/>
    <s v="No"/>
    <s v="No"/>
    <x v="0"/>
    <n v="0"/>
    <x v="1"/>
    <x v="0"/>
    <d v="1971-06-18T00:00:00"/>
    <n v="8798.59"/>
    <s v="tier - 2"/>
    <s v="tier - 3"/>
    <s v="R1011"/>
    <n v="51"/>
  </r>
  <r>
    <s v="Id1260"/>
    <s v="Schaefer"/>
    <n v="25.4"/>
    <n v="11.96"/>
    <s v="No"/>
    <s v="No"/>
    <x v="0"/>
    <n v="0"/>
    <x v="1"/>
    <x v="1"/>
    <d v="1971-08-23T00:00:00"/>
    <n v="8782.4699999999993"/>
    <s v="tier - 2"/>
    <s v="tier - 3"/>
    <s v="R1011"/>
    <n v="51"/>
  </r>
  <r>
    <s v="Id1261"/>
    <s v="Vigneron"/>
    <n v="32.299999999999997"/>
    <n v="10.54"/>
    <s v="No"/>
    <s v="No"/>
    <x v="0"/>
    <n v="0"/>
    <x v="1"/>
    <x v="0"/>
    <d v="1974-09-06T00:00:00"/>
    <n v="8765.25"/>
    <s v="tier - 2"/>
    <s v="tier - 3"/>
    <s v="R1012"/>
    <n v="48"/>
  </r>
  <r>
    <s v="Id1262"/>
    <s v="Mucci"/>
    <n v="23.94"/>
    <n v="4.54"/>
    <s v="Yes"/>
    <s v="No"/>
    <x v="1"/>
    <n v="1"/>
    <x v="1"/>
    <x v="2"/>
    <d v="1969-09-09T00:00:00"/>
    <n v="8760.1200000000008"/>
    <s v="tier - 2"/>
    <s v="tier - 3"/>
    <s v="R1013"/>
    <n v="53"/>
  </r>
  <r>
    <s v="Id1263"/>
    <s v="MacDonald"/>
    <n v="46.4"/>
    <n v="5.71"/>
    <s v="No"/>
    <s v="No"/>
    <x v="0"/>
    <n v="0"/>
    <x v="1"/>
    <x v="0"/>
    <d v="1999-08-23T00:00:00"/>
    <n v="8747.68"/>
    <s v="tier - 2"/>
    <s v="tier - 3"/>
    <s v="R1011"/>
    <n v="23"/>
  </r>
  <r>
    <s v="Id1264"/>
    <s v="Deng"/>
    <n v="40.375"/>
    <n v="6.25"/>
    <s v="Yes"/>
    <s v="No"/>
    <x v="0"/>
    <n v="0"/>
    <x v="1"/>
    <x v="0"/>
    <d v="1976-06-17T00:00:00"/>
    <n v="8733.23"/>
    <s v="tier - 2"/>
    <s v="tier - 3"/>
    <s v="R1012"/>
    <n v="46"/>
  </r>
  <r>
    <s v="Id1265"/>
    <s v="De Mata"/>
    <n v="28.7"/>
    <n v="9.4700000000000006"/>
    <s v="No"/>
    <s v="No"/>
    <x v="0"/>
    <n v="2"/>
    <x v="1"/>
    <x v="1"/>
    <d v="1973-06-25T00:00:00"/>
    <n v="8703.4599999999991"/>
    <s v="tier - 2"/>
    <s v="tier - 3"/>
    <s v="R1011"/>
    <n v="49"/>
  </r>
  <r>
    <s v="Id1266"/>
    <s v="Strickland"/>
    <n v="26.63"/>
    <n v="5.7"/>
    <s v="No"/>
    <s v="No"/>
    <x v="0"/>
    <n v="0"/>
    <x v="1"/>
    <x v="1"/>
    <d v="1980-10-28T00:00:00"/>
    <n v="8701.84"/>
    <s v="tier - 2"/>
    <s v="tier - 3"/>
    <s v="R1021"/>
    <n v="42"/>
  </r>
  <r>
    <s v="Id1267"/>
    <s v="Cheney"/>
    <n v="22.515000000000001"/>
    <n v="11.18"/>
    <s v="No"/>
    <s v="No"/>
    <x v="0"/>
    <n v="2"/>
    <x v="1"/>
    <x v="2"/>
    <d v="1973-10-11T00:00:00"/>
    <n v="8688.86"/>
    <s v="tier - 2"/>
    <s v="tier - 3"/>
    <s v="R1017"/>
    <n v="49"/>
  </r>
  <r>
    <s v="Id1268"/>
    <s v="Godoy"/>
    <n v="36.575000000000003"/>
    <n v="10.98"/>
    <s v="No"/>
    <s v="No"/>
    <x v="0"/>
    <n v="0"/>
    <x v="1"/>
    <x v="0"/>
    <d v="1974-08-16T00:00:00"/>
    <n v="8671.19"/>
    <s v="tier - 2"/>
    <s v="tier - 3"/>
    <s v="R1012"/>
    <n v="48"/>
  </r>
  <r>
    <s v="Id1269"/>
    <s v="Rider"/>
    <n v="23.66"/>
    <n v="5.1100000000000003"/>
    <s v="Yes"/>
    <s v="No"/>
    <x v="1"/>
    <n v="1"/>
    <x v="1"/>
    <x v="2"/>
    <d v="1969-08-10T00:00:00"/>
    <n v="8665.14"/>
    <s v="tier - 2"/>
    <s v="tier - 3"/>
    <s v="R1013"/>
    <n v="53"/>
  </r>
  <r>
    <s v="Id1270"/>
    <s v="Evans"/>
    <n v="18.62"/>
    <n v="10.24"/>
    <s v="No"/>
    <s v="No"/>
    <x v="0"/>
    <n v="0"/>
    <x v="1"/>
    <x v="2"/>
    <d v="1965-10-21T00:00:00"/>
    <n v="8665.09"/>
    <s v="tier - 2"/>
    <s v="tier - 3"/>
    <s v="R1012"/>
    <n v="57"/>
  </r>
  <r>
    <s v="Id1271"/>
    <s v="Anderson"/>
    <n v="19.190000000000001"/>
    <n v="7.71"/>
    <s v="Yes"/>
    <s v="No"/>
    <x v="0"/>
    <n v="1"/>
    <x v="1"/>
    <x v="2"/>
    <d v="1975-08-03T00:00:00"/>
    <n v="8627.5400000000009"/>
    <s v="tier - 2"/>
    <s v="tier - 3"/>
    <s v="R1017"/>
    <n v="47"/>
  </r>
  <r>
    <s v="Id1272"/>
    <s v="Walters"/>
    <n v="27.5"/>
    <n v="6.03"/>
    <s v="No"/>
    <s v="No"/>
    <x v="0"/>
    <n v="0"/>
    <x v="1"/>
    <x v="1"/>
    <d v="1977-09-02T00:00:00"/>
    <n v="8615.2999999999993"/>
    <s v="tier - 2"/>
    <s v="tier - 3"/>
    <s v="R1011"/>
    <n v="45"/>
  </r>
  <r>
    <s v="Id1273"/>
    <s v="Leboeuf"/>
    <n v="27.36"/>
    <n v="5.96"/>
    <s v="No"/>
    <s v="No"/>
    <x v="1"/>
    <n v="1"/>
    <x v="1"/>
    <x v="1"/>
    <d v="1979-07-17T00:00:00"/>
    <n v="8606.2199999999993"/>
    <s v="tier - 2"/>
    <s v="tier - 3"/>
    <s v="R1014"/>
    <n v="43"/>
  </r>
  <r>
    <s v="Id1274"/>
    <s v="Scheibel"/>
    <n v="20.350000000000001"/>
    <n v="4.16"/>
    <s v="No"/>
    <s v="No"/>
    <x v="0"/>
    <n v="0"/>
    <x v="1"/>
    <x v="2"/>
    <d v="1977-10-15T00:00:00"/>
    <n v="8605.36"/>
    <s v="tier - 2"/>
    <s v="tier - 3"/>
    <s v="R1013"/>
    <n v="45"/>
  </r>
  <r>
    <s v="Id1275"/>
    <s v="Ritter"/>
    <n v="24.035"/>
    <n v="6.11"/>
    <s v="No"/>
    <s v="No"/>
    <x v="0"/>
    <n v="0"/>
    <x v="1"/>
    <x v="2"/>
    <d v="1977-11-12T00:00:00"/>
    <n v="8604.48"/>
    <s v="tier - 2"/>
    <s v="tier - 3"/>
    <s v="R1016"/>
    <n v="45"/>
  </r>
  <r>
    <s v="Id1276"/>
    <s v="Deeg"/>
    <n v="23.56"/>
    <n v="5.97"/>
    <s v="No"/>
    <s v="No"/>
    <x v="0"/>
    <n v="0"/>
    <x v="1"/>
    <x v="2"/>
    <d v="1977-09-24T00:00:00"/>
    <n v="8603.82"/>
    <s v="tier - 2"/>
    <s v="tier - 3"/>
    <s v="R1019"/>
    <n v="45"/>
  </r>
  <r>
    <s v="Id1277"/>
    <s v="Pretot"/>
    <n v="27.17"/>
    <n v="10.81"/>
    <s v="No"/>
    <s v="No"/>
    <x v="0"/>
    <n v="2"/>
    <x v="1"/>
    <x v="1"/>
    <d v="1973-07-11T00:00:00"/>
    <n v="8601.33"/>
    <s v="tier - 2"/>
    <s v="tier - 3"/>
    <s v="R1013"/>
    <n v="49"/>
  </r>
  <r>
    <s v="Id1278"/>
    <s v="Willsey"/>
    <n v="34.32"/>
    <n v="5.7"/>
    <s v="Yes"/>
    <s v="No"/>
    <x v="1"/>
    <n v="1"/>
    <x v="1"/>
    <x v="0"/>
    <d v="1983-07-25T00:00:00"/>
    <n v="8596.83"/>
    <s v="tier - 2"/>
    <s v="tier - 3"/>
    <s v="R1013"/>
    <n v="39"/>
  </r>
  <r>
    <s v="Id1279"/>
    <s v="Roach"/>
    <n v="23.87"/>
    <n v="4.7699999999999996"/>
    <s v="Yes"/>
    <s v="No"/>
    <x v="1"/>
    <n v="1"/>
    <x v="1"/>
    <x v="2"/>
    <d v="1983-12-30T00:00:00"/>
    <n v="8582.2999999999993"/>
    <s v="tier - 2"/>
    <s v="tier - 3"/>
    <s v="R1013"/>
    <n v="39"/>
  </r>
  <r>
    <s v="Id1280"/>
    <s v="Jacobsen"/>
    <n v="30.15"/>
    <n v="4.25"/>
    <s v="No"/>
    <s v="No"/>
    <x v="0"/>
    <n v="1"/>
    <x v="1"/>
    <x v="0"/>
    <d v="1987-11-11T00:00:00"/>
    <n v="8573.2999999999993"/>
    <s v="tier - 2"/>
    <s v="tier - 3"/>
    <s v="R1021"/>
    <n v="35"/>
  </r>
  <r>
    <s v="Id1281"/>
    <s v="O'Hora"/>
    <n v="26.36"/>
    <n v="5.52"/>
    <s v="No"/>
    <s v="No"/>
    <x v="0"/>
    <n v="0"/>
    <x v="1"/>
    <x v="1"/>
    <d v="1982-12-06T00:00:00"/>
    <n v="8572.0400000000009"/>
    <s v="tier - 2"/>
    <s v="tier - 3"/>
    <s v="R1021"/>
    <n v="40"/>
  </r>
  <r>
    <s v="Id1282"/>
    <s v="Amato"/>
    <n v="45.32"/>
    <n v="6.53"/>
    <s v="Yes"/>
    <s v="No"/>
    <x v="0"/>
    <n v="1"/>
    <x v="1"/>
    <x v="0"/>
    <d v="1975-09-26T00:00:00"/>
    <n v="8569.86"/>
    <s v="tier - 2"/>
    <s v="tier - 3"/>
    <s v="R1013"/>
    <n v="47"/>
  </r>
  <r>
    <s v="Id1283"/>
    <s v="Reed"/>
    <n v="31.93"/>
    <n v="4.82"/>
    <s v="Yes"/>
    <s v="No"/>
    <x v="0"/>
    <n v="1"/>
    <x v="1"/>
    <x v="0"/>
    <d v="1988-09-21T00:00:00"/>
    <n v="8567.25"/>
    <s v="tier - 2"/>
    <s v="tier - 3"/>
    <s v="R1012"/>
    <n v="34"/>
  </r>
  <r>
    <s v="Id1284"/>
    <s v="Wegner"/>
    <n v="36"/>
    <n v="11.94"/>
    <s v="Yes"/>
    <s v="No"/>
    <x v="0"/>
    <n v="1"/>
    <x v="1"/>
    <x v="0"/>
    <d v="1975-08-21T00:00:00"/>
    <n v="8556.91"/>
    <s v="tier - 2"/>
    <s v="tier - 3"/>
    <s v="R1011"/>
    <n v="47"/>
  </r>
  <r>
    <s v="Id1285"/>
    <s v="Bokun"/>
    <n v="32"/>
    <n v="7.85"/>
    <s v="Yes"/>
    <s v="No"/>
    <x v="0"/>
    <n v="1"/>
    <x v="1"/>
    <x v="0"/>
    <d v="1975-08-06T00:00:00"/>
    <n v="8551.35"/>
    <s v="tier - 2"/>
    <s v="tier - 3"/>
    <s v="R1011"/>
    <n v="47"/>
  </r>
  <r>
    <s v="Id1286"/>
    <s v="Ainsley"/>
    <n v="29.37"/>
    <n v="8.01"/>
    <s v="Yes"/>
    <s v="No"/>
    <x v="0"/>
    <n v="1"/>
    <x v="1"/>
    <x v="1"/>
    <d v="1983-12-12T00:00:00"/>
    <n v="8547.69"/>
    <s v="tier - 2"/>
    <s v="tier - 3"/>
    <s v="R1013"/>
    <n v="39"/>
  </r>
  <r>
    <s v="Id1287"/>
    <s v="Foster"/>
    <n v="23.6"/>
    <n v="7.4"/>
    <s v="Yes"/>
    <s v="No"/>
    <x v="0"/>
    <n v="1"/>
    <x v="1"/>
    <x v="2"/>
    <d v="1975-11-06T00:00:00"/>
    <n v="8539.67"/>
    <s v="tier - 2"/>
    <s v="tier - 3"/>
    <s v="R1011"/>
    <n v="47"/>
  </r>
  <r>
    <s v="Id1288"/>
    <s v="Overpeck"/>
    <n v="33.155000000000001"/>
    <n v="8.3800000000000008"/>
    <s v="Yes"/>
    <s v="No"/>
    <x v="0"/>
    <n v="0"/>
    <x v="1"/>
    <x v="0"/>
    <d v="1981-12-27T00:00:00"/>
    <n v="8538.2900000000009"/>
    <s v="tier - 2"/>
    <s v="tier - 3"/>
    <s v="R1024"/>
    <n v="41"/>
  </r>
  <r>
    <s v="Id1289"/>
    <s v="Levine"/>
    <n v="24.32"/>
    <n v="11.56"/>
    <s v="Yes"/>
    <s v="No"/>
    <x v="0"/>
    <n v="1"/>
    <x v="1"/>
    <x v="2"/>
    <d v="1983-07-24T00:00:00"/>
    <n v="8534.67"/>
    <s v="tier - 2"/>
    <s v="tier - 3"/>
    <s v="R1024"/>
    <n v="39"/>
  </r>
  <r>
    <s v="Id1290"/>
    <s v="Jean"/>
    <n v="36.299999999999997"/>
    <n v="4.6100000000000003"/>
    <s v="No"/>
    <s v="No"/>
    <x v="0"/>
    <n v="0"/>
    <x v="1"/>
    <x v="0"/>
    <d v="1977-07-26T00:00:00"/>
    <n v="8527.5300000000007"/>
    <s v="tier - 2"/>
    <s v="tier - 3"/>
    <s v="R1013"/>
    <n v="45"/>
  </r>
  <r>
    <s v="Id1291"/>
    <s v="Wild"/>
    <n v="34.4"/>
    <n v="4.95"/>
    <s v="No"/>
    <s v="No"/>
    <x v="1"/>
    <n v="1"/>
    <x v="1"/>
    <x v="0"/>
    <d v="1979-08-13T00:00:00"/>
    <n v="8522"/>
    <s v="tier - 2"/>
    <s v="tier - 3"/>
    <s v="R1011"/>
    <n v="43"/>
  </r>
  <r>
    <s v="Id1292"/>
    <s v="Tabor"/>
    <n v="30.9"/>
    <n v="5.04"/>
    <s v="No"/>
    <s v="No"/>
    <x v="0"/>
    <n v="0"/>
    <x v="1"/>
    <x v="0"/>
    <d v="1977-12-29T00:00:00"/>
    <n v="8520.0300000000007"/>
    <s v="tier - 2"/>
    <s v="tier - 3"/>
    <s v="R1011"/>
    <n v="45"/>
  </r>
  <r>
    <s v="Id1293"/>
    <s v="Steffen"/>
    <n v="28.6"/>
    <n v="5.42"/>
    <s v="No"/>
    <s v="No"/>
    <x v="0"/>
    <n v="0"/>
    <x v="1"/>
    <x v="1"/>
    <d v="1977-06-21T00:00:00"/>
    <n v="8516.83"/>
    <s v="tier - 2"/>
    <s v="tier - 3"/>
    <s v="R1013"/>
    <n v="45"/>
  </r>
  <r>
    <s v="Id1294"/>
    <s v="Tadich"/>
    <n v="27.83"/>
    <n v="5.39"/>
    <s v="No"/>
    <s v="No"/>
    <x v="0"/>
    <n v="0"/>
    <x v="1"/>
    <x v="1"/>
    <d v="1977-12-26T00:00:00"/>
    <n v="8515.76"/>
    <s v="tier - 2"/>
    <s v="tier - 3"/>
    <s v="R1013"/>
    <n v="45"/>
  </r>
  <r>
    <s v="Id1295"/>
    <s v="Christenson"/>
    <n v="39.64"/>
    <n v="6"/>
    <s v="No"/>
    <s v="No"/>
    <x v="1"/>
    <n v="1"/>
    <x v="1"/>
    <x v="0"/>
    <d v="1993-11-10T00:00:00"/>
    <n v="8471.65"/>
    <s v="tier - 2"/>
    <s v="tier - 3"/>
    <s v="R1012"/>
    <n v="29"/>
  </r>
  <r>
    <s v="Id1296"/>
    <s v="Shell"/>
    <n v="38.479999999999997"/>
    <n v="6.02"/>
    <s v="No"/>
    <s v="No"/>
    <x v="0"/>
    <n v="1"/>
    <x v="1"/>
    <x v="0"/>
    <d v="1992-09-09T00:00:00"/>
    <n v="8466.35"/>
    <s v="tier - 2"/>
    <s v="tier - 3"/>
    <s v="R1012"/>
    <n v="30"/>
  </r>
  <r>
    <s v="Id1297"/>
    <s v="Rao"/>
    <n v="36.200000000000003"/>
    <n v="4.62"/>
    <s v="No"/>
    <s v="No"/>
    <x v="0"/>
    <n v="2"/>
    <x v="1"/>
    <x v="0"/>
    <d v="1972-12-26T00:00:00"/>
    <n v="8457.82"/>
    <s v="tier - 2"/>
    <s v="tier - 3"/>
    <s v="R1011"/>
    <n v="50"/>
  </r>
  <r>
    <s v="Id1298"/>
    <s v="Myers"/>
    <n v="27.13"/>
    <n v="5.59"/>
    <s v="No"/>
    <s v="No"/>
    <x v="0"/>
    <n v="1"/>
    <x v="1"/>
    <x v="1"/>
    <d v="1984-06-19T00:00:00"/>
    <n v="8450.82"/>
    <s v="tier - 2"/>
    <s v="tier - 3"/>
    <s v="R1025"/>
    <n v="38"/>
  </r>
  <r>
    <s v="Id1299"/>
    <s v="McLean"/>
    <n v="20.75"/>
    <n v="5.18"/>
    <s v="Yes"/>
    <s v="No"/>
    <x v="0"/>
    <n v="2"/>
    <x v="1"/>
    <x v="2"/>
    <d v="1966-06-12T00:00:00"/>
    <n v="8448.66"/>
    <s v="tier - 2"/>
    <s v="tier - 3"/>
    <s v="R1013"/>
    <n v="56"/>
  </r>
  <r>
    <s v="Id1300"/>
    <s v="Gomez"/>
    <n v="26.6"/>
    <n v="6.29"/>
    <s v="No"/>
    <s v="No"/>
    <x v="0"/>
    <n v="2"/>
    <x v="1"/>
    <x v="1"/>
    <d v="1972-09-04T00:00:00"/>
    <n v="8444.4699999999993"/>
    <s v="tier - 2"/>
    <s v="tier - 3"/>
    <s v="R1011"/>
    <n v="50"/>
  </r>
  <r>
    <s v="Id1301"/>
    <s v="Hemingway"/>
    <n v="25.3"/>
    <n v="4.49"/>
    <s v="No"/>
    <s v="No"/>
    <x v="0"/>
    <n v="2"/>
    <x v="1"/>
    <x v="1"/>
    <d v="1972-09-09T00:00:00"/>
    <n v="8442.67"/>
    <s v="tier - 2"/>
    <s v="tier - 3"/>
    <s v="R1013"/>
    <n v="50"/>
  </r>
  <r>
    <s v="Id1302"/>
    <s v="Pett"/>
    <n v="18.84"/>
    <n v="11.82"/>
    <s v="Yes"/>
    <s v="No"/>
    <x v="1"/>
    <n v="1"/>
    <x v="1"/>
    <x v="2"/>
    <d v="1963-09-24T00:00:00"/>
    <n v="8440.0499999999993"/>
    <s v="tier - 2"/>
    <s v="tier - 3"/>
    <s v="R1013"/>
    <n v="59"/>
  </r>
  <r>
    <s v="Id1303"/>
    <s v="Meingast"/>
    <n v="19.57"/>
    <n v="7.41"/>
    <s v="Yes"/>
    <s v="No"/>
    <x v="0"/>
    <n v="1"/>
    <x v="1"/>
    <x v="2"/>
    <d v="1975-09-28T00:00:00"/>
    <n v="8428.07"/>
    <s v="tier - 2"/>
    <s v="tier - 3"/>
    <s v="R1012"/>
    <n v="47"/>
  </r>
  <r>
    <s v="Id1304"/>
    <s v="McCarthy"/>
    <n v="30.495000000000001"/>
    <n v="5.97"/>
    <s v="No"/>
    <s v="No"/>
    <x v="0"/>
    <n v="0"/>
    <x v="1"/>
    <x v="0"/>
    <d v="1977-09-04T00:00:00"/>
    <n v="8413.4599999999991"/>
    <s v="tier - 2"/>
    <s v="tier - 3"/>
    <s v="R1012"/>
    <n v="45"/>
  </r>
  <r>
    <s v="Id1305"/>
    <s v="Boyle"/>
    <n v="30.114999999999998"/>
    <n v="5.74"/>
    <s v="No"/>
    <s v="No"/>
    <x v="1"/>
    <n v="1"/>
    <x v="1"/>
    <x v="0"/>
    <d v="1979-06-11T00:00:00"/>
    <n v="8410.0499999999993"/>
    <s v="tier - 2"/>
    <s v="tier - 3"/>
    <s v="R1012"/>
    <n v="43"/>
  </r>
  <r>
    <s v="Id1306"/>
    <s v="Gundersen"/>
    <n v="24.78"/>
    <n v="9.85"/>
    <s v="No"/>
    <s v="No"/>
    <x v="0"/>
    <n v="0"/>
    <x v="1"/>
    <x v="2"/>
    <d v="1971-09-18T00:00:00"/>
    <n v="8400.01"/>
    <s v="tier - 2"/>
    <s v="tier - 3"/>
    <s v="R1013"/>
    <n v="51"/>
  </r>
  <r>
    <s v="Id1307"/>
    <s v="Wolswinkel"/>
    <n v="24.77"/>
    <n v="7.59"/>
    <s v="No"/>
    <s v="No"/>
    <x v="0"/>
    <n v="0"/>
    <x v="1"/>
    <x v="2"/>
    <d v="1971-09-04T00:00:00"/>
    <n v="8396.6200000000008"/>
    <s v="tier - 2"/>
    <s v="tier - 3"/>
    <s v="R1013"/>
    <n v="51"/>
  </r>
  <r>
    <s v="Id1308"/>
    <s v="Bomberger"/>
    <n v="16.579999999999998"/>
    <n v="6.98"/>
    <s v="Yes"/>
    <s v="No"/>
    <x v="1"/>
    <n v="1"/>
    <x v="1"/>
    <x v="3"/>
    <d v="1963-09-21T00:00:00"/>
    <n v="8355.5400000000009"/>
    <s v="tier - 2"/>
    <s v="tier - 3"/>
    <s v="R1012"/>
    <n v="59"/>
  </r>
  <r>
    <s v="Id1309"/>
    <s v="Roy"/>
    <n v="38.17"/>
    <n v="4.7300000000000004"/>
    <s v="Yes"/>
    <s v="No"/>
    <x v="0"/>
    <n v="0"/>
    <x v="1"/>
    <x v="0"/>
    <d v="1976-06-12T00:00:00"/>
    <n v="8347.16"/>
    <s v="tier - 2"/>
    <s v="tier - 3"/>
    <s v="R1013"/>
    <n v="46"/>
  </r>
  <r>
    <s v="Id1310"/>
    <s v="Lapierre"/>
    <n v="39.424999999999997"/>
    <n v="4.76"/>
    <s v="Yes"/>
    <s v="No"/>
    <x v="0"/>
    <n v="0"/>
    <x v="1"/>
    <x v="0"/>
    <d v="1976-07-07T00:00:00"/>
    <n v="8342.91"/>
    <s v="tier - 2"/>
    <s v="tier - 3"/>
    <s v="R1016"/>
    <n v="46"/>
  </r>
  <r>
    <s v="Id1311"/>
    <s v="Beaty"/>
    <n v="33.44"/>
    <n v="6.24"/>
    <s v="Yes"/>
    <s v="No"/>
    <x v="0"/>
    <n v="0"/>
    <x v="1"/>
    <x v="0"/>
    <d v="1976-07-20T00:00:00"/>
    <n v="8334.59"/>
    <s v="tier - 2"/>
    <s v="tier - 3"/>
    <s v="R1016"/>
    <n v="46"/>
  </r>
  <r>
    <s v="Id1312"/>
    <s v="Hammer"/>
    <n v="33.344999999999999"/>
    <n v="5.44"/>
    <s v="Yes"/>
    <s v="No"/>
    <x v="0"/>
    <n v="0"/>
    <x v="1"/>
    <x v="0"/>
    <d v="1976-07-12T00:00:00"/>
    <n v="8334.4599999999991"/>
    <s v="tier - 2"/>
    <s v="tier - 3"/>
    <s v="R1016"/>
    <n v="46"/>
  </r>
  <r>
    <s v="Id1313"/>
    <s v="Randolph"/>
    <n v="38.79"/>
    <n v="5.08"/>
    <s v="No"/>
    <s v="No"/>
    <x v="1"/>
    <n v="1"/>
    <x v="1"/>
    <x v="0"/>
    <d v="1993-06-22T00:00:00"/>
    <n v="8314.65"/>
    <s v="tier - 2"/>
    <s v="tier - 3"/>
    <s v="R1012"/>
    <n v="29"/>
  </r>
  <r>
    <s v="Id1314"/>
    <s v="Masterson"/>
    <n v="30.684999999999999"/>
    <n v="4.87"/>
    <s v="No"/>
    <s v="No"/>
    <x v="1"/>
    <n v="1"/>
    <x v="1"/>
    <x v="0"/>
    <d v="1979-08-07T00:00:00"/>
    <n v="8310.84"/>
    <s v="tier - 2"/>
    <s v="tier - 3"/>
    <s v="R1012"/>
    <n v="43"/>
  </r>
  <r>
    <s v="Id1315"/>
    <s v="Friess"/>
    <n v="22.135000000000002"/>
    <n v="8.17"/>
    <s v="No"/>
    <s v="No"/>
    <x v="0"/>
    <n v="0"/>
    <x v="1"/>
    <x v="2"/>
    <d v="1978-06-26T00:00:00"/>
    <n v="8302.5400000000009"/>
    <s v="tier - 2"/>
    <s v="tier - 3"/>
    <s v="R1016"/>
    <n v="44"/>
  </r>
  <r>
    <s v="Id1316"/>
    <s v="Mantoni"/>
    <n v="33.33"/>
    <n v="7.61"/>
    <s v="No"/>
    <s v="No"/>
    <x v="0"/>
    <n v="0"/>
    <x v="1"/>
    <x v="0"/>
    <d v="1974-06-06T00:00:00"/>
    <n v="8283.68"/>
    <s v="tier - 2"/>
    <s v="tier - 3"/>
    <s v="R1013"/>
    <n v="49"/>
  </r>
  <r>
    <s v="Id1317"/>
    <s v="Bodeen"/>
    <n v="31.13"/>
    <n v="10.1"/>
    <s v="No"/>
    <s v="No"/>
    <x v="0"/>
    <n v="0"/>
    <x v="1"/>
    <x v="0"/>
    <d v="1974-12-22T00:00:00"/>
    <n v="8280.6200000000008"/>
    <s v="tier - 2"/>
    <s v="tier - 3"/>
    <s v="R1013"/>
    <n v="48"/>
  </r>
  <r>
    <s v="Id1318"/>
    <s v="McPherson"/>
    <n v="28.9"/>
    <n v="11.24"/>
    <s v="No"/>
    <s v="No"/>
    <x v="0"/>
    <n v="0"/>
    <x v="1"/>
    <x v="1"/>
    <d v="1974-09-26T00:00:00"/>
    <n v="8277.52"/>
    <s v="tier - 2"/>
    <s v="tier - 3"/>
    <s v="R1011"/>
    <n v="48"/>
  </r>
  <r>
    <s v="Id1319"/>
    <s v="Palko"/>
    <n v="43.31"/>
    <n v="6.1"/>
    <s v="Yes"/>
    <s v="Yes"/>
    <x v="0"/>
    <n v="1"/>
    <x v="1"/>
    <x v="0"/>
    <d v="2000-11-28T00:00:00"/>
    <n v="8271.4599999999991"/>
    <s v="tier - 2"/>
    <s v="tier - 3"/>
    <s v="R1023"/>
    <n v="22"/>
  </r>
  <r>
    <s v="Id1320"/>
    <s v="Breathitt"/>
    <n v="22.8"/>
    <n v="6.98"/>
    <s v="No"/>
    <s v="No"/>
    <x v="0"/>
    <n v="0"/>
    <x v="1"/>
    <x v="2"/>
    <d v="1974-08-05T00:00:00"/>
    <n v="8269.0400000000009"/>
    <s v="tier - 2"/>
    <s v="tier - 3"/>
    <s v="R1011"/>
    <n v="48"/>
  </r>
  <r>
    <s v="Id1321"/>
    <s v="Evora"/>
    <n v="19.09"/>
    <n v="4"/>
    <s v="Yes"/>
    <s v="No"/>
    <x v="0"/>
    <n v="1"/>
    <x v="1"/>
    <x v="2"/>
    <d v="1964-09-05T00:00:00"/>
    <n v="8268"/>
    <s v="tier - 2"/>
    <s v="tier - 3"/>
    <s v="R1013"/>
    <n v="58"/>
  </r>
  <r>
    <s v="Id1322"/>
    <s v="Fischer"/>
    <n v="23.37"/>
    <n v="4.2300000000000004"/>
    <s v="No"/>
    <s v="No"/>
    <x v="0"/>
    <n v="0"/>
    <x v="1"/>
    <x v="2"/>
    <d v="1982-09-27T00:00:00"/>
    <n v="8252.2800000000007"/>
    <s v="tier - 2"/>
    <s v="tier - 3"/>
    <s v="R1024"/>
    <n v="40"/>
  </r>
  <r>
    <s v="Id1323"/>
    <s v="Deba"/>
    <n v="33.44"/>
    <n v="4.72"/>
    <s v="Yes"/>
    <s v="No"/>
    <x v="0"/>
    <n v="0"/>
    <x v="1"/>
    <x v="0"/>
    <d v="1976-09-02T00:00:00"/>
    <n v="8240.59"/>
    <s v="tier - 2"/>
    <s v="tier - 3"/>
    <s v="R1013"/>
    <n v="46"/>
  </r>
  <r>
    <s v="Id1324"/>
    <s v="Leloup"/>
    <n v="28.05"/>
    <n v="5.63"/>
    <s v="Yes"/>
    <s v="No"/>
    <x v="0"/>
    <n v="0"/>
    <x v="1"/>
    <x v="1"/>
    <d v="1976-06-30T00:00:00"/>
    <n v="8233.1"/>
    <s v="tier - 2"/>
    <s v="tier - 3"/>
    <s v="R1013"/>
    <n v="46"/>
  </r>
  <r>
    <s v="Id1325"/>
    <s v="Labare"/>
    <n v="27.72"/>
    <n v="5.83"/>
    <s v="Yes"/>
    <s v="No"/>
    <x v="0"/>
    <n v="0"/>
    <x v="1"/>
    <x v="1"/>
    <d v="1976-09-03T00:00:00"/>
    <n v="8232.64"/>
    <s v="tier - 2"/>
    <s v="tier - 3"/>
    <s v="R1013"/>
    <n v="46"/>
  </r>
  <r>
    <s v="Id1326"/>
    <s v="Arouca"/>
    <n v="29.81"/>
    <n v="9.23"/>
    <s v="No"/>
    <s v="No"/>
    <x v="0"/>
    <n v="0"/>
    <x v="1"/>
    <x v="1"/>
    <d v="1978-06-30T00:00:00"/>
    <n v="8219.2000000000007"/>
    <s v="tier - 2"/>
    <s v="tier - 3"/>
    <s v="R1013"/>
    <n v="44"/>
  </r>
  <r>
    <s v="Id1327"/>
    <s v="Reese"/>
    <n v="23.98"/>
    <n v="9.89"/>
    <s v="No"/>
    <s v="No"/>
    <x v="0"/>
    <n v="0"/>
    <x v="1"/>
    <x v="2"/>
    <d v="1978-10-24T00:00:00"/>
    <n v="8211.1"/>
    <s v="tier - 2"/>
    <s v="tier - 3"/>
    <s v="R1013"/>
    <n v="44"/>
  </r>
  <r>
    <s v="Id1328"/>
    <s v="McCloskey"/>
    <n v="17.34"/>
    <n v="12"/>
    <s v="No"/>
    <s v="No"/>
    <x v="0"/>
    <n v="0"/>
    <x v="1"/>
    <x v="3"/>
    <d v="1962-11-23T00:00:00"/>
    <n v="8188.12"/>
    <s v="tier - 2"/>
    <s v="tier - 3"/>
    <s v="R1013"/>
    <n v="60"/>
  </r>
  <r>
    <s v="Id1329"/>
    <s v="Tedsen"/>
    <n v="40.39"/>
    <n v="4.24"/>
    <s v="Yes"/>
    <s v="No"/>
    <x v="1"/>
    <n v="1"/>
    <x v="1"/>
    <x v="0"/>
    <d v="1997-10-21T00:00:00"/>
    <n v="8182.89"/>
    <s v="tier - 2"/>
    <s v="tier - 3"/>
    <s v="R1026"/>
    <n v="25"/>
  </r>
  <r>
    <s v="Id1330"/>
    <s v="Koehlinger"/>
    <n v="25.96"/>
    <n v="4.68"/>
    <s v="Yes"/>
    <s v="No"/>
    <x v="1"/>
    <n v="1"/>
    <x v="1"/>
    <x v="1"/>
    <d v="1983-06-08T00:00:00"/>
    <n v="8179.51"/>
    <s v="tier - 2"/>
    <s v="tier - 3"/>
    <s v="R1020"/>
    <n v="40"/>
  </r>
  <r>
    <s v="Id1331"/>
    <s v="Pielechaty"/>
    <n v="17.68"/>
    <n v="8.57"/>
    <s v="Yes"/>
    <s v="No"/>
    <x v="1"/>
    <n v="1"/>
    <x v="1"/>
    <x v="3"/>
    <d v="1963-11-05T00:00:00"/>
    <n v="8177.9"/>
    <s v="tier - 2"/>
    <s v="tier - 3"/>
    <s v="R1013"/>
    <n v="59"/>
  </r>
  <r>
    <s v="Id1332"/>
    <s v="Korhonen"/>
    <n v="30.875"/>
    <n v="4.0999999999999996"/>
    <s v="No"/>
    <s v="No"/>
    <x v="0"/>
    <n v="0"/>
    <x v="1"/>
    <x v="0"/>
    <d v="1982-06-28T00:00:00"/>
    <n v="8162.72"/>
    <s v="tier - 2"/>
    <s v="tier - 3"/>
    <s v="R1012"/>
    <n v="40"/>
  </r>
  <r>
    <s v="Id1333"/>
    <s v="Kehr"/>
    <n v="30.81"/>
    <n v="4.49"/>
    <s v="No"/>
    <s v="No"/>
    <x v="0"/>
    <n v="0"/>
    <x v="1"/>
    <x v="0"/>
    <d v="1990-06-21T00:00:00"/>
    <n v="8157.92"/>
    <s v="tier - 2"/>
    <s v="tier - 3"/>
    <s v="R1025"/>
    <n v="32"/>
  </r>
  <r>
    <s v="Id1334"/>
    <s v="Montagna"/>
    <n v="36.85"/>
    <n v="8.8000000000000007"/>
    <s v="No"/>
    <s v="No"/>
    <x v="0"/>
    <n v="2"/>
    <x v="1"/>
    <x v="0"/>
    <d v="1973-09-03T00:00:00"/>
    <n v="8125.78"/>
    <s v="tier - 2"/>
    <s v="tier - 3"/>
    <s v="R1013"/>
    <n v="49"/>
  </r>
  <r>
    <s v="Id1335"/>
    <s v="M√ºller"/>
    <n v="35.86"/>
    <n v="7.93"/>
    <s v="No"/>
    <s v="No"/>
    <x v="0"/>
    <n v="2"/>
    <x v="1"/>
    <x v="0"/>
    <d v="1973-08-30T00:00:00"/>
    <n v="8124.41"/>
    <s v="tier - 2"/>
    <s v="tier - 3"/>
    <s v="R1013"/>
    <n v="49"/>
  </r>
  <r>
    <s v="Id1336"/>
    <s v="Baker"/>
    <n v="30.3"/>
    <n v="9.4499999999999993"/>
    <s v="No"/>
    <s v="No"/>
    <x v="0"/>
    <n v="2"/>
    <x v="1"/>
    <x v="0"/>
    <d v="1973-12-16T00:00:00"/>
    <n v="8116.68"/>
    <s v="tier - 2"/>
    <s v="tier - 3"/>
    <s v="R1011"/>
    <n v="49"/>
  </r>
  <r>
    <s v="Id1337"/>
    <s v="Sidebottom"/>
    <n v="32.015000000000001"/>
    <n v="7.67"/>
    <s v="No"/>
    <s v="No"/>
    <x v="0"/>
    <n v="0"/>
    <x v="1"/>
    <x v="0"/>
    <d v="1978-09-01T00:00:00"/>
    <n v="8116.27"/>
    <s v="tier - 2"/>
    <s v="tier - 3"/>
    <s v="R1012"/>
    <n v="44"/>
  </r>
  <r>
    <s v="Id1338"/>
    <s v="Johnson"/>
    <n v="25.06"/>
    <n v="10.53"/>
    <s v="No"/>
    <s v="No"/>
    <x v="0"/>
    <n v="2"/>
    <x v="1"/>
    <x v="1"/>
    <d v="1973-10-11T00:00:00"/>
    <n v="8112.59"/>
    <s v="tier - 2"/>
    <s v="tier - 3"/>
    <s v="R1013"/>
    <n v="49"/>
  </r>
  <r>
    <s v="Id1339"/>
    <s v="Morris"/>
    <n v="18.829999999999998"/>
    <n v="10.08"/>
    <s v="Yes"/>
    <s v="No"/>
    <x v="0"/>
    <n v="0"/>
    <x v="1"/>
    <x v="2"/>
    <d v="1967-06-10T00:00:00"/>
    <n v="8091.3"/>
    <s v="tier - 2"/>
    <s v="tier - 3"/>
    <s v="R1012"/>
    <n v="55"/>
  </r>
  <r>
    <s v="Id1340"/>
    <s v="Chaisson"/>
    <n v="47.52"/>
    <n v="11.39"/>
    <s v="Yes"/>
    <s v="No"/>
    <x v="0"/>
    <n v="1"/>
    <x v="1"/>
    <x v="0"/>
    <d v="1975-12-21T00:00:00"/>
    <n v="8083.92"/>
    <s v="tier - 2"/>
    <s v="tier - 3"/>
    <s v="R1013"/>
    <n v="47"/>
  </r>
  <r>
    <s v="Id1341"/>
    <s v="Pigott"/>
    <n v="37.82"/>
    <n v="6.36"/>
    <s v="No"/>
    <s v="No"/>
    <x v="0"/>
    <n v="0"/>
    <x v="1"/>
    <x v="0"/>
    <d v="1994-10-12T00:00:00"/>
    <n v="8081.74"/>
    <s v="tier - 2"/>
    <s v="tier - 3"/>
    <s v="R1026"/>
    <n v="28"/>
  </r>
  <r>
    <s v="Id1342"/>
    <s v="Cochrane"/>
    <n v="44.16"/>
    <n v="5.31"/>
    <s v="Yes"/>
    <s v="No"/>
    <x v="0"/>
    <n v="0"/>
    <x v="1"/>
    <x v="0"/>
    <d v="2001-08-28T00:00:00"/>
    <n v="8081.26"/>
    <s v="tier - 2"/>
    <s v="tier - 3"/>
    <s v="R1012"/>
    <n v="21"/>
  </r>
  <r>
    <s v="Id1343"/>
    <s v="Armitage"/>
    <n v="37.049999999999997"/>
    <n v="4.74"/>
    <s v="No"/>
    <s v="No"/>
    <x v="1"/>
    <n v="1"/>
    <x v="1"/>
    <x v="0"/>
    <d v="1993-11-07T00:00:00"/>
    <n v="8077.41"/>
    <s v="tier - 2"/>
    <s v="tier - 3"/>
    <s v="R1026"/>
    <n v="29"/>
  </r>
  <r>
    <s v="Id1344"/>
    <s v="Shen"/>
    <n v="18.66"/>
    <n v="11.35"/>
    <s v="No"/>
    <s v="No"/>
    <x v="0"/>
    <n v="0"/>
    <x v="1"/>
    <x v="2"/>
    <d v="1965-10-21T00:00:00"/>
    <n v="8071.57"/>
    <s v="tier - 2"/>
    <s v="tier - 3"/>
    <s v="R1011"/>
    <n v="57"/>
  </r>
  <r>
    <s v="Id1345"/>
    <s v="O'Kelly"/>
    <n v="36.200000000000003"/>
    <n v="6.81"/>
    <s v="Yes"/>
    <s v="No"/>
    <x v="0"/>
    <n v="1"/>
    <x v="1"/>
    <x v="0"/>
    <d v="1975-12-15T00:00:00"/>
    <n v="8068.19"/>
    <s v="tier - 2"/>
    <s v="tier - 3"/>
    <s v="R1011"/>
    <n v="47"/>
  </r>
  <r>
    <s v="Id1346"/>
    <s v="Huff"/>
    <n v="18.87"/>
    <n v="8.06"/>
    <s v="No"/>
    <s v="No"/>
    <x v="0"/>
    <n v="0"/>
    <x v="1"/>
    <x v="2"/>
    <d v="1965-08-11T00:00:00"/>
    <n v="8067.83"/>
    <s v="tier - 2"/>
    <s v="tier - 3"/>
    <s v="R1013"/>
    <n v="57"/>
  </r>
  <r>
    <s v="Id1347"/>
    <s v="Dye"/>
    <n v="32.299999999999997"/>
    <n v="6.74"/>
    <s v="Yes"/>
    <s v="No"/>
    <x v="0"/>
    <n v="1"/>
    <x v="1"/>
    <x v="0"/>
    <d v="1975-06-28T00:00:00"/>
    <n v="8062.76"/>
    <s v="tier - 2"/>
    <s v="tier - 3"/>
    <s v="R1011"/>
    <n v="47"/>
  </r>
  <r>
    <s v="Id1348"/>
    <s v="Willard"/>
    <n v="22.64"/>
    <n v="6.54"/>
    <s v="Yes"/>
    <s v="No"/>
    <x v="0"/>
    <n v="2"/>
    <x v="1"/>
    <x v="2"/>
    <d v="1970-12-12T00:00:00"/>
    <n v="8062.31"/>
    <s v="tier - 2"/>
    <s v="tier - 3"/>
    <s v="R1013"/>
    <n v="52"/>
  </r>
  <r>
    <s v="Id1349"/>
    <s v="D'Addario"/>
    <n v="28.69"/>
    <n v="5.4"/>
    <s v="No"/>
    <s v="No"/>
    <x v="0"/>
    <n v="0"/>
    <x v="1"/>
    <x v="1"/>
    <d v="1982-12-27T00:00:00"/>
    <n v="8059.68"/>
    <s v="tier - 2"/>
    <s v="tier - 3"/>
    <s v="R1012"/>
    <n v="40"/>
  </r>
  <r>
    <s v="Id1350"/>
    <s v="Buchanan"/>
    <n v="28.16"/>
    <n v="5.58"/>
    <s v="Yes"/>
    <s v="No"/>
    <x v="0"/>
    <n v="0"/>
    <x v="1"/>
    <x v="1"/>
    <d v="1985-11-28T00:00:00"/>
    <n v="8059.06"/>
    <s v="tier - 2"/>
    <s v="tier - 3"/>
    <s v="R1012"/>
    <n v="37"/>
  </r>
  <r>
    <s v="Id1351"/>
    <s v="Clark"/>
    <n v="45.54"/>
    <n v="5.84"/>
    <s v="No"/>
    <s v="No"/>
    <x v="1"/>
    <n v="1"/>
    <x v="1"/>
    <x v="0"/>
    <d v="2003-12-12T00:00:00"/>
    <n v="8035.64"/>
    <s v="tier - 2"/>
    <s v="tier - 3"/>
    <s v="R1012"/>
    <n v="19"/>
  </r>
  <r>
    <s v="Id1352"/>
    <s v="Waterson"/>
    <n v="28.7"/>
    <n v="4.2"/>
    <s v="No"/>
    <s v="No"/>
    <x v="0"/>
    <n v="0"/>
    <x v="1"/>
    <x v="1"/>
    <d v="1977-11-06T00:00:00"/>
    <n v="8027.97"/>
    <s v="tier - 2"/>
    <s v="tier - 3"/>
    <s v="R1011"/>
    <n v="45"/>
  </r>
  <r>
    <s v="Id1353"/>
    <s v="Piras"/>
    <n v="27.74"/>
    <n v="6.06"/>
    <s v="Yes"/>
    <s v="No"/>
    <x v="0"/>
    <n v="0"/>
    <x v="1"/>
    <x v="1"/>
    <d v="1976-12-20T00:00:00"/>
    <n v="8026.67"/>
    <s v="tier - 2"/>
    <s v="tier - 3"/>
    <s v="R1012"/>
    <n v="46"/>
  </r>
  <r>
    <s v="Id1354"/>
    <s v="Olson"/>
    <n v="36.954999999999998"/>
    <n v="7.57"/>
    <s v="No"/>
    <s v="No"/>
    <x v="0"/>
    <n v="0"/>
    <x v="1"/>
    <x v="0"/>
    <d v="1978-07-17T00:00:00"/>
    <n v="8023.14"/>
    <s v="tier - 2"/>
    <s v="tier - 3"/>
    <s v="R1012"/>
    <n v="44"/>
  </r>
  <r>
    <s v="Id1355"/>
    <s v="Manfredi"/>
    <n v="30.69"/>
    <n v="6.15"/>
    <s v="No"/>
    <s v="No"/>
    <x v="0"/>
    <n v="0"/>
    <x v="1"/>
    <x v="0"/>
    <d v="1989-11-03T00:00:00"/>
    <n v="8021.11"/>
    <s v="tier - 2"/>
    <s v="tier - 3"/>
    <s v="R1012"/>
    <n v="33"/>
  </r>
  <r>
    <s v="Id1356"/>
    <s v="Landberg"/>
    <n v="24.984999999999999"/>
    <n v="4.5599999999999996"/>
    <s v="No"/>
    <s v="No"/>
    <x v="0"/>
    <n v="0"/>
    <x v="1"/>
    <x v="2"/>
    <d v="1980-11-08T00:00:00"/>
    <n v="8017.06"/>
    <s v="tier - 2"/>
    <s v="tier - 3"/>
    <s v="R1012"/>
    <n v="42"/>
  </r>
  <r>
    <s v="Id1357"/>
    <s v="Flynn"/>
    <n v="39.42"/>
    <n v="4.72"/>
    <s v="Yes"/>
    <s v="No"/>
    <x v="0"/>
    <n v="1"/>
    <x v="1"/>
    <x v="0"/>
    <d v="1995-09-18T00:00:00"/>
    <n v="8014.62"/>
    <s v="tier - 2"/>
    <s v="tier - 3"/>
    <s v="R1012"/>
    <n v="27"/>
  </r>
  <r>
    <s v="Id1358"/>
    <s v="Bishop"/>
    <n v="16.8"/>
    <n v="7.98"/>
    <s v="No"/>
    <s v="No"/>
    <x v="0"/>
    <n v="0"/>
    <x v="1"/>
    <x v="3"/>
    <d v="1962-08-22T00:00:00"/>
    <n v="8004.96"/>
    <s v="tier - 2"/>
    <s v="tier - 3"/>
    <s v="R1013"/>
    <n v="60"/>
  </r>
  <r>
    <s v="Id1359"/>
    <s v="Devitt"/>
    <n v="23.274999999999999"/>
    <n v="6.26"/>
    <s v="Yes"/>
    <s v="No"/>
    <x v="1"/>
    <n v="1"/>
    <x v="1"/>
    <x v="2"/>
    <d v="1983-08-20T00:00:00"/>
    <n v="7986.48"/>
    <s v="tier - 2"/>
    <s v="tier - 3"/>
    <s v="R1024"/>
    <n v="39"/>
  </r>
  <r>
    <s v="Id1360"/>
    <s v="Lynch"/>
    <n v="22.8"/>
    <n v="4.29"/>
    <s v="Yes"/>
    <s v="No"/>
    <x v="1"/>
    <n v="1"/>
    <x v="1"/>
    <x v="2"/>
    <d v="1983-08-28T00:00:00"/>
    <n v="7985.82"/>
    <s v="tier - 2"/>
    <s v="tier - 3"/>
    <s v="R1024"/>
    <n v="39"/>
  </r>
  <r>
    <s v="Id1361"/>
    <s v="Tramontano"/>
    <n v="24.3"/>
    <n v="5.43"/>
    <s v="No"/>
    <s v="No"/>
    <x v="0"/>
    <n v="2"/>
    <x v="1"/>
    <x v="2"/>
    <d v="1972-11-23T00:00:00"/>
    <n v="7980.34"/>
    <s v="tier - 2"/>
    <s v="tier - 3"/>
    <s v="R1013"/>
    <n v="50"/>
  </r>
  <r>
    <s v="Id1362"/>
    <s v="Davidson"/>
    <n v="25.13"/>
    <n v="8"/>
    <s v="Yes"/>
    <s v="No"/>
    <x v="0"/>
    <n v="1"/>
    <x v="1"/>
    <x v="1"/>
    <d v="1975-08-10T00:00:00"/>
    <n v="7966.81"/>
    <s v="tier - 2"/>
    <s v="tier - 3"/>
    <s v="R1013"/>
    <n v="47"/>
  </r>
  <r>
    <s v="Id1363"/>
    <s v="Burke"/>
    <n v="22.72"/>
    <n v="9.9600000000000009"/>
    <s v="Yes"/>
    <s v="No"/>
    <x v="0"/>
    <n v="2"/>
    <x v="1"/>
    <x v="2"/>
    <d v="1970-06-19T00:00:00"/>
    <n v="7958.13"/>
    <s v="tier - 2"/>
    <s v="tier - 3"/>
    <s v="R1013"/>
    <n v="52"/>
  </r>
  <r>
    <s v="Id1364"/>
    <s v="McGraw"/>
    <n v="32.6"/>
    <n v="6.8"/>
    <s v="Yes"/>
    <s v="No"/>
    <x v="0"/>
    <n v="0"/>
    <x v="1"/>
    <x v="0"/>
    <d v="1981-12-28T00:00:00"/>
    <n v="7954.52"/>
    <s v="tier - 2"/>
    <s v="tier - 3"/>
    <s v="R1011"/>
    <n v="41"/>
  </r>
  <r>
    <s v="Id1365"/>
    <s v="Fellure"/>
    <n v="17.28"/>
    <n v="6.22"/>
    <s v="Yes"/>
    <s v="No"/>
    <x v="0"/>
    <n v="2"/>
    <x v="1"/>
    <x v="3"/>
    <d v="1966-07-09T00:00:00"/>
    <n v="7953.72"/>
    <s v="tier - 2"/>
    <s v="tier - 3"/>
    <s v="R1012"/>
    <n v="56"/>
  </r>
  <r>
    <s v="Id1366"/>
    <s v="Sanford"/>
    <n v="27.92"/>
    <n v="5.79"/>
    <s v="No"/>
    <s v="No"/>
    <x v="0"/>
    <n v="1"/>
    <x v="1"/>
    <x v="1"/>
    <d v="1987-10-29T00:00:00"/>
    <n v="7948.22"/>
    <s v="tier - 2"/>
    <s v="tier - 3"/>
    <s v="R1025"/>
    <n v="35"/>
  </r>
  <r>
    <s v="Id1367"/>
    <s v="Wrenn"/>
    <n v="38.284999999999997"/>
    <n v="5.41"/>
    <s v="No"/>
    <s v="No"/>
    <x v="0"/>
    <n v="0"/>
    <x v="1"/>
    <x v="0"/>
    <d v="1977-07-20T00:00:00"/>
    <n v="7935.29"/>
    <s v="tier - 2"/>
    <s v="tier - 3"/>
    <s v="R1024"/>
    <n v="45"/>
  </r>
  <r>
    <s v="Id1368"/>
    <s v="Lindsey"/>
    <n v="16.48"/>
    <n v="11.05"/>
    <s v="No"/>
    <s v="No"/>
    <x v="0"/>
    <n v="0"/>
    <x v="1"/>
    <x v="3"/>
    <d v="1962-10-10T00:00:00"/>
    <n v="7896.41"/>
    <s v="tier - 2"/>
    <s v="tier - 3"/>
    <s v="R1013"/>
    <n v="60"/>
  </r>
  <r>
    <s v="Id1369"/>
    <s v="Krueger"/>
    <n v="38.57"/>
    <n v="6.27"/>
    <s v="No"/>
    <s v="No"/>
    <x v="0"/>
    <n v="0"/>
    <x v="1"/>
    <x v="0"/>
    <d v="1994-11-17T00:00:00"/>
    <n v="7851.85"/>
    <s v="tier - 2"/>
    <s v="tier - 3"/>
    <s v="R1012"/>
    <n v="28"/>
  </r>
  <r>
    <s v="Id1370"/>
    <s v="Babler"/>
    <n v="43.85"/>
    <n v="4.7699999999999996"/>
    <s v="Yes"/>
    <s v="No"/>
    <x v="0"/>
    <n v="0"/>
    <x v="1"/>
    <x v="0"/>
    <d v="2001-10-05T00:00:00"/>
    <n v="7844.8"/>
    <s v="tier - 2"/>
    <s v="tier - 3"/>
    <s v="R1012"/>
    <n v="21"/>
  </r>
  <r>
    <s v="Id1371"/>
    <s v="Brezenski"/>
    <n v="30.11"/>
    <n v="4.08"/>
    <s v="No"/>
    <s v="No"/>
    <x v="0"/>
    <n v="0"/>
    <x v="1"/>
    <x v="0"/>
    <d v="1989-10-12T00:00:00"/>
    <n v="7824.37"/>
    <s v="tier - 2"/>
    <s v="tier - 3"/>
    <s v="R1012"/>
    <n v="33"/>
  </r>
  <r>
    <s v="Id1372"/>
    <s v="Marschner"/>
    <n v="31.59"/>
    <n v="6.01"/>
    <s v="No"/>
    <s v="No"/>
    <x v="0"/>
    <n v="0"/>
    <x v="1"/>
    <x v="0"/>
    <d v="1991-12-21T00:00:00"/>
    <n v="7812.67"/>
    <s v="tier - 2"/>
    <s v="tier - 3"/>
    <s v="R1012"/>
    <n v="31"/>
  </r>
  <r>
    <s v="Id1373"/>
    <s v="King"/>
    <n v="40.15"/>
    <n v="11.84"/>
    <s v="No"/>
    <s v="No"/>
    <x v="0"/>
    <n v="0"/>
    <x v="1"/>
    <x v="0"/>
    <d v="1974-11-09T00:00:00"/>
    <n v="7804.16"/>
    <s v="tier - 2"/>
    <s v="tier - 3"/>
    <s v="R1013"/>
    <n v="48"/>
  </r>
  <r>
    <s v="Id1374"/>
    <s v="Montez"/>
    <n v="40.700000000000003"/>
    <n v="6.27"/>
    <s v="Yes"/>
    <s v="No"/>
    <x v="1"/>
    <n v="1"/>
    <x v="1"/>
    <x v="0"/>
    <d v="1997-12-02T00:00:00"/>
    <n v="7803.77"/>
    <s v="tier - 2"/>
    <s v="tier - 3"/>
    <s v="R1012"/>
    <n v="25"/>
  </r>
  <r>
    <s v="Id1375"/>
    <s v="Campbell"/>
    <n v="40.76"/>
    <n v="5.28"/>
    <s v="No"/>
    <s v="No"/>
    <x v="0"/>
    <n v="0"/>
    <x v="1"/>
    <x v="0"/>
    <d v="1999-12-25T00:00:00"/>
    <n v="7794.68"/>
    <s v="tier - 2"/>
    <s v="tier - 3"/>
    <s v="R1026"/>
    <n v="23"/>
  </r>
  <r>
    <s v="Id1376"/>
    <s v="Hurt"/>
    <n v="29.7"/>
    <n v="7.03"/>
    <s v="No"/>
    <s v="No"/>
    <x v="0"/>
    <n v="0"/>
    <x v="1"/>
    <x v="1"/>
    <d v="1974-12-06T00:00:00"/>
    <n v="7789.64"/>
    <s v="tier - 2"/>
    <s v="tier - 3"/>
    <s v="R1013"/>
    <n v="48"/>
  </r>
  <r>
    <s v="Id1377"/>
    <s v="Garey"/>
    <n v="40.58"/>
    <n v="5.32"/>
    <s v="Yes"/>
    <s v="No"/>
    <x v="1"/>
    <n v="1"/>
    <x v="1"/>
    <x v="0"/>
    <d v="1997-12-21T00:00:00"/>
    <n v="7763.06"/>
    <s v="tier - 2"/>
    <s v="tier - 3"/>
    <s v="R1012"/>
    <n v="25"/>
  </r>
  <r>
    <s v="Id1378"/>
    <s v="Reddy"/>
    <n v="33.06"/>
    <n v="9.59"/>
    <s v="Yes"/>
    <s v="No"/>
    <x v="0"/>
    <n v="0"/>
    <x v="1"/>
    <x v="0"/>
    <d v="1981-06-30T00:00:00"/>
    <n v="7749.16"/>
    <s v="tier - 2"/>
    <s v="tier - 3"/>
    <s v="R1012"/>
    <n v="41"/>
  </r>
  <r>
    <s v="Id1379"/>
    <s v="Mueller"/>
    <n v="26.62"/>
    <n v="6.15"/>
    <s v="Yes"/>
    <s v="No"/>
    <x v="0"/>
    <n v="0"/>
    <x v="1"/>
    <x v="1"/>
    <d v="1976-12-12T00:00:00"/>
    <n v="7742.11"/>
    <s v="tier - 2"/>
    <s v="tier - 3"/>
    <s v="R1013"/>
    <n v="46"/>
  </r>
  <r>
    <s v="Id1380"/>
    <s v="Julia"/>
    <n v="37.1"/>
    <n v="11.08"/>
    <s v="No"/>
    <s v="No"/>
    <x v="0"/>
    <n v="0"/>
    <x v="1"/>
    <x v="0"/>
    <d v="1978-09-04T00:00:00"/>
    <n v="7740.34"/>
    <s v="tier - 2"/>
    <s v="tier - 3"/>
    <s v="R1011"/>
    <n v="44"/>
  </r>
  <r>
    <s v="Id1381"/>
    <s v="Uribe"/>
    <n v="18.28"/>
    <n v="7.95"/>
    <s v="No"/>
    <s v="No"/>
    <x v="0"/>
    <n v="0"/>
    <x v="1"/>
    <x v="3"/>
    <d v="1965-07-18T00:00:00"/>
    <n v="7736.39"/>
    <s v="tier - 2"/>
    <s v="tier - 3"/>
    <s v="R1013"/>
    <n v="57"/>
  </r>
  <r>
    <s v="Id1382"/>
    <s v="Hand"/>
    <n v="35.814999999999998"/>
    <n v="6.23"/>
    <s v="No"/>
    <s v="No"/>
    <x v="0"/>
    <n v="0"/>
    <x v="1"/>
    <x v="0"/>
    <d v="1977-08-29T00:00:00"/>
    <n v="7731.86"/>
    <s v="tier - 2"/>
    <s v="tier - 3"/>
    <s v="R1012"/>
    <n v="45"/>
  </r>
  <r>
    <s v="Id1383"/>
    <s v="Petersen"/>
    <n v="30.69"/>
    <n v="6.5"/>
    <s v="No"/>
    <s v="No"/>
    <x v="0"/>
    <n v="0"/>
    <x v="1"/>
    <x v="0"/>
    <d v="1978-12-04T00:00:00"/>
    <n v="7731.43"/>
    <s v="tier - 2"/>
    <s v="tier - 3"/>
    <s v="R1013"/>
    <n v="44"/>
  </r>
  <r>
    <s v="Id1384"/>
    <s v="Mac-Thiong"/>
    <n v="26.125"/>
    <n v="5.22"/>
    <s v="No"/>
    <s v="No"/>
    <x v="0"/>
    <n v="0"/>
    <x v="1"/>
    <x v="1"/>
    <d v="1980-09-10T00:00:00"/>
    <n v="7729.65"/>
    <s v="tier - 2"/>
    <s v="tier - 3"/>
    <s v="R1016"/>
    <n v="42"/>
  </r>
  <r>
    <s v="Id1385"/>
    <s v="Walker"/>
    <n v="34.58"/>
    <n v="6.3"/>
    <s v="No"/>
    <s v="No"/>
    <x v="1"/>
    <n v="1"/>
    <x v="1"/>
    <x v="0"/>
    <d v="1979-06-02T00:00:00"/>
    <n v="7727.25"/>
    <s v="tier - 2"/>
    <s v="tier - 3"/>
    <s v="R1012"/>
    <n v="44"/>
  </r>
  <r>
    <s v="Id1386"/>
    <s v="Steidl"/>
    <n v="27.4"/>
    <n v="8.84"/>
    <s v="No"/>
    <s v="No"/>
    <x v="0"/>
    <n v="0"/>
    <x v="1"/>
    <x v="1"/>
    <d v="1978-12-29T00:00:00"/>
    <n v="7726.85"/>
    <s v="tier - 2"/>
    <s v="tier - 3"/>
    <s v="R1011"/>
    <n v="44"/>
  </r>
  <r>
    <s v="Id1387"/>
    <s v="Rose"/>
    <n v="27.53"/>
    <n v="4.1100000000000003"/>
    <s v="No"/>
    <s v="No"/>
    <x v="0"/>
    <n v="1"/>
    <x v="1"/>
    <x v="1"/>
    <d v="1987-07-12T00:00:00"/>
    <n v="7684.62"/>
    <s v="tier - 2"/>
    <s v="tier - 3"/>
    <s v="R1021"/>
    <n v="35"/>
  </r>
  <r>
    <s v="Id1388"/>
    <s v="Alderfer"/>
    <n v="33"/>
    <n v="4.57"/>
    <s v="No"/>
    <s v="No"/>
    <x v="0"/>
    <n v="0"/>
    <x v="1"/>
    <x v="0"/>
    <d v="1982-12-18T00:00:00"/>
    <n v="7682.67"/>
    <s v="tier - 2"/>
    <s v="tier - 3"/>
    <s v="R1013"/>
    <n v="40"/>
  </r>
  <r>
    <s v="Id1389"/>
    <s v="Ryland"/>
    <n v="25.78"/>
    <n v="11.06"/>
    <s v="Yes"/>
    <s v="No"/>
    <x v="0"/>
    <n v="0"/>
    <x v="1"/>
    <x v="1"/>
    <d v="1981-12-19T00:00:00"/>
    <n v="7681.17"/>
    <s v="tier - 2"/>
    <s v="tier - 3"/>
    <s v="R1020"/>
    <n v="41"/>
  </r>
  <r>
    <s v="Id1390"/>
    <s v="Bethea"/>
    <n v="22.66"/>
    <n v="10.68"/>
    <s v="No"/>
    <s v="No"/>
    <x v="0"/>
    <n v="0"/>
    <x v="1"/>
    <x v="2"/>
    <d v="1971-10-11T00:00:00"/>
    <n v="7680.92"/>
    <s v="tier - 2"/>
    <s v="tier - 3"/>
    <s v="R1013"/>
    <n v="51"/>
  </r>
  <r>
    <s v="Id1391"/>
    <s v="Kelly"/>
    <n v="38.81"/>
    <n v="6.14"/>
    <s v="Yes"/>
    <s v="No"/>
    <x v="0"/>
    <n v="1"/>
    <x v="1"/>
    <x v="0"/>
    <d v="1995-09-13T00:00:00"/>
    <n v="7676.4"/>
    <s v="tier - 2"/>
    <s v="tier - 3"/>
    <s v="R1012"/>
    <n v="27"/>
  </r>
  <r>
    <s v="Id1392"/>
    <s v="Blois"/>
    <n v="38.51"/>
    <n v="5.45"/>
    <s v="Yes"/>
    <s v="No"/>
    <x v="0"/>
    <n v="0"/>
    <x v="1"/>
    <x v="0"/>
    <d v="1996-11-24T00:00:00"/>
    <n v="7670.75"/>
    <s v="tier - 2"/>
    <s v="tier - 3"/>
    <s v="R1022"/>
    <n v="26"/>
  </r>
  <r>
    <s v="Id1393"/>
    <s v="Dayton"/>
    <n v="22.98"/>
    <n v="6.14"/>
    <s v="Yes"/>
    <s v="No"/>
    <x v="0"/>
    <n v="0"/>
    <x v="1"/>
    <x v="2"/>
    <d v="1976-10-09T00:00:00"/>
    <n v="7662.47"/>
    <s v="tier - 2"/>
    <s v="tier - 3"/>
    <s v="R1011"/>
    <n v="46"/>
  </r>
  <r>
    <s v="Id1394"/>
    <s v="Cloud"/>
    <n v="15.65"/>
    <n v="7.85"/>
    <s v="No"/>
    <s v="No"/>
    <x v="0"/>
    <n v="0"/>
    <x v="1"/>
    <x v="3"/>
    <d v="1965-12-27T00:00:00"/>
    <n v="7657.69"/>
    <s v="tier - 2"/>
    <s v="tier - 3"/>
    <s v="R1012"/>
    <n v="57"/>
  </r>
  <r>
    <s v="Id1395"/>
    <s v="Betournay"/>
    <n v="39.97"/>
    <n v="4.09"/>
    <s v="No"/>
    <s v="No"/>
    <x v="0"/>
    <n v="1"/>
    <x v="1"/>
    <x v="0"/>
    <d v="1998-09-30T00:00:00"/>
    <n v="7652.26"/>
    <s v="tier - 2"/>
    <s v="tier - 3"/>
    <s v="R1023"/>
    <n v="24"/>
  </r>
  <r>
    <s v="Id1396"/>
    <s v="Temple"/>
    <n v="37.22"/>
    <n v="4.62"/>
    <s v="No"/>
    <s v="No"/>
    <x v="1"/>
    <n v="1"/>
    <x v="1"/>
    <x v="0"/>
    <d v="1993-08-10T00:00:00"/>
    <n v="7650.8"/>
    <s v="tier - 2"/>
    <s v="tier - 3"/>
    <s v="R1012"/>
    <n v="29"/>
  </r>
  <r>
    <s v="Id1397"/>
    <s v="Rollie"/>
    <n v="41.325000000000003"/>
    <n v="5.77"/>
    <s v="No"/>
    <s v="No"/>
    <x v="0"/>
    <n v="0"/>
    <x v="1"/>
    <x v="0"/>
    <d v="1980-10-16T00:00:00"/>
    <n v="7650.77"/>
    <s v="tier - 2"/>
    <s v="tier - 3"/>
    <s v="R1024"/>
    <n v="42"/>
  </r>
  <r>
    <s v="Id1398"/>
    <s v="Roybal"/>
    <n v="40.31"/>
    <n v="5.84"/>
    <s v="No"/>
    <s v="No"/>
    <x v="0"/>
    <n v="0"/>
    <x v="1"/>
    <x v="0"/>
    <d v="1999-06-15T00:00:00"/>
    <n v="7642.05"/>
    <s v="tier - 2"/>
    <s v="tier - 3"/>
    <s v="R1026"/>
    <n v="23"/>
  </r>
  <r>
    <s v="Id1399"/>
    <s v="Turgeon"/>
    <n v="29.48"/>
    <n v="4.91"/>
    <s v="No"/>
    <s v="No"/>
    <x v="0"/>
    <n v="0"/>
    <x v="1"/>
    <x v="1"/>
    <d v="1980-07-24T00:00:00"/>
    <n v="7640.31"/>
    <s v="tier - 2"/>
    <s v="tier - 3"/>
    <s v="R1013"/>
    <n v="42"/>
  </r>
  <r>
    <s v="Id1400"/>
    <s v="Deingenis"/>
    <n v="33.155000000000001"/>
    <n v="5.07"/>
    <s v="No"/>
    <s v="No"/>
    <x v="0"/>
    <n v="0"/>
    <x v="1"/>
    <x v="0"/>
    <d v="1980-06-20T00:00:00"/>
    <n v="7639.42"/>
    <s v="tier - 2"/>
    <s v="tier - 3"/>
    <s v="R1024"/>
    <n v="42"/>
  </r>
  <r>
    <s v="Id1401"/>
    <s v="Hodge"/>
    <n v="42.85"/>
    <n v="5.81"/>
    <s v="Yes"/>
    <s v="No"/>
    <x v="0"/>
    <n v="0"/>
    <x v="1"/>
    <x v="0"/>
    <d v="2001-12-13T00:00:00"/>
    <n v="7636.92"/>
    <s v="tier - 2"/>
    <s v="tier - 3"/>
    <s v="R1012"/>
    <n v="21"/>
  </r>
  <r>
    <s v="Id1402"/>
    <s v="Gibbs"/>
    <n v="32.340000000000003"/>
    <n v="11.2"/>
    <s v="No"/>
    <s v="No"/>
    <x v="0"/>
    <n v="0"/>
    <x v="1"/>
    <x v="0"/>
    <d v="1978-08-24T00:00:00"/>
    <n v="7633.72"/>
    <s v="tier - 2"/>
    <s v="tier - 3"/>
    <s v="R1013"/>
    <n v="44"/>
  </r>
  <r>
    <s v="Id1403"/>
    <s v="Trom"/>
    <n v="27.5"/>
    <n v="10.75"/>
    <s v="No"/>
    <s v="No"/>
    <x v="0"/>
    <n v="0"/>
    <x v="1"/>
    <x v="1"/>
    <d v="1978-11-29T00:00:00"/>
    <n v="7626.99"/>
    <s v="tier - 2"/>
    <s v="tier - 3"/>
    <s v="R1011"/>
    <n v="44"/>
  </r>
  <r>
    <s v="Id1404"/>
    <s v="Sizer"/>
    <n v="25.8"/>
    <n v="7.8"/>
    <s v="No"/>
    <s v="No"/>
    <x v="0"/>
    <n v="0"/>
    <x v="1"/>
    <x v="1"/>
    <d v="1978-11-06T00:00:00"/>
    <n v="7624.63"/>
    <s v="tier - 2"/>
    <s v="tier - 3"/>
    <s v="R1011"/>
    <n v="44"/>
  </r>
  <r>
    <s v="Id1405"/>
    <s v="Ellison"/>
    <n v="25"/>
    <n v="7.04"/>
    <s v="No"/>
    <s v="No"/>
    <x v="0"/>
    <n v="0"/>
    <x v="1"/>
    <x v="1"/>
    <d v="1978-11-28T00:00:00"/>
    <n v="7623.52"/>
    <s v="tier - 2"/>
    <s v="tier - 3"/>
    <s v="R1011"/>
    <n v="44"/>
  </r>
  <r>
    <s v="Id1406"/>
    <s v="Sulkowski"/>
    <n v="41.2"/>
    <n v="4.18"/>
    <s v="Yes"/>
    <s v="No"/>
    <x v="0"/>
    <n v="0"/>
    <x v="1"/>
    <x v="0"/>
    <d v="1996-09-17T00:00:00"/>
    <n v="7623.13"/>
    <s v="tier - 2"/>
    <s v="tier - 3"/>
    <s v="R1011"/>
    <n v="26"/>
  </r>
  <r>
    <s v="Id1407"/>
    <s v="Maringo"/>
    <n v="17.78"/>
    <n v="8.19"/>
    <s v="No"/>
    <s v="No"/>
    <x v="0"/>
    <n v="0"/>
    <x v="1"/>
    <x v="3"/>
    <d v="1968-07-03T00:00:00"/>
    <n v="7609.6"/>
    <s v="tier - 2"/>
    <s v="tier - 3"/>
    <s v="R1012"/>
    <n v="54"/>
  </r>
  <r>
    <s v="Id1408"/>
    <s v="Lattin"/>
    <n v="40.119999999999997"/>
    <n v="6.22"/>
    <s v="Yes"/>
    <s v="No"/>
    <x v="1"/>
    <n v="1"/>
    <x v="1"/>
    <x v="0"/>
    <d v="1997-09-30T00:00:00"/>
    <n v="7607.03"/>
    <s v="tier - 2"/>
    <s v="tier - 3"/>
    <s v="R1012"/>
    <n v="25"/>
  </r>
  <r>
    <s v="Id1409"/>
    <s v="Deblander"/>
    <n v="19.350000000000001"/>
    <n v="8.2200000000000006"/>
    <s v="Yes"/>
    <s v="No"/>
    <x v="0"/>
    <n v="0"/>
    <x v="1"/>
    <x v="2"/>
    <d v="1967-07-17T00:00:00"/>
    <n v="7585.62"/>
    <s v="tier - 2"/>
    <s v="tier - 3"/>
    <s v="R1013"/>
    <n v="55"/>
  </r>
  <r>
    <s v="Id1410"/>
    <s v="O'Neill"/>
    <n v="36.69"/>
    <n v="6.15"/>
    <s v="No"/>
    <s v="No"/>
    <x v="0"/>
    <n v="0"/>
    <x v="1"/>
    <x v="0"/>
    <d v="1994-08-14T00:00:00"/>
    <n v="7567.13"/>
    <s v="tier - 2"/>
    <s v="tier - 3"/>
    <s v="R1021"/>
    <n v="28"/>
  </r>
  <r>
    <s v="Id1411"/>
    <s v="Davis"/>
    <n v="28.51"/>
    <n v="5.65"/>
    <s v="Yes"/>
    <s v="No"/>
    <x v="0"/>
    <n v="1"/>
    <x v="1"/>
    <x v="1"/>
    <d v="1988-12-15T00:00:00"/>
    <n v="7538.52"/>
    <s v="tier - 2"/>
    <s v="tier - 3"/>
    <s v="R1012"/>
    <n v="34"/>
  </r>
  <r>
    <s v="Id1412"/>
    <s v="Stanek"/>
    <n v="30.21"/>
    <n v="5.5"/>
    <s v="No"/>
    <s v="No"/>
    <x v="0"/>
    <n v="1"/>
    <x v="1"/>
    <x v="0"/>
    <d v="1984-08-22T00:00:00"/>
    <n v="7537.16"/>
    <s v="tier - 2"/>
    <s v="tier - 3"/>
    <s v="R1012"/>
    <n v="38"/>
  </r>
  <r>
    <s v="Id1413"/>
    <s v="Harris"/>
    <n v="24.33"/>
    <n v="8"/>
    <s v="No"/>
    <s v="No"/>
    <x v="0"/>
    <n v="0"/>
    <x v="1"/>
    <x v="2"/>
    <d v="1978-12-14T00:00:00"/>
    <n v="7531.7"/>
    <s v="tier - 2"/>
    <s v="tier - 3"/>
    <s v="R1013"/>
    <n v="44"/>
  </r>
  <r>
    <s v="Id1414"/>
    <s v="Manning"/>
    <n v="19.855"/>
    <n v="5.71"/>
    <s v="Yes"/>
    <s v="No"/>
    <x v="0"/>
    <n v="0"/>
    <x v="1"/>
    <x v="2"/>
    <d v="1976-10-10T00:00:00"/>
    <n v="7526.71"/>
    <s v="tier - 2"/>
    <s v="tier - 3"/>
    <s v="R1012"/>
    <n v="46"/>
  </r>
  <r>
    <s v="Id1415"/>
    <s v="Barrera Munoz"/>
    <n v="25.364999999999998"/>
    <n v="11.71"/>
    <s v="No"/>
    <s v="No"/>
    <x v="0"/>
    <n v="0"/>
    <x v="1"/>
    <x v="1"/>
    <d v="1978-10-18T00:00:00"/>
    <n v="7518.03"/>
    <s v="tier - 2"/>
    <s v="tier - 3"/>
    <s v="R1012"/>
    <n v="44"/>
  </r>
  <r>
    <s v="Id1416"/>
    <s v="Schauwaers"/>
    <n v="29.6"/>
    <n v="6.17"/>
    <s v="Yes"/>
    <s v="No"/>
    <x v="1"/>
    <n v="1"/>
    <x v="1"/>
    <x v="1"/>
    <d v="1983-07-10T00:00:00"/>
    <n v="7512.27"/>
    <s v="tier - 2"/>
    <s v="tier - 3"/>
    <s v="R1011"/>
    <n v="39"/>
  </r>
  <r>
    <s v="Id1417"/>
    <s v="Hartman"/>
    <n v="39.43"/>
    <n v="6.1"/>
    <s v="Yes"/>
    <s v="No"/>
    <x v="1"/>
    <n v="1"/>
    <x v="1"/>
    <x v="0"/>
    <d v="1997-10-28T00:00:00"/>
    <n v="7504.3"/>
    <s v="tier - 2"/>
    <s v="tier - 3"/>
    <s v="R1012"/>
    <n v="25"/>
  </r>
  <r>
    <s v="Id1418"/>
    <s v="Fire"/>
    <n v="27.34"/>
    <n v="5.19"/>
    <s v="Yes"/>
    <s v="No"/>
    <x v="0"/>
    <n v="1"/>
    <x v="1"/>
    <x v="1"/>
    <d v="1988-12-15T00:00:00"/>
    <n v="7494.63"/>
    <s v="tier - 2"/>
    <s v="tier - 3"/>
    <s v="R1025"/>
    <n v="34"/>
  </r>
  <r>
    <s v="Id1419"/>
    <s v="Waliaula"/>
    <n v="39.01"/>
    <n v="5.37"/>
    <s v="Yes"/>
    <s v="No"/>
    <x v="0"/>
    <n v="0"/>
    <x v="1"/>
    <x v="0"/>
    <d v="1996-06-14T00:00:00"/>
    <n v="7487.38"/>
    <s v="tier - 2"/>
    <s v="tier - 3"/>
    <s v="R1012"/>
    <n v="26"/>
  </r>
  <r>
    <s v="Id1420"/>
    <s v="Blackshear"/>
    <n v="18.989999999999998"/>
    <n v="10.82"/>
    <s v="Yes"/>
    <s v="No"/>
    <x v="0"/>
    <n v="0"/>
    <x v="1"/>
    <x v="2"/>
    <d v="1967-08-04T00:00:00"/>
    <n v="7463.51"/>
    <s v="tier - 2"/>
    <s v="tier - 3"/>
    <s v="R1013"/>
    <n v="55"/>
  </r>
  <r>
    <s v="Id1421"/>
    <s v="Nettik"/>
    <n v="42.3"/>
    <n v="6.06"/>
    <s v="Yes"/>
    <s v="No"/>
    <x v="0"/>
    <n v="0"/>
    <x v="1"/>
    <x v="0"/>
    <d v="2001-06-01T00:00:00"/>
    <n v="7450.36"/>
    <s v="tier - 2"/>
    <s v="tier - 3"/>
    <s v="R1012"/>
    <n v="22"/>
  </r>
  <r>
    <s v="Id1422"/>
    <s v="Novales"/>
    <n v="39.805"/>
    <n v="5.91"/>
    <s v="No"/>
    <s v="No"/>
    <x v="0"/>
    <n v="0"/>
    <x v="1"/>
    <x v="0"/>
    <d v="1977-09-30T00:00:00"/>
    <n v="7448.4"/>
    <s v="tier - 2"/>
    <s v="tier - 3"/>
    <s v="R1017"/>
    <n v="45"/>
  </r>
  <r>
    <s v="Id1423"/>
    <s v="Rosauer"/>
    <n v="33.700000000000003"/>
    <n v="5.87"/>
    <s v="No"/>
    <s v="No"/>
    <x v="0"/>
    <n v="0"/>
    <x v="1"/>
    <x v="0"/>
    <d v="1977-09-25T00:00:00"/>
    <n v="7445.92"/>
    <s v="tier - 2"/>
    <s v="tier - 3"/>
    <s v="R1011"/>
    <n v="45"/>
  </r>
  <r>
    <s v="Id1424"/>
    <s v="Ryder"/>
    <n v="36.195"/>
    <n v="6.22"/>
    <s v="No"/>
    <s v="No"/>
    <x v="0"/>
    <n v="0"/>
    <x v="1"/>
    <x v="0"/>
    <d v="1980-07-07T00:00:00"/>
    <n v="7443.64"/>
    <s v="tier - 2"/>
    <s v="tier - 3"/>
    <s v="R1012"/>
    <n v="42"/>
  </r>
  <r>
    <s v="Id1425"/>
    <s v="Larsen"/>
    <n v="32.6"/>
    <n v="5.73"/>
    <s v="No"/>
    <s v="No"/>
    <x v="1"/>
    <n v="1"/>
    <x v="1"/>
    <x v="0"/>
    <d v="1979-09-01T00:00:00"/>
    <n v="7441.5"/>
    <s v="tier - 2"/>
    <s v="tier - 3"/>
    <s v="R1011"/>
    <n v="43"/>
  </r>
  <r>
    <s v="Id1426"/>
    <s v="Keate"/>
    <n v="30.2"/>
    <n v="5.7"/>
    <s v="No"/>
    <s v="No"/>
    <x v="0"/>
    <n v="0"/>
    <x v="1"/>
    <x v="0"/>
    <d v="1977-08-25T00:00:00"/>
    <n v="7441.05"/>
    <s v="tier - 2"/>
    <s v="tier - 3"/>
    <s v="R1011"/>
    <n v="45"/>
  </r>
  <r>
    <s v="Id1427"/>
    <s v="Williams"/>
    <n v="27.645"/>
    <n v="9.91"/>
    <s v="No"/>
    <s v="No"/>
    <x v="0"/>
    <n v="0"/>
    <x v="1"/>
    <x v="1"/>
    <d v="1978-12-02T00:00:00"/>
    <n v="7421.19"/>
    <s v="tier - 2"/>
    <s v="tier - 3"/>
    <s v="R1012"/>
    <n v="44"/>
  </r>
  <r>
    <s v="Id1428"/>
    <s v="Starosciak"/>
    <n v="26.41"/>
    <n v="11.4"/>
    <s v="No"/>
    <s v="No"/>
    <x v="0"/>
    <n v="0"/>
    <x v="1"/>
    <x v="1"/>
    <d v="1978-11-12T00:00:00"/>
    <n v="7419.48"/>
    <s v="tier - 2"/>
    <s v="tier - 3"/>
    <s v="R1012"/>
    <n v="44"/>
  </r>
  <r>
    <s v="Id1429"/>
    <s v="Smith"/>
    <n v="34.1"/>
    <n v="6.29"/>
    <s v="Yes"/>
    <s v="No"/>
    <x v="1"/>
    <n v="1"/>
    <x v="1"/>
    <x v="0"/>
    <d v="1983-09-19T00:00:00"/>
    <n v="7418.52"/>
    <s v="tier - 2"/>
    <s v="tier - 3"/>
    <s v="R1011"/>
    <n v="39"/>
  </r>
  <r>
    <s v="Id1430"/>
    <s v="Henderson"/>
    <n v="17.3"/>
    <n v="9.2799999999999994"/>
    <s v="No"/>
    <s v="No"/>
    <x v="0"/>
    <n v="0"/>
    <x v="1"/>
    <x v="3"/>
    <d v="1965-12-05T00:00:00"/>
    <n v="7403.98"/>
    <s v="tier - 2"/>
    <s v="tier - 3"/>
    <s v="R1013"/>
    <n v="57"/>
  </r>
  <r>
    <s v="Id1431"/>
    <s v="Winkelman"/>
    <n v="35.020000000000003"/>
    <n v="4.78"/>
    <s v="No"/>
    <s v="No"/>
    <x v="1"/>
    <n v="1"/>
    <x v="1"/>
    <x v="0"/>
    <d v="1993-07-22T00:00:00"/>
    <n v="7388.85"/>
    <s v="tier - 2"/>
    <s v="tier - 3"/>
    <s v="R1026"/>
    <n v="29"/>
  </r>
  <r>
    <s v="Id1432"/>
    <s v="Monette"/>
    <n v="37.1"/>
    <n v="8.8699999999999992"/>
    <s v="Yes"/>
    <s v="No"/>
    <x v="0"/>
    <n v="0"/>
    <x v="1"/>
    <x v="0"/>
    <d v="1981-11-24T00:00:00"/>
    <n v="7371.77"/>
    <s v="tier - 2"/>
    <s v="tier - 3"/>
    <s v="R1011"/>
    <n v="41"/>
  </r>
  <r>
    <s v="Id1433"/>
    <s v="Kramer"/>
    <n v="16.79"/>
    <n v="11.4"/>
    <s v="No"/>
    <s v="No"/>
    <x v="0"/>
    <n v="0"/>
    <x v="1"/>
    <x v="3"/>
    <d v="1965-12-09T00:00:00"/>
    <n v="7362.31"/>
    <s v="tier - 2"/>
    <s v="tier - 3"/>
    <s v="R1013"/>
    <n v="57"/>
  </r>
  <r>
    <s v="Id1434"/>
    <s v="Goldstein"/>
    <n v="31.635000000000002"/>
    <n v="9.1300000000000008"/>
    <s v="Yes"/>
    <s v="No"/>
    <x v="0"/>
    <n v="0"/>
    <x v="1"/>
    <x v="0"/>
    <d v="1981-07-16T00:00:00"/>
    <n v="7358.18"/>
    <s v="tier - 2"/>
    <s v="tier - 3"/>
    <s v="R1024"/>
    <n v="41"/>
  </r>
  <r>
    <s v="Id1435"/>
    <s v="Gonzalez"/>
    <n v="24.19"/>
    <n v="6.22"/>
    <s v="Yes"/>
    <s v="No"/>
    <x v="1"/>
    <n v="1"/>
    <x v="1"/>
    <x v="2"/>
    <d v="1983-06-21T00:00:00"/>
    <n v="7357.49"/>
    <s v="tier - 2"/>
    <s v="tier - 3"/>
    <s v="R1012"/>
    <n v="39"/>
  </r>
  <r>
    <s v="Id1436"/>
    <s v="Barrett"/>
    <n v="35.29"/>
    <n v="5.9"/>
    <s v="No"/>
    <s v="No"/>
    <x v="1"/>
    <n v="1"/>
    <x v="1"/>
    <x v="0"/>
    <d v="1993-10-05T00:00:00"/>
    <n v="7349.12"/>
    <s v="tier - 2"/>
    <s v="tier - 3"/>
    <s v="R1021"/>
    <n v="29"/>
  </r>
  <r>
    <s v="Id1437"/>
    <s v="Irwin"/>
    <n v="35.299999999999997"/>
    <n v="4.45"/>
    <s v="No"/>
    <s v="No"/>
    <x v="0"/>
    <n v="0"/>
    <x v="1"/>
    <x v="0"/>
    <d v="1977-12-01T00:00:00"/>
    <n v="7348.14"/>
    <s v="tier - 2"/>
    <s v="tier - 3"/>
    <s v="R1011"/>
    <n v="45"/>
  </r>
  <r>
    <s v="Id1438"/>
    <s v="Glenn"/>
    <n v="35.64"/>
    <n v="6.17"/>
    <s v="No"/>
    <s v="No"/>
    <x v="1"/>
    <n v="1"/>
    <x v="1"/>
    <x v="0"/>
    <d v="1979-06-26T00:00:00"/>
    <n v="7345.73"/>
    <s v="tier - 2"/>
    <s v="tier - 3"/>
    <s v="R1013"/>
    <n v="43"/>
  </r>
  <r>
    <s v="Id1439"/>
    <s v="O'Meara"/>
    <n v="33.1"/>
    <n v="4.93"/>
    <s v="No"/>
    <s v="No"/>
    <x v="0"/>
    <n v="0"/>
    <x v="1"/>
    <x v="0"/>
    <d v="1977-12-18T00:00:00"/>
    <n v="7345.08"/>
    <s v="tier - 2"/>
    <s v="tier - 3"/>
    <s v="R1011"/>
    <n v="45"/>
  </r>
  <r>
    <s v="Id1440"/>
    <s v="Budrow"/>
    <n v="26.41"/>
    <n v="7.32"/>
    <s v="Yes"/>
    <s v="No"/>
    <x v="0"/>
    <n v="1"/>
    <x v="1"/>
    <x v="1"/>
    <d v="1986-06-15T00:00:00"/>
    <n v="7339.93"/>
    <s v="tier - 2"/>
    <s v="tier - 3"/>
    <s v="R1012"/>
    <n v="36"/>
  </r>
  <r>
    <s v="Id1441"/>
    <s v="Anderson"/>
    <n v="29.9"/>
    <n v="5.27"/>
    <s v="No"/>
    <s v="No"/>
    <x v="1"/>
    <n v="1"/>
    <x v="1"/>
    <x v="1"/>
    <d v="1979-09-19T00:00:00"/>
    <n v="7337.75"/>
    <s v="tier - 2"/>
    <s v="tier - 3"/>
    <s v="R1011"/>
    <n v="43"/>
  </r>
  <r>
    <s v="Id1442"/>
    <s v="Douglas"/>
    <n v="25.24"/>
    <n v="5.82"/>
    <s v="No"/>
    <s v="No"/>
    <x v="0"/>
    <n v="1"/>
    <x v="1"/>
    <x v="1"/>
    <d v="1984-07-25T00:00:00"/>
    <n v="7325.47"/>
    <s v="tier - 2"/>
    <s v="tier - 3"/>
    <s v="R1012"/>
    <n v="38"/>
  </r>
  <r>
    <s v="Id1443"/>
    <s v="Tecklenburg"/>
    <n v="25.08"/>
    <n v="5.8"/>
    <s v="No"/>
    <s v="No"/>
    <x v="1"/>
    <n v="1"/>
    <x v="1"/>
    <x v="1"/>
    <d v="1979-06-19T00:00:00"/>
    <n v="7325.05"/>
    <s v="tier - 2"/>
    <s v="tier - 3"/>
    <s v="R1024"/>
    <n v="43"/>
  </r>
  <r>
    <s v="Id1444"/>
    <s v="Baker"/>
    <n v="29.164999999999999"/>
    <n v="4.87"/>
    <s v="No"/>
    <s v="Yes"/>
    <x v="0"/>
    <n v="1"/>
    <x v="1"/>
    <x v="1"/>
    <d v="2004-11-15T00:00:00"/>
    <n v="7323.73"/>
    <s v="tier - 2"/>
    <s v="tier - 3"/>
    <s v="R1024"/>
    <n v="18"/>
  </r>
  <r>
    <s v="Id1445"/>
    <s v="Schenck"/>
    <n v="15.05"/>
    <n v="8.1199999999999992"/>
    <s v="No"/>
    <s v="No"/>
    <x v="0"/>
    <n v="0"/>
    <x v="1"/>
    <x v="3"/>
    <d v="1965-07-11T00:00:00"/>
    <n v="7322.86"/>
    <s v="tier - 2"/>
    <s v="tier - 3"/>
    <s v="R1012"/>
    <n v="57"/>
  </r>
  <r>
    <s v="Id1446"/>
    <s v="Johnson"/>
    <n v="19.95"/>
    <n v="4.3600000000000003"/>
    <s v="No"/>
    <s v="No"/>
    <x v="0"/>
    <n v="2"/>
    <x v="1"/>
    <x v="2"/>
    <d v="1972-08-11T00:00:00"/>
    <n v="7318.22"/>
    <s v="tier - 2"/>
    <s v="tier - 3"/>
    <s v="R1012"/>
    <n v="50"/>
  </r>
  <r>
    <s v="Id1447"/>
    <s v="Blendell"/>
    <n v="16.66"/>
    <n v="9.16"/>
    <s v="No"/>
    <s v="No"/>
    <x v="0"/>
    <n v="0"/>
    <x v="1"/>
    <x v="3"/>
    <d v="1965-06-25T00:00:00"/>
    <n v="7318.21"/>
    <s v="tier - 2"/>
    <s v="tier - 3"/>
    <s v="R1013"/>
    <n v="57"/>
  </r>
  <r>
    <s v="Id1448"/>
    <s v="Parodi"/>
    <n v="16.62"/>
    <n v="9.14"/>
    <s v="No"/>
    <s v="No"/>
    <x v="0"/>
    <n v="0"/>
    <x v="1"/>
    <x v="3"/>
    <d v="1965-06-06T00:00:00"/>
    <n v="7304.65"/>
    <s v="tier - 2"/>
    <s v="tier - 3"/>
    <s v="R1013"/>
    <n v="58"/>
  </r>
  <r>
    <s v="Id1449"/>
    <s v="Morgan"/>
    <n v="15.36"/>
    <n v="5.49"/>
    <s v="Yes"/>
    <s v="No"/>
    <x v="0"/>
    <n v="2"/>
    <x v="1"/>
    <x v="3"/>
    <d v="1966-12-26T00:00:00"/>
    <n v="7302.46"/>
    <s v="tier - 2"/>
    <s v="tier - 3"/>
    <s v="R1012"/>
    <n v="56"/>
  </r>
  <r>
    <s v="Id1450"/>
    <s v="Linden"/>
    <n v="27.74"/>
    <n v="5.96"/>
    <s v="Yes"/>
    <s v="No"/>
    <x v="0"/>
    <n v="0"/>
    <x v="1"/>
    <x v="1"/>
    <d v="1985-11-02T00:00:00"/>
    <n v="7281.51"/>
    <s v="tier - 2"/>
    <s v="tier - 3"/>
    <s v="R1012"/>
    <n v="37"/>
  </r>
  <r>
    <s v="Id1451"/>
    <s v="Horning"/>
    <n v="22.44"/>
    <n v="4.62"/>
    <s v="Yes"/>
    <s v="No"/>
    <x v="0"/>
    <n v="0"/>
    <x v="1"/>
    <x v="2"/>
    <d v="1976-12-18T00:00:00"/>
    <n v="7273.02"/>
    <s v="tier - 2"/>
    <s v="tier - 3"/>
    <s v="R1013"/>
    <n v="46"/>
  </r>
  <r>
    <s v="Id1452"/>
    <s v="Goode"/>
    <n v="37.049999999999997"/>
    <n v="9.9600000000000009"/>
    <s v="Yes"/>
    <s v="No"/>
    <x v="0"/>
    <n v="0"/>
    <x v="1"/>
    <x v="0"/>
    <d v="1981-08-04T00:00:00"/>
    <n v="7265.7"/>
    <s v="tier - 2"/>
    <s v="tier - 3"/>
    <s v="R1012"/>
    <n v="41"/>
  </r>
  <r>
    <s v="Id1453"/>
    <s v="Doden"/>
    <n v="22.95"/>
    <n v="10.53"/>
    <s v="No"/>
    <s v="No"/>
    <x v="0"/>
    <n v="2"/>
    <x v="1"/>
    <x v="2"/>
    <d v="1973-10-25T00:00:00"/>
    <n v="7265.58"/>
    <s v="tier - 2"/>
    <s v="tier - 3"/>
    <s v="R1013"/>
    <n v="49"/>
  </r>
  <r>
    <s v="Id1454"/>
    <s v="Groff"/>
    <n v="34.200000000000003"/>
    <n v="6.69"/>
    <s v="Yes"/>
    <s v="No"/>
    <x v="0"/>
    <n v="0"/>
    <x v="1"/>
    <x v="0"/>
    <d v="1981-06-13T00:00:00"/>
    <n v="7261.74"/>
    <s v="tier - 2"/>
    <s v="tier - 3"/>
    <s v="R1012"/>
    <n v="41"/>
  </r>
  <r>
    <s v="Id1455"/>
    <s v="Kuehler"/>
    <n v="30.59"/>
    <n v="9.5500000000000007"/>
    <s v="Yes"/>
    <s v="No"/>
    <x v="0"/>
    <n v="0"/>
    <x v="1"/>
    <x v="0"/>
    <d v="1981-08-14T00:00:00"/>
    <n v="7256.72"/>
    <s v="tier - 2"/>
    <s v="tier - 3"/>
    <s v="R1012"/>
    <n v="41"/>
  </r>
  <r>
    <s v="Id1456"/>
    <s v="Daniels"/>
    <n v="25.51"/>
    <n v="6.05"/>
    <s v="No"/>
    <s v="No"/>
    <x v="0"/>
    <n v="0"/>
    <x v="1"/>
    <x v="1"/>
    <d v="1982-07-24T00:00:00"/>
    <n v="7248.71"/>
    <s v="tier - 2"/>
    <s v="tier - 3"/>
    <s v="R1013"/>
    <n v="40"/>
  </r>
  <r>
    <s v="Id1457"/>
    <s v="Gibby"/>
    <n v="29.04"/>
    <n v="10.56"/>
    <s v="Yes"/>
    <s v="No"/>
    <x v="0"/>
    <n v="1"/>
    <x v="1"/>
    <x v="1"/>
    <d v="1986-09-02T00:00:00"/>
    <n v="7243.81"/>
    <s v="tier - 2"/>
    <s v="tier - 3"/>
    <s v="R1013"/>
    <n v="36"/>
  </r>
  <r>
    <s v="Id1458"/>
    <s v="Busa"/>
    <n v="22.135000000000002"/>
    <n v="10.81"/>
    <s v="Yes"/>
    <s v="No"/>
    <x v="0"/>
    <n v="1"/>
    <x v="1"/>
    <x v="2"/>
    <d v="1986-07-13T00:00:00"/>
    <n v="7228.22"/>
    <s v="tier - 2"/>
    <s v="tier - 3"/>
    <s v="R1024"/>
    <n v="36"/>
  </r>
  <r>
    <s v="Id1459"/>
    <s v="Moyo"/>
    <n v="21.375"/>
    <n v="4.32"/>
    <s v="No"/>
    <s v="No"/>
    <x v="0"/>
    <n v="0"/>
    <x v="1"/>
    <x v="2"/>
    <d v="1977-09-15T00:00:00"/>
    <n v="7222.79"/>
    <s v="tier - 2"/>
    <s v="tier - 3"/>
    <s v="R1012"/>
    <n v="45"/>
  </r>
  <r>
    <s v="Id1460"/>
    <s v="Horn"/>
    <n v="29.19"/>
    <n v="4.37"/>
    <s v="No"/>
    <s v="No"/>
    <x v="0"/>
    <n v="0"/>
    <x v="1"/>
    <x v="1"/>
    <d v="1991-06-28T00:00:00"/>
    <n v="7220.25"/>
    <s v="tier - 2"/>
    <s v="tier - 3"/>
    <s v="R1021"/>
    <n v="31"/>
  </r>
  <r>
    <s v="Id1461"/>
    <s v="Bien"/>
    <n v="31.92"/>
    <n v="4.8099999999999996"/>
    <s v="Yes"/>
    <s v="No"/>
    <x v="1"/>
    <n v="1"/>
    <x v="1"/>
    <x v="0"/>
    <d v="1983-11-21T00:00:00"/>
    <n v="7209.49"/>
    <s v="tier - 2"/>
    <s v="tier - 3"/>
    <s v="R1012"/>
    <n v="39"/>
  </r>
  <r>
    <s v="Id1462"/>
    <s v="O'Connor"/>
    <n v="26.315000000000001"/>
    <n v="4.5599999999999996"/>
    <s v="Yes"/>
    <s v="No"/>
    <x v="1"/>
    <n v="1"/>
    <x v="1"/>
    <x v="1"/>
    <d v="1983-08-11T00:00:00"/>
    <n v="7201.7"/>
    <s v="tier - 2"/>
    <s v="tier - 3"/>
    <s v="R1012"/>
    <n v="39"/>
  </r>
  <r>
    <s v="Id1463"/>
    <s v="Ash"/>
    <n v="35.299999999999997"/>
    <n v="4.3899999999999997"/>
    <s v="No"/>
    <s v="No"/>
    <x v="0"/>
    <n v="0"/>
    <x v="1"/>
    <x v="0"/>
    <d v="1982-09-14T00:00:00"/>
    <n v="7196.87"/>
    <s v="tier - 2"/>
    <s v="tier - 3"/>
    <s v="R1011"/>
    <n v="40"/>
  </r>
  <r>
    <s v="Id1464"/>
    <s v="Do Prado"/>
    <n v="18.91"/>
    <n v="11.44"/>
    <s v="No"/>
    <s v="No"/>
    <x v="0"/>
    <n v="0"/>
    <x v="1"/>
    <x v="2"/>
    <d v="1968-08-26T00:00:00"/>
    <n v="7179.52"/>
    <s v="tier - 2"/>
    <s v="tier - 3"/>
    <s v="R1013"/>
    <n v="54"/>
  </r>
  <r>
    <s v="Id1465"/>
    <s v="Phillips"/>
    <n v="22.41"/>
    <n v="11.37"/>
    <s v="Yes"/>
    <s v="No"/>
    <x v="0"/>
    <n v="1"/>
    <x v="1"/>
    <x v="2"/>
    <d v="1975-07-19T00:00:00"/>
    <n v="7175.51"/>
    <s v="tier - 2"/>
    <s v="tier - 3"/>
    <s v="R1013"/>
    <n v="47"/>
  </r>
  <r>
    <s v="Id1466"/>
    <s v="Kelly"/>
    <n v="22.704999999999998"/>
    <n v="6.14"/>
    <s v="No"/>
    <s v="No"/>
    <x v="0"/>
    <n v="0"/>
    <x v="1"/>
    <x v="2"/>
    <d v="1982-08-16T00:00:00"/>
    <n v="7173.36"/>
    <s v="tier - 2"/>
    <s v="tier - 3"/>
    <s v="R1016"/>
    <n v="40"/>
  </r>
  <r>
    <s v="Id1467"/>
    <s v="Dever"/>
    <n v="37.18"/>
    <n v="4.8899999999999997"/>
    <s v="No"/>
    <s v="No"/>
    <x v="0"/>
    <n v="0"/>
    <x v="1"/>
    <x v="0"/>
    <d v="1980-09-30T00:00:00"/>
    <n v="7162.01"/>
    <s v="tier - 2"/>
    <s v="tier - 3"/>
    <s v="R1013"/>
    <n v="42"/>
  </r>
  <r>
    <s v="Id1468"/>
    <s v="Horvath"/>
    <n v="35.97"/>
    <n v="4.5999999999999996"/>
    <s v="No"/>
    <s v="No"/>
    <x v="0"/>
    <n v="0"/>
    <x v="1"/>
    <x v="0"/>
    <d v="1980-10-07T00:00:00"/>
    <n v="7160.33"/>
    <s v="tier - 2"/>
    <s v="tier - 3"/>
    <s v="R1013"/>
    <n v="42"/>
  </r>
  <r>
    <s v="Id1469"/>
    <s v="Danner"/>
    <n v="35.799999999999997"/>
    <n v="4.42"/>
    <s v="No"/>
    <s v="No"/>
    <x v="0"/>
    <n v="0"/>
    <x v="1"/>
    <x v="0"/>
    <d v="1980-06-22T00:00:00"/>
    <n v="7160.09"/>
    <s v="tier - 2"/>
    <s v="tier - 3"/>
    <s v="R1011"/>
    <n v="42"/>
  </r>
  <r>
    <s v="Id1470"/>
    <s v="Weiss"/>
    <n v="28.31"/>
    <n v="7.48"/>
    <s v="Yes"/>
    <s v="No"/>
    <x v="0"/>
    <n v="0"/>
    <x v="1"/>
    <x v="1"/>
    <d v="1981-07-17T00:00:00"/>
    <n v="7153.55"/>
    <s v="tier - 2"/>
    <s v="tier - 3"/>
    <s v="R1012"/>
    <n v="41"/>
  </r>
  <r>
    <s v="Id1471"/>
    <s v="D'Andrea"/>
    <n v="38.06"/>
    <n v="10.74"/>
    <s v="No"/>
    <s v="No"/>
    <x v="0"/>
    <n v="0"/>
    <x v="1"/>
    <x v="0"/>
    <d v="1978-09-06T00:00:00"/>
    <n v="7152.67"/>
    <s v="tier - 2"/>
    <s v="tier - 3"/>
    <s v="R1013"/>
    <n v="44"/>
  </r>
  <r>
    <s v="Id1472"/>
    <s v="Olesky"/>
    <n v="28"/>
    <n v="5.19"/>
    <s v="No"/>
    <s v="No"/>
    <x v="0"/>
    <n v="1"/>
    <x v="1"/>
    <x v="1"/>
    <d v="1984-06-29T00:00:00"/>
    <n v="7151.09"/>
    <s v="tier - 2"/>
    <s v="tier - 3"/>
    <s v="R1011"/>
    <n v="38"/>
  </r>
  <r>
    <s v="Id1473"/>
    <s v="Whitcraft"/>
    <n v="34.32"/>
    <n v="9.17"/>
    <s v="No"/>
    <s v="No"/>
    <x v="0"/>
    <n v="0"/>
    <x v="1"/>
    <x v="0"/>
    <d v="1978-07-30T00:00:00"/>
    <n v="7147.47"/>
    <s v="tier - 2"/>
    <s v="tier - 3"/>
    <s v="R1013"/>
    <n v="44"/>
  </r>
  <r>
    <s v="Id1474"/>
    <s v="Salazar"/>
    <n v="22.3"/>
    <n v="4.95"/>
    <s v="Yes"/>
    <s v="No"/>
    <x v="0"/>
    <n v="0"/>
    <x v="1"/>
    <x v="2"/>
    <d v="1976-06-24T00:00:00"/>
    <n v="7147.11"/>
    <s v="tier - 2"/>
    <s v="tier - 3"/>
    <s v="R1011"/>
    <n v="46"/>
  </r>
  <r>
    <s v="Id1475"/>
    <s v="Todd"/>
    <n v="27.835000000000001"/>
    <n v="6.03"/>
    <s v="No"/>
    <s v="No"/>
    <x v="0"/>
    <n v="1"/>
    <x v="1"/>
    <x v="1"/>
    <d v="1984-11-21T00:00:00"/>
    <n v="7144.86"/>
    <s v="tier - 2"/>
    <s v="tier - 3"/>
    <s v="R1024"/>
    <n v="38"/>
  </r>
  <r>
    <s v="Id1476"/>
    <s v="Pond"/>
    <n v="39.229999999999997"/>
    <n v="5.36"/>
    <s v="No"/>
    <s v="No"/>
    <x v="0"/>
    <n v="0"/>
    <x v="1"/>
    <x v="0"/>
    <d v="1999-08-08T00:00:00"/>
    <n v="7144.4"/>
    <s v="tier - 2"/>
    <s v="tier - 3"/>
    <s v="R1022"/>
    <n v="23"/>
  </r>
  <r>
    <s v="Id1477"/>
    <s v="Egan"/>
    <n v="19.95"/>
    <n v="6.11"/>
    <s v="No"/>
    <s v="No"/>
    <x v="0"/>
    <n v="1"/>
    <x v="1"/>
    <x v="2"/>
    <d v="1984-07-07T00:00:00"/>
    <n v="7133.9"/>
    <s v="tier - 2"/>
    <s v="tier - 3"/>
    <s v="R1024"/>
    <n v="38"/>
  </r>
  <r>
    <s v="Id1478"/>
    <s v="Bersani"/>
    <n v="34.64"/>
    <n v="4.88"/>
    <s v="No"/>
    <s v="No"/>
    <x v="1"/>
    <n v="1"/>
    <x v="1"/>
    <x v="0"/>
    <d v="1993-08-01T00:00:00"/>
    <n v="7128.64"/>
    <s v="tier - 2"/>
    <s v="tier - 3"/>
    <s v="R1021"/>
    <n v="29"/>
  </r>
  <r>
    <s v="Id1479"/>
    <s v="Creech"/>
    <n v="18.75"/>
    <n v="6.72"/>
    <s v="No"/>
    <s v="No"/>
    <x v="0"/>
    <n v="0"/>
    <x v="1"/>
    <x v="2"/>
    <d v="1968-06-29T00:00:00"/>
    <n v="7125.25"/>
    <s v="tier - 2"/>
    <s v="tier - 3"/>
    <s v="R1013"/>
    <n v="54"/>
  </r>
  <r>
    <s v="Id1480"/>
    <s v="Sudres"/>
    <n v="26.48"/>
    <n v="4.2"/>
    <s v="No"/>
    <s v="No"/>
    <x v="0"/>
    <n v="1"/>
    <x v="1"/>
    <x v="1"/>
    <d v="1987-08-11T00:00:00"/>
    <n v="7106.81"/>
    <s v="tier - 2"/>
    <s v="tier - 3"/>
    <s v="R1012"/>
    <n v="35"/>
  </r>
  <r>
    <s v="Id1481"/>
    <s v="Couture"/>
    <n v="34.83"/>
    <n v="5.79"/>
    <s v="No"/>
    <s v="No"/>
    <x v="0"/>
    <n v="1"/>
    <x v="1"/>
    <x v="0"/>
    <d v="1992-06-18T00:00:00"/>
    <n v="7096.98"/>
    <s v="tier - 2"/>
    <s v="tier - 3"/>
    <s v="R1012"/>
    <n v="30"/>
  </r>
  <r>
    <s v="Id1482"/>
    <s v="Willard"/>
    <n v="25.46"/>
    <n v="4.29"/>
    <s v="No"/>
    <s v="No"/>
    <x v="0"/>
    <n v="0"/>
    <x v="1"/>
    <x v="1"/>
    <d v="1982-10-06T00:00:00"/>
    <n v="7077.19"/>
    <s v="tier - 2"/>
    <s v="tier - 3"/>
    <s v="R1024"/>
    <n v="40"/>
  </r>
  <r>
    <s v="Id1483"/>
    <s v="Patronick"/>
    <n v="23.31"/>
    <n v="8.27"/>
    <s v="No"/>
    <s v="No"/>
    <x v="0"/>
    <n v="0"/>
    <x v="1"/>
    <x v="2"/>
    <d v="1978-06-24T00:00:00"/>
    <n v="7054.41"/>
    <s v="tier - 2"/>
    <s v="tier - 3"/>
    <s v="R1013"/>
    <n v="44"/>
  </r>
  <r>
    <s v="Id1484"/>
    <s v="Depasquale"/>
    <n v="29"/>
    <n v="4.5599999999999996"/>
    <s v="No"/>
    <s v="No"/>
    <x v="0"/>
    <n v="0"/>
    <x v="1"/>
    <x v="1"/>
    <d v="1980-06-28T00:00:00"/>
    <n v="7050.64"/>
    <s v="tier - 2"/>
    <s v="tier - 3"/>
    <s v="R1011"/>
    <n v="42"/>
  </r>
  <r>
    <s v="Id1485"/>
    <s v="Lavergne"/>
    <n v="32.869999999999997"/>
    <n v="5.33"/>
    <s v="No"/>
    <s v="No"/>
    <x v="0"/>
    <n v="0"/>
    <x v="1"/>
    <x v="0"/>
    <d v="1980-07-21T00:00:00"/>
    <n v="7050.02"/>
    <s v="tier - 2"/>
    <s v="tier - 3"/>
    <s v="R1024"/>
    <n v="42"/>
  </r>
  <r>
    <s v="Id1486"/>
    <s v="Kawakami"/>
    <n v="26.18"/>
    <n v="5.63"/>
    <s v="No"/>
    <s v="No"/>
    <x v="0"/>
    <n v="0"/>
    <x v="1"/>
    <x v="1"/>
    <d v="1980-10-22T00:00:00"/>
    <n v="7046.72"/>
    <s v="tier - 2"/>
    <s v="tier - 3"/>
    <s v="R1013"/>
    <n v="42"/>
  </r>
  <r>
    <s v="Id1487"/>
    <s v="Gonsalves"/>
    <n v="25.3"/>
    <n v="5.12"/>
    <s v="No"/>
    <s v="No"/>
    <x v="0"/>
    <n v="0"/>
    <x v="1"/>
    <x v="1"/>
    <d v="1980-07-26T00:00:00"/>
    <n v="7045.5"/>
    <s v="tier - 2"/>
    <s v="tier - 3"/>
    <s v="R1011"/>
    <n v="42"/>
  </r>
  <r>
    <s v="Id1488"/>
    <s v="Peck"/>
    <n v="36.94"/>
    <n v="5.15"/>
    <s v="Yes"/>
    <s v="No"/>
    <x v="0"/>
    <n v="1"/>
    <x v="1"/>
    <x v="0"/>
    <d v="1995-10-29T00:00:00"/>
    <n v="7042.11"/>
    <s v="tier - 2"/>
    <s v="tier - 3"/>
    <s v="R1012"/>
    <n v="27"/>
  </r>
  <r>
    <s v="Id1489"/>
    <s v="Aure"/>
    <n v="22.86"/>
    <n v="7.5"/>
    <s v="No"/>
    <s v="No"/>
    <x v="0"/>
    <n v="0"/>
    <x v="1"/>
    <x v="2"/>
    <d v="1978-06-02T00:00:00"/>
    <n v="7033.08"/>
    <s v="tier - 2"/>
    <s v="tier - 3"/>
    <s v="R1013"/>
    <n v="45"/>
  </r>
  <r>
    <s v="Id1490"/>
    <s v="Mattingly"/>
    <n v="18.760000000000002"/>
    <n v="4.88"/>
    <s v="Yes"/>
    <s v="No"/>
    <x v="1"/>
    <n v="1"/>
    <x v="1"/>
    <x v="2"/>
    <d v="1969-07-06T00:00:00"/>
    <n v="7003.1"/>
    <s v="tier - 2"/>
    <s v="tier - 3"/>
    <s v="R1013"/>
    <n v="53"/>
  </r>
  <r>
    <s v="Id1491"/>
    <s v="Stelpflug"/>
    <n v="24.36"/>
    <n v="5.57"/>
    <s v="No"/>
    <s v="No"/>
    <x v="0"/>
    <n v="0"/>
    <x v="1"/>
    <x v="2"/>
    <d v="1982-09-01T00:00:00"/>
    <n v="6989.95"/>
    <s v="tier - 2"/>
    <s v="tier - 3"/>
    <s v="R1013"/>
    <n v="40"/>
  </r>
  <r>
    <s v="Id1492"/>
    <s v="Sanchez Antognini"/>
    <n v="32.299999999999997"/>
    <n v="5.31"/>
    <s v="No"/>
    <s v="No"/>
    <x v="0"/>
    <n v="0"/>
    <x v="1"/>
    <x v="0"/>
    <d v="1982-10-18T00:00:00"/>
    <n v="6986.7"/>
    <s v="tier - 2"/>
    <s v="tier - 3"/>
    <s v="R1012"/>
    <n v="40"/>
  </r>
  <r>
    <s v="Id1493"/>
    <s v="Condon"/>
    <n v="22.704999999999998"/>
    <n v="4.57"/>
    <s v="Yes"/>
    <s v="No"/>
    <x v="0"/>
    <n v="0"/>
    <x v="1"/>
    <x v="2"/>
    <d v="1985-12-10T00:00:00"/>
    <n v="6985.51"/>
    <s v="tier - 2"/>
    <s v="tier - 3"/>
    <s v="R1019"/>
    <n v="37"/>
  </r>
  <r>
    <s v="Id1494"/>
    <s v="Magato"/>
    <n v="21.79"/>
    <n v="8.6999999999999993"/>
    <s v="Yes"/>
    <s v="No"/>
    <x v="0"/>
    <n v="1"/>
    <x v="1"/>
    <x v="2"/>
    <d v="1975-06-03T00:00:00"/>
    <n v="6965.21"/>
    <s v="tier - 2"/>
    <s v="tier - 3"/>
    <s v="R1013"/>
    <n v="48"/>
  </r>
  <r>
    <s v="Id1495"/>
    <s v="Dombrowski"/>
    <n v="24.52"/>
    <n v="4.76"/>
    <s v="No"/>
    <s v="No"/>
    <x v="0"/>
    <n v="0"/>
    <x v="1"/>
    <x v="2"/>
    <d v="1980-08-18T00:00:00"/>
    <n v="6951.12"/>
    <s v="tier - 2"/>
    <s v="tier - 3"/>
    <s v="R1013"/>
    <n v="42"/>
  </r>
  <r>
    <s v="Id1496"/>
    <s v="Ohara"/>
    <n v="39.520000000000003"/>
    <n v="11.81"/>
    <s v="No"/>
    <s v="No"/>
    <x v="0"/>
    <n v="0"/>
    <x v="1"/>
    <x v="0"/>
    <d v="1978-12-15T00:00:00"/>
    <n v="6948.7"/>
    <s v="tier - 2"/>
    <s v="tier - 3"/>
    <s v="R1012"/>
    <n v="44"/>
  </r>
  <r>
    <s v="Id1497"/>
    <s v="Cifuentes Fetiva"/>
    <n v="24.49"/>
    <n v="4.67"/>
    <s v="No"/>
    <s v="No"/>
    <x v="0"/>
    <n v="0"/>
    <x v="1"/>
    <x v="2"/>
    <d v="1980-10-05T00:00:00"/>
    <n v="6940.94"/>
    <s v="tier - 2"/>
    <s v="tier - 3"/>
    <s v="R1013"/>
    <n v="42"/>
  </r>
  <r>
    <s v="Id1498"/>
    <s v="Keno"/>
    <n v="26.315000000000001"/>
    <n v="6.02"/>
    <s v="No"/>
    <s v="No"/>
    <x v="0"/>
    <n v="0"/>
    <x v="1"/>
    <x v="1"/>
    <d v="1980-08-30T00:00:00"/>
    <n v="6940.91"/>
    <s v="tier - 2"/>
    <s v="tier - 3"/>
    <s v="R1012"/>
    <n v="42"/>
  </r>
  <r>
    <s v="Id1499"/>
    <s v="Bruce"/>
    <n v="22.58"/>
    <n v="7.46"/>
    <s v="No"/>
    <s v="No"/>
    <x v="0"/>
    <n v="0"/>
    <x v="1"/>
    <x v="2"/>
    <d v="1978-11-29T00:00:00"/>
    <n v="6938.11"/>
    <s v="tier - 2"/>
    <s v="tier - 3"/>
    <s v="R1013"/>
    <n v="44"/>
  </r>
  <r>
    <s v="Id1500"/>
    <s v="Lorch"/>
    <n v="19.475000000000001"/>
    <n v="4.74"/>
    <s v="No"/>
    <s v="No"/>
    <x v="0"/>
    <n v="1"/>
    <x v="1"/>
    <x v="2"/>
    <d v="1984-09-05T00:00:00"/>
    <n v="6933.24"/>
    <s v="tier - 2"/>
    <s v="tier - 3"/>
    <s v="R1012"/>
    <n v="38"/>
  </r>
  <r>
    <s v="Id1501"/>
    <s v="Sullivan"/>
    <n v="26.33"/>
    <n v="4.79"/>
    <s v="No"/>
    <s v="No"/>
    <x v="0"/>
    <n v="0"/>
    <x v="1"/>
    <x v="1"/>
    <d v="1989-12-21T00:00:00"/>
    <n v="6895.19"/>
    <s v="tier - 2"/>
    <s v="tier - 3"/>
    <s v="R1024"/>
    <n v="33"/>
  </r>
  <r>
    <s v="Id1502"/>
    <s v="Cave"/>
    <n v="17.29"/>
    <n v="5.35"/>
    <s v="Yes"/>
    <s v="No"/>
    <x v="0"/>
    <n v="0"/>
    <x v="1"/>
    <x v="3"/>
    <d v="1985-09-10T00:00:00"/>
    <n v="6877.98"/>
    <s v="tier - 2"/>
    <s v="tier - 3"/>
    <s v="R1024"/>
    <n v="37"/>
  </r>
  <r>
    <s v="Id1503"/>
    <s v="Gudenkauf"/>
    <n v="42.88"/>
    <n v="4.87"/>
    <s v="No"/>
    <s v="Yes"/>
    <x v="0"/>
    <n v="1"/>
    <x v="1"/>
    <x v="0"/>
    <d v="2004-12-24T00:00:00"/>
    <n v="6876.53"/>
    <s v="tier - 2"/>
    <s v="tier - 3"/>
    <s v="R1012"/>
    <n v="18"/>
  </r>
  <r>
    <s v="Id1504"/>
    <s v="Thomas"/>
    <n v="32.200000000000003"/>
    <n v="10.09"/>
    <s v="Yes"/>
    <s v="No"/>
    <x v="0"/>
    <n v="0"/>
    <x v="1"/>
    <x v="0"/>
    <d v="1981-06-23T00:00:00"/>
    <n v="6875.96"/>
    <s v="tier - 2"/>
    <s v="tier - 3"/>
    <s v="R1011"/>
    <n v="41"/>
  </r>
  <r>
    <s v="Id1505"/>
    <s v="Holley"/>
    <n v="18.75"/>
    <n v="5.47"/>
    <s v="Yes"/>
    <s v="No"/>
    <x v="1"/>
    <n v="1"/>
    <x v="1"/>
    <x v="2"/>
    <d v="1969-10-23T00:00:00"/>
    <n v="6868.39"/>
    <s v="tier - 2"/>
    <s v="tier - 3"/>
    <s v="R1013"/>
    <n v="53"/>
  </r>
  <r>
    <s v="Id1506"/>
    <s v="Kemble"/>
    <n v="22.36"/>
    <n v="8.6"/>
    <s v="No"/>
    <s v="No"/>
    <x v="0"/>
    <n v="0"/>
    <x v="1"/>
    <x v="2"/>
    <d v="1978-08-05T00:00:00"/>
    <n v="6863.49"/>
    <s v="tier - 2"/>
    <s v="tier - 3"/>
    <s v="R1013"/>
    <n v="44"/>
  </r>
  <r>
    <s v="Id1507"/>
    <s v="Bentley"/>
    <n v="23.94"/>
    <n v="10.74"/>
    <s v="Yes"/>
    <s v="No"/>
    <x v="0"/>
    <n v="0"/>
    <x v="1"/>
    <x v="2"/>
    <d v="1981-06-19T00:00:00"/>
    <n v="6858.48"/>
    <s v="tier - 2"/>
    <s v="tier - 3"/>
    <s v="R1019"/>
    <n v="41"/>
  </r>
  <r>
    <s v="Id1508"/>
    <s v="Jones"/>
    <n v="30.1"/>
    <n v="4.3899999999999997"/>
    <s v="No"/>
    <s v="No"/>
    <x v="1"/>
    <n v="1"/>
    <x v="1"/>
    <x v="0"/>
    <d v="1979-11-04T00:00:00"/>
    <n v="6849.03"/>
    <s v="tier - 2"/>
    <s v="tier - 3"/>
    <s v="R1011"/>
    <n v="43"/>
  </r>
  <r>
    <s v="Id1509"/>
    <s v="Tremblay"/>
    <n v="21.93"/>
    <n v="6.3"/>
    <s v="No"/>
    <s v="No"/>
    <x v="0"/>
    <n v="0"/>
    <x v="1"/>
    <x v="2"/>
    <d v="1977-06-15T00:00:00"/>
    <n v="6843.17"/>
    <s v="tier - 2"/>
    <s v="tier - 3"/>
    <s v="R1013"/>
    <n v="45"/>
  </r>
  <r>
    <s v="Id1510"/>
    <s v="Bellucci"/>
    <n v="39.75"/>
    <n v="5.41"/>
    <s v="No"/>
    <s v="Yes"/>
    <x v="0"/>
    <n v="1"/>
    <x v="1"/>
    <x v="0"/>
    <d v="2000-11-30T00:00:00"/>
    <n v="6842.28"/>
    <s v="tier - 2"/>
    <s v="tier - 3"/>
    <s v="R1012"/>
    <n v="22"/>
  </r>
  <r>
    <s v="Id1511"/>
    <s v="Collins"/>
    <n v="26.03"/>
    <n v="4.47"/>
    <s v="No"/>
    <s v="No"/>
    <x v="1"/>
    <n v="1"/>
    <x v="1"/>
    <x v="1"/>
    <d v="1979-07-15T00:00:00"/>
    <n v="6837.37"/>
    <s v="tier - 2"/>
    <s v="tier - 3"/>
    <s v="R1016"/>
    <n v="43"/>
  </r>
  <r>
    <s v="Id1512"/>
    <s v="Gillman"/>
    <n v="34.51"/>
    <n v="6.26"/>
    <s v="No"/>
    <s v="No"/>
    <x v="0"/>
    <n v="0"/>
    <x v="1"/>
    <x v="0"/>
    <d v="1994-07-08T00:00:00"/>
    <n v="6827.69"/>
    <s v="tier - 2"/>
    <s v="tier - 3"/>
    <s v="R1021"/>
    <n v="28"/>
  </r>
  <r>
    <s v="Id1513"/>
    <s v="West"/>
    <n v="19.32"/>
    <n v="11.58"/>
    <s v="Yes"/>
    <s v="No"/>
    <x v="0"/>
    <n v="1"/>
    <x v="1"/>
    <x v="2"/>
    <d v="1975-08-17T00:00:00"/>
    <n v="6809.46"/>
    <s v="tier - 2"/>
    <s v="tier - 3"/>
    <s v="R1012"/>
    <n v="47"/>
  </r>
  <r>
    <s v="Id1514"/>
    <s v="Chida"/>
    <n v="28.5"/>
    <n v="4.3600000000000003"/>
    <s v="No"/>
    <s v="No"/>
    <x v="0"/>
    <n v="0"/>
    <x v="1"/>
    <x v="1"/>
    <d v="1991-06-29T00:00:00"/>
    <n v="6799.46"/>
    <s v="tier - 2"/>
    <s v="tier - 3"/>
    <s v="R1014"/>
    <n v="31"/>
  </r>
  <r>
    <s v="Id1515"/>
    <s v="Reisenauer"/>
    <n v="30.875"/>
    <n v="4.1399999999999997"/>
    <s v="Yes"/>
    <s v="No"/>
    <x v="0"/>
    <n v="0"/>
    <x v="1"/>
    <x v="0"/>
    <d v="1985-12-24T00:00:00"/>
    <n v="6796.86"/>
    <s v="tier - 2"/>
    <s v="tier - 3"/>
    <s v="R1012"/>
    <n v="37"/>
  </r>
  <r>
    <s v="Id1516"/>
    <s v="Rosenberg-Wohl"/>
    <n v="24.02"/>
    <n v="4.38"/>
    <s v="No"/>
    <s v="No"/>
    <x v="0"/>
    <n v="0"/>
    <x v="1"/>
    <x v="2"/>
    <d v="1980-11-23T00:00:00"/>
    <n v="6781.52"/>
    <s v="tier - 2"/>
    <s v="tier - 3"/>
    <s v="R1013"/>
    <n v="42"/>
  </r>
  <r>
    <s v="Id1517"/>
    <s v="Theriault"/>
    <n v="36.08"/>
    <n v="11.61"/>
    <s v="Yes"/>
    <s v="No"/>
    <x v="0"/>
    <n v="0"/>
    <x v="1"/>
    <x v="0"/>
    <d v="1981-10-08T00:00:00"/>
    <n v="6781.35"/>
    <s v="tier - 2"/>
    <s v="tier - 3"/>
    <s v="R1013"/>
    <n v="41"/>
  </r>
  <r>
    <s v="Id1518"/>
    <s v="Manuel"/>
    <n v="32.200000000000003"/>
    <n v="10.59"/>
    <s v="Yes"/>
    <s v="No"/>
    <x v="0"/>
    <n v="0"/>
    <x v="1"/>
    <x v="0"/>
    <d v="1981-09-03T00:00:00"/>
    <n v="6775.96"/>
    <s v="tier - 2"/>
    <s v="tier - 3"/>
    <s v="R1011"/>
    <n v="41"/>
  </r>
  <r>
    <s v="Id1519"/>
    <s v="Demko"/>
    <n v="28.05"/>
    <n v="11.85"/>
    <s v="Yes"/>
    <s v="No"/>
    <x v="0"/>
    <n v="0"/>
    <x v="1"/>
    <x v="1"/>
    <d v="1981-09-21T00:00:00"/>
    <n v="6770.19"/>
    <s v="tier - 2"/>
    <s v="tier - 3"/>
    <s v="R1013"/>
    <n v="41"/>
  </r>
  <r>
    <s v="Id1520"/>
    <s v="Battaglia"/>
    <n v="19"/>
    <n v="5.46"/>
    <s v="Yes"/>
    <s v="No"/>
    <x v="0"/>
    <n v="1"/>
    <x v="1"/>
    <x v="2"/>
    <d v="1988-10-10T00:00:00"/>
    <n v="6753.04"/>
    <s v="tier - 2"/>
    <s v="tier - 3"/>
    <s v="R1024"/>
    <n v="34"/>
  </r>
  <r>
    <s v="Id1521"/>
    <s v="Follo"/>
    <n v="16.13"/>
    <n v="4.54"/>
    <s v="Yes"/>
    <s v="No"/>
    <x v="0"/>
    <n v="2"/>
    <x v="1"/>
    <x v="3"/>
    <d v="1966-12-09T00:00:00"/>
    <n v="6750.27"/>
    <s v="tier - 2"/>
    <s v="tier - 3"/>
    <s v="R1013"/>
    <n v="56"/>
  </r>
  <r>
    <s v="Id1522"/>
    <s v="Barana"/>
    <n v="18.77"/>
    <n v="11.98"/>
    <s v="Yes"/>
    <s v="No"/>
    <x v="0"/>
    <n v="2"/>
    <x v="1"/>
    <x v="2"/>
    <d v="1970-06-17T00:00:00"/>
    <n v="6749.63"/>
    <s v="tier - 2"/>
    <s v="tier - 3"/>
    <s v="R1013"/>
    <n v="52"/>
  </r>
  <r>
    <s v="Id1523"/>
    <s v="Lysaght"/>
    <n v="28.88"/>
    <n v="6.59"/>
    <s v="Yes"/>
    <s v="No"/>
    <x v="0"/>
    <n v="1"/>
    <x v="1"/>
    <x v="1"/>
    <d v="1986-06-05T00:00:00"/>
    <n v="6748.59"/>
    <s v="tier - 2"/>
    <s v="tier - 3"/>
    <s v="R1016"/>
    <n v="37"/>
  </r>
  <r>
    <s v="Id1524"/>
    <s v="Chalmers"/>
    <n v="27.55"/>
    <n v="10.83"/>
    <s v="Yes"/>
    <s v="No"/>
    <x v="0"/>
    <n v="1"/>
    <x v="1"/>
    <x v="1"/>
    <d v="1986-08-07T00:00:00"/>
    <n v="6746.74"/>
    <s v="tier - 2"/>
    <s v="tier - 3"/>
    <s v="R1016"/>
    <n v="36"/>
  </r>
  <r>
    <s v="Id1525"/>
    <s v="Phillippi"/>
    <n v="15.6"/>
    <n v="8.6"/>
    <s v="No"/>
    <s v="No"/>
    <x v="0"/>
    <n v="0"/>
    <x v="1"/>
    <x v="3"/>
    <d v="1968-07-18T00:00:00"/>
    <n v="6738.84"/>
    <s v="tier - 2"/>
    <s v="tier - 3"/>
    <s v="R1012"/>
    <n v="54"/>
  </r>
  <r>
    <s v="Id1526"/>
    <s v="MacPherson"/>
    <n v="21.99"/>
    <n v="11.17"/>
    <s v="No"/>
    <s v="No"/>
    <x v="0"/>
    <n v="0"/>
    <x v="1"/>
    <x v="2"/>
    <d v="1978-10-21T00:00:00"/>
    <n v="6737.98"/>
    <s v="tier - 2"/>
    <s v="tier - 3"/>
    <s v="R1013"/>
    <n v="44"/>
  </r>
  <r>
    <s v="Id1527"/>
    <s v="Delfidio"/>
    <n v="34.85"/>
    <n v="5.75"/>
    <s v="No"/>
    <s v="No"/>
    <x v="0"/>
    <n v="0"/>
    <x v="1"/>
    <x v="0"/>
    <d v="1994-06-13T00:00:00"/>
    <n v="6721.37"/>
    <s v="tier - 2"/>
    <s v="tier - 3"/>
    <s v="R1012"/>
    <n v="28"/>
  </r>
  <r>
    <s v="Id1528"/>
    <s v="Cummings"/>
    <n v="24.51"/>
    <n v="4.83"/>
    <s v="Yes"/>
    <s v="No"/>
    <x v="1"/>
    <n v="1"/>
    <x v="1"/>
    <x v="2"/>
    <d v="1983-06-12T00:00:00"/>
    <n v="6710.19"/>
    <s v="tier - 2"/>
    <s v="tier - 3"/>
    <s v="R1012"/>
    <n v="39"/>
  </r>
  <r>
    <s v="Id1529"/>
    <s v="Schroegel"/>
    <n v="19.399999999999999"/>
    <n v="11.93"/>
    <s v="No"/>
    <s v="No"/>
    <x v="0"/>
    <n v="0"/>
    <x v="1"/>
    <x v="2"/>
    <d v="1971-12-12T00:00:00"/>
    <n v="6706.47"/>
    <s v="tier - 2"/>
    <s v="tier - 3"/>
    <s v="R1013"/>
    <n v="51"/>
  </r>
  <r>
    <s v="Id1530"/>
    <s v="Williams"/>
    <n v="15.1"/>
    <n v="8.41"/>
    <s v="No"/>
    <s v="No"/>
    <x v="0"/>
    <n v="0"/>
    <x v="1"/>
    <x v="3"/>
    <d v="1968-07-13T00:00:00"/>
    <n v="6700.56"/>
    <s v="tier - 2"/>
    <s v="tier - 3"/>
    <s v="R1012"/>
    <n v="54"/>
  </r>
  <r>
    <s v="Id1531"/>
    <s v="Casey"/>
    <n v="23.37"/>
    <n v="5.59"/>
    <s v="Yes"/>
    <s v="No"/>
    <x v="0"/>
    <n v="0"/>
    <x v="1"/>
    <x v="2"/>
    <d v="1985-07-09T00:00:00"/>
    <n v="6686.43"/>
    <s v="tier - 2"/>
    <s v="tier - 3"/>
    <s v="R1012"/>
    <n v="37"/>
  </r>
  <r>
    <s v="Id1532"/>
    <s v="Randall"/>
    <n v="42.4"/>
    <n v="4.0599999999999996"/>
    <s v="No"/>
    <s v="No"/>
    <x v="0"/>
    <n v="0"/>
    <x v="1"/>
    <x v="0"/>
    <d v="1989-10-20T00:00:00"/>
    <n v="6666.24"/>
    <s v="tier - 2"/>
    <s v="tier - 3"/>
    <s v="R1011"/>
    <n v="33"/>
  </r>
  <r>
    <s v="Id1533"/>
    <s v="Doyon"/>
    <n v="28.405000000000001"/>
    <n v="7.02"/>
    <s v="Yes"/>
    <s v="No"/>
    <x v="0"/>
    <n v="0"/>
    <x v="1"/>
    <x v="1"/>
    <d v="1981-09-17T00:00:00"/>
    <n v="6664.69"/>
    <s v="tier - 2"/>
    <s v="tier - 3"/>
    <s v="R1012"/>
    <n v="41"/>
  </r>
  <r>
    <s v="Id1534"/>
    <s v="Sankey"/>
    <n v="23.4"/>
    <n v="4.47"/>
    <s v="No"/>
    <s v="No"/>
    <x v="0"/>
    <n v="0"/>
    <x v="1"/>
    <x v="2"/>
    <d v="1982-09-27T00:00:00"/>
    <n v="6664.32"/>
    <s v="tier - 2"/>
    <s v="tier - 3"/>
    <s v="R1013"/>
    <n v="40"/>
  </r>
  <r>
    <s v="Id1535"/>
    <s v="Stilgenbauer"/>
    <n v="33.44"/>
    <n v="4.54"/>
    <s v="No"/>
    <s v="No"/>
    <x v="0"/>
    <n v="0"/>
    <x v="1"/>
    <x v="0"/>
    <d v="1989-11-19T00:00:00"/>
    <n v="6653.79"/>
    <s v="tier - 2"/>
    <s v="tier - 3"/>
    <s v="R1013"/>
    <n v="33"/>
  </r>
  <r>
    <s v="Id1536"/>
    <s v="Jaskiewicz"/>
    <n v="21.12"/>
    <n v="4.99"/>
    <s v="No"/>
    <s v="No"/>
    <x v="0"/>
    <n v="1"/>
    <x v="1"/>
    <x v="2"/>
    <d v="1984-07-01T00:00:00"/>
    <n v="6652.53"/>
    <s v="tier - 2"/>
    <s v="tier - 3"/>
    <s v="R1013"/>
    <n v="38"/>
  </r>
  <r>
    <s v="Id1537"/>
    <s v="Deppen"/>
    <n v="18.48"/>
    <n v="10.84"/>
    <s v="Yes"/>
    <s v="No"/>
    <x v="0"/>
    <n v="2"/>
    <x v="1"/>
    <x v="3"/>
    <d v="1970-11-08T00:00:00"/>
    <n v="6651.26"/>
    <s v="tier - 2"/>
    <s v="tier - 3"/>
    <s v="R1013"/>
    <n v="52"/>
  </r>
  <r>
    <s v="Id1538"/>
    <s v="Hine"/>
    <n v="16.815000000000001"/>
    <n v="5.63"/>
    <s v="No"/>
    <s v="No"/>
    <x v="0"/>
    <n v="1"/>
    <x v="1"/>
    <x v="3"/>
    <d v="1984-12-08T00:00:00"/>
    <n v="6640.54"/>
    <s v="tier - 2"/>
    <s v="tier - 3"/>
    <s v="R1019"/>
    <n v="38"/>
  </r>
  <r>
    <s v="Id1539"/>
    <s v="Mathews"/>
    <n v="26.72"/>
    <n v="4.1399999999999997"/>
    <s v="No"/>
    <s v="No"/>
    <x v="0"/>
    <n v="0"/>
    <x v="1"/>
    <x v="1"/>
    <d v="1990-06-06T00:00:00"/>
    <n v="6639.3"/>
    <s v="tier - 2"/>
    <s v="tier - 3"/>
    <s v="R1021"/>
    <n v="33"/>
  </r>
  <r>
    <s v="Id1540"/>
    <s v="Yabu"/>
    <n v="41.42"/>
    <n v="5.17"/>
    <s v="No"/>
    <s v="No"/>
    <x v="1"/>
    <n v="1"/>
    <x v="1"/>
    <x v="0"/>
    <d v="2003-09-04T00:00:00"/>
    <n v="6638.16"/>
    <s v="tier - 2"/>
    <s v="tier - 3"/>
    <s v="R1012"/>
    <n v="19"/>
  </r>
  <r>
    <s v="Id1541"/>
    <s v="Strang"/>
    <n v="20.69"/>
    <n v="6.93"/>
    <s v="No"/>
    <s v="No"/>
    <x v="0"/>
    <n v="2"/>
    <x v="1"/>
    <x v="2"/>
    <d v="1973-08-29T00:00:00"/>
    <n v="6630.31"/>
    <s v="tier - 2"/>
    <s v="tier - 3"/>
    <s v="R1013"/>
    <n v="49"/>
  </r>
  <r>
    <s v="Id1542"/>
    <s v="Frank"/>
    <n v="41.23"/>
    <n v="4.24"/>
    <s v="No"/>
    <s v="No"/>
    <x v="0"/>
    <n v="0"/>
    <x v="1"/>
    <x v="0"/>
    <d v="1982-08-28T00:00:00"/>
    <n v="6610.11"/>
    <s v="tier - 2"/>
    <s v="tier - 3"/>
    <s v="R1015"/>
    <n v="40"/>
  </r>
  <r>
    <s v="Id1543"/>
    <s v="Shanley"/>
    <n v="29.9"/>
    <n v="5.91"/>
    <s v="No"/>
    <s v="No"/>
    <x v="0"/>
    <n v="0"/>
    <x v="1"/>
    <x v="1"/>
    <d v="1982-11-07T00:00:00"/>
    <n v="6600.36"/>
    <s v="tier - 2"/>
    <s v="tier - 3"/>
    <s v="R1011"/>
    <n v="40"/>
  </r>
  <r>
    <s v="Id1544"/>
    <s v="Mancebo Garcia"/>
    <n v="34.104999999999997"/>
    <n v="5.93"/>
    <s v="No"/>
    <s v="No"/>
    <x v="0"/>
    <n v="0"/>
    <x v="1"/>
    <x v="0"/>
    <d v="1982-12-29T00:00:00"/>
    <n v="6600.21"/>
    <s v="tier - 2"/>
    <s v="tier - 3"/>
    <s v="R1016"/>
    <n v="40"/>
  </r>
  <r>
    <s v="Id1545"/>
    <s v="Keehan"/>
    <n v="24.97"/>
    <n v="5.66"/>
    <s v="No"/>
    <s v="No"/>
    <x v="0"/>
    <n v="0"/>
    <x v="1"/>
    <x v="2"/>
    <d v="1982-11-22T00:00:00"/>
    <n v="6593.51"/>
    <s v="tier - 2"/>
    <s v="tier - 3"/>
    <s v="R1013"/>
    <n v="40"/>
  </r>
  <r>
    <s v="Id1546"/>
    <s v="Mahaney"/>
    <n v="34.799999999999997"/>
    <n v="4.1900000000000004"/>
    <s v="No"/>
    <s v="No"/>
    <x v="0"/>
    <n v="1"/>
    <x v="1"/>
    <x v="0"/>
    <d v="1984-10-05T00:00:00"/>
    <n v="6571.54"/>
    <s v="tier - 2"/>
    <s v="tier - 3"/>
    <s v="R1011"/>
    <n v="38"/>
  </r>
  <r>
    <s v="Id1547"/>
    <s v="Nolan"/>
    <n v="32.965000000000003"/>
    <n v="9.2100000000000009"/>
    <s v="Yes"/>
    <s v="No"/>
    <x v="0"/>
    <n v="0"/>
    <x v="1"/>
    <x v="0"/>
    <d v="1981-07-20T00:00:00"/>
    <n v="6571.02"/>
    <s v="tier - 2"/>
    <s v="tier - 3"/>
    <s v="R1012"/>
    <n v="41"/>
  </r>
  <r>
    <s v="Id1548"/>
    <s v="Sobrino"/>
    <n v="27.265000000000001"/>
    <n v="5.51"/>
    <s v="No"/>
    <s v="No"/>
    <x v="0"/>
    <n v="1"/>
    <x v="1"/>
    <x v="1"/>
    <d v="1984-09-20T00:00:00"/>
    <n v="6555.07"/>
    <s v="tier - 2"/>
    <s v="tier - 3"/>
    <s v="R1024"/>
    <n v="38"/>
  </r>
  <r>
    <s v="Id1549"/>
    <s v="Gennaro"/>
    <n v="17.059999999999999"/>
    <n v="8.5"/>
    <s v="No"/>
    <s v="No"/>
    <x v="0"/>
    <n v="0"/>
    <x v="1"/>
    <x v="3"/>
    <d v="1968-12-11T00:00:00"/>
    <n v="6552.01"/>
    <s v="tier - 2"/>
    <s v="tier - 3"/>
    <s v="R1013"/>
    <n v="54"/>
  </r>
  <r>
    <s v="Id1550"/>
    <s v="Mayer"/>
    <n v="36.29"/>
    <n v="6.23"/>
    <s v="No"/>
    <s v="No"/>
    <x v="0"/>
    <n v="0"/>
    <x v="1"/>
    <x v="0"/>
    <d v="1989-08-06T00:00:00"/>
    <n v="6551.75"/>
    <s v="tier - 2"/>
    <s v="tier - 3"/>
    <s v="R1024"/>
    <n v="33"/>
  </r>
  <r>
    <s v="Id1551"/>
    <s v="Becker"/>
    <n v="28.594999999999999"/>
    <n v="8.5299999999999994"/>
    <s v="Yes"/>
    <s v="No"/>
    <x v="0"/>
    <n v="1"/>
    <x v="1"/>
    <x v="1"/>
    <d v="1986-12-18T00:00:00"/>
    <n v="6548.2"/>
    <s v="tier - 2"/>
    <s v="tier - 3"/>
    <s v="R1012"/>
    <n v="36"/>
  </r>
  <r>
    <s v="Id1552"/>
    <s v="Moore"/>
    <n v="17.8"/>
    <n v="5.75"/>
    <s v="Yes"/>
    <s v="No"/>
    <x v="1"/>
    <n v="1"/>
    <x v="1"/>
    <x v="3"/>
    <d v="1969-12-03T00:00:00"/>
    <n v="6546.16"/>
    <s v="tier - 2"/>
    <s v="tier - 3"/>
    <s v="R1013"/>
    <n v="53"/>
  </r>
  <r>
    <s v="Id1553"/>
    <s v="Platt"/>
    <n v="21.4"/>
    <n v="5.6"/>
    <s v="No"/>
    <s v="No"/>
    <x v="0"/>
    <n v="0"/>
    <x v="1"/>
    <x v="2"/>
    <d v="1982-10-02T00:00:00"/>
    <n v="6536.68"/>
    <s v="tier - 2"/>
    <s v="tier - 3"/>
    <s v="R1012"/>
    <n v="40"/>
  </r>
  <r>
    <s v="Id1554"/>
    <s v="Brodeur"/>
    <n v="23.01"/>
    <n v="4.68"/>
    <s v="No"/>
    <s v="No"/>
    <x v="0"/>
    <n v="0"/>
    <x v="1"/>
    <x v="2"/>
    <d v="1982-08-12T00:00:00"/>
    <n v="6532.04"/>
    <s v="tier - 2"/>
    <s v="tier - 3"/>
    <s v="R1013"/>
    <n v="40"/>
  </r>
  <r>
    <s v="Id1555"/>
    <s v="Knight Pech"/>
    <n v="19.86"/>
    <n v="5.62"/>
    <s v="Yes"/>
    <s v="No"/>
    <x v="0"/>
    <n v="0"/>
    <x v="1"/>
    <x v="2"/>
    <d v="1976-10-23T00:00:00"/>
    <n v="6529.21"/>
    <s v="tier - 2"/>
    <s v="tier - 3"/>
    <s v="R1013"/>
    <n v="46"/>
  </r>
  <r>
    <s v="Id1556"/>
    <s v="Richter"/>
    <n v="33.58"/>
    <n v="5.08"/>
    <s v="No"/>
    <s v="No"/>
    <x v="0"/>
    <n v="0"/>
    <x v="1"/>
    <x v="0"/>
    <d v="1994-07-07T00:00:00"/>
    <n v="6512.24"/>
    <s v="tier - 2"/>
    <s v="tier - 3"/>
    <s v="R1021"/>
    <n v="28"/>
  </r>
  <r>
    <s v="Id1557"/>
    <s v="Jubinski"/>
    <n v="29.81"/>
    <n v="5.28"/>
    <s v="No"/>
    <s v="No"/>
    <x v="0"/>
    <n v="0"/>
    <x v="1"/>
    <x v="1"/>
    <d v="1982-08-28T00:00:00"/>
    <n v="6500.24"/>
    <s v="tier - 2"/>
    <s v="tier - 3"/>
    <s v="R1013"/>
    <n v="40"/>
  </r>
  <r>
    <s v="Id1558"/>
    <s v="Wall"/>
    <n v="27.4"/>
    <n v="4.6100000000000003"/>
    <s v="No"/>
    <s v="No"/>
    <x v="0"/>
    <n v="0"/>
    <x v="1"/>
    <x v="1"/>
    <d v="1982-10-09T00:00:00"/>
    <n v="6496.89"/>
    <s v="tier - 2"/>
    <s v="tier - 3"/>
    <s v="R1011"/>
    <n v="40"/>
  </r>
  <r>
    <s v="Id1559"/>
    <s v="McKay"/>
    <n v="17.98"/>
    <n v="6.57"/>
    <s v="Yes"/>
    <s v="No"/>
    <x v="0"/>
    <n v="2"/>
    <x v="1"/>
    <x v="3"/>
    <d v="1970-12-01T00:00:00"/>
    <n v="6481.67"/>
    <s v="tier - 2"/>
    <s v="tier - 3"/>
    <s v="R1013"/>
    <n v="52"/>
  </r>
  <r>
    <s v="Id1560"/>
    <s v="Oh"/>
    <n v="37.9"/>
    <n v="5.83"/>
    <s v="No"/>
    <s v="No"/>
    <x v="0"/>
    <n v="0"/>
    <x v="1"/>
    <x v="0"/>
    <d v="1980-06-08T00:00:00"/>
    <n v="6474.01"/>
    <s v="tier - 2"/>
    <s v="tier - 3"/>
    <s v="R1011"/>
    <n v="43"/>
  </r>
  <r>
    <s v="Id1561"/>
    <s v="Kessell"/>
    <n v="25.27"/>
    <n v="6.98"/>
    <s v="Yes"/>
    <s v="No"/>
    <x v="0"/>
    <n v="0"/>
    <x v="1"/>
    <x v="1"/>
    <d v="1981-07-27T00:00:00"/>
    <n v="6473.15"/>
    <s v="tier - 2"/>
    <s v="tier - 3"/>
    <s v="R1013"/>
    <n v="41"/>
  </r>
  <r>
    <s v="Id1562"/>
    <s v="Hidalgo Zambrano"/>
    <n v="29.26"/>
    <n v="4.03"/>
    <s v="No"/>
    <s v="No"/>
    <x v="0"/>
    <n v="1"/>
    <x v="1"/>
    <x v="1"/>
    <d v="1984-11-01T00:00:00"/>
    <n v="6457.84"/>
    <s v="tier - 2"/>
    <s v="tier - 3"/>
    <s v="R1012"/>
    <n v="38"/>
  </r>
  <r>
    <s v="Id1563"/>
    <s v="Caprario"/>
    <n v="27.835000000000001"/>
    <n v="4.5599999999999996"/>
    <s v="No"/>
    <s v="No"/>
    <x v="0"/>
    <n v="1"/>
    <x v="1"/>
    <x v="1"/>
    <d v="1984-08-26T00:00:00"/>
    <n v="6455.86"/>
    <s v="tier - 2"/>
    <s v="tier - 3"/>
    <s v="R1012"/>
    <n v="38"/>
  </r>
  <r>
    <s v="Id1564"/>
    <s v="Ryan"/>
    <n v="46.53"/>
    <n v="5.38"/>
    <s v="Yes"/>
    <s v="No"/>
    <x v="0"/>
    <n v="0"/>
    <x v="1"/>
    <x v="0"/>
    <d v="1985-07-22T00:00:00"/>
    <n v="6435.62"/>
    <s v="tier - 2"/>
    <s v="tier - 3"/>
    <s v="R1013"/>
    <n v="37"/>
  </r>
  <r>
    <s v="Id1565"/>
    <s v="Hoffman"/>
    <n v="20.58"/>
    <n v="11.04"/>
    <s v="Yes"/>
    <s v="No"/>
    <x v="0"/>
    <n v="1"/>
    <x v="1"/>
    <x v="2"/>
    <d v="1975-08-05T00:00:00"/>
    <n v="6423.48"/>
    <s v="tier - 2"/>
    <s v="tier - 3"/>
    <s v="R1013"/>
    <n v="47"/>
  </r>
  <r>
    <s v="Id1566"/>
    <s v="Wong"/>
    <n v="19.53"/>
    <n v="6.09"/>
    <s v="Yes"/>
    <s v="No"/>
    <x v="0"/>
    <n v="0"/>
    <x v="1"/>
    <x v="2"/>
    <d v="1976-12-30T00:00:00"/>
    <n v="6417.28"/>
    <s v="tier - 2"/>
    <s v="tier - 3"/>
    <s v="R1013"/>
    <n v="46"/>
  </r>
  <r>
    <s v="Id1567"/>
    <s v="Lea"/>
    <n v="27.7"/>
    <n v="4.71"/>
    <s v="No"/>
    <s v="No"/>
    <x v="0"/>
    <n v="1"/>
    <x v="1"/>
    <x v="1"/>
    <d v="1987-09-04T00:00:00"/>
    <n v="6414.18"/>
    <s v="tier - 2"/>
    <s v="tier - 3"/>
    <s v="R1011"/>
    <n v="35"/>
  </r>
  <r>
    <s v="Id1568"/>
    <s v="Patterson"/>
    <n v="18.920000000000002"/>
    <n v="8.18"/>
    <s v="No"/>
    <s v="No"/>
    <x v="0"/>
    <n v="0"/>
    <x v="1"/>
    <x v="2"/>
    <d v="1971-08-22T00:00:00"/>
    <n v="6412.34"/>
    <s v="tier - 2"/>
    <s v="tier - 3"/>
    <s v="R1013"/>
    <n v="51"/>
  </r>
  <r>
    <s v="Id1569"/>
    <s v="Quigley"/>
    <n v="17.760000000000002"/>
    <n v="11.18"/>
    <s v="Yes"/>
    <s v="No"/>
    <x v="0"/>
    <n v="2"/>
    <x v="1"/>
    <x v="3"/>
    <d v="1970-08-20T00:00:00"/>
    <n v="6407.05"/>
    <s v="tier - 2"/>
    <s v="tier - 3"/>
    <s v="R1013"/>
    <n v="52"/>
  </r>
  <r>
    <s v="Id1570"/>
    <s v="Korir"/>
    <n v="29.83"/>
    <n v="5.03"/>
    <s v="Yes"/>
    <s v="No"/>
    <x v="0"/>
    <n v="0"/>
    <x v="1"/>
    <x v="1"/>
    <d v="1985-12-10T00:00:00"/>
    <n v="6406.41"/>
    <s v="tier - 2"/>
    <s v="tier - 3"/>
    <s v="R1014"/>
    <n v="37"/>
  </r>
  <r>
    <s v="Id1571"/>
    <s v="Downs"/>
    <n v="23.465"/>
    <n v="5.56"/>
    <s v="No"/>
    <s v="No"/>
    <x v="0"/>
    <n v="1"/>
    <x v="1"/>
    <x v="2"/>
    <d v="1987-09-09T00:00:00"/>
    <n v="6402.29"/>
    <s v="tier - 2"/>
    <s v="tier - 3"/>
    <s v="R1024"/>
    <n v="35"/>
  </r>
  <r>
    <s v="Id1572"/>
    <s v="Young"/>
    <n v="29.355"/>
    <n v="4.33"/>
    <s v="No"/>
    <s v="No"/>
    <x v="0"/>
    <n v="0"/>
    <x v="1"/>
    <x v="1"/>
    <d v="1982-10-28T00:00:00"/>
    <n v="6393.6"/>
    <s v="tier - 2"/>
    <s v="tier - 3"/>
    <s v="R1012"/>
    <n v="40"/>
  </r>
  <r>
    <s v="Id1573"/>
    <s v="Zywek"/>
    <n v="35.49"/>
    <n v="5.21"/>
    <s v="Yes"/>
    <s v="No"/>
    <x v="1"/>
    <n v="1"/>
    <x v="1"/>
    <x v="0"/>
    <d v="1997-08-16T00:00:00"/>
    <n v="6389.53"/>
    <s v="tier - 2"/>
    <s v="tier - 3"/>
    <s v="R1021"/>
    <n v="25"/>
  </r>
  <r>
    <s v="Id1574"/>
    <s v="Faulkner"/>
    <n v="26.315000000000001"/>
    <n v="5.89"/>
    <s v="No"/>
    <s v="No"/>
    <x v="0"/>
    <n v="0"/>
    <x v="1"/>
    <x v="1"/>
    <d v="1982-08-06T00:00:00"/>
    <n v="6389.38"/>
    <s v="tier - 2"/>
    <s v="tier - 3"/>
    <s v="R1012"/>
    <n v="40"/>
  </r>
  <r>
    <s v="Id1575"/>
    <s v="Erspamer"/>
    <n v="19.79"/>
    <n v="4.8099999999999996"/>
    <s v="Yes"/>
    <s v="No"/>
    <x v="0"/>
    <n v="0"/>
    <x v="1"/>
    <x v="2"/>
    <d v="1976-11-18T00:00:00"/>
    <n v="6374.16"/>
    <s v="tier - 2"/>
    <s v="tier - 3"/>
    <s v="R1013"/>
    <n v="46"/>
  </r>
  <r>
    <s v="Id1576"/>
    <s v="Campbell"/>
    <n v="40.564999999999998"/>
    <n v="5.66"/>
    <s v="No"/>
    <s v="No"/>
    <x v="0"/>
    <n v="1"/>
    <x v="1"/>
    <x v="0"/>
    <d v="1984-08-13T00:00:00"/>
    <n v="6373.56"/>
    <s v="tier - 2"/>
    <s v="tier - 3"/>
    <s v="R1012"/>
    <n v="38"/>
  </r>
  <r>
    <s v="Id1577"/>
    <s v="Addison"/>
    <n v="18.03"/>
    <n v="10.66"/>
    <s v="Yes"/>
    <s v="No"/>
    <x v="0"/>
    <n v="2"/>
    <x v="1"/>
    <x v="3"/>
    <d v="1970-11-09T00:00:00"/>
    <n v="6367.31"/>
    <s v="tier - 2"/>
    <s v="tier - 3"/>
    <s v="R1013"/>
    <n v="52"/>
  </r>
  <r>
    <s v="Id1578"/>
    <s v="Wu"/>
    <n v="34.65"/>
    <n v="5.98"/>
    <s v="Yes"/>
    <s v="No"/>
    <x v="0"/>
    <n v="0"/>
    <x v="1"/>
    <x v="0"/>
    <d v="1996-07-07T00:00:00"/>
    <n v="6361.47"/>
    <s v="tier - 2"/>
    <s v="tier - 3"/>
    <s v="R1021"/>
    <n v="26"/>
  </r>
  <r>
    <s v="Id1579"/>
    <s v="Millett"/>
    <n v="42.94"/>
    <n v="4.34"/>
    <s v="No"/>
    <s v="No"/>
    <x v="0"/>
    <n v="0"/>
    <x v="1"/>
    <x v="0"/>
    <d v="1989-06-24T00:00:00"/>
    <n v="6360.99"/>
    <s v="tier - 2"/>
    <s v="tier - 3"/>
    <s v="R1012"/>
    <n v="33"/>
  </r>
  <r>
    <s v="Id1580"/>
    <s v="Bosl"/>
    <n v="31.254999999999999"/>
    <n v="5.17"/>
    <s v="No"/>
    <s v="No"/>
    <x v="0"/>
    <n v="0"/>
    <x v="1"/>
    <x v="0"/>
    <d v="1980-10-30T00:00:00"/>
    <n v="6358.78"/>
    <s v="tier - 2"/>
    <s v="tier - 3"/>
    <s v="R1012"/>
    <n v="42"/>
  </r>
  <r>
    <s v="Id1581"/>
    <s v="Goldberg"/>
    <n v="45.43"/>
    <n v="4.2300000000000004"/>
    <s v="Yes"/>
    <s v="No"/>
    <x v="1"/>
    <n v="1"/>
    <x v="1"/>
    <x v="0"/>
    <d v="1983-08-19T00:00:00"/>
    <n v="6356.27"/>
    <s v="tier - 2"/>
    <s v="tier - 3"/>
    <s v="R1013"/>
    <n v="39"/>
  </r>
  <r>
    <s v="Id1582"/>
    <s v="Kelley"/>
    <n v="32.340000000000003"/>
    <n v="4.88"/>
    <s v="Yes"/>
    <s v="No"/>
    <x v="1"/>
    <n v="1"/>
    <x v="1"/>
    <x v="0"/>
    <d v="1983-10-21T00:00:00"/>
    <n v="6338.08"/>
    <s v="tier - 2"/>
    <s v="tier - 3"/>
    <s v="R1013"/>
    <n v="39"/>
  </r>
  <r>
    <s v="Id1583"/>
    <s v="Johnston"/>
    <n v="25.46"/>
    <n v="9.7100000000000009"/>
    <s v="Yes"/>
    <s v="No"/>
    <x v="0"/>
    <n v="1"/>
    <x v="1"/>
    <x v="1"/>
    <d v="1986-09-25T00:00:00"/>
    <n v="6335.64"/>
    <s v="tier - 2"/>
    <s v="tier - 3"/>
    <s v="R1013"/>
    <n v="36"/>
  </r>
  <r>
    <s v="Id1584"/>
    <s v="Keating"/>
    <n v="37.145000000000003"/>
    <n v="5.32"/>
    <s v="No"/>
    <s v="No"/>
    <x v="0"/>
    <n v="0"/>
    <x v="1"/>
    <x v="0"/>
    <d v="1990-08-13T00:00:00"/>
    <n v="6334.34"/>
    <s v="tier - 2"/>
    <s v="tier - 3"/>
    <s v="R1024"/>
    <n v="32"/>
  </r>
  <r>
    <s v="Id1585"/>
    <s v="Duhon"/>
    <n v="30.8"/>
    <n v="5.83"/>
    <s v="Yes"/>
    <s v="No"/>
    <x v="0"/>
    <n v="0"/>
    <x v="1"/>
    <x v="0"/>
    <d v="1985-12-15T00:00:00"/>
    <n v="6313.76"/>
    <s v="tier - 2"/>
    <s v="tier - 3"/>
    <s v="R1013"/>
    <n v="37"/>
  </r>
  <r>
    <s v="Id1586"/>
    <s v="Briseno"/>
    <n v="29.5"/>
    <n v="5.54"/>
    <s v="Yes"/>
    <s v="No"/>
    <x v="0"/>
    <n v="0"/>
    <x v="1"/>
    <x v="1"/>
    <d v="1985-11-19T00:00:00"/>
    <n v="6311.95"/>
    <s v="tier - 2"/>
    <s v="tier - 3"/>
    <s v="R1011"/>
    <n v="37"/>
  </r>
  <r>
    <s v="Id1587"/>
    <s v="Besse"/>
    <n v="43.39"/>
    <n v="5.85"/>
    <s v="No"/>
    <s v="Yes"/>
    <x v="0"/>
    <n v="1"/>
    <x v="1"/>
    <x v="0"/>
    <d v="2004-07-27T00:00:00"/>
    <n v="6311.11"/>
    <s v="tier - 2"/>
    <s v="tier - 3"/>
    <s v="R1011"/>
    <n v="18"/>
  </r>
  <r>
    <s v="Id1588"/>
    <s v="Shillings"/>
    <n v="15.08"/>
    <n v="4.8499999999999996"/>
    <s v="Yes"/>
    <s v="No"/>
    <x v="1"/>
    <n v="1"/>
    <x v="1"/>
    <x v="3"/>
    <d v="1969-09-04T00:00:00"/>
    <n v="6305.61"/>
    <s v="tier - 2"/>
    <s v="tier - 3"/>
    <s v="R1012"/>
    <n v="53"/>
  </r>
  <r>
    <s v="Id1589"/>
    <s v="Tate"/>
    <n v="20.48"/>
    <n v="11.09"/>
    <s v="No"/>
    <s v="No"/>
    <x v="0"/>
    <n v="0"/>
    <x v="1"/>
    <x v="2"/>
    <d v="1974-09-17T00:00:00"/>
    <n v="6302.23"/>
    <s v="tier - 2"/>
    <s v="tier - 3"/>
    <s v="R1013"/>
    <n v="48"/>
  </r>
  <r>
    <s v="Id1590"/>
    <s v="Arsenault"/>
    <n v="34.450000000000003"/>
    <n v="5.58"/>
    <s v="Yes"/>
    <s v="No"/>
    <x v="0"/>
    <n v="0"/>
    <x v="1"/>
    <x v="0"/>
    <d v="1996-07-04T00:00:00"/>
    <n v="6293.63"/>
    <s v="tier - 2"/>
    <s v="tier - 3"/>
    <s v="R1021"/>
    <n v="26"/>
  </r>
  <r>
    <s v="Id1591"/>
    <s v="Hengoed"/>
    <n v="34.21"/>
    <n v="9.7200000000000006"/>
    <s v="Yes"/>
    <s v="No"/>
    <x v="0"/>
    <n v="0"/>
    <x v="1"/>
    <x v="0"/>
    <d v="1981-08-26T00:00:00"/>
    <n v="6289.75"/>
    <s v="tier - 2"/>
    <s v="tier - 3"/>
    <s v="R1013"/>
    <n v="41"/>
  </r>
  <r>
    <s v="Id1592"/>
    <s v="Aller"/>
    <n v="28.8"/>
    <n v="11.41"/>
    <s v="Yes"/>
    <s v="No"/>
    <x v="0"/>
    <n v="0"/>
    <x v="1"/>
    <x v="1"/>
    <d v="1981-11-24T00:00:00"/>
    <n v="6282.24"/>
    <s v="tier - 2"/>
    <s v="tier - 3"/>
    <s v="R1011"/>
    <n v="41"/>
  </r>
  <r>
    <s v="Id1593"/>
    <s v="Pisano"/>
    <n v="31.74"/>
    <n v="4.46"/>
    <s v="No"/>
    <s v="No"/>
    <x v="1"/>
    <n v="1"/>
    <x v="1"/>
    <x v="0"/>
    <d v="1993-10-16T00:00:00"/>
    <n v="6276.3"/>
    <s v="tier - 2"/>
    <s v="tier - 3"/>
    <s v="R1025"/>
    <n v="29"/>
  </r>
  <r>
    <s v="Id1594"/>
    <s v="Sanca"/>
    <n v="21.78"/>
    <n v="9.31"/>
    <s v="Yes"/>
    <s v="No"/>
    <x v="0"/>
    <n v="0"/>
    <x v="1"/>
    <x v="2"/>
    <d v="1981-06-30T00:00:00"/>
    <n v="6272.48"/>
    <s v="tier - 2"/>
    <s v="tier - 3"/>
    <s v="R1013"/>
    <n v="41"/>
  </r>
  <r>
    <s v="Id1595"/>
    <s v="Bond"/>
    <n v="23.75"/>
    <n v="5.03"/>
    <s v="No"/>
    <s v="No"/>
    <x v="0"/>
    <n v="1"/>
    <x v="1"/>
    <x v="2"/>
    <d v="1984-09-25T00:00:00"/>
    <n v="6269.33"/>
    <s v="tier - 2"/>
    <s v="tier - 3"/>
    <s v="R1013"/>
    <n v="38"/>
  </r>
  <r>
    <s v="Id1596"/>
    <s v="Carron"/>
    <n v="33.21"/>
    <n v="5.07"/>
    <s v="Yes"/>
    <s v="No"/>
    <x v="0"/>
    <n v="1"/>
    <x v="1"/>
    <x v="0"/>
    <d v="1995-10-17T00:00:00"/>
    <n v="6261.2"/>
    <s v="tier - 2"/>
    <s v="tier - 3"/>
    <s v="R1026"/>
    <n v="27"/>
  </r>
  <r>
    <s v="Id1597"/>
    <s v="Ellwanger"/>
    <n v="17.7"/>
    <n v="10.42"/>
    <s v="Yes"/>
    <s v="No"/>
    <x v="0"/>
    <n v="2"/>
    <x v="1"/>
    <x v="3"/>
    <d v="1970-10-11T00:00:00"/>
    <n v="6255.38"/>
    <s v="tier - 2"/>
    <s v="tier - 3"/>
    <s v="R1013"/>
    <n v="52"/>
  </r>
  <r>
    <s v="Id1598"/>
    <s v="Hanson"/>
    <n v="17.2"/>
    <n v="6.45"/>
    <s v="No"/>
    <s v="No"/>
    <x v="0"/>
    <n v="2"/>
    <x v="1"/>
    <x v="3"/>
    <d v="1972-09-08T00:00:00"/>
    <n v="6254.13"/>
    <s v="tier - 2"/>
    <s v="tier - 3"/>
    <s v="R1012"/>
    <n v="50"/>
  </r>
  <r>
    <s v="Id1599"/>
    <s v="Tucker"/>
    <n v="19.21"/>
    <n v="5.52"/>
    <s v="No"/>
    <s v="No"/>
    <x v="0"/>
    <n v="2"/>
    <x v="1"/>
    <x v="2"/>
    <d v="1972-11-11T00:00:00"/>
    <n v="6253.85"/>
    <s v="tier - 2"/>
    <s v="tier - 3"/>
    <s v="R1013"/>
    <n v="50"/>
  </r>
  <r>
    <s v="Id1600"/>
    <s v="Counts"/>
    <n v="23.2"/>
    <n v="4.41"/>
    <s v="No"/>
    <s v="No"/>
    <x v="1"/>
    <n v="1"/>
    <x v="1"/>
    <x v="2"/>
    <d v="1979-10-10T00:00:00"/>
    <n v="6250.44"/>
    <s v="tier - 2"/>
    <s v="tier - 3"/>
    <s v="R1011"/>
    <n v="43"/>
  </r>
  <r>
    <s v="Id1601"/>
    <s v="Carson"/>
    <n v="32.5"/>
    <n v="4.6900000000000004"/>
    <s v="Yes"/>
    <s v="No"/>
    <x v="1"/>
    <n v="1"/>
    <x v="1"/>
    <x v="0"/>
    <d v="1983-08-11T00:00:00"/>
    <n v="6238.3"/>
    <s v="tier - 2"/>
    <s v="tier - 3"/>
    <s v="R1011"/>
    <n v="39"/>
  </r>
  <r>
    <s v="Id1602"/>
    <s v="Haines"/>
    <n v="20.9"/>
    <n v="6.94"/>
    <s v="No"/>
    <s v="No"/>
    <x v="0"/>
    <n v="0"/>
    <x v="1"/>
    <x v="2"/>
    <d v="1978-09-19T00:00:00"/>
    <n v="6236.95"/>
    <s v="tier - 2"/>
    <s v="tier - 3"/>
    <s v="R1013"/>
    <n v="44"/>
  </r>
  <r>
    <s v="Id1603"/>
    <s v="Schnabel"/>
    <n v="19.11"/>
    <n v="4.3499999999999996"/>
    <s v="No"/>
    <s v="No"/>
    <x v="0"/>
    <n v="2"/>
    <x v="1"/>
    <x v="2"/>
    <d v="1972-06-29T00:00:00"/>
    <n v="6219.93"/>
    <s v="tier - 2"/>
    <s v="tier - 3"/>
    <s v="R1013"/>
    <n v="50"/>
  </r>
  <r>
    <s v="Id1604"/>
    <s v="Thind"/>
    <n v="31.17"/>
    <n v="5.28"/>
    <s v="No"/>
    <s v="No"/>
    <x v="0"/>
    <n v="1"/>
    <x v="1"/>
    <x v="0"/>
    <d v="1992-08-12T00:00:00"/>
    <n v="6208.5"/>
    <s v="tier - 2"/>
    <s v="tier - 3"/>
    <s v="R1021"/>
    <n v="30"/>
  </r>
  <r>
    <s v="Id1605"/>
    <s v="Simon"/>
    <n v="36.08"/>
    <n v="4.29"/>
    <s v="No"/>
    <s v="No"/>
    <x v="0"/>
    <n v="0"/>
    <x v="1"/>
    <x v="0"/>
    <d v="1999-09-10T00:00:00"/>
    <n v="6207.26"/>
    <s v="tier - 2"/>
    <s v="tier - 3"/>
    <s v="R1026"/>
    <n v="23"/>
  </r>
  <r>
    <s v="Id1606"/>
    <s v="Arciniaga"/>
    <n v="28.024999999999999"/>
    <n v="5.69"/>
    <s v="Yes"/>
    <s v="No"/>
    <x v="0"/>
    <n v="0"/>
    <x v="1"/>
    <x v="1"/>
    <d v="1985-09-22T00:00:00"/>
    <n v="6203.9"/>
    <s v="tier - 2"/>
    <s v="tier - 3"/>
    <s v="R1012"/>
    <n v="37"/>
  </r>
  <r>
    <s v="Id1607"/>
    <s v="Ryan"/>
    <n v="24.32"/>
    <n v="5.56"/>
    <s v="Yes"/>
    <s v="No"/>
    <x v="0"/>
    <n v="0"/>
    <x v="1"/>
    <x v="2"/>
    <d v="1985-07-22T00:00:00"/>
    <n v="6198.75"/>
    <s v="tier - 2"/>
    <s v="tier - 2"/>
    <s v="R1012"/>
    <n v="37"/>
  </r>
  <r>
    <s v="Id1608"/>
    <s v="Lizak"/>
    <n v="38"/>
    <n v="5.41"/>
    <s v="Yes"/>
    <s v="No"/>
    <x v="0"/>
    <n v="1"/>
    <x v="1"/>
    <x v="0"/>
    <d v="1988-10-23T00:00:00"/>
    <n v="6196.45"/>
    <s v="tier - 2"/>
    <s v="tier - 2"/>
    <s v="R1011"/>
    <n v="34"/>
  </r>
  <r>
    <s v="Id1609"/>
    <s v="Howery"/>
    <n v="31.6"/>
    <n v="10.85"/>
    <s v="Yes"/>
    <s v="No"/>
    <x v="0"/>
    <n v="0"/>
    <x v="1"/>
    <x v="0"/>
    <d v="1981-10-01T00:00:00"/>
    <n v="6186.13"/>
    <s v="tier - 2"/>
    <s v="tier - 3"/>
    <s v="R1011"/>
    <n v="41"/>
  </r>
  <r>
    <s v="Id1610"/>
    <s v="Crain"/>
    <n v="31.02"/>
    <n v="11.63"/>
    <s v="Yes"/>
    <s v="No"/>
    <x v="0"/>
    <n v="0"/>
    <x v="1"/>
    <x v="0"/>
    <d v="1981-11-22T00:00:00"/>
    <n v="6185.32"/>
    <s v="tier - 2"/>
    <s v="tier - 3"/>
    <s v="R1013"/>
    <n v="41"/>
  </r>
  <r>
    <s v="Id1611"/>
    <s v="Hotze"/>
    <n v="29.26"/>
    <n v="5.68"/>
    <s v="Yes"/>
    <s v="No"/>
    <x v="0"/>
    <n v="1"/>
    <x v="1"/>
    <x v="1"/>
    <d v="1988-11-01T00:00:00"/>
    <n v="6184.3"/>
    <s v="tier - 2"/>
    <s v="tier - 3"/>
    <s v="R1013"/>
    <n v="34"/>
  </r>
  <r>
    <s v="Id1612"/>
    <s v="Chauhan"/>
    <n v="15.09"/>
    <n v="7.59"/>
    <s v="Yes"/>
    <s v="No"/>
    <x v="0"/>
    <n v="2"/>
    <x v="1"/>
    <x v="3"/>
    <d v="1970-10-05T00:00:00"/>
    <n v="6183.46"/>
    <s v="tier - 2"/>
    <s v="tier - 3"/>
    <s v="R1012"/>
    <n v="52"/>
  </r>
  <r>
    <s v="Id1613"/>
    <s v="Raab"/>
    <n v="22.63"/>
    <n v="5.09"/>
    <s v="Yes"/>
    <s v="No"/>
    <x v="0"/>
    <n v="0"/>
    <x v="1"/>
    <x v="2"/>
    <d v="1985-08-09T00:00:00"/>
    <n v="6183.32"/>
    <s v="tier - 2"/>
    <s v="tier - 2"/>
    <s v="R1012"/>
    <n v="37"/>
  </r>
  <r>
    <s v="Id1614"/>
    <s v="McKown"/>
    <n v="23.46"/>
    <n v="4.21"/>
    <s v="No"/>
    <s v="No"/>
    <x v="0"/>
    <n v="1"/>
    <x v="1"/>
    <x v="2"/>
    <d v="1984-10-06T00:00:00"/>
    <n v="6170.96"/>
    <s v="tier - 2"/>
    <s v="tier - 2"/>
    <s v="R1013"/>
    <n v="38"/>
  </r>
  <r>
    <s v="Id1615"/>
    <s v="Schiemann"/>
    <n v="22.56"/>
    <n v="4.34"/>
    <s v="Yes"/>
    <s v="No"/>
    <x v="0"/>
    <n v="0"/>
    <x v="1"/>
    <x v="2"/>
    <d v="1985-10-15T00:00:00"/>
    <n v="6159.57"/>
    <s v="tier - 2"/>
    <s v="tier - 2"/>
    <s v="R1012"/>
    <n v="37"/>
  </r>
  <r>
    <s v="Id1616"/>
    <s v="Cress"/>
    <n v="19.28"/>
    <n v="11.85"/>
    <s v="No"/>
    <s v="No"/>
    <x v="0"/>
    <n v="2"/>
    <x v="1"/>
    <x v="2"/>
    <d v="1973-11-06T00:00:00"/>
    <n v="6152.05"/>
    <s v="tier - 2"/>
    <s v="tier - 3"/>
    <s v="R1013"/>
    <n v="49"/>
  </r>
  <r>
    <s v="Id1617"/>
    <s v="Mawson"/>
    <n v="15.37"/>
    <n v="9.61"/>
    <s v="Yes"/>
    <s v="No"/>
    <x v="0"/>
    <n v="2"/>
    <x v="1"/>
    <x v="3"/>
    <d v="1970-10-14T00:00:00"/>
    <n v="6147.12"/>
    <s v="tier - 2"/>
    <s v="tier - 3"/>
    <s v="R1012"/>
    <n v="52"/>
  </r>
  <r>
    <s v="Id1618"/>
    <s v="Wigginton"/>
    <n v="18.71"/>
    <n v="5.29"/>
    <s v="Yes"/>
    <s v="No"/>
    <x v="0"/>
    <n v="0"/>
    <x v="1"/>
    <x v="2"/>
    <d v="1976-12-12T00:00:00"/>
    <n v="6139.14"/>
    <s v="tier - 2"/>
    <s v="tier - 3"/>
    <s v="R1013"/>
    <n v="46"/>
  </r>
  <r>
    <s v="Id1619"/>
    <s v="Wang"/>
    <n v="20.61"/>
    <n v="6.89"/>
    <s v="No"/>
    <s v="No"/>
    <x v="0"/>
    <n v="0"/>
    <x v="1"/>
    <x v="2"/>
    <d v="1978-09-05T00:00:00"/>
    <n v="6138.58"/>
    <s v="tier - 2"/>
    <s v="tier - 3"/>
    <s v="R1013"/>
    <n v="44"/>
  </r>
  <r>
    <s v="Id1620"/>
    <s v="Schroeder"/>
    <n v="15.99"/>
    <n v="4.57"/>
    <s v="Yes"/>
    <s v="No"/>
    <x v="1"/>
    <n v="1"/>
    <x v="1"/>
    <x v="3"/>
    <d v="1969-11-09T00:00:00"/>
    <n v="6138.5"/>
    <s v="tier - 2"/>
    <s v="tier - 3"/>
    <s v="R1011"/>
    <n v="53"/>
  </r>
  <r>
    <s v="Id1621"/>
    <s v="Leonard"/>
    <n v="33.155000000000001"/>
    <n v="4.32"/>
    <s v="No"/>
    <s v="No"/>
    <x v="0"/>
    <n v="0"/>
    <x v="1"/>
    <x v="0"/>
    <d v="1990-08-18T00:00:00"/>
    <n v="6128.8"/>
    <s v="tier - 2"/>
    <s v="tier - 3"/>
    <s v="R1012"/>
    <n v="32"/>
  </r>
  <r>
    <s v="Id1622"/>
    <s v="Tissue"/>
    <n v="26.22"/>
    <n v="5.57"/>
    <s v="Yes"/>
    <s v="No"/>
    <x v="1"/>
    <n v="1"/>
    <x v="1"/>
    <x v="1"/>
    <d v="1983-11-16T00:00:00"/>
    <n v="6123.57"/>
    <s v="tier - 2"/>
    <s v="tier - 3"/>
    <s v="R1012"/>
    <n v="39"/>
  </r>
  <r>
    <s v="Id1623"/>
    <s v="Wood"/>
    <n v="21.85"/>
    <n v="5.26"/>
    <s v="Yes"/>
    <s v="No"/>
    <x v="1"/>
    <n v="1"/>
    <x v="1"/>
    <x v="2"/>
    <d v="1983-08-11T00:00:00"/>
    <n v="6117.49"/>
    <s v="tier - 2"/>
    <s v="tier - 3"/>
    <s v="R1012"/>
    <n v="39"/>
  </r>
  <r>
    <s v="Id1624"/>
    <s v="Denny"/>
    <n v="30.495000000000001"/>
    <n v="6.25"/>
    <s v="No"/>
    <s v="No"/>
    <x v="0"/>
    <n v="0"/>
    <x v="1"/>
    <x v="0"/>
    <d v="1991-07-25T00:00:00"/>
    <n v="6113.23"/>
    <s v="tier - 2"/>
    <s v="tier - 3"/>
    <s v="R1024"/>
    <n v="31"/>
  </r>
  <r>
    <s v="Id1625"/>
    <s v="Testa"/>
    <n v="34.104999999999997"/>
    <n v="5.67"/>
    <s v="Yes"/>
    <s v="No"/>
    <x v="0"/>
    <n v="0"/>
    <x v="1"/>
    <x v="0"/>
    <d v="1985-07-21T00:00:00"/>
    <n v="6112.35"/>
    <s v="tier - 2"/>
    <s v="tier - 3"/>
    <s v="R1012"/>
    <n v="37"/>
  </r>
  <r>
    <s v="Id1626"/>
    <s v="Mooney"/>
    <n v="32.770000000000003"/>
    <n v="4.42"/>
    <s v="Yes"/>
    <s v="No"/>
    <x v="0"/>
    <n v="1"/>
    <x v="1"/>
    <x v="0"/>
    <d v="1995-09-09T00:00:00"/>
    <n v="6111.95"/>
    <s v="tier - 2"/>
    <s v="tier - 3"/>
    <s v="R1026"/>
    <n v="27"/>
  </r>
  <r>
    <s v="Id1627"/>
    <s v="Buchholtz"/>
    <n v="16.850000000000001"/>
    <n v="11.75"/>
    <s v="Yes"/>
    <s v="No"/>
    <x v="0"/>
    <n v="2"/>
    <x v="1"/>
    <x v="3"/>
    <d v="1970-06-09T00:00:00"/>
    <n v="6098.38"/>
    <s v="tier - 2"/>
    <s v="tier - 3"/>
    <s v="R1013"/>
    <n v="52"/>
  </r>
  <r>
    <s v="Id1628"/>
    <s v="Hoyt"/>
    <n v="34.700000000000003"/>
    <n v="6.06"/>
    <s v="No"/>
    <s v="No"/>
    <x v="0"/>
    <n v="1"/>
    <x v="1"/>
    <x v="0"/>
    <d v="1984-07-25T00:00:00"/>
    <n v="6082.41"/>
    <s v="tier - 2"/>
    <s v="tier - 3"/>
    <s v="R1011"/>
    <n v="38"/>
  </r>
  <r>
    <s v="Id1629"/>
    <s v="Cabada"/>
    <n v="37.049999999999997"/>
    <n v="5.48"/>
    <s v="No"/>
    <s v="No"/>
    <x v="0"/>
    <n v="1"/>
    <x v="1"/>
    <x v="0"/>
    <d v="1984-10-14T00:00:00"/>
    <n v="6079.67"/>
    <s v="tier - 2"/>
    <s v="tier - 3"/>
    <s v="R1014"/>
    <n v="38"/>
  </r>
  <r>
    <s v="Id1630"/>
    <s v="Lobaciute"/>
    <n v="18.78"/>
    <n v="4.45"/>
    <s v="No"/>
    <s v="No"/>
    <x v="1"/>
    <n v="1"/>
    <x v="1"/>
    <x v="2"/>
    <d v="1979-08-08T00:00:00"/>
    <n v="6074.37"/>
    <s v="tier - 2"/>
    <s v="tier - 2"/>
    <s v="R1012"/>
    <n v="43"/>
  </r>
  <r>
    <s v="Id1631"/>
    <s v="Dawes"/>
    <n v="28.024999999999999"/>
    <n v="5"/>
    <s v="No"/>
    <s v="No"/>
    <x v="0"/>
    <n v="1"/>
    <x v="1"/>
    <x v="1"/>
    <d v="1984-09-21T00:00:00"/>
    <n v="6067.13"/>
    <s v="tier - 2"/>
    <s v="tier - 2"/>
    <s v="R1016"/>
    <n v="38"/>
  </r>
  <r>
    <s v="Id1632"/>
    <s v="Deppen"/>
    <n v="35.090000000000003"/>
    <n v="5.84"/>
    <s v="No"/>
    <s v="No"/>
    <x v="0"/>
    <n v="0"/>
    <x v="1"/>
    <x v="0"/>
    <d v="1994-11-08T00:00:00"/>
    <n v="6064.37"/>
    <s v="tier - 2"/>
    <s v="tier - 2"/>
    <s v="R1011"/>
    <n v="28"/>
  </r>
  <r>
    <s v="Id1633"/>
    <s v="Oberndorfer"/>
    <n v="34.42"/>
    <n v="5.21"/>
    <s v="Yes"/>
    <s v="No"/>
    <x v="0"/>
    <n v="0"/>
    <x v="1"/>
    <x v="0"/>
    <d v="1996-07-28T00:00:00"/>
    <n v="6061.8"/>
    <s v="tier - 2"/>
    <s v="tier - 2"/>
    <s v="R1012"/>
    <n v="26"/>
  </r>
  <r>
    <s v="Id1634"/>
    <s v="Hetherington"/>
    <n v="29.4"/>
    <n v="4.26"/>
    <s v="No"/>
    <s v="No"/>
    <x v="0"/>
    <n v="0"/>
    <x v="1"/>
    <x v="1"/>
    <d v="1989-08-16T00:00:00"/>
    <n v="6059.17"/>
    <s v="tier - 2"/>
    <s v="tier - 2"/>
    <s v="R1011"/>
    <n v="33"/>
  </r>
  <r>
    <s v="Id1635"/>
    <s v="Murray"/>
    <n v="21.31"/>
    <n v="4.17"/>
    <s v="No"/>
    <s v="No"/>
    <x v="0"/>
    <n v="0"/>
    <x v="1"/>
    <x v="2"/>
    <d v="1980-08-08T00:00:00"/>
    <n v="5993.62"/>
    <s v="tier - 2"/>
    <s v="tier - 3"/>
    <s v="R1013"/>
    <n v="42"/>
  </r>
  <r>
    <s v="Id1636"/>
    <s v="Higden"/>
    <n v="19.559999999999999"/>
    <n v="11.96"/>
    <s v="No"/>
    <s v="No"/>
    <x v="0"/>
    <n v="0"/>
    <x v="1"/>
    <x v="2"/>
    <d v="1974-08-17T00:00:00"/>
    <n v="5990.17"/>
    <s v="tier - 2"/>
    <s v="tier - 2"/>
    <s v="R1013"/>
    <n v="48"/>
  </r>
  <r>
    <s v="Id1637"/>
    <s v="Rediger"/>
    <n v="37.335000000000001"/>
    <n v="6.26"/>
    <s v="Yes"/>
    <s v="No"/>
    <x v="0"/>
    <n v="1"/>
    <x v="1"/>
    <x v="0"/>
    <d v="1988-06-10T00:00:00"/>
    <n v="5989.52"/>
    <s v="tier - 2"/>
    <s v="tier - 2"/>
    <s v="R1012"/>
    <n v="34"/>
  </r>
  <r>
    <s v="Id1638"/>
    <s v="Huff"/>
    <n v="19.53"/>
    <n v="11.68"/>
    <s v="No"/>
    <s v="No"/>
    <x v="0"/>
    <n v="0"/>
    <x v="1"/>
    <x v="2"/>
    <d v="1974-10-11T00:00:00"/>
    <n v="5979.99"/>
    <s v="tier - 2"/>
    <s v="tier - 3"/>
    <s v="R1013"/>
    <n v="48"/>
  </r>
  <r>
    <s v="Id1639"/>
    <s v="Hall"/>
    <n v="34.1"/>
    <n v="5.16"/>
    <s v="No"/>
    <s v="No"/>
    <x v="0"/>
    <n v="0"/>
    <x v="1"/>
    <x v="0"/>
    <d v="1980-10-10T00:00:00"/>
    <n v="5979.73"/>
    <s v="tier - 2"/>
    <s v="tier - 2"/>
    <s v="R1011"/>
    <n v="42"/>
  </r>
  <r>
    <s v="Id1640"/>
    <s v="Grise"/>
    <n v="16.5"/>
    <n v="6.9"/>
    <s v="Yes"/>
    <s v="No"/>
    <x v="0"/>
    <n v="2"/>
    <x v="1"/>
    <x v="3"/>
    <d v="1970-06-25T00:00:00"/>
    <n v="5979.66"/>
    <s v="tier - 2"/>
    <s v="tier - 3"/>
    <s v="R1013"/>
    <n v="52"/>
  </r>
  <r>
    <s v="Id1641"/>
    <s v="Skildum"/>
    <n v="30.69"/>
    <n v="4.83"/>
    <s v="No"/>
    <s v="No"/>
    <x v="0"/>
    <n v="1"/>
    <x v="1"/>
    <x v="0"/>
    <d v="1984-11-11T00:00:00"/>
    <n v="5976.83"/>
    <s v="tier - 2"/>
    <s v="tier - 2"/>
    <s v="R1013"/>
    <n v="38"/>
  </r>
  <r>
    <s v="Id1642"/>
    <s v="Yang"/>
    <n v="28.93"/>
    <n v="4.87"/>
    <s v="No"/>
    <s v="No"/>
    <x v="0"/>
    <n v="1"/>
    <x v="1"/>
    <x v="1"/>
    <d v="1984-09-19T00:00:00"/>
    <n v="5974.38"/>
    <s v="tier - 2"/>
    <s v="tier - 3"/>
    <s v="R1013"/>
    <n v="38"/>
  </r>
  <r>
    <s v="Id1643"/>
    <s v="Fischer-Daly"/>
    <n v="38.9"/>
    <n v="4.28"/>
    <s v="No"/>
    <s v="No"/>
    <x v="0"/>
    <n v="0"/>
    <x v="1"/>
    <x v="0"/>
    <d v="1989-07-22T00:00:00"/>
    <n v="5972.38"/>
    <s v="tier - 2"/>
    <s v="tier - 2"/>
    <s v="R1011"/>
    <n v="33"/>
  </r>
  <r>
    <s v="Id1644"/>
    <s v="Asher"/>
    <n v="26.9"/>
    <n v="4.07"/>
    <s v="No"/>
    <s v="No"/>
    <x v="0"/>
    <n v="0"/>
    <x v="1"/>
    <x v="1"/>
    <d v="1980-07-21T00:00:00"/>
    <n v="5969.72"/>
    <s v="tier - 2"/>
    <s v="tier - 3"/>
    <s v="R1011"/>
    <n v="42"/>
  </r>
  <r>
    <s v="Id1645"/>
    <s v="Zhou"/>
    <n v="24.86"/>
    <n v="6.23"/>
    <s v="No"/>
    <s v="No"/>
    <x v="0"/>
    <n v="0"/>
    <x v="1"/>
    <x v="2"/>
    <d v="1980-08-05T00:00:00"/>
    <n v="5966.89"/>
    <s v="tier - 2"/>
    <s v="tier - 3"/>
    <s v="R1013"/>
    <n v="42"/>
  </r>
  <r>
    <s v="Id1646"/>
    <s v="Rudder"/>
    <n v="39.14"/>
    <n v="6.24"/>
    <s v="No"/>
    <s v="Yes"/>
    <x v="0"/>
    <n v="1"/>
    <x v="1"/>
    <x v="0"/>
    <d v="2004-07-15T00:00:00"/>
    <n v="5960.91"/>
    <s v="tier - 2"/>
    <s v="tier - 3"/>
    <s v="R1026"/>
    <n v="18"/>
  </r>
  <r>
    <s v="Id1647"/>
    <s v="Cartmell"/>
    <n v="39.799999999999997"/>
    <n v="6.17"/>
    <s v="No"/>
    <s v="No"/>
    <x v="1"/>
    <n v="1"/>
    <x v="1"/>
    <x v="0"/>
    <d v="2003-08-13T00:00:00"/>
    <n v="5957.35"/>
    <s v="tier - 2"/>
    <s v="tier - 3"/>
    <s v="R1012"/>
    <n v="19"/>
  </r>
  <r>
    <s v="Id1648"/>
    <s v="Troland"/>
    <n v="34.32"/>
    <n v="5.16"/>
    <s v="No"/>
    <s v="No"/>
    <x v="0"/>
    <n v="1"/>
    <x v="1"/>
    <x v="0"/>
    <d v="1987-07-14T00:00:00"/>
    <n v="5934.38"/>
    <s v="tier - 2"/>
    <s v="tier - 2"/>
    <s v="R1013"/>
    <n v="35"/>
  </r>
  <r>
    <s v="Id1649"/>
    <s v="Hall"/>
    <n v="32.51"/>
    <n v="4.3"/>
    <s v="No"/>
    <s v="No"/>
    <x v="0"/>
    <n v="0"/>
    <x v="1"/>
    <x v="0"/>
    <d v="1994-07-30T00:00:00"/>
    <n v="5927.65"/>
    <s v="tier - 2"/>
    <s v="tier - 2"/>
    <s v="R1012"/>
    <n v="28"/>
  </r>
  <r>
    <s v="Id1650"/>
    <s v="Berg"/>
    <n v="30.71"/>
    <n v="6.14"/>
    <s v="No"/>
    <s v="No"/>
    <x v="1"/>
    <n v="1"/>
    <x v="1"/>
    <x v="0"/>
    <d v="1993-08-13T00:00:00"/>
    <n v="5926.93"/>
    <s v="tier - 2"/>
    <s v="tier - 2"/>
    <s v="R1025"/>
    <n v="29"/>
  </r>
  <r>
    <s v="Id1651"/>
    <s v="Engtrakul"/>
    <n v="28.9"/>
    <n v="5.36"/>
    <s v="No"/>
    <s v="No"/>
    <x v="0"/>
    <n v="1"/>
    <x v="1"/>
    <x v="1"/>
    <d v="1987-07-29T00:00:00"/>
    <n v="5926.85"/>
    <s v="tier - 2"/>
    <s v="tier - 2"/>
    <s v="R1011"/>
    <n v="35"/>
  </r>
  <r>
    <s v="Id1652"/>
    <s v="Leonhardt"/>
    <n v="36.19"/>
    <n v="4.3"/>
    <s v="No"/>
    <s v="No"/>
    <x v="0"/>
    <n v="0"/>
    <x v="1"/>
    <x v="0"/>
    <d v="1982-12-21T00:00:00"/>
    <n v="5920.1"/>
    <s v="tier - 2"/>
    <s v="tier - 2"/>
    <s v="R1013"/>
    <n v="40"/>
  </r>
  <r>
    <s v="Id1653"/>
    <s v="Goetz"/>
    <n v="29.6"/>
    <n v="4.09"/>
    <s v="No"/>
    <s v="No"/>
    <x v="0"/>
    <n v="0"/>
    <x v="1"/>
    <x v="1"/>
    <d v="1982-07-08T00:00:00"/>
    <n v="5910.94"/>
    <s v="tier - 2"/>
    <s v="tier - 2"/>
    <s v="R1011"/>
    <n v="40"/>
  </r>
  <r>
    <s v="Id1654"/>
    <s v="Cacharelis"/>
    <n v="30.95"/>
    <n v="6.27"/>
    <s v="No"/>
    <s v="No"/>
    <x v="1"/>
    <n v="1"/>
    <x v="1"/>
    <x v="0"/>
    <d v="1993-10-19T00:00:00"/>
    <n v="5877.02"/>
    <s v="tier - 2"/>
    <s v="tier - 2"/>
    <s v="R1021"/>
    <n v="29"/>
  </r>
  <r>
    <s v="Id1655"/>
    <s v="Kariolis"/>
    <n v="19.95"/>
    <n v="5.39"/>
    <s v="No"/>
    <s v="No"/>
    <x v="0"/>
    <n v="1"/>
    <x v="1"/>
    <x v="2"/>
    <d v="1984-11-22T00:00:00"/>
    <n v="5855.9"/>
    <s v="tier - 2"/>
    <s v="tier - 2"/>
    <s v="R1012"/>
    <n v="38"/>
  </r>
  <r>
    <s v="Id1656"/>
    <s v="Zelwin"/>
    <n v="23.65"/>
    <n v="5.75"/>
    <s v="Yes"/>
    <s v="No"/>
    <x v="0"/>
    <n v="0"/>
    <x v="1"/>
    <x v="2"/>
    <d v="1985-06-18T00:00:00"/>
    <n v="5847.24"/>
    <s v="tier - 2"/>
    <s v="tier - 2"/>
    <s v="R1013"/>
    <n v="37"/>
  </r>
  <r>
    <s v="Id1657"/>
    <s v="Barry"/>
    <n v="43.34"/>
    <n v="4.91"/>
    <s v="No"/>
    <s v="No"/>
    <x v="0"/>
    <n v="1"/>
    <x v="1"/>
    <x v="0"/>
    <d v="1987-09-30T00:00:00"/>
    <n v="5846.92"/>
    <s v="tier - 2"/>
    <s v="tier - 2"/>
    <s v="R1013"/>
    <n v="35"/>
  </r>
  <r>
    <s v="Id1658"/>
    <s v="Bannon"/>
    <n v="31.98"/>
    <n v="4.46"/>
    <s v="Yes"/>
    <s v="No"/>
    <x v="0"/>
    <n v="1"/>
    <x v="1"/>
    <x v="0"/>
    <d v="1995-08-20T00:00:00"/>
    <n v="5843.99"/>
    <s v="tier - 2"/>
    <s v="tier - 2"/>
    <s v="R1025"/>
    <n v="27"/>
  </r>
  <r>
    <s v="Id1659"/>
    <s v="Chang"/>
    <n v="35.86"/>
    <n v="6.22"/>
    <s v="No"/>
    <s v="No"/>
    <x v="0"/>
    <n v="1"/>
    <x v="1"/>
    <x v="0"/>
    <d v="1987-07-27T00:00:00"/>
    <n v="5836.52"/>
    <s v="tier - 2"/>
    <s v="tier - 2"/>
    <s v="R1013"/>
    <n v="35"/>
  </r>
  <r>
    <s v="Id1660"/>
    <s v="Vetter"/>
    <n v="15.2"/>
    <n v="8.82"/>
    <s v="No"/>
    <s v="No"/>
    <x v="0"/>
    <n v="0"/>
    <x v="1"/>
    <x v="3"/>
    <d v="1971-09-27T00:00:00"/>
    <n v="5832.6"/>
    <s v="tier - 2"/>
    <s v="tier - 2"/>
    <s v="R1012"/>
    <n v="51"/>
  </r>
  <r>
    <s v="Id1661"/>
    <s v="Jablonski"/>
    <n v="37.200000000000003"/>
    <n v="10.14"/>
    <s v="No"/>
    <s v="No"/>
    <x v="0"/>
    <n v="0"/>
    <x v="1"/>
    <x v="0"/>
    <d v="2002-07-22T00:00:00"/>
    <n v="5816.58"/>
    <s v="tier - 2"/>
    <s v="tier - 2"/>
    <s v="R1026"/>
    <n v="20"/>
  </r>
  <r>
    <s v="Id1662"/>
    <s v="Jakubowitch"/>
    <n v="17.91"/>
    <n v="4.66"/>
    <s v="No"/>
    <s v="No"/>
    <x v="0"/>
    <n v="2"/>
    <x v="1"/>
    <x v="3"/>
    <d v="1972-11-02T00:00:00"/>
    <n v="5812.9"/>
    <s v="tier - 2"/>
    <s v="tier - 2"/>
    <s v="R1013"/>
    <n v="50"/>
  </r>
  <r>
    <s v="Id1663"/>
    <s v="Altshuler"/>
    <n v="20.76"/>
    <n v="6.26"/>
    <s v="No"/>
    <s v="No"/>
    <x v="0"/>
    <n v="0"/>
    <x v="1"/>
    <x v="2"/>
    <d v="1980-09-18T00:00:00"/>
    <n v="5807.06"/>
    <s v="tier - 2"/>
    <s v="tier - 2"/>
    <s v="R1013"/>
    <n v="42"/>
  </r>
  <r>
    <s v="Id1664"/>
    <s v="Ugarte"/>
    <n v="38.99"/>
    <n v="5.21"/>
    <s v="No"/>
    <s v="Yes"/>
    <x v="0"/>
    <n v="1"/>
    <x v="1"/>
    <x v="0"/>
    <d v="2004-11-01T00:00:00"/>
    <n v="5778.71"/>
    <s v="tier - 2"/>
    <s v="tier - 2"/>
    <s v="R1022"/>
    <n v="18"/>
  </r>
  <r>
    <s v="Id1665"/>
    <s v="Tusso"/>
    <n v="42.655000000000001"/>
    <n v="5.94"/>
    <s v="Yes"/>
    <s v="No"/>
    <x v="1"/>
    <n v="1"/>
    <x v="1"/>
    <x v="0"/>
    <d v="1983-08-30T00:00:00"/>
    <n v="5757.41"/>
    <s v="tier - 2"/>
    <s v="tier - 3"/>
    <s v="R1019"/>
    <n v="39"/>
  </r>
  <r>
    <s v="Id1666"/>
    <s v="Johnson"/>
    <n v="30.57"/>
    <n v="5.34"/>
    <s v="No"/>
    <s v="No"/>
    <x v="1"/>
    <n v="1"/>
    <x v="1"/>
    <x v="0"/>
    <d v="1993-06-10T00:00:00"/>
    <n v="5748.13"/>
    <s v="tier - 2"/>
    <s v="tier - 3"/>
    <s v="R1021"/>
    <n v="29"/>
  </r>
  <r>
    <s v="Id1667"/>
    <s v="Landry"/>
    <n v="17.7"/>
    <n v="6.38"/>
    <s v="No"/>
    <s v="No"/>
    <x v="0"/>
    <n v="2"/>
    <x v="1"/>
    <x v="3"/>
    <d v="1972-08-21T00:00:00"/>
    <n v="5741.67"/>
    <s v="tier - 2"/>
    <s v="tier - 3"/>
    <s v="R1013"/>
    <n v="50"/>
  </r>
  <r>
    <s v="Id1668"/>
    <s v="McDonald"/>
    <n v="34.770000000000003"/>
    <n v="4.47"/>
    <s v="No"/>
    <s v="No"/>
    <x v="0"/>
    <n v="1"/>
    <x v="1"/>
    <x v="0"/>
    <d v="1987-10-19T00:00:00"/>
    <n v="5729.01"/>
    <s v="tier - 2"/>
    <s v="tier - 3"/>
    <s v="R1012"/>
    <n v="35"/>
  </r>
  <r>
    <s v="Id1669"/>
    <s v="Dunlap"/>
    <n v="16.88"/>
    <n v="9.9600000000000009"/>
    <s v="No"/>
    <s v="No"/>
    <x v="0"/>
    <n v="0"/>
    <x v="1"/>
    <x v="3"/>
    <d v="1971-12-18T00:00:00"/>
    <n v="5720.38"/>
    <s v="tier - 2"/>
    <s v="tier - 3"/>
    <s v="R1013"/>
    <n v="51"/>
  </r>
  <r>
    <s v="Id1670"/>
    <s v="Larue"/>
    <n v="40.26"/>
    <n v="9.92"/>
    <s v="Yes"/>
    <s v="No"/>
    <x v="0"/>
    <n v="0"/>
    <x v="1"/>
    <x v="0"/>
    <d v="1981-08-30T00:00:00"/>
    <n v="5709.16"/>
    <s v="tier - 2"/>
    <s v="tier - 3"/>
    <s v="R1013"/>
    <n v="41"/>
  </r>
  <r>
    <s v="Id1671"/>
    <s v="Hodge"/>
    <n v="25.6"/>
    <n v="6.03"/>
    <s v="No"/>
    <s v="No"/>
    <x v="1"/>
    <n v="1"/>
    <x v="1"/>
    <x v="1"/>
    <d v="1993-11-03T00:00:00"/>
    <n v="5708.87"/>
    <s v="tier - 2"/>
    <s v="tier - 3"/>
    <s v="R1011"/>
    <n v="29"/>
  </r>
  <r>
    <s v="Id1672"/>
    <s v="Marcus"/>
    <n v="33.549999999999997"/>
    <n v="10.9"/>
    <s v="Yes"/>
    <s v="No"/>
    <x v="0"/>
    <n v="0"/>
    <x v="1"/>
    <x v="0"/>
    <d v="1981-06-15T00:00:00"/>
    <n v="5699.84"/>
    <s v="tier - 2"/>
    <s v="tier - 3"/>
    <s v="R1013"/>
    <n v="41"/>
  </r>
  <r>
    <s v="Id1673"/>
    <s v="Daubert"/>
    <n v="16.690000000000001"/>
    <n v="10.66"/>
    <s v="No"/>
    <s v="No"/>
    <x v="0"/>
    <n v="0"/>
    <x v="1"/>
    <x v="3"/>
    <d v="1974-07-06T00:00:00"/>
    <n v="5698.74"/>
    <s v="tier - 2"/>
    <s v="tier - 3"/>
    <s v="R1012"/>
    <n v="48"/>
  </r>
  <r>
    <s v="Id1674"/>
    <s v="Close"/>
    <n v="19.95"/>
    <n v="4.05"/>
    <s v="No"/>
    <s v="No"/>
    <x v="0"/>
    <n v="1"/>
    <x v="1"/>
    <x v="2"/>
    <d v="1992-11-03T00:00:00"/>
    <n v="5693.43"/>
    <s v="tier - 2"/>
    <s v="tier - 3"/>
    <s v="R1012"/>
    <n v="30"/>
  </r>
  <r>
    <s v="Id1675"/>
    <s v="Roels"/>
    <n v="17.55"/>
    <n v="4.2300000000000004"/>
    <s v="No"/>
    <s v="No"/>
    <x v="0"/>
    <n v="2"/>
    <x v="1"/>
    <x v="3"/>
    <d v="1972-10-28T00:00:00"/>
    <n v="5690.79"/>
    <s v="tier - 2"/>
    <s v="tier - 3"/>
    <s v="R1013"/>
    <n v="50"/>
  </r>
  <r>
    <s v="Id1676"/>
    <s v="Venosky"/>
    <n v="22.01"/>
    <n v="5.01"/>
    <s v="No"/>
    <s v="No"/>
    <x v="0"/>
    <n v="1"/>
    <x v="1"/>
    <x v="2"/>
    <d v="1984-08-12T00:00:00"/>
    <n v="5679.13"/>
    <s v="tier - 2"/>
    <s v="tier - 3"/>
    <s v="R1013"/>
    <n v="38"/>
  </r>
  <r>
    <s v="Id1677"/>
    <s v="Gosnell"/>
    <n v="41.8"/>
    <n v="5.82"/>
    <s v="Yes"/>
    <s v="No"/>
    <x v="1"/>
    <n v="1"/>
    <x v="1"/>
    <x v="0"/>
    <d v="1983-09-03T00:00:00"/>
    <n v="5662.23"/>
    <s v="tier - 2"/>
    <s v="tier - 3"/>
    <s v="R1013"/>
    <n v="39"/>
  </r>
  <r>
    <s v="Id1678"/>
    <s v="Chewning-Kulick"/>
    <n v="19.170000000000002"/>
    <n v="7.94"/>
    <s v="No"/>
    <s v="No"/>
    <x v="0"/>
    <n v="0"/>
    <x v="1"/>
    <x v="2"/>
    <d v="1978-09-27T00:00:00"/>
    <n v="5650.14"/>
    <s v="tier - 2"/>
    <s v="tier - 3"/>
    <s v="R1013"/>
    <n v="44"/>
  </r>
  <r>
    <s v="Id1679"/>
    <s v="McCarron"/>
    <n v="32.799999999999997"/>
    <n v="6.16"/>
    <s v="Yes"/>
    <s v="No"/>
    <x v="1"/>
    <n v="1"/>
    <x v="1"/>
    <x v="0"/>
    <d v="1983-06-08T00:00:00"/>
    <n v="5649.72"/>
    <s v="tier - 2"/>
    <s v="tier - 3"/>
    <s v="R1011"/>
    <n v="40"/>
  </r>
  <r>
    <s v="Id1680"/>
    <s v="Manion"/>
    <n v="35.814999999999998"/>
    <n v="4.1500000000000004"/>
    <s v="No"/>
    <s v="No"/>
    <x v="0"/>
    <n v="1"/>
    <x v="1"/>
    <x v="0"/>
    <d v="1987-12-09T00:00:00"/>
    <n v="5630.46"/>
    <s v="tier - 2"/>
    <s v="tier - 3"/>
    <s v="R1012"/>
    <n v="35"/>
  </r>
  <r>
    <s v="Id1681"/>
    <s v="Strong"/>
    <n v="24.3"/>
    <n v="6.23"/>
    <s v="No"/>
    <s v="No"/>
    <x v="0"/>
    <n v="0"/>
    <x v="1"/>
    <x v="2"/>
    <d v="1994-11-15T00:00:00"/>
    <n v="5615.37"/>
    <s v="tier - 2"/>
    <s v="tier - 3"/>
    <s v="R1011"/>
    <n v="28"/>
  </r>
  <r>
    <s v="Id1682"/>
    <s v="Leblanc"/>
    <n v="19.059999999999999"/>
    <n v="7.41"/>
    <s v="No"/>
    <s v="No"/>
    <x v="0"/>
    <n v="0"/>
    <x v="1"/>
    <x v="2"/>
    <d v="1978-09-11T00:00:00"/>
    <n v="5612.83"/>
    <s v="tier - 2"/>
    <s v="tier - 3"/>
    <s v="R1013"/>
    <n v="44"/>
  </r>
  <r>
    <s v="Id1683"/>
    <s v="Palmer"/>
    <n v="33.25"/>
    <n v="5.62"/>
    <s v="Yes"/>
    <s v="No"/>
    <x v="0"/>
    <n v="1"/>
    <x v="1"/>
    <x v="0"/>
    <d v="1988-11-18T00:00:00"/>
    <n v="5594.85"/>
    <s v="tier - 2"/>
    <s v="tier - 3"/>
    <s v="R1024"/>
    <n v="34"/>
  </r>
  <r>
    <s v="Id1684"/>
    <s v="Shen"/>
    <n v="21.37"/>
    <n v="4.54"/>
    <s v="Yes"/>
    <s v="No"/>
    <x v="1"/>
    <n v="1"/>
    <x v="1"/>
    <x v="2"/>
    <d v="1983-10-03T00:00:00"/>
    <n v="5587.59"/>
    <s v="tier - 2"/>
    <s v="tier - 3"/>
    <s v="R1013"/>
    <n v="39"/>
  </r>
  <r>
    <s v="Id1685"/>
    <s v="Goldsby"/>
    <n v="34.43"/>
    <n v="8.6199999999999992"/>
    <s v="Yes"/>
    <s v="No"/>
    <x v="0"/>
    <n v="1"/>
    <x v="1"/>
    <x v="0"/>
    <d v="1986-11-21T00:00:00"/>
    <n v="5584.31"/>
    <s v="tier - 2"/>
    <s v="tier - 3"/>
    <s v="R1013"/>
    <n v="36"/>
  </r>
  <r>
    <s v="Id1686"/>
    <s v="Whitney"/>
    <n v="20.86"/>
    <n v="4.3600000000000003"/>
    <s v="Yes"/>
    <s v="No"/>
    <x v="0"/>
    <n v="0"/>
    <x v="1"/>
    <x v="2"/>
    <d v="1985-09-05T00:00:00"/>
    <n v="5582.95"/>
    <s v="tier - 2"/>
    <s v="tier - 3"/>
    <s v="R1012"/>
    <n v="37"/>
  </r>
  <r>
    <s v="Id1687"/>
    <s v="Mahoney"/>
    <n v="18.34"/>
    <n v="10.01"/>
    <s v="No"/>
    <s v="No"/>
    <x v="0"/>
    <n v="0"/>
    <x v="1"/>
    <x v="3"/>
    <d v="1974-09-18T00:00:00"/>
    <n v="5576.35"/>
    <s v="tier - 2"/>
    <s v="tier - 3"/>
    <s v="R1013"/>
    <n v="48"/>
  </r>
  <r>
    <s v="Id1688"/>
    <s v="McCracken"/>
    <n v="34.15"/>
    <n v="5.42"/>
    <s v="No"/>
    <s v="No"/>
    <x v="0"/>
    <n v="0"/>
    <x v="1"/>
    <x v="0"/>
    <d v="1999-09-22T00:00:00"/>
    <n v="5552.61"/>
    <s v="tier - 2"/>
    <s v="tier - 3"/>
    <s v="R1026"/>
    <n v="23"/>
  </r>
  <r>
    <s v="Id1689"/>
    <s v="Spewak"/>
    <n v="18.350000000000001"/>
    <n v="5.12"/>
    <s v="No"/>
    <s v="No"/>
    <x v="0"/>
    <n v="0"/>
    <x v="1"/>
    <x v="3"/>
    <d v="1980-12-07T00:00:00"/>
    <n v="5540.35"/>
    <s v="tier - 2"/>
    <s v="tier - 3"/>
    <s v="R1012"/>
    <n v="42"/>
  </r>
  <r>
    <s v="Id1690"/>
    <s v="Cottini"/>
    <n v="22.13"/>
    <n v="9.1999999999999993"/>
    <s v="Yes"/>
    <s v="No"/>
    <x v="0"/>
    <n v="0"/>
    <x v="1"/>
    <x v="2"/>
    <d v="1981-11-07T00:00:00"/>
    <n v="5539.4"/>
    <s v="tier - 2"/>
    <s v="tier - 3"/>
    <s v="R1013"/>
    <n v="41"/>
  </r>
  <r>
    <s v="Id1691"/>
    <s v="Findlay"/>
    <n v="22.51"/>
    <n v="6.08"/>
    <s v="Yes"/>
    <s v="No"/>
    <x v="0"/>
    <n v="1"/>
    <x v="1"/>
    <x v="2"/>
    <d v="1988-07-29T00:00:00"/>
    <n v="5503.36"/>
    <s v="tier - 2"/>
    <s v="tier - 3"/>
    <s v="R1012"/>
    <n v="34"/>
  </r>
  <r>
    <s v="Id1692"/>
    <s v="Strasburg"/>
    <n v="31"/>
    <n v="4.7699999999999996"/>
    <s v="No"/>
    <s v="No"/>
    <x v="0"/>
    <n v="1"/>
    <x v="1"/>
    <x v="0"/>
    <d v="1984-08-17T00:00:00"/>
    <n v="5488.26"/>
    <s v="tier - 2"/>
    <s v="tier - 3"/>
    <s v="R1011"/>
    <n v="38"/>
  </r>
  <r>
    <s v="Id1693"/>
    <s v="Adams"/>
    <n v="28.27"/>
    <n v="4.62"/>
    <s v="No"/>
    <s v="No"/>
    <x v="0"/>
    <n v="1"/>
    <x v="1"/>
    <x v="1"/>
    <d v="1984-08-26T00:00:00"/>
    <n v="5484.47"/>
    <s v="tier - 2"/>
    <s v="tier - 3"/>
    <s v="R1013"/>
    <n v="38"/>
  </r>
  <r>
    <s v="Id1694"/>
    <s v="Deeter"/>
    <n v="29.92"/>
    <n v="9.07"/>
    <s v="Yes"/>
    <s v="No"/>
    <x v="0"/>
    <n v="1"/>
    <x v="1"/>
    <x v="1"/>
    <d v="1986-09-30T00:00:00"/>
    <n v="5478.04"/>
    <s v="tier - 2"/>
    <s v="tier - 3"/>
    <s v="R1013"/>
    <n v="36"/>
  </r>
  <r>
    <s v="Id1695"/>
    <s v="Arpin"/>
    <n v="25.9"/>
    <n v="9.1199999999999992"/>
    <s v="Yes"/>
    <s v="No"/>
    <x v="0"/>
    <n v="1"/>
    <x v="1"/>
    <x v="1"/>
    <d v="1986-07-12T00:00:00"/>
    <n v="5472.45"/>
    <s v="tier - 2"/>
    <s v="tier - 3"/>
    <s v="R1011"/>
    <n v="36"/>
  </r>
  <r>
    <s v="Id1696"/>
    <s v="Schoeneck"/>
    <n v="27.74"/>
    <n v="7.32"/>
    <s v="Yes"/>
    <s v="No"/>
    <x v="0"/>
    <n v="1"/>
    <x v="1"/>
    <x v="1"/>
    <d v="1986-12-02T00:00:00"/>
    <n v="5469.01"/>
    <s v="tier - 2"/>
    <s v="tier - 3"/>
    <s v="R1024"/>
    <n v="36"/>
  </r>
  <r>
    <s v="Id1697"/>
    <s v="Mueller"/>
    <n v="17.260000000000002"/>
    <n v="11.73"/>
    <s v="No"/>
    <s v="No"/>
    <x v="0"/>
    <n v="2"/>
    <x v="1"/>
    <x v="3"/>
    <d v="1973-10-24T00:00:00"/>
    <n v="5466.88"/>
    <s v="tier - 2"/>
    <s v="tier - 3"/>
    <s v="R1013"/>
    <n v="49"/>
  </r>
  <r>
    <s v="Id1698"/>
    <s v="Willits"/>
    <n v="19.855"/>
    <n v="6.64"/>
    <s v="Yes"/>
    <s v="No"/>
    <x v="0"/>
    <n v="1"/>
    <x v="1"/>
    <x v="2"/>
    <d v="1986-12-25T00:00:00"/>
    <n v="5458.05"/>
    <s v="tier - 2"/>
    <s v="tier - 3"/>
    <s v="R1024"/>
    <n v="36"/>
  </r>
  <r>
    <s v="Id1699"/>
    <s v="Syring"/>
    <n v="41.69"/>
    <n v="5.78"/>
    <s v="No"/>
    <s v="No"/>
    <x v="0"/>
    <n v="0"/>
    <x v="1"/>
    <x v="0"/>
    <d v="1982-08-25T00:00:00"/>
    <n v="5438.75"/>
    <s v="tier - 2"/>
    <s v="tier - 3"/>
    <s v="R1013"/>
    <n v="40"/>
  </r>
  <r>
    <s v="Id1700"/>
    <s v="Strike"/>
    <n v="16.12"/>
    <n v="10.45"/>
    <s v="No"/>
    <s v="No"/>
    <x v="0"/>
    <n v="0"/>
    <x v="1"/>
    <x v="3"/>
    <d v="1978-06-08T00:00:00"/>
    <n v="5428.98"/>
    <s v="tier - 2"/>
    <s v="tier - 3"/>
    <s v="R1012"/>
    <n v="45"/>
  </r>
  <r>
    <s v="Id1701"/>
    <s v="Hennigar"/>
    <n v="37.43"/>
    <n v="4.5199999999999996"/>
    <s v="No"/>
    <s v="No"/>
    <x v="0"/>
    <n v="1"/>
    <x v="1"/>
    <x v="0"/>
    <d v="1992-09-17T00:00:00"/>
    <n v="5428.73"/>
    <s v="tier - 2"/>
    <s v="tier - 3"/>
    <s v="R1017"/>
    <n v="30"/>
  </r>
  <r>
    <s v="Id1702"/>
    <s v="May"/>
    <n v="31.065000000000001"/>
    <n v="5.71"/>
    <s v="No"/>
    <s v="No"/>
    <x v="0"/>
    <n v="0"/>
    <x v="1"/>
    <x v="0"/>
    <d v="1991-07-06T00:00:00"/>
    <n v="5425.02"/>
    <s v="tier - 2"/>
    <s v="tier - 3"/>
    <s v="R1012"/>
    <n v="31"/>
  </r>
  <r>
    <s v="Id1703"/>
    <s v="Metcalf"/>
    <n v="25.08"/>
    <n v="4.7699999999999996"/>
    <s v="No"/>
    <s v="No"/>
    <x v="0"/>
    <n v="0"/>
    <x v="1"/>
    <x v="1"/>
    <d v="1982-09-27T00:00:00"/>
    <n v="5415.66"/>
    <s v="tier - 2"/>
    <s v="tier - 3"/>
    <s v="R1013"/>
    <n v="40"/>
  </r>
  <r>
    <s v="Id1704"/>
    <s v="Tiska"/>
    <n v="15.2"/>
    <n v="7.81"/>
    <s v="Yes"/>
    <s v="No"/>
    <x v="0"/>
    <n v="1"/>
    <x v="1"/>
    <x v="3"/>
    <d v="1975-09-27T00:00:00"/>
    <n v="5411.99"/>
    <s v="tier - 2"/>
    <s v="tier - 3"/>
    <s v="R1012"/>
    <n v="47"/>
  </r>
  <r>
    <s v="Id1705"/>
    <s v="McDonough"/>
    <n v="22.34"/>
    <n v="5.19"/>
    <s v="Yes"/>
    <s v="No"/>
    <x v="0"/>
    <n v="0"/>
    <x v="1"/>
    <x v="2"/>
    <d v="1985-12-23T00:00:00"/>
    <n v="5402.89"/>
    <s v="tier - 2"/>
    <s v="tier - 3"/>
    <s v="R1013"/>
    <n v="37"/>
  </r>
  <r>
    <s v="Id1706"/>
    <s v="Fairley"/>
    <n v="40.15"/>
    <n v="5.93"/>
    <s v="No"/>
    <s v="No"/>
    <x v="0"/>
    <n v="1"/>
    <x v="1"/>
    <x v="0"/>
    <d v="1984-08-01T00:00:00"/>
    <n v="5400.98"/>
    <s v="tier - 2"/>
    <s v="tier - 3"/>
    <s v="R1013"/>
    <n v="38"/>
  </r>
  <r>
    <s v="Id1707"/>
    <s v="Barnett"/>
    <n v="37.729999999999997"/>
    <n v="6.29"/>
    <s v="No"/>
    <s v="No"/>
    <x v="0"/>
    <n v="1"/>
    <x v="1"/>
    <x v="0"/>
    <d v="1984-09-03T00:00:00"/>
    <n v="5397.62"/>
    <s v="tier - 2"/>
    <s v="tier - 3"/>
    <s v="R1013"/>
    <n v="38"/>
  </r>
  <r>
    <s v="Id1708"/>
    <s v="Piasta"/>
    <n v="25.35"/>
    <n v="4.9000000000000004"/>
    <s v="No"/>
    <s v="No"/>
    <x v="0"/>
    <n v="0"/>
    <x v="1"/>
    <x v="1"/>
    <d v="1989-11-06T00:00:00"/>
    <n v="5396.44"/>
    <s v="tier - 2"/>
    <s v="tier - 3"/>
    <s v="R1013"/>
    <n v="33"/>
  </r>
  <r>
    <s v="Id1709"/>
    <s v="Mueller"/>
    <n v="26.41"/>
    <n v="5.07"/>
    <s v="Yes"/>
    <s v="No"/>
    <x v="0"/>
    <n v="1"/>
    <x v="1"/>
    <x v="1"/>
    <d v="1988-08-08T00:00:00"/>
    <n v="5385.34"/>
    <s v="tier - 2"/>
    <s v="tier - 3"/>
    <s v="R1012"/>
    <n v="34"/>
  </r>
  <r>
    <s v="Id1710"/>
    <s v="Olsen"/>
    <n v="27.6"/>
    <n v="5.33"/>
    <s v="No"/>
    <s v="No"/>
    <x v="0"/>
    <n v="1"/>
    <x v="1"/>
    <x v="1"/>
    <d v="1984-06-01T00:00:00"/>
    <n v="5383.54"/>
    <s v="tier - 2"/>
    <s v="tier - 3"/>
    <s v="R1011"/>
    <n v="39"/>
  </r>
  <r>
    <s v="Id1711"/>
    <s v="De Jesus"/>
    <n v="33.82"/>
    <n v="8.93"/>
    <s v="Yes"/>
    <s v="No"/>
    <x v="0"/>
    <n v="1"/>
    <x v="1"/>
    <x v="0"/>
    <d v="1986-07-22T00:00:00"/>
    <n v="5377.46"/>
    <s v="tier - 2"/>
    <s v="tier - 3"/>
    <s v="R1012"/>
    <n v="36"/>
  </r>
  <r>
    <s v="Id1712"/>
    <s v="Bartus"/>
    <n v="32.9"/>
    <n v="4.3499999999999996"/>
    <s v="No"/>
    <s v="No"/>
    <x v="0"/>
    <n v="0"/>
    <x v="1"/>
    <x v="0"/>
    <d v="1989-11-18T00:00:00"/>
    <n v="5375.04"/>
    <s v="tier - 2"/>
    <s v="tier - 3"/>
    <s v="R1011"/>
    <n v="33"/>
  </r>
  <r>
    <s v="Id1713"/>
    <s v="Stevens"/>
    <n v="30.875"/>
    <n v="9.5399999999999991"/>
    <s v="Yes"/>
    <s v="No"/>
    <x v="0"/>
    <n v="1"/>
    <x v="1"/>
    <x v="0"/>
    <d v="1986-06-01T00:00:00"/>
    <n v="5373.36"/>
    <s v="tier - 2"/>
    <s v="tier - 3"/>
    <s v="R1012"/>
    <n v="37"/>
  </r>
  <r>
    <s v="Id1714"/>
    <s v="Rich"/>
    <n v="32.64"/>
    <n v="5.91"/>
    <s v="No"/>
    <s v="No"/>
    <x v="0"/>
    <n v="0"/>
    <x v="1"/>
    <x v="0"/>
    <d v="1994-12-07T00:00:00"/>
    <n v="5364.66"/>
    <s v="tier - 2"/>
    <s v="tier - 3"/>
    <s v="R1011"/>
    <n v="28"/>
  </r>
  <r>
    <s v="Id1715"/>
    <s v="Fayter"/>
    <n v="22.135000000000002"/>
    <n v="5.0999999999999996"/>
    <s v="No"/>
    <s v="No"/>
    <x v="0"/>
    <n v="0"/>
    <x v="1"/>
    <x v="2"/>
    <d v="1989-11-07T00:00:00"/>
    <n v="5354.07"/>
    <s v="tier - 2"/>
    <s v="tier - 3"/>
    <s v="R1024"/>
    <n v="33"/>
  </r>
  <r>
    <s v="Id1716"/>
    <s v="Parise"/>
    <n v="16.53"/>
    <n v="5.08"/>
    <s v="No"/>
    <s v="No"/>
    <x v="0"/>
    <n v="2"/>
    <x v="1"/>
    <x v="3"/>
    <d v="1972-12-15T00:00:00"/>
    <n v="5344.81"/>
    <s v="tier - 2"/>
    <s v="tier - 3"/>
    <s v="R1013"/>
    <n v="50"/>
  </r>
  <r>
    <s v="Id1717"/>
    <s v="Andrew"/>
    <n v="32.774999999999999"/>
    <n v="4.75"/>
    <s v="No"/>
    <s v="No"/>
    <x v="0"/>
    <n v="0"/>
    <x v="1"/>
    <x v="0"/>
    <d v="1991-08-28T00:00:00"/>
    <n v="5327.4"/>
    <s v="tier - 2"/>
    <s v="tier - 3"/>
    <s v="R1012"/>
    <n v="31"/>
  </r>
  <r>
    <s v="Id1718"/>
    <s v="Gryniewicz"/>
    <n v="30.9"/>
    <n v="6.05"/>
    <s v="No"/>
    <s v="No"/>
    <x v="0"/>
    <n v="1"/>
    <x v="1"/>
    <x v="0"/>
    <d v="1992-06-18T00:00:00"/>
    <n v="5325.65"/>
    <s v="tier - 2"/>
    <s v="tier - 3"/>
    <s v="R1011"/>
    <n v="30"/>
  </r>
  <r>
    <s v="Id1719"/>
    <s v="Panora"/>
    <n v="15.58"/>
    <n v="11.56"/>
    <s v="No"/>
    <s v="No"/>
    <x v="0"/>
    <n v="0"/>
    <x v="1"/>
    <x v="3"/>
    <d v="1974-09-02T00:00:00"/>
    <n v="5322.24"/>
    <s v="tier - 2"/>
    <s v="tier - 3"/>
    <s v="R1012"/>
    <n v="48"/>
  </r>
  <r>
    <s v="Id1720"/>
    <s v="Woodward"/>
    <n v="26.315000000000001"/>
    <n v="5.76"/>
    <s v="No"/>
    <s v="No"/>
    <x v="0"/>
    <n v="0"/>
    <x v="1"/>
    <x v="1"/>
    <d v="1994-11-13T00:00:00"/>
    <n v="5312.17"/>
    <s v="tier - 2"/>
    <s v="tier - 3"/>
    <s v="R1012"/>
    <n v="28"/>
  </r>
  <r>
    <s v="Id1721"/>
    <s v="Lambe"/>
    <n v="35.61"/>
    <n v="5.65"/>
    <s v="No"/>
    <s v="Yes"/>
    <x v="0"/>
    <n v="1"/>
    <x v="1"/>
    <x v="0"/>
    <d v="2000-09-09T00:00:00"/>
    <n v="5306.7"/>
    <s v="tier - 2"/>
    <s v="tier - 3"/>
    <s v="R1012"/>
    <n v="22"/>
  </r>
  <r>
    <s v="Id1722"/>
    <s v="Casto"/>
    <n v="37.56"/>
    <n v="5.88"/>
    <s v="No"/>
    <s v="Yes"/>
    <x v="0"/>
    <n v="1"/>
    <x v="1"/>
    <x v="0"/>
    <d v="2004-08-22T00:00:00"/>
    <n v="5293.67"/>
    <s v="tier - 2"/>
    <s v="tier - 3"/>
    <s v="R1022"/>
    <n v="18"/>
  </r>
  <r>
    <s v="Id1723"/>
    <s v="Martelli"/>
    <n v="15.49"/>
    <n v="9.6"/>
    <s v="No"/>
    <s v="No"/>
    <x v="0"/>
    <n v="0"/>
    <x v="1"/>
    <x v="3"/>
    <d v="1974-11-12T00:00:00"/>
    <n v="5291.71"/>
    <s v="tier - 2"/>
    <s v="tier - 3"/>
    <s v="R1012"/>
    <n v="48"/>
  </r>
  <r>
    <s v="Id1724"/>
    <s v="Naskret"/>
    <n v="23.48"/>
    <n v="6.24"/>
    <s v="No"/>
    <s v="No"/>
    <x v="0"/>
    <n v="1"/>
    <x v="1"/>
    <x v="2"/>
    <d v="1987-09-01T00:00:00"/>
    <n v="5275.86"/>
    <s v="tier - 2"/>
    <s v="tier - 3"/>
    <s v="R1013"/>
    <n v="35"/>
  </r>
  <r>
    <s v="Id1725"/>
    <s v="Morgan"/>
    <n v="30.02"/>
    <n v="7.63"/>
    <s v="Yes"/>
    <s v="No"/>
    <x v="0"/>
    <n v="1"/>
    <x v="1"/>
    <x v="0"/>
    <d v="1986-10-20T00:00:00"/>
    <n v="5272.18"/>
    <s v="tier - 2"/>
    <s v="tier - 3"/>
    <s v="R1012"/>
    <n v="36"/>
  </r>
  <r>
    <s v="Id1726"/>
    <s v="Maloney"/>
    <n v="26.885000000000002"/>
    <n v="8.66"/>
    <s v="Yes"/>
    <s v="No"/>
    <x v="0"/>
    <n v="1"/>
    <x v="1"/>
    <x v="1"/>
    <d v="1986-09-20T00:00:00"/>
    <n v="5267.82"/>
    <s v="tier - 2"/>
    <s v="tier - 3"/>
    <s v="R1012"/>
    <n v="36"/>
  </r>
  <r>
    <s v="Id1727"/>
    <s v="Amherst"/>
    <n v="25.84"/>
    <n v="8.5500000000000007"/>
    <s v="Yes"/>
    <s v="No"/>
    <x v="0"/>
    <n v="1"/>
    <x v="1"/>
    <x v="1"/>
    <d v="1986-10-25T00:00:00"/>
    <n v="5266.37"/>
    <s v="tier - 2"/>
    <s v="tier - 3"/>
    <s v="R1012"/>
    <n v="36"/>
  </r>
  <r>
    <s v="Id1728"/>
    <s v="Davenport"/>
    <n v="27.454999999999998"/>
    <n v="4.54"/>
    <s v="No"/>
    <s v="No"/>
    <x v="0"/>
    <n v="0"/>
    <x v="1"/>
    <x v="1"/>
    <d v="1989-07-19T00:00:00"/>
    <n v="5261.47"/>
    <s v="tier - 2"/>
    <s v="tier - 3"/>
    <s v="R1012"/>
    <n v="33"/>
  </r>
  <r>
    <s v="Id1729"/>
    <s v="Johansen"/>
    <n v="24.605"/>
    <n v="5.7"/>
    <s v="No"/>
    <s v="No"/>
    <x v="0"/>
    <n v="0"/>
    <x v="1"/>
    <x v="2"/>
    <d v="1989-11-25T00:00:00"/>
    <n v="5257.51"/>
    <s v="tier - 2"/>
    <s v="tier - 3"/>
    <s v="R1012"/>
    <n v="33"/>
  </r>
  <r>
    <s v="Id1730"/>
    <s v="Bond"/>
    <n v="30.8"/>
    <n v="5.07"/>
    <s v="No"/>
    <s v="No"/>
    <x v="0"/>
    <n v="0"/>
    <x v="1"/>
    <x v="0"/>
    <d v="1990-07-06T00:00:00"/>
    <n v="5253.52"/>
    <s v="tier - 2"/>
    <s v="tier - 3"/>
    <s v="R1011"/>
    <n v="32"/>
  </r>
  <r>
    <s v="Id1731"/>
    <s v="Reilly"/>
    <n v="34.799999999999997"/>
    <n v="4.38"/>
    <s v="No"/>
    <s v="No"/>
    <x v="0"/>
    <n v="1"/>
    <x v="1"/>
    <x v="0"/>
    <d v="1987-09-09T00:00:00"/>
    <n v="5246.05"/>
    <s v="tier - 2"/>
    <s v="tier - 3"/>
    <s v="R1011"/>
    <n v="35"/>
  </r>
  <r>
    <s v="Id1732"/>
    <s v="Chandler"/>
    <n v="34.21"/>
    <n v="4.54"/>
    <s v="No"/>
    <s v="No"/>
    <x v="0"/>
    <n v="1"/>
    <x v="1"/>
    <x v="0"/>
    <d v="1987-07-05T00:00:00"/>
    <n v="5245.23"/>
    <s v="tier - 2"/>
    <s v="tier - 3"/>
    <s v="R1013"/>
    <n v="35"/>
  </r>
  <r>
    <s v="Id1733"/>
    <s v="Kaufmann"/>
    <n v="31"/>
    <n v="5.38"/>
    <s v="No"/>
    <s v="No"/>
    <x v="0"/>
    <n v="1"/>
    <x v="1"/>
    <x v="0"/>
    <d v="1987-12-26T00:00:00"/>
    <n v="5240.7700000000004"/>
    <s v="tier - 2"/>
    <s v="tier - 3"/>
    <s v="R1011"/>
    <n v="35"/>
  </r>
  <r>
    <s v="Id1734"/>
    <s v="Barnes-Zurkinden"/>
    <n v="26.125"/>
    <n v="5.55"/>
    <s v="No"/>
    <s v="No"/>
    <x v="0"/>
    <n v="1"/>
    <x v="1"/>
    <x v="1"/>
    <d v="1987-06-29T00:00:00"/>
    <n v="5227.99"/>
    <s v="tier - 2"/>
    <s v="tier - 3"/>
    <s v="R1024"/>
    <n v="35"/>
  </r>
  <r>
    <s v="Id1735"/>
    <s v="Wolter"/>
    <n v="30.13"/>
    <n v="4.03"/>
    <s v="Yes"/>
    <s v="No"/>
    <x v="0"/>
    <n v="1"/>
    <x v="1"/>
    <x v="0"/>
    <d v="1995-06-06T00:00:00"/>
    <n v="5216.4799999999996"/>
    <s v="tier - 2"/>
    <s v="tier - 3"/>
    <s v="R1025"/>
    <n v="28"/>
  </r>
  <r>
    <s v="Id1736"/>
    <s v="Pearson"/>
    <n v="34.19"/>
    <n v="4.1900000000000004"/>
    <s v="No"/>
    <s v="No"/>
    <x v="0"/>
    <n v="0"/>
    <x v="1"/>
    <x v="0"/>
    <d v="1999-12-01T00:00:00"/>
    <n v="5213.22"/>
    <s v="tier - 2"/>
    <s v="tier - 3"/>
    <s v="R1012"/>
    <n v="23"/>
  </r>
  <r>
    <s v="Id1737"/>
    <s v="Thomas"/>
    <n v="22.515000000000001"/>
    <n v="4.37"/>
    <s v="No"/>
    <s v="No"/>
    <x v="1"/>
    <n v="1"/>
    <x v="1"/>
    <x v="2"/>
    <d v="1993-06-17T00:00:00"/>
    <n v="5209.58"/>
    <s v="tier - 2"/>
    <s v="tier - 3"/>
    <s v="R1017"/>
    <n v="29"/>
  </r>
  <r>
    <s v="Id1738"/>
    <s v="Leon"/>
    <n v="18.239999999999998"/>
    <n v="5.31"/>
    <s v="Yes"/>
    <s v="No"/>
    <x v="1"/>
    <n v="1"/>
    <x v="1"/>
    <x v="3"/>
    <d v="1983-10-24T00:00:00"/>
    <n v="5207.97"/>
    <s v="tier - 2"/>
    <s v="tier - 3"/>
    <s v="R1012"/>
    <n v="39"/>
  </r>
  <r>
    <s v="Id1739"/>
    <s v="Marriott"/>
    <n v="37.28"/>
    <n v="4.66"/>
    <s v="No"/>
    <s v="Yes"/>
    <x v="0"/>
    <n v="1"/>
    <x v="1"/>
    <x v="0"/>
    <d v="2004-06-06T00:00:00"/>
    <n v="5198.6899999999996"/>
    <s v="tier - 2"/>
    <s v="tier - 2"/>
    <s v="R1022"/>
    <n v="19"/>
  </r>
  <r>
    <s v="Id1740"/>
    <s v="Wilkins"/>
    <n v="18.2"/>
    <n v="6.19"/>
    <s v="No"/>
    <s v="No"/>
    <x v="1"/>
    <n v="1"/>
    <x v="1"/>
    <x v="3"/>
    <d v="1979-09-12T00:00:00"/>
    <n v="5195.58"/>
    <s v="tier - 2"/>
    <s v="tier - 2"/>
    <s v="R1013"/>
    <n v="43"/>
  </r>
  <r>
    <s v="Id1741"/>
    <s v="Saiter"/>
    <n v="20.53"/>
    <n v="4.8600000000000003"/>
    <s v="No"/>
    <s v="No"/>
    <x v="0"/>
    <n v="1"/>
    <x v="1"/>
    <x v="2"/>
    <d v="1984-10-16T00:00:00"/>
    <n v="5177.12"/>
    <s v="tier - 2"/>
    <s v="tier - 2"/>
    <s v="R1013"/>
    <n v="38"/>
  </r>
  <r>
    <s v="Id1742"/>
    <s v="Winrow"/>
    <n v="23.79"/>
    <n v="4.74"/>
    <s v="No"/>
    <s v="No"/>
    <x v="0"/>
    <n v="0"/>
    <x v="1"/>
    <x v="2"/>
    <d v="1991-08-29T00:00:00"/>
    <n v="5166.96"/>
    <s v="tier - 2"/>
    <s v="tier - 2"/>
    <s v="R1012"/>
    <n v="31"/>
  </r>
  <r>
    <s v="Id1743"/>
    <s v="Gries"/>
    <n v="29.8"/>
    <n v="6.03"/>
    <s v="No"/>
    <s v="No"/>
    <x v="0"/>
    <n v="0"/>
    <x v="1"/>
    <x v="1"/>
    <d v="1990-10-09T00:00:00"/>
    <n v="5152.13"/>
    <s v="tier - 2"/>
    <s v="tier - 2"/>
    <s v="R1011"/>
    <n v="32"/>
  </r>
  <r>
    <s v="Id1744"/>
    <s v="Strohschein"/>
    <n v="31.54"/>
    <n v="4.71"/>
    <s v="No"/>
    <s v="No"/>
    <x v="0"/>
    <n v="0"/>
    <x v="1"/>
    <x v="0"/>
    <d v="1990-08-22T00:00:00"/>
    <n v="5148.55"/>
    <s v="tier - 2"/>
    <s v="tier - 2"/>
    <s v="R1024"/>
    <n v="32"/>
  </r>
  <r>
    <s v="Id1745"/>
    <s v="Berger"/>
    <n v="20.82"/>
    <n v="5.55"/>
    <s v="No"/>
    <s v="No"/>
    <x v="0"/>
    <n v="1"/>
    <x v="1"/>
    <x v="2"/>
    <d v="1984-08-22T00:00:00"/>
    <n v="5144.18"/>
    <s v="tier - 2"/>
    <s v="tier - 2"/>
    <s v="R1013"/>
    <n v="38"/>
  </r>
  <r>
    <s v="Id1746"/>
    <s v="Coogan"/>
    <n v="38.83"/>
    <n v="4.78"/>
    <s v="No"/>
    <s v="No"/>
    <x v="1"/>
    <n v="1"/>
    <x v="1"/>
    <x v="0"/>
    <d v="1993-12-10T00:00:00"/>
    <n v="5138.26"/>
    <s v="tier - 2"/>
    <s v="tier - 2"/>
    <s v="R1013"/>
    <n v="29"/>
  </r>
  <r>
    <s v="Id1747"/>
    <s v="Gagnon"/>
    <n v="23.44"/>
    <n v="4.6500000000000004"/>
    <s v="Yes"/>
    <s v="No"/>
    <x v="0"/>
    <n v="1"/>
    <x v="1"/>
    <x v="2"/>
    <d v="1988-09-15T00:00:00"/>
    <n v="5136.75"/>
    <s v="tier - 2"/>
    <s v="tier - 2"/>
    <s v="R1013"/>
    <n v="34"/>
  </r>
  <r>
    <s v="Id1748"/>
    <s v="Pearson"/>
    <n v="24.13"/>
    <n v="5.2"/>
    <s v="No"/>
    <s v="No"/>
    <x v="0"/>
    <n v="1"/>
    <x v="1"/>
    <x v="2"/>
    <d v="1987-09-13T00:00:00"/>
    <n v="5125.22"/>
    <s v="tier - 2"/>
    <s v="tier - 2"/>
    <s v="R1012"/>
    <n v="35"/>
  </r>
  <r>
    <s v="Id1749"/>
    <s v="Brian"/>
    <n v="42.13"/>
    <n v="4.54"/>
    <s v="Yes"/>
    <s v="No"/>
    <x v="0"/>
    <n v="1"/>
    <x v="1"/>
    <x v="0"/>
    <d v="1988-11-01T00:00:00"/>
    <n v="5124.1899999999996"/>
    <s v="tier - 2"/>
    <s v="tier - 2"/>
    <s v="R1013"/>
    <n v="34"/>
  </r>
  <r>
    <s v="Id1750"/>
    <s v="Brown"/>
    <n v="17.86"/>
    <n v="4.1100000000000003"/>
    <s v="No"/>
    <s v="No"/>
    <x v="0"/>
    <n v="1"/>
    <x v="1"/>
    <x v="3"/>
    <d v="1987-11-18T00:00:00"/>
    <n v="5116.5"/>
    <s v="tier - 2"/>
    <s v="tier - 2"/>
    <s v="R1012"/>
    <n v="35"/>
  </r>
  <r>
    <s v="Id1751"/>
    <s v="Fox"/>
    <n v="32.78"/>
    <n v="4.63"/>
    <s v="No"/>
    <s v="No"/>
    <x v="0"/>
    <n v="0"/>
    <x v="1"/>
    <x v="0"/>
    <d v="1999-06-19T00:00:00"/>
    <n v="5087.92"/>
    <s v="tier - 2"/>
    <s v="tier - 2"/>
    <s v="R1026"/>
    <n v="23"/>
  </r>
  <r>
    <s v="Id1752"/>
    <s v="Traver"/>
    <n v="23.9"/>
    <n v="6.06"/>
    <s v="Yes"/>
    <s v="No"/>
    <x v="1"/>
    <n v="1"/>
    <x v="1"/>
    <x v="2"/>
    <d v="1997-07-14T00:00:00"/>
    <n v="5080.1000000000004"/>
    <s v="tier - 2"/>
    <s v="tier - 2"/>
    <s v="R1011"/>
    <n v="25"/>
  </r>
  <r>
    <s v="Id1753"/>
    <s v="Quick"/>
    <n v="15.47"/>
    <n v="8.43"/>
    <s v="No"/>
    <s v="No"/>
    <x v="0"/>
    <n v="0"/>
    <x v="1"/>
    <x v="3"/>
    <d v="1978-11-22T00:00:00"/>
    <n v="5077.1899999999996"/>
    <s v="tier - 2"/>
    <s v="tier - 2"/>
    <s v="R1012"/>
    <n v="44"/>
  </r>
  <r>
    <s v="Id1754"/>
    <s v="Scott"/>
    <n v="28.54"/>
    <n v="5.51"/>
    <s v="No"/>
    <s v="No"/>
    <x v="1"/>
    <n v="1"/>
    <x v="1"/>
    <x v="1"/>
    <d v="1993-06-11T00:00:00"/>
    <n v="5059.5600000000004"/>
    <s v="tier - 2"/>
    <s v="tier - 2"/>
    <s v="R1021"/>
    <n v="29"/>
  </r>
  <r>
    <s v="Id1755"/>
    <s v="Theriot"/>
    <n v="18.54"/>
    <n v="4.95"/>
    <s v="No"/>
    <s v="No"/>
    <x v="0"/>
    <n v="0"/>
    <x v="1"/>
    <x v="2"/>
    <d v="1980-09-07T00:00:00"/>
    <n v="5054.05"/>
    <s v="tier - 2"/>
    <s v="tier - 2"/>
    <s v="R1013"/>
    <n v="42"/>
  </r>
  <r>
    <s v="Id1756"/>
    <s v="Michalis"/>
    <n v="32.18"/>
    <n v="6.44"/>
    <s v="Yes"/>
    <s v="No"/>
    <x v="1"/>
    <n v="1"/>
    <x v="1"/>
    <x v="0"/>
    <d v="1997-07-29T00:00:00"/>
    <n v="5045.1499999999996"/>
    <s v="tier - 2"/>
    <s v="tier - 2"/>
    <s v="R1012"/>
    <n v="25"/>
  </r>
  <r>
    <s v="Id1757"/>
    <s v="Hall"/>
    <n v="37.380000000000003"/>
    <n v="6.05"/>
    <s v="Yes"/>
    <s v="No"/>
    <x v="0"/>
    <n v="0"/>
    <x v="1"/>
    <x v="0"/>
    <d v="2001-10-16T00:00:00"/>
    <n v="5043.13"/>
    <s v="tier - 2"/>
    <s v="tier - 2"/>
    <s v="R1011"/>
    <n v="21"/>
  </r>
  <r>
    <s v="Id1758"/>
    <s v="Tjong Clemons"/>
    <n v="31.12"/>
    <n v="4.76"/>
    <s v="Yes"/>
    <s v="No"/>
    <x v="1"/>
    <n v="1"/>
    <x v="1"/>
    <x v="0"/>
    <d v="1997-12-04T00:00:00"/>
    <n v="5038.57"/>
    <s v="tier - 2"/>
    <s v="tier - 2"/>
    <s v="R1025"/>
    <n v="25"/>
  </r>
  <r>
    <s v="Id1759"/>
    <s v="Palma"/>
    <n v="22.01"/>
    <n v="6.72"/>
    <s v="Yes"/>
    <s v="No"/>
    <x v="0"/>
    <n v="1"/>
    <x v="1"/>
    <x v="2"/>
    <d v="1986-06-29T00:00:00"/>
    <n v="5034.1000000000004"/>
    <s v="tier - 2"/>
    <s v="tier - 2"/>
    <s v="R1013"/>
    <n v="36"/>
  </r>
  <r>
    <s v="Id1760"/>
    <s v="Takaoka"/>
    <n v="27.645"/>
    <n v="5.7"/>
    <s v="No"/>
    <s v="No"/>
    <x v="0"/>
    <n v="0"/>
    <x v="1"/>
    <x v="1"/>
    <d v="1991-09-10T00:00:00"/>
    <n v="5031.2700000000004"/>
    <s v="tier - 2"/>
    <s v="tier - 2"/>
    <s v="R1016"/>
    <n v="31"/>
  </r>
  <r>
    <s v="Id1761"/>
    <s v="Sherman"/>
    <n v="29.64"/>
    <n v="5.31"/>
    <s v="Yes"/>
    <s v="No"/>
    <x v="0"/>
    <n v="0"/>
    <x v="1"/>
    <x v="1"/>
    <d v="1985-12-28T00:00:00"/>
    <n v="5028.1499999999996"/>
    <s v="tier - 2"/>
    <s v="tier - 2"/>
    <s v="R1012"/>
    <n v="37"/>
  </r>
  <r>
    <s v="Id1762"/>
    <s v="Andre"/>
    <n v="33.700000000000003"/>
    <n v="4.32"/>
    <s v="Yes"/>
    <s v="No"/>
    <x v="0"/>
    <n v="1"/>
    <x v="1"/>
    <x v="0"/>
    <d v="1988-11-09T00:00:00"/>
    <n v="5012.47"/>
    <s v="tier - 2"/>
    <s v="tier - 2"/>
    <s v="R1011"/>
    <n v="34"/>
  </r>
  <r>
    <s v="Id1763"/>
    <s v="Switt"/>
    <n v="27.5"/>
    <n v="4.2300000000000004"/>
    <s v="Yes"/>
    <s v="No"/>
    <x v="0"/>
    <n v="1"/>
    <x v="1"/>
    <x v="1"/>
    <d v="1988-07-08T00:00:00"/>
    <n v="5003.8500000000004"/>
    <s v="tier - 2"/>
    <s v="tier - 2"/>
    <s v="R1011"/>
    <n v="34"/>
  </r>
  <r>
    <s v="Id1764"/>
    <s v="Erickson"/>
    <n v="16.12"/>
    <n v="6.09"/>
    <s v="No"/>
    <s v="No"/>
    <x v="0"/>
    <n v="0"/>
    <x v="1"/>
    <x v="3"/>
    <d v="1977-06-09T00:00:00"/>
    <n v="5003.7700000000004"/>
    <s v="tier - 2"/>
    <s v="tier - 2"/>
    <s v="R1013"/>
    <n v="45"/>
  </r>
  <r>
    <s v="Id1765"/>
    <s v="Miller"/>
    <n v="26.73"/>
    <n v="4.74"/>
    <s v="Yes"/>
    <s v="No"/>
    <x v="0"/>
    <n v="1"/>
    <x v="1"/>
    <x v="1"/>
    <d v="1988-09-04T00:00:00"/>
    <n v="5002.78"/>
    <s v="tier - 2"/>
    <s v="tier - 2"/>
    <s v="R1013"/>
    <n v="34"/>
  </r>
  <r>
    <s v="Id1766"/>
    <s v="Whitbeck"/>
    <n v="37.25"/>
    <n v="6.23"/>
    <s v="Yes"/>
    <s v="No"/>
    <x v="0"/>
    <n v="0"/>
    <x v="1"/>
    <x v="0"/>
    <d v="2001-10-05T00:00:00"/>
    <n v="4999.04"/>
    <s v="tier - 2"/>
    <s v="tier - 2"/>
    <s v="R1011"/>
    <n v="21"/>
  </r>
  <r>
    <s v="Id1767"/>
    <s v="Auer"/>
    <n v="23.56"/>
    <n v="5.45"/>
    <s v="Yes"/>
    <s v="No"/>
    <x v="0"/>
    <n v="1"/>
    <x v="1"/>
    <x v="2"/>
    <d v="1988-06-24T00:00:00"/>
    <n v="4992.38"/>
    <s v="tier - 2"/>
    <s v="tier - 2"/>
    <s v="R1024"/>
    <n v="34"/>
  </r>
  <r>
    <s v="Id1768"/>
    <s v="Attar"/>
    <n v="15.84"/>
    <n v="10.34"/>
    <s v="No"/>
    <s v="No"/>
    <x v="0"/>
    <n v="2"/>
    <x v="1"/>
    <x v="3"/>
    <d v="1973-11-07T00:00:00"/>
    <n v="4985.22"/>
    <s v="tier - 2"/>
    <s v="tier - 2"/>
    <s v="R1013"/>
    <n v="49"/>
  </r>
  <r>
    <s v="Id1769"/>
    <s v="Misuraca"/>
    <n v="36.630000000000003"/>
    <n v="5.15"/>
    <s v="No"/>
    <s v="No"/>
    <x v="0"/>
    <n v="0"/>
    <x v="1"/>
    <x v="0"/>
    <d v="1991-08-30T00:00:00"/>
    <n v="4949.76"/>
    <s v="tier - 2"/>
    <s v="tier - 2"/>
    <s v="R1013"/>
    <n v="31"/>
  </r>
  <r>
    <s v="Id1770"/>
    <s v="Spannaus"/>
    <n v="16.47"/>
    <n v="11.72"/>
    <s v="No"/>
    <s v="No"/>
    <x v="0"/>
    <n v="0"/>
    <x v="1"/>
    <x v="3"/>
    <d v="1974-06-26T00:00:00"/>
    <n v="4942.0600000000004"/>
    <s v="tier - 2"/>
    <s v="tier - 2"/>
    <s v="R1013"/>
    <n v="48"/>
  </r>
  <r>
    <s v="Id1771"/>
    <s v="Tarbiat"/>
    <n v="25.8"/>
    <n v="5.29"/>
    <s v="No"/>
    <s v="No"/>
    <x v="0"/>
    <n v="0"/>
    <x v="1"/>
    <x v="1"/>
    <d v="1991-11-27T00:00:00"/>
    <n v="4934.71"/>
    <s v="tier - 2"/>
    <s v="tier - 2"/>
    <s v="R1011"/>
    <n v="31"/>
  </r>
  <r>
    <s v="Id1772"/>
    <s v="Pulkkinen"/>
    <n v="23.6"/>
    <n v="4.33"/>
    <s v="No"/>
    <s v="No"/>
    <x v="0"/>
    <n v="0"/>
    <x v="1"/>
    <x v="2"/>
    <d v="1991-08-23T00:00:00"/>
    <n v="4931.6499999999996"/>
    <s v="tier - 2"/>
    <s v="tier - 2"/>
    <s v="R1011"/>
    <n v="31"/>
  </r>
  <r>
    <s v="Id1773"/>
    <s v="Trnovcova"/>
    <n v="32.11"/>
    <n v="6.24"/>
    <s v="No"/>
    <s v="No"/>
    <x v="1"/>
    <n v="1"/>
    <x v="1"/>
    <x v="0"/>
    <d v="1993-08-10T00:00:00"/>
    <n v="4922.92"/>
    <s v="tier - 2"/>
    <s v="tier - 2"/>
    <s v="R1012"/>
    <n v="29"/>
  </r>
  <r>
    <s v="Id1774"/>
    <s v="Anthony"/>
    <n v="30.114999999999998"/>
    <n v="11.61"/>
    <s v="No"/>
    <s v="No"/>
    <x v="0"/>
    <n v="0"/>
    <x v="1"/>
    <x v="0"/>
    <d v="2002-08-21T00:00:00"/>
    <n v="4915.0600000000004"/>
    <s v="tier - 2"/>
    <s v="tier - 2"/>
    <s v="R1017"/>
    <n v="20"/>
  </r>
  <r>
    <s v="Id1775"/>
    <s v="Hetrick"/>
    <n v="20.28"/>
    <n v="11.07"/>
    <s v="Yes"/>
    <s v="No"/>
    <x v="0"/>
    <n v="0"/>
    <x v="1"/>
    <x v="2"/>
    <d v="1981-10-18T00:00:00"/>
    <n v="4911.8900000000003"/>
    <s v="tier - 2"/>
    <s v="tier - 2"/>
    <s v="R1013"/>
    <n v="41"/>
  </r>
  <r>
    <s v="Id1776"/>
    <s v="Stern"/>
    <n v="20.234999999999999"/>
    <n v="5.19"/>
    <s v="No"/>
    <s v="No"/>
    <x v="1"/>
    <n v="1"/>
    <x v="1"/>
    <x v="2"/>
    <d v="1993-07-10T00:00:00"/>
    <n v="4906.41"/>
    <s v="tier - 2"/>
    <s v="tier - 2"/>
    <s v="R1012"/>
    <n v="29"/>
  </r>
  <r>
    <s v="Id1777"/>
    <s v="Newman"/>
    <n v="25.27"/>
    <n v="5.7"/>
    <s v="Yes"/>
    <s v="No"/>
    <x v="0"/>
    <n v="1"/>
    <x v="1"/>
    <x v="1"/>
    <d v="1988-09-23T00:00:00"/>
    <n v="4894.75"/>
    <s v="tier - 2"/>
    <s v="tier - 2"/>
    <s v="R1012"/>
    <n v="34"/>
  </r>
  <r>
    <s v="Id1778"/>
    <s v="Reasoner"/>
    <n v="24.24"/>
    <n v="6.15"/>
    <s v="No"/>
    <s v="No"/>
    <x v="0"/>
    <n v="0"/>
    <x v="1"/>
    <x v="2"/>
    <d v="1990-11-28T00:00:00"/>
    <n v="4894.3900000000003"/>
    <s v="tier - 2"/>
    <s v="tier - 2"/>
    <s v="R1013"/>
    <n v="32"/>
  </r>
  <r>
    <s v="Id1779"/>
    <s v="Mone"/>
    <n v="35.75"/>
    <n v="5.07"/>
    <s v="No"/>
    <s v="No"/>
    <x v="0"/>
    <n v="0"/>
    <x v="1"/>
    <x v="0"/>
    <d v="1989-07-10T00:00:00"/>
    <n v="4890"/>
    <s v="tier - 2"/>
    <s v="tier - 2"/>
    <s v="R1013"/>
    <n v="33"/>
  </r>
  <r>
    <s v="Id1780"/>
    <s v="Powers"/>
    <n v="29.92"/>
    <n v="10.97"/>
    <s v="Yes"/>
    <s v="No"/>
    <x v="0"/>
    <n v="1"/>
    <x v="1"/>
    <x v="1"/>
    <d v="1986-10-27T00:00:00"/>
    <n v="4889.04"/>
    <s v="tier - 2"/>
    <s v="tier - 2"/>
    <s v="R1013"/>
    <n v="36"/>
  </r>
  <r>
    <s v="Id1781"/>
    <s v="Ulery"/>
    <n v="26.2"/>
    <n v="10.93"/>
    <s v="Yes"/>
    <s v="No"/>
    <x v="0"/>
    <n v="1"/>
    <x v="1"/>
    <x v="1"/>
    <d v="1986-12-23T00:00:00"/>
    <n v="4883.87"/>
    <s v="tier - 2"/>
    <s v="tier - 2"/>
    <s v="R1011"/>
    <n v="36"/>
  </r>
  <r>
    <s v="Id1782"/>
    <s v="Haines"/>
    <n v="26.695"/>
    <n v="4.21"/>
    <s v="Yes"/>
    <s v="No"/>
    <x v="1"/>
    <n v="1"/>
    <x v="1"/>
    <x v="1"/>
    <d v="1997-09-29T00:00:00"/>
    <n v="4877.9799999999996"/>
    <s v="tier - 2"/>
    <s v="tier - 2"/>
    <s v="R1012"/>
    <n v="25"/>
  </r>
  <r>
    <s v="Id1783"/>
    <s v="Airoldi"/>
    <n v="23.16"/>
    <n v="5.5"/>
    <s v="No"/>
    <s v="No"/>
    <x v="0"/>
    <n v="0"/>
    <x v="1"/>
    <x v="2"/>
    <d v="1989-09-01T00:00:00"/>
    <n v="4859.8900000000003"/>
    <s v="tier - 2"/>
    <s v="tier - 2"/>
    <s v="R1011"/>
    <n v="33"/>
  </r>
  <r>
    <s v="Id1784"/>
    <s v="Mattis"/>
    <n v="32.585000000000001"/>
    <n v="4.93"/>
    <s v="Yes"/>
    <s v="No"/>
    <x v="0"/>
    <n v="1"/>
    <x v="1"/>
    <x v="0"/>
    <d v="1995-12-27T00:00:00"/>
    <n v="4846.92"/>
    <s v="tier - 2"/>
    <s v="tier - 2"/>
    <s v="R1017"/>
    <n v="27"/>
  </r>
  <r>
    <s v="Id1785"/>
    <s v="Cho"/>
    <n v="33.97"/>
    <n v="5.6"/>
    <s v="Yes"/>
    <s v="No"/>
    <x v="0"/>
    <n v="0"/>
    <x v="1"/>
    <x v="0"/>
    <d v="2001-06-07T00:00:00"/>
    <n v="4846.53"/>
    <s v="tier - 2"/>
    <s v="tier - 2"/>
    <s v="R1021"/>
    <n v="22"/>
  </r>
  <r>
    <s v="Id1786"/>
    <s v="Reumann"/>
    <n v="16.57"/>
    <n v="9.99"/>
    <s v="No"/>
    <s v="No"/>
    <x v="0"/>
    <n v="0"/>
    <x v="1"/>
    <x v="3"/>
    <d v="1974-09-11T00:00:00"/>
    <n v="4844.67"/>
    <s v="tier - 2"/>
    <s v="tier - 2"/>
    <s v="R1013"/>
    <n v="48"/>
  </r>
  <r>
    <s v="Id1787"/>
    <s v="Cooper"/>
    <n v="17.55"/>
    <n v="5.93"/>
    <s v="No"/>
    <s v="No"/>
    <x v="1"/>
    <n v="1"/>
    <x v="1"/>
    <x v="3"/>
    <d v="1979-12-13T00:00:00"/>
    <n v="4843.79"/>
    <s v="tier - 2"/>
    <s v="tier - 2"/>
    <s v="R1013"/>
    <n v="43"/>
  </r>
  <r>
    <s v="Id1788"/>
    <s v="Kennedy"/>
    <n v="29.41"/>
    <n v="6.29"/>
    <s v="Yes"/>
    <s v="No"/>
    <x v="0"/>
    <n v="1"/>
    <x v="1"/>
    <x v="1"/>
    <d v="1995-09-29T00:00:00"/>
    <n v="4840.95"/>
    <s v="tier - 2"/>
    <s v="tier - 2"/>
    <s v="R1021"/>
    <n v="27"/>
  </r>
  <r>
    <s v="Id1789"/>
    <s v="Cichon"/>
    <n v="17.91"/>
    <n v="5.65"/>
    <s v="No"/>
    <s v="No"/>
    <x v="0"/>
    <n v="1"/>
    <x v="1"/>
    <x v="3"/>
    <d v="1984-10-15T00:00:00"/>
    <n v="4839.18"/>
    <s v="tier - 2"/>
    <s v="tier - 2"/>
    <s v="R1012"/>
    <n v="38"/>
  </r>
  <r>
    <s v="Id1790"/>
    <s v="Maroevic"/>
    <n v="31.57"/>
    <n v="6.15"/>
    <s v="No"/>
    <s v="No"/>
    <x v="0"/>
    <n v="1"/>
    <x v="1"/>
    <x v="0"/>
    <d v="1992-09-10T00:00:00"/>
    <n v="4837.58"/>
    <s v="tier - 2"/>
    <s v="tier - 2"/>
    <s v="R1013"/>
    <n v="30"/>
  </r>
  <r>
    <s v="Id1791"/>
    <s v="Martin"/>
    <n v="33.18"/>
    <n v="5.22"/>
    <s v="No"/>
    <s v="Yes"/>
    <x v="0"/>
    <n v="1"/>
    <x v="1"/>
    <x v="0"/>
    <d v="2000-12-11T00:00:00"/>
    <n v="4835.43"/>
    <s v="tier - 2"/>
    <s v="tier - 2"/>
    <s v="R1021"/>
    <n v="22"/>
  </r>
  <r>
    <s v="Id1792"/>
    <s v="Schulz"/>
    <n v="37"/>
    <n v="11.66"/>
    <s v="No"/>
    <s v="No"/>
    <x v="0"/>
    <n v="0"/>
    <x v="1"/>
    <x v="0"/>
    <d v="2002-06-27T00:00:00"/>
    <n v="4830.63"/>
    <s v="tier - 2"/>
    <s v="tier - 2"/>
    <s v="R1011"/>
    <n v="20"/>
  </r>
  <r>
    <s v="Id1793"/>
    <s v="Capriolo"/>
    <n v="18.905000000000001"/>
    <n v="4.91"/>
    <s v="Yes"/>
    <s v="No"/>
    <x v="0"/>
    <n v="1"/>
    <x v="1"/>
    <x v="2"/>
    <d v="1995-12-01T00:00:00"/>
    <n v="4827.8999999999996"/>
    <s v="tier - 2"/>
    <s v="tier - 2"/>
    <s v="Unknown"/>
    <n v="27"/>
  </r>
  <r>
    <s v="Id1794"/>
    <s v="Borleis"/>
    <n v="20.03"/>
    <n v="9.25"/>
    <s v="Yes"/>
    <s v="No"/>
    <x v="0"/>
    <n v="0"/>
    <x v="1"/>
    <x v="2"/>
    <d v="1981-07-03T00:00:00"/>
    <n v="4827.1000000000004"/>
    <s v="tier - 2"/>
    <s v="tier - 2"/>
    <s v="R1013"/>
    <n v="41"/>
  </r>
  <r>
    <s v="Id1795"/>
    <s v="Kramer"/>
    <n v="16.7"/>
    <n v="11.48"/>
    <s v="No"/>
    <s v="No"/>
    <x v="0"/>
    <n v="0"/>
    <x v="1"/>
    <x v="3"/>
    <d v="1978-10-03T00:00:00"/>
    <n v="4812.34"/>
    <s v="tier - 2"/>
    <s v="tier - 2"/>
    <s v="R1013"/>
    <n v="44"/>
  </r>
  <r>
    <s v="Id1796"/>
    <s v="Conrad"/>
    <n v="39.82"/>
    <n v="6.06"/>
    <s v="No"/>
    <s v="No"/>
    <x v="0"/>
    <n v="0"/>
    <x v="1"/>
    <x v="0"/>
    <d v="1989-12-16T00:00:00"/>
    <n v="4795.66"/>
    <s v="tier - 2"/>
    <s v="tier - 2"/>
    <s v="R1013"/>
    <n v="33"/>
  </r>
  <r>
    <s v="Id1797"/>
    <s v="Karakoyunlu"/>
    <n v="22.04"/>
    <n v="5.86"/>
    <s v="No"/>
    <s v="No"/>
    <x v="0"/>
    <n v="1"/>
    <x v="1"/>
    <x v="2"/>
    <d v="1987-06-22T00:00:00"/>
    <n v="4787.42"/>
    <s v="tier - 2"/>
    <s v="tier - 2"/>
    <s v="R1013"/>
    <n v="35"/>
  </r>
  <r>
    <s v="Id1798"/>
    <s v="Desrosiers"/>
    <n v="28.27"/>
    <n v="5.33"/>
    <s v="No"/>
    <s v="No"/>
    <x v="0"/>
    <n v="0"/>
    <x v="1"/>
    <x v="1"/>
    <d v="1989-12-09T00:00:00"/>
    <n v="4779.6000000000004"/>
    <s v="tier - 2"/>
    <s v="tier - 2"/>
    <s v="R1013"/>
    <n v="33"/>
  </r>
  <r>
    <s v="Id1799"/>
    <s v="O'Mara"/>
    <n v="18.5"/>
    <n v="5.33"/>
    <s v="No"/>
    <s v="No"/>
    <x v="0"/>
    <n v="0"/>
    <x v="1"/>
    <x v="2"/>
    <d v="1989-08-01T00:00:00"/>
    <n v="4766.0200000000004"/>
    <s v="tier - 2"/>
    <s v="tier - 2"/>
    <s v="R1011"/>
    <n v="33"/>
  </r>
  <r>
    <s v="Id1800"/>
    <s v="Shabot Marcos"/>
    <n v="38.6"/>
    <n v="6.02"/>
    <s v="No"/>
    <s v="No"/>
    <x v="0"/>
    <n v="1"/>
    <x v="1"/>
    <x v="0"/>
    <d v="1987-09-27T00:00:00"/>
    <n v="4762.33"/>
    <s v="tier - 2"/>
    <s v="tier - 2"/>
    <s v="R1011"/>
    <n v="35"/>
  </r>
  <r>
    <s v="Id1801"/>
    <s v="Comment"/>
    <n v="43.12"/>
    <n v="6.25"/>
    <s v="No"/>
    <s v="No"/>
    <x v="0"/>
    <n v="1"/>
    <x v="1"/>
    <x v="0"/>
    <d v="1992-08-16T00:00:00"/>
    <n v="4753.6400000000003"/>
    <s v="tier - 2"/>
    <s v="tier - 3"/>
    <s v="R1013"/>
    <n v="30"/>
  </r>
  <r>
    <s v="Id1802"/>
    <s v="Moss"/>
    <n v="30.5"/>
    <n v="4.8099999999999996"/>
    <s v="No"/>
    <s v="No"/>
    <x v="0"/>
    <n v="1"/>
    <x v="1"/>
    <x v="0"/>
    <d v="1987-11-22T00:00:00"/>
    <n v="4751.07"/>
    <s v="tier - 2"/>
    <s v="tier - 3"/>
    <s v="R1011"/>
    <n v="35"/>
  </r>
  <r>
    <s v="Id1803"/>
    <s v="Guzman"/>
    <n v="27.61"/>
    <n v="4.5999999999999996"/>
    <s v="No"/>
    <s v="No"/>
    <x v="0"/>
    <n v="1"/>
    <x v="1"/>
    <x v="1"/>
    <d v="1987-09-02T00:00:00"/>
    <n v="4747.05"/>
    <s v="tier - 2"/>
    <s v="tier - 2"/>
    <s v="R1013"/>
    <n v="35"/>
  </r>
  <r>
    <s v="Id1804"/>
    <s v="Cox"/>
    <n v="27.1"/>
    <n v="5.08"/>
    <s v="No"/>
    <s v="No"/>
    <x v="0"/>
    <n v="1"/>
    <x v="1"/>
    <x v="1"/>
    <d v="1987-06-05T00:00:00"/>
    <n v="4746.34"/>
    <s v="tier - 2"/>
    <s v="tier - 2"/>
    <s v="R1011"/>
    <n v="36"/>
  </r>
  <r>
    <s v="Id1805"/>
    <s v="Clash"/>
    <n v="35.93"/>
    <n v="5.43"/>
    <s v="No"/>
    <s v="Yes"/>
    <x v="0"/>
    <n v="1"/>
    <x v="1"/>
    <x v="0"/>
    <d v="2004-11-24T00:00:00"/>
    <n v="4740.78"/>
    <s v="tier - 2"/>
    <s v="tier - 2"/>
    <s v="R1021"/>
    <n v="18"/>
  </r>
  <r>
    <s v="Id1806"/>
    <s v="Blankenship"/>
    <n v="32.68"/>
    <n v="5.44"/>
    <s v="No"/>
    <s v="No"/>
    <x v="0"/>
    <n v="0"/>
    <x v="1"/>
    <x v="0"/>
    <d v="1991-10-12T00:00:00"/>
    <n v="4738.2700000000004"/>
    <s v="tier - 2"/>
    <s v="tier - 3"/>
    <s v="R1012"/>
    <n v="31"/>
  </r>
  <r>
    <s v="Id1807"/>
    <s v="Lloyd"/>
    <n v="20.74"/>
    <n v="11.69"/>
    <s v="Yes"/>
    <s v="No"/>
    <x v="0"/>
    <n v="1"/>
    <x v="1"/>
    <x v="2"/>
    <d v="1986-09-05T00:00:00"/>
    <n v="4734.6400000000003"/>
    <s v="tier - 2"/>
    <s v="tier - 3"/>
    <s v="R1013"/>
    <n v="36"/>
  </r>
  <r>
    <s v="Id1808"/>
    <s v="Kong"/>
    <n v="15.57"/>
    <n v="6.07"/>
    <s v="No"/>
    <s v="No"/>
    <x v="0"/>
    <n v="0"/>
    <x v="1"/>
    <x v="3"/>
    <d v="1980-07-02T00:00:00"/>
    <n v="4728.71"/>
    <s v="tier - 2"/>
    <s v="tier - 3"/>
    <s v="R1012"/>
    <n v="42"/>
  </r>
  <r>
    <s v="Id1809"/>
    <s v="Benson"/>
    <n v="23.844999999999999"/>
    <n v="4.3600000000000003"/>
    <s v="No"/>
    <s v="No"/>
    <x v="0"/>
    <n v="0"/>
    <x v="1"/>
    <x v="2"/>
    <d v="1994-08-12T00:00:00"/>
    <n v="4719.74"/>
    <s v="tier - 2"/>
    <s v="tier - 3"/>
    <s v="R1012"/>
    <n v="28"/>
  </r>
  <r>
    <s v="Id1810"/>
    <s v="Huntington"/>
    <n v="22.895"/>
    <n v="5.24"/>
    <s v="No"/>
    <s v="No"/>
    <x v="0"/>
    <n v="1"/>
    <x v="1"/>
    <x v="2"/>
    <d v="1992-09-28T00:00:00"/>
    <n v="4719.5200000000004"/>
    <s v="tier - 2"/>
    <s v="tier - 3"/>
    <s v="R1024"/>
    <n v="30"/>
  </r>
  <r>
    <s v="Id1811"/>
    <s v="Kendall"/>
    <n v="21.945"/>
    <n v="5.37"/>
    <s v="No"/>
    <s v="No"/>
    <x v="0"/>
    <n v="1"/>
    <x v="1"/>
    <x v="2"/>
    <d v="1992-10-09T00:00:00"/>
    <n v="4718.2"/>
    <s v="tier - 2"/>
    <s v="tier - 3"/>
    <s v="R1024"/>
    <n v="30"/>
  </r>
  <r>
    <s v="Id1812"/>
    <s v="Gast"/>
    <n v="19.47"/>
    <n v="6.6"/>
    <s v="Yes"/>
    <s v="No"/>
    <x v="0"/>
    <n v="0"/>
    <x v="1"/>
    <x v="2"/>
    <d v="1981-08-12T00:00:00"/>
    <n v="4712.12"/>
    <s v="tier - 2"/>
    <s v="tier - 3"/>
    <s v="R1011"/>
    <n v="41"/>
  </r>
  <r>
    <s v="Id1813"/>
    <s v="Scanlin"/>
    <n v="15.61"/>
    <n v="5.77"/>
    <s v="No"/>
    <s v="No"/>
    <x v="0"/>
    <n v="0"/>
    <x v="1"/>
    <x v="3"/>
    <d v="1977-12-04T00:00:00"/>
    <n v="4699.47"/>
    <s v="tier - 2"/>
    <s v="tier - 3"/>
    <s v="R1013"/>
    <n v="45"/>
  </r>
  <r>
    <s v="Id1814"/>
    <s v="Philbrook"/>
    <n v="28.6"/>
    <n v="6.08"/>
    <s v="No"/>
    <s v="No"/>
    <x v="1"/>
    <n v="1"/>
    <x v="1"/>
    <x v="1"/>
    <d v="2003-06-22T00:00:00"/>
    <n v="4687.8"/>
    <s v="tier - 2"/>
    <s v="tier - 3"/>
    <s v="R1011"/>
    <n v="19"/>
  </r>
  <r>
    <s v="Id1815"/>
    <s v="Cowan"/>
    <n v="46.53"/>
    <n v="4.16"/>
    <s v="No"/>
    <s v="No"/>
    <x v="0"/>
    <n v="0"/>
    <x v="1"/>
    <x v="0"/>
    <d v="1990-09-04T00:00:00"/>
    <n v="4686.3900000000003"/>
    <s v="tier - 2"/>
    <s v="tier - 3"/>
    <s v="R1013"/>
    <n v="32"/>
  </r>
  <r>
    <s v="Id1816"/>
    <s v="Sousa"/>
    <n v="34.99"/>
    <n v="5.0999999999999996"/>
    <s v="No"/>
    <s v="No"/>
    <x v="1"/>
    <n v="1"/>
    <x v="1"/>
    <x v="0"/>
    <d v="2003-10-04T00:00:00"/>
    <n v="4678.8"/>
    <s v="tier - 2"/>
    <s v="tier - 3"/>
    <s v="R1021"/>
    <n v="19"/>
  </r>
  <r>
    <s v="Id1817"/>
    <s v="Stanton"/>
    <n v="17.05"/>
    <n v="5.3"/>
    <s v="No"/>
    <s v="No"/>
    <x v="1"/>
    <n v="1"/>
    <x v="1"/>
    <x v="3"/>
    <d v="1979-10-18T00:00:00"/>
    <n v="4674.2"/>
    <s v="tier - 2"/>
    <s v="tier - 3"/>
    <s v="R1013"/>
    <n v="43"/>
  </r>
  <r>
    <s v="Id1818"/>
    <s v="Mollak"/>
    <n v="37.18"/>
    <n v="4.9000000000000004"/>
    <s v="No"/>
    <s v="No"/>
    <x v="0"/>
    <n v="0"/>
    <x v="1"/>
    <x v="0"/>
    <d v="1990-07-13T00:00:00"/>
    <n v="4673.3900000000003"/>
    <s v="tier - 2"/>
    <s v="tier - 3"/>
    <s v="R1013"/>
    <n v="32"/>
  </r>
  <r>
    <s v="Id1819"/>
    <s v="Bell"/>
    <n v="35.200000000000003"/>
    <n v="5.55"/>
    <s v="No"/>
    <s v="No"/>
    <x v="0"/>
    <n v="0"/>
    <x v="1"/>
    <x v="0"/>
    <d v="1990-09-26T00:00:00"/>
    <n v="4670.6400000000003"/>
    <s v="tier - 2"/>
    <s v="tier - 3"/>
    <s v="R1011"/>
    <n v="32"/>
  </r>
  <r>
    <s v="Id1820"/>
    <s v="Weston"/>
    <n v="37.335000000000001"/>
    <n v="4.95"/>
    <s v="No"/>
    <s v="No"/>
    <x v="0"/>
    <n v="0"/>
    <x v="1"/>
    <x v="0"/>
    <d v="1990-08-05T00:00:00"/>
    <n v="4667.6099999999997"/>
    <s v="tier - 2"/>
    <s v="tier - 3"/>
    <s v="R1016"/>
    <n v="32"/>
  </r>
  <r>
    <s v="Id1821"/>
    <s v="Rabuzzi"/>
    <n v="27.265000000000001"/>
    <n v="6.46"/>
    <s v="Yes"/>
    <s v="No"/>
    <x v="0"/>
    <n v="0"/>
    <x v="1"/>
    <x v="1"/>
    <d v="1996-10-25T00:00:00"/>
    <n v="4661.29"/>
    <s v="tier - 2"/>
    <s v="tier - 3"/>
    <s v="R1017"/>
    <n v="26"/>
  </r>
  <r>
    <s v="Id1822"/>
    <s v="Hendrix"/>
    <n v="30.8"/>
    <n v="4.9000000000000004"/>
    <s v="Yes"/>
    <s v="No"/>
    <x v="0"/>
    <n v="0"/>
    <x v="1"/>
    <x v="0"/>
    <d v="1985-06-22T00:00:00"/>
    <n v="4646.76"/>
    <s v="tier - 2"/>
    <s v="tier - 3"/>
    <s v="R1011"/>
    <n v="37"/>
  </r>
  <r>
    <s v="Id1823"/>
    <s v="Van Nielen"/>
    <n v="30.21"/>
    <n v="5.21"/>
    <s v="No"/>
    <s v="No"/>
    <x v="0"/>
    <n v="1"/>
    <x v="1"/>
    <x v="0"/>
    <d v="1998-06-29T00:00:00"/>
    <n v="4618.08"/>
    <s v="tier - 2"/>
    <s v="tier - 3"/>
    <s v="R1012"/>
    <n v="24"/>
  </r>
  <r>
    <s v="Id1824"/>
    <s v="Blanton"/>
    <n v="35.340000000000003"/>
    <n v="4.13"/>
    <s v="No"/>
    <s v="Yes"/>
    <x v="0"/>
    <n v="1"/>
    <x v="1"/>
    <x v="0"/>
    <d v="2000-07-02T00:00:00"/>
    <n v="4608.03"/>
    <s v="tier - 2"/>
    <s v="tier - 3"/>
    <s v="R1011"/>
    <n v="22"/>
  </r>
  <r>
    <s v="Id1825"/>
    <s v="Schout"/>
    <n v="26.695"/>
    <n v="5.28"/>
    <s v="No"/>
    <s v="No"/>
    <x v="0"/>
    <n v="0"/>
    <x v="1"/>
    <x v="1"/>
    <d v="1989-09-18T00:00:00"/>
    <n v="4571.41"/>
    <s v="tier - 2"/>
    <s v="tier - 3"/>
    <s v="R1012"/>
    <n v="33"/>
  </r>
  <r>
    <s v="Id1826"/>
    <s v="Schmaltz"/>
    <n v="29.355"/>
    <n v="4.68"/>
    <s v="Yes"/>
    <s v="No"/>
    <x v="0"/>
    <n v="0"/>
    <x v="1"/>
    <x v="1"/>
    <d v="1996-12-25T00:00:00"/>
    <n v="4564.1899999999996"/>
    <s v="tier - 2"/>
    <s v="tier - 3"/>
    <s v="R1024"/>
    <n v="26"/>
  </r>
  <r>
    <s v="Id1827"/>
    <s v="Eagen"/>
    <n v="29.59"/>
    <n v="4.0599999999999996"/>
    <s v="No"/>
    <s v="No"/>
    <x v="0"/>
    <n v="0"/>
    <x v="1"/>
    <x v="1"/>
    <d v="1990-09-20T00:00:00"/>
    <n v="4562.84"/>
    <s v="tier - 2"/>
    <s v="tier - 3"/>
    <s v="R1013"/>
    <n v="32"/>
  </r>
  <r>
    <s v="Id1828"/>
    <s v="Rotramel"/>
    <n v="31.35"/>
    <n v="4.2"/>
    <s v="No"/>
    <s v="Yes"/>
    <x v="0"/>
    <n v="1"/>
    <x v="1"/>
    <x v="0"/>
    <d v="2004-12-22T00:00:00"/>
    <n v="4561.1899999999996"/>
    <s v="tier - 2"/>
    <s v="tier - 3"/>
    <s v="R1024"/>
    <n v="18"/>
  </r>
  <r>
    <s v="Id1829"/>
    <s v="Prevost"/>
    <n v="20.52"/>
    <n v="4.83"/>
    <s v="No"/>
    <s v="No"/>
    <x v="0"/>
    <n v="0"/>
    <x v="1"/>
    <x v="2"/>
    <d v="1990-11-17T00:00:00"/>
    <n v="4544.2299999999996"/>
    <s v="tier - 2"/>
    <s v="tier - 3"/>
    <s v="R1024"/>
    <n v="32"/>
  </r>
  <r>
    <s v="Id1830"/>
    <s v="Boyd"/>
    <n v="42.9"/>
    <n v="4.87"/>
    <s v="Yes"/>
    <s v="No"/>
    <x v="0"/>
    <n v="1"/>
    <x v="1"/>
    <x v="0"/>
    <d v="1988-06-13T00:00:00"/>
    <n v="4536.26"/>
    <s v="tier - 2"/>
    <s v="tier - 3"/>
    <s v="R1011"/>
    <n v="34"/>
  </r>
  <r>
    <s v="Id1831"/>
    <s v="Dawes"/>
    <n v="24.6"/>
    <n v="5.86"/>
    <s v="No"/>
    <s v="No"/>
    <x v="1"/>
    <n v="1"/>
    <x v="1"/>
    <x v="2"/>
    <d v="1993-06-29T00:00:00"/>
    <n v="4529.4799999999996"/>
    <s v="tier - 2"/>
    <s v="tier - 3"/>
    <s v="R1011"/>
    <n v="29"/>
  </r>
  <r>
    <s v="Id1832"/>
    <s v="Jennings"/>
    <n v="28.405000000000001"/>
    <n v="4.12"/>
    <s v="No"/>
    <s v="No"/>
    <x v="0"/>
    <n v="1"/>
    <x v="1"/>
    <x v="1"/>
    <d v="1992-08-13T00:00:00"/>
    <n v="4527.18"/>
    <s v="tier - 2"/>
    <s v="tier - 3"/>
    <s v="R1012"/>
    <n v="30"/>
  </r>
  <r>
    <s v="Id1833"/>
    <s v="Nyambaso"/>
    <n v="34.674999999999997"/>
    <n v="5.71"/>
    <s v="Yes"/>
    <s v="No"/>
    <x v="0"/>
    <n v="1"/>
    <x v="1"/>
    <x v="0"/>
    <d v="1988-12-21T00:00:00"/>
    <n v="4518.83"/>
    <s v="tier - 2"/>
    <s v="tier - 2"/>
    <s v="R1017"/>
    <n v="34"/>
  </r>
  <r>
    <s v="Id1834"/>
    <s v="Shaffer"/>
    <n v="18.850000000000001"/>
    <n v="6.03"/>
    <s v="No"/>
    <s v="No"/>
    <x v="0"/>
    <n v="1"/>
    <x v="1"/>
    <x v="2"/>
    <d v="1987-12-05T00:00:00"/>
    <n v="4518.7700000000004"/>
    <s v="tier - 2"/>
    <s v="tier - 3"/>
    <s v="R1012"/>
    <n v="35"/>
  </r>
  <r>
    <s v="Id1835"/>
    <s v="Corkum"/>
    <n v="34.130000000000003"/>
    <n v="5.65"/>
    <s v="No"/>
    <s v="No"/>
    <x v="1"/>
    <n v="1"/>
    <x v="1"/>
    <x v="0"/>
    <d v="2003-10-02T00:00:00"/>
    <n v="4518.3999999999996"/>
    <s v="tier - 2"/>
    <s v="tier - 3"/>
    <s v="R1026"/>
    <n v="19"/>
  </r>
  <r>
    <s v="Id1836"/>
    <s v="Pedersen"/>
    <n v="17.34"/>
    <n v="5.05"/>
    <s v="No"/>
    <s v="No"/>
    <x v="0"/>
    <n v="0"/>
    <x v="1"/>
    <x v="3"/>
    <d v="1980-06-16T00:00:00"/>
    <n v="4515.71"/>
    <s v="tier - 2"/>
    <s v="tier - 3"/>
    <s v="R1013"/>
    <n v="42"/>
  </r>
  <r>
    <s v="Id1837"/>
    <s v="Melo"/>
    <n v="17.440000000000001"/>
    <n v="6.26"/>
    <s v="No"/>
    <s v="No"/>
    <x v="0"/>
    <n v="0"/>
    <x v="1"/>
    <x v="3"/>
    <d v="1982-09-27T00:00:00"/>
    <n v="4511.41"/>
    <s v="tier - 2"/>
    <s v="tier - 3"/>
    <s v="R1013"/>
    <n v="40"/>
  </r>
  <r>
    <s v="Id1838"/>
    <s v="Sakamoto"/>
    <n v="33.659999999999997"/>
    <n v="4.08"/>
    <s v="Yes"/>
    <s v="No"/>
    <x v="1"/>
    <n v="1"/>
    <x v="1"/>
    <x v="0"/>
    <d v="1997-10-13T00:00:00"/>
    <n v="4504.66"/>
    <s v="tier - 2"/>
    <s v="tier - 3"/>
    <s v="R1013"/>
    <n v="25"/>
  </r>
  <r>
    <s v="Id1839"/>
    <s v="McMahon"/>
    <n v="21.375"/>
    <n v="6.19"/>
    <s v="Yes"/>
    <s v="No"/>
    <x v="0"/>
    <n v="1"/>
    <x v="1"/>
    <x v="2"/>
    <d v="1988-06-26T00:00:00"/>
    <n v="4500.34"/>
    <s v="tier - 2"/>
    <s v="tier - 3"/>
    <s v="R1017"/>
    <n v="34"/>
  </r>
  <r>
    <s v="Id1840"/>
    <s v="Harris"/>
    <n v="27.14"/>
    <n v="6.01"/>
    <s v="No"/>
    <s v="No"/>
    <x v="0"/>
    <n v="1"/>
    <x v="1"/>
    <x v="1"/>
    <d v="1992-07-12T00:00:00"/>
    <n v="4488.58"/>
    <s v="tier - 2"/>
    <s v="tier - 3"/>
    <s v="R1012"/>
    <n v="30"/>
  </r>
  <r>
    <s v="Id1841"/>
    <s v="Lombardo"/>
    <n v="35.78"/>
    <n v="6.07"/>
    <s v="No"/>
    <s v="Yes"/>
    <x v="0"/>
    <n v="1"/>
    <x v="1"/>
    <x v="0"/>
    <d v="2004-07-18T00:00:00"/>
    <n v="4468.25"/>
    <s v="tier - 2"/>
    <s v="tier - 3"/>
    <s v="R1012"/>
    <n v="18"/>
  </r>
  <r>
    <s v="Id1842"/>
    <s v="Bode"/>
    <n v="34.96"/>
    <n v="5.63"/>
    <s v="No"/>
    <s v="No"/>
    <x v="0"/>
    <n v="0"/>
    <x v="1"/>
    <x v="0"/>
    <d v="1999-11-20T00:00:00"/>
    <n v="4466.62"/>
    <s v="tier - 2"/>
    <s v="tier - 3"/>
    <s v="R1012"/>
    <n v="23"/>
  </r>
  <r>
    <s v="Id1843"/>
    <s v="Johnson"/>
    <n v="38.39"/>
    <n v="6.05"/>
    <s v="No"/>
    <s v="No"/>
    <x v="0"/>
    <n v="0"/>
    <x v="1"/>
    <x v="0"/>
    <d v="1991-07-04T00:00:00"/>
    <n v="4463.21"/>
    <s v="tier - 2"/>
    <s v="tier - 3"/>
    <s v="R1013"/>
    <n v="31"/>
  </r>
  <r>
    <s v="Id1844"/>
    <s v="Norcross"/>
    <n v="33.82"/>
    <n v="4.6500000000000004"/>
    <s v="No"/>
    <s v="No"/>
    <x v="0"/>
    <n v="0"/>
    <x v="1"/>
    <x v="0"/>
    <d v="1990-07-15T00:00:00"/>
    <n v="4462.72"/>
    <s v="tier - 2"/>
    <s v="tier - 3"/>
    <s v="R1012"/>
    <n v="32"/>
  </r>
  <r>
    <s v="Id1845"/>
    <s v="Lazrus"/>
    <n v="27.835000000000001"/>
    <n v="5.37"/>
    <s v="No"/>
    <s v="No"/>
    <x v="0"/>
    <n v="0"/>
    <x v="1"/>
    <x v="1"/>
    <d v="1990-08-08T00:00:00"/>
    <n v="4454.3999999999996"/>
    <s v="tier - 2"/>
    <s v="tier - 3"/>
    <s v="R1012"/>
    <n v="32"/>
  </r>
  <r>
    <s v="Id1846"/>
    <s v="Tsegay"/>
    <n v="33"/>
    <n v="5.39"/>
    <s v="No"/>
    <s v="No"/>
    <x v="0"/>
    <n v="0"/>
    <x v="1"/>
    <x v="0"/>
    <d v="1994-06-28T00:00:00"/>
    <n v="4449.46"/>
    <s v="tier - 2"/>
    <s v="tier - 3"/>
    <s v="R1013"/>
    <n v="28"/>
  </r>
  <r>
    <s v="Id1847"/>
    <s v="Schneider"/>
    <n v="26.885000000000002"/>
    <n v="5.86"/>
    <s v="No"/>
    <s v="No"/>
    <x v="0"/>
    <n v="0"/>
    <x v="1"/>
    <x v="1"/>
    <d v="1991-09-03T00:00:00"/>
    <n v="4441.21"/>
    <s v="tier - 2"/>
    <s v="tier - 3"/>
    <s v="R1014"/>
    <n v="31"/>
  </r>
  <r>
    <s v="Id1848"/>
    <s v="Loreto"/>
    <n v="29.26"/>
    <n v="4.4400000000000004"/>
    <s v="No"/>
    <s v="No"/>
    <x v="0"/>
    <n v="0"/>
    <x v="1"/>
    <x v="1"/>
    <d v="1994-10-24T00:00:00"/>
    <n v="4438.26"/>
    <s v="tier - 2"/>
    <s v="tier - 3"/>
    <s v="R1017"/>
    <n v="28"/>
  </r>
  <r>
    <s v="Id1849"/>
    <s v="Callahan"/>
    <n v="26.98"/>
    <n v="4.41"/>
    <s v="No"/>
    <s v="No"/>
    <x v="0"/>
    <n v="0"/>
    <x v="1"/>
    <x v="1"/>
    <d v="1994-10-08T00:00:00"/>
    <n v="4435.09"/>
    <s v="tier - 2"/>
    <s v="tier - 3"/>
    <s v="R1016"/>
    <n v="28"/>
  </r>
  <r>
    <s v="Id1850"/>
    <s v="Timko"/>
    <n v="32.11"/>
    <n v="5.19"/>
    <s v="No"/>
    <s v="No"/>
    <x v="1"/>
    <n v="1"/>
    <x v="1"/>
    <x v="0"/>
    <d v="1993-12-23T00:00:00"/>
    <n v="4433.92"/>
    <s v="tier - 2"/>
    <s v="tier - 3"/>
    <s v="R1012"/>
    <n v="29"/>
  </r>
  <r>
    <s v="Id1851"/>
    <s v="Achatz"/>
    <n v="31.73"/>
    <n v="5.16"/>
    <s v="No"/>
    <s v="No"/>
    <x v="1"/>
    <n v="1"/>
    <x v="1"/>
    <x v="0"/>
    <d v="1993-09-04T00:00:00"/>
    <n v="4433.3900000000003"/>
    <s v="tier - 2"/>
    <s v="tier - 3"/>
    <s v="R1012"/>
    <n v="29"/>
  </r>
  <r>
    <s v="Id1852"/>
    <s v="Horwitz"/>
    <n v="22.515000000000001"/>
    <n v="4.24"/>
    <s v="No"/>
    <s v="No"/>
    <x v="0"/>
    <n v="0"/>
    <x v="1"/>
    <x v="2"/>
    <d v="1994-12-29T00:00:00"/>
    <n v="4428.8900000000003"/>
    <s v="tier - 2"/>
    <s v="tier - 3"/>
    <s v="R1017"/>
    <n v="28"/>
  </r>
  <r>
    <s v="Id1853"/>
    <s v="Gordyan"/>
    <n v="25.9"/>
    <n v="5.45"/>
    <s v="No"/>
    <s v="No"/>
    <x v="0"/>
    <n v="1"/>
    <x v="1"/>
    <x v="1"/>
    <d v="1992-08-15T00:00:00"/>
    <n v="4420.95"/>
    <s v="tier - 2"/>
    <s v="tier - 3"/>
    <s v="R1020"/>
    <n v="30"/>
  </r>
  <r>
    <s v="Id1854"/>
    <s v="Hetherington"/>
    <n v="27.72"/>
    <n v="5.03"/>
    <s v="Yes"/>
    <s v="No"/>
    <x v="0"/>
    <n v="1"/>
    <x v="1"/>
    <x v="1"/>
    <d v="1988-09-16T00:00:00"/>
    <n v="4415.16"/>
    <s v="tier - 2"/>
    <s v="tier - 3"/>
    <s v="R1013"/>
    <n v="34"/>
  </r>
  <r>
    <s v="Id1855"/>
    <s v="Thompson"/>
    <n v="31.5"/>
    <n v="9.6199999999999992"/>
    <s v="Yes"/>
    <s v="No"/>
    <x v="0"/>
    <n v="1"/>
    <x v="1"/>
    <x v="0"/>
    <d v="1986-07-13T00:00:00"/>
    <n v="4402.2299999999996"/>
    <s v="tier - 2"/>
    <s v="tier - 3"/>
    <s v="R1011"/>
    <n v="36"/>
  </r>
  <r>
    <s v="Id1856"/>
    <s v="Battoo"/>
    <n v="29.7"/>
    <n v="6.77"/>
    <s v="Yes"/>
    <s v="No"/>
    <x v="0"/>
    <n v="1"/>
    <x v="1"/>
    <x v="1"/>
    <d v="1986-08-11T00:00:00"/>
    <n v="4399.7299999999996"/>
    <s v="tier - 2"/>
    <s v="tier - 3"/>
    <s v="R1013"/>
    <n v="36"/>
  </r>
  <r>
    <s v="Id1857"/>
    <s v="Barker"/>
    <n v="21.26"/>
    <n v="5.36"/>
    <s v="Yes"/>
    <s v="No"/>
    <x v="0"/>
    <n v="1"/>
    <x v="1"/>
    <x v="2"/>
    <d v="1988-07-18T00:00:00"/>
    <n v="4397.3100000000004"/>
    <s v="tier - 2"/>
    <s v="tier - 3"/>
    <s v="R1013"/>
    <n v="34"/>
  </r>
  <r>
    <s v="Id1858"/>
    <s v="Saarnilehto"/>
    <n v="17.09"/>
    <n v="5.69"/>
    <s v="No"/>
    <s v="No"/>
    <x v="0"/>
    <n v="0"/>
    <x v="1"/>
    <x v="3"/>
    <d v="1982-06-29T00:00:00"/>
    <n v="4392.7"/>
    <s v="tier - 2"/>
    <s v="tier - 2"/>
    <s v="R1013"/>
    <n v="40"/>
  </r>
  <r>
    <s v="Id1859"/>
    <s v="Morton"/>
    <n v="24.3"/>
    <n v="4.9000000000000004"/>
    <s v="Yes"/>
    <s v="No"/>
    <x v="1"/>
    <n v="1"/>
    <x v="1"/>
    <x v="2"/>
    <d v="1997-11-29T00:00:00"/>
    <n v="4391.6499999999996"/>
    <s v="tier - 2"/>
    <s v="tier - 2"/>
    <s v="R1011"/>
    <n v="25"/>
  </r>
  <r>
    <s v="Id1860"/>
    <s v="Thomas"/>
    <n v="29.734999999999999"/>
    <n v="5.78"/>
    <s v="No"/>
    <s v="No"/>
    <x v="0"/>
    <n v="0"/>
    <x v="1"/>
    <x v="1"/>
    <d v="1990-08-28T00:00:00"/>
    <n v="4357.04"/>
    <s v="tier - 2"/>
    <s v="tier - 2"/>
    <s v="R1012"/>
    <n v="32"/>
  </r>
  <r>
    <s v="Id1861"/>
    <s v="Hillman"/>
    <n v="29.26"/>
    <n v="4.7"/>
    <s v="No"/>
    <s v="No"/>
    <x v="0"/>
    <n v="0"/>
    <x v="1"/>
    <x v="1"/>
    <d v="1991-09-13T00:00:00"/>
    <n v="4350.51"/>
    <s v="tier - 2"/>
    <s v="tier - 2"/>
    <s v="R1013"/>
    <n v="31"/>
  </r>
  <r>
    <s v="Id1862"/>
    <s v="Edwards"/>
    <n v="33"/>
    <n v="6.28"/>
    <s v="No"/>
    <s v="No"/>
    <x v="0"/>
    <n v="0"/>
    <x v="1"/>
    <x v="0"/>
    <d v="1994-11-01T00:00:00"/>
    <n v="4349.46"/>
    <s v="tier - 2"/>
    <s v="tier - 2"/>
    <s v="R1013"/>
    <n v="28"/>
  </r>
  <r>
    <s v="Id1863"/>
    <s v="Bartel"/>
    <n v="31.065000000000001"/>
    <n v="4.2300000000000004"/>
    <s v="No"/>
    <s v="No"/>
    <x v="0"/>
    <n v="0"/>
    <x v="1"/>
    <x v="0"/>
    <d v="1991-06-01T00:00:00"/>
    <n v="4347.0200000000004"/>
    <s v="tier - 2"/>
    <s v="tier - 2"/>
    <s v="R1024"/>
    <n v="32"/>
  </r>
  <r>
    <s v="Id1864"/>
    <s v="Potekhina"/>
    <n v="26.51"/>
    <n v="6.17"/>
    <s v="No"/>
    <s v="No"/>
    <x v="0"/>
    <n v="0"/>
    <x v="1"/>
    <x v="1"/>
    <d v="1994-10-26T00:00:00"/>
    <n v="4340.4399999999996"/>
    <s v="tier - 2"/>
    <s v="tier - 2"/>
    <s v="R1013"/>
    <n v="28"/>
  </r>
  <r>
    <s v="Id1865"/>
    <s v="Kelly"/>
    <n v="28.88"/>
    <n v="4.96"/>
    <s v="No"/>
    <s v="No"/>
    <x v="0"/>
    <n v="0"/>
    <x v="1"/>
    <x v="1"/>
    <d v="1994-11-02T00:00:00"/>
    <n v="4337.74"/>
    <s v="tier - 2"/>
    <s v="tier - 2"/>
    <s v="R1024"/>
    <n v="28"/>
  </r>
  <r>
    <s v="Id1866"/>
    <s v="Lapp"/>
    <n v="35.814999999999998"/>
    <n v="5.1100000000000003"/>
    <s v="Yes"/>
    <s v="No"/>
    <x v="0"/>
    <n v="1"/>
    <x v="1"/>
    <x v="0"/>
    <d v="1988-12-19T00:00:00"/>
    <n v="4320.41"/>
    <s v="tier - 2"/>
    <s v="tier - 2"/>
    <s v="R1012"/>
    <n v="34"/>
  </r>
  <r>
    <s v="Id1867"/>
    <s v="Burke"/>
    <n v="21.28"/>
    <n v="4.05"/>
    <s v="No"/>
    <s v="Yes"/>
    <x v="0"/>
    <n v="1"/>
    <x v="1"/>
    <x v="2"/>
    <d v="2000-11-25T00:00:00"/>
    <n v="4296.2700000000004"/>
    <s v="tier - 2"/>
    <s v="tier - 2"/>
    <s v="R1012"/>
    <n v="22"/>
  </r>
  <r>
    <s v="Id1868"/>
    <s v="Barry"/>
    <n v="33.81"/>
    <n v="6.49"/>
    <s v="No"/>
    <s v="No"/>
    <x v="1"/>
    <n v="1"/>
    <x v="1"/>
    <x v="0"/>
    <d v="2003-06-08T00:00:00"/>
    <n v="4278.55"/>
    <s v="tier - 2"/>
    <s v="tier - 2"/>
    <s v="R1021"/>
    <n v="20"/>
  </r>
  <r>
    <s v="Id1869"/>
    <s v="McCormick"/>
    <n v="44.22"/>
    <n v="4.1900000000000004"/>
    <s v="No"/>
    <s v="No"/>
    <x v="0"/>
    <n v="1"/>
    <x v="1"/>
    <x v="0"/>
    <d v="1992-06-18T00:00:00"/>
    <n v="4266.17"/>
    <s v="tier - 2"/>
    <s v="tier - 2"/>
    <s v="R1013"/>
    <n v="30"/>
  </r>
  <r>
    <s v="Id1870"/>
    <s v="McElroy"/>
    <n v="15.46"/>
    <n v="4.99"/>
    <s v="Yes"/>
    <s v="No"/>
    <x v="1"/>
    <n v="1"/>
    <x v="1"/>
    <x v="3"/>
    <d v="1983-11-20T00:00:00"/>
    <n v="4265.01"/>
    <s v="tier - 2"/>
    <s v="tier - 2"/>
    <s v="R1012"/>
    <n v="39"/>
  </r>
  <r>
    <s v="Id1871"/>
    <s v="Coffed"/>
    <n v="30.3"/>
    <n v="4.7699999999999996"/>
    <s v="Yes"/>
    <s v="No"/>
    <x v="0"/>
    <n v="1"/>
    <x v="1"/>
    <x v="0"/>
    <d v="1995-10-14T00:00:00"/>
    <n v="4260.74"/>
    <s v="tier - 2"/>
    <s v="tier - 2"/>
    <s v="R1011"/>
    <n v="27"/>
  </r>
  <r>
    <s v="Id1872"/>
    <s v="Estes"/>
    <n v="16.670000000000002"/>
    <n v="5.46"/>
    <s v="No"/>
    <s v="No"/>
    <x v="0"/>
    <n v="0"/>
    <x v="1"/>
    <x v="3"/>
    <d v="1982-06-16T00:00:00"/>
    <n v="4250.24"/>
    <s v="tier - 2"/>
    <s v="tier - 2"/>
    <s v="R1013"/>
    <n v="40"/>
  </r>
  <r>
    <s v="Id1873"/>
    <s v="Miles"/>
    <n v="28.594999999999999"/>
    <n v="5.43"/>
    <s v="No"/>
    <s v="No"/>
    <x v="0"/>
    <n v="0"/>
    <x v="1"/>
    <x v="1"/>
    <d v="1991-12-01T00:00:00"/>
    <n v="4243.59"/>
    <s v="tier - 2"/>
    <s v="tier - 2"/>
    <s v="R1012"/>
    <n v="31"/>
  </r>
  <r>
    <s v="Id1874"/>
    <s v="Zamore"/>
    <n v="25.934999999999999"/>
    <n v="4.29"/>
    <s v="No"/>
    <s v="No"/>
    <x v="0"/>
    <n v="0"/>
    <x v="1"/>
    <x v="1"/>
    <d v="1991-11-03T00:00:00"/>
    <n v="4239.8900000000003"/>
    <s v="tier - 2"/>
    <s v="tier - 2"/>
    <s v="R1012"/>
    <n v="31"/>
  </r>
  <r>
    <s v="Id1875"/>
    <s v="Donaghy"/>
    <n v="27.645"/>
    <n v="5.25"/>
    <s v="No"/>
    <s v="No"/>
    <x v="0"/>
    <n v="1"/>
    <x v="1"/>
    <x v="1"/>
    <d v="1992-06-27T00:00:00"/>
    <n v="4237.13"/>
    <s v="tier - 2"/>
    <s v="tier - 2"/>
    <s v="R1016"/>
    <n v="30"/>
  </r>
  <r>
    <s v="Id1876"/>
    <s v="Kennedy"/>
    <n v="30.1"/>
    <n v="4.04"/>
    <s v="No"/>
    <s v="No"/>
    <x v="0"/>
    <n v="1"/>
    <x v="1"/>
    <x v="0"/>
    <d v="1998-12-14T00:00:00"/>
    <n v="4234.93"/>
    <s v="tier - 2"/>
    <s v="tier - 2"/>
    <s v="R1011"/>
    <n v="24"/>
  </r>
  <r>
    <s v="Id1877"/>
    <s v="Fiorini"/>
    <n v="26.79"/>
    <n v="5"/>
    <s v="Yes"/>
    <s v="No"/>
    <x v="1"/>
    <n v="1"/>
    <x v="1"/>
    <x v="1"/>
    <d v="1997-09-06T00:00:00"/>
    <n v="4189.1099999999997"/>
    <s v="tier - 2"/>
    <s v="tier - 2"/>
    <s v="R1012"/>
    <n v="25"/>
  </r>
  <r>
    <s v="Id1878"/>
    <s v="Alexander"/>
    <n v="27.1"/>
    <n v="4.01"/>
    <s v="Yes"/>
    <s v="No"/>
    <x v="0"/>
    <n v="1"/>
    <x v="1"/>
    <x v="1"/>
    <d v="1995-10-03T00:00:00"/>
    <n v="4188.7299999999996"/>
    <s v="tier - 2"/>
    <s v="tier - 2"/>
    <s v="R1025"/>
    <n v="27"/>
  </r>
  <r>
    <s v="Id1879"/>
    <s v="Watkins"/>
    <n v="24.31"/>
    <n v="5.4"/>
    <s v="No"/>
    <s v="No"/>
    <x v="0"/>
    <n v="0"/>
    <x v="1"/>
    <x v="2"/>
    <d v="1989-06-25T00:00:00"/>
    <n v="4185.1000000000004"/>
    <s v="tier - 2"/>
    <s v="tier - 2"/>
    <s v="R1013"/>
    <n v="33"/>
  </r>
  <r>
    <s v="Id1880"/>
    <s v="Cassel"/>
    <n v="15.53"/>
    <n v="5.81"/>
    <s v="No"/>
    <s v="No"/>
    <x v="0"/>
    <n v="1"/>
    <x v="1"/>
    <x v="3"/>
    <d v="1984-09-16T00:00:00"/>
    <n v="4163.21"/>
    <s v="tier - 2"/>
    <s v="tier - 2"/>
    <s v="R1012"/>
    <n v="38"/>
  </r>
  <r>
    <s v="Id1881"/>
    <s v="Ferguson"/>
    <n v="30.7"/>
    <n v="5.82"/>
    <s v="No"/>
    <s v="No"/>
    <x v="0"/>
    <n v="1"/>
    <x v="1"/>
    <x v="0"/>
    <d v="1998-11-26T00:00:00"/>
    <n v="4154.97"/>
    <s v="tier - 2"/>
    <s v="tier - 2"/>
    <s v="R1012"/>
    <n v="24"/>
  </r>
  <r>
    <s v="Id1882"/>
    <s v="O'Sullivan"/>
    <n v="33.33"/>
    <n v="4.82"/>
    <s v="No"/>
    <s v="No"/>
    <x v="0"/>
    <n v="1"/>
    <x v="1"/>
    <x v="0"/>
    <d v="1992-08-04T00:00:00"/>
    <n v="4151.03"/>
    <s v="tier - 2"/>
    <s v="tier - 2"/>
    <s v="R1013"/>
    <n v="30"/>
  </r>
  <r>
    <s v="Id1883"/>
    <s v="Chepkirui"/>
    <n v="32.4"/>
    <n v="5.08"/>
    <s v="No"/>
    <s v="No"/>
    <x v="0"/>
    <n v="1"/>
    <x v="1"/>
    <x v="0"/>
    <d v="1992-06-28T00:00:00"/>
    <n v="4149.74"/>
    <s v="tier - 2"/>
    <s v="tier - 2"/>
    <s v="R1011"/>
    <n v="30"/>
  </r>
  <r>
    <s v="Id1884"/>
    <s v="Gurney"/>
    <n v="27.93"/>
    <n v="5.59"/>
    <s v="No"/>
    <s v="No"/>
    <x v="0"/>
    <n v="1"/>
    <x v="1"/>
    <x v="1"/>
    <d v="1992-06-18T00:00:00"/>
    <n v="4137.5200000000004"/>
    <s v="tier - 2"/>
    <s v="tier - 2"/>
    <s v="R1024"/>
    <n v="30"/>
  </r>
  <r>
    <s v="Id1885"/>
    <s v="Francis"/>
    <n v="21.754999999999999"/>
    <n v="5.12"/>
    <s v="No"/>
    <s v="No"/>
    <x v="0"/>
    <n v="0"/>
    <x v="1"/>
    <x v="2"/>
    <d v="1991-08-06T00:00:00"/>
    <n v="4134.08"/>
    <s v="tier - 2"/>
    <s v="tier - 2"/>
    <s v="R1012"/>
    <n v="31"/>
  </r>
  <r>
    <s v="Id1886"/>
    <s v="Gruca"/>
    <n v="25.934999999999999"/>
    <n v="4.95"/>
    <s v="No"/>
    <s v="No"/>
    <x v="0"/>
    <n v="0"/>
    <x v="1"/>
    <x v="1"/>
    <d v="1994-08-21T00:00:00"/>
    <n v="4133.6400000000003"/>
    <s v="tier - 2"/>
    <s v="tier - 2"/>
    <s v="R1012"/>
    <n v="28"/>
  </r>
  <r>
    <s v="Id1887"/>
    <s v="Rojas Alvarez"/>
    <n v="31.5"/>
    <n v="6.16"/>
    <s v="No"/>
    <s v="No"/>
    <x v="0"/>
    <n v="0"/>
    <x v="1"/>
    <x v="0"/>
    <d v="1990-12-14T00:00:00"/>
    <n v="4076.5"/>
    <s v="tier - 2"/>
    <s v="tier - 2"/>
    <s v="R1011"/>
    <n v="32"/>
  </r>
  <r>
    <s v="Id1888"/>
    <s v="Denton"/>
    <n v="30.03"/>
    <n v="6.41"/>
    <s v="No"/>
    <s v="No"/>
    <x v="0"/>
    <n v="0"/>
    <x v="1"/>
    <x v="0"/>
    <d v="1990-12-01T00:00:00"/>
    <n v="4074.45"/>
    <s v="tier - 2"/>
    <s v="tier - 2"/>
    <s v="R1013"/>
    <n v="32"/>
  </r>
  <r>
    <s v="Id1889"/>
    <s v="Mason"/>
    <n v="33.479999999999997"/>
    <n v="8.94"/>
    <s v="No"/>
    <s v="No"/>
    <x v="0"/>
    <n v="0"/>
    <x v="1"/>
    <x v="0"/>
    <d v="2002-10-18T00:00:00"/>
    <n v="4070.51"/>
    <s v="tier - 2"/>
    <s v="tier - 2"/>
    <s v="R1012"/>
    <n v="20"/>
  </r>
  <r>
    <s v="Id1890"/>
    <s v="Trout"/>
    <n v="16.510000000000002"/>
    <n v="4.42"/>
    <s v="Yes"/>
    <s v="No"/>
    <x v="1"/>
    <n v="1"/>
    <x v="1"/>
    <x v="3"/>
    <d v="1983-09-16T00:00:00"/>
    <n v="4070.42"/>
    <s v="tier - 2"/>
    <s v="tier - 2"/>
    <s v="R1013"/>
    <n v="39"/>
  </r>
  <r>
    <s v="Id1891"/>
    <s v="Gilbert"/>
    <n v="33.155000000000001"/>
    <n v="5.3"/>
    <s v="Yes"/>
    <s v="No"/>
    <x v="0"/>
    <n v="1"/>
    <x v="1"/>
    <x v="0"/>
    <d v="1995-09-14T00:00:00"/>
    <n v="4058.71"/>
    <s v="tier - 2"/>
    <s v="tier - 2"/>
    <s v="R1012"/>
    <n v="27"/>
  </r>
  <r>
    <s v="Id1892"/>
    <s v="Chong"/>
    <n v="37.29"/>
    <n v="4.6399999999999997"/>
    <s v="No"/>
    <s v="No"/>
    <x v="1"/>
    <n v="1"/>
    <x v="1"/>
    <x v="0"/>
    <d v="1993-08-13T00:00:00"/>
    <n v="4058.12"/>
    <s v="tier - 2"/>
    <s v="tier - 2"/>
    <s v="R1013"/>
    <n v="29"/>
  </r>
  <r>
    <s v="Id1893"/>
    <s v="Henry"/>
    <n v="20.23"/>
    <n v="6.16"/>
    <s v="Yes"/>
    <s v="No"/>
    <x v="0"/>
    <n v="1"/>
    <x v="1"/>
    <x v="2"/>
    <d v="1988-11-30T00:00:00"/>
    <n v="4047.94"/>
    <s v="tier - 2"/>
    <s v="tier - 2"/>
    <s v="R1013"/>
    <n v="34"/>
  </r>
  <r>
    <s v="Id1894"/>
    <s v="Brenneman"/>
    <n v="28.975000000000001"/>
    <n v="4.12"/>
    <s v="No"/>
    <s v="No"/>
    <x v="1"/>
    <n v="1"/>
    <x v="1"/>
    <x v="1"/>
    <d v="1993-12-26T00:00:00"/>
    <n v="4040.56"/>
    <s v="tier - 2"/>
    <s v="tier - 2"/>
    <s v="R1015"/>
    <n v="29"/>
  </r>
  <r>
    <s v="Id1895"/>
    <s v="Kemp"/>
    <n v="16.420000000000002"/>
    <n v="5.77"/>
    <s v="Yes"/>
    <s v="No"/>
    <x v="1"/>
    <n v="1"/>
    <x v="1"/>
    <x v="3"/>
    <d v="1983-11-10T00:00:00"/>
    <n v="4039.9"/>
    <s v="tier - 2"/>
    <s v="tier - 2"/>
    <s v="R1013"/>
    <n v="39"/>
  </r>
  <r>
    <s v="Id1896"/>
    <s v="Wilson"/>
    <n v="17.559999999999999"/>
    <n v="6.2"/>
    <s v="No"/>
    <s v="No"/>
    <x v="0"/>
    <n v="1"/>
    <x v="1"/>
    <x v="3"/>
    <d v="1984-07-07T00:00:00"/>
    <n v="4038.41"/>
    <s v="tier - 2"/>
    <s v="tier - 2"/>
    <s v="R1013"/>
    <n v="38"/>
  </r>
  <r>
    <s v="Id1897"/>
    <s v="Hillyard"/>
    <n v="24.13"/>
    <n v="4.3899999999999997"/>
    <s v="No"/>
    <s v="No"/>
    <x v="0"/>
    <n v="1"/>
    <x v="1"/>
    <x v="2"/>
    <d v="1992-10-11T00:00:00"/>
    <n v="4032.24"/>
    <s v="tier - 2"/>
    <s v="tier - 2"/>
    <s v="R1012"/>
    <n v="30"/>
  </r>
  <r>
    <s v="Id1898"/>
    <s v="Turner"/>
    <n v="19.95"/>
    <n v="5.13"/>
    <s v="No"/>
    <s v="Yes"/>
    <x v="0"/>
    <n v="2"/>
    <x v="1"/>
    <x v="2"/>
    <d v="2000-09-13T00:00:00"/>
    <n v="4005.42"/>
    <s v="tier - 2"/>
    <s v="tier - 2"/>
    <s v="R1015"/>
    <n v="22"/>
  </r>
  <r>
    <s v="Id1899"/>
    <s v="Benestad"/>
    <n v="21.24"/>
    <n v="4.49"/>
    <s v="No"/>
    <s v="No"/>
    <x v="0"/>
    <n v="0"/>
    <x v="1"/>
    <x v="2"/>
    <d v="1989-07-10T00:00:00"/>
    <n v="4002.36"/>
    <s v="tier - 2"/>
    <s v="tier - 2"/>
    <s v="R1013"/>
    <n v="33"/>
  </r>
  <r>
    <s v="Id1900"/>
    <s v="Gonzales"/>
    <n v="44.22"/>
    <n v="6.35"/>
    <s v="No"/>
    <s v="No"/>
    <x v="0"/>
    <n v="0"/>
    <x v="1"/>
    <x v="0"/>
    <d v="1990-11-01T00:00:00"/>
    <n v="3994.18"/>
    <s v="tier - 2"/>
    <s v="tier - 2"/>
    <s v="R1013"/>
    <n v="32"/>
  </r>
  <r>
    <s v="Id1901"/>
    <s v="Newman"/>
    <n v="41.1"/>
    <n v="5.79"/>
    <s v="No"/>
    <s v="No"/>
    <x v="0"/>
    <n v="0"/>
    <x v="1"/>
    <x v="0"/>
    <d v="1990-11-22T00:00:00"/>
    <n v="3989.84"/>
    <s v="tier - 2"/>
    <s v="tier - 2"/>
    <s v="R1011"/>
    <n v="32"/>
  </r>
  <r>
    <s v="Id1902"/>
    <s v="Sayre"/>
    <n v="34.200000000000003"/>
    <n v="4.78"/>
    <s v="Yes"/>
    <s v="No"/>
    <x v="0"/>
    <n v="0"/>
    <x v="1"/>
    <x v="0"/>
    <d v="1996-09-08T00:00:00"/>
    <n v="3987.93"/>
    <s v="tier - 2"/>
    <s v="tier - 2"/>
    <s v="R1011"/>
    <n v="26"/>
  </r>
  <r>
    <s v="Id1903"/>
    <s v="Panke"/>
    <n v="29.92"/>
    <n v="6.02"/>
    <s v="Yes"/>
    <s v="No"/>
    <x v="0"/>
    <n v="0"/>
    <x v="1"/>
    <x v="1"/>
    <d v="1996-08-17T00:00:00"/>
    <n v="3981.98"/>
    <s v="tier - 2"/>
    <s v="tier - 2"/>
    <s v="R1013"/>
    <n v="26"/>
  </r>
  <r>
    <s v="Id1904"/>
    <s v="Brennan"/>
    <n v="28.93"/>
    <n v="4.4400000000000004"/>
    <s v="No"/>
    <s v="No"/>
    <x v="0"/>
    <n v="0"/>
    <x v="1"/>
    <x v="1"/>
    <d v="1990-07-29T00:00:00"/>
    <n v="3972.92"/>
    <s v="tier - 2"/>
    <s v="tier - 2"/>
    <s v="R1013"/>
    <n v="32"/>
  </r>
  <r>
    <s v="Id1905"/>
    <s v="Ngo"/>
    <n v="31.254999999999999"/>
    <n v="5.84"/>
    <s v="Yes"/>
    <s v="No"/>
    <x v="0"/>
    <n v="1"/>
    <x v="1"/>
    <x v="0"/>
    <d v="1995-07-11T00:00:00"/>
    <n v="3956.07"/>
    <s v="tier - 2"/>
    <s v="tier - 2"/>
    <s v="R1012"/>
    <n v="27"/>
  </r>
  <r>
    <s v="Id1906"/>
    <s v="Guerdan"/>
    <n v="29.83"/>
    <n v="5.39"/>
    <s v="No"/>
    <s v="No"/>
    <x v="0"/>
    <n v="0"/>
    <x v="1"/>
    <x v="1"/>
    <d v="1999-07-10T00:00:00"/>
    <n v="3955.98"/>
    <s v="tier - 2"/>
    <s v="tier - 2"/>
    <s v="R1021"/>
    <n v="23"/>
  </r>
  <r>
    <s v="Id1907"/>
    <s v="Shaw"/>
    <n v="29.59"/>
    <n v="6.16"/>
    <s v="No"/>
    <s v="No"/>
    <x v="1"/>
    <n v="1"/>
    <x v="1"/>
    <x v="1"/>
    <d v="1993-11-11T00:00:00"/>
    <n v="3947.41"/>
    <s v="tier - 2"/>
    <s v="tier - 2"/>
    <s v="R1013"/>
    <n v="29"/>
  </r>
  <r>
    <s v="Id1908"/>
    <s v="Mills-Honarvar"/>
    <n v="31.16"/>
    <n v="4.49"/>
    <s v="No"/>
    <s v="No"/>
    <x v="1"/>
    <n v="1"/>
    <x v="1"/>
    <x v="0"/>
    <d v="1993-09-29T00:00:00"/>
    <n v="3943.6"/>
    <s v="tier - 2"/>
    <s v="tier - 2"/>
    <s v="R1024"/>
    <n v="29"/>
  </r>
  <r>
    <s v="Id1909"/>
    <s v="Farvard"/>
    <n v="34.21"/>
    <n v="4.4800000000000004"/>
    <s v="Yes"/>
    <s v="No"/>
    <x v="0"/>
    <n v="1"/>
    <x v="1"/>
    <x v="0"/>
    <d v="1988-10-24T00:00:00"/>
    <n v="3935.18"/>
    <s v="tier - 2"/>
    <s v="tier - 2"/>
    <s v="R1013"/>
    <n v="34"/>
  </r>
  <r>
    <s v="Id1910"/>
    <s v="Kelly"/>
    <n v="34.86"/>
    <n v="10.97"/>
    <s v="No"/>
    <s v="No"/>
    <x v="0"/>
    <n v="0"/>
    <x v="1"/>
    <x v="0"/>
    <d v="2002-06-15T00:00:00"/>
    <n v="3931.51"/>
    <s v="tier - 2"/>
    <s v="tier - 2"/>
    <s v="R1011"/>
    <n v="20"/>
  </r>
  <r>
    <s v="Id1911"/>
    <s v="Skinner"/>
    <n v="34.58"/>
    <n v="5.14"/>
    <s v="No"/>
    <s v="Yes"/>
    <x v="0"/>
    <n v="2"/>
    <x v="1"/>
    <x v="0"/>
    <d v="2000-07-10T00:00:00"/>
    <n v="3925.76"/>
    <s v="tier - 2"/>
    <s v="tier - 2"/>
    <s v="R1024"/>
    <n v="22"/>
  </r>
  <r>
    <s v="Id1912"/>
    <s v="Murphy"/>
    <n v="17.940000000000001"/>
    <n v="5.17"/>
    <s v="Yes"/>
    <s v="No"/>
    <x v="0"/>
    <n v="0"/>
    <x v="1"/>
    <x v="3"/>
    <d v="1985-07-05T00:00:00"/>
    <n v="3910.44"/>
    <s v="tier - 2"/>
    <s v="tier - 2"/>
    <s v="R1013"/>
    <n v="37"/>
  </r>
  <r>
    <s v="Id1913"/>
    <s v="Shue"/>
    <n v="26.8"/>
    <n v="6.18"/>
    <s v="Yes"/>
    <s v="No"/>
    <x v="1"/>
    <n v="1"/>
    <x v="1"/>
    <x v="1"/>
    <d v="1997-11-24T00:00:00"/>
    <n v="3906.13"/>
    <s v="tier - 2"/>
    <s v="tier - 2"/>
    <s v="R1011"/>
    <n v="25"/>
  </r>
  <r>
    <s v="Id1914"/>
    <s v="Reilly"/>
    <n v="17.690000000000001"/>
    <n v="9.07"/>
    <s v="Yes"/>
    <s v="No"/>
    <x v="0"/>
    <n v="0"/>
    <x v="1"/>
    <x v="3"/>
    <d v="1981-08-27T00:00:00"/>
    <n v="3902.07"/>
    <s v="tier - 2"/>
    <s v="tier - 2"/>
    <s v="R1013"/>
    <n v="41"/>
  </r>
  <r>
    <s v="Id1915"/>
    <s v="Blinn"/>
    <n v="25.77"/>
    <n v="4.43"/>
    <s v="No"/>
    <s v="No"/>
    <x v="1"/>
    <n v="1"/>
    <x v="1"/>
    <x v="1"/>
    <d v="1993-09-14T00:00:00"/>
    <n v="3898.35"/>
    <s v="tier - 2"/>
    <s v="tier - 2"/>
    <s v="R1012"/>
    <n v="29"/>
  </r>
  <r>
    <s v="Id1916"/>
    <s v="Duyn"/>
    <n v="34.46"/>
    <n v="4.17"/>
    <s v="No"/>
    <s v="Yes"/>
    <x v="0"/>
    <n v="1"/>
    <x v="1"/>
    <x v="0"/>
    <d v="2004-07-13T00:00:00"/>
    <n v="3889.2"/>
    <s v="tier - 2"/>
    <s v="tier - 2"/>
    <s v="R1012"/>
    <n v="18"/>
  </r>
  <r>
    <s v="Id1917"/>
    <s v="Wardian"/>
    <n v="30.875"/>
    <n v="4.95"/>
    <s v="Yes"/>
    <s v="No"/>
    <x v="0"/>
    <n v="0"/>
    <x v="1"/>
    <x v="0"/>
    <d v="1996-10-23T00:00:00"/>
    <n v="3877.3"/>
    <s v="tier - 2"/>
    <s v="tier - 2"/>
    <s v="R1012"/>
    <n v="26"/>
  </r>
  <r>
    <s v="Id1918"/>
    <s v="Heuninck"/>
    <n v="39.49"/>
    <n v="5.13"/>
    <s v="No"/>
    <s v="No"/>
    <x v="0"/>
    <n v="0"/>
    <x v="1"/>
    <x v="0"/>
    <d v="1991-07-25T00:00:00"/>
    <n v="3875.73"/>
    <s v="tier - 2"/>
    <s v="tier - 2"/>
    <s v="R1013"/>
    <n v="31"/>
  </r>
  <r>
    <s v="Id1919"/>
    <s v="Kipyego"/>
    <n v="28.88"/>
    <n v="4.0999999999999996"/>
    <s v="No"/>
    <s v="No"/>
    <x v="0"/>
    <n v="0"/>
    <x v="1"/>
    <x v="1"/>
    <d v="1990-06-24T00:00:00"/>
    <n v="3866.86"/>
    <s v="tier - 2"/>
    <s v="tier - 2"/>
    <s v="R1012"/>
    <n v="32"/>
  </r>
  <r>
    <s v="Id1920"/>
    <s v="Kuehl"/>
    <n v="20.234999999999999"/>
    <n v="5.01"/>
    <s v="Yes"/>
    <s v="No"/>
    <x v="0"/>
    <n v="0"/>
    <x v="1"/>
    <x v="2"/>
    <d v="2001-10-18T00:00:00"/>
    <n v="3861.21"/>
    <s v="tier - 2"/>
    <s v="tier - 2"/>
    <s v="R1016"/>
    <n v="21"/>
  </r>
  <r>
    <s v="Id1921"/>
    <s v="Burkholder"/>
    <n v="30.67"/>
    <n v="5.09"/>
    <s v="Yes"/>
    <s v="No"/>
    <x v="0"/>
    <n v="0"/>
    <x v="1"/>
    <x v="0"/>
    <d v="2001-06-06T00:00:00"/>
    <n v="3858.51"/>
    <s v="tier - 2"/>
    <s v="tier - 2"/>
    <s v="R1025"/>
    <n v="22"/>
  </r>
  <r>
    <s v="Id1922"/>
    <s v="Stadolnik"/>
    <n v="30.875"/>
    <n v="6.49"/>
    <s v="No"/>
    <s v="No"/>
    <x v="0"/>
    <n v="0"/>
    <x v="1"/>
    <x v="0"/>
    <d v="1991-08-19T00:00:00"/>
    <n v="3857.76"/>
    <s v="tier - 2"/>
    <s v="tier - 2"/>
    <s v="R1016"/>
    <n v="31"/>
  </r>
  <r>
    <s v="Id1923"/>
    <s v="Shields"/>
    <n v="23.8"/>
    <n v="4.08"/>
    <s v="No"/>
    <s v="No"/>
    <x v="0"/>
    <n v="0"/>
    <x v="1"/>
    <x v="2"/>
    <d v="1994-08-12T00:00:00"/>
    <n v="3847.67"/>
    <s v="tier - 2"/>
    <s v="tier - 2"/>
    <s v="R1011"/>
    <n v="28"/>
  </r>
  <r>
    <s v="Id1924"/>
    <s v="Margolis"/>
    <n v="15.37"/>
    <n v="8.6300000000000008"/>
    <s v="Yes"/>
    <s v="No"/>
    <x v="0"/>
    <n v="0"/>
    <x v="1"/>
    <x v="3"/>
    <d v="1981-09-29T00:00:00"/>
    <n v="3797.2"/>
    <s v="tier - 2"/>
    <s v="tier - 2"/>
    <s v="R1012"/>
    <n v="41"/>
  </r>
  <r>
    <s v="Id1925"/>
    <s v="Uffenbeck"/>
    <n v="30.4"/>
    <n v="5.28"/>
    <s v="No"/>
    <s v="No"/>
    <x v="0"/>
    <n v="0"/>
    <x v="1"/>
    <x v="0"/>
    <d v="1999-06-24T00:00:00"/>
    <n v="3796.36"/>
    <s v="tier - 2"/>
    <s v="tier - 2"/>
    <s v="R1012"/>
    <n v="23"/>
  </r>
  <r>
    <s v="Id1926"/>
    <s v="Brake"/>
    <n v="19.48"/>
    <n v="5.63"/>
    <s v="Yes"/>
    <s v="No"/>
    <x v="0"/>
    <n v="1"/>
    <x v="1"/>
    <x v="2"/>
    <d v="1988-08-28T00:00:00"/>
    <n v="3793.55"/>
    <s v="tier - 2"/>
    <s v="tier - 2"/>
    <s v="R1013"/>
    <n v="34"/>
  </r>
  <r>
    <s v="Id1927"/>
    <s v="Stepanova"/>
    <n v="16.96"/>
    <n v="11.47"/>
    <s v="Yes"/>
    <s v="No"/>
    <x v="0"/>
    <n v="0"/>
    <x v="1"/>
    <x v="3"/>
    <d v="1981-12-13T00:00:00"/>
    <n v="3785.77"/>
    <s v="tier - 2"/>
    <s v="tier - 2"/>
    <s v="R1013"/>
    <n v="41"/>
  </r>
  <r>
    <s v="Id1928"/>
    <s v="Verdi"/>
    <n v="19.05"/>
    <n v="4.92"/>
    <s v="No"/>
    <s v="No"/>
    <x v="0"/>
    <n v="1"/>
    <x v="1"/>
    <x v="2"/>
    <d v="1987-10-24T00:00:00"/>
    <n v="3773.23"/>
    <s v="tier - 2"/>
    <s v="tier - 2"/>
    <s v="R1013"/>
    <n v="35"/>
  </r>
  <r>
    <s v="Id1929"/>
    <s v="McLean"/>
    <n v="37.619999999999997"/>
    <n v="4.18"/>
    <s v="No"/>
    <s v="No"/>
    <x v="0"/>
    <n v="0"/>
    <x v="1"/>
    <x v="0"/>
    <d v="1994-11-21T00:00:00"/>
    <n v="3766.88"/>
    <s v="tier - 2"/>
    <s v="tier - 2"/>
    <s v="R1013"/>
    <n v="28"/>
  </r>
  <r>
    <s v="Id1930"/>
    <s v="Ryan"/>
    <n v="29.1"/>
    <n v="4.67"/>
    <s v="No"/>
    <s v="No"/>
    <x v="0"/>
    <n v="0"/>
    <x v="1"/>
    <x v="1"/>
    <d v="1991-10-24T00:00:00"/>
    <n v="3761.29"/>
    <s v="tier - 2"/>
    <s v="tier - 2"/>
    <s v="R1011"/>
    <n v="31"/>
  </r>
  <r>
    <s v="Id1931"/>
    <s v="Mickelson"/>
    <n v="26.62"/>
    <n v="6.24"/>
    <s v="No"/>
    <s v="No"/>
    <x v="0"/>
    <n v="0"/>
    <x v="1"/>
    <x v="1"/>
    <d v="1991-08-25T00:00:00"/>
    <n v="3757.84"/>
    <s v="tier - 2"/>
    <s v="tier - 2"/>
    <s v="R1013"/>
    <n v="31"/>
  </r>
  <r>
    <s v="Id1932"/>
    <s v="Dibaba"/>
    <n v="25.74"/>
    <n v="5.99"/>
    <s v="No"/>
    <s v="No"/>
    <x v="0"/>
    <n v="0"/>
    <x v="1"/>
    <x v="1"/>
    <d v="1991-10-28T00:00:00"/>
    <n v="3756.62"/>
    <s v="tier - 2"/>
    <s v="tier - 2"/>
    <s v="R1013"/>
    <n v="31"/>
  </r>
  <r>
    <s v="Id1933"/>
    <s v="Shilling"/>
    <n v="18.22"/>
    <n v="10.27"/>
    <s v="Yes"/>
    <s v="No"/>
    <x v="0"/>
    <n v="1"/>
    <x v="1"/>
    <x v="3"/>
    <d v="1986-09-09T00:00:00"/>
    <n v="3748.56"/>
    <s v="tier - 2"/>
    <s v="tier - 2"/>
    <s v="R1013"/>
    <n v="36"/>
  </r>
  <r>
    <s v="Id1934"/>
    <s v="Bashaw"/>
    <n v="26.03"/>
    <n v="5.97"/>
    <s v="No"/>
    <s v="No"/>
    <x v="1"/>
    <n v="1"/>
    <x v="1"/>
    <x v="1"/>
    <d v="1993-06-22T00:00:00"/>
    <n v="3736.46"/>
    <s v="tier - 2"/>
    <s v="tier - 2"/>
    <s v="R1012"/>
    <n v="29"/>
  </r>
  <r>
    <s v="Id1935"/>
    <s v="Jacob"/>
    <n v="17.29"/>
    <n v="4.9800000000000004"/>
    <s v="No"/>
    <s v="No"/>
    <x v="0"/>
    <n v="0"/>
    <x v="1"/>
    <x v="3"/>
    <d v="1994-08-22T00:00:00"/>
    <n v="3732.63"/>
    <s v="tier - 2"/>
    <s v="tier - 2"/>
    <s v="R1024"/>
    <n v="28"/>
  </r>
  <r>
    <s v="Id1936"/>
    <s v="McCutcheon"/>
    <n v="18.170000000000002"/>
    <n v="6.91"/>
    <s v="Yes"/>
    <s v="No"/>
    <x v="0"/>
    <n v="1"/>
    <x v="1"/>
    <x v="3"/>
    <d v="1986-12-01T00:00:00"/>
    <n v="3731.6"/>
    <s v="tier - 2"/>
    <s v="tier - 2"/>
    <s v="R1013"/>
    <n v="36"/>
  </r>
  <r>
    <s v="Id1937"/>
    <s v="Connor"/>
    <n v="32.54"/>
    <n v="6.38"/>
    <s v="No"/>
    <s v="Yes"/>
    <x v="0"/>
    <n v="1"/>
    <x v="1"/>
    <x v="0"/>
    <d v="2004-11-05T00:00:00"/>
    <n v="3722.23"/>
    <s v="tier - 2"/>
    <s v="tier - 2"/>
    <s v="R1025"/>
    <n v="18"/>
  </r>
  <r>
    <s v="Id1938"/>
    <s v="May"/>
    <n v="30.25"/>
    <n v="4.7699999999999996"/>
    <s v="No"/>
    <s v="No"/>
    <x v="0"/>
    <n v="0"/>
    <x v="1"/>
    <x v="0"/>
    <d v="1989-12-02T00:00:00"/>
    <n v="3704.35"/>
    <s v="tier - 2"/>
    <s v="tier - 2"/>
    <s v="R1013"/>
    <n v="33"/>
  </r>
  <r>
    <s v="Id1939"/>
    <s v="Geoghegan"/>
    <n v="19.59"/>
    <n v="6.04"/>
    <s v="Yes"/>
    <s v="No"/>
    <x v="0"/>
    <n v="1"/>
    <x v="1"/>
    <x v="2"/>
    <d v="1988-08-18T00:00:00"/>
    <n v="3699.54"/>
    <s v="tier - 2"/>
    <s v="tier - 2"/>
    <s v="R1013"/>
    <n v="34"/>
  </r>
  <r>
    <s v="Id1940"/>
    <s v="McGinn"/>
    <n v="45.9"/>
    <n v="4.3"/>
    <s v="Yes"/>
    <s v="No"/>
    <x v="0"/>
    <n v="1"/>
    <x v="1"/>
    <x v="0"/>
    <d v="1995-10-21T00:00:00"/>
    <n v="3693.43"/>
    <s v="tier - 2"/>
    <s v="tier - 2"/>
    <s v="R1011"/>
    <n v="27"/>
  </r>
  <r>
    <s v="Id1941"/>
    <s v="Jones"/>
    <n v="17.059999999999999"/>
    <n v="8.75"/>
    <s v="Yes"/>
    <s v="No"/>
    <x v="0"/>
    <n v="0"/>
    <x v="1"/>
    <x v="3"/>
    <d v="1981-12-14T00:00:00"/>
    <n v="3688.38"/>
    <s v="tier - 2"/>
    <s v="tier - 2"/>
    <s v="R1013"/>
    <n v="41"/>
  </r>
  <r>
    <s v="Id1942"/>
    <s v="Quinteros"/>
    <n v="32.07"/>
    <n v="5.25"/>
    <s v="No"/>
    <s v="No"/>
    <x v="1"/>
    <n v="1"/>
    <x v="1"/>
    <x v="0"/>
    <d v="2003-07-10T00:00:00"/>
    <n v="3688.35"/>
    <s v="tier - 2"/>
    <s v="tier - 2"/>
    <s v="R1021"/>
    <n v="19"/>
  </r>
  <r>
    <s v="Id1943"/>
    <s v="Loenser"/>
    <n v="16.5"/>
    <n v="5.03"/>
    <s v="No"/>
    <s v="No"/>
    <x v="0"/>
    <n v="1"/>
    <x v="1"/>
    <x v="3"/>
    <d v="1984-07-06T00:00:00"/>
    <n v="3678.86"/>
    <s v="tier - 2"/>
    <s v="tier - 2"/>
    <s v="R1013"/>
    <n v="38"/>
  </r>
  <r>
    <s v="Id1944"/>
    <s v="Aitken"/>
    <n v="31.4"/>
    <n v="5.88"/>
    <s v="No"/>
    <s v="No"/>
    <x v="0"/>
    <n v="1"/>
    <x v="1"/>
    <x v="0"/>
    <d v="1992-09-14T00:00:00"/>
    <n v="3659.35"/>
    <s v="tier - 2"/>
    <s v="tier - 2"/>
    <s v="R1011"/>
    <n v="30"/>
  </r>
  <r>
    <s v="Id1945"/>
    <s v="Furrer"/>
    <n v="20.36"/>
    <n v="4.49"/>
    <s v="No"/>
    <s v="No"/>
    <x v="0"/>
    <n v="0"/>
    <x v="1"/>
    <x v="2"/>
    <d v="1990-11-08T00:00:00"/>
    <n v="3653.29"/>
    <s v="tier - 2"/>
    <s v="tier - 2"/>
    <s v="R1011"/>
    <n v="32"/>
  </r>
  <r>
    <s v="Id1946"/>
    <s v="Konigs"/>
    <n v="25.46"/>
    <n v="4.1399999999999997"/>
    <s v="No"/>
    <s v="No"/>
    <x v="0"/>
    <n v="1"/>
    <x v="1"/>
    <x v="1"/>
    <d v="1992-11-17T00:00:00"/>
    <n v="3645.09"/>
    <s v="tier - 2"/>
    <s v="tier - 2"/>
    <s v="R1014"/>
    <n v="30"/>
  </r>
  <r>
    <s v="Id1947"/>
    <s v="Tesdahl"/>
    <n v="17.09"/>
    <n v="5.8"/>
    <s v="Yes"/>
    <s v="No"/>
    <x v="0"/>
    <n v="0"/>
    <x v="1"/>
    <x v="3"/>
    <d v="1985-06-14T00:00:00"/>
    <n v="3622.13"/>
    <s v="tier - 2"/>
    <s v="tier - 2"/>
    <s v="R1013"/>
    <n v="37"/>
  </r>
  <r>
    <s v="Id1948"/>
    <s v="Engel"/>
    <n v="20.83"/>
    <n v="5.12"/>
    <s v="No"/>
    <s v="No"/>
    <x v="0"/>
    <n v="0"/>
    <x v="1"/>
    <x v="2"/>
    <d v="1990-10-11T00:00:00"/>
    <n v="3606.43"/>
    <s v="tier - 2"/>
    <s v="tier - 2"/>
    <s v="R1013"/>
    <n v="32"/>
  </r>
  <r>
    <s v="Id1949"/>
    <s v="Kuck"/>
    <n v="18.920000000000002"/>
    <n v="5.98"/>
    <s v="Yes"/>
    <s v="No"/>
    <x v="0"/>
    <n v="1"/>
    <x v="1"/>
    <x v="2"/>
    <d v="1988-11-04T00:00:00"/>
    <n v="3603.6"/>
    <s v="tier - 2"/>
    <s v="tier - 2"/>
    <s v="R1013"/>
    <n v="34"/>
  </r>
  <r>
    <s v="Id1950"/>
    <s v="Dillon"/>
    <n v="37.1"/>
    <n v="5.46"/>
    <s v="No"/>
    <s v="No"/>
    <x v="0"/>
    <n v="0"/>
    <x v="1"/>
    <x v="0"/>
    <d v="1999-08-12T00:00:00"/>
    <n v="3597.6"/>
    <s v="tier - 2"/>
    <s v="tier - 2"/>
    <s v="R1011"/>
    <n v="23"/>
  </r>
  <r>
    <s v="Id1951"/>
    <s v="Neuschel"/>
    <n v="22.515000000000001"/>
    <n v="4.91"/>
    <s v="Yes"/>
    <s v="No"/>
    <x v="1"/>
    <n v="1"/>
    <x v="1"/>
    <x v="2"/>
    <d v="1997-11-04T00:00:00"/>
    <n v="3594.17"/>
    <s v="tier - 2"/>
    <s v="tier - 2"/>
    <s v="R1012"/>
    <n v="25"/>
  </r>
  <r>
    <s v="Id1952"/>
    <s v="Rosales Ramirez"/>
    <n v="32.700000000000003"/>
    <n v="4.66"/>
    <s v="No"/>
    <s v="No"/>
    <x v="0"/>
    <n v="0"/>
    <x v="1"/>
    <x v="0"/>
    <d v="1999-06-06T00:00:00"/>
    <n v="3591.48"/>
    <s v="tier - 2"/>
    <s v="tier - 2"/>
    <s v="R1011"/>
    <n v="24"/>
  </r>
  <r>
    <s v="Id1953"/>
    <s v="Marquez"/>
    <n v="17.75"/>
    <n v="6.8"/>
    <s v="Yes"/>
    <s v="No"/>
    <x v="0"/>
    <n v="1"/>
    <x v="1"/>
    <x v="3"/>
    <d v="1986-12-27T00:00:00"/>
    <n v="3589.14"/>
    <s v="tier - 2"/>
    <s v="tier - 2"/>
    <s v="R1013"/>
    <n v="36"/>
  </r>
  <r>
    <s v="Id1954"/>
    <s v="Green"/>
    <n v="33.630000000000003"/>
    <n v="4.47"/>
    <s v="Yes"/>
    <s v="No"/>
    <x v="0"/>
    <n v="0"/>
    <x v="1"/>
    <x v="0"/>
    <d v="2001-11-11T00:00:00"/>
    <n v="3579.83"/>
    <s v="tier - 2"/>
    <s v="tier - 2"/>
    <s v="R1012"/>
    <n v="21"/>
  </r>
  <r>
    <s v="Id1955"/>
    <s v="Schubel"/>
    <n v="34.799999999999997"/>
    <n v="4.08"/>
    <s v="Yes"/>
    <s v="No"/>
    <x v="0"/>
    <n v="1"/>
    <x v="1"/>
    <x v="0"/>
    <d v="1995-08-23T00:00:00"/>
    <n v="3578"/>
    <s v="tier - 2"/>
    <s v="tier - 2"/>
    <s v="R1011"/>
    <n v="27"/>
  </r>
  <r>
    <s v="Id1956"/>
    <s v="Jimenez"/>
    <n v="16.809999999999999"/>
    <n v="5.51"/>
    <s v="Yes"/>
    <s v="No"/>
    <x v="0"/>
    <n v="1"/>
    <x v="1"/>
    <x v="3"/>
    <d v="1988-08-18T00:00:00"/>
    <n v="3569.96"/>
    <s v="tier - 2"/>
    <s v="tier - 2"/>
    <s v="R1012"/>
    <n v="34"/>
  </r>
  <r>
    <s v="Id1957"/>
    <s v="Zimny-Schmitt"/>
    <n v="16.690000000000001"/>
    <n v="8.4"/>
    <s v="Yes"/>
    <s v="No"/>
    <x v="0"/>
    <n v="0"/>
    <x v="1"/>
    <x v="3"/>
    <d v="1981-10-10T00:00:00"/>
    <n v="3562.87"/>
    <s v="tier - 2"/>
    <s v="tier - 2"/>
    <s v="R1013"/>
    <n v="41"/>
  </r>
  <r>
    <s v="Id1958"/>
    <s v="Hill"/>
    <n v="23.21"/>
    <n v="5.14"/>
    <s v="Yes"/>
    <s v="No"/>
    <x v="0"/>
    <n v="1"/>
    <x v="1"/>
    <x v="2"/>
    <d v="1995-06-16T00:00:00"/>
    <n v="3561.89"/>
    <s v="tier - 2"/>
    <s v="tier - 2"/>
    <s v="R1013"/>
    <n v="27"/>
  </r>
  <r>
    <s v="Id1959"/>
    <s v="Brohart"/>
    <n v="25.175000000000001"/>
    <n v="5.21"/>
    <s v="Yes"/>
    <s v="No"/>
    <x v="0"/>
    <n v="1"/>
    <x v="1"/>
    <x v="1"/>
    <d v="1995-10-09T00:00:00"/>
    <n v="3558.62"/>
    <s v="tier - 2"/>
    <s v="tier - 2"/>
    <s v="R1024"/>
    <n v="27"/>
  </r>
  <r>
    <s v="Id1960"/>
    <s v="Ryan"/>
    <n v="34.770000000000003"/>
    <n v="6.23"/>
    <s v="No"/>
    <s v="No"/>
    <x v="0"/>
    <n v="0"/>
    <x v="1"/>
    <x v="0"/>
    <d v="1994-09-24T00:00:00"/>
    <n v="3556.92"/>
    <s v="tier - 2"/>
    <s v="tier - 2"/>
    <s v="R1012"/>
    <n v="28"/>
  </r>
  <r>
    <s v="Id1961"/>
    <s v="Oka"/>
    <n v="27.7"/>
    <n v="5.6"/>
    <s v="No"/>
    <s v="No"/>
    <x v="0"/>
    <n v="1"/>
    <x v="1"/>
    <x v="1"/>
    <d v="1992-12-22T00:00:00"/>
    <n v="3554.2"/>
    <s v="tier - 2"/>
    <s v="tier - 2"/>
    <s v="R1011"/>
    <n v="30"/>
  </r>
  <r>
    <s v="Id1962"/>
    <s v="Newman"/>
    <n v="19.12"/>
    <n v="4.72"/>
    <s v="Yes"/>
    <s v="No"/>
    <x v="0"/>
    <n v="1"/>
    <x v="1"/>
    <x v="2"/>
    <d v="1988-10-15T00:00:00"/>
    <n v="3540.12"/>
    <s v="tier - 2"/>
    <s v="tier - 2"/>
    <s v="R1013"/>
    <n v="34"/>
  </r>
  <r>
    <s v="Id1963"/>
    <s v="Metzger"/>
    <n v="32.67"/>
    <n v="4.67"/>
    <s v="No"/>
    <s v="No"/>
    <x v="1"/>
    <n v="1"/>
    <x v="1"/>
    <x v="0"/>
    <d v="2003-08-24T00:00:00"/>
    <n v="3538.9"/>
    <s v="tier - 2"/>
    <s v="tier - 2"/>
    <s v="R1012"/>
    <n v="19"/>
  </r>
  <r>
    <s v="Id1964"/>
    <s v="Gonzalez"/>
    <n v="28.5"/>
    <n v="6.11"/>
    <s v="No"/>
    <s v="No"/>
    <x v="0"/>
    <n v="1"/>
    <x v="1"/>
    <x v="1"/>
    <d v="1998-09-16T00:00:00"/>
    <n v="3537.7"/>
    <s v="tier - 2"/>
    <s v="tier - 2"/>
    <s v="R1012"/>
    <n v="24"/>
  </r>
  <r>
    <s v="Id1965"/>
    <s v="Vaughn"/>
    <n v="39.270000000000003"/>
    <n v="6.25"/>
    <s v="No"/>
    <s v="No"/>
    <x v="0"/>
    <n v="0"/>
    <x v="1"/>
    <x v="0"/>
    <d v="1999-09-22T00:00:00"/>
    <n v="3500.61"/>
    <s v="tier - 2"/>
    <s v="tier - 2"/>
    <s v="R1013"/>
    <n v="23"/>
  </r>
  <r>
    <s v="Id1966"/>
    <s v="Clifford"/>
    <n v="32.49"/>
    <n v="4"/>
    <s v="Yes"/>
    <s v="No"/>
    <x v="0"/>
    <n v="0"/>
    <x v="1"/>
    <x v="0"/>
    <d v="1996-09-18T00:00:00"/>
    <n v="3490.55"/>
    <s v="tier - 2"/>
    <s v="tier - 2"/>
    <s v="R1015"/>
    <n v="26"/>
  </r>
  <r>
    <s v="Id1967"/>
    <s v="Petty"/>
    <n v="23.7"/>
    <n v="5.55"/>
    <s v="Yes"/>
    <s v="No"/>
    <x v="0"/>
    <n v="0"/>
    <x v="1"/>
    <x v="2"/>
    <d v="1996-09-19T00:00:00"/>
    <n v="3484.33"/>
    <s v="tier - 2"/>
    <s v="tier - 2"/>
    <s v="R1011"/>
    <n v="26"/>
  </r>
  <r>
    <s v="Id1968"/>
    <s v="Sanford"/>
    <n v="30.4"/>
    <n v="5.95"/>
    <s v="No"/>
    <s v="Yes"/>
    <x v="0"/>
    <n v="1"/>
    <x v="1"/>
    <x v="0"/>
    <d v="2004-06-26T00:00:00"/>
    <n v="3481.87"/>
    <s v="tier - 2"/>
    <s v="tier - 2"/>
    <s v="R1016"/>
    <n v="18"/>
  </r>
  <r>
    <s v="Id1969"/>
    <s v="Sprague"/>
    <n v="38.94"/>
    <n v="4.3600000000000003"/>
    <s v="No"/>
    <s v="No"/>
    <x v="1"/>
    <n v="1"/>
    <x v="1"/>
    <x v="0"/>
    <d v="1993-10-12T00:00:00"/>
    <n v="3471.41"/>
    <s v="tier - 2"/>
    <s v="tier - 2"/>
    <s v="R1013"/>
    <n v="29"/>
  </r>
  <r>
    <s v="Id1970"/>
    <s v="Lasseron"/>
    <n v="31.02"/>
    <n v="4.84"/>
    <s v="No"/>
    <s v="No"/>
    <x v="1"/>
    <n v="1"/>
    <x v="1"/>
    <x v="0"/>
    <d v="2003-07-29T00:00:00"/>
    <n v="3463.51"/>
    <s v="tier - 2"/>
    <s v="tier - 2"/>
    <s v="R1025"/>
    <n v="19"/>
  </r>
  <r>
    <s v="Id1971"/>
    <s v="Bushong"/>
    <n v="17.5"/>
    <n v="4.5599999999999996"/>
    <s v="No"/>
    <s v="No"/>
    <x v="0"/>
    <n v="1"/>
    <x v="1"/>
    <x v="3"/>
    <d v="1987-09-14T00:00:00"/>
    <n v="3453.77"/>
    <s v="tier - 2"/>
    <s v="tier - 2"/>
    <s v="R1011"/>
    <n v="35"/>
  </r>
  <r>
    <s v="Id1972"/>
    <s v="Dennison"/>
    <n v="34.799999999999997"/>
    <n v="4.42"/>
    <s v="Yes"/>
    <s v="Yes"/>
    <x v="0"/>
    <n v="2"/>
    <x v="1"/>
    <x v="0"/>
    <d v="2000-06-20T00:00:00"/>
    <n v="3443.06"/>
    <s v="tier - 2"/>
    <s v="tier - 2"/>
    <s v="R1011"/>
    <n v="22"/>
  </r>
  <r>
    <s v="Id1973"/>
    <s v="Lira"/>
    <n v="17.3"/>
    <n v="7.66"/>
    <s v="Yes"/>
    <s v="No"/>
    <x v="0"/>
    <n v="1"/>
    <x v="1"/>
    <x v="3"/>
    <d v="1986-08-27T00:00:00"/>
    <n v="3436.5"/>
    <s v="tier - 2"/>
    <s v="tier - 2"/>
    <s v="R1013"/>
    <n v="36"/>
  </r>
  <r>
    <s v="Id1974"/>
    <s v="Nahigian"/>
    <n v="32.25"/>
    <n v="5.2"/>
    <s v="Yes"/>
    <s v="No"/>
    <x v="0"/>
    <n v="0"/>
    <x v="1"/>
    <x v="0"/>
    <d v="2001-12-26T00:00:00"/>
    <n v="3434.38"/>
    <s v="tier - 2"/>
    <s v="tier - 2"/>
    <s v="R1011"/>
    <n v="21"/>
  </r>
  <r>
    <s v="Id1975"/>
    <s v="Cackett"/>
    <n v="42.4"/>
    <n v="5.53"/>
    <s v="Yes"/>
    <s v="No"/>
    <x v="0"/>
    <n v="0"/>
    <x v="1"/>
    <x v="0"/>
    <d v="1996-12-19T00:00:00"/>
    <n v="3410.32"/>
    <s v="tier - 2"/>
    <s v="tier - 2"/>
    <s v="R1011"/>
    <n v="26"/>
  </r>
  <r>
    <s v="Id1976"/>
    <s v="Hunter-Galvan"/>
    <n v="38.664999999999999"/>
    <n v="4.8600000000000003"/>
    <s v="No"/>
    <s v="Yes"/>
    <x v="0"/>
    <n v="1"/>
    <x v="1"/>
    <x v="0"/>
    <d v="2004-07-16T00:00:00"/>
    <n v="3393.36"/>
    <s v="tier - 2"/>
    <s v="tier - 2"/>
    <s v="R1023"/>
    <n v="18"/>
  </r>
  <r>
    <s v="Id1977"/>
    <s v="Pierret"/>
    <n v="29.92"/>
    <n v="5.49"/>
    <s v="Yes"/>
    <s v="No"/>
    <x v="0"/>
    <n v="0"/>
    <x v="1"/>
    <x v="1"/>
    <d v="1996-10-27T00:00:00"/>
    <n v="3392.98"/>
    <s v="tier - 2"/>
    <s v="tier - 2"/>
    <s v="R1013"/>
    <n v="26"/>
  </r>
  <r>
    <s v="Id1978"/>
    <s v="White"/>
    <n v="29.48"/>
    <n v="4.09"/>
    <s v="Yes"/>
    <s v="No"/>
    <x v="0"/>
    <n v="0"/>
    <x v="1"/>
    <x v="1"/>
    <d v="1996-08-10T00:00:00"/>
    <n v="3392.37"/>
    <s v="tier - 2"/>
    <s v="tier - 2"/>
    <s v="R1013"/>
    <n v="26"/>
  </r>
  <r>
    <s v="Id1979"/>
    <s v="O'Neil"/>
    <n v="28.785"/>
    <n v="4.3099999999999996"/>
    <s v="Yes"/>
    <s v="No"/>
    <x v="0"/>
    <n v="0"/>
    <x v="1"/>
    <x v="1"/>
    <d v="1996-11-13T00:00:00"/>
    <n v="3385.4"/>
    <s v="tier - 2"/>
    <s v="tier - 2"/>
    <s v="R1024"/>
    <n v="26"/>
  </r>
  <r>
    <s v="Id1980"/>
    <s v="Leitz"/>
    <n v="19.8"/>
    <n v="4"/>
    <s v="Yes"/>
    <s v="No"/>
    <x v="0"/>
    <n v="0"/>
    <x v="1"/>
    <x v="2"/>
    <d v="1996-12-14T00:00:00"/>
    <n v="3378.91"/>
    <s v="tier - 2"/>
    <s v="tier - 2"/>
    <s v="R1011"/>
    <n v="26"/>
  </r>
  <r>
    <s v="Id1981"/>
    <s v="Durfee"/>
    <n v="35.53"/>
    <n v="4.68"/>
    <s v="No"/>
    <s v="No"/>
    <x v="1"/>
    <n v="1"/>
    <x v="1"/>
    <x v="0"/>
    <d v="1993-10-07T00:00:00"/>
    <n v="3366.67"/>
    <s v="tier - 2"/>
    <s v="tier - 2"/>
    <s v="R1013"/>
    <n v="29"/>
  </r>
  <r>
    <s v="Id1982"/>
    <s v="Maylone"/>
    <n v="21.47"/>
    <n v="4.0199999999999996"/>
    <s v="Yes"/>
    <s v="No"/>
    <x v="0"/>
    <n v="1"/>
    <x v="1"/>
    <x v="2"/>
    <d v="1995-06-23T00:00:00"/>
    <n v="3353.47"/>
    <s v="tier - 2"/>
    <s v="tier - 2"/>
    <s v="R1012"/>
    <n v="27"/>
  </r>
  <r>
    <s v="Id1983"/>
    <s v="Reiland"/>
    <n v="25.9"/>
    <n v="5.12"/>
    <s v="No"/>
    <s v="No"/>
    <x v="1"/>
    <n v="1"/>
    <x v="1"/>
    <x v="1"/>
    <d v="1993-10-28T00:00:00"/>
    <n v="3353.28"/>
    <s v="tier - 2"/>
    <s v="tier - 2"/>
    <s v="R1011"/>
    <n v="29"/>
  </r>
  <r>
    <s v="Id1984"/>
    <s v="Hu"/>
    <n v="20.81"/>
    <n v="5.52"/>
    <s v="No"/>
    <s v="No"/>
    <x v="0"/>
    <n v="0"/>
    <x v="1"/>
    <x v="2"/>
    <d v="1991-09-01T00:00:00"/>
    <n v="3342.79"/>
    <s v="tier - 2"/>
    <s v="tier - 2"/>
    <s v="R1013"/>
    <n v="31"/>
  </r>
  <r>
    <s v="Id1985"/>
    <s v="Lessek"/>
    <n v="25.84"/>
    <n v="5.81"/>
    <s v="Yes"/>
    <s v="No"/>
    <x v="1"/>
    <n v="1"/>
    <x v="1"/>
    <x v="1"/>
    <d v="1997-06-20T00:00:00"/>
    <n v="3309.79"/>
    <s v="tier - 2"/>
    <s v="tier - 2"/>
    <s v="R1017"/>
    <n v="25"/>
  </r>
  <r>
    <s v="Id1986"/>
    <s v="Colavincenzo"/>
    <n v="30.95"/>
    <n v="5.16"/>
    <s v="No"/>
    <s v="No"/>
    <x v="1"/>
    <n v="1"/>
    <x v="1"/>
    <x v="0"/>
    <d v="2003-11-18T00:00:00"/>
    <n v="3308.46"/>
    <s v="tier - 2"/>
    <s v="tier - 2"/>
    <s v="R1021"/>
    <n v="19"/>
  </r>
  <r>
    <s v="Id1987"/>
    <s v="Mendez-Karr"/>
    <n v="30.54"/>
    <n v="5"/>
    <s v="No"/>
    <s v="No"/>
    <x v="1"/>
    <n v="1"/>
    <x v="1"/>
    <x v="0"/>
    <d v="2003-12-05T00:00:00"/>
    <n v="3300.7"/>
    <s v="tier - 2"/>
    <s v="tier - 2"/>
    <s v="R1025"/>
    <n v="19"/>
  </r>
  <r>
    <s v="Id1988"/>
    <s v="Saulnier"/>
    <n v="33.914999999999999"/>
    <n v="5.84"/>
    <s v="Yes"/>
    <s v="No"/>
    <x v="0"/>
    <n v="0"/>
    <x v="1"/>
    <x v="0"/>
    <d v="1996-11-17T00:00:00"/>
    <n v="3292.53"/>
    <s v="tier - 2"/>
    <s v="tier - 2"/>
    <s v="R1012"/>
    <n v="26"/>
  </r>
  <r>
    <s v="Id1989"/>
    <s v="Schoonover"/>
    <n v="33.31"/>
    <n v="4.1900000000000004"/>
    <s v="No"/>
    <s v="No"/>
    <x v="1"/>
    <n v="1"/>
    <x v="1"/>
    <x v="0"/>
    <d v="2003-07-03T00:00:00"/>
    <n v="3280.22"/>
    <s v="tier - 2"/>
    <s v="tier - 2"/>
    <s v="R1011"/>
    <n v="19"/>
  </r>
  <r>
    <s v="Id1990"/>
    <s v="Hass"/>
    <n v="25.745000000000001"/>
    <n v="4.62"/>
    <s v="Yes"/>
    <s v="No"/>
    <x v="0"/>
    <n v="0"/>
    <x v="1"/>
    <x v="1"/>
    <d v="2001-10-06T00:00:00"/>
    <n v="3279.87"/>
    <s v="tier - 2"/>
    <s v="tier - 2"/>
    <s v="R1017"/>
    <n v="21"/>
  </r>
  <r>
    <s v="Id1991"/>
    <s v="Cadotte"/>
    <n v="37.1"/>
    <n v="6.24"/>
    <s v="No"/>
    <s v="No"/>
    <x v="0"/>
    <n v="0"/>
    <x v="1"/>
    <x v="0"/>
    <d v="1994-07-01T00:00:00"/>
    <n v="3277.16"/>
    <s v="tier - 2"/>
    <s v="tier - 2"/>
    <s v="R1011"/>
    <n v="28"/>
  </r>
  <r>
    <s v="Id1992"/>
    <s v="Cacciapaglia"/>
    <n v="35.435000000000002"/>
    <n v="5.81"/>
    <s v="No"/>
    <s v="No"/>
    <x v="0"/>
    <n v="0"/>
    <x v="1"/>
    <x v="0"/>
    <d v="1994-12-02T00:00:00"/>
    <n v="3268.85"/>
    <s v="tier - 2"/>
    <s v="tier - 2"/>
    <s v="R1016"/>
    <n v="28"/>
  </r>
  <r>
    <s v="Id1993"/>
    <s v="Mininger"/>
    <n v="20.399999999999999"/>
    <n v="4.83"/>
    <s v="No"/>
    <s v="No"/>
    <x v="0"/>
    <n v="0"/>
    <x v="1"/>
    <x v="2"/>
    <d v="1991-11-13T00:00:00"/>
    <n v="3260.2"/>
    <s v="tier - 2"/>
    <s v="tier - 2"/>
    <s v="R1011"/>
    <n v="31"/>
  </r>
  <r>
    <s v="Id1994"/>
    <s v="Mayo"/>
    <n v="42.13"/>
    <n v="5.72"/>
    <s v="Yes"/>
    <s v="No"/>
    <x v="1"/>
    <n v="1"/>
    <x v="1"/>
    <x v="0"/>
    <d v="1997-09-02T00:00:00"/>
    <n v="3238.44"/>
    <s v="tier - 2"/>
    <s v="tier - 2"/>
    <s v="R1013"/>
    <n v="25"/>
  </r>
  <r>
    <s v="Id1995"/>
    <s v="Zicko"/>
    <n v="33.99"/>
    <n v="4.83"/>
    <s v="Yes"/>
    <s v="No"/>
    <x v="1"/>
    <n v="1"/>
    <x v="1"/>
    <x v="0"/>
    <d v="1997-08-02T00:00:00"/>
    <n v="3227.12"/>
    <s v="tier - 2"/>
    <s v="tier - 2"/>
    <s v="R1013"/>
    <n v="25"/>
  </r>
  <r>
    <s v="Id1996"/>
    <s v="Graham"/>
    <n v="28.594999999999999"/>
    <n v="4.1399999999999997"/>
    <s v="Yes"/>
    <s v="No"/>
    <x v="1"/>
    <n v="1"/>
    <x v="1"/>
    <x v="1"/>
    <d v="1997-07-06T00:00:00"/>
    <n v="3213.62"/>
    <s v="tier - 2"/>
    <s v="tier - 2"/>
    <s v="R1024"/>
    <n v="25"/>
  </r>
  <r>
    <s v="Id1997"/>
    <s v="Boland"/>
    <n v="20.8"/>
    <n v="4.07"/>
    <s v="Yes"/>
    <s v="No"/>
    <x v="1"/>
    <n v="1"/>
    <x v="1"/>
    <x v="2"/>
    <d v="1997-12-22T00:00:00"/>
    <n v="3208.79"/>
    <s v="tier - 2"/>
    <s v="tier - 2"/>
    <s v="R1011"/>
    <n v="25"/>
  </r>
  <r>
    <s v="Id1998"/>
    <s v="Cupp"/>
    <n v="23.465"/>
    <n v="6.26"/>
    <s v="Yes"/>
    <s v="No"/>
    <x v="1"/>
    <n v="1"/>
    <x v="1"/>
    <x v="2"/>
    <d v="1997-07-05T00:00:00"/>
    <n v="3206.49"/>
    <s v="tier - 2"/>
    <s v="tier - 2"/>
    <s v="R1024"/>
    <n v="25"/>
  </r>
  <r>
    <s v="Id1999"/>
    <s v="Shaw"/>
    <n v="40.185000000000002"/>
    <n v="5.88"/>
    <s v="Yes"/>
    <s v="No"/>
    <x v="0"/>
    <n v="0"/>
    <x v="1"/>
    <x v="0"/>
    <d v="1996-10-11T00:00:00"/>
    <n v="3201.25"/>
    <s v="tier - 2"/>
    <s v="tier - 2"/>
    <s v="R1012"/>
    <n v="26"/>
  </r>
  <r>
    <s v="Id2000"/>
    <s v="Klassen"/>
    <n v="21.89"/>
    <n v="5.72"/>
    <s v="Yes"/>
    <s v="No"/>
    <x v="0"/>
    <n v="0"/>
    <x v="1"/>
    <x v="2"/>
    <d v="2001-09-02T00:00:00"/>
    <n v="3180.51"/>
    <s v="tier - 2"/>
    <s v="tier - 2"/>
    <s v="R1013"/>
    <n v="21"/>
  </r>
  <r>
    <s v="Id2001"/>
    <s v="Musal"/>
    <n v="29.34"/>
    <n v="6.09"/>
    <s v="Yes"/>
    <s v="Yes"/>
    <x v="0"/>
    <n v="2"/>
    <x v="1"/>
    <x v="1"/>
    <d v="2000-09-23T00:00:00"/>
    <n v="3179.96"/>
    <s v="tier - 2"/>
    <s v="tier - 2"/>
    <s v="R1012"/>
    <n v="22"/>
  </r>
  <r>
    <s v="Id2002"/>
    <s v="Kitayama"/>
    <n v="22.61"/>
    <n v="4.25"/>
    <s v="Yes"/>
    <s v="No"/>
    <x v="0"/>
    <n v="0"/>
    <x v="1"/>
    <x v="2"/>
    <d v="1996-07-03T00:00:00"/>
    <n v="3176.82"/>
    <s v="tier - 2"/>
    <s v="tier - 2"/>
    <s v="R1012"/>
    <n v="26"/>
  </r>
  <r>
    <s v="Id2003"/>
    <s v="Altman"/>
    <n v="22.23"/>
    <n v="6.09"/>
    <s v="Yes"/>
    <s v="No"/>
    <x v="0"/>
    <n v="0"/>
    <x v="1"/>
    <x v="2"/>
    <d v="1996-08-14T00:00:00"/>
    <n v="3176.29"/>
    <s v="tier - 2"/>
    <s v="tier - 2"/>
    <s v="R1012"/>
    <n v="26"/>
  </r>
  <r>
    <s v="Id2004"/>
    <s v="Demchko"/>
    <n v="33.4"/>
    <n v="5.51"/>
    <s v="No"/>
    <s v="No"/>
    <x v="0"/>
    <n v="0"/>
    <x v="1"/>
    <x v="0"/>
    <d v="1994-07-06T00:00:00"/>
    <n v="3172.02"/>
    <s v="tier - 2"/>
    <s v="tier - 2"/>
    <s v="R1011"/>
    <n v="28"/>
  </r>
  <r>
    <s v="Id2005"/>
    <s v="Wild"/>
    <n v="33.11"/>
    <n v="5.63"/>
    <s v="No"/>
    <s v="No"/>
    <x v="0"/>
    <n v="0"/>
    <x v="1"/>
    <x v="0"/>
    <d v="1994-10-25T00:00:00"/>
    <n v="3171.61"/>
    <s v="tier - 2"/>
    <s v="tier - 2"/>
    <s v="R1013"/>
    <n v="28"/>
  </r>
  <r>
    <s v="Id2006"/>
    <s v="Betts"/>
    <n v="16.815000000000001"/>
    <n v="5.29"/>
    <s v="Yes"/>
    <s v="No"/>
    <x v="0"/>
    <n v="0"/>
    <x v="1"/>
    <x v="3"/>
    <d v="2001-08-29T00:00:00"/>
    <n v="3167.46"/>
    <s v="tier - 2"/>
    <s v="tier - 2"/>
    <s v="R1024"/>
    <n v="21"/>
  </r>
  <r>
    <s v="Id2007"/>
    <s v="Martin"/>
    <n v="25.61"/>
    <n v="4"/>
    <s v="No"/>
    <s v="No"/>
    <x v="1"/>
    <n v="1"/>
    <x v="1"/>
    <x v="1"/>
    <d v="1993-09-25T00:00:00"/>
    <n v="3162.02"/>
    <s v="tier - 2"/>
    <s v="tier - 2"/>
    <s v="R1013"/>
    <n v="29"/>
  </r>
  <r>
    <s v="Id2008"/>
    <s v="Vandeventer"/>
    <n v="25.8"/>
    <n v="5.49"/>
    <s v="No"/>
    <s v="No"/>
    <x v="0"/>
    <n v="0"/>
    <x v="1"/>
    <x v="1"/>
    <d v="1994-07-10T00:00:00"/>
    <n v="3161.45"/>
    <s v="tier - 2"/>
    <s v="tier - 2"/>
    <s v="R1011"/>
    <n v="28"/>
  </r>
  <r>
    <s v="Id2009"/>
    <s v="Hirano"/>
    <n v="27.39"/>
    <n v="5.34"/>
    <s v="No"/>
    <s v="No"/>
    <x v="0"/>
    <n v="0"/>
    <x v="1"/>
    <x v="1"/>
    <d v="1999-06-25T00:00:00"/>
    <n v="3128.35"/>
    <s v="tier - 2"/>
    <s v="tier - 2"/>
    <s v="R1021"/>
    <n v="23"/>
  </r>
  <r>
    <s v="Id2010"/>
    <s v="Davi"/>
    <n v="17.03"/>
    <n v="4.12"/>
    <s v="No"/>
    <s v="No"/>
    <x v="0"/>
    <n v="1"/>
    <x v="1"/>
    <x v="3"/>
    <d v="1987-08-01T00:00:00"/>
    <n v="3088.06"/>
    <s v="tier - 2"/>
    <s v="tier - 2"/>
    <s v="R1013"/>
    <n v="35"/>
  </r>
  <r>
    <s v="Id2011"/>
    <s v="Sloan"/>
    <n v="23.75"/>
    <n v="5.49"/>
    <s v="Yes"/>
    <s v="No"/>
    <x v="0"/>
    <n v="0"/>
    <x v="1"/>
    <x v="2"/>
    <d v="2001-10-13T00:00:00"/>
    <n v="3077.1"/>
    <s v="tier - 2"/>
    <s v="tier - 2"/>
    <s v="R1012"/>
    <n v="21"/>
  </r>
  <r>
    <s v="Id2012"/>
    <s v="Homich"/>
    <n v="26.03"/>
    <n v="5.1100000000000003"/>
    <s v="Yes"/>
    <s v="No"/>
    <x v="0"/>
    <n v="1"/>
    <x v="1"/>
    <x v="1"/>
    <d v="1995-09-10T00:00:00"/>
    <n v="3070.81"/>
    <s v="tier - 2"/>
    <s v="tier - 2"/>
    <s v="R1017"/>
    <n v="27"/>
  </r>
  <r>
    <s v="Id2013"/>
    <s v="Bell"/>
    <n v="16.079999999999998"/>
    <n v="5.94"/>
    <s v="No"/>
    <s v="No"/>
    <x v="0"/>
    <n v="0"/>
    <x v="1"/>
    <x v="3"/>
    <d v="1989-10-01T00:00:00"/>
    <n v="3065.49"/>
    <s v="tier - 2"/>
    <s v="tier - 2"/>
    <s v="R1012"/>
    <n v="33"/>
  </r>
  <r>
    <s v="Id2014"/>
    <s v="Kristjansson"/>
    <n v="30.875"/>
    <n v="5.54"/>
    <s v="No"/>
    <s v="No"/>
    <x v="0"/>
    <n v="0"/>
    <x v="1"/>
    <x v="0"/>
    <d v="1994-09-26T00:00:00"/>
    <n v="3062.51"/>
    <s v="tier - 2"/>
    <s v="tier - 2"/>
    <s v="R1012"/>
    <n v="28"/>
  </r>
  <r>
    <s v="Id2015"/>
    <s v="Pitman"/>
    <n v="31.79"/>
    <n v="7.09"/>
    <s v="No"/>
    <s v="No"/>
    <x v="0"/>
    <n v="0"/>
    <x v="1"/>
    <x v="0"/>
    <d v="2002-06-21T00:00:00"/>
    <n v="3056.39"/>
    <s v="tier - 2"/>
    <s v="tier - 2"/>
    <s v="R1013"/>
    <n v="20"/>
  </r>
  <r>
    <s v="Id2016"/>
    <s v="Curley"/>
    <n v="28.48"/>
    <n v="6.22"/>
    <s v="Yes"/>
    <s v="No"/>
    <x v="1"/>
    <n v="1"/>
    <x v="1"/>
    <x v="1"/>
    <d v="1997-12-22T00:00:00"/>
    <n v="3051.73"/>
    <s v="tier - 2"/>
    <s v="tier - 2"/>
    <s v="R1011"/>
    <n v="25"/>
  </r>
  <r>
    <s v="Id2017"/>
    <s v="Zimmer"/>
    <n v="26.6"/>
    <n v="4.33"/>
    <s v="No"/>
    <s v="No"/>
    <x v="0"/>
    <n v="1"/>
    <x v="1"/>
    <x v="1"/>
    <d v="1998-08-09T00:00:00"/>
    <n v="3046.06"/>
    <s v="tier - 2"/>
    <s v="tier - 2"/>
    <s v="R1023"/>
    <n v="24"/>
  </r>
  <r>
    <s v="Id2018"/>
    <s v="Granski"/>
    <n v="25.27"/>
    <n v="5.83"/>
    <s v="No"/>
    <s v="No"/>
    <x v="0"/>
    <n v="1"/>
    <x v="1"/>
    <x v="1"/>
    <d v="1998-09-15T00:00:00"/>
    <n v="3044.21"/>
    <s v="tier - 2"/>
    <s v="tier - 2"/>
    <s v="R1024"/>
    <n v="24"/>
  </r>
  <r>
    <s v="Id2019"/>
    <s v="Dunn"/>
    <n v="34.484999999999999"/>
    <n v="4.7"/>
    <s v="Yes"/>
    <s v="No"/>
    <x v="1"/>
    <n v="1"/>
    <x v="1"/>
    <x v="0"/>
    <d v="1997-12-19T00:00:00"/>
    <n v="3021.81"/>
    <s v="tier - 2"/>
    <s v="tier - 2"/>
    <s v="R1012"/>
    <n v="25"/>
  </r>
  <r>
    <s v="Id2020"/>
    <s v="Regina"/>
    <n v="15.57"/>
    <n v="4.07"/>
    <s v="Yes"/>
    <s v="No"/>
    <x v="0"/>
    <n v="1"/>
    <x v="1"/>
    <x v="3"/>
    <d v="1988-09-28T00:00:00"/>
    <n v="3018.04"/>
    <s v="tier - 2"/>
    <s v="tier - 2"/>
    <s v="R1012"/>
    <n v="34"/>
  </r>
  <r>
    <s v="Id2021"/>
    <s v="O'Connor"/>
    <n v="30.36"/>
    <n v="9.39"/>
    <s v="No"/>
    <s v="No"/>
    <x v="0"/>
    <n v="0"/>
    <x v="1"/>
    <x v="0"/>
    <d v="2002-12-15T00:00:00"/>
    <n v="3012.22"/>
    <s v="tier - 2"/>
    <s v="tier - 2"/>
    <s v="R1012"/>
    <n v="20"/>
  </r>
  <r>
    <s v="Id2022"/>
    <s v="Howe"/>
    <n v="19.37"/>
    <n v="4.18"/>
    <s v="No"/>
    <s v="No"/>
    <x v="0"/>
    <n v="0"/>
    <x v="1"/>
    <x v="2"/>
    <d v="1991-11-20T00:00:00"/>
    <n v="2985.67"/>
    <s v="tier - 2"/>
    <s v="tier - 2"/>
    <s v="R1013"/>
    <n v="31"/>
  </r>
  <r>
    <s v="Id2023"/>
    <s v="Atwater"/>
    <n v="16.71"/>
    <n v="4.18"/>
    <s v="No"/>
    <s v="No"/>
    <x v="0"/>
    <n v="1"/>
    <x v="1"/>
    <x v="3"/>
    <d v="1987-06-18T00:00:00"/>
    <n v="2979.52"/>
    <s v="tier - 2"/>
    <s v="tier - 2"/>
    <s v="R1013"/>
    <n v="35"/>
  </r>
  <r>
    <s v="Id2024"/>
    <s v="Gurganus"/>
    <n v="24.1"/>
    <n v="4.4000000000000004"/>
    <s v="Yes"/>
    <s v="No"/>
    <x v="0"/>
    <n v="1"/>
    <x v="1"/>
    <x v="2"/>
    <d v="1995-09-24T00:00:00"/>
    <n v="2974.13"/>
    <s v="tier - 2"/>
    <s v="tier - 2"/>
    <s v="R1011"/>
    <n v="27"/>
  </r>
  <r>
    <s v="Id2025"/>
    <s v="Holden"/>
    <n v="29.77"/>
    <n v="9.9"/>
    <s v="No"/>
    <s v="No"/>
    <x v="0"/>
    <n v="0"/>
    <x v="1"/>
    <x v="1"/>
    <d v="2002-09-30T00:00:00"/>
    <n v="2943.41"/>
    <s v="tier - 2"/>
    <s v="tier - 2"/>
    <s v="R1012"/>
    <n v="20"/>
  </r>
  <r>
    <s v="Id2026"/>
    <s v="Parton"/>
    <n v="46.53"/>
    <n v="4.84"/>
    <s v="Yes"/>
    <s v="No"/>
    <x v="0"/>
    <n v="0"/>
    <x v="1"/>
    <x v="0"/>
    <d v="1996-06-30T00:00:00"/>
    <n v="2927.06"/>
    <s v="tier - 2"/>
    <s v="tier - 2"/>
    <s v="R1013"/>
    <n v="26"/>
  </r>
  <r>
    <s v="Id2027"/>
    <s v="Downs"/>
    <n v="23.4"/>
    <n v="5.53"/>
    <s v="No"/>
    <s v="No"/>
    <x v="1"/>
    <n v="1"/>
    <x v="1"/>
    <x v="2"/>
    <d v="2003-06-05T00:00:00"/>
    <n v="2913.57"/>
    <s v="tier - 2"/>
    <s v="tier - 2"/>
    <s v="R1011"/>
    <n v="20"/>
  </r>
  <r>
    <s v="Id2028"/>
    <s v="Dent"/>
    <n v="30"/>
    <n v="4.33"/>
    <s v="Yes"/>
    <s v="No"/>
    <x v="0"/>
    <n v="0"/>
    <x v="1"/>
    <x v="0"/>
    <d v="1996-06-13T00:00:00"/>
    <n v="2904.09"/>
    <s v="tier - 2"/>
    <s v="tier - 2"/>
    <s v="R1011"/>
    <n v="26"/>
  </r>
  <r>
    <s v="Id2029"/>
    <s v="Ranti"/>
    <n v="29.15"/>
    <n v="4.91"/>
    <s v="Yes"/>
    <s v="No"/>
    <x v="0"/>
    <n v="0"/>
    <x v="1"/>
    <x v="1"/>
    <d v="1996-10-24T00:00:00"/>
    <n v="2902.91"/>
    <s v="tier - 2"/>
    <s v="tier - 2"/>
    <s v="R1013"/>
    <n v="26"/>
  </r>
  <r>
    <s v="Id2030"/>
    <s v="Ishaq"/>
    <n v="34.865000000000002"/>
    <n v="4.8"/>
    <s v="No"/>
    <s v="No"/>
    <x v="0"/>
    <n v="0"/>
    <x v="1"/>
    <x v="0"/>
    <d v="1999-11-01T00:00:00"/>
    <n v="2899.49"/>
    <s v="tier - 2"/>
    <s v="tier - 2"/>
    <s v="R1024"/>
    <n v="23"/>
  </r>
  <r>
    <s v="Id2031"/>
    <s v="Wiles"/>
    <n v="28.12"/>
    <n v="5.55"/>
    <s v="Yes"/>
    <s v="Yes"/>
    <x v="0"/>
    <n v="2"/>
    <x v="1"/>
    <x v="1"/>
    <d v="2000-07-14T00:00:00"/>
    <n v="2897.46"/>
    <s v="tier - 2"/>
    <s v="tier - 2"/>
    <s v="R1012"/>
    <n v="22"/>
  </r>
  <r>
    <s v="Id2032"/>
    <s v="Roberts"/>
    <n v="29.45"/>
    <n v="5.24"/>
    <s v="Yes"/>
    <s v="No"/>
    <x v="0"/>
    <n v="0"/>
    <x v="1"/>
    <x v="1"/>
    <d v="1996-06-21T00:00:00"/>
    <n v="2897.32"/>
    <s v="tier - 2"/>
    <s v="tier - 2"/>
    <s v="R1016"/>
    <n v="26"/>
  </r>
  <r>
    <s v="Id2033"/>
    <s v="Serafini"/>
    <n v="27.94"/>
    <n v="6.08"/>
    <s v="No"/>
    <s v="No"/>
    <x v="1"/>
    <n v="1"/>
    <x v="1"/>
    <x v="1"/>
    <d v="1993-08-12T00:00:00"/>
    <n v="2867.12"/>
    <s v="tier - 2"/>
    <s v="tier - 2"/>
    <s v="R1013"/>
    <n v="29"/>
  </r>
  <r>
    <s v="Id2034"/>
    <s v="Button"/>
    <n v="27.2"/>
    <n v="5.83"/>
    <s v="No"/>
    <s v="No"/>
    <x v="1"/>
    <n v="1"/>
    <x v="1"/>
    <x v="1"/>
    <d v="1993-11-01T00:00:00"/>
    <n v="2866.09"/>
    <s v="tier - 2"/>
    <s v="tier - 2"/>
    <s v="R1011"/>
    <n v="29"/>
  </r>
  <r>
    <s v="Id2035"/>
    <s v="Gaal"/>
    <n v="33.344999999999999"/>
    <n v="4.29"/>
    <s v="No"/>
    <s v="No"/>
    <x v="0"/>
    <n v="1"/>
    <x v="1"/>
    <x v="0"/>
    <d v="1998-09-04T00:00:00"/>
    <n v="2855.44"/>
    <s v="tier - 2"/>
    <s v="tier - 2"/>
    <s v="R1012"/>
    <n v="24"/>
  </r>
  <r>
    <s v="Id2036"/>
    <s v="Liptak"/>
    <n v="29.925000000000001"/>
    <n v="5.3"/>
    <s v="No"/>
    <s v="No"/>
    <x v="0"/>
    <n v="1"/>
    <x v="1"/>
    <x v="1"/>
    <d v="1998-06-17T00:00:00"/>
    <n v="2850.68"/>
    <s v="tier - 2"/>
    <s v="tier - 2"/>
    <s v="R1012"/>
    <n v="24"/>
  </r>
  <r>
    <s v="Id2037"/>
    <s v="Kellam"/>
    <n v="24.225000000000001"/>
    <n v="4.42"/>
    <s v="No"/>
    <s v="No"/>
    <x v="0"/>
    <n v="1"/>
    <x v="1"/>
    <x v="2"/>
    <d v="1998-11-15T00:00:00"/>
    <n v="2842.76"/>
    <s v="tier - 2"/>
    <s v="tier - 3"/>
    <s v="R1012"/>
    <n v="24"/>
  </r>
  <r>
    <s v="Id2038"/>
    <s v="Gordon"/>
    <n v="29.68"/>
    <n v="5.68"/>
    <s v="No"/>
    <s v="Yes"/>
    <x v="0"/>
    <n v="1"/>
    <x v="1"/>
    <x v="1"/>
    <d v="2000-10-01T00:00:00"/>
    <n v="2819.51"/>
    <s v="tier - 2"/>
    <s v="tier - 3"/>
    <s v="R1011"/>
    <n v="22"/>
  </r>
  <r>
    <s v="Id2039"/>
    <s v="Hyland"/>
    <n v="20.614999999999998"/>
    <n v="6.05"/>
    <s v="No"/>
    <s v="No"/>
    <x v="1"/>
    <n v="1"/>
    <x v="1"/>
    <x v="2"/>
    <d v="2003-09-23T00:00:00"/>
    <n v="2803.7"/>
    <s v="tier - 2"/>
    <s v="tier - 3"/>
    <s v="R1012"/>
    <n v="19"/>
  </r>
  <r>
    <s v="Id2040"/>
    <s v="Wagoner"/>
    <n v="32.119999999999997"/>
    <n v="5.33"/>
    <s v="No"/>
    <s v="Yes"/>
    <x v="0"/>
    <n v="1"/>
    <x v="1"/>
    <x v="0"/>
    <d v="2004-08-04T00:00:00"/>
    <n v="2801.26"/>
    <s v="tier - 2"/>
    <s v="tier - 3"/>
    <s v="R1013"/>
    <n v="18"/>
  </r>
  <r>
    <s v="Id2041"/>
    <s v="Thomas"/>
    <n v="27.36"/>
    <n v="6.22"/>
    <s v="No"/>
    <s v="No"/>
    <x v="0"/>
    <n v="0"/>
    <x v="1"/>
    <x v="1"/>
    <d v="1999-12-24T00:00:00"/>
    <n v="2789.06"/>
    <s v="tier - 2"/>
    <s v="tier - 3"/>
    <s v="R1012"/>
    <n v="23"/>
  </r>
  <r>
    <s v="Id2042"/>
    <s v="Goffi"/>
    <n v="17.385000000000002"/>
    <n v="5.84"/>
    <s v="No"/>
    <s v="No"/>
    <x v="0"/>
    <n v="0"/>
    <x v="1"/>
    <x v="3"/>
    <d v="1999-08-29T00:00:00"/>
    <n v="2775.19"/>
    <s v="tier - 2"/>
    <s v="tier - 3"/>
    <s v="R1012"/>
    <n v="23"/>
  </r>
  <r>
    <s v="Id2043"/>
    <s v="Salovaara"/>
    <n v="30.13"/>
    <n v="5.71"/>
    <s v="No"/>
    <s v="Yes"/>
    <x v="0"/>
    <n v="1"/>
    <x v="1"/>
    <x v="0"/>
    <d v="2004-11-14T00:00:00"/>
    <n v="2773.46"/>
    <s v="tier - 2"/>
    <s v="tier - 3"/>
    <s v="R1021"/>
    <n v="18"/>
  </r>
  <r>
    <s v="Id2044"/>
    <s v="Reid"/>
    <n v="25.44"/>
    <n v="6.04"/>
    <s v="Yes"/>
    <s v="No"/>
    <x v="1"/>
    <n v="1"/>
    <x v="1"/>
    <x v="1"/>
    <d v="1997-08-10T00:00:00"/>
    <n v="2758.99"/>
    <s v="tier - 2"/>
    <s v="tier - 3"/>
    <s v="R1012"/>
    <n v="25"/>
  </r>
  <r>
    <s v="Id2045"/>
    <s v="Allan"/>
    <n v="39.805"/>
    <n v="4.38"/>
    <s v="No"/>
    <s v="Yes"/>
    <x v="0"/>
    <n v="1"/>
    <x v="1"/>
    <x v="0"/>
    <d v="2000-10-11T00:00:00"/>
    <n v="2755.02"/>
    <s v="tier - 2"/>
    <s v="tier - 3"/>
    <s v="R1024"/>
    <n v="22"/>
  </r>
  <r>
    <s v="Id2046"/>
    <s v="McLaughlin"/>
    <n v="30.4"/>
    <n v="5.56"/>
    <s v="Yes"/>
    <s v="Yes"/>
    <x v="0"/>
    <n v="1"/>
    <x v="1"/>
    <x v="0"/>
    <d v="2000-10-03T00:00:00"/>
    <n v="2741.95"/>
    <s v="tier - 2"/>
    <s v="tier - 3"/>
    <s v="R1024"/>
    <n v="22"/>
  </r>
  <r>
    <s v="Id2047"/>
    <s v="Lee"/>
    <n v="23.18"/>
    <n v="4.24"/>
    <s v="No"/>
    <s v="Yes"/>
    <x v="0"/>
    <n v="1"/>
    <x v="1"/>
    <x v="2"/>
    <d v="2000-12-17T00:00:00"/>
    <n v="2731.91"/>
    <s v="tier - 2"/>
    <s v="tier - 3"/>
    <s v="R1024"/>
    <n v="22"/>
  </r>
  <r>
    <s v="Id2048"/>
    <s v="Tang"/>
    <n v="39.615000000000002"/>
    <n v="6.32"/>
    <s v="No"/>
    <s v="No"/>
    <x v="1"/>
    <n v="1"/>
    <x v="1"/>
    <x v="0"/>
    <d v="2003-12-03T00:00:00"/>
    <n v="2730.11"/>
    <s v="tier - 2"/>
    <s v="tier - 3"/>
    <s v="R1012"/>
    <n v="19"/>
  </r>
  <r>
    <s v="Id2049"/>
    <s v="Kennedy"/>
    <n v="30.59"/>
    <n v="6.3"/>
    <s v="Yes"/>
    <s v="No"/>
    <x v="1"/>
    <n v="1"/>
    <x v="1"/>
    <x v="0"/>
    <d v="1997-10-06T00:00:00"/>
    <n v="2727.4"/>
    <s v="tier - 2"/>
    <s v="tier - 3"/>
    <s v="R1016"/>
    <n v="25"/>
  </r>
  <r>
    <s v="Id2050"/>
    <s v="Condon"/>
    <n v="16.72"/>
    <n v="4.38"/>
    <s v="Yes"/>
    <s v="No"/>
    <x v="0"/>
    <n v="1"/>
    <x v="1"/>
    <x v="3"/>
    <d v="1988-08-20T00:00:00"/>
    <n v="2726.06"/>
    <s v="tier - 2"/>
    <s v="tier - 3"/>
    <s v="R1013"/>
    <n v="34"/>
  </r>
  <r>
    <s v="Id2051"/>
    <s v="Chepkwony"/>
    <n v="26.22"/>
    <n v="4.6500000000000004"/>
    <s v="Yes"/>
    <s v="No"/>
    <x v="1"/>
    <n v="1"/>
    <x v="1"/>
    <x v="1"/>
    <d v="1997-10-30T00:00:00"/>
    <n v="2721.32"/>
    <s v="tier - 2"/>
    <s v="tier - 3"/>
    <s v="R1014"/>
    <n v="25"/>
  </r>
  <r>
    <s v="Id2052"/>
    <s v="Rodriguez"/>
    <n v="31.824999999999999"/>
    <n v="4.7"/>
    <s v="No"/>
    <s v="No"/>
    <x v="1"/>
    <n v="1"/>
    <x v="1"/>
    <x v="0"/>
    <d v="2003-08-06T00:00:00"/>
    <n v="2719.28"/>
    <s v="tier - 2"/>
    <s v="tier - 3"/>
    <s v="R1012"/>
    <n v="19"/>
  </r>
  <r>
    <s v="Id2053"/>
    <s v="Szynkarczuk"/>
    <n v="25.745000000000001"/>
    <n v="4.34"/>
    <s v="No"/>
    <s v="No"/>
    <x v="1"/>
    <n v="1"/>
    <x v="1"/>
    <x v="1"/>
    <d v="2003-12-01T00:00:00"/>
    <n v="2710.83"/>
    <s v="tier - 2"/>
    <s v="tier - 3"/>
    <s v="R1012"/>
    <n v="19"/>
  </r>
  <r>
    <s v="Id2054"/>
    <s v="Brill"/>
    <n v="24.605"/>
    <n v="5.62"/>
    <s v="No"/>
    <s v="No"/>
    <x v="1"/>
    <n v="1"/>
    <x v="1"/>
    <x v="2"/>
    <d v="2003-11-21T00:00:00"/>
    <n v="2709.24"/>
    <s v="tier - 2"/>
    <s v="tier - 3"/>
    <s v="R1012"/>
    <n v="19"/>
  </r>
  <r>
    <s v="Id2055"/>
    <s v="Adams"/>
    <n v="24.51"/>
    <n v="4.24"/>
    <s v="No"/>
    <s v="No"/>
    <x v="1"/>
    <n v="1"/>
    <x v="1"/>
    <x v="2"/>
    <d v="2003-07-17T00:00:00"/>
    <n v="2709.11"/>
    <s v="tier - 2"/>
    <s v="tier - 3"/>
    <s v="R1012"/>
    <n v="19"/>
  </r>
  <r>
    <s v="Id2056"/>
    <s v="Nunn"/>
    <n v="31.065000000000001"/>
    <n v="4.57"/>
    <s v="Yes"/>
    <s v="No"/>
    <x v="0"/>
    <n v="0"/>
    <x v="1"/>
    <x v="0"/>
    <d v="1996-06-13T00:00:00"/>
    <n v="2699.57"/>
    <s v="tier - 2"/>
    <s v="tier - 3"/>
    <s v="R1012"/>
    <n v="26"/>
  </r>
  <r>
    <s v="Id2057"/>
    <s v="Blair"/>
    <n v="28.12"/>
    <n v="5.05"/>
    <s v="No"/>
    <s v="No"/>
    <x v="0"/>
    <n v="0"/>
    <x v="1"/>
    <x v="1"/>
    <d v="1999-06-11T00:00:00"/>
    <n v="2690.11"/>
    <s v="tier - 2"/>
    <s v="tier - 3"/>
    <s v="R1012"/>
    <n v="23"/>
  </r>
  <r>
    <s v="Id2058"/>
    <s v="Sharkey"/>
    <n v="38.06"/>
    <n v="6.16"/>
    <s v="No"/>
    <s v="No"/>
    <x v="0"/>
    <n v="0"/>
    <x v="1"/>
    <x v="0"/>
    <d v="1994-10-02T00:00:00"/>
    <n v="2689.5"/>
    <s v="tier - 2"/>
    <s v="tier - 3"/>
    <s v="R1013"/>
    <n v="28"/>
  </r>
  <r>
    <s v="Id2059"/>
    <s v="Scalard"/>
    <n v="24.96"/>
    <n v="4.57"/>
    <s v="No"/>
    <s v="No"/>
    <x v="0"/>
    <n v="0"/>
    <x v="1"/>
    <x v="2"/>
    <d v="1994-09-17T00:00:00"/>
    <n v="2684.69"/>
    <s v="tier - 2"/>
    <s v="tier - 3"/>
    <s v="R1013"/>
    <n v="28"/>
  </r>
  <r>
    <s v="Id2060"/>
    <s v="Burget"/>
    <n v="17.670000000000002"/>
    <n v="5.53"/>
    <s v="Yes"/>
    <s v="No"/>
    <x v="0"/>
    <n v="0"/>
    <x v="1"/>
    <x v="3"/>
    <d v="1996-08-05T00:00:00"/>
    <n v="2680.95"/>
    <s v="tier - 2"/>
    <s v="tier - 3"/>
    <s v="R1012"/>
    <n v="26"/>
  </r>
  <r>
    <s v="Id2061"/>
    <s v="English"/>
    <n v="31.35"/>
    <n v="5.84"/>
    <s v="No"/>
    <s v="Yes"/>
    <x v="0"/>
    <n v="1"/>
    <x v="1"/>
    <x v="0"/>
    <d v="2000-12-09T00:00:00"/>
    <n v="2643.27"/>
    <s v="tier - 2"/>
    <s v="tier - 3"/>
    <s v="R1012"/>
    <n v="22"/>
  </r>
  <r>
    <s v="Id2062"/>
    <s v="Hampton"/>
    <n v="28.31"/>
    <n v="6.41"/>
    <s v="No"/>
    <s v="Yes"/>
    <x v="0"/>
    <n v="1"/>
    <x v="1"/>
    <x v="1"/>
    <d v="2000-06-24T00:00:00"/>
    <n v="2639.04"/>
    <s v="tier - 2"/>
    <s v="tier - 3"/>
    <s v="R1012"/>
    <n v="22"/>
  </r>
  <r>
    <s v="Id2063"/>
    <s v="Flynn"/>
    <n v="30.3"/>
    <n v="4.7300000000000004"/>
    <s v="Yes"/>
    <s v="No"/>
    <x v="1"/>
    <n v="1"/>
    <x v="1"/>
    <x v="0"/>
    <d v="1997-08-26T00:00:00"/>
    <n v="2632.99"/>
    <s v="tier - 2"/>
    <s v="tier - 3"/>
    <s v="R1011"/>
    <n v="25"/>
  </r>
  <r>
    <s v="Id2064"/>
    <s v="Knast"/>
    <n v="26.4"/>
    <n v="6.22"/>
    <s v="Yes"/>
    <s v="No"/>
    <x v="0"/>
    <n v="0"/>
    <x v="1"/>
    <x v="1"/>
    <d v="2001-08-26T00:00:00"/>
    <n v="2597.7800000000002"/>
    <s v="tier - 2"/>
    <s v="tier - 3"/>
    <s v="R1011"/>
    <n v="21"/>
  </r>
  <r>
    <s v="Id2065"/>
    <s v="Lucas"/>
    <n v="22.135000000000002"/>
    <n v="4.46"/>
    <s v="Yes"/>
    <s v="No"/>
    <x v="0"/>
    <n v="0"/>
    <x v="1"/>
    <x v="2"/>
    <d v="2001-07-28T00:00:00"/>
    <n v="2585.85"/>
    <s v="tier - 2"/>
    <s v="tier - 2"/>
    <s v="R1024"/>
    <n v="21"/>
  </r>
  <r>
    <s v="Id2066"/>
    <s v="Thomas"/>
    <n v="17.399999999999999"/>
    <n v="4.5"/>
    <s v="Yes"/>
    <s v="No"/>
    <x v="0"/>
    <n v="0"/>
    <x v="1"/>
    <x v="3"/>
    <d v="2001-10-15T00:00:00"/>
    <n v="2585.27"/>
    <s v="tier - 2"/>
    <s v="tier - 3"/>
    <s v="R1011"/>
    <n v="21"/>
  </r>
  <r>
    <s v="Id2067"/>
    <s v="Cherewatti"/>
    <n v="28.06"/>
    <n v="8.93"/>
    <s v="No"/>
    <s v="No"/>
    <x v="0"/>
    <n v="0"/>
    <x v="1"/>
    <x v="1"/>
    <d v="2002-07-20T00:00:00"/>
    <n v="2585.04"/>
    <s v="tier - 2"/>
    <s v="tier - 2"/>
    <s v="R1021"/>
    <n v="20"/>
  </r>
  <r>
    <s v="Id2068"/>
    <s v="Olle"/>
    <n v="31.13"/>
    <n v="11.02"/>
    <s v="No"/>
    <s v="No"/>
    <x v="0"/>
    <n v="0"/>
    <x v="1"/>
    <x v="0"/>
    <d v="2002-10-11T00:00:00"/>
    <n v="2566.4699999999998"/>
    <s v="tier - 2"/>
    <s v="tier - 3"/>
    <s v="R1013"/>
    <n v="20"/>
  </r>
  <r>
    <s v="Id2069"/>
    <s v="Hamsi"/>
    <n v="18.46"/>
    <n v="5.25"/>
    <s v="No"/>
    <s v="No"/>
    <x v="0"/>
    <n v="0"/>
    <x v="1"/>
    <x v="3"/>
    <d v="1991-11-17T00:00:00"/>
    <n v="2545.6799999999998"/>
    <s v="tier - 2"/>
    <s v="tier - 3"/>
    <s v="R1013"/>
    <n v="31"/>
  </r>
  <r>
    <s v="Id2070"/>
    <s v="Finnegan"/>
    <n v="17.3"/>
    <n v="4.75"/>
    <s v="No"/>
    <s v="No"/>
    <x v="0"/>
    <n v="0"/>
    <x v="1"/>
    <x v="3"/>
    <d v="1990-10-01T00:00:00"/>
    <n v="2540.39"/>
    <s v="tier - 2"/>
    <s v="tier - 2"/>
    <s v="R1013"/>
    <n v="32"/>
  </r>
  <r>
    <s v="Id2071"/>
    <s v="Walsh"/>
    <n v="35.625"/>
    <n v="4.68"/>
    <s v="Yes"/>
    <s v="No"/>
    <x v="1"/>
    <n v="1"/>
    <x v="1"/>
    <x v="0"/>
    <d v="1997-07-28T00:00:00"/>
    <n v="2534.39"/>
    <s v="tier - 2"/>
    <s v="tier - 3"/>
    <s v="R1012"/>
    <n v="25"/>
  </r>
  <r>
    <s v="Id2072"/>
    <s v="Villa"/>
    <n v="20.234999999999999"/>
    <n v="6.17"/>
    <s v="Yes"/>
    <s v="Yes"/>
    <x v="0"/>
    <n v="2"/>
    <x v="1"/>
    <x v="2"/>
    <d v="2000-08-25T00:00:00"/>
    <n v="2527.8200000000002"/>
    <s v="tier - 2"/>
    <s v="tier - 3"/>
    <s v="R1012"/>
    <n v="22"/>
  </r>
  <r>
    <s v="Id2073"/>
    <s v="Cable"/>
    <n v="27.55"/>
    <n v="4.5599999999999996"/>
    <s v="Yes"/>
    <s v="No"/>
    <x v="1"/>
    <n v="1"/>
    <x v="1"/>
    <x v="1"/>
    <d v="1997-11-02T00:00:00"/>
    <n v="2523.17"/>
    <s v="tier - 2"/>
    <s v="tier - 3"/>
    <s v="R1012"/>
    <n v="25"/>
  </r>
  <r>
    <s v="Id2074"/>
    <s v="Eiring"/>
    <n v="17.97"/>
    <n v="6.3"/>
    <s v="No"/>
    <s v="No"/>
    <x v="0"/>
    <n v="0"/>
    <x v="1"/>
    <x v="3"/>
    <d v="1991-08-05T00:00:00"/>
    <n v="2510.79"/>
    <s v="tier - 2"/>
    <s v="tier - 3"/>
    <s v="R1013"/>
    <n v="31"/>
  </r>
  <r>
    <s v="Id2075"/>
    <s v="Connor"/>
    <n v="29.98"/>
    <n v="6.03"/>
    <s v="No"/>
    <s v="Yes"/>
    <x v="0"/>
    <n v="1"/>
    <x v="1"/>
    <x v="1"/>
    <d v="2004-09-06T00:00:00"/>
    <n v="2500.9299999999998"/>
    <s v="tier - 2"/>
    <s v="tier - 3"/>
    <s v="R1012"/>
    <n v="18"/>
  </r>
  <r>
    <s v="Id2076"/>
    <s v="Friedman"/>
    <n v="33.659999999999997"/>
    <n v="4.2"/>
    <s v="Yes"/>
    <s v="No"/>
    <x v="0"/>
    <n v="1"/>
    <x v="1"/>
    <x v="0"/>
    <d v="1995-10-15T00:00:00"/>
    <n v="2498.41"/>
    <s v="tier - 2"/>
    <s v="tier - 3"/>
    <s v="R1013"/>
    <n v="27"/>
  </r>
  <r>
    <s v="Id2077"/>
    <s v="Croker"/>
    <n v="32.67"/>
    <n v="5.61"/>
    <s v="Yes"/>
    <s v="No"/>
    <x v="0"/>
    <n v="1"/>
    <x v="1"/>
    <x v="0"/>
    <d v="1995-07-09T00:00:00"/>
    <n v="2497.04"/>
    <s v="tier - 2"/>
    <s v="tier - 3"/>
    <s v="R1013"/>
    <n v="27"/>
  </r>
  <r>
    <s v="Id2078"/>
    <s v="Beganics"/>
    <n v="30.5"/>
    <n v="5.88"/>
    <s v="Yes"/>
    <s v="No"/>
    <x v="0"/>
    <n v="1"/>
    <x v="1"/>
    <x v="0"/>
    <d v="1995-10-14T00:00:00"/>
    <n v="2494.02"/>
    <s v="tier - 2"/>
    <s v="tier - 3"/>
    <s v="R1011"/>
    <n v="27"/>
  </r>
  <r>
    <s v="Id2079"/>
    <s v="Huberty"/>
    <n v="23.1"/>
    <n v="5.92"/>
    <s v="Yes"/>
    <s v="No"/>
    <x v="0"/>
    <n v="1"/>
    <x v="1"/>
    <x v="2"/>
    <d v="1995-11-06T00:00:00"/>
    <n v="2483.7399999999998"/>
    <s v="tier - 2"/>
    <s v="tier - 3"/>
    <s v="R1013"/>
    <n v="27"/>
  </r>
  <r>
    <s v="Id2080"/>
    <s v="Jacobs"/>
    <n v="39.49"/>
    <n v="4.8099999999999996"/>
    <s v="No"/>
    <s v="No"/>
    <x v="0"/>
    <n v="1"/>
    <x v="1"/>
    <x v="0"/>
    <d v="1998-06-20T00:00:00"/>
    <n v="2480.98"/>
    <s v="tier - 2"/>
    <s v="tier - 3"/>
    <s v="R1013"/>
    <n v="24"/>
  </r>
  <r>
    <s v="Id2081"/>
    <s v="Hazlehurst"/>
    <n v="33.99"/>
    <n v="4.55"/>
    <s v="No"/>
    <s v="No"/>
    <x v="0"/>
    <n v="1"/>
    <x v="1"/>
    <x v="0"/>
    <d v="1998-07-02T00:00:00"/>
    <n v="2473.33"/>
    <s v="tier - 2"/>
    <s v="tier - 3"/>
    <s v="R1013"/>
    <n v="24"/>
  </r>
  <r>
    <s v="Id2082"/>
    <s v="Marin"/>
    <n v="27.72"/>
    <n v="6.43"/>
    <s v="No"/>
    <s v="No"/>
    <x v="0"/>
    <n v="1"/>
    <x v="1"/>
    <x v="1"/>
    <d v="1998-08-17T00:00:00"/>
    <n v="2464.62"/>
    <s v="tier - 2"/>
    <s v="tier - 3"/>
    <s v="R1013"/>
    <n v="24"/>
  </r>
  <r>
    <s v="Id2083"/>
    <s v="Dear"/>
    <n v="30.59"/>
    <n v="11.62"/>
    <s v="No"/>
    <s v="No"/>
    <x v="0"/>
    <n v="0"/>
    <x v="1"/>
    <x v="0"/>
    <d v="2002-07-11T00:00:00"/>
    <n v="2459.7199999999998"/>
    <s v="tier - 2"/>
    <s v="tier - 3"/>
    <s v="R1024"/>
    <n v="20"/>
  </r>
  <r>
    <s v="Id2084"/>
    <s v="Lederer"/>
    <n v="22.6"/>
    <n v="6.04"/>
    <s v="No"/>
    <s v="No"/>
    <x v="0"/>
    <n v="1"/>
    <x v="1"/>
    <x v="2"/>
    <d v="1998-11-19T00:00:00"/>
    <n v="2457.5"/>
    <s v="tier - 2"/>
    <s v="tier - 3"/>
    <s v="R1011"/>
    <n v="24"/>
  </r>
  <r>
    <s v="Id2085"/>
    <s v="Robson"/>
    <n v="28.785"/>
    <n v="8.82"/>
    <s v="No"/>
    <s v="No"/>
    <x v="0"/>
    <n v="0"/>
    <x v="1"/>
    <x v="1"/>
    <d v="2002-07-29T00:00:00"/>
    <n v="2457.21"/>
    <s v="tier - 2"/>
    <s v="tier - 3"/>
    <s v="R1024"/>
    <n v="20"/>
  </r>
  <r>
    <s v="Id2086"/>
    <s v="Galvan"/>
    <n v="50.38"/>
    <n v="5.8"/>
    <s v="No"/>
    <s v="No"/>
    <x v="0"/>
    <n v="0"/>
    <x v="1"/>
    <x v="0"/>
    <d v="1999-11-21T00:00:00"/>
    <n v="2438.06"/>
    <s v="tier - 2"/>
    <s v="tier - 3"/>
    <s v="R1013"/>
    <n v="23"/>
  </r>
  <r>
    <s v="Id2087"/>
    <s v="Walsh"/>
    <n v="35.200000000000003"/>
    <n v="4.28"/>
    <s v="No"/>
    <s v="No"/>
    <x v="0"/>
    <n v="0"/>
    <x v="1"/>
    <x v="0"/>
    <d v="1999-11-12T00:00:00"/>
    <n v="2416.96"/>
    <s v="tier - 2"/>
    <s v="tier - 2"/>
    <s v="R1011"/>
    <n v="23"/>
  </r>
  <r>
    <s v="Id2088"/>
    <s v="Teeuwen"/>
    <n v="35.72"/>
    <n v="5.5"/>
    <s v="Yes"/>
    <s v="No"/>
    <x v="0"/>
    <n v="0"/>
    <x v="1"/>
    <x v="0"/>
    <d v="2001-06-03T00:00:00"/>
    <n v="2404.73"/>
    <s v="tier - 2"/>
    <s v="tier - 3"/>
    <s v="R1012"/>
    <n v="22"/>
  </r>
  <r>
    <s v="Id2089"/>
    <s v="List"/>
    <n v="24.51"/>
    <n v="4.6900000000000004"/>
    <s v="No"/>
    <s v="No"/>
    <x v="0"/>
    <n v="0"/>
    <x v="1"/>
    <x v="2"/>
    <d v="1999-08-10T00:00:00"/>
    <n v="2396.1"/>
    <s v="tier - 2"/>
    <s v="tier - 3"/>
    <s v="R1019"/>
    <n v="23"/>
  </r>
  <r>
    <s v="Id2090"/>
    <s v="Shafar"/>
    <n v="23.844999999999999"/>
    <n v="4.43"/>
    <s v="No"/>
    <s v="No"/>
    <x v="0"/>
    <n v="0"/>
    <x v="1"/>
    <x v="2"/>
    <d v="1999-12-17T00:00:00"/>
    <n v="2395.17"/>
    <s v="tier - 2"/>
    <s v="tier - 3"/>
    <s v="R1014"/>
    <n v="23"/>
  </r>
  <r>
    <s v="Id2091"/>
    <s v="Copenhaver"/>
    <n v="15.68"/>
    <n v="6.16"/>
    <s v="Yes"/>
    <s v="No"/>
    <x v="0"/>
    <n v="1"/>
    <x v="1"/>
    <x v="3"/>
    <d v="1988-12-12T00:00:00"/>
    <n v="2373.3000000000002"/>
    <s v="tier - 2"/>
    <s v="tier - 2"/>
    <s v="R1013"/>
    <n v="34"/>
  </r>
  <r>
    <s v="Id2092"/>
    <s v="Stump"/>
    <n v="32.395000000000003"/>
    <n v="6.66"/>
    <s v="No"/>
    <s v="No"/>
    <x v="0"/>
    <n v="0"/>
    <x v="1"/>
    <x v="0"/>
    <d v="2002-11-05T00:00:00"/>
    <n v="2362.23"/>
    <s v="tier - 2"/>
    <s v="tier - 2"/>
    <s v="R1012"/>
    <n v="20"/>
  </r>
  <r>
    <s v="Id2093"/>
    <s v="Wehrman"/>
    <n v="23.655000000000001"/>
    <n v="5.92"/>
    <s v="No"/>
    <s v="No"/>
    <x v="0"/>
    <n v="1"/>
    <x v="1"/>
    <x v="2"/>
    <d v="1998-10-21T00:00:00"/>
    <n v="2352.9699999999998"/>
    <s v="tier - 2"/>
    <s v="tier - 3"/>
    <s v="R1012"/>
    <n v="24"/>
  </r>
  <r>
    <s v="Id2094"/>
    <s v="Sischo"/>
    <n v="28.4"/>
    <n v="5.97"/>
    <s v="No"/>
    <s v="No"/>
    <x v="1"/>
    <n v="1"/>
    <x v="1"/>
    <x v="1"/>
    <d v="2003-11-18T00:00:00"/>
    <n v="2331.52"/>
    <s v="tier - 2"/>
    <s v="tier - 3"/>
    <s v="R1011"/>
    <n v="19"/>
  </r>
  <r>
    <s v="Id2095"/>
    <s v="Fonti"/>
    <n v="35.42"/>
    <n v="4.6399999999999997"/>
    <s v="Yes"/>
    <s v="No"/>
    <x v="0"/>
    <n v="0"/>
    <x v="1"/>
    <x v="0"/>
    <d v="1996-12-17T00:00:00"/>
    <n v="2322.62"/>
    <s v="tier - 2"/>
    <s v="tier - 3"/>
    <s v="R1013"/>
    <n v="26"/>
  </r>
  <r>
    <s v="Id2096"/>
    <s v="Merlis"/>
    <n v="26.18"/>
    <n v="6.12"/>
    <s v="No"/>
    <s v="Yes"/>
    <x v="0"/>
    <n v="1"/>
    <x v="1"/>
    <x v="1"/>
    <d v="2004-09-06T00:00:00"/>
    <n v="2304"/>
    <s v="tier - 2"/>
    <s v="tier - 3"/>
    <s v="R1013"/>
    <n v="18"/>
  </r>
  <r>
    <s v="Id2097"/>
    <s v="Hasegawa"/>
    <n v="20.8"/>
    <n v="4.87"/>
    <s v="Yes"/>
    <s v="No"/>
    <x v="0"/>
    <n v="0"/>
    <x v="1"/>
    <x v="2"/>
    <d v="1996-11-28T00:00:00"/>
    <n v="2302.3000000000002"/>
    <s v="tier - 2"/>
    <s v="tier - 3"/>
    <s v="R1011"/>
    <n v="26"/>
  </r>
  <r>
    <s v="Id2098"/>
    <s v="Haselden"/>
    <n v="15.82"/>
    <n v="4.5999999999999996"/>
    <s v="No"/>
    <s v="No"/>
    <x v="0"/>
    <n v="0"/>
    <x v="1"/>
    <x v="3"/>
    <d v="1989-10-05T00:00:00"/>
    <n v="2295.2399999999998"/>
    <s v="tier - 2"/>
    <s v="tier - 3"/>
    <s v="R1013"/>
    <n v="33"/>
  </r>
  <r>
    <s v="Id2099"/>
    <s v="Simonson"/>
    <n v="17.670000000000002"/>
    <n v="4.78"/>
    <s v="No"/>
    <s v="No"/>
    <x v="0"/>
    <n v="0"/>
    <x v="1"/>
    <x v="3"/>
    <d v="1991-06-16T00:00:00"/>
    <n v="2277.7199999999998"/>
    <s v="tier - 2"/>
    <s v="tier - 3"/>
    <s v="R1013"/>
    <n v="31"/>
  </r>
  <r>
    <s v="Id2100"/>
    <s v="Montag"/>
    <n v="31.92"/>
    <n v="11.05"/>
    <s v="No"/>
    <s v="No"/>
    <x v="0"/>
    <n v="0"/>
    <x v="1"/>
    <x v="0"/>
    <d v="2002-11-12T00:00:00"/>
    <n v="2261.5700000000002"/>
    <s v="tier - 2"/>
    <s v="tier - 3"/>
    <s v="R1012"/>
    <n v="20"/>
  </r>
  <r>
    <s v="Id2101"/>
    <s v="Deroian"/>
    <n v="28.975000000000001"/>
    <n v="7.62"/>
    <s v="No"/>
    <s v="No"/>
    <x v="0"/>
    <n v="0"/>
    <x v="1"/>
    <x v="1"/>
    <d v="2002-07-15T00:00:00"/>
    <n v="2257.48"/>
    <s v="tier - 2"/>
    <s v="tier - 3"/>
    <s v="R1012"/>
    <n v="20"/>
  </r>
  <r>
    <s v="Id2102"/>
    <s v="Goetz"/>
    <n v="31.73"/>
    <n v="4.78"/>
    <s v="Yes"/>
    <s v="Yes"/>
    <x v="0"/>
    <n v="2"/>
    <x v="1"/>
    <x v="0"/>
    <d v="2000-12-11T00:00:00"/>
    <n v="2254.8000000000002"/>
    <s v="tier - 2"/>
    <s v="tier - 3"/>
    <s v="R1016"/>
    <n v="22"/>
  </r>
  <r>
    <s v="Id2103"/>
    <s v="Brady"/>
    <n v="28.88"/>
    <n v="6.09"/>
    <s v="Yes"/>
    <s v="Yes"/>
    <x v="0"/>
    <n v="2"/>
    <x v="1"/>
    <x v="1"/>
    <d v="2000-06-30T00:00:00"/>
    <n v="2250.84"/>
    <s v="tier - 2"/>
    <s v="tier - 3"/>
    <s v="R1018"/>
    <n v="22"/>
  </r>
  <r>
    <s v="Id2104"/>
    <s v="Moran"/>
    <n v="25.555"/>
    <n v="5.1100000000000003"/>
    <s v="No"/>
    <s v="No"/>
    <x v="1"/>
    <n v="1"/>
    <x v="1"/>
    <x v="1"/>
    <d v="2003-12-10T00:00:00"/>
    <n v="2221.56"/>
    <s v="tier - 2"/>
    <s v="tier - 3"/>
    <s v="R1012"/>
    <n v="19"/>
  </r>
  <r>
    <s v="Id2105"/>
    <s v="Strickler"/>
    <n v="37.29"/>
    <n v="4.46"/>
    <s v="No"/>
    <s v="Yes"/>
    <x v="0"/>
    <n v="1"/>
    <x v="1"/>
    <x v="0"/>
    <d v="2004-12-12T00:00:00"/>
    <n v="2219.4499999999998"/>
    <s v="tier - 2"/>
    <s v="tier - 3"/>
    <s v="R1013"/>
    <n v="18"/>
  </r>
  <r>
    <s v="Id2106"/>
    <s v="Simone"/>
    <n v="40.28"/>
    <n v="6.11"/>
    <s v="No"/>
    <s v="Yes"/>
    <x v="0"/>
    <n v="1"/>
    <x v="1"/>
    <x v="0"/>
    <d v="2004-09-25T00:00:00"/>
    <n v="2217.6"/>
    <s v="tier - 2"/>
    <s v="tier - 3"/>
    <s v="R1024"/>
    <n v="18"/>
  </r>
  <r>
    <s v="Id2107"/>
    <s v="Von Rock"/>
    <n v="40.185000000000002"/>
    <n v="4.66"/>
    <s v="No"/>
    <s v="Yes"/>
    <x v="0"/>
    <n v="1"/>
    <x v="1"/>
    <x v="0"/>
    <d v="2004-06-13T00:00:00"/>
    <n v="2217.4699999999998"/>
    <s v="tier - 2"/>
    <s v="tier - 3"/>
    <s v="R1024"/>
    <n v="18"/>
  </r>
  <r>
    <s v="Id2108"/>
    <s v="Woodard"/>
    <n v="23.57"/>
    <n v="6.14"/>
    <s v="No"/>
    <s v="No"/>
    <x v="0"/>
    <n v="0"/>
    <x v="1"/>
    <x v="2"/>
    <d v="1994-11-17T00:00:00"/>
    <n v="2213.21"/>
    <s v="tier - 2"/>
    <s v="tier - 3"/>
    <s v="R1013"/>
    <n v="28"/>
  </r>
  <r>
    <s v="Id2109"/>
    <s v="Li"/>
    <n v="35.625"/>
    <n v="6.21"/>
    <s v="No"/>
    <s v="Yes"/>
    <x v="0"/>
    <n v="1"/>
    <x v="1"/>
    <x v="0"/>
    <d v="2004-07-27T00:00:00"/>
    <n v="2211.13"/>
    <s v="tier - 2"/>
    <s v="tier - 3"/>
    <s v="R1024"/>
    <n v="18"/>
  </r>
  <r>
    <s v="Id2110"/>
    <s v="Sinda"/>
    <n v="33.155000000000001"/>
    <n v="4.5999999999999996"/>
    <s v="No"/>
    <s v="Yes"/>
    <x v="0"/>
    <n v="1"/>
    <x v="1"/>
    <x v="0"/>
    <d v="2004-08-06T00:00:00"/>
    <n v="2207.6999999999998"/>
    <s v="tier - 2"/>
    <s v="tier - 2"/>
    <s v="R1024"/>
    <n v="18"/>
  </r>
  <r>
    <s v="Id2111"/>
    <s v="Rydland"/>
    <n v="31.92"/>
    <n v="5.04"/>
    <s v="No"/>
    <s v="Yes"/>
    <x v="0"/>
    <n v="1"/>
    <x v="1"/>
    <x v="0"/>
    <d v="2004-11-13T00:00:00"/>
    <n v="2205.98"/>
    <s v="tier - 2"/>
    <s v="tier - 3"/>
    <s v="R1024"/>
    <n v="18"/>
  </r>
  <r>
    <s v="Id2112"/>
    <s v="Vespa"/>
    <n v="30.305"/>
    <n v="5.08"/>
    <s v="No"/>
    <s v="Yes"/>
    <x v="0"/>
    <n v="1"/>
    <x v="1"/>
    <x v="0"/>
    <d v="2004-10-28T00:00:00"/>
    <n v="2203.7399999999998"/>
    <s v="tier - 2"/>
    <s v="tier - 2"/>
    <s v="R1024"/>
    <n v="18"/>
  </r>
  <r>
    <s v="Id2113"/>
    <s v="Meadows"/>
    <n v="30.114999999999998"/>
    <n v="4.38"/>
    <s v="No"/>
    <s v="Yes"/>
    <x v="0"/>
    <n v="1"/>
    <x v="1"/>
    <x v="0"/>
    <d v="2004-08-06T00:00:00"/>
    <n v="2203.4699999999998"/>
    <s v="tier - 2"/>
    <s v="tier - 2"/>
    <s v="R1024"/>
    <n v="18"/>
  </r>
  <r>
    <s v="Id2114"/>
    <s v="Toppen"/>
    <n v="24.09"/>
    <n v="4.79"/>
    <s v="No"/>
    <s v="Yes"/>
    <x v="0"/>
    <n v="1"/>
    <x v="1"/>
    <x v="2"/>
    <d v="2004-07-27T00:00:00"/>
    <n v="2201.1"/>
    <s v="tier - 2"/>
    <s v="tier - 2"/>
    <s v="R1013"/>
    <n v="18"/>
  </r>
  <r>
    <s v="Id2115"/>
    <s v="Ermer"/>
    <n v="28.215"/>
    <n v="4.21"/>
    <s v="No"/>
    <s v="Yes"/>
    <x v="0"/>
    <n v="1"/>
    <x v="1"/>
    <x v="1"/>
    <d v="2004-09-12T00:00:00"/>
    <n v="2200.83"/>
    <s v="tier - 2"/>
    <s v="tier - 2"/>
    <s v="R1024"/>
    <n v="18"/>
  </r>
  <r>
    <s v="Id2116"/>
    <s v="Dionne"/>
    <n v="26.315000000000001"/>
    <n v="5.47"/>
    <s v="No"/>
    <s v="Yes"/>
    <x v="0"/>
    <n v="1"/>
    <x v="1"/>
    <x v="1"/>
    <d v="2004-09-03T00:00:00"/>
    <n v="2198.19"/>
    <s v="tier - 2"/>
    <s v="tier - 2"/>
    <s v="R1023"/>
    <n v="18"/>
  </r>
  <r>
    <s v="Id2117"/>
    <s v="Stasulli"/>
    <n v="25.08"/>
    <n v="5.09"/>
    <s v="No"/>
    <s v="Yes"/>
    <x v="0"/>
    <n v="1"/>
    <x v="1"/>
    <x v="1"/>
    <d v="2004-12-07T00:00:00"/>
    <n v="2196.4699999999998"/>
    <s v="tier - 2"/>
    <s v="tier - 2"/>
    <s v="R1024"/>
    <n v="18"/>
  </r>
  <r>
    <s v="Id2118"/>
    <s v="Duran"/>
    <n v="15.41"/>
    <n v="5.08"/>
    <s v="No"/>
    <s v="No"/>
    <x v="0"/>
    <n v="0"/>
    <x v="1"/>
    <x v="3"/>
    <d v="1991-12-16T00:00:00"/>
    <n v="2193.1999999999998"/>
    <s v="tier - 2"/>
    <s v="tier - 2"/>
    <s v="R1012"/>
    <n v="31"/>
  </r>
  <r>
    <s v="Id2119"/>
    <s v="Klundt"/>
    <n v="23.83"/>
    <n v="5.68"/>
    <s v="No"/>
    <s v="No"/>
    <x v="0"/>
    <n v="0"/>
    <x v="1"/>
    <x v="2"/>
    <d v="1994-09-27T00:00:00"/>
    <n v="2170.08"/>
    <s v="tier - 2"/>
    <s v="tier - 2"/>
    <s v="R1013"/>
    <n v="28"/>
  </r>
  <r>
    <s v="Id2120"/>
    <s v="Waters"/>
    <n v="36"/>
    <n v="4.66"/>
    <s v="No"/>
    <s v="Yes"/>
    <x v="0"/>
    <n v="1"/>
    <x v="1"/>
    <x v="0"/>
    <d v="2000-08-23T00:00:00"/>
    <n v="2166.73"/>
    <s v="tier - 2"/>
    <s v="tier - 2"/>
    <s v="R1011"/>
    <n v="22"/>
  </r>
  <r>
    <s v="Id2121"/>
    <s v="Rusk"/>
    <n v="28.82"/>
    <n v="5.59"/>
    <s v="No"/>
    <s v="Yes"/>
    <x v="0"/>
    <n v="1"/>
    <x v="1"/>
    <x v="1"/>
    <d v="2000-12-10T00:00:00"/>
    <n v="2156.75"/>
    <s v="tier - 2"/>
    <s v="tier - 2"/>
    <s v="R1013"/>
    <n v="22"/>
  </r>
  <r>
    <s v="Id2122"/>
    <s v="Gersbach"/>
    <n v="28.05"/>
    <n v="6.2"/>
    <s v="No"/>
    <s v="Yes"/>
    <x v="0"/>
    <n v="1"/>
    <x v="1"/>
    <x v="1"/>
    <d v="2000-11-29T00:00:00"/>
    <n v="2155.6799999999998"/>
    <s v="tier - 2"/>
    <s v="tier - 2"/>
    <s v="R1013"/>
    <n v="22"/>
  </r>
  <r>
    <s v="Id2123"/>
    <s v="Taylor-Watson"/>
    <n v="27.1"/>
    <n v="4.45"/>
    <s v="No"/>
    <s v="Yes"/>
    <x v="0"/>
    <n v="1"/>
    <x v="1"/>
    <x v="1"/>
    <d v="2000-10-22T00:00:00"/>
    <n v="2154.36"/>
    <s v="tier - 2"/>
    <s v="tier - 2"/>
    <s v="R1011"/>
    <n v="22"/>
  </r>
  <r>
    <s v="Id2124"/>
    <s v="Crawford"/>
    <n v="24.3"/>
    <n v="6.1"/>
    <s v="Yes"/>
    <s v="Yes"/>
    <x v="0"/>
    <n v="1"/>
    <x v="1"/>
    <x v="2"/>
    <d v="2000-12-27T00:00:00"/>
    <n v="2150.4699999999998"/>
    <s v="tier - 2"/>
    <s v="tier - 2"/>
    <s v="R1011"/>
    <n v="22"/>
  </r>
  <r>
    <s v="Id2125"/>
    <s v="Levitsky"/>
    <n v="30.72"/>
    <n v="6.06"/>
    <s v="No"/>
    <s v="Yes"/>
    <x v="0"/>
    <n v="1"/>
    <x v="1"/>
    <x v="0"/>
    <d v="2004-10-04T00:00:00"/>
    <n v="2144.85"/>
    <s v="tier - 2"/>
    <s v="tier - 2"/>
    <s v="R1011"/>
    <n v="18"/>
  </r>
  <r>
    <s v="Id2126"/>
    <s v="Carroll"/>
    <n v="37.43"/>
    <n v="4.5599999999999996"/>
    <s v="No"/>
    <s v="No"/>
    <x v="1"/>
    <n v="1"/>
    <x v="1"/>
    <x v="0"/>
    <d v="2003-08-19T00:00:00"/>
    <n v="2138.0700000000002"/>
    <s v="tier - 2"/>
    <s v="tier - 2"/>
    <s v="R1012"/>
    <n v="19"/>
  </r>
  <r>
    <s v="Id2127"/>
    <s v="Campos"/>
    <n v="25.74"/>
    <n v="6.41"/>
    <s v="Yes"/>
    <s v="No"/>
    <x v="1"/>
    <n v="1"/>
    <x v="1"/>
    <x v="1"/>
    <d v="1997-09-03T00:00:00"/>
    <n v="2137.65"/>
    <s v="tier - 2"/>
    <s v="tier - 2"/>
    <s v="R1013"/>
    <n v="25"/>
  </r>
  <r>
    <s v="Id2128"/>
    <s v="Flajslik"/>
    <n v="36.575000000000003"/>
    <n v="5.57"/>
    <s v="No"/>
    <s v="No"/>
    <x v="1"/>
    <n v="1"/>
    <x v="1"/>
    <x v="0"/>
    <d v="2003-09-26T00:00:00"/>
    <n v="2136.88"/>
    <s v="tier - 2"/>
    <s v="tier - 2"/>
    <s v="R1012"/>
    <n v="19"/>
  </r>
  <r>
    <s v="Id2129"/>
    <s v="Chua"/>
    <n v="35.15"/>
    <n v="5.47"/>
    <s v="No"/>
    <s v="No"/>
    <x v="1"/>
    <n v="1"/>
    <x v="1"/>
    <x v="0"/>
    <d v="2003-09-01T00:00:00"/>
    <n v="2134.9"/>
    <s v="tier - 2"/>
    <s v="tier - 2"/>
    <s v="R1012"/>
    <n v="19"/>
  </r>
  <r>
    <s v="Id2130"/>
    <s v="Wiltse"/>
    <n v="32.11"/>
    <n v="4.43"/>
    <s v="No"/>
    <s v="No"/>
    <x v="1"/>
    <n v="1"/>
    <x v="1"/>
    <x v="0"/>
    <d v="2003-12-22T00:00:00"/>
    <n v="2130.6799999999998"/>
    <s v="tier - 2"/>
    <s v="tier - 2"/>
    <s v="R1012"/>
    <n v="19"/>
  </r>
  <r>
    <s v="Id2131"/>
    <s v="Fisher"/>
    <n v="30.495000000000001"/>
    <n v="4.95"/>
    <s v="No"/>
    <s v="No"/>
    <x v="1"/>
    <n v="1"/>
    <x v="1"/>
    <x v="0"/>
    <d v="2003-08-30T00:00:00"/>
    <n v="2128.4299999999998"/>
    <s v="tier - 2"/>
    <s v="tier - 2"/>
    <s v="R1012"/>
    <n v="19"/>
  </r>
  <r>
    <s v="Id2132"/>
    <s v="Wilzbacher"/>
    <n v="29.24"/>
    <n v="4.04"/>
    <s v="No"/>
    <s v="Yes"/>
    <x v="0"/>
    <n v="1"/>
    <x v="1"/>
    <x v="1"/>
    <d v="2004-11-04T00:00:00"/>
    <n v="2118.61"/>
    <s v="tier - 2"/>
    <s v="tier - 2"/>
    <s v="R1012"/>
    <n v="18"/>
  </r>
  <r>
    <s v="Id2133"/>
    <s v="Thayer"/>
    <n v="22.515000000000001"/>
    <n v="5.93"/>
    <s v="No"/>
    <s v="No"/>
    <x v="1"/>
    <n v="1"/>
    <x v="1"/>
    <x v="2"/>
    <d v="2003-09-30T00:00:00"/>
    <n v="2117.34"/>
    <s v="tier - 2"/>
    <s v="tier - 2"/>
    <s v="R1012"/>
    <n v="19"/>
  </r>
  <r>
    <s v="Id2134"/>
    <s v="Brosseau"/>
    <n v="15.65"/>
    <n v="4.2300000000000004"/>
    <s v="No"/>
    <s v="No"/>
    <x v="0"/>
    <n v="0"/>
    <x v="1"/>
    <x v="3"/>
    <d v="1989-07-21T00:00:00"/>
    <n v="2106.2600000000002"/>
    <s v="tier - 2"/>
    <s v="tier - 2"/>
    <s v="R1013"/>
    <n v="33"/>
  </r>
  <r>
    <s v="Id2135"/>
    <s v="Phares"/>
    <n v="27.36"/>
    <n v="5.59"/>
    <s v="Yes"/>
    <s v="No"/>
    <x v="0"/>
    <n v="0"/>
    <x v="1"/>
    <x v="1"/>
    <d v="2001-11-28T00:00:00"/>
    <n v="2104.11"/>
    <s v="tier - 2"/>
    <s v="tier - 2"/>
    <s v="R1016"/>
    <n v="21"/>
  </r>
  <r>
    <s v="Id2136"/>
    <s v="Curley"/>
    <n v="22.3"/>
    <n v="4.8899999999999997"/>
    <s v="Yes"/>
    <s v="No"/>
    <x v="0"/>
    <n v="0"/>
    <x v="1"/>
    <x v="2"/>
    <d v="2001-06-22T00:00:00"/>
    <n v="2103.08"/>
    <s v="tier - 2"/>
    <s v="tier - 2"/>
    <s v="R1011"/>
    <n v="21"/>
  </r>
  <r>
    <s v="Id2137"/>
    <s v="Johnston"/>
    <n v="26.03"/>
    <n v="5.81"/>
    <s v="Yes"/>
    <s v="No"/>
    <x v="0"/>
    <n v="0"/>
    <x v="1"/>
    <x v="1"/>
    <d v="2001-08-14T00:00:00"/>
    <n v="2102.2600000000002"/>
    <s v="tier - 2"/>
    <s v="tier - 2"/>
    <s v="R1019"/>
    <n v="21"/>
  </r>
  <r>
    <s v="Id2138"/>
    <s v="Padula"/>
    <n v="27.74"/>
    <n v="4.29"/>
    <s v="No"/>
    <s v="Yes"/>
    <x v="0"/>
    <n v="1"/>
    <x v="1"/>
    <x v="1"/>
    <d v="2004-06-12T00:00:00"/>
    <n v="2094.1"/>
    <s v="tier - 2"/>
    <s v="tier - 2"/>
    <s v="R1025"/>
    <n v="18"/>
  </r>
  <r>
    <s v="Id2139"/>
    <s v="Gamirov"/>
    <n v="32.11"/>
    <n v="4.03"/>
    <s v="Yes"/>
    <s v="Yes"/>
    <x v="0"/>
    <n v="2"/>
    <x v="1"/>
    <x v="0"/>
    <d v="2000-07-26T00:00:00"/>
    <n v="2055.3200000000002"/>
    <s v="tier - 2"/>
    <s v="tier - 2"/>
    <s v="R1012"/>
    <n v="22"/>
  </r>
  <r>
    <s v="Id2140"/>
    <s v="Briot"/>
    <n v="25.175000000000001"/>
    <n v="6.29"/>
    <s v="Yes"/>
    <s v="Yes"/>
    <x v="0"/>
    <n v="2"/>
    <x v="1"/>
    <x v="1"/>
    <d v="2000-09-02T00:00:00"/>
    <n v="2045.69"/>
    <s v="tier - 2"/>
    <s v="tier - 2"/>
    <s v="R1012"/>
    <n v="22"/>
  </r>
  <r>
    <s v="Id2141"/>
    <s v="De Hueck"/>
    <n v="39.49"/>
    <n v="4.4800000000000004"/>
    <s v="Yes"/>
    <s v="No"/>
    <x v="0"/>
    <n v="0"/>
    <x v="1"/>
    <x v="0"/>
    <d v="2001-08-04T00:00:00"/>
    <n v="2026.97"/>
    <s v="tier - 2"/>
    <s v="tier - 2"/>
    <s v="R1013"/>
    <n v="21"/>
  </r>
  <r>
    <s v="Id2142"/>
    <s v="Putt"/>
    <n v="34.869999999999997"/>
    <n v="5.51"/>
    <s v="Yes"/>
    <s v="No"/>
    <x v="0"/>
    <n v="0"/>
    <x v="1"/>
    <x v="0"/>
    <d v="2001-09-06T00:00:00"/>
    <n v="2020.55"/>
    <s v="tier - 2"/>
    <s v="tier - 2"/>
    <s v="R1013"/>
    <n v="21"/>
  </r>
  <r>
    <s v="Id2143"/>
    <s v="Deiman"/>
    <n v="34.6"/>
    <n v="4.5"/>
    <s v="Yes"/>
    <s v="No"/>
    <x v="0"/>
    <n v="0"/>
    <x v="1"/>
    <x v="0"/>
    <d v="2001-07-01T00:00:00"/>
    <n v="2020.18"/>
    <s v="tier - 2"/>
    <s v="tier - 2"/>
    <s v="R1011"/>
    <n v="21"/>
  </r>
  <r>
    <s v="Id2144"/>
    <s v="Bonanni"/>
    <n v="25.8"/>
    <n v="6.29"/>
    <s v="Yes"/>
    <s v="No"/>
    <x v="0"/>
    <n v="0"/>
    <x v="1"/>
    <x v="1"/>
    <d v="2001-08-14T00:00:00"/>
    <n v="2007.95"/>
    <s v="tier - 2"/>
    <s v="tier - 2"/>
    <s v="R1011"/>
    <n v="21"/>
  </r>
  <r>
    <s v="Id2145"/>
    <s v="Stein"/>
    <n v="35.86"/>
    <n v="4.33"/>
    <s v="No"/>
    <s v="No"/>
    <x v="0"/>
    <n v="1"/>
    <x v="1"/>
    <x v="0"/>
    <d v="1998-09-14T00:00:00"/>
    <n v="1986.93"/>
    <s v="tier - 2"/>
    <s v="tier - 2"/>
    <s v="R1013"/>
    <n v="24"/>
  </r>
  <r>
    <s v="Id2146"/>
    <s v="Laumann"/>
    <n v="40.47"/>
    <n v="11.15"/>
    <s v="No"/>
    <s v="No"/>
    <x v="0"/>
    <n v="0"/>
    <x v="1"/>
    <x v="0"/>
    <d v="2002-09-29T00:00:00"/>
    <n v="1984.45"/>
    <s v="tier - 2"/>
    <s v="tier - 2"/>
    <s v="R1016"/>
    <n v="20"/>
  </r>
  <r>
    <s v="Id2147"/>
    <s v="Galaviz"/>
    <n v="32.01"/>
    <n v="6.45"/>
    <s v="No"/>
    <s v="No"/>
    <x v="0"/>
    <n v="1"/>
    <x v="1"/>
    <x v="0"/>
    <d v="1998-12-29T00:00:00"/>
    <n v="1981.58"/>
    <s v="tier - 2"/>
    <s v="tier - 2"/>
    <s v="R1013"/>
    <n v="24"/>
  </r>
  <r>
    <s v="Id2148"/>
    <s v="Piper"/>
    <n v="33"/>
    <n v="9.27"/>
    <s v="No"/>
    <s v="No"/>
    <x v="0"/>
    <n v="0"/>
    <x v="1"/>
    <x v="0"/>
    <d v="2002-07-16T00:00:00"/>
    <n v="1980.07"/>
    <s v="tier - 2"/>
    <s v="tier - 2"/>
    <s v="R1011"/>
    <n v="20"/>
  </r>
  <r>
    <s v="Id2149"/>
    <s v="Cantini"/>
    <n v="29.3"/>
    <n v="6.15"/>
    <s v="No"/>
    <s v="No"/>
    <x v="0"/>
    <n v="1"/>
    <x v="1"/>
    <x v="1"/>
    <d v="1998-09-29T00:00:00"/>
    <n v="1977.82"/>
    <s v="tier - 2"/>
    <s v="tier - 2"/>
    <s v="R1011"/>
    <n v="24"/>
  </r>
  <r>
    <s v="Id2150"/>
    <s v="Hartman"/>
    <n v="25.8"/>
    <n v="4.13"/>
    <s v="No"/>
    <s v="No"/>
    <x v="0"/>
    <n v="1"/>
    <x v="1"/>
    <x v="1"/>
    <d v="1998-10-05T00:00:00"/>
    <n v="1972.95"/>
    <s v="tier - 2"/>
    <s v="tier - 2"/>
    <s v="R1011"/>
    <n v="24"/>
  </r>
  <r>
    <s v="Id2151"/>
    <s v="Werhane"/>
    <n v="23.4"/>
    <n v="4.24"/>
    <s v="No"/>
    <s v="No"/>
    <x v="0"/>
    <n v="1"/>
    <x v="1"/>
    <x v="2"/>
    <d v="1998-09-28T00:00:00"/>
    <n v="1969.61"/>
    <s v="tier - 2"/>
    <s v="tier - 2"/>
    <s v="R1011"/>
    <n v="24"/>
  </r>
  <r>
    <s v="Id2152"/>
    <s v="Davies"/>
    <n v="27.93"/>
    <n v="9.8800000000000008"/>
    <s v="No"/>
    <s v="No"/>
    <x v="0"/>
    <n v="0"/>
    <x v="1"/>
    <x v="1"/>
    <d v="2002-07-29T00:00:00"/>
    <n v="1967.02"/>
    <s v="tier - 2"/>
    <s v="tier - 2"/>
    <s v="R1016"/>
    <n v="20"/>
  </r>
  <r>
    <s v="Id2153"/>
    <s v="Hummel"/>
    <n v="22"/>
    <n v="9.5"/>
    <s v="No"/>
    <s v="No"/>
    <x v="0"/>
    <n v="0"/>
    <x v="1"/>
    <x v="2"/>
    <d v="2002-09-07T00:00:00"/>
    <n v="1964.78"/>
    <s v="tier - 2"/>
    <s v="tier - 2"/>
    <s v="R1011"/>
    <n v="20"/>
  </r>
  <r>
    <s v="Id2154"/>
    <s v="Lutz"/>
    <n v="36.86"/>
    <n v="4.97"/>
    <s v="Yes"/>
    <s v="No"/>
    <x v="0"/>
    <n v="0"/>
    <x v="1"/>
    <x v="0"/>
    <d v="2001-12-09T00:00:00"/>
    <n v="1917.32"/>
    <s v="tier - 2"/>
    <s v="tier - 2"/>
    <s v="R1012"/>
    <n v="21"/>
  </r>
  <r>
    <s v="Id2155"/>
    <s v="Waters"/>
    <n v="31.254999999999999"/>
    <n v="5.49"/>
    <s v="Yes"/>
    <s v="No"/>
    <x v="0"/>
    <n v="0"/>
    <x v="1"/>
    <x v="0"/>
    <d v="2001-08-03T00:00:00"/>
    <n v="1909.53"/>
    <s v="tier - 2"/>
    <s v="tier - 2"/>
    <s v="R1012"/>
    <n v="21"/>
  </r>
  <r>
    <s v="Id2156"/>
    <s v="Viglienzoni"/>
    <n v="23.06"/>
    <n v="4.47"/>
    <s v="No"/>
    <s v="No"/>
    <x v="0"/>
    <n v="0"/>
    <x v="1"/>
    <x v="2"/>
    <d v="1994-10-06T00:00:00"/>
    <n v="1908.9"/>
    <s v="tier - 2"/>
    <s v="tier - 2"/>
    <s v="R1013"/>
    <n v="28"/>
  </r>
  <r>
    <s v="Id2157"/>
    <s v="Rathbun"/>
    <n v="28.975000000000001"/>
    <n v="4.34"/>
    <s v="Yes"/>
    <s v="No"/>
    <x v="0"/>
    <n v="0"/>
    <x v="1"/>
    <x v="1"/>
    <d v="2001-08-10T00:00:00"/>
    <n v="1906.36"/>
    <s v="tier - 2"/>
    <s v="tier - 2"/>
    <s v="R1012"/>
    <n v="21"/>
  </r>
  <r>
    <s v="Id2158"/>
    <s v="crane"/>
    <n v="33.299999999999997"/>
    <n v="9.49"/>
    <s v="No"/>
    <s v="No"/>
    <x v="0"/>
    <n v="0"/>
    <x v="1"/>
    <x v="0"/>
    <d v="2002-08-21T00:00:00"/>
    <n v="1880.49"/>
    <s v="tier - 2"/>
    <s v="tier - 2"/>
    <s v="R1011"/>
    <n v="20"/>
  </r>
  <r>
    <s v="Id2159"/>
    <s v="Conant"/>
    <n v="33"/>
    <n v="10.16"/>
    <s v="No"/>
    <s v="No"/>
    <x v="0"/>
    <n v="0"/>
    <x v="1"/>
    <x v="0"/>
    <d v="2002-08-29T00:00:00"/>
    <n v="1880.07"/>
    <s v="tier - 2"/>
    <s v="tier - 2"/>
    <s v="R1013"/>
    <n v="20"/>
  </r>
  <r>
    <s v="Id2160"/>
    <s v="Huyser-Wierenga"/>
    <n v="31.46"/>
    <n v="11.19"/>
    <s v="No"/>
    <s v="No"/>
    <x v="0"/>
    <n v="0"/>
    <x v="1"/>
    <x v="0"/>
    <d v="2002-10-29T00:00:00"/>
    <n v="1877.93"/>
    <s v="tier - 2"/>
    <s v="tier - 2"/>
    <s v="R1013"/>
    <n v="20"/>
  </r>
  <r>
    <s v="Id2161"/>
    <s v="Natalini"/>
    <n v="29.6"/>
    <n v="11.03"/>
    <s v="No"/>
    <s v="No"/>
    <x v="0"/>
    <n v="0"/>
    <x v="1"/>
    <x v="1"/>
    <d v="2002-09-22T00:00:00"/>
    <n v="1875.34"/>
    <s v="tier - 2"/>
    <s v="tier - 2"/>
    <s v="R1011"/>
    <n v="20"/>
  </r>
  <r>
    <s v="Id2162"/>
    <s v="Robbins"/>
    <n v="22.05"/>
    <n v="4.43"/>
    <s v="Yes"/>
    <s v="No"/>
    <x v="0"/>
    <n v="0"/>
    <x v="1"/>
    <x v="2"/>
    <d v="1996-07-02T00:00:00"/>
    <n v="1865.98"/>
    <s v="tier - 2"/>
    <s v="tier - 2"/>
    <s v="R1012"/>
    <n v="26"/>
  </r>
  <r>
    <s v="Id2163"/>
    <s v="Stanislav"/>
    <n v="27.06"/>
    <n v="6.14"/>
    <s v="No"/>
    <s v="Yes"/>
    <x v="0"/>
    <n v="1"/>
    <x v="1"/>
    <x v="1"/>
    <d v="2004-12-27T00:00:00"/>
    <n v="1863.45"/>
    <s v="tier - 2"/>
    <s v="tier - 2"/>
    <s v="R1025"/>
    <n v="18"/>
  </r>
  <r>
    <s v="Id2164"/>
    <s v="Meyer"/>
    <n v="20.49"/>
    <n v="4.87"/>
    <s v="No"/>
    <s v="No"/>
    <x v="0"/>
    <n v="0"/>
    <x v="1"/>
    <x v="2"/>
    <d v="1994-12-06T00:00:00"/>
    <n v="1850.55"/>
    <s v="tier - 2"/>
    <s v="tier - 2"/>
    <s v="R1012"/>
    <n v="28"/>
  </r>
  <r>
    <s v="Id2165"/>
    <s v="Mears"/>
    <n v="28.4"/>
    <n v="4.3"/>
    <s v="No"/>
    <s v="No"/>
    <x v="1"/>
    <n v="1"/>
    <x v="1"/>
    <x v="1"/>
    <d v="2003-07-20T00:00:00"/>
    <n v="1842.52"/>
    <s v="tier - 2"/>
    <s v="tier - 2"/>
    <s v="R1011"/>
    <n v="19"/>
  </r>
  <r>
    <s v="Id2166"/>
    <s v="Neill"/>
    <n v="41.91"/>
    <n v="6.19"/>
    <s v="No"/>
    <s v="No"/>
    <x v="0"/>
    <n v="0"/>
    <x v="1"/>
    <x v="0"/>
    <d v="1999-12-12T00:00:00"/>
    <n v="1837.28"/>
    <s v="tier - 2"/>
    <s v="tier - 2"/>
    <s v="R1013"/>
    <n v="23"/>
  </r>
  <r>
    <s v="Id2167"/>
    <s v="Tola"/>
    <n v="24.6"/>
    <n v="6.19"/>
    <s v="No"/>
    <s v="No"/>
    <x v="1"/>
    <n v="1"/>
    <x v="1"/>
    <x v="2"/>
    <d v="2003-08-04T00:00:00"/>
    <n v="1837.24"/>
    <s v="tier - 2"/>
    <s v="tier - 2"/>
    <s v="R1011"/>
    <n v="19"/>
  </r>
  <r>
    <s v="Id2168"/>
    <s v="Briskman"/>
    <n v="20.9"/>
    <n v="5.12"/>
    <s v="No"/>
    <s v="No"/>
    <x v="1"/>
    <n v="1"/>
    <x v="1"/>
    <x v="2"/>
    <d v="2003-08-11T00:00:00"/>
    <n v="1832.09"/>
    <s v="tier - 2"/>
    <s v="tier - 2"/>
    <s v="R1011"/>
    <n v="19"/>
  </r>
  <r>
    <s v="Id2169"/>
    <s v="Ritzenhein"/>
    <n v="34.4"/>
    <n v="4.04"/>
    <s v="No"/>
    <s v="No"/>
    <x v="0"/>
    <n v="0"/>
    <x v="1"/>
    <x v="0"/>
    <d v="1999-10-01T00:00:00"/>
    <n v="1826.84"/>
    <s v="tier - 2"/>
    <s v="tier - 2"/>
    <s v="R1011"/>
    <n v="23"/>
  </r>
  <r>
    <s v="Id2170"/>
    <s v="Malkowski"/>
    <n v="32.56"/>
    <n v="5.36"/>
    <s v="No"/>
    <s v="No"/>
    <x v="0"/>
    <n v="0"/>
    <x v="1"/>
    <x v="0"/>
    <d v="1999-11-17T00:00:00"/>
    <n v="1824.29"/>
    <s v="tier - 2"/>
    <s v="tier - 2"/>
    <s v="R1013"/>
    <n v="23"/>
  </r>
  <r>
    <s v="Id2171"/>
    <s v="Andreyko"/>
    <n v="27.98"/>
    <n v="4.38"/>
    <s v="No"/>
    <s v="Yes"/>
    <x v="0"/>
    <n v="1"/>
    <x v="1"/>
    <x v="1"/>
    <d v="2004-08-19T00:00:00"/>
    <n v="1822.54"/>
    <s v="tier - 2"/>
    <s v="tier - 2"/>
    <s v="R1012"/>
    <n v="18"/>
  </r>
  <r>
    <s v="Id2172"/>
    <s v="Landry"/>
    <n v="26.51"/>
    <n v="4.58"/>
    <s v="No"/>
    <s v="No"/>
    <x v="0"/>
    <n v="0"/>
    <x v="1"/>
    <x v="1"/>
    <d v="1999-09-25T00:00:00"/>
    <n v="1815.88"/>
    <s v="tier - 2"/>
    <s v="tier - 2"/>
    <s v="R1013"/>
    <n v="23"/>
  </r>
  <r>
    <s v="Id2173"/>
    <s v="Lozier"/>
    <n v="29.734999999999999"/>
    <n v="11.92"/>
    <s v="No"/>
    <s v="No"/>
    <x v="0"/>
    <n v="0"/>
    <x v="1"/>
    <x v="1"/>
    <d v="2002-12-13T00:00:00"/>
    <n v="1769.53"/>
    <s v="tier - 2"/>
    <s v="tier - 2"/>
    <s v="R1012"/>
    <n v="20"/>
  </r>
  <r>
    <s v="Id2174"/>
    <s v="O'Brien"/>
    <n v="40.5"/>
    <n v="5.4"/>
    <s v="No"/>
    <s v="No"/>
    <x v="1"/>
    <n v="1"/>
    <x v="1"/>
    <x v="0"/>
    <d v="2003-11-19T00:00:00"/>
    <n v="1759.34"/>
    <s v="tier - 2"/>
    <s v="tier - 2"/>
    <s v="R1011"/>
    <n v="19"/>
  </r>
  <r>
    <s v="Id2175"/>
    <s v="Rodas"/>
    <n v="25.64"/>
    <n v="4.76"/>
    <s v="No"/>
    <s v="No"/>
    <x v="0"/>
    <n v="1"/>
    <x v="1"/>
    <x v="1"/>
    <d v="1998-10-07T00:00:00"/>
    <n v="1756.6"/>
    <s v="tier - 2"/>
    <s v="tier - 2"/>
    <s v="R1013"/>
    <n v="24"/>
  </r>
  <r>
    <s v="Id2176"/>
    <s v="O'Connor"/>
    <n v="32.9"/>
    <n v="4.78"/>
    <s v="No"/>
    <s v="No"/>
    <x v="1"/>
    <n v="1"/>
    <x v="1"/>
    <x v="0"/>
    <d v="2003-09-26T00:00:00"/>
    <n v="1748.77"/>
    <s v="tier - 2"/>
    <s v="tier - 2"/>
    <s v="R1011"/>
    <n v="19"/>
  </r>
  <r>
    <s v="Id2177"/>
    <s v="White"/>
    <n v="29.8"/>
    <n v="4.26"/>
    <s v="No"/>
    <s v="No"/>
    <x v="1"/>
    <n v="1"/>
    <x v="1"/>
    <x v="1"/>
    <d v="2003-07-28T00:00:00"/>
    <n v="1744.47"/>
    <s v="tier - 2"/>
    <s v="tier - 2"/>
    <s v="R1011"/>
    <n v="19"/>
  </r>
  <r>
    <s v="Id2178"/>
    <s v="Davenport"/>
    <n v="28.9"/>
    <n v="5.85"/>
    <s v="No"/>
    <s v="No"/>
    <x v="1"/>
    <n v="1"/>
    <x v="1"/>
    <x v="1"/>
    <d v="2003-07-25T00:00:00"/>
    <n v="1743.21"/>
    <s v="tier - 2"/>
    <s v="tier - 2"/>
    <s v="R1011"/>
    <n v="19"/>
  </r>
  <r>
    <s v="Id2179"/>
    <s v="Karmen"/>
    <n v="24.7"/>
    <n v="5.32"/>
    <s v="No"/>
    <s v="No"/>
    <x v="1"/>
    <n v="1"/>
    <x v="1"/>
    <x v="2"/>
    <d v="2003-11-14T00:00:00"/>
    <n v="1737.38"/>
    <s v="tier - 2"/>
    <s v="tier - 2"/>
    <s v="R1011"/>
    <n v="19"/>
  </r>
  <r>
    <s v="Id2180"/>
    <s v="Miller"/>
    <n v="20.6"/>
    <n v="5.14"/>
    <s v="No"/>
    <s v="No"/>
    <x v="1"/>
    <n v="1"/>
    <x v="1"/>
    <x v="2"/>
    <d v="2003-11-09T00:00:00"/>
    <n v="1731.68"/>
    <s v="tier - 2"/>
    <s v="tier - 2"/>
    <s v="R1011"/>
    <n v="19"/>
  </r>
  <r>
    <s v="Id2181"/>
    <s v="Lippmann"/>
    <n v="18.600000000000001"/>
    <n v="5"/>
    <s v="No"/>
    <s v="No"/>
    <x v="1"/>
    <n v="1"/>
    <x v="1"/>
    <x v="2"/>
    <d v="2003-09-01T00:00:00"/>
    <n v="1728.9"/>
    <s v="tier - 2"/>
    <s v="tier - 2"/>
    <s v="R1011"/>
    <n v="19"/>
  </r>
  <r>
    <s v="Id2182"/>
    <s v="Klehm"/>
    <n v="17.8"/>
    <n v="4.55"/>
    <s v="No"/>
    <s v="No"/>
    <x v="1"/>
    <n v="1"/>
    <x v="1"/>
    <x v="3"/>
    <d v="2003-11-21T00:00:00"/>
    <n v="1727.79"/>
    <s v="tier - 2"/>
    <s v="tier - 2"/>
    <s v="R1011"/>
    <n v="19"/>
  </r>
  <r>
    <s v="Id2183"/>
    <s v="Murphy"/>
    <n v="35.200000000000003"/>
    <n v="5.97"/>
    <s v="No"/>
    <s v="Yes"/>
    <x v="0"/>
    <n v="1"/>
    <x v="1"/>
    <x v="0"/>
    <d v="2004-09-09T00:00:00"/>
    <n v="1727.54"/>
    <s v="tier - 2"/>
    <s v="tier - 2"/>
    <s v="R1013"/>
    <n v="18"/>
  </r>
  <r>
    <s v="Id2184"/>
    <s v="Desisa"/>
    <n v="33.770000000000003"/>
    <n v="4.0199999999999996"/>
    <s v="No"/>
    <s v="Yes"/>
    <x v="0"/>
    <n v="1"/>
    <x v="1"/>
    <x v="0"/>
    <d v="2004-10-21T00:00:00"/>
    <n v="1725.55"/>
    <s v="tier - 2"/>
    <s v="tier - 2"/>
    <s v="R1013"/>
    <n v="18"/>
  </r>
  <r>
    <s v="Id2185"/>
    <s v="Brooks"/>
    <n v="30.03"/>
    <n v="4.04"/>
    <s v="No"/>
    <s v="Yes"/>
    <x v="0"/>
    <n v="1"/>
    <x v="1"/>
    <x v="0"/>
    <d v="2004-09-11T00:00:00"/>
    <n v="1720.35"/>
    <s v="tier - 2"/>
    <s v="tier - 2"/>
    <s v="R1013"/>
    <n v="18"/>
  </r>
  <r>
    <s v="Id2186"/>
    <s v="Stone"/>
    <n v="29.37"/>
    <n v="5.54"/>
    <s v="No"/>
    <s v="Yes"/>
    <x v="0"/>
    <n v="1"/>
    <x v="1"/>
    <x v="1"/>
    <d v="2004-06-10T00:00:00"/>
    <n v="1719.44"/>
    <s v="tier - 2"/>
    <s v="tier - 2"/>
    <s v="R1013"/>
    <n v="18"/>
  </r>
  <r>
    <s v="Id2187"/>
    <s v="Weispfennig"/>
    <n v="28.5"/>
    <n v="4.03"/>
    <s v="No"/>
    <s v="Yes"/>
    <x v="0"/>
    <n v="1"/>
    <x v="1"/>
    <x v="1"/>
    <d v="2004-09-21T00:00:00"/>
    <n v="1712.23"/>
    <s v="tier - 2"/>
    <s v="tier - 2"/>
    <s v="R1016"/>
    <n v="18"/>
  </r>
  <r>
    <s v="Id2188"/>
    <s v="Sorrell"/>
    <n v="23.32"/>
    <n v="5.62"/>
    <s v="No"/>
    <s v="Yes"/>
    <x v="0"/>
    <n v="1"/>
    <x v="1"/>
    <x v="2"/>
    <d v="2004-09-19T00:00:00"/>
    <n v="1711.03"/>
    <s v="tier - 2"/>
    <s v="tier - 2"/>
    <s v="R1013"/>
    <n v="18"/>
  </r>
  <r>
    <s v="Id2189"/>
    <s v="Morris"/>
    <n v="26.125"/>
    <n v="5.27"/>
    <s v="No"/>
    <s v="Yes"/>
    <x v="0"/>
    <n v="1"/>
    <x v="1"/>
    <x v="1"/>
    <d v="2004-12-12T00:00:00"/>
    <n v="1708.93"/>
    <s v="tier - 2"/>
    <s v="tier - 2"/>
    <s v="R1019"/>
    <n v="18"/>
  </r>
  <r>
    <s v="Id2190"/>
    <s v="Marek"/>
    <n v="25.46"/>
    <n v="5.18"/>
    <s v="No"/>
    <s v="Yes"/>
    <x v="0"/>
    <n v="1"/>
    <x v="1"/>
    <x v="1"/>
    <d v="2004-10-17T00:00:00"/>
    <n v="1708"/>
    <s v="tier - 2"/>
    <s v="tier - 2"/>
    <s v="R1016"/>
    <n v="18"/>
  </r>
  <r>
    <s v="Id2191"/>
    <s v="Armstrong"/>
    <n v="23.75"/>
    <n v="5.27"/>
    <s v="No"/>
    <s v="Yes"/>
    <x v="0"/>
    <n v="1"/>
    <x v="1"/>
    <x v="2"/>
    <d v="2004-12-06T00:00:00"/>
    <n v="1705.62"/>
    <s v="tier - 2"/>
    <s v="tier - 2"/>
    <s v="R1015"/>
    <n v="18"/>
  </r>
  <r>
    <s v="Id2192"/>
    <s v="Werner"/>
    <n v="23.085000000000001"/>
    <n v="5.62"/>
    <s v="No"/>
    <s v="Yes"/>
    <x v="0"/>
    <n v="1"/>
    <x v="1"/>
    <x v="2"/>
    <d v="2004-12-14T00:00:00"/>
    <n v="1704.7"/>
    <s v="tier - 2"/>
    <s v="tier - 2"/>
    <s v="R1018"/>
    <n v="18"/>
  </r>
  <r>
    <s v="Id2193"/>
    <s v="Gries"/>
    <n v="22.99"/>
    <n v="5.0599999999999996"/>
    <s v="No"/>
    <s v="Yes"/>
    <x v="0"/>
    <n v="1"/>
    <x v="1"/>
    <x v="2"/>
    <d v="2004-11-07T00:00:00"/>
    <n v="1704.57"/>
    <s v="tier - 2"/>
    <s v="tier - 2"/>
    <s v="R1016"/>
    <n v="18"/>
  </r>
  <r>
    <s v="Id2194"/>
    <s v="Mills"/>
    <n v="21.47"/>
    <n v="4.6900000000000004"/>
    <s v="No"/>
    <s v="Yes"/>
    <x v="0"/>
    <n v="1"/>
    <x v="1"/>
    <x v="2"/>
    <d v="2004-12-10T00:00:00"/>
    <n v="1702.46"/>
    <s v="tier - 2"/>
    <s v="tier - 2"/>
    <s v="R1019"/>
    <n v="18"/>
  </r>
  <r>
    <s v="Id2195"/>
    <s v="Penny"/>
    <n v="15.96"/>
    <n v="5.44"/>
    <s v="No"/>
    <s v="Yes"/>
    <x v="0"/>
    <n v="1"/>
    <x v="1"/>
    <x v="3"/>
    <d v="2004-11-17T00:00:00"/>
    <n v="1694.8"/>
    <s v="tier - 2"/>
    <s v="tier - 2"/>
    <s v="R1015"/>
    <n v="18"/>
  </r>
  <r>
    <s v="Id2196"/>
    <s v="Hicks"/>
    <n v="39.5"/>
    <n v="5.05"/>
    <s v="No"/>
    <s v="Yes"/>
    <x v="0"/>
    <n v="1"/>
    <x v="1"/>
    <x v="0"/>
    <d v="2000-10-21T00:00:00"/>
    <n v="1682.6"/>
    <s v="tier - 2"/>
    <s v="tier - 2"/>
    <s v="R1011"/>
    <n v="22"/>
  </r>
  <r>
    <s v="Id2197"/>
    <s v="Masayesva"/>
    <n v="33.770000000000003"/>
    <n v="6"/>
    <s v="No"/>
    <s v="Yes"/>
    <x v="0"/>
    <n v="1"/>
    <x v="1"/>
    <x v="0"/>
    <d v="2000-06-10T00:00:00"/>
    <n v="1674.63"/>
    <s v="tier - 2"/>
    <s v="tier - 2"/>
    <s v="R1013"/>
    <n v="22"/>
  </r>
  <r>
    <s v="Id2198"/>
    <s v="Paavola"/>
    <n v="26.84"/>
    <n v="5.99"/>
    <s v="Yes"/>
    <s v="Yes"/>
    <x v="0"/>
    <n v="1"/>
    <x v="1"/>
    <x v="1"/>
    <d v="2000-10-23T00:00:00"/>
    <n v="1665"/>
    <s v="tier - 2"/>
    <s v="tier - 2"/>
    <s v="R1013"/>
    <n v="22"/>
  </r>
  <r>
    <s v="Id2199"/>
    <s v="Gehlsen"/>
    <n v="35.53"/>
    <n v="4.3600000000000003"/>
    <s v="No"/>
    <s v="No"/>
    <x v="1"/>
    <n v="1"/>
    <x v="1"/>
    <x v="0"/>
    <d v="2003-12-30T00:00:00"/>
    <n v="1646.43"/>
    <s v="tier - 2"/>
    <s v="tier - 2"/>
    <s v="R1012"/>
    <n v="19"/>
  </r>
  <r>
    <s v="Id2200"/>
    <s v="Roche"/>
    <n v="30.59"/>
    <n v="4.41"/>
    <s v="No"/>
    <s v="No"/>
    <x v="1"/>
    <n v="1"/>
    <x v="1"/>
    <x v="0"/>
    <d v="2003-08-21T00:00:00"/>
    <n v="1639.56"/>
    <s v="tier - 2"/>
    <s v="tier - 2"/>
    <s v="R1012"/>
    <n v="19"/>
  </r>
  <r>
    <s v="Id2201"/>
    <s v="Hearn"/>
    <n v="30.59"/>
    <n v="4.17"/>
    <s v="No"/>
    <s v="No"/>
    <x v="1"/>
    <n v="1"/>
    <x v="1"/>
    <x v="0"/>
    <d v="2003-09-16T00:00:00"/>
    <n v="1639.56"/>
    <s v="tier - 2"/>
    <s v="tier - 2"/>
    <s v="R1012"/>
    <n v="19"/>
  </r>
  <r>
    <s v="Id2202"/>
    <s v="Dimson"/>
    <n v="27.835000000000001"/>
    <n v="4.4400000000000004"/>
    <s v="No"/>
    <s v="No"/>
    <x v="1"/>
    <n v="1"/>
    <x v="1"/>
    <x v="1"/>
    <d v="2003-12-30T00:00:00"/>
    <n v="1635.73"/>
    <s v="tier - 2"/>
    <s v="tier - 2"/>
    <s v="R1012"/>
    <n v="19"/>
  </r>
  <r>
    <s v="Id2203"/>
    <s v="Slason"/>
    <n v="40.26"/>
    <n v="5.52"/>
    <s v="No"/>
    <s v="Yes"/>
    <x v="0"/>
    <n v="1"/>
    <x v="1"/>
    <x v="0"/>
    <d v="2004-06-13T00:00:00"/>
    <n v="1634.57"/>
    <s v="tier - 2"/>
    <s v="tier - 2"/>
    <s v="R1013"/>
    <n v="18"/>
  </r>
  <r>
    <s v="Id2204"/>
    <s v="Gibson"/>
    <n v="39.82"/>
    <n v="6.01"/>
    <s v="No"/>
    <s v="Yes"/>
    <x v="0"/>
    <n v="1"/>
    <x v="1"/>
    <x v="0"/>
    <d v="2004-08-08T00:00:00"/>
    <n v="1633.96"/>
    <s v="tier - 2"/>
    <s v="tier - 2"/>
    <s v="R1013"/>
    <n v="18"/>
  </r>
  <r>
    <s v="Id2205"/>
    <s v="Erdos"/>
    <n v="39.159999999999997"/>
    <n v="5.81"/>
    <s v="No"/>
    <s v="Yes"/>
    <x v="0"/>
    <n v="1"/>
    <x v="1"/>
    <x v="0"/>
    <d v="2004-12-13T00:00:00"/>
    <n v="1633.04"/>
    <s v="tier - 2"/>
    <s v="tier - 2"/>
    <s v="R1013"/>
    <n v="18"/>
  </r>
  <r>
    <s v="Id2206"/>
    <s v="Cushman"/>
    <n v="25.555"/>
    <n v="4.37"/>
    <s v="No"/>
    <s v="No"/>
    <x v="1"/>
    <n v="1"/>
    <x v="1"/>
    <x v="1"/>
    <d v="2003-09-16T00:00:00"/>
    <n v="1632.56"/>
    <s v="tier - 2"/>
    <s v="tier - 2"/>
    <s v="R1012"/>
    <n v="19"/>
  </r>
  <r>
    <s v="Id2207"/>
    <s v="Hammel"/>
    <n v="25.175000000000001"/>
    <n v="5.74"/>
    <s v="No"/>
    <s v="No"/>
    <x v="1"/>
    <n v="1"/>
    <x v="1"/>
    <x v="1"/>
    <d v="2003-10-03T00:00:00"/>
    <n v="1632.04"/>
    <s v="tier - 2"/>
    <s v="tier - 2"/>
    <s v="R1012"/>
    <n v="19"/>
  </r>
  <r>
    <s v="Id2208"/>
    <s v="Ytterstad"/>
    <n v="38.28"/>
    <n v="5.39"/>
    <s v="No"/>
    <s v="Yes"/>
    <x v="0"/>
    <n v="1"/>
    <x v="1"/>
    <x v="0"/>
    <d v="2004-07-09T00:00:00"/>
    <n v="1631.82"/>
    <s v="tier - 2"/>
    <s v="tier - 2"/>
    <s v="R1013"/>
    <n v="18"/>
  </r>
  <r>
    <s v="Id2209"/>
    <s v="Prince"/>
    <n v="38.17"/>
    <n v="4.07"/>
    <s v="No"/>
    <s v="Yes"/>
    <x v="0"/>
    <n v="1"/>
    <x v="1"/>
    <x v="0"/>
    <d v="2004-12-05T00:00:00"/>
    <n v="1631.67"/>
    <s v="tier - 2"/>
    <s v="tier - 2"/>
    <s v="R1013"/>
    <n v="18"/>
  </r>
  <r>
    <s v="Id2210"/>
    <s v="Freeman"/>
    <n v="36.85"/>
    <n v="5.49"/>
    <s v="No"/>
    <s v="Yes"/>
    <x v="0"/>
    <n v="1"/>
    <x v="1"/>
    <x v="0"/>
    <d v="2004-10-04T00:00:00"/>
    <n v="1629.83"/>
    <s v="tier - 2"/>
    <s v="tier - 2"/>
    <s v="R1013"/>
    <n v="18"/>
  </r>
  <r>
    <s v="Id2211"/>
    <s v="Petrulak"/>
    <n v="22.61"/>
    <n v="5.68"/>
    <s v="No"/>
    <s v="No"/>
    <x v="1"/>
    <n v="1"/>
    <x v="1"/>
    <x v="2"/>
    <d v="2003-07-17T00:00:00"/>
    <n v="1628.47"/>
    <s v="tier - 2"/>
    <s v="tier - 2"/>
    <s v="R1012"/>
    <n v="19"/>
  </r>
  <r>
    <s v="Id2212"/>
    <s v="Lloyd"/>
    <n v="21.754999999999999"/>
    <n v="6.09"/>
    <s v="No"/>
    <s v="No"/>
    <x v="1"/>
    <n v="1"/>
    <x v="1"/>
    <x v="2"/>
    <d v="2003-12-04T00:00:00"/>
    <n v="1627.28"/>
    <s v="tier - 2"/>
    <s v="tier - 2"/>
    <s v="R1012"/>
    <n v="19"/>
  </r>
  <r>
    <s v="Id2213"/>
    <s v="Zablocki"/>
    <n v="20.425000000000001"/>
    <n v="5.53"/>
    <s v="No"/>
    <s v="No"/>
    <x v="1"/>
    <n v="1"/>
    <x v="1"/>
    <x v="2"/>
    <d v="2003-09-09T00:00:00"/>
    <n v="1625.43"/>
    <s v="tier - 2"/>
    <s v="tier - 2"/>
    <s v="R1012"/>
    <n v="19"/>
  </r>
  <r>
    <s v="Id2214"/>
    <s v="Van Meter"/>
    <n v="31.35"/>
    <n v="4.28"/>
    <s v="No"/>
    <s v="Yes"/>
    <x v="0"/>
    <n v="1"/>
    <x v="1"/>
    <x v="0"/>
    <d v="2004-07-25T00:00:00"/>
    <n v="1622.19"/>
    <s v="tier - 2"/>
    <s v="tier - 2"/>
    <s v="R1013"/>
    <n v="18"/>
  </r>
  <r>
    <s v="Id2215"/>
    <s v="Babay"/>
    <n v="31.13"/>
    <n v="6.01"/>
    <s v="No"/>
    <s v="Yes"/>
    <x v="0"/>
    <n v="1"/>
    <x v="1"/>
    <x v="0"/>
    <d v="2004-08-21T00:00:00"/>
    <n v="1621.88"/>
    <s v="tier - 2"/>
    <s v="tier - 2"/>
    <s v="R1013"/>
    <n v="18"/>
  </r>
  <r>
    <s v="Id2216"/>
    <s v="Taylor"/>
    <n v="17.48"/>
    <n v="4.59"/>
    <s v="No"/>
    <s v="No"/>
    <x v="1"/>
    <n v="1"/>
    <x v="1"/>
    <x v="3"/>
    <d v="2003-09-14T00:00:00"/>
    <n v="1621.34"/>
    <s v="tier - 2"/>
    <s v="tier - 2"/>
    <s v="R1012"/>
    <n v="19"/>
  </r>
  <r>
    <s v="Id2217"/>
    <s v="Smith"/>
    <n v="22.57"/>
    <n v="5.8"/>
    <s v="Yes"/>
    <s v="No"/>
    <x v="0"/>
    <n v="1"/>
    <x v="1"/>
    <x v="2"/>
    <d v="1995-08-05T00:00:00"/>
    <n v="1617.16"/>
    <s v="tier - 2"/>
    <s v="tier - 2"/>
    <s v="R1013"/>
    <n v="27"/>
  </r>
  <r>
    <s v="Id2218"/>
    <s v="Moody"/>
    <n v="26.73"/>
    <n v="5.08"/>
    <s v="No"/>
    <s v="Yes"/>
    <x v="0"/>
    <n v="1"/>
    <x v="1"/>
    <x v="1"/>
    <d v="2004-07-22T00:00:00"/>
    <n v="1615.77"/>
    <s v="tier - 2"/>
    <s v="tier - 2"/>
    <s v="R1013"/>
    <n v="18"/>
  </r>
  <r>
    <s v="Id2219"/>
    <s v="Swierzbinski"/>
    <n v="20.79"/>
    <n v="5.84"/>
    <s v="No"/>
    <s v="Yes"/>
    <x v="0"/>
    <n v="1"/>
    <x v="1"/>
    <x v="2"/>
    <d v="2004-11-19T00:00:00"/>
    <n v="1607.51"/>
    <s v="tier - 2"/>
    <s v="tier - 2"/>
    <s v="R1013"/>
    <n v="18"/>
  </r>
  <r>
    <s v="Id2220"/>
    <s v="Schwartz"/>
    <n v="20.149999999999999"/>
    <n v="4.1500000000000004"/>
    <s v="No"/>
    <s v="No"/>
    <x v="0"/>
    <n v="1"/>
    <x v="1"/>
    <x v="2"/>
    <d v="1992-09-22T00:00:00"/>
    <n v="1566.88"/>
    <s v="tier - 2"/>
    <s v="tier - 2"/>
    <s v="R1013"/>
    <n v="30"/>
  </r>
  <r>
    <s v="Id2221"/>
    <s v="Sanseverino"/>
    <n v="36.85"/>
    <n v="4.3600000000000003"/>
    <s v="Yes"/>
    <s v="No"/>
    <x v="0"/>
    <n v="0"/>
    <x v="1"/>
    <x v="0"/>
    <d v="2001-12-05T00:00:00"/>
    <n v="1534.3"/>
    <s v="tier - 2"/>
    <s v="tier - 2"/>
    <s v="R1013"/>
    <n v="21"/>
  </r>
  <r>
    <s v="Id2222"/>
    <s v="Lawder"/>
    <n v="35.53"/>
    <n v="4.55"/>
    <s v="Yes"/>
    <s v="No"/>
    <x v="0"/>
    <n v="0"/>
    <x v="1"/>
    <x v="0"/>
    <d v="2001-06-02T00:00:00"/>
    <n v="1532.47"/>
    <s v="tier - 2"/>
    <s v="tier - 2"/>
    <s v="R1013"/>
    <n v="22"/>
  </r>
  <r>
    <s v="Id2223"/>
    <s v="Young"/>
    <n v="31.1"/>
    <n v="4.37"/>
    <s v="Yes"/>
    <s v="No"/>
    <x v="0"/>
    <n v="0"/>
    <x v="1"/>
    <x v="0"/>
    <d v="2001-07-07T00:00:00"/>
    <n v="1526.31"/>
    <s v="tier - 2"/>
    <s v="tier - 2"/>
    <s v="R1011"/>
    <n v="21"/>
  </r>
  <r>
    <s v="Id2224"/>
    <s v="Hoerner"/>
    <n v="23.21"/>
    <n v="5.24"/>
    <s v="Yes"/>
    <s v="No"/>
    <x v="0"/>
    <n v="0"/>
    <x v="1"/>
    <x v="2"/>
    <d v="2001-08-25T00:00:00"/>
    <n v="1515.34"/>
    <s v="tier - 2"/>
    <s v="tier - 2"/>
    <s v="R1013"/>
    <n v="21"/>
  </r>
  <r>
    <s v="Id2225"/>
    <s v="Benson"/>
    <n v="18.36"/>
    <n v="5.96"/>
    <s v="No"/>
    <s v="No"/>
    <x v="0"/>
    <n v="1"/>
    <x v="1"/>
    <x v="3"/>
    <d v="1998-06-19T00:00:00"/>
    <n v="1497"/>
    <s v="tier - 2"/>
    <s v="tier - 2"/>
    <s v="R1013"/>
    <n v="24"/>
  </r>
  <r>
    <s v="Id2226"/>
    <s v="Horton"/>
    <n v="15.92"/>
    <n v="4.76"/>
    <s v="Yes"/>
    <s v="No"/>
    <x v="0"/>
    <n v="1"/>
    <x v="1"/>
    <x v="3"/>
    <d v="1995-10-07T00:00:00"/>
    <n v="1493"/>
    <s v="tier - 2"/>
    <s v="tier - 2"/>
    <s v="R1013"/>
    <n v="27"/>
  </r>
  <r>
    <s v="Id2227"/>
    <s v="McGraw"/>
    <n v="15.17"/>
    <n v="4.3"/>
    <s v="Yes"/>
    <s v="No"/>
    <x v="1"/>
    <n v="1"/>
    <x v="1"/>
    <x v="3"/>
    <d v="1997-06-09T00:00:00"/>
    <n v="1481"/>
    <s v="tier - 2"/>
    <s v="tier - 2"/>
    <s v="R1012"/>
    <n v="25"/>
  </r>
  <r>
    <s v="Id2228"/>
    <s v="Beaulne"/>
    <n v="16.63"/>
    <n v="4.5"/>
    <s v="No"/>
    <s v="No"/>
    <x v="0"/>
    <n v="1"/>
    <x v="1"/>
    <x v="3"/>
    <d v="1998-12-07T00:00:00"/>
    <n v="1477"/>
    <s v="tier - 2"/>
    <s v="tier - 2"/>
    <s v="R1013"/>
    <n v="24"/>
  </r>
  <r>
    <s v="Id2229"/>
    <s v="Lunz"/>
    <n v="19.39"/>
    <n v="5.59"/>
    <s v="No"/>
    <s v="No"/>
    <x v="1"/>
    <n v="1"/>
    <x v="1"/>
    <x v="2"/>
    <d v="2003-06-20T00:00:00"/>
    <n v="1467"/>
    <s v="tier - 2"/>
    <s v="tier - 2"/>
    <s v="R1013"/>
    <n v="19"/>
  </r>
  <r>
    <s v="Id2230"/>
    <s v="Kyle"/>
    <n v="17.34"/>
    <n v="6.29"/>
    <s v="Yes"/>
    <s v="No"/>
    <x v="1"/>
    <n v="1"/>
    <x v="1"/>
    <x v="3"/>
    <d v="1997-06-19T00:00:00"/>
    <n v="1445"/>
    <s v="tier - 2"/>
    <s v="tier - 2"/>
    <s v="R1013"/>
    <n v="25"/>
  </r>
  <r>
    <s v="Id2231"/>
    <s v="Brackenwagen"/>
    <n v="17.940000000000001"/>
    <n v="4.1900000000000004"/>
    <s v="No"/>
    <s v="Yes"/>
    <x v="0"/>
    <n v="1"/>
    <x v="1"/>
    <x v="3"/>
    <d v="2000-09-01T00:00:00"/>
    <n v="1438"/>
    <s v="tier - 2"/>
    <s v="tier - 2"/>
    <s v="R1013"/>
    <n v="22"/>
  </r>
  <r>
    <s v="Id2232"/>
    <s v="Schmitt"/>
    <n v="16.670000000000002"/>
    <n v="4.7"/>
    <s v="Yes"/>
    <s v="No"/>
    <x v="1"/>
    <n v="1"/>
    <x v="1"/>
    <x v="3"/>
    <d v="1997-12-05T00:00:00"/>
    <n v="1422"/>
    <s v="tier - 2"/>
    <s v="tier - 2"/>
    <s v="R1013"/>
    <n v="25"/>
  </r>
  <r>
    <s v="Id2233"/>
    <s v="Borden"/>
    <n v="20.58"/>
    <n v="5.64"/>
    <s v="Yes"/>
    <s v="No"/>
    <x v="0"/>
    <n v="0"/>
    <x v="1"/>
    <x v="2"/>
    <d v="2001-08-23T00:00:00"/>
    <n v="1421"/>
    <s v="tier - 2"/>
    <s v="tier - 2"/>
    <s v="R1013"/>
    <n v="21"/>
  </r>
  <r>
    <s v="Id2234"/>
    <s v="McLean"/>
    <n v="16.5"/>
    <n v="4.1100000000000003"/>
    <s v="Yes"/>
    <s v="No"/>
    <x v="0"/>
    <n v="0"/>
    <x v="1"/>
    <x v="3"/>
    <d v="1996-06-23T00:00:00"/>
    <n v="1417"/>
    <s v="tier - 2"/>
    <s v="tier - 2"/>
    <s v="R1013"/>
    <n v="26"/>
  </r>
  <r>
    <s v="Id2235"/>
    <s v="Regan"/>
    <n v="15.41"/>
    <n v="5.43"/>
    <s v="Yes"/>
    <s v="No"/>
    <x v="1"/>
    <n v="1"/>
    <x v="1"/>
    <x v="3"/>
    <d v="1997-10-27T00:00:00"/>
    <n v="1402"/>
    <s v="tier - 2"/>
    <s v="tier - 2"/>
    <s v="R1011"/>
    <n v="25"/>
  </r>
  <r>
    <s v="Id2236"/>
    <s v="Koenis"/>
    <n v="24.59"/>
    <n v="4.38"/>
    <s v="No"/>
    <s v="No"/>
    <x v="0"/>
    <n v="1"/>
    <x v="1"/>
    <x v="2"/>
    <d v="1998-09-05T00:00:00"/>
    <n v="1400.44"/>
    <s v="tier - 2"/>
    <s v="tier - 2"/>
    <s v="R1013"/>
    <n v="24"/>
  </r>
  <r>
    <s v="Id2237"/>
    <s v="Kittaka"/>
    <n v="33.33"/>
    <n v="9.7899999999999991"/>
    <s v="No"/>
    <s v="No"/>
    <x v="0"/>
    <n v="0"/>
    <x v="1"/>
    <x v="0"/>
    <d v="2002-12-22T00:00:00"/>
    <n v="1391.53"/>
    <s v="tier - 2"/>
    <s v="tier - 2"/>
    <s v="R1013"/>
    <n v="20"/>
  </r>
  <r>
    <s v="Id2238"/>
    <s v="Concannon"/>
    <n v="18.5"/>
    <n v="11.84"/>
    <s v="No"/>
    <s v="No"/>
    <x v="0"/>
    <n v="0"/>
    <x v="1"/>
    <x v="2"/>
    <d v="2002-11-14T00:00:00"/>
    <n v="1390"/>
    <s v="tier - 2"/>
    <s v="tier - 2"/>
    <s v="R1013"/>
    <n v="20"/>
  </r>
  <r>
    <s v="Id2239"/>
    <s v="Johnson"/>
    <n v="18.579999999999998"/>
    <n v="6.22"/>
    <s v="No"/>
    <s v="No"/>
    <x v="0"/>
    <n v="0"/>
    <x v="1"/>
    <x v="2"/>
    <d v="1999-07-06T00:00:00"/>
    <n v="1389"/>
    <s v="tier - 2"/>
    <s v="tier - 2"/>
    <s v="R1013"/>
    <n v="23"/>
  </r>
  <r>
    <s v="Id2240"/>
    <s v="Schultz"/>
    <n v="16.64"/>
    <n v="10.01"/>
    <s v="No"/>
    <s v="No"/>
    <x v="0"/>
    <n v="0"/>
    <x v="1"/>
    <x v="3"/>
    <d v="2002-08-15T00:00:00"/>
    <n v="1382"/>
    <s v="tier - 2"/>
    <s v="tier - 2"/>
    <s v="R1013"/>
    <n v="20"/>
  </r>
  <r>
    <s v="Id2241"/>
    <s v="Brannigan"/>
    <n v="19.329999999999998"/>
    <n v="4.32"/>
    <s v="No"/>
    <s v="No"/>
    <x v="0"/>
    <n v="1"/>
    <x v="1"/>
    <x v="2"/>
    <d v="1998-12-03T00:00:00"/>
    <n v="1359"/>
    <s v="tier - 2"/>
    <s v="tier - 2"/>
    <s v="R1013"/>
    <n v="24"/>
  </r>
  <r>
    <s v="Id2242"/>
    <s v="Cavallo"/>
    <n v="21.26"/>
    <n v="5.65"/>
    <s v="Yes"/>
    <s v="No"/>
    <x v="1"/>
    <n v="1"/>
    <x v="1"/>
    <x v="2"/>
    <d v="1997-11-07T00:00:00"/>
    <n v="1341.16"/>
    <s v="tier - 2"/>
    <s v="tier - 2"/>
    <s v="R1012"/>
    <n v="25"/>
  </r>
  <r>
    <s v="Id2243"/>
    <s v="Chang"/>
    <n v="15.6"/>
    <n v="4.12"/>
    <s v="Yes"/>
    <s v="No"/>
    <x v="0"/>
    <n v="1"/>
    <x v="1"/>
    <x v="3"/>
    <d v="1995-07-30T00:00:00"/>
    <n v="1338"/>
    <s v="tier - 2"/>
    <s v="tier - 2"/>
    <s v="R1012"/>
    <n v="27"/>
  </r>
  <r>
    <s v="Id2244"/>
    <s v="Axelrod"/>
    <n v="24.39"/>
    <n v="6.24"/>
    <s v="No"/>
    <s v="No"/>
    <x v="0"/>
    <n v="1"/>
    <x v="1"/>
    <x v="2"/>
    <d v="1998-07-12T00:00:00"/>
    <n v="1332.61"/>
    <s v="tier - 2"/>
    <s v="tier - 2"/>
    <s v="R1013"/>
    <n v="24"/>
  </r>
  <r>
    <s v="Id2245"/>
    <s v="Davenport"/>
    <n v="24.75"/>
    <n v="4.83"/>
    <s v="No"/>
    <s v="No"/>
    <x v="0"/>
    <n v="0"/>
    <x v="1"/>
    <x v="2"/>
    <d v="1999-10-14T00:00:00"/>
    <n v="1329.17"/>
    <s v="tier - 2"/>
    <s v="tier - 2"/>
    <s v="R1013"/>
    <n v="23"/>
  </r>
  <r>
    <s v="Id2246"/>
    <s v="Roberge"/>
    <n v="20.88"/>
    <n v="7.4"/>
    <s v="No"/>
    <s v="No"/>
    <x v="0"/>
    <n v="0"/>
    <x v="1"/>
    <x v="2"/>
    <d v="2002-10-13T00:00:00"/>
    <n v="1315"/>
    <s v="tier - 2"/>
    <s v="tier - 2"/>
    <s v="R1013"/>
    <n v="20"/>
  </r>
  <r>
    <s v="Id2247"/>
    <s v="Schmidt"/>
    <n v="20.43"/>
    <n v="4.54"/>
    <s v="No"/>
    <s v="No"/>
    <x v="0"/>
    <n v="0"/>
    <x v="1"/>
    <x v="2"/>
    <d v="1999-12-02T00:00:00"/>
    <n v="1304"/>
    <s v="tier - 2"/>
    <s v="tier - 2"/>
    <s v="R1013"/>
    <n v="23"/>
  </r>
  <r>
    <s v="Id2248"/>
    <s v="Kosters"/>
    <n v="15.18"/>
    <n v="11.11"/>
    <s v="No"/>
    <s v="No"/>
    <x v="0"/>
    <n v="0"/>
    <x v="1"/>
    <x v="3"/>
    <d v="2002-12-10T00:00:00"/>
    <n v="1304"/>
    <s v="tier - 2"/>
    <s v="tier - 2"/>
    <s v="R1012"/>
    <n v="20"/>
  </r>
  <r>
    <s v="Id2249"/>
    <s v="Dykes"/>
    <n v="15.12"/>
    <n v="4.03"/>
    <s v="Yes"/>
    <s v="No"/>
    <x v="0"/>
    <n v="0"/>
    <x v="1"/>
    <x v="3"/>
    <d v="2001-11-29T00:00:00"/>
    <n v="1293"/>
    <s v="tier - 2"/>
    <s v="tier - 2"/>
    <s v="R1012"/>
    <n v="21"/>
  </r>
  <r>
    <s v="Id2250"/>
    <s v="Velan"/>
    <n v="23.88"/>
    <n v="4.51"/>
    <s v="No"/>
    <s v="No"/>
    <x v="0"/>
    <n v="1"/>
    <x v="1"/>
    <x v="2"/>
    <d v="1998-06-04T00:00:00"/>
    <n v="1290.93"/>
    <s v="tier - 2"/>
    <s v="tier - 2"/>
    <s v="R1013"/>
    <n v="25"/>
  </r>
  <r>
    <s v="Id2251"/>
    <s v="Goolik"/>
    <n v="16.13"/>
    <n v="5.56"/>
    <s v="No"/>
    <s v="Yes"/>
    <x v="0"/>
    <n v="1"/>
    <x v="1"/>
    <x v="3"/>
    <d v="2000-06-26T00:00:00"/>
    <n v="1286"/>
    <s v="tier - 2"/>
    <s v="tier - 2"/>
    <s v="R1013"/>
    <n v="22"/>
  </r>
  <r>
    <s v="Id2252"/>
    <s v="Bain"/>
    <n v="24.09"/>
    <n v="4.0999999999999996"/>
    <s v="No"/>
    <s v="Yes"/>
    <x v="0"/>
    <n v="1"/>
    <x v="1"/>
    <x v="2"/>
    <d v="2004-07-28T00:00:00"/>
    <n v="1285"/>
    <s v="tier - 2"/>
    <s v="tier - 2"/>
    <s v="R1013"/>
    <n v="18"/>
  </r>
  <r>
    <s v="Id2253"/>
    <s v="Wieck"/>
    <n v="19.43"/>
    <n v="5.85"/>
    <s v="No"/>
    <s v="Yes"/>
    <x v="0"/>
    <n v="1"/>
    <x v="1"/>
    <x v="2"/>
    <d v="2004-09-30T00:00:00"/>
    <n v="1283"/>
    <s v="tier - 2"/>
    <s v="tier - 2"/>
    <s v="R1013"/>
    <n v="18"/>
  </r>
  <r>
    <s v="Id2254"/>
    <s v="Friel"/>
    <n v="15.22"/>
    <n v="4.92"/>
    <s v="Yes"/>
    <s v="No"/>
    <x v="1"/>
    <n v="1"/>
    <x v="1"/>
    <x v="3"/>
    <d v="1997-10-26T00:00:00"/>
    <n v="1276"/>
    <s v="tier - 2"/>
    <s v="tier - 2"/>
    <s v="R1012"/>
    <n v="25"/>
  </r>
  <r>
    <s v="Id2255"/>
    <s v="Santandreu"/>
    <n v="20.72"/>
    <n v="9.4600000000000009"/>
    <s v="No"/>
    <s v="No"/>
    <x v="0"/>
    <n v="0"/>
    <x v="1"/>
    <x v="2"/>
    <d v="2002-12-04T00:00:00"/>
    <n v="1267"/>
    <s v="tier - 2"/>
    <s v="tier - 2"/>
    <s v="R1013"/>
    <n v="20"/>
  </r>
  <r>
    <s v="Id2256"/>
    <s v="Johnson"/>
    <n v="35.4"/>
    <n v="5.94"/>
    <s v="No"/>
    <s v="No"/>
    <x v="1"/>
    <n v="1"/>
    <x v="1"/>
    <x v="0"/>
    <d v="2003-11-21T00:00:00"/>
    <n v="1263.25"/>
    <s v="tier - 2"/>
    <s v="tier - 2"/>
    <s v="R1011"/>
    <n v="19"/>
  </r>
  <r>
    <s v="Id2257"/>
    <s v="Gerber"/>
    <n v="34.4"/>
    <n v="5.7"/>
    <s v="No"/>
    <s v="No"/>
    <x v="1"/>
    <n v="1"/>
    <x v="1"/>
    <x v="0"/>
    <d v="2003-08-15T00:00:00"/>
    <n v="1261.8599999999999"/>
    <s v="tier - 2"/>
    <s v="tier - 2"/>
    <s v="R1011"/>
    <n v="19"/>
  </r>
  <r>
    <s v="Id2258"/>
    <s v="Benadum"/>
    <n v="34.1"/>
    <n v="4.13"/>
    <s v="No"/>
    <s v="No"/>
    <x v="1"/>
    <n v="1"/>
    <x v="1"/>
    <x v="0"/>
    <d v="2003-10-30T00:00:00"/>
    <n v="1261.44"/>
    <s v="tier - 2"/>
    <s v="tier - 2"/>
    <s v="R1011"/>
    <n v="19"/>
  </r>
  <r>
    <s v="Id2259"/>
    <s v="Ragazzini"/>
    <n v="30.4"/>
    <n v="4.7699999999999996"/>
    <s v="No"/>
    <s v="No"/>
    <x v="1"/>
    <n v="1"/>
    <x v="1"/>
    <x v="0"/>
    <d v="2003-10-13T00:00:00"/>
    <n v="1256.3"/>
    <s v="tier - 2"/>
    <s v="tier - 2"/>
    <s v="R1011"/>
    <n v="19"/>
  </r>
  <r>
    <s v="Id2260"/>
    <s v="Kessinger"/>
    <n v="28.7"/>
    <n v="4.99"/>
    <s v="No"/>
    <s v="No"/>
    <x v="1"/>
    <n v="1"/>
    <x v="1"/>
    <x v="1"/>
    <d v="2003-12-10T00:00:00"/>
    <n v="1253.94"/>
    <s v="tier - 2"/>
    <s v="tier - 2"/>
    <s v="R1011"/>
    <n v="19"/>
  </r>
  <r>
    <s v="Id2261"/>
    <s v="Bezgin"/>
    <n v="17.440000000000001"/>
    <n v="4.42"/>
    <s v="Yes"/>
    <s v="No"/>
    <x v="1"/>
    <n v="1"/>
    <x v="1"/>
    <x v="3"/>
    <d v="1997-11-04T00:00:00"/>
    <n v="1253"/>
    <s v="tier - 2"/>
    <s v="tier - 2"/>
    <s v="R1013"/>
    <n v="25"/>
  </r>
  <r>
    <s v="Id2262"/>
    <s v="Woldesilassie"/>
    <n v="27.6"/>
    <n v="4.01"/>
    <s v="No"/>
    <s v="No"/>
    <x v="1"/>
    <n v="1"/>
    <x v="1"/>
    <x v="1"/>
    <d v="2003-09-15T00:00:00"/>
    <n v="1252.4100000000001"/>
    <s v="tier - 2"/>
    <s v="tier - 2"/>
    <s v="R1011"/>
    <n v="19"/>
  </r>
  <r>
    <s v="Id2263"/>
    <s v="Ruiz Herrero"/>
    <n v="20.7"/>
    <n v="4.49"/>
    <s v="No"/>
    <s v="No"/>
    <x v="1"/>
    <n v="1"/>
    <x v="1"/>
    <x v="2"/>
    <d v="2003-09-08T00:00:00"/>
    <n v="1242.82"/>
    <s v="tier - 2"/>
    <s v="tier - 2"/>
    <s v="R1011"/>
    <n v="19"/>
  </r>
  <r>
    <s v="Id2264"/>
    <s v="Bin Alias"/>
    <n v="20.3"/>
    <n v="6.37"/>
    <s v="No"/>
    <s v="No"/>
    <x v="1"/>
    <n v="1"/>
    <x v="1"/>
    <x v="2"/>
    <d v="2003-09-15T00:00:00"/>
    <n v="1242.26"/>
    <s v="tier - 2"/>
    <s v="tier - 2"/>
    <s v="R1011"/>
    <n v="19"/>
  </r>
  <r>
    <s v="Id2265"/>
    <s v="Fischer-Daly"/>
    <n v="19.8"/>
    <n v="5.12"/>
    <s v="No"/>
    <s v="No"/>
    <x v="1"/>
    <n v="1"/>
    <x v="1"/>
    <x v="2"/>
    <d v="2003-08-02T00:00:00"/>
    <n v="1241.57"/>
    <s v="tier - 2"/>
    <s v="tier - 2"/>
    <s v="R1011"/>
    <n v="19"/>
  </r>
  <r>
    <s v="Id2266"/>
    <s v="Pulliam"/>
    <n v="21.87"/>
    <n v="8.59"/>
    <s v="No"/>
    <s v="No"/>
    <x v="0"/>
    <n v="0"/>
    <x v="1"/>
    <x v="2"/>
    <d v="2002-07-01T00:00:00"/>
    <n v="1241"/>
    <s v="tier - 2"/>
    <s v="tier - 2"/>
    <s v="R1013"/>
    <n v="20"/>
  </r>
  <r>
    <s v="Id2267"/>
    <s v="Guisinger"/>
    <n v="16.600000000000001"/>
    <n v="5.87"/>
    <s v="No"/>
    <s v="No"/>
    <x v="0"/>
    <n v="1"/>
    <x v="1"/>
    <x v="3"/>
    <d v="1998-10-11T00:00:00"/>
    <n v="1240"/>
    <s v="tier - 2"/>
    <s v="tier - 2"/>
    <s v="R1012"/>
    <n v="24"/>
  </r>
  <r>
    <s v="Id2268"/>
    <s v="Arnerich"/>
    <n v="21.98"/>
    <n v="7.03"/>
    <s v="No"/>
    <s v="No"/>
    <x v="0"/>
    <n v="0"/>
    <x v="1"/>
    <x v="2"/>
    <d v="2002-12-12T00:00:00"/>
    <n v="1237"/>
    <s v="tier - 2"/>
    <s v="tier - 2"/>
    <s v="R1013"/>
    <n v="20"/>
  </r>
  <r>
    <s v="Id2269"/>
    <s v="Lynch"/>
    <n v="19.7"/>
    <n v="5.51"/>
    <s v="No"/>
    <s v="No"/>
    <x v="0"/>
    <n v="1"/>
    <x v="1"/>
    <x v="2"/>
    <d v="1998-07-13T00:00:00"/>
    <n v="1234"/>
    <s v="tier - 2"/>
    <s v="tier - 2"/>
    <s v="R1013"/>
    <n v="24"/>
  </r>
  <r>
    <s v="Id2270"/>
    <s v="Reilly"/>
    <n v="19.21"/>
    <n v="4.76"/>
    <s v="No"/>
    <s v="Yes"/>
    <x v="0"/>
    <n v="1"/>
    <x v="1"/>
    <x v="2"/>
    <d v="2004-10-16T00:00:00"/>
    <n v="1228"/>
    <s v="tier - 2"/>
    <s v="tier - 2"/>
    <s v="R1012"/>
    <n v="18"/>
  </r>
  <r>
    <s v="Id2271"/>
    <s v="Nolette"/>
    <n v="19.3"/>
    <n v="4.7"/>
    <s v="No"/>
    <s v="Yes"/>
    <x v="0"/>
    <n v="1"/>
    <x v="1"/>
    <x v="2"/>
    <d v="2004-07-09T00:00:00"/>
    <n v="1224"/>
    <s v="tier - 2"/>
    <s v="tier - 2"/>
    <s v="R1013"/>
    <n v="18"/>
  </r>
  <r>
    <s v="Id2272"/>
    <s v="Chabrier"/>
    <n v="16.22"/>
    <n v="6.21"/>
    <s v="Yes"/>
    <s v="No"/>
    <x v="0"/>
    <n v="0"/>
    <x v="1"/>
    <x v="3"/>
    <d v="1996-11-04T00:00:00"/>
    <n v="1220"/>
    <s v="tier - 2"/>
    <s v="tier - 2"/>
    <s v="R1012"/>
    <n v="26"/>
  </r>
  <r>
    <s v="Id2273"/>
    <s v="Lee"/>
    <n v="17.12"/>
    <n v="4.5199999999999996"/>
    <s v="No"/>
    <s v="Yes"/>
    <x v="0"/>
    <n v="1"/>
    <x v="1"/>
    <x v="3"/>
    <d v="2004-06-02T00:00:00"/>
    <n v="1210"/>
    <s v="tier - 2"/>
    <s v="tier - 2"/>
    <s v="R1013"/>
    <n v="19"/>
  </r>
  <r>
    <s v="Id2274"/>
    <s v="Knotts"/>
    <n v="19.07"/>
    <n v="5.45"/>
    <s v="No"/>
    <s v="No"/>
    <x v="0"/>
    <n v="1"/>
    <x v="1"/>
    <x v="2"/>
    <d v="1992-10-06T00:00:00"/>
    <n v="1200.55"/>
    <s v="tier - 2"/>
    <s v="tier - 2"/>
    <s v="R1013"/>
    <n v="30"/>
  </r>
  <r>
    <s v="Id2275"/>
    <s v="Pultorak"/>
    <n v="15.56"/>
    <n v="4.42"/>
    <s v="No"/>
    <s v="No"/>
    <x v="0"/>
    <n v="0"/>
    <x v="1"/>
    <x v="3"/>
    <d v="1999-06-28T00:00:00"/>
    <n v="1200"/>
    <s v="tier - 2"/>
    <s v="tier - 2"/>
    <s v="R1012"/>
    <n v="23"/>
  </r>
  <r>
    <s v="Id2276"/>
    <s v="Maxon"/>
    <n v="22.76"/>
    <n v="9.44"/>
    <s v="No"/>
    <s v="No"/>
    <x v="0"/>
    <n v="0"/>
    <x v="1"/>
    <x v="2"/>
    <d v="2002-08-26T00:00:00"/>
    <n v="1191"/>
    <s v="tier - 2"/>
    <s v="tier - 2"/>
    <s v="R1013"/>
    <n v="20"/>
  </r>
  <r>
    <s v="Id2277"/>
    <s v="Kraai"/>
    <n v="22.79"/>
    <n v="6.15"/>
    <s v="Yes"/>
    <s v="No"/>
    <x v="1"/>
    <n v="1"/>
    <x v="1"/>
    <x v="2"/>
    <d v="1997-06-28T00:00:00"/>
    <n v="1178.07"/>
    <s v="tier - 2"/>
    <s v="tier - 2"/>
    <s v="R1013"/>
    <n v="25"/>
  </r>
  <r>
    <s v="Id2278"/>
    <s v="Larosa"/>
    <n v="17.41"/>
    <n v="5.13"/>
    <s v="Yes"/>
    <s v="No"/>
    <x v="0"/>
    <n v="0"/>
    <x v="1"/>
    <x v="3"/>
    <d v="1996-08-11T00:00:00"/>
    <n v="1178"/>
    <s v="tier - 2"/>
    <s v="tier - 2"/>
    <s v="R1013"/>
    <n v="26"/>
  </r>
  <r>
    <s v="Id2279"/>
    <s v="King"/>
    <n v="19.32"/>
    <n v="4.96"/>
    <s v="Yes"/>
    <s v="No"/>
    <x v="0"/>
    <n v="0"/>
    <x v="1"/>
    <x v="2"/>
    <d v="2001-11-12T00:00:00"/>
    <n v="1167"/>
    <s v="tier - 2"/>
    <s v="tier - 2"/>
    <s v="R1013"/>
    <n v="21"/>
  </r>
  <r>
    <s v="Id2280"/>
    <s v="Haney"/>
    <n v="18.25"/>
    <n v="10.95"/>
    <s v="No"/>
    <s v="No"/>
    <x v="0"/>
    <n v="0"/>
    <x v="1"/>
    <x v="3"/>
    <d v="2002-06-11T00:00:00"/>
    <n v="1165"/>
    <s v="tier - 2"/>
    <s v="tier - 2"/>
    <s v="R1012"/>
    <n v="20"/>
  </r>
  <r>
    <s v="Id2281"/>
    <s v="Boulay"/>
    <n v="53.13"/>
    <n v="4.4400000000000004"/>
    <s v="No"/>
    <s v="Yes"/>
    <x v="0"/>
    <n v="1"/>
    <x v="1"/>
    <x v="0"/>
    <d v="2004-11-11T00:00:00"/>
    <n v="1163.46"/>
    <s v="tier - 2"/>
    <s v="tier - 2"/>
    <s v="R1013"/>
    <n v="18"/>
  </r>
  <r>
    <s v="Id2282"/>
    <s v="Peters"/>
    <n v="20.46"/>
    <n v="4.0199999999999996"/>
    <s v="No"/>
    <s v="No"/>
    <x v="0"/>
    <n v="0"/>
    <x v="1"/>
    <x v="2"/>
    <d v="1994-07-26T00:00:00"/>
    <n v="1158.32"/>
    <s v="tier - 2"/>
    <s v="tier - 2"/>
    <s v="R1013"/>
    <n v="28"/>
  </r>
  <r>
    <s v="Id2283"/>
    <s v="Luy"/>
    <n v="43.01"/>
    <n v="5.44"/>
    <s v="No"/>
    <s v="Yes"/>
    <x v="0"/>
    <n v="1"/>
    <x v="1"/>
    <x v="0"/>
    <d v="2004-07-18T00:00:00"/>
    <n v="1149.4000000000001"/>
    <s v="tier - 2"/>
    <s v="tier - 2"/>
    <s v="R1013"/>
    <n v="18"/>
  </r>
  <r>
    <s v="Id2284"/>
    <s v="Fava"/>
    <n v="15.01"/>
    <n v="4.1500000000000004"/>
    <s v="No"/>
    <s v="No"/>
    <x v="1"/>
    <n v="1"/>
    <x v="1"/>
    <x v="3"/>
    <d v="2003-06-12T00:00:00"/>
    <n v="1149"/>
    <s v="tier - 2"/>
    <s v="tier - 2"/>
    <s v="R1012"/>
    <n v="19"/>
  </r>
  <r>
    <s v="Id2285"/>
    <s v="Montoya"/>
    <n v="41.14"/>
    <n v="6.02"/>
    <s v="No"/>
    <s v="Yes"/>
    <x v="0"/>
    <n v="1"/>
    <x v="1"/>
    <x v="0"/>
    <d v="2004-06-10T00:00:00"/>
    <n v="1146.8"/>
    <s v="tier - 2"/>
    <s v="tier - 2"/>
    <s v="R1013"/>
    <n v="18"/>
  </r>
  <r>
    <s v="Id2286"/>
    <s v="Bain"/>
    <n v="16.55"/>
    <n v="7.73"/>
    <s v="No"/>
    <s v="No"/>
    <x v="0"/>
    <n v="0"/>
    <x v="1"/>
    <x v="3"/>
    <d v="2002-10-01T00:00:00"/>
    <n v="1142"/>
    <s v="tier - 2"/>
    <s v="tier - 2"/>
    <s v="R1011"/>
    <n v="20"/>
  </r>
  <r>
    <s v="Id2287"/>
    <s v="Albertson"/>
    <n v="37.29"/>
    <n v="5.03"/>
    <s v="No"/>
    <s v="Yes"/>
    <x v="0"/>
    <n v="1"/>
    <x v="1"/>
    <x v="0"/>
    <d v="2004-09-12T00:00:00"/>
    <n v="1141.45"/>
    <s v="tier - 2"/>
    <s v="tier - 2"/>
    <s v="R1013"/>
    <n v="18"/>
  </r>
  <r>
    <s v="Id2288"/>
    <s v="Barger"/>
    <n v="16.739999999999998"/>
    <n v="4.08"/>
    <s v="Yes"/>
    <s v="No"/>
    <x v="0"/>
    <n v="0"/>
    <x v="1"/>
    <x v="3"/>
    <d v="2001-10-25T00:00:00"/>
    <n v="1141"/>
    <s v="tier - 2"/>
    <s v="tier - 2"/>
    <s v="R1013"/>
    <n v="21"/>
  </r>
  <r>
    <s v="Id2289"/>
    <s v="Fraioli"/>
    <n v="34.43"/>
    <n v="4.2699999999999996"/>
    <s v="No"/>
    <s v="Yes"/>
    <x v="0"/>
    <n v="1"/>
    <x v="1"/>
    <x v="0"/>
    <d v="2004-11-27T00:00:00"/>
    <n v="1137.47"/>
    <s v="tier - 2"/>
    <s v="tier - 2"/>
    <s v="R1013"/>
    <n v="18"/>
  </r>
  <r>
    <s v="Id2290"/>
    <s v="April"/>
    <n v="34.1"/>
    <n v="4.07"/>
    <s v="No"/>
    <s v="Yes"/>
    <x v="0"/>
    <n v="1"/>
    <x v="1"/>
    <x v="0"/>
    <d v="2004-10-15T00:00:00"/>
    <n v="1137.01"/>
    <s v="tier - 2"/>
    <s v="tier - 2"/>
    <s v="R1013"/>
    <n v="18"/>
  </r>
  <r>
    <s v="Id2291"/>
    <s v="King"/>
    <n v="19.3"/>
    <n v="10.36"/>
    <s v="No"/>
    <s v="No"/>
    <x v="0"/>
    <n v="0"/>
    <x v="1"/>
    <x v="2"/>
    <d v="2002-08-11T00:00:00"/>
    <n v="1137"/>
    <s v="tier - 2"/>
    <s v="tier - 2"/>
    <s v="R1013"/>
    <n v="20"/>
  </r>
  <r>
    <s v="Id2292"/>
    <s v="Talhelm"/>
    <n v="33.659999999999997"/>
    <n v="5.71"/>
    <s v="No"/>
    <s v="Yes"/>
    <x v="0"/>
    <n v="1"/>
    <x v="1"/>
    <x v="0"/>
    <d v="2004-11-28T00:00:00"/>
    <n v="1136.4000000000001"/>
    <s v="tier - 2"/>
    <s v="tier - 2"/>
    <s v="R1013"/>
    <n v="18"/>
  </r>
  <r>
    <s v="Id2293"/>
    <s v="Regnier"/>
    <n v="33.33"/>
    <n v="6.08"/>
    <s v="No"/>
    <s v="Yes"/>
    <x v="0"/>
    <n v="1"/>
    <x v="1"/>
    <x v="0"/>
    <d v="2004-06-11T00:00:00"/>
    <n v="1135.94"/>
    <s v="tier - 2"/>
    <s v="tier - 2"/>
    <s v="R1013"/>
    <n v="18"/>
  </r>
  <r>
    <s v="Id2294"/>
    <s v="Treece"/>
    <n v="21.84"/>
    <n v="5.71"/>
    <s v="No"/>
    <s v="Yes"/>
    <x v="0"/>
    <n v="1"/>
    <x v="1"/>
    <x v="2"/>
    <d v="2004-10-06T00:00:00"/>
    <n v="1135"/>
    <s v="tier - 2"/>
    <s v="tier - 2"/>
    <s v="R1013"/>
    <n v="18"/>
  </r>
  <r>
    <s v="Id2295"/>
    <s v="Beisel"/>
    <n v="16.87"/>
    <n v="9.1300000000000008"/>
    <s v="No"/>
    <s v="No"/>
    <x v="0"/>
    <n v="0"/>
    <x v="1"/>
    <x v="3"/>
    <d v="2002-07-19T00:00:00"/>
    <n v="1132"/>
    <s v="tier - 2"/>
    <s v="tier - 2"/>
    <s v="R1013"/>
    <n v="20"/>
  </r>
  <r>
    <s v="Id2296"/>
    <s v="Enke"/>
    <n v="30.14"/>
    <n v="5.49"/>
    <s v="No"/>
    <s v="Yes"/>
    <x v="0"/>
    <n v="1"/>
    <x v="1"/>
    <x v="0"/>
    <d v="2004-06-14T00:00:00"/>
    <n v="1131.51"/>
    <s v="tier - 2"/>
    <s v="tier - 2"/>
    <s v="R1013"/>
    <n v="18"/>
  </r>
  <r>
    <s v="Id2297"/>
    <s v="Ruiz-Tagle Barros"/>
    <n v="23.21"/>
    <n v="4.37"/>
    <s v="No"/>
    <s v="Yes"/>
    <x v="0"/>
    <n v="1"/>
    <x v="1"/>
    <x v="2"/>
    <d v="2004-11-12T00:00:00"/>
    <n v="1121.8699999999999"/>
    <s v="tier - 2"/>
    <s v="tier - 2"/>
    <s v="R1013"/>
    <n v="18"/>
  </r>
  <r>
    <s v="Id2298"/>
    <s v="Ferrell"/>
    <n v="17.170000000000002"/>
    <n v="8.4600000000000009"/>
    <s v="No"/>
    <s v="No"/>
    <x v="0"/>
    <n v="0"/>
    <x v="1"/>
    <x v="3"/>
    <d v="2002-08-13T00:00:00"/>
    <n v="1086"/>
    <s v="tier - 2"/>
    <s v="tier - 2"/>
    <s v="R1013"/>
    <n v="20"/>
  </r>
  <r>
    <s v="Id2299"/>
    <s v="Gates"/>
    <n v="15.61"/>
    <n v="5.28"/>
    <s v="No"/>
    <s v="No"/>
    <x v="0"/>
    <n v="1"/>
    <x v="1"/>
    <x v="3"/>
    <d v="1998-12-26T00:00:00"/>
    <n v="1082"/>
    <s v="tier - 2"/>
    <s v="tier - 2"/>
    <s v="R1013"/>
    <n v="24"/>
  </r>
  <r>
    <s v="Id2300"/>
    <s v="Jeffers"/>
    <n v="17.98"/>
    <n v="5.33"/>
    <s v="Yes"/>
    <s v="No"/>
    <x v="1"/>
    <n v="1"/>
    <x v="1"/>
    <x v="3"/>
    <d v="1997-08-13T00:00:00"/>
    <n v="1071"/>
    <s v="tier - 2"/>
    <s v="tier - 2"/>
    <s v="R1013"/>
    <n v="25"/>
  </r>
  <r>
    <s v="Id2301"/>
    <s v="Sulhanek"/>
    <n v="21.64"/>
    <n v="5.5"/>
    <s v="No"/>
    <s v="Yes"/>
    <x v="0"/>
    <n v="1"/>
    <x v="1"/>
    <x v="2"/>
    <d v="2004-08-24T00:00:00"/>
    <n v="1070"/>
    <s v="tier - 2"/>
    <s v="tier - 2"/>
    <s v="R1013"/>
    <n v="18"/>
  </r>
  <r>
    <s v="Id2302"/>
    <s v="Ozahowski"/>
    <n v="16.399999999999999"/>
    <n v="5.4"/>
    <s v="No"/>
    <s v="No"/>
    <x v="1"/>
    <n v="1"/>
    <x v="1"/>
    <x v="3"/>
    <d v="1993-09-28T00:00:00"/>
    <n v="1068"/>
    <s v="tier - 2"/>
    <s v="tier - 2"/>
    <s v="R1013"/>
    <n v="29"/>
  </r>
  <r>
    <s v="Id2303"/>
    <s v="Caron"/>
    <n v="15.77"/>
    <n v="6.05"/>
    <s v="Yes"/>
    <s v="No"/>
    <x v="0"/>
    <n v="1"/>
    <x v="1"/>
    <x v="3"/>
    <d v="1995-06-01T00:00:00"/>
    <n v="1056"/>
    <s v="tier - 2"/>
    <s v="tier - 2"/>
    <s v="R1013"/>
    <n v="28"/>
  </r>
  <r>
    <s v="Id2304"/>
    <s v="Fullarton"/>
    <n v="18.27"/>
    <n v="11.46"/>
    <s v="No"/>
    <s v="No"/>
    <x v="0"/>
    <n v="0"/>
    <x v="1"/>
    <x v="3"/>
    <d v="2002-07-01T00:00:00"/>
    <n v="1049"/>
    <s v="tier - 2"/>
    <s v="tier - 2"/>
    <s v="R1012"/>
    <n v="20"/>
  </r>
  <r>
    <s v="Id2305"/>
    <s v="Lindgren"/>
    <n v="16.489999999999998"/>
    <n v="8.48"/>
    <s v="No"/>
    <s v="No"/>
    <x v="0"/>
    <n v="0"/>
    <x v="1"/>
    <x v="3"/>
    <d v="2002-07-20T00:00:00"/>
    <n v="1047"/>
    <s v="tier - 2"/>
    <s v="tier - 2"/>
    <s v="R1013"/>
    <n v="20"/>
  </r>
  <r>
    <s v="Id2306"/>
    <s v="Akiha"/>
    <n v="16.14"/>
    <n v="4.8600000000000003"/>
    <s v="No"/>
    <s v="No"/>
    <x v="0"/>
    <n v="0"/>
    <x v="1"/>
    <x v="3"/>
    <d v="1994-11-17T00:00:00"/>
    <n v="1044"/>
    <s v="tier - 2"/>
    <s v="tier - 2"/>
    <s v="R1013"/>
    <n v="28"/>
  </r>
  <r>
    <s v="Id2307"/>
    <s v="Sweny"/>
    <n v="20.85"/>
    <n v="4.45"/>
    <s v="Yes"/>
    <s v="No"/>
    <x v="0"/>
    <n v="1"/>
    <x v="1"/>
    <x v="2"/>
    <d v="1995-10-05T00:00:00"/>
    <n v="1033.74"/>
    <s v="tier - 2"/>
    <s v="tier - 2"/>
    <s v="R1013"/>
    <n v="27"/>
  </r>
  <r>
    <s v="Id2308"/>
    <s v="Tobin"/>
    <n v="15.88"/>
    <n v="4.3600000000000003"/>
    <s v="No"/>
    <s v="No"/>
    <x v="0"/>
    <n v="0"/>
    <x v="1"/>
    <x v="3"/>
    <d v="1999-08-05T00:00:00"/>
    <n v="1019"/>
    <s v="tier - 2"/>
    <s v="tier - 2"/>
    <s v="R1013"/>
    <n v="23"/>
  </r>
  <r>
    <s v="Id2309"/>
    <s v="Pedersen"/>
    <n v="20.66"/>
    <n v="5.8"/>
    <s v="No"/>
    <s v="Yes"/>
    <x v="0"/>
    <n v="1"/>
    <x v="1"/>
    <x v="2"/>
    <d v="2000-10-09T00:00:00"/>
    <n v="1012"/>
    <s v="tier - 2"/>
    <s v="tier - 2"/>
    <s v="R1013"/>
    <n v="22"/>
  </r>
  <r>
    <s v="Id2310"/>
    <s v="Lynch"/>
    <n v="20.399999999999999"/>
    <n v="5.27"/>
    <s v="No"/>
    <s v="No"/>
    <x v="0"/>
    <n v="0"/>
    <x v="1"/>
    <x v="2"/>
    <d v="1994-11-22T00:00:00"/>
    <n v="1006.65"/>
    <s v="tier - 2"/>
    <s v="tier - 2"/>
    <s v="R1013"/>
    <n v="28"/>
  </r>
  <r>
    <s v="Id2311"/>
    <s v="Keys"/>
    <n v="25.19"/>
    <n v="5.64"/>
    <s v="Yes"/>
    <s v="No"/>
    <x v="0"/>
    <n v="0"/>
    <x v="1"/>
    <x v="1"/>
    <d v="2001-08-19T00:00:00"/>
    <n v="964.71"/>
    <s v="tier - 2"/>
    <s v="tier - 2"/>
    <s v="R1013"/>
    <n v="21"/>
  </r>
  <r>
    <s v="Id2312"/>
    <s v="Wilbur"/>
    <n v="20.54"/>
    <n v="4.2"/>
    <s v="Yes"/>
    <s v="No"/>
    <x v="0"/>
    <n v="1"/>
    <x v="1"/>
    <x v="2"/>
    <d v="1995-10-28T00:00:00"/>
    <n v="928.59"/>
    <s v="tier - 2"/>
    <s v="tier - 2"/>
    <s v="R1013"/>
    <n v="27"/>
  </r>
  <r>
    <s v="Id2313"/>
    <s v="Ditota"/>
    <n v="20.13"/>
    <n v="5.42"/>
    <s v="No"/>
    <s v="No"/>
    <x v="0"/>
    <n v="0"/>
    <x v="1"/>
    <x v="2"/>
    <d v="1994-10-30T00:00:00"/>
    <n v="915.07"/>
    <s v="tier - 2"/>
    <s v="tier - 2"/>
    <s v="R1013"/>
    <n v="28"/>
  </r>
  <r>
    <s v="Id2314"/>
    <s v="Horbol"/>
    <n v="18.93"/>
    <n v="6.11"/>
    <s v="No"/>
    <s v="No"/>
    <x v="1"/>
    <n v="1"/>
    <x v="1"/>
    <x v="2"/>
    <d v="1993-11-27T00:00:00"/>
    <n v="896.21"/>
    <s v="tier - 2"/>
    <s v="tier - 2"/>
    <s v="R1013"/>
    <n v="29"/>
  </r>
  <r>
    <s v="Id2315"/>
    <s v="O'Rourke"/>
    <n v="24.14"/>
    <n v="5.29"/>
    <s v="No"/>
    <s v="Yes"/>
    <x v="0"/>
    <n v="1"/>
    <x v="1"/>
    <x v="2"/>
    <d v="2000-11-18T00:00:00"/>
    <n v="865.41"/>
    <s v="tier - 2"/>
    <s v="tier - 2"/>
    <s v="R1013"/>
    <n v="22"/>
  </r>
  <r>
    <s v="Id2316"/>
    <s v="Williams"/>
    <n v="25.03"/>
    <n v="5.91"/>
    <s v="No"/>
    <s v="Yes"/>
    <x v="0"/>
    <n v="1"/>
    <x v="1"/>
    <x v="1"/>
    <d v="2004-10-07T00:00:00"/>
    <n v="830.52"/>
    <s v="tier - 2"/>
    <s v="tier - 2"/>
    <s v="R1011"/>
    <n v="18"/>
  </r>
  <r>
    <s v="Id2317"/>
    <s v="Murakami"/>
    <n v="20.47"/>
    <n v="5.81"/>
    <s v="Yes"/>
    <s v="No"/>
    <x v="0"/>
    <n v="1"/>
    <x v="1"/>
    <x v="2"/>
    <d v="1995-12-07T00:00:00"/>
    <n v="773.54"/>
    <s v="tier - 2"/>
    <s v="tier - 2"/>
    <s v="R1013"/>
    <n v="27"/>
  </r>
  <r>
    <s v="Id2318"/>
    <s v="Gagnon"/>
    <n v="18.82"/>
    <n v="5.51"/>
    <s v="Yes"/>
    <s v="No"/>
    <x v="0"/>
    <n v="0"/>
    <x v="1"/>
    <x v="2"/>
    <d v="1996-09-18T00:00:00"/>
    <n v="770.38"/>
    <s v="tier - 2"/>
    <s v="tier - 2"/>
    <s v="R1012"/>
    <n v="26"/>
  </r>
  <r>
    <s v="Id2319"/>
    <s v="Petermann"/>
    <n v="17.079999999999998"/>
    <n v="5.73"/>
    <s v="No"/>
    <s v="No"/>
    <x v="1"/>
    <n v="1"/>
    <x v="1"/>
    <x v="3"/>
    <d v="1993-06-28T00:00:00"/>
    <n v="770"/>
    <s v="tier - 2"/>
    <s v="tier - 2"/>
    <s v="R1013"/>
    <n v="29"/>
  </r>
  <r>
    <s v="Id2320"/>
    <s v="Graves - Rostro"/>
    <n v="19.21"/>
    <n v="5.53"/>
    <s v="Yes"/>
    <s v="No"/>
    <x v="0"/>
    <n v="0"/>
    <x v="1"/>
    <x v="2"/>
    <d v="1996-10-22T00:00:00"/>
    <n v="760"/>
    <s v="tier - 2"/>
    <s v="tier - 2"/>
    <s v="R1013"/>
    <n v="26"/>
  </r>
  <r>
    <s v="Id2321"/>
    <s v="Danielson"/>
    <n v="17.86"/>
    <n v="5.43"/>
    <s v="No"/>
    <s v="No"/>
    <x v="1"/>
    <n v="1"/>
    <x v="1"/>
    <x v="3"/>
    <d v="1993-08-09T00:00:00"/>
    <n v="760"/>
    <s v="tier - 2"/>
    <s v="tier - 2"/>
    <s v="R1013"/>
    <n v="29"/>
  </r>
  <r>
    <s v="Id2322"/>
    <s v="Street"/>
    <n v="21.38"/>
    <n v="8.01"/>
    <s v="No"/>
    <s v="No"/>
    <x v="0"/>
    <n v="0"/>
    <x v="1"/>
    <x v="2"/>
    <d v="2002-09-19T00:00:00"/>
    <n v="750"/>
    <s v="tier - 2"/>
    <s v="tier - 2"/>
    <s v="R1012"/>
    <n v="20"/>
  </r>
  <r>
    <s v="Id2323"/>
    <s v="Buss"/>
    <n v="23.35"/>
    <n v="5.94"/>
    <s v="No"/>
    <s v="No"/>
    <x v="0"/>
    <n v="0"/>
    <x v="1"/>
    <x v="2"/>
    <d v="1999-12-14T00:00:00"/>
    <n v="722.99"/>
    <s v="tier - 2"/>
    <s v="tier - 2"/>
    <s v="R1013"/>
    <n v="23"/>
  </r>
  <r>
    <s v="Id2324"/>
    <s v="Duffy"/>
    <n v="22.24"/>
    <n v="5.04"/>
    <s v="No"/>
    <s v="No"/>
    <x v="0"/>
    <n v="0"/>
    <x v="1"/>
    <x v="2"/>
    <d v="1999-12-26T00:00:00"/>
    <n v="700"/>
    <s v="tier - 2"/>
    <s v="tier - 2"/>
    <s v="R1013"/>
    <n v="23"/>
  </r>
  <r>
    <s v="Id2325"/>
    <s v="Hines"/>
    <n v="24.76"/>
    <n v="4.54"/>
    <s v="Yes"/>
    <s v="No"/>
    <x v="0"/>
    <n v="0"/>
    <x v="1"/>
    <x v="2"/>
    <d v="2001-09-12T00:00:00"/>
    <n v="687.54"/>
    <s v="tier - 2"/>
    <s v="tier - 2"/>
    <s v="R1013"/>
    <n v="21"/>
  </r>
  <r>
    <s v="Id2326"/>
    <s v="Castro"/>
    <n v="20.100000000000001"/>
    <n v="5.6"/>
    <s v="Yes"/>
    <s v="No"/>
    <x v="1"/>
    <n v="1"/>
    <x v="1"/>
    <x v="2"/>
    <d v="1997-11-09T00:00:00"/>
    <n v="670"/>
    <s v="tier - 2"/>
    <s v="tier - 2"/>
    <s v="R1013"/>
    <n v="25"/>
  </r>
  <r>
    <s v="Id2327"/>
    <s v="Howell"/>
    <n v="21.77"/>
    <n v="10.67"/>
    <s v="No"/>
    <s v="No"/>
    <x v="0"/>
    <n v="0"/>
    <x v="1"/>
    <x v="2"/>
    <d v="2002-11-29T00:00:00"/>
    <n v="668"/>
    <s v="tier - 2"/>
    <s v="tier - 2"/>
    <s v="R1012"/>
    <n v="20"/>
  </r>
  <r>
    <s v="Id2328"/>
    <s v="Avery"/>
    <n v="17.82"/>
    <n v="5.26"/>
    <s v="Yes"/>
    <s v="No"/>
    <x v="0"/>
    <n v="1"/>
    <x v="1"/>
    <x v="3"/>
    <d v="1995-07-04T00:00:00"/>
    <n v="650"/>
    <s v="tier - 2"/>
    <s v="tier - 2"/>
    <s v="R1013"/>
    <n v="27"/>
  </r>
  <r>
    <s v="Id2329"/>
    <s v="Bohinski"/>
    <n v="17.07"/>
    <n v="5.22"/>
    <s v="No"/>
    <s v="No"/>
    <x v="1"/>
    <n v="1"/>
    <x v="1"/>
    <x v="3"/>
    <d v="1993-06-01T00:00:00"/>
    <n v="650"/>
    <s v="tier - 2"/>
    <s v="tier - 2"/>
    <s v="R1013"/>
    <n v="30"/>
  </r>
  <r>
    <s v="Id2330"/>
    <s v="Kohls"/>
    <n v="22.24"/>
    <n v="4.29"/>
    <s v="Yes"/>
    <s v="No"/>
    <x v="0"/>
    <n v="0"/>
    <x v="1"/>
    <x v="2"/>
    <d v="2001-11-20T00:00:00"/>
    <n v="646.14"/>
    <s v="tier - 2"/>
    <s v="tier - 2"/>
    <s v="R1012"/>
    <n v="21"/>
  </r>
  <r>
    <s v="Id2331"/>
    <s v="Brietzke"/>
    <n v="22.34"/>
    <n v="5.57"/>
    <s v="No"/>
    <s v="No"/>
    <x v="0"/>
    <n v="1"/>
    <x v="1"/>
    <x v="2"/>
    <d v="1998-07-27T00:00:00"/>
    <n v="637.26"/>
    <s v="tier - 2"/>
    <s v="tier - 2"/>
    <s v="R1013"/>
    <n v="24"/>
  </r>
  <r>
    <s v="Id2332"/>
    <s v="Riveros Gonzalez"/>
    <n v="17.7"/>
    <n v="6.28"/>
    <s v="No"/>
    <s v="No"/>
    <x v="0"/>
    <n v="1"/>
    <x v="1"/>
    <x v="3"/>
    <d v="1992-09-13T00:00:00"/>
    <n v="604.54"/>
    <s v="tier - 2"/>
    <s v="tier - 2"/>
    <s v="R1013"/>
    <n v="30"/>
  </r>
  <r>
    <s v="Id2333"/>
    <s v="Albano"/>
    <n v="16.47"/>
    <n v="6.35"/>
    <s v="No"/>
    <s v="No"/>
    <x v="1"/>
    <n v="1"/>
    <x v="1"/>
    <x v="3"/>
    <d v="1993-06-30T00:00:00"/>
    <n v="600"/>
    <s v="tier - 2"/>
    <s v="tier - 2"/>
    <s v="R1013"/>
    <n v="29"/>
  </r>
  <r>
    <s v="Id2334"/>
    <s v="Rosendahl"/>
    <n v="17.600000000000001"/>
    <n v="4.3899999999999997"/>
    <s v="No"/>
    <s v="No"/>
    <x v="0"/>
    <n v="1"/>
    <x v="1"/>
    <x v="3"/>
    <d v="1992-11-30T00:00:00"/>
    <n v="570.62"/>
    <s v="tier - 2"/>
    <s v="tier - 2"/>
    <s v="R1013"/>
    <n v="30"/>
  </r>
  <r>
    <s v="Id2335"/>
    <s v="German"/>
    <n v="17.579999999999998"/>
    <n v="4.51"/>
    <s v="No"/>
    <s v="No"/>
    <x v="0"/>
    <n v="1"/>
    <x v="1"/>
    <x v="3"/>
    <d v="1992-07-09T00:00:00"/>
    <n v="563.84"/>
    <s v="tier - 2"/>
    <s v="tier - 2"/>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0F4BE1-02F1-4565-98C8-41A3EE68AD5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6">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pivotField numFmtId="14" showAll="0"/>
    <pivotField numFmtId="165" showAll="0"/>
    <pivotField showAll="0"/>
    <pivotField showAll="0"/>
    <pivotField showAll="0"/>
    <pivotField numFmtId="1"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3" format="12" series="1">
      <pivotArea type="data" outline="0" fieldPosition="0">
        <references count="2">
          <reference field="4294967294" count="1" selected="0">
            <x v="0"/>
          </reference>
          <reference field="6" count="1" selected="0">
            <x v="0"/>
          </reference>
        </references>
      </pivotArea>
    </chartFormat>
    <chartFormat chart="3" format="13">
      <pivotArea type="data" outline="0" fieldPosition="0">
        <references count="3">
          <reference field="4294967294" count="1" selected="0">
            <x v="0"/>
          </reference>
          <reference field="6" count="1" selected="0">
            <x v="0"/>
          </reference>
          <reference field="8" count="1" selected="0">
            <x v="0"/>
          </reference>
        </references>
      </pivotArea>
    </chartFormat>
    <chartFormat chart="3" format="14">
      <pivotArea type="data" outline="0" fieldPosition="0">
        <references count="3">
          <reference field="4294967294" count="1" selected="0">
            <x v="0"/>
          </reference>
          <reference field="6" count="1" selected="0">
            <x v="0"/>
          </reference>
          <reference field="8" count="1" selected="0">
            <x v="1"/>
          </reference>
        </references>
      </pivotArea>
    </chartFormat>
    <chartFormat chart="3" format="15" series="1">
      <pivotArea type="data" outline="0" fieldPosition="0">
        <references count="2">
          <reference field="4294967294" count="1" selected="0">
            <x v="0"/>
          </reference>
          <reference field="6" count="1" selected="0">
            <x v="1"/>
          </reference>
        </references>
      </pivotArea>
    </chartFormat>
    <chartFormat chart="3" format="16">
      <pivotArea type="data" outline="0" fieldPosition="0">
        <references count="3">
          <reference field="4294967294" count="1" selected="0">
            <x v="0"/>
          </reference>
          <reference field="6" count="1" selected="0">
            <x v="1"/>
          </reference>
          <reference field="8" count="1" selected="0">
            <x v="0"/>
          </reference>
        </references>
      </pivotArea>
    </chartFormat>
    <chartFormat chart="3"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DFB7F4-73DB-4AC6-BBBA-06C49FB4629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numFmtId="14" showAll="0"/>
    <pivotField dataField="1" numFmtId="165" showAll="0"/>
    <pivotField showAll="0"/>
    <pivotField showAll="0"/>
    <pivotField showAll="0"/>
    <pivotField numFmtId="1" showAll="0"/>
  </pivotFields>
  <rowFields count="1">
    <field x="9"/>
  </rowFields>
  <rowItems count="5">
    <i>
      <x/>
    </i>
    <i>
      <x v="1"/>
    </i>
    <i>
      <x v="2"/>
    </i>
    <i>
      <x v="3"/>
    </i>
    <i t="grand">
      <x/>
    </i>
  </rowItems>
  <colItems count="1">
    <i/>
  </colItems>
  <dataFields count="1">
    <dataField name="Sum of charges" fld="11" baseField="9"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B97F5E8-0D07-43D9-8B85-558B94D2B5BE}" sourceName="Weight Status">
  <pivotTables>
    <pivotTable tabId="11" name="PivotTable2"/>
  </pivotTables>
  <data>
    <tabular pivotCacheId="195636131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99E452B5-F9AE-4964-94FC-22A1A1CD676C}" sourceName="smoker">
  <pivotTables>
    <pivotTable tabId="10" name="PivotTable1"/>
  </pivotTables>
  <data>
    <tabular pivotCacheId="19563613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920CBDF-D0F4-487E-9312-C8A8F4AE7A52}" cache="Slicer_Weight_Status" caption="Weight Status" rowHeight="241300"/>
  <slicer name="smoker" xr10:uid="{E004CE57-E37D-4BDC-828D-9D71E4C9D562}" cache="Slicer_smoker" caption="smok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AFAD8-6C4F-4671-8D73-07776C8751B6}" name="Table1" displayName="Table1" ref="A1:P2337" totalsRowCount="1" headerRowDxfId="34" dataDxfId="33" tableBorderDxfId="32">
  <autoFilter ref="A1:P2336" xr:uid="{3EFB9751-9BE2-4506-B6E2-CB865080C047}"/>
  <tableColumns count="16">
    <tableColumn id="1" xr3:uid="{5EA717A6-42C7-4F2C-B064-90A2ADC142DE}" name="Customer ID" totalsRowFunction="count" dataDxfId="31" totalsRowDxfId="1" dataCellStyle="Normal 2"/>
    <tableColumn id="2" xr3:uid="{68527F6F-B3F6-4677-BEFA-76B6F798EFD7}" name="First Name" totalsRowFunction="count" dataDxfId="30" totalsRowDxfId="0" dataCellStyle="Normal 2">
      <calculatedColumnFormula>_xlfn.XLOOKUP(A2,'Customer Names'!A:A,'Customer Names'!C:C,"Not Found")</calculatedColumnFormula>
    </tableColumn>
    <tableColumn id="3" xr3:uid="{D94BE7D9-DFFE-4BA0-B119-86182CD32AAA}" name="BMI" totalsRowFunction="average" dataDxfId="29" totalsRowDxfId="2">
      <calculatedColumnFormula>_xlfn.XLOOKUP(A2,'Medical Examinations'!A:A,'Medical Examinations'!B:B,"not found")</calculatedColumnFormula>
    </tableColumn>
    <tableColumn id="4" xr3:uid="{06542A9D-9C45-4636-9D5E-210F1C14C114}" name="HBA1C" totalsRowFunction="average" dataDxfId="28" totalsRowDxfId="3">
      <calculatedColumnFormula>_xlfn.XLOOKUP(A2,'Medical Examinations'!A:A,'Medical Examinations'!C:C,"not found")</calculatedColumnFormula>
    </tableColumn>
    <tableColumn id="5" xr3:uid="{0E6CFE92-B51B-40D0-BA4B-2443E75B7460}" name="Heart Issues" totalsRowFunction="count" dataDxfId="27" totalsRowDxfId="15">
      <calculatedColumnFormula>_xlfn.XLOOKUP(A2,'Medical Examinations'!A:A,'Medical Examinations'!D:D,"not found")</calculatedColumnFormula>
    </tableColumn>
    <tableColumn id="6" xr3:uid="{28FDEFAA-1958-4A9C-9AE5-24CF39F38CBB}" name="Any Transplants" totalsRowFunction="count" dataDxfId="26" totalsRowDxfId="14">
      <calculatedColumnFormula>_xlfn.XLOOKUP(A2,'Medical Examinations'!A:A,'Medical Examinations'!E:E,"not found")</calculatedColumnFormula>
    </tableColumn>
    <tableColumn id="7" xr3:uid="{AB623F7D-123C-4B5A-9CAF-35FF30D9D913}" name="Cancer history" totalsRowFunction="count" dataDxfId="25" totalsRowDxfId="13">
      <calculatedColumnFormula>_xlfn.XLOOKUP(A2,'Medical Examinations'!A:A,'Medical Examinations'!F:F,"not found")</calculatedColumnFormula>
    </tableColumn>
    <tableColumn id="8" xr3:uid="{4B98D38C-05E4-4B49-8E67-F767E4D18A1E}" name="NumberOfMajorSurgeries" totalsRowFunction="count" dataDxfId="24" totalsRowDxfId="12">
      <calculatedColumnFormula>_xlfn.XLOOKUP(A2,'Medical Examinations'!A:A,'Medical Examinations'!G:G,"not found")</calculatedColumnFormula>
    </tableColumn>
    <tableColumn id="9" xr3:uid="{ACBB18E3-A1F8-4058-A0C9-53C9DA27FC83}" name="smoker" totalsRowFunction="count" dataDxfId="23" totalsRowDxfId="11">
      <calculatedColumnFormula>_xlfn.XLOOKUP(A2,'Medical Examinations'!A:A,'Medical Examinations'!H:H,"not found")</calculatedColumnFormula>
    </tableColumn>
    <tableColumn id="10" xr3:uid="{B80FC45C-6515-4303-A948-FD52407B6690}" name="Weight Status" totalsRowFunction="count" dataDxfId="22" totalsRowDxfId="10">
      <calculatedColumnFormula>_xlfn.XLOOKUP(A2,'Medical Examinations'!A:A,'Medical Examinations'!I:I,"not found")</calculatedColumnFormula>
    </tableColumn>
    <tableColumn id="11" xr3:uid="{ED6F0EF9-67E7-40BB-B1B0-A9A730025DDA}" name="Date of Birth" totalsRowFunction="count" dataDxfId="21" totalsRowDxfId="9">
      <calculatedColumnFormula>_xlfn.XLOOKUP(A2,'Hospitalisation Details'!A:A,'Hospitalisation Details'!F:F,"Not Found")</calculatedColumnFormula>
    </tableColumn>
    <tableColumn id="12" xr3:uid="{2714E94C-45FF-428B-8BA4-6D0C2ED2C9F4}" name="charges" totalsRowFunction="average" dataDxfId="20" totalsRowDxfId="8">
      <calculatedColumnFormula>_xlfn.XLOOKUP(A2,'Hospitalisation Details'!A:A,'Hospitalisation Details'!H:H,"Not Found")</calculatedColumnFormula>
    </tableColumn>
    <tableColumn id="13" xr3:uid="{F85C9557-6282-4757-B945-420EC7A5B775}" name="Hospital tier" totalsRowFunction="count" dataDxfId="19" totalsRowDxfId="7">
      <calculatedColumnFormula>_xlfn.XLOOKUP(A2,'Hospitalisation Details'!A:A,'Hospitalisation Details'!I:I,"Not Found")</calculatedColumnFormula>
    </tableColumn>
    <tableColumn id="14" xr3:uid="{17D57397-8F56-4158-8261-1BF6ECC7D855}" name="City tier" totalsRowFunction="count" dataDxfId="18" totalsRowDxfId="6">
      <calculatedColumnFormula>_xlfn.XLOOKUP(A2,'Hospitalisation Details'!A:A,'Hospitalisation Details'!J:J,"Not Found")</calculatedColumnFormula>
    </tableColumn>
    <tableColumn id="15" xr3:uid="{D790B9FD-85B7-4B1E-9E98-877BD9546573}" name="State ID" totalsRowFunction="count" dataDxfId="17" totalsRowDxfId="5">
      <calculatedColumnFormula>_xlfn.XLOOKUP(A2,'Hospitalisation Details'!A:A,'Hospitalisation Details'!K:K,"Not Found")</calculatedColumnFormula>
    </tableColumn>
    <tableColumn id="16" xr3:uid="{421C64C2-E513-4434-AD6C-225F53F14B50}" name="Age" totalsRowFunction="average" dataDxfId="16" totalsRowDxfId="4">
      <calculatedColumnFormula>_xlfn.XLOOKUP(A2,'Hospitalisation Details'!A:A,'Hospitalisation Details'!L:L,"Not Found")</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B2" sqref="B2"/>
    </sheetView>
  </sheetViews>
  <sheetFormatPr defaultRowHeight="15" x14ac:dyDescent="0.25"/>
  <cols>
    <col min="1" max="1" width="15.5703125" customWidth="1"/>
    <col min="2" max="2" width="37.42578125" bestFit="1" customWidth="1"/>
  </cols>
  <sheetData>
    <row r="1" spans="1:2" s="1" customFormat="1" ht="18.95" customHeight="1" x14ac:dyDescent="0.25">
      <c r="A1" s="4" t="s">
        <v>0</v>
      </c>
      <c r="B1" s="5" t="s">
        <v>2384</v>
      </c>
    </row>
    <row r="2" spans="1:2" ht="15.75" x14ac:dyDescent="0.25">
      <c r="A2" s="6" t="s">
        <v>2372</v>
      </c>
      <c r="B2" s="6" t="s">
        <v>2385</v>
      </c>
    </row>
    <row r="3" spans="1:2" ht="15.75" x14ac:dyDescent="0.25">
      <c r="A3" s="6" t="s">
        <v>2371</v>
      </c>
      <c r="B3" s="6" t="s">
        <v>2386</v>
      </c>
    </row>
    <row r="4" spans="1:2" ht="15.75" x14ac:dyDescent="0.25">
      <c r="A4" s="6" t="s">
        <v>2370</v>
      </c>
      <c r="B4" s="6" t="s">
        <v>2387</v>
      </c>
    </row>
    <row r="5" spans="1:2" ht="15.75" x14ac:dyDescent="0.25">
      <c r="A5" s="6" t="s">
        <v>2369</v>
      </c>
      <c r="B5" s="6" t="s">
        <v>2388</v>
      </c>
    </row>
    <row r="6" spans="1:2" ht="15.75" x14ac:dyDescent="0.25">
      <c r="A6" s="6" t="s">
        <v>2368</v>
      </c>
      <c r="B6" s="6" t="s">
        <v>2389</v>
      </c>
    </row>
    <row r="7" spans="1:2" ht="15.75" x14ac:dyDescent="0.25">
      <c r="A7" s="6" t="s">
        <v>2367</v>
      </c>
      <c r="B7" s="6" t="s">
        <v>2390</v>
      </c>
    </row>
    <row r="8" spans="1:2" ht="15.75" x14ac:dyDescent="0.25">
      <c r="A8" s="6" t="s">
        <v>2366</v>
      </c>
      <c r="B8" s="6" t="s">
        <v>2391</v>
      </c>
    </row>
    <row r="9" spans="1:2" ht="15.75" x14ac:dyDescent="0.25">
      <c r="A9" s="6" t="s">
        <v>2365</v>
      </c>
      <c r="B9" s="6" t="s">
        <v>2392</v>
      </c>
    </row>
    <row r="10" spans="1:2" ht="15.75" x14ac:dyDescent="0.25">
      <c r="A10" s="6" t="s">
        <v>2364</v>
      </c>
      <c r="B10" s="6" t="s">
        <v>2393</v>
      </c>
    </row>
    <row r="11" spans="1:2" ht="15.75" x14ac:dyDescent="0.25">
      <c r="A11" s="6" t="s">
        <v>2363</v>
      </c>
      <c r="B11" s="6" t="s">
        <v>2394</v>
      </c>
    </row>
    <row r="12" spans="1:2" ht="15.75" x14ac:dyDescent="0.25">
      <c r="A12" s="6" t="s">
        <v>2362</v>
      </c>
      <c r="B12" s="6" t="s">
        <v>2395</v>
      </c>
    </row>
    <row r="13" spans="1:2" ht="15.75" x14ac:dyDescent="0.25">
      <c r="A13" s="6" t="s">
        <v>2361</v>
      </c>
      <c r="B13" s="6" t="s">
        <v>2396</v>
      </c>
    </row>
    <row r="14" spans="1:2" ht="15.75" x14ac:dyDescent="0.25">
      <c r="A14" s="6" t="s">
        <v>2360</v>
      </c>
      <c r="B14" s="6" t="s">
        <v>2397</v>
      </c>
    </row>
    <row r="15" spans="1:2" ht="15.75" x14ac:dyDescent="0.25">
      <c r="A15" s="6" t="s">
        <v>2359</v>
      </c>
      <c r="B15" s="6" t="s">
        <v>2398</v>
      </c>
    </row>
    <row r="16" spans="1:2" ht="15.75" x14ac:dyDescent="0.25">
      <c r="A16" s="6" t="s">
        <v>2358</v>
      </c>
      <c r="B16" s="6" t="s">
        <v>2399</v>
      </c>
    </row>
    <row r="17" spans="1:2" ht="15.75" x14ac:dyDescent="0.25">
      <c r="A17" s="6" t="s">
        <v>2357</v>
      </c>
      <c r="B17" s="6" t="s">
        <v>2400</v>
      </c>
    </row>
    <row r="18" spans="1:2" ht="15.75" x14ac:dyDescent="0.25">
      <c r="A18" s="6" t="s">
        <v>2356</v>
      </c>
      <c r="B18" s="6" t="s">
        <v>2401</v>
      </c>
    </row>
    <row r="19" spans="1:2" ht="15.75" x14ac:dyDescent="0.25">
      <c r="A19" s="6" t="s">
        <v>2355</v>
      </c>
      <c r="B19" s="6" t="s">
        <v>2402</v>
      </c>
    </row>
    <row r="20" spans="1:2" ht="15.75" x14ac:dyDescent="0.25">
      <c r="A20" s="6" t="s">
        <v>2354</v>
      </c>
      <c r="B20" s="6" t="s">
        <v>2403</v>
      </c>
    </row>
    <row r="21" spans="1:2" ht="15.75" x14ac:dyDescent="0.25">
      <c r="A21" s="6" t="s">
        <v>2353</v>
      </c>
      <c r="B21" s="6" t="s">
        <v>2404</v>
      </c>
    </row>
    <row r="22" spans="1:2" ht="15.75" x14ac:dyDescent="0.25">
      <c r="A22" s="6" t="s">
        <v>2352</v>
      </c>
      <c r="B22" s="6" t="s">
        <v>2405</v>
      </c>
    </row>
    <row r="23" spans="1:2" ht="15.75" x14ac:dyDescent="0.25">
      <c r="A23" s="6" t="s">
        <v>2351</v>
      </c>
      <c r="B23" s="6" t="s">
        <v>2406</v>
      </c>
    </row>
    <row r="24" spans="1:2" ht="15.75" x14ac:dyDescent="0.25">
      <c r="A24" s="6" t="s">
        <v>2350</v>
      </c>
      <c r="B24" s="6" t="s">
        <v>2407</v>
      </c>
    </row>
    <row r="25" spans="1:2" ht="15.75" x14ac:dyDescent="0.25">
      <c r="A25" s="6" t="s">
        <v>2349</v>
      </c>
      <c r="B25" s="6" t="s">
        <v>2408</v>
      </c>
    </row>
    <row r="26" spans="1:2" ht="15.75" x14ac:dyDescent="0.25">
      <c r="A26" s="6" t="s">
        <v>2348</v>
      </c>
      <c r="B26" s="6" t="s">
        <v>2409</v>
      </c>
    </row>
    <row r="27" spans="1:2" ht="15.75" x14ac:dyDescent="0.25">
      <c r="A27" s="6" t="s">
        <v>2347</v>
      </c>
      <c r="B27" s="6" t="s">
        <v>2410</v>
      </c>
    </row>
    <row r="28" spans="1:2" ht="15.75" x14ac:dyDescent="0.25">
      <c r="A28" s="6" t="s">
        <v>2346</v>
      </c>
      <c r="B28" s="6" t="s">
        <v>2411</v>
      </c>
    </row>
    <row r="29" spans="1:2" ht="15.75" x14ac:dyDescent="0.25">
      <c r="A29" s="6" t="s">
        <v>2345</v>
      </c>
      <c r="B29" s="6" t="s">
        <v>2412</v>
      </c>
    </row>
    <row r="30" spans="1:2" ht="15.75" x14ac:dyDescent="0.25">
      <c r="A30" s="6" t="s">
        <v>2344</v>
      </c>
      <c r="B30" s="6" t="s">
        <v>2413</v>
      </c>
    </row>
    <row r="31" spans="1:2" ht="15.75" x14ac:dyDescent="0.25">
      <c r="A31" s="6" t="s">
        <v>2343</v>
      </c>
      <c r="B31" s="6" t="s">
        <v>2414</v>
      </c>
    </row>
    <row r="32" spans="1:2" ht="15.75" x14ac:dyDescent="0.25">
      <c r="A32" s="6" t="s">
        <v>2342</v>
      </c>
      <c r="B32" s="6" t="s">
        <v>2415</v>
      </c>
    </row>
    <row r="33" spans="1:2" ht="15.75" x14ac:dyDescent="0.25">
      <c r="A33" s="6" t="s">
        <v>2341</v>
      </c>
      <c r="B33" s="6" t="s">
        <v>2416</v>
      </c>
    </row>
    <row r="34" spans="1:2" ht="15.75" x14ac:dyDescent="0.25">
      <c r="A34" s="6" t="s">
        <v>2340</v>
      </c>
      <c r="B34" s="6" t="s">
        <v>2417</v>
      </c>
    </row>
    <row r="35" spans="1:2" ht="15.75" x14ac:dyDescent="0.25">
      <c r="A35" s="6" t="s">
        <v>2339</v>
      </c>
      <c r="B35" s="6" t="s">
        <v>2418</v>
      </c>
    </row>
    <row r="36" spans="1:2" ht="15.75" x14ac:dyDescent="0.25">
      <c r="A36" s="6" t="s">
        <v>2338</v>
      </c>
      <c r="B36" s="6" t="s">
        <v>2419</v>
      </c>
    </row>
    <row r="37" spans="1:2" ht="15.75" x14ac:dyDescent="0.25">
      <c r="A37" s="6" t="s">
        <v>2337</v>
      </c>
      <c r="B37" s="6" t="s">
        <v>2420</v>
      </c>
    </row>
    <row r="38" spans="1:2" ht="15.75" x14ac:dyDescent="0.25">
      <c r="A38" s="6" t="s">
        <v>2336</v>
      </c>
      <c r="B38" s="6" t="s">
        <v>2421</v>
      </c>
    </row>
    <row r="39" spans="1:2" ht="15.75" x14ac:dyDescent="0.25">
      <c r="A39" s="6" t="s">
        <v>2335</v>
      </c>
      <c r="B39" s="6" t="s">
        <v>2422</v>
      </c>
    </row>
    <row r="40" spans="1:2" ht="15.75" x14ac:dyDescent="0.25">
      <c r="A40" s="6" t="s">
        <v>2334</v>
      </c>
      <c r="B40" s="6" t="s">
        <v>2423</v>
      </c>
    </row>
    <row r="41" spans="1:2" ht="15.75" x14ac:dyDescent="0.25">
      <c r="A41" s="6" t="s">
        <v>2333</v>
      </c>
      <c r="B41" s="6" t="s">
        <v>2424</v>
      </c>
    </row>
    <row r="42" spans="1:2" ht="15.75" x14ac:dyDescent="0.25">
      <c r="A42" s="6" t="s">
        <v>2332</v>
      </c>
      <c r="B42" s="6" t="s">
        <v>2425</v>
      </c>
    </row>
    <row r="43" spans="1:2" ht="15.75" x14ac:dyDescent="0.25">
      <c r="A43" s="6" t="s">
        <v>2331</v>
      </c>
      <c r="B43" s="6" t="s">
        <v>2426</v>
      </c>
    </row>
    <row r="44" spans="1:2" ht="15.75" x14ac:dyDescent="0.25">
      <c r="A44" s="6" t="s">
        <v>2330</v>
      </c>
      <c r="B44" s="6" t="s">
        <v>2427</v>
      </c>
    </row>
    <row r="45" spans="1:2" ht="15.75" x14ac:dyDescent="0.25">
      <c r="A45" s="6" t="s">
        <v>2329</v>
      </c>
      <c r="B45" s="6" t="s">
        <v>2428</v>
      </c>
    </row>
    <row r="46" spans="1:2" ht="15.75" x14ac:dyDescent="0.25">
      <c r="A46" s="6" t="s">
        <v>2328</v>
      </c>
      <c r="B46" s="6" t="s">
        <v>2429</v>
      </c>
    </row>
    <row r="47" spans="1:2" ht="15.75" x14ac:dyDescent="0.25">
      <c r="A47" s="6" t="s">
        <v>2327</v>
      </c>
      <c r="B47" s="6" t="s">
        <v>2430</v>
      </c>
    </row>
    <row r="48" spans="1:2" ht="15.75" x14ac:dyDescent="0.25">
      <c r="A48" s="6" t="s">
        <v>2326</v>
      </c>
      <c r="B48" s="6" t="s">
        <v>2431</v>
      </c>
    </row>
    <row r="49" spans="1:2" ht="15.75" x14ac:dyDescent="0.25">
      <c r="A49" s="6" t="s">
        <v>2325</v>
      </c>
      <c r="B49" s="6" t="s">
        <v>2432</v>
      </c>
    </row>
    <row r="50" spans="1:2" ht="15.75" x14ac:dyDescent="0.25">
      <c r="A50" s="6" t="s">
        <v>2324</v>
      </c>
      <c r="B50" s="6" t="s">
        <v>2433</v>
      </c>
    </row>
    <row r="51" spans="1:2" ht="15.75" x14ac:dyDescent="0.25">
      <c r="A51" s="6" t="s">
        <v>2323</v>
      </c>
      <c r="B51" s="6" t="s">
        <v>2434</v>
      </c>
    </row>
    <row r="52" spans="1:2" ht="15.75" x14ac:dyDescent="0.25">
      <c r="A52" s="6" t="s">
        <v>2322</v>
      </c>
      <c r="B52" s="6" t="s">
        <v>2435</v>
      </c>
    </row>
    <row r="53" spans="1:2" ht="15.75" x14ac:dyDescent="0.25">
      <c r="A53" s="6" t="s">
        <v>2321</v>
      </c>
      <c r="B53" s="6" t="s">
        <v>2436</v>
      </c>
    </row>
    <row r="54" spans="1:2" ht="15.75" x14ac:dyDescent="0.25">
      <c r="A54" s="6" t="s">
        <v>2320</v>
      </c>
      <c r="B54" s="6" t="s">
        <v>2437</v>
      </c>
    </row>
    <row r="55" spans="1:2" ht="15.75" x14ac:dyDescent="0.25">
      <c r="A55" s="6" t="s">
        <v>2319</v>
      </c>
      <c r="B55" s="6" t="s">
        <v>2438</v>
      </c>
    </row>
    <row r="56" spans="1:2" ht="15.75" x14ac:dyDescent="0.25">
      <c r="A56" s="6" t="s">
        <v>2318</v>
      </c>
      <c r="B56" s="6" t="s">
        <v>2439</v>
      </c>
    </row>
    <row r="57" spans="1:2" ht="15.75" x14ac:dyDescent="0.25">
      <c r="A57" s="6" t="s">
        <v>2317</v>
      </c>
      <c r="B57" s="6" t="s">
        <v>2440</v>
      </c>
    </row>
    <row r="58" spans="1:2" ht="15.75" x14ac:dyDescent="0.25">
      <c r="A58" s="6" t="s">
        <v>2316</v>
      </c>
      <c r="B58" s="6" t="s">
        <v>2441</v>
      </c>
    </row>
    <row r="59" spans="1:2" ht="15.75" x14ac:dyDescent="0.25">
      <c r="A59" s="6" t="s">
        <v>2315</v>
      </c>
      <c r="B59" s="6" t="s">
        <v>2442</v>
      </c>
    </row>
    <row r="60" spans="1:2" ht="15.75" x14ac:dyDescent="0.25">
      <c r="A60" s="6" t="s">
        <v>2314</v>
      </c>
      <c r="B60" s="6" t="s">
        <v>2443</v>
      </c>
    </row>
    <row r="61" spans="1:2" ht="15.75" x14ac:dyDescent="0.25">
      <c r="A61" s="6" t="s">
        <v>2313</v>
      </c>
      <c r="B61" s="6" t="s">
        <v>2444</v>
      </c>
    </row>
    <row r="62" spans="1:2" ht="15.75" x14ac:dyDescent="0.25">
      <c r="A62" s="6" t="s">
        <v>2312</v>
      </c>
      <c r="B62" s="6" t="s">
        <v>2445</v>
      </c>
    </row>
    <row r="63" spans="1:2" ht="15.75" x14ac:dyDescent="0.25">
      <c r="A63" s="6" t="s">
        <v>2311</v>
      </c>
      <c r="B63" s="6" t="s">
        <v>2446</v>
      </c>
    </row>
    <row r="64" spans="1:2" ht="15.75" x14ac:dyDescent="0.25">
      <c r="A64" s="6" t="s">
        <v>2310</v>
      </c>
      <c r="B64" s="6" t="s">
        <v>2447</v>
      </c>
    </row>
    <row r="65" spans="1:2" ht="15.75" x14ac:dyDescent="0.25">
      <c r="A65" s="6" t="s">
        <v>2309</v>
      </c>
      <c r="B65" s="6" t="s">
        <v>2448</v>
      </c>
    </row>
    <row r="66" spans="1:2" ht="15.75" x14ac:dyDescent="0.25">
      <c r="A66" s="6" t="s">
        <v>2308</v>
      </c>
      <c r="B66" s="6" t="s">
        <v>2449</v>
      </c>
    </row>
    <row r="67" spans="1:2" ht="15.75" x14ac:dyDescent="0.25">
      <c r="A67" s="6" t="s">
        <v>2307</v>
      </c>
      <c r="B67" s="6" t="s">
        <v>2450</v>
      </c>
    </row>
    <row r="68" spans="1:2" ht="15.75" x14ac:dyDescent="0.25">
      <c r="A68" s="6" t="s">
        <v>2306</v>
      </c>
      <c r="B68" s="6" t="s">
        <v>2451</v>
      </c>
    </row>
    <row r="69" spans="1:2" ht="15.75" x14ac:dyDescent="0.25">
      <c r="A69" s="6" t="s">
        <v>2305</v>
      </c>
      <c r="B69" s="6" t="s">
        <v>2452</v>
      </c>
    </row>
    <row r="70" spans="1:2" ht="15.75" x14ac:dyDescent="0.25">
      <c r="A70" s="6" t="s">
        <v>2304</v>
      </c>
      <c r="B70" s="6" t="s">
        <v>2453</v>
      </c>
    </row>
    <row r="71" spans="1:2" ht="15.75" x14ac:dyDescent="0.25">
      <c r="A71" s="6" t="s">
        <v>2303</v>
      </c>
      <c r="B71" s="6" t="s">
        <v>2454</v>
      </c>
    </row>
    <row r="72" spans="1:2" ht="15.75" x14ac:dyDescent="0.25">
      <c r="A72" s="6" t="s">
        <v>2302</v>
      </c>
      <c r="B72" s="6" t="s">
        <v>2455</v>
      </c>
    </row>
    <row r="73" spans="1:2" ht="15.75" x14ac:dyDescent="0.25">
      <c r="A73" s="6" t="s">
        <v>2301</v>
      </c>
      <c r="B73" s="6" t="s">
        <v>2456</v>
      </c>
    </row>
    <row r="74" spans="1:2" ht="15.75" x14ac:dyDescent="0.25">
      <c r="A74" s="6" t="s">
        <v>2300</v>
      </c>
      <c r="B74" s="6" t="s">
        <v>2457</v>
      </c>
    </row>
    <row r="75" spans="1:2" ht="15.75" x14ac:dyDescent="0.25">
      <c r="A75" s="6" t="s">
        <v>2299</v>
      </c>
      <c r="B75" s="6" t="s">
        <v>2458</v>
      </c>
    </row>
    <row r="76" spans="1:2" ht="15.75" x14ac:dyDescent="0.25">
      <c r="A76" s="6" t="s">
        <v>2298</v>
      </c>
      <c r="B76" s="6" t="s">
        <v>2459</v>
      </c>
    </row>
    <row r="77" spans="1:2" ht="15.75" x14ac:dyDescent="0.25">
      <c r="A77" s="6" t="s">
        <v>2297</v>
      </c>
      <c r="B77" s="6" t="s">
        <v>2460</v>
      </c>
    </row>
    <row r="78" spans="1:2" ht="15.75" x14ac:dyDescent="0.25">
      <c r="A78" s="6" t="s">
        <v>2296</v>
      </c>
      <c r="B78" s="6" t="s">
        <v>2461</v>
      </c>
    </row>
    <row r="79" spans="1:2" ht="15.75" x14ac:dyDescent="0.25">
      <c r="A79" s="6" t="s">
        <v>2295</v>
      </c>
      <c r="B79" s="6" t="s">
        <v>2462</v>
      </c>
    </row>
    <row r="80" spans="1:2" ht="15.75" x14ac:dyDescent="0.25">
      <c r="A80" s="6" t="s">
        <v>2294</v>
      </c>
      <c r="B80" s="6" t="s">
        <v>2463</v>
      </c>
    </row>
    <row r="81" spans="1:2" ht="15.75" x14ac:dyDescent="0.25">
      <c r="A81" s="6" t="s">
        <v>2293</v>
      </c>
      <c r="B81" s="6" t="s">
        <v>2464</v>
      </c>
    </row>
    <row r="82" spans="1:2" ht="15.75" x14ac:dyDescent="0.25">
      <c r="A82" s="6" t="s">
        <v>2292</v>
      </c>
      <c r="B82" s="6" t="s">
        <v>2465</v>
      </c>
    </row>
    <row r="83" spans="1:2" ht="15.75" x14ac:dyDescent="0.25">
      <c r="A83" s="6" t="s">
        <v>2291</v>
      </c>
      <c r="B83" s="6" t="s">
        <v>2466</v>
      </c>
    </row>
    <row r="84" spans="1:2" ht="15.75" x14ac:dyDescent="0.25">
      <c r="A84" s="6" t="s">
        <v>2290</v>
      </c>
      <c r="B84" s="6" t="s">
        <v>2467</v>
      </c>
    </row>
    <row r="85" spans="1:2" ht="15.75" x14ac:dyDescent="0.25">
      <c r="A85" s="6" t="s">
        <v>2289</v>
      </c>
      <c r="B85" s="6" t="s">
        <v>2468</v>
      </c>
    </row>
    <row r="86" spans="1:2" ht="15.75" x14ac:dyDescent="0.25">
      <c r="A86" s="6" t="s">
        <v>2288</v>
      </c>
      <c r="B86" s="6" t="s">
        <v>2469</v>
      </c>
    </row>
    <row r="87" spans="1:2" ht="15.75" x14ac:dyDescent="0.25">
      <c r="A87" s="6" t="s">
        <v>2287</v>
      </c>
      <c r="B87" s="6" t="s">
        <v>2470</v>
      </c>
    </row>
    <row r="88" spans="1:2" ht="15.75" x14ac:dyDescent="0.25">
      <c r="A88" s="6" t="s">
        <v>2286</v>
      </c>
      <c r="B88" s="6" t="s">
        <v>2471</v>
      </c>
    </row>
    <row r="89" spans="1:2" ht="15.75" x14ac:dyDescent="0.25">
      <c r="A89" s="6" t="s">
        <v>2285</v>
      </c>
      <c r="B89" s="6" t="s">
        <v>2472</v>
      </c>
    </row>
    <row r="90" spans="1:2" ht="15.75" x14ac:dyDescent="0.25">
      <c r="A90" s="6" t="s">
        <v>2284</v>
      </c>
      <c r="B90" s="6" t="s">
        <v>2473</v>
      </c>
    </row>
    <row r="91" spans="1:2" ht="15.75" x14ac:dyDescent="0.25">
      <c r="A91" s="6" t="s">
        <v>2283</v>
      </c>
      <c r="B91" s="6" t="s">
        <v>2474</v>
      </c>
    </row>
    <row r="92" spans="1:2" ht="15.75" x14ac:dyDescent="0.25">
      <c r="A92" s="6" t="s">
        <v>2282</v>
      </c>
      <c r="B92" s="6" t="s">
        <v>2475</v>
      </c>
    </row>
    <row r="93" spans="1:2" ht="15.75" x14ac:dyDescent="0.25">
      <c r="A93" s="6" t="s">
        <v>2281</v>
      </c>
      <c r="B93" s="6" t="s">
        <v>2476</v>
      </c>
    </row>
    <row r="94" spans="1:2" ht="15.75" x14ac:dyDescent="0.25">
      <c r="A94" s="6" t="s">
        <v>2280</v>
      </c>
      <c r="B94" s="6" t="s">
        <v>2477</v>
      </c>
    </row>
    <row r="95" spans="1:2" ht="15.75" x14ac:dyDescent="0.25">
      <c r="A95" s="6" t="s">
        <v>2279</v>
      </c>
      <c r="B95" s="6" t="s">
        <v>2478</v>
      </c>
    </row>
    <row r="96" spans="1:2" ht="15.75" x14ac:dyDescent="0.25">
      <c r="A96" s="6" t="s">
        <v>2278</v>
      </c>
      <c r="B96" s="6" t="s">
        <v>2479</v>
      </c>
    </row>
    <row r="97" spans="1:2" ht="15.75" x14ac:dyDescent="0.25">
      <c r="A97" s="6" t="s">
        <v>2277</v>
      </c>
      <c r="B97" s="6" t="s">
        <v>2480</v>
      </c>
    </row>
    <row r="98" spans="1:2" ht="15.75" x14ac:dyDescent="0.25">
      <c r="A98" s="6" t="s">
        <v>2276</v>
      </c>
      <c r="B98" s="6" t="s">
        <v>2481</v>
      </c>
    </row>
    <row r="99" spans="1:2" ht="15.75" x14ac:dyDescent="0.25">
      <c r="A99" s="6" t="s">
        <v>2275</v>
      </c>
      <c r="B99" s="6" t="s">
        <v>2482</v>
      </c>
    </row>
    <row r="100" spans="1:2" ht="15.75" x14ac:dyDescent="0.25">
      <c r="A100" s="6" t="s">
        <v>2274</v>
      </c>
      <c r="B100" s="6" t="s">
        <v>2483</v>
      </c>
    </row>
    <row r="101" spans="1:2" ht="15.75" x14ac:dyDescent="0.25">
      <c r="A101" s="6" t="s">
        <v>2273</v>
      </c>
      <c r="B101" s="6" t="s">
        <v>2484</v>
      </c>
    </row>
    <row r="102" spans="1:2" ht="15.75" x14ac:dyDescent="0.25">
      <c r="A102" s="6" t="s">
        <v>2272</v>
      </c>
      <c r="B102" s="6" t="s">
        <v>2485</v>
      </c>
    </row>
    <row r="103" spans="1:2" ht="15.75" x14ac:dyDescent="0.25">
      <c r="A103" s="6" t="s">
        <v>2271</v>
      </c>
      <c r="B103" s="6" t="s">
        <v>2486</v>
      </c>
    </row>
    <row r="104" spans="1:2" ht="15.75" x14ac:dyDescent="0.25">
      <c r="A104" s="6" t="s">
        <v>2270</v>
      </c>
      <c r="B104" s="6" t="s">
        <v>2487</v>
      </c>
    </row>
    <row r="105" spans="1:2" ht="15.75" x14ac:dyDescent="0.25">
      <c r="A105" s="6" t="s">
        <v>2269</v>
      </c>
      <c r="B105" s="6" t="s">
        <v>2488</v>
      </c>
    </row>
    <row r="106" spans="1:2" ht="15.75" x14ac:dyDescent="0.25">
      <c r="A106" s="6" t="s">
        <v>2268</v>
      </c>
      <c r="B106" s="6" t="s">
        <v>2489</v>
      </c>
    </row>
    <row r="107" spans="1:2" ht="15.75" x14ac:dyDescent="0.25">
      <c r="A107" s="6" t="s">
        <v>2267</v>
      </c>
      <c r="B107" s="6" t="s">
        <v>2490</v>
      </c>
    </row>
    <row r="108" spans="1:2" ht="15.75" x14ac:dyDescent="0.25">
      <c r="A108" s="6" t="s">
        <v>2266</v>
      </c>
      <c r="B108" s="6" t="s">
        <v>2491</v>
      </c>
    </row>
    <row r="109" spans="1:2" ht="15.75" x14ac:dyDescent="0.25">
      <c r="A109" s="6" t="s">
        <v>2265</v>
      </c>
      <c r="B109" s="6" t="s">
        <v>2492</v>
      </c>
    </row>
    <row r="110" spans="1:2" ht="15.75" x14ac:dyDescent="0.25">
      <c r="A110" s="6" t="s">
        <v>2264</v>
      </c>
      <c r="B110" s="6" t="s">
        <v>2493</v>
      </c>
    </row>
    <row r="111" spans="1:2" ht="15.75" x14ac:dyDescent="0.25">
      <c r="A111" s="6" t="s">
        <v>2263</v>
      </c>
      <c r="B111" s="6" t="s">
        <v>2494</v>
      </c>
    </row>
    <row r="112" spans="1:2" ht="15.75" x14ac:dyDescent="0.25">
      <c r="A112" s="6" t="s">
        <v>2262</v>
      </c>
      <c r="B112" s="6" t="s">
        <v>2495</v>
      </c>
    </row>
    <row r="113" spans="1:2" ht="15.75" x14ac:dyDescent="0.25">
      <c r="A113" s="6" t="s">
        <v>2261</v>
      </c>
      <c r="B113" s="6" t="s">
        <v>2496</v>
      </c>
    </row>
    <row r="114" spans="1:2" ht="15.75" x14ac:dyDescent="0.25">
      <c r="A114" s="6" t="s">
        <v>2260</v>
      </c>
      <c r="B114" s="6" t="s">
        <v>2497</v>
      </c>
    </row>
    <row r="115" spans="1:2" ht="15.75" x14ac:dyDescent="0.25">
      <c r="A115" s="6" t="s">
        <v>2259</v>
      </c>
      <c r="B115" s="6" t="s">
        <v>2498</v>
      </c>
    </row>
    <row r="116" spans="1:2" ht="15.75" x14ac:dyDescent="0.25">
      <c r="A116" s="6" t="s">
        <v>2258</v>
      </c>
      <c r="B116" s="6" t="s">
        <v>2499</v>
      </c>
    </row>
    <row r="117" spans="1:2" ht="15.75" x14ac:dyDescent="0.25">
      <c r="A117" s="6" t="s">
        <v>2257</v>
      </c>
      <c r="B117" s="6" t="s">
        <v>2500</v>
      </c>
    </row>
    <row r="118" spans="1:2" ht="15.75" x14ac:dyDescent="0.25">
      <c r="A118" s="6" t="s">
        <v>2256</v>
      </c>
      <c r="B118" s="6" t="s">
        <v>2501</v>
      </c>
    </row>
    <row r="119" spans="1:2" ht="15.75" x14ac:dyDescent="0.25">
      <c r="A119" s="6" t="s">
        <v>2255</v>
      </c>
      <c r="B119" s="6" t="s">
        <v>2502</v>
      </c>
    </row>
    <row r="120" spans="1:2" ht="15.75" x14ac:dyDescent="0.25">
      <c r="A120" s="6" t="s">
        <v>2254</v>
      </c>
      <c r="B120" s="6" t="s">
        <v>2503</v>
      </c>
    </row>
    <row r="121" spans="1:2" ht="15.75" x14ac:dyDescent="0.25">
      <c r="A121" s="6" t="s">
        <v>2253</v>
      </c>
      <c r="B121" s="6" t="s">
        <v>2504</v>
      </c>
    </row>
    <row r="122" spans="1:2" ht="15.75" x14ac:dyDescent="0.25">
      <c r="A122" s="6" t="s">
        <v>2252</v>
      </c>
      <c r="B122" s="6" t="s">
        <v>2505</v>
      </c>
    </row>
    <row r="123" spans="1:2" ht="15.75" x14ac:dyDescent="0.25">
      <c r="A123" s="6" t="s">
        <v>2251</v>
      </c>
      <c r="B123" s="6" t="s">
        <v>2506</v>
      </c>
    </row>
    <row r="124" spans="1:2" ht="15.75" x14ac:dyDescent="0.25">
      <c r="A124" s="6" t="s">
        <v>2250</v>
      </c>
      <c r="B124" s="6" t="s">
        <v>2507</v>
      </c>
    </row>
    <row r="125" spans="1:2" ht="15.75" x14ac:dyDescent="0.25">
      <c r="A125" s="6" t="s">
        <v>2249</v>
      </c>
      <c r="B125" s="6" t="s">
        <v>2508</v>
      </c>
    </row>
    <row r="126" spans="1:2" ht="15.75" x14ac:dyDescent="0.25">
      <c r="A126" s="6" t="s">
        <v>2248</v>
      </c>
      <c r="B126" s="6" t="s">
        <v>2509</v>
      </c>
    </row>
    <row r="127" spans="1:2" ht="15.75" x14ac:dyDescent="0.25">
      <c r="A127" s="6" t="s">
        <v>2247</v>
      </c>
      <c r="B127" s="6" t="s">
        <v>2510</v>
      </c>
    </row>
    <row r="128" spans="1:2" ht="15.75" x14ac:dyDescent="0.25">
      <c r="A128" s="6" t="s">
        <v>2246</v>
      </c>
      <c r="B128" s="6" t="s">
        <v>2511</v>
      </c>
    </row>
    <row r="129" spans="1:2" ht="15.75" x14ac:dyDescent="0.25">
      <c r="A129" s="6" t="s">
        <v>2245</v>
      </c>
      <c r="B129" s="6" t="s">
        <v>2512</v>
      </c>
    </row>
    <row r="130" spans="1:2" ht="15.75" x14ac:dyDescent="0.25">
      <c r="A130" s="6" t="s">
        <v>2244</v>
      </c>
      <c r="B130" s="6" t="s">
        <v>2513</v>
      </c>
    </row>
    <row r="131" spans="1:2" ht="15.75" x14ac:dyDescent="0.25">
      <c r="A131" s="6" t="s">
        <v>2243</v>
      </c>
      <c r="B131" s="6" t="s">
        <v>2514</v>
      </c>
    </row>
    <row r="132" spans="1:2" ht="15.75" x14ac:dyDescent="0.25">
      <c r="A132" s="6" t="s">
        <v>2242</v>
      </c>
      <c r="B132" s="6" t="s">
        <v>2515</v>
      </c>
    </row>
    <row r="133" spans="1:2" ht="15.75" x14ac:dyDescent="0.25">
      <c r="A133" s="6" t="s">
        <v>2241</v>
      </c>
      <c r="B133" s="6" t="s">
        <v>2516</v>
      </c>
    </row>
    <row r="134" spans="1:2" ht="15.75" x14ac:dyDescent="0.25">
      <c r="A134" s="6" t="s">
        <v>2240</v>
      </c>
      <c r="B134" s="6" t="s">
        <v>2517</v>
      </c>
    </row>
    <row r="135" spans="1:2" ht="15.75" x14ac:dyDescent="0.25">
      <c r="A135" s="6" t="s">
        <v>2239</v>
      </c>
      <c r="B135" s="6" t="s">
        <v>2518</v>
      </c>
    </row>
    <row r="136" spans="1:2" ht="15.75" x14ac:dyDescent="0.25">
      <c r="A136" s="6" t="s">
        <v>2238</v>
      </c>
      <c r="B136" s="6" t="s">
        <v>2519</v>
      </c>
    </row>
    <row r="137" spans="1:2" ht="15.75" x14ac:dyDescent="0.25">
      <c r="A137" s="6" t="s">
        <v>2237</v>
      </c>
      <c r="B137" s="6" t="s">
        <v>2520</v>
      </c>
    </row>
    <row r="138" spans="1:2" ht="15.75" x14ac:dyDescent="0.25">
      <c r="A138" s="6" t="s">
        <v>2236</v>
      </c>
      <c r="B138" s="6" t="s">
        <v>2521</v>
      </c>
    </row>
    <row r="139" spans="1:2" ht="15.75" x14ac:dyDescent="0.25">
      <c r="A139" s="6" t="s">
        <v>2235</v>
      </c>
      <c r="B139" s="6" t="s">
        <v>2522</v>
      </c>
    </row>
    <row r="140" spans="1:2" ht="15.75" x14ac:dyDescent="0.25">
      <c r="A140" s="6" t="s">
        <v>2234</v>
      </c>
      <c r="B140" s="6" t="s">
        <v>2523</v>
      </c>
    </row>
    <row r="141" spans="1:2" ht="15.75" x14ac:dyDescent="0.25">
      <c r="A141" s="6" t="s">
        <v>2233</v>
      </c>
      <c r="B141" s="6" t="s">
        <v>2524</v>
      </c>
    </row>
    <row r="142" spans="1:2" ht="15.75" x14ac:dyDescent="0.25">
      <c r="A142" s="6" t="s">
        <v>2232</v>
      </c>
      <c r="B142" s="6" t="s">
        <v>2525</v>
      </c>
    </row>
    <row r="143" spans="1:2" ht="15.75" x14ac:dyDescent="0.25">
      <c r="A143" s="6" t="s">
        <v>2231</v>
      </c>
      <c r="B143" s="6" t="s">
        <v>2526</v>
      </c>
    </row>
    <row r="144" spans="1:2" ht="15.75" x14ac:dyDescent="0.25">
      <c r="A144" s="6" t="s">
        <v>2230</v>
      </c>
      <c r="B144" s="6" t="s">
        <v>2527</v>
      </c>
    </row>
    <row r="145" spans="1:2" ht="15.75" x14ac:dyDescent="0.25">
      <c r="A145" s="6" t="s">
        <v>2229</v>
      </c>
      <c r="B145" s="6" t="s">
        <v>2528</v>
      </c>
    </row>
    <row r="146" spans="1:2" ht="15.75" x14ac:dyDescent="0.25">
      <c r="A146" s="6" t="s">
        <v>2228</v>
      </c>
      <c r="B146" s="6" t="s">
        <v>2529</v>
      </c>
    </row>
    <row r="147" spans="1:2" ht="15.75" x14ac:dyDescent="0.25">
      <c r="A147" s="6" t="s">
        <v>2227</v>
      </c>
      <c r="B147" s="6" t="s">
        <v>2530</v>
      </c>
    </row>
    <row r="148" spans="1:2" ht="15.75" x14ac:dyDescent="0.25">
      <c r="A148" s="6" t="s">
        <v>2226</v>
      </c>
      <c r="B148" s="6" t="s">
        <v>2531</v>
      </c>
    </row>
    <row r="149" spans="1:2" ht="15.75" x14ac:dyDescent="0.25">
      <c r="A149" s="6" t="s">
        <v>2225</v>
      </c>
      <c r="B149" s="6" t="s">
        <v>2532</v>
      </c>
    </row>
    <row r="150" spans="1:2" ht="15.75" x14ac:dyDescent="0.25">
      <c r="A150" s="6" t="s">
        <v>2224</v>
      </c>
      <c r="B150" s="6" t="s">
        <v>2533</v>
      </c>
    </row>
    <row r="151" spans="1:2" ht="15.75" x14ac:dyDescent="0.25">
      <c r="A151" s="6" t="s">
        <v>2223</v>
      </c>
      <c r="B151" s="6" t="s">
        <v>2534</v>
      </c>
    </row>
    <row r="152" spans="1:2" ht="15.75" x14ac:dyDescent="0.25">
      <c r="A152" s="6" t="s">
        <v>2222</v>
      </c>
      <c r="B152" s="6" t="s">
        <v>2535</v>
      </c>
    </row>
    <row r="153" spans="1:2" ht="15.75" x14ac:dyDescent="0.25">
      <c r="A153" s="6" t="s">
        <v>2221</v>
      </c>
      <c r="B153" s="6" t="s">
        <v>2536</v>
      </c>
    </row>
    <row r="154" spans="1:2" ht="15.75" x14ac:dyDescent="0.25">
      <c r="A154" s="6" t="s">
        <v>2220</v>
      </c>
      <c r="B154" s="6" t="s">
        <v>2537</v>
      </c>
    </row>
    <row r="155" spans="1:2" ht="15.75" x14ac:dyDescent="0.25">
      <c r="A155" s="6" t="s">
        <v>2219</v>
      </c>
      <c r="B155" s="6" t="s">
        <v>2538</v>
      </c>
    </row>
    <row r="156" spans="1:2" ht="15.75" x14ac:dyDescent="0.25">
      <c r="A156" s="6" t="s">
        <v>2218</v>
      </c>
      <c r="B156" s="6" t="s">
        <v>2539</v>
      </c>
    </row>
    <row r="157" spans="1:2" ht="15.75" x14ac:dyDescent="0.25">
      <c r="A157" s="6" t="s">
        <v>2217</v>
      </c>
      <c r="B157" s="6" t="s">
        <v>2540</v>
      </c>
    </row>
    <row r="158" spans="1:2" ht="15.75" x14ac:dyDescent="0.25">
      <c r="A158" s="6" t="s">
        <v>2216</v>
      </c>
      <c r="B158" s="6" t="s">
        <v>2541</v>
      </c>
    </row>
    <row r="159" spans="1:2" ht="15.75" x14ac:dyDescent="0.25">
      <c r="A159" s="6" t="s">
        <v>2215</v>
      </c>
      <c r="B159" s="6" t="s">
        <v>2542</v>
      </c>
    </row>
    <row r="160" spans="1:2" ht="15.75" x14ac:dyDescent="0.25">
      <c r="A160" s="6" t="s">
        <v>2214</v>
      </c>
      <c r="B160" s="6" t="s">
        <v>2543</v>
      </c>
    </row>
    <row r="161" spans="1:2" ht="15.75" x14ac:dyDescent="0.25">
      <c r="A161" s="6" t="s">
        <v>2213</v>
      </c>
      <c r="B161" s="6" t="s">
        <v>2544</v>
      </c>
    </row>
    <row r="162" spans="1:2" ht="15.75" x14ac:dyDescent="0.25">
      <c r="A162" s="6" t="s">
        <v>2212</v>
      </c>
      <c r="B162" s="6" t="s">
        <v>2545</v>
      </c>
    </row>
    <row r="163" spans="1:2" ht="15.75" x14ac:dyDescent="0.25">
      <c r="A163" s="6" t="s">
        <v>2211</v>
      </c>
      <c r="B163" s="6" t="s">
        <v>2546</v>
      </c>
    </row>
    <row r="164" spans="1:2" ht="15.75" x14ac:dyDescent="0.25">
      <c r="A164" s="6" t="s">
        <v>2210</v>
      </c>
      <c r="B164" s="6" t="s">
        <v>2547</v>
      </c>
    </row>
    <row r="165" spans="1:2" ht="15.75" x14ac:dyDescent="0.25">
      <c r="A165" s="6" t="s">
        <v>2209</v>
      </c>
      <c r="B165" s="6" t="s">
        <v>2548</v>
      </c>
    </row>
    <row r="166" spans="1:2" ht="15.75" x14ac:dyDescent="0.25">
      <c r="A166" s="6" t="s">
        <v>2208</v>
      </c>
      <c r="B166" s="6" t="s">
        <v>2549</v>
      </c>
    </row>
    <row r="167" spans="1:2" ht="15.75" x14ac:dyDescent="0.25">
      <c r="A167" s="6" t="s">
        <v>2207</v>
      </c>
      <c r="B167" s="6" t="s">
        <v>2550</v>
      </c>
    </row>
    <row r="168" spans="1:2" ht="15.75" x14ac:dyDescent="0.25">
      <c r="A168" s="6" t="s">
        <v>2206</v>
      </c>
      <c r="B168" s="6" t="s">
        <v>2551</v>
      </c>
    </row>
    <row r="169" spans="1:2" ht="15.75" x14ac:dyDescent="0.25">
      <c r="A169" s="6" t="s">
        <v>2205</v>
      </c>
      <c r="B169" s="6" t="s">
        <v>2552</v>
      </c>
    </row>
    <row r="170" spans="1:2" ht="15.75" x14ac:dyDescent="0.25">
      <c r="A170" s="6" t="s">
        <v>2204</v>
      </c>
      <c r="B170" s="6" t="s">
        <v>2553</v>
      </c>
    </row>
    <row r="171" spans="1:2" ht="15.75" x14ac:dyDescent="0.25">
      <c r="A171" s="6" t="s">
        <v>2203</v>
      </c>
      <c r="B171" s="6" t="s">
        <v>2554</v>
      </c>
    </row>
    <row r="172" spans="1:2" ht="15.75" x14ac:dyDescent="0.25">
      <c r="A172" s="6" t="s">
        <v>2202</v>
      </c>
      <c r="B172" s="6" t="s">
        <v>2555</v>
      </c>
    </row>
    <row r="173" spans="1:2" ht="15.75" x14ac:dyDescent="0.25">
      <c r="A173" s="6" t="s">
        <v>2201</v>
      </c>
      <c r="B173" s="6" t="s">
        <v>2556</v>
      </c>
    </row>
    <row r="174" spans="1:2" ht="15.75" x14ac:dyDescent="0.25">
      <c r="A174" s="6" t="s">
        <v>2200</v>
      </c>
      <c r="B174" s="6" t="s">
        <v>2557</v>
      </c>
    </row>
    <row r="175" spans="1:2" ht="15.75" x14ac:dyDescent="0.25">
      <c r="A175" s="6" t="s">
        <v>2199</v>
      </c>
      <c r="B175" s="6" t="s">
        <v>2558</v>
      </c>
    </row>
    <row r="176" spans="1:2" ht="15.75" x14ac:dyDescent="0.25">
      <c r="A176" s="6" t="s">
        <v>2198</v>
      </c>
      <c r="B176" s="6" t="s">
        <v>2559</v>
      </c>
    </row>
    <row r="177" spans="1:2" ht="15.75" x14ac:dyDescent="0.25">
      <c r="A177" s="6" t="s">
        <v>2197</v>
      </c>
      <c r="B177" s="6" t="s">
        <v>2560</v>
      </c>
    </row>
    <row r="178" spans="1:2" ht="15.75" x14ac:dyDescent="0.25">
      <c r="A178" s="6" t="s">
        <v>2196</v>
      </c>
      <c r="B178" s="6" t="s">
        <v>2561</v>
      </c>
    </row>
    <row r="179" spans="1:2" ht="15.75" x14ac:dyDescent="0.25">
      <c r="A179" s="6" t="s">
        <v>2195</v>
      </c>
      <c r="B179" s="6" t="s">
        <v>2562</v>
      </c>
    </row>
    <row r="180" spans="1:2" ht="15.75" x14ac:dyDescent="0.25">
      <c r="A180" s="6" t="s">
        <v>2194</v>
      </c>
      <c r="B180" s="6" t="s">
        <v>2563</v>
      </c>
    </row>
    <row r="181" spans="1:2" ht="15.75" x14ac:dyDescent="0.25">
      <c r="A181" s="6" t="s">
        <v>2193</v>
      </c>
      <c r="B181" s="6" t="s">
        <v>2564</v>
      </c>
    </row>
    <row r="182" spans="1:2" ht="15.75" x14ac:dyDescent="0.25">
      <c r="A182" s="6" t="s">
        <v>2192</v>
      </c>
      <c r="B182" s="6" t="s">
        <v>2565</v>
      </c>
    </row>
    <row r="183" spans="1:2" ht="15.75" x14ac:dyDescent="0.25">
      <c r="A183" s="6" t="s">
        <v>2191</v>
      </c>
      <c r="B183" s="6" t="s">
        <v>2566</v>
      </c>
    </row>
    <row r="184" spans="1:2" ht="15.75" x14ac:dyDescent="0.25">
      <c r="A184" s="6" t="s">
        <v>2190</v>
      </c>
      <c r="B184" s="6" t="s">
        <v>2567</v>
      </c>
    </row>
    <row r="185" spans="1:2" ht="15.75" x14ac:dyDescent="0.25">
      <c r="A185" s="6" t="s">
        <v>2189</v>
      </c>
      <c r="B185" s="6" t="s">
        <v>2568</v>
      </c>
    </row>
    <row r="186" spans="1:2" ht="15.75" x14ac:dyDescent="0.25">
      <c r="A186" s="6" t="s">
        <v>2188</v>
      </c>
      <c r="B186" s="6" t="s">
        <v>2569</v>
      </c>
    </row>
    <row r="187" spans="1:2" ht="15.75" x14ac:dyDescent="0.25">
      <c r="A187" s="6" t="s">
        <v>2187</v>
      </c>
      <c r="B187" s="6" t="s">
        <v>2570</v>
      </c>
    </row>
    <row r="188" spans="1:2" ht="15.75" x14ac:dyDescent="0.25">
      <c r="A188" s="6" t="s">
        <v>2186</v>
      </c>
      <c r="B188" s="6" t="s">
        <v>2571</v>
      </c>
    </row>
    <row r="189" spans="1:2" ht="15.75" x14ac:dyDescent="0.25">
      <c r="A189" s="6" t="s">
        <v>2185</v>
      </c>
      <c r="B189" s="6" t="s">
        <v>2572</v>
      </c>
    </row>
    <row r="190" spans="1:2" ht="15.75" x14ac:dyDescent="0.25">
      <c r="A190" s="6" t="s">
        <v>2184</v>
      </c>
      <c r="B190" s="6" t="s">
        <v>2573</v>
      </c>
    </row>
    <row r="191" spans="1:2" ht="15.75" x14ac:dyDescent="0.25">
      <c r="A191" s="6" t="s">
        <v>2183</v>
      </c>
      <c r="B191" s="6" t="s">
        <v>2574</v>
      </c>
    </row>
    <row r="192" spans="1:2" ht="15.75" x14ac:dyDescent="0.25">
      <c r="A192" s="6" t="s">
        <v>2182</v>
      </c>
      <c r="B192" s="6" t="s">
        <v>2575</v>
      </c>
    </row>
    <row r="193" spans="1:2" ht="15.75" x14ac:dyDescent="0.25">
      <c r="A193" s="6" t="s">
        <v>2181</v>
      </c>
      <c r="B193" s="6" t="s">
        <v>2576</v>
      </c>
    </row>
    <row r="194" spans="1:2" ht="15.75" x14ac:dyDescent="0.25">
      <c r="A194" s="6" t="s">
        <v>2180</v>
      </c>
      <c r="B194" s="6" t="s">
        <v>2577</v>
      </c>
    </row>
    <row r="195" spans="1:2" ht="15.75" x14ac:dyDescent="0.25">
      <c r="A195" s="6" t="s">
        <v>2179</v>
      </c>
      <c r="B195" s="6" t="s">
        <v>2578</v>
      </c>
    </row>
    <row r="196" spans="1:2" ht="15.75" x14ac:dyDescent="0.25">
      <c r="A196" s="6" t="s">
        <v>2178</v>
      </c>
      <c r="B196" s="6" t="s">
        <v>2579</v>
      </c>
    </row>
    <row r="197" spans="1:2" ht="15.75" x14ac:dyDescent="0.25">
      <c r="A197" s="6" t="s">
        <v>2177</v>
      </c>
      <c r="B197" s="6" t="s">
        <v>2580</v>
      </c>
    </row>
    <row r="198" spans="1:2" ht="15.75" x14ac:dyDescent="0.25">
      <c r="A198" s="6" t="s">
        <v>2176</v>
      </c>
      <c r="B198" s="6" t="s">
        <v>2581</v>
      </c>
    </row>
    <row r="199" spans="1:2" ht="15.75" x14ac:dyDescent="0.25">
      <c r="A199" s="6" t="s">
        <v>2175</v>
      </c>
      <c r="B199" s="6" t="s">
        <v>2582</v>
      </c>
    </row>
    <row r="200" spans="1:2" ht="15.75" x14ac:dyDescent="0.25">
      <c r="A200" s="6" t="s">
        <v>2174</v>
      </c>
      <c r="B200" s="6" t="s">
        <v>2583</v>
      </c>
    </row>
    <row r="201" spans="1:2" ht="15.75" x14ac:dyDescent="0.25">
      <c r="A201" s="6" t="s">
        <v>2173</v>
      </c>
      <c r="B201" s="6" t="s">
        <v>2584</v>
      </c>
    </row>
    <row r="202" spans="1:2" ht="15.75" x14ac:dyDescent="0.25">
      <c r="A202" s="6" t="s">
        <v>2172</v>
      </c>
      <c r="B202" s="6" t="s">
        <v>2585</v>
      </c>
    </row>
    <row r="203" spans="1:2" ht="15.75" x14ac:dyDescent="0.25">
      <c r="A203" s="6" t="s">
        <v>2171</v>
      </c>
      <c r="B203" s="6" t="s">
        <v>2586</v>
      </c>
    </row>
    <row r="204" spans="1:2" ht="15.75" x14ac:dyDescent="0.25">
      <c r="A204" s="6" t="s">
        <v>2170</v>
      </c>
      <c r="B204" s="6" t="s">
        <v>2587</v>
      </c>
    </row>
    <row r="205" spans="1:2" ht="15.75" x14ac:dyDescent="0.25">
      <c r="A205" s="6" t="s">
        <v>2169</v>
      </c>
      <c r="B205" s="6" t="s">
        <v>2588</v>
      </c>
    </row>
    <row r="206" spans="1:2" ht="15.75" x14ac:dyDescent="0.25">
      <c r="A206" s="6" t="s">
        <v>2168</v>
      </c>
      <c r="B206" s="6" t="s">
        <v>2589</v>
      </c>
    </row>
    <row r="207" spans="1:2" ht="15.75" x14ac:dyDescent="0.25">
      <c r="A207" s="6" t="s">
        <v>2167</v>
      </c>
      <c r="B207" s="6" t="s">
        <v>2590</v>
      </c>
    </row>
    <row r="208" spans="1:2" ht="15.75" x14ac:dyDescent="0.25">
      <c r="A208" s="6" t="s">
        <v>2166</v>
      </c>
      <c r="B208" s="6" t="s">
        <v>2591</v>
      </c>
    </row>
    <row r="209" spans="1:2" ht="15.75" x14ac:dyDescent="0.25">
      <c r="A209" s="6" t="s">
        <v>2165</v>
      </c>
      <c r="B209" s="6" t="s">
        <v>2592</v>
      </c>
    </row>
    <row r="210" spans="1:2" ht="15.75" x14ac:dyDescent="0.25">
      <c r="A210" s="6" t="s">
        <v>2164</v>
      </c>
      <c r="B210" s="6" t="s">
        <v>2593</v>
      </c>
    </row>
    <row r="211" spans="1:2" ht="15.75" x14ac:dyDescent="0.25">
      <c r="A211" s="6" t="s">
        <v>2163</v>
      </c>
      <c r="B211" s="6" t="s">
        <v>2594</v>
      </c>
    </row>
    <row r="212" spans="1:2" ht="15.75" x14ac:dyDescent="0.25">
      <c r="A212" s="6" t="s">
        <v>2162</v>
      </c>
      <c r="B212" s="6" t="s">
        <v>2595</v>
      </c>
    </row>
    <row r="213" spans="1:2" ht="15.75" x14ac:dyDescent="0.25">
      <c r="A213" s="6" t="s">
        <v>2161</v>
      </c>
      <c r="B213" s="6" t="s">
        <v>2596</v>
      </c>
    </row>
    <row r="214" spans="1:2" ht="15.75" x14ac:dyDescent="0.25">
      <c r="A214" s="6" t="s">
        <v>2160</v>
      </c>
      <c r="B214" s="6" t="s">
        <v>2597</v>
      </c>
    </row>
    <row r="215" spans="1:2" ht="15.75" x14ac:dyDescent="0.25">
      <c r="A215" s="6" t="s">
        <v>2159</v>
      </c>
      <c r="B215" s="6" t="s">
        <v>2598</v>
      </c>
    </row>
    <row r="216" spans="1:2" ht="15.75" x14ac:dyDescent="0.25">
      <c r="A216" s="6" t="s">
        <v>2158</v>
      </c>
      <c r="B216" s="6" t="s">
        <v>2599</v>
      </c>
    </row>
    <row r="217" spans="1:2" ht="15.75" x14ac:dyDescent="0.25">
      <c r="A217" s="6" t="s">
        <v>2157</v>
      </c>
      <c r="B217" s="6" t="s">
        <v>2600</v>
      </c>
    </row>
    <row r="218" spans="1:2" ht="15.75" x14ac:dyDescent="0.25">
      <c r="A218" s="6" t="s">
        <v>2156</v>
      </c>
      <c r="B218" s="6" t="s">
        <v>2601</v>
      </c>
    </row>
    <row r="219" spans="1:2" ht="15.75" x14ac:dyDescent="0.25">
      <c r="A219" s="6" t="s">
        <v>2155</v>
      </c>
      <c r="B219" s="6" t="s">
        <v>2602</v>
      </c>
    </row>
    <row r="220" spans="1:2" ht="15.75" x14ac:dyDescent="0.25">
      <c r="A220" s="6" t="s">
        <v>2154</v>
      </c>
      <c r="B220" s="6" t="s">
        <v>2603</v>
      </c>
    </row>
    <row r="221" spans="1:2" ht="15.75" x14ac:dyDescent="0.25">
      <c r="A221" s="6" t="s">
        <v>2153</v>
      </c>
      <c r="B221" s="6" t="s">
        <v>2604</v>
      </c>
    </row>
    <row r="222" spans="1:2" ht="15.75" x14ac:dyDescent="0.25">
      <c r="A222" s="6" t="s">
        <v>2152</v>
      </c>
      <c r="B222" s="6" t="s">
        <v>2605</v>
      </c>
    </row>
    <row r="223" spans="1:2" ht="15.75" x14ac:dyDescent="0.25">
      <c r="A223" s="6" t="s">
        <v>2151</v>
      </c>
      <c r="B223" s="6" t="s">
        <v>2606</v>
      </c>
    </row>
    <row r="224" spans="1:2" ht="15.75" x14ac:dyDescent="0.25">
      <c r="A224" s="6" t="s">
        <v>2150</v>
      </c>
      <c r="B224" s="6" t="s">
        <v>2607</v>
      </c>
    </row>
    <row r="225" spans="1:2" ht="15.75" x14ac:dyDescent="0.25">
      <c r="A225" s="6" t="s">
        <v>2149</v>
      </c>
      <c r="B225" s="6" t="s">
        <v>2608</v>
      </c>
    </row>
    <row r="226" spans="1:2" ht="15.75" x14ac:dyDescent="0.25">
      <c r="A226" s="6" t="s">
        <v>2148</v>
      </c>
      <c r="B226" s="6" t="s">
        <v>2609</v>
      </c>
    </row>
    <row r="227" spans="1:2" ht="15.75" x14ac:dyDescent="0.25">
      <c r="A227" s="6" t="s">
        <v>2147</v>
      </c>
      <c r="B227" s="6" t="s">
        <v>2610</v>
      </c>
    </row>
    <row r="228" spans="1:2" ht="15.75" x14ac:dyDescent="0.25">
      <c r="A228" s="6" t="s">
        <v>2146</v>
      </c>
      <c r="B228" s="6" t="s">
        <v>2611</v>
      </c>
    </row>
    <row r="229" spans="1:2" ht="15.75" x14ac:dyDescent="0.25">
      <c r="A229" s="6" t="s">
        <v>2145</v>
      </c>
      <c r="B229" s="6" t="s">
        <v>2612</v>
      </c>
    </row>
    <row r="230" spans="1:2" ht="15.75" x14ac:dyDescent="0.25">
      <c r="A230" s="6" t="s">
        <v>2144</v>
      </c>
      <c r="B230" s="6" t="s">
        <v>2613</v>
      </c>
    </row>
    <row r="231" spans="1:2" ht="15.75" x14ac:dyDescent="0.25">
      <c r="A231" s="6" t="s">
        <v>2143</v>
      </c>
      <c r="B231" s="6" t="s">
        <v>2614</v>
      </c>
    </row>
    <row r="232" spans="1:2" ht="15.75" x14ac:dyDescent="0.25">
      <c r="A232" s="6" t="s">
        <v>2142</v>
      </c>
      <c r="B232" s="6" t="s">
        <v>2615</v>
      </c>
    </row>
    <row r="233" spans="1:2" ht="15.75" x14ac:dyDescent="0.25">
      <c r="A233" s="6" t="s">
        <v>2141</v>
      </c>
      <c r="B233" s="6" t="s">
        <v>2616</v>
      </c>
    </row>
    <row r="234" spans="1:2" ht="15.75" x14ac:dyDescent="0.25">
      <c r="A234" s="6" t="s">
        <v>2140</v>
      </c>
      <c r="B234" s="6" t="s">
        <v>2617</v>
      </c>
    </row>
    <row r="235" spans="1:2" ht="15.75" x14ac:dyDescent="0.25">
      <c r="A235" s="6" t="s">
        <v>2139</v>
      </c>
      <c r="B235" s="6" t="s">
        <v>2618</v>
      </c>
    </row>
    <row r="236" spans="1:2" ht="15.75" x14ac:dyDescent="0.25">
      <c r="A236" s="6" t="s">
        <v>2138</v>
      </c>
      <c r="B236" s="6" t="s">
        <v>2619</v>
      </c>
    </row>
    <row r="237" spans="1:2" ht="15.75" x14ac:dyDescent="0.25">
      <c r="A237" s="6" t="s">
        <v>2137</v>
      </c>
      <c r="B237" s="6" t="s">
        <v>2620</v>
      </c>
    </row>
    <row r="238" spans="1:2" ht="15.75" x14ac:dyDescent="0.25">
      <c r="A238" s="6" t="s">
        <v>2136</v>
      </c>
      <c r="B238" s="6" t="s">
        <v>2621</v>
      </c>
    </row>
    <row r="239" spans="1:2" ht="15.75" x14ac:dyDescent="0.25">
      <c r="A239" s="6" t="s">
        <v>2135</v>
      </c>
      <c r="B239" s="6" t="s">
        <v>2622</v>
      </c>
    </row>
    <row r="240" spans="1:2" ht="15.75" x14ac:dyDescent="0.25">
      <c r="A240" s="6" t="s">
        <v>2134</v>
      </c>
      <c r="B240" s="6" t="s">
        <v>2623</v>
      </c>
    </row>
    <row r="241" spans="1:2" ht="15.75" x14ac:dyDescent="0.25">
      <c r="A241" s="6" t="s">
        <v>2133</v>
      </c>
      <c r="B241" s="6" t="s">
        <v>2624</v>
      </c>
    </row>
    <row r="242" spans="1:2" ht="15.75" x14ac:dyDescent="0.25">
      <c r="A242" s="6" t="s">
        <v>2132</v>
      </c>
      <c r="B242" s="6" t="s">
        <v>2625</v>
      </c>
    </row>
    <row r="243" spans="1:2" ht="15.75" x14ac:dyDescent="0.25">
      <c r="A243" s="6" t="s">
        <v>2130</v>
      </c>
      <c r="B243" s="6" t="s">
        <v>2626</v>
      </c>
    </row>
    <row r="244" spans="1:2" ht="15.75" x14ac:dyDescent="0.25">
      <c r="A244" s="6" t="s">
        <v>2129</v>
      </c>
      <c r="B244" s="6" t="s">
        <v>2627</v>
      </c>
    </row>
    <row r="245" spans="1:2" ht="15.75" x14ac:dyDescent="0.25">
      <c r="A245" s="6" t="s">
        <v>2128</v>
      </c>
      <c r="B245" s="6" t="s">
        <v>2628</v>
      </c>
    </row>
    <row r="246" spans="1:2" ht="15.75" x14ac:dyDescent="0.25">
      <c r="A246" s="6" t="s">
        <v>2127</v>
      </c>
      <c r="B246" s="6" t="s">
        <v>2629</v>
      </c>
    </row>
    <row r="247" spans="1:2" ht="15.75" x14ac:dyDescent="0.25">
      <c r="A247" s="6" t="s">
        <v>2126</v>
      </c>
      <c r="B247" s="6" t="s">
        <v>2630</v>
      </c>
    </row>
    <row r="248" spans="1:2" ht="15.75" x14ac:dyDescent="0.25">
      <c r="A248" s="6" t="s">
        <v>2125</v>
      </c>
      <c r="B248" s="6" t="s">
        <v>2631</v>
      </c>
    </row>
    <row r="249" spans="1:2" ht="15.75" x14ac:dyDescent="0.25">
      <c r="A249" s="6" t="s">
        <v>2124</v>
      </c>
      <c r="B249" s="6" t="s">
        <v>2632</v>
      </c>
    </row>
    <row r="250" spans="1:2" ht="15.75" x14ac:dyDescent="0.25">
      <c r="A250" s="6" t="s">
        <v>2123</v>
      </c>
      <c r="B250" s="6" t="s">
        <v>2633</v>
      </c>
    </row>
    <row r="251" spans="1:2" ht="15.75" x14ac:dyDescent="0.25">
      <c r="A251" s="6" t="s">
        <v>2122</v>
      </c>
      <c r="B251" s="6" t="s">
        <v>2634</v>
      </c>
    </row>
    <row r="252" spans="1:2" ht="15.75" x14ac:dyDescent="0.25">
      <c r="A252" s="6" t="s">
        <v>2121</v>
      </c>
      <c r="B252" s="6" t="s">
        <v>2635</v>
      </c>
    </row>
    <row r="253" spans="1:2" ht="15.75" x14ac:dyDescent="0.25">
      <c r="A253" s="6" t="s">
        <v>2120</v>
      </c>
      <c r="B253" s="6" t="s">
        <v>2636</v>
      </c>
    </row>
    <row r="254" spans="1:2" ht="15.75" x14ac:dyDescent="0.25">
      <c r="A254" s="6" t="s">
        <v>2119</v>
      </c>
      <c r="B254" s="6" t="s">
        <v>2637</v>
      </c>
    </row>
    <row r="255" spans="1:2" ht="15.75" x14ac:dyDescent="0.25">
      <c r="A255" s="6" t="s">
        <v>2118</v>
      </c>
      <c r="B255" s="6" t="s">
        <v>2638</v>
      </c>
    </row>
    <row r="256" spans="1:2" ht="15.75" x14ac:dyDescent="0.25">
      <c r="A256" s="6" t="s">
        <v>2117</v>
      </c>
      <c r="B256" s="6" t="s">
        <v>2639</v>
      </c>
    </row>
    <row r="257" spans="1:2" ht="15.75" x14ac:dyDescent="0.25">
      <c r="A257" s="6" t="s">
        <v>2116</v>
      </c>
      <c r="B257" s="6" t="s">
        <v>2640</v>
      </c>
    </row>
    <row r="258" spans="1:2" ht="15.75" x14ac:dyDescent="0.25">
      <c r="A258" s="6" t="s">
        <v>2115</v>
      </c>
      <c r="B258" s="6" t="s">
        <v>2641</v>
      </c>
    </row>
    <row r="259" spans="1:2" ht="15.75" x14ac:dyDescent="0.25">
      <c r="A259" s="6" t="s">
        <v>2114</v>
      </c>
      <c r="B259" s="6" t="s">
        <v>2642</v>
      </c>
    </row>
    <row r="260" spans="1:2" ht="15.75" x14ac:dyDescent="0.25">
      <c r="A260" s="6" t="s">
        <v>2113</v>
      </c>
      <c r="B260" s="6" t="s">
        <v>2643</v>
      </c>
    </row>
    <row r="261" spans="1:2" ht="15.75" x14ac:dyDescent="0.25">
      <c r="A261" s="6" t="s">
        <v>2112</v>
      </c>
      <c r="B261" s="6" t="s">
        <v>2644</v>
      </c>
    </row>
    <row r="262" spans="1:2" ht="15.75" x14ac:dyDescent="0.25">
      <c r="A262" s="6" t="s">
        <v>2111</v>
      </c>
      <c r="B262" s="6" t="s">
        <v>2645</v>
      </c>
    </row>
    <row r="263" spans="1:2" ht="15.75" x14ac:dyDescent="0.25">
      <c r="A263" s="6" t="s">
        <v>2110</v>
      </c>
      <c r="B263" s="6" t="s">
        <v>2646</v>
      </c>
    </row>
    <row r="264" spans="1:2" ht="15.75" x14ac:dyDescent="0.25">
      <c r="A264" s="6" t="s">
        <v>2109</v>
      </c>
      <c r="B264" s="6" t="s">
        <v>2647</v>
      </c>
    </row>
    <row r="265" spans="1:2" ht="15.75" x14ac:dyDescent="0.25">
      <c r="A265" s="6" t="s">
        <v>2108</v>
      </c>
      <c r="B265" s="6" t="s">
        <v>2648</v>
      </c>
    </row>
    <row r="266" spans="1:2" ht="15.75" x14ac:dyDescent="0.25">
      <c r="A266" s="6" t="s">
        <v>2107</v>
      </c>
      <c r="B266" s="6" t="s">
        <v>2649</v>
      </c>
    </row>
    <row r="267" spans="1:2" ht="15.75" x14ac:dyDescent="0.25">
      <c r="A267" s="6" t="s">
        <v>2106</v>
      </c>
      <c r="B267" s="6" t="s">
        <v>2650</v>
      </c>
    </row>
    <row r="268" spans="1:2" ht="15.75" x14ac:dyDescent="0.25">
      <c r="A268" s="6" t="s">
        <v>2105</v>
      </c>
      <c r="B268" s="6" t="s">
        <v>2651</v>
      </c>
    </row>
    <row r="269" spans="1:2" ht="15.75" x14ac:dyDescent="0.25">
      <c r="A269" s="6" t="s">
        <v>2104</v>
      </c>
      <c r="B269" s="6" t="s">
        <v>2652</v>
      </c>
    </row>
    <row r="270" spans="1:2" ht="15.75" x14ac:dyDescent="0.25">
      <c r="A270" s="6" t="s">
        <v>2103</v>
      </c>
      <c r="B270" s="6" t="s">
        <v>2653</v>
      </c>
    </row>
    <row r="271" spans="1:2" ht="15.75" x14ac:dyDescent="0.25">
      <c r="A271" s="6" t="s">
        <v>2102</v>
      </c>
      <c r="B271" s="6" t="s">
        <v>2654</v>
      </c>
    </row>
    <row r="272" spans="1:2" ht="15.75" x14ac:dyDescent="0.25">
      <c r="A272" s="6" t="s">
        <v>2101</v>
      </c>
      <c r="B272" s="6" t="s">
        <v>2655</v>
      </c>
    </row>
    <row r="273" spans="1:2" ht="15.75" x14ac:dyDescent="0.25">
      <c r="A273" s="6" t="s">
        <v>2100</v>
      </c>
      <c r="B273" s="6" t="s">
        <v>2656</v>
      </c>
    </row>
    <row r="274" spans="1:2" ht="15.75" x14ac:dyDescent="0.25">
      <c r="A274" s="6" t="s">
        <v>2099</v>
      </c>
      <c r="B274" s="6" t="s">
        <v>2657</v>
      </c>
    </row>
    <row r="275" spans="1:2" ht="15.75" x14ac:dyDescent="0.25">
      <c r="A275" s="6" t="s">
        <v>2098</v>
      </c>
      <c r="B275" s="6" t="s">
        <v>2658</v>
      </c>
    </row>
    <row r="276" spans="1:2" ht="15.75" x14ac:dyDescent="0.25">
      <c r="A276" s="6" t="s">
        <v>2097</v>
      </c>
      <c r="B276" s="6" t="s">
        <v>2659</v>
      </c>
    </row>
    <row r="277" spans="1:2" ht="15.75" x14ac:dyDescent="0.25">
      <c r="A277" s="6" t="s">
        <v>2096</v>
      </c>
      <c r="B277" s="6" t="s">
        <v>2660</v>
      </c>
    </row>
    <row r="278" spans="1:2" ht="15.75" x14ac:dyDescent="0.25">
      <c r="A278" s="6" t="s">
        <v>2095</v>
      </c>
      <c r="B278" s="6" t="s">
        <v>2661</v>
      </c>
    </row>
    <row r="279" spans="1:2" ht="15.75" x14ac:dyDescent="0.25">
      <c r="A279" s="6" t="s">
        <v>2094</v>
      </c>
      <c r="B279" s="6" t="s">
        <v>2662</v>
      </c>
    </row>
    <row r="280" spans="1:2" ht="15.75" x14ac:dyDescent="0.25">
      <c r="A280" s="6" t="s">
        <v>2093</v>
      </c>
      <c r="B280" s="6" t="s">
        <v>2663</v>
      </c>
    </row>
    <row r="281" spans="1:2" ht="15.75" x14ac:dyDescent="0.25">
      <c r="A281" s="6" t="s">
        <v>2092</v>
      </c>
      <c r="B281" s="6" t="s">
        <v>2664</v>
      </c>
    </row>
    <row r="282" spans="1:2" ht="15.75" x14ac:dyDescent="0.25">
      <c r="A282" s="6" t="s">
        <v>2091</v>
      </c>
      <c r="B282" s="6" t="s">
        <v>2665</v>
      </c>
    </row>
    <row r="283" spans="1:2" ht="15.75" x14ac:dyDescent="0.25">
      <c r="A283" s="6" t="s">
        <v>2090</v>
      </c>
      <c r="B283" s="6" t="s">
        <v>2666</v>
      </c>
    </row>
    <row r="284" spans="1:2" ht="15.75" x14ac:dyDescent="0.25">
      <c r="A284" s="6" t="s">
        <v>2089</v>
      </c>
      <c r="B284" s="6" t="s">
        <v>2667</v>
      </c>
    </row>
    <row r="285" spans="1:2" ht="15.75" x14ac:dyDescent="0.25">
      <c r="A285" s="6" t="s">
        <v>2088</v>
      </c>
      <c r="B285" s="6" t="s">
        <v>2668</v>
      </c>
    </row>
    <row r="286" spans="1:2" ht="15.75" x14ac:dyDescent="0.25">
      <c r="A286" s="6" t="s">
        <v>2087</v>
      </c>
      <c r="B286" s="6" t="s">
        <v>2669</v>
      </c>
    </row>
    <row r="287" spans="1:2" ht="15.75" x14ac:dyDescent="0.25">
      <c r="A287" s="6" t="s">
        <v>2086</v>
      </c>
      <c r="B287" s="6" t="s">
        <v>2670</v>
      </c>
    </row>
    <row r="288" spans="1:2" ht="15.75" x14ac:dyDescent="0.25">
      <c r="A288" s="6" t="s">
        <v>2085</v>
      </c>
      <c r="B288" s="6" t="s">
        <v>2671</v>
      </c>
    </row>
    <row r="289" spans="1:2" ht="15.75" x14ac:dyDescent="0.25">
      <c r="A289" s="6" t="s">
        <v>2084</v>
      </c>
      <c r="B289" s="6" t="s">
        <v>2672</v>
      </c>
    </row>
    <row r="290" spans="1:2" ht="15.75" x14ac:dyDescent="0.25">
      <c r="A290" s="6" t="s">
        <v>2083</v>
      </c>
      <c r="B290" s="6" t="s">
        <v>2673</v>
      </c>
    </row>
    <row r="291" spans="1:2" ht="15.75" x14ac:dyDescent="0.25">
      <c r="A291" s="6" t="s">
        <v>2082</v>
      </c>
      <c r="B291" s="6" t="s">
        <v>2674</v>
      </c>
    </row>
    <row r="292" spans="1:2" ht="15.75" x14ac:dyDescent="0.25">
      <c r="A292" s="6" t="s">
        <v>2081</v>
      </c>
      <c r="B292" s="6" t="s">
        <v>2675</v>
      </c>
    </row>
    <row r="293" spans="1:2" ht="15.75" x14ac:dyDescent="0.25">
      <c r="A293" s="6" t="s">
        <v>2080</v>
      </c>
      <c r="B293" s="6" t="s">
        <v>2676</v>
      </c>
    </row>
    <row r="294" spans="1:2" ht="15.75" x14ac:dyDescent="0.25">
      <c r="A294" s="6" t="s">
        <v>2079</v>
      </c>
      <c r="B294" s="6" t="s">
        <v>2677</v>
      </c>
    </row>
    <row r="295" spans="1:2" ht="15.75" x14ac:dyDescent="0.25">
      <c r="A295" s="6" t="s">
        <v>2078</v>
      </c>
      <c r="B295" s="6" t="s">
        <v>2678</v>
      </c>
    </row>
    <row r="296" spans="1:2" ht="15.75" x14ac:dyDescent="0.25">
      <c r="A296" s="6" t="s">
        <v>2077</v>
      </c>
      <c r="B296" s="6" t="s">
        <v>2679</v>
      </c>
    </row>
    <row r="297" spans="1:2" ht="15.75" x14ac:dyDescent="0.25">
      <c r="A297" s="6" t="s">
        <v>2076</v>
      </c>
      <c r="B297" s="6" t="s">
        <v>2680</v>
      </c>
    </row>
    <row r="298" spans="1:2" ht="15.75" x14ac:dyDescent="0.25">
      <c r="A298" s="6" t="s">
        <v>2075</v>
      </c>
      <c r="B298" s="6" t="s">
        <v>2681</v>
      </c>
    </row>
    <row r="299" spans="1:2" ht="15.75" x14ac:dyDescent="0.25">
      <c r="A299" s="6" t="s">
        <v>2074</v>
      </c>
      <c r="B299" s="6" t="s">
        <v>2682</v>
      </c>
    </row>
    <row r="300" spans="1:2" ht="15.75" x14ac:dyDescent="0.25">
      <c r="A300" s="6" t="s">
        <v>2073</v>
      </c>
      <c r="B300" s="6" t="s">
        <v>2683</v>
      </c>
    </row>
    <row r="301" spans="1:2" ht="15.75" x14ac:dyDescent="0.25">
      <c r="A301" s="6" t="s">
        <v>2072</v>
      </c>
      <c r="B301" s="6" t="s">
        <v>2684</v>
      </c>
    </row>
    <row r="302" spans="1:2" ht="15.75" x14ac:dyDescent="0.25">
      <c r="A302" s="6" t="s">
        <v>2071</v>
      </c>
      <c r="B302" s="6" t="s">
        <v>2685</v>
      </c>
    </row>
    <row r="303" spans="1:2" ht="15.75" x14ac:dyDescent="0.25">
      <c r="A303" s="6" t="s">
        <v>2070</v>
      </c>
      <c r="B303" s="6" t="s">
        <v>2686</v>
      </c>
    </row>
    <row r="304" spans="1:2" ht="15.75" x14ac:dyDescent="0.25">
      <c r="A304" s="6" t="s">
        <v>2069</v>
      </c>
      <c r="B304" s="6" t="s">
        <v>2687</v>
      </c>
    </row>
    <row r="305" spans="1:2" ht="15.75" x14ac:dyDescent="0.25">
      <c r="A305" s="6" t="s">
        <v>2068</v>
      </c>
      <c r="B305" s="6" t="s">
        <v>2688</v>
      </c>
    </row>
    <row r="306" spans="1:2" ht="15.75" x14ac:dyDescent="0.25">
      <c r="A306" s="6" t="s">
        <v>2067</v>
      </c>
      <c r="B306" s="6" t="s">
        <v>2689</v>
      </c>
    </row>
    <row r="307" spans="1:2" ht="15.75" x14ac:dyDescent="0.25">
      <c r="A307" s="6" t="s">
        <v>2066</v>
      </c>
      <c r="B307" s="6" t="s">
        <v>2690</v>
      </c>
    </row>
    <row r="308" spans="1:2" ht="15.75" x14ac:dyDescent="0.25">
      <c r="A308" s="6" t="s">
        <v>2065</v>
      </c>
      <c r="B308" s="6" t="s">
        <v>2691</v>
      </c>
    </row>
    <row r="309" spans="1:2" ht="15.75" x14ac:dyDescent="0.25">
      <c r="A309" s="6" t="s">
        <v>2064</v>
      </c>
      <c r="B309" s="6" t="s">
        <v>2692</v>
      </c>
    </row>
    <row r="310" spans="1:2" ht="15.75" x14ac:dyDescent="0.25">
      <c r="A310" s="6" t="s">
        <v>2063</v>
      </c>
      <c r="B310" s="6" t="s">
        <v>2693</v>
      </c>
    </row>
    <row r="311" spans="1:2" ht="15.75" x14ac:dyDescent="0.25">
      <c r="A311" s="6" t="s">
        <v>2062</v>
      </c>
      <c r="B311" s="6" t="s">
        <v>2694</v>
      </c>
    </row>
    <row r="312" spans="1:2" ht="15.75" x14ac:dyDescent="0.25">
      <c r="A312" s="6" t="s">
        <v>2061</v>
      </c>
      <c r="B312" s="6" t="s">
        <v>2695</v>
      </c>
    </row>
    <row r="313" spans="1:2" ht="15.75" x14ac:dyDescent="0.25">
      <c r="A313" s="6" t="s">
        <v>2060</v>
      </c>
      <c r="B313" s="6" t="s">
        <v>2696</v>
      </c>
    </row>
    <row r="314" spans="1:2" ht="15.75" x14ac:dyDescent="0.25">
      <c r="A314" s="6" t="s">
        <v>2059</v>
      </c>
      <c r="B314" s="6" t="s">
        <v>2697</v>
      </c>
    </row>
    <row r="315" spans="1:2" ht="15.75" x14ac:dyDescent="0.25">
      <c r="A315" s="6" t="s">
        <v>2058</v>
      </c>
      <c r="B315" s="6" t="s">
        <v>2698</v>
      </c>
    </row>
    <row r="316" spans="1:2" ht="15.75" x14ac:dyDescent="0.25">
      <c r="A316" s="6" t="s">
        <v>2057</v>
      </c>
      <c r="B316" s="6" t="s">
        <v>2699</v>
      </c>
    </row>
    <row r="317" spans="1:2" ht="15.75" x14ac:dyDescent="0.25">
      <c r="A317" s="6" t="s">
        <v>2056</v>
      </c>
      <c r="B317" s="6" t="s">
        <v>2700</v>
      </c>
    </row>
    <row r="318" spans="1:2" ht="15.75" x14ac:dyDescent="0.25">
      <c r="A318" s="6" t="s">
        <v>2055</v>
      </c>
      <c r="B318" s="6" t="s">
        <v>2701</v>
      </c>
    </row>
    <row r="319" spans="1:2" ht="15.75" x14ac:dyDescent="0.25">
      <c r="A319" s="6" t="s">
        <v>2054</v>
      </c>
      <c r="B319" s="6" t="s">
        <v>2702</v>
      </c>
    </row>
    <row r="320" spans="1:2" ht="15.75" x14ac:dyDescent="0.25">
      <c r="A320" s="6" t="s">
        <v>2053</v>
      </c>
      <c r="B320" s="6" t="s">
        <v>2703</v>
      </c>
    </row>
    <row r="321" spans="1:2" ht="15.75" x14ac:dyDescent="0.25">
      <c r="A321" s="6" t="s">
        <v>2052</v>
      </c>
      <c r="B321" s="6" t="s">
        <v>2704</v>
      </c>
    </row>
    <row r="322" spans="1:2" ht="15.75" x14ac:dyDescent="0.25">
      <c r="A322" s="6" t="s">
        <v>2051</v>
      </c>
      <c r="B322" s="6" t="s">
        <v>2705</v>
      </c>
    </row>
    <row r="323" spans="1:2" ht="15.75" x14ac:dyDescent="0.25">
      <c r="A323" s="6" t="s">
        <v>2050</v>
      </c>
      <c r="B323" s="6" t="s">
        <v>2706</v>
      </c>
    </row>
    <row r="324" spans="1:2" ht="15.75" x14ac:dyDescent="0.25">
      <c r="A324" s="6" t="s">
        <v>2049</v>
      </c>
      <c r="B324" s="6" t="s">
        <v>2707</v>
      </c>
    </row>
    <row r="325" spans="1:2" ht="15.75" x14ac:dyDescent="0.25">
      <c r="A325" s="6" t="s">
        <v>2048</v>
      </c>
      <c r="B325" s="6" t="s">
        <v>2708</v>
      </c>
    </row>
    <row r="326" spans="1:2" ht="15.75" x14ac:dyDescent="0.25">
      <c r="A326" s="6" t="s">
        <v>2047</v>
      </c>
      <c r="B326" s="6" t="s">
        <v>2709</v>
      </c>
    </row>
    <row r="327" spans="1:2" ht="15.75" x14ac:dyDescent="0.25">
      <c r="A327" s="6" t="s">
        <v>2046</v>
      </c>
      <c r="B327" s="6" t="s">
        <v>2710</v>
      </c>
    </row>
    <row r="328" spans="1:2" ht="15.75" x14ac:dyDescent="0.25">
      <c r="A328" s="6" t="s">
        <v>2045</v>
      </c>
      <c r="B328" s="6" t="s">
        <v>2711</v>
      </c>
    </row>
    <row r="329" spans="1:2" ht="15.75" x14ac:dyDescent="0.25">
      <c r="A329" s="6" t="s">
        <v>2044</v>
      </c>
      <c r="B329" s="6" t="s">
        <v>2712</v>
      </c>
    </row>
    <row r="330" spans="1:2" ht="15.75" x14ac:dyDescent="0.25">
      <c r="A330" s="6" t="s">
        <v>2043</v>
      </c>
      <c r="B330" s="6" t="s">
        <v>2713</v>
      </c>
    </row>
    <row r="331" spans="1:2" ht="15.75" x14ac:dyDescent="0.25">
      <c r="A331" s="6" t="s">
        <v>2042</v>
      </c>
      <c r="B331" s="6" t="s">
        <v>2714</v>
      </c>
    </row>
    <row r="332" spans="1:2" ht="15.75" x14ac:dyDescent="0.25">
      <c r="A332" s="6" t="s">
        <v>2041</v>
      </c>
      <c r="B332" s="6" t="s">
        <v>2715</v>
      </c>
    </row>
    <row r="333" spans="1:2" ht="15.75" x14ac:dyDescent="0.25">
      <c r="A333" s="6" t="s">
        <v>2040</v>
      </c>
      <c r="B333" s="6" t="s">
        <v>2716</v>
      </c>
    </row>
    <row r="334" spans="1:2" ht="15.75" x14ac:dyDescent="0.25">
      <c r="A334" s="6" t="s">
        <v>2039</v>
      </c>
      <c r="B334" s="6" t="s">
        <v>2717</v>
      </c>
    </row>
    <row r="335" spans="1:2" ht="15.75" x14ac:dyDescent="0.25">
      <c r="A335" s="6" t="s">
        <v>2038</v>
      </c>
      <c r="B335" s="6" t="s">
        <v>2718</v>
      </c>
    </row>
    <row r="336" spans="1:2" ht="15.75" x14ac:dyDescent="0.25">
      <c r="A336" s="6" t="s">
        <v>2037</v>
      </c>
      <c r="B336" s="6" t="s">
        <v>2719</v>
      </c>
    </row>
    <row r="337" spans="1:2" ht="15.75" x14ac:dyDescent="0.25">
      <c r="A337" s="6" t="s">
        <v>2036</v>
      </c>
      <c r="B337" s="6" t="s">
        <v>2720</v>
      </c>
    </row>
    <row r="338" spans="1:2" ht="15.75" x14ac:dyDescent="0.25">
      <c r="A338" s="6" t="s">
        <v>2035</v>
      </c>
      <c r="B338" s="6" t="s">
        <v>2721</v>
      </c>
    </row>
    <row r="339" spans="1:2" ht="15.75" x14ac:dyDescent="0.25">
      <c r="A339" s="6" t="s">
        <v>2034</v>
      </c>
      <c r="B339" s="6" t="s">
        <v>2722</v>
      </c>
    </row>
    <row r="340" spans="1:2" ht="15.75" x14ac:dyDescent="0.25">
      <c r="A340" s="6" t="s">
        <v>2033</v>
      </c>
      <c r="B340" s="6" t="s">
        <v>2723</v>
      </c>
    </row>
    <row r="341" spans="1:2" ht="15.75" x14ac:dyDescent="0.25">
      <c r="A341" s="6" t="s">
        <v>2032</v>
      </c>
      <c r="B341" s="6" t="s">
        <v>2724</v>
      </c>
    </row>
    <row r="342" spans="1:2" ht="15.75" x14ac:dyDescent="0.25">
      <c r="A342" s="6" t="s">
        <v>2031</v>
      </c>
      <c r="B342" s="6" t="s">
        <v>2725</v>
      </c>
    </row>
    <row r="343" spans="1:2" ht="15.75" x14ac:dyDescent="0.25">
      <c r="A343" s="6" t="s">
        <v>2030</v>
      </c>
      <c r="B343" s="6" t="s">
        <v>2726</v>
      </c>
    </row>
    <row r="344" spans="1:2" ht="15.75" x14ac:dyDescent="0.25">
      <c r="A344" s="6" t="s">
        <v>2029</v>
      </c>
      <c r="B344" s="6" t="s">
        <v>2727</v>
      </c>
    </row>
    <row r="345" spans="1:2" ht="15.75" x14ac:dyDescent="0.25">
      <c r="A345" s="6" t="s">
        <v>2028</v>
      </c>
      <c r="B345" s="6" t="s">
        <v>2728</v>
      </c>
    </row>
    <row r="346" spans="1:2" ht="15.75" x14ac:dyDescent="0.25">
      <c r="A346" s="6" t="s">
        <v>2027</v>
      </c>
      <c r="B346" s="6" t="s">
        <v>2729</v>
      </c>
    </row>
    <row r="347" spans="1:2" ht="15.75" x14ac:dyDescent="0.25">
      <c r="A347" s="6" t="s">
        <v>2026</v>
      </c>
      <c r="B347" s="6" t="s">
        <v>2730</v>
      </c>
    </row>
    <row r="348" spans="1:2" ht="15.75" x14ac:dyDescent="0.25">
      <c r="A348" s="6" t="s">
        <v>2025</v>
      </c>
      <c r="B348" s="6" t="s">
        <v>2731</v>
      </c>
    </row>
    <row r="349" spans="1:2" ht="15.75" x14ac:dyDescent="0.25">
      <c r="A349" s="6" t="s">
        <v>2024</v>
      </c>
      <c r="B349" s="6" t="s">
        <v>2732</v>
      </c>
    </row>
    <row r="350" spans="1:2" ht="15.75" x14ac:dyDescent="0.25">
      <c r="A350" s="6" t="s">
        <v>2023</v>
      </c>
      <c r="B350" s="6" t="s">
        <v>2733</v>
      </c>
    </row>
    <row r="351" spans="1:2" ht="15.75" x14ac:dyDescent="0.25">
      <c r="A351" s="6" t="s">
        <v>2022</v>
      </c>
      <c r="B351" s="6" t="s">
        <v>2734</v>
      </c>
    </row>
    <row r="352" spans="1:2" ht="15.75" x14ac:dyDescent="0.25">
      <c r="A352" s="6" t="s">
        <v>2021</v>
      </c>
      <c r="B352" s="6" t="s">
        <v>2735</v>
      </c>
    </row>
    <row r="353" spans="1:2" ht="15.75" x14ac:dyDescent="0.25">
      <c r="A353" s="6" t="s">
        <v>2020</v>
      </c>
      <c r="B353" s="6" t="s">
        <v>2736</v>
      </c>
    </row>
    <row r="354" spans="1:2" ht="15.75" x14ac:dyDescent="0.25">
      <c r="A354" s="6" t="s">
        <v>2019</v>
      </c>
      <c r="B354" s="6" t="s">
        <v>2737</v>
      </c>
    </row>
    <row r="355" spans="1:2" ht="15.75" x14ac:dyDescent="0.25">
      <c r="A355" s="6" t="s">
        <v>2018</v>
      </c>
      <c r="B355" s="6" t="s">
        <v>2738</v>
      </c>
    </row>
    <row r="356" spans="1:2" ht="15.75" x14ac:dyDescent="0.25">
      <c r="A356" s="6" t="s">
        <v>2017</v>
      </c>
      <c r="B356" s="6" t="s">
        <v>2739</v>
      </c>
    </row>
    <row r="357" spans="1:2" ht="15.75" x14ac:dyDescent="0.25">
      <c r="A357" s="6" t="s">
        <v>2016</v>
      </c>
      <c r="B357" s="6" t="s">
        <v>2740</v>
      </c>
    </row>
    <row r="358" spans="1:2" ht="15.75" x14ac:dyDescent="0.25">
      <c r="A358" s="6" t="s">
        <v>2015</v>
      </c>
      <c r="B358" s="6" t="s">
        <v>2741</v>
      </c>
    </row>
    <row r="359" spans="1:2" ht="15.75" x14ac:dyDescent="0.25">
      <c r="A359" s="6" t="s">
        <v>2014</v>
      </c>
      <c r="B359" s="6" t="s">
        <v>2742</v>
      </c>
    </row>
    <row r="360" spans="1:2" ht="15.75" x14ac:dyDescent="0.25">
      <c r="A360" s="6" t="s">
        <v>2013</v>
      </c>
      <c r="B360" s="6" t="s">
        <v>2743</v>
      </c>
    </row>
    <row r="361" spans="1:2" ht="15.75" x14ac:dyDescent="0.25">
      <c r="A361" s="6" t="s">
        <v>2012</v>
      </c>
      <c r="B361" s="6" t="s">
        <v>2744</v>
      </c>
    </row>
    <row r="362" spans="1:2" ht="15.75" x14ac:dyDescent="0.25">
      <c r="A362" s="6" t="s">
        <v>2011</v>
      </c>
      <c r="B362" s="6" t="s">
        <v>2745</v>
      </c>
    </row>
    <row r="363" spans="1:2" ht="15.75" x14ac:dyDescent="0.25">
      <c r="A363" s="6" t="s">
        <v>2010</v>
      </c>
      <c r="B363" s="6" t="s">
        <v>2746</v>
      </c>
    </row>
    <row r="364" spans="1:2" ht="15.75" x14ac:dyDescent="0.25">
      <c r="A364" s="6" t="s">
        <v>2009</v>
      </c>
      <c r="B364" s="6" t="s">
        <v>2747</v>
      </c>
    </row>
    <row r="365" spans="1:2" ht="15.75" x14ac:dyDescent="0.25">
      <c r="A365" s="6" t="s">
        <v>2008</v>
      </c>
      <c r="B365" s="6" t="s">
        <v>2748</v>
      </c>
    </row>
    <row r="366" spans="1:2" ht="15.75" x14ac:dyDescent="0.25">
      <c r="A366" s="6" t="s">
        <v>2007</v>
      </c>
      <c r="B366" s="6" t="s">
        <v>2749</v>
      </c>
    </row>
    <row r="367" spans="1:2" ht="15.75" x14ac:dyDescent="0.25">
      <c r="A367" s="6" t="s">
        <v>2006</v>
      </c>
      <c r="B367" s="6" t="s">
        <v>2750</v>
      </c>
    </row>
    <row r="368" spans="1:2" ht="15.75" x14ac:dyDescent="0.25">
      <c r="A368" s="6" t="s">
        <v>2005</v>
      </c>
      <c r="B368" s="6" t="s">
        <v>2751</v>
      </c>
    </row>
    <row r="369" spans="1:2" ht="15.75" x14ac:dyDescent="0.25">
      <c r="A369" s="6" t="s">
        <v>2004</v>
      </c>
      <c r="B369" s="6" t="s">
        <v>2752</v>
      </c>
    </row>
    <row r="370" spans="1:2" ht="15.75" x14ac:dyDescent="0.25">
      <c r="A370" s="6" t="s">
        <v>2003</v>
      </c>
      <c r="B370" s="6" t="s">
        <v>2753</v>
      </c>
    </row>
    <row r="371" spans="1:2" ht="15.75" x14ac:dyDescent="0.25">
      <c r="A371" s="6" t="s">
        <v>2002</v>
      </c>
      <c r="B371" s="6" t="s">
        <v>2754</v>
      </c>
    </row>
    <row r="372" spans="1:2" ht="15.75" x14ac:dyDescent="0.25">
      <c r="A372" s="6" t="s">
        <v>2001</v>
      </c>
      <c r="B372" s="6" t="s">
        <v>2755</v>
      </c>
    </row>
    <row r="373" spans="1:2" ht="15.75" x14ac:dyDescent="0.25">
      <c r="A373" s="6" t="s">
        <v>2000</v>
      </c>
      <c r="B373" s="6" t="s">
        <v>2756</v>
      </c>
    </row>
    <row r="374" spans="1:2" ht="15.75" x14ac:dyDescent="0.25">
      <c r="A374" s="6" t="s">
        <v>1999</v>
      </c>
      <c r="B374" s="6" t="s">
        <v>2757</v>
      </c>
    </row>
    <row r="375" spans="1:2" ht="15.75" x14ac:dyDescent="0.25">
      <c r="A375" s="6" t="s">
        <v>1998</v>
      </c>
      <c r="B375" s="6" t="s">
        <v>2758</v>
      </c>
    </row>
    <row r="376" spans="1:2" ht="15.75" x14ac:dyDescent="0.25">
      <c r="A376" s="6" t="s">
        <v>1997</v>
      </c>
      <c r="B376" s="6" t="s">
        <v>2759</v>
      </c>
    </row>
    <row r="377" spans="1:2" ht="15.75" x14ac:dyDescent="0.25">
      <c r="A377" s="6" t="s">
        <v>1996</v>
      </c>
      <c r="B377" s="6" t="s">
        <v>2760</v>
      </c>
    </row>
    <row r="378" spans="1:2" ht="15.75" x14ac:dyDescent="0.25">
      <c r="A378" s="6" t="s">
        <v>1995</v>
      </c>
      <c r="B378" s="6" t="s">
        <v>2761</v>
      </c>
    </row>
    <row r="379" spans="1:2" ht="15.75" x14ac:dyDescent="0.25">
      <c r="A379" s="6" t="s">
        <v>1994</v>
      </c>
      <c r="B379" s="6" t="s">
        <v>2762</v>
      </c>
    </row>
    <row r="380" spans="1:2" ht="15.75" x14ac:dyDescent="0.25">
      <c r="A380" s="6" t="s">
        <v>1993</v>
      </c>
      <c r="B380" s="6" t="s">
        <v>2763</v>
      </c>
    </row>
    <row r="381" spans="1:2" ht="15.75" x14ac:dyDescent="0.25">
      <c r="A381" s="6" t="s">
        <v>1992</v>
      </c>
      <c r="B381" s="6" t="s">
        <v>2764</v>
      </c>
    </row>
    <row r="382" spans="1:2" ht="15.75" x14ac:dyDescent="0.25">
      <c r="A382" s="6" t="s">
        <v>1991</v>
      </c>
      <c r="B382" s="6" t="s">
        <v>2765</v>
      </c>
    </row>
    <row r="383" spans="1:2" ht="15.75" x14ac:dyDescent="0.25">
      <c r="A383" s="6" t="s">
        <v>1990</v>
      </c>
      <c r="B383" s="6" t="s">
        <v>2766</v>
      </c>
    </row>
    <row r="384" spans="1:2" ht="15.75" x14ac:dyDescent="0.25">
      <c r="A384" s="6" t="s">
        <v>1989</v>
      </c>
      <c r="B384" s="6" t="s">
        <v>2767</v>
      </c>
    </row>
    <row r="385" spans="1:2" ht="15.75" x14ac:dyDescent="0.25">
      <c r="A385" s="6" t="s">
        <v>1988</v>
      </c>
      <c r="B385" s="6" t="s">
        <v>2768</v>
      </c>
    </row>
    <row r="386" spans="1:2" ht="15.75" x14ac:dyDescent="0.25">
      <c r="A386" s="6" t="s">
        <v>1987</v>
      </c>
      <c r="B386" s="6" t="s">
        <v>2769</v>
      </c>
    </row>
    <row r="387" spans="1:2" ht="15.75" x14ac:dyDescent="0.25">
      <c r="A387" s="6" t="s">
        <v>1986</v>
      </c>
      <c r="B387" s="6" t="s">
        <v>2770</v>
      </c>
    </row>
    <row r="388" spans="1:2" ht="15.75" x14ac:dyDescent="0.25">
      <c r="A388" s="6" t="s">
        <v>1985</v>
      </c>
      <c r="B388" s="6" t="s">
        <v>2771</v>
      </c>
    </row>
    <row r="389" spans="1:2" ht="15.75" x14ac:dyDescent="0.25">
      <c r="A389" s="6" t="s">
        <v>1984</v>
      </c>
      <c r="B389" s="6" t="s">
        <v>2772</v>
      </c>
    </row>
    <row r="390" spans="1:2" ht="15.75" x14ac:dyDescent="0.25">
      <c r="A390" s="6" t="s">
        <v>1983</v>
      </c>
      <c r="B390" s="6" t="s">
        <v>2773</v>
      </c>
    </row>
    <row r="391" spans="1:2" ht="15.75" x14ac:dyDescent="0.25">
      <c r="A391" s="6" t="s">
        <v>1982</v>
      </c>
      <c r="B391" s="6" t="s">
        <v>2774</v>
      </c>
    </row>
    <row r="392" spans="1:2" ht="15.75" x14ac:dyDescent="0.25">
      <c r="A392" s="6" t="s">
        <v>1981</v>
      </c>
      <c r="B392" s="6" t="s">
        <v>2775</v>
      </c>
    </row>
    <row r="393" spans="1:2" ht="15.75" x14ac:dyDescent="0.25">
      <c r="A393" s="6" t="s">
        <v>1980</v>
      </c>
      <c r="B393" s="6" t="s">
        <v>2776</v>
      </c>
    </row>
    <row r="394" spans="1:2" ht="15.75" x14ac:dyDescent="0.25">
      <c r="A394" s="6" t="s">
        <v>1979</v>
      </c>
      <c r="B394" s="6" t="s">
        <v>2777</v>
      </c>
    </row>
    <row r="395" spans="1:2" ht="15.75" x14ac:dyDescent="0.25">
      <c r="A395" s="6" t="s">
        <v>1978</v>
      </c>
      <c r="B395" s="6" t="s">
        <v>2778</v>
      </c>
    </row>
    <row r="396" spans="1:2" ht="15.75" x14ac:dyDescent="0.25">
      <c r="A396" s="6" t="s">
        <v>1977</v>
      </c>
      <c r="B396" s="6" t="s">
        <v>2779</v>
      </c>
    </row>
    <row r="397" spans="1:2" ht="15.75" x14ac:dyDescent="0.25">
      <c r="A397" s="6" t="s">
        <v>1976</v>
      </c>
      <c r="B397" s="6" t="s">
        <v>2780</v>
      </c>
    </row>
    <row r="398" spans="1:2" ht="15.75" x14ac:dyDescent="0.25">
      <c r="A398" s="6" t="s">
        <v>1975</v>
      </c>
      <c r="B398" s="6" t="s">
        <v>2781</v>
      </c>
    </row>
    <row r="399" spans="1:2" ht="15.75" x14ac:dyDescent="0.25">
      <c r="A399" s="6" t="s">
        <v>1974</v>
      </c>
      <c r="B399" s="6" t="s">
        <v>2782</v>
      </c>
    </row>
    <row r="400" spans="1:2" ht="15.75" x14ac:dyDescent="0.25">
      <c r="A400" s="6" t="s">
        <v>1973</v>
      </c>
      <c r="B400" s="6" t="s">
        <v>2783</v>
      </c>
    </row>
    <row r="401" spans="1:2" ht="15.75" x14ac:dyDescent="0.25">
      <c r="A401" s="6" t="s">
        <v>1972</v>
      </c>
      <c r="B401" s="6" t="s">
        <v>2784</v>
      </c>
    </row>
    <row r="402" spans="1:2" ht="15.75" x14ac:dyDescent="0.25">
      <c r="A402" s="6" t="s">
        <v>1971</v>
      </c>
      <c r="B402" s="6" t="s">
        <v>2785</v>
      </c>
    </row>
    <row r="403" spans="1:2" ht="15.75" x14ac:dyDescent="0.25">
      <c r="A403" s="6" t="s">
        <v>1970</v>
      </c>
      <c r="B403" s="6" t="s">
        <v>2786</v>
      </c>
    </row>
    <row r="404" spans="1:2" ht="15.75" x14ac:dyDescent="0.25">
      <c r="A404" s="6" t="s">
        <v>1969</v>
      </c>
      <c r="B404" s="6" t="s">
        <v>2787</v>
      </c>
    </row>
    <row r="405" spans="1:2" ht="15.75" x14ac:dyDescent="0.25">
      <c r="A405" s="6" t="s">
        <v>1968</v>
      </c>
      <c r="B405" s="6" t="s">
        <v>2788</v>
      </c>
    </row>
    <row r="406" spans="1:2" ht="15.75" x14ac:dyDescent="0.25">
      <c r="A406" s="6" t="s">
        <v>1967</v>
      </c>
      <c r="B406" s="6" t="s">
        <v>2789</v>
      </c>
    </row>
    <row r="407" spans="1:2" ht="15.75" x14ac:dyDescent="0.25">
      <c r="A407" s="6" t="s">
        <v>1966</v>
      </c>
      <c r="B407" s="6" t="s">
        <v>2790</v>
      </c>
    </row>
    <row r="408" spans="1:2" ht="15.75" x14ac:dyDescent="0.25">
      <c r="A408" s="6" t="s">
        <v>1965</v>
      </c>
      <c r="B408" s="6" t="s">
        <v>2791</v>
      </c>
    </row>
    <row r="409" spans="1:2" ht="15.75" x14ac:dyDescent="0.25">
      <c r="A409" s="6" t="s">
        <v>1964</v>
      </c>
      <c r="B409" s="6" t="s">
        <v>2792</v>
      </c>
    </row>
    <row r="410" spans="1:2" ht="15.75" x14ac:dyDescent="0.25">
      <c r="A410" s="6" t="s">
        <v>1963</v>
      </c>
      <c r="B410" s="6" t="s">
        <v>2793</v>
      </c>
    </row>
    <row r="411" spans="1:2" ht="15.75" x14ac:dyDescent="0.25">
      <c r="A411" s="6" t="s">
        <v>1962</v>
      </c>
      <c r="B411" s="6" t="s">
        <v>2794</v>
      </c>
    </row>
    <row r="412" spans="1:2" ht="15.75" x14ac:dyDescent="0.25">
      <c r="A412" s="6" t="s">
        <v>1961</v>
      </c>
      <c r="B412" s="6" t="s">
        <v>2795</v>
      </c>
    </row>
    <row r="413" spans="1:2" ht="15.75" x14ac:dyDescent="0.25">
      <c r="A413" s="6" t="s">
        <v>1960</v>
      </c>
      <c r="B413" s="6" t="s">
        <v>2796</v>
      </c>
    </row>
    <row r="414" spans="1:2" ht="15.75" x14ac:dyDescent="0.25">
      <c r="A414" s="6" t="s">
        <v>1959</v>
      </c>
      <c r="B414" s="6" t="s">
        <v>2797</v>
      </c>
    </row>
    <row r="415" spans="1:2" ht="15.75" x14ac:dyDescent="0.25">
      <c r="A415" s="6" t="s">
        <v>1958</v>
      </c>
      <c r="B415" s="6" t="s">
        <v>2798</v>
      </c>
    </row>
    <row r="416" spans="1:2" ht="15.75" x14ac:dyDescent="0.25">
      <c r="A416" s="6" t="s">
        <v>1957</v>
      </c>
      <c r="B416" s="6" t="s">
        <v>2799</v>
      </c>
    </row>
    <row r="417" spans="1:2" ht="15.75" x14ac:dyDescent="0.25">
      <c r="A417" s="6" t="s">
        <v>1956</v>
      </c>
      <c r="B417" s="6" t="s">
        <v>2800</v>
      </c>
    </row>
    <row r="418" spans="1:2" ht="15.75" x14ac:dyDescent="0.25">
      <c r="A418" s="6" t="s">
        <v>1955</v>
      </c>
      <c r="B418" s="6" t="s">
        <v>2801</v>
      </c>
    </row>
    <row r="419" spans="1:2" ht="15.75" x14ac:dyDescent="0.25">
      <c r="A419" s="6" t="s">
        <v>1954</v>
      </c>
      <c r="B419" s="6" t="s">
        <v>2802</v>
      </c>
    </row>
    <row r="420" spans="1:2" ht="15.75" x14ac:dyDescent="0.25">
      <c r="A420" s="6" t="s">
        <v>1953</v>
      </c>
      <c r="B420" s="6" t="s">
        <v>2803</v>
      </c>
    </row>
    <row r="421" spans="1:2" ht="15.75" x14ac:dyDescent="0.25">
      <c r="A421" s="6" t="s">
        <v>1952</v>
      </c>
      <c r="B421" s="6" t="s">
        <v>2804</v>
      </c>
    </row>
    <row r="422" spans="1:2" ht="15.75" x14ac:dyDescent="0.25">
      <c r="A422" s="6" t="s">
        <v>1951</v>
      </c>
      <c r="B422" s="6" t="s">
        <v>2805</v>
      </c>
    </row>
    <row r="423" spans="1:2" ht="15.75" x14ac:dyDescent="0.25">
      <c r="A423" s="6" t="s">
        <v>1950</v>
      </c>
      <c r="B423" s="6" t="s">
        <v>2806</v>
      </c>
    </row>
    <row r="424" spans="1:2" ht="15.75" x14ac:dyDescent="0.25">
      <c r="A424" s="6" t="s">
        <v>1949</v>
      </c>
      <c r="B424" s="6" t="s">
        <v>2807</v>
      </c>
    </row>
    <row r="425" spans="1:2" ht="15.75" x14ac:dyDescent="0.25">
      <c r="A425" s="6" t="s">
        <v>1948</v>
      </c>
      <c r="B425" s="6" t="s">
        <v>2808</v>
      </c>
    </row>
    <row r="426" spans="1:2" ht="15.75" x14ac:dyDescent="0.25">
      <c r="A426" s="6" t="s">
        <v>1947</v>
      </c>
      <c r="B426" s="6" t="s">
        <v>2809</v>
      </c>
    </row>
    <row r="427" spans="1:2" ht="15.75" x14ac:dyDescent="0.25">
      <c r="A427" s="6" t="s">
        <v>1946</v>
      </c>
      <c r="B427" s="6" t="s">
        <v>2810</v>
      </c>
    </row>
    <row r="428" spans="1:2" ht="15.75" x14ac:dyDescent="0.25">
      <c r="A428" s="6" t="s">
        <v>1945</v>
      </c>
      <c r="B428" s="6" t="s">
        <v>2811</v>
      </c>
    </row>
    <row r="429" spans="1:2" ht="15.75" x14ac:dyDescent="0.25">
      <c r="A429" s="6" t="s">
        <v>1944</v>
      </c>
      <c r="B429" s="6" t="s">
        <v>2812</v>
      </c>
    </row>
    <row r="430" spans="1:2" ht="15.75" x14ac:dyDescent="0.25">
      <c r="A430" s="6" t="s">
        <v>1943</v>
      </c>
      <c r="B430" s="6" t="s">
        <v>2813</v>
      </c>
    </row>
    <row r="431" spans="1:2" ht="15.75" x14ac:dyDescent="0.25">
      <c r="A431" s="6" t="s">
        <v>1942</v>
      </c>
      <c r="B431" s="6" t="s">
        <v>2814</v>
      </c>
    </row>
    <row r="432" spans="1:2" ht="15.75" x14ac:dyDescent="0.25">
      <c r="A432" s="6" t="s">
        <v>1941</v>
      </c>
      <c r="B432" s="6" t="s">
        <v>2815</v>
      </c>
    </row>
    <row r="433" spans="1:2" ht="15.75" x14ac:dyDescent="0.25">
      <c r="A433" s="6" t="s">
        <v>1940</v>
      </c>
      <c r="B433" s="6" t="s">
        <v>2816</v>
      </c>
    </row>
    <row r="434" spans="1:2" ht="15.75" x14ac:dyDescent="0.25">
      <c r="A434" s="6" t="s">
        <v>1939</v>
      </c>
      <c r="B434" s="6" t="s">
        <v>2817</v>
      </c>
    </row>
    <row r="435" spans="1:2" ht="15.75" x14ac:dyDescent="0.25">
      <c r="A435" s="6" t="s">
        <v>1938</v>
      </c>
      <c r="B435" s="6" t="s">
        <v>2818</v>
      </c>
    </row>
    <row r="436" spans="1:2" ht="15.75" x14ac:dyDescent="0.25">
      <c r="A436" s="6" t="s">
        <v>1937</v>
      </c>
      <c r="B436" s="6" t="s">
        <v>2819</v>
      </c>
    </row>
    <row r="437" spans="1:2" ht="15.75" x14ac:dyDescent="0.25">
      <c r="A437" s="6" t="s">
        <v>1936</v>
      </c>
      <c r="B437" s="6" t="s">
        <v>2820</v>
      </c>
    </row>
    <row r="438" spans="1:2" ht="15.75" x14ac:dyDescent="0.25">
      <c r="A438" s="6" t="s">
        <v>1935</v>
      </c>
      <c r="B438" s="6" t="s">
        <v>2821</v>
      </c>
    </row>
    <row r="439" spans="1:2" ht="15.75" x14ac:dyDescent="0.25">
      <c r="A439" s="6" t="s">
        <v>1934</v>
      </c>
      <c r="B439" s="6" t="s">
        <v>2822</v>
      </c>
    </row>
    <row r="440" spans="1:2" ht="15.75" x14ac:dyDescent="0.25">
      <c r="A440" s="6" t="s">
        <v>1933</v>
      </c>
      <c r="B440" s="6" t="s">
        <v>2823</v>
      </c>
    </row>
    <row r="441" spans="1:2" ht="15.75" x14ac:dyDescent="0.25">
      <c r="A441" s="6" t="s">
        <v>1932</v>
      </c>
      <c r="B441" s="6" t="s">
        <v>2824</v>
      </c>
    </row>
    <row r="442" spans="1:2" ht="15.75" x14ac:dyDescent="0.25">
      <c r="A442" s="6" t="s">
        <v>1931</v>
      </c>
      <c r="B442" s="6" t="s">
        <v>2825</v>
      </c>
    </row>
    <row r="443" spans="1:2" ht="15.75" x14ac:dyDescent="0.25">
      <c r="A443" s="6" t="s">
        <v>1930</v>
      </c>
      <c r="B443" s="6" t="s">
        <v>2826</v>
      </c>
    </row>
    <row r="444" spans="1:2" ht="15.75" x14ac:dyDescent="0.25">
      <c r="A444" s="6" t="s">
        <v>1929</v>
      </c>
      <c r="B444" s="6" t="s">
        <v>2827</v>
      </c>
    </row>
    <row r="445" spans="1:2" ht="15.75" x14ac:dyDescent="0.25">
      <c r="A445" s="6" t="s">
        <v>1928</v>
      </c>
      <c r="B445" s="6" t="s">
        <v>2828</v>
      </c>
    </row>
    <row r="446" spans="1:2" ht="15.75" x14ac:dyDescent="0.25">
      <c r="A446" s="6" t="s">
        <v>1927</v>
      </c>
      <c r="B446" s="6" t="s">
        <v>2829</v>
      </c>
    </row>
    <row r="447" spans="1:2" ht="15.75" x14ac:dyDescent="0.25">
      <c r="A447" s="6" t="s">
        <v>1926</v>
      </c>
      <c r="B447" s="6" t="s">
        <v>2830</v>
      </c>
    </row>
    <row r="448" spans="1:2" ht="15.75" x14ac:dyDescent="0.25">
      <c r="A448" s="6" t="s">
        <v>1925</v>
      </c>
      <c r="B448" s="6" t="s">
        <v>2831</v>
      </c>
    </row>
    <row r="449" spans="1:2" ht="15.75" x14ac:dyDescent="0.25">
      <c r="A449" s="6" t="s">
        <v>1924</v>
      </c>
      <c r="B449" s="6" t="s">
        <v>2832</v>
      </c>
    </row>
    <row r="450" spans="1:2" ht="15.75" x14ac:dyDescent="0.25">
      <c r="A450" s="6" t="s">
        <v>1923</v>
      </c>
      <c r="B450" s="6" t="s">
        <v>2833</v>
      </c>
    </row>
    <row r="451" spans="1:2" ht="15.75" x14ac:dyDescent="0.25">
      <c r="A451" s="6" t="s">
        <v>1922</v>
      </c>
      <c r="B451" s="6" t="s">
        <v>2834</v>
      </c>
    </row>
    <row r="452" spans="1:2" ht="15.75" x14ac:dyDescent="0.25">
      <c r="A452" s="6" t="s">
        <v>1921</v>
      </c>
      <c r="B452" s="6" t="s">
        <v>2835</v>
      </c>
    </row>
    <row r="453" spans="1:2" ht="15.75" x14ac:dyDescent="0.25">
      <c r="A453" s="6" t="s">
        <v>1920</v>
      </c>
      <c r="B453" s="6" t="s">
        <v>2836</v>
      </c>
    </row>
    <row r="454" spans="1:2" ht="15.75" x14ac:dyDescent="0.25">
      <c r="A454" s="6" t="s">
        <v>1919</v>
      </c>
      <c r="B454" s="6" t="s">
        <v>2837</v>
      </c>
    </row>
    <row r="455" spans="1:2" ht="15.75" x14ac:dyDescent="0.25">
      <c r="A455" s="6" t="s">
        <v>1918</v>
      </c>
      <c r="B455" s="6" t="s">
        <v>2838</v>
      </c>
    </row>
    <row r="456" spans="1:2" ht="15.75" x14ac:dyDescent="0.25">
      <c r="A456" s="6" t="s">
        <v>1917</v>
      </c>
      <c r="B456" s="6" t="s">
        <v>2839</v>
      </c>
    </row>
    <row r="457" spans="1:2" ht="15.75" x14ac:dyDescent="0.25">
      <c r="A457" s="6" t="s">
        <v>1916</v>
      </c>
      <c r="B457" s="6" t="s">
        <v>2840</v>
      </c>
    </row>
    <row r="458" spans="1:2" ht="15.75" x14ac:dyDescent="0.25">
      <c r="A458" s="6" t="s">
        <v>1915</v>
      </c>
      <c r="B458" s="6" t="s">
        <v>2841</v>
      </c>
    </row>
    <row r="459" spans="1:2" ht="15.75" x14ac:dyDescent="0.25">
      <c r="A459" s="6" t="s">
        <v>1914</v>
      </c>
      <c r="B459" s="6" t="s">
        <v>2842</v>
      </c>
    </row>
    <row r="460" spans="1:2" ht="15.75" x14ac:dyDescent="0.25">
      <c r="A460" s="6" t="s">
        <v>1913</v>
      </c>
      <c r="B460" s="6" t="s">
        <v>2843</v>
      </c>
    </row>
    <row r="461" spans="1:2" ht="15.75" x14ac:dyDescent="0.25">
      <c r="A461" s="6" t="s">
        <v>1912</v>
      </c>
      <c r="B461" s="6" t="s">
        <v>2844</v>
      </c>
    </row>
    <row r="462" spans="1:2" ht="15.75" x14ac:dyDescent="0.25">
      <c r="A462" s="6" t="s">
        <v>1911</v>
      </c>
      <c r="B462" s="6" t="s">
        <v>2845</v>
      </c>
    </row>
    <row r="463" spans="1:2" ht="15.75" x14ac:dyDescent="0.25">
      <c r="A463" s="6" t="s">
        <v>1910</v>
      </c>
      <c r="B463" s="6" t="s">
        <v>2846</v>
      </c>
    </row>
    <row r="464" spans="1:2" ht="15.75" x14ac:dyDescent="0.25">
      <c r="A464" s="6" t="s">
        <v>1909</v>
      </c>
      <c r="B464" s="6" t="s">
        <v>2847</v>
      </c>
    </row>
    <row r="465" spans="1:2" ht="15.75" x14ac:dyDescent="0.25">
      <c r="A465" s="6" t="s">
        <v>1908</v>
      </c>
      <c r="B465" s="6" t="s">
        <v>2848</v>
      </c>
    </row>
    <row r="466" spans="1:2" ht="15.75" x14ac:dyDescent="0.25">
      <c r="A466" s="6" t="s">
        <v>1907</v>
      </c>
      <c r="B466" s="6" t="s">
        <v>2849</v>
      </c>
    </row>
    <row r="467" spans="1:2" ht="15.75" x14ac:dyDescent="0.25">
      <c r="A467" s="6" t="s">
        <v>1906</v>
      </c>
      <c r="B467" s="6" t="s">
        <v>2850</v>
      </c>
    </row>
    <row r="468" spans="1:2" ht="15.75" x14ac:dyDescent="0.25">
      <c r="A468" s="6" t="s">
        <v>1905</v>
      </c>
      <c r="B468" s="6" t="s">
        <v>2851</v>
      </c>
    </row>
    <row r="469" spans="1:2" ht="15.75" x14ac:dyDescent="0.25">
      <c r="A469" s="6" t="s">
        <v>1904</v>
      </c>
      <c r="B469" s="6" t="s">
        <v>2852</v>
      </c>
    </row>
    <row r="470" spans="1:2" ht="15.75" x14ac:dyDescent="0.25">
      <c r="A470" s="6" t="s">
        <v>1903</v>
      </c>
      <c r="B470" s="6" t="s">
        <v>2853</v>
      </c>
    </row>
    <row r="471" spans="1:2" ht="15.75" x14ac:dyDescent="0.25">
      <c r="A471" s="6" t="s">
        <v>1902</v>
      </c>
      <c r="B471" s="6" t="s">
        <v>2854</v>
      </c>
    </row>
    <row r="472" spans="1:2" ht="15.75" x14ac:dyDescent="0.25">
      <c r="A472" s="6" t="s">
        <v>1901</v>
      </c>
      <c r="B472" s="6" t="s">
        <v>2855</v>
      </c>
    </row>
    <row r="473" spans="1:2" ht="15.75" x14ac:dyDescent="0.25">
      <c r="A473" s="6" t="s">
        <v>1900</v>
      </c>
      <c r="B473" s="6" t="s">
        <v>2856</v>
      </c>
    </row>
    <row r="474" spans="1:2" ht="15.75" x14ac:dyDescent="0.25">
      <c r="A474" s="6" t="s">
        <v>1899</v>
      </c>
      <c r="B474" s="6" t="s">
        <v>2857</v>
      </c>
    </row>
    <row r="475" spans="1:2" ht="15.75" x14ac:dyDescent="0.25">
      <c r="A475" s="6" t="s">
        <v>1898</v>
      </c>
      <c r="B475" s="6" t="s">
        <v>2858</v>
      </c>
    </row>
    <row r="476" spans="1:2" ht="15.75" x14ac:dyDescent="0.25">
      <c r="A476" s="6" t="s">
        <v>1897</v>
      </c>
      <c r="B476" s="6" t="s">
        <v>2859</v>
      </c>
    </row>
    <row r="477" spans="1:2" ht="15.75" x14ac:dyDescent="0.25">
      <c r="A477" s="6" t="s">
        <v>1895</v>
      </c>
      <c r="B477" s="6" t="s">
        <v>2860</v>
      </c>
    </row>
    <row r="478" spans="1:2" ht="15.75" x14ac:dyDescent="0.25">
      <c r="A478" s="6" t="s">
        <v>1894</v>
      </c>
      <c r="B478" s="6" t="s">
        <v>2861</v>
      </c>
    </row>
    <row r="479" spans="1:2" ht="15.75" x14ac:dyDescent="0.25">
      <c r="A479" s="6" t="s">
        <v>1893</v>
      </c>
      <c r="B479" s="6" t="s">
        <v>2862</v>
      </c>
    </row>
    <row r="480" spans="1:2" ht="15.75" x14ac:dyDescent="0.25">
      <c r="A480" s="6" t="s">
        <v>1892</v>
      </c>
      <c r="B480" s="6" t="s">
        <v>2863</v>
      </c>
    </row>
    <row r="481" spans="1:2" ht="15.75" x14ac:dyDescent="0.25">
      <c r="A481" s="6" t="s">
        <v>1891</v>
      </c>
      <c r="B481" s="6" t="s">
        <v>2864</v>
      </c>
    </row>
    <row r="482" spans="1:2" ht="15.75" x14ac:dyDescent="0.25">
      <c r="A482" s="6" t="s">
        <v>1890</v>
      </c>
      <c r="B482" s="6" t="s">
        <v>2865</v>
      </c>
    </row>
    <row r="483" spans="1:2" ht="15.75" x14ac:dyDescent="0.25">
      <c r="A483" s="6" t="s">
        <v>1889</v>
      </c>
      <c r="B483" s="6" t="s">
        <v>2866</v>
      </c>
    </row>
    <row r="484" spans="1:2" ht="15.75" x14ac:dyDescent="0.25">
      <c r="A484" s="6" t="s">
        <v>1888</v>
      </c>
      <c r="B484" s="6" t="s">
        <v>2867</v>
      </c>
    </row>
    <row r="485" spans="1:2" ht="15.75" x14ac:dyDescent="0.25">
      <c r="A485" s="6" t="s">
        <v>1887</v>
      </c>
      <c r="B485" s="6" t="s">
        <v>2868</v>
      </c>
    </row>
    <row r="486" spans="1:2" ht="15.75" x14ac:dyDescent="0.25">
      <c r="A486" s="6" t="s">
        <v>1886</v>
      </c>
      <c r="B486" s="6" t="s">
        <v>2869</v>
      </c>
    </row>
    <row r="487" spans="1:2" ht="15.75" x14ac:dyDescent="0.25">
      <c r="A487" s="6" t="s">
        <v>1885</v>
      </c>
      <c r="B487" s="6" t="s">
        <v>2870</v>
      </c>
    </row>
    <row r="488" spans="1:2" ht="15.75" x14ac:dyDescent="0.25">
      <c r="A488" s="6" t="s">
        <v>1884</v>
      </c>
      <c r="B488" s="6" t="s">
        <v>2871</v>
      </c>
    </row>
    <row r="489" spans="1:2" ht="15.75" x14ac:dyDescent="0.25">
      <c r="A489" s="6" t="s">
        <v>1883</v>
      </c>
      <c r="B489" s="6" t="s">
        <v>2872</v>
      </c>
    </row>
    <row r="490" spans="1:2" ht="15.75" x14ac:dyDescent="0.25">
      <c r="A490" s="6" t="s">
        <v>1882</v>
      </c>
      <c r="B490" s="6" t="s">
        <v>2873</v>
      </c>
    </row>
    <row r="491" spans="1:2" ht="15.75" x14ac:dyDescent="0.25">
      <c r="A491" s="6" t="s">
        <v>1881</v>
      </c>
      <c r="B491" s="6" t="s">
        <v>2874</v>
      </c>
    </row>
    <row r="492" spans="1:2" ht="15.75" x14ac:dyDescent="0.25">
      <c r="A492" s="6" t="s">
        <v>1880</v>
      </c>
      <c r="B492" s="6" t="s">
        <v>2875</v>
      </c>
    </row>
    <row r="493" spans="1:2" ht="15.75" x14ac:dyDescent="0.25">
      <c r="A493" s="6" t="s">
        <v>1879</v>
      </c>
      <c r="B493" s="6" t="s">
        <v>2876</v>
      </c>
    </row>
    <row r="494" spans="1:2" ht="15.75" x14ac:dyDescent="0.25">
      <c r="A494" s="6" t="s">
        <v>1878</v>
      </c>
      <c r="B494" s="6" t="s">
        <v>2877</v>
      </c>
    </row>
    <row r="495" spans="1:2" ht="15.75" x14ac:dyDescent="0.25">
      <c r="A495" s="6" t="s">
        <v>1877</v>
      </c>
      <c r="B495" s="6" t="s">
        <v>2878</v>
      </c>
    </row>
    <row r="496" spans="1:2" ht="15.75" x14ac:dyDescent="0.25">
      <c r="A496" s="6" t="s">
        <v>1876</v>
      </c>
      <c r="B496" s="6" t="s">
        <v>2879</v>
      </c>
    </row>
    <row r="497" spans="1:2" ht="15.75" x14ac:dyDescent="0.25">
      <c r="A497" s="6" t="s">
        <v>1875</v>
      </c>
      <c r="B497" s="6" t="s">
        <v>2880</v>
      </c>
    </row>
    <row r="498" spans="1:2" ht="15.75" x14ac:dyDescent="0.25">
      <c r="A498" s="6" t="s">
        <v>1874</v>
      </c>
      <c r="B498" s="6" t="s">
        <v>2881</v>
      </c>
    </row>
    <row r="499" spans="1:2" ht="15.75" x14ac:dyDescent="0.25">
      <c r="A499" s="6" t="s">
        <v>1873</v>
      </c>
      <c r="B499" s="6" t="s">
        <v>2882</v>
      </c>
    </row>
    <row r="500" spans="1:2" ht="15.75" x14ac:dyDescent="0.25">
      <c r="A500" s="6" t="s">
        <v>1872</v>
      </c>
      <c r="B500" s="6" t="s">
        <v>2883</v>
      </c>
    </row>
    <row r="501" spans="1:2" ht="15.75" x14ac:dyDescent="0.25">
      <c r="A501" s="6" t="s">
        <v>1871</v>
      </c>
      <c r="B501" s="6" t="s">
        <v>2884</v>
      </c>
    </row>
    <row r="502" spans="1:2" ht="15.75" x14ac:dyDescent="0.25">
      <c r="A502" s="6" t="s">
        <v>1870</v>
      </c>
      <c r="B502" s="6" t="s">
        <v>2885</v>
      </c>
    </row>
    <row r="503" spans="1:2" ht="15.75" x14ac:dyDescent="0.25">
      <c r="A503" s="6" t="s">
        <v>1869</v>
      </c>
      <c r="B503" s="6" t="s">
        <v>2886</v>
      </c>
    </row>
    <row r="504" spans="1:2" ht="15.75" x14ac:dyDescent="0.25">
      <c r="A504" s="6" t="s">
        <v>1868</v>
      </c>
      <c r="B504" s="6" t="s">
        <v>2887</v>
      </c>
    </row>
    <row r="505" spans="1:2" ht="15.75" x14ac:dyDescent="0.25">
      <c r="A505" s="6" t="s">
        <v>1867</v>
      </c>
      <c r="B505" s="6" t="s">
        <v>2888</v>
      </c>
    </row>
    <row r="506" spans="1:2" ht="15.75" x14ac:dyDescent="0.25">
      <c r="A506" s="6" t="s">
        <v>1866</v>
      </c>
      <c r="B506" s="6" t="s">
        <v>2889</v>
      </c>
    </row>
    <row r="507" spans="1:2" ht="15.75" x14ac:dyDescent="0.25">
      <c r="A507" s="6" t="s">
        <v>1865</v>
      </c>
      <c r="B507" s="6" t="s">
        <v>2890</v>
      </c>
    </row>
    <row r="508" spans="1:2" ht="15.75" x14ac:dyDescent="0.25">
      <c r="A508" s="6" t="s">
        <v>1864</v>
      </c>
      <c r="B508" s="6" t="s">
        <v>2891</v>
      </c>
    </row>
    <row r="509" spans="1:2" ht="15.75" x14ac:dyDescent="0.25">
      <c r="A509" s="6" t="s">
        <v>1863</v>
      </c>
      <c r="B509" s="6" t="s">
        <v>2892</v>
      </c>
    </row>
    <row r="510" spans="1:2" ht="15.75" x14ac:dyDescent="0.25">
      <c r="A510" s="6" t="s">
        <v>1862</v>
      </c>
      <c r="B510" s="6" t="s">
        <v>2893</v>
      </c>
    </row>
    <row r="511" spans="1:2" ht="15.75" x14ac:dyDescent="0.25">
      <c r="A511" s="6" t="s">
        <v>1861</v>
      </c>
      <c r="B511" s="6" t="s">
        <v>2894</v>
      </c>
    </row>
    <row r="512" spans="1:2" ht="15.75" x14ac:dyDescent="0.25">
      <c r="A512" s="6" t="s">
        <v>1860</v>
      </c>
      <c r="B512" s="6" t="s">
        <v>2895</v>
      </c>
    </row>
    <row r="513" spans="1:2" ht="15.75" x14ac:dyDescent="0.25">
      <c r="A513" s="6" t="s">
        <v>1859</v>
      </c>
      <c r="B513" s="6" t="s">
        <v>2896</v>
      </c>
    </row>
    <row r="514" spans="1:2" ht="15.75" x14ac:dyDescent="0.25">
      <c r="A514" s="6" t="s">
        <v>1858</v>
      </c>
      <c r="B514" s="6" t="s">
        <v>2897</v>
      </c>
    </row>
    <row r="515" spans="1:2" ht="15.75" x14ac:dyDescent="0.25">
      <c r="A515" s="6" t="s">
        <v>1857</v>
      </c>
      <c r="B515" s="6" t="s">
        <v>2898</v>
      </c>
    </row>
    <row r="516" spans="1:2" ht="15.75" x14ac:dyDescent="0.25">
      <c r="A516" s="6" t="s">
        <v>1856</v>
      </c>
      <c r="B516" s="6" t="s">
        <v>2899</v>
      </c>
    </row>
    <row r="517" spans="1:2" ht="15.75" x14ac:dyDescent="0.25">
      <c r="A517" s="6" t="s">
        <v>1855</v>
      </c>
      <c r="B517" s="6" t="s">
        <v>2900</v>
      </c>
    </row>
    <row r="518" spans="1:2" ht="15.75" x14ac:dyDescent="0.25">
      <c r="A518" s="6" t="s">
        <v>1854</v>
      </c>
      <c r="B518" s="6" t="s">
        <v>2901</v>
      </c>
    </row>
    <row r="519" spans="1:2" ht="15.75" x14ac:dyDescent="0.25">
      <c r="A519" s="6" t="s">
        <v>1853</v>
      </c>
      <c r="B519" s="6" t="s">
        <v>2902</v>
      </c>
    </row>
    <row r="520" spans="1:2" ht="15.75" x14ac:dyDescent="0.25">
      <c r="A520" s="6" t="s">
        <v>1852</v>
      </c>
      <c r="B520" s="6" t="s">
        <v>2903</v>
      </c>
    </row>
    <row r="521" spans="1:2" ht="15.75" x14ac:dyDescent="0.25">
      <c r="A521" s="6" t="s">
        <v>1851</v>
      </c>
      <c r="B521" s="6" t="s">
        <v>2904</v>
      </c>
    </row>
    <row r="522" spans="1:2" ht="15.75" x14ac:dyDescent="0.25">
      <c r="A522" s="6" t="s">
        <v>1850</v>
      </c>
      <c r="B522" s="6" t="s">
        <v>2905</v>
      </c>
    </row>
    <row r="523" spans="1:2" ht="15.75" x14ac:dyDescent="0.25">
      <c r="A523" s="6" t="s">
        <v>1849</v>
      </c>
      <c r="B523" s="6" t="s">
        <v>2906</v>
      </c>
    </row>
    <row r="524" spans="1:2" ht="15.75" x14ac:dyDescent="0.25">
      <c r="A524" s="6" t="s">
        <v>1848</v>
      </c>
      <c r="B524" s="6" t="s">
        <v>2907</v>
      </c>
    </row>
    <row r="525" spans="1:2" ht="15.75" x14ac:dyDescent="0.25">
      <c r="A525" s="6" t="s">
        <v>1847</v>
      </c>
      <c r="B525" s="6" t="s">
        <v>2908</v>
      </c>
    </row>
    <row r="526" spans="1:2" ht="15.75" x14ac:dyDescent="0.25">
      <c r="A526" s="6" t="s">
        <v>1846</v>
      </c>
      <c r="B526" s="6" t="s">
        <v>2909</v>
      </c>
    </row>
    <row r="527" spans="1:2" ht="15.75" x14ac:dyDescent="0.25">
      <c r="A527" s="6" t="s">
        <v>1845</v>
      </c>
      <c r="B527" s="6" t="s">
        <v>2910</v>
      </c>
    </row>
    <row r="528" spans="1:2" ht="15.75" x14ac:dyDescent="0.25">
      <c r="A528" s="6" t="s">
        <v>1844</v>
      </c>
      <c r="B528" s="6" t="s">
        <v>2911</v>
      </c>
    </row>
    <row r="529" spans="1:2" ht="15.75" x14ac:dyDescent="0.25">
      <c r="A529" s="6" t="s">
        <v>1843</v>
      </c>
      <c r="B529" s="6" t="s">
        <v>2912</v>
      </c>
    </row>
    <row r="530" spans="1:2" ht="15.75" x14ac:dyDescent="0.25">
      <c r="A530" s="6" t="s">
        <v>1842</v>
      </c>
      <c r="B530" s="6" t="s">
        <v>2913</v>
      </c>
    </row>
    <row r="531" spans="1:2" ht="15.75" x14ac:dyDescent="0.25">
      <c r="A531" s="6" t="s">
        <v>1841</v>
      </c>
      <c r="B531" s="6" t="s">
        <v>2914</v>
      </c>
    </row>
    <row r="532" spans="1:2" ht="15.75" x14ac:dyDescent="0.25">
      <c r="A532" s="6" t="s">
        <v>1840</v>
      </c>
      <c r="B532" s="6" t="s">
        <v>2915</v>
      </c>
    </row>
    <row r="533" spans="1:2" ht="15.75" x14ac:dyDescent="0.25">
      <c r="A533" s="6" t="s">
        <v>1839</v>
      </c>
      <c r="B533" s="6" t="s">
        <v>2916</v>
      </c>
    </row>
    <row r="534" spans="1:2" ht="15.75" x14ac:dyDescent="0.25">
      <c r="A534" s="6" t="s">
        <v>1838</v>
      </c>
      <c r="B534" s="6" t="s">
        <v>2917</v>
      </c>
    </row>
    <row r="535" spans="1:2" ht="15.75" x14ac:dyDescent="0.25">
      <c r="A535" s="6" t="s">
        <v>1837</v>
      </c>
      <c r="B535" s="6" t="s">
        <v>2918</v>
      </c>
    </row>
    <row r="536" spans="1:2" ht="15.75" x14ac:dyDescent="0.25">
      <c r="A536" s="6" t="s">
        <v>1836</v>
      </c>
      <c r="B536" s="6" t="s">
        <v>2919</v>
      </c>
    </row>
    <row r="537" spans="1:2" ht="15.75" x14ac:dyDescent="0.25">
      <c r="A537" s="6" t="s">
        <v>1835</v>
      </c>
      <c r="B537" s="6" t="s">
        <v>2920</v>
      </c>
    </row>
    <row r="538" spans="1:2" ht="15.75" x14ac:dyDescent="0.25">
      <c r="A538" s="6" t="s">
        <v>1834</v>
      </c>
      <c r="B538" s="6" t="s">
        <v>2921</v>
      </c>
    </row>
    <row r="539" spans="1:2" ht="15.75" x14ac:dyDescent="0.25">
      <c r="A539" s="6" t="s">
        <v>1833</v>
      </c>
      <c r="B539" s="6" t="s">
        <v>2922</v>
      </c>
    </row>
    <row r="540" spans="1:2" ht="15.75" x14ac:dyDescent="0.25">
      <c r="A540" s="6" t="s">
        <v>1832</v>
      </c>
      <c r="B540" s="6" t="s">
        <v>2923</v>
      </c>
    </row>
    <row r="541" spans="1:2" ht="15.75" x14ac:dyDescent="0.25">
      <c r="A541" s="6" t="s">
        <v>1831</v>
      </c>
      <c r="B541" s="6" t="s">
        <v>2924</v>
      </c>
    </row>
    <row r="542" spans="1:2" ht="15.75" x14ac:dyDescent="0.25">
      <c r="A542" s="6" t="s">
        <v>1830</v>
      </c>
      <c r="B542" s="6" t="s">
        <v>2925</v>
      </c>
    </row>
    <row r="543" spans="1:2" ht="15.75" x14ac:dyDescent="0.25">
      <c r="A543" s="6" t="s">
        <v>1829</v>
      </c>
      <c r="B543" s="6" t="s">
        <v>2926</v>
      </c>
    </row>
    <row r="544" spans="1:2" ht="15.75" x14ac:dyDescent="0.25">
      <c r="A544" s="6" t="s">
        <v>1828</v>
      </c>
      <c r="B544" s="6" t="s">
        <v>2927</v>
      </c>
    </row>
    <row r="545" spans="1:2" ht="15.75" x14ac:dyDescent="0.25">
      <c r="A545" s="6" t="s">
        <v>1827</v>
      </c>
      <c r="B545" s="6" t="s">
        <v>2928</v>
      </c>
    </row>
    <row r="546" spans="1:2" ht="15.75" x14ac:dyDescent="0.25">
      <c r="A546" s="6" t="s">
        <v>1826</v>
      </c>
      <c r="B546" s="6" t="s">
        <v>2929</v>
      </c>
    </row>
    <row r="547" spans="1:2" ht="15.75" x14ac:dyDescent="0.25">
      <c r="A547" s="6" t="s">
        <v>1825</v>
      </c>
      <c r="B547" s="6" t="s">
        <v>2930</v>
      </c>
    </row>
    <row r="548" spans="1:2" ht="15.75" x14ac:dyDescent="0.25">
      <c r="A548" s="6" t="s">
        <v>1824</v>
      </c>
      <c r="B548" s="6" t="s">
        <v>2931</v>
      </c>
    </row>
    <row r="549" spans="1:2" ht="15.75" x14ac:dyDescent="0.25">
      <c r="A549" s="6" t="s">
        <v>1823</v>
      </c>
      <c r="B549" s="6" t="s">
        <v>2932</v>
      </c>
    </row>
    <row r="550" spans="1:2" ht="15.75" x14ac:dyDescent="0.25">
      <c r="A550" s="6" t="s">
        <v>1822</v>
      </c>
      <c r="B550" s="6" t="s">
        <v>2933</v>
      </c>
    </row>
    <row r="551" spans="1:2" ht="15.75" x14ac:dyDescent="0.25">
      <c r="A551" s="6" t="s">
        <v>1821</v>
      </c>
      <c r="B551" s="6" t="s">
        <v>2934</v>
      </c>
    </row>
    <row r="552" spans="1:2" ht="15.75" x14ac:dyDescent="0.25">
      <c r="A552" s="6" t="s">
        <v>1820</v>
      </c>
      <c r="B552" s="6" t="s">
        <v>2935</v>
      </c>
    </row>
    <row r="553" spans="1:2" ht="15.75" x14ac:dyDescent="0.25">
      <c r="A553" s="6" t="s">
        <v>1819</v>
      </c>
      <c r="B553" s="6" t="s">
        <v>2936</v>
      </c>
    </row>
    <row r="554" spans="1:2" ht="15.75" x14ac:dyDescent="0.25">
      <c r="A554" s="6" t="s">
        <v>1818</v>
      </c>
      <c r="B554" s="6" t="s">
        <v>2937</v>
      </c>
    </row>
    <row r="555" spans="1:2" ht="15.75" x14ac:dyDescent="0.25">
      <c r="A555" s="6" t="s">
        <v>1817</v>
      </c>
      <c r="B555" s="6" t="s">
        <v>2938</v>
      </c>
    </row>
    <row r="556" spans="1:2" ht="15.75" x14ac:dyDescent="0.25">
      <c r="A556" s="6" t="s">
        <v>1816</v>
      </c>
      <c r="B556" s="6" t="s">
        <v>2939</v>
      </c>
    </row>
    <row r="557" spans="1:2" ht="15.75" x14ac:dyDescent="0.25">
      <c r="A557" s="6" t="s">
        <v>1815</v>
      </c>
      <c r="B557" s="6" t="s">
        <v>2940</v>
      </c>
    </row>
    <row r="558" spans="1:2" ht="15.75" x14ac:dyDescent="0.25">
      <c r="A558" s="6" t="s">
        <v>1814</v>
      </c>
      <c r="B558" s="6" t="s">
        <v>2941</v>
      </c>
    </row>
    <row r="559" spans="1:2" ht="15.75" x14ac:dyDescent="0.25">
      <c r="A559" s="6" t="s">
        <v>1813</v>
      </c>
      <c r="B559" s="6" t="s">
        <v>2942</v>
      </c>
    </row>
    <row r="560" spans="1:2" ht="15.75" x14ac:dyDescent="0.25">
      <c r="A560" s="6" t="s">
        <v>1812</v>
      </c>
      <c r="B560" s="6" t="s">
        <v>2943</v>
      </c>
    </row>
    <row r="561" spans="1:2" ht="15.75" x14ac:dyDescent="0.25">
      <c r="A561" s="6" t="s">
        <v>1811</v>
      </c>
      <c r="B561" s="6" t="s">
        <v>2944</v>
      </c>
    </row>
    <row r="562" spans="1:2" ht="15.75" x14ac:dyDescent="0.25">
      <c r="A562" s="6" t="s">
        <v>1810</v>
      </c>
      <c r="B562" s="6" t="s">
        <v>2945</v>
      </c>
    </row>
    <row r="563" spans="1:2" ht="15.75" x14ac:dyDescent="0.25">
      <c r="A563" s="6" t="s">
        <v>1809</v>
      </c>
      <c r="B563" s="6" t="s">
        <v>2946</v>
      </c>
    </row>
    <row r="564" spans="1:2" ht="15.75" x14ac:dyDescent="0.25">
      <c r="A564" s="6" t="s">
        <v>1808</v>
      </c>
      <c r="B564" s="6" t="s">
        <v>2947</v>
      </c>
    </row>
    <row r="565" spans="1:2" ht="15.75" x14ac:dyDescent="0.25">
      <c r="A565" s="6" t="s">
        <v>1807</v>
      </c>
      <c r="B565" s="6" t="s">
        <v>2948</v>
      </c>
    </row>
    <row r="566" spans="1:2" ht="15.75" x14ac:dyDescent="0.25">
      <c r="A566" s="6" t="s">
        <v>1806</v>
      </c>
      <c r="B566" s="6" t="s">
        <v>2949</v>
      </c>
    </row>
    <row r="567" spans="1:2" ht="15.75" x14ac:dyDescent="0.25">
      <c r="A567" s="6" t="s">
        <v>1805</v>
      </c>
      <c r="B567" s="6" t="s">
        <v>2950</v>
      </c>
    </row>
    <row r="568" spans="1:2" ht="15.75" x14ac:dyDescent="0.25">
      <c r="A568" s="6" t="s">
        <v>1804</v>
      </c>
      <c r="B568" s="6" t="s">
        <v>2951</v>
      </c>
    </row>
    <row r="569" spans="1:2" ht="15.75" x14ac:dyDescent="0.25">
      <c r="A569" s="6" t="s">
        <v>1803</v>
      </c>
      <c r="B569" s="6" t="s">
        <v>2952</v>
      </c>
    </row>
    <row r="570" spans="1:2" ht="15.75" x14ac:dyDescent="0.25">
      <c r="A570" s="6" t="s">
        <v>1802</v>
      </c>
      <c r="B570" s="6" t="s">
        <v>2953</v>
      </c>
    </row>
    <row r="571" spans="1:2" ht="15.75" x14ac:dyDescent="0.25">
      <c r="A571" s="6" t="s">
        <v>1801</v>
      </c>
      <c r="B571" s="6" t="s">
        <v>2954</v>
      </c>
    </row>
    <row r="572" spans="1:2" ht="15.75" x14ac:dyDescent="0.25">
      <c r="A572" s="6" t="s">
        <v>1800</v>
      </c>
      <c r="B572" s="6" t="s">
        <v>2955</v>
      </c>
    </row>
    <row r="573" spans="1:2" ht="15.75" x14ac:dyDescent="0.25">
      <c r="A573" s="6" t="s">
        <v>1799</v>
      </c>
      <c r="B573" s="6" t="s">
        <v>2956</v>
      </c>
    </row>
    <row r="574" spans="1:2" ht="15.75" x14ac:dyDescent="0.25">
      <c r="A574" s="6" t="s">
        <v>1798</v>
      </c>
      <c r="B574" s="6" t="s">
        <v>2957</v>
      </c>
    </row>
    <row r="575" spans="1:2" ht="15.75" x14ac:dyDescent="0.25">
      <c r="A575" s="6" t="s">
        <v>1797</v>
      </c>
      <c r="B575" s="6" t="s">
        <v>2958</v>
      </c>
    </row>
    <row r="576" spans="1:2" ht="15.75" x14ac:dyDescent="0.25">
      <c r="A576" s="6" t="s">
        <v>1796</v>
      </c>
      <c r="B576" s="6" t="s">
        <v>2959</v>
      </c>
    </row>
    <row r="577" spans="1:2" ht="15.75" x14ac:dyDescent="0.25">
      <c r="A577" s="6" t="s">
        <v>1795</v>
      </c>
      <c r="B577" s="6" t="s">
        <v>2960</v>
      </c>
    </row>
    <row r="578" spans="1:2" ht="15.75" x14ac:dyDescent="0.25">
      <c r="A578" s="6" t="s">
        <v>1794</v>
      </c>
      <c r="B578" s="6" t="s">
        <v>2961</v>
      </c>
    </row>
    <row r="579" spans="1:2" ht="15.75" x14ac:dyDescent="0.25">
      <c r="A579" s="6" t="s">
        <v>1793</v>
      </c>
      <c r="B579" s="6" t="s">
        <v>2962</v>
      </c>
    </row>
    <row r="580" spans="1:2" ht="15.75" x14ac:dyDescent="0.25">
      <c r="A580" s="6" t="s">
        <v>1792</v>
      </c>
      <c r="B580" s="6" t="s">
        <v>2963</v>
      </c>
    </row>
    <row r="581" spans="1:2" ht="15.75" x14ac:dyDescent="0.25">
      <c r="A581" s="6" t="s">
        <v>1791</v>
      </c>
      <c r="B581" s="6" t="s">
        <v>2964</v>
      </c>
    </row>
    <row r="582" spans="1:2" ht="15.75" x14ac:dyDescent="0.25">
      <c r="A582" s="6" t="s">
        <v>1790</v>
      </c>
      <c r="B582" s="6" t="s">
        <v>2965</v>
      </c>
    </row>
    <row r="583" spans="1:2" ht="15.75" x14ac:dyDescent="0.25">
      <c r="A583" s="6" t="s">
        <v>1789</v>
      </c>
      <c r="B583" s="6" t="s">
        <v>2966</v>
      </c>
    </row>
    <row r="584" spans="1:2" ht="15.75" x14ac:dyDescent="0.25">
      <c r="A584" s="6" t="s">
        <v>1788</v>
      </c>
      <c r="B584" s="6" t="s">
        <v>2967</v>
      </c>
    </row>
    <row r="585" spans="1:2" ht="15.75" x14ac:dyDescent="0.25">
      <c r="A585" s="6" t="s">
        <v>1787</v>
      </c>
      <c r="B585" s="6" t="s">
        <v>2968</v>
      </c>
    </row>
    <row r="586" spans="1:2" ht="15.75" x14ac:dyDescent="0.25">
      <c r="A586" s="6" t="s">
        <v>1786</v>
      </c>
      <c r="B586" s="6" t="s">
        <v>2969</v>
      </c>
    </row>
    <row r="587" spans="1:2" ht="15.75" x14ac:dyDescent="0.25">
      <c r="A587" s="6" t="s">
        <v>1785</v>
      </c>
      <c r="B587" s="6" t="s">
        <v>2970</v>
      </c>
    </row>
    <row r="588" spans="1:2" ht="15.75" x14ac:dyDescent="0.25">
      <c r="A588" s="6" t="s">
        <v>1784</v>
      </c>
      <c r="B588" s="6" t="s">
        <v>2971</v>
      </c>
    </row>
    <row r="589" spans="1:2" ht="15.75" x14ac:dyDescent="0.25">
      <c r="A589" s="6" t="s">
        <v>1783</v>
      </c>
      <c r="B589" s="6" t="s">
        <v>2972</v>
      </c>
    </row>
    <row r="590" spans="1:2" ht="15.75" x14ac:dyDescent="0.25">
      <c r="A590" s="6" t="s">
        <v>1782</v>
      </c>
      <c r="B590" s="6" t="s">
        <v>2973</v>
      </c>
    </row>
    <row r="591" spans="1:2" ht="15.75" x14ac:dyDescent="0.25">
      <c r="A591" s="6" t="s">
        <v>1781</v>
      </c>
      <c r="B591" s="6" t="s">
        <v>2974</v>
      </c>
    </row>
    <row r="592" spans="1:2" ht="15.75" x14ac:dyDescent="0.25">
      <c r="A592" s="6" t="s">
        <v>1780</v>
      </c>
      <c r="B592" s="6" t="s">
        <v>2975</v>
      </c>
    </row>
    <row r="593" spans="1:2" ht="15.75" x14ac:dyDescent="0.25">
      <c r="A593" s="6" t="s">
        <v>1779</v>
      </c>
      <c r="B593" s="6" t="s">
        <v>2976</v>
      </c>
    </row>
    <row r="594" spans="1:2" ht="15.75" x14ac:dyDescent="0.25">
      <c r="A594" s="6" t="s">
        <v>1778</v>
      </c>
      <c r="B594" s="6" t="s">
        <v>2977</v>
      </c>
    </row>
    <row r="595" spans="1:2" ht="15.75" x14ac:dyDescent="0.25">
      <c r="A595" s="6" t="s">
        <v>1777</v>
      </c>
      <c r="B595" s="6" t="s">
        <v>2978</v>
      </c>
    </row>
    <row r="596" spans="1:2" ht="15.75" x14ac:dyDescent="0.25">
      <c r="A596" s="6" t="s">
        <v>1776</v>
      </c>
      <c r="B596" s="6" t="s">
        <v>2979</v>
      </c>
    </row>
    <row r="597" spans="1:2" ht="15.75" x14ac:dyDescent="0.25">
      <c r="A597" s="6" t="s">
        <v>1775</v>
      </c>
      <c r="B597" s="6" t="s">
        <v>2980</v>
      </c>
    </row>
    <row r="598" spans="1:2" ht="15.75" x14ac:dyDescent="0.25">
      <c r="A598" s="6" t="s">
        <v>1774</v>
      </c>
      <c r="B598" s="6" t="s">
        <v>2981</v>
      </c>
    </row>
    <row r="599" spans="1:2" ht="15.75" x14ac:dyDescent="0.25">
      <c r="A599" s="6" t="s">
        <v>1773</v>
      </c>
      <c r="B599" s="6" t="s">
        <v>2982</v>
      </c>
    </row>
    <row r="600" spans="1:2" ht="15.75" x14ac:dyDescent="0.25">
      <c r="A600" s="6" t="s">
        <v>1772</v>
      </c>
      <c r="B600" s="6" t="s">
        <v>2983</v>
      </c>
    </row>
    <row r="601" spans="1:2" ht="15.75" x14ac:dyDescent="0.25">
      <c r="A601" s="6" t="s">
        <v>1771</v>
      </c>
      <c r="B601" s="6" t="s">
        <v>2984</v>
      </c>
    </row>
    <row r="602" spans="1:2" ht="15.75" x14ac:dyDescent="0.25">
      <c r="A602" s="6" t="s">
        <v>1770</v>
      </c>
      <c r="B602" s="6" t="s">
        <v>2985</v>
      </c>
    </row>
    <row r="603" spans="1:2" ht="15.75" x14ac:dyDescent="0.25">
      <c r="A603" s="6" t="s">
        <v>1769</v>
      </c>
      <c r="B603" s="6" t="s">
        <v>2986</v>
      </c>
    </row>
    <row r="604" spans="1:2" ht="15.75" x14ac:dyDescent="0.25">
      <c r="A604" s="6" t="s">
        <v>1768</v>
      </c>
      <c r="B604" s="6" t="s">
        <v>2987</v>
      </c>
    </row>
    <row r="605" spans="1:2" ht="15.75" x14ac:dyDescent="0.25">
      <c r="A605" s="6" t="s">
        <v>1767</v>
      </c>
      <c r="B605" s="6" t="s">
        <v>2988</v>
      </c>
    </row>
    <row r="606" spans="1:2" ht="15.75" x14ac:dyDescent="0.25">
      <c r="A606" s="6" t="s">
        <v>1766</v>
      </c>
      <c r="B606" s="6" t="s">
        <v>2989</v>
      </c>
    </row>
    <row r="607" spans="1:2" ht="15.75" x14ac:dyDescent="0.25">
      <c r="A607" s="6" t="s">
        <v>1765</v>
      </c>
      <c r="B607" s="6" t="s">
        <v>2990</v>
      </c>
    </row>
    <row r="608" spans="1:2" ht="15.75" x14ac:dyDescent="0.25">
      <c r="A608" s="6" t="s">
        <v>1764</v>
      </c>
      <c r="B608" s="6" t="s">
        <v>2991</v>
      </c>
    </row>
    <row r="609" spans="1:2" ht="15.75" x14ac:dyDescent="0.25">
      <c r="A609" s="6" t="s">
        <v>1763</v>
      </c>
      <c r="B609" s="6" t="s">
        <v>2992</v>
      </c>
    </row>
    <row r="610" spans="1:2" ht="15.75" x14ac:dyDescent="0.25">
      <c r="A610" s="6" t="s">
        <v>1762</v>
      </c>
      <c r="B610" s="6" t="s">
        <v>2993</v>
      </c>
    </row>
    <row r="611" spans="1:2" ht="15.75" x14ac:dyDescent="0.25">
      <c r="A611" s="6" t="s">
        <v>1761</v>
      </c>
      <c r="B611" s="6" t="s">
        <v>2994</v>
      </c>
    </row>
    <row r="612" spans="1:2" ht="15.75" x14ac:dyDescent="0.25">
      <c r="A612" s="6" t="s">
        <v>1760</v>
      </c>
      <c r="B612" s="6" t="s">
        <v>2995</v>
      </c>
    </row>
    <row r="613" spans="1:2" ht="15.75" x14ac:dyDescent="0.25">
      <c r="A613" s="6" t="s">
        <v>1759</v>
      </c>
      <c r="B613" s="6" t="s">
        <v>2996</v>
      </c>
    </row>
    <row r="614" spans="1:2" ht="15.75" x14ac:dyDescent="0.25">
      <c r="A614" s="6" t="s">
        <v>1758</v>
      </c>
      <c r="B614" s="6" t="s">
        <v>2997</v>
      </c>
    </row>
    <row r="615" spans="1:2" ht="15.75" x14ac:dyDescent="0.25">
      <c r="A615" s="6" t="s">
        <v>1757</v>
      </c>
      <c r="B615" s="6" t="s">
        <v>2998</v>
      </c>
    </row>
    <row r="616" spans="1:2" ht="15.75" x14ac:dyDescent="0.25">
      <c r="A616" s="6" t="s">
        <v>1756</v>
      </c>
      <c r="B616" s="6" t="s">
        <v>2999</v>
      </c>
    </row>
    <row r="617" spans="1:2" ht="15.75" x14ac:dyDescent="0.25">
      <c r="A617" s="6" t="s">
        <v>1755</v>
      </c>
      <c r="B617" s="6" t="s">
        <v>3000</v>
      </c>
    </row>
    <row r="618" spans="1:2" ht="15.75" x14ac:dyDescent="0.25">
      <c r="A618" s="6" t="s">
        <v>1754</v>
      </c>
      <c r="B618" s="6" t="s">
        <v>3001</v>
      </c>
    </row>
    <row r="619" spans="1:2" ht="15.75" x14ac:dyDescent="0.25">
      <c r="A619" s="6" t="s">
        <v>1753</v>
      </c>
      <c r="B619" s="6" t="s">
        <v>3002</v>
      </c>
    </row>
    <row r="620" spans="1:2" ht="15.75" x14ac:dyDescent="0.25">
      <c r="A620" s="6" t="s">
        <v>1752</v>
      </c>
      <c r="B620" s="6" t="s">
        <v>3003</v>
      </c>
    </row>
    <row r="621" spans="1:2" ht="15.75" x14ac:dyDescent="0.25">
      <c r="A621" s="6" t="s">
        <v>1751</v>
      </c>
      <c r="B621" s="6" t="s">
        <v>3004</v>
      </c>
    </row>
    <row r="622" spans="1:2" ht="15.75" x14ac:dyDescent="0.25">
      <c r="A622" s="6" t="s">
        <v>1750</v>
      </c>
      <c r="B622" s="6" t="s">
        <v>3005</v>
      </c>
    </row>
    <row r="623" spans="1:2" ht="15.75" x14ac:dyDescent="0.25">
      <c r="A623" s="6" t="s">
        <v>1749</v>
      </c>
      <c r="B623" s="6" t="s">
        <v>3006</v>
      </c>
    </row>
    <row r="624" spans="1:2" ht="15.75" x14ac:dyDescent="0.25">
      <c r="A624" s="6" t="s">
        <v>1748</v>
      </c>
      <c r="B624" s="6" t="s">
        <v>3007</v>
      </c>
    </row>
    <row r="625" spans="1:2" ht="15.75" x14ac:dyDescent="0.25">
      <c r="A625" s="6" t="s">
        <v>1747</v>
      </c>
      <c r="B625" s="6" t="s">
        <v>3008</v>
      </c>
    </row>
    <row r="626" spans="1:2" ht="15.75" x14ac:dyDescent="0.25">
      <c r="A626" s="6" t="s">
        <v>1746</v>
      </c>
      <c r="B626" s="6" t="s">
        <v>3009</v>
      </c>
    </row>
    <row r="627" spans="1:2" ht="15.75" x14ac:dyDescent="0.25">
      <c r="A627" s="6" t="s">
        <v>1745</v>
      </c>
      <c r="B627" s="6" t="s">
        <v>3010</v>
      </c>
    </row>
    <row r="628" spans="1:2" ht="15.75" x14ac:dyDescent="0.25">
      <c r="A628" s="6" t="s">
        <v>1744</v>
      </c>
      <c r="B628" s="6" t="s">
        <v>3011</v>
      </c>
    </row>
    <row r="629" spans="1:2" ht="15.75" x14ac:dyDescent="0.25">
      <c r="A629" s="6" t="s">
        <v>1743</v>
      </c>
      <c r="B629" s="6" t="s">
        <v>3012</v>
      </c>
    </row>
    <row r="630" spans="1:2" ht="15.75" x14ac:dyDescent="0.25">
      <c r="A630" s="6" t="s">
        <v>1742</v>
      </c>
      <c r="B630" s="6" t="s">
        <v>3013</v>
      </c>
    </row>
    <row r="631" spans="1:2" ht="15.75" x14ac:dyDescent="0.25">
      <c r="A631" s="6" t="s">
        <v>1741</v>
      </c>
      <c r="B631" s="6" t="s">
        <v>3014</v>
      </c>
    </row>
    <row r="632" spans="1:2" ht="15.75" x14ac:dyDescent="0.25">
      <c r="A632" s="6" t="s">
        <v>1740</v>
      </c>
      <c r="B632" s="6" t="s">
        <v>3015</v>
      </c>
    </row>
    <row r="633" spans="1:2" ht="15.75" x14ac:dyDescent="0.25">
      <c r="A633" s="6" t="s">
        <v>1739</v>
      </c>
      <c r="B633" s="6" t="s">
        <v>3016</v>
      </c>
    </row>
    <row r="634" spans="1:2" ht="15.75" x14ac:dyDescent="0.25">
      <c r="A634" s="6" t="s">
        <v>1738</v>
      </c>
      <c r="B634" s="6" t="s">
        <v>3017</v>
      </c>
    </row>
    <row r="635" spans="1:2" ht="15.75" x14ac:dyDescent="0.25">
      <c r="A635" s="6" t="s">
        <v>1737</v>
      </c>
      <c r="B635" s="6" t="s">
        <v>3018</v>
      </c>
    </row>
    <row r="636" spans="1:2" ht="15.75" x14ac:dyDescent="0.25">
      <c r="A636" s="6" t="s">
        <v>1736</v>
      </c>
      <c r="B636" s="6" t="s">
        <v>3019</v>
      </c>
    </row>
    <row r="637" spans="1:2" ht="15.75" x14ac:dyDescent="0.25">
      <c r="A637" s="6" t="s">
        <v>1735</v>
      </c>
      <c r="B637" s="6" t="s">
        <v>3020</v>
      </c>
    </row>
    <row r="638" spans="1:2" ht="15.75" x14ac:dyDescent="0.25">
      <c r="A638" s="6" t="s">
        <v>1734</v>
      </c>
      <c r="B638" s="6" t="s">
        <v>3021</v>
      </c>
    </row>
    <row r="639" spans="1:2" ht="15.75" x14ac:dyDescent="0.25">
      <c r="A639" s="6" t="s">
        <v>1733</v>
      </c>
      <c r="B639" s="6" t="s">
        <v>3022</v>
      </c>
    </row>
    <row r="640" spans="1:2" ht="15.75" x14ac:dyDescent="0.25">
      <c r="A640" s="6" t="s">
        <v>1732</v>
      </c>
      <c r="B640" s="6" t="s">
        <v>3023</v>
      </c>
    </row>
    <row r="641" spans="1:2" ht="15.75" x14ac:dyDescent="0.25">
      <c r="A641" s="6" t="s">
        <v>1731</v>
      </c>
      <c r="B641" s="6" t="s">
        <v>3024</v>
      </c>
    </row>
    <row r="642" spans="1:2" ht="15.75" x14ac:dyDescent="0.25">
      <c r="A642" s="6" t="s">
        <v>1730</v>
      </c>
      <c r="B642" s="6" t="s">
        <v>3025</v>
      </c>
    </row>
    <row r="643" spans="1:2" ht="15.75" x14ac:dyDescent="0.25">
      <c r="A643" s="6" t="s">
        <v>1729</v>
      </c>
      <c r="B643" s="6" t="s">
        <v>3026</v>
      </c>
    </row>
    <row r="644" spans="1:2" ht="15.75" x14ac:dyDescent="0.25">
      <c r="A644" s="6" t="s">
        <v>1728</v>
      </c>
      <c r="B644" s="6" t="s">
        <v>3027</v>
      </c>
    </row>
    <row r="645" spans="1:2" ht="15.75" x14ac:dyDescent="0.25">
      <c r="A645" s="6" t="s">
        <v>1727</v>
      </c>
      <c r="B645" s="6" t="s">
        <v>3028</v>
      </c>
    </row>
    <row r="646" spans="1:2" ht="15.75" x14ac:dyDescent="0.25">
      <c r="A646" s="6" t="s">
        <v>1726</v>
      </c>
      <c r="B646" s="6" t="s">
        <v>3029</v>
      </c>
    </row>
    <row r="647" spans="1:2" ht="15.75" x14ac:dyDescent="0.25">
      <c r="A647" s="6" t="s">
        <v>1725</v>
      </c>
      <c r="B647" s="6" t="s">
        <v>3030</v>
      </c>
    </row>
    <row r="648" spans="1:2" ht="15.75" x14ac:dyDescent="0.25">
      <c r="A648" s="6" t="s">
        <v>1724</v>
      </c>
      <c r="B648" s="6" t="s">
        <v>3031</v>
      </c>
    </row>
    <row r="649" spans="1:2" ht="15.75" x14ac:dyDescent="0.25">
      <c r="A649" s="6" t="s">
        <v>1723</v>
      </c>
      <c r="B649" s="6" t="s">
        <v>3032</v>
      </c>
    </row>
    <row r="650" spans="1:2" ht="15.75" x14ac:dyDescent="0.25">
      <c r="A650" s="6" t="s">
        <v>1722</v>
      </c>
      <c r="B650" s="6" t="s">
        <v>3033</v>
      </c>
    </row>
    <row r="651" spans="1:2" ht="15.75" x14ac:dyDescent="0.25">
      <c r="A651" s="6" t="s">
        <v>1721</v>
      </c>
      <c r="B651" s="6" t="s">
        <v>3034</v>
      </c>
    </row>
    <row r="652" spans="1:2" ht="15.75" x14ac:dyDescent="0.25">
      <c r="A652" s="6" t="s">
        <v>1720</v>
      </c>
      <c r="B652" s="6" t="s">
        <v>3035</v>
      </c>
    </row>
    <row r="653" spans="1:2" ht="15.75" x14ac:dyDescent="0.25">
      <c r="A653" s="6" t="s">
        <v>1719</v>
      </c>
      <c r="B653" s="6" t="s">
        <v>3036</v>
      </c>
    </row>
    <row r="654" spans="1:2" ht="15.75" x14ac:dyDescent="0.25">
      <c r="A654" s="6" t="s">
        <v>1718</v>
      </c>
      <c r="B654" s="6" t="s">
        <v>3037</v>
      </c>
    </row>
    <row r="655" spans="1:2" ht="15.75" x14ac:dyDescent="0.25">
      <c r="A655" s="6" t="s">
        <v>1717</v>
      </c>
      <c r="B655" s="6" t="s">
        <v>3038</v>
      </c>
    </row>
    <row r="656" spans="1:2" ht="15.75" x14ac:dyDescent="0.25">
      <c r="A656" s="6" t="s">
        <v>1716</v>
      </c>
      <c r="B656" s="6" t="s">
        <v>3039</v>
      </c>
    </row>
    <row r="657" spans="1:2" ht="15.75" x14ac:dyDescent="0.25">
      <c r="A657" s="6" t="s">
        <v>1715</v>
      </c>
      <c r="B657" s="6" t="s">
        <v>3040</v>
      </c>
    </row>
    <row r="658" spans="1:2" ht="15.75" x14ac:dyDescent="0.25">
      <c r="A658" s="6" t="s">
        <v>1714</v>
      </c>
      <c r="B658" s="6" t="s">
        <v>3041</v>
      </c>
    </row>
    <row r="659" spans="1:2" ht="15.75" x14ac:dyDescent="0.25">
      <c r="A659" s="6" t="s">
        <v>1713</v>
      </c>
      <c r="B659" s="6" t="s">
        <v>3042</v>
      </c>
    </row>
    <row r="660" spans="1:2" ht="15.75" x14ac:dyDescent="0.25">
      <c r="A660" s="6" t="s">
        <v>1712</v>
      </c>
      <c r="B660" s="6" t="s">
        <v>3043</v>
      </c>
    </row>
    <row r="661" spans="1:2" ht="15.75" x14ac:dyDescent="0.25">
      <c r="A661" s="6" t="s">
        <v>1711</v>
      </c>
      <c r="B661" s="6" t="s">
        <v>3044</v>
      </c>
    </row>
    <row r="662" spans="1:2" ht="15.75" x14ac:dyDescent="0.25">
      <c r="A662" s="6" t="s">
        <v>1710</v>
      </c>
      <c r="B662" s="6" t="s">
        <v>3045</v>
      </c>
    </row>
    <row r="663" spans="1:2" ht="15.75" x14ac:dyDescent="0.25">
      <c r="A663" s="6" t="s">
        <v>1709</v>
      </c>
      <c r="B663" s="6" t="s">
        <v>3046</v>
      </c>
    </row>
    <row r="664" spans="1:2" ht="15.75" x14ac:dyDescent="0.25">
      <c r="A664" s="6" t="s">
        <v>1708</v>
      </c>
      <c r="B664" s="6" t="s">
        <v>3047</v>
      </c>
    </row>
    <row r="665" spans="1:2" ht="15.75" x14ac:dyDescent="0.25">
      <c r="A665" s="6" t="s">
        <v>1707</v>
      </c>
      <c r="B665" s="6" t="s">
        <v>3048</v>
      </c>
    </row>
    <row r="666" spans="1:2" ht="15.75" x14ac:dyDescent="0.25">
      <c r="A666" s="6" t="s">
        <v>1706</v>
      </c>
      <c r="B666" s="6" t="s">
        <v>3049</v>
      </c>
    </row>
    <row r="667" spans="1:2" ht="15.75" x14ac:dyDescent="0.25">
      <c r="A667" s="6" t="s">
        <v>1705</v>
      </c>
      <c r="B667" s="6" t="s">
        <v>3050</v>
      </c>
    </row>
    <row r="668" spans="1:2" ht="15.75" x14ac:dyDescent="0.25">
      <c r="A668" s="6" t="s">
        <v>1704</v>
      </c>
      <c r="B668" s="6" t="s">
        <v>3051</v>
      </c>
    </row>
    <row r="669" spans="1:2" ht="15.75" x14ac:dyDescent="0.25">
      <c r="A669" s="6" t="s">
        <v>1703</v>
      </c>
      <c r="B669" s="6" t="s">
        <v>3052</v>
      </c>
    </row>
    <row r="670" spans="1:2" ht="15.75" x14ac:dyDescent="0.25">
      <c r="A670" s="6" t="s">
        <v>1702</v>
      </c>
      <c r="B670" s="6" t="s">
        <v>3053</v>
      </c>
    </row>
    <row r="671" spans="1:2" ht="15.75" x14ac:dyDescent="0.25">
      <c r="A671" s="6" t="s">
        <v>1701</v>
      </c>
      <c r="B671" s="6" t="s">
        <v>3054</v>
      </c>
    </row>
    <row r="672" spans="1:2" ht="15.75" x14ac:dyDescent="0.25">
      <c r="A672" s="6" t="s">
        <v>1700</v>
      </c>
      <c r="B672" s="6" t="s">
        <v>3055</v>
      </c>
    </row>
    <row r="673" spans="1:2" ht="15.75" x14ac:dyDescent="0.25">
      <c r="A673" s="6" t="s">
        <v>1699</v>
      </c>
      <c r="B673" s="6" t="s">
        <v>3056</v>
      </c>
    </row>
    <row r="674" spans="1:2" ht="15.75" x14ac:dyDescent="0.25">
      <c r="A674" s="6" t="s">
        <v>1698</v>
      </c>
      <c r="B674" s="6" t="s">
        <v>3057</v>
      </c>
    </row>
    <row r="675" spans="1:2" ht="15.75" x14ac:dyDescent="0.25">
      <c r="A675" s="6" t="s">
        <v>1697</v>
      </c>
      <c r="B675" s="6" t="s">
        <v>3058</v>
      </c>
    </row>
    <row r="676" spans="1:2" ht="15.75" x14ac:dyDescent="0.25">
      <c r="A676" s="6" t="s">
        <v>1696</v>
      </c>
      <c r="B676" s="6" t="s">
        <v>3059</v>
      </c>
    </row>
    <row r="677" spans="1:2" ht="15.75" x14ac:dyDescent="0.25">
      <c r="A677" s="6" t="s">
        <v>1695</v>
      </c>
      <c r="B677" s="6" t="s">
        <v>3060</v>
      </c>
    </row>
    <row r="678" spans="1:2" ht="15.75" x14ac:dyDescent="0.25">
      <c r="A678" s="6" t="s">
        <v>1694</v>
      </c>
      <c r="B678" s="6" t="s">
        <v>3061</v>
      </c>
    </row>
    <row r="679" spans="1:2" ht="15.75" x14ac:dyDescent="0.25">
      <c r="A679" s="6" t="s">
        <v>1693</v>
      </c>
      <c r="B679" s="6" t="s">
        <v>3062</v>
      </c>
    </row>
    <row r="680" spans="1:2" ht="15.75" x14ac:dyDescent="0.25">
      <c r="A680" s="6" t="s">
        <v>1692</v>
      </c>
      <c r="B680" s="6" t="s">
        <v>3063</v>
      </c>
    </row>
    <row r="681" spans="1:2" ht="15.75" x14ac:dyDescent="0.25">
      <c r="A681" s="6" t="s">
        <v>1691</v>
      </c>
      <c r="B681" s="6" t="s">
        <v>3064</v>
      </c>
    </row>
    <row r="682" spans="1:2" ht="15.75" x14ac:dyDescent="0.25">
      <c r="A682" s="6" t="s">
        <v>1690</v>
      </c>
      <c r="B682" s="6" t="s">
        <v>3065</v>
      </c>
    </row>
    <row r="683" spans="1:2" ht="15.75" x14ac:dyDescent="0.25">
      <c r="A683" s="6" t="s">
        <v>1689</v>
      </c>
      <c r="B683" s="6" t="s">
        <v>3066</v>
      </c>
    </row>
    <row r="684" spans="1:2" ht="15.75" x14ac:dyDescent="0.25">
      <c r="A684" s="6" t="s">
        <v>1688</v>
      </c>
      <c r="B684" s="6" t="s">
        <v>3067</v>
      </c>
    </row>
    <row r="685" spans="1:2" ht="15.75" x14ac:dyDescent="0.25">
      <c r="A685" s="6" t="s">
        <v>1687</v>
      </c>
      <c r="B685" s="6" t="s">
        <v>3068</v>
      </c>
    </row>
    <row r="686" spans="1:2" ht="15.75" x14ac:dyDescent="0.25">
      <c r="A686" s="6" t="s">
        <v>1686</v>
      </c>
      <c r="B686" s="6" t="s">
        <v>3069</v>
      </c>
    </row>
    <row r="687" spans="1:2" ht="15.75" x14ac:dyDescent="0.25">
      <c r="A687" s="6" t="s">
        <v>1685</v>
      </c>
      <c r="B687" s="6" t="s">
        <v>3070</v>
      </c>
    </row>
    <row r="688" spans="1:2" ht="15.75" x14ac:dyDescent="0.25">
      <c r="A688" s="6" t="s">
        <v>1684</v>
      </c>
      <c r="B688" s="6" t="s">
        <v>3071</v>
      </c>
    </row>
    <row r="689" spans="1:2" ht="15.75" x14ac:dyDescent="0.25">
      <c r="A689" s="6" t="s">
        <v>1683</v>
      </c>
      <c r="B689" s="6" t="s">
        <v>3072</v>
      </c>
    </row>
    <row r="690" spans="1:2" ht="15.75" x14ac:dyDescent="0.25">
      <c r="A690" s="6" t="s">
        <v>1682</v>
      </c>
      <c r="B690" s="6" t="s">
        <v>3073</v>
      </c>
    </row>
    <row r="691" spans="1:2" ht="15.75" x14ac:dyDescent="0.25">
      <c r="A691" s="6" t="s">
        <v>1681</v>
      </c>
      <c r="B691" s="6" t="s">
        <v>3074</v>
      </c>
    </row>
    <row r="692" spans="1:2" ht="15.75" x14ac:dyDescent="0.25">
      <c r="A692" s="6" t="s">
        <v>1680</v>
      </c>
      <c r="B692" s="6" t="s">
        <v>3075</v>
      </c>
    </row>
    <row r="693" spans="1:2" ht="15.75" x14ac:dyDescent="0.25">
      <c r="A693" s="6" t="s">
        <v>1679</v>
      </c>
      <c r="B693" s="6" t="s">
        <v>3076</v>
      </c>
    </row>
    <row r="694" spans="1:2" ht="15.75" x14ac:dyDescent="0.25">
      <c r="A694" s="6" t="s">
        <v>1678</v>
      </c>
      <c r="B694" s="6" t="s">
        <v>3077</v>
      </c>
    </row>
    <row r="695" spans="1:2" ht="15.75" x14ac:dyDescent="0.25">
      <c r="A695" s="6" t="s">
        <v>1677</v>
      </c>
      <c r="B695" s="6" t="s">
        <v>3078</v>
      </c>
    </row>
    <row r="696" spans="1:2" ht="15.75" x14ac:dyDescent="0.25">
      <c r="A696" s="6" t="s">
        <v>1676</v>
      </c>
      <c r="B696" s="6" t="s">
        <v>3079</v>
      </c>
    </row>
    <row r="697" spans="1:2" ht="15.75" x14ac:dyDescent="0.25">
      <c r="A697" s="6" t="s">
        <v>1675</v>
      </c>
      <c r="B697" s="6" t="s">
        <v>3080</v>
      </c>
    </row>
    <row r="698" spans="1:2" ht="15.75" x14ac:dyDescent="0.25">
      <c r="A698" s="6" t="s">
        <v>1674</v>
      </c>
      <c r="B698" s="6" t="s">
        <v>3081</v>
      </c>
    </row>
    <row r="699" spans="1:2" ht="15.75" x14ac:dyDescent="0.25">
      <c r="A699" s="6" t="s">
        <v>1673</v>
      </c>
      <c r="B699" s="6" t="s">
        <v>3082</v>
      </c>
    </row>
    <row r="700" spans="1:2" ht="15.75" x14ac:dyDescent="0.25">
      <c r="A700" s="6" t="s">
        <v>1672</v>
      </c>
      <c r="B700" s="6" t="s">
        <v>3083</v>
      </c>
    </row>
    <row r="701" spans="1:2" ht="15.75" x14ac:dyDescent="0.25">
      <c r="A701" s="6" t="s">
        <v>1671</v>
      </c>
      <c r="B701" s="6" t="s">
        <v>3084</v>
      </c>
    </row>
    <row r="702" spans="1:2" ht="15.75" x14ac:dyDescent="0.25">
      <c r="A702" s="6" t="s">
        <v>1670</v>
      </c>
      <c r="B702" s="6" t="s">
        <v>3085</v>
      </c>
    </row>
    <row r="703" spans="1:2" ht="15.75" x14ac:dyDescent="0.25">
      <c r="A703" s="6" t="s">
        <v>1669</v>
      </c>
      <c r="B703" s="6" t="s">
        <v>3086</v>
      </c>
    </row>
    <row r="704" spans="1:2" ht="15.75" x14ac:dyDescent="0.25">
      <c r="A704" s="6" t="s">
        <v>1668</v>
      </c>
      <c r="B704" s="6" t="s">
        <v>3087</v>
      </c>
    </row>
    <row r="705" spans="1:2" ht="15.75" x14ac:dyDescent="0.25">
      <c r="A705" s="6" t="s">
        <v>1667</v>
      </c>
      <c r="B705" s="6" t="s">
        <v>3088</v>
      </c>
    </row>
    <row r="706" spans="1:2" ht="15.75" x14ac:dyDescent="0.25">
      <c r="A706" s="6" t="s">
        <v>1666</v>
      </c>
      <c r="B706" s="6" t="s">
        <v>3089</v>
      </c>
    </row>
    <row r="707" spans="1:2" ht="15.75" x14ac:dyDescent="0.25">
      <c r="A707" s="6" t="s">
        <v>1665</v>
      </c>
      <c r="B707" s="6" t="s">
        <v>3090</v>
      </c>
    </row>
    <row r="708" spans="1:2" ht="15.75" x14ac:dyDescent="0.25">
      <c r="A708" s="6" t="s">
        <v>1664</v>
      </c>
      <c r="B708" s="6" t="s">
        <v>3091</v>
      </c>
    </row>
    <row r="709" spans="1:2" ht="15.75" x14ac:dyDescent="0.25">
      <c r="A709" s="6" t="s">
        <v>1663</v>
      </c>
      <c r="B709" s="6" t="s">
        <v>3092</v>
      </c>
    </row>
    <row r="710" spans="1:2" ht="15.75" x14ac:dyDescent="0.25">
      <c r="A710" s="6" t="s">
        <v>1662</v>
      </c>
      <c r="B710" s="6" t="s">
        <v>3093</v>
      </c>
    </row>
    <row r="711" spans="1:2" ht="15.75" x14ac:dyDescent="0.25">
      <c r="A711" s="6" t="s">
        <v>1661</v>
      </c>
      <c r="B711" s="6" t="s">
        <v>3094</v>
      </c>
    </row>
    <row r="712" spans="1:2" ht="15.75" x14ac:dyDescent="0.25">
      <c r="A712" s="6" t="s">
        <v>1660</v>
      </c>
      <c r="B712" s="6" t="s">
        <v>3095</v>
      </c>
    </row>
    <row r="713" spans="1:2" ht="15.75" x14ac:dyDescent="0.25">
      <c r="A713" s="6" t="s">
        <v>1659</v>
      </c>
      <c r="B713" s="6" t="s">
        <v>3096</v>
      </c>
    </row>
    <row r="714" spans="1:2" ht="15.75" x14ac:dyDescent="0.25">
      <c r="A714" s="6" t="s">
        <v>1658</v>
      </c>
      <c r="B714" s="6" t="s">
        <v>3097</v>
      </c>
    </row>
    <row r="715" spans="1:2" ht="15.75" x14ac:dyDescent="0.25">
      <c r="A715" s="6" t="s">
        <v>1657</v>
      </c>
      <c r="B715" s="6" t="s">
        <v>3098</v>
      </c>
    </row>
    <row r="716" spans="1:2" ht="15.75" x14ac:dyDescent="0.25">
      <c r="A716" s="6" t="s">
        <v>1656</v>
      </c>
      <c r="B716" s="6" t="s">
        <v>3099</v>
      </c>
    </row>
    <row r="717" spans="1:2" ht="15.75" x14ac:dyDescent="0.25">
      <c r="A717" s="6" t="s">
        <v>1655</v>
      </c>
      <c r="B717" s="6" t="s">
        <v>3100</v>
      </c>
    </row>
    <row r="718" spans="1:2" ht="15.75" x14ac:dyDescent="0.25">
      <c r="A718" s="6" t="s">
        <v>1654</v>
      </c>
      <c r="B718" s="6" t="s">
        <v>3101</v>
      </c>
    </row>
    <row r="719" spans="1:2" ht="15.75" x14ac:dyDescent="0.25">
      <c r="A719" s="6" t="s">
        <v>1653</v>
      </c>
      <c r="B719" s="6" t="s">
        <v>3102</v>
      </c>
    </row>
    <row r="720" spans="1:2" ht="15.75" x14ac:dyDescent="0.25">
      <c r="A720" s="6" t="s">
        <v>1652</v>
      </c>
      <c r="B720" s="6" t="s">
        <v>3103</v>
      </c>
    </row>
    <row r="721" spans="1:2" ht="15.75" x14ac:dyDescent="0.25">
      <c r="A721" s="6" t="s">
        <v>1651</v>
      </c>
      <c r="B721" s="6" t="s">
        <v>3104</v>
      </c>
    </row>
    <row r="722" spans="1:2" ht="15.75" x14ac:dyDescent="0.25">
      <c r="A722" s="6" t="s">
        <v>1650</v>
      </c>
      <c r="B722" s="6" t="s">
        <v>3105</v>
      </c>
    </row>
    <row r="723" spans="1:2" ht="15.75" x14ac:dyDescent="0.25">
      <c r="A723" s="6" t="s">
        <v>1649</v>
      </c>
      <c r="B723" s="6" t="s">
        <v>3106</v>
      </c>
    </row>
    <row r="724" spans="1:2" ht="15.75" x14ac:dyDescent="0.25">
      <c r="A724" s="6" t="s">
        <v>1648</v>
      </c>
      <c r="B724" s="6" t="s">
        <v>3107</v>
      </c>
    </row>
    <row r="725" spans="1:2" ht="15.75" x14ac:dyDescent="0.25">
      <c r="A725" s="6" t="s">
        <v>1647</v>
      </c>
      <c r="B725" s="6" t="s">
        <v>3108</v>
      </c>
    </row>
    <row r="726" spans="1:2" ht="15.75" x14ac:dyDescent="0.25">
      <c r="A726" s="6" t="s">
        <v>1646</v>
      </c>
      <c r="B726" s="6" t="s">
        <v>3109</v>
      </c>
    </row>
    <row r="727" spans="1:2" ht="15.75" x14ac:dyDescent="0.25">
      <c r="A727" s="6" t="s">
        <v>1645</v>
      </c>
      <c r="B727" s="6" t="s">
        <v>3110</v>
      </c>
    </row>
    <row r="728" spans="1:2" ht="15.75" x14ac:dyDescent="0.25">
      <c r="A728" s="6" t="s">
        <v>1644</v>
      </c>
      <c r="B728" s="6" t="s">
        <v>3111</v>
      </c>
    </row>
    <row r="729" spans="1:2" ht="15.75" x14ac:dyDescent="0.25">
      <c r="A729" s="6" t="s">
        <v>1643</v>
      </c>
      <c r="B729" s="6" t="s">
        <v>3112</v>
      </c>
    </row>
    <row r="730" spans="1:2" ht="15.75" x14ac:dyDescent="0.25">
      <c r="A730" s="6" t="s">
        <v>1642</v>
      </c>
      <c r="B730" s="6" t="s">
        <v>3113</v>
      </c>
    </row>
    <row r="731" spans="1:2" ht="15.75" x14ac:dyDescent="0.25">
      <c r="A731" s="6" t="s">
        <v>1641</v>
      </c>
      <c r="B731" s="6" t="s">
        <v>3114</v>
      </c>
    </row>
    <row r="732" spans="1:2" ht="15.75" x14ac:dyDescent="0.25">
      <c r="A732" s="6" t="s">
        <v>1640</v>
      </c>
      <c r="B732" s="6" t="s">
        <v>3115</v>
      </c>
    </row>
    <row r="733" spans="1:2" ht="15.75" x14ac:dyDescent="0.25">
      <c r="A733" s="6" t="s">
        <v>1639</v>
      </c>
      <c r="B733" s="6" t="s">
        <v>3116</v>
      </c>
    </row>
    <row r="734" spans="1:2" ht="15.75" x14ac:dyDescent="0.25">
      <c r="A734" s="6" t="s">
        <v>1638</v>
      </c>
      <c r="B734" s="6" t="s">
        <v>3117</v>
      </c>
    </row>
    <row r="735" spans="1:2" ht="15.75" x14ac:dyDescent="0.25">
      <c r="A735" s="6" t="s">
        <v>1637</v>
      </c>
      <c r="B735" s="6" t="s">
        <v>3118</v>
      </c>
    </row>
    <row r="736" spans="1:2" ht="15.75" x14ac:dyDescent="0.25">
      <c r="A736" s="6" t="s">
        <v>1636</v>
      </c>
      <c r="B736" s="6" t="s">
        <v>3119</v>
      </c>
    </row>
    <row r="737" spans="1:2" ht="15.75" x14ac:dyDescent="0.25">
      <c r="A737" s="6" t="s">
        <v>1635</v>
      </c>
      <c r="B737" s="6" t="s">
        <v>3120</v>
      </c>
    </row>
    <row r="738" spans="1:2" ht="15.75" x14ac:dyDescent="0.25">
      <c r="A738" s="6" t="s">
        <v>1634</v>
      </c>
      <c r="B738" s="6" t="s">
        <v>3121</v>
      </c>
    </row>
    <row r="739" spans="1:2" ht="15.75" x14ac:dyDescent="0.25">
      <c r="A739" s="6" t="s">
        <v>1633</v>
      </c>
      <c r="B739" s="6" t="s">
        <v>3122</v>
      </c>
    </row>
    <row r="740" spans="1:2" ht="15.75" x14ac:dyDescent="0.25">
      <c r="A740" s="6" t="s">
        <v>1632</v>
      </c>
      <c r="B740" s="6" t="s">
        <v>3123</v>
      </c>
    </row>
    <row r="741" spans="1:2" ht="15.75" x14ac:dyDescent="0.25">
      <c r="A741" s="6" t="s">
        <v>1631</v>
      </c>
      <c r="B741" s="6" t="s">
        <v>3124</v>
      </c>
    </row>
    <row r="742" spans="1:2" ht="15.75" x14ac:dyDescent="0.25">
      <c r="A742" s="6" t="s">
        <v>1630</v>
      </c>
      <c r="B742" s="6" t="s">
        <v>3125</v>
      </c>
    </row>
    <row r="743" spans="1:2" ht="15.75" x14ac:dyDescent="0.25">
      <c r="A743" s="6" t="s">
        <v>1629</v>
      </c>
      <c r="B743" s="6" t="s">
        <v>3126</v>
      </c>
    </row>
    <row r="744" spans="1:2" ht="15.75" x14ac:dyDescent="0.25">
      <c r="A744" s="6" t="s">
        <v>1628</v>
      </c>
      <c r="B744" s="6" t="s">
        <v>3127</v>
      </c>
    </row>
    <row r="745" spans="1:2" ht="15.75" x14ac:dyDescent="0.25">
      <c r="A745" s="6" t="s">
        <v>1627</v>
      </c>
      <c r="B745" s="6" t="s">
        <v>3128</v>
      </c>
    </row>
    <row r="746" spans="1:2" ht="15.75" x14ac:dyDescent="0.25">
      <c r="A746" s="6" t="s">
        <v>1626</v>
      </c>
      <c r="B746" s="6" t="s">
        <v>3129</v>
      </c>
    </row>
    <row r="747" spans="1:2" ht="15.75" x14ac:dyDescent="0.25">
      <c r="A747" s="6" t="s">
        <v>1625</v>
      </c>
      <c r="B747" s="6" t="s">
        <v>3130</v>
      </c>
    </row>
    <row r="748" spans="1:2" ht="15.75" x14ac:dyDescent="0.25">
      <c r="A748" s="6" t="s">
        <v>1624</v>
      </c>
      <c r="B748" s="6" t="s">
        <v>3131</v>
      </c>
    </row>
    <row r="749" spans="1:2" ht="15.75" x14ac:dyDescent="0.25">
      <c r="A749" s="6" t="s">
        <v>1623</v>
      </c>
      <c r="B749" s="6" t="s">
        <v>3132</v>
      </c>
    </row>
    <row r="750" spans="1:2" ht="15.75" x14ac:dyDescent="0.25">
      <c r="A750" s="6" t="s">
        <v>1622</v>
      </c>
      <c r="B750" s="6" t="s">
        <v>3133</v>
      </c>
    </row>
    <row r="751" spans="1:2" ht="15.75" x14ac:dyDescent="0.25">
      <c r="A751" s="6" t="s">
        <v>1621</v>
      </c>
      <c r="B751" s="6" t="s">
        <v>3134</v>
      </c>
    </row>
    <row r="752" spans="1:2" ht="15.75" x14ac:dyDescent="0.25">
      <c r="A752" s="6" t="s">
        <v>1620</v>
      </c>
      <c r="B752" s="6" t="s">
        <v>3135</v>
      </c>
    </row>
    <row r="753" spans="1:2" ht="15.75" x14ac:dyDescent="0.25">
      <c r="A753" s="6" t="s">
        <v>1619</v>
      </c>
      <c r="B753" s="6" t="s">
        <v>3136</v>
      </c>
    </row>
    <row r="754" spans="1:2" ht="15.75" x14ac:dyDescent="0.25">
      <c r="A754" s="6" t="s">
        <v>1618</v>
      </c>
      <c r="B754" s="6" t="s">
        <v>3137</v>
      </c>
    </row>
    <row r="755" spans="1:2" ht="15.75" x14ac:dyDescent="0.25">
      <c r="A755" s="6" t="s">
        <v>1617</v>
      </c>
      <c r="B755" s="6" t="s">
        <v>3138</v>
      </c>
    </row>
    <row r="756" spans="1:2" ht="15.75" x14ac:dyDescent="0.25">
      <c r="A756" s="6" t="s">
        <v>1616</v>
      </c>
      <c r="B756" s="6" t="s">
        <v>3139</v>
      </c>
    </row>
    <row r="757" spans="1:2" ht="15.75" x14ac:dyDescent="0.25">
      <c r="A757" s="6" t="s">
        <v>1615</v>
      </c>
      <c r="B757" s="6" t="s">
        <v>3140</v>
      </c>
    </row>
    <row r="758" spans="1:2" ht="15.75" x14ac:dyDescent="0.25">
      <c r="A758" s="6" t="s">
        <v>1614</v>
      </c>
      <c r="B758" s="6" t="s">
        <v>3141</v>
      </c>
    </row>
    <row r="759" spans="1:2" ht="15.75" x14ac:dyDescent="0.25">
      <c r="A759" s="6" t="s">
        <v>1613</v>
      </c>
      <c r="B759" s="6" t="s">
        <v>3142</v>
      </c>
    </row>
    <row r="760" spans="1:2" ht="15.75" x14ac:dyDescent="0.25">
      <c r="A760" s="6" t="s">
        <v>1612</v>
      </c>
      <c r="B760" s="6" t="s">
        <v>3143</v>
      </c>
    </row>
    <row r="761" spans="1:2" ht="15.75" x14ac:dyDescent="0.25">
      <c r="A761" s="6" t="s">
        <v>1611</v>
      </c>
      <c r="B761" s="6" t="s">
        <v>3144</v>
      </c>
    </row>
    <row r="762" spans="1:2" ht="15.75" x14ac:dyDescent="0.25">
      <c r="A762" s="6" t="s">
        <v>1610</v>
      </c>
      <c r="B762" s="6" t="s">
        <v>3145</v>
      </c>
    </row>
    <row r="763" spans="1:2" ht="15.75" x14ac:dyDescent="0.25">
      <c r="A763" s="6" t="s">
        <v>1609</v>
      </c>
      <c r="B763" s="6" t="s">
        <v>3146</v>
      </c>
    </row>
    <row r="764" spans="1:2" ht="15.75" x14ac:dyDescent="0.25">
      <c r="A764" s="6" t="s">
        <v>1608</v>
      </c>
      <c r="B764" s="6" t="s">
        <v>3147</v>
      </c>
    </row>
    <row r="765" spans="1:2" ht="15.75" x14ac:dyDescent="0.25">
      <c r="A765" s="6" t="s">
        <v>1607</v>
      </c>
      <c r="B765" s="6" t="s">
        <v>3148</v>
      </c>
    </row>
    <row r="766" spans="1:2" ht="15.75" x14ac:dyDescent="0.25">
      <c r="A766" s="6" t="s">
        <v>1606</v>
      </c>
      <c r="B766" s="6" t="s">
        <v>3149</v>
      </c>
    </row>
    <row r="767" spans="1:2" ht="15.75" x14ac:dyDescent="0.25">
      <c r="A767" s="6" t="s">
        <v>1605</v>
      </c>
      <c r="B767" s="6" t="s">
        <v>3150</v>
      </c>
    </row>
    <row r="768" spans="1:2" ht="15.75" x14ac:dyDescent="0.25">
      <c r="A768" s="6" t="s">
        <v>1604</v>
      </c>
      <c r="B768" s="6" t="s">
        <v>3151</v>
      </c>
    </row>
    <row r="769" spans="1:2" ht="15.75" x14ac:dyDescent="0.25">
      <c r="A769" s="6" t="s">
        <v>1603</v>
      </c>
      <c r="B769" s="6" t="s">
        <v>3152</v>
      </c>
    </row>
    <row r="770" spans="1:2" ht="15.75" x14ac:dyDescent="0.25">
      <c r="A770" s="6" t="s">
        <v>1602</v>
      </c>
      <c r="B770" s="6" t="s">
        <v>3153</v>
      </c>
    </row>
    <row r="771" spans="1:2" ht="15.75" x14ac:dyDescent="0.25">
      <c r="A771" s="6" t="s">
        <v>1601</v>
      </c>
      <c r="B771" s="6" t="s">
        <v>3154</v>
      </c>
    </row>
    <row r="772" spans="1:2" ht="15.75" x14ac:dyDescent="0.25">
      <c r="A772" s="6" t="s">
        <v>1600</v>
      </c>
      <c r="B772" s="6" t="s">
        <v>3155</v>
      </c>
    </row>
    <row r="773" spans="1:2" ht="15.75" x14ac:dyDescent="0.25">
      <c r="A773" s="6" t="s">
        <v>1599</v>
      </c>
      <c r="B773" s="6" t="s">
        <v>3156</v>
      </c>
    </row>
    <row r="774" spans="1:2" ht="15.75" x14ac:dyDescent="0.25">
      <c r="A774" s="6" t="s">
        <v>1598</v>
      </c>
      <c r="B774" s="6" t="s">
        <v>3157</v>
      </c>
    </row>
    <row r="775" spans="1:2" ht="15.75" x14ac:dyDescent="0.25">
      <c r="A775" s="6" t="s">
        <v>1597</v>
      </c>
      <c r="B775" s="6" t="s">
        <v>3158</v>
      </c>
    </row>
    <row r="776" spans="1:2" ht="15.75" x14ac:dyDescent="0.25">
      <c r="A776" s="6" t="s">
        <v>1596</v>
      </c>
      <c r="B776" s="6" t="s">
        <v>3159</v>
      </c>
    </row>
    <row r="777" spans="1:2" ht="15.75" x14ac:dyDescent="0.25">
      <c r="A777" s="6" t="s">
        <v>1595</v>
      </c>
      <c r="B777" s="6" t="s">
        <v>3160</v>
      </c>
    </row>
    <row r="778" spans="1:2" ht="15.75" x14ac:dyDescent="0.25">
      <c r="A778" s="6" t="s">
        <v>1594</v>
      </c>
      <c r="B778" s="6" t="s">
        <v>3161</v>
      </c>
    </row>
    <row r="779" spans="1:2" ht="15.75" x14ac:dyDescent="0.25">
      <c r="A779" s="6" t="s">
        <v>1593</v>
      </c>
      <c r="B779" s="6" t="s">
        <v>3162</v>
      </c>
    </row>
    <row r="780" spans="1:2" ht="15.75" x14ac:dyDescent="0.25">
      <c r="A780" s="6" t="s">
        <v>1592</v>
      </c>
      <c r="B780" s="6" t="s">
        <v>3163</v>
      </c>
    </row>
    <row r="781" spans="1:2" ht="15.75" x14ac:dyDescent="0.25">
      <c r="A781" s="6" t="s">
        <v>1591</v>
      </c>
      <c r="B781" s="6" t="s">
        <v>3164</v>
      </c>
    </row>
    <row r="782" spans="1:2" ht="15.75" x14ac:dyDescent="0.25">
      <c r="A782" s="6" t="s">
        <v>1590</v>
      </c>
      <c r="B782" s="6" t="s">
        <v>3165</v>
      </c>
    </row>
    <row r="783" spans="1:2" ht="15.75" x14ac:dyDescent="0.25">
      <c r="A783" s="6" t="s">
        <v>1589</v>
      </c>
      <c r="B783" s="6" t="s">
        <v>3166</v>
      </c>
    </row>
    <row r="784" spans="1:2" ht="15.75" x14ac:dyDescent="0.25">
      <c r="A784" s="6" t="s">
        <v>1588</v>
      </c>
      <c r="B784" s="6" t="s">
        <v>3167</v>
      </c>
    </row>
    <row r="785" spans="1:2" ht="15.75" x14ac:dyDescent="0.25">
      <c r="A785" s="6" t="s">
        <v>1587</v>
      </c>
      <c r="B785" s="6" t="s">
        <v>3168</v>
      </c>
    </row>
    <row r="786" spans="1:2" ht="15.75" x14ac:dyDescent="0.25">
      <c r="A786" s="6" t="s">
        <v>1586</v>
      </c>
      <c r="B786" s="6" t="s">
        <v>3169</v>
      </c>
    </row>
    <row r="787" spans="1:2" ht="15.75" x14ac:dyDescent="0.25">
      <c r="A787" s="6" t="s">
        <v>1585</v>
      </c>
      <c r="B787" s="6" t="s">
        <v>3170</v>
      </c>
    </row>
    <row r="788" spans="1:2" ht="15.75" x14ac:dyDescent="0.25">
      <c r="A788" s="6" t="s">
        <v>1584</v>
      </c>
      <c r="B788" s="6" t="s">
        <v>3171</v>
      </c>
    </row>
    <row r="789" spans="1:2" ht="15.75" x14ac:dyDescent="0.25">
      <c r="A789" s="6" t="s">
        <v>1583</v>
      </c>
      <c r="B789" s="6" t="s">
        <v>3172</v>
      </c>
    </row>
    <row r="790" spans="1:2" ht="15.75" x14ac:dyDescent="0.25">
      <c r="A790" s="6" t="s">
        <v>1582</v>
      </c>
      <c r="B790" s="6" t="s">
        <v>3173</v>
      </c>
    </row>
    <row r="791" spans="1:2" ht="15.75" x14ac:dyDescent="0.25">
      <c r="A791" s="6" t="s">
        <v>1581</v>
      </c>
      <c r="B791" s="6" t="s">
        <v>3174</v>
      </c>
    </row>
    <row r="792" spans="1:2" ht="15.75" x14ac:dyDescent="0.25">
      <c r="A792" s="6" t="s">
        <v>1580</v>
      </c>
      <c r="B792" s="6" t="s">
        <v>3175</v>
      </c>
    </row>
    <row r="793" spans="1:2" ht="15.75" x14ac:dyDescent="0.25">
      <c r="A793" s="6" t="s">
        <v>1579</v>
      </c>
      <c r="B793" s="6" t="s">
        <v>3176</v>
      </c>
    </row>
    <row r="794" spans="1:2" ht="15.75" x14ac:dyDescent="0.25">
      <c r="A794" s="6" t="s">
        <v>1578</v>
      </c>
      <c r="B794" s="6" t="s">
        <v>3177</v>
      </c>
    </row>
    <row r="795" spans="1:2" ht="15.75" x14ac:dyDescent="0.25">
      <c r="A795" s="6" t="s">
        <v>1577</v>
      </c>
      <c r="B795" s="6" t="s">
        <v>3178</v>
      </c>
    </row>
    <row r="796" spans="1:2" ht="15.75" x14ac:dyDescent="0.25">
      <c r="A796" s="6" t="s">
        <v>1576</v>
      </c>
      <c r="B796" s="6" t="s">
        <v>3179</v>
      </c>
    </row>
    <row r="797" spans="1:2" ht="15.75" x14ac:dyDescent="0.25">
      <c r="A797" s="6" t="s">
        <v>1575</v>
      </c>
      <c r="B797" s="6" t="s">
        <v>3180</v>
      </c>
    </row>
    <row r="798" spans="1:2" ht="15.75" x14ac:dyDescent="0.25">
      <c r="A798" s="6" t="s">
        <v>1574</v>
      </c>
      <c r="B798" s="6" t="s">
        <v>3181</v>
      </c>
    </row>
    <row r="799" spans="1:2" ht="15.75" x14ac:dyDescent="0.25">
      <c r="A799" s="6" t="s">
        <v>1573</v>
      </c>
      <c r="B799" s="6" t="s">
        <v>3182</v>
      </c>
    </row>
    <row r="800" spans="1:2" ht="15.75" x14ac:dyDescent="0.25">
      <c r="A800" s="6" t="s">
        <v>1572</v>
      </c>
      <c r="B800" s="6" t="s">
        <v>3183</v>
      </c>
    </row>
    <row r="801" spans="1:2" ht="15.75" x14ac:dyDescent="0.25">
      <c r="A801" s="6" t="s">
        <v>1571</v>
      </c>
      <c r="B801" s="6" t="s">
        <v>3184</v>
      </c>
    </row>
    <row r="802" spans="1:2" ht="15.75" x14ac:dyDescent="0.25">
      <c r="A802" s="6" t="s">
        <v>1570</v>
      </c>
      <c r="B802" s="6" t="s">
        <v>3185</v>
      </c>
    </row>
    <row r="803" spans="1:2" ht="15.75" x14ac:dyDescent="0.25">
      <c r="A803" s="6" t="s">
        <v>1569</v>
      </c>
      <c r="B803" s="6" t="s">
        <v>3186</v>
      </c>
    </row>
    <row r="804" spans="1:2" ht="15.75" x14ac:dyDescent="0.25">
      <c r="A804" s="6" t="s">
        <v>1568</v>
      </c>
      <c r="B804" s="6" t="s">
        <v>3187</v>
      </c>
    </row>
    <row r="805" spans="1:2" ht="15.75" x14ac:dyDescent="0.25">
      <c r="A805" s="6" t="s">
        <v>1567</v>
      </c>
      <c r="B805" s="6" t="s">
        <v>3188</v>
      </c>
    </row>
    <row r="806" spans="1:2" ht="15.75" x14ac:dyDescent="0.25">
      <c r="A806" s="6" t="s">
        <v>1566</v>
      </c>
      <c r="B806" s="6" t="s">
        <v>3189</v>
      </c>
    </row>
    <row r="807" spans="1:2" ht="15.75" x14ac:dyDescent="0.25">
      <c r="A807" s="6" t="s">
        <v>1565</v>
      </c>
      <c r="B807" s="6" t="s">
        <v>3190</v>
      </c>
    </row>
    <row r="808" spans="1:2" ht="15.75" x14ac:dyDescent="0.25">
      <c r="A808" s="6" t="s">
        <v>1564</v>
      </c>
      <c r="B808" s="6" t="s">
        <v>3191</v>
      </c>
    </row>
    <row r="809" spans="1:2" ht="15.75" x14ac:dyDescent="0.25">
      <c r="A809" s="6" t="s">
        <v>1563</v>
      </c>
      <c r="B809" s="6" t="s">
        <v>3192</v>
      </c>
    </row>
    <row r="810" spans="1:2" ht="15.75" x14ac:dyDescent="0.25">
      <c r="A810" s="6" t="s">
        <v>1562</v>
      </c>
      <c r="B810" s="6" t="s">
        <v>3193</v>
      </c>
    </row>
    <row r="811" spans="1:2" ht="15.75" x14ac:dyDescent="0.25">
      <c r="A811" s="6" t="s">
        <v>1561</v>
      </c>
      <c r="B811" s="6" t="s">
        <v>3194</v>
      </c>
    </row>
    <row r="812" spans="1:2" ht="15.75" x14ac:dyDescent="0.25">
      <c r="A812" s="6" t="s">
        <v>1560</v>
      </c>
      <c r="B812" s="6" t="s">
        <v>3195</v>
      </c>
    </row>
    <row r="813" spans="1:2" ht="15.75" x14ac:dyDescent="0.25">
      <c r="A813" s="6" t="s">
        <v>1559</v>
      </c>
      <c r="B813" s="6" t="s">
        <v>3196</v>
      </c>
    </row>
    <row r="814" spans="1:2" ht="15.75" x14ac:dyDescent="0.25">
      <c r="A814" s="6" t="s">
        <v>1558</v>
      </c>
      <c r="B814" s="6" t="s">
        <v>3197</v>
      </c>
    </row>
    <row r="815" spans="1:2" ht="15.75" x14ac:dyDescent="0.25">
      <c r="A815" s="6" t="s">
        <v>1557</v>
      </c>
      <c r="B815" s="6" t="s">
        <v>3198</v>
      </c>
    </row>
    <row r="816" spans="1:2" ht="15.75" x14ac:dyDescent="0.25">
      <c r="A816" s="6" t="s">
        <v>1556</v>
      </c>
      <c r="B816" s="6" t="s">
        <v>3199</v>
      </c>
    </row>
    <row r="817" spans="1:2" ht="15.75" x14ac:dyDescent="0.25">
      <c r="A817" s="6" t="s">
        <v>1555</v>
      </c>
      <c r="B817" s="6" t="s">
        <v>3200</v>
      </c>
    </row>
    <row r="818" spans="1:2" ht="15.75" x14ac:dyDescent="0.25">
      <c r="A818" s="6" t="s">
        <v>1554</v>
      </c>
      <c r="B818" s="6" t="s">
        <v>3201</v>
      </c>
    </row>
    <row r="819" spans="1:2" ht="15.75" x14ac:dyDescent="0.25">
      <c r="A819" s="6" t="s">
        <v>1553</v>
      </c>
      <c r="B819" s="6" t="s">
        <v>3202</v>
      </c>
    </row>
    <row r="820" spans="1:2" ht="15.75" x14ac:dyDescent="0.25">
      <c r="A820" s="6" t="s">
        <v>1552</v>
      </c>
      <c r="B820" s="6" t="s">
        <v>3203</v>
      </c>
    </row>
    <row r="821" spans="1:2" ht="15.75" x14ac:dyDescent="0.25">
      <c r="A821" s="6" t="s">
        <v>1551</v>
      </c>
      <c r="B821" s="6" t="s">
        <v>3204</v>
      </c>
    </row>
    <row r="822" spans="1:2" ht="15.75" x14ac:dyDescent="0.25">
      <c r="A822" s="6" t="s">
        <v>1550</v>
      </c>
      <c r="B822" s="6" t="s">
        <v>3205</v>
      </c>
    </row>
    <row r="823" spans="1:2" ht="15.75" x14ac:dyDescent="0.25">
      <c r="A823" s="6" t="s">
        <v>1549</v>
      </c>
      <c r="B823" s="6" t="s">
        <v>3206</v>
      </c>
    </row>
    <row r="824" spans="1:2" ht="15.75" x14ac:dyDescent="0.25">
      <c r="A824" s="6" t="s">
        <v>1548</v>
      </c>
      <c r="B824" s="6" t="s">
        <v>3207</v>
      </c>
    </row>
    <row r="825" spans="1:2" ht="15.75" x14ac:dyDescent="0.25">
      <c r="A825" s="6" t="s">
        <v>1547</v>
      </c>
      <c r="B825" s="6" t="s">
        <v>3208</v>
      </c>
    </row>
    <row r="826" spans="1:2" ht="15.75" x14ac:dyDescent="0.25">
      <c r="A826" s="6" t="s">
        <v>1546</v>
      </c>
      <c r="B826" s="6" t="s">
        <v>3209</v>
      </c>
    </row>
    <row r="827" spans="1:2" ht="15.75" x14ac:dyDescent="0.25">
      <c r="A827" s="6" t="s">
        <v>1545</v>
      </c>
      <c r="B827" s="6" t="s">
        <v>3210</v>
      </c>
    </row>
    <row r="828" spans="1:2" ht="15.75" x14ac:dyDescent="0.25">
      <c r="A828" s="6" t="s">
        <v>1544</v>
      </c>
      <c r="B828" s="6" t="s">
        <v>3211</v>
      </c>
    </row>
    <row r="829" spans="1:2" ht="15.75" x14ac:dyDescent="0.25">
      <c r="A829" s="6" t="s">
        <v>1543</v>
      </c>
      <c r="B829" s="6" t="s">
        <v>3212</v>
      </c>
    </row>
    <row r="830" spans="1:2" ht="15.75" x14ac:dyDescent="0.25">
      <c r="A830" s="6" t="s">
        <v>1542</v>
      </c>
      <c r="B830" s="6" t="s">
        <v>3213</v>
      </c>
    </row>
    <row r="831" spans="1:2" ht="15.75" x14ac:dyDescent="0.25">
      <c r="A831" s="6" t="s">
        <v>1541</v>
      </c>
      <c r="B831" s="6" t="s">
        <v>3214</v>
      </c>
    </row>
    <row r="832" spans="1:2" ht="15.75" x14ac:dyDescent="0.25">
      <c r="A832" s="6" t="s">
        <v>1540</v>
      </c>
      <c r="B832" s="6" t="s">
        <v>3215</v>
      </c>
    </row>
    <row r="833" spans="1:2" ht="15.75" x14ac:dyDescent="0.25">
      <c r="A833" s="6" t="s">
        <v>1539</v>
      </c>
      <c r="B833" s="6" t="s">
        <v>3216</v>
      </c>
    </row>
    <row r="834" spans="1:2" ht="15.75" x14ac:dyDescent="0.25">
      <c r="A834" s="6" t="s">
        <v>1538</v>
      </c>
      <c r="B834" s="6" t="s">
        <v>3217</v>
      </c>
    </row>
    <row r="835" spans="1:2" ht="15.75" x14ac:dyDescent="0.25">
      <c r="A835" s="6" t="s">
        <v>1537</v>
      </c>
      <c r="B835" s="6" t="s">
        <v>3218</v>
      </c>
    </row>
    <row r="836" spans="1:2" ht="15.75" x14ac:dyDescent="0.25">
      <c r="A836" s="6" t="s">
        <v>1536</v>
      </c>
      <c r="B836" s="6" t="s">
        <v>3219</v>
      </c>
    </row>
    <row r="837" spans="1:2" ht="15.75" x14ac:dyDescent="0.25">
      <c r="A837" s="6" t="s">
        <v>1535</v>
      </c>
      <c r="B837" s="6" t="s">
        <v>3220</v>
      </c>
    </row>
    <row r="838" spans="1:2" ht="15.75" x14ac:dyDescent="0.25">
      <c r="A838" s="6" t="s">
        <v>1534</v>
      </c>
      <c r="B838" s="6" t="s">
        <v>3221</v>
      </c>
    </row>
    <row r="839" spans="1:2" ht="15.75" x14ac:dyDescent="0.25">
      <c r="A839" s="6" t="s">
        <v>1533</v>
      </c>
      <c r="B839" s="6" t="s">
        <v>3222</v>
      </c>
    </row>
    <row r="840" spans="1:2" ht="15.75" x14ac:dyDescent="0.25">
      <c r="A840" s="6" t="s">
        <v>1532</v>
      </c>
      <c r="B840" s="6" t="s">
        <v>3223</v>
      </c>
    </row>
    <row r="841" spans="1:2" ht="15.75" x14ac:dyDescent="0.25">
      <c r="A841" s="6" t="s">
        <v>1531</v>
      </c>
      <c r="B841" s="6" t="s">
        <v>3224</v>
      </c>
    </row>
    <row r="842" spans="1:2" ht="15.75" x14ac:dyDescent="0.25">
      <c r="A842" s="6" t="s">
        <v>1530</v>
      </c>
      <c r="B842" s="6" t="s">
        <v>3225</v>
      </c>
    </row>
    <row r="843" spans="1:2" ht="15.75" x14ac:dyDescent="0.25">
      <c r="A843" s="6" t="s">
        <v>1529</v>
      </c>
      <c r="B843" s="6" t="s">
        <v>3226</v>
      </c>
    </row>
    <row r="844" spans="1:2" ht="15.75" x14ac:dyDescent="0.25">
      <c r="A844" s="6" t="s">
        <v>1528</v>
      </c>
      <c r="B844" s="6" t="s">
        <v>3227</v>
      </c>
    </row>
    <row r="845" spans="1:2" ht="15.75" x14ac:dyDescent="0.25">
      <c r="A845" s="6" t="s">
        <v>1527</v>
      </c>
      <c r="B845" s="6" t="s">
        <v>3228</v>
      </c>
    </row>
    <row r="846" spans="1:2" ht="15.75" x14ac:dyDescent="0.25">
      <c r="A846" s="6" t="s">
        <v>1526</v>
      </c>
      <c r="B846" s="6" t="s">
        <v>3229</v>
      </c>
    </row>
    <row r="847" spans="1:2" ht="15.75" x14ac:dyDescent="0.25">
      <c r="A847" s="6" t="s">
        <v>1525</v>
      </c>
      <c r="B847" s="6" t="s">
        <v>3230</v>
      </c>
    </row>
    <row r="848" spans="1:2" ht="15.75" x14ac:dyDescent="0.25">
      <c r="A848" s="6" t="s">
        <v>1524</v>
      </c>
      <c r="B848" s="6" t="s">
        <v>3231</v>
      </c>
    </row>
    <row r="849" spans="1:2" ht="15.75" x14ac:dyDescent="0.25">
      <c r="A849" s="6" t="s">
        <v>1523</v>
      </c>
      <c r="B849" s="6" t="s">
        <v>3232</v>
      </c>
    </row>
    <row r="850" spans="1:2" ht="15.75" x14ac:dyDescent="0.25">
      <c r="A850" s="6" t="s">
        <v>1522</v>
      </c>
      <c r="B850" s="6" t="s">
        <v>3233</v>
      </c>
    </row>
    <row r="851" spans="1:2" ht="15.75" x14ac:dyDescent="0.25">
      <c r="A851" s="6" t="s">
        <v>1521</v>
      </c>
      <c r="B851" s="6" t="s">
        <v>3234</v>
      </c>
    </row>
    <row r="852" spans="1:2" ht="15.75" x14ac:dyDescent="0.25">
      <c r="A852" s="6" t="s">
        <v>1520</v>
      </c>
      <c r="B852" s="6" t="s">
        <v>3235</v>
      </c>
    </row>
    <row r="853" spans="1:2" ht="15.75" x14ac:dyDescent="0.25">
      <c r="A853" s="6" t="s">
        <v>1519</v>
      </c>
      <c r="B853" s="6" t="s">
        <v>3236</v>
      </c>
    </row>
    <row r="854" spans="1:2" ht="15.75" x14ac:dyDescent="0.25">
      <c r="A854" s="6" t="s">
        <v>1518</v>
      </c>
      <c r="B854" s="6" t="s">
        <v>3237</v>
      </c>
    </row>
    <row r="855" spans="1:2" ht="15.75" x14ac:dyDescent="0.25">
      <c r="A855" s="6" t="s">
        <v>1517</v>
      </c>
      <c r="B855" s="6" t="s">
        <v>3238</v>
      </c>
    </row>
    <row r="856" spans="1:2" ht="15.75" x14ac:dyDescent="0.25">
      <c r="A856" s="6" t="s">
        <v>1516</v>
      </c>
      <c r="B856" s="6" t="s">
        <v>3239</v>
      </c>
    </row>
    <row r="857" spans="1:2" ht="15.75" x14ac:dyDescent="0.25">
      <c r="A857" s="6" t="s">
        <v>1515</v>
      </c>
      <c r="B857" s="6" t="s">
        <v>3240</v>
      </c>
    </row>
    <row r="858" spans="1:2" ht="15.75" x14ac:dyDescent="0.25">
      <c r="A858" s="6" t="s">
        <v>1514</v>
      </c>
      <c r="B858" s="6" t="s">
        <v>3241</v>
      </c>
    </row>
    <row r="859" spans="1:2" ht="15.75" x14ac:dyDescent="0.25">
      <c r="A859" s="6" t="s">
        <v>1513</v>
      </c>
      <c r="B859" s="6" t="s">
        <v>3242</v>
      </c>
    </row>
    <row r="860" spans="1:2" ht="15.75" x14ac:dyDescent="0.25">
      <c r="A860" s="6" t="s">
        <v>1512</v>
      </c>
      <c r="B860" s="6" t="s">
        <v>3243</v>
      </c>
    </row>
    <row r="861" spans="1:2" ht="15.75" x14ac:dyDescent="0.25">
      <c r="A861" s="6" t="s">
        <v>1511</v>
      </c>
      <c r="B861" s="6" t="s">
        <v>3244</v>
      </c>
    </row>
    <row r="862" spans="1:2" ht="15.75" x14ac:dyDescent="0.25">
      <c r="A862" s="6" t="s">
        <v>1510</v>
      </c>
      <c r="B862" s="6" t="s">
        <v>3245</v>
      </c>
    </row>
    <row r="863" spans="1:2" ht="15.75" x14ac:dyDescent="0.25">
      <c r="A863" s="6" t="s">
        <v>1509</v>
      </c>
      <c r="B863" s="6" t="s">
        <v>3246</v>
      </c>
    </row>
    <row r="864" spans="1:2" ht="15.75" x14ac:dyDescent="0.25">
      <c r="A864" s="6" t="s">
        <v>1508</v>
      </c>
      <c r="B864" s="6" t="s">
        <v>3247</v>
      </c>
    </row>
    <row r="865" spans="1:2" ht="15.75" x14ac:dyDescent="0.25">
      <c r="A865" s="6" t="s">
        <v>1507</v>
      </c>
      <c r="B865" s="6" t="s">
        <v>3248</v>
      </c>
    </row>
    <row r="866" spans="1:2" ht="15.75" x14ac:dyDescent="0.25">
      <c r="A866" s="6" t="s">
        <v>1506</v>
      </c>
      <c r="B866" s="6" t="s">
        <v>3249</v>
      </c>
    </row>
    <row r="867" spans="1:2" ht="15.75" x14ac:dyDescent="0.25">
      <c r="A867" s="6" t="s">
        <v>1505</v>
      </c>
      <c r="B867" s="6" t="s">
        <v>3250</v>
      </c>
    </row>
    <row r="868" spans="1:2" ht="15.75" x14ac:dyDescent="0.25">
      <c r="A868" s="6" t="s">
        <v>1504</v>
      </c>
      <c r="B868" s="6" t="s">
        <v>3251</v>
      </c>
    </row>
    <row r="869" spans="1:2" ht="15.75" x14ac:dyDescent="0.25">
      <c r="A869" s="6" t="s">
        <v>1503</v>
      </c>
      <c r="B869" s="6" t="s">
        <v>3252</v>
      </c>
    </row>
    <row r="870" spans="1:2" ht="15.75" x14ac:dyDescent="0.25">
      <c r="A870" s="6" t="s">
        <v>1502</v>
      </c>
      <c r="B870" s="6" t="s">
        <v>3253</v>
      </c>
    </row>
    <row r="871" spans="1:2" ht="15.75" x14ac:dyDescent="0.25">
      <c r="A871" s="6" t="s">
        <v>1501</v>
      </c>
      <c r="B871" s="6" t="s">
        <v>3254</v>
      </c>
    </row>
    <row r="872" spans="1:2" ht="15.75" x14ac:dyDescent="0.25">
      <c r="A872" s="6" t="s">
        <v>1500</v>
      </c>
      <c r="B872" s="6" t="s">
        <v>3255</v>
      </c>
    </row>
    <row r="873" spans="1:2" ht="15.75" x14ac:dyDescent="0.25">
      <c r="A873" s="6" t="s">
        <v>1499</v>
      </c>
      <c r="B873" s="6" t="s">
        <v>3256</v>
      </c>
    </row>
    <row r="874" spans="1:2" ht="15.75" x14ac:dyDescent="0.25">
      <c r="A874" s="6" t="s">
        <v>1498</v>
      </c>
      <c r="B874" s="6" t="s">
        <v>3257</v>
      </c>
    </row>
    <row r="875" spans="1:2" ht="15.75" x14ac:dyDescent="0.25">
      <c r="A875" s="6" t="s">
        <v>1497</v>
      </c>
      <c r="B875" s="6" t="s">
        <v>3258</v>
      </c>
    </row>
    <row r="876" spans="1:2" ht="15.75" x14ac:dyDescent="0.25">
      <c r="A876" s="6" t="s">
        <v>1496</v>
      </c>
      <c r="B876" s="6" t="s">
        <v>3259</v>
      </c>
    </row>
    <row r="877" spans="1:2" ht="15.75" x14ac:dyDescent="0.25">
      <c r="A877" s="6" t="s">
        <v>1495</v>
      </c>
      <c r="B877" s="6" t="s">
        <v>3260</v>
      </c>
    </row>
    <row r="878" spans="1:2" ht="15.75" x14ac:dyDescent="0.25">
      <c r="A878" s="6" t="s">
        <v>1494</v>
      </c>
      <c r="B878" s="6" t="s">
        <v>3261</v>
      </c>
    </row>
    <row r="879" spans="1:2" ht="15.75" x14ac:dyDescent="0.25">
      <c r="A879" s="6" t="s">
        <v>1493</v>
      </c>
      <c r="B879" s="6" t="s">
        <v>3262</v>
      </c>
    </row>
    <row r="880" spans="1:2" ht="15.75" x14ac:dyDescent="0.25">
      <c r="A880" s="6" t="s">
        <v>1492</v>
      </c>
      <c r="B880" s="6" t="s">
        <v>3263</v>
      </c>
    </row>
    <row r="881" spans="1:2" ht="15.75" x14ac:dyDescent="0.25">
      <c r="A881" s="6" t="s">
        <v>1491</v>
      </c>
      <c r="B881" s="6" t="s">
        <v>3264</v>
      </c>
    </row>
    <row r="882" spans="1:2" ht="15.75" x14ac:dyDescent="0.25">
      <c r="A882" s="6" t="s">
        <v>1490</v>
      </c>
      <c r="B882" s="6" t="s">
        <v>3265</v>
      </c>
    </row>
    <row r="883" spans="1:2" ht="15.75" x14ac:dyDescent="0.25">
      <c r="A883" s="6" t="s">
        <v>1489</v>
      </c>
      <c r="B883" s="6" t="s">
        <v>3266</v>
      </c>
    </row>
    <row r="884" spans="1:2" ht="15.75" x14ac:dyDescent="0.25">
      <c r="A884" s="6" t="s">
        <v>1488</v>
      </c>
      <c r="B884" s="6" t="s">
        <v>3267</v>
      </c>
    </row>
    <row r="885" spans="1:2" ht="15.75" x14ac:dyDescent="0.25">
      <c r="A885" s="6" t="s">
        <v>1487</v>
      </c>
      <c r="B885" s="6" t="s">
        <v>3268</v>
      </c>
    </row>
    <row r="886" spans="1:2" ht="15.75" x14ac:dyDescent="0.25">
      <c r="A886" s="6" t="s">
        <v>1486</v>
      </c>
      <c r="B886" s="6" t="s">
        <v>3269</v>
      </c>
    </row>
    <row r="887" spans="1:2" ht="15.75" x14ac:dyDescent="0.25">
      <c r="A887" s="6" t="s">
        <v>1485</v>
      </c>
      <c r="B887" s="6" t="s">
        <v>3270</v>
      </c>
    </row>
    <row r="888" spans="1:2" ht="15.75" x14ac:dyDescent="0.25">
      <c r="A888" s="6" t="s">
        <v>1484</v>
      </c>
      <c r="B888" s="6" t="s">
        <v>3271</v>
      </c>
    </row>
    <row r="889" spans="1:2" ht="15.75" x14ac:dyDescent="0.25">
      <c r="A889" s="6" t="s">
        <v>1483</v>
      </c>
      <c r="B889" s="6" t="s">
        <v>3272</v>
      </c>
    </row>
    <row r="890" spans="1:2" ht="15.75" x14ac:dyDescent="0.25">
      <c r="A890" s="6" t="s">
        <v>1482</v>
      </c>
      <c r="B890" s="6" t="s">
        <v>3273</v>
      </c>
    </row>
    <row r="891" spans="1:2" ht="15.75" x14ac:dyDescent="0.25">
      <c r="A891" s="6" t="s">
        <v>1481</v>
      </c>
      <c r="B891" s="6" t="s">
        <v>3274</v>
      </c>
    </row>
    <row r="892" spans="1:2" ht="15.75" x14ac:dyDescent="0.25">
      <c r="A892" s="6" t="s">
        <v>1480</v>
      </c>
      <c r="B892" s="6" t="s">
        <v>3275</v>
      </c>
    </row>
    <row r="893" spans="1:2" ht="15.75" x14ac:dyDescent="0.25">
      <c r="A893" s="6" t="s">
        <v>1479</v>
      </c>
      <c r="B893" s="6" t="s">
        <v>3276</v>
      </c>
    </row>
    <row r="894" spans="1:2" ht="15.75" x14ac:dyDescent="0.25">
      <c r="A894" s="6" t="s">
        <v>1478</v>
      </c>
      <c r="B894" s="6" t="s">
        <v>3277</v>
      </c>
    </row>
    <row r="895" spans="1:2" ht="15.75" x14ac:dyDescent="0.25">
      <c r="A895" s="6" t="s">
        <v>1477</v>
      </c>
      <c r="B895" s="6" t="s">
        <v>3278</v>
      </c>
    </row>
    <row r="896" spans="1:2" ht="15.75" x14ac:dyDescent="0.25">
      <c r="A896" s="6" t="s">
        <v>1476</v>
      </c>
      <c r="B896" s="6" t="s">
        <v>3279</v>
      </c>
    </row>
    <row r="897" spans="1:2" ht="15.75" x14ac:dyDescent="0.25">
      <c r="A897" s="6" t="s">
        <v>1475</v>
      </c>
      <c r="B897" s="6" t="s">
        <v>3280</v>
      </c>
    </row>
    <row r="898" spans="1:2" ht="15.75" x14ac:dyDescent="0.25">
      <c r="A898" s="6" t="s">
        <v>1474</v>
      </c>
      <c r="B898" s="6" t="s">
        <v>3281</v>
      </c>
    </row>
    <row r="899" spans="1:2" ht="15.75" x14ac:dyDescent="0.25">
      <c r="A899" s="6" t="s">
        <v>1473</v>
      </c>
      <c r="B899" s="6" t="s">
        <v>3282</v>
      </c>
    </row>
    <row r="900" spans="1:2" ht="15.75" x14ac:dyDescent="0.25">
      <c r="A900" s="6" t="s">
        <v>1472</v>
      </c>
      <c r="B900" s="6" t="s">
        <v>3283</v>
      </c>
    </row>
    <row r="901" spans="1:2" ht="15.75" x14ac:dyDescent="0.25">
      <c r="A901" s="6" t="s">
        <v>1471</v>
      </c>
      <c r="B901" s="6" t="s">
        <v>3284</v>
      </c>
    </row>
    <row r="902" spans="1:2" ht="15.75" x14ac:dyDescent="0.25">
      <c r="A902" s="6" t="s">
        <v>1470</v>
      </c>
      <c r="B902" s="6" t="s">
        <v>3285</v>
      </c>
    </row>
    <row r="903" spans="1:2" ht="15.75" x14ac:dyDescent="0.25">
      <c r="A903" s="6" t="s">
        <v>1469</v>
      </c>
      <c r="B903" s="6" t="s">
        <v>3286</v>
      </c>
    </row>
    <row r="904" spans="1:2" ht="15.75" x14ac:dyDescent="0.25">
      <c r="A904" s="6" t="s">
        <v>1468</v>
      </c>
      <c r="B904" s="6" t="s">
        <v>3287</v>
      </c>
    </row>
    <row r="905" spans="1:2" ht="15.75" x14ac:dyDescent="0.25">
      <c r="A905" s="6" t="s">
        <v>1467</v>
      </c>
      <c r="B905" s="6" t="s">
        <v>3288</v>
      </c>
    </row>
    <row r="906" spans="1:2" ht="15.75" x14ac:dyDescent="0.25">
      <c r="A906" s="6" t="s">
        <v>1466</v>
      </c>
      <c r="B906" s="6" t="s">
        <v>3289</v>
      </c>
    </row>
    <row r="907" spans="1:2" ht="15.75" x14ac:dyDescent="0.25">
      <c r="A907" s="6" t="s">
        <v>1465</v>
      </c>
      <c r="B907" s="6" t="s">
        <v>3290</v>
      </c>
    </row>
    <row r="908" spans="1:2" ht="15.75" x14ac:dyDescent="0.25">
      <c r="A908" s="6" t="s">
        <v>1464</v>
      </c>
      <c r="B908" s="6" t="s">
        <v>3291</v>
      </c>
    </row>
    <row r="909" spans="1:2" ht="15.75" x14ac:dyDescent="0.25">
      <c r="A909" s="6" t="s">
        <v>1463</v>
      </c>
      <c r="B909" s="6" t="s">
        <v>3292</v>
      </c>
    </row>
    <row r="910" spans="1:2" ht="15.75" x14ac:dyDescent="0.25">
      <c r="A910" s="6" t="s">
        <v>1462</v>
      </c>
      <c r="B910" s="6" t="s">
        <v>3293</v>
      </c>
    </row>
    <row r="911" spans="1:2" ht="15.75" x14ac:dyDescent="0.25">
      <c r="A911" s="6" t="s">
        <v>1461</v>
      </c>
      <c r="B911" s="6" t="s">
        <v>3294</v>
      </c>
    </row>
    <row r="912" spans="1:2" ht="15.75" x14ac:dyDescent="0.25">
      <c r="A912" s="6" t="s">
        <v>1460</v>
      </c>
      <c r="B912" s="6" t="s">
        <v>3295</v>
      </c>
    </row>
    <row r="913" spans="1:2" ht="15.75" x14ac:dyDescent="0.25">
      <c r="A913" s="6" t="s">
        <v>1459</v>
      </c>
      <c r="B913" s="6" t="s">
        <v>3296</v>
      </c>
    </row>
    <row r="914" spans="1:2" ht="15.75" x14ac:dyDescent="0.25">
      <c r="A914" s="6" t="s">
        <v>1458</v>
      </c>
      <c r="B914" s="6" t="s">
        <v>3297</v>
      </c>
    </row>
    <row r="915" spans="1:2" ht="15.75" x14ac:dyDescent="0.25">
      <c r="A915" s="6" t="s">
        <v>1457</v>
      </c>
      <c r="B915" s="6" t="s">
        <v>3298</v>
      </c>
    </row>
    <row r="916" spans="1:2" ht="15.75" x14ac:dyDescent="0.25">
      <c r="A916" s="6" t="s">
        <v>1456</v>
      </c>
      <c r="B916" s="6" t="s">
        <v>3299</v>
      </c>
    </row>
    <row r="917" spans="1:2" ht="15.75" x14ac:dyDescent="0.25">
      <c r="A917" s="6" t="s">
        <v>1455</v>
      </c>
      <c r="B917" s="6" t="s">
        <v>3300</v>
      </c>
    </row>
    <row r="918" spans="1:2" ht="15.75" x14ac:dyDescent="0.25">
      <c r="A918" s="6" t="s">
        <v>1454</v>
      </c>
      <c r="B918" s="6" t="s">
        <v>3301</v>
      </c>
    </row>
    <row r="919" spans="1:2" ht="15.75" x14ac:dyDescent="0.25">
      <c r="A919" s="6" t="s">
        <v>1453</v>
      </c>
      <c r="B919" s="6" t="s">
        <v>3302</v>
      </c>
    </row>
    <row r="920" spans="1:2" ht="15.75" x14ac:dyDescent="0.25">
      <c r="A920" s="6" t="s">
        <v>1452</v>
      </c>
      <c r="B920" s="6" t="s">
        <v>3303</v>
      </c>
    </row>
    <row r="921" spans="1:2" ht="15.75" x14ac:dyDescent="0.25">
      <c r="A921" s="6" t="s">
        <v>1451</v>
      </c>
      <c r="B921" s="6" t="s">
        <v>3304</v>
      </c>
    </row>
    <row r="922" spans="1:2" ht="15.75" x14ac:dyDescent="0.25">
      <c r="A922" s="6" t="s">
        <v>1450</v>
      </c>
      <c r="B922" s="6" t="s">
        <v>3305</v>
      </c>
    </row>
    <row r="923" spans="1:2" ht="15.75" x14ac:dyDescent="0.25">
      <c r="A923" s="6" t="s">
        <v>1449</v>
      </c>
      <c r="B923" s="6" t="s">
        <v>3306</v>
      </c>
    </row>
    <row r="924" spans="1:2" ht="15.75" x14ac:dyDescent="0.25">
      <c r="A924" s="6" t="s">
        <v>1448</v>
      </c>
      <c r="B924" s="6" t="s">
        <v>3307</v>
      </c>
    </row>
    <row r="925" spans="1:2" ht="15.75" x14ac:dyDescent="0.25">
      <c r="A925" s="6" t="s">
        <v>1447</v>
      </c>
      <c r="B925" s="6" t="s">
        <v>3308</v>
      </c>
    </row>
    <row r="926" spans="1:2" ht="15.75" x14ac:dyDescent="0.25">
      <c r="A926" s="6" t="s">
        <v>1446</v>
      </c>
      <c r="B926" s="6" t="s">
        <v>3309</v>
      </c>
    </row>
    <row r="927" spans="1:2" ht="15.75" x14ac:dyDescent="0.25">
      <c r="A927" s="6" t="s">
        <v>1445</v>
      </c>
      <c r="B927" s="6" t="s">
        <v>3310</v>
      </c>
    </row>
    <row r="928" spans="1:2" ht="15.75" x14ac:dyDescent="0.25">
      <c r="A928" s="6" t="s">
        <v>1444</v>
      </c>
      <c r="B928" s="6" t="s">
        <v>3311</v>
      </c>
    </row>
    <row r="929" spans="1:2" ht="15.75" x14ac:dyDescent="0.25">
      <c r="A929" s="6" t="s">
        <v>1443</v>
      </c>
      <c r="B929" s="6" t="s">
        <v>3312</v>
      </c>
    </row>
    <row r="930" spans="1:2" ht="15.75" x14ac:dyDescent="0.25">
      <c r="A930" s="6" t="s">
        <v>1442</v>
      </c>
      <c r="B930" s="6" t="s">
        <v>3313</v>
      </c>
    </row>
    <row r="931" spans="1:2" ht="15.75" x14ac:dyDescent="0.25">
      <c r="A931" s="6" t="s">
        <v>1441</v>
      </c>
      <c r="B931" s="6" t="s">
        <v>3314</v>
      </c>
    </row>
    <row r="932" spans="1:2" ht="15.75" x14ac:dyDescent="0.25">
      <c r="A932" s="6" t="s">
        <v>1440</v>
      </c>
      <c r="B932" s="6" t="s">
        <v>3315</v>
      </c>
    </row>
    <row r="933" spans="1:2" ht="15.75" x14ac:dyDescent="0.25">
      <c r="A933" s="6" t="s">
        <v>1439</v>
      </c>
      <c r="B933" s="6" t="s">
        <v>3316</v>
      </c>
    </row>
    <row r="934" spans="1:2" ht="15.75" x14ac:dyDescent="0.25">
      <c r="A934" s="6" t="s">
        <v>1438</v>
      </c>
      <c r="B934" s="6" t="s">
        <v>3317</v>
      </c>
    </row>
    <row r="935" spans="1:2" ht="15.75" x14ac:dyDescent="0.25">
      <c r="A935" s="6" t="s">
        <v>1437</v>
      </c>
      <c r="B935" s="6" t="s">
        <v>3318</v>
      </c>
    </row>
    <row r="936" spans="1:2" ht="15.75" x14ac:dyDescent="0.25">
      <c r="A936" s="6" t="s">
        <v>1436</v>
      </c>
      <c r="B936" s="6" t="s">
        <v>3319</v>
      </c>
    </row>
    <row r="937" spans="1:2" ht="15.75" x14ac:dyDescent="0.25">
      <c r="A937" s="6" t="s">
        <v>1435</v>
      </c>
      <c r="B937" s="6" t="s">
        <v>3320</v>
      </c>
    </row>
    <row r="938" spans="1:2" ht="15.75" x14ac:dyDescent="0.25">
      <c r="A938" s="6" t="s">
        <v>1434</v>
      </c>
      <c r="B938" s="6" t="s">
        <v>3321</v>
      </c>
    </row>
    <row r="939" spans="1:2" ht="15.75" x14ac:dyDescent="0.25">
      <c r="A939" s="6" t="s">
        <v>1433</v>
      </c>
      <c r="B939" s="6" t="s">
        <v>3322</v>
      </c>
    </row>
    <row r="940" spans="1:2" ht="15.75" x14ac:dyDescent="0.25">
      <c r="A940" s="6" t="s">
        <v>1432</v>
      </c>
      <c r="B940" s="6" t="s">
        <v>3323</v>
      </c>
    </row>
    <row r="941" spans="1:2" ht="15.75" x14ac:dyDescent="0.25">
      <c r="A941" s="6" t="s">
        <v>1431</v>
      </c>
      <c r="B941" s="6" t="s">
        <v>3324</v>
      </c>
    </row>
    <row r="942" spans="1:2" ht="15.75" x14ac:dyDescent="0.25">
      <c r="A942" s="6" t="s">
        <v>1430</v>
      </c>
      <c r="B942" s="6" t="s">
        <v>3325</v>
      </c>
    </row>
    <row r="943" spans="1:2" ht="15.75" x14ac:dyDescent="0.25">
      <c r="A943" s="6" t="s">
        <v>1429</v>
      </c>
      <c r="B943" s="6" t="s">
        <v>3326</v>
      </c>
    </row>
    <row r="944" spans="1:2" ht="15.75" x14ac:dyDescent="0.25">
      <c r="A944" s="6" t="s">
        <v>1428</v>
      </c>
      <c r="B944" s="6" t="s">
        <v>3327</v>
      </c>
    </row>
    <row r="945" spans="1:2" ht="15.75" x14ac:dyDescent="0.25">
      <c r="A945" s="6" t="s">
        <v>1427</v>
      </c>
      <c r="B945" s="6" t="s">
        <v>3328</v>
      </c>
    </row>
    <row r="946" spans="1:2" ht="15.75" x14ac:dyDescent="0.25">
      <c r="A946" s="6" t="s">
        <v>1426</v>
      </c>
      <c r="B946" s="6" t="s">
        <v>3329</v>
      </c>
    </row>
    <row r="947" spans="1:2" ht="15.75" x14ac:dyDescent="0.25">
      <c r="A947" s="6" t="s">
        <v>1425</v>
      </c>
      <c r="B947" s="6" t="s">
        <v>3330</v>
      </c>
    </row>
    <row r="948" spans="1:2" ht="15.75" x14ac:dyDescent="0.25">
      <c r="A948" s="6" t="s">
        <v>1424</v>
      </c>
      <c r="B948" s="6" t="s">
        <v>3331</v>
      </c>
    </row>
    <row r="949" spans="1:2" ht="15.75" x14ac:dyDescent="0.25">
      <c r="A949" s="6" t="s">
        <v>1423</v>
      </c>
      <c r="B949" s="6" t="s">
        <v>3332</v>
      </c>
    </row>
    <row r="950" spans="1:2" ht="15.75" x14ac:dyDescent="0.25">
      <c r="A950" s="6" t="s">
        <v>1422</v>
      </c>
      <c r="B950" s="6" t="s">
        <v>3333</v>
      </c>
    </row>
    <row r="951" spans="1:2" ht="15.75" x14ac:dyDescent="0.25">
      <c r="A951" s="6" t="s">
        <v>1421</v>
      </c>
      <c r="B951" s="6" t="s">
        <v>3334</v>
      </c>
    </row>
    <row r="952" spans="1:2" ht="15.75" x14ac:dyDescent="0.25">
      <c r="A952" s="6" t="s">
        <v>1420</v>
      </c>
      <c r="B952" s="6" t="s">
        <v>3335</v>
      </c>
    </row>
    <row r="953" spans="1:2" ht="15.75" x14ac:dyDescent="0.25">
      <c r="A953" s="6" t="s">
        <v>1419</v>
      </c>
      <c r="B953" s="6" t="s">
        <v>3336</v>
      </c>
    </row>
    <row r="954" spans="1:2" ht="15.75" x14ac:dyDescent="0.25">
      <c r="A954" s="6" t="s">
        <v>1418</v>
      </c>
      <c r="B954" s="6" t="s">
        <v>3337</v>
      </c>
    </row>
    <row r="955" spans="1:2" ht="15.75" x14ac:dyDescent="0.25">
      <c r="A955" s="6" t="s">
        <v>1417</v>
      </c>
      <c r="B955" s="6" t="s">
        <v>3338</v>
      </c>
    </row>
    <row r="956" spans="1:2" ht="15.75" x14ac:dyDescent="0.25">
      <c r="A956" s="6" t="s">
        <v>1416</v>
      </c>
      <c r="B956" s="6" t="s">
        <v>3339</v>
      </c>
    </row>
    <row r="957" spans="1:2" ht="15.75" x14ac:dyDescent="0.25">
      <c r="A957" s="6" t="s">
        <v>1415</v>
      </c>
      <c r="B957" s="6" t="s">
        <v>3340</v>
      </c>
    </row>
    <row r="958" spans="1:2" ht="15.75" x14ac:dyDescent="0.25">
      <c r="A958" s="6" t="s">
        <v>1414</v>
      </c>
      <c r="B958" s="6" t="s">
        <v>3341</v>
      </c>
    </row>
    <row r="959" spans="1:2" ht="15.75" x14ac:dyDescent="0.25">
      <c r="A959" s="6" t="s">
        <v>1413</v>
      </c>
      <c r="B959" s="6" t="s">
        <v>3342</v>
      </c>
    </row>
    <row r="960" spans="1:2" ht="15.75" x14ac:dyDescent="0.25">
      <c r="A960" s="6" t="s">
        <v>1412</v>
      </c>
      <c r="B960" s="6" t="s">
        <v>3343</v>
      </c>
    </row>
    <row r="961" spans="1:2" ht="15.75" x14ac:dyDescent="0.25">
      <c r="A961" s="6" t="s">
        <v>1411</v>
      </c>
      <c r="B961" s="6" t="s">
        <v>3344</v>
      </c>
    </row>
    <row r="962" spans="1:2" ht="15.75" x14ac:dyDescent="0.25">
      <c r="A962" s="6" t="s">
        <v>1410</v>
      </c>
      <c r="B962" s="6" t="s">
        <v>3345</v>
      </c>
    </row>
    <row r="963" spans="1:2" ht="15.75" x14ac:dyDescent="0.25">
      <c r="A963" s="6" t="s">
        <v>1409</v>
      </c>
      <c r="B963" s="6" t="s">
        <v>3346</v>
      </c>
    </row>
    <row r="964" spans="1:2" ht="15.75" x14ac:dyDescent="0.25">
      <c r="A964" s="6" t="s">
        <v>1408</v>
      </c>
      <c r="B964" s="6" t="s">
        <v>3347</v>
      </c>
    </row>
    <row r="965" spans="1:2" ht="15.75" x14ac:dyDescent="0.25">
      <c r="A965" s="6" t="s">
        <v>1407</v>
      </c>
      <c r="B965" s="6" t="s">
        <v>3348</v>
      </c>
    </row>
    <row r="966" spans="1:2" ht="15.75" x14ac:dyDescent="0.25">
      <c r="A966" s="6" t="s">
        <v>1406</v>
      </c>
      <c r="B966" s="6" t="s">
        <v>3349</v>
      </c>
    </row>
    <row r="967" spans="1:2" ht="15.75" x14ac:dyDescent="0.25">
      <c r="A967" s="6" t="s">
        <v>1405</v>
      </c>
      <c r="B967" s="6" t="s">
        <v>3350</v>
      </c>
    </row>
    <row r="968" spans="1:2" ht="15.75" x14ac:dyDescent="0.25">
      <c r="A968" s="6" t="s">
        <v>1404</v>
      </c>
      <c r="B968" s="6" t="s">
        <v>3351</v>
      </c>
    </row>
    <row r="969" spans="1:2" ht="15.75" x14ac:dyDescent="0.25">
      <c r="A969" s="6" t="s">
        <v>1403</v>
      </c>
      <c r="B969" s="6" t="s">
        <v>3352</v>
      </c>
    </row>
    <row r="970" spans="1:2" ht="15.75" x14ac:dyDescent="0.25">
      <c r="A970" s="6" t="s">
        <v>1402</v>
      </c>
      <c r="B970" s="6" t="s">
        <v>3353</v>
      </c>
    </row>
    <row r="971" spans="1:2" ht="15.75" x14ac:dyDescent="0.25">
      <c r="A971" s="6" t="s">
        <v>1401</v>
      </c>
      <c r="B971" s="6" t="s">
        <v>3354</v>
      </c>
    </row>
    <row r="972" spans="1:2" ht="15.75" x14ac:dyDescent="0.25">
      <c r="A972" s="6" t="s">
        <v>1400</v>
      </c>
      <c r="B972" s="6" t="s">
        <v>3355</v>
      </c>
    </row>
    <row r="973" spans="1:2" ht="15.75" x14ac:dyDescent="0.25">
      <c r="A973" s="6" t="s">
        <v>1399</v>
      </c>
      <c r="B973" s="6" t="s">
        <v>3356</v>
      </c>
    </row>
    <row r="974" spans="1:2" ht="15.75" x14ac:dyDescent="0.25">
      <c r="A974" s="6" t="s">
        <v>1398</v>
      </c>
      <c r="B974" s="6" t="s">
        <v>3357</v>
      </c>
    </row>
    <row r="975" spans="1:2" ht="15.75" x14ac:dyDescent="0.25">
      <c r="A975" s="6" t="s">
        <v>1397</v>
      </c>
      <c r="B975" s="6" t="s">
        <v>3358</v>
      </c>
    </row>
    <row r="976" spans="1:2" ht="15.75" x14ac:dyDescent="0.25">
      <c r="A976" s="6" t="s">
        <v>1396</v>
      </c>
      <c r="B976" s="6" t="s">
        <v>3359</v>
      </c>
    </row>
    <row r="977" spans="1:2" ht="15.75" x14ac:dyDescent="0.25">
      <c r="A977" s="6" t="s">
        <v>1395</v>
      </c>
      <c r="B977" s="6" t="s">
        <v>3360</v>
      </c>
    </row>
    <row r="978" spans="1:2" ht="15.75" x14ac:dyDescent="0.25">
      <c r="A978" s="6" t="s">
        <v>1394</v>
      </c>
      <c r="B978" s="6" t="s">
        <v>3361</v>
      </c>
    </row>
    <row r="979" spans="1:2" ht="15.75" x14ac:dyDescent="0.25">
      <c r="A979" s="6" t="s">
        <v>1393</v>
      </c>
      <c r="B979" s="6" t="s">
        <v>3362</v>
      </c>
    </row>
    <row r="980" spans="1:2" ht="15.75" x14ac:dyDescent="0.25">
      <c r="A980" s="6" t="s">
        <v>1392</v>
      </c>
      <c r="B980" s="6" t="s">
        <v>3363</v>
      </c>
    </row>
    <row r="981" spans="1:2" ht="15.75" x14ac:dyDescent="0.25">
      <c r="A981" s="6" t="s">
        <v>1391</v>
      </c>
      <c r="B981" s="6" t="s">
        <v>3364</v>
      </c>
    </row>
    <row r="982" spans="1:2" ht="15.75" x14ac:dyDescent="0.25">
      <c r="A982" s="6" t="s">
        <v>1390</v>
      </c>
      <c r="B982" s="6" t="s">
        <v>3365</v>
      </c>
    </row>
    <row r="983" spans="1:2" ht="15.75" x14ac:dyDescent="0.25">
      <c r="A983" s="6" t="s">
        <v>1389</v>
      </c>
      <c r="B983" s="6" t="s">
        <v>3366</v>
      </c>
    </row>
    <row r="984" spans="1:2" ht="15.75" x14ac:dyDescent="0.25">
      <c r="A984" s="6" t="s">
        <v>1388</v>
      </c>
      <c r="B984" s="6" t="s">
        <v>3367</v>
      </c>
    </row>
    <row r="985" spans="1:2" ht="15.75" x14ac:dyDescent="0.25">
      <c r="A985" s="6" t="s">
        <v>1387</v>
      </c>
      <c r="B985" s="6" t="s">
        <v>3368</v>
      </c>
    </row>
    <row r="986" spans="1:2" ht="15.75" x14ac:dyDescent="0.25">
      <c r="A986" s="6" t="s">
        <v>1386</v>
      </c>
      <c r="B986" s="6" t="s">
        <v>3369</v>
      </c>
    </row>
    <row r="987" spans="1:2" ht="15.75" x14ac:dyDescent="0.25">
      <c r="A987" s="6" t="s">
        <v>1385</v>
      </c>
      <c r="B987" s="6" t="s">
        <v>3370</v>
      </c>
    </row>
    <row r="988" spans="1:2" ht="15.75" x14ac:dyDescent="0.25">
      <c r="A988" s="6" t="s">
        <v>1384</v>
      </c>
      <c r="B988" s="6" t="s">
        <v>3371</v>
      </c>
    </row>
    <row r="989" spans="1:2" ht="15.75" x14ac:dyDescent="0.25">
      <c r="A989" s="6" t="s">
        <v>1383</v>
      </c>
      <c r="B989" s="6" t="s">
        <v>3372</v>
      </c>
    </row>
    <row r="990" spans="1:2" ht="15.75" x14ac:dyDescent="0.25">
      <c r="A990" s="6" t="s">
        <v>1382</v>
      </c>
      <c r="B990" s="6" t="s">
        <v>3373</v>
      </c>
    </row>
    <row r="991" spans="1:2" ht="15.75" x14ac:dyDescent="0.25">
      <c r="A991" s="6" t="s">
        <v>1381</v>
      </c>
      <c r="B991" s="6" t="s">
        <v>3374</v>
      </c>
    </row>
    <row r="992" spans="1:2" ht="15.75" x14ac:dyDescent="0.25">
      <c r="A992" s="6" t="s">
        <v>1380</v>
      </c>
      <c r="B992" s="6" t="s">
        <v>3375</v>
      </c>
    </row>
    <row r="993" spans="1:2" ht="15.75" x14ac:dyDescent="0.25">
      <c r="A993" s="6" t="s">
        <v>1379</v>
      </c>
      <c r="B993" s="6" t="s">
        <v>3376</v>
      </c>
    </row>
    <row r="994" spans="1:2" ht="15.75" x14ac:dyDescent="0.25">
      <c r="A994" s="6" t="s">
        <v>1378</v>
      </c>
      <c r="B994" s="6" t="s">
        <v>3377</v>
      </c>
    </row>
    <row r="995" spans="1:2" ht="15.75" x14ac:dyDescent="0.25">
      <c r="A995" s="6" t="s">
        <v>1377</v>
      </c>
      <c r="B995" s="6" t="s">
        <v>3378</v>
      </c>
    </row>
    <row r="996" spans="1:2" ht="15.75" x14ac:dyDescent="0.25">
      <c r="A996" s="6" t="s">
        <v>1376</v>
      </c>
      <c r="B996" s="6" t="s">
        <v>3379</v>
      </c>
    </row>
    <row r="997" spans="1:2" ht="15.75" x14ac:dyDescent="0.25">
      <c r="A997" s="6" t="s">
        <v>1375</v>
      </c>
      <c r="B997" s="6" t="s">
        <v>3380</v>
      </c>
    </row>
    <row r="998" spans="1:2" ht="15.75" x14ac:dyDescent="0.25">
      <c r="A998" s="6" t="s">
        <v>1374</v>
      </c>
      <c r="B998" s="6" t="s">
        <v>3381</v>
      </c>
    </row>
    <row r="999" spans="1:2" ht="15.75" x14ac:dyDescent="0.25">
      <c r="A999" s="6" t="s">
        <v>1373</v>
      </c>
      <c r="B999" s="6" t="s">
        <v>3382</v>
      </c>
    </row>
    <row r="1000" spans="1:2" ht="15.75" x14ac:dyDescent="0.25">
      <c r="A1000" s="6" t="s">
        <v>1372</v>
      </c>
      <c r="B1000" s="6" t="s">
        <v>3383</v>
      </c>
    </row>
    <row r="1001" spans="1:2" ht="15.75" x14ac:dyDescent="0.25">
      <c r="A1001" s="6" t="s">
        <v>1371</v>
      </c>
      <c r="B1001" s="6" t="s">
        <v>3384</v>
      </c>
    </row>
    <row r="1002" spans="1:2" ht="15.75" x14ac:dyDescent="0.25">
      <c r="A1002" s="6" t="s">
        <v>1370</v>
      </c>
      <c r="B1002" s="6" t="s">
        <v>3385</v>
      </c>
    </row>
    <row r="1003" spans="1:2" ht="15.75" x14ac:dyDescent="0.25">
      <c r="A1003" s="6" t="s">
        <v>1369</v>
      </c>
      <c r="B1003" s="6" t="s">
        <v>3386</v>
      </c>
    </row>
    <row r="1004" spans="1:2" ht="15.75" x14ac:dyDescent="0.25">
      <c r="A1004" s="6" t="s">
        <v>1368</v>
      </c>
      <c r="B1004" s="6" t="s">
        <v>3387</v>
      </c>
    </row>
    <row r="1005" spans="1:2" ht="15.75" x14ac:dyDescent="0.25">
      <c r="A1005" s="6" t="s">
        <v>1367</v>
      </c>
      <c r="B1005" s="6" t="s">
        <v>3388</v>
      </c>
    </row>
    <row r="1006" spans="1:2" ht="15.75" x14ac:dyDescent="0.25">
      <c r="A1006" s="6" t="s">
        <v>1366</v>
      </c>
      <c r="B1006" s="6" t="s">
        <v>3389</v>
      </c>
    </row>
    <row r="1007" spans="1:2" ht="15.75" x14ac:dyDescent="0.25">
      <c r="A1007" s="6" t="s">
        <v>1365</v>
      </c>
      <c r="B1007" s="6" t="s">
        <v>3390</v>
      </c>
    </row>
    <row r="1008" spans="1:2" ht="15.75" x14ac:dyDescent="0.25">
      <c r="A1008" s="6" t="s">
        <v>1364</v>
      </c>
      <c r="B1008" s="6" t="s">
        <v>3391</v>
      </c>
    </row>
    <row r="1009" spans="1:2" ht="15.75" x14ac:dyDescent="0.25">
      <c r="A1009" s="6" t="s">
        <v>1363</v>
      </c>
      <c r="B1009" s="6" t="s">
        <v>3392</v>
      </c>
    </row>
    <row r="1010" spans="1:2" ht="15.75" x14ac:dyDescent="0.25">
      <c r="A1010" s="6" t="s">
        <v>1362</v>
      </c>
      <c r="B1010" s="6" t="s">
        <v>3393</v>
      </c>
    </row>
    <row r="1011" spans="1:2" ht="15.75" x14ac:dyDescent="0.25">
      <c r="A1011" s="6" t="s">
        <v>1361</v>
      </c>
      <c r="B1011" s="6" t="s">
        <v>3394</v>
      </c>
    </row>
    <row r="1012" spans="1:2" ht="15.75" x14ac:dyDescent="0.25">
      <c r="A1012" s="6" t="s">
        <v>1360</v>
      </c>
      <c r="B1012" s="6" t="s">
        <v>3395</v>
      </c>
    </row>
    <row r="1013" spans="1:2" ht="15.75" x14ac:dyDescent="0.25">
      <c r="A1013" s="6" t="s">
        <v>1359</v>
      </c>
      <c r="B1013" s="6" t="s">
        <v>3396</v>
      </c>
    </row>
    <row r="1014" spans="1:2" ht="15.75" x14ac:dyDescent="0.25">
      <c r="A1014" s="6" t="s">
        <v>1358</v>
      </c>
      <c r="B1014" s="6" t="s">
        <v>3397</v>
      </c>
    </row>
    <row r="1015" spans="1:2" ht="15.75" x14ac:dyDescent="0.25">
      <c r="A1015" s="6" t="s">
        <v>1357</v>
      </c>
      <c r="B1015" s="6" t="s">
        <v>3398</v>
      </c>
    </row>
    <row r="1016" spans="1:2" ht="15.75" x14ac:dyDescent="0.25">
      <c r="A1016" s="6" t="s">
        <v>1356</v>
      </c>
      <c r="B1016" s="6" t="s">
        <v>3399</v>
      </c>
    </row>
    <row r="1017" spans="1:2" ht="15.75" x14ac:dyDescent="0.25">
      <c r="A1017" s="6" t="s">
        <v>1355</v>
      </c>
      <c r="B1017" s="6" t="s">
        <v>3400</v>
      </c>
    </row>
    <row r="1018" spans="1:2" ht="15.75" x14ac:dyDescent="0.25">
      <c r="A1018" s="6" t="s">
        <v>1354</v>
      </c>
      <c r="B1018" s="6" t="s">
        <v>3401</v>
      </c>
    </row>
    <row r="1019" spans="1:2" ht="15.75" x14ac:dyDescent="0.25">
      <c r="A1019" s="6" t="s">
        <v>1353</v>
      </c>
      <c r="B1019" s="6" t="s">
        <v>3402</v>
      </c>
    </row>
    <row r="1020" spans="1:2" ht="15.75" x14ac:dyDescent="0.25">
      <c r="A1020" s="6" t="s">
        <v>1352</v>
      </c>
      <c r="B1020" s="6" t="s">
        <v>3403</v>
      </c>
    </row>
    <row r="1021" spans="1:2" ht="15.75" x14ac:dyDescent="0.25">
      <c r="A1021" s="6" t="s">
        <v>1351</v>
      </c>
      <c r="B1021" s="6" t="s">
        <v>3404</v>
      </c>
    </row>
    <row r="1022" spans="1:2" ht="15.75" x14ac:dyDescent="0.25">
      <c r="A1022" s="6" t="s">
        <v>1350</v>
      </c>
      <c r="B1022" s="6" t="s">
        <v>3405</v>
      </c>
    </row>
    <row r="1023" spans="1:2" ht="15.75" x14ac:dyDescent="0.25">
      <c r="A1023" s="6" t="s">
        <v>1349</v>
      </c>
      <c r="B1023" s="6" t="s">
        <v>3406</v>
      </c>
    </row>
    <row r="1024" spans="1:2" ht="15.75" x14ac:dyDescent="0.25">
      <c r="A1024" s="6" t="s">
        <v>1348</v>
      </c>
      <c r="B1024" s="6" t="s">
        <v>3407</v>
      </c>
    </row>
    <row r="1025" spans="1:2" ht="15.75" x14ac:dyDescent="0.25">
      <c r="A1025" s="6" t="s">
        <v>1347</v>
      </c>
      <c r="B1025" s="6" t="s">
        <v>3408</v>
      </c>
    </row>
    <row r="1026" spans="1:2" ht="15.75" x14ac:dyDescent="0.25">
      <c r="A1026" s="6" t="s">
        <v>1346</v>
      </c>
      <c r="B1026" s="6" t="s">
        <v>3409</v>
      </c>
    </row>
    <row r="1027" spans="1:2" ht="15.75" x14ac:dyDescent="0.25">
      <c r="A1027" s="6" t="s">
        <v>1345</v>
      </c>
      <c r="B1027" s="6" t="s">
        <v>3410</v>
      </c>
    </row>
    <row r="1028" spans="1:2" ht="15.75" x14ac:dyDescent="0.25">
      <c r="A1028" s="6" t="s">
        <v>1344</v>
      </c>
      <c r="B1028" s="6" t="s">
        <v>3411</v>
      </c>
    </row>
    <row r="1029" spans="1:2" ht="15.75" x14ac:dyDescent="0.25">
      <c r="A1029" s="6" t="s">
        <v>1343</v>
      </c>
      <c r="B1029" s="6" t="s">
        <v>3412</v>
      </c>
    </row>
    <row r="1030" spans="1:2" ht="15.75" x14ac:dyDescent="0.25">
      <c r="A1030" s="6" t="s">
        <v>1342</v>
      </c>
      <c r="B1030" s="6" t="s">
        <v>3413</v>
      </c>
    </row>
    <row r="1031" spans="1:2" ht="15.75" x14ac:dyDescent="0.25">
      <c r="A1031" s="6" t="s">
        <v>1341</v>
      </c>
      <c r="B1031" s="6" t="s">
        <v>3414</v>
      </c>
    </row>
    <row r="1032" spans="1:2" ht="15.75" x14ac:dyDescent="0.25">
      <c r="A1032" s="6" t="s">
        <v>1340</v>
      </c>
      <c r="B1032" s="6" t="s">
        <v>3415</v>
      </c>
    </row>
    <row r="1033" spans="1:2" ht="15.75" x14ac:dyDescent="0.25">
      <c r="A1033" s="6" t="s">
        <v>1339</v>
      </c>
      <c r="B1033" s="6" t="s">
        <v>3416</v>
      </c>
    </row>
    <row r="1034" spans="1:2" ht="15.75" x14ac:dyDescent="0.25">
      <c r="A1034" s="6" t="s">
        <v>1338</v>
      </c>
      <c r="B1034" s="6" t="s">
        <v>3417</v>
      </c>
    </row>
    <row r="1035" spans="1:2" ht="15.75" x14ac:dyDescent="0.25">
      <c r="A1035" s="6" t="s">
        <v>1337</v>
      </c>
      <c r="B1035" s="6" t="s">
        <v>3418</v>
      </c>
    </row>
    <row r="1036" spans="1:2" ht="15.75" x14ac:dyDescent="0.25">
      <c r="A1036" s="6" t="s">
        <v>1336</v>
      </c>
      <c r="B1036" s="6" t="s">
        <v>3419</v>
      </c>
    </row>
    <row r="1037" spans="1:2" ht="15.75" x14ac:dyDescent="0.25">
      <c r="A1037" s="6" t="s">
        <v>1335</v>
      </c>
      <c r="B1037" s="6" t="s">
        <v>3420</v>
      </c>
    </row>
    <row r="1038" spans="1:2" ht="15.75" x14ac:dyDescent="0.25">
      <c r="A1038" s="6" t="s">
        <v>1334</v>
      </c>
      <c r="B1038" s="6" t="s">
        <v>3421</v>
      </c>
    </row>
    <row r="1039" spans="1:2" ht="15.75" x14ac:dyDescent="0.25">
      <c r="A1039" s="6" t="s">
        <v>1333</v>
      </c>
      <c r="B1039" s="6" t="s">
        <v>3422</v>
      </c>
    </row>
    <row r="1040" spans="1:2" ht="15.75" x14ac:dyDescent="0.25">
      <c r="A1040" s="6" t="s">
        <v>1332</v>
      </c>
      <c r="B1040" s="6" t="s">
        <v>3423</v>
      </c>
    </row>
    <row r="1041" spans="1:2" ht="15.75" x14ac:dyDescent="0.25">
      <c r="A1041" s="6" t="s">
        <v>1331</v>
      </c>
      <c r="B1041" s="6" t="s">
        <v>3424</v>
      </c>
    </row>
    <row r="1042" spans="1:2" ht="15.75" x14ac:dyDescent="0.25">
      <c r="A1042" s="6" t="s">
        <v>1330</v>
      </c>
      <c r="B1042" s="6" t="s">
        <v>3425</v>
      </c>
    </row>
    <row r="1043" spans="1:2" ht="15.75" x14ac:dyDescent="0.25">
      <c r="A1043" s="6" t="s">
        <v>1329</v>
      </c>
      <c r="B1043" s="6" t="s">
        <v>3426</v>
      </c>
    </row>
    <row r="1044" spans="1:2" ht="15.75" x14ac:dyDescent="0.25">
      <c r="A1044" s="6" t="s">
        <v>1328</v>
      </c>
      <c r="B1044" s="6" t="s">
        <v>3427</v>
      </c>
    </row>
    <row r="1045" spans="1:2" ht="15.75" x14ac:dyDescent="0.25">
      <c r="A1045" s="6" t="s">
        <v>1327</v>
      </c>
      <c r="B1045" s="6" t="s">
        <v>3428</v>
      </c>
    </row>
    <row r="1046" spans="1:2" ht="15.75" x14ac:dyDescent="0.25">
      <c r="A1046" s="6" t="s">
        <v>1326</v>
      </c>
      <c r="B1046" s="6" t="s">
        <v>3429</v>
      </c>
    </row>
    <row r="1047" spans="1:2" ht="15.75" x14ac:dyDescent="0.25">
      <c r="A1047" s="6" t="s">
        <v>1325</v>
      </c>
      <c r="B1047" s="6" t="s">
        <v>3430</v>
      </c>
    </row>
    <row r="1048" spans="1:2" ht="15.75" x14ac:dyDescent="0.25">
      <c r="A1048" s="6" t="s">
        <v>1324</v>
      </c>
      <c r="B1048" s="6" t="s">
        <v>3431</v>
      </c>
    </row>
    <row r="1049" spans="1:2" ht="15.75" x14ac:dyDescent="0.25">
      <c r="A1049" s="6" t="s">
        <v>1323</v>
      </c>
      <c r="B1049" s="6" t="s">
        <v>3432</v>
      </c>
    </row>
    <row r="1050" spans="1:2" ht="15.75" x14ac:dyDescent="0.25">
      <c r="A1050" s="6" t="s">
        <v>1322</v>
      </c>
      <c r="B1050" s="6" t="s">
        <v>3433</v>
      </c>
    </row>
    <row r="1051" spans="1:2" ht="15.75" x14ac:dyDescent="0.25">
      <c r="A1051" s="6" t="s">
        <v>1321</v>
      </c>
      <c r="B1051" s="6" t="s">
        <v>3434</v>
      </c>
    </row>
    <row r="1052" spans="1:2" ht="15.75" x14ac:dyDescent="0.25">
      <c r="A1052" s="6" t="s">
        <v>1320</v>
      </c>
      <c r="B1052" s="6" t="s">
        <v>3435</v>
      </c>
    </row>
    <row r="1053" spans="1:2" ht="15.75" x14ac:dyDescent="0.25">
      <c r="A1053" s="6" t="s">
        <v>1319</v>
      </c>
      <c r="B1053" s="6" t="s">
        <v>3436</v>
      </c>
    </row>
    <row r="1054" spans="1:2" ht="15.75" x14ac:dyDescent="0.25">
      <c r="A1054" s="6" t="s">
        <v>1318</v>
      </c>
      <c r="B1054" s="6" t="s">
        <v>3437</v>
      </c>
    </row>
    <row r="1055" spans="1:2" ht="15.75" x14ac:dyDescent="0.25">
      <c r="A1055" s="6" t="s">
        <v>1317</v>
      </c>
      <c r="B1055" s="6" t="s">
        <v>3438</v>
      </c>
    </row>
    <row r="1056" spans="1:2" ht="15.75" x14ac:dyDescent="0.25">
      <c r="A1056" s="6" t="s">
        <v>1316</v>
      </c>
      <c r="B1056" s="6" t="s">
        <v>3439</v>
      </c>
    </row>
    <row r="1057" spans="1:2" ht="15.75" x14ac:dyDescent="0.25">
      <c r="A1057" s="6" t="s">
        <v>1315</v>
      </c>
      <c r="B1057" s="6" t="s">
        <v>3440</v>
      </c>
    </row>
    <row r="1058" spans="1:2" ht="15.75" x14ac:dyDescent="0.25">
      <c r="A1058" s="6" t="s">
        <v>1314</v>
      </c>
      <c r="B1058" s="6" t="s">
        <v>3441</v>
      </c>
    </row>
    <row r="1059" spans="1:2" ht="15.75" x14ac:dyDescent="0.25">
      <c r="A1059" s="6" t="s">
        <v>1313</v>
      </c>
      <c r="B1059" s="6" t="s">
        <v>3442</v>
      </c>
    </row>
    <row r="1060" spans="1:2" ht="15.75" x14ac:dyDescent="0.25">
      <c r="A1060" s="6" t="s">
        <v>1312</v>
      </c>
      <c r="B1060" s="6" t="s">
        <v>3443</v>
      </c>
    </row>
    <row r="1061" spans="1:2" ht="15.75" x14ac:dyDescent="0.25">
      <c r="A1061" s="6" t="s">
        <v>1311</v>
      </c>
      <c r="B1061" s="6" t="s">
        <v>3444</v>
      </c>
    </row>
    <row r="1062" spans="1:2" ht="15.75" x14ac:dyDescent="0.25">
      <c r="A1062" s="6" t="s">
        <v>1310</v>
      </c>
      <c r="B1062" s="6" t="s">
        <v>3445</v>
      </c>
    </row>
    <row r="1063" spans="1:2" ht="15.75" x14ac:dyDescent="0.25">
      <c r="A1063" s="6" t="s">
        <v>1309</v>
      </c>
      <c r="B1063" s="6" t="s">
        <v>3446</v>
      </c>
    </row>
    <row r="1064" spans="1:2" ht="15.75" x14ac:dyDescent="0.25">
      <c r="A1064" s="6" t="s">
        <v>1308</v>
      </c>
      <c r="B1064" s="6" t="s">
        <v>3447</v>
      </c>
    </row>
    <row r="1065" spans="1:2" ht="15.75" x14ac:dyDescent="0.25">
      <c r="A1065" s="6" t="s">
        <v>1307</v>
      </c>
      <c r="B1065" s="6" t="s">
        <v>3448</v>
      </c>
    </row>
    <row r="1066" spans="1:2" ht="15.75" x14ac:dyDescent="0.25">
      <c r="A1066" s="6" t="s">
        <v>1306</v>
      </c>
      <c r="B1066" s="6" t="s">
        <v>3449</v>
      </c>
    </row>
    <row r="1067" spans="1:2" ht="15.75" x14ac:dyDescent="0.25">
      <c r="A1067" s="6" t="s">
        <v>1305</v>
      </c>
      <c r="B1067" s="6" t="s">
        <v>3450</v>
      </c>
    </row>
    <row r="1068" spans="1:2" ht="15.75" x14ac:dyDescent="0.25">
      <c r="A1068" s="6" t="s">
        <v>1304</v>
      </c>
      <c r="B1068" s="6" t="s">
        <v>3451</v>
      </c>
    </row>
    <row r="1069" spans="1:2" ht="15.75" x14ac:dyDescent="0.25">
      <c r="A1069" s="6" t="s">
        <v>1303</v>
      </c>
      <c r="B1069" s="6" t="s">
        <v>3452</v>
      </c>
    </row>
    <row r="1070" spans="1:2" ht="15.75" x14ac:dyDescent="0.25">
      <c r="A1070" s="6" t="s">
        <v>1302</v>
      </c>
      <c r="B1070" s="6" t="s">
        <v>3453</v>
      </c>
    </row>
    <row r="1071" spans="1:2" ht="15.75" x14ac:dyDescent="0.25">
      <c r="A1071" s="6" t="s">
        <v>1301</v>
      </c>
      <c r="B1071" s="6" t="s">
        <v>3454</v>
      </c>
    </row>
    <row r="1072" spans="1:2" ht="15.75" x14ac:dyDescent="0.25">
      <c r="A1072" s="6" t="s">
        <v>1300</v>
      </c>
      <c r="B1072" s="6" t="s">
        <v>3455</v>
      </c>
    </row>
    <row r="1073" spans="1:2" ht="15.75" x14ac:dyDescent="0.25">
      <c r="A1073" s="6" t="s">
        <v>1299</v>
      </c>
      <c r="B1073" s="6" t="s">
        <v>3456</v>
      </c>
    </row>
    <row r="1074" spans="1:2" ht="15.75" x14ac:dyDescent="0.25">
      <c r="A1074" s="6" t="s">
        <v>1298</v>
      </c>
      <c r="B1074" s="6" t="s">
        <v>3457</v>
      </c>
    </row>
    <row r="1075" spans="1:2" ht="15.75" x14ac:dyDescent="0.25">
      <c r="A1075" s="6" t="s">
        <v>1297</v>
      </c>
      <c r="B1075" s="6" t="s">
        <v>3458</v>
      </c>
    </row>
    <row r="1076" spans="1:2" ht="15.75" x14ac:dyDescent="0.25">
      <c r="A1076" s="6" t="s">
        <v>1296</v>
      </c>
      <c r="B1076" s="6" t="s">
        <v>3459</v>
      </c>
    </row>
    <row r="1077" spans="1:2" ht="15.75" x14ac:dyDescent="0.25">
      <c r="A1077" s="6" t="s">
        <v>1295</v>
      </c>
      <c r="B1077" s="6" t="s">
        <v>3460</v>
      </c>
    </row>
    <row r="1078" spans="1:2" ht="15.75" x14ac:dyDescent="0.25">
      <c r="A1078" s="6" t="s">
        <v>1294</v>
      </c>
      <c r="B1078" s="6" t="s">
        <v>3461</v>
      </c>
    </row>
    <row r="1079" spans="1:2" ht="15.75" x14ac:dyDescent="0.25">
      <c r="A1079" s="6" t="s">
        <v>1293</v>
      </c>
      <c r="B1079" s="6" t="s">
        <v>3462</v>
      </c>
    </row>
    <row r="1080" spans="1:2" ht="15.75" x14ac:dyDescent="0.25">
      <c r="A1080" s="6" t="s">
        <v>1292</v>
      </c>
      <c r="B1080" s="6" t="s">
        <v>3463</v>
      </c>
    </row>
    <row r="1081" spans="1:2" ht="15.75" x14ac:dyDescent="0.25">
      <c r="A1081" s="6" t="s">
        <v>1291</v>
      </c>
      <c r="B1081" s="6" t="s">
        <v>3464</v>
      </c>
    </row>
    <row r="1082" spans="1:2" ht="15.75" x14ac:dyDescent="0.25">
      <c r="A1082" s="6" t="s">
        <v>1290</v>
      </c>
      <c r="B1082" s="6" t="s">
        <v>3465</v>
      </c>
    </row>
    <row r="1083" spans="1:2" ht="15.75" x14ac:dyDescent="0.25">
      <c r="A1083" s="6" t="s">
        <v>1289</v>
      </c>
      <c r="B1083" s="6" t="s">
        <v>3466</v>
      </c>
    </row>
    <row r="1084" spans="1:2" ht="15.75" x14ac:dyDescent="0.25">
      <c r="A1084" s="6" t="s">
        <v>1288</v>
      </c>
      <c r="B1084" s="6" t="s">
        <v>3467</v>
      </c>
    </row>
    <row r="1085" spans="1:2" ht="15.75" x14ac:dyDescent="0.25">
      <c r="A1085" s="6" t="s">
        <v>1287</v>
      </c>
      <c r="B1085" s="6" t="s">
        <v>3468</v>
      </c>
    </row>
    <row r="1086" spans="1:2" ht="15.75" x14ac:dyDescent="0.25">
      <c r="A1086" s="6" t="s">
        <v>1286</v>
      </c>
      <c r="B1086" s="6" t="s">
        <v>3469</v>
      </c>
    </row>
    <row r="1087" spans="1:2" ht="15.75" x14ac:dyDescent="0.25">
      <c r="A1087" s="6" t="s">
        <v>1285</v>
      </c>
      <c r="B1087" s="6" t="s">
        <v>3470</v>
      </c>
    </row>
    <row r="1088" spans="1:2" ht="15.75" x14ac:dyDescent="0.25">
      <c r="A1088" s="6" t="s">
        <v>1284</v>
      </c>
      <c r="B1088" s="6" t="s">
        <v>3471</v>
      </c>
    </row>
    <row r="1089" spans="1:2" ht="15.75" x14ac:dyDescent="0.25">
      <c r="A1089" s="6" t="s">
        <v>1283</v>
      </c>
      <c r="B1089" s="6" t="s">
        <v>3472</v>
      </c>
    </row>
    <row r="1090" spans="1:2" ht="15.75" x14ac:dyDescent="0.25">
      <c r="A1090" s="6" t="s">
        <v>1282</v>
      </c>
      <c r="B1090" s="6" t="s">
        <v>3473</v>
      </c>
    </row>
    <row r="1091" spans="1:2" ht="15.75" x14ac:dyDescent="0.25">
      <c r="A1091" s="6" t="s">
        <v>1281</v>
      </c>
      <c r="B1091" s="6" t="s">
        <v>3474</v>
      </c>
    </row>
    <row r="1092" spans="1:2" ht="15.75" x14ac:dyDescent="0.25">
      <c r="A1092" s="6" t="s">
        <v>1280</v>
      </c>
      <c r="B1092" s="6" t="s">
        <v>3475</v>
      </c>
    </row>
    <row r="1093" spans="1:2" ht="15.75" x14ac:dyDescent="0.25">
      <c r="A1093" s="6" t="s">
        <v>1279</v>
      </c>
      <c r="B1093" s="6" t="s">
        <v>3476</v>
      </c>
    </row>
    <row r="1094" spans="1:2" ht="15.75" x14ac:dyDescent="0.25">
      <c r="A1094" s="6" t="s">
        <v>1278</v>
      </c>
      <c r="B1094" s="6" t="s">
        <v>3477</v>
      </c>
    </row>
    <row r="1095" spans="1:2" ht="15.75" x14ac:dyDescent="0.25">
      <c r="A1095" s="6" t="s">
        <v>1277</v>
      </c>
      <c r="B1095" s="6" t="s">
        <v>3478</v>
      </c>
    </row>
    <row r="1096" spans="1:2" ht="15.75" x14ac:dyDescent="0.25">
      <c r="A1096" s="6" t="s">
        <v>1276</v>
      </c>
      <c r="B1096" s="6" t="s">
        <v>3479</v>
      </c>
    </row>
    <row r="1097" spans="1:2" ht="15.75" x14ac:dyDescent="0.25">
      <c r="A1097" s="6" t="s">
        <v>1275</v>
      </c>
      <c r="B1097" s="6" t="s">
        <v>3480</v>
      </c>
    </row>
    <row r="1098" spans="1:2" ht="15.75" x14ac:dyDescent="0.25">
      <c r="A1098" s="6" t="s">
        <v>1274</v>
      </c>
      <c r="B1098" s="6" t="s">
        <v>3481</v>
      </c>
    </row>
    <row r="1099" spans="1:2" ht="15.75" x14ac:dyDescent="0.25">
      <c r="A1099" s="6" t="s">
        <v>1273</v>
      </c>
      <c r="B1099" s="6" t="s">
        <v>3482</v>
      </c>
    </row>
    <row r="1100" spans="1:2" ht="15.75" x14ac:dyDescent="0.25">
      <c r="A1100" s="6" t="s">
        <v>1272</v>
      </c>
      <c r="B1100" s="6" t="s">
        <v>3483</v>
      </c>
    </row>
    <row r="1101" spans="1:2" ht="15.75" x14ac:dyDescent="0.25">
      <c r="A1101" s="6" t="s">
        <v>1271</v>
      </c>
      <c r="B1101" s="6" t="s">
        <v>3484</v>
      </c>
    </row>
    <row r="1102" spans="1:2" ht="15.75" x14ac:dyDescent="0.25">
      <c r="A1102" s="6" t="s">
        <v>1270</v>
      </c>
      <c r="B1102" s="6" t="s">
        <v>3485</v>
      </c>
    </row>
    <row r="1103" spans="1:2" ht="15.75" x14ac:dyDescent="0.25">
      <c r="A1103" s="6" t="s">
        <v>1269</v>
      </c>
      <c r="B1103" s="6" t="s">
        <v>3486</v>
      </c>
    </row>
    <row r="1104" spans="1:2" ht="15.75" x14ac:dyDescent="0.25">
      <c r="A1104" s="6" t="s">
        <v>1268</v>
      </c>
      <c r="B1104" s="6" t="s">
        <v>3487</v>
      </c>
    </row>
    <row r="1105" spans="1:2" ht="15.75" x14ac:dyDescent="0.25">
      <c r="A1105" s="6" t="s">
        <v>1267</v>
      </c>
      <c r="B1105" s="6" t="s">
        <v>3488</v>
      </c>
    </row>
    <row r="1106" spans="1:2" ht="15.75" x14ac:dyDescent="0.25">
      <c r="A1106" s="6" t="s">
        <v>1266</v>
      </c>
      <c r="B1106" s="6" t="s">
        <v>3489</v>
      </c>
    </row>
    <row r="1107" spans="1:2" ht="15.75" x14ac:dyDescent="0.25">
      <c r="A1107" s="6" t="s">
        <v>1265</v>
      </c>
      <c r="B1107" s="6" t="s">
        <v>3490</v>
      </c>
    </row>
    <row r="1108" spans="1:2" ht="15.75" x14ac:dyDescent="0.25">
      <c r="A1108" s="6" t="s">
        <v>1264</v>
      </c>
      <c r="B1108" s="6" t="s">
        <v>3491</v>
      </c>
    </row>
    <row r="1109" spans="1:2" ht="15.75" x14ac:dyDescent="0.25">
      <c r="A1109" s="6" t="s">
        <v>1263</v>
      </c>
      <c r="B1109" s="6" t="s">
        <v>3492</v>
      </c>
    </row>
    <row r="1110" spans="1:2" ht="15.75" x14ac:dyDescent="0.25">
      <c r="A1110" s="6" t="s">
        <v>1262</v>
      </c>
      <c r="B1110" s="6" t="s">
        <v>3493</v>
      </c>
    </row>
    <row r="1111" spans="1:2" ht="15.75" x14ac:dyDescent="0.25">
      <c r="A1111" s="6" t="s">
        <v>1261</v>
      </c>
      <c r="B1111" s="6" t="s">
        <v>3494</v>
      </c>
    </row>
    <row r="1112" spans="1:2" ht="15.75" x14ac:dyDescent="0.25">
      <c r="A1112" s="6" t="s">
        <v>1260</v>
      </c>
      <c r="B1112" s="6" t="s">
        <v>3495</v>
      </c>
    </row>
    <row r="1113" spans="1:2" ht="15.75" x14ac:dyDescent="0.25">
      <c r="A1113" s="6" t="s">
        <v>1259</v>
      </c>
      <c r="B1113" s="6" t="s">
        <v>3496</v>
      </c>
    </row>
    <row r="1114" spans="1:2" ht="15.75" x14ac:dyDescent="0.25">
      <c r="A1114" s="6" t="s">
        <v>1258</v>
      </c>
      <c r="B1114" s="6" t="s">
        <v>3497</v>
      </c>
    </row>
    <row r="1115" spans="1:2" ht="15.75" x14ac:dyDescent="0.25">
      <c r="A1115" s="6" t="s">
        <v>1257</v>
      </c>
      <c r="B1115" s="6" t="s">
        <v>3498</v>
      </c>
    </row>
    <row r="1116" spans="1:2" ht="15.75" x14ac:dyDescent="0.25">
      <c r="A1116" s="6" t="s">
        <v>1256</v>
      </c>
      <c r="B1116" s="6" t="s">
        <v>3499</v>
      </c>
    </row>
    <row r="1117" spans="1:2" ht="15.75" x14ac:dyDescent="0.25">
      <c r="A1117" s="6" t="s">
        <v>1255</v>
      </c>
      <c r="B1117" s="6" t="s">
        <v>3500</v>
      </c>
    </row>
    <row r="1118" spans="1:2" ht="15.75" x14ac:dyDescent="0.25">
      <c r="A1118" s="6" t="s">
        <v>1254</v>
      </c>
      <c r="B1118" s="6" t="s">
        <v>3501</v>
      </c>
    </row>
    <row r="1119" spans="1:2" ht="15.75" x14ac:dyDescent="0.25">
      <c r="A1119" s="6" t="s">
        <v>1253</v>
      </c>
      <c r="B1119" s="6" t="s">
        <v>3502</v>
      </c>
    </row>
    <row r="1120" spans="1:2" ht="15.75" x14ac:dyDescent="0.25">
      <c r="A1120" s="6" t="s">
        <v>1252</v>
      </c>
      <c r="B1120" s="6" t="s">
        <v>3503</v>
      </c>
    </row>
    <row r="1121" spans="1:2" ht="15.75" x14ac:dyDescent="0.25">
      <c r="A1121" s="6" t="s">
        <v>1251</v>
      </c>
      <c r="B1121" s="6" t="s">
        <v>3504</v>
      </c>
    </row>
    <row r="1122" spans="1:2" ht="15.75" x14ac:dyDescent="0.25">
      <c r="A1122" s="6" t="s">
        <v>1250</v>
      </c>
      <c r="B1122" s="6" t="s">
        <v>3505</v>
      </c>
    </row>
    <row r="1123" spans="1:2" ht="15.75" x14ac:dyDescent="0.25">
      <c r="A1123" s="6" t="s">
        <v>1249</v>
      </c>
      <c r="B1123" s="6" t="s">
        <v>3506</v>
      </c>
    </row>
    <row r="1124" spans="1:2" ht="15.75" x14ac:dyDescent="0.25">
      <c r="A1124" s="6" t="s">
        <v>1248</v>
      </c>
      <c r="B1124" s="6" t="s">
        <v>3507</v>
      </c>
    </row>
    <row r="1125" spans="1:2" ht="15.75" x14ac:dyDescent="0.25">
      <c r="A1125" s="6" t="s">
        <v>1247</v>
      </c>
      <c r="B1125" s="6" t="s">
        <v>3508</v>
      </c>
    </row>
    <row r="1126" spans="1:2" ht="15.75" x14ac:dyDescent="0.25">
      <c r="A1126" s="6" t="s">
        <v>1246</v>
      </c>
      <c r="B1126" s="6" t="s">
        <v>3509</v>
      </c>
    </row>
    <row r="1127" spans="1:2" ht="15.75" x14ac:dyDescent="0.25">
      <c r="A1127" s="6" t="s">
        <v>1245</v>
      </c>
      <c r="B1127" s="6" t="s">
        <v>3510</v>
      </c>
    </row>
    <row r="1128" spans="1:2" ht="15.75" x14ac:dyDescent="0.25">
      <c r="A1128" s="6" t="s">
        <v>1244</v>
      </c>
      <c r="B1128" s="6" t="s">
        <v>3511</v>
      </c>
    </row>
    <row r="1129" spans="1:2" ht="15.75" x14ac:dyDescent="0.25">
      <c r="A1129" s="6" t="s">
        <v>1243</v>
      </c>
      <c r="B1129" s="6" t="s">
        <v>3512</v>
      </c>
    </row>
    <row r="1130" spans="1:2" ht="15.75" x14ac:dyDescent="0.25">
      <c r="A1130" s="6" t="s">
        <v>1242</v>
      </c>
      <c r="B1130" s="6" t="s">
        <v>3513</v>
      </c>
    </row>
    <row r="1131" spans="1:2" ht="15.75" x14ac:dyDescent="0.25">
      <c r="A1131" s="6" t="s">
        <v>1241</v>
      </c>
      <c r="B1131" s="6" t="s">
        <v>3514</v>
      </c>
    </row>
    <row r="1132" spans="1:2" ht="15.75" x14ac:dyDescent="0.25">
      <c r="A1132" s="6" t="s">
        <v>1240</v>
      </c>
      <c r="B1132" s="6" t="s">
        <v>3515</v>
      </c>
    </row>
    <row r="1133" spans="1:2" ht="15.75" x14ac:dyDescent="0.25">
      <c r="A1133" s="6" t="s">
        <v>1239</v>
      </c>
      <c r="B1133" s="6" t="s">
        <v>3516</v>
      </c>
    </row>
    <row r="1134" spans="1:2" ht="15.75" x14ac:dyDescent="0.25">
      <c r="A1134" s="6" t="s">
        <v>1238</v>
      </c>
      <c r="B1134" s="6" t="s">
        <v>3517</v>
      </c>
    </row>
    <row r="1135" spans="1:2" ht="15.75" x14ac:dyDescent="0.25">
      <c r="A1135" s="6" t="s">
        <v>1237</v>
      </c>
      <c r="B1135" s="6" t="s">
        <v>3518</v>
      </c>
    </row>
    <row r="1136" spans="1:2" ht="15.75" x14ac:dyDescent="0.25">
      <c r="A1136" s="6" t="s">
        <v>1236</v>
      </c>
      <c r="B1136" s="6" t="s">
        <v>3519</v>
      </c>
    </row>
    <row r="1137" spans="1:2" ht="15.75" x14ac:dyDescent="0.25">
      <c r="A1137" s="6" t="s">
        <v>1235</v>
      </c>
      <c r="B1137" s="6" t="s">
        <v>3520</v>
      </c>
    </row>
    <row r="1138" spans="1:2" ht="15.75" x14ac:dyDescent="0.25">
      <c r="A1138" s="6" t="s">
        <v>1234</v>
      </c>
      <c r="B1138" s="6" t="s">
        <v>3521</v>
      </c>
    </row>
    <row r="1139" spans="1:2" ht="15.75" x14ac:dyDescent="0.25">
      <c r="A1139" s="6" t="s">
        <v>1233</v>
      </c>
      <c r="B1139" s="6" t="s">
        <v>3522</v>
      </c>
    </row>
    <row r="1140" spans="1:2" ht="15.75" x14ac:dyDescent="0.25">
      <c r="A1140" s="6" t="s">
        <v>1232</v>
      </c>
      <c r="B1140" s="6" t="s">
        <v>3523</v>
      </c>
    </row>
    <row r="1141" spans="1:2" ht="15.75" x14ac:dyDescent="0.25">
      <c r="A1141" s="6" t="s">
        <v>1231</v>
      </c>
      <c r="B1141" s="6" t="s">
        <v>3524</v>
      </c>
    </row>
    <row r="1142" spans="1:2" ht="15.75" x14ac:dyDescent="0.25">
      <c r="A1142" s="6" t="s">
        <v>1230</v>
      </c>
      <c r="B1142" s="6" t="s">
        <v>3525</v>
      </c>
    </row>
    <row r="1143" spans="1:2" ht="15.75" x14ac:dyDescent="0.25">
      <c r="A1143" s="6" t="s">
        <v>1229</v>
      </c>
      <c r="B1143" s="6" t="s">
        <v>3526</v>
      </c>
    </row>
    <row r="1144" spans="1:2" ht="15.75" x14ac:dyDescent="0.25">
      <c r="A1144" s="6" t="s">
        <v>1228</v>
      </c>
      <c r="B1144" s="6" t="s">
        <v>3527</v>
      </c>
    </row>
    <row r="1145" spans="1:2" ht="15.75" x14ac:dyDescent="0.25">
      <c r="A1145" s="6" t="s">
        <v>1227</v>
      </c>
      <c r="B1145" s="6" t="s">
        <v>3528</v>
      </c>
    </row>
    <row r="1146" spans="1:2" ht="15.75" x14ac:dyDescent="0.25">
      <c r="A1146" s="6" t="s">
        <v>1226</v>
      </c>
      <c r="B1146" s="6" t="s">
        <v>3529</v>
      </c>
    </row>
    <row r="1147" spans="1:2" ht="15.75" x14ac:dyDescent="0.25">
      <c r="A1147" s="6" t="s">
        <v>1225</v>
      </c>
      <c r="B1147" s="6" t="s">
        <v>3530</v>
      </c>
    </row>
    <row r="1148" spans="1:2" ht="15.75" x14ac:dyDescent="0.25">
      <c r="A1148" s="6" t="s">
        <v>1224</v>
      </c>
      <c r="B1148" s="6" t="s">
        <v>3531</v>
      </c>
    </row>
    <row r="1149" spans="1:2" ht="15.75" x14ac:dyDescent="0.25">
      <c r="A1149" s="6" t="s">
        <v>1223</v>
      </c>
      <c r="B1149" s="6" t="s">
        <v>3532</v>
      </c>
    </row>
    <row r="1150" spans="1:2" ht="15.75" x14ac:dyDescent="0.25">
      <c r="A1150" s="6" t="s">
        <v>1222</v>
      </c>
      <c r="B1150" s="6" t="s">
        <v>3533</v>
      </c>
    </row>
    <row r="1151" spans="1:2" ht="15.75" x14ac:dyDescent="0.25">
      <c r="A1151" s="6" t="s">
        <v>1221</v>
      </c>
      <c r="B1151" s="6" t="s">
        <v>3534</v>
      </c>
    </row>
    <row r="1152" spans="1:2" ht="15.75" x14ac:dyDescent="0.25">
      <c r="A1152" s="6" t="s">
        <v>1220</v>
      </c>
      <c r="B1152" s="6" t="s">
        <v>3535</v>
      </c>
    </row>
    <row r="1153" spans="1:2" ht="15.75" x14ac:dyDescent="0.25">
      <c r="A1153" s="6" t="s">
        <v>1219</v>
      </c>
      <c r="B1153" s="6" t="s">
        <v>3536</v>
      </c>
    </row>
    <row r="1154" spans="1:2" ht="15.75" x14ac:dyDescent="0.25">
      <c r="A1154" s="6" t="s">
        <v>1218</v>
      </c>
      <c r="B1154" s="6" t="s">
        <v>3537</v>
      </c>
    </row>
    <row r="1155" spans="1:2" ht="15.75" x14ac:dyDescent="0.25">
      <c r="A1155" s="6" t="s">
        <v>1217</v>
      </c>
      <c r="B1155" s="6" t="s">
        <v>3538</v>
      </c>
    </row>
    <row r="1156" spans="1:2" ht="15.75" x14ac:dyDescent="0.25">
      <c r="A1156" s="6" t="s">
        <v>1216</v>
      </c>
      <c r="B1156" s="6" t="s">
        <v>3539</v>
      </c>
    </row>
    <row r="1157" spans="1:2" ht="15.75" x14ac:dyDescent="0.25">
      <c r="A1157" s="6" t="s">
        <v>1215</v>
      </c>
      <c r="B1157" s="6" t="s">
        <v>3540</v>
      </c>
    </row>
    <row r="1158" spans="1:2" ht="15.75" x14ac:dyDescent="0.25">
      <c r="A1158" s="6" t="s">
        <v>1214</v>
      </c>
      <c r="B1158" s="6" t="s">
        <v>3541</v>
      </c>
    </row>
    <row r="1159" spans="1:2" ht="15.75" x14ac:dyDescent="0.25">
      <c r="A1159" s="6" t="s">
        <v>1213</v>
      </c>
      <c r="B1159" s="6" t="s">
        <v>3542</v>
      </c>
    </row>
    <row r="1160" spans="1:2" ht="15.75" x14ac:dyDescent="0.25">
      <c r="A1160" s="6" t="s">
        <v>1212</v>
      </c>
      <c r="B1160" s="6" t="s">
        <v>3543</v>
      </c>
    </row>
    <row r="1161" spans="1:2" ht="15.75" x14ac:dyDescent="0.25">
      <c r="A1161" s="6" t="s">
        <v>1211</v>
      </c>
      <c r="B1161" s="6" t="s">
        <v>3544</v>
      </c>
    </row>
    <row r="1162" spans="1:2" ht="15.75" x14ac:dyDescent="0.25">
      <c r="A1162" s="6" t="s">
        <v>1210</v>
      </c>
      <c r="B1162" s="6" t="s">
        <v>3545</v>
      </c>
    </row>
    <row r="1163" spans="1:2" ht="15.75" x14ac:dyDescent="0.25">
      <c r="A1163" s="6" t="s">
        <v>1209</v>
      </c>
      <c r="B1163" s="6" t="s">
        <v>3546</v>
      </c>
    </row>
    <row r="1164" spans="1:2" ht="15.75" x14ac:dyDescent="0.25">
      <c r="A1164" s="6" t="s">
        <v>1208</v>
      </c>
      <c r="B1164" s="6" t="s">
        <v>3547</v>
      </c>
    </row>
    <row r="1165" spans="1:2" ht="15.75" x14ac:dyDescent="0.25">
      <c r="A1165" s="6" t="s">
        <v>1207</v>
      </c>
      <c r="B1165" s="6" t="s">
        <v>3548</v>
      </c>
    </row>
    <row r="1166" spans="1:2" ht="15.75" x14ac:dyDescent="0.25">
      <c r="A1166" s="6" t="s">
        <v>1206</v>
      </c>
      <c r="B1166" s="6" t="s">
        <v>3549</v>
      </c>
    </row>
    <row r="1167" spans="1:2" ht="15.75" x14ac:dyDescent="0.25">
      <c r="A1167" s="6" t="s">
        <v>1205</v>
      </c>
      <c r="B1167" s="6" t="s">
        <v>3550</v>
      </c>
    </row>
    <row r="1168" spans="1:2" ht="15.75" x14ac:dyDescent="0.25">
      <c r="A1168" s="6" t="s">
        <v>1204</v>
      </c>
      <c r="B1168" s="6" t="s">
        <v>3551</v>
      </c>
    </row>
    <row r="1169" spans="1:2" ht="15.75" x14ac:dyDescent="0.25">
      <c r="A1169" s="6" t="s">
        <v>1203</v>
      </c>
      <c r="B1169" s="6" t="s">
        <v>3552</v>
      </c>
    </row>
    <row r="1170" spans="1:2" ht="15.75" x14ac:dyDescent="0.25">
      <c r="A1170" s="6" t="s">
        <v>1202</v>
      </c>
      <c r="B1170" s="6" t="s">
        <v>3553</v>
      </c>
    </row>
    <row r="1171" spans="1:2" ht="15.75" x14ac:dyDescent="0.25">
      <c r="A1171" s="6" t="s">
        <v>1201</v>
      </c>
      <c r="B1171" s="6" t="s">
        <v>3554</v>
      </c>
    </row>
    <row r="1172" spans="1:2" ht="15.75" x14ac:dyDescent="0.25">
      <c r="A1172" s="6" t="s">
        <v>1200</v>
      </c>
      <c r="B1172" s="6" t="s">
        <v>3555</v>
      </c>
    </row>
    <row r="1173" spans="1:2" ht="15.75" x14ac:dyDescent="0.25">
      <c r="A1173" s="6" t="s">
        <v>1199</v>
      </c>
      <c r="B1173" s="6" t="s">
        <v>3556</v>
      </c>
    </row>
    <row r="1174" spans="1:2" ht="15.75" x14ac:dyDescent="0.25">
      <c r="A1174" s="6" t="s">
        <v>1198</v>
      </c>
      <c r="B1174" s="6" t="s">
        <v>3557</v>
      </c>
    </row>
    <row r="1175" spans="1:2" ht="15.75" x14ac:dyDescent="0.25">
      <c r="A1175" s="6" t="s">
        <v>1197</v>
      </c>
      <c r="B1175" s="6" t="s">
        <v>3558</v>
      </c>
    </row>
    <row r="1176" spans="1:2" ht="15.75" x14ac:dyDescent="0.25">
      <c r="A1176" s="6" t="s">
        <v>1196</v>
      </c>
      <c r="B1176" s="6" t="s">
        <v>3559</v>
      </c>
    </row>
    <row r="1177" spans="1:2" ht="15.75" x14ac:dyDescent="0.25">
      <c r="A1177" s="6" t="s">
        <v>1195</v>
      </c>
      <c r="B1177" s="6" t="s">
        <v>3560</v>
      </c>
    </row>
    <row r="1178" spans="1:2" ht="15.75" x14ac:dyDescent="0.25">
      <c r="A1178" s="6" t="s">
        <v>1194</v>
      </c>
      <c r="B1178" s="6" t="s">
        <v>3561</v>
      </c>
    </row>
    <row r="1179" spans="1:2" ht="15.75" x14ac:dyDescent="0.25">
      <c r="A1179" s="6" t="s">
        <v>1193</v>
      </c>
      <c r="B1179" s="6" t="s">
        <v>3562</v>
      </c>
    </row>
    <row r="1180" spans="1:2" ht="15.75" x14ac:dyDescent="0.25">
      <c r="A1180" s="6" t="s">
        <v>1192</v>
      </c>
      <c r="B1180" s="6" t="s">
        <v>3563</v>
      </c>
    </row>
    <row r="1181" spans="1:2" ht="15.75" x14ac:dyDescent="0.25">
      <c r="A1181" s="6" t="s">
        <v>1191</v>
      </c>
      <c r="B1181" s="6" t="s">
        <v>3564</v>
      </c>
    </row>
    <row r="1182" spans="1:2" ht="15.75" x14ac:dyDescent="0.25">
      <c r="A1182" s="6" t="s">
        <v>1190</v>
      </c>
      <c r="B1182" s="6" t="s">
        <v>3565</v>
      </c>
    </row>
    <row r="1183" spans="1:2" ht="15.75" x14ac:dyDescent="0.25">
      <c r="A1183" s="6" t="s">
        <v>1189</v>
      </c>
      <c r="B1183" s="6" t="s">
        <v>3566</v>
      </c>
    </row>
    <row r="1184" spans="1:2" ht="15.75" x14ac:dyDescent="0.25">
      <c r="A1184" s="6" t="s">
        <v>1188</v>
      </c>
      <c r="B1184" s="6" t="s">
        <v>3567</v>
      </c>
    </row>
    <row r="1185" spans="1:2" ht="15.75" x14ac:dyDescent="0.25">
      <c r="A1185" s="6" t="s">
        <v>1187</v>
      </c>
      <c r="B1185" s="6" t="s">
        <v>3568</v>
      </c>
    </row>
    <row r="1186" spans="1:2" ht="15.75" x14ac:dyDescent="0.25">
      <c r="A1186" s="6" t="s">
        <v>1186</v>
      </c>
      <c r="B1186" s="6" t="s">
        <v>3569</v>
      </c>
    </row>
    <row r="1187" spans="1:2" ht="15.75" x14ac:dyDescent="0.25">
      <c r="A1187" s="6" t="s">
        <v>1185</v>
      </c>
      <c r="B1187" s="6" t="s">
        <v>3570</v>
      </c>
    </row>
    <row r="1188" spans="1:2" ht="15.75" x14ac:dyDescent="0.25">
      <c r="A1188" s="6" t="s">
        <v>1184</v>
      </c>
      <c r="B1188" s="6" t="s">
        <v>3571</v>
      </c>
    </row>
    <row r="1189" spans="1:2" ht="15.75" x14ac:dyDescent="0.25">
      <c r="A1189" s="6" t="s">
        <v>1183</v>
      </c>
      <c r="B1189" s="6" t="s">
        <v>3572</v>
      </c>
    </row>
    <row r="1190" spans="1:2" ht="15.75" x14ac:dyDescent="0.25">
      <c r="A1190" s="6" t="s">
        <v>1182</v>
      </c>
      <c r="B1190" s="6" t="s">
        <v>3573</v>
      </c>
    </row>
    <row r="1191" spans="1:2" ht="15.75" x14ac:dyDescent="0.25">
      <c r="A1191" s="6" t="s">
        <v>1181</v>
      </c>
      <c r="B1191" s="6" t="s">
        <v>3574</v>
      </c>
    </row>
    <row r="1192" spans="1:2" ht="15.75" x14ac:dyDescent="0.25">
      <c r="A1192" s="6" t="s">
        <v>1180</v>
      </c>
      <c r="B1192" s="6" t="s">
        <v>3575</v>
      </c>
    </row>
    <row r="1193" spans="1:2" ht="15.75" x14ac:dyDescent="0.25">
      <c r="A1193" s="6" t="s">
        <v>1179</v>
      </c>
      <c r="B1193" s="6" t="s">
        <v>3576</v>
      </c>
    </row>
    <row r="1194" spans="1:2" ht="15.75" x14ac:dyDescent="0.25">
      <c r="A1194" s="6" t="s">
        <v>1178</v>
      </c>
      <c r="B1194" s="6" t="s">
        <v>3577</v>
      </c>
    </row>
    <row r="1195" spans="1:2" ht="15.75" x14ac:dyDescent="0.25">
      <c r="A1195" s="6" t="s">
        <v>1177</v>
      </c>
      <c r="B1195" s="6" t="s">
        <v>3578</v>
      </c>
    </row>
    <row r="1196" spans="1:2" ht="15.75" x14ac:dyDescent="0.25">
      <c r="A1196" s="6" t="s">
        <v>1176</v>
      </c>
      <c r="B1196" s="6" t="s">
        <v>3579</v>
      </c>
    </row>
    <row r="1197" spans="1:2" ht="15.75" x14ac:dyDescent="0.25">
      <c r="A1197" s="6" t="s">
        <v>1175</v>
      </c>
      <c r="B1197" s="6" t="s">
        <v>3580</v>
      </c>
    </row>
    <row r="1198" spans="1:2" ht="15.75" x14ac:dyDescent="0.25">
      <c r="A1198" s="6" t="s">
        <v>1174</v>
      </c>
      <c r="B1198" s="6" t="s">
        <v>3581</v>
      </c>
    </row>
    <row r="1199" spans="1:2" ht="15.75" x14ac:dyDescent="0.25">
      <c r="A1199" s="6" t="s">
        <v>1173</v>
      </c>
      <c r="B1199" s="6" t="s">
        <v>3582</v>
      </c>
    </row>
    <row r="1200" spans="1:2" ht="15.75" x14ac:dyDescent="0.25">
      <c r="A1200" s="6" t="s">
        <v>1172</v>
      </c>
      <c r="B1200" s="6" t="s">
        <v>3583</v>
      </c>
    </row>
    <row r="1201" spans="1:2" ht="15.75" x14ac:dyDescent="0.25">
      <c r="A1201" s="6" t="s">
        <v>1171</v>
      </c>
      <c r="B1201" s="6" t="s">
        <v>3584</v>
      </c>
    </row>
    <row r="1202" spans="1:2" ht="15.75" x14ac:dyDescent="0.25">
      <c r="A1202" s="6" t="s">
        <v>1170</v>
      </c>
      <c r="B1202" s="6" t="s">
        <v>3585</v>
      </c>
    </row>
    <row r="1203" spans="1:2" ht="15.75" x14ac:dyDescent="0.25">
      <c r="A1203" s="6" t="s">
        <v>1169</v>
      </c>
      <c r="B1203" s="6" t="s">
        <v>3586</v>
      </c>
    </row>
    <row r="1204" spans="1:2" ht="15.75" x14ac:dyDescent="0.25">
      <c r="A1204" s="6" t="s">
        <v>1168</v>
      </c>
      <c r="B1204" s="6" t="s">
        <v>3587</v>
      </c>
    </row>
    <row r="1205" spans="1:2" ht="15.75" x14ac:dyDescent="0.25">
      <c r="A1205" s="6" t="s">
        <v>1167</v>
      </c>
      <c r="B1205" s="6" t="s">
        <v>3588</v>
      </c>
    </row>
    <row r="1206" spans="1:2" ht="15.75" x14ac:dyDescent="0.25">
      <c r="A1206" s="6" t="s">
        <v>1166</v>
      </c>
      <c r="B1206" s="6" t="s">
        <v>3589</v>
      </c>
    </row>
    <row r="1207" spans="1:2" ht="15.75" x14ac:dyDescent="0.25">
      <c r="A1207" s="6" t="s">
        <v>1165</v>
      </c>
      <c r="B1207" s="6" t="s">
        <v>3590</v>
      </c>
    </row>
    <row r="1208" spans="1:2" ht="15.75" x14ac:dyDescent="0.25">
      <c r="A1208" s="6" t="s">
        <v>1164</v>
      </c>
      <c r="B1208" s="6" t="s">
        <v>3591</v>
      </c>
    </row>
    <row r="1209" spans="1:2" ht="15.75" x14ac:dyDescent="0.25">
      <c r="A1209" s="6" t="s">
        <v>1163</v>
      </c>
      <c r="B1209" s="6" t="s">
        <v>3592</v>
      </c>
    </row>
    <row r="1210" spans="1:2" ht="15.75" x14ac:dyDescent="0.25">
      <c r="A1210" s="6" t="s">
        <v>1162</v>
      </c>
      <c r="B1210" s="6" t="s">
        <v>3593</v>
      </c>
    </row>
    <row r="1211" spans="1:2" ht="15.75" x14ac:dyDescent="0.25">
      <c r="A1211" s="6" t="s">
        <v>1161</v>
      </c>
      <c r="B1211" s="6" t="s">
        <v>3594</v>
      </c>
    </row>
    <row r="1212" spans="1:2" ht="15.75" x14ac:dyDescent="0.25">
      <c r="A1212" s="6" t="s">
        <v>1160</v>
      </c>
      <c r="B1212" s="6" t="s">
        <v>3595</v>
      </c>
    </row>
    <row r="1213" spans="1:2" ht="15.75" x14ac:dyDescent="0.25">
      <c r="A1213" s="6" t="s">
        <v>1159</v>
      </c>
      <c r="B1213" s="6" t="s">
        <v>3596</v>
      </c>
    </row>
    <row r="1214" spans="1:2" ht="15.75" x14ac:dyDescent="0.25">
      <c r="A1214" s="6" t="s">
        <v>1158</v>
      </c>
      <c r="B1214" s="6" t="s">
        <v>3597</v>
      </c>
    </row>
    <row r="1215" spans="1:2" ht="15.75" x14ac:dyDescent="0.25">
      <c r="A1215" s="6" t="s">
        <v>1157</v>
      </c>
      <c r="B1215" s="6" t="s">
        <v>3598</v>
      </c>
    </row>
    <row r="1216" spans="1:2" ht="15.75" x14ac:dyDescent="0.25">
      <c r="A1216" s="6" t="s">
        <v>1156</v>
      </c>
      <c r="B1216" s="6" t="s">
        <v>3599</v>
      </c>
    </row>
    <row r="1217" spans="1:2" ht="15.75" x14ac:dyDescent="0.25">
      <c r="A1217" s="6" t="s">
        <v>1155</v>
      </c>
      <c r="B1217" s="6" t="s">
        <v>3600</v>
      </c>
    </row>
    <row r="1218" spans="1:2" ht="15.75" x14ac:dyDescent="0.25">
      <c r="A1218" s="6" t="s">
        <v>1154</v>
      </c>
      <c r="B1218" s="6" t="s">
        <v>3601</v>
      </c>
    </row>
    <row r="1219" spans="1:2" ht="15.75" x14ac:dyDescent="0.25">
      <c r="A1219" s="6" t="s">
        <v>1153</v>
      </c>
      <c r="B1219" s="6" t="s">
        <v>3602</v>
      </c>
    </row>
    <row r="1220" spans="1:2" ht="15.75" x14ac:dyDescent="0.25">
      <c r="A1220" s="6" t="s">
        <v>1152</v>
      </c>
      <c r="B1220" s="6" t="s">
        <v>3603</v>
      </c>
    </row>
    <row r="1221" spans="1:2" ht="15.75" x14ac:dyDescent="0.25">
      <c r="A1221" s="6" t="s">
        <v>1151</v>
      </c>
      <c r="B1221" s="6" t="s">
        <v>3604</v>
      </c>
    </row>
    <row r="1222" spans="1:2" ht="15.75" x14ac:dyDescent="0.25">
      <c r="A1222" s="6" t="s">
        <v>1150</v>
      </c>
      <c r="B1222" s="6" t="s">
        <v>3605</v>
      </c>
    </row>
    <row r="1223" spans="1:2" ht="15.75" x14ac:dyDescent="0.25">
      <c r="A1223" s="6" t="s">
        <v>1149</v>
      </c>
      <c r="B1223" s="6" t="s">
        <v>3606</v>
      </c>
    </row>
    <row r="1224" spans="1:2" ht="15.75" x14ac:dyDescent="0.25">
      <c r="A1224" s="6" t="s">
        <v>1148</v>
      </c>
      <c r="B1224" s="6" t="s">
        <v>3607</v>
      </c>
    </row>
    <row r="1225" spans="1:2" ht="15.75" x14ac:dyDescent="0.25">
      <c r="A1225" s="6" t="s">
        <v>1147</v>
      </c>
      <c r="B1225" s="6" t="s">
        <v>3608</v>
      </c>
    </row>
    <row r="1226" spans="1:2" ht="15.75" x14ac:dyDescent="0.25">
      <c r="A1226" s="6" t="s">
        <v>1146</v>
      </c>
      <c r="B1226" s="6" t="s">
        <v>3609</v>
      </c>
    </row>
    <row r="1227" spans="1:2" ht="15.75" x14ac:dyDescent="0.25">
      <c r="A1227" s="6" t="s">
        <v>1145</v>
      </c>
      <c r="B1227" s="6" t="s">
        <v>3610</v>
      </c>
    </row>
    <row r="1228" spans="1:2" ht="15.75" x14ac:dyDescent="0.25">
      <c r="A1228" s="6" t="s">
        <v>1144</v>
      </c>
      <c r="B1228" s="6" t="s">
        <v>3611</v>
      </c>
    </row>
    <row r="1229" spans="1:2" ht="15.75" x14ac:dyDescent="0.25">
      <c r="A1229" s="6" t="s">
        <v>1143</v>
      </c>
      <c r="B1229" s="6" t="s">
        <v>3612</v>
      </c>
    </row>
    <row r="1230" spans="1:2" ht="15.75" x14ac:dyDescent="0.25">
      <c r="A1230" s="6" t="s">
        <v>1142</v>
      </c>
      <c r="B1230" s="6" t="s">
        <v>3613</v>
      </c>
    </row>
    <row r="1231" spans="1:2" ht="15.75" x14ac:dyDescent="0.25">
      <c r="A1231" s="6" t="s">
        <v>1141</v>
      </c>
      <c r="B1231" s="6" t="s">
        <v>3614</v>
      </c>
    </row>
    <row r="1232" spans="1:2" ht="15.75" x14ac:dyDescent="0.25">
      <c r="A1232" s="6" t="s">
        <v>1140</v>
      </c>
      <c r="B1232" s="6" t="s">
        <v>3615</v>
      </c>
    </row>
    <row r="1233" spans="1:2" ht="15.75" x14ac:dyDescent="0.25">
      <c r="A1233" s="6" t="s">
        <v>1139</v>
      </c>
      <c r="B1233" s="6" t="s">
        <v>3616</v>
      </c>
    </row>
    <row r="1234" spans="1:2" ht="15.75" x14ac:dyDescent="0.25">
      <c r="A1234" s="6" t="s">
        <v>1138</v>
      </c>
      <c r="B1234" s="6" t="s">
        <v>3617</v>
      </c>
    </row>
    <row r="1235" spans="1:2" ht="15.75" x14ac:dyDescent="0.25">
      <c r="A1235" s="6" t="s">
        <v>1137</v>
      </c>
      <c r="B1235" s="6" t="s">
        <v>3618</v>
      </c>
    </row>
    <row r="1236" spans="1:2" ht="15.75" x14ac:dyDescent="0.25">
      <c r="A1236" s="6" t="s">
        <v>1136</v>
      </c>
      <c r="B1236" s="6" t="s">
        <v>3619</v>
      </c>
    </row>
    <row r="1237" spans="1:2" ht="15.75" x14ac:dyDescent="0.25">
      <c r="A1237" s="6" t="s">
        <v>1135</v>
      </c>
      <c r="B1237" s="6" t="s">
        <v>3620</v>
      </c>
    </row>
    <row r="1238" spans="1:2" ht="15.75" x14ac:dyDescent="0.25">
      <c r="A1238" s="6" t="s">
        <v>1134</v>
      </c>
      <c r="B1238" s="6" t="s">
        <v>3621</v>
      </c>
    </row>
    <row r="1239" spans="1:2" ht="15.75" x14ac:dyDescent="0.25">
      <c r="A1239" s="6" t="s">
        <v>1133</v>
      </c>
      <c r="B1239" s="6" t="s">
        <v>3622</v>
      </c>
    </row>
    <row r="1240" spans="1:2" ht="15.75" x14ac:dyDescent="0.25">
      <c r="A1240" s="6" t="s">
        <v>1132</v>
      </c>
      <c r="B1240" s="6" t="s">
        <v>3623</v>
      </c>
    </row>
    <row r="1241" spans="1:2" ht="15.75" x14ac:dyDescent="0.25">
      <c r="A1241" s="6" t="s">
        <v>1131</v>
      </c>
      <c r="B1241" s="6" t="s">
        <v>3624</v>
      </c>
    </row>
    <row r="1242" spans="1:2" ht="15.75" x14ac:dyDescent="0.25">
      <c r="A1242" s="6" t="s">
        <v>1130</v>
      </c>
      <c r="B1242" s="6" t="s">
        <v>3625</v>
      </c>
    </row>
    <row r="1243" spans="1:2" ht="15.75" x14ac:dyDescent="0.25">
      <c r="A1243" s="6" t="s">
        <v>1129</v>
      </c>
      <c r="B1243" s="6" t="s">
        <v>3626</v>
      </c>
    </row>
    <row r="1244" spans="1:2" ht="15.75" x14ac:dyDescent="0.25">
      <c r="A1244" s="6" t="s">
        <v>1128</v>
      </c>
      <c r="B1244" s="6" t="s">
        <v>3627</v>
      </c>
    </row>
    <row r="1245" spans="1:2" ht="15.75" x14ac:dyDescent="0.25">
      <c r="A1245" s="6" t="s">
        <v>1127</v>
      </c>
      <c r="B1245" s="6" t="s">
        <v>3628</v>
      </c>
    </row>
    <row r="1246" spans="1:2" ht="15.75" x14ac:dyDescent="0.25">
      <c r="A1246" s="6" t="s">
        <v>1126</v>
      </c>
      <c r="B1246" s="6" t="s">
        <v>3629</v>
      </c>
    </row>
    <row r="1247" spans="1:2" ht="15.75" x14ac:dyDescent="0.25">
      <c r="A1247" s="6" t="s">
        <v>1125</v>
      </c>
      <c r="B1247" s="6" t="s">
        <v>3630</v>
      </c>
    </row>
    <row r="1248" spans="1:2" ht="15.75" x14ac:dyDescent="0.25">
      <c r="A1248" s="6" t="s">
        <v>1124</v>
      </c>
      <c r="B1248" s="6" t="s">
        <v>3631</v>
      </c>
    </row>
    <row r="1249" spans="1:2" ht="15.75" x14ac:dyDescent="0.25">
      <c r="A1249" s="6" t="s">
        <v>1123</v>
      </c>
      <c r="B1249" s="6" t="s">
        <v>3632</v>
      </c>
    </row>
    <row r="1250" spans="1:2" ht="15.75" x14ac:dyDescent="0.25">
      <c r="A1250" s="6" t="s">
        <v>1122</v>
      </c>
      <c r="B1250" s="6" t="s">
        <v>3633</v>
      </c>
    </row>
    <row r="1251" spans="1:2" ht="15.75" x14ac:dyDescent="0.25">
      <c r="A1251" s="6" t="s">
        <v>1121</v>
      </c>
      <c r="B1251" s="6" t="s">
        <v>3634</v>
      </c>
    </row>
    <row r="1252" spans="1:2" ht="15.75" x14ac:dyDescent="0.25">
      <c r="A1252" s="6" t="s">
        <v>1120</v>
      </c>
      <c r="B1252" s="6" t="s">
        <v>3635</v>
      </c>
    </row>
    <row r="1253" spans="1:2" ht="15.75" x14ac:dyDescent="0.25">
      <c r="A1253" s="6" t="s">
        <v>1119</v>
      </c>
      <c r="B1253" s="6" t="s">
        <v>3636</v>
      </c>
    </row>
    <row r="1254" spans="1:2" ht="15.75" x14ac:dyDescent="0.25">
      <c r="A1254" s="6" t="s">
        <v>1118</v>
      </c>
      <c r="B1254" s="6" t="s">
        <v>3637</v>
      </c>
    </row>
    <row r="1255" spans="1:2" ht="15.75" x14ac:dyDescent="0.25">
      <c r="A1255" s="6" t="s">
        <v>1117</v>
      </c>
      <c r="B1255" s="6" t="s">
        <v>3638</v>
      </c>
    </row>
    <row r="1256" spans="1:2" ht="15.75" x14ac:dyDescent="0.25">
      <c r="A1256" s="6" t="s">
        <v>1116</v>
      </c>
      <c r="B1256" s="6" t="s">
        <v>3639</v>
      </c>
    </row>
    <row r="1257" spans="1:2" ht="15.75" x14ac:dyDescent="0.25">
      <c r="A1257" s="6" t="s">
        <v>1115</v>
      </c>
      <c r="B1257" s="6" t="s">
        <v>3640</v>
      </c>
    </row>
    <row r="1258" spans="1:2" ht="15.75" x14ac:dyDescent="0.25">
      <c r="A1258" s="6" t="s">
        <v>1114</v>
      </c>
      <c r="B1258" s="6" t="s">
        <v>3641</v>
      </c>
    </row>
    <row r="1259" spans="1:2" ht="15.75" x14ac:dyDescent="0.25">
      <c r="A1259" s="6" t="s">
        <v>1113</v>
      </c>
      <c r="B1259" s="6" t="s">
        <v>3642</v>
      </c>
    </row>
    <row r="1260" spans="1:2" ht="15.75" x14ac:dyDescent="0.25">
      <c r="A1260" s="6" t="s">
        <v>1112</v>
      </c>
      <c r="B1260" s="6" t="s">
        <v>3643</v>
      </c>
    </row>
    <row r="1261" spans="1:2" ht="15.75" x14ac:dyDescent="0.25">
      <c r="A1261" s="6" t="s">
        <v>1111</v>
      </c>
      <c r="B1261" s="6" t="s">
        <v>3644</v>
      </c>
    </row>
    <row r="1262" spans="1:2" ht="15.75" x14ac:dyDescent="0.25">
      <c r="A1262" s="6" t="s">
        <v>1110</v>
      </c>
      <c r="B1262" s="6" t="s">
        <v>3645</v>
      </c>
    </row>
    <row r="1263" spans="1:2" ht="15.75" x14ac:dyDescent="0.25">
      <c r="A1263" s="6" t="s">
        <v>1109</v>
      </c>
      <c r="B1263" s="6" t="s">
        <v>3646</v>
      </c>
    </row>
    <row r="1264" spans="1:2" ht="15.75" x14ac:dyDescent="0.25">
      <c r="A1264" s="6" t="s">
        <v>1108</v>
      </c>
      <c r="B1264" s="6" t="s">
        <v>3647</v>
      </c>
    </row>
    <row r="1265" spans="1:2" ht="15.75" x14ac:dyDescent="0.25">
      <c r="A1265" s="6" t="s">
        <v>1107</v>
      </c>
      <c r="B1265" s="6" t="s">
        <v>3648</v>
      </c>
    </row>
    <row r="1266" spans="1:2" ht="15.75" x14ac:dyDescent="0.25">
      <c r="A1266" s="6" t="s">
        <v>1106</v>
      </c>
      <c r="B1266" s="6" t="s">
        <v>3649</v>
      </c>
    </row>
    <row r="1267" spans="1:2" ht="15.75" x14ac:dyDescent="0.25">
      <c r="A1267" s="6" t="s">
        <v>1105</v>
      </c>
      <c r="B1267" s="6" t="s">
        <v>3650</v>
      </c>
    </row>
    <row r="1268" spans="1:2" ht="15.75" x14ac:dyDescent="0.25">
      <c r="A1268" s="6" t="s">
        <v>1104</v>
      </c>
      <c r="B1268" s="6" t="s">
        <v>3651</v>
      </c>
    </row>
    <row r="1269" spans="1:2" ht="15.75" x14ac:dyDescent="0.25">
      <c r="A1269" s="6" t="s">
        <v>1103</v>
      </c>
      <c r="B1269" s="6" t="s">
        <v>3652</v>
      </c>
    </row>
    <row r="1270" spans="1:2" ht="15.75" x14ac:dyDescent="0.25">
      <c r="A1270" s="6" t="s">
        <v>1102</v>
      </c>
      <c r="B1270" s="6" t="s">
        <v>3653</v>
      </c>
    </row>
    <row r="1271" spans="1:2" ht="15.75" x14ac:dyDescent="0.25">
      <c r="A1271" s="6" t="s">
        <v>1101</v>
      </c>
      <c r="B1271" s="6" t="s">
        <v>3654</v>
      </c>
    </row>
    <row r="1272" spans="1:2" ht="15.75" x14ac:dyDescent="0.25">
      <c r="A1272" s="6" t="s">
        <v>1100</v>
      </c>
      <c r="B1272" s="6" t="s">
        <v>3655</v>
      </c>
    </row>
    <row r="1273" spans="1:2" ht="15.75" x14ac:dyDescent="0.25">
      <c r="A1273" s="6" t="s">
        <v>1099</v>
      </c>
      <c r="B1273" s="6" t="s">
        <v>3656</v>
      </c>
    </row>
    <row r="1274" spans="1:2" ht="15.75" x14ac:dyDescent="0.25">
      <c r="A1274" s="6" t="s">
        <v>1098</v>
      </c>
      <c r="B1274" s="6" t="s">
        <v>3657</v>
      </c>
    </row>
    <row r="1275" spans="1:2" ht="15.75" x14ac:dyDescent="0.25">
      <c r="A1275" s="6" t="s">
        <v>1097</v>
      </c>
      <c r="B1275" s="6" t="s">
        <v>3658</v>
      </c>
    </row>
    <row r="1276" spans="1:2" ht="15.75" x14ac:dyDescent="0.25">
      <c r="A1276" s="6" t="s">
        <v>1096</v>
      </c>
      <c r="B1276" s="6" t="s">
        <v>3659</v>
      </c>
    </row>
    <row r="1277" spans="1:2" ht="15.75" x14ac:dyDescent="0.25">
      <c r="A1277" s="6" t="s">
        <v>1095</v>
      </c>
      <c r="B1277" s="6" t="s">
        <v>3660</v>
      </c>
    </row>
    <row r="1278" spans="1:2" ht="15.75" x14ac:dyDescent="0.25">
      <c r="A1278" s="6" t="s">
        <v>1094</v>
      </c>
      <c r="B1278" s="6" t="s">
        <v>3661</v>
      </c>
    </row>
    <row r="1279" spans="1:2" ht="15.75" x14ac:dyDescent="0.25">
      <c r="A1279" s="6" t="s">
        <v>1093</v>
      </c>
      <c r="B1279" s="6" t="s">
        <v>3662</v>
      </c>
    </row>
    <row r="1280" spans="1:2" ht="15.75" x14ac:dyDescent="0.25">
      <c r="A1280" s="6" t="s">
        <v>1092</v>
      </c>
      <c r="B1280" s="6" t="s">
        <v>3663</v>
      </c>
    </row>
    <row r="1281" spans="1:2" ht="15.75" x14ac:dyDescent="0.25">
      <c r="A1281" s="6" t="s">
        <v>1091</v>
      </c>
      <c r="B1281" s="6" t="s">
        <v>3664</v>
      </c>
    </row>
    <row r="1282" spans="1:2" ht="15.75" x14ac:dyDescent="0.25">
      <c r="A1282" s="6" t="s">
        <v>1090</v>
      </c>
      <c r="B1282" s="6" t="s">
        <v>3665</v>
      </c>
    </row>
    <row r="1283" spans="1:2" ht="15.75" x14ac:dyDescent="0.25">
      <c r="A1283" s="6" t="s">
        <v>1089</v>
      </c>
      <c r="B1283" s="6" t="s">
        <v>3666</v>
      </c>
    </row>
    <row r="1284" spans="1:2" ht="15.75" x14ac:dyDescent="0.25">
      <c r="A1284" s="6" t="s">
        <v>1088</v>
      </c>
      <c r="B1284" s="6" t="s">
        <v>3667</v>
      </c>
    </row>
    <row r="1285" spans="1:2" ht="15.75" x14ac:dyDescent="0.25">
      <c r="A1285" s="6" t="s">
        <v>1087</v>
      </c>
      <c r="B1285" s="6" t="s">
        <v>3668</v>
      </c>
    </row>
    <row r="1286" spans="1:2" ht="15.75" x14ac:dyDescent="0.25">
      <c r="A1286" s="6" t="s">
        <v>1086</v>
      </c>
      <c r="B1286" s="6" t="s">
        <v>3669</v>
      </c>
    </row>
    <row r="1287" spans="1:2" ht="15.75" x14ac:dyDescent="0.25">
      <c r="A1287" s="6" t="s">
        <v>1085</v>
      </c>
      <c r="B1287" s="6" t="s">
        <v>3670</v>
      </c>
    </row>
    <row r="1288" spans="1:2" ht="15.75" x14ac:dyDescent="0.25">
      <c r="A1288" s="6" t="s">
        <v>1084</v>
      </c>
      <c r="B1288" s="6" t="s">
        <v>3671</v>
      </c>
    </row>
    <row r="1289" spans="1:2" ht="15.75" x14ac:dyDescent="0.25">
      <c r="A1289" s="6" t="s">
        <v>1083</v>
      </c>
      <c r="B1289" s="6" t="s">
        <v>3672</v>
      </c>
    </row>
    <row r="1290" spans="1:2" ht="15.75" x14ac:dyDescent="0.25">
      <c r="A1290" s="6" t="s">
        <v>1082</v>
      </c>
      <c r="B1290" s="6" t="s">
        <v>3673</v>
      </c>
    </row>
    <row r="1291" spans="1:2" ht="15.75" x14ac:dyDescent="0.25">
      <c r="A1291" s="6" t="s">
        <v>1081</v>
      </c>
      <c r="B1291" s="6" t="s">
        <v>3674</v>
      </c>
    </row>
    <row r="1292" spans="1:2" ht="15.75" x14ac:dyDescent="0.25">
      <c r="A1292" s="6" t="s">
        <v>1080</v>
      </c>
      <c r="B1292" s="6" t="s">
        <v>3675</v>
      </c>
    </row>
    <row r="1293" spans="1:2" ht="15.75" x14ac:dyDescent="0.25">
      <c r="A1293" s="6" t="s">
        <v>1079</v>
      </c>
      <c r="B1293" s="6" t="s">
        <v>3676</v>
      </c>
    </row>
    <row r="1294" spans="1:2" ht="15.75" x14ac:dyDescent="0.25">
      <c r="A1294" s="6" t="s">
        <v>1078</v>
      </c>
      <c r="B1294" s="6" t="s">
        <v>3677</v>
      </c>
    </row>
    <row r="1295" spans="1:2" ht="15.75" x14ac:dyDescent="0.25">
      <c r="A1295" s="6" t="s">
        <v>1077</v>
      </c>
      <c r="B1295" s="6" t="s">
        <v>3678</v>
      </c>
    </row>
    <row r="1296" spans="1:2" ht="15.75" x14ac:dyDescent="0.25">
      <c r="A1296" s="6" t="s">
        <v>1076</v>
      </c>
      <c r="B1296" s="6" t="s">
        <v>3679</v>
      </c>
    </row>
    <row r="1297" spans="1:2" ht="15.75" x14ac:dyDescent="0.25">
      <c r="A1297" s="6" t="s">
        <v>1075</v>
      </c>
      <c r="B1297" s="6" t="s">
        <v>3680</v>
      </c>
    </row>
    <row r="1298" spans="1:2" ht="15.75" x14ac:dyDescent="0.25">
      <c r="A1298" s="6" t="s">
        <v>1074</v>
      </c>
      <c r="B1298" s="6" t="s">
        <v>3681</v>
      </c>
    </row>
    <row r="1299" spans="1:2" ht="15.75" x14ac:dyDescent="0.25">
      <c r="A1299" s="6" t="s">
        <v>1073</v>
      </c>
      <c r="B1299" s="6" t="s">
        <v>3682</v>
      </c>
    </row>
    <row r="1300" spans="1:2" ht="15.75" x14ac:dyDescent="0.25">
      <c r="A1300" s="6" t="s">
        <v>1072</v>
      </c>
      <c r="B1300" s="6" t="s">
        <v>3683</v>
      </c>
    </row>
    <row r="1301" spans="1:2" ht="15.75" x14ac:dyDescent="0.25">
      <c r="A1301" s="6" t="s">
        <v>1071</v>
      </c>
      <c r="B1301" s="6" t="s">
        <v>3684</v>
      </c>
    </row>
    <row r="1302" spans="1:2" ht="15.75" x14ac:dyDescent="0.25">
      <c r="A1302" s="6" t="s">
        <v>1070</v>
      </c>
      <c r="B1302" s="6" t="s">
        <v>3685</v>
      </c>
    </row>
    <row r="1303" spans="1:2" ht="15.75" x14ac:dyDescent="0.25">
      <c r="A1303" s="6" t="s">
        <v>1069</v>
      </c>
      <c r="B1303" s="6" t="s">
        <v>3686</v>
      </c>
    </row>
    <row r="1304" spans="1:2" ht="15.75" x14ac:dyDescent="0.25">
      <c r="A1304" s="6" t="s">
        <v>1068</v>
      </c>
      <c r="B1304" s="6" t="s">
        <v>3687</v>
      </c>
    </row>
    <row r="1305" spans="1:2" ht="15.75" x14ac:dyDescent="0.25">
      <c r="A1305" s="6" t="s">
        <v>1067</v>
      </c>
      <c r="B1305" s="6" t="s">
        <v>3688</v>
      </c>
    </row>
    <row r="1306" spans="1:2" ht="15.75" x14ac:dyDescent="0.25">
      <c r="A1306" s="6" t="s">
        <v>1066</v>
      </c>
      <c r="B1306" s="6" t="s">
        <v>3689</v>
      </c>
    </row>
    <row r="1307" spans="1:2" ht="15.75" x14ac:dyDescent="0.25">
      <c r="A1307" s="6" t="s">
        <v>1065</v>
      </c>
      <c r="B1307" s="6" t="s">
        <v>3690</v>
      </c>
    </row>
    <row r="1308" spans="1:2" ht="15.75" x14ac:dyDescent="0.25">
      <c r="A1308" s="6" t="s">
        <v>1064</v>
      </c>
      <c r="B1308" s="6" t="s">
        <v>3691</v>
      </c>
    </row>
    <row r="1309" spans="1:2" ht="15.75" x14ac:dyDescent="0.25">
      <c r="A1309" s="6" t="s">
        <v>1063</v>
      </c>
      <c r="B1309" s="6" t="s">
        <v>3692</v>
      </c>
    </row>
    <row r="1310" spans="1:2" ht="15.75" x14ac:dyDescent="0.25">
      <c r="A1310" s="6" t="s">
        <v>1062</v>
      </c>
      <c r="B1310" s="6" t="s">
        <v>3693</v>
      </c>
    </row>
    <row r="1311" spans="1:2" ht="15.75" x14ac:dyDescent="0.25">
      <c r="A1311" s="6" t="s">
        <v>1061</v>
      </c>
      <c r="B1311" s="6" t="s">
        <v>3694</v>
      </c>
    </row>
    <row r="1312" spans="1:2" ht="15.75" x14ac:dyDescent="0.25">
      <c r="A1312" s="6" t="s">
        <v>1060</v>
      </c>
      <c r="B1312" s="6" t="s">
        <v>3695</v>
      </c>
    </row>
    <row r="1313" spans="1:2" ht="15.75" x14ac:dyDescent="0.25">
      <c r="A1313" s="6" t="s">
        <v>1059</v>
      </c>
      <c r="B1313" s="6" t="s">
        <v>3696</v>
      </c>
    </row>
    <row r="1314" spans="1:2" ht="15.75" x14ac:dyDescent="0.25">
      <c r="A1314" s="6" t="s">
        <v>1058</v>
      </c>
      <c r="B1314" s="6" t="s">
        <v>3697</v>
      </c>
    </row>
    <row r="1315" spans="1:2" ht="15.75" x14ac:dyDescent="0.25">
      <c r="A1315" s="6" t="s">
        <v>1057</v>
      </c>
      <c r="B1315" s="6" t="s">
        <v>3698</v>
      </c>
    </row>
    <row r="1316" spans="1:2" ht="15.75" x14ac:dyDescent="0.25">
      <c r="A1316" s="6" t="s">
        <v>1056</v>
      </c>
      <c r="B1316" s="6" t="s">
        <v>3699</v>
      </c>
    </row>
    <row r="1317" spans="1:2" ht="15.75" x14ac:dyDescent="0.25">
      <c r="A1317" s="6" t="s">
        <v>1055</v>
      </c>
      <c r="B1317" s="6" t="s">
        <v>3700</v>
      </c>
    </row>
    <row r="1318" spans="1:2" ht="15.75" x14ac:dyDescent="0.25">
      <c r="A1318" s="6" t="s">
        <v>1054</v>
      </c>
      <c r="B1318" s="6" t="s">
        <v>3701</v>
      </c>
    </row>
    <row r="1319" spans="1:2" ht="15.75" x14ac:dyDescent="0.25">
      <c r="A1319" s="6" t="s">
        <v>1053</v>
      </c>
      <c r="B1319" s="6" t="s">
        <v>3702</v>
      </c>
    </row>
    <row r="1320" spans="1:2" ht="15.75" x14ac:dyDescent="0.25">
      <c r="A1320" s="6" t="s">
        <v>1052</v>
      </c>
      <c r="B1320" s="6" t="s">
        <v>3703</v>
      </c>
    </row>
    <row r="1321" spans="1:2" ht="15.75" x14ac:dyDescent="0.25">
      <c r="A1321" s="6" t="s">
        <v>1051</v>
      </c>
      <c r="B1321" s="6" t="s">
        <v>3704</v>
      </c>
    </row>
    <row r="1322" spans="1:2" ht="15.75" x14ac:dyDescent="0.25">
      <c r="A1322" s="6" t="s">
        <v>1050</v>
      </c>
      <c r="B1322" s="6" t="s">
        <v>3705</v>
      </c>
    </row>
    <row r="1323" spans="1:2" ht="15.75" x14ac:dyDescent="0.25">
      <c r="A1323" s="6" t="s">
        <v>1049</v>
      </c>
      <c r="B1323" s="6" t="s">
        <v>3706</v>
      </c>
    </row>
    <row r="1324" spans="1:2" ht="15.75" x14ac:dyDescent="0.25">
      <c r="A1324" s="6" t="s">
        <v>1048</v>
      </c>
      <c r="B1324" s="6" t="s">
        <v>3707</v>
      </c>
    </row>
    <row r="1325" spans="1:2" ht="15.75" x14ac:dyDescent="0.25">
      <c r="A1325" s="6" t="s">
        <v>1047</v>
      </c>
      <c r="B1325" s="6" t="s">
        <v>3708</v>
      </c>
    </row>
    <row r="1326" spans="1:2" ht="15.75" x14ac:dyDescent="0.25">
      <c r="A1326" s="6" t="s">
        <v>1046</v>
      </c>
      <c r="B1326" s="6" t="s">
        <v>3709</v>
      </c>
    </row>
    <row r="1327" spans="1:2" ht="15.75" x14ac:dyDescent="0.25">
      <c r="A1327" s="6" t="s">
        <v>1045</v>
      </c>
      <c r="B1327" s="6" t="s">
        <v>3710</v>
      </c>
    </row>
    <row r="1328" spans="1:2" ht="15.75" x14ac:dyDescent="0.25">
      <c r="A1328" s="6" t="s">
        <v>1044</v>
      </c>
      <c r="B1328" s="6" t="s">
        <v>3711</v>
      </c>
    </row>
    <row r="1329" spans="1:2" ht="15.75" x14ac:dyDescent="0.25">
      <c r="A1329" s="6" t="s">
        <v>1043</v>
      </c>
      <c r="B1329" s="6" t="s">
        <v>3712</v>
      </c>
    </row>
    <row r="1330" spans="1:2" ht="15.75" x14ac:dyDescent="0.25">
      <c r="A1330" s="6" t="s">
        <v>1042</v>
      </c>
      <c r="B1330" s="6" t="s">
        <v>3713</v>
      </c>
    </row>
    <row r="1331" spans="1:2" ht="15.75" x14ac:dyDescent="0.25">
      <c r="A1331" s="6" t="s">
        <v>1041</v>
      </c>
      <c r="B1331" s="6" t="s">
        <v>3714</v>
      </c>
    </row>
    <row r="1332" spans="1:2" ht="15.75" x14ac:dyDescent="0.25">
      <c r="A1332" s="6" t="s">
        <v>1040</v>
      </c>
      <c r="B1332" s="6" t="s">
        <v>3715</v>
      </c>
    </row>
    <row r="1333" spans="1:2" ht="15.75" x14ac:dyDescent="0.25">
      <c r="A1333" s="6" t="s">
        <v>1039</v>
      </c>
      <c r="B1333" s="6" t="s">
        <v>3716</v>
      </c>
    </row>
    <row r="1334" spans="1:2" ht="15.75" x14ac:dyDescent="0.25">
      <c r="A1334" s="6" t="s">
        <v>1038</v>
      </c>
      <c r="B1334" s="6" t="s">
        <v>3717</v>
      </c>
    </row>
    <row r="1335" spans="1:2" ht="15.75" x14ac:dyDescent="0.25">
      <c r="A1335" s="6" t="s">
        <v>1037</v>
      </c>
      <c r="B1335" s="6" t="s">
        <v>3718</v>
      </c>
    </row>
    <row r="1336" spans="1:2" ht="15.75" x14ac:dyDescent="0.25">
      <c r="A1336" s="6" t="s">
        <v>1036</v>
      </c>
      <c r="B1336" s="6" t="s">
        <v>3719</v>
      </c>
    </row>
    <row r="1337" spans="1:2" ht="15.75" x14ac:dyDescent="0.25">
      <c r="A1337" s="6" t="s">
        <v>1035</v>
      </c>
      <c r="B1337" s="6" t="s">
        <v>3720</v>
      </c>
    </row>
    <row r="1338" spans="1:2" ht="15.75" x14ac:dyDescent="0.25">
      <c r="A1338" s="6" t="s">
        <v>1034</v>
      </c>
      <c r="B1338" s="6" t="s">
        <v>3721</v>
      </c>
    </row>
    <row r="1339" spans="1:2" ht="15.75" x14ac:dyDescent="0.25">
      <c r="A1339" s="6" t="s">
        <v>1033</v>
      </c>
      <c r="B1339" s="6" t="s">
        <v>3722</v>
      </c>
    </row>
    <row r="1340" spans="1:2" ht="15.75" x14ac:dyDescent="0.25">
      <c r="A1340" s="6" t="s">
        <v>1032</v>
      </c>
      <c r="B1340" s="6" t="s">
        <v>3723</v>
      </c>
    </row>
    <row r="1341" spans="1:2" ht="15.75" x14ac:dyDescent="0.25">
      <c r="A1341" s="6" t="s">
        <v>1031</v>
      </c>
      <c r="B1341" s="6" t="s">
        <v>3724</v>
      </c>
    </row>
    <row r="1342" spans="1:2" ht="15.75" x14ac:dyDescent="0.25">
      <c r="A1342" s="6" t="s">
        <v>1030</v>
      </c>
      <c r="B1342" s="6" t="s">
        <v>3725</v>
      </c>
    </row>
    <row r="1343" spans="1:2" ht="15.75" x14ac:dyDescent="0.25">
      <c r="A1343" s="6" t="s">
        <v>1029</v>
      </c>
      <c r="B1343" s="6" t="s">
        <v>3726</v>
      </c>
    </row>
    <row r="1344" spans="1:2" ht="15.75" x14ac:dyDescent="0.25">
      <c r="A1344" s="6" t="s">
        <v>1028</v>
      </c>
      <c r="B1344" s="6" t="s">
        <v>3727</v>
      </c>
    </row>
    <row r="1345" spans="1:2" ht="15.75" x14ac:dyDescent="0.25">
      <c r="A1345" s="6" t="s">
        <v>1027</v>
      </c>
      <c r="B1345" s="6" t="s">
        <v>3728</v>
      </c>
    </row>
    <row r="1346" spans="1:2" ht="15.75" x14ac:dyDescent="0.25">
      <c r="A1346" s="6" t="s">
        <v>1026</v>
      </c>
      <c r="B1346" s="6" t="s">
        <v>3729</v>
      </c>
    </row>
    <row r="1347" spans="1:2" ht="15.75" x14ac:dyDescent="0.25">
      <c r="A1347" s="6" t="s">
        <v>1025</v>
      </c>
      <c r="B1347" s="6" t="s">
        <v>3730</v>
      </c>
    </row>
    <row r="1348" spans="1:2" ht="15.75" x14ac:dyDescent="0.25">
      <c r="A1348" s="6" t="s">
        <v>1024</v>
      </c>
      <c r="B1348" s="6" t="s">
        <v>3731</v>
      </c>
    </row>
    <row r="1349" spans="1:2" ht="15.75" x14ac:dyDescent="0.25">
      <c r="A1349" s="6" t="s">
        <v>1023</v>
      </c>
      <c r="B1349" s="6" t="s">
        <v>3732</v>
      </c>
    </row>
    <row r="1350" spans="1:2" ht="15.75" x14ac:dyDescent="0.25">
      <c r="A1350" s="6" t="s">
        <v>1022</v>
      </c>
      <c r="B1350" s="6" t="s">
        <v>3733</v>
      </c>
    </row>
    <row r="1351" spans="1:2" ht="15.75" x14ac:dyDescent="0.25">
      <c r="A1351" s="6" t="s">
        <v>1021</v>
      </c>
      <c r="B1351" s="6" t="s">
        <v>3734</v>
      </c>
    </row>
    <row r="1352" spans="1:2" ht="15.75" x14ac:dyDescent="0.25">
      <c r="A1352" s="6" t="s">
        <v>1020</v>
      </c>
      <c r="B1352" s="6" t="s">
        <v>3735</v>
      </c>
    </row>
    <row r="1353" spans="1:2" ht="15.75" x14ac:dyDescent="0.25">
      <c r="A1353" s="6" t="s">
        <v>1019</v>
      </c>
      <c r="B1353" s="6" t="s">
        <v>3736</v>
      </c>
    </row>
    <row r="1354" spans="1:2" ht="15.75" x14ac:dyDescent="0.25">
      <c r="A1354" s="6" t="s">
        <v>1018</v>
      </c>
      <c r="B1354" s="6" t="s">
        <v>3737</v>
      </c>
    </row>
    <row r="1355" spans="1:2" ht="15.75" x14ac:dyDescent="0.25">
      <c r="A1355" s="6" t="s">
        <v>1017</v>
      </c>
      <c r="B1355" s="6" t="s">
        <v>3738</v>
      </c>
    </row>
    <row r="1356" spans="1:2" ht="15.75" x14ac:dyDescent="0.25">
      <c r="A1356" s="6" t="s">
        <v>1016</v>
      </c>
      <c r="B1356" s="6" t="s">
        <v>3739</v>
      </c>
    </row>
    <row r="1357" spans="1:2" ht="15.75" x14ac:dyDescent="0.25">
      <c r="A1357" s="6" t="s">
        <v>1015</v>
      </c>
      <c r="B1357" s="6" t="s">
        <v>3740</v>
      </c>
    </row>
    <row r="1358" spans="1:2" ht="15.75" x14ac:dyDescent="0.25">
      <c r="A1358" s="6" t="s">
        <v>1014</v>
      </c>
      <c r="B1358" s="6" t="s">
        <v>3741</v>
      </c>
    </row>
    <row r="1359" spans="1:2" ht="15.75" x14ac:dyDescent="0.25">
      <c r="A1359" s="6" t="s">
        <v>1013</v>
      </c>
      <c r="B1359" s="6" t="s">
        <v>3742</v>
      </c>
    </row>
    <row r="1360" spans="1:2" ht="15.75" x14ac:dyDescent="0.25">
      <c r="A1360" s="6" t="s">
        <v>1012</v>
      </c>
      <c r="B1360" s="6" t="s">
        <v>3743</v>
      </c>
    </row>
    <row r="1361" spans="1:2" ht="15.75" x14ac:dyDescent="0.25">
      <c r="A1361" s="6" t="s">
        <v>1011</v>
      </c>
      <c r="B1361" s="6" t="s">
        <v>3744</v>
      </c>
    </row>
    <row r="1362" spans="1:2" ht="15.75" x14ac:dyDescent="0.25">
      <c r="A1362" s="6" t="s">
        <v>1010</v>
      </c>
      <c r="B1362" s="6" t="s">
        <v>3745</v>
      </c>
    </row>
    <row r="1363" spans="1:2" ht="15.75" x14ac:dyDescent="0.25">
      <c r="A1363" s="6" t="s">
        <v>1009</v>
      </c>
      <c r="B1363" s="6" t="s">
        <v>3746</v>
      </c>
    </row>
    <row r="1364" spans="1:2" ht="15.75" x14ac:dyDescent="0.25">
      <c r="A1364" s="6" t="s">
        <v>1008</v>
      </c>
      <c r="B1364" s="6" t="s">
        <v>3747</v>
      </c>
    </row>
    <row r="1365" spans="1:2" ht="15.75" x14ac:dyDescent="0.25">
      <c r="A1365" s="6" t="s">
        <v>1007</v>
      </c>
      <c r="B1365" s="6" t="s">
        <v>3748</v>
      </c>
    </row>
    <row r="1366" spans="1:2" ht="15.75" x14ac:dyDescent="0.25">
      <c r="A1366" s="6" t="s">
        <v>1006</v>
      </c>
      <c r="B1366" s="6" t="s">
        <v>3749</v>
      </c>
    </row>
    <row r="1367" spans="1:2" ht="15.75" x14ac:dyDescent="0.25">
      <c r="A1367" s="6" t="s">
        <v>1005</v>
      </c>
      <c r="B1367" s="6" t="s">
        <v>3750</v>
      </c>
    </row>
    <row r="1368" spans="1:2" ht="15.75" x14ac:dyDescent="0.25">
      <c r="A1368" s="6" t="s">
        <v>1004</v>
      </c>
      <c r="B1368" s="6" t="s">
        <v>3751</v>
      </c>
    </row>
    <row r="1369" spans="1:2" ht="15.75" x14ac:dyDescent="0.25">
      <c r="A1369" s="6" t="s">
        <v>1003</v>
      </c>
      <c r="B1369" s="6" t="s">
        <v>3752</v>
      </c>
    </row>
    <row r="1370" spans="1:2" ht="15.75" x14ac:dyDescent="0.25">
      <c r="A1370" s="6" t="s">
        <v>1002</v>
      </c>
      <c r="B1370" s="6" t="s">
        <v>3753</v>
      </c>
    </row>
    <row r="1371" spans="1:2" ht="15.75" x14ac:dyDescent="0.25">
      <c r="A1371" s="6" t="s">
        <v>1001</v>
      </c>
      <c r="B1371" s="6" t="s">
        <v>3754</v>
      </c>
    </row>
    <row r="1372" spans="1:2" ht="15.75" x14ac:dyDescent="0.25">
      <c r="A1372" s="6" t="s">
        <v>1000</v>
      </c>
      <c r="B1372" s="6" t="s">
        <v>3755</v>
      </c>
    </row>
    <row r="1373" spans="1:2" ht="15.75" x14ac:dyDescent="0.25">
      <c r="A1373" s="6" t="s">
        <v>999</v>
      </c>
      <c r="B1373" s="6" t="s">
        <v>3756</v>
      </c>
    </row>
    <row r="1374" spans="1:2" ht="15.75" x14ac:dyDescent="0.25">
      <c r="A1374" s="6" t="s">
        <v>998</v>
      </c>
      <c r="B1374" s="6" t="s">
        <v>3757</v>
      </c>
    </row>
    <row r="1375" spans="1:2" ht="15.75" x14ac:dyDescent="0.25">
      <c r="A1375" s="6" t="s">
        <v>997</v>
      </c>
      <c r="B1375" s="6" t="s">
        <v>3758</v>
      </c>
    </row>
    <row r="1376" spans="1:2" ht="15.75" x14ac:dyDescent="0.25">
      <c r="A1376" s="6" t="s">
        <v>996</v>
      </c>
      <c r="B1376" s="6" t="s">
        <v>3759</v>
      </c>
    </row>
    <row r="1377" spans="1:2" ht="15.75" x14ac:dyDescent="0.25">
      <c r="A1377" s="6" t="s">
        <v>995</v>
      </c>
      <c r="B1377" s="6" t="s">
        <v>3760</v>
      </c>
    </row>
    <row r="1378" spans="1:2" ht="15.75" x14ac:dyDescent="0.25">
      <c r="A1378" s="6" t="s">
        <v>994</v>
      </c>
      <c r="B1378" s="6" t="s">
        <v>3761</v>
      </c>
    </row>
    <row r="1379" spans="1:2" ht="15.75" x14ac:dyDescent="0.25">
      <c r="A1379" s="6" t="s">
        <v>993</v>
      </c>
      <c r="B1379" s="6" t="s">
        <v>3762</v>
      </c>
    </row>
    <row r="1380" spans="1:2" ht="15.75" x14ac:dyDescent="0.25">
      <c r="A1380" s="6" t="s">
        <v>992</v>
      </c>
      <c r="B1380" s="6" t="s">
        <v>3763</v>
      </c>
    </row>
    <row r="1381" spans="1:2" ht="15.75" x14ac:dyDescent="0.25">
      <c r="A1381" s="6" t="s">
        <v>991</v>
      </c>
      <c r="B1381" s="6" t="s">
        <v>3764</v>
      </c>
    </row>
    <row r="1382" spans="1:2" ht="15.75" x14ac:dyDescent="0.25">
      <c r="A1382" s="6" t="s">
        <v>990</v>
      </c>
      <c r="B1382" s="6" t="s">
        <v>3765</v>
      </c>
    </row>
    <row r="1383" spans="1:2" ht="15.75" x14ac:dyDescent="0.25">
      <c r="A1383" s="6" t="s">
        <v>989</v>
      </c>
      <c r="B1383" s="6" t="s">
        <v>3766</v>
      </c>
    </row>
    <row r="1384" spans="1:2" ht="15.75" x14ac:dyDescent="0.25">
      <c r="A1384" s="6" t="s">
        <v>988</v>
      </c>
      <c r="B1384" s="6" t="s">
        <v>3767</v>
      </c>
    </row>
    <row r="1385" spans="1:2" ht="15.75" x14ac:dyDescent="0.25">
      <c r="A1385" s="6" t="s">
        <v>987</v>
      </c>
      <c r="B1385" s="6" t="s">
        <v>3768</v>
      </c>
    </row>
    <row r="1386" spans="1:2" ht="15.75" x14ac:dyDescent="0.25">
      <c r="A1386" s="6" t="s">
        <v>986</v>
      </c>
      <c r="B1386" s="6" t="s">
        <v>3769</v>
      </c>
    </row>
    <row r="1387" spans="1:2" ht="15.75" x14ac:dyDescent="0.25">
      <c r="A1387" s="6" t="s">
        <v>985</v>
      </c>
      <c r="B1387" s="6" t="s">
        <v>3770</v>
      </c>
    </row>
    <row r="1388" spans="1:2" ht="15.75" x14ac:dyDescent="0.25">
      <c r="A1388" s="6" t="s">
        <v>984</v>
      </c>
      <c r="B1388" s="6" t="s">
        <v>3771</v>
      </c>
    </row>
    <row r="1389" spans="1:2" ht="15.75" x14ac:dyDescent="0.25">
      <c r="A1389" s="6" t="s">
        <v>983</v>
      </c>
      <c r="B1389" s="6" t="s">
        <v>3772</v>
      </c>
    </row>
    <row r="1390" spans="1:2" ht="15.75" x14ac:dyDescent="0.25">
      <c r="A1390" s="6" t="s">
        <v>982</v>
      </c>
      <c r="B1390" s="6" t="s">
        <v>3773</v>
      </c>
    </row>
    <row r="1391" spans="1:2" ht="15.75" x14ac:dyDescent="0.25">
      <c r="A1391" s="6" t="s">
        <v>981</v>
      </c>
      <c r="B1391" s="6" t="s">
        <v>3774</v>
      </c>
    </row>
    <row r="1392" spans="1:2" ht="15.75" x14ac:dyDescent="0.25">
      <c r="A1392" s="6" t="s">
        <v>980</v>
      </c>
      <c r="B1392" s="6" t="s">
        <v>3775</v>
      </c>
    </row>
    <row r="1393" spans="1:2" ht="15.75" x14ac:dyDescent="0.25">
      <c r="A1393" s="6" t="s">
        <v>979</v>
      </c>
      <c r="B1393" s="6" t="s">
        <v>3776</v>
      </c>
    </row>
    <row r="1394" spans="1:2" ht="15.75" x14ac:dyDescent="0.25">
      <c r="A1394" s="6" t="s">
        <v>978</v>
      </c>
      <c r="B1394" s="6" t="s">
        <v>3777</v>
      </c>
    </row>
    <row r="1395" spans="1:2" ht="15.75" x14ac:dyDescent="0.25">
      <c r="A1395" s="6" t="s">
        <v>977</v>
      </c>
      <c r="B1395" s="6" t="s">
        <v>3778</v>
      </c>
    </row>
    <row r="1396" spans="1:2" ht="15.75" x14ac:dyDescent="0.25">
      <c r="A1396" s="6" t="s">
        <v>976</v>
      </c>
      <c r="B1396" s="6" t="s">
        <v>3779</v>
      </c>
    </row>
    <row r="1397" spans="1:2" ht="15.75" x14ac:dyDescent="0.25">
      <c r="A1397" s="6" t="s">
        <v>975</v>
      </c>
      <c r="B1397" s="6" t="s">
        <v>3780</v>
      </c>
    </row>
    <row r="1398" spans="1:2" ht="15.75" x14ac:dyDescent="0.25">
      <c r="A1398" s="6" t="s">
        <v>974</v>
      </c>
      <c r="B1398" s="6" t="s">
        <v>3781</v>
      </c>
    </row>
    <row r="1399" spans="1:2" ht="15.75" x14ac:dyDescent="0.25">
      <c r="A1399" s="6" t="s">
        <v>973</v>
      </c>
      <c r="B1399" s="6" t="s">
        <v>3782</v>
      </c>
    </row>
    <row r="1400" spans="1:2" ht="15.75" x14ac:dyDescent="0.25">
      <c r="A1400" s="6" t="s">
        <v>972</v>
      </c>
      <c r="B1400" s="6" t="s">
        <v>3783</v>
      </c>
    </row>
    <row r="1401" spans="1:2" ht="15.75" x14ac:dyDescent="0.25">
      <c r="A1401" s="6" t="s">
        <v>971</v>
      </c>
      <c r="B1401" s="6" t="s">
        <v>3784</v>
      </c>
    </row>
    <row r="1402" spans="1:2" ht="15.75" x14ac:dyDescent="0.25">
      <c r="A1402" s="6" t="s">
        <v>970</v>
      </c>
      <c r="B1402" s="6" t="s">
        <v>3785</v>
      </c>
    </row>
    <row r="1403" spans="1:2" ht="15.75" x14ac:dyDescent="0.25">
      <c r="A1403" s="6" t="s">
        <v>969</v>
      </c>
      <c r="B1403" s="6" t="s">
        <v>3786</v>
      </c>
    </row>
    <row r="1404" spans="1:2" ht="15.75" x14ac:dyDescent="0.25">
      <c r="A1404" s="6" t="s">
        <v>968</v>
      </c>
      <c r="B1404" s="6" t="s">
        <v>3787</v>
      </c>
    </row>
    <row r="1405" spans="1:2" ht="15.75" x14ac:dyDescent="0.25">
      <c r="A1405" s="6" t="s">
        <v>967</v>
      </c>
      <c r="B1405" s="6" t="s">
        <v>3788</v>
      </c>
    </row>
    <row r="1406" spans="1:2" ht="15.75" x14ac:dyDescent="0.25">
      <c r="A1406" s="6" t="s">
        <v>966</v>
      </c>
      <c r="B1406" s="6" t="s">
        <v>3789</v>
      </c>
    </row>
    <row r="1407" spans="1:2" ht="15.75" x14ac:dyDescent="0.25">
      <c r="A1407" s="6" t="s">
        <v>965</v>
      </c>
      <c r="B1407" s="6" t="s">
        <v>3790</v>
      </c>
    </row>
    <row r="1408" spans="1:2" ht="15.75" x14ac:dyDescent="0.25">
      <c r="A1408" s="6" t="s">
        <v>964</v>
      </c>
      <c r="B1408" s="6" t="s">
        <v>3791</v>
      </c>
    </row>
    <row r="1409" spans="1:2" ht="15.75" x14ac:dyDescent="0.25">
      <c r="A1409" s="6" t="s">
        <v>963</v>
      </c>
      <c r="B1409" s="6" t="s">
        <v>3792</v>
      </c>
    </row>
    <row r="1410" spans="1:2" ht="15.75" x14ac:dyDescent="0.25">
      <c r="A1410" s="6" t="s">
        <v>962</v>
      </c>
      <c r="B1410" s="6" t="s">
        <v>3793</v>
      </c>
    </row>
    <row r="1411" spans="1:2" ht="15.75" x14ac:dyDescent="0.25">
      <c r="A1411" s="6" t="s">
        <v>961</v>
      </c>
      <c r="B1411" s="6" t="s">
        <v>3794</v>
      </c>
    </row>
    <row r="1412" spans="1:2" ht="15.75" x14ac:dyDescent="0.25">
      <c r="A1412" s="6" t="s">
        <v>960</v>
      </c>
      <c r="B1412" s="6" t="s">
        <v>3795</v>
      </c>
    </row>
    <row r="1413" spans="1:2" ht="15.75" x14ac:dyDescent="0.25">
      <c r="A1413" s="6" t="s">
        <v>959</v>
      </c>
      <c r="B1413" s="6" t="s">
        <v>3796</v>
      </c>
    </row>
    <row r="1414" spans="1:2" ht="15.75" x14ac:dyDescent="0.25">
      <c r="A1414" s="6" t="s">
        <v>958</v>
      </c>
      <c r="B1414" s="6" t="s">
        <v>3797</v>
      </c>
    </row>
    <row r="1415" spans="1:2" ht="15.75" x14ac:dyDescent="0.25">
      <c r="A1415" s="6" t="s">
        <v>957</v>
      </c>
      <c r="B1415" s="6" t="s">
        <v>3798</v>
      </c>
    </row>
    <row r="1416" spans="1:2" ht="15.75" x14ac:dyDescent="0.25">
      <c r="A1416" s="6" t="s">
        <v>956</v>
      </c>
      <c r="B1416" s="6" t="s">
        <v>3799</v>
      </c>
    </row>
    <row r="1417" spans="1:2" ht="15.75" x14ac:dyDescent="0.25">
      <c r="A1417" s="6" t="s">
        <v>955</v>
      </c>
      <c r="B1417" s="6" t="s">
        <v>3800</v>
      </c>
    </row>
    <row r="1418" spans="1:2" ht="15.75" x14ac:dyDescent="0.25">
      <c r="A1418" s="6" t="s">
        <v>954</v>
      </c>
      <c r="B1418" s="6" t="s">
        <v>3801</v>
      </c>
    </row>
    <row r="1419" spans="1:2" ht="15.75" x14ac:dyDescent="0.25">
      <c r="A1419" s="6" t="s">
        <v>953</v>
      </c>
      <c r="B1419" s="6" t="s">
        <v>3802</v>
      </c>
    </row>
    <row r="1420" spans="1:2" ht="15.75" x14ac:dyDescent="0.25">
      <c r="A1420" s="6" t="s">
        <v>952</v>
      </c>
      <c r="B1420" s="6" t="s">
        <v>3803</v>
      </c>
    </row>
    <row r="1421" spans="1:2" ht="15.75" x14ac:dyDescent="0.25">
      <c r="A1421" s="6" t="s">
        <v>951</v>
      </c>
      <c r="B1421" s="6" t="s">
        <v>3804</v>
      </c>
    </row>
    <row r="1422" spans="1:2" ht="15.75" x14ac:dyDescent="0.25">
      <c r="A1422" s="6" t="s">
        <v>950</v>
      </c>
      <c r="B1422" s="6" t="s">
        <v>3805</v>
      </c>
    </row>
    <row r="1423" spans="1:2" ht="15.75" x14ac:dyDescent="0.25">
      <c r="A1423" s="6" t="s">
        <v>949</v>
      </c>
      <c r="B1423" s="6" t="s">
        <v>3806</v>
      </c>
    </row>
    <row r="1424" spans="1:2" ht="15.75" x14ac:dyDescent="0.25">
      <c r="A1424" s="6" t="s">
        <v>948</v>
      </c>
      <c r="B1424" s="6" t="s">
        <v>3807</v>
      </c>
    </row>
    <row r="1425" spans="1:2" ht="15.75" x14ac:dyDescent="0.25">
      <c r="A1425" s="6" t="s">
        <v>947</v>
      </c>
      <c r="B1425" s="6" t="s">
        <v>3808</v>
      </c>
    </row>
    <row r="1426" spans="1:2" ht="15.75" x14ac:dyDescent="0.25">
      <c r="A1426" s="6" t="s">
        <v>946</v>
      </c>
      <c r="B1426" s="6" t="s">
        <v>3809</v>
      </c>
    </row>
    <row r="1427" spans="1:2" ht="15.75" x14ac:dyDescent="0.25">
      <c r="A1427" s="6" t="s">
        <v>945</v>
      </c>
      <c r="B1427" s="6" t="s">
        <v>3810</v>
      </c>
    </row>
    <row r="1428" spans="1:2" ht="15.75" x14ac:dyDescent="0.25">
      <c r="A1428" s="6" t="s">
        <v>944</v>
      </c>
      <c r="B1428" s="6" t="s">
        <v>3811</v>
      </c>
    </row>
    <row r="1429" spans="1:2" ht="15.75" x14ac:dyDescent="0.25">
      <c r="A1429" s="6" t="s">
        <v>943</v>
      </c>
      <c r="B1429" s="6" t="s">
        <v>3812</v>
      </c>
    </row>
    <row r="1430" spans="1:2" ht="15.75" x14ac:dyDescent="0.25">
      <c r="A1430" s="6" t="s">
        <v>942</v>
      </c>
      <c r="B1430" s="6" t="s">
        <v>3813</v>
      </c>
    </row>
    <row r="1431" spans="1:2" ht="15.75" x14ac:dyDescent="0.25">
      <c r="A1431" s="6" t="s">
        <v>941</v>
      </c>
      <c r="B1431" s="6" t="s">
        <v>3814</v>
      </c>
    </row>
    <row r="1432" spans="1:2" ht="15.75" x14ac:dyDescent="0.25">
      <c r="A1432" s="6" t="s">
        <v>940</v>
      </c>
      <c r="B1432" s="6" t="s">
        <v>3815</v>
      </c>
    </row>
    <row r="1433" spans="1:2" ht="15.75" x14ac:dyDescent="0.25">
      <c r="A1433" s="6" t="s">
        <v>939</v>
      </c>
      <c r="B1433" s="6" t="s">
        <v>3816</v>
      </c>
    </row>
    <row r="1434" spans="1:2" ht="15.75" x14ac:dyDescent="0.25">
      <c r="A1434" s="6" t="s">
        <v>938</v>
      </c>
      <c r="B1434" s="6" t="s">
        <v>3817</v>
      </c>
    </row>
    <row r="1435" spans="1:2" ht="15.75" x14ac:dyDescent="0.25">
      <c r="A1435" s="6" t="s">
        <v>937</v>
      </c>
      <c r="B1435" s="6" t="s">
        <v>3818</v>
      </c>
    </row>
    <row r="1436" spans="1:2" ht="15.75" x14ac:dyDescent="0.25">
      <c r="A1436" s="6" t="s">
        <v>936</v>
      </c>
      <c r="B1436" s="6" t="s">
        <v>3819</v>
      </c>
    </row>
    <row r="1437" spans="1:2" ht="15.75" x14ac:dyDescent="0.25">
      <c r="A1437" s="6" t="s">
        <v>935</v>
      </c>
      <c r="B1437" s="6" t="s">
        <v>3820</v>
      </c>
    </row>
    <row r="1438" spans="1:2" ht="15.75" x14ac:dyDescent="0.25">
      <c r="A1438" s="6" t="s">
        <v>934</v>
      </c>
      <c r="B1438" s="6" t="s">
        <v>3821</v>
      </c>
    </row>
    <row r="1439" spans="1:2" ht="15.75" x14ac:dyDescent="0.25">
      <c r="A1439" s="6" t="s">
        <v>933</v>
      </c>
      <c r="B1439" s="6" t="s">
        <v>3822</v>
      </c>
    </row>
    <row r="1440" spans="1:2" ht="15.75" x14ac:dyDescent="0.25">
      <c r="A1440" s="6" t="s">
        <v>932</v>
      </c>
      <c r="B1440" s="6" t="s">
        <v>3823</v>
      </c>
    </row>
    <row r="1441" spans="1:2" ht="15.75" x14ac:dyDescent="0.25">
      <c r="A1441" s="6" t="s">
        <v>931</v>
      </c>
      <c r="B1441" s="6" t="s">
        <v>3824</v>
      </c>
    </row>
    <row r="1442" spans="1:2" ht="15.75" x14ac:dyDescent="0.25">
      <c r="A1442" s="6" t="s">
        <v>930</v>
      </c>
      <c r="B1442" s="6" t="s">
        <v>3825</v>
      </c>
    </row>
    <row r="1443" spans="1:2" ht="15.75" x14ac:dyDescent="0.25">
      <c r="A1443" s="6" t="s">
        <v>929</v>
      </c>
      <c r="B1443" s="6" t="s">
        <v>3826</v>
      </c>
    </row>
    <row r="1444" spans="1:2" ht="15.75" x14ac:dyDescent="0.25">
      <c r="A1444" s="6" t="s">
        <v>928</v>
      </c>
      <c r="B1444" s="6" t="s">
        <v>3827</v>
      </c>
    </row>
    <row r="1445" spans="1:2" ht="15.75" x14ac:dyDescent="0.25">
      <c r="A1445" s="6" t="s">
        <v>927</v>
      </c>
      <c r="B1445" s="6" t="s">
        <v>3828</v>
      </c>
    </row>
    <row r="1446" spans="1:2" ht="15.75" x14ac:dyDescent="0.25">
      <c r="A1446" s="6" t="s">
        <v>926</v>
      </c>
      <c r="B1446" s="6" t="s">
        <v>3829</v>
      </c>
    </row>
    <row r="1447" spans="1:2" ht="15.75" x14ac:dyDescent="0.25">
      <c r="A1447" s="6" t="s">
        <v>925</v>
      </c>
      <c r="B1447" s="6" t="s">
        <v>3830</v>
      </c>
    </row>
    <row r="1448" spans="1:2" ht="15.75" x14ac:dyDescent="0.25">
      <c r="A1448" s="6" t="s">
        <v>924</v>
      </c>
      <c r="B1448" s="6" t="s">
        <v>3831</v>
      </c>
    </row>
    <row r="1449" spans="1:2" ht="15.75" x14ac:dyDescent="0.25">
      <c r="A1449" s="6" t="s">
        <v>923</v>
      </c>
      <c r="B1449" s="6" t="s">
        <v>3832</v>
      </c>
    </row>
    <row r="1450" spans="1:2" ht="15.75" x14ac:dyDescent="0.25">
      <c r="A1450" s="6" t="s">
        <v>922</v>
      </c>
      <c r="B1450" s="6" t="s">
        <v>3833</v>
      </c>
    </row>
    <row r="1451" spans="1:2" ht="15.75" x14ac:dyDescent="0.25">
      <c r="A1451" s="6" t="s">
        <v>921</v>
      </c>
      <c r="B1451" s="6" t="s">
        <v>3834</v>
      </c>
    </row>
    <row r="1452" spans="1:2" ht="15.75" x14ac:dyDescent="0.25">
      <c r="A1452" s="6" t="s">
        <v>920</v>
      </c>
      <c r="B1452" s="6" t="s">
        <v>3835</v>
      </c>
    </row>
    <row r="1453" spans="1:2" ht="15.75" x14ac:dyDescent="0.25">
      <c r="A1453" s="6" t="s">
        <v>919</v>
      </c>
      <c r="B1453" s="6" t="s">
        <v>3836</v>
      </c>
    </row>
    <row r="1454" spans="1:2" ht="15.75" x14ac:dyDescent="0.25">
      <c r="A1454" s="6" t="s">
        <v>918</v>
      </c>
      <c r="B1454" s="6" t="s">
        <v>3837</v>
      </c>
    </row>
    <row r="1455" spans="1:2" ht="15.75" x14ac:dyDescent="0.25">
      <c r="A1455" s="6" t="s">
        <v>917</v>
      </c>
      <c r="B1455" s="6" t="s">
        <v>3838</v>
      </c>
    </row>
    <row r="1456" spans="1:2" ht="15.75" x14ac:dyDescent="0.25">
      <c r="A1456" s="6" t="s">
        <v>916</v>
      </c>
      <c r="B1456" s="6" t="s">
        <v>3839</v>
      </c>
    </row>
    <row r="1457" spans="1:2" ht="15.75" x14ac:dyDescent="0.25">
      <c r="A1457" s="6" t="s">
        <v>915</v>
      </c>
      <c r="B1457" s="6" t="s">
        <v>3840</v>
      </c>
    </row>
    <row r="1458" spans="1:2" ht="15.75" x14ac:dyDescent="0.25">
      <c r="A1458" s="6" t="s">
        <v>914</v>
      </c>
      <c r="B1458" s="6" t="s">
        <v>3841</v>
      </c>
    </row>
    <row r="1459" spans="1:2" ht="15.75" x14ac:dyDescent="0.25">
      <c r="A1459" s="6" t="s">
        <v>913</v>
      </c>
      <c r="B1459" s="6" t="s">
        <v>3842</v>
      </c>
    </row>
    <row r="1460" spans="1:2" ht="15.75" x14ac:dyDescent="0.25">
      <c r="A1460" s="6" t="s">
        <v>912</v>
      </c>
      <c r="B1460" s="6" t="s">
        <v>3843</v>
      </c>
    </row>
    <row r="1461" spans="1:2" ht="15.75" x14ac:dyDescent="0.25">
      <c r="A1461" s="6" t="s">
        <v>911</v>
      </c>
      <c r="B1461" s="6" t="s">
        <v>3844</v>
      </c>
    </row>
    <row r="1462" spans="1:2" ht="15.75" x14ac:dyDescent="0.25">
      <c r="A1462" s="6" t="s">
        <v>910</v>
      </c>
      <c r="B1462" s="6" t="s">
        <v>3845</v>
      </c>
    </row>
    <row r="1463" spans="1:2" ht="15.75" x14ac:dyDescent="0.25">
      <c r="A1463" s="6" t="s">
        <v>909</v>
      </c>
      <c r="B1463" s="6" t="s">
        <v>3846</v>
      </c>
    </row>
    <row r="1464" spans="1:2" ht="15.75" x14ac:dyDescent="0.25">
      <c r="A1464" s="6" t="s">
        <v>908</v>
      </c>
      <c r="B1464" s="6" t="s">
        <v>3847</v>
      </c>
    </row>
    <row r="1465" spans="1:2" ht="15.75" x14ac:dyDescent="0.25">
      <c r="A1465" s="6" t="s">
        <v>907</v>
      </c>
      <c r="B1465" s="6" t="s">
        <v>3848</v>
      </c>
    </row>
    <row r="1466" spans="1:2" ht="15.75" x14ac:dyDescent="0.25">
      <c r="A1466" s="6" t="s">
        <v>906</v>
      </c>
      <c r="B1466" s="6" t="s">
        <v>3849</v>
      </c>
    </row>
    <row r="1467" spans="1:2" ht="15.75" x14ac:dyDescent="0.25">
      <c r="A1467" s="6" t="s">
        <v>905</v>
      </c>
      <c r="B1467" s="6" t="s">
        <v>3850</v>
      </c>
    </row>
    <row r="1468" spans="1:2" ht="15.75" x14ac:dyDescent="0.25">
      <c r="A1468" s="6" t="s">
        <v>904</v>
      </c>
      <c r="B1468" s="6" t="s">
        <v>3851</v>
      </c>
    </row>
    <row r="1469" spans="1:2" ht="15.75" x14ac:dyDescent="0.25">
      <c r="A1469" s="6" t="s">
        <v>903</v>
      </c>
      <c r="B1469" s="6" t="s">
        <v>3852</v>
      </c>
    </row>
    <row r="1470" spans="1:2" ht="15.75" x14ac:dyDescent="0.25">
      <c r="A1470" s="6" t="s">
        <v>902</v>
      </c>
      <c r="B1470" s="6" t="s">
        <v>3853</v>
      </c>
    </row>
    <row r="1471" spans="1:2" ht="15.75" x14ac:dyDescent="0.25">
      <c r="A1471" s="6" t="s">
        <v>901</v>
      </c>
      <c r="B1471" s="6" t="s">
        <v>3854</v>
      </c>
    </row>
    <row r="1472" spans="1:2" ht="15.75" x14ac:dyDescent="0.25">
      <c r="A1472" s="6" t="s">
        <v>900</v>
      </c>
      <c r="B1472" s="6" t="s">
        <v>3855</v>
      </c>
    </row>
    <row r="1473" spans="1:2" ht="15.75" x14ac:dyDescent="0.25">
      <c r="A1473" s="6" t="s">
        <v>899</v>
      </c>
      <c r="B1473" s="6" t="s">
        <v>3856</v>
      </c>
    </row>
    <row r="1474" spans="1:2" ht="15.75" x14ac:dyDescent="0.25">
      <c r="A1474" s="6" t="s">
        <v>898</v>
      </c>
      <c r="B1474" s="6" t="s">
        <v>3857</v>
      </c>
    </row>
    <row r="1475" spans="1:2" ht="15.75" x14ac:dyDescent="0.25">
      <c r="A1475" s="6" t="s">
        <v>897</v>
      </c>
      <c r="B1475" s="6" t="s">
        <v>3858</v>
      </c>
    </row>
    <row r="1476" spans="1:2" ht="15.75" x14ac:dyDescent="0.25">
      <c r="A1476" s="6" t="s">
        <v>896</v>
      </c>
      <c r="B1476" s="6" t="s">
        <v>3859</v>
      </c>
    </row>
    <row r="1477" spans="1:2" ht="15.75" x14ac:dyDescent="0.25">
      <c r="A1477" s="6" t="s">
        <v>895</v>
      </c>
      <c r="B1477" s="6" t="s">
        <v>3860</v>
      </c>
    </row>
    <row r="1478" spans="1:2" ht="15.75" x14ac:dyDescent="0.25">
      <c r="A1478" s="6" t="s">
        <v>894</v>
      </c>
      <c r="B1478" s="6" t="s">
        <v>3861</v>
      </c>
    </row>
    <row r="1479" spans="1:2" ht="15.75" x14ac:dyDescent="0.25">
      <c r="A1479" s="6" t="s">
        <v>893</v>
      </c>
      <c r="B1479" s="6" t="s">
        <v>3862</v>
      </c>
    </row>
    <row r="1480" spans="1:2" ht="15.75" x14ac:dyDescent="0.25">
      <c r="A1480" s="6" t="s">
        <v>892</v>
      </c>
      <c r="B1480" s="6" t="s">
        <v>3863</v>
      </c>
    </row>
    <row r="1481" spans="1:2" ht="15.75" x14ac:dyDescent="0.25">
      <c r="A1481" s="6" t="s">
        <v>891</v>
      </c>
      <c r="B1481" s="6" t="s">
        <v>3864</v>
      </c>
    </row>
    <row r="1482" spans="1:2" ht="15.75" x14ac:dyDescent="0.25">
      <c r="A1482" s="6" t="s">
        <v>890</v>
      </c>
      <c r="B1482" s="6" t="s">
        <v>3865</v>
      </c>
    </row>
    <row r="1483" spans="1:2" ht="15.75" x14ac:dyDescent="0.25">
      <c r="A1483" s="6" t="s">
        <v>889</v>
      </c>
      <c r="B1483" s="6" t="s">
        <v>3866</v>
      </c>
    </row>
    <row r="1484" spans="1:2" ht="15.75" x14ac:dyDescent="0.25">
      <c r="A1484" s="6" t="s">
        <v>888</v>
      </c>
      <c r="B1484" s="6" t="s">
        <v>3867</v>
      </c>
    </row>
    <row r="1485" spans="1:2" ht="15.75" x14ac:dyDescent="0.25">
      <c r="A1485" s="6" t="s">
        <v>887</v>
      </c>
      <c r="B1485" s="6" t="s">
        <v>3868</v>
      </c>
    </row>
    <row r="1486" spans="1:2" ht="15.75" x14ac:dyDescent="0.25">
      <c r="A1486" s="6" t="s">
        <v>886</v>
      </c>
      <c r="B1486" s="6" t="s">
        <v>3869</v>
      </c>
    </row>
    <row r="1487" spans="1:2" ht="15.75" x14ac:dyDescent="0.25">
      <c r="A1487" s="6" t="s">
        <v>885</v>
      </c>
      <c r="B1487" s="6" t="s">
        <v>3870</v>
      </c>
    </row>
    <row r="1488" spans="1:2" ht="15.75" x14ac:dyDescent="0.25">
      <c r="A1488" s="6" t="s">
        <v>884</v>
      </c>
      <c r="B1488" s="6" t="s">
        <v>3871</v>
      </c>
    </row>
    <row r="1489" spans="1:2" ht="15.75" x14ac:dyDescent="0.25">
      <c r="A1489" s="6" t="s">
        <v>883</v>
      </c>
      <c r="B1489" s="6" t="s">
        <v>3872</v>
      </c>
    </row>
    <row r="1490" spans="1:2" ht="15.75" x14ac:dyDescent="0.25">
      <c r="A1490" s="6" t="s">
        <v>882</v>
      </c>
      <c r="B1490" s="6" t="s">
        <v>3873</v>
      </c>
    </row>
    <row r="1491" spans="1:2" ht="15.75" x14ac:dyDescent="0.25">
      <c r="A1491" s="6" t="s">
        <v>881</v>
      </c>
      <c r="B1491" s="6" t="s">
        <v>3874</v>
      </c>
    </row>
    <row r="1492" spans="1:2" ht="15.75" x14ac:dyDescent="0.25">
      <c r="A1492" s="6" t="s">
        <v>880</v>
      </c>
      <c r="B1492" s="6" t="s">
        <v>3875</v>
      </c>
    </row>
    <row r="1493" spans="1:2" ht="15.75" x14ac:dyDescent="0.25">
      <c r="A1493" s="6" t="s">
        <v>879</v>
      </c>
      <c r="B1493" s="6" t="s">
        <v>3876</v>
      </c>
    </row>
    <row r="1494" spans="1:2" ht="15.75" x14ac:dyDescent="0.25">
      <c r="A1494" s="6" t="s">
        <v>878</v>
      </c>
      <c r="B1494" s="6" t="s">
        <v>3877</v>
      </c>
    </row>
    <row r="1495" spans="1:2" ht="15.75" x14ac:dyDescent="0.25">
      <c r="A1495" s="6" t="s">
        <v>877</v>
      </c>
      <c r="B1495" s="6" t="s">
        <v>3878</v>
      </c>
    </row>
    <row r="1496" spans="1:2" ht="15.75" x14ac:dyDescent="0.25">
      <c r="A1496" s="6" t="s">
        <v>876</v>
      </c>
      <c r="B1496" s="6" t="s">
        <v>3879</v>
      </c>
    </row>
    <row r="1497" spans="1:2" ht="15.75" x14ac:dyDescent="0.25">
      <c r="A1497" s="6" t="s">
        <v>875</v>
      </c>
      <c r="B1497" s="6" t="s">
        <v>3880</v>
      </c>
    </row>
    <row r="1498" spans="1:2" ht="15.75" x14ac:dyDescent="0.25">
      <c r="A1498" s="6" t="s">
        <v>874</v>
      </c>
      <c r="B1498" s="6" t="s">
        <v>3881</v>
      </c>
    </row>
    <row r="1499" spans="1:2" ht="15.75" x14ac:dyDescent="0.25">
      <c r="A1499" s="6" t="s">
        <v>873</v>
      </c>
      <c r="B1499" s="6" t="s">
        <v>3882</v>
      </c>
    </row>
    <row r="1500" spans="1:2" ht="15.75" x14ac:dyDescent="0.25">
      <c r="A1500" s="6" t="s">
        <v>872</v>
      </c>
      <c r="B1500" s="6" t="s">
        <v>3883</v>
      </c>
    </row>
    <row r="1501" spans="1:2" ht="15.75" x14ac:dyDescent="0.25">
      <c r="A1501" s="6" t="s">
        <v>871</v>
      </c>
      <c r="B1501" s="6" t="s">
        <v>3884</v>
      </c>
    </row>
    <row r="1502" spans="1:2" ht="15.75" x14ac:dyDescent="0.25">
      <c r="A1502" s="6" t="s">
        <v>870</v>
      </c>
      <c r="B1502" s="6" t="s">
        <v>3885</v>
      </c>
    </row>
    <row r="1503" spans="1:2" ht="15.75" x14ac:dyDescent="0.25">
      <c r="A1503" s="6" t="s">
        <v>869</v>
      </c>
      <c r="B1503" s="6" t="s">
        <v>3886</v>
      </c>
    </row>
    <row r="1504" spans="1:2" ht="15.75" x14ac:dyDescent="0.25">
      <c r="A1504" s="6" t="s">
        <v>868</v>
      </c>
      <c r="B1504" s="6" t="s">
        <v>3887</v>
      </c>
    </row>
    <row r="1505" spans="1:2" ht="15.75" x14ac:dyDescent="0.25">
      <c r="A1505" s="6" t="s">
        <v>867</v>
      </c>
      <c r="B1505" s="6" t="s">
        <v>3888</v>
      </c>
    </row>
    <row r="1506" spans="1:2" ht="15.75" x14ac:dyDescent="0.25">
      <c r="A1506" s="6" t="s">
        <v>866</v>
      </c>
      <c r="B1506" s="6" t="s">
        <v>3889</v>
      </c>
    </row>
    <row r="1507" spans="1:2" ht="15.75" x14ac:dyDescent="0.25">
      <c r="A1507" s="6" t="s">
        <v>865</v>
      </c>
      <c r="B1507" s="6" t="s">
        <v>3890</v>
      </c>
    </row>
    <row r="1508" spans="1:2" ht="15.75" x14ac:dyDescent="0.25">
      <c r="A1508" s="6" t="s">
        <v>864</v>
      </c>
      <c r="B1508" s="6" t="s">
        <v>3891</v>
      </c>
    </row>
    <row r="1509" spans="1:2" ht="15.75" x14ac:dyDescent="0.25">
      <c r="A1509" s="6" t="s">
        <v>863</v>
      </c>
      <c r="B1509" s="6" t="s">
        <v>3892</v>
      </c>
    </row>
    <row r="1510" spans="1:2" ht="15.75" x14ac:dyDescent="0.25">
      <c r="A1510" s="6" t="s">
        <v>862</v>
      </c>
      <c r="B1510" s="6" t="s">
        <v>3893</v>
      </c>
    </row>
    <row r="1511" spans="1:2" ht="15.75" x14ac:dyDescent="0.25">
      <c r="A1511" s="6" t="s">
        <v>861</v>
      </c>
      <c r="B1511" s="6" t="s">
        <v>3894</v>
      </c>
    </row>
    <row r="1512" spans="1:2" ht="15.75" x14ac:dyDescent="0.25">
      <c r="A1512" s="6" t="s">
        <v>860</v>
      </c>
      <c r="B1512" s="6" t="s">
        <v>3895</v>
      </c>
    </row>
    <row r="1513" spans="1:2" ht="15.75" x14ac:dyDescent="0.25">
      <c r="A1513" s="6" t="s">
        <v>859</v>
      </c>
      <c r="B1513" s="6" t="s">
        <v>3896</v>
      </c>
    </row>
    <row r="1514" spans="1:2" ht="15.75" x14ac:dyDescent="0.25">
      <c r="A1514" s="6" t="s">
        <v>858</v>
      </c>
      <c r="B1514" s="6" t="s">
        <v>3897</v>
      </c>
    </row>
    <row r="1515" spans="1:2" ht="15.75" x14ac:dyDescent="0.25">
      <c r="A1515" s="6" t="s">
        <v>857</v>
      </c>
      <c r="B1515" s="6" t="s">
        <v>3898</v>
      </c>
    </row>
    <row r="1516" spans="1:2" ht="15.75" x14ac:dyDescent="0.25">
      <c r="A1516" s="6" t="s">
        <v>856</v>
      </c>
      <c r="B1516" s="6" t="s">
        <v>3899</v>
      </c>
    </row>
    <row r="1517" spans="1:2" ht="15.75" x14ac:dyDescent="0.25">
      <c r="A1517" s="6" t="s">
        <v>855</v>
      </c>
      <c r="B1517" s="6" t="s">
        <v>3900</v>
      </c>
    </row>
    <row r="1518" spans="1:2" ht="15.75" x14ac:dyDescent="0.25">
      <c r="A1518" s="6" t="s">
        <v>854</v>
      </c>
      <c r="B1518" s="6" t="s">
        <v>3901</v>
      </c>
    </row>
    <row r="1519" spans="1:2" ht="15.75" x14ac:dyDescent="0.25">
      <c r="A1519" s="6" t="s">
        <v>853</v>
      </c>
      <c r="B1519" s="6" t="s">
        <v>3902</v>
      </c>
    </row>
    <row r="1520" spans="1:2" ht="15.75" x14ac:dyDescent="0.25">
      <c r="A1520" s="6" t="s">
        <v>852</v>
      </c>
      <c r="B1520" s="6" t="s">
        <v>3903</v>
      </c>
    </row>
    <row r="1521" spans="1:2" ht="15.75" x14ac:dyDescent="0.25">
      <c r="A1521" s="6" t="s">
        <v>851</v>
      </c>
      <c r="B1521" s="6" t="s">
        <v>3904</v>
      </c>
    </row>
    <row r="1522" spans="1:2" ht="15.75" x14ac:dyDescent="0.25">
      <c r="A1522" s="6" t="s">
        <v>850</v>
      </c>
      <c r="B1522" s="6" t="s">
        <v>3905</v>
      </c>
    </row>
    <row r="1523" spans="1:2" ht="15.75" x14ac:dyDescent="0.25">
      <c r="A1523" s="6" t="s">
        <v>849</v>
      </c>
      <c r="B1523" s="6" t="s">
        <v>3906</v>
      </c>
    </row>
    <row r="1524" spans="1:2" ht="15.75" x14ac:dyDescent="0.25">
      <c r="A1524" s="6" t="s">
        <v>848</v>
      </c>
      <c r="B1524" s="6" t="s">
        <v>3907</v>
      </c>
    </row>
    <row r="1525" spans="1:2" ht="15.75" x14ac:dyDescent="0.25">
      <c r="A1525" s="6" t="s">
        <v>847</v>
      </c>
      <c r="B1525" s="6" t="s">
        <v>3908</v>
      </c>
    </row>
    <row r="1526" spans="1:2" ht="15.75" x14ac:dyDescent="0.25">
      <c r="A1526" s="6" t="s">
        <v>846</v>
      </c>
      <c r="B1526" s="6" t="s">
        <v>3909</v>
      </c>
    </row>
    <row r="1527" spans="1:2" ht="15.75" x14ac:dyDescent="0.25">
      <c r="A1527" s="6" t="s">
        <v>845</v>
      </c>
      <c r="B1527" s="6" t="s">
        <v>3910</v>
      </c>
    </row>
    <row r="1528" spans="1:2" ht="15.75" x14ac:dyDescent="0.25">
      <c r="A1528" s="6" t="s">
        <v>844</v>
      </c>
      <c r="B1528" s="6" t="s">
        <v>3911</v>
      </c>
    </row>
    <row r="1529" spans="1:2" ht="15.75" x14ac:dyDescent="0.25">
      <c r="A1529" s="6" t="s">
        <v>843</v>
      </c>
      <c r="B1529" s="6" t="s">
        <v>3912</v>
      </c>
    </row>
    <row r="1530" spans="1:2" ht="15.75" x14ac:dyDescent="0.25">
      <c r="A1530" s="6" t="s">
        <v>842</v>
      </c>
      <c r="B1530" s="6" t="s">
        <v>3913</v>
      </c>
    </row>
    <row r="1531" spans="1:2" ht="15.75" x14ac:dyDescent="0.25">
      <c r="A1531" s="6" t="s">
        <v>841</v>
      </c>
      <c r="B1531" s="6" t="s">
        <v>3914</v>
      </c>
    </row>
    <row r="1532" spans="1:2" ht="15.75" x14ac:dyDescent="0.25">
      <c r="A1532" s="6" t="s">
        <v>840</v>
      </c>
      <c r="B1532" s="6" t="s">
        <v>3915</v>
      </c>
    </row>
    <row r="1533" spans="1:2" ht="15.75" x14ac:dyDescent="0.25">
      <c r="A1533" s="6" t="s">
        <v>839</v>
      </c>
      <c r="B1533" s="6" t="s">
        <v>3916</v>
      </c>
    </row>
    <row r="1534" spans="1:2" ht="15.75" x14ac:dyDescent="0.25">
      <c r="A1534" s="6" t="s">
        <v>838</v>
      </c>
      <c r="B1534" s="6" t="s">
        <v>3917</v>
      </c>
    </row>
    <row r="1535" spans="1:2" ht="15.75" x14ac:dyDescent="0.25">
      <c r="A1535" s="6" t="s">
        <v>837</v>
      </c>
      <c r="B1535" s="6" t="s">
        <v>3918</v>
      </c>
    </row>
    <row r="1536" spans="1:2" ht="15.75" x14ac:dyDescent="0.25">
      <c r="A1536" s="6" t="s">
        <v>836</v>
      </c>
      <c r="B1536" s="6" t="s">
        <v>3919</v>
      </c>
    </row>
    <row r="1537" spans="1:2" ht="15.75" x14ac:dyDescent="0.25">
      <c r="A1537" s="6" t="s">
        <v>835</v>
      </c>
      <c r="B1537" s="6" t="s">
        <v>3920</v>
      </c>
    </row>
    <row r="1538" spans="1:2" ht="15.75" x14ac:dyDescent="0.25">
      <c r="A1538" s="6" t="s">
        <v>834</v>
      </c>
      <c r="B1538" s="6" t="s">
        <v>3921</v>
      </c>
    </row>
    <row r="1539" spans="1:2" ht="15.75" x14ac:dyDescent="0.25">
      <c r="A1539" s="6" t="s">
        <v>833</v>
      </c>
      <c r="B1539" s="6" t="s">
        <v>3922</v>
      </c>
    </row>
    <row r="1540" spans="1:2" ht="15.75" x14ac:dyDescent="0.25">
      <c r="A1540" s="6" t="s">
        <v>832</v>
      </c>
      <c r="B1540" s="6" t="s">
        <v>3923</v>
      </c>
    </row>
    <row r="1541" spans="1:2" ht="15.75" x14ac:dyDescent="0.25">
      <c r="A1541" s="6" t="s">
        <v>831</v>
      </c>
      <c r="B1541" s="6" t="s">
        <v>3924</v>
      </c>
    </row>
    <row r="1542" spans="1:2" ht="15.75" x14ac:dyDescent="0.25">
      <c r="A1542" s="6" t="s">
        <v>830</v>
      </c>
      <c r="B1542" s="6" t="s">
        <v>3925</v>
      </c>
    </row>
    <row r="1543" spans="1:2" ht="15.75" x14ac:dyDescent="0.25">
      <c r="A1543" s="6" t="s">
        <v>829</v>
      </c>
      <c r="B1543" s="6" t="s">
        <v>3926</v>
      </c>
    </row>
    <row r="1544" spans="1:2" ht="15.75" x14ac:dyDescent="0.25">
      <c r="A1544" s="6" t="s">
        <v>828</v>
      </c>
      <c r="B1544" s="6" t="s">
        <v>3927</v>
      </c>
    </row>
    <row r="1545" spans="1:2" ht="15.75" x14ac:dyDescent="0.25">
      <c r="A1545" s="6" t="s">
        <v>827</v>
      </c>
      <c r="B1545" s="6" t="s">
        <v>3928</v>
      </c>
    </row>
    <row r="1546" spans="1:2" ht="15.75" x14ac:dyDescent="0.25">
      <c r="A1546" s="6" t="s">
        <v>826</v>
      </c>
      <c r="B1546" s="6" t="s">
        <v>3929</v>
      </c>
    </row>
    <row r="1547" spans="1:2" ht="15.75" x14ac:dyDescent="0.25">
      <c r="A1547" s="6" t="s">
        <v>825</v>
      </c>
      <c r="B1547" s="6" t="s">
        <v>3930</v>
      </c>
    </row>
    <row r="1548" spans="1:2" ht="15.75" x14ac:dyDescent="0.25">
      <c r="A1548" s="6" t="s">
        <v>824</v>
      </c>
      <c r="B1548" s="6" t="s">
        <v>3931</v>
      </c>
    </row>
    <row r="1549" spans="1:2" ht="15.75" x14ac:dyDescent="0.25">
      <c r="A1549" s="6" t="s">
        <v>823</v>
      </c>
      <c r="B1549" s="6" t="s">
        <v>3932</v>
      </c>
    </row>
    <row r="1550" spans="1:2" ht="15.75" x14ac:dyDescent="0.25">
      <c r="A1550" s="6" t="s">
        <v>822</v>
      </c>
      <c r="B1550" s="6" t="s">
        <v>3933</v>
      </c>
    </row>
    <row r="1551" spans="1:2" ht="15.75" x14ac:dyDescent="0.25">
      <c r="A1551" s="6" t="s">
        <v>821</v>
      </c>
      <c r="B1551" s="6" t="s">
        <v>3934</v>
      </c>
    </row>
    <row r="1552" spans="1:2" ht="15.75" x14ac:dyDescent="0.25">
      <c r="A1552" s="6" t="s">
        <v>820</v>
      </c>
      <c r="B1552" s="6" t="s">
        <v>3935</v>
      </c>
    </row>
    <row r="1553" spans="1:2" ht="15.75" x14ac:dyDescent="0.25">
      <c r="A1553" s="6" t="s">
        <v>819</v>
      </c>
      <c r="B1553" s="6" t="s">
        <v>3936</v>
      </c>
    </row>
    <row r="1554" spans="1:2" ht="15.75" x14ac:dyDescent="0.25">
      <c r="A1554" s="6" t="s">
        <v>818</v>
      </c>
      <c r="B1554" s="6" t="s">
        <v>3937</v>
      </c>
    </row>
    <row r="1555" spans="1:2" ht="15.75" x14ac:dyDescent="0.25">
      <c r="A1555" s="6" t="s">
        <v>817</v>
      </c>
      <c r="B1555" s="6" t="s">
        <v>3938</v>
      </c>
    </row>
    <row r="1556" spans="1:2" ht="15.75" x14ac:dyDescent="0.25">
      <c r="A1556" s="6" t="s">
        <v>816</v>
      </c>
      <c r="B1556" s="6" t="s">
        <v>3939</v>
      </c>
    </row>
    <row r="1557" spans="1:2" ht="15.75" x14ac:dyDescent="0.25">
      <c r="A1557" s="6" t="s">
        <v>815</v>
      </c>
      <c r="B1557" s="6" t="s">
        <v>3940</v>
      </c>
    </row>
    <row r="1558" spans="1:2" ht="15.75" x14ac:dyDescent="0.25">
      <c r="A1558" s="6" t="s">
        <v>814</v>
      </c>
      <c r="B1558" s="6" t="s">
        <v>3941</v>
      </c>
    </row>
    <row r="1559" spans="1:2" ht="15.75" x14ac:dyDescent="0.25">
      <c r="A1559" s="6" t="s">
        <v>813</v>
      </c>
      <c r="B1559" s="6" t="s">
        <v>3942</v>
      </c>
    </row>
    <row r="1560" spans="1:2" ht="15.75" x14ac:dyDescent="0.25">
      <c r="A1560" s="6" t="s">
        <v>812</v>
      </c>
      <c r="B1560" s="6" t="s">
        <v>3943</v>
      </c>
    </row>
    <row r="1561" spans="1:2" ht="15.75" x14ac:dyDescent="0.25">
      <c r="A1561" s="6" t="s">
        <v>811</v>
      </c>
      <c r="B1561" s="6" t="s">
        <v>3944</v>
      </c>
    </row>
    <row r="1562" spans="1:2" ht="15.75" x14ac:dyDescent="0.25">
      <c r="A1562" s="6" t="s">
        <v>810</v>
      </c>
      <c r="B1562" s="6" t="s">
        <v>3945</v>
      </c>
    </row>
    <row r="1563" spans="1:2" ht="15.75" x14ac:dyDescent="0.25">
      <c r="A1563" s="6" t="s">
        <v>809</v>
      </c>
      <c r="B1563" s="6" t="s">
        <v>3946</v>
      </c>
    </row>
    <row r="1564" spans="1:2" ht="15.75" x14ac:dyDescent="0.25">
      <c r="A1564" s="6" t="s">
        <v>808</v>
      </c>
      <c r="B1564" s="6" t="s">
        <v>3947</v>
      </c>
    </row>
    <row r="1565" spans="1:2" ht="15.75" x14ac:dyDescent="0.25">
      <c r="A1565" s="6" t="s">
        <v>807</v>
      </c>
      <c r="B1565" s="6" t="s">
        <v>3948</v>
      </c>
    </row>
    <row r="1566" spans="1:2" ht="15.75" x14ac:dyDescent="0.25">
      <c r="A1566" s="6" t="s">
        <v>806</v>
      </c>
      <c r="B1566" s="6" t="s">
        <v>3949</v>
      </c>
    </row>
    <row r="1567" spans="1:2" ht="15.75" x14ac:dyDescent="0.25">
      <c r="A1567" s="6" t="s">
        <v>805</v>
      </c>
      <c r="B1567" s="6" t="s">
        <v>3950</v>
      </c>
    </row>
    <row r="1568" spans="1:2" ht="15.75" x14ac:dyDescent="0.25">
      <c r="A1568" s="6" t="s">
        <v>804</v>
      </c>
      <c r="B1568" s="6" t="s">
        <v>3951</v>
      </c>
    </row>
    <row r="1569" spans="1:2" ht="15.75" x14ac:dyDescent="0.25">
      <c r="A1569" s="6" t="s">
        <v>803</v>
      </c>
      <c r="B1569" s="6" t="s">
        <v>3952</v>
      </c>
    </row>
    <row r="1570" spans="1:2" ht="15.75" x14ac:dyDescent="0.25">
      <c r="A1570" s="6" t="s">
        <v>802</v>
      </c>
      <c r="B1570" s="6" t="s">
        <v>3953</v>
      </c>
    </row>
    <row r="1571" spans="1:2" ht="15.75" x14ac:dyDescent="0.25">
      <c r="A1571" s="6" t="s">
        <v>801</v>
      </c>
      <c r="B1571" s="6" t="s">
        <v>3954</v>
      </c>
    </row>
    <row r="1572" spans="1:2" ht="15.75" x14ac:dyDescent="0.25">
      <c r="A1572" s="6" t="s">
        <v>800</v>
      </c>
      <c r="B1572" s="6" t="s">
        <v>3955</v>
      </c>
    </row>
    <row r="1573" spans="1:2" ht="15.75" x14ac:dyDescent="0.25">
      <c r="A1573" s="6" t="s">
        <v>799</v>
      </c>
      <c r="B1573" s="6" t="s">
        <v>3956</v>
      </c>
    </row>
    <row r="1574" spans="1:2" ht="15.75" x14ac:dyDescent="0.25">
      <c r="A1574" s="6" t="s">
        <v>798</v>
      </c>
      <c r="B1574" s="6" t="s">
        <v>3957</v>
      </c>
    </row>
    <row r="1575" spans="1:2" ht="15.75" x14ac:dyDescent="0.25">
      <c r="A1575" s="6" t="s">
        <v>797</v>
      </c>
      <c r="B1575" s="6" t="s">
        <v>3958</v>
      </c>
    </row>
    <row r="1576" spans="1:2" ht="15.75" x14ac:dyDescent="0.25">
      <c r="A1576" s="6" t="s">
        <v>796</v>
      </c>
      <c r="B1576" s="6" t="s">
        <v>3959</v>
      </c>
    </row>
    <row r="1577" spans="1:2" ht="15.75" x14ac:dyDescent="0.25">
      <c r="A1577" s="6" t="s">
        <v>795</v>
      </c>
      <c r="B1577" s="6" t="s">
        <v>3960</v>
      </c>
    </row>
    <row r="1578" spans="1:2" ht="15.75" x14ac:dyDescent="0.25">
      <c r="A1578" s="6" t="s">
        <v>794</v>
      </c>
      <c r="B1578" s="6" t="s">
        <v>3961</v>
      </c>
    </row>
    <row r="1579" spans="1:2" ht="15.75" x14ac:dyDescent="0.25">
      <c r="A1579" s="6" t="s">
        <v>793</v>
      </c>
      <c r="B1579" s="6" t="s">
        <v>3962</v>
      </c>
    </row>
    <row r="1580" spans="1:2" ht="15.75" x14ac:dyDescent="0.25">
      <c r="A1580" s="6" t="s">
        <v>792</v>
      </c>
      <c r="B1580" s="6" t="s">
        <v>3963</v>
      </c>
    </row>
    <row r="1581" spans="1:2" ht="15.75" x14ac:dyDescent="0.25">
      <c r="A1581" s="6" t="s">
        <v>791</v>
      </c>
      <c r="B1581" s="6" t="s">
        <v>3964</v>
      </c>
    </row>
    <row r="1582" spans="1:2" ht="15.75" x14ac:dyDescent="0.25">
      <c r="A1582" s="6" t="s">
        <v>790</v>
      </c>
      <c r="B1582" s="6" t="s">
        <v>3965</v>
      </c>
    </row>
    <row r="1583" spans="1:2" ht="15.75" x14ac:dyDescent="0.25">
      <c r="A1583" s="6" t="s">
        <v>789</v>
      </c>
      <c r="B1583" s="6" t="s">
        <v>3966</v>
      </c>
    </row>
    <row r="1584" spans="1:2" ht="15.75" x14ac:dyDescent="0.25">
      <c r="A1584" s="6" t="s">
        <v>788</v>
      </c>
      <c r="B1584" s="6" t="s">
        <v>3967</v>
      </c>
    </row>
    <row r="1585" spans="1:2" ht="15.75" x14ac:dyDescent="0.25">
      <c r="A1585" s="6" t="s">
        <v>787</v>
      </c>
      <c r="B1585" s="6" t="s">
        <v>3968</v>
      </c>
    </row>
    <row r="1586" spans="1:2" ht="15.75" x14ac:dyDescent="0.25">
      <c r="A1586" s="6" t="s">
        <v>786</v>
      </c>
      <c r="B1586" s="6" t="s">
        <v>3969</v>
      </c>
    </row>
    <row r="1587" spans="1:2" ht="15.75" x14ac:dyDescent="0.25">
      <c r="A1587" s="6" t="s">
        <v>785</v>
      </c>
      <c r="B1587" s="6" t="s">
        <v>3970</v>
      </c>
    </row>
    <row r="1588" spans="1:2" ht="15.75" x14ac:dyDescent="0.25">
      <c r="A1588" s="6" t="s">
        <v>784</v>
      </c>
      <c r="B1588" s="6" t="s">
        <v>3971</v>
      </c>
    </row>
    <row r="1589" spans="1:2" ht="15.75" x14ac:dyDescent="0.25">
      <c r="A1589" s="6" t="s">
        <v>783</v>
      </c>
      <c r="B1589" s="6" t="s">
        <v>3972</v>
      </c>
    </row>
    <row r="1590" spans="1:2" ht="15.75" x14ac:dyDescent="0.25">
      <c r="A1590" s="6" t="s">
        <v>782</v>
      </c>
      <c r="B1590" s="6" t="s">
        <v>3973</v>
      </c>
    </row>
    <row r="1591" spans="1:2" ht="15.75" x14ac:dyDescent="0.25">
      <c r="A1591" s="6" t="s">
        <v>781</v>
      </c>
      <c r="B1591" s="6" t="s">
        <v>3974</v>
      </c>
    </row>
    <row r="1592" spans="1:2" ht="15.75" x14ac:dyDescent="0.25">
      <c r="A1592" s="6" t="s">
        <v>780</v>
      </c>
      <c r="B1592" s="6" t="s">
        <v>3975</v>
      </c>
    </row>
    <row r="1593" spans="1:2" ht="15.75" x14ac:dyDescent="0.25">
      <c r="A1593" s="6" t="s">
        <v>779</v>
      </c>
      <c r="B1593" s="6" t="s">
        <v>3976</v>
      </c>
    </row>
    <row r="1594" spans="1:2" ht="15.75" x14ac:dyDescent="0.25">
      <c r="A1594" s="6" t="s">
        <v>778</v>
      </c>
      <c r="B1594" s="6" t="s">
        <v>3977</v>
      </c>
    </row>
    <row r="1595" spans="1:2" ht="15.75" x14ac:dyDescent="0.25">
      <c r="A1595" s="6" t="s">
        <v>777</v>
      </c>
      <c r="B1595" s="6" t="s">
        <v>3978</v>
      </c>
    </row>
    <row r="1596" spans="1:2" ht="15.75" x14ac:dyDescent="0.25">
      <c r="A1596" s="6" t="s">
        <v>776</v>
      </c>
      <c r="B1596" s="6" t="s">
        <v>3979</v>
      </c>
    </row>
    <row r="1597" spans="1:2" ht="15.75" x14ac:dyDescent="0.25">
      <c r="A1597" s="6" t="s">
        <v>775</v>
      </c>
      <c r="B1597" s="6" t="s">
        <v>3980</v>
      </c>
    </row>
    <row r="1598" spans="1:2" ht="15.75" x14ac:dyDescent="0.25">
      <c r="A1598" s="6" t="s">
        <v>774</v>
      </c>
      <c r="B1598" s="6" t="s">
        <v>3981</v>
      </c>
    </row>
    <row r="1599" spans="1:2" ht="15.75" x14ac:dyDescent="0.25">
      <c r="A1599" s="6" t="s">
        <v>773</v>
      </c>
      <c r="B1599" s="6" t="s">
        <v>3982</v>
      </c>
    </row>
    <row r="1600" spans="1:2" ht="15.75" x14ac:dyDescent="0.25">
      <c r="A1600" s="6" t="s">
        <v>772</v>
      </c>
      <c r="B1600" s="6" t="s">
        <v>3983</v>
      </c>
    </row>
    <row r="1601" spans="1:2" ht="15.75" x14ac:dyDescent="0.25">
      <c r="A1601" s="6" t="s">
        <v>771</v>
      </c>
      <c r="B1601" s="6" t="s">
        <v>3984</v>
      </c>
    </row>
    <row r="1602" spans="1:2" ht="15.75" x14ac:dyDescent="0.25">
      <c r="A1602" s="6" t="s">
        <v>770</v>
      </c>
      <c r="B1602" s="6" t="s">
        <v>3985</v>
      </c>
    </row>
    <row r="1603" spans="1:2" ht="15.75" x14ac:dyDescent="0.25">
      <c r="A1603" s="6" t="s">
        <v>769</v>
      </c>
      <c r="B1603" s="6" t="s">
        <v>3986</v>
      </c>
    </row>
    <row r="1604" spans="1:2" ht="15.75" x14ac:dyDescent="0.25">
      <c r="A1604" s="6" t="s">
        <v>768</v>
      </c>
      <c r="B1604" s="6" t="s">
        <v>3987</v>
      </c>
    </row>
    <row r="1605" spans="1:2" ht="15.75" x14ac:dyDescent="0.25">
      <c r="A1605" s="6" t="s">
        <v>767</v>
      </c>
      <c r="B1605" s="6" t="s">
        <v>3988</v>
      </c>
    </row>
    <row r="1606" spans="1:2" ht="15.75" x14ac:dyDescent="0.25">
      <c r="A1606" s="6" t="s">
        <v>766</v>
      </c>
      <c r="B1606" s="6" t="s">
        <v>3989</v>
      </c>
    </row>
    <row r="1607" spans="1:2" ht="15.75" x14ac:dyDescent="0.25">
      <c r="A1607" s="6" t="s">
        <v>765</v>
      </c>
      <c r="B1607" s="6" t="s">
        <v>3990</v>
      </c>
    </row>
    <row r="1608" spans="1:2" ht="15.75" x14ac:dyDescent="0.25">
      <c r="A1608" s="6" t="s">
        <v>764</v>
      </c>
      <c r="B1608" s="6" t="s">
        <v>3991</v>
      </c>
    </row>
    <row r="1609" spans="1:2" ht="15.75" x14ac:dyDescent="0.25">
      <c r="A1609" s="6" t="s">
        <v>763</v>
      </c>
      <c r="B1609" s="6" t="s">
        <v>3992</v>
      </c>
    </row>
    <row r="1610" spans="1:2" ht="15.75" x14ac:dyDescent="0.25">
      <c r="A1610" s="6" t="s">
        <v>762</v>
      </c>
      <c r="B1610" s="6" t="s">
        <v>3993</v>
      </c>
    </row>
    <row r="1611" spans="1:2" ht="15.75" x14ac:dyDescent="0.25">
      <c r="A1611" s="6" t="s">
        <v>761</v>
      </c>
      <c r="B1611" s="6" t="s">
        <v>3994</v>
      </c>
    </row>
    <row r="1612" spans="1:2" ht="15.75" x14ac:dyDescent="0.25">
      <c r="A1612" s="6" t="s">
        <v>760</v>
      </c>
      <c r="B1612" s="6" t="s">
        <v>3995</v>
      </c>
    </row>
    <row r="1613" spans="1:2" ht="15.75" x14ac:dyDescent="0.25">
      <c r="A1613" s="6" t="s">
        <v>759</v>
      </c>
      <c r="B1613" s="6" t="s">
        <v>3996</v>
      </c>
    </row>
    <row r="1614" spans="1:2" ht="15.75" x14ac:dyDescent="0.25">
      <c r="A1614" s="6" t="s">
        <v>758</v>
      </c>
      <c r="B1614" s="6" t="s">
        <v>3997</v>
      </c>
    </row>
    <row r="1615" spans="1:2" ht="15.75" x14ac:dyDescent="0.25">
      <c r="A1615" s="6" t="s">
        <v>757</v>
      </c>
      <c r="B1615" s="6" t="s">
        <v>3998</v>
      </c>
    </row>
    <row r="1616" spans="1:2" ht="15.75" x14ac:dyDescent="0.25">
      <c r="A1616" s="6" t="s">
        <v>756</v>
      </c>
      <c r="B1616" s="6" t="s">
        <v>3999</v>
      </c>
    </row>
    <row r="1617" spans="1:2" ht="15.75" x14ac:dyDescent="0.25">
      <c r="A1617" s="6" t="s">
        <v>755</v>
      </c>
      <c r="B1617" s="6" t="s">
        <v>4000</v>
      </c>
    </row>
    <row r="1618" spans="1:2" ht="15.75" x14ac:dyDescent="0.25">
      <c r="A1618" s="6" t="s">
        <v>754</v>
      </c>
      <c r="B1618" s="6" t="s">
        <v>4001</v>
      </c>
    </row>
    <row r="1619" spans="1:2" ht="15.75" x14ac:dyDescent="0.25">
      <c r="A1619" s="6" t="s">
        <v>753</v>
      </c>
      <c r="B1619" s="6" t="s">
        <v>4002</v>
      </c>
    </row>
    <row r="1620" spans="1:2" ht="15.75" x14ac:dyDescent="0.25">
      <c r="A1620" s="6" t="s">
        <v>752</v>
      </c>
      <c r="B1620" s="6" t="s">
        <v>4003</v>
      </c>
    </row>
    <row r="1621" spans="1:2" ht="15.75" x14ac:dyDescent="0.25">
      <c r="A1621" s="6" t="s">
        <v>751</v>
      </c>
      <c r="B1621" s="6" t="s">
        <v>4004</v>
      </c>
    </row>
    <row r="1622" spans="1:2" ht="15.75" x14ac:dyDescent="0.25">
      <c r="A1622" s="6" t="s">
        <v>750</v>
      </c>
      <c r="B1622" s="6" t="s">
        <v>4005</v>
      </c>
    </row>
    <row r="1623" spans="1:2" ht="15.75" x14ac:dyDescent="0.25">
      <c r="A1623" s="6" t="s">
        <v>749</v>
      </c>
      <c r="B1623" s="6" t="s">
        <v>4006</v>
      </c>
    </row>
    <row r="1624" spans="1:2" ht="15.75" x14ac:dyDescent="0.25">
      <c r="A1624" s="6" t="s">
        <v>748</v>
      </c>
      <c r="B1624" s="6" t="s">
        <v>4007</v>
      </c>
    </row>
    <row r="1625" spans="1:2" ht="15.75" x14ac:dyDescent="0.25">
      <c r="A1625" s="6" t="s">
        <v>747</v>
      </c>
      <c r="B1625" s="6" t="s">
        <v>4008</v>
      </c>
    </row>
    <row r="1626" spans="1:2" ht="15.75" x14ac:dyDescent="0.25">
      <c r="A1626" s="6" t="s">
        <v>746</v>
      </c>
      <c r="B1626" s="6" t="s">
        <v>4009</v>
      </c>
    </row>
    <row r="1627" spans="1:2" ht="15.75" x14ac:dyDescent="0.25">
      <c r="A1627" s="6" t="s">
        <v>745</v>
      </c>
      <c r="B1627" s="6" t="s">
        <v>4010</v>
      </c>
    </row>
    <row r="1628" spans="1:2" ht="15.75" x14ac:dyDescent="0.25">
      <c r="A1628" s="6" t="s">
        <v>744</v>
      </c>
      <c r="B1628" s="6" t="s">
        <v>4011</v>
      </c>
    </row>
    <row r="1629" spans="1:2" ht="15.75" x14ac:dyDescent="0.25">
      <c r="A1629" s="6" t="s">
        <v>743</v>
      </c>
      <c r="B1629" s="6" t="s">
        <v>4012</v>
      </c>
    </row>
    <row r="1630" spans="1:2" ht="15.75" x14ac:dyDescent="0.25">
      <c r="A1630" s="6" t="s">
        <v>742</v>
      </c>
      <c r="B1630" s="6" t="s">
        <v>4013</v>
      </c>
    </row>
    <row r="1631" spans="1:2" ht="15.75" x14ac:dyDescent="0.25">
      <c r="A1631" s="6" t="s">
        <v>741</v>
      </c>
      <c r="B1631" s="6" t="s">
        <v>4014</v>
      </c>
    </row>
    <row r="1632" spans="1:2" ht="15.75" x14ac:dyDescent="0.25">
      <c r="A1632" s="6" t="s">
        <v>740</v>
      </c>
      <c r="B1632" s="6" t="s">
        <v>4015</v>
      </c>
    </row>
    <row r="1633" spans="1:2" ht="15.75" x14ac:dyDescent="0.25">
      <c r="A1633" s="6" t="s">
        <v>739</v>
      </c>
      <c r="B1633" s="6" t="s">
        <v>4016</v>
      </c>
    </row>
    <row r="1634" spans="1:2" ht="15.75" x14ac:dyDescent="0.25">
      <c r="A1634" s="6" t="s">
        <v>738</v>
      </c>
      <c r="B1634" s="6" t="s">
        <v>4017</v>
      </c>
    </row>
    <row r="1635" spans="1:2" ht="15.75" x14ac:dyDescent="0.25">
      <c r="A1635" s="6" t="s">
        <v>737</v>
      </c>
      <c r="B1635" s="6" t="s">
        <v>4018</v>
      </c>
    </row>
    <row r="1636" spans="1:2" ht="15.75" x14ac:dyDescent="0.25">
      <c r="A1636" s="6" t="s">
        <v>736</v>
      </c>
      <c r="B1636" s="6" t="s">
        <v>4019</v>
      </c>
    </row>
    <row r="1637" spans="1:2" ht="15.75" x14ac:dyDescent="0.25">
      <c r="A1637" s="6" t="s">
        <v>735</v>
      </c>
      <c r="B1637" s="6" t="s">
        <v>4020</v>
      </c>
    </row>
    <row r="1638" spans="1:2" ht="15.75" x14ac:dyDescent="0.25">
      <c r="A1638" s="6" t="s">
        <v>734</v>
      </c>
      <c r="B1638" s="6" t="s">
        <v>4021</v>
      </c>
    </row>
    <row r="1639" spans="1:2" ht="15.75" x14ac:dyDescent="0.25">
      <c r="A1639" s="6" t="s">
        <v>733</v>
      </c>
      <c r="B1639" s="6" t="s">
        <v>4022</v>
      </c>
    </row>
    <row r="1640" spans="1:2" ht="15.75" x14ac:dyDescent="0.25">
      <c r="A1640" s="6" t="s">
        <v>732</v>
      </c>
      <c r="B1640" s="6" t="s">
        <v>4023</v>
      </c>
    </row>
    <row r="1641" spans="1:2" ht="15.75" x14ac:dyDescent="0.25">
      <c r="A1641" s="6" t="s">
        <v>731</v>
      </c>
      <c r="B1641" s="6" t="s">
        <v>4024</v>
      </c>
    </row>
    <row r="1642" spans="1:2" ht="15.75" x14ac:dyDescent="0.25">
      <c r="A1642" s="6" t="s">
        <v>730</v>
      </c>
      <c r="B1642" s="6" t="s">
        <v>4025</v>
      </c>
    </row>
    <row r="1643" spans="1:2" ht="15.75" x14ac:dyDescent="0.25">
      <c r="A1643" s="6" t="s">
        <v>729</v>
      </c>
      <c r="B1643" s="6" t="s">
        <v>4026</v>
      </c>
    </row>
    <row r="1644" spans="1:2" ht="15.75" x14ac:dyDescent="0.25">
      <c r="A1644" s="6" t="s">
        <v>728</v>
      </c>
      <c r="B1644" s="6" t="s">
        <v>4027</v>
      </c>
    </row>
    <row r="1645" spans="1:2" ht="15.75" x14ac:dyDescent="0.25">
      <c r="A1645" s="6" t="s">
        <v>727</v>
      </c>
      <c r="B1645" s="6" t="s">
        <v>4028</v>
      </c>
    </row>
    <row r="1646" spans="1:2" ht="15.75" x14ac:dyDescent="0.25">
      <c r="A1646" s="6" t="s">
        <v>726</v>
      </c>
      <c r="B1646" s="6" t="s">
        <v>4029</v>
      </c>
    </row>
    <row r="1647" spans="1:2" ht="15.75" x14ac:dyDescent="0.25">
      <c r="A1647" s="6" t="s">
        <v>725</v>
      </c>
      <c r="B1647" s="6" t="s">
        <v>4030</v>
      </c>
    </row>
    <row r="1648" spans="1:2" ht="15.75" x14ac:dyDescent="0.25">
      <c r="A1648" s="6" t="s">
        <v>724</v>
      </c>
      <c r="B1648" s="6" t="s">
        <v>4031</v>
      </c>
    </row>
    <row r="1649" spans="1:2" ht="15.75" x14ac:dyDescent="0.25">
      <c r="A1649" s="6" t="s">
        <v>723</v>
      </c>
      <c r="B1649" s="6" t="s">
        <v>4032</v>
      </c>
    </row>
    <row r="1650" spans="1:2" ht="15.75" x14ac:dyDescent="0.25">
      <c r="A1650" s="6" t="s">
        <v>722</v>
      </c>
      <c r="B1650" s="6" t="s">
        <v>4033</v>
      </c>
    </row>
    <row r="1651" spans="1:2" ht="15.75" x14ac:dyDescent="0.25">
      <c r="A1651" s="6" t="s">
        <v>721</v>
      </c>
      <c r="B1651" s="6" t="s">
        <v>4034</v>
      </c>
    </row>
    <row r="1652" spans="1:2" ht="15.75" x14ac:dyDescent="0.25">
      <c r="A1652" s="6" t="s">
        <v>720</v>
      </c>
      <c r="B1652" s="6" t="s">
        <v>4035</v>
      </c>
    </row>
    <row r="1653" spans="1:2" ht="15.75" x14ac:dyDescent="0.25">
      <c r="A1653" s="6" t="s">
        <v>719</v>
      </c>
      <c r="B1653" s="6" t="s">
        <v>4036</v>
      </c>
    </row>
    <row r="1654" spans="1:2" ht="15.75" x14ac:dyDescent="0.25">
      <c r="A1654" s="6" t="s">
        <v>718</v>
      </c>
      <c r="B1654" s="6" t="s">
        <v>4037</v>
      </c>
    </row>
    <row r="1655" spans="1:2" ht="15.75" x14ac:dyDescent="0.25">
      <c r="A1655" s="6" t="s">
        <v>717</v>
      </c>
      <c r="B1655" s="6" t="s">
        <v>4038</v>
      </c>
    </row>
    <row r="1656" spans="1:2" ht="15.75" x14ac:dyDescent="0.25">
      <c r="A1656" s="6" t="s">
        <v>716</v>
      </c>
      <c r="B1656" s="6" t="s">
        <v>4039</v>
      </c>
    </row>
    <row r="1657" spans="1:2" ht="15.75" x14ac:dyDescent="0.25">
      <c r="A1657" s="6" t="s">
        <v>715</v>
      </c>
      <c r="B1657" s="6" t="s">
        <v>4040</v>
      </c>
    </row>
    <row r="1658" spans="1:2" ht="15.75" x14ac:dyDescent="0.25">
      <c r="A1658" s="6" t="s">
        <v>714</v>
      </c>
      <c r="B1658" s="6" t="s">
        <v>4041</v>
      </c>
    </row>
    <row r="1659" spans="1:2" ht="15.75" x14ac:dyDescent="0.25">
      <c r="A1659" s="6" t="s">
        <v>713</v>
      </c>
      <c r="B1659" s="6" t="s">
        <v>4042</v>
      </c>
    </row>
    <row r="1660" spans="1:2" ht="15.75" x14ac:dyDescent="0.25">
      <c r="A1660" s="6" t="s">
        <v>712</v>
      </c>
      <c r="B1660" s="6" t="s">
        <v>4043</v>
      </c>
    </row>
    <row r="1661" spans="1:2" ht="15.75" x14ac:dyDescent="0.25">
      <c r="A1661" s="6" t="s">
        <v>711</v>
      </c>
      <c r="B1661" s="6" t="s">
        <v>4044</v>
      </c>
    </row>
    <row r="1662" spans="1:2" ht="15.75" x14ac:dyDescent="0.25">
      <c r="A1662" s="6" t="s">
        <v>710</v>
      </c>
      <c r="B1662" s="6" t="s">
        <v>4045</v>
      </c>
    </row>
    <row r="1663" spans="1:2" ht="15.75" x14ac:dyDescent="0.25">
      <c r="A1663" s="6" t="s">
        <v>709</v>
      </c>
      <c r="B1663" s="6" t="s">
        <v>4046</v>
      </c>
    </row>
    <row r="1664" spans="1:2" ht="15.75" x14ac:dyDescent="0.25">
      <c r="A1664" s="6" t="s">
        <v>708</v>
      </c>
      <c r="B1664" s="6" t="s">
        <v>4047</v>
      </c>
    </row>
    <row r="1665" spans="1:2" ht="15.75" x14ac:dyDescent="0.25">
      <c r="A1665" s="6" t="s">
        <v>707</v>
      </c>
      <c r="B1665" s="6" t="s">
        <v>4048</v>
      </c>
    </row>
    <row r="1666" spans="1:2" ht="15.75" x14ac:dyDescent="0.25">
      <c r="A1666" s="6" t="s">
        <v>706</v>
      </c>
      <c r="B1666" s="6" t="s">
        <v>4049</v>
      </c>
    </row>
    <row r="1667" spans="1:2" ht="15.75" x14ac:dyDescent="0.25">
      <c r="A1667" s="6" t="s">
        <v>705</v>
      </c>
      <c r="B1667" s="6" t="s">
        <v>4050</v>
      </c>
    </row>
    <row r="1668" spans="1:2" ht="15.75" x14ac:dyDescent="0.25">
      <c r="A1668" s="6" t="s">
        <v>704</v>
      </c>
      <c r="B1668" s="6" t="s">
        <v>4051</v>
      </c>
    </row>
    <row r="1669" spans="1:2" ht="15.75" x14ac:dyDescent="0.25">
      <c r="A1669" s="6" t="s">
        <v>703</v>
      </c>
      <c r="B1669" s="6" t="s">
        <v>4052</v>
      </c>
    </row>
    <row r="1670" spans="1:2" ht="15.75" x14ac:dyDescent="0.25">
      <c r="A1670" s="6" t="s">
        <v>702</v>
      </c>
      <c r="B1670" s="6" t="s">
        <v>4053</v>
      </c>
    </row>
    <row r="1671" spans="1:2" ht="15.75" x14ac:dyDescent="0.25">
      <c r="A1671" s="6" t="s">
        <v>701</v>
      </c>
      <c r="B1671" s="6" t="s">
        <v>4054</v>
      </c>
    </row>
    <row r="1672" spans="1:2" ht="15.75" x14ac:dyDescent="0.25">
      <c r="A1672" s="6" t="s">
        <v>700</v>
      </c>
      <c r="B1672" s="6" t="s">
        <v>4055</v>
      </c>
    </row>
    <row r="1673" spans="1:2" ht="15.75" x14ac:dyDescent="0.25">
      <c r="A1673" s="6" t="s">
        <v>699</v>
      </c>
      <c r="B1673" s="6" t="s">
        <v>4056</v>
      </c>
    </row>
    <row r="1674" spans="1:2" ht="15.75" x14ac:dyDescent="0.25">
      <c r="A1674" s="6" t="s">
        <v>698</v>
      </c>
      <c r="B1674" s="6" t="s">
        <v>4057</v>
      </c>
    </row>
    <row r="1675" spans="1:2" ht="15.75" x14ac:dyDescent="0.25">
      <c r="A1675" s="6" t="s">
        <v>697</v>
      </c>
      <c r="B1675" s="6" t="s">
        <v>4058</v>
      </c>
    </row>
    <row r="1676" spans="1:2" ht="15.75" x14ac:dyDescent="0.25">
      <c r="A1676" s="6" t="s">
        <v>696</v>
      </c>
      <c r="B1676" s="6" t="s">
        <v>4059</v>
      </c>
    </row>
    <row r="1677" spans="1:2" ht="15.75" x14ac:dyDescent="0.25">
      <c r="A1677" s="6" t="s">
        <v>695</v>
      </c>
      <c r="B1677" s="6" t="s">
        <v>4060</v>
      </c>
    </row>
    <row r="1678" spans="1:2" ht="15.75" x14ac:dyDescent="0.25">
      <c r="A1678" s="6" t="s">
        <v>694</v>
      </c>
      <c r="B1678" s="6" t="s">
        <v>4061</v>
      </c>
    </row>
    <row r="1679" spans="1:2" ht="15.75" x14ac:dyDescent="0.25">
      <c r="A1679" s="6" t="s">
        <v>693</v>
      </c>
      <c r="B1679" s="6" t="s">
        <v>4062</v>
      </c>
    </row>
    <row r="1680" spans="1:2" ht="15.75" x14ac:dyDescent="0.25">
      <c r="A1680" s="6" t="s">
        <v>692</v>
      </c>
      <c r="B1680" s="6" t="s">
        <v>4063</v>
      </c>
    </row>
    <row r="1681" spans="1:2" ht="15.75" x14ac:dyDescent="0.25">
      <c r="A1681" s="6" t="s">
        <v>691</v>
      </c>
      <c r="B1681" s="6" t="s">
        <v>4064</v>
      </c>
    </row>
    <row r="1682" spans="1:2" ht="15.75" x14ac:dyDescent="0.25">
      <c r="A1682" s="6" t="s">
        <v>690</v>
      </c>
      <c r="B1682" s="6" t="s">
        <v>4065</v>
      </c>
    </row>
    <row r="1683" spans="1:2" ht="15.75" x14ac:dyDescent="0.25">
      <c r="A1683" s="6" t="s">
        <v>689</v>
      </c>
      <c r="B1683" s="6" t="s">
        <v>4066</v>
      </c>
    </row>
    <row r="1684" spans="1:2" ht="15.75" x14ac:dyDescent="0.25">
      <c r="A1684" s="6" t="s">
        <v>688</v>
      </c>
      <c r="B1684" s="6" t="s">
        <v>4067</v>
      </c>
    </row>
    <row r="1685" spans="1:2" ht="15.75" x14ac:dyDescent="0.25">
      <c r="A1685" s="6" t="s">
        <v>687</v>
      </c>
      <c r="B1685" s="6" t="s">
        <v>4068</v>
      </c>
    </row>
    <row r="1686" spans="1:2" ht="15.75" x14ac:dyDescent="0.25">
      <c r="A1686" s="6" t="s">
        <v>686</v>
      </c>
      <c r="B1686" s="6" t="s">
        <v>4069</v>
      </c>
    </row>
    <row r="1687" spans="1:2" ht="15.75" x14ac:dyDescent="0.25">
      <c r="A1687" s="6" t="s">
        <v>685</v>
      </c>
      <c r="B1687" s="6" t="s">
        <v>4070</v>
      </c>
    </row>
    <row r="1688" spans="1:2" ht="15.75" x14ac:dyDescent="0.25">
      <c r="A1688" s="6" t="s">
        <v>684</v>
      </c>
      <c r="B1688" s="6" t="s">
        <v>4071</v>
      </c>
    </row>
    <row r="1689" spans="1:2" ht="15.75" x14ac:dyDescent="0.25">
      <c r="A1689" s="6" t="s">
        <v>683</v>
      </c>
      <c r="B1689" s="6" t="s">
        <v>4072</v>
      </c>
    </row>
    <row r="1690" spans="1:2" ht="15.75" x14ac:dyDescent="0.25">
      <c r="A1690" s="6" t="s">
        <v>682</v>
      </c>
      <c r="B1690" s="6" t="s">
        <v>4073</v>
      </c>
    </row>
    <row r="1691" spans="1:2" ht="15.75" x14ac:dyDescent="0.25">
      <c r="A1691" s="6" t="s">
        <v>681</v>
      </c>
      <c r="B1691" s="6" t="s">
        <v>4074</v>
      </c>
    </row>
    <row r="1692" spans="1:2" ht="15.75" x14ac:dyDescent="0.25">
      <c r="A1692" s="6" t="s">
        <v>680</v>
      </c>
      <c r="B1692" s="6" t="s">
        <v>4075</v>
      </c>
    </row>
    <row r="1693" spans="1:2" ht="15.75" x14ac:dyDescent="0.25">
      <c r="A1693" s="6" t="s">
        <v>679</v>
      </c>
      <c r="B1693" s="6" t="s">
        <v>4076</v>
      </c>
    </row>
    <row r="1694" spans="1:2" ht="15.75" x14ac:dyDescent="0.25">
      <c r="A1694" s="6" t="s">
        <v>678</v>
      </c>
      <c r="B1694" s="6" t="s">
        <v>4077</v>
      </c>
    </row>
    <row r="1695" spans="1:2" ht="15.75" x14ac:dyDescent="0.25">
      <c r="A1695" s="6" t="s">
        <v>677</v>
      </c>
      <c r="B1695" s="6" t="s">
        <v>4078</v>
      </c>
    </row>
    <row r="1696" spans="1:2" ht="15.75" x14ac:dyDescent="0.25">
      <c r="A1696" s="6" t="s">
        <v>676</v>
      </c>
      <c r="B1696" s="6" t="s">
        <v>4079</v>
      </c>
    </row>
    <row r="1697" spans="1:2" ht="15.75" x14ac:dyDescent="0.25">
      <c r="A1697" s="6" t="s">
        <v>675</v>
      </c>
      <c r="B1697" s="6" t="s">
        <v>4080</v>
      </c>
    </row>
    <row r="1698" spans="1:2" ht="15.75" x14ac:dyDescent="0.25">
      <c r="A1698" s="6" t="s">
        <v>674</v>
      </c>
      <c r="B1698" s="6" t="s">
        <v>4081</v>
      </c>
    </row>
    <row r="1699" spans="1:2" ht="15.75" x14ac:dyDescent="0.25">
      <c r="A1699" s="6" t="s">
        <v>673</v>
      </c>
      <c r="B1699" s="6" t="s">
        <v>4082</v>
      </c>
    </row>
    <row r="1700" spans="1:2" ht="15.75" x14ac:dyDescent="0.25">
      <c r="A1700" s="6" t="s">
        <v>672</v>
      </c>
      <c r="B1700" s="6" t="s">
        <v>4083</v>
      </c>
    </row>
    <row r="1701" spans="1:2" ht="15.75" x14ac:dyDescent="0.25">
      <c r="A1701" s="6" t="s">
        <v>671</v>
      </c>
      <c r="B1701" s="6" t="s">
        <v>4084</v>
      </c>
    </row>
    <row r="1702" spans="1:2" ht="15.75" x14ac:dyDescent="0.25">
      <c r="A1702" s="6" t="s">
        <v>670</v>
      </c>
      <c r="B1702" s="6" t="s">
        <v>4085</v>
      </c>
    </row>
    <row r="1703" spans="1:2" ht="15.75" x14ac:dyDescent="0.25">
      <c r="A1703" s="6" t="s">
        <v>669</v>
      </c>
      <c r="B1703" s="6" t="s">
        <v>4086</v>
      </c>
    </row>
    <row r="1704" spans="1:2" ht="15.75" x14ac:dyDescent="0.25">
      <c r="A1704" s="6" t="s">
        <v>668</v>
      </c>
      <c r="B1704" s="6" t="s">
        <v>4087</v>
      </c>
    </row>
    <row r="1705" spans="1:2" ht="15.75" x14ac:dyDescent="0.25">
      <c r="A1705" s="6" t="s">
        <v>667</v>
      </c>
      <c r="B1705" s="6" t="s">
        <v>4088</v>
      </c>
    </row>
    <row r="1706" spans="1:2" ht="15.75" x14ac:dyDescent="0.25">
      <c r="A1706" s="6" t="s">
        <v>666</v>
      </c>
      <c r="B1706" s="6" t="s">
        <v>4089</v>
      </c>
    </row>
    <row r="1707" spans="1:2" ht="15.75" x14ac:dyDescent="0.25">
      <c r="A1707" s="6" t="s">
        <v>665</v>
      </c>
      <c r="B1707" s="6" t="s">
        <v>4090</v>
      </c>
    </row>
    <row r="1708" spans="1:2" ht="15.75" x14ac:dyDescent="0.25">
      <c r="A1708" s="6" t="s">
        <v>664</v>
      </c>
      <c r="B1708" s="6" t="s">
        <v>4091</v>
      </c>
    </row>
    <row r="1709" spans="1:2" ht="15.75" x14ac:dyDescent="0.25">
      <c r="A1709" s="6" t="s">
        <v>663</v>
      </c>
      <c r="B1709" s="6" t="s">
        <v>4092</v>
      </c>
    </row>
    <row r="1710" spans="1:2" ht="15.75" x14ac:dyDescent="0.25">
      <c r="A1710" s="6" t="s">
        <v>662</v>
      </c>
      <c r="B1710" s="6" t="s">
        <v>4093</v>
      </c>
    </row>
    <row r="1711" spans="1:2" ht="15.75" x14ac:dyDescent="0.25">
      <c r="A1711" s="6" t="s">
        <v>661</v>
      </c>
      <c r="B1711" s="6" t="s">
        <v>4094</v>
      </c>
    </row>
    <row r="1712" spans="1:2" ht="15.75" x14ac:dyDescent="0.25">
      <c r="A1712" s="6" t="s">
        <v>660</v>
      </c>
      <c r="B1712" s="6" t="s">
        <v>4095</v>
      </c>
    </row>
    <row r="1713" spans="1:2" ht="15.75" x14ac:dyDescent="0.25">
      <c r="A1713" s="6" t="s">
        <v>659</v>
      </c>
      <c r="B1713" s="6" t="s">
        <v>4096</v>
      </c>
    </row>
    <row r="1714" spans="1:2" ht="15.75" x14ac:dyDescent="0.25">
      <c r="A1714" s="6" t="s">
        <v>658</v>
      </c>
      <c r="B1714" s="6" t="s">
        <v>4097</v>
      </c>
    </row>
    <row r="1715" spans="1:2" ht="15.75" x14ac:dyDescent="0.25">
      <c r="A1715" s="6" t="s">
        <v>657</v>
      </c>
      <c r="B1715" s="6" t="s">
        <v>4098</v>
      </c>
    </row>
    <row r="1716" spans="1:2" ht="15.75" x14ac:dyDescent="0.25">
      <c r="A1716" s="6" t="s">
        <v>656</v>
      </c>
      <c r="B1716" s="6" t="s">
        <v>4099</v>
      </c>
    </row>
    <row r="1717" spans="1:2" ht="15.75" x14ac:dyDescent="0.25">
      <c r="A1717" s="6" t="s">
        <v>655</v>
      </c>
      <c r="B1717" s="6" t="s">
        <v>4100</v>
      </c>
    </row>
    <row r="1718" spans="1:2" ht="15.75" x14ac:dyDescent="0.25">
      <c r="A1718" s="6" t="s">
        <v>654</v>
      </c>
      <c r="B1718" s="6" t="s">
        <v>4101</v>
      </c>
    </row>
    <row r="1719" spans="1:2" ht="15.75" x14ac:dyDescent="0.25">
      <c r="A1719" s="6" t="s">
        <v>653</v>
      </c>
      <c r="B1719" s="6" t="s">
        <v>4102</v>
      </c>
    </row>
    <row r="1720" spans="1:2" ht="15.75" x14ac:dyDescent="0.25">
      <c r="A1720" s="6" t="s">
        <v>652</v>
      </c>
      <c r="B1720" s="6" t="s">
        <v>4103</v>
      </c>
    </row>
    <row r="1721" spans="1:2" ht="15.75" x14ac:dyDescent="0.25">
      <c r="A1721" s="6" t="s">
        <v>651</v>
      </c>
      <c r="B1721" s="6" t="s">
        <v>4104</v>
      </c>
    </row>
    <row r="1722" spans="1:2" ht="15.75" x14ac:dyDescent="0.25">
      <c r="A1722" s="6" t="s">
        <v>650</v>
      </c>
      <c r="B1722" s="6" t="s">
        <v>4105</v>
      </c>
    </row>
    <row r="1723" spans="1:2" ht="15.75" x14ac:dyDescent="0.25">
      <c r="A1723" s="6" t="s">
        <v>649</v>
      </c>
      <c r="B1723" s="6" t="s">
        <v>4106</v>
      </c>
    </row>
    <row r="1724" spans="1:2" ht="15.75" x14ac:dyDescent="0.25">
      <c r="A1724" s="6" t="s">
        <v>648</v>
      </c>
      <c r="B1724" s="6" t="s">
        <v>4107</v>
      </c>
    </row>
    <row r="1725" spans="1:2" ht="15.75" x14ac:dyDescent="0.25">
      <c r="A1725" s="6" t="s">
        <v>647</v>
      </c>
      <c r="B1725" s="6" t="s">
        <v>4108</v>
      </c>
    </row>
    <row r="1726" spans="1:2" ht="15.75" x14ac:dyDescent="0.25">
      <c r="A1726" s="6" t="s">
        <v>646</v>
      </c>
      <c r="B1726" s="6" t="s">
        <v>4109</v>
      </c>
    </row>
    <row r="1727" spans="1:2" ht="15.75" x14ac:dyDescent="0.25">
      <c r="A1727" s="6" t="s">
        <v>645</v>
      </c>
      <c r="B1727" s="6" t="s">
        <v>4110</v>
      </c>
    </row>
    <row r="1728" spans="1:2" ht="15.75" x14ac:dyDescent="0.25">
      <c r="A1728" s="6" t="s">
        <v>644</v>
      </c>
      <c r="B1728" s="6" t="s">
        <v>4111</v>
      </c>
    </row>
    <row r="1729" spans="1:2" ht="15.75" x14ac:dyDescent="0.25">
      <c r="A1729" s="6" t="s">
        <v>643</v>
      </c>
      <c r="B1729" s="6" t="s">
        <v>4112</v>
      </c>
    </row>
    <row r="1730" spans="1:2" ht="15.75" x14ac:dyDescent="0.25">
      <c r="A1730" s="6" t="s">
        <v>642</v>
      </c>
      <c r="B1730" s="6" t="s">
        <v>4113</v>
      </c>
    </row>
    <row r="1731" spans="1:2" ht="15.75" x14ac:dyDescent="0.25">
      <c r="A1731" s="6" t="s">
        <v>641</v>
      </c>
      <c r="B1731" s="6" t="s">
        <v>4114</v>
      </c>
    </row>
    <row r="1732" spans="1:2" ht="15.75" x14ac:dyDescent="0.25">
      <c r="A1732" s="6" t="s">
        <v>640</v>
      </c>
      <c r="B1732" s="6" t="s">
        <v>4115</v>
      </c>
    </row>
    <row r="1733" spans="1:2" ht="15.75" x14ac:dyDescent="0.25">
      <c r="A1733" s="6" t="s">
        <v>639</v>
      </c>
      <c r="B1733" s="6" t="s">
        <v>4116</v>
      </c>
    </row>
    <row r="1734" spans="1:2" ht="15.75" x14ac:dyDescent="0.25">
      <c r="A1734" s="6" t="s">
        <v>638</v>
      </c>
      <c r="B1734" s="6" t="s">
        <v>4117</v>
      </c>
    </row>
    <row r="1735" spans="1:2" ht="15.75" x14ac:dyDescent="0.25">
      <c r="A1735" s="6" t="s">
        <v>637</v>
      </c>
      <c r="B1735" s="6" t="s">
        <v>4118</v>
      </c>
    </row>
    <row r="1736" spans="1:2" ht="15.75" x14ac:dyDescent="0.25">
      <c r="A1736" s="6" t="s">
        <v>636</v>
      </c>
      <c r="B1736" s="6" t="s">
        <v>4119</v>
      </c>
    </row>
    <row r="1737" spans="1:2" ht="15.75" x14ac:dyDescent="0.25">
      <c r="A1737" s="6" t="s">
        <v>635</v>
      </c>
      <c r="B1737" s="6" t="s">
        <v>4120</v>
      </c>
    </row>
    <row r="1738" spans="1:2" ht="15.75" x14ac:dyDescent="0.25">
      <c r="A1738" s="6" t="s">
        <v>634</v>
      </c>
      <c r="B1738" s="6" t="s">
        <v>4121</v>
      </c>
    </row>
    <row r="1739" spans="1:2" ht="15.75" x14ac:dyDescent="0.25">
      <c r="A1739" s="6" t="s">
        <v>633</v>
      </c>
      <c r="B1739" s="6" t="s">
        <v>4122</v>
      </c>
    </row>
    <row r="1740" spans="1:2" ht="15.75" x14ac:dyDescent="0.25">
      <c r="A1740" s="6" t="s">
        <v>631</v>
      </c>
      <c r="B1740" s="6" t="s">
        <v>4123</v>
      </c>
    </row>
    <row r="1741" spans="1:2" ht="15.75" x14ac:dyDescent="0.25">
      <c r="A1741" s="6" t="s">
        <v>630</v>
      </c>
      <c r="B1741" s="6" t="s">
        <v>4124</v>
      </c>
    </row>
    <row r="1742" spans="1:2" ht="15.75" x14ac:dyDescent="0.25">
      <c r="A1742" s="6" t="s">
        <v>629</v>
      </c>
      <c r="B1742" s="6" t="s">
        <v>4125</v>
      </c>
    </row>
    <row r="1743" spans="1:2" ht="15.75" x14ac:dyDescent="0.25">
      <c r="A1743" s="6" t="s">
        <v>628</v>
      </c>
      <c r="B1743" s="6" t="s">
        <v>4126</v>
      </c>
    </row>
    <row r="1744" spans="1:2" ht="15.75" x14ac:dyDescent="0.25">
      <c r="A1744" s="6" t="s">
        <v>627</v>
      </c>
      <c r="B1744" s="6" t="s">
        <v>4127</v>
      </c>
    </row>
    <row r="1745" spans="1:2" ht="15.75" x14ac:dyDescent="0.25">
      <c r="A1745" s="6" t="s">
        <v>626</v>
      </c>
      <c r="B1745" s="6" t="s">
        <v>4128</v>
      </c>
    </row>
    <row r="1746" spans="1:2" ht="15.75" x14ac:dyDescent="0.25">
      <c r="A1746" s="6" t="s">
        <v>625</v>
      </c>
      <c r="B1746" s="6" t="s">
        <v>4129</v>
      </c>
    </row>
    <row r="1747" spans="1:2" ht="15.75" x14ac:dyDescent="0.25">
      <c r="A1747" s="6" t="s">
        <v>624</v>
      </c>
      <c r="B1747" s="6" t="s">
        <v>4130</v>
      </c>
    </row>
    <row r="1748" spans="1:2" ht="15.75" x14ac:dyDescent="0.25">
      <c r="A1748" s="6" t="s">
        <v>623</v>
      </c>
      <c r="B1748" s="6" t="s">
        <v>4131</v>
      </c>
    </row>
    <row r="1749" spans="1:2" ht="15.75" x14ac:dyDescent="0.25">
      <c r="A1749" s="6" t="s">
        <v>622</v>
      </c>
      <c r="B1749" s="6" t="s">
        <v>4132</v>
      </c>
    </row>
    <row r="1750" spans="1:2" ht="15.75" x14ac:dyDescent="0.25">
      <c r="A1750" s="6" t="s">
        <v>621</v>
      </c>
      <c r="B1750" s="6" t="s">
        <v>4133</v>
      </c>
    </row>
    <row r="1751" spans="1:2" ht="15.75" x14ac:dyDescent="0.25">
      <c r="A1751" s="6" t="s">
        <v>620</v>
      </c>
      <c r="B1751" s="6" t="s">
        <v>4134</v>
      </c>
    </row>
    <row r="1752" spans="1:2" ht="15.75" x14ac:dyDescent="0.25">
      <c r="A1752" s="6" t="s">
        <v>619</v>
      </c>
      <c r="B1752" s="6" t="s">
        <v>4135</v>
      </c>
    </row>
    <row r="1753" spans="1:2" ht="15.75" x14ac:dyDescent="0.25">
      <c r="A1753" s="6" t="s">
        <v>618</v>
      </c>
      <c r="B1753" s="6" t="s">
        <v>4136</v>
      </c>
    </row>
    <row r="1754" spans="1:2" ht="15.75" x14ac:dyDescent="0.25">
      <c r="A1754" s="6" t="s">
        <v>617</v>
      </c>
      <c r="B1754" s="6" t="s">
        <v>4137</v>
      </c>
    </row>
    <row r="1755" spans="1:2" ht="15.75" x14ac:dyDescent="0.25">
      <c r="A1755" s="6" t="s">
        <v>616</v>
      </c>
      <c r="B1755" s="6" t="s">
        <v>4138</v>
      </c>
    </row>
    <row r="1756" spans="1:2" ht="15.75" x14ac:dyDescent="0.25">
      <c r="A1756" s="6" t="s">
        <v>615</v>
      </c>
      <c r="B1756" s="6" t="s">
        <v>4139</v>
      </c>
    </row>
    <row r="1757" spans="1:2" ht="15.75" x14ac:dyDescent="0.25">
      <c r="A1757" s="6" t="s">
        <v>614</v>
      </c>
      <c r="B1757" s="6" t="s">
        <v>4140</v>
      </c>
    </row>
    <row r="1758" spans="1:2" ht="15.75" x14ac:dyDescent="0.25">
      <c r="A1758" s="6" t="s">
        <v>613</v>
      </c>
      <c r="B1758" s="6" t="s">
        <v>4141</v>
      </c>
    </row>
    <row r="1759" spans="1:2" ht="15.75" x14ac:dyDescent="0.25">
      <c r="A1759" s="6" t="s">
        <v>612</v>
      </c>
      <c r="B1759" s="6" t="s">
        <v>4142</v>
      </c>
    </row>
    <row r="1760" spans="1:2" ht="15.75" x14ac:dyDescent="0.25">
      <c r="A1760" s="6" t="s">
        <v>611</v>
      </c>
      <c r="B1760" s="6" t="s">
        <v>4143</v>
      </c>
    </row>
    <row r="1761" spans="1:2" ht="15.75" x14ac:dyDescent="0.25">
      <c r="A1761" s="6" t="s">
        <v>610</v>
      </c>
      <c r="B1761" s="6" t="s">
        <v>4144</v>
      </c>
    </row>
    <row r="1762" spans="1:2" ht="15.75" x14ac:dyDescent="0.25">
      <c r="A1762" s="6" t="s">
        <v>609</v>
      </c>
      <c r="B1762" s="6" t="s">
        <v>4145</v>
      </c>
    </row>
    <row r="1763" spans="1:2" ht="15.75" x14ac:dyDescent="0.25">
      <c r="A1763" s="6" t="s">
        <v>608</v>
      </c>
      <c r="B1763" s="6" t="s">
        <v>4146</v>
      </c>
    </row>
    <row r="1764" spans="1:2" ht="15.75" x14ac:dyDescent="0.25">
      <c r="A1764" s="6" t="s">
        <v>607</v>
      </c>
      <c r="B1764" s="6" t="s">
        <v>4147</v>
      </c>
    </row>
    <row r="1765" spans="1:2" ht="15.75" x14ac:dyDescent="0.25">
      <c r="A1765" s="6" t="s">
        <v>606</v>
      </c>
      <c r="B1765" s="6" t="s">
        <v>4148</v>
      </c>
    </row>
    <row r="1766" spans="1:2" ht="15.75" x14ac:dyDescent="0.25">
      <c r="A1766" s="6" t="s">
        <v>605</v>
      </c>
      <c r="B1766" s="6" t="s">
        <v>4149</v>
      </c>
    </row>
    <row r="1767" spans="1:2" ht="15.75" x14ac:dyDescent="0.25">
      <c r="A1767" s="6" t="s">
        <v>604</v>
      </c>
      <c r="B1767" s="6" t="s">
        <v>4150</v>
      </c>
    </row>
    <row r="1768" spans="1:2" ht="15.75" x14ac:dyDescent="0.25">
      <c r="A1768" s="6" t="s">
        <v>603</v>
      </c>
      <c r="B1768" s="6" t="s">
        <v>4151</v>
      </c>
    </row>
    <row r="1769" spans="1:2" ht="15.75" x14ac:dyDescent="0.25">
      <c r="A1769" s="6" t="s">
        <v>602</v>
      </c>
      <c r="B1769" s="6" t="s">
        <v>4152</v>
      </c>
    </row>
    <row r="1770" spans="1:2" ht="15.75" x14ac:dyDescent="0.25">
      <c r="A1770" s="6" t="s">
        <v>601</v>
      </c>
      <c r="B1770" s="6" t="s">
        <v>4153</v>
      </c>
    </row>
    <row r="1771" spans="1:2" ht="15.75" x14ac:dyDescent="0.25">
      <c r="A1771" s="6" t="s">
        <v>600</v>
      </c>
      <c r="B1771" s="6" t="s">
        <v>4154</v>
      </c>
    </row>
    <row r="1772" spans="1:2" ht="15.75" x14ac:dyDescent="0.25">
      <c r="A1772" s="6" t="s">
        <v>599</v>
      </c>
      <c r="B1772" s="6" t="s">
        <v>4155</v>
      </c>
    </row>
    <row r="1773" spans="1:2" ht="15.75" x14ac:dyDescent="0.25">
      <c r="A1773" s="6" t="s">
        <v>598</v>
      </c>
      <c r="B1773" s="6" t="s">
        <v>4156</v>
      </c>
    </row>
    <row r="1774" spans="1:2" ht="15.75" x14ac:dyDescent="0.25">
      <c r="A1774" s="6" t="s">
        <v>597</v>
      </c>
      <c r="B1774" s="6" t="s">
        <v>4157</v>
      </c>
    </row>
    <row r="1775" spans="1:2" ht="15.75" x14ac:dyDescent="0.25">
      <c r="A1775" s="6" t="s">
        <v>596</v>
      </c>
      <c r="B1775" s="6" t="s">
        <v>4158</v>
      </c>
    </row>
    <row r="1776" spans="1:2" ht="15.75" x14ac:dyDescent="0.25">
      <c r="A1776" s="6" t="s">
        <v>595</v>
      </c>
      <c r="B1776" s="6" t="s">
        <v>4159</v>
      </c>
    </row>
    <row r="1777" spans="1:2" ht="15.75" x14ac:dyDescent="0.25">
      <c r="A1777" s="6" t="s">
        <v>594</v>
      </c>
      <c r="B1777" s="6" t="s">
        <v>4160</v>
      </c>
    </row>
    <row r="1778" spans="1:2" ht="15.75" x14ac:dyDescent="0.25">
      <c r="A1778" s="6" t="s">
        <v>593</v>
      </c>
      <c r="B1778" s="6" t="s">
        <v>4161</v>
      </c>
    </row>
    <row r="1779" spans="1:2" ht="15.75" x14ac:dyDescent="0.25">
      <c r="A1779" s="6" t="s">
        <v>592</v>
      </c>
      <c r="B1779" s="6" t="s">
        <v>4162</v>
      </c>
    </row>
    <row r="1780" spans="1:2" ht="15.75" x14ac:dyDescent="0.25">
      <c r="A1780" s="6" t="s">
        <v>591</v>
      </c>
      <c r="B1780" s="6" t="s">
        <v>4163</v>
      </c>
    </row>
    <row r="1781" spans="1:2" ht="15.75" x14ac:dyDescent="0.25">
      <c r="A1781" s="6" t="s">
        <v>590</v>
      </c>
      <c r="B1781" s="6" t="s">
        <v>4164</v>
      </c>
    </row>
    <row r="1782" spans="1:2" ht="15.75" x14ac:dyDescent="0.25">
      <c r="A1782" s="6" t="s">
        <v>589</v>
      </c>
      <c r="B1782" s="6" t="s">
        <v>4165</v>
      </c>
    </row>
    <row r="1783" spans="1:2" ht="15.75" x14ac:dyDescent="0.25">
      <c r="A1783" s="6" t="s">
        <v>588</v>
      </c>
      <c r="B1783" s="6" t="s">
        <v>4166</v>
      </c>
    </row>
    <row r="1784" spans="1:2" ht="15.75" x14ac:dyDescent="0.25">
      <c r="A1784" s="6" t="s">
        <v>587</v>
      </c>
      <c r="B1784" s="6" t="s">
        <v>4167</v>
      </c>
    </row>
    <row r="1785" spans="1:2" ht="15.75" x14ac:dyDescent="0.25">
      <c r="A1785" s="6" t="s">
        <v>586</v>
      </c>
      <c r="B1785" s="6" t="s">
        <v>4168</v>
      </c>
    </row>
    <row r="1786" spans="1:2" ht="15.75" x14ac:dyDescent="0.25">
      <c r="A1786" s="6" t="s">
        <v>585</v>
      </c>
      <c r="B1786" s="6" t="s">
        <v>4169</v>
      </c>
    </row>
    <row r="1787" spans="1:2" ht="15.75" x14ac:dyDescent="0.25">
      <c r="A1787" s="6" t="s">
        <v>584</v>
      </c>
      <c r="B1787" s="6" t="s">
        <v>4170</v>
      </c>
    </row>
    <row r="1788" spans="1:2" ht="15.75" x14ac:dyDescent="0.25">
      <c r="A1788" s="6" t="s">
        <v>583</v>
      </c>
      <c r="B1788" s="6" t="s">
        <v>4171</v>
      </c>
    </row>
    <row r="1789" spans="1:2" ht="15.75" x14ac:dyDescent="0.25">
      <c r="A1789" s="6" t="s">
        <v>582</v>
      </c>
      <c r="B1789" s="6" t="s">
        <v>4172</v>
      </c>
    </row>
    <row r="1790" spans="1:2" ht="15.75" x14ac:dyDescent="0.25">
      <c r="A1790" s="6" t="s">
        <v>581</v>
      </c>
      <c r="B1790" s="6" t="s">
        <v>4173</v>
      </c>
    </row>
    <row r="1791" spans="1:2" ht="15.75" x14ac:dyDescent="0.25">
      <c r="A1791" s="6" t="s">
        <v>580</v>
      </c>
      <c r="B1791" s="6" t="s">
        <v>4174</v>
      </c>
    </row>
    <row r="1792" spans="1:2" ht="15.75" x14ac:dyDescent="0.25">
      <c r="A1792" s="6" t="s">
        <v>579</v>
      </c>
      <c r="B1792" s="6" t="s">
        <v>4175</v>
      </c>
    </row>
    <row r="1793" spans="1:2" ht="15.75" x14ac:dyDescent="0.25">
      <c r="A1793" s="6" t="s">
        <v>578</v>
      </c>
      <c r="B1793" s="6" t="s">
        <v>4176</v>
      </c>
    </row>
    <row r="1794" spans="1:2" ht="15.75" x14ac:dyDescent="0.25">
      <c r="A1794" s="6" t="s">
        <v>577</v>
      </c>
      <c r="B1794" s="6" t="s">
        <v>4177</v>
      </c>
    </row>
    <row r="1795" spans="1:2" ht="15.75" x14ac:dyDescent="0.25">
      <c r="A1795" s="6" t="s">
        <v>576</v>
      </c>
      <c r="B1795" s="6" t="s">
        <v>4178</v>
      </c>
    </row>
    <row r="1796" spans="1:2" ht="15.75" x14ac:dyDescent="0.25">
      <c r="A1796" s="6" t="s">
        <v>575</v>
      </c>
      <c r="B1796" s="6" t="s">
        <v>4179</v>
      </c>
    </row>
    <row r="1797" spans="1:2" ht="15.75" x14ac:dyDescent="0.25">
      <c r="A1797" s="6" t="s">
        <v>574</v>
      </c>
      <c r="B1797" s="6" t="s">
        <v>4180</v>
      </c>
    </row>
    <row r="1798" spans="1:2" ht="15.75" x14ac:dyDescent="0.25">
      <c r="A1798" s="6" t="s">
        <v>573</v>
      </c>
      <c r="B1798" s="6" t="s">
        <v>4181</v>
      </c>
    </row>
    <row r="1799" spans="1:2" ht="15.75" x14ac:dyDescent="0.25">
      <c r="A1799" s="6" t="s">
        <v>572</v>
      </c>
      <c r="B1799" s="6" t="s">
        <v>4182</v>
      </c>
    </row>
    <row r="1800" spans="1:2" ht="15.75" x14ac:dyDescent="0.25">
      <c r="A1800" s="6" t="s">
        <v>571</v>
      </c>
      <c r="B1800" s="6" t="s">
        <v>4183</v>
      </c>
    </row>
    <row r="1801" spans="1:2" ht="15.75" x14ac:dyDescent="0.25">
      <c r="A1801" s="6" t="s">
        <v>570</v>
      </c>
      <c r="B1801" s="6" t="s">
        <v>4184</v>
      </c>
    </row>
    <row r="1802" spans="1:2" ht="15.75" x14ac:dyDescent="0.25">
      <c r="A1802" s="6" t="s">
        <v>569</v>
      </c>
      <c r="B1802" s="6" t="s">
        <v>4185</v>
      </c>
    </row>
    <row r="1803" spans="1:2" ht="15.75" x14ac:dyDescent="0.25">
      <c r="A1803" s="6" t="s">
        <v>568</v>
      </c>
      <c r="B1803" s="6" t="s">
        <v>4186</v>
      </c>
    </row>
    <row r="1804" spans="1:2" ht="15.75" x14ac:dyDescent="0.25">
      <c r="A1804" s="6" t="s">
        <v>567</v>
      </c>
      <c r="B1804" s="6" t="s">
        <v>4187</v>
      </c>
    </row>
    <row r="1805" spans="1:2" ht="15.75" x14ac:dyDescent="0.25">
      <c r="A1805" s="6" t="s">
        <v>566</v>
      </c>
      <c r="B1805" s="6" t="s">
        <v>4188</v>
      </c>
    </row>
    <row r="1806" spans="1:2" ht="15.75" x14ac:dyDescent="0.25">
      <c r="A1806" s="6" t="s">
        <v>565</v>
      </c>
      <c r="B1806" s="6" t="s">
        <v>4189</v>
      </c>
    </row>
    <row r="1807" spans="1:2" ht="15.75" x14ac:dyDescent="0.25">
      <c r="A1807" s="6" t="s">
        <v>564</v>
      </c>
      <c r="B1807" s="6" t="s">
        <v>4190</v>
      </c>
    </row>
    <row r="1808" spans="1:2" ht="15.75" x14ac:dyDescent="0.25">
      <c r="A1808" s="6" t="s">
        <v>563</v>
      </c>
      <c r="B1808" s="6" t="s">
        <v>4191</v>
      </c>
    </row>
    <row r="1809" spans="1:2" ht="15.75" x14ac:dyDescent="0.25">
      <c r="A1809" s="6" t="s">
        <v>562</v>
      </c>
      <c r="B1809" s="6" t="s">
        <v>4192</v>
      </c>
    </row>
    <row r="1810" spans="1:2" ht="15.75" x14ac:dyDescent="0.25">
      <c r="A1810" s="6" t="s">
        <v>561</v>
      </c>
      <c r="B1810" s="6" t="s">
        <v>4193</v>
      </c>
    </row>
    <row r="1811" spans="1:2" ht="15.75" x14ac:dyDescent="0.25">
      <c r="A1811" s="6" t="s">
        <v>560</v>
      </c>
      <c r="B1811" s="6" t="s">
        <v>4194</v>
      </c>
    </row>
    <row r="1812" spans="1:2" ht="15.75" x14ac:dyDescent="0.25">
      <c r="A1812" s="6" t="s">
        <v>559</v>
      </c>
      <c r="B1812" s="6" t="s">
        <v>4195</v>
      </c>
    </row>
    <row r="1813" spans="1:2" ht="15.75" x14ac:dyDescent="0.25">
      <c r="A1813" s="6" t="s">
        <v>558</v>
      </c>
      <c r="B1813" s="6" t="s">
        <v>4196</v>
      </c>
    </row>
    <row r="1814" spans="1:2" ht="15.75" x14ac:dyDescent="0.25">
      <c r="A1814" s="6" t="s">
        <v>557</v>
      </c>
      <c r="B1814" s="6" t="s">
        <v>4197</v>
      </c>
    </row>
    <row r="1815" spans="1:2" ht="15.75" x14ac:dyDescent="0.25">
      <c r="A1815" s="6" t="s">
        <v>556</v>
      </c>
      <c r="B1815" s="6" t="s">
        <v>4198</v>
      </c>
    </row>
    <row r="1816" spans="1:2" ht="15.75" x14ac:dyDescent="0.25">
      <c r="A1816" s="6" t="s">
        <v>555</v>
      </c>
      <c r="B1816" s="6" t="s">
        <v>4199</v>
      </c>
    </row>
    <row r="1817" spans="1:2" ht="15.75" x14ac:dyDescent="0.25">
      <c r="A1817" s="6" t="s">
        <v>554</v>
      </c>
      <c r="B1817" s="6" t="s">
        <v>4200</v>
      </c>
    </row>
    <row r="1818" spans="1:2" ht="15.75" x14ac:dyDescent="0.25">
      <c r="A1818" s="6" t="s">
        <v>553</v>
      </c>
      <c r="B1818" s="6" t="s">
        <v>4201</v>
      </c>
    </row>
    <row r="1819" spans="1:2" ht="15.75" x14ac:dyDescent="0.25">
      <c r="A1819" s="6" t="s">
        <v>552</v>
      </c>
      <c r="B1819" s="6" t="s">
        <v>4202</v>
      </c>
    </row>
    <row r="1820" spans="1:2" ht="15.75" x14ac:dyDescent="0.25">
      <c r="A1820" s="6" t="s">
        <v>551</v>
      </c>
      <c r="B1820" s="6" t="s">
        <v>4203</v>
      </c>
    </row>
    <row r="1821" spans="1:2" ht="15.75" x14ac:dyDescent="0.25">
      <c r="A1821" s="6" t="s">
        <v>550</v>
      </c>
      <c r="B1821" s="6" t="s">
        <v>4204</v>
      </c>
    </row>
    <row r="1822" spans="1:2" ht="15.75" x14ac:dyDescent="0.25">
      <c r="A1822" s="6" t="s">
        <v>549</v>
      </c>
      <c r="B1822" s="6" t="s">
        <v>4205</v>
      </c>
    </row>
    <row r="1823" spans="1:2" ht="15.75" x14ac:dyDescent="0.25">
      <c r="A1823" s="6" t="s">
        <v>548</v>
      </c>
      <c r="B1823" s="6" t="s">
        <v>4206</v>
      </c>
    </row>
    <row r="1824" spans="1:2" ht="15.75" x14ac:dyDescent="0.25">
      <c r="A1824" s="6" t="s">
        <v>547</v>
      </c>
      <c r="B1824" s="6" t="s">
        <v>4207</v>
      </c>
    </row>
    <row r="1825" spans="1:2" ht="15.75" x14ac:dyDescent="0.25">
      <c r="A1825" s="6" t="s">
        <v>546</v>
      </c>
      <c r="B1825" s="6" t="s">
        <v>4208</v>
      </c>
    </row>
    <row r="1826" spans="1:2" ht="15.75" x14ac:dyDescent="0.25">
      <c r="A1826" s="6" t="s">
        <v>545</v>
      </c>
      <c r="B1826" s="6" t="s">
        <v>4209</v>
      </c>
    </row>
    <row r="1827" spans="1:2" ht="15.75" x14ac:dyDescent="0.25">
      <c r="A1827" s="6" t="s">
        <v>544</v>
      </c>
      <c r="B1827" s="6" t="s">
        <v>4210</v>
      </c>
    </row>
    <row r="1828" spans="1:2" ht="15.75" x14ac:dyDescent="0.25">
      <c r="A1828" s="6" t="s">
        <v>543</v>
      </c>
      <c r="B1828" s="6" t="s">
        <v>4211</v>
      </c>
    </row>
    <row r="1829" spans="1:2" ht="15.75" x14ac:dyDescent="0.25">
      <c r="A1829" s="6" t="s">
        <v>542</v>
      </c>
      <c r="B1829" s="6" t="s">
        <v>4212</v>
      </c>
    </row>
    <row r="1830" spans="1:2" ht="15.75" x14ac:dyDescent="0.25">
      <c r="A1830" s="6" t="s">
        <v>541</v>
      </c>
      <c r="B1830" s="6" t="s">
        <v>4213</v>
      </c>
    </row>
    <row r="1831" spans="1:2" ht="15.75" x14ac:dyDescent="0.25">
      <c r="A1831" s="6" t="s">
        <v>540</v>
      </c>
      <c r="B1831" s="6" t="s">
        <v>4214</v>
      </c>
    </row>
    <row r="1832" spans="1:2" ht="15.75" x14ac:dyDescent="0.25">
      <c r="A1832" s="6" t="s">
        <v>539</v>
      </c>
      <c r="B1832" s="6" t="s">
        <v>4215</v>
      </c>
    </row>
    <row r="1833" spans="1:2" ht="15.75" x14ac:dyDescent="0.25">
      <c r="A1833" s="6" t="s">
        <v>538</v>
      </c>
      <c r="B1833" s="6" t="s">
        <v>4216</v>
      </c>
    </row>
    <row r="1834" spans="1:2" ht="15.75" x14ac:dyDescent="0.25">
      <c r="A1834" s="6" t="s">
        <v>537</v>
      </c>
      <c r="B1834" s="6" t="s">
        <v>4217</v>
      </c>
    </row>
    <row r="1835" spans="1:2" ht="15.75" x14ac:dyDescent="0.25">
      <c r="A1835" s="6" t="s">
        <v>536</v>
      </c>
      <c r="B1835" s="6" t="s">
        <v>4218</v>
      </c>
    </row>
    <row r="1836" spans="1:2" ht="15.75" x14ac:dyDescent="0.25">
      <c r="A1836" s="6" t="s">
        <v>534</v>
      </c>
      <c r="B1836" s="6" t="s">
        <v>4219</v>
      </c>
    </row>
    <row r="1837" spans="1:2" ht="15.75" x14ac:dyDescent="0.25">
      <c r="A1837" s="6" t="s">
        <v>533</v>
      </c>
      <c r="B1837" s="6" t="s">
        <v>4220</v>
      </c>
    </row>
    <row r="1838" spans="1:2" ht="15.75" x14ac:dyDescent="0.25">
      <c r="A1838" s="6" t="s">
        <v>532</v>
      </c>
      <c r="B1838" s="6" t="s">
        <v>4221</v>
      </c>
    </row>
    <row r="1839" spans="1:2" ht="15.75" x14ac:dyDescent="0.25">
      <c r="A1839" s="6" t="s">
        <v>531</v>
      </c>
      <c r="B1839" s="6" t="s">
        <v>4222</v>
      </c>
    </row>
    <row r="1840" spans="1:2" ht="15.75" x14ac:dyDescent="0.25">
      <c r="A1840" s="6" t="s">
        <v>530</v>
      </c>
      <c r="B1840" s="6" t="s">
        <v>4223</v>
      </c>
    </row>
    <row r="1841" spans="1:2" ht="15.75" x14ac:dyDescent="0.25">
      <c r="A1841" s="6" t="s">
        <v>529</v>
      </c>
      <c r="B1841" s="6" t="s">
        <v>4224</v>
      </c>
    </row>
    <row r="1842" spans="1:2" ht="15.75" x14ac:dyDescent="0.25">
      <c r="A1842" s="6" t="s">
        <v>528</v>
      </c>
      <c r="B1842" s="6" t="s">
        <v>4225</v>
      </c>
    </row>
    <row r="1843" spans="1:2" ht="15.75" x14ac:dyDescent="0.25">
      <c r="A1843" s="6" t="s">
        <v>527</v>
      </c>
      <c r="B1843" s="6" t="s">
        <v>4226</v>
      </c>
    </row>
    <row r="1844" spans="1:2" ht="15.75" x14ac:dyDescent="0.25">
      <c r="A1844" s="6" t="s">
        <v>526</v>
      </c>
      <c r="B1844" s="6" t="s">
        <v>4227</v>
      </c>
    </row>
    <row r="1845" spans="1:2" ht="15.75" x14ac:dyDescent="0.25">
      <c r="A1845" s="6" t="s">
        <v>525</v>
      </c>
      <c r="B1845" s="6" t="s">
        <v>4228</v>
      </c>
    </row>
    <row r="1846" spans="1:2" ht="15.75" x14ac:dyDescent="0.25">
      <c r="A1846" s="6" t="s">
        <v>524</v>
      </c>
      <c r="B1846" s="6" t="s">
        <v>4229</v>
      </c>
    </row>
    <row r="1847" spans="1:2" ht="15.75" x14ac:dyDescent="0.25">
      <c r="A1847" s="6" t="s">
        <v>523</v>
      </c>
      <c r="B1847" s="6" t="s">
        <v>4230</v>
      </c>
    </row>
    <row r="1848" spans="1:2" ht="15.75" x14ac:dyDescent="0.25">
      <c r="A1848" s="6" t="s">
        <v>522</v>
      </c>
      <c r="B1848" s="6" t="s">
        <v>4231</v>
      </c>
    </row>
    <row r="1849" spans="1:2" ht="15.75" x14ac:dyDescent="0.25">
      <c r="A1849" s="6" t="s">
        <v>521</v>
      </c>
      <c r="B1849" s="6" t="s">
        <v>4232</v>
      </c>
    </row>
    <row r="1850" spans="1:2" ht="15.75" x14ac:dyDescent="0.25">
      <c r="A1850" s="6" t="s">
        <v>520</v>
      </c>
      <c r="B1850" s="6" t="s">
        <v>4233</v>
      </c>
    </row>
    <row r="1851" spans="1:2" ht="15.75" x14ac:dyDescent="0.25">
      <c r="A1851" s="6" t="s">
        <v>519</v>
      </c>
      <c r="B1851" s="6" t="s">
        <v>4234</v>
      </c>
    </row>
    <row r="1852" spans="1:2" ht="15.75" x14ac:dyDescent="0.25">
      <c r="A1852" s="6" t="s">
        <v>518</v>
      </c>
      <c r="B1852" s="6" t="s">
        <v>4235</v>
      </c>
    </row>
    <row r="1853" spans="1:2" ht="15.75" x14ac:dyDescent="0.25">
      <c r="A1853" s="6" t="s">
        <v>517</v>
      </c>
      <c r="B1853" s="6" t="s">
        <v>4236</v>
      </c>
    </row>
    <row r="1854" spans="1:2" ht="15.75" x14ac:dyDescent="0.25">
      <c r="A1854" s="6" t="s">
        <v>515</v>
      </c>
      <c r="B1854" s="6" t="s">
        <v>4237</v>
      </c>
    </row>
    <row r="1855" spans="1:2" ht="15.75" x14ac:dyDescent="0.25">
      <c r="A1855" s="6" t="s">
        <v>514</v>
      </c>
      <c r="B1855" s="6" t="s">
        <v>4238</v>
      </c>
    </row>
    <row r="1856" spans="1:2" ht="15.75" x14ac:dyDescent="0.25">
      <c r="A1856" s="6" t="s">
        <v>513</v>
      </c>
      <c r="B1856" s="6" t="s">
        <v>4239</v>
      </c>
    </row>
    <row r="1857" spans="1:2" ht="15.75" x14ac:dyDescent="0.25">
      <c r="A1857" s="6" t="s">
        <v>512</v>
      </c>
      <c r="B1857" s="6" t="s">
        <v>4240</v>
      </c>
    </row>
    <row r="1858" spans="1:2" ht="15.75" x14ac:dyDescent="0.25">
      <c r="A1858" s="6" t="s">
        <v>511</v>
      </c>
      <c r="B1858" s="6" t="s">
        <v>4241</v>
      </c>
    </row>
    <row r="1859" spans="1:2" ht="15.75" x14ac:dyDescent="0.25">
      <c r="A1859" s="6" t="s">
        <v>510</v>
      </c>
      <c r="B1859" s="6" t="s">
        <v>4242</v>
      </c>
    </row>
    <row r="1860" spans="1:2" ht="15.75" x14ac:dyDescent="0.25">
      <c r="A1860" s="6" t="s">
        <v>509</v>
      </c>
      <c r="B1860" s="6" t="s">
        <v>4243</v>
      </c>
    </row>
    <row r="1861" spans="1:2" ht="15.75" x14ac:dyDescent="0.25">
      <c r="A1861" s="6" t="s">
        <v>508</v>
      </c>
      <c r="B1861" s="6" t="s">
        <v>4244</v>
      </c>
    </row>
    <row r="1862" spans="1:2" ht="15.75" x14ac:dyDescent="0.25">
      <c r="A1862" s="6" t="s">
        <v>507</v>
      </c>
      <c r="B1862" s="6" t="s">
        <v>4245</v>
      </c>
    </row>
    <row r="1863" spans="1:2" ht="15.75" x14ac:dyDescent="0.25">
      <c r="A1863" s="6" t="s">
        <v>506</v>
      </c>
      <c r="B1863" s="6" t="s">
        <v>4246</v>
      </c>
    </row>
    <row r="1864" spans="1:2" ht="15.75" x14ac:dyDescent="0.25">
      <c r="A1864" s="6" t="s">
        <v>505</v>
      </c>
      <c r="B1864" s="6" t="s">
        <v>4247</v>
      </c>
    </row>
    <row r="1865" spans="1:2" ht="15.75" x14ac:dyDescent="0.25">
      <c r="A1865" s="6" t="s">
        <v>504</v>
      </c>
      <c r="B1865" s="6" t="s">
        <v>4248</v>
      </c>
    </row>
    <row r="1866" spans="1:2" ht="15.75" x14ac:dyDescent="0.25">
      <c r="A1866" s="6" t="s">
        <v>503</v>
      </c>
      <c r="B1866" s="6" t="s">
        <v>4249</v>
      </c>
    </row>
    <row r="1867" spans="1:2" ht="15.75" x14ac:dyDescent="0.25">
      <c r="A1867" s="6" t="s">
        <v>502</v>
      </c>
      <c r="B1867" s="6" t="s">
        <v>4250</v>
      </c>
    </row>
    <row r="1868" spans="1:2" ht="15.75" x14ac:dyDescent="0.25">
      <c r="A1868" s="6" t="s">
        <v>501</v>
      </c>
      <c r="B1868" s="6" t="s">
        <v>4251</v>
      </c>
    </row>
    <row r="1869" spans="1:2" ht="15.75" x14ac:dyDescent="0.25">
      <c r="A1869" s="6" t="s">
        <v>500</v>
      </c>
      <c r="B1869" s="6" t="s">
        <v>4252</v>
      </c>
    </row>
    <row r="1870" spans="1:2" ht="15.75" x14ac:dyDescent="0.25">
      <c r="A1870" s="6" t="s">
        <v>499</v>
      </c>
      <c r="B1870" s="6" t="s">
        <v>4253</v>
      </c>
    </row>
    <row r="1871" spans="1:2" ht="15.75" x14ac:dyDescent="0.25">
      <c r="A1871" s="6" t="s">
        <v>498</v>
      </c>
      <c r="B1871" s="6" t="s">
        <v>4254</v>
      </c>
    </row>
    <row r="1872" spans="1:2" ht="15.75" x14ac:dyDescent="0.25">
      <c r="A1872" s="6" t="s">
        <v>497</v>
      </c>
      <c r="B1872" s="6" t="s">
        <v>4255</v>
      </c>
    </row>
    <row r="1873" spans="1:2" ht="15.75" x14ac:dyDescent="0.25">
      <c r="A1873" s="6" t="s">
        <v>496</v>
      </c>
      <c r="B1873" s="6" t="s">
        <v>4256</v>
      </c>
    </row>
    <row r="1874" spans="1:2" ht="15.75" x14ac:dyDescent="0.25">
      <c r="A1874" s="6" t="s">
        <v>495</v>
      </c>
      <c r="B1874" s="6" t="s">
        <v>4257</v>
      </c>
    </row>
    <row r="1875" spans="1:2" ht="15.75" x14ac:dyDescent="0.25">
      <c r="A1875" s="6" t="s">
        <v>494</v>
      </c>
      <c r="B1875" s="6" t="s">
        <v>4258</v>
      </c>
    </row>
    <row r="1876" spans="1:2" ht="15.75" x14ac:dyDescent="0.25">
      <c r="A1876" s="6" t="s">
        <v>493</v>
      </c>
      <c r="B1876" s="6" t="s">
        <v>4259</v>
      </c>
    </row>
    <row r="1877" spans="1:2" ht="15.75" x14ac:dyDescent="0.25">
      <c r="A1877" s="6" t="s">
        <v>492</v>
      </c>
      <c r="B1877" s="6" t="s">
        <v>4260</v>
      </c>
    </row>
    <row r="1878" spans="1:2" ht="15.75" x14ac:dyDescent="0.25">
      <c r="A1878" s="6" t="s">
        <v>491</v>
      </c>
      <c r="B1878" s="6" t="s">
        <v>4261</v>
      </c>
    </row>
    <row r="1879" spans="1:2" ht="15.75" x14ac:dyDescent="0.25">
      <c r="A1879" s="6" t="s">
        <v>490</v>
      </c>
      <c r="B1879" s="6" t="s">
        <v>4262</v>
      </c>
    </row>
    <row r="1880" spans="1:2" ht="15.75" x14ac:dyDescent="0.25">
      <c r="A1880" s="6" t="s">
        <v>489</v>
      </c>
      <c r="B1880" s="6" t="s">
        <v>4263</v>
      </c>
    </row>
    <row r="1881" spans="1:2" ht="15.75" x14ac:dyDescent="0.25">
      <c r="A1881" s="6" t="s">
        <v>488</v>
      </c>
      <c r="B1881" s="6" t="s">
        <v>4264</v>
      </c>
    </row>
    <row r="1882" spans="1:2" ht="15.75" x14ac:dyDescent="0.25">
      <c r="A1882" s="6" t="s">
        <v>487</v>
      </c>
      <c r="B1882" s="6" t="s">
        <v>4265</v>
      </c>
    </row>
    <row r="1883" spans="1:2" ht="15.75" x14ac:dyDescent="0.25">
      <c r="A1883" s="6" t="s">
        <v>486</v>
      </c>
      <c r="B1883" s="6" t="s">
        <v>4266</v>
      </c>
    </row>
    <row r="1884" spans="1:2" ht="15.75" x14ac:dyDescent="0.25">
      <c r="A1884" s="6" t="s">
        <v>485</v>
      </c>
      <c r="B1884" s="6" t="s">
        <v>4267</v>
      </c>
    </row>
    <row r="1885" spans="1:2" ht="15.75" x14ac:dyDescent="0.25">
      <c r="A1885" s="6" t="s">
        <v>484</v>
      </c>
      <c r="B1885" s="6" t="s">
        <v>4268</v>
      </c>
    </row>
    <row r="1886" spans="1:2" ht="15.75" x14ac:dyDescent="0.25">
      <c r="A1886" s="6" t="s">
        <v>483</v>
      </c>
      <c r="B1886" s="6" t="s">
        <v>4269</v>
      </c>
    </row>
    <row r="1887" spans="1:2" ht="15.75" x14ac:dyDescent="0.25">
      <c r="A1887" s="6" t="s">
        <v>482</v>
      </c>
      <c r="B1887" s="6" t="s">
        <v>4270</v>
      </c>
    </row>
    <row r="1888" spans="1:2" ht="15.75" x14ac:dyDescent="0.25">
      <c r="A1888" s="6" t="s">
        <v>481</v>
      </c>
      <c r="B1888" s="6" t="s">
        <v>4271</v>
      </c>
    </row>
    <row r="1889" spans="1:2" ht="15.75" x14ac:dyDescent="0.25">
      <c r="A1889" s="6" t="s">
        <v>480</v>
      </c>
      <c r="B1889" s="6" t="s">
        <v>4272</v>
      </c>
    </row>
    <row r="1890" spans="1:2" ht="15.75" x14ac:dyDescent="0.25">
      <c r="A1890" s="6" t="s">
        <v>479</v>
      </c>
      <c r="B1890" s="6" t="s">
        <v>4273</v>
      </c>
    </row>
    <row r="1891" spans="1:2" ht="15.75" x14ac:dyDescent="0.25">
      <c r="A1891" s="6" t="s">
        <v>478</v>
      </c>
      <c r="B1891" s="6" t="s">
        <v>4274</v>
      </c>
    </row>
    <row r="1892" spans="1:2" ht="15.75" x14ac:dyDescent="0.25">
      <c r="A1892" s="6" t="s">
        <v>477</v>
      </c>
      <c r="B1892" s="6" t="s">
        <v>4275</v>
      </c>
    </row>
    <row r="1893" spans="1:2" ht="15.75" x14ac:dyDescent="0.25">
      <c r="A1893" s="6" t="s">
        <v>476</v>
      </c>
      <c r="B1893" s="6" t="s">
        <v>4276</v>
      </c>
    </row>
    <row r="1894" spans="1:2" ht="15.75" x14ac:dyDescent="0.25">
      <c r="A1894" s="6" t="s">
        <v>475</v>
      </c>
      <c r="B1894" s="6" t="s">
        <v>4277</v>
      </c>
    </row>
    <row r="1895" spans="1:2" ht="15.75" x14ac:dyDescent="0.25">
      <c r="A1895" s="6" t="s">
        <v>474</v>
      </c>
      <c r="B1895" s="6" t="s">
        <v>4278</v>
      </c>
    </row>
    <row r="1896" spans="1:2" ht="15.75" x14ac:dyDescent="0.25">
      <c r="A1896" s="6" t="s">
        <v>473</v>
      </c>
      <c r="B1896" s="6" t="s">
        <v>4279</v>
      </c>
    </row>
    <row r="1897" spans="1:2" ht="15.75" x14ac:dyDescent="0.25">
      <c r="A1897" s="6" t="s">
        <v>472</v>
      </c>
      <c r="B1897" s="6" t="s">
        <v>4280</v>
      </c>
    </row>
    <row r="1898" spans="1:2" ht="15.75" x14ac:dyDescent="0.25">
      <c r="A1898" s="6" t="s">
        <v>471</v>
      </c>
      <c r="B1898" s="6" t="s">
        <v>4281</v>
      </c>
    </row>
    <row r="1899" spans="1:2" ht="15.75" x14ac:dyDescent="0.25">
      <c r="A1899" s="6" t="s">
        <v>470</v>
      </c>
      <c r="B1899" s="6" t="s">
        <v>4282</v>
      </c>
    </row>
    <row r="1900" spans="1:2" ht="15.75" x14ac:dyDescent="0.25">
      <c r="A1900" s="6" t="s">
        <v>469</v>
      </c>
      <c r="B1900" s="6" t="s">
        <v>4283</v>
      </c>
    </row>
    <row r="1901" spans="1:2" ht="15.75" x14ac:dyDescent="0.25">
      <c r="A1901" s="6" t="s">
        <v>468</v>
      </c>
      <c r="B1901" s="6" t="s">
        <v>4284</v>
      </c>
    </row>
    <row r="1902" spans="1:2" ht="15.75" x14ac:dyDescent="0.25">
      <c r="A1902" s="6" t="s">
        <v>467</v>
      </c>
      <c r="B1902" s="6" t="s">
        <v>4285</v>
      </c>
    </row>
    <row r="1903" spans="1:2" ht="15.75" x14ac:dyDescent="0.25">
      <c r="A1903" s="6" t="s">
        <v>466</v>
      </c>
      <c r="B1903" s="6" t="s">
        <v>4286</v>
      </c>
    </row>
    <row r="1904" spans="1:2" ht="15.75" x14ac:dyDescent="0.25">
      <c r="A1904" s="6" t="s">
        <v>465</v>
      </c>
      <c r="B1904" s="6" t="s">
        <v>4287</v>
      </c>
    </row>
    <row r="1905" spans="1:2" ht="15.75" x14ac:dyDescent="0.25">
      <c r="A1905" s="6" t="s">
        <v>464</v>
      </c>
      <c r="B1905" s="6" t="s">
        <v>4288</v>
      </c>
    </row>
    <row r="1906" spans="1:2" ht="15.75" x14ac:dyDescent="0.25">
      <c r="A1906" s="6" t="s">
        <v>463</v>
      </c>
      <c r="B1906" s="6" t="s">
        <v>4289</v>
      </c>
    </row>
    <row r="1907" spans="1:2" ht="15.75" x14ac:dyDescent="0.25">
      <c r="A1907" s="6" t="s">
        <v>462</v>
      </c>
      <c r="B1907" s="6" t="s">
        <v>4290</v>
      </c>
    </row>
    <row r="1908" spans="1:2" ht="15.75" x14ac:dyDescent="0.25">
      <c r="A1908" s="6" t="s">
        <v>461</v>
      </c>
      <c r="B1908" s="6" t="s">
        <v>4291</v>
      </c>
    </row>
    <row r="1909" spans="1:2" ht="15.75" x14ac:dyDescent="0.25">
      <c r="A1909" s="6" t="s">
        <v>460</v>
      </c>
      <c r="B1909" s="6" t="s">
        <v>4292</v>
      </c>
    </row>
    <row r="1910" spans="1:2" ht="15.75" x14ac:dyDescent="0.25">
      <c r="A1910" s="6" t="s">
        <v>459</v>
      </c>
      <c r="B1910" s="6" t="s">
        <v>4293</v>
      </c>
    </row>
    <row r="1911" spans="1:2" ht="15.75" x14ac:dyDescent="0.25">
      <c r="A1911" s="6" t="s">
        <v>458</v>
      </c>
      <c r="B1911" s="6" t="s">
        <v>4294</v>
      </c>
    </row>
    <row r="1912" spans="1:2" ht="15.75" x14ac:dyDescent="0.25">
      <c r="A1912" s="6" t="s">
        <v>457</v>
      </c>
      <c r="B1912" s="6" t="s">
        <v>4295</v>
      </c>
    </row>
    <row r="1913" spans="1:2" ht="15.75" x14ac:dyDescent="0.25">
      <c r="A1913" s="6" t="s">
        <v>456</v>
      </c>
      <c r="B1913" s="6" t="s">
        <v>4296</v>
      </c>
    </row>
    <row r="1914" spans="1:2" ht="15.75" x14ac:dyDescent="0.25">
      <c r="A1914" s="6" t="s">
        <v>455</v>
      </c>
      <c r="B1914" s="6" t="s">
        <v>4297</v>
      </c>
    </row>
    <row r="1915" spans="1:2" ht="15.75" x14ac:dyDescent="0.25">
      <c r="A1915" s="6" t="s">
        <v>454</v>
      </c>
      <c r="B1915" s="6" t="s">
        <v>4298</v>
      </c>
    </row>
    <row r="1916" spans="1:2" ht="15.75" x14ac:dyDescent="0.25">
      <c r="A1916" s="6" t="s">
        <v>453</v>
      </c>
      <c r="B1916" s="6" t="s">
        <v>4299</v>
      </c>
    </row>
    <row r="1917" spans="1:2" ht="15.75" x14ac:dyDescent="0.25">
      <c r="A1917" s="6" t="s">
        <v>452</v>
      </c>
      <c r="B1917" s="6" t="s">
        <v>4300</v>
      </c>
    </row>
    <row r="1918" spans="1:2" ht="15.75" x14ac:dyDescent="0.25">
      <c r="A1918" s="6" t="s">
        <v>451</v>
      </c>
      <c r="B1918" s="6" t="s">
        <v>4301</v>
      </c>
    </row>
    <row r="1919" spans="1:2" ht="15.75" x14ac:dyDescent="0.25">
      <c r="A1919" s="6" t="s">
        <v>450</v>
      </c>
      <c r="B1919" s="6" t="s">
        <v>4302</v>
      </c>
    </row>
    <row r="1920" spans="1:2" ht="15.75" x14ac:dyDescent="0.25">
      <c r="A1920" s="6" t="s">
        <v>449</v>
      </c>
      <c r="B1920" s="6" t="s">
        <v>4303</v>
      </c>
    </row>
    <row r="1921" spans="1:2" ht="15.75" x14ac:dyDescent="0.25">
      <c r="A1921" s="6" t="s">
        <v>448</v>
      </c>
      <c r="B1921" s="6" t="s">
        <v>4304</v>
      </c>
    </row>
    <row r="1922" spans="1:2" ht="15.75" x14ac:dyDescent="0.25">
      <c r="A1922" s="6" t="s">
        <v>447</v>
      </c>
      <c r="B1922" s="6" t="s">
        <v>4305</v>
      </c>
    </row>
    <row r="1923" spans="1:2" ht="15.75" x14ac:dyDescent="0.25">
      <c r="A1923" s="6" t="s">
        <v>446</v>
      </c>
      <c r="B1923" s="6" t="s">
        <v>4306</v>
      </c>
    </row>
    <row r="1924" spans="1:2" ht="15.75" x14ac:dyDescent="0.25">
      <c r="A1924" s="6" t="s">
        <v>445</v>
      </c>
      <c r="B1924" s="6" t="s">
        <v>4307</v>
      </c>
    </row>
    <row r="1925" spans="1:2" ht="15.75" x14ac:dyDescent="0.25">
      <c r="A1925" s="6" t="s">
        <v>444</v>
      </c>
      <c r="B1925" s="6" t="s">
        <v>4308</v>
      </c>
    </row>
    <row r="1926" spans="1:2" ht="15.75" x14ac:dyDescent="0.25">
      <c r="A1926" s="6" t="s">
        <v>443</v>
      </c>
      <c r="B1926" s="6" t="s">
        <v>4309</v>
      </c>
    </row>
    <row r="1927" spans="1:2" ht="15.75" x14ac:dyDescent="0.25">
      <c r="A1927" s="6" t="s">
        <v>442</v>
      </c>
      <c r="B1927" s="6" t="s">
        <v>4310</v>
      </c>
    </row>
    <row r="1928" spans="1:2" ht="15.75" x14ac:dyDescent="0.25">
      <c r="A1928" s="6" t="s">
        <v>441</v>
      </c>
      <c r="B1928" s="6" t="s">
        <v>4311</v>
      </c>
    </row>
    <row r="1929" spans="1:2" ht="15.75" x14ac:dyDescent="0.25">
      <c r="A1929" s="6" t="s">
        <v>440</v>
      </c>
      <c r="B1929" s="6" t="s">
        <v>4312</v>
      </c>
    </row>
    <row r="1930" spans="1:2" ht="15.75" x14ac:dyDescent="0.25">
      <c r="A1930" s="6" t="s">
        <v>439</v>
      </c>
      <c r="B1930" s="6" t="s">
        <v>4313</v>
      </c>
    </row>
    <row r="1931" spans="1:2" ht="15.75" x14ac:dyDescent="0.25">
      <c r="A1931" s="6" t="s">
        <v>438</v>
      </c>
      <c r="B1931" s="6" t="s">
        <v>4314</v>
      </c>
    </row>
    <row r="1932" spans="1:2" ht="15.75" x14ac:dyDescent="0.25">
      <c r="A1932" s="6" t="s">
        <v>437</v>
      </c>
      <c r="B1932" s="6" t="s">
        <v>4315</v>
      </c>
    </row>
    <row r="1933" spans="1:2" ht="15.75" x14ac:dyDescent="0.25">
      <c r="A1933" s="6" t="s">
        <v>436</v>
      </c>
      <c r="B1933" s="6" t="s">
        <v>4316</v>
      </c>
    </row>
    <row r="1934" spans="1:2" ht="15.75" x14ac:dyDescent="0.25">
      <c r="A1934" s="6" t="s">
        <v>435</v>
      </c>
      <c r="B1934" s="6" t="s">
        <v>4317</v>
      </c>
    </row>
    <row r="1935" spans="1:2" ht="15.75" x14ac:dyDescent="0.25">
      <c r="A1935" s="6" t="s">
        <v>434</v>
      </c>
      <c r="B1935" s="6" t="s">
        <v>4318</v>
      </c>
    </row>
    <row r="1936" spans="1:2" ht="15.75" x14ac:dyDescent="0.25">
      <c r="A1936" s="6" t="s">
        <v>433</v>
      </c>
      <c r="B1936" s="6" t="s">
        <v>4319</v>
      </c>
    </row>
    <row r="1937" spans="1:2" ht="15.75" x14ac:dyDescent="0.25">
      <c r="A1937" s="6" t="s">
        <v>432</v>
      </c>
      <c r="B1937" s="6" t="s">
        <v>4320</v>
      </c>
    </row>
    <row r="1938" spans="1:2" ht="15.75" x14ac:dyDescent="0.25">
      <c r="A1938" s="6" t="s">
        <v>431</v>
      </c>
      <c r="B1938" s="6" t="s">
        <v>4321</v>
      </c>
    </row>
    <row r="1939" spans="1:2" ht="15.75" x14ac:dyDescent="0.25">
      <c r="A1939" s="6" t="s">
        <v>430</v>
      </c>
      <c r="B1939" s="6" t="s">
        <v>4322</v>
      </c>
    </row>
    <row r="1940" spans="1:2" ht="15.75" x14ac:dyDescent="0.25">
      <c r="A1940" s="6" t="s">
        <v>429</v>
      </c>
      <c r="B1940" s="6" t="s">
        <v>4323</v>
      </c>
    </row>
    <row r="1941" spans="1:2" ht="15.75" x14ac:dyDescent="0.25">
      <c r="A1941" s="6" t="s">
        <v>428</v>
      </c>
      <c r="B1941" s="6" t="s">
        <v>4324</v>
      </c>
    </row>
    <row r="1942" spans="1:2" ht="15.75" x14ac:dyDescent="0.25">
      <c r="A1942" s="6" t="s">
        <v>427</v>
      </c>
      <c r="B1942" s="6" t="s">
        <v>4325</v>
      </c>
    </row>
    <row r="1943" spans="1:2" ht="15.75" x14ac:dyDescent="0.25">
      <c r="A1943" s="6" t="s">
        <v>426</v>
      </c>
      <c r="B1943" s="6" t="s">
        <v>4326</v>
      </c>
    </row>
    <row r="1944" spans="1:2" ht="15.75" x14ac:dyDescent="0.25">
      <c r="A1944" s="6" t="s">
        <v>425</v>
      </c>
      <c r="B1944" s="6" t="s">
        <v>4327</v>
      </c>
    </row>
    <row r="1945" spans="1:2" ht="15.75" x14ac:dyDescent="0.25">
      <c r="A1945" s="6" t="s">
        <v>424</v>
      </c>
      <c r="B1945" s="6" t="s">
        <v>4328</v>
      </c>
    </row>
    <row r="1946" spans="1:2" ht="15.75" x14ac:dyDescent="0.25">
      <c r="A1946" s="6" t="s">
        <v>423</v>
      </c>
      <c r="B1946" s="6" t="s">
        <v>4329</v>
      </c>
    </row>
    <row r="1947" spans="1:2" ht="15.75" x14ac:dyDescent="0.25">
      <c r="A1947" s="6" t="s">
        <v>422</v>
      </c>
      <c r="B1947" s="6" t="s">
        <v>4330</v>
      </c>
    </row>
    <row r="1948" spans="1:2" ht="15.75" x14ac:dyDescent="0.25">
      <c r="A1948" s="6" t="s">
        <v>421</v>
      </c>
      <c r="B1948" s="6" t="s">
        <v>4331</v>
      </c>
    </row>
    <row r="1949" spans="1:2" ht="15.75" x14ac:dyDescent="0.25">
      <c r="A1949" s="6" t="s">
        <v>420</v>
      </c>
      <c r="B1949" s="6" t="s">
        <v>4332</v>
      </c>
    </row>
    <row r="1950" spans="1:2" ht="15.75" x14ac:dyDescent="0.25">
      <c r="A1950" s="6" t="s">
        <v>419</v>
      </c>
      <c r="B1950" s="6" t="s">
        <v>4333</v>
      </c>
    </row>
    <row r="1951" spans="1:2" ht="15.75" x14ac:dyDescent="0.25">
      <c r="A1951" s="6" t="s">
        <v>418</v>
      </c>
      <c r="B1951" s="6" t="s">
        <v>4334</v>
      </c>
    </row>
    <row r="1952" spans="1:2" ht="15.75" x14ac:dyDescent="0.25">
      <c r="A1952" s="6" t="s">
        <v>417</v>
      </c>
      <c r="B1952" s="6" t="s">
        <v>4335</v>
      </c>
    </row>
    <row r="1953" spans="1:2" ht="15.75" x14ac:dyDescent="0.25">
      <c r="A1953" s="6" t="s">
        <v>416</v>
      </c>
      <c r="B1953" s="6" t="s">
        <v>4336</v>
      </c>
    </row>
    <row r="1954" spans="1:2" ht="15.75" x14ac:dyDescent="0.25">
      <c r="A1954" s="6" t="s">
        <v>415</v>
      </c>
      <c r="B1954" s="6" t="s">
        <v>4337</v>
      </c>
    </row>
    <row r="1955" spans="1:2" ht="15.75" x14ac:dyDescent="0.25">
      <c r="A1955" s="6" t="s">
        <v>414</v>
      </c>
      <c r="B1955" s="6" t="s">
        <v>4338</v>
      </c>
    </row>
    <row r="1956" spans="1:2" ht="15.75" x14ac:dyDescent="0.25">
      <c r="A1956" s="6" t="s">
        <v>413</v>
      </c>
      <c r="B1956" s="6" t="s">
        <v>4339</v>
      </c>
    </row>
    <row r="1957" spans="1:2" ht="15.75" x14ac:dyDescent="0.25">
      <c r="A1957" s="6" t="s">
        <v>412</v>
      </c>
      <c r="B1957" s="6" t="s">
        <v>4340</v>
      </c>
    </row>
    <row r="1958" spans="1:2" ht="15.75" x14ac:dyDescent="0.25">
      <c r="A1958" s="6" t="s">
        <v>411</v>
      </c>
      <c r="B1958" s="6" t="s">
        <v>4341</v>
      </c>
    </row>
    <row r="1959" spans="1:2" ht="15.75" x14ac:dyDescent="0.25">
      <c r="A1959" s="6" t="s">
        <v>410</v>
      </c>
      <c r="B1959" s="6" t="s">
        <v>4342</v>
      </c>
    </row>
    <row r="1960" spans="1:2" ht="15.75" x14ac:dyDescent="0.25">
      <c r="A1960" s="6" t="s">
        <v>409</v>
      </c>
      <c r="B1960" s="6" t="s">
        <v>4343</v>
      </c>
    </row>
    <row r="1961" spans="1:2" ht="15.75" x14ac:dyDescent="0.25">
      <c r="A1961" s="6" t="s">
        <v>408</v>
      </c>
      <c r="B1961" s="6" t="s">
        <v>4344</v>
      </c>
    </row>
    <row r="1962" spans="1:2" ht="15.75" x14ac:dyDescent="0.25">
      <c r="A1962" s="6" t="s">
        <v>407</v>
      </c>
      <c r="B1962" s="6" t="s">
        <v>4345</v>
      </c>
    </row>
    <row r="1963" spans="1:2" ht="15.75" x14ac:dyDescent="0.25">
      <c r="A1963" s="6" t="s">
        <v>406</v>
      </c>
      <c r="B1963" s="6" t="s">
        <v>4346</v>
      </c>
    </row>
    <row r="1964" spans="1:2" ht="15.75" x14ac:dyDescent="0.25">
      <c r="A1964" s="6" t="s">
        <v>405</v>
      </c>
      <c r="B1964" s="6" t="s">
        <v>4347</v>
      </c>
    </row>
    <row r="1965" spans="1:2" ht="15.75" x14ac:dyDescent="0.25">
      <c r="A1965" s="6" t="s">
        <v>404</v>
      </c>
      <c r="B1965" s="6" t="s">
        <v>4348</v>
      </c>
    </row>
    <row r="1966" spans="1:2" ht="15.75" x14ac:dyDescent="0.25">
      <c r="A1966" s="6" t="s">
        <v>403</v>
      </c>
      <c r="B1966" s="6" t="s">
        <v>4349</v>
      </c>
    </row>
    <row r="1967" spans="1:2" ht="15.75" x14ac:dyDescent="0.25">
      <c r="A1967" s="6" t="s">
        <v>402</v>
      </c>
      <c r="B1967" s="6" t="s">
        <v>4350</v>
      </c>
    </row>
    <row r="1968" spans="1:2" ht="15.75" x14ac:dyDescent="0.25">
      <c r="A1968" s="6" t="s">
        <v>401</v>
      </c>
      <c r="B1968" s="6" t="s">
        <v>4351</v>
      </c>
    </row>
    <row r="1969" spans="1:2" ht="15.75" x14ac:dyDescent="0.25">
      <c r="A1969" s="6" t="s">
        <v>400</v>
      </c>
      <c r="B1969" s="6" t="s">
        <v>4352</v>
      </c>
    </row>
    <row r="1970" spans="1:2" ht="15.75" x14ac:dyDescent="0.25">
      <c r="A1970" s="6" t="s">
        <v>399</v>
      </c>
      <c r="B1970" s="6" t="s">
        <v>4353</v>
      </c>
    </row>
    <row r="1971" spans="1:2" ht="15.75" x14ac:dyDescent="0.25">
      <c r="A1971" s="6" t="s">
        <v>398</v>
      </c>
      <c r="B1971" s="6" t="s">
        <v>4354</v>
      </c>
    </row>
    <row r="1972" spans="1:2" ht="15.75" x14ac:dyDescent="0.25">
      <c r="A1972" s="6" t="s">
        <v>397</v>
      </c>
      <c r="B1972" s="6" t="s">
        <v>4355</v>
      </c>
    </row>
    <row r="1973" spans="1:2" ht="15.75" x14ac:dyDescent="0.25">
      <c r="A1973" s="6" t="s">
        <v>396</v>
      </c>
      <c r="B1973" s="6" t="s">
        <v>4356</v>
      </c>
    </row>
    <row r="1974" spans="1:2" ht="15.75" x14ac:dyDescent="0.25">
      <c r="A1974" s="6" t="s">
        <v>395</v>
      </c>
      <c r="B1974" s="6" t="s">
        <v>4357</v>
      </c>
    </row>
    <row r="1975" spans="1:2" ht="15.75" x14ac:dyDescent="0.25">
      <c r="A1975" s="6" t="s">
        <v>394</v>
      </c>
      <c r="B1975" s="6" t="s">
        <v>4358</v>
      </c>
    </row>
    <row r="1976" spans="1:2" ht="15.75" x14ac:dyDescent="0.25">
      <c r="A1976" s="6" t="s">
        <v>393</v>
      </c>
      <c r="B1976" s="6" t="s">
        <v>4359</v>
      </c>
    </row>
    <row r="1977" spans="1:2" ht="15.75" x14ac:dyDescent="0.25">
      <c r="A1977" s="6" t="s">
        <v>392</v>
      </c>
      <c r="B1977" s="6" t="s">
        <v>4360</v>
      </c>
    </row>
    <row r="1978" spans="1:2" ht="15.75" x14ac:dyDescent="0.25">
      <c r="A1978" s="6" t="s">
        <v>391</v>
      </c>
      <c r="B1978" s="6" t="s">
        <v>4361</v>
      </c>
    </row>
    <row r="1979" spans="1:2" ht="15.75" x14ac:dyDescent="0.25">
      <c r="A1979" s="6" t="s">
        <v>390</v>
      </c>
      <c r="B1979" s="6" t="s">
        <v>4362</v>
      </c>
    </row>
    <row r="1980" spans="1:2" ht="15.75" x14ac:dyDescent="0.25">
      <c r="A1980" s="6" t="s">
        <v>389</v>
      </c>
      <c r="B1980" s="6" t="s">
        <v>4363</v>
      </c>
    </row>
    <row r="1981" spans="1:2" ht="15.75" x14ac:dyDescent="0.25">
      <c r="A1981" s="6" t="s">
        <v>388</v>
      </c>
      <c r="B1981" s="6" t="s">
        <v>4364</v>
      </c>
    </row>
    <row r="1982" spans="1:2" ht="15.75" x14ac:dyDescent="0.25">
      <c r="A1982" s="6" t="s">
        <v>387</v>
      </c>
      <c r="B1982" s="6" t="s">
        <v>4365</v>
      </c>
    </row>
    <row r="1983" spans="1:2" ht="15.75" x14ac:dyDescent="0.25">
      <c r="A1983" s="6" t="s">
        <v>386</v>
      </c>
      <c r="B1983" s="6" t="s">
        <v>4366</v>
      </c>
    </row>
    <row r="1984" spans="1:2" ht="15.75" x14ac:dyDescent="0.25">
      <c r="A1984" s="6" t="s">
        <v>385</v>
      </c>
      <c r="B1984" s="6" t="s">
        <v>4367</v>
      </c>
    </row>
    <row r="1985" spans="1:2" ht="15.75" x14ac:dyDescent="0.25">
      <c r="A1985" s="6" t="s">
        <v>384</v>
      </c>
      <c r="B1985" s="6" t="s">
        <v>4368</v>
      </c>
    </row>
    <row r="1986" spans="1:2" ht="15.75" x14ac:dyDescent="0.25">
      <c r="A1986" s="6" t="s">
        <v>383</v>
      </c>
      <c r="B1986" s="6" t="s">
        <v>4369</v>
      </c>
    </row>
    <row r="1987" spans="1:2" ht="15.75" x14ac:dyDescent="0.25">
      <c r="A1987" s="6" t="s">
        <v>382</v>
      </c>
      <c r="B1987" s="6" t="s">
        <v>4370</v>
      </c>
    </row>
    <row r="1988" spans="1:2" ht="15.75" x14ac:dyDescent="0.25">
      <c r="A1988" s="6" t="s">
        <v>381</v>
      </c>
      <c r="B1988" s="6" t="s">
        <v>4371</v>
      </c>
    </row>
    <row r="1989" spans="1:2" ht="15.75" x14ac:dyDescent="0.25">
      <c r="A1989" s="6" t="s">
        <v>380</v>
      </c>
      <c r="B1989" s="6" t="s">
        <v>4372</v>
      </c>
    </row>
    <row r="1990" spans="1:2" ht="15.75" x14ac:dyDescent="0.25">
      <c r="A1990" s="6" t="s">
        <v>379</v>
      </c>
      <c r="B1990" s="6" t="s">
        <v>4373</v>
      </c>
    </row>
    <row r="1991" spans="1:2" ht="15.75" x14ac:dyDescent="0.25">
      <c r="A1991" s="6" t="s">
        <v>378</v>
      </c>
      <c r="B1991" s="6" t="s">
        <v>4374</v>
      </c>
    </row>
    <row r="1992" spans="1:2" ht="15.75" x14ac:dyDescent="0.25">
      <c r="A1992" s="6" t="s">
        <v>377</v>
      </c>
      <c r="B1992" s="6" t="s">
        <v>4375</v>
      </c>
    </row>
    <row r="1993" spans="1:2" ht="15.75" x14ac:dyDescent="0.25">
      <c r="A1993" s="6" t="s">
        <v>376</v>
      </c>
      <c r="B1993" s="6" t="s">
        <v>4376</v>
      </c>
    </row>
    <row r="1994" spans="1:2" ht="15.75" x14ac:dyDescent="0.25">
      <c r="A1994" s="6" t="s">
        <v>375</v>
      </c>
      <c r="B1994" s="6" t="s">
        <v>4377</v>
      </c>
    </row>
    <row r="1995" spans="1:2" ht="15.75" x14ac:dyDescent="0.25">
      <c r="A1995" s="6" t="s">
        <v>374</v>
      </c>
      <c r="B1995" s="6" t="s">
        <v>4378</v>
      </c>
    </row>
    <row r="1996" spans="1:2" ht="15.75" x14ac:dyDescent="0.25">
      <c r="A1996" s="6" t="s">
        <v>373</v>
      </c>
      <c r="B1996" s="6" t="s">
        <v>4379</v>
      </c>
    </row>
    <row r="1997" spans="1:2" ht="15.75" x14ac:dyDescent="0.25">
      <c r="A1997" s="6" t="s">
        <v>372</v>
      </c>
      <c r="B1997" s="6" t="s">
        <v>4380</v>
      </c>
    </row>
    <row r="1998" spans="1:2" ht="15.75" x14ac:dyDescent="0.25">
      <c r="A1998" s="6" t="s">
        <v>371</v>
      </c>
      <c r="B1998" s="6" t="s">
        <v>4381</v>
      </c>
    </row>
    <row r="1999" spans="1:2" ht="15.75" x14ac:dyDescent="0.25">
      <c r="A1999" s="6" t="s">
        <v>370</v>
      </c>
      <c r="B1999" s="6" t="s">
        <v>4382</v>
      </c>
    </row>
    <row r="2000" spans="1:2" ht="15.75" x14ac:dyDescent="0.25">
      <c r="A2000" s="6" t="s">
        <v>369</v>
      </c>
      <c r="B2000" s="6" t="s">
        <v>4383</v>
      </c>
    </row>
    <row r="2001" spans="1:2" ht="15.75" x14ac:dyDescent="0.25">
      <c r="A2001" s="6" t="s">
        <v>368</v>
      </c>
      <c r="B2001" s="6" t="s">
        <v>4384</v>
      </c>
    </row>
    <row r="2002" spans="1:2" ht="15.75" x14ac:dyDescent="0.25">
      <c r="A2002" s="6" t="s">
        <v>367</v>
      </c>
      <c r="B2002" s="6" t="s">
        <v>4385</v>
      </c>
    </row>
    <row r="2003" spans="1:2" ht="15.75" x14ac:dyDescent="0.25">
      <c r="A2003" s="6" t="s">
        <v>366</v>
      </c>
      <c r="B2003" s="6" t="s">
        <v>4386</v>
      </c>
    </row>
    <row r="2004" spans="1:2" ht="15.75" x14ac:dyDescent="0.25">
      <c r="A2004" s="6" t="s">
        <v>365</v>
      </c>
      <c r="B2004" s="6" t="s">
        <v>4387</v>
      </c>
    </row>
    <row r="2005" spans="1:2" ht="15.75" x14ac:dyDescent="0.25">
      <c r="A2005" s="6" t="s">
        <v>364</v>
      </c>
      <c r="B2005" s="6" t="s">
        <v>4388</v>
      </c>
    </row>
    <row r="2006" spans="1:2" ht="15.75" x14ac:dyDescent="0.25">
      <c r="A2006" s="6" t="s">
        <v>363</v>
      </c>
      <c r="B2006" s="6" t="s">
        <v>4389</v>
      </c>
    </row>
    <row r="2007" spans="1:2" ht="15.75" x14ac:dyDescent="0.25">
      <c r="A2007" s="6" t="s">
        <v>362</v>
      </c>
      <c r="B2007" s="6" t="s">
        <v>4390</v>
      </c>
    </row>
    <row r="2008" spans="1:2" ht="15.75" x14ac:dyDescent="0.25">
      <c r="A2008" s="6" t="s">
        <v>361</v>
      </c>
      <c r="B2008" s="6" t="s">
        <v>4391</v>
      </c>
    </row>
    <row r="2009" spans="1:2" ht="15.75" x14ac:dyDescent="0.25">
      <c r="A2009" s="6" t="s">
        <v>360</v>
      </c>
      <c r="B2009" s="6" t="s">
        <v>4392</v>
      </c>
    </row>
    <row r="2010" spans="1:2" ht="15.75" x14ac:dyDescent="0.25">
      <c r="A2010" s="6" t="s">
        <v>359</v>
      </c>
      <c r="B2010" s="6" t="s">
        <v>4393</v>
      </c>
    </row>
    <row r="2011" spans="1:2" ht="15.75" x14ac:dyDescent="0.25">
      <c r="A2011" s="6" t="s">
        <v>358</v>
      </c>
      <c r="B2011" s="6" t="s">
        <v>4394</v>
      </c>
    </row>
    <row r="2012" spans="1:2" ht="15.75" x14ac:dyDescent="0.25">
      <c r="A2012" s="6" t="s">
        <v>357</v>
      </c>
      <c r="B2012" s="6" t="s">
        <v>4395</v>
      </c>
    </row>
    <row r="2013" spans="1:2" ht="15.75" x14ac:dyDescent="0.25">
      <c r="A2013" s="6" t="s">
        <v>355</v>
      </c>
      <c r="B2013" s="6" t="s">
        <v>4396</v>
      </c>
    </row>
    <row r="2014" spans="1:2" ht="15.75" x14ac:dyDescent="0.25">
      <c r="A2014" s="6" t="s">
        <v>354</v>
      </c>
      <c r="B2014" s="6" t="s">
        <v>4397</v>
      </c>
    </row>
    <row r="2015" spans="1:2" ht="15.75" x14ac:dyDescent="0.25">
      <c r="A2015" s="6" t="s">
        <v>353</v>
      </c>
      <c r="B2015" s="6" t="s">
        <v>4398</v>
      </c>
    </row>
    <row r="2016" spans="1:2" ht="15.75" x14ac:dyDescent="0.25">
      <c r="A2016" s="6" t="s">
        <v>352</v>
      </c>
      <c r="B2016" s="6" t="s">
        <v>4399</v>
      </c>
    </row>
    <row r="2017" spans="1:2" ht="15.75" x14ac:dyDescent="0.25">
      <c r="A2017" s="6" t="s">
        <v>351</v>
      </c>
      <c r="B2017" s="6" t="s">
        <v>4400</v>
      </c>
    </row>
    <row r="2018" spans="1:2" ht="15.75" x14ac:dyDescent="0.25">
      <c r="A2018" s="6" t="s">
        <v>350</v>
      </c>
      <c r="B2018" s="6" t="s">
        <v>4401</v>
      </c>
    </row>
    <row r="2019" spans="1:2" ht="15.75" x14ac:dyDescent="0.25">
      <c r="A2019" s="6" t="s">
        <v>349</v>
      </c>
      <c r="B2019" s="6" t="s">
        <v>4402</v>
      </c>
    </row>
    <row r="2020" spans="1:2" ht="15.75" x14ac:dyDescent="0.25">
      <c r="A2020" s="6" t="s">
        <v>348</v>
      </c>
      <c r="B2020" s="6" t="s">
        <v>4403</v>
      </c>
    </row>
    <row r="2021" spans="1:2" ht="15.75" x14ac:dyDescent="0.25">
      <c r="A2021" s="6" t="s">
        <v>347</v>
      </c>
      <c r="B2021" s="6" t="s">
        <v>4404</v>
      </c>
    </row>
    <row r="2022" spans="1:2" ht="15.75" x14ac:dyDescent="0.25">
      <c r="A2022" s="6" t="s">
        <v>346</v>
      </c>
      <c r="B2022" s="6" t="s">
        <v>4405</v>
      </c>
    </row>
    <row r="2023" spans="1:2" ht="15.75" x14ac:dyDescent="0.25">
      <c r="A2023" s="6" t="s">
        <v>345</v>
      </c>
      <c r="B2023" s="6" t="s">
        <v>4406</v>
      </c>
    </row>
    <row r="2024" spans="1:2" ht="15.75" x14ac:dyDescent="0.25">
      <c r="A2024" s="6" t="s">
        <v>344</v>
      </c>
      <c r="B2024" s="6" t="s">
        <v>4407</v>
      </c>
    </row>
    <row r="2025" spans="1:2" ht="15.75" x14ac:dyDescent="0.25">
      <c r="A2025" s="6" t="s">
        <v>343</v>
      </c>
      <c r="B2025" s="6" t="s">
        <v>4408</v>
      </c>
    </row>
    <row r="2026" spans="1:2" ht="15.75" x14ac:dyDescent="0.25">
      <c r="A2026" s="6" t="s">
        <v>342</v>
      </c>
      <c r="B2026" s="6" t="s">
        <v>4409</v>
      </c>
    </row>
    <row r="2027" spans="1:2" ht="15.75" x14ac:dyDescent="0.25">
      <c r="A2027" s="6" t="s">
        <v>341</v>
      </c>
      <c r="B2027" s="6" t="s">
        <v>4410</v>
      </c>
    </row>
    <row r="2028" spans="1:2" ht="15.75" x14ac:dyDescent="0.25">
      <c r="A2028" s="6" t="s">
        <v>340</v>
      </c>
      <c r="B2028" s="6" t="s">
        <v>4411</v>
      </c>
    </row>
    <row r="2029" spans="1:2" ht="15.75" x14ac:dyDescent="0.25">
      <c r="A2029" s="6" t="s">
        <v>339</v>
      </c>
      <c r="B2029" s="6" t="s">
        <v>4412</v>
      </c>
    </row>
    <row r="2030" spans="1:2" ht="15.75" x14ac:dyDescent="0.25">
      <c r="A2030" s="6" t="s">
        <v>338</v>
      </c>
      <c r="B2030" s="6" t="s">
        <v>4413</v>
      </c>
    </row>
    <row r="2031" spans="1:2" ht="15.75" x14ac:dyDescent="0.25">
      <c r="A2031" s="6" t="s">
        <v>337</v>
      </c>
      <c r="B2031" s="6" t="s">
        <v>4414</v>
      </c>
    </row>
    <row r="2032" spans="1:2" ht="15.75" x14ac:dyDescent="0.25">
      <c r="A2032" s="6" t="s">
        <v>336</v>
      </c>
      <c r="B2032" s="6" t="s">
        <v>4415</v>
      </c>
    </row>
    <row r="2033" spans="1:2" ht="15.75" x14ac:dyDescent="0.25">
      <c r="A2033" s="6" t="s">
        <v>335</v>
      </c>
      <c r="B2033" s="6" t="s">
        <v>4416</v>
      </c>
    </row>
    <row r="2034" spans="1:2" ht="15.75" x14ac:dyDescent="0.25">
      <c r="A2034" s="6" t="s">
        <v>334</v>
      </c>
      <c r="B2034" s="6" t="s">
        <v>4417</v>
      </c>
    </row>
    <row r="2035" spans="1:2" ht="15.75" x14ac:dyDescent="0.25">
      <c r="A2035" s="6" t="s">
        <v>333</v>
      </c>
      <c r="B2035" s="6" t="s">
        <v>4418</v>
      </c>
    </row>
    <row r="2036" spans="1:2" ht="15.75" x14ac:dyDescent="0.25">
      <c r="A2036" s="6" t="s">
        <v>332</v>
      </c>
      <c r="B2036" s="6" t="s">
        <v>4419</v>
      </c>
    </row>
    <row r="2037" spans="1:2" ht="15.75" x14ac:dyDescent="0.25">
      <c r="A2037" s="6" t="s">
        <v>331</v>
      </c>
      <c r="B2037" s="6" t="s">
        <v>4420</v>
      </c>
    </row>
    <row r="2038" spans="1:2" ht="15.75" x14ac:dyDescent="0.25">
      <c r="A2038" s="6" t="s">
        <v>330</v>
      </c>
      <c r="B2038" s="6" t="s">
        <v>4421</v>
      </c>
    </row>
    <row r="2039" spans="1:2" ht="15.75" x14ac:dyDescent="0.25">
      <c r="A2039" s="6" t="s">
        <v>329</v>
      </c>
      <c r="B2039" s="6" t="s">
        <v>4422</v>
      </c>
    </row>
    <row r="2040" spans="1:2" ht="15.75" x14ac:dyDescent="0.25">
      <c r="A2040" s="6" t="s">
        <v>328</v>
      </c>
      <c r="B2040" s="6" t="s">
        <v>4423</v>
      </c>
    </row>
    <row r="2041" spans="1:2" ht="15.75" x14ac:dyDescent="0.25">
      <c r="A2041" s="6" t="s">
        <v>327</v>
      </c>
      <c r="B2041" s="6" t="s">
        <v>4424</v>
      </c>
    </row>
    <row r="2042" spans="1:2" ht="15.75" x14ac:dyDescent="0.25">
      <c r="A2042" s="6" t="s">
        <v>326</v>
      </c>
      <c r="B2042" s="6" t="s">
        <v>4425</v>
      </c>
    </row>
    <row r="2043" spans="1:2" ht="15.75" x14ac:dyDescent="0.25">
      <c r="A2043" s="6" t="s">
        <v>325</v>
      </c>
      <c r="B2043" s="6" t="s">
        <v>4426</v>
      </c>
    </row>
    <row r="2044" spans="1:2" ht="15.75" x14ac:dyDescent="0.25">
      <c r="A2044" s="6" t="s">
        <v>324</v>
      </c>
      <c r="B2044" s="6" t="s">
        <v>4427</v>
      </c>
    </row>
    <row r="2045" spans="1:2" ht="15.75" x14ac:dyDescent="0.25">
      <c r="A2045" s="6" t="s">
        <v>323</v>
      </c>
      <c r="B2045" s="6" t="s">
        <v>4428</v>
      </c>
    </row>
    <row r="2046" spans="1:2" ht="15.75" x14ac:dyDescent="0.25">
      <c r="A2046" s="6" t="s">
        <v>322</v>
      </c>
      <c r="B2046" s="6" t="s">
        <v>4429</v>
      </c>
    </row>
    <row r="2047" spans="1:2" ht="15.75" x14ac:dyDescent="0.25">
      <c r="A2047" s="6" t="s">
        <v>321</v>
      </c>
      <c r="B2047" s="6" t="s">
        <v>4430</v>
      </c>
    </row>
    <row r="2048" spans="1:2" ht="15.75" x14ac:dyDescent="0.25">
      <c r="A2048" s="6" t="s">
        <v>320</v>
      </c>
      <c r="B2048" s="6" t="s">
        <v>4431</v>
      </c>
    </row>
    <row r="2049" spans="1:2" ht="15.75" x14ac:dyDescent="0.25">
      <c r="A2049" s="6" t="s">
        <v>319</v>
      </c>
      <c r="B2049" s="6" t="s">
        <v>4432</v>
      </c>
    </row>
    <row r="2050" spans="1:2" ht="15.75" x14ac:dyDescent="0.25">
      <c r="A2050" s="6" t="s">
        <v>318</v>
      </c>
      <c r="B2050" s="6" t="s">
        <v>4433</v>
      </c>
    </row>
    <row r="2051" spans="1:2" ht="15.75" x14ac:dyDescent="0.25">
      <c r="A2051" s="6" t="s">
        <v>317</v>
      </c>
      <c r="B2051" s="6" t="s">
        <v>4434</v>
      </c>
    </row>
    <row r="2052" spans="1:2" ht="15.75" x14ac:dyDescent="0.25">
      <c r="A2052" s="6" t="s">
        <v>316</v>
      </c>
      <c r="B2052" s="6" t="s">
        <v>4435</v>
      </c>
    </row>
    <row r="2053" spans="1:2" ht="15.75" x14ac:dyDescent="0.25">
      <c r="A2053" s="6" t="s">
        <v>315</v>
      </c>
      <c r="B2053" s="6" t="s">
        <v>4436</v>
      </c>
    </row>
    <row r="2054" spans="1:2" ht="15.75" x14ac:dyDescent="0.25">
      <c r="A2054" s="6" t="s">
        <v>314</v>
      </c>
      <c r="B2054" s="6" t="s">
        <v>4437</v>
      </c>
    </row>
    <row r="2055" spans="1:2" ht="15.75" x14ac:dyDescent="0.25">
      <c r="A2055" s="6" t="s">
        <v>313</v>
      </c>
      <c r="B2055" s="6" t="s">
        <v>4438</v>
      </c>
    </row>
    <row r="2056" spans="1:2" ht="15.75" x14ac:dyDescent="0.25">
      <c r="A2056" s="6" t="s">
        <v>312</v>
      </c>
      <c r="B2056" s="6" t="s">
        <v>4439</v>
      </c>
    </row>
    <row r="2057" spans="1:2" ht="15.75" x14ac:dyDescent="0.25">
      <c r="A2057" s="6" t="s">
        <v>311</v>
      </c>
      <c r="B2057" s="6" t="s">
        <v>4440</v>
      </c>
    </row>
    <row r="2058" spans="1:2" ht="15.75" x14ac:dyDescent="0.25">
      <c r="A2058" s="6" t="s">
        <v>310</v>
      </c>
      <c r="B2058" s="6" t="s">
        <v>4441</v>
      </c>
    </row>
    <row r="2059" spans="1:2" ht="15.75" x14ac:dyDescent="0.25">
      <c r="A2059" s="6" t="s">
        <v>309</v>
      </c>
      <c r="B2059" s="6" t="s">
        <v>4442</v>
      </c>
    </row>
    <row r="2060" spans="1:2" ht="15.75" x14ac:dyDescent="0.25">
      <c r="A2060" s="6" t="s">
        <v>308</v>
      </c>
      <c r="B2060" s="6" t="s">
        <v>4443</v>
      </c>
    </row>
    <row r="2061" spans="1:2" ht="15.75" x14ac:dyDescent="0.25">
      <c r="A2061" s="6" t="s">
        <v>307</v>
      </c>
      <c r="B2061" s="6" t="s">
        <v>4444</v>
      </c>
    </row>
    <row r="2062" spans="1:2" ht="15.75" x14ac:dyDescent="0.25">
      <c r="A2062" s="6" t="s">
        <v>306</v>
      </c>
      <c r="B2062" s="6" t="s">
        <v>4445</v>
      </c>
    </row>
    <row r="2063" spans="1:2" ht="15.75" x14ac:dyDescent="0.25">
      <c r="A2063" s="6" t="s">
        <v>305</v>
      </c>
      <c r="B2063" s="6" t="s">
        <v>4446</v>
      </c>
    </row>
    <row r="2064" spans="1:2" ht="15.75" x14ac:dyDescent="0.25">
      <c r="A2064" s="6" t="s">
        <v>304</v>
      </c>
      <c r="B2064" s="6" t="s">
        <v>4447</v>
      </c>
    </row>
    <row r="2065" spans="1:2" ht="15.75" x14ac:dyDescent="0.25">
      <c r="A2065" s="6" t="s">
        <v>303</v>
      </c>
      <c r="B2065" s="6" t="s">
        <v>4448</v>
      </c>
    </row>
    <row r="2066" spans="1:2" ht="15.75" x14ac:dyDescent="0.25">
      <c r="A2066" s="6" t="s">
        <v>302</v>
      </c>
      <c r="B2066" s="6" t="s">
        <v>4449</v>
      </c>
    </row>
    <row r="2067" spans="1:2" ht="15.75" x14ac:dyDescent="0.25">
      <c r="A2067" s="6" t="s">
        <v>301</v>
      </c>
      <c r="B2067" s="6" t="s">
        <v>4450</v>
      </c>
    </row>
    <row r="2068" spans="1:2" ht="15.75" x14ac:dyDescent="0.25">
      <c r="A2068" s="6" t="s">
        <v>299</v>
      </c>
      <c r="B2068" s="6" t="s">
        <v>4451</v>
      </c>
    </row>
    <row r="2069" spans="1:2" ht="15.75" x14ac:dyDescent="0.25">
      <c r="A2069" s="6" t="s">
        <v>298</v>
      </c>
      <c r="B2069" s="6" t="s">
        <v>4452</v>
      </c>
    </row>
    <row r="2070" spans="1:2" ht="15.75" x14ac:dyDescent="0.25">
      <c r="A2070" s="6" t="s">
        <v>297</v>
      </c>
      <c r="B2070" s="6" t="s">
        <v>4453</v>
      </c>
    </row>
    <row r="2071" spans="1:2" ht="15.75" x14ac:dyDescent="0.25">
      <c r="A2071" s="6" t="s">
        <v>296</v>
      </c>
      <c r="B2071" s="6" t="s">
        <v>4454</v>
      </c>
    </row>
    <row r="2072" spans="1:2" ht="15.75" x14ac:dyDescent="0.25">
      <c r="A2072" s="6" t="s">
        <v>295</v>
      </c>
      <c r="B2072" s="6" t="s">
        <v>4455</v>
      </c>
    </row>
    <row r="2073" spans="1:2" ht="15.75" x14ac:dyDescent="0.25">
      <c r="A2073" s="6" t="s">
        <v>294</v>
      </c>
      <c r="B2073" s="6" t="s">
        <v>4456</v>
      </c>
    </row>
    <row r="2074" spans="1:2" ht="15.75" x14ac:dyDescent="0.25">
      <c r="A2074" s="6" t="s">
        <v>293</v>
      </c>
      <c r="B2074" s="6" t="s">
        <v>4457</v>
      </c>
    </row>
    <row r="2075" spans="1:2" ht="15.75" x14ac:dyDescent="0.25">
      <c r="A2075" s="6" t="s">
        <v>292</v>
      </c>
      <c r="B2075" s="6" t="s">
        <v>4458</v>
      </c>
    </row>
    <row r="2076" spans="1:2" ht="15.75" x14ac:dyDescent="0.25">
      <c r="A2076" s="6" t="s">
        <v>291</v>
      </c>
      <c r="B2076" s="6" t="s">
        <v>4459</v>
      </c>
    </row>
    <row r="2077" spans="1:2" ht="15.75" x14ac:dyDescent="0.25">
      <c r="A2077" s="6" t="s">
        <v>290</v>
      </c>
      <c r="B2077" s="6" t="s">
        <v>4460</v>
      </c>
    </row>
    <row r="2078" spans="1:2" ht="15.75" x14ac:dyDescent="0.25">
      <c r="A2078" s="6" t="s">
        <v>289</v>
      </c>
      <c r="B2078" s="6" t="s">
        <v>4461</v>
      </c>
    </row>
    <row r="2079" spans="1:2" ht="15.75" x14ac:dyDescent="0.25">
      <c r="A2079" s="6" t="s">
        <v>288</v>
      </c>
      <c r="B2079" s="6" t="s">
        <v>4462</v>
      </c>
    </row>
    <row r="2080" spans="1:2" ht="15.75" x14ac:dyDescent="0.25">
      <c r="A2080" s="6" t="s">
        <v>287</v>
      </c>
      <c r="B2080" s="6" t="s">
        <v>4463</v>
      </c>
    </row>
    <row r="2081" spans="1:2" ht="15.75" x14ac:dyDescent="0.25">
      <c r="A2081" s="6" t="s">
        <v>286</v>
      </c>
      <c r="B2081" s="6" t="s">
        <v>4464</v>
      </c>
    </row>
    <row r="2082" spans="1:2" ht="15.75" x14ac:dyDescent="0.25">
      <c r="A2082" s="6" t="s">
        <v>285</v>
      </c>
      <c r="B2082" s="6" t="s">
        <v>4465</v>
      </c>
    </row>
    <row r="2083" spans="1:2" ht="15.75" x14ac:dyDescent="0.25">
      <c r="A2083" s="6" t="s">
        <v>284</v>
      </c>
      <c r="B2083" s="6" t="s">
        <v>4466</v>
      </c>
    </row>
    <row r="2084" spans="1:2" ht="15.75" x14ac:dyDescent="0.25">
      <c r="A2084" s="6" t="s">
        <v>283</v>
      </c>
      <c r="B2084" s="6" t="s">
        <v>4467</v>
      </c>
    </row>
    <row r="2085" spans="1:2" ht="15.75" x14ac:dyDescent="0.25">
      <c r="A2085" s="6" t="s">
        <v>282</v>
      </c>
      <c r="B2085" s="6" t="s">
        <v>4468</v>
      </c>
    </row>
    <row r="2086" spans="1:2" ht="15.75" x14ac:dyDescent="0.25">
      <c r="A2086" s="6" t="s">
        <v>281</v>
      </c>
      <c r="B2086" s="6" t="s">
        <v>4469</v>
      </c>
    </row>
    <row r="2087" spans="1:2" ht="15.75" x14ac:dyDescent="0.25">
      <c r="A2087" s="6" t="s">
        <v>280</v>
      </c>
      <c r="B2087" s="6" t="s">
        <v>4470</v>
      </c>
    </row>
    <row r="2088" spans="1:2" ht="15.75" x14ac:dyDescent="0.25">
      <c r="A2088" s="6" t="s">
        <v>279</v>
      </c>
      <c r="B2088" s="6" t="s">
        <v>4471</v>
      </c>
    </row>
    <row r="2089" spans="1:2" ht="15.75" x14ac:dyDescent="0.25">
      <c r="A2089" s="6" t="s">
        <v>278</v>
      </c>
      <c r="B2089" s="6" t="s">
        <v>4472</v>
      </c>
    </row>
    <row r="2090" spans="1:2" ht="15.75" x14ac:dyDescent="0.25">
      <c r="A2090" s="6" t="s">
        <v>277</v>
      </c>
      <c r="B2090" s="6" t="s">
        <v>4473</v>
      </c>
    </row>
    <row r="2091" spans="1:2" ht="15.75" x14ac:dyDescent="0.25">
      <c r="A2091" s="6" t="s">
        <v>275</v>
      </c>
      <c r="B2091" s="6" t="s">
        <v>4474</v>
      </c>
    </row>
    <row r="2092" spans="1:2" ht="15.75" x14ac:dyDescent="0.25">
      <c r="A2092" s="6" t="s">
        <v>274</v>
      </c>
      <c r="B2092" s="6" t="s">
        <v>4475</v>
      </c>
    </row>
    <row r="2093" spans="1:2" ht="15.75" x14ac:dyDescent="0.25">
      <c r="A2093" s="6" t="s">
        <v>273</v>
      </c>
      <c r="B2093" s="6" t="s">
        <v>4476</v>
      </c>
    </row>
    <row r="2094" spans="1:2" ht="15.75" x14ac:dyDescent="0.25">
      <c r="A2094" s="6" t="s">
        <v>272</v>
      </c>
      <c r="B2094" s="6" t="s">
        <v>4477</v>
      </c>
    </row>
    <row r="2095" spans="1:2" ht="15.75" x14ac:dyDescent="0.25">
      <c r="A2095" s="6" t="s">
        <v>271</v>
      </c>
      <c r="B2095" s="6" t="s">
        <v>4478</v>
      </c>
    </row>
    <row r="2096" spans="1:2" ht="15.75" x14ac:dyDescent="0.25">
      <c r="A2096" s="6" t="s">
        <v>270</v>
      </c>
      <c r="B2096" s="6" t="s">
        <v>4479</v>
      </c>
    </row>
    <row r="2097" spans="1:2" ht="15.75" x14ac:dyDescent="0.25">
      <c r="A2097" s="6" t="s">
        <v>269</v>
      </c>
      <c r="B2097" s="6" t="s">
        <v>4480</v>
      </c>
    </row>
    <row r="2098" spans="1:2" ht="15.75" x14ac:dyDescent="0.25">
      <c r="A2098" s="6" t="s">
        <v>268</v>
      </c>
      <c r="B2098" s="6" t="s">
        <v>4481</v>
      </c>
    </row>
    <row r="2099" spans="1:2" ht="15.75" x14ac:dyDescent="0.25">
      <c r="A2099" s="6" t="s">
        <v>267</v>
      </c>
      <c r="B2099" s="6" t="s">
        <v>4482</v>
      </c>
    </row>
    <row r="2100" spans="1:2" ht="15.75" x14ac:dyDescent="0.25">
      <c r="A2100" s="6" t="s">
        <v>266</v>
      </c>
      <c r="B2100" s="6" t="s">
        <v>4483</v>
      </c>
    </row>
    <row r="2101" spans="1:2" ht="15.75" x14ac:dyDescent="0.25">
      <c r="A2101" s="6" t="s">
        <v>265</v>
      </c>
      <c r="B2101" s="6" t="s">
        <v>4484</v>
      </c>
    </row>
    <row r="2102" spans="1:2" ht="15.75" x14ac:dyDescent="0.25">
      <c r="A2102" s="6" t="s">
        <v>264</v>
      </c>
      <c r="B2102" s="6" t="s">
        <v>4485</v>
      </c>
    </row>
    <row r="2103" spans="1:2" ht="15.75" x14ac:dyDescent="0.25">
      <c r="A2103" s="6" t="s">
        <v>263</v>
      </c>
      <c r="B2103" s="6" t="s">
        <v>4486</v>
      </c>
    </row>
    <row r="2104" spans="1:2" ht="15.75" x14ac:dyDescent="0.25">
      <c r="A2104" s="6" t="s">
        <v>262</v>
      </c>
      <c r="B2104" s="6" t="s">
        <v>4487</v>
      </c>
    </row>
    <row r="2105" spans="1:2" ht="15.75" x14ac:dyDescent="0.25">
      <c r="A2105" s="6" t="s">
        <v>261</v>
      </c>
      <c r="B2105" s="6" t="s">
        <v>4488</v>
      </c>
    </row>
    <row r="2106" spans="1:2" ht="15.75" x14ac:dyDescent="0.25">
      <c r="A2106" s="6" t="s">
        <v>260</v>
      </c>
      <c r="B2106" s="6" t="s">
        <v>4489</v>
      </c>
    </row>
    <row r="2107" spans="1:2" ht="15.75" x14ac:dyDescent="0.25">
      <c r="A2107" s="6" t="s">
        <v>259</v>
      </c>
      <c r="B2107" s="6" t="s">
        <v>4490</v>
      </c>
    </row>
    <row r="2108" spans="1:2" ht="15.75" x14ac:dyDescent="0.25">
      <c r="A2108" s="6" t="s">
        <v>258</v>
      </c>
      <c r="B2108" s="6" t="s">
        <v>4491</v>
      </c>
    </row>
    <row r="2109" spans="1:2" ht="15.75" x14ac:dyDescent="0.25">
      <c r="A2109" s="6" t="s">
        <v>257</v>
      </c>
      <c r="B2109" s="6" t="s">
        <v>4492</v>
      </c>
    </row>
    <row r="2110" spans="1:2" ht="15.75" x14ac:dyDescent="0.25">
      <c r="A2110" s="6" t="s">
        <v>256</v>
      </c>
      <c r="B2110" s="6" t="s">
        <v>4493</v>
      </c>
    </row>
    <row r="2111" spans="1:2" ht="15.75" x14ac:dyDescent="0.25">
      <c r="A2111" s="6" t="s">
        <v>255</v>
      </c>
      <c r="B2111" s="6" t="s">
        <v>4494</v>
      </c>
    </row>
    <row r="2112" spans="1:2" ht="15.75" x14ac:dyDescent="0.25">
      <c r="A2112" s="6" t="s">
        <v>254</v>
      </c>
      <c r="B2112" s="6" t="s">
        <v>4495</v>
      </c>
    </row>
    <row r="2113" spans="1:2" ht="15.75" x14ac:dyDescent="0.25">
      <c r="A2113" s="6" t="s">
        <v>253</v>
      </c>
      <c r="B2113" s="6" t="s">
        <v>4496</v>
      </c>
    </row>
    <row r="2114" spans="1:2" ht="15.75" x14ac:dyDescent="0.25">
      <c r="A2114" s="6" t="s">
        <v>252</v>
      </c>
      <c r="B2114" s="6" t="s">
        <v>4497</v>
      </c>
    </row>
    <row r="2115" spans="1:2" ht="15.75" x14ac:dyDescent="0.25">
      <c r="A2115" s="6" t="s">
        <v>251</v>
      </c>
      <c r="B2115" s="6" t="s">
        <v>4498</v>
      </c>
    </row>
    <row r="2116" spans="1:2" ht="15.75" x14ac:dyDescent="0.25">
      <c r="A2116" s="6" t="s">
        <v>250</v>
      </c>
      <c r="B2116" s="6" t="s">
        <v>4499</v>
      </c>
    </row>
    <row r="2117" spans="1:2" ht="15.75" x14ac:dyDescent="0.25">
      <c r="A2117" s="6" t="s">
        <v>248</v>
      </c>
      <c r="B2117" s="6" t="s">
        <v>4500</v>
      </c>
    </row>
    <row r="2118" spans="1:2" ht="15.75" x14ac:dyDescent="0.25">
      <c r="A2118" s="6" t="s">
        <v>246</v>
      </c>
      <c r="B2118" s="6" t="s">
        <v>4501</v>
      </c>
    </row>
    <row r="2119" spans="1:2" ht="15.75" x14ac:dyDescent="0.25">
      <c r="A2119" s="6" t="s">
        <v>245</v>
      </c>
      <c r="B2119" s="6" t="s">
        <v>4502</v>
      </c>
    </row>
    <row r="2120" spans="1:2" ht="15.75" x14ac:dyDescent="0.25">
      <c r="A2120" s="6" t="s">
        <v>244</v>
      </c>
      <c r="B2120" s="6" t="s">
        <v>4503</v>
      </c>
    </row>
    <row r="2121" spans="1:2" ht="15.75" x14ac:dyDescent="0.25">
      <c r="A2121" s="6" t="s">
        <v>243</v>
      </c>
      <c r="B2121" s="6" t="s">
        <v>4504</v>
      </c>
    </row>
    <row r="2122" spans="1:2" ht="15.75" x14ac:dyDescent="0.25">
      <c r="A2122" s="6" t="s">
        <v>242</v>
      </c>
      <c r="B2122" s="6" t="s">
        <v>4505</v>
      </c>
    </row>
    <row r="2123" spans="1:2" ht="15.75" x14ac:dyDescent="0.25">
      <c r="A2123" s="6" t="s">
        <v>241</v>
      </c>
      <c r="B2123" s="6" t="s">
        <v>4506</v>
      </c>
    </row>
    <row r="2124" spans="1:2" ht="15.75" x14ac:dyDescent="0.25">
      <c r="A2124" s="6" t="s">
        <v>240</v>
      </c>
      <c r="B2124" s="6" t="s">
        <v>4507</v>
      </c>
    </row>
    <row r="2125" spans="1:2" ht="15.75" x14ac:dyDescent="0.25">
      <c r="A2125" s="6" t="s">
        <v>239</v>
      </c>
      <c r="B2125" s="6" t="s">
        <v>4508</v>
      </c>
    </row>
    <row r="2126" spans="1:2" ht="15.75" x14ac:dyDescent="0.25">
      <c r="A2126" s="6" t="s">
        <v>238</v>
      </c>
      <c r="B2126" s="6" t="s">
        <v>4509</v>
      </c>
    </row>
    <row r="2127" spans="1:2" ht="15.75" x14ac:dyDescent="0.25">
      <c r="A2127" s="6" t="s">
        <v>237</v>
      </c>
      <c r="B2127" s="6" t="s">
        <v>4510</v>
      </c>
    </row>
    <row r="2128" spans="1:2" ht="15.75" x14ac:dyDescent="0.25">
      <c r="A2128" s="6" t="s">
        <v>236</v>
      </c>
      <c r="B2128" s="6" t="s">
        <v>4511</v>
      </c>
    </row>
    <row r="2129" spans="1:2" ht="15.75" x14ac:dyDescent="0.25">
      <c r="A2129" s="6" t="s">
        <v>235</v>
      </c>
      <c r="B2129" s="6" t="s">
        <v>4512</v>
      </c>
    </row>
    <row r="2130" spans="1:2" ht="15.75" x14ac:dyDescent="0.25">
      <c r="A2130" s="6" t="s">
        <v>234</v>
      </c>
      <c r="B2130" s="6" t="s">
        <v>4513</v>
      </c>
    </row>
    <row r="2131" spans="1:2" ht="15.75" x14ac:dyDescent="0.25">
      <c r="A2131" s="6" t="s">
        <v>233</v>
      </c>
      <c r="B2131" s="6" t="s">
        <v>4514</v>
      </c>
    </row>
    <row r="2132" spans="1:2" ht="15.75" x14ac:dyDescent="0.25">
      <c r="A2132" s="6" t="s">
        <v>232</v>
      </c>
      <c r="B2132" s="6" t="s">
        <v>4515</v>
      </c>
    </row>
    <row r="2133" spans="1:2" ht="15.75" x14ac:dyDescent="0.25">
      <c r="A2133" s="6" t="s">
        <v>231</v>
      </c>
      <c r="B2133" s="6" t="s">
        <v>4516</v>
      </c>
    </row>
    <row r="2134" spans="1:2" ht="15.75" x14ac:dyDescent="0.25">
      <c r="A2134" s="6" t="s">
        <v>230</v>
      </c>
      <c r="B2134" s="6" t="s">
        <v>4517</v>
      </c>
    </row>
    <row r="2135" spans="1:2" ht="15.75" x14ac:dyDescent="0.25">
      <c r="A2135" s="6" t="s">
        <v>229</v>
      </c>
      <c r="B2135" s="6" t="s">
        <v>4518</v>
      </c>
    </row>
    <row r="2136" spans="1:2" ht="15.75" x14ac:dyDescent="0.25">
      <c r="A2136" s="6" t="s">
        <v>228</v>
      </c>
      <c r="B2136" s="6" t="s">
        <v>4519</v>
      </c>
    </row>
    <row r="2137" spans="1:2" ht="15.75" x14ac:dyDescent="0.25">
      <c r="A2137" s="6" t="s">
        <v>227</v>
      </c>
      <c r="B2137" s="6" t="s">
        <v>4520</v>
      </c>
    </row>
    <row r="2138" spans="1:2" ht="15.75" x14ac:dyDescent="0.25">
      <c r="A2138" s="6" t="s">
        <v>226</v>
      </c>
      <c r="B2138" s="6" t="s">
        <v>4521</v>
      </c>
    </row>
    <row r="2139" spans="1:2" ht="15.75" x14ac:dyDescent="0.25">
      <c r="A2139" s="6" t="s">
        <v>225</v>
      </c>
      <c r="B2139" s="6" t="s">
        <v>4522</v>
      </c>
    </row>
    <row r="2140" spans="1:2" ht="15.75" x14ac:dyDescent="0.25">
      <c r="A2140" s="6" t="s">
        <v>224</v>
      </c>
      <c r="B2140" s="6" t="s">
        <v>4523</v>
      </c>
    </row>
    <row r="2141" spans="1:2" ht="15.75" x14ac:dyDescent="0.25">
      <c r="A2141" s="6" t="s">
        <v>223</v>
      </c>
      <c r="B2141" s="6" t="s">
        <v>4524</v>
      </c>
    </row>
    <row r="2142" spans="1:2" ht="15.75" x14ac:dyDescent="0.25">
      <c r="A2142" s="6" t="s">
        <v>222</v>
      </c>
      <c r="B2142" s="6" t="s">
        <v>4525</v>
      </c>
    </row>
    <row r="2143" spans="1:2" ht="15.75" x14ac:dyDescent="0.25">
      <c r="A2143" s="6" t="s">
        <v>221</v>
      </c>
      <c r="B2143" s="6" t="s">
        <v>4526</v>
      </c>
    </row>
    <row r="2144" spans="1:2" ht="15.75" x14ac:dyDescent="0.25">
      <c r="A2144" s="6" t="s">
        <v>220</v>
      </c>
      <c r="B2144" s="6" t="s">
        <v>4527</v>
      </c>
    </row>
    <row r="2145" spans="1:2" ht="15.75" x14ac:dyDescent="0.25">
      <c r="A2145" s="6" t="s">
        <v>219</v>
      </c>
      <c r="B2145" s="6" t="s">
        <v>4528</v>
      </c>
    </row>
    <row r="2146" spans="1:2" ht="15.75" x14ac:dyDescent="0.25">
      <c r="A2146" s="6" t="s">
        <v>218</v>
      </c>
      <c r="B2146" s="6" t="s">
        <v>4529</v>
      </c>
    </row>
    <row r="2147" spans="1:2" ht="15.75" x14ac:dyDescent="0.25">
      <c r="A2147" s="6" t="s">
        <v>217</v>
      </c>
      <c r="B2147" s="6" t="s">
        <v>4530</v>
      </c>
    </row>
    <row r="2148" spans="1:2" ht="15.75" x14ac:dyDescent="0.25">
      <c r="A2148" s="6" t="s">
        <v>216</v>
      </c>
      <c r="B2148" s="6" t="s">
        <v>4531</v>
      </c>
    </row>
    <row r="2149" spans="1:2" ht="15.75" x14ac:dyDescent="0.25">
      <c r="A2149" s="6" t="s">
        <v>215</v>
      </c>
      <c r="B2149" s="6" t="s">
        <v>4532</v>
      </c>
    </row>
    <row r="2150" spans="1:2" ht="15.75" x14ac:dyDescent="0.25">
      <c r="A2150" s="6" t="s">
        <v>214</v>
      </c>
      <c r="B2150" s="6" t="s">
        <v>4533</v>
      </c>
    </row>
    <row r="2151" spans="1:2" ht="15.75" x14ac:dyDescent="0.25">
      <c r="A2151" s="6" t="s">
        <v>213</v>
      </c>
      <c r="B2151" s="6" t="s">
        <v>4534</v>
      </c>
    </row>
    <row r="2152" spans="1:2" ht="15.75" x14ac:dyDescent="0.25">
      <c r="A2152" s="6" t="s">
        <v>212</v>
      </c>
      <c r="B2152" s="6" t="s">
        <v>4535</v>
      </c>
    </row>
    <row r="2153" spans="1:2" ht="15.75" x14ac:dyDescent="0.25">
      <c r="A2153" s="6" t="s">
        <v>211</v>
      </c>
      <c r="B2153" s="6" t="s">
        <v>4536</v>
      </c>
    </row>
    <row r="2154" spans="1:2" ht="15.75" x14ac:dyDescent="0.25">
      <c r="A2154" s="6" t="s">
        <v>210</v>
      </c>
      <c r="B2154" s="6" t="s">
        <v>4537</v>
      </c>
    </row>
    <row r="2155" spans="1:2" ht="15.75" x14ac:dyDescent="0.25">
      <c r="A2155" s="6" t="s">
        <v>209</v>
      </c>
      <c r="B2155" s="6" t="s">
        <v>4538</v>
      </c>
    </row>
    <row r="2156" spans="1:2" ht="15.75" x14ac:dyDescent="0.25">
      <c r="A2156" s="6" t="s">
        <v>208</v>
      </c>
      <c r="B2156" s="6" t="s">
        <v>4539</v>
      </c>
    </row>
    <row r="2157" spans="1:2" ht="15.75" x14ac:dyDescent="0.25">
      <c r="A2157" s="6" t="s">
        <v>207</v>
      </c>
      <c r="B2157" s="6" t="s">
        <v>4540</v>
      </c>
    </row>
    <row r="2158" spans="1:2" ht="15.75" x14ac:dyDescent="0.25">
      <c r="A2158" s="6" t="s">
        <v>206</v>
      </c>
      <c r="B2158" s="6" t="s">
        <v>4541</v>
      </c>
    </row>
    <row r="2159" spans="1:2" ht="15.75" x14ac:dyDescent="0.25">
      <c r="A2159" s="6" t="s">
        <v>205</v>
      </c>
      <c r="B2159" s="6" t="s">
        <v>4542</v>
      </c>
    </row>
    <row r="2160" spans="1:2" ht="15.75" x14ac:dyDescent="0.25">
      <c r="A2160" s="6" t="s">
        <v>204</v>
      </c>
      <c r="B2160" s="6" t="s">
        <v>4543</v>
      </c>
    </row>
    <row r="2161" spans="1:2" ht="15.75" x14ac:dyDescent="0.25">
      <c r="A2161" s="6" t="s">
        <v>203</v>
      </c>
      <c r="B2161" s="6" t="s">
        <v>4544</v>
      </c>
    </row>
    <row r="2162" spans="1:2" ht="15.75" x14ac:dyDescent="0.25">
      <c r="A2162" s="6" t="s">
        <v>202</v>
      </c>
      <c r="B2162" s="6" t="s">
        <v>4545</v>
      </c>
    </row>
    <row r="2163" spans="1:2" ht="15.75" x14ac:dyDescent="0.25">
      <c r="A2163" s="6" t="s">
        <v>201</v>
      </c>
      <c r="B2163" s="6" t="s">
        <v>4546</v>
      </c>
    </row>
    <row r="2164" spans="1:2" ht="15.75" x14ac:dyDescent="0.25">
      <c r="A2164" s="6" t="s">
        <v>199</v>
      </c>
      <c r="B2164" s="6" t="s">
        <v>4547</v>
      </c>
    </row>
    <row r="2165" spans="1:2" ht="15.75" x14ac:dyDescent="0.25">
      <c r="A2165" s="6" t="s">
        <v>198</v>
      </c>
      <c r="B2165" s="6" t="s">
        <v>4548</v>
      </c>
    </row>
    <row r="2166" spans="1:2" ht="15.75" x14ac:dyDescent="0.25">
      <c r="A2166" s="6" t="s">
        <v>197</v>
      </c>
      <c r="B2166" s="6" t="s">
        <v>4549</v>
      </c>
    </row>
    <row r="2167" spans="1:2" ht="15.75" x14ac:dyDescent="0.25">
      <c r="A2167" s="6" t="s">
        <v>196</v>
      </c>
      <c r="B2167" s="6" t="s">
        <v>4550</v>
      </c>
    </row>
    <row r="2168" spans="1:2" ht="15.75" x14ac:dyDescent="0.25">
      <c r="A2168" s="6" t="s">
        <v>195</v>
      </c>
      <c r="B2168" s="6" t="s">
        <v>4551</v>
      </c>
    </row>
    <row r="2169" spans="1:2" ht="15.75" x14ac:dyDescent="0.25">
      <c r="A2169" s="6" t="s">
        <v>194</v>
      </c>
      <c r="B2169" s="6" t="s">
        <v>4552</v>
      </c>
    </row>
    <row r="2170" spans="1:2" ht="15.75" x14ac:dyDescent="0.25">
      <c r="A2170" s="6" t="s">
        <v>193</v>
      </c>
      <c r="B2170" s="6" t="s">
        <v>4553</v>
      </c>
    </row>
    <row r="2171" spans="1:2" ht="15.75" x14ac:dyDescent="0.25">
      <c r="A2171" s="6" t="s">
        <v>192</v>
      </c>
      <c r="B2171" s="6" t="s">
        <v>4554</v>
      </c>
    </row>
    <row r="2172" spans="1:2" ht="15.75" x14ac:dyDescent="0.25">
      <c r="A2172" s="6" t="s">
        <v>191</v>
      </c>
      <c r="B2172" s="6" t="s">
        <v>4555</v>
      </c>
    </row>
    <row r="2173" spans="1:2" ht="15.75" x14ac:dyDescent="0.25">
      <c r="A2173" s="6" t="s">
        <v>190</v>
      </c>
      <c r="B2173" s="6" t="s">
        <v>4556</v>
      </c>
    </row>
    <row r="2174" spans="1:2" ht="15.75" x14ac:dyDescent="0.25">
      <c r="A2174" s="6" t="s">
        <v>189</v>
      </c>
      <c r="B2174" s="6" t="s">
        <v>4557</v>
      </c>
    </row>
    <row r="2175" spans="1:2" ht="15.75" x14ac:dyDescent="0.25">
      <c r="A2175" s="6" t="s">
        <v>188</v>
      </c>
      <c r="B2175" s="6" t="s">
        <v>4558</v>
      </c>
    </row>
    <row r="2176" spans="1:2" ht="15.75" x14ac:dyDescent="0.25">
      <c r="A2176" s="6" t="s">
        <v>187</v>
      </c>
      <c r="B2176" s="6" t="s">
        <v>4559</v>
      </c>
    </row>
    <row r="2177" spans="1:2" ht="15.75" x14ac:dyDescent="0.25">
      <c r="A2177" s="6" t="s">
        <v>186</v>
      </c>
      <c r="B2177" s="6" t="s">
        <v>4560</v>
      </c>
    </row>
    <row r="2178" spans="1:2" ht="15.75" x14ac:dyDescent="0.25">
      <c r="A2178" s="6" t="s">
        <v>185</v>
      </c>
      <c r="B2178" s="6" t="s">
        <v>4561</v>
      </c>
    </row>
    <row r="2179" spans="1:2" ht="15.75" x14ac:dyDescent="0.25">
      <c r="A2179" s="6" t="s">
        <v>184</v>
      </c>
      <c r="B2179" s="6" t="s">
        <v>4562</v>
      </c>
    </row>
    <row r="2180" spans="1:2" ht="15.75" x14ac:dyDescent="0.25">
      <c r="A2180" s="6" t="s">
        <v>183</v>
      </c>
      <c r="B2180" s="6" t="s">
        <v>4563</v>
      </c>
    </row>
    <row r="2181" spans="1:2" ht="15.75" x14ac:dyDescent="0.25">
      <c r="A2181" s="6" t="s">
        <v>182</v>
      </c>
      <c r="B2181" s="6" t="s">
        <v>4564</v>
      </c>
    </row>
    <row r="2182" spans="1:2" ht="15.75" x14ac:dyDescent="0.25">
      <c r="A2182" s="6" t="s">
        <v>181</v>
      </c>
      <c r="B2182" s="6" t="s">
        <v>4565</v>
      </c>
    </row>
    <row r="2183" spans="1:2" ht="15.75" x14ac:dyDescent="0.25">
      <c r="A2183" s="6" t="s">
        <v>180</v>
      </c>
      <c r="B2183" s="6" t="s">
        <v>4566</v>
      </c>
    </row>
    <row r="2184" spans="1:2" ht="15.75" x14ac:dyDescent="0.25">
      <c r="A2184" s="6" t="s">
        <v>179</v>
      </c>
      <c r="B2184" s="6" t="s">
        <v>4567</v>
      </c>
    </row>
    <row r="2185" spans="1:2" ht="15.75" x14ac:dyDescent="0.25">
      <c r="A2185" s="6" t="s">
        <v>178</v>
      </c>
      <c r="B2185" s="6" t="s">
        <v>4568</v>
      </c>
    </row>
    <row r="2186" spans="1:2" ht="15.75" x14ac:dyDescent="0.25">
      <c r="A2186" s="6" t="s">
        <v>177</v>
      </c>
      <c r="B2186" s="6" t="s">
        <v>4569</v>
      </c>
    </row>
    <row r="2187" spans="1:2" ht="15.75" x14ac:dyDescent="0.25">
      <c r="A2187" s="6" t="s">
        <v>176</v>
      </c>
      <c r="B2187" s="6" t="s">
        <v>4570</v>
      </c>
    </row>
    <row r="2188" spans="1:2" ht="15.75" x14ac:dyDescent="0.25">
      <c r="A2188" s="6" t="s">
        <v>175</v>
      </c>
      <c r="B2188" s="6" t="s">
        <v>4571</v>
      </c>
    </row>
    <row r="2189" spans="1:2" ht="15.75" x14ac:dyDescent="0.25">
      <c r="A2189" s="6" t="s">
        <v>174</v>
      </c>
      <c r="B2189" s="6" t="s">
        <v>4572</v>
      </c>
    </row>
    <row r="2190" spans="1:2" ht="15.75" x14ac:dyDescent="0.25">
      <c r="A2190" s="6" t="s">
        <v>173</v>
      </c>
      <c r="B2190" s="6" t="s">
        <v>4573</v>
      </c>
    </row>
    <row r="2191" spans="1:2" ht="15.75" x14ac:dyDescent="0.25">
      <c r="A2191" s="6" t="s">
        <v>172</v>
      </c>
      <c r="B2191" s="6" t="s">
        <v>4574</v>
      </c>
    </row>
    <row r="2192" spans="1:2" ht="15.75" x14ac:dyDescent="0.25">
      <c r="A2192" s="6" t="s">
        <v>171</v>
      </c>
      <c r="B2192" s="6" t="s">
        <v>4575</v>
      </c>
    </row>
    <row r="2193" spans="1:2" ht="15.75" x14ac:dyDescent="0.25">
      <c r="A2193" s="6" t="s">
        <v>169</v>
      </c>
      <c r="B2193" s="6" t="s">
        <v>4576</v>
      </c>
    </row>
    <row r="2194" spans="1:2" ht="15.75" x14ac:dyDescent="0.25">
      <c r="A2194" s="6" t="s">
        <v>167</v>
      </c>
      <c r="B2194" s="6" t="s">
        <v>4577</v>
      </c>
    </row>
    <row r="2195" spans="1:2" ht="15.75" x14ac:dyDescent="0.25">
      <c r="A2195" s="6" t="s">
        <v>165</v>
      </c>
      <c r="B2195" s="6" t="s">
        <v>4578</v>
      </c>
    </row>
    <row r="2196" spans="1:2" ht="15.75" x14ac:dyDescent="0.25">
      <c r="A2196" s="6" t="s">
        <v>163</v>
      </c>
      <c r="B2196" s="6" t="s">
        <v>4579</v>
      </c>
    </row>
    <row r="2197" spans="1:2" ht="15.75" x14ac:dyDescent="0.25">
      <c r="A2197" s="6" t="s">
        <v>162</v>
      </c>
      <c r="B2197" s="6" t="s">
        <v>4580</v>
      </c>
    </row>
    <row r="2198" spans="1:2" ht="15.75" x14ac:dyDescent="0.25">
      <c r="A2198" s="6" t="s">
        <v>161</v>
      </c>
      <c r="B2198" s="6" t="s">
        <v>4581</v>
      </c>
    </row>
    <row r="2199" spans="1:2" ht="15.75" x14ac:dyDescent="0.25">
      <c r="A2199" s="6" t="s">
        <v>160</v>
      </c>
      <c r="B2199" s="6" t="s">
        <v>4582</v>
      </c>
    </row>
    <row r="2200" spans="1:2" ht="15.75" x14ac:dyDescent="0.25">
      <c r="A2200" s="6" t="s">
        <v>159</v>
      </c>
      <c r="B2200" s="6" t="s">
        <v>4583</v>
      </c>
    </row>
    <row r="2201" spans="1:2" ht="15.75" x14ac:dyDescent="0.25">
      <c r="A2201" s="6" t="s">
        <v>158</v>
      </c>
      <c r="B2201" s="6" t="s">
        <v>4584</v>
      </c>
    </row>
    <row r="2202" spans="1:2" ht="15.75" x14ac:dyDescent="0.25">
      <c r="A2202" s="6" t="s">
        <v>157</v>
      </c>
      <c r="B2202" s="6" t="s">
        <v>4585</v>
      </c>
    </row>
    <row r="2203" spans="1:2" ht="15.75" x14ac:dyDescent="0.25">
      <c r="A2203" s="6" t="s">
        <v>156</v>
      </c>
      <c r="B2203" s="6" t="s">
        <v>4586</v>
      </c>
    </row>
    <row r="2204" spans="1:2" ht="15.75" x14ac:dyDescent="0.25">
      <c r="A2204" s="6" t="s">
        <v>155</v>
      </c>
      <c r="B2204" s="6" t="s">
        <v>4587</v>
      </c>
    </row>
    <row r="2205" spans="1:2" ht="15.75" x14ac:dyDescent="0.25">
      <c r="A2205" s="6" t="s">
        <v>154</v>
      </c>
      <c r="B2205" s="6" t="s">
        <v>4588</v>
      </c>
    </row>
    <row r="2206" spans="1:2" ht="15.75" x14ac:dyDescent="0.25">
      <c r="A2206" s="6" t="s">
        <v>153</v>
      </c>
      <c r="B2206" s="6" t="s">
        <v>4589</v>
      </c>
    </row>
    <row r="2207" spans="1:2" ht="15.75" x14ac:dyDescent="0.25">
      <c r="A2207" s="6" t="s">
        <v>152</v>
      </c>
      <c r="B2207" s="6" t="s">
        <v>4590</v>
      </c>
    </row>
    <row r="2208" spans="1:2" ht="15.75" x14ac:dyDescent="0.25">
      <c r="A2208" s="6" t="s">
        <v>151</v>
      </c>
      <c r="B2208" s="6" t="s">
        <v>4591</v>
      </c>
    </row>
    <row r="2209" spans="1:2" ht="15.75" x14ac:dyDescent="0.25">
      <c r="A2209" s="6" t="s">
        <v>150</v>
      </c>
      <c r="B2209" s="6" t="s">
        <v>4592</v>
      </c>
    </row>
    <row r="2210" spans="1:2" ht="15.75" x14ac:dyDescent="0.25">
      <c r="A2210" s="6" t="s">
        <v>149</v>
      </c>
      <c r="B2210" s="6" t="s">
        <v>4593</v>
      </c>
    </row>
    <row r="2211" spans="1:2" ht="15.75" x14ac:dyDescent="0.25">
      <c r="A2211" s="6" t="s">
        <v>148</v>
      </c>
      <c r="B2211" s="6" t="s">
        <v>4594</v>
      </c>
    </row>
    <row r="2212" spans="1:2" ht="15.75" x14ac:dyDescent="0.25">
      <c r="A2212" s="6" t="s">
        <v>147</v>
      </c>
      <c r="B2212" s="6" t="s">
        <v>4595</v>
      </c>
    </row>
    <row r="2213" spans="1:2" ht="15.75" x14ac:dyDescent="0.25">
      <c r="A2213" s="6" t="s">
        <v>146</v>
      </c>
      <c r="B2213" s="6" t="s">
        <v>4596</v>
      </c>
    </row>
    <row r="2214" spans="1:2" ht="15.75" x14ac:dyDescent="0.25">
      <c r="A2214" s="6" t="s">
        <v>145</v>
      </c>
      <c r="B2214" s="6" t="s">
        <v>4597</v>
      </c>
    </row>
    <row r="2215" spans="1:2" ht="15.75" x14ac:dyDescent="0.25">
      <c r="A2215" s="6" t="s">
        <v>144</v>
      </c>
      <c r="B2215" s="6" t="s">
        <v>4598</v>
      </c>
    </row>
    <row r="2216" spans="1:2" ht="15.75" x14ac:dyDescent="0.25">
      <c r="A2216" s="6" t="s">
        <v>143</v>
      </c>
      <c r="B2216" s="6" t="s">
        <v>4599</v>
      </c>
    </row>
    <row r="2217" spans="1:2" ht="15.75" x14ac:dyDescent="0.25">
      <c r="A2217" s="6" t="s">
        <v>142</v>
      </c>
      <c r="B2217" s="6" t="s">
        <v>4600</v>
      </c>
    </row>
    <row r="2218" spans="1:2" ht="15.75" x14ac:dyDescent="0.25">
      <c r="A2218" s="6" t="s">
        <v>141</v>
      </c>
      <c r="B2218" s="6" t="s">
        <v>4601</v>
      </c>
    </row>
    <row r="2219" spans="1:2" ht="15.75" x14ac:dyDescent="0.25">
      <c r="A2219" s="6" t="s">
        <v>140</v>
      </c>
      <c r="B2219" s="6" t="s">
        <v>4602</v>
      </c>
    </row>
    <row r="2220" spans="1:2" ht="15.75" x14ac:dyDescent="0.25">
      <c r="A2220" s="6" t="s">
        <v>139</v>
      </c>
      <c r="B2220" s="6" t="s">
        <v>4603</v>
      </c>
    </row>
    <row r="2221" spans="1:2" ht="15.75" x14ac:dyDescent="0.25">
      <c r="A2221" s="6" t="s">
        <v>138</v>
      </c>
      <c r="B2221" s="6" t="s">
        <v>4604</v>
      </c>
    </row>
    <row r="2222" spans="1:2" ht="15.75" x14ac:dyDescent="0.25">
      <c r="A2222" s="6" t="s">
        <v>137</v>
      </c>
      <c r="B2222" s="6" t="s">
        <v>4605</v>
      </c>
    </row>
    <row r="2223" spans="1:2" ht="15.75" x14ac:dyDescent="0.25">
      <c r="A2223" s="6" t="s">
        <v>136</v>
      </c>
      <c r="B2223" s="6" t="s">
        <v>4606</v>
      </c>
    </row>
    <row r="2224" spans="1:2" ht="15.75" x14ac:dyDescent="0.25">
      <c r="A2224" s="6" t="s">
        <v>135</v>
      </c>
      <c r="B2224" s="6" t="s">
        <v>4607</v>
      </c>
    </row>
    <row r="2225" spans="1:2" ht="15.75" x14ac:dyDescent="0.25">
      <c r="A2225" s="6" t="s">
        <v>134</v>
      </c>
      <c r="B2225" s="6" t="s">
        <v>4608</v>
      </c>
    </row>
    <row r="2226" spans="1:2" ht="15.75" x14ac:dyDescent="0.25">
      <c r="A2226" s="6" t="s">
        <v>133</v>
      </c>
      <c r="B2226" s="6" t="s">
        <v>4609</v>
      </c>
    </row>
    <row r="2227" spans="1:2" ht="15.75" x14ac:dyDescent="0.25">
      <c r="A2227" s="6" t="s">
        <v>132</v>
      </c>
      <c r="B2227" s="6" t="s">
        <v>4610</v>
      </c>
    </row>
    <row r="2228" spans="1:2" ht="15.75" x14ac:dyDescent="0.25">
      <c r="A2228" s="6" t="s">
        <v>131</v>
      </c>
      <c r="B2228" s="6" t="s">
        <v>4611</v>
      </c>
    </row>
    <row r="2229" spans="1:2" ht="15.75" x14ac:dyDescent="0.25">
      <c r="A2229" s="6" t="s">
        <v>130</v>
      </c>
      <c r="B2229" s="6" t="s">
        <v>4612</v>
      </c>
    </row>
    <row r="2230" spans="1:2" ht="15.75" x14ac:dyDescent="0.25">
      <c r="A2230" s="6" t="s">
        <v>129</v>
      </c>
      <c r="B2230" s="6" t="s">
        <v>4613</v>
      </c>
    </row>
    <row r="2231" spans="1:2" ht="15.75" x14ac:dyDescent="0.25">
      <c r="A2231" s="6" t="s">
        <v>128</v>
      </c>
      <c r="B2231" s="6" t="s">
        <v>4614</v>
      </c>
    </row>
    <row r="2232" spans="1:2" ht="15.75" x14ac:dyDescent="0.25">
      <c r="A2232" s="6" t="s">
        <v>127</v>
      </c>
      <c r="B2232" s="6" t="s">
        <v>4615</v>
      </c>
    </row>
    <row r="2233" spans="1:2" ht="15.75" x14ac:dyDescent="0.25">
      <c r="A2233" s="6" t="s">
        <v>126</v>
      </c>
      <c r="B2233" s="6" t="s">
        <v>4616</v>
      </c>
    </row>
    <row r="2234" spans="1:2" ht="15.75" x14ac:dyDescent="0.25">
      <c r="A2234" s="6" t="s">
        <v>125</v>
      </c>
      <c r="B2234" s="6" t="s">
        <v>4617</v>
      </c>
    </row>
    <row r="2235" spans="1:2" ht="15.75" x14ac:dyDescent="0.25">
      <c r="A2235" s="6" t="s">
        <v>124</v>
      </c>
      <c r="B2235" s="6" t="s">
        <v>4618</v>
      </c>
    </row>
    <row r="2236" spans="1:2" ht="15.75" x14ac:dyDescent="0.25">
      <c r="A2236" s="6" t="s">
        <v>123</v>
      </c>
      <c r="B2236" s="6" t="s">
        <v>4619</v>
      </c>
    </row>
    <row r="2237" spans="1:2" ht="15.75" x14ac:dyDescent="0.25">
      <c r="A2237" s="6" t="s">
        <v>122</v>
      </c>
      <c r="B2237" s="6" t="s">
        <v>4620</v>
      </c>
    </row>
    <row r="2238" spans="1:2" ht="15.75" x14ac:dyDescent="0.25">
      <c r="A2238" s="6" t="s">
        <v>121</v>
      </c>
      <c r="B2238" s="6" t="s">
        <v>4621</v>
      </c>
    </row>
    <row r="2239" spans="1:2" ht="15.75" x14ac:dyDescent="0.25">
      <c r="A2239" s="6" t="s">
        <v>120</v>
      </c>
      <c r="B2239" s="6" t="s">
        <v>4622</v>
      </c>
    </row>
    <row r="2240" spans="1:2" ht="15.75" x14ac:dyDescent="0.25">
      <c r="A2240" s="6" t="s">
        <v>119</v>
      </c>
      <c r="B2240" s="6" t="s">
        <v>4623</v>
      </c>
    </row>
    <row r="2241" spans="1:2" ht="15.75" x14ac:dyDescent="0.25">
      <c r="A2241" s="6" t="s">
        <v>118</v>
      </c>
      <c r="B2241" s="6" t="s">
        <v>4624</v>
      </c>
    </row>
    <row r="2242" spans="1:2" ht="15.75" x14ac:dyDescent="0.25">
      <c r="A2242" s="6" t="s">
        <v>117</v>
      </c>
      <c r="B2242" s="6" t="s">
        <v>4625</v>
      </c>
    </row>
    <row r="2243" spans="1:2" ht="15.75" x14ac:dyDescent="0.25">
      <c r="A2243" s="6" t="s">
        <v>116</v>
      </c>
      <c r="B2243" s="6" t="s">
        <v>4626</v>
      </c>
    </row>
    <row r="2244" spans="1:2" ht="15.75" x14ac:dyDescent="0.25">
      <c r="A2244" s="6" t="s">
        <v>115</v>
      </c>
      <c r="B2244" s="6" t="s">
        <v>4627</v>
      </c>
    </row>
    <row r="2245" spans="1:2" ht="15.75" x14ac:dyDescent="0.25">
      <c r="A2245" s="6" t="s">
        <v>114</v>
      </c>
      <c r="B2245" s="6" t="s">
        <v>4628</v>
      </c>
    </row>
    <row r="2246" spans="1:2" ht="15.75" x14ac:dyDescent="0.25">
      <c r="A2246" s="6" t="s">
        <v>113</v>
      </c>
      <c r="B2246" s="6" t="s">
        <v>4629</v>
      </c>
    </row>
    <row r="2247" spans="1:2" ht="15.75" x14ac:dyDescent="0.25">
      <c r="A2247" s="6" t="s">
        <v>112</v>
      </c>
      <c r="B2247" s="6" t="s">
        <v>4630</v>
      </c>
    </row>
    <row r="2248" spans="1:2" ht="15.75" x14ac:dyDescent="0.25">
      <c r="A2248" s="6" t="s">
        <v>111</v>
      </c>
      <c r="B2248" s="6" t="s">
        <v>4631</v>
      </c>
    </row>
    <row r="2249" spans="1:2" ht="15.75" x14ac:dyDescent="0.25">
      <c r="A2249" s="6" t="s">
        <v>110</v>
      </c>
      <c r="B2249" s="6" t="s">
        <v>4632</v>
      </c>
    </row>
    <row r="2250" spans="1:2" ht="15.75" x14ac:dyDescent="0.25">
      <c r="A2250" s="6" t="s">
        <v>109</v>
      </c>
      <c r="B2250" s="6" t="s">
        <v>4633</v>
      </c>
    </row>
    <row r="2251" spans="1:2" ht="15.75" x14ac:dyDescent="0.25">
      <c r="A2251" s="6" t="s">
        <v>108</v>
      </c>
      <c r="B2251" s="6" t="s">
        <v>4634</v>
      </c>
    </row>
    <row r="2252" spans="1:2" ht="15.75" x14ac:dyDescent="0.25">
      <c r="A2252" s="6" t="s">
        <v>107</v>
      </c>
      <c r="B2252" s="6" t="s">
        <v>4635</v>
      </c>
    </row>
    <row r="2253" spans="1:2" ht="15.75" x14ac:dyDescent="0.25">
      <c r="A2253" s="6" t="s">
        <v>106</v>
      </c>
      <c r="B2253" s="6" t="s">
        <v>4636</v>
      </c>
    </row>
    <row r="2254" spans="1:2" ht="15.75" x14ac:dyDescent="0.25">
      <c r="A2254" s="6" t="s">
        <v>105</v>
      </c>
      <c r="B2254" s="6" t="s">
        <v>4637</v>
      </c>
    </row>
    <row r="2255" spans="1:2" ht="15.75" x14ac:dyDescent="0.25">
      <c r="A2255" s="6" t="s">
        <v>104</v>
      </c>
      <c r="B2255" s="6" t="s">
        <v>4638</v>
      </c>
    </row>
    <row r="2256" spans="1:2" ht="15.75" x14ac:dyDescent="0.25">
      <c r="A2256" s="6" t="s">
        <v>103</v>
      </c>
      <c r="B2256" s="6" t="s">
        <v>4639</v>
      </c>
    </row>
    <row r="2257" spans="1:2" ht="15.75" x14ac:dyDescent="0.25">
      <c r="A2257" s="6" t="s">
        <v>102</v>
      </c>
      <c r="B2257" s="6" t="s">
        <v>4640</v>
      </c>
    </row>
    <row r="2258" spans="1:2" ht="15.75" x14ac:dyDescent="0.25">
      <c r="A2258" s="6" t="s">
        <v>101</v>
      </c>
      <c r="B2258" s="6" t="s">
        <v>4641</v>
      </c>
    </row>
    <row r="2259" spans="1:2" ht="15.75" x14ac:dyDescent="0.25">
      <c r="A2259" s="6" t="s">
        <v>100</v>
      </c>
      <c r="B2259" s="6" t="s">
        <v>4642</v>
      </c>
    </row>
    <row r="2260" spans="1:2" ht="15.75" x14ac:dyDescent="0.25">
      <c r="A2260" s="6" t="s">
        <v>99</v>
      </c>
      <c r="B2260" s="6" t="s">
        <v>4643</v>
      </c>
    </row>
    <row r="2261" spans="1:2" ht="15.75" x14ac:dyDescent="0.25">
      <c r="A2261" s="6" t="s">
        <v>98</v>
      </c>
      <c r="B2261" s="6" t="s">
        <v>4644</v>
      </c>
    </row>
    <row r="2262" spans="1:2" ht="15.75" x14ac:dyDescent="0.25">
      <c r="A2262" s="6" t="s">
        <v>97</v>
      </c>
      <c r="B2262" s="6" t="s">
        <v>4645</v>
      </c>
    </row>
    <row r="2263" spans="1:2" ht="15.75" x14ac:dyDescent="0.25">
      <c r="A2263" s="6" t="s">
        <v>96</v>
      </c>
      <c r="B2263" s="6" t="s">
        <v>4646</v>
      </c>
    </row>
    <row r="2264" spans="1:2" ht="15.75" x14ac:dyDescent="0.25">
      <c r="A2264" s="6" t="s">
        <v>95</v>
      </c>
      <c r="B2264" s="6" t="s">
        <v>4647</v>
      </c>
    </row>
    <row r="2265" spans="1:2" ht="15.75" x14ac:dyDescent="0.25">
      <c r="A2265" s="6" t="s">
        <v>94</v>
      </c>
      <c r="B2265" s="6" t="s">
        <v>4648</v>
      </c>
    </row>
    <row r="2266" spans="1:2" ht="15.75" x14ac:dyDescent="0.25">
      <c r="A2266" s="6" t="s">
        <v>93</v>
      </c>
      <c r="B2266" s="6" t="s">
        <v>4649</v>
      </c>
    </row>
    <row r="2267" spans="1:2" ht="15.75" x14ac:dyDescent="0.25">
      <c r="A2267" s="6" t="s">
        <v>92</v>
      </c>
      <c r="B2267" s="6" t="s">
        <v>4650</v>
      </c>
    </row>
    <row r="2268" spans="1:2" ht="15.75" x14ac:dyDescent="0.25">
      <c r="A2268" s="6" t="s">
        <v>91</v>
      </c>
      <c r="B2268" s="6" t="s">
        <v>4651</v>
      </c>
    </row>
    <row r="2269" spans="1:2" ht="15.75" x14ac:dyDescent="0.25">
      <c r="A2269" s="6" t="s">
        <v>90</v>
      </c>
      <c r="B2269" s="6" t="s">
        <v>4652</v>
      </c>
    </row>
    <row r="2270" spans="1:2" ht="15.75" x14ac:dyDescent="0.25">
      <c r="A2270" s="6" t="s">
        <v>89</v>
      </c>
      <c r="B2270" s="6" t="s">
        <v>4653</v>
      </c>
    </row>
    <row r="2271" spans="1:2" ht="15.75" x14ac:dyDescent="0.25">
      <c r="A2271" s="6" t="s">
        <v>88</v>
      </c>
      <c r="B2271" s="6" t="s">
        <v>4654</v>
      </c>
    </row>
    <row r="2272" spans="1:2" ht="15.75" x14ac:dyDescent="0.25">
      <c r="A2272" s="6" t="s">
        <v>87</v>
      </c>
      <c r="B2272" s="6" t="s">
        <v>4655</v>
      </c>
    </row>
    <row r="2273" spans="1:2" ht="15.75" x14ac:dyDescent="0.25">
      <c r="A2273" s="6" t="s">
        <v>86</v>
      </c>
      <c r="B2273" s="6" t="s">
        <v>4656</v>
      </c>
    </row>
    <row r="2274" spans="1:2" ht="15.75" x14ac:dyDescent="0.25">
      <c r="A2274" s="6" t="s">
        <v>85</v>
      </c>
      <c r="B2274" s="6" t="s">
        <v>4657</v>
      </c>
    </row>
    <row r="2275" spans="1:2" ht="15.75" x14ac:dyDescent="0.25">
      <c r="A2275" s="6" t="s">
        <v>84</v>
      </c>
      <c r="B2275" s="6" t="s">
        <v>4658</v>
      </c>
    </row>
    <row r="2276" spans="1:2" ht="15.75" x14ac:dyDescent="0.25">
      <c r="A2276" s="6" t="s">
        <v>83</v>
      </c>
      <c r="B2276" s="6" t="s">
        <v>4659</v>
      </c>
    </row>
    <row r="2277" spans="1:2" ht="15.75" x14ac:dyDescent="0.25">
      <c r="A2277" s="6" t="s">
        <v>82</v>
      </c>
      <c r="B2277" s="6" t="s">
        <v>4660</v>
      </c>
    </row>
    <row r="2278" spans="1:2" ht="15.75" x14ac:dyDescent="0.25">
      <c r="A2278" s="6" t="s">
        <v>81</v>
      </c>
      <c r="B2278" s="6" t="s">
        <v>4661</v>
      </c>
    </row>
    <row r="2279" spans="1:2" ht="15.75" x14ac:dyDescent="0.25">
      <c r="A2279" s="6" t="s">
        <v>80</v>
      </c>
      <c r="B2279" s="6" t="s">
        <v>4662</v>
      </c>
    </row>
    <row r="2280" spans="1:2" ht="15.75" x14ac:dyDescent="0.25">
      <c r="A2280" s="6" t="s">
        <v>79</v>
      </c>
      <c r="B2280" s="6" t="s">
        <v>4663</v>
      </c>
    </row>
    <row r="2281" spans="1:2" ht="15.75" x14ac:dyDescent="0.25">
      <c r="A2281" s="6" t="s">
        <v>78</v>
      </c>
      <c r="B2281" s="6" t="s">
        <v>4664</v>
      </c>
    </row>
    <row r="2282" spans="1:2" ht="15.75" x14ac:dyDescent="0.25">
      <c r="A2282" s="6" t="s">
        <v>77</v>
      </c>
      <c r="B2282" s="6" t="s">
        <v>4665</v>
      </c>
    </row>
    <row r="2283" spans="1:2" ht="15.75" x14ac:dyDescent="0.25">
      <c r="A2283" s="6" t="s">
        <v>76</v>
      </c>
      <c r="B2283" s="6" t="s">
        <v>4666</v>
      </c>
    </row>
    <row r="2284" spans="1:2" ht="15.75" x14ac:dyDescent="0.25">
      <c r="A2284" s="6" t="s">
        <v>75</v>
      </c>
      <c r="B2284" s="6" t="s">
        <v>4667</v>
      </c>
    </row>
    <row r="2285" spans="1:2" ht="15.75" x14ac:dyDescent="0.25">
      <c r="A2285" s="6" t="s">
        <v>74</v>
      </c>
      <c r="B2285" s="6" t="s">
        <v>4668</v>
      </c>
    </row>
    <row r="2286" spans="1:2" ht="15.75" x14ac:dyDescent="0.25">
      <c r="A2286" s="6" t="s">
        <v>73</v>
      </c>
      <c r="B2286" s="6" t="s">
        <v>4669</v>
      </c>
    </row>
    <row r="2287" spans="1:2" ht="15.75" x14ac:dyDescent="0.25">
      <c r="A2287" s="6" t="s">
        <v>72</v>
      </c>
      <c r="B2287" s="6" t="s">
        <v>4670</v>
      </c>
    </row>
    <row r="2288" spans="1:2" ht="15.75" x14ac:dyDescent="0.25">
      <c r="A2288" s="6" t="s">
        <v>71</v>
      </c>
      <c r="B2288" s="6" t="s">
        <v>4671</v>
      </c>
    </row>
    <row r="2289" spans="1:2" ht="15.75" x14ac:dyDescent="0.25">
      <c r="A2289" s="6" t="s">
        <v>70</v>
      </c>
      <c r="B2289" s="6" t="s">
        <v>4672</v>
      </c>
    </row>
    <row r="2290" spans="1:2" ht="15.75" x14ac:dyDescent="0.25">
      <c r="A2290" s="6" t="s">
        <v>69</v>
      </c>
      <c r="B2290" s="6" t="s">
        <v>4673</v>
      </c>
    </row>
    <row r="2291" spans="1:2" ht="15.75" x14ac:dyDescent="0.25">
      <c r="A2291" s="6" t="s">
        <v>68</v>
      </c>
      <c r="B2291" s="6" t="s">
        <v>4674</v>
      </c>
    </row>
    <row r="2292" spans="1:2" ht="15.75" x14ac:dyDescent="0.25">
      <c r="A2292" s="6" t="s">
        <v>67</v>
      </c>
      <c r="B2292" s="6" t="s">
        <v>4675</v>
      </c>
    </row>
    <row r="2293" spans="1:2" ht="15.75" x14ac:dyDescent="0.25">
      <c r="A2293" s="6" t="s">
        <v>66</v>
      </c>
      <c r="B2293" s="6" t="s">
        <v>4676</v>
      </c>
    </row>
    <row r="2294" spans="1:2" ht="15.75" x14ac:dyDescent="0.25">
      <c r="A2294" s="6" t="s">
        <v>65</v>
      </c>
      <c r="B2294" s="6" t="s">
        <v>4677</v>
      </c>
    </row>
    <row r="2295" spans="1:2" ht="15.75" x14ac:dyDescent="0.25">
      <c r="A2295" s="6" t="s">
        <v>64</v>
      </c>
      <c r="B2295" s="6" t="s">
        <v>4678</v>
      </c>
    </row>
    <row r="2296" spans="1:2" ht="15.75" x14ac:dyDescent="0.25">
      <c r="A2296" s="6" t="s">
        <v>63</v>
      </c>
      <c r="B2296" s="6" t="s">
        <v>4679</v>
      </c>
    </row>
    <row r="2297" spans="1:2" ht="15.75" x14ac:dyDescent="0.25">
      <c r="A2297" s="6" t="s">
        <v>62</v>
      </c>
      <c r="B2297" s="6" t="s">
        <v>4680</v>
      </c>
    </row>
    <row r="2298" spans="1:2" ht="15.75" x14ac:dyDescent="0.25">
      <c r="A2298" s="6" t="s">
        <v>61</v>
      </c>
      <c r="B2298" s="6" t="s">
        <v>4681</v>
      </c>
    </row>
    <row r="2299" spans="1:2" ht="15.75" x14ac:dyDescent="0.25">
      <c r="A2299" s="6" t="s">
        <v>60</v>
      </c>
      <c r="B2299" s="6" t="s">
        <v>4682</v>
      </c>
    </row>
    <row r="2300" spans="1:2" ht="15.75" x14ac:dyDescent="0.25">
      <c r="A2300" s="6" t="s">
        <v>59</v>
      </c>
      <c r="B2300" s="6" t="s">
        <v>4683</v>
      </c>
    </row>
    <row r="2301" spans="1:2" ht="15.75" x14ac:dyDescent="0.25">
      <c r="A2301" s="6" t="s">
        <v>58</v>
      </c>
      <c r="B2301" s="6" t="s">
        <v>4684</v>
      </c>
    </row>
    <row r="2302" spans="1:2" ht="15.75" x14ac:dyDescent="0.25">
      <c r="A2302" s="6" t="s">
        <v>57</v>
      </c>
      <c r="B2302" s="6" t="s">
        <v>4685</v>
      </c>
    </row>
    <row r="2303" spans="1:2" ht="15.75" x14ac:dyDescent="0.25">
      <c r="A2303" s="6" t="s">
        <v>56</v>
      </c>
      <c r="B2303" s="6" t="s">
        <v>4686</v>
      </c>
    </row>
    <row r="2304" spans="1:2" ht="15.75" x14ac:dyDescent="0.25">
      <c r="A2304" s="6" t="s">
        <v>55</v>
      </c>
      <c r="B2304" s="6" t="s">
        <v>4687</v>
      </c>
    </row>
    <row r="2305" spans="1:2" ht="15.75" x14ac:dyDescent="0.25">
      <c r="A2305" s="6" t="s">
        <v>54</v>
      </c>
      <c r="B2305" s="6" t="s">
        <v>4688</v>
      </c>
    </row>
    <row r="2306" spans="1:2" ht="15.75" x14ac:dyDescent="0.25">
      <c r="A2306" s="6" t="s">
        <v>53</v>
      </c>
      <c r="B2306" s="6" t="s">
        <v>4689</v>
      </c>
    </row>
    <row r="2307" spans="1:2" ht="15.75" x14ac:dyDescent="0.25">
      <c r="A2307" s="6" t="s">
        <v>52</v>
      </c>
      <c r="B2307" s="6" t="s">
        <v>4690</v>
      </c>
    </row>
    <row r="2308" spans="1:2" ht="15.75" x14ac:dyDescent="0.25">
      <c r="A2308" s="6" t="s">
        <v>51</v>
      </c>
      <c r="B2308" s="6" t="s">
        <v>4691</v>
      </c>
    </row>
    <row r="2309" spans="1:2" ht="15.75" x14ac:dyDescent="0.25">
      <c r="A2309" s="6" t="s">
        <v>50</v>
      </c>
      <c r="B2309" s="6" t="s">
        <v>4692</v>
      </c>
    </row>
    <row r="2310" spans="1:2" ht="15.75" x14ac:dyDescent="0.25">
      <c r="A2310" s="6" t="s">
        <v>49</v>
      </c>
      <c r="B2310" s="6" t="s">
        <v>4693</v>
      </c>
    </row>
    <row r="2311" spans="1:2" ht="15.75" x14ac:dyDescent="0.25">
      <c r="A2311" s="6" t="s">
        <v>48</v>
      </c>
      <c r="B2311" s="6" t="s">
        <v>4694</v>
      </c>
    </row>
    <row r="2312" spans="1:2" ht="15.75" x14ac:dyDescent="0.25">
      <c r="A2312" s="6" t="s">
        <v>47</v>
      </c>
      <c r="B2312" s="6" t="s">
        <v>4695</v>
      </c>
    </row>
    <row r="2313" spans="1:2" ht="15.75" x14ac:dyDescent="0.25">
      <c r="A2313" s="6" t="s">
        <v>46</v>
      </c>
      <c r="B2313" s="6" t="s">
        <v>4696</v>
      </c>
    </row>
    <row r="2314" spans="1:2" ht="15.75" x14ac:dyDescent="0.25">
      <c r="A2314" s="6" t="s">
        <v>45</v>
      </c>
      <c r="B2314" s="6" t="s">
        <v>4697</v>
      </c>
    </row>
    <row r="2315" spans="1:2" ht="15.75" x14ac:dyDescent="0.25">
      <c r="A2315" s="6" t="s">
        <v>44</v>
      </c>
      <c r="B2315" s="6" t="s">
        <v>4698</v>
      </c>
    </row>
    <row r="2316" spans="1:2" ht="15.75" x14ac:dyDescent="0.25">
      <c r="A2316" s="6" t="s">
        <v>43</v>
      </c>
      <c r="B2316" s="6" t="s">
        <v>4699</v>
      </c>
    </row>
    <row r="2317" spans="1:2" ht="15.75" x14ac:dyDescent="0.25">
      <c r="A2317" s="6" t="s">
        <v>41</v>
      </c>
      <c r="B2317" s="6" t="s">
        <v>4700</v>
      </c>
    </row>
    <row r="2318" spans="1:2" ht="15.75" x14ac:dyDescent="0.25">
      <c r="A2318" s="6" t="s">
        <v>40</v>
      </c>
      <c r="B2318" s="6" t="s">
        <v>4701</v>
      </c>
    </row>
    <row r="2319" spans="1:2" ht="15.75" x14ac:dyDescent="0.25">
      <c r="A2319" s="6" t="s">
        <v>39</v>
      </c>
      <c r="B2319" s="6" t="s">
        <v>4702</v>
      </c>
    </row>
    <row r="2320" spans="1:2" ht="15.75" x14ac:dyDescent="0.25">
      <c r="A2320" s="6" t="s">
        <v>38</v>
      </c>
      <c r="B2320" s="6" t="s">
        <v>4703</v>
      </c>
    </row>
    <row r="2321" spans="1:2" ht="15.75" x14ac:dyDescent="0.25">
      <c r="A2321" s="6" t="s">
        <v>36</v>
      </c>
      <c r="B2321" s="6" t="s">
        <v>4704</v>
      </c>
    </row>
    <row r="2322" spans="1:2" ht="15.75" x14ac:dyDescent="0.25">
      <c r="A2322" s="6" t="s">
        <v>34</v>
      </c>
      <c r="B2322" s="6" t="s">
        <v>4705</v>
      </c>
    </row>
    <row r="2323" spans="1:2" ht="15.75" x14ac:dyDescent="0.25">
      <c r="A2323" s="6" t="s">
        <v>33</v>
      </c>
      <c r="B2323" s="6" t="s">
        <v>4706</v>
      </c>
    </row>
    <row r="2324" spans="1:2" ht="15.75" x14ac:dyDescent="0.25">
      <c r="A2324" s="6" t="s">
        <v>32</v>
      </c>
      <c r="B2324" s="6" t="s">
        <v>4707</v>
      </c>
    </row>
    <row r="2325" spans="1:2" ht="15.75" x14ac:dyDescent="0.25">
      <c r="A2325" s="6" t="s">
        <v>29</v>
      </c>
      <c r="B2325" s="6" t="s">
        <v>4708</v>
      </c>
    </row>
    <row r="2326" spans="1:2" ht="15.75" x14ac:dyDescent="0.25">
      <c r="A2326" s="6" t="s">
        <v>28</v>
      </c>
      <c r="B2326" s="6" t="s">
        <v>4709</v>
      </c>
    </row>
    <row r="2327" spans="1:2" ht="15.75" x14ac:dyDescent="0.25">
      <c r="A2327" s="6" t="s">
        <v>27</v>
      </c>
      <c r="B2327" s="6" t="s">
        <v>4710</v>
      </c>
    </row>
    <row r="2328" spans="1:2" ht="15.75" x14ac:dyDescent="0.25">
      <c r="A2328" s="6" t="s">
        <v>26</v>
      </c>
      <c r="B2328" s="6" t="s">
        <v>4711</v>
      </c>
    </row>
    <row r="2329" spans="1:2" ht="15.75" x14ac:dyDescent="0.25">
      <c r="A2329" s="6" t="s">
        <v>25</v>
      </c>
      <c r="B2329" s="6" t="s">
        <v>4712</v>
      </c>
    </row>
    <row r="2330" spans="1:2" ht="15.75" x14ac:dyDescent="0.25">
      <c r="A2330" s="6" t="s">
        <v>24</v>
      </c>
      <c r="B2330" s="6" t="s">
        <v>4713</v>
      </c>
    </row>
    <row r="2331" spans="1:2" ht="15.75" x14ac:dyDescent="0.25">
      <c r="A2331" s="6" t="s">
        <v>22</v>
      </c>
      <c r="B2331" s="6" t="s">
        <v>4714</v>
      </c>
    </row>
    <row r="2332" spans="1:2" ht="15.75" x14ac:dyDescent="0.25">
      <c r="A2332" s="6" t="s">
        <v>21</v>
      </c>
      <c r="B2332" s="6" t="s">
        <v>4715</v>
      </c>
    </row>
    <row r="2333" spans="1:2" ht="15.75" x14ac:dyDescent="0.25">
      <c r="A2333" s="6" t="s">
        <v>19</v>
      </c>
      <c r="B2333" s="6" t="s">
        <v>4716</v>
      </c>
    </row>
    <row r="2334" spans="1:2" ht="15.75" x14ac:dyDescent="0.25">
      <c r="A2334" s="6" t="s">
        <v>17</v>
      </c>
      <c r="B2334" s="6" t="s">
        <v>4717</v>
      </c>
    </row>
    <row r="2335" spans="1:2" ht="15.75" x14ac:dyDescent="0.25">
      <c r="A2335" s="6" t="s">
        <v>14</v>
      </c>
      <c r="B2335" s="6" t="s">
        <v>4718</v>
      </c>
    </row>
    <row r="2336" spans="1:2" ht="15.75" x14ac:dyDescent="0.25">
      <c r="A2336" s="6" t="s">
        <v>9</v>
      </c>
      <c r="B2336" s="6"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pane ySplit="1" topLeftCell="A2" activePane="bottomLeft" state="frozen"/>
      <selection pane="bottomLeft" activeCell="I2" sqref="I2"/>
    </sheetView>
  </sheetViews>
  <sheetFormatPr defaultRowHeight="15" x14ac:dyDescent="0.25"/>
  <cols>
    <col min="1" max="1" width="12.85546875" bestFit="1" customWidth="1"/>
    <col min="7" max="7" width="13.140625" bestFit="1" customWidth="1"/>
  </cols>
  <sheetData>
    <row r="1" spans="1:9" s="1" customFormat="1" ht="18.95" customHeight="1" x14ac:dyDescent="0.25">
      <c r="A1" s="2" t="s">
        <v>0</v>
      </c>
      <c r="B1" s="2" t="s">
        <v>1</v>
      </c>
      <c r="C1" s="2" t="s">
        <v>2</v>
      </c>
      <c r="D1" s="2" t="s">
        <v>3</v>
      </c>
      <c r="E1" s="2" t="s">
        <v>4</v>
      </c>
      <c r="F1" s="2" t="s">
        <v>5</v>
      </c>
      <c r="G1" s="2" t="s">
        <v>6</v>
      </c>
      <c r="H1" s="2" t="s">
        <v>7</v>
      </c>
      <c r="I1" s="2" t="s">
        <v>8</v>
      </c>
    </row>
    <row r="2" spans="1:9" x14ac:dyDescent="0.25">
      <c r="A2" s="7" t="s">
        <v>9</v>
      </c>
      <c r="B2" s="7">
        <v>1992</v>
      </c>
      <c r="C2" s="7" t="s">
        <v>10</v>
      </c>
      <c r="D2" s="7">
        <v>9</v>
      </c>
      <c r="E2" s="7">
        <v>0</v>
      </c>
      <c r="F2" s="7">
        <v>563.84</v>
      </c>
      <c r="G2" s="7" t="s">
        <v>11</v>
      </c>
      <c r="H2" s="7" t="s">
        <v>12</v>
      </c>
      <c r="I2" s="7" t="s">
        <v>13</v>
      </c>
    </row>
    <row r="3" spans="1:9" x14ac:dyDescent="0.25">
      <c r="A3" s="7" t="s">
        <v>14</v>
      </c>
      <c r="B3" s="7">
        <v>1992</v>
      </c>
      <c r="C3" s="7" t="s">
        <v>15</v>
      </c>
      <c r="D3" s="7">
        <v>30</v>
      </c>
      <c r="E3" s="7">
        <v>0</v>
      </c>
      <c r="F3" s="7">
        <v>570.62</v>
      </c>
      <c r="G3" s="7" t="s">
        <v>11</v>
      </c>
      <c r="H3" s="7" t="s">
        <v>16</v>
      </c>
      <c r="I3" s="7" t="s">
        <v>13</v>
      </c>
    </row>
    <row r="4" spans="1:9" x14ac:dyDescent="0.25">
      <c r="A4" s="7" t="s">
        <v>17</v>
      </c>
      <c r="B4" s="7">
        <v>1993</v>
      </c>
      <c r="C4" s="7" t="s">
        <v>18</v>
      </c>
      <c r="D4" s="7">
        <v>30</v>
      </c>
      <c r="E4" s="7">
        <v>0</v>
      </c>
      <c r="F4" s="7">
        <v>600</v>
      </c>
      <c r="G4" s="7" t="s">
        <v>11</v>
      </c>
      <c r="H4" s="7" t="s">
        <v>16</v>
      </c>
      <c r="I4" s="7" t="s">
        <v>13</v>
      </c>
    </row>
    <row r="5" spans="1:9" x14ac:dyDescent="0.25">
      <c r="A5" s="7" t="s">
        <v>19</v>
      </c>
      <c r="B5" s="7">
        <v>1992</v>
      </c>
      <c r="C5" s="7" t="s">
        <v>20</v>
      </c>
      <c r="D5" s="7">
        <v>13</v>
      </c>
      <c r="E5" s="7">
        <v>0</v>
      </c>
      <c r="F5" s="7">
        <v>604.54</v>
      </c>
      <c r="G5" s="7" t="s">
        <v>12</v>
      </c>
      <c r="H5" s="7" t="s">
        <v>12</v>
      </c>
      <c r="I5" s="7" t="s">
        <v>13</v>
      </c>
    </row>
    <row r="6" spans="1:9" x14ac:dyDescent="0.25">
      <c r="A6" s="7" t="s">
        <v>21</v>
      </c>
      <c r="B6" s="7">
        <v>1998</v>
      </c>
      <c r="C6" s="7" t="s">
        <v>10</v>
      </c>
      <c r="D6" s="7">
        <v>27</v>
      </c>
      <c r="E6" s="7">
        <v>0</v>
      </c>
      <c r="F6" s="7">
        <v>637.26</v>
      </c>
      <c r="G6" s="7" t="s">
        <v>12</v>
      </c>
      <c r="H6" s="7" t="s">
        <v>12</v>
      </c>
      <c r="I6" s="7" t="s">
        <v>13</v>
      </c>
    </row>
    <row r="7" spans="1:9" x14ac:dyDescent="0.25">
      <c r="A7" s="7" t="s">
        <v>22</v>
      </c>
      <c r="B7" s="7">
        <v>2001</v>
      </c>
      <c r="C7" s="7" t="s">
        <v>15</v>
      </c>
      <c r="D7" s="7">
        <v>20</v>
      </c>
      <c r="E7" s="7">
        <v>0</v>
      </c>
      <c r="F7" s="7">
        <v>646.14</v>
      </c>
      <c r="G7" s="7" t="s">
        <v>12</v>
      </c>
      <c r="H7" s="7" t="s">
        <v>12</v>
      </c>
      <c r="I7" s="7" t="s">
        <v>23</v>
      </c>
    </row>
    <row r="8" spans="1:9" x14ac:dyDescent="0.25">
      <c r="A8" s="7" t="s">
        <v>24</v>
      </c>
      <c r="B8" s="7">
        <v>1993</v>
      </c>
      <c r="C8" s="7" t="s">
        <v>18</v>
      </c>
      <c r="D8" s="7">
        <v>1</v>
      </c>
      <c r="E8" s="7">
        <v>0</v>
      </c>
      <c r="F8" s="7">
        <v>650</v>
      </c>
      <c r="G8" s="7" t="s">
        <v>12</v>
      </c>
      <c r="H8" s="7" t="s">
        <v>12</v>
      </c>
      <c r="I8" s="7" t="s">
        <v>13</v>
      </c>
    </row>
    <row r="9" spans="1:9" x14ac:dyDescent="0.25">
      <c r="A9" s="7" t="s">
        <v>25</v>
      </c>
      <c r="B9" s="7">
        <v>1995</v>
      </c>
      <c r="C9" s="7" t="s">
        <v>10</v>
      </c>
      <c r="D9" s="7">
        <v>4</v>
      </c>
      <c r="E9" s="7">
        <v>0</v>
      </c>
      <c r="F9" s="7">
        <v>650</v>
      </c>
      <c r="G9" s="7" t="s">
        <v>12</v>
      </c>
      <c r="H9" s="7" t="s">
        <v>12</v>
      </c>
      <c r="I9" s="7" t="s">
        <v>13</v>
      </c>
    </row>
    <row r="10" spans="1:9" x14ac:dyDescent="0.25">
      <c r="A10" s="7" t="s">
        <v>26</v>
      </c>
      <c r="B10" s="7">
        <v>2002</v>
      </c>
      <c r="C10" s="7" t="s">
        <v>15</v>
      </c>
      <c r="D10" s="7">
        <v>29</v>
      </c>
      <c r="E10" s="7">
        <v>0</v>
      </c>
      <c r="F10" s="7">
        <v>668</v>
      </c>
      <c r="G10" s="7" t="s">
        <v>12</v>
      </c>
      <c r="H10" s="7" t="s">
        <v>11</v>
      </c>
      <c r="I10" s="7" t="s">
        <v>23</v>
      </c>
    </row>
    <row r="11" spans="1:9" x14ac:dyDescent="0.25">
      <c r="A11" s="7" t="s">
        <v>27</v>
      </c>
      <c r="B11" s="7">
        <v>1997</v>
      </c>
      <c r="C11" s="7" t="s">
        <v>15</v>
      </c>
      <c r="D11" s="7">
        <v>9</v>
      </c>
      <c r="E11" s="7">
        <v>0</v>
      </c>
      <c r="F11" s="7">
        <v>670</v>
      </c>
      <c r="G11" s="7" t="s">
        <v>12</v>
      </c>
      <c r="H11" s="7" t="s">
        <v>12</v>
      </c>
      <c r="I11" s="7" t="s">
        <v>13</v>
      </c>
    </row>
    <row r="12" spans="1:9" x14ac:dyDescent="0.25">
      <c r="A12" s="7" t="s">
        <v>28</v>
      </c>
      <c r="B12" s="7">
        <v>2001</v>
      </c>
      <c r="C12" s="7" t="s">
        <v>20</v>
      </c>
      <c r="D12" s="7">
        <v>12</v>
      </c>
      <c r="E12" s="7">
        <v>0</v>
      </c>
      <c r="F12" s="7">
        <v>687.54</v>
      </c>
      <c r="G12" s="7" t="s">
        <v>12</v>
      </c>
      <c r="H12" s="7" t="s">
        <v>11</v>
      </c>
      <c r="I12" s="7" t="s">
        <v>13</v>
      </c>
    </row>
    <row r="13" spans="1:9" x14ac:dyDescent="0.25">
      <c r="A13" s="7" t="s">
        <v>29</v>
      </c>
      <c r="B13" s="7">
        <v>1999</v>
      </c>
      <c r="C13" s="7" t="s">
        <v>30</v>
      </c>
      <c r="D13" s="7">
        <v>26</v>
      </c>
      <c r="E13" s="7">
        <v>0</v>
      </c>
      <c r="F13" s="7">
        <v>700</v>
      </c>
      <c r="G13" s="7" t="s">
        <v>31</v>
      </c>
      <c r="H13" s="7" t="s">
        <v>12</v>
      </c>
      <c r="I13" s="7" t="s">
        <v>13</v>
      </c>
    </row>
    <row r="14" spans="1:9" x14ac:dyDescent="0.25">
      <c r="A14" s="7" t="s">
        <v>32</v>
      </c>
      <c r="B14" s="7">
        <v>1999</v>
      </c>
      <c r="C14" s="7" t="s">
        <v>30</v>
      </c>
      <c r="D14" s="7">
        <v>14</v>
      </c>
      <c r="E14" s="7">
        <v>0</v>
      </c>
      <c r="F14" s="7">
        <v>722.99</v>
      </c>
      <c r="G14" s="7" t="s">
        <v>12</v>
      </c>
      <c r="H14" s="7" t="s">
        <v>16</v>
      </c>
      <c r="I14" s="7" t="s">
        <v>13</v>
      </c>
    </row>
    <row r="15" spans="1:9" x14ac:dyDescent="0.25">
      <c r="A15" s="7" t="s">
        <v>33</v>
      </c>
      <c r="B15" s="7">
        <v>2002</v>
      </c>
      <c r="C15" s="7" t="s">
        <v>31</v>
      </c>
      <c r="D15" s="7">
        <v>19</v>
      </c>
      <c r="E15" s="7">
        <v>0</v>
      </c>
      <c r="F15" s="7">
        <v>750</v>
      </c>
      <c r="G15" s="7" t="s">
        <v>12</v>
      </c>
      <c r="H15" s="7" t="s">
        <v>16</v>
      </c>
      <c r="I15" s="7" t="s">
        <v>23</v>
      </c>
    </row>
    <row r="16" spans="1:9" x14ac:dyDescent="0.25">
      <c r="A16" s="7" t="s">
        <v>34</v>
      </c>
      <c r="B16" s="7">
        <v>1993</v>
      </c>
      <c r="C16" s="7" t="s">
        <v>35</v>
      </c>
      <c r="D16" s="7">
        <v>9</v>
      </c>
      <c r="E16" s="7">
        <v>0</v>
      </c>
      <c r="F16" s="7">
        <v>760</v>
      </c>
      <c r="G16" s="7" t="s">
        <v>12</v>
      </c>
      <c r="H16" s="7" t="s">
        <v>16</v>
      </c>
      <c r="I16" s="7" t="s">
        <v>13</v>
      </c>
    </row>
    <row r="17" spans="1:9" x14ac:dyDescent="0.25">
      <c r="A17" s="7" t="s">
        <v>36</v>
      </c>
      <c r="B17" s="7">
        <v>1996</v>
      </c>
      <c r="C17" s="7" t="s">
        <v>37</v>
      </c>
      <c r="D17" s="7">
        <v>22</v>
      </c>
      <c r="E17" s="7">
        <v>0</v>
      </c>
      <c r="F17" s="7">
        <v>760</v>
      </c>
      <c r="G17" s="7" t="s">
        <v>12</v>
      </c>
      <c r="H17" s="7" t="s">
        <v>12</v>
      </c>
      <c r="I17" s="7" t="s">
        <v>13</v>
      </c>
    </row>
    <row r="18" spans="1:9" x14ac:dyDescent="0.25">
      <c r="A18" s="7" t="s">
        <v>38</v>
      </c>
      <c r="B18" s="7">
        <v>1993</v>
      </c>
      <c r="C18" s="7" t="s">
        <v>18</v>
      </c>
      <c r="D18" s="7">
        <v>28</v>
      </c>
      <c r="E18" s="7">
        <v>0</v>
      </c>
      <c r="F18" s="7">
        <v>770</v>
      </c>
      <c r="G18" s="7" t="s">
        <v>12</v>
      </c>
      <c r="H18" s="7" t="s">
        <v>12</v>
      </c>
      <c r="I18" s="7" t="s">
        <v>13</v>
      </c>
    </row>
    <row r="19" spans="1:9" x14ac:dyDescent="0.25">
      <c r="A19" s="7" t="s">
        <v>39</v>
      </c>
      <c r="B19" s="7">
        <v>1996</v>
      </c>
      <c r="C19" s="7" t="s">
        <v>31</v>
      </c>
      <c r="D19" s="7">
        <v>18</v>
      </c>
      <c r="E19" s="7">
        <v>0</v>
      </c>
      <c r="F19" s="7">
        <v>770.38</v>
      </c>
      <c r="G19" s="7" t="s">
        <v>12</v>
      </c>
      <c r="H19" s="7" t="s">
        <v>31</v>
      </c>
      <c r="I19" s="7" t="s">
        <v>23</v>
      </c>
    </row>
    <row r="20" spans="1:9" x14ac:dyDescent="0.25">
      <c r="A20" s="7" t="s">
        <v>40</v>
      </c>
      <c r="B20" s="7">
        <v>1995</v>
      </c>
      <c r="C20" s="7" t="s">
        <v>30</v>
      </c>
      <c r="D20" s="7">
        <v>7</v>
      </c>
      <c r="E20" s="7">
        <v>0</v>
      </c>
      <c r="F20" s="7">
        <v>773.54</v>
      </c>
      <c r="G20" s="7" t="s">
        <v>12</v>
      </c>
      <c r="H20" s="7" t="s">
        <v>11</v>
      </c>
      <c r="I20" s="7" t="s">
        <v>13</v>
      </c>
    </row>
    <row r="21" spans="1:9" x14ac:dyDescent="0.25">
      <c r="A21" s="7" t="s">
        <v>41</v>
      </c>
      <c r="B21" s="7">
        <v>2004</v>
      </c>
      <c r="C21" s="7" t="s">
        <v>37</v>
      </c>
      <c r="D21" s="7">
        <v>7</v>
      </c>
      <c r="E21" s="7">
        <v>0</v>
      </c>
      <c r="F21" s="7">
        <v>830.52</v>
      </c>
      <c r="G21" s="7" t="s">
        <v>12</v>
      </c>
      <c r="H21" s="7" t="s">
        <v>11</v>
      </c>
      <c r="I21" s="7" t="s">
        <v>42</v>
      </c>
    </row>
    <row r="22" spans="1:9" x14ac:dyDescent="0.25">
      <c r="A22" s="7" t="s">
        <v>43</v>
      </c>
      <c r="B22" s="7">
        <v>2000</v>
      </c>
      <c r="C22" s="7" t="s">
        <v>15</v>
      </c>
      <c r="D22" s="7">
        <v>18</v>
      </c>
      <c r="E22" s="7">
        <v>0</v>
      </c>
      <c r="F22" s="7">
        <v>865.41</v>
      </c>
      <c r="G22" s="7" t="s">
        <v>12</v>
      </c>
      <c r="H22" s="7" t="s">
        <v>16</v>
      </c>
      <c r="I22" s="7" t="s">
        <v>13</v>
      </c>
    </row>
    <row r="23" spans="1:9" x14ac:dyDescent="0.25">
      <c r="A23" s="7" t="s">
        <v>44</v>
      </c>
      <c r="B23" s="7">
        <v>1993</v>
      </c>
      <c r="C23" s="7" t="s">
        <v>15</v>
      </c>
      <c r="D23" s="7">
        <v>27</v>
      </c>
      <c r="E23" s="7">
        <v>0</v>
      </c>
      <c r="F23" s="7">
        <v>896.21</v>
      </c>
      <c r="G23" s="7" t="s">
        <v>12</v>
      </c>
      <c r="H23" s="7" t="s">
        <v>16</v>
      </c>
      <c r="I23" s="7" t="s">
        <v>13</v>
      </c>
    </row>
    <row r="24" spans="1:9" x14ac:dyDescent="0.25">
      <c r="A24" s="7" t="s">
        <v>45</v>
      </c>
      <c r="B24" s="7">
        <v>1994</v>
      </c>
      <c r="C24" s="7" t="s">
        <v>37</v>
      </c>
      <c r="D24" s="7">
        <v>30</v>
      </c>
      <c r="E24" s="7">
        <v>0</v>
      </c>
      <c r="F24" s="7">
        <v>915.07</v>
      </c>
      <c r="G24" s="7" t="s">
        <v>12</v>
      </c>
      <c r="H24" s="7" t="s">
        <v>16</v>
      </c>
      <c r="I24" s="7" t="s">
        <v>13</v>
      </c>
    </row>
    <row r="25" spans="1:9" x14ac:dyDescent="0.25">
      <c r="A25" s="7" t="s">
        <v>46</v>
      </c>
      <c r="B25" s="7">
        <v>1995</v>
      </c>
      <c r="C25" s="7" t="s">
        <v>37</v>
      </c>
      <c r="D25" s="7">
        <v>28</v>
      </c>
      <c r="E25" s="7">
        <v>0</v>
      </c>
      <c r="F25" s="7">
        <v>928.59</v>
      </c>
      <c r="G25" s="7" t="s">
        <v>12</v>
      </c>
      <c r="H25" s="7" t="s">
        <v>16</v>
      </c>
      <c r="I25" s="7" t="s">
        <v>13</v>
      </c>
    </row>
    <row r="26" spans="1:9" x14ac:dyDescent="0.25">
      <c r="A26" s="7" t="s">
        <v>47</v>
      </c>
      <c r="B26" s="7">
        <v>2001</v>
      </c>
      <c r="C26" s="7" t="s">
        <v>35</v>
      </c>
      <c r="D26" s="7">
        <v>19</v>
      </c>
      <c r="E26" s="7">
        <v>0</v>
      </c>
      <c r="F26" s="7">
        <v>964.71</v>
      </c>
      <c r="G26" s="7" t="s">
        <v>12</v>
      </c>
      <c r="H26" s="7" t="s">
        <v>11</v>
      </c>
      <c r="I26" s="7" t="s">
        <v>13</v>
      </c>
    </row>
    <row r="27" spans="1:9" x14ac:dyDescent="0.25">
      <c r="A27" s="7" t="s">
        <v>48</v>
      </c>
      <c r="B27" s="7">
        <v>1994</v>
      </c>
      <c r="C27" s="7" t="s">
        <v>15</v>
      </c>
      <c r="D27" s="7">
        <v>22</v>
      </c>
      <c r="E27" s="7">
        <v>0</v>
      </c>
      <c r="F27" s="7">
        <v>1006.65</v>
      </c>
      <c r="G27" s="7" t="s">
        <v>12</v>
      </c>
      <c r="H27" s="7" t="s">
        <v>11</v>
      </c>
      <c r="I27" s="7" t="s">
        <v>13</v>
      </c>
    </row>
    <row r="28" spans="1:9" x14ac:dyDescent="0.25">
      <c r="A28" s="7" t="s">
        <v>49</v>
      </c>
      <c r="B28" s="7">
        <v>2000</v>
      </c>
      <c r="C28" s="7" t="s">
        <v>37</v>
      </c>
      <c r="D28" s="7">
        <v>9</v>
      </c>
      <c r="E28" s="7">
        <v>0</v>
      </c>
      <c r="F28" s="7">
        <v>1012</v>
      </c>
      <c r="G28" s="7" t="s">
        <v>12</v>
      </c>
      <c r="H28" s="7" t="s">
        <v>11</v>
      </c>
      <c r="I28" s="7" t="s">
        <v>13</v>
      </c>
    </row>
    <row r="29" spans="1:9" x14ac:dyDescent="0.25">
      <c r="A29" s="7" t="s">
        <v>50</v>
      </c>
      <c r="B29" s="7">
        <v>1999</v>
      </c>
      <c r="C29" s="7" t="s">
        <v>35</v>
      </c>
      <c r="D29" s="7">
        <v>5</v>
      </c>
      <c r="E29" s="7">
        <v>0</v>
      </c>
      <c r="F29" s="7">
        <v>1019</v>
      </c>
      <c r="G29" s="7" t="s">
        <v>12</v>
      </c>
      <c r="H29" s="7" t="s">
        <v>11</v>
      </c>
      <c r="I29" s="7" t="s">
        <v>13</v>
      </c>
    </row>
    <row r="30" spans="1:9" x14ac:dyDescent="0.25">
      <c r="A30" s="7" t="s">
        <v>51</v>
      </c>
      <c r="B30" s="7">
        <v>1995</v>
      </c>
      <c r="C30" s="7" t="s">
        <v>37</v>
      </c>
      <c r="D30" s="7">
        <v>5</v>
      </c>
      <c r="E30" s="7">
        <v>0</v>
      </c>
      <c r="F30" s="7">
        <v>1033.74</v>
      </c>
      <c r="G30" s="7" t="s">
        <v>12</v>
      </c>
      <c r="H30" s="7" t="s">
        <v>16</v>
      </c>
      <c r="I30" s="7" t="s">
        <v>13</v>
      </c>
    </row>
    <row r="31" spans="1:9" x14ac:dyDescent="0.25">
      <c r="A31" s="7" t="s">
        <v>52</v>
      </c>
      <c r="B31" s="7">
        <v>1994</v>
      </c>
      <c r="C31" s="7" t="s">
        <v>15</v>
      </c>
      <c r="D31" s="7">
        <v>17</v>
      </c>
      <c r="E31" s="7">
        <v>0</v>
      </c>
      <c r="F31" s="7">
        <v>1044</v>
      </c>
      <c r="G31" s="7" t="s">
        <v>12</v>
      </c>
      <c r="H31" s="7" t="s">
        <v>11</v>
      </c>
      <c r="I31" s="7" t="s">
        <v>13</v>
      </c>
    </row>
    <row r="32" spans="1:9" x14ac:dyDescent="0.25">
      <c r="A32" s="7" t="s">
        <v>53</v>
      </c>
      <c r="B32" s="7">
        <v>2002</v>
      </c>
      <c r="C32" s="7" t="s">
        <v>10</v>
      </c>
      <c r="D32" s="7">
        <v>20</v>
      </c>
      <c r="E32" s="7">
        <v>0</v>
      </c>
      <c r="F32" s="7">
        <v>1047</v>
      </c>
      <c r="G32" s="7" t="s">
        <v>12</v>
      </c>
      <c r="H32" s="7" t="s">
        <v>16</v>
      </c>
      <c r="I32" s="7" t="s">
        <v>13</v>
      </c>
    </row>
    <row r="33" spans="1:9" x14ac:dyDescent="0.25">
      <c r="A33" s="7" t="s">
        <v>54</v>
      </c>
      <c r="B33" s="7">
        <v>2002</v>
      </c>
      <c r="C33" s="7" t="s">
        <v>10</v>
      </c>
      <c r="D33" s="7">
        <v>1</v>
      </c>
      <c r="E33" s="7">
        <v>0</v>
      </c>
      <c r="F33" s="7">
        <v>1049</v>
      </c>
      <c r="G33" s="7" t="s">
        <v>12</v>
      </c>
      <c r="H33" s="7" t="s">
        <v>11</v>
      </c>
      <c r="I33" s="7" t="s">
        <v>23</v>
      </c>
    </row>
    <row r="34" spans="1:9" x14ac:dyDescent="0.25">
      <c r="A34" s="7" t="s">
        <v>55</v>
      </c>
      <c r="B34" s="7">
        <v>1995</v>
      </c>
      <c r="C34" s="7" t="s">
        <v>18</v>
      </c>
      <c r="D34" s="7">
        <v>1</v>
      </c>
      <c r="E34" s="7">
        <v>0</v>
      </c>
      <c r="F34" s="7">
        <v>1056</v>
      </c>
      <c r="G34" s="7" t="s">
        <v>12</v>
      </c>
      <c r="H34" s="7" t="s">
        <v>11</v>
      </c>
      <c r="I34" s="7" t="s">
        <v>13</v>
      </c>
    </row>
    <row r="35" spans="1:9" x14ac:dyDescent="0.25">
      <c r="A35" s="7" t="s">
        <v>56</v>
      </c>
      <c r="B35" s="7">
        <v>1993</v>
      </c>
      <c r="C35" s="7" t="s">
        <v>20</v>
      </c>
      <c r="D35" s="7">
        <v>28</v>
      </c>
      <c r="E35" s="7">
        <v>0</v>
      </c>
      <c r="F35" s="7">
        <v>1068</v>
      </c>
      <c r="G35" s="7" t="s">
        <v>12</v>
      </c>
      <c r="H35" s="7" t="s">
        <v>16</v>
      </c>
      <c r="I35" s="7" t="s">
        <v>13</v>
      </c>
    </row>
    <row r="36" spans="1:9" x14ac:dyDescent="0.25">
      <c r="A36" s="7" t="s">
        <v>57</v>
      </c>
      <c r="B36" s="7">
        <v>2004</v>
      </c>
      <c r="C36" s="7" t="s">
        <v>35</v>
      </c>
      <c r="D36" s="7">
        <v>24</v>
      </c>
      <c r="E36" s="7">
        <v>0</v>
      </c>
      <c r="F36" s="7">
        <v>1070</v>
      </c>
      <c r="G36" s="7" t="s">
        <v>12</v>
      </c>
      <c r="H36" s="7" t="s">
        <v>12</v>
      </c>
      <c r="I36" s="7" t="s">
        <v>13</v>
      </c>
    </row>
    <row r="37" spans="1:9" x14ac:dyDescent="0.25">
      <c r="A37" s="7" t="s">
        <v>58</v>
      </c>
      <c r="B37" s="7">
        <v>1997</v>
      </c>
      <c r="C37" s="7" t="s">
        <v>35</v>
      </c>
      <c r="D37" s="7">
        <v>13</v>
      </c>
      <c r="E37" s="7">
        <v>0</v>
      </c>
      <c r="F37" s="7">
        <v>1071</v>
      </c>
      <c r="G37" s="7" t="s">
        <v>12</v>
      </c>
      <c r="H37" s="7" t="s">
        <v>12</v>
      </c>
      <c r="I37" s="7" t="s">
        <v>13</v>
      </c>
    </row>
    <row r="38" spans="1:9" x14ac:dyDescent="0.25">
      <c r="A38" s="7" t="s">
        <v>59</v>
      </c>
      <c r="B38" s="7">
        <v>1998</v>
      </c>
      <c r="C38" s="7" t="s">
        <v>30</v>
      </c>
      <c r="D38" s="7">
        <v>26</v>
      </c>
      <c r="E38" s="7">
        <v>0</v>
      </c>
      <c r="F38" s="7">
        <v>1082</v>
      </c>
      <c r="G38" s="7" t="s">
        <v>12</v>
      </c>
      <c r="H38" s="7" t="s">
        <v>11</v>
      </c>
      <c r="I38" s="7" t="s">
        <v>13</v>
      </c>
    </row>
    <row r="39" spans="1:9" x14ac:dyDescent="0.25">
      <c r="A39" s="7" t="s">
        <v>60</v>
      </c>
      <c r="B39" s="7">
        <v>2002</v>
      </c>
      <c r="C39" s="7" t="s">
        <v>35</v>
      </c>
      <c r="D39" s="7">
        <v>13</v>
      </c>
      <c r="E39" s="7">
        <v>0</v>
      </c>
      <c r="F39" s="7">
        <v>1086</v>
      </c>
      <c r="G39" s="7" t="s">
        <v>12</v>
      </c>
      <c r="H39" s="7" t="s">
        <v>12</v>
      </c>
      <c r="I39" s="7" t="s">
        <v>13</v>
      </c>
    </row>
    <row r="40" spans="1:9" x14ac:dyDescent="0.25">
      <c r="A40" s="7" t="s">
        <v>61</v>
      </c>
      <c r="B40" s="7">
        <v>2004</v>
      </c>
      <c r="C40" s="7" t="s">
        <v>15</v>
      </c>
      <c r="D40" s="7">
        <v>12</v>
      </c>
      <c r="E40" s="7">
        <v>0</v>
      </c>
      <c r="F40" s="7">
        <v>1121.8699999999999</v>
      </c>
      <c r="G40" s="7" t="s">
        <v>12</v>
      </c>
      <c r="H40" s="7" t="s">
        <v>16</v>
      </c>
      <c r="I40" s="7" t="s">
        <v>13</v>
      </c>
    </row>
    <row r="41" spans="1:9" x14ac:dyDescent="0.25">
      <c r="A41" s="7" t="s">
        <v>62</v>
      </c>
      <c r="B41" s="7">
        <v>2004</v>
      </c>
      <c r="C41" s="7" t="s">
        <v>18</v>
      </c>
      <c r="D41" s="7">
        <v>14</v>
      </c>
      <c r="E41" s="7">
        <v>0</v>
      </c>
      <c r="F41" s="7">
        <v>1131.51</v>
      </c>
      <c r="G41" s="7" t="s">
        <v>12</v>
      </c>
      <c r="H41" s="7" t="s">
        <v>16</v>
      </c>
      <c r="I41" s="7" t="s">
        <v>13</v>
      </c>
    </row>
    <row r="42" spans="1:9" x14ac:dyDescent="0.25">
      <c r="A42" s="7" t="s">
        <v>63</v>
      </c>
      <c r="B42" s="7">
        <v>2002</v>
      </c>
      <c r="C42" s="7" t="s">
        <v>10</v>
      </c>
      <c r="D42" s="7">
        <v>19</v>
      </c>
      <c r="E42" s="7">
        <v>0</v>
      </c>
      <c r="F42" s="7">
        <v>1132</v>
      </c>
      <c r="G42" s="7" t="s">
        <v>12</v>
      </c>
      <c r="H42" s="7" t="s">
        <v>16</v>
      </c>
      <c r="I42" s="7" t="s">
        <v>13</v>
      </c>
    </row>
    <row r="43" spans="1:9" x14ac:dyDescent="0.25">
      <c r="A43" s="7" t="s">
        <v>64</v>
      </c>
      <c r="B43" s="7">
        <v>2004</v>
      </c>
      <c r="C43" s="7" t="s">
        <v>37</v>
      </c>
      <c r="D43" s="7">
        <v>6</v>
      </c>
      <c r="E43" s="7">
        <v>0</v>
      </c>
      <c r="F43" s="7">
        <v>1135</v>
      </c>
      <c r="G43" s="7" t="s">
        <v>12</v>
      </c>
      <c r="H43" s="7" t="s">
        <v>12</v>
      </c>
      <c r="I43" s="7" t="s">
        <v>13</v>
      </c>
    </row>
    <row r="44" spans="1:9" x14ac:dyDescent="0.25">
      <c r="A44" s="7" t="s">
        <v>65</v>
      </c>
      <c r="B44" s="7">
        <v>2004</v>
      </c>
      <c r="C44" s="7" t="s">
        <v>18</v>
      </c>
      <c r="D44" s="7">
        <v>11</v>
      </c>
      <c r="E44" s="7">
        <v>0</v>
      </c>
      <c r="F44" s="7">
        <v>1135.94</v>
      </c>
      <c r="G44" s="7" t="s">
        <v>12</v>
      </c>
      <c r="H44" s="7" t="s">
        <v>12</v>
      </c>
      <c r="I44" s="7" t="s">
        <v>13</v>
      </c>
    </row>
    <row r="45" spans="1:9" x14ac:dyDescent="0.25">
      <c r="A45" s="7" t="s">
        <v>66</v>
      </c>
      <c r="B45" s="7">
        <v>2004</v>
      </c>
      <c r="C45" s="7" t="s">
        <v>15</v>
      </c>
      <c r="D45" s="7">
        <v>28</v>
      </c>
      <c r="E45" s="7">
        <v>0</v>
      </c>
      <c r="F45" s="7">
        <v>1136.4000000000001</v>
      </c>
      <c r="G45" s="7" t="s">
        <v>12</v>
      </c>
      <c r="H45" s="7" t="s">
        <v>12</v>
      </c>
      <c r="I45" s="7" t="s">
        <v>13</v>
      </c>
    </row>
    <row r="46" spans="1:9" x14ac:dyDescent="0.25">
      <c r="A46" s="7" t="s">
        <v>67</v>
      </c>
      <c r="B46" s="7">
        <v>2002</v>
      </c>
      <c r="C46" s="7" t="s">
        <v>35</v>
      </c>
      <c r="D46" s="7">
        <v>11</v>
      </c>
      <c r="E46" s="7">
        <v>0</v>
      </c>
      <c r="F46" s="7">
        <v>1137</v>
      </c>
      <c r="G46" s="7" t="s">
        <v>12</v>
      </c>
      <c r="H46" s="7" t="s">
        <v>16</v>
      </c>
      <c r="I46" s="7" t="s">
        <v>13</v>
      </c>
    </row>
    <row r="47" spans="1:9" x14ac:dyDescent="0.25">
      <c r="A47" s="7" t="s">
        <v>31</v>
      </c>
      <c r="B47" s="7">
        <v>2004</v>
      </c>
      <c r="C47" s="7" t="s">
        <v>15</v>
      </c>
      <c r="D47" s="7">
        <v>6</v>
      </c>
      <c r="E47" s="7">
        <v>0</v>
      </c>
      <c r="F47" s="7">
        <v>1137.01</v>
      </c>
      <c r="G47" s="7" t="s">
        <v>12</v>
      </c>
      <c r="H47" s="7" t="s">
        <v>16</v>
      </c>
      <c r="I47" s="7" t="s">
        <v>13</v>
      </c>
    </row>
    <row r="48" spans="1:9" x14ac:dyDescent="0.25">
      <c r="A48" s="7" t="s">
        <v>68</v>
      </c>
      <c r="B48" s="7">
        <v>2004</v>
      </c>
      <c r="C48" s="7" t="s">
        <v>37</v>
      </c>
      <c r="D48" s="7">
        <v>15</v>
      </c>
      <c r="E48" s="7">
        <v>0</v>
      </c>
      <c r="F48" s="7">
        <v>1137.01</v>
      </c>
      <c r="G48" s="7" t="s">
        <v>12</v>
      </c>
      <c r="H48" s="7" t="s">
        <v>16</v>
      </c>
      <c r="I48" s="7" t="s">
        <v>13</v>
      </c>
    </row>
    <row r="49" spans="1:9" x14ac:dyDescent="0.25">
      <c r="A49" s="7" t="s">
        <v>69</v>
      </c>
      <c r="B49" s="7">
        <v>2004</v>
      </c>
      <c r="C49" s="7" t="s">
        <v>15</v>
      </c>
      <c r="D49" s="7">
        <v>27</v>
      </c>
      <c r="E49" s="7">
        <v>0</v>
      </c>
      <c r="F49" s="7">
        <v>1137.47</v>
      </c>
      <c r="G49" s="7" t="s">
        <v>12</v>
      </c>
      <c r="H49" s="7" t="s">
        <v>11</v>
      </c>
      <c r="I49" s="7" t="s">
        <v>13</v>
      </c>
    </row>
    <row r="50" spans="1:9" x14ac:dyDescent="0.25">
      <c r="A50" s="7" t="s">
        <v>70</v>
      </c>
      <c r="B50" s="7">
        <v>2001</v>
      </c>
      <c r="C50" s="7" t="s">
        <v>37</v>
      </c>
      <c r="D50" s="7">
        <v>25</v>
      </c>
      <c r="E50" s="7">
        <v>0</v>
      </c>
      <c r="F50" s="7">
        <v>1141</v>
      </c>
      <c r="G50" s="7" t="s">
        <v>12</v>
      </c>
      <c r="H50" s="7" t="s">
        <v>16</v>
      </c>
      <c r="I50" s="7" t="s">
        <v>13</v>
      </c>
    </row>
    <row r="51" spans="1:9" x14ac:dyDescent="0.25">
      <c r="A51" s="7" t="s">
        <v>71</v>
      </c>
      <c r="B51" s="7">
        <v>2004</v>
      </c>
      <c r="C51" s="7" t="s">
        <v>20</v>
      </c>
      <c r="D51" s="7">
        <v>12</v>
      </c>
      <c r="E51" s="7">
        <v>0</v>
      </c>
      <c r="F51" s="7">
        <v>1141.45</v>
      </c>
      <c r="G51" s="7" t="s">
        <v>12</v>
      </c>
      <c r="H51" s="7" t="s">
        <v>12</v>
      </c>
      <c r="I51" s="7" t="s">
        <v>13</v>
      </c>
    </row>
    <row r="52" spans="1:9" x14ac:dyDescent="0.25">
      <c r="A52" s="7" t="s">
        <v>72</v>
      </c>
      <c r="B52" s="7">
        <v>2002</v>
      </c>
      <c r="C52" s="7" t="s">
        <v>37</v>
      </c>
      <c r="D52" s="7">
        <v>1</v>
      </c>
      <c r="E52" s="7">
        <v>0</v>
      </c>
      <c r="F52" s="7">
        <v>1142</v>
      </c>
      <c r="G52" s="7" t="s">
        <v>12</v>
      </c>
      <c r="H52" s="7" t="s">
        <v>11</v>
      </c>
      <c r="I52" s="7" t="s">
        <v>42</v>
      </c>
    </row>
    <row r="53" spans="1:9" x14ac:dyDescent="0.25">
      <c r="A53" s="7" t="s">
        <v>73</v>
      </c>
      <c r="B53" s="7">
        <v>2004</v>
      </c>
      <c r="C53" s="7" t="s">
        <v>18</v>
      </c>
      <c r="D53" s="7">
        <v>10</v>
      </c>
      <c r="E53" s="7">
        <v>0</v>
      </c>
      <c r="F53" s="7">
        <v>1146.8</v>
      </c>
      <c r="G53" s="7" t="s">
        <v>11</v>
      </c>
      <c r="H53" s="7" t="s">
        <v>11</v>
      </c>
      <c r="I53" s="7" t="s">
        <v>13</v>
      </c>
    </row>
    <row r="54" spans="1:9" x14ac:dyDescent="0.25">
      <c r="A54" s="7" t="s">
        <v>74</v>
      </c>
      <c r="B54" s="7">
        <v>2003</v>
      </c>
      <c r="C54" s="7" t="s">
        <v>18</v>
      </c>
      <c r="D54" s="7">
        <v>12</v>
      </c>
      <c r="E54" s="7">
        <v>0</v>
      </c>
      <c r="F54" s="7">
        <v>1149</v>
      </c>
      <c r="G54" s="7" t="s">
        <v>11</v>
      </c>
      <c r="H54" s="7" t="s">
        <v>16</v>
      </c>
      <c r="I54" s="7" t="s">
        <v>23</v>
      </c>
    </row>
    <row r="55" spans="1:9" x14ac:dyDescent="0.25">
      <c r="A55" s="7" t="s">
        <v>75</v>
      </c>
      <c r="B55" s="7">
        <v>2004</v>
      </c>
      <c r="C55" s="7" t="s">
        <v>10</v>
      </c>
      <c r="D55" s="7">
        <v>18</v>
      </c>
      <c r="E55" s="7">
        <v>0</v>
      </c>
      <c r="F55" s="7">
        <v>1149.4000000000001</v>
      </c>
      <c r="G55" s="7" t="s">
        <v>11</v>
      </c>
      <c r="H55" s="7" t="s">
        <v>11</v>
      </c>
      <c r="I55" s="7" t="s">
        <v>13</v>
      </c>
    </row>
    <row r="56" spans="1:9" x14ac:dyDescent="0.25">
      <c r="A56" s="7" t="s">
        <v>76</v>
      </c>
      <c r="B56" s="7">
        <v>1994</v>
      </c>
      <c r="C56" s="7" t="s">
        <v>10</v>
      </c>
      <c r="D56" s="7">
        <v>26</v>
      </c>
      <c r="E56" s="7">
        <v>0</v>
      </c>
      <c r="F56" s="7">
        <v>1158.32</v>
      </c>
      <c r="G56" s="7" t="s">
        <v>11</v>
      </c>
      <c r="H56" s="7" t="s">
        <v>16</v>
      </c>
      <c r="I56" s="7" t="s">
        <v>13</v>
      </c>
    </row>
    <row r="57" spans="1:9" x14ac:dyDescent="0.25">
      <c r="A57" s="7" t="s">
        <v>77</v>
      </c>
      <c r="B57" s="7">
        <v>2004</v>
      </c>
      <c r="C57" s="7" t="s">
        <v>15</v>
      </c>
      <c r="D57" s="7">
        <v>11</v>
      </c>
      <c r="E57" s="7">
        <v>0</v>
      </c>
      <c r="F57" s="7">
        <v>1163.46</v>
      </c>
      <c r="G57" s="7" t="s">
        <v>11</v>
      </c>
      <c r="H57" s="7" t="s">
        <v>12</v>
      </c>
      <c r="I57" s="7" t="s">
        <v>13</v>
      </c>
    </row>
    <row r="58" spans="1:9" x14ac:dyDescent="0.25">
      <c r="A58" s="7" t="s">
        <v>78</v>
      </c>
      <c r="B58" s="7">
        <v>2002</v>
      </c>
      <c r="C58" s="7" t="s">
        <v>18</v>
      </c>
      <c r="D58" s="7">
        <v>11</v>
      </c>
      <c r="E58" s="7">
        <v>0</v>
      </c>
      <c r="F58" s="7">
        <v>1165</v>
      </c>
      <c r="G58" s="7" t="s">
        <v>11</v>
      </c>
      <c r="H58" s="7" t="s">
        <v>12</v>
      </c>
      <c r="I58" s="7" t="s">
        <v>23</v>
      </c>
    </row>
    <row r="59" spans="1:9" x14ac:dyDescent="0.25">
      <c r="A59" s="7" t="s">
        <v>79</v>
      </c>
      <c r="B59" s="7">
        <v>2001</v>
      </c>
      <c r="C59" s="7" t="s">
        <v>15</v>
      </c>
      <c r="D59" s="7">
        <v>12</v>
      </c>
      <c r="E59" s="7">
        <v>0</v>
      </c>
      <c r="F59" s="7">
        <v>1167</v>
      </c>
      <c r="G59" s="7" t="s">
        <v>11</v>
      </c>
      <c r="H59" s="7" t="s">
        <v>16</v>
      </c>
      <c r="I59" s="7" t="s">
        <v>13</v>
      </c>
    </row>
    <row r="60" spans="1:9" x14ac:dyDescent="0.25">
      <c r="A60" s="7" t="s">
        <v>80</v>
      </c>
      <c r="B60" s="7">
        <v>1996</v>
      </c>
      <c r="C60" s="7" t="s">
        <v>35</v>
      </c>
      <c r="D60" s="7">
        <v>11</v>
      </c>
      <c r="E60" s="7">
        <v>0</v>
      </c>
      <c r="F60" s="7">
        <v>1178</v>
      </c>
      <c r="G60" s="7" t="s">
        <v>11</v>
      </c>
      <c r="H60" s="7" t="s">
        <v>12</v>
      </c>
      <c r="I60" s="7" t="s">
        <v>13</v>
      </c>
    </row>
    <row r="61" spans="1:9" x14ac:dyDescent="0.25">
      <c r="A61" s="7" t="s">
        <v>81</v>
      </c>
      <c r="B61" s="7">
        <v>1997</v>
      </c>
      <c r="C61" s="7" t="s">
        <v>18</v>
      </c>
      <c r="D61" s="7">
        <v>28</v>
      </c>
      <c r="E61" s="7">
        <v>0</v>
      </c>
      <c r="F61" s="7">
        <v>1178.07</v>
      </c>
      <c r="G61" s="7" t="s">
        <v>11</v>
      </c>
      <c r="H61" s="7" t="s">
        <v>11</v>
      </c>
      <c r="I61" s="7" t="s">
        <v>13</v>
      </c>
    </row>
    <row r="62" spans="1:9" x14ac:dyDescent="0.25">
      <c r="A62" s="7" t="s">
        <v>82</v>
      </c>
      <c r="B62" s="7">
        <v>2002</v>
      </c>
      <c r="C62" s="7" t="s">
        <v>35</v>
      </c>
      <c r="D62" s="7">
        <v>26</v>
      </c>
      <c r="E62" s="7">
        <v>0</v>
      </c>
      <c r="F62" s="7">
        <v>1191</v>
      </c>
      <c r="G62" s="7" t="s">
        <v>11</v>
      </c>
      <c r="H62" s="7" t="s">
        <v>16</v>
      </c>
      <c r="I62" s="7" t="s">
        <v>13</v>
      </c>
    </row>
    <row r="63" spans="1:9" x14ac:dyDescent="0.25">
      <c r="A63" s="7" t="s">
        <v>83</v>
      </c>
      <c r="B63" s="7">
        <v>1999</v>
      </c>
      <c r="C63" s="7" t="s">
        <v>18</v>
      </c>
      <c r="D63" s="7">
        <v>28</v>
      </c>
      <c r="E63" s="7">
        <v>0</v>
      </c>
      <c r="F63" s="7">
        <v>1200</v>
      </c>
      <c r="G63" s="7" t="s">
        <v>11</v>
      </c>
      <c r="H63" s="7" t="s">
        <v>12</v>
      </c>
      <c r="I63" s="7" t="s">
        <v>23</v>
      </c>
    </row>
    <row r="64" spans="1:9" x14ac:dyDescent="0.25">
      <c r="A64" s="7" t="s">
        <v>84</v>
      </c>
      <c r="B64" s="7">
        <v>1992</v>
      </c>
      <c r="C64" s="7" t="s">
        <v>37</v>
      </c>
      <c r="D64" s="7">
        <v>6</v>
      </c>
      <c r="E64" s="7">
        <v>0</v>
      </c>
      <c r="F64" s="7">
        <v>1200.55</v>
      </c>
      <c r="G64" s="7" t="s">
        <v>11</v>
      </c>
      <c r="H64" s="7" t="s">
        <v>12</v>
      </c>
      <c r="I64" s="7" t="s">
        <v>13</v>
      </c>
    </row>
    <row r="65" spans="1:9" x14ac:dyDescent="0.25">
      <c r="A65" s="7" t="s">
        <v>85</v>
      </c>
      <c r="B65" s="7">
        <v>2004</v>
      </c>
      <c r="C65" s="7" t="s">
        <v>18</v>
      </c>
      <c r="D65" s="7">
        <v>2</v>
      </c>
      <c r="E65" s="7">
        <v>0</v>
      </c>
      <c r="F65" s="7">
        <v>1210</v>
      </c>
      <c r="G65" s="7" t="s">
        <v>11</v>
      </c>
      <c r="H65" s="7" t="s">
        <v>16</v>
      </c>
      <c r="I65" s="7" t="s">
        <v>13</v>
      </c>
    </row>
    <row r="66" spans="1:9" x14ac:dyDescent="0.25">
      <c r="A66" s="7" t="s">
        <v>86</v>
      </c>
      <c r="B66" s="7">
        <v>1996</v>
      </c>
      <c r="C66" s="7" t="s">
        <v>15</v>
      </c>
      <c r="D66" s="7">
        <v>4</v>
      </c>
      <c r="E66" s="7">
        <v>0</v>
      </c>
      <c r="F66" s="7">
        <v>1220</v>
      </c>
      <c r="G66" s="7" t="s">
        <v>11</v>
      </c>
      <c r="H66" s="7" t="s">
        <v>12</v>
      </c>
      <c r="I66" s="7" t="s">
        <v>23</v>
      </c>
    </row>
    <row r="67" spans="1:9" x14ac:dyDescent="0.25">
      <c r="A67" s="7" t="s">
        <v>87</v>
      </c>
      <c r="B67" s="7">
        <v>2004</v>
      </c>
      <c r="C67" s="7" t="s">
        <v>10</v>
      </c>
      <c r="D67" s="7">
        <v>9</v>
      </c>
      <c r="E67" s="7">
        <v>0</v>
      </c>
      <c r="F67" s="7">
        <v>1224</v>
      </c>
      <c r="G67" s="7" t="s">
        <v>11</v>
      </c>
      <c r="H67" s="7" t="s">
        <v>16</v>
      </c>
      <c r="I67" s="7" t="s">
        <v>13</v>
      </c>
    </row>
    <row r="68" spans="1:9" x14ac:dyDescent="0.25">
      <c r="A68" s="7" t="s">
        <v>88</v>
      </c>
      <c r="B68" s="7">
        <v>2004</v>
      </c>
      <c r="C68" s="7" t="s">
        <v>37</v>
      </c>
      <c r="D68" s="7">
        <v>16</v>
      </c>
      <c r="E68" s="7">
        <v>0</v>
      </c>
      <c r="F68" s="7">
        <v>1228</v>
      </c>
      <c r="G68" s="7" t="s">
        <v>11</v>
      </c>
      <c r="H68" s="7" t="s">
        <v>16</v>
      </c>
      <c r="I68" s="7" t="s">
        <v>23</v>
      </c>
    </row>
    <row r="69" spans="1:9" x14ac:dyDescent="0.25">
      <c r="A69" s="7" t="s">
        <v>89</v>
      </c>
      <c r="B69" s="7">
        <v>1998</v>
      </c>
      <c r="C69" s="7" t="s">
        <v>10</v>
      </c>
      <c r="D69" s="7">
        <v>13</v>
      </c>
      <c r="E69" s="7">
        <v>0</v>
      </c>
      <c r="F69" s="7">
        <v>1234</v>
      </c>
      <c r="G69" s="7" t="s">
        <v>11</v>
      </c>
      <c r="H69" s="7" t="s">
        <v>16</v>
      </c>
      <c r="I69" s="7" t="s">
        <v>13</v>
      </c>
    </row>
    <row r="70" spans="1:9" x14ac:dyDescent="0.25">
      <c r="A70" s="7" t="s">
        <v>90</v>
      </c>
      <c r="B70" s="7">
        <v>2002</v>
      </c>
      <c r="C70" s="7" t="s">
        <v>30</v>
      </c>
      <c r="D70" s="7">
        <v>12</v>
      </c>
      <c r="E70" s="7">
        <v>0</v>
      </c>
      <c r="F70" s="7">
        <v>1237</v>
      </c>
      <c r="G70" s="7" t="s">
        <v>11</v>
      </c>
      <c r="H70" s="7" t="s">
        <v>11</v>
      </c>
      <c r="I70" s="7" t="s">
        <v>13</v>
      </c>
    </row>
    <row r="71" spans="1:9" x14ac:dyDescent="0.25">
      <c r="A71" s="7" t="s">
        <v>91</v>
      </c>
      <c r="B71" s="7">
        <v>1998</v>
      </c>
      <c r="C71" s="7" t="s">
        <v>37</v>
      </c>
      <c r="D71" s="7">
        <v>11</v>
      </c>
      <c r="E71" s="7">
        <v>0</v>
      </c>
      <c r="F71" s="7">
        <v>1240</v>
      </c>
      <c r="G71" s="7" t="s">
        <v>11</v>
      </c>
      <c r="H71" s="7" t="s">
        <v>16</v>
      </c>
      <c r="I71" s="7" t="s">
        <v>23</v>
      </c>
    </row>
    <row r="72" spans="1:9" x14ac:dyDescent="0.25">
      <c r="A72" s="7" t="s">
        <v>92</v>
      </c>
      <c r="B72" s="7">
        <v>2002</v>
      </c>
      <c r="C72" s="7" t="s">
        <v>10</v>
      </c>
      <c r="D72" s="7">
        <v>1</v>
      </c>
      <c r="E72" s="7">
        <v>0</v>
      </c>
      <c r="F72" s="7">
        <v>1241</v>
      </c>
      <c r="G72" s="7" t="s">
        <v>11</v>
      </c>
      <c r="H72" s="7" t="s">
        <v>11</v>
      </c>
      <c r="I72" s="7" t="s">
        <v>13</v>
      </c>
    </row>
    <row r="73" spans="1:9" x14ac:dyDescent="0.25">
      <c r="A73" s="7" t="s">
        <v>93</v>
      </c>
      <c r="B73" s="7">
        <v>2003</v>
      </c>
      <c r="C73" s="7" t="s">
        <v>35</v>
      </c>
      <c r="D73" s="7">
        <v>2</v>
      </c>
      <c r="E73" s="7">
        <v>0</v>
      </c>
      <c r="F73" s="7">
        <v>1241.57</v>
      </c>
      <c r="G73" s="7" t="s">
        <v>11</v>
      </c>
      <c r="H73" s="7" t="s">
        <v>11</v>
      </c>
      <c r="I73" s="7" t="s">
        <v>42</v>
      </c>
    </row>
    <row r="74" spans="1:9" x14ac:dyDescent="0.25">
      <c r="A74" s="7" t="s">
        <v>94</v>
      </c>
      <c r="B74" s="7">
        <v>2003</v>
      </c>
      <c r="C74" s="7" t="s">
        <v>20</v>
      </c>
      <c r="D74" s="7">
        <v>15</v>
      </c>
      <c r="E74" s="7">
        <v>0</v>
      </c>
      <c r="F74" s="7">
        <v>1242.26</v>
      </c>
      <c r="G74" s="7" t="s">
        <v>11</v>
      </c>
      <c r="H74" s="7" t="s">
        <v>16</v>
      </c>
      <c r="I74" s="7" t="s">
        <v>42</v>
      </c>
    </row>
    <row r="75" spans="1:9" x14ac:dyDescent="0.25">
      <c r="A75" s="7" t="s">
        <v>95</v>
      </c>
      <c r="B75" s="7">
        <v>2003</v>
      </c>
      <c r="C75" s="7" t="s">
        <v>20</v>
      </c>
      <c r="D75" s="7">
        <v>8</v>
      </c>
      <c r="E75" s="7">
        <v>0</v>
      </c>
      <c r="F75" s="7">
        <v>1242.82</v>
      </c>
      <c r="G75" s="7" t="s">
        <v>11</v>
      </c>
      <c r="H75" s="7" t="s">
        <v>16</v>
      </c>
      <c r="I75" s="7" t="s">
        <v>42</v>
      </c>
    </row>
    <row r="76" spans="1:9" x14ac:dyDescent="0.25">
      <c r="A76" s="7" t="s">
        <v>96</v>
      </c>
      <c r="B76" s="7">
        <v>2003</v>
      </c>
      <c r="C76" s="7" t="s">
        <v>20</v>
      </c>
      <c r="D76" s="7">
        <v>15</v>
      </c>
      <c r="E76" s="7">
        <v>0</v>
      </c>
      <c r="F76" s="7">
        <v>1252.4100000000001</v>
      </c>
      <c r="G76" s="7" t="s">
        <v>11</v>
      </c>
      <c r="H76" s="7" t="s">
        <v>12</v>
      </c>
      <c r="I76" s="7" t="s">
        <v>42</v>
      </c>
    </row>
    <row r="77" spans="1:9" x14ac:dyDescent="0.25">
      <c r="A77" s="7" t="s">
        <v>97</v>
      </c>
      <c r="B77" s="7">
        <v>1997</v>
      </c>
      <c r="C77" s="7" t="s">
        <v>15</v>
      </c>
      <c r="D77" s="7">
        <v>4</v>
      </c>
      <c r="E77" s="7">
        <v>0</v>
      </c>
      <c r="F77" s="7">
        <v>1253</v>
      </c>
      <c r="G77" s="7" t="s">
        <v>11</v>
      </c>
      <c r="H77" s="7" t="s">
        <v>11</v>
      </c>
      <c r="I77" s="7" t="s">
        <v>13</v>
      </c>
    </row>
    <row r="78" spans="1:9" x14ac:dyDescent="0.25">
      <c r="A78" s="7" t="s">
        <v>98</v>
      </c>
      <c r="B78" s="7">
        <v>2003</v>
      </c>
      <c r="C78" s="7" t="s">
        <v>30</v>
      </c>
      <c r="D78" s="7">
        <v>10</v>
      </c>
      <c r="E78" s="7">
        <v>0</v>
      </c>
      <c r="F78" s="7">
        <v>1253.94</v>
      </c>
      <c r="G78" s="7" t="s">
        <v>11</v>
      </c>
      <c r="H78" s="7" t="s">
        <v>11</v>
      </c>
      <c r="I78" s="7" t="s">
        <v>42</v>
      </c>
    </row>
    <row r="79" spans="1:9" x14ac:dyDescent="0.25">
      <c r="A79" s="7" t="s">
        <v>99</v>
      </c>
      <c r="B79" s="7">
        <v>2003</v>
      </c>
      <c r="C79" s="7" t="s">
        <v>37</v>
      </c>
      <c r="D79" s="7">
        <v>13</v>
      </c>
      <c r="E79" s="7">
        <v>0</v>
      </c>
      <c r="F79" s="7">
        <v>1256.3</v>
      </c>
      <c r="G79" s="7" t="s">
        <v>11</v>
      </c>
      <c r="H79" s="7" t="s">
        <v>12</v>
      </c>
      <c r="I79" s="7" t="s">
        <v>42</v>
      </c>
    </row>
    <row r="80" spans="1:9" x14ac:dyDescent="0.25">
      <c r="A80" s="7" t="s">
        <v>100</v>
      </c>
      <c r="B80" s="7">
        <v>2003</v>
      </c>
      <c r="C80" s="7" t="s">
        <v>37</v>
      </c>
      <c r="D80" s="7">
        <v>30</v>
      </c>
      <c r="E80" s="7">
        <v>0</v>
      </c>
      <c r="F80" s="7">
        <v>1261.44</v>
      </c>
      <c r="G80" s="7" t="s">
        <v>11</v>
      </c>
      <c r="H80" s="7" t="s">
        <v>12</v>
      </c>
      <c r="I80" s="7" t="s">
        <v>42</v>
      </c>
    </row>
    <row r="81" spans="1:9" x14ac:dyDescent="0.25">
      <c r="A81" s="7" t="s">
        <v>101</v>
      </c>
      <c r="B81" s="7">
        <v>2003</v>
      </c>
      <c r="C81" s="7" t="s">
        <v>35</v>
      </c>
      <c r="D81" s="7">
        <v>15</v>
      </c>
      <c r="E81" s="7">
        <v>0</v>
      </c>
      <c r="F81" s="7">
        <v>1261.8599999999999</v>
      </c>
      <c r="G81" s="7" t="s">
        <v>11</v>
      </c>
      <c r="H81" s="7" t="s">
        <v>12</v>
      </c>
      <c r="I81" s="7" t="s">
        <v>42</v>
      </c>
    </row>
    <row r="82" spans="1:9" x14ac:dyDescent="0.25">
      <c r="A82" s="7" t="s">
        <v>102</v>
      </c>
      <c r="B82" s="7">
        <v>2003</v>
      </c>
      <c r="C82" s="7" t="s">
        <v>15</v>
      </c>
      <c r="D82" s="7">
        <v>21</v>
      </c>
      <c r="E82" s="7">
        <v>0</v>
      </c>
      <c r="F82" s="7">
        <v>1263.25</v>
      </c>
      <c r="G82" s="7" t="s">
        <v>11</v>
      </c>
      <c r="H82" s="7" t="s">
        <v>12</v>
      </c>
      <c r="I82" s="7" t="s">
        <v>42</v>
      </c>
    </row>
    <row r="83" spans="1:9" x14ac:dyDescent="0.25">
      <c r="A83" s="7" t="s">
        <v>103</v>
      </c>
      <c r="B83" s="7">
        <v>2002</v>
      </c>
      <c r="C83" s="7" t="s">
        <v>30</v>
      </c>
      <c r="D83" s="7">
        <v>4</v>
      </c>
      <c r="E83" s="7">
        <v>0</v>
      </c>
      <c r="F83" s="7">
        <v>1267</v>
      </c>
      <c r="G83" s="7" t="s">
        <v>11</v>
      </c>
      <c r="H83" s="7" t="s">
        <v>16</v>
      </c>
      <c r="I83" s="7" t="s">
        <v>13</v>
      </c>
    </row>
    <row r="84" spans="1:9" x14ac:dyDescent="0.25">
      <c r="A84" s="7" t="s">
        <v>104</v>
      </c>
      <c r="B84" s="7">
        <v>1997</v>
      </c>
      <c r="C84" s="7" t="s">
        <v>37</v>
      </c>
      <c r="D84" s="7">
        <v>26</v>
      </c>
      <c r="E84" s="7">
        <v>0</v>
      </c>
      <c r="F84" s="7">
        <v>1276</v>
      </c>
      <c r="G84" s="7" t="s">
        <v>11</v>
      </c>
      <c r="H84" s="7" t="s">
        <v>11</v>
      </c>
      <c r="I84" s="7" t="s">
        <v>23</v>
      </c>
    </row>
    <row r="85" spans="1:9" x14ac:dyDescent="0.25">
      <c r="A85" s="7" t="s">
        <v>105</v>
      </c>
      <c r="B85" s="7">
        <v>2004</v>
      </c>
      <c r="C85" s="7" t="s">
        <v>20</v>
      </c>
      <c r="D85" s="7">
        <v>30</v>
      </c>
      <c r="E85" s="7">
        <v>0</v>
      </c>
      <c r="F85" s="7">
        <v>1283</v>
      </c>
      <c r="G85" s="7" t="s">
        <v>11</v>
      </c>
      <c r="H85" s="7" t="s">
        <v>16</v>
      </c>
      <c r="I85" s="7" t="s">
        <v>13</v>
      </c>
    </row>
    <row r="86" spans="1:9" x14ac:dyDescent="0.25">
      <c r="A86" s="7" t="s">
        <v>106</v>
      </c>
      <c r="B86" s="7">
        <v>2004</v>
      </c>
      <c r="C86" s="7" t="s">
        <v>10</v>
      </c>
      <c r="D86" s="7">
        <v>28</v>
      </c>
      <c r="E86" s="7">
        <v>0</v>
      </c>
      <c r="F86" s="7">
        <v>1285</v>
      </c>
      <c r="G86" s="7" t="s">
        <v>11</v>
      </c>
      <c r="H86" s="7" t="s">
        <v>12</v>
      </c>
      <c r="I86" s="7" t="s">
        <v>13</v>
      </c>
    </row>
    <row r="87" spans="1:9" x14ac:dyDescent="0.25">
      <c r="A87" s="7" t="s">
        <v>107</v>
      </c>
      <c r="B87" s="7">
        <v>2000</v>
      </c>
      <c r="C87" s="7" t="s">
        <v>18</v>
      </c>
      <c r="D87" s="7">
        <v>26</v>
      </c>
      <c r="E87" s="7">
        <v>0</v>
      </c>
      <c r="F87" s="7">
        <v>1286</v>
      </c>
      <c r="G87" s="7" t="s">
        <v>11</v>
      </c>
      <c r="H87" s="7" t="s">
        <v>11</v>
      </c>
      <c r="I87" s="7" t="s">
        <v>13</v>
      </c>
    </row>
    <row r="88" spans="1:9" x14ac:dyDescent="0.25">
      <c r="A88" s="7" t="s">
        <v>108</v>
      </c>
      <c r="B88" s="7">
        <v>1998</v>
      </c>
      <c r="C88" s="7" t="s">
        <v>18</v>
      </c>
      <c r="D88" s="7">
        <v>4</v>
      </c>
      <c r="E88" s="7">
        <v>0</v>
      </c>
      <c r="F88" s="7">
        <v>1290.93</v>
      </c>
      <c r="G88" s="7" t="s">
        <v>11</v>
      </c>
      <c r="H88" s="7" t="s">
        <v>11</v>
      </c>
      <c r="I88" s="7" t="s">
        <v>13</v>
      </c>
    </row>
    <row r="89" spans="1:9" x14ac:dyDescent="0.25">
      <c r="A89" s="7" t="s">
        <v>109</v>
      </c>
      <c r="B89" s="7">
        <v>2001</v>
      </c>
      <c r="C89" s="7" t="s">
        <v>15</v>
      </c>
      <c r="D89" s="7">
        <v>29</v>
      </c>
      <c r="E89" s="7">
        <v>0</v>
      </c>
      <c r="F89" s="7">
        <v>1293</v>
      </c>
      <c r="G89" s="7" t="s">
        <v>11</v>
      </c>
      <c r="H89" s="7" t="s">
        <v>12</v>
      </c>
      <c r="I89" s="7" t="s">
        <v>23</v>
      </c>
    </row>
    <row r="90" spans="1:9" x14ac:dyDescent="0.25">
      <c r="A90" s="7" t="s">
        <v>110</v>
      </c>
      <c r="B90" s="7">
        <v>2002</v>
      </c>
      <c r="C90" s="7" t="s">
        <v>30</v>
      </c>
      <c r="D90" s="7">
        <v>10</v>
      </c>
      <c r="E90" s="7">
        <v>0</v>
      </c>
      <c r="F90" s="7">
        <v>1304</v>
      </c>
      <c r="G90" s="7" t="s">
        <v>11</v>
      </c>
      <c r="H90" s="7" t="s">
        <v>11</v>
      </c>
      <c r="I90" s="7" t="s">
        <v>23</v>
      </c>
    </row>
    <row r="91" spans="1:9" x14ac:dyDescent="0.25">
      <c r="A91" s="7" t="s">
        <v>111</v>
      </c>
      <c r="B91" s="7">
        <v>1999</v>
      </c>
      <c r="C91" s="7" t="s">
        <v>30</v>
      </c>
      <c r="D91" s="7">
        <v>2</v>
      </c>
      <c r="E91" s="7">
        <v>0</v>
      </c>
      <c r="F91" s="7">
        <v>1304</v>
      </c>
      <c r="G91" s="7" t="s">
        <v>11</v>
      </c>
      <c r="H91" s="7" t="s">
        <v>11</v>
      </c>
      <c r="I91" s="7" t="s">
        <v>13</v>
      </c>
    </row>
    <row r="92" spans="1:9" x14ac:dyDescent="0.25">
      <c r="A92" s="7" t="s">
        <v>112</v>
      </c>
      <c r="B92" s="7">
        <v>2002</v>
      </c>
      <c r="C92" s="7" t="s">
        <v>37</v>
      </c>
      <c r="D92" s="7">
        <v>13</v>
      </c>
      <c r="E92" s="7">
        <v>0</v>
      </c>
      <c r="F92" s="7">
        <v>1315</v>
      </c>
      <c r="G92" s="7" t="s">
        <v>11</v>
      </c>
      <c r="H92" s="7" t="s">
        <v>11</v>
      </c>
      <c r="I92" s="7" t="s">
        <v>13</v>
      </c>
    </row>
    <row r="93" spans="1:9" x14ac:dyDescent="0.25">
      <c r="A93" s="7" t="s">
        <v>113</v>
      </c>
      <c r="B93" s="7">
        <v>1999</v>
      </c>
      <c r="C93" s="7" t="s">
        <v>37</v>
      </c>
      <c r="D93" s="7">
        <v>14</v>
      </c>
      <c r="E93" s="7">
        <v>0</v>
      </c>
      <c r="F93" s="7">
        <v>1329.17</v>
      </c>
      <c r="G93" s="7" t="s">
        <v>11</v>
      </c>
      <c r="H93" s="7" t="s">
        <v>12</v>
      </c>
      <c r="I93" s="7" t="s">
        <v>13</v>
      </c>
    </row>
    <row r="94" spans="1:9" x14ac:dyDescent="0.25">
      <c r="A94" s="7" t="s">
        <v>114</v>
      </c>
      <c r="B94" s="7">
        <v>1998</v>
      </c>
      <c r="C94" s="7" t="s">
        <v>10</v>
      </c>
      <c r="D94" s="7">
        <v>12</v>
      </c>
      <c r="E94" s="7">
        <v>0</v>
      </c>
      <c r="F94" s="7">
        <v>1332.61</v>
      </c>
      <c r="G94" s="7" t="s">
        <v>11</v>
      </c>
      <c r="H94" s="7" t="s">
        <v>12</v>
      </c>
      <c r="I94" s="7" t="s">
        <v>13</v>
      </c>
    </row>
    <row r="95" spans="1:9" x14ac:dyDescent="0.25">
      <c r="A95" s="7" t="s">
        <v>115</v>
      </c>
      <c r="B95" s="7">
        <v>1995</v>
      </c>
      <c r="C95" s="7" t="s">
        <v>10</v>
      </c>
      <c r="D95" s="7">
        <v>30</v>
      </c>
      <c r="E95" s="7">
        <v>0</v>
      </c>
      <c r="F95" s="7">
        <v>1338</v>
      </c>
      <c r="G95" s="7" t="s">
        <v>11</v>
      </c>
      <c r="H95" s="7" t="s">
        <v>12</v>
      </c>
      <c r="I95" s="7" t="s">
        <v>23</v>
      </c>
    </row>
    <row r="96" spans="1:9" x14ac:dyDescent="0.25">
      <c r="A96" s="7" t="s">
        <v>116</v>
      </c>
      <c r="B96" s="7">
        <v>1997</v>
      </c>
      <c r="C96" s="7" t="s">
        <v>15</v>
      </c>
      <c r="D96" s="7">
        <v>7</v>
      </c>
      <c r="E96" s="7">
        <v>0</v>
      </c>
      <c r="F96" s="7">
        <v>1341.16</v>
      </c>
      <c r="G96" s="7" t="s">
        <v>11</v>
      </c>
      <c r="H96" s="7" t="s">
        <v>11</v>
      </c>
      <c r="I96" s="7" t="s">
        <v>23</v>
      </c>
    </row>
    <row r="97" spans="1:9" x14ac:dyDescent="0.25">
      <c r="A97" s="7" t="s">
        <v>117</v>
      </c>
      <c r="B97" s="7">
        <v>1998</v>
      </c>
      <c r="C97" s="7" t="s">
        <v>30</v>
      </c>
      <c r="D97" s="7">
        <v>3</v>
      </c>
      <c r="E97" s="7">
        <v>0</v>
      </c>
      <c r="F97" s="7">
        <v>1359</v>
      </c>
      <c r="G97" s="7" t="s">
        <v>11</v>
      </c>
      <c r="H97" s="7" t="s">
        <v>16</v>
      </c>
      <c r="I97" s="7" t="s">
        <v>13</v>
      </c>
    </row>
    <row r="98" spans="1:9" x14ac:dyDescent="0.25">
      <c r="A98" s="7" t="s">
        <v>118</v>
      </c>
      <c r="B98" s="7">
        <v>2002</v>
      </c>
      <c r="C98" s="7" t="s">
        <v>35</v>
      </c>
      <c r="D98" s="7">
        <v>15</v>
      </c>
      <c r="E98" s="7">
        <v>0</v>
      </c>
      <c r="F98" s="7">
        <v>1382</v>
      </c>
      <c r="G98" s="7" t="s">
        <v>11</v>
      </c>
      <c r="H98" s="7" t="s">
        <v>16</v>
      </c>
      <c r="I98" s="7" t="s">
        <v>13</v>
      </c>
    </row>
    <row r="99" spans="1:9" x14ac:dyDescent="0.25">
      <c r="A99" s="7" t="s">
        <v>119</v>
      </c>
      <c r="B99" s="7">
        <v>1999</v>
      </c>
      <c r="C99" s="7" t="s">
        <v>10</v>
      </c>
      <c r="D99" s="7">
        <v>6</v>
      </c>
      <c r="E99" s="7">
        <v>0</v>
      </c>
      <c r="F99" s="7">
        <v>1389</v>
      </c>
      <c r="G99" s="7" t="s">
        <v>11</v>
      </c>
      <c r="H99" s="7" t="s">
        <v>11</v>
      </c>
      <c r="I99" s="7" t="s">
        <v>13</v>
      </c>
    </row>
    <row r="100" spans="1:9" x14ac:dyDescent="0.25">
      <c r="A100" s="7" t="s">
        <v>120</v>
      </c>
      <c r="B100" s="7">
        <v>2002</v>
      </c>
      <c r="C100" s="7" t="s">
        <v>15</v>
      </c>
      <c r="D100" s="7">
        <v>14</v>
      </c>
      <c r="E100" s="7">
        <v>0</v>
      </c>
      <c r="F100" s="7">
        <v>1390</v>
      </c>
      <c r="G100" s="7" t="s">
        <v>11</v>
      </c>
      <c r="H100" s="7" t="s">
        <v>11</v>
      </c>
      <c r="I100" s="7" t="s">
        <v>13</v>
      </c>
    </row>
    <row r="101" spans="1:9" x14ac:dyDescent="0.25">
      <c r="A101" s="7" t="s">
        <v>121</v>
      </c>
      <c r="B101" s="7">
        <v>2002</v>
      </c>
      <c r="C101" s="7" t="s">
        <v>30</v>
      </c>
      <c r="D101" s="7">
        <v>22</v>
      </c>
      <c r="E101" s="7">
        <v>0</v>
      </c>
      <c r="F101" s="7">
        <v>1391.53</v>
      </c>
      <c r="G101" s="7" t="s">
        <v>11</v>
      </c>
      <c r="H101" s="7" t="s">
        <v>16</v>
      </c>
      <c r="I101" s="7" t="s">
        <v>13</v>
      </c>
    </row>
    <row r="102" spans="1:9" x14ac:dyDescent="0.25">
      <c r="A102" s="7" t="s">
        <v>122</v>
      </c>
      <c r="B102" s="7">
        <v>1998</v>
      </c>
      <c r="C102" s="7" t="s">
        <v>20</v>
      </c>
      <c r="D102" s="7">
        <v>5</v>
      </c>
      <c r="E102" s="7">
        <v>0</v>
      </c>
      <c r="F102" s="7">
        <v>1400.44</v>
      </c>
      <c r="G102" s="7" t="s">
        <v>11</v>
      </c>
      <c r="H102" s="7" t="s">
        <v>11</v>
      </c>
      <c r="I102" s="7" t="s">
        <v>13</v>
      </c>
    </row>
    <row r="103" spans="1:9" x14ac:dyDescent="0.25">
      <c r="A103" s="7" t="s">
        <v>123</v>
      </c>
      <c r="B103" s="7">
        <v>1997</v>
      </c>
      <c r="C103" s="7" t="s">
        <v>37</v>
      </c>
      <c r="D103" s="7">
        <v>27</v>
      </c>
      <c r="E103" s="7">
        <v>0</v>
      </c>
      <c r="F103" s="7">
        <v>1402</v>
      </c>
      <c r="G103" s="7" t="s">
        <v>11</v>
      </c>
      <c r="H103" s="7" t="s">
        <v>12</v>
      </c>
      <c r="I103" s="7" t="s">
        <v>42</v>
      </c>
    </row>
    <row r="104" spans="1:9" x14ac:dyDescent="0.25">
      <c r="A104" s="7" t="s">
        <v>124</v>
      </c>
      <c r="B104" s="7">
        <v>1996</v>
      </c>
      <c r="C104" s="7" t="s">
        <v>18</v>
      </c>
      <c r="D104" s="7">
        <v>23</v>
      </c>
      <c r="E104" s="7">
        <v>0</v>
      </c>
      <c r="F104" s="7">
        <v>1417</v>
      </c>
      <c r="G104" s="7" t="s">
        <v>11</v>
      </c>
      <c r="H104" s="7" t="s">
        <v>12</v>
      </c>
      <c r="I104" s="7" t="s">
        <v>13</v>
      </c>
    </row>
    <row r="105" spans="1:9" x14ac:dyDescent="0.25">
      <c r="A105" s="7" t="s">
        <v>125</v>
      </c>
      <c r="B105" s="7">
        <v>2001</v>
      </c>
      <c r="C105" s="7" t="s">
        <v>35</v>
      </c>
      <c r="D105" s="7">
        <v>23</v>
      </c>
      <c r="E105" s="7">
        <v>0</v>
      </c>
      <c r="F105" s="7">
        <v>1421</v>
      </c>
      <c r="G105" s="7" t="s">
        <v>11</v>
      </c>
      <c r="H105" s="7" t="s">
        <v>11</v>
      </c>
      <c r="I105" s="7" t="s">
        <v>13</v>
      </c>
    </row>
    <row r="106" spans="1:9" x14ac:dyDescent="0.25">
      <c r="A106" s="7" t="s">
        <v>126</v>
      </c>
      <c r="B106" s="7">
        <v>1997</v>
      </c>
      <c r="C106" s="7" t="s">
        <v>30</v>
      </c>
      <c r="D106" s="7">
        <v>5</v>
      </c>
      <c r="E106" s="7">
        <v>0</v>
      </c>
      <c r="F106" s="7">
        <v>1422</v>
      </c>
      <c r="G106" s="7" t="s">
        <v>11</v>
      </c>
      <c r="H106" s="7" t="s">
        <v>11</v>
      </c>
      <c r="I106" s="7" t="s">
        <v>13</v>
      </c>
    </row>
    <row r="107" spans="1:9" x14ac:dyDescent="0.25">
      <c r="A107" s="7" t="s">
        <v>127</v>
      </c>
      <c r="B107" s="7">
        <v>2000</v>
      </c>
      <c r="C107" s="7" t="s">
        <v>20</v>
      </c>
      <c r="D107" s="7">
        <v>1</v>
      </c>
      <c r="E107" s="7">
        <v>0</v>
      </c>
      <c r="F107" s="7">
        <v>1438</v>
      </c>
      <c r="G107" s="7" t="s">
        <v>11</v>
      </c>
      <c r="H107" s="7" t="s">
        <v>11</v>
      </c>
      <c r="I107" s="7" t="s">
        <v>13</v>
      </c>
    </row>
    <row r="108" spans="1:9" x14ac:dyDescent="0.25">
      <c r="A108" s="7" t="s">
        <v>128</v>
      </c>
      <c r="B108" s="7">
        <v>1997</v>
      </c>
      <c r="C108" s="7" t="s">
        <v>18</v>
      </c>
      <c r="D108" s="7">
        <v>19</v>
      </c>
      <c r="E108" s="7">
        <v>0</v>
      </c>
      <c r="F108" s="7">
        <v>1445</v>
      </c>
      <c r="G108" s="7" t="s">
        <v>11</v>
      </c>
      <c r="H108" s="7" t="s">
        <v>16</v>
      </c>
      <c r="I108" s="7" t="s">
        <v>13</v>
      </c>
    </row>
    <row r="109" spans="1:9" x14ac:dyDescent="0.25">
      <c r="A109" s="7" t="s">
        <v>129</v>
      </c>
      <c r="B109" s="7">
        <v>2003</v>
      </c>
      <c r="C109" s="7" t="s">
        <v>18</v>
      </c>
      <c r="D109" s="7">
        <v>20</v>
      </c>
      <c r="E109" s="7">
        <v>0</v>
      </c>
      <c r="F109" s="7">
        <v>1467</v>
      </c>
      <c r="G109" s="7" t="s">
        <v>11</v>
      </c>
      <c r="H109" s="7" t="s">
        <v>11</v>
      </c>
      <c r="I109" s="7" t="s">
        <v>13</v>
      </c>
    </row>
    <row r="110" spans="1:9" x14ac:dyDescent="0.25">
      <c r="A110" s="7" t="s">
        <v>130</v>
      </c>
      <c r="B110" s="7">
        <v>1998</v>
      </c>
      <c r="C110" s="7" t="s">
        <v>30</v>
      </c>
      <c r="D110" s="7">
        <v>7</v>
      </c>
      <c r="E110" s="7">
        <v>0</v>
      </c>
      <c r="F110" s="7">
        <v>1477</v>
      </c>
      <c r="G110" s="7" t="s">
        <v>11</v>
      </c>
      <c r="H110" s="7" t="s">
        <v>16</v>
      </c>
      <c r="I110" s="7" t="s">
        <v>13</v>
      </c>
    </row>
    <row r="111" spans="1:9" x14ac:dyDescent="0.25">
      <c r="A111" s="7" t="s">
        <v>131</v>
      </c>
      <c r="B111" s="7">
        <v>1997</v>
      </c>
      <c r="C111" s="7" t="s">
        <v>18</v>
      </c>
      <c r="D111" s="7">
        <v>9</v>
      </c>
      <c r="E111" s="7">
        <v>0</v>
      </c>
      <c r="F111" s="7">
        <v>1481</v>
      </c>
      <c r="G111" s="7" t="s">
        <v>11</v>
      </c>
      <c r="H111" s="7" t="s">
        <v>16</v>
      </c>
      <c r="I111" s="7" t="s">
        <v>23</v>
      </c>
    </row>
    <row r="112" spans="1:9" x14ac:dyDescent="0.25">
      <c r="A112" s="7" t="s">
        <v>132</v>
      </c>
      <c r="B112" s="7">
        <v>1995</v>
      </c>
      <c r="C112" s="7" t="s">
        <v>37</v>
      </c>
      <c r="D112" s="7">
        <v>7</v>
      </c>
      <c r="E112" s="7">
        <v>0</v>
      </c>
      <c r="F112" s="7">
        <v>1493</v>
      </c>
      <c r="G112" s="7" t="s">
        <v>11</v>
      </c>
      <c r="H112" s="7" t="s">
        <v>12</v>
      </c>
      <c r="I112" s="7" t="s">
        <v>13</v>
      </c>
    </row>
    <row r="113" spans="1:9" x14ac:dyDescent="0.25">
      <c r="A113" s="7" t="s">
        <v>133</v>
      </c>
      <c r="B113" s="7">
        <v>1998</v>
      </c>
      <c r="C113" s="7" t="s">
        <v>18</v>
      </c>
      <c r="D113" s="7">
        <v>19</v>
      </c>
      <c r="E113" s="7">
        <v>0</v>
      </c>
      <c r="F113" s="7">
        <v>1497</v>
      </c>
      <c r="G113" s="7" t="s">
        <v>11</v>
      </c>
      <c r="H113" s="7" t="s">
        <v>11</v>
      </c>
      <c r="I113" s="7" t="s">
        <v>13</v>
      </c>
    </row>
    <row r="114" spans="1:9" x14ac:dyDescent="0.25">
      <c r="A114" s="7" t="s">
        <v>134</v>
      </c>
      <c r="B114" s="7">
        <v>2001</v>
      </c>
      <c r="C114" s="7" t="s">
        <v>35</v>
      </c>
      <c r="D114" s="7">
        <v>25</v>
      </c>
      <c r="E114" s="7">
        <v>0</v>
      </c>
      <c r="F114" s="7">
        <v>1515.34</v>
      </c>
      <c r="G114" s="7" t="s">
        <v>11</v>
      </c>
      <c r="H114" s="7" t="s">
        <v>12</v>
      </c>
      <c r="I114" s="7" t="s">
        <v>13</v>
      </c>
    </row>
    <row r="115" spans="1:9" x14ac:dyDescent="0.25">
      <c r="A115" s="7" t="s">
        <v>135</v>
      </c>
      <c r="B115" s="7">
        <v>2001</v>
      </c>
      <c r="C115" s="7" t="s">
        <v>10</v>
      </c>
      <c r="D115" s="7">
        <v>7</v>
      </c>
      <c r="E115" s="7">
        <v>0</v>
      </c>
      <c r="F115" s="7">
        <v>1526.31</v>
      </c>
      <c r="G115" s="7" t="s">
        <v>11</v>
      </c>
      <c r="H115" s="7" t="s">
        <v>12</v>
      </c>
      <c r="I115" s="7" t="s">
        <v>42</v>
      </c>
    </row>
    <row r="116" spans="1:9" x14ac:dyDescent="0.25">
      <c r="A116" s="7" t="s">
        <v>136</v>
      </c>
      <c r="B116" s="7">
        <v>2001</v>
      </c>
      <c r="C116" s="7" t="s">
        <v>18</v>
      </c>
      <c r="D116" s="7">
        <v>2</v>
      </c>
      <c r="E116" s="7">
        <v>0</v>
      </c>
      <c r="F116" s="7">
        <v>1532.47</v>
      </c>
      <c r="G116" s="7" t="s">
        <v>11</v>
      </c>
      <c r="H116" s="7" t="s">
        <v>11</v>
      </c>
      <c r="I116" s="7" t="s">
        <v>13</v>
      </c>
    </row>
    <row r="117" spans="1:9" x14ac:dyDescent="0.25">
      <c r="A117" s="7" t="s">
        <v>137</v>
      </c>
      <c r="B117" s="7">
        <v>2001</v>
      </c>
      <c r="C117" s="7" t="s">
        <v>30</v>
      </c>
      <c r="D117" s="7">
        <v>5</v>
      </c>
      <c r="E117" s="7">
        <v>0</v>
      </c>
      <c r="F117" s="7">
        <v>1534.3</v>
      </c>
      <c r="G117" s="7" t="s">
        <v>11</v>
      </c>
      <c r="H117" s="7" t="s">
        <v>11</v>
      </c>
      <c r="I117" s="7" t="s">
        <v>13</v>
      </c>
    </row>
    <row r="118" spans="1:9" x14ac:dyDescent="0.25">
      <c r="A118" s="7" t="s">
        <v>138</v>
      </c>
      <c r="B118" s="7">
        <v>1992</v>
      </c>
      <c r="C118" s="7" t="s">
        <v>20</v>
      </c>
      <c r="D118" s="7">
        <v>22</v>
      </c>
      <c r="E118" s="7">
        <v>0</v>
      </c>
      <c r="F118" s="7">
        <v>1566.88</v>
      </c>
      <c r="G118" s="7" t="s">
        <v>11</v>
      </c>
      <c r="H118" s="7" t="s">
        <v>16</v>
      </c>
      <c r="I118" s="7" t="s">
        <v>13</v>
      </c>
    </row>
    <row r="119" spans="1:9" x14ac:dyDescent="0.25">
      <c r="A119" s="7" t="s">
        <v>139</v>
      </c>
      <c r="B119" s="7">
        <v>2004</v>
      </c>
      <c r="C119" s="7" t="s">
        <v>15</v>
      </c>
      <c r="D119" s="7">
        <v>19</v>
      </c>
      <c r="E119" s="7">
        <v>0</v>
      </c>
      <c r="F119" s="7">
        <v>1607.51</v>
      </c>
      <c r="G119" s="7" t="s">
        <v>11</v>
      </c>
      <c r="H119" s="7" t="s">
        <v>12</v>
      </c>
      <c r="I119" s="7" t="s">
        <v>13</v>
      </c>
    </row>
    <row r="120" spans="1:9" x14ac:dyDescent="0.25">
      <c r="A120" s="7" t="s">
        <v>140</v>
      </c>
      <c r="B120" s="7">
        <v>2004</v>
      </c>
      <c r="C120" s="7" t="s">
        <v>10</v>
      </c>
      <c r="D120" s="7">
        <v>22</v>
      </c>
      <c r="E120" s="7">
        <v>0</v>
      </c>
      <c r="F120" s="7">
        <v>1615.77</v>
      </c>
      <c r="G120" s="7" t="s">
        <v>11</v>
      </c>
      <c r="H120" s="7" t="s">
        <v>16</v>
      </c>
      <c r="I120" s="7" t="s">
        <v>13</v>
      </c>
    </row>
    <row r="121" spans="1:9" x14ac:dyDescent="0.25">
      <c r="A121" s="7" t="s">
        <v>141</v>
      </c>
      <c r="B121" s="7">
        <v>1995</v>
      </c>
      <c r="C121" s="7" t="s">
        <v>35</v>
      </c>
      <c r="D121" s="7">
        <v>5</v>
      </c>
      <c r="E121" s="7">
        <v>0</v>
      </c>
      <c r="F121" s="7">
        <v>1617.16</v>
      </c>
      <c r="G121" s="7" t="s">
        <v>11</v>
      </c>
      <c r="H121" s="7" t="s">
        <v>16</v>
      </c>
      <c r="I121" s="7" t="s">
        <v>13</v>
      </c>
    </row>
    <row r="122" spans="1:9" x14ac:dyDescent="0.25">
      <c r="A122" s="7" t="s">
        <v>142</v>
      </c>
      <c r="B122" s="7">
        <v>2003</v>
      </c>
      <c r="C122" s="7" t="s">
        <v>20</v>
      </c>
      <c r="D122" s="7">
        <v>14</v>
      </c>
      <c r="E122" s="7">
        <v>0</v>
      </c>
      <c r="F122" s="7">
        <v>1621.34</v>
      </c>
      <c r="G122" s="7" t="s">
        <v>11</v>
      </c>
      <c r="H122" s="7" t="s">
        <v>11</v>
      </c>
      <c r="I122" s="7" t="s">
        <v>23</v>
      </c>
    </row>
    <row r="123" spans="1:9" x14ac:dyDescent="0.25">
      <c r="A123" s="7" t="s">
        <v>143</v>
      </c>
      <c r="B123" s="7">
        <v>2004</v>
      </c>
      <c r="C123" s="7" t="s">
        <v>35</v>
      </c>
      <c r="D123" s="7">
        <v>21</v>
      </c>
      <c r="E123" s="7">
        <v>0</v>
      </c>
      <c r="F123" s="7">
        <v>1621.88</v>
      </c>
      <c r="G123" s="7" t="s">
        <v>11</v>
      </c>
      <c r="H123" s="7" t="s">
        <v>11</v>
      </c>
      <c r="I123" s="7" t="s">
        <v>13</v>
      </c>
    </row>
    <row r="124" spans="1:9" x14ac:dyDescent="0.25">
      <c r="A124" s="7" t="s">
        <v>144</v>
      </c>
      <c r="B124" s="7">
        <v>2004</v>
      </c>
      <c r="C124" s="7" t="s">
        <v>10</v>
      </c>
      <c r="D124" s="7">
        <v>25</v>
      </c>
      <c r="E124" s="7">
        <v>0</v>
      </c>
      <c r="F124" s="7">
        <v>1622.19</v>
      </c>
      <c r="G124" s="7" t="s">
        <v>11</v>
      </c>
      <c r="H124" s="7" t="s">
        <v>16</v>
      </c>
      <c r="I124" s="7" t="s">
        <v>13</v>
      </c>
    </row>
    <row r="125" spans="1:9" x14ac:dyDescent="0.25">
      <c r="A125" s="7" t="s">
        <v>145</v>
      </c>
      <c r="B125" s="7">
        <v>2003</v>
      </c>
      <c r="C125" s="7" t="s">
        <v>20</v>
      </c>
      <c r="D125" s="7">
        <v>9</v>
      </c>
      <c r="E125" s="7">
        <v>0</v>
      </c>
      <c r="F125" s="7">
        <v>1625.43</v>
      </c>
      <c r="G125" s="7" t="s">
        <v>11</v>
      </c>
      <c r="H125" s="7" t="s">
        <v>12</v>
      </c>
      <c r="I125" s="7" t="s">
        <v>23</v>
      </c>
    </row>
    <row r="126" spans="1:9" x14ac:dyDescent="0.25">
      <c r="A126" s="7" t="s">
        <v>146</v>
      </c>
      <c r="B126" s="7">
        <v>2003</v>
      </c>
      <c r="C126" s="7" t="s">
        <v>30</v>
      </c>
      <c r="D126" s="7">
        <v>4</v>
      </c>
      <c r="E126" s="7">
        <v>0</v>
      </c>
      <c r="F126" s="7">
        <v>1627.28</v>
      </c>
      <c r="G126" s="7" t="s">
        <v>11</v>
      </c>
      <c r="H126" s="7" t="s">
        <v>11</v>
      </c>
      <c r="I126" s="7" t="s">
        <v>23</v>
      </c>
    </row>
    <row r="127" spans="1:9" x14ac:dyDescent="0.25">
      <c r="A127" s="7" t="s">
        <v>147</v>
      </c>
      <c r="B127" s="7">
        <v>2003</v>
      </c>
      <c r="C127" s="7" t="s">
        <v>10</v>
      </c>
      <c r="D127" s="7">
        <v>17</v>
      </c>
      <c r="E127" s="7">
        <v>0</v>
      </c>
      <c r="F127" s="7">
        <v>1628.47</v>
      </c>
      <c r="G127" s="7" t="s">
        <v>11</v>
      </c>
      <c r="H127" s="7" t="s">
        <v>16</v>
      </c>
      <c r="I127" s="7" t="s">
        <v>23</v>
      </c>
    </row>
    <row r="128" spans="1:9" x14ac:dyDescent="0.25">
      <c r="A128" s="7" t="s">
        <v>148</v>
      </c>
      <c r="B128" s="7">
        <v>2004</v>
      </c>
      <c r="C128" s="7" t="s">
        <v>37</v>
      </c>
      <c r="D128" s="7">
        <v>4</v>
      </c>
      <c r="E128" s="7">
        <v>0</v>
      </c>
      <c r="F128" s="7">
        <v>1629.83</v>
      </c>
      <c r="G128" s="7" t="s">
        <v>11</v>
      </c>
      <c r="H128" s="7" t="s">
        <v>11</v>
      </c>
      <c r="I128" s="7" t="s">
        <v>13</v>
      </c>
    </row>
    <row r="129" spans="1:9" x14ac:dyDescent="0.25">
      <c r="A129" s="7" t="s">
        <v>149</v>
      </c>
      <c r="B129" s="7">
        <v>2004</v>
      </c>
      <c r="C129" s="7" t="s">
        <v>30</v>
      </c>
      <c r="D129" s="7">
        <v>5</v>
      </c>
      <c r="E129" s="7">
        <v>0</v>
      </c>
      <c r="F129" s="7">
        <v>1631.67</v>
      </c>
      <c r="G129" s="7" t="s">
        <v>11</v>
      </c>
      <c r="H129" s="7" t="s">
        <v>12</v>
      </c>
      <c r="I129" s="7" t="s">
        <v>13</v>
      </c>
    </row>
    <row r="130" spans="1:9" x14ac:dyDescent="0.25">
      <c r="A130" s="7" t="s">
        <v>150</v>
      </c>
      <c r="B130" s="7">
        <v>2004</v>
      </c>
      <c r="C130" s="7" t="s">
        <v>10</v>
      </c>
      <c r="D130" s="7">
        <v>9</v>
      </c>
      <c r="E130" s="7">
        <v>0</v>
      </c>
      <c r="F130" s="7">
        <v>1631.82</v>
      </c>
      <c r="G130" s="7" t="s">
        <v>11</v>
      </c>
      <c r="H130" s="7" t="s">
        <v>16</v>
      </c>
      <c r="I130" s="7" t="s">
        <v>13</v>
      </c>
    </row>
    <row r="131" spans="1:9" x14ac:dyDescent="0.25">
      <c r="A131" s="7" t="s">
        <v>151</v>
      </c>
      <c r="B131" s="7">
        <v>2003</v>
      </c>
      <c r="C131" s="7" t="s">
        <v>37</v>
      </c>
      <c r="D131" s="7">
        <v>3</v>
      </c>
      <c r="E131" s="7">
        <v>0</v>
      </c>
      <c r="F131" s="7">
        <v>1632.04</v>
      </c>
      <c r="G131" s="7" t="s">
        <v>11</v>
      </c>
      <c r="H131" s="7" t="s">
        <v>11</v>
      </c>
      <c r="I131" s="7" t="s">
        <v>23</v>
      </c>
    </row>
    <row r="132" spans="1:9" x14ac:dyDescent="0.25">
      <c r="A132" s="7" t="s">
        <v>152</v>
      </c>
      <c r="B132" s="7">
        <v>2003</v>
      </c>
      <c r="C132" s="7" t="s">
        <v>20</v>
      </c>
      <c r="D132" s="7">
        <v>16</v>
      </c>
      <c r="E132" s="7">
        <v>0</v>
      </c>
      <c r="F132" s="7">
        <v>1632.56</v>
      </c>
      <c r="G132" s="7" t="s">
        <v>11</v>
      </c>
      <c r="H132" s="7" t="s">
        <v>11</v>
      </c>
      <c r="I132" s="7" t="s">
        <v>23</v>
      </c>
    </row>
    <row r="133" spans="1:9" x14ac:dyDescent="0.25">
      <c r="A133" s="7" t="s">
        <v>153</v>
      </c>
      <c r="B133" s="7">
        <v>2004</v>
      </c>
      <c r="C133" s="7" t="s">
        <v>30</v>
      </c>
      <c r="D133" s="7">
        <v>13</v>
      </c>
      <c r="E133" s="7">
        <v>0</v>
      </c>
      <c r="F133" s="7">
        <v>1633.04</v>
      </c>
      <c r="G133" s="7" t="s">
        <v>11</v>
      </c>
      <c r="H133" s="7" t="s">
        <v>11</v>
      </c>
      <c r="I133" s="7" t="s">
        <v>13</v>
      </c>
    </row>
    <row r="134" spans="1:9" x14ac:dyDescent="0.25">
      <c r="A134" s="7" t="s">
        <v>154</v>
      </c>
      <c r="B134" s="7">
        <v>2004</v>
      </c>
      <c r="C134" s="7" t="s">
        <v>35</v>
      </c>
      <c r="D134" s="7">
        <v>8</v>
      </c>
      <c r="E134" s="7">
        <v>0</v>
      </c>
      <c r="F134" s="7">
        <v>1633.96</v>
      </c>
      <c r="G134" s="7" t="s">
        <v>11</v>
      </c>
      <c r="H134" s="7" t="s">
        <v>16</v>
      </c>
      <c r="I134" s="7" t="s">
        <v>13</v>
      </c>
    </row>
    <row r="135" spans="1:9" x14ac:dyDescent="0.25">
      <c r="A135" s="7" t="s">
        <v>155</v>
      </c>
      <c r="B135" s="7">
        <v>2004</v>
      </c>
      <c r="C135" s="7" t="s">
        <v>18</v>
      </c>
      <c r="D135" s="7">
        <v>13</v>
      </c>
      <c r="E135" s="7">
        <v>0</v>
      </c>
      <c r="F135" s="7">
        <v>1634.57</v>
      </c>
      <c r="G135" s="7" t="s">
        <v>11</v>
      </c>
      <c r="H135" s="7" t="s">
        <v>11</v>
      </c>
      <c r="I135" s="7" t="s">
        <v>13</v>
      </c>
    </row>
    <row r="136" spans="1:9" x14ac:dyDescent="0.25">
      <c r="A136" s="7" t="s">
        <v>156</v>
      </c>
      <c r="B136" s="7">
        <v>2003</v>
      </c>
      <c r="C136" s="7" t="s">
        <v>30</v>
      </c>
      <c r="D136" s="7">
        <v>30</v>
      </c>
      <c r="E136" s="7">
        <v>0</v>
      </c>
      <c r="F136" s="7">
        <v>1635.73</v>
      </c>
      <c r="G136" s="7" t="s">
        <v>11</v>
      </c>
      <c r="H136" s="7" t="s">
        <v>12</v>
      </c>
      <c r="I136" s="7" t="s">
        <v>23</v>
      </c>
    </row>
    <row r="137" spans="1:9" x14ac:dyDescent="0.25">
      <c r="A137" s="7" t="s">
        <v>157</v>
      </c>
      <c r="B137" s="7">
        <v>2003</v>
      </c>
      <c r="C137" s="7" t="s">
        <v>20</v>
      </c>
      <c r="D137" s="7">
        <v>16</v>
      </c>
      <c r="E137" s="7">
        <v>0</v>
      </c>
      <c r="F137" s="7">
        <v>1639.56</v>
      </c>
      <c r="G137" s="7" t="s">
        <v>11</v>
      </c>
      <c r="H137" s="7" t="s">
        <v>11</v>
      </c>
      <c r="I137" s="7" t="s">
        <v>23</v>
      </c>
    </row>
    <row r="138" spans="1:9" x14ac:dyDescent="0.25">
      <c r="A138" s="7" t="s">
        <v>158</v>
      </c>
      <c r="B138" s="7">
        <v>2003</v>
      </c>
      <c r="C138" s="7" t="s">
        <v>35</v>
      </c>
      <c r="D138" s="7">
        <v>21</v>
      </c>
      <c r="E138" s="7">
        <v>0</v>
      </c>
      <c r="F138" s="7">
        <v>1639.56</v>
      </c>
      <c r="G138" s="7" t="s">
        <v>11</v>
      </c>
      <c r="H138" s="7" t="s">
        <v>11</v>
      </c>
      <c r="I138" s="7" t="s">
        <v>23</v>
      </c>
    </row>
    <row r="139" spans="1:9" x14ac:dyDescent="0.25">
      <c r="A139" s="7" t="s">
        <v>159</v>
      </c>
      <c r="B139" s="7">
        <v>2003</v>
      </c>
      <c r="C139" s="7" t="s">
        <v>30</v>
      </c>
      <c r="D139" s="7">
        <v>30</v>
      </c>
      <c r="E139" s="7">
        <v>0</v>
      </c>
      <c r="F139" s="7">
        <v>1646.43</v>
      </c>
      <c r="G139" s="7" t="s">
        <v>11</v>
      </c>
      <c r="H139" s="7" t="s">
        <v>16</v>
      </c>
      <c r="I139" s="7" t="s">
        <v>23</v>
      </c>
    </row>
    <row r="140" spans="1:9" x14ac:dyDescent="0.25">
      <c r="A140" s="7" t="s">
        <v>160</v>
      </c>
      <c r="B140" s="7">
        <v>2000</v>
      </c>
      <c r="C140" s="7" t="s">
        <v>37</v>
      </c>
      <c r="D140" s="7">
        <v>23</v>
      </c>
      <c r="E140" s="7">
        <v>0</v>
      </c>
      <c r="F140" s="7">
        <v>1665</v>
      </c>
      <c r="G140" s="7" t="s">
        <v>11</v>
      </c>
      <c r="H140" s="7" t="s">
        <v>11</v>
      </c>
      <c r="I140" s="7" t="s">
        <v>13</v>
      </c>
    </row>
    <row r="141" spans="1:9" x14ac:dyDescent="0.25">
      <c r="A141" s="7" t="s">
        <v>161</v>
      </c>
      <c r="B141" s="7">
        <v>2000</v>
      </c>
      <c r="C141" s="7" t="s">
        <v>18</v>
      </c>
      <c r="D141" s="7">
        <v>10</v>
      </c>
      <c r="E141" s="7">
        <v>0</v>
      </c>
      <c r="F141" s="7">
        <v>1674.63</v>
      </c>
      <c r="G141" s="7" t="s">
        <v>11</v>
      </c>
      <c r="H141" s="7" t="s">
        <v>11</v>
      </c>
      <c r="I141" s="7" t="s">
        <v>13</v>
      </c>
    </row>
    <row r="142" spans="1:9" x14ac:dyDescent="0.25">
      <c r="A142" s="7" t="s">
        <v>162</v>
      </c>
      <c r="B142" s="7">
        <v>2000</v>
      </c>
      <c r="C142" s="7" t="s">
        <v>37</v>
      </c>
      <c r="D142" s="7">
        <v>21</v>
      </c>
      <c r="E142" s="7">
        <v>0</v>
      </c>
      <c r="F142" s="7">
        <v>1682.6</v>
      </c>
      <c r="G142" s="7" t="s">
        <v>11</v>
      </c>
      <c r="H142" s="7" t="s">
        <v>11</v>
      </c>
      <c r="I142" s="7" t="s">
        <v>42</v>
      </c>
    </row>
    <row r="143" spans="1:9" x14ac:dyDescent="0.25">
      <c r="A143" s="7" t="s">
        <v>163</v>
      </c>
      <c r="B143" s="7">
        <v>2004</v>
      </c>
      <c r="C143" s="7" t="s">
        <v>15</v>
      </c>
      <c r="D143" s="7">
        <v>17</v>
      </c>
      <c r="E143" s="7">
        <v>0</v>
      </c>
      <c r="F143" s="7">
        <v>1694.8</v>
      </c>
      <c r="G143" s="7" t="s">
        <v>11</v>
      </c>
      <c r="H143" s="7" t="s">
        <v>11</v>
      </c>
      <c r="I143" s="7" t="s">
        <v>164</v>
      </c>
    </row>
    <row r="144" spans="1:9" x14ac:dyDescent="0.25">
      <c r="A144" s="7" t="s">
        <v>165</v>
      </c>
      <c r="B144" s="7">
        <v>2004</v>
      </c>
      <c r="C144" s="7" t="s">
        <v>30</v>
      </c>
      <c r="D144" s="7">
        <v>10</v>
      </c>
      <c r="E144" s="7">
        <v>0</v>
      </c>
      <c r="F144" s="7">
        <v>1702.46</v>
      </c>
      <c r="G144" s="7" t="s">
        <v>11</v>
      </c>
      <c r="H144" s="7" t="s">
        <v>12</v>
      </c>
      <c r="I144" s="7" t="s">
        <v>166</v>
      </c>
    </row>
    <row r="145" spans="1:9" x14ac:dyDescent="0.25">
      <c r="A145" s="7" t="s">
        <v>167</v>
      </c>
      <c r="B145" s="7">
        <v>2004</v>
      </c>
      <c r="C145" s="7" t="s">
        <v>15</v>
      </c>
      <c r="D145" s="7">
        <v>7</v>
      </c>
      <c r="E145" s="7">
        <v>0</v>
      </c>
      <c r="F145" s="7">
        <v>1704.57</v>
      </c>
      <c r="G145" s="7" t="s">
        <v>11</v>
      </c>
      <c r="H145" s="7" t="s">
        <v>16</v>
      </c>
      <c r="I145" s="7" t="s">
        <v>168</v>
      </c>
    </row>
    <row r="146" spans="1:9" x14ac:dyDescent="0.25">
      <c r="A146" s="7" t="s">
        <v>169</v>
      </c>
      <c r="B146" s="7">
        <v>2004</v>
      </c>
      <c r="C146" s="7" t="s">
        <v>30</v>
      </c>
      <c r="D146" s="7">
        <v>14</v>
      </c>
      <c r="E146" s="7">
        <v>0</v>
      </c>
      <c r="F146" s="7">
        <v>1704.7</v>
      </c>
      <c r="G146" s="7" t="s">
        <v>11</v>
      </c>
      <c r="H146" s="7" t="s">
        <v>12</v>
      </c>
      <c r="I146" s="7" t="s">
        <v>170</v>
      </c>
    </row>
    <row r="147" spans="1:9" x14ac:dyDescent="0.25">
      <c r="A147" s="7" t="s">
        <v>171</v>
      </c>
      <c r="B147" s="7">
        <v>2004</v>
      </c>
      <c r="C147" s="7" t="s">
        <v>30</v>
      </c>
      <c r="D147" s="7">
        <v>6</v>
      </c>
      <c r="E147" s="7">
        <v>0</v>
      </c>
      <c r="F147" s="7">
        <v>1705.62</v>
      </c>
      <c r="G147" s="7" t="s">
        <v>11</v>
      </c>
      <c r="H147" s="7" t="s">
        <v>11</v>
      </c>
      <c r="I147" s="7" t="s">
        <v>164</v>
      </c>
    </row>
    <row r="148" spans="1:9" x14ac:dyDescent="0.25">
      <c r="A148" s="7" t="s">
        <v>172</v>
      </c>
      <c r="B148" s="7">
        <v>2004</v>
      </c>
      <c r="C148" s="7" t="s">
        <v>37</v>
      </c>
      <c r="D148" s="7">
        <v>17</v>
      </c>
      <c r="E148" s="7">
        <v>0</v>
      </c>
      <c r="F148" s="7">
        <v>1708</v>
      </c>
      <c r="G148" s="7" t="s">
        <v>12</v>
      </c>
      <c r="H148" s="7" t="s">
        <v>11</v>
      </c>
      <c r="I148" s="7" t="s">
        <v>168</v>
      </c>
    </row>
    <row r="149" spans="1:9" x14ac:dyDescent="0.25">
      <c r="A149" s="7" t="s">
        <v>173</v>
      </c>
      <c r="B149" s="7">
        <v>2004</v>
      </c>
      <c r="C149" s="7" t="s">
        <v>30</v>
      </c>
      <c r="D149" s="7">
        <v>12</v>
      </c>
      <c r="E149" s="7">
        <v>0</v>
      </c>
      <c r="F149" s="7">
        <v>1708.93</v>
      </c>
      <c r="G149" s="7" t="s">
        <v>12</v>
      </c>
      <c r="H149" s="7" t="s">
        <v>16</v>
      </c>
      <c r="I149" s="7" t="s">
        <v>166</v>
      </c>
    </row>
    <row r="150" spans="1:9" x14ac:dyDescent="0.25">
      <c r="A150" s="7" t="s">
        <v>174</v>
      </c>
      <c r="B150" s="7">
        <v>2004</v>
      </c>
      <c r="C150" s="7" t="s">
        <v>20</v>
      </c>
      <c r="D150" s="7">
        <v>19</v>
      </c>
      <c r="E150" s="7">
        <v>1</v>
      </c>
      <c r="F150" s="7">
        <v>1711.03</v>
      </c>
      <c r="G150" s="7" t="s">
        <v>12</v>
      </c>
      <c r="H150" s="7" t="s">
        <v>12</v>
      </c>
      <c r="I150" s="7" t="s">
        <v>13</v>
      </c>
    </row>
    <row r="151" spans="1:9" x14ac:dyDescent="0.25">
      <c r="A151" s="7" t="s">
        <v>175</v>
      </c>
      <c r="B151" s="7">
        <v>2004</v>
      </c>
      <c r="C151" s="7" t="s">
        <v>20</v>
      </c>
      <c r="D151" s="7">
        <v>21</v>
      </c>
      <c r="E151" s="7">
        <v>0</v>
      </c>
      <c r="F151" s="7">
        <v>1712.23</v>
      </c>
      <c r="G151" s="7" t="s">
        <v>12</v>
      </c>
      <c r="H151" s="7" t="s">
        <v>16</v>
      </c>
      <c r="I151" s="7" t="s">
        <v>168</v>
      </c>
    </row>
    <row r="152" spans="1:9" x14ac:dyDescent="0.25">
      <c r="A152" s="7" t="s">
        <v>176</v>
      </c>
      <c r="B152" s="7">
        <v>2004</v>
      </c>
      <c r="C152" s="7" t="s">
        <v>18</v>
      </c>
      <c r="D152" s="7">
        <v>10</v>
      </c>
      <c r="E152" s="7">
        <v>1</v>
      </c>
      <c r="F152" s="7">
        <v>1719.44</v>
      </c>
      <c r="G152" s="7" t="s">
        <v>12</v>
      </c>
      <c r="H152" s="7" t="s">
        <v>12</v>
      </c>
      <c r="I152" s="7" t="s">
        <v>13</v>
      </c>
    </row>
    <row r="153" spans="1:9" x14ac:dyDescent="0.25">
      <c r="A153" s="7" t="s">
        <v>177</v>
      </c>
      <c r="B153" s="7">
        <v>2004</v>
      </c>
      <c r="C153" s="7" t="s">
        <v>20</v>
      </c>
      <c r="D153" s="7">
        <v>11</v>
      </c>
      <c r="E153" s="7">
        <v>1</v>
      </c>
      <c r="F153" s="7">
        <v>1720.35</v>
      </c>
      <c r="G153" s="7" t="s">
        <v>12</v>
      </c>
      <c r="H153" s="7" t="s">
        <v>12</v>
      </c>
      <c r="I153" s="7" t="s">
        <v>13</v>
      </c>
    </row>
    <row r="154" spans="1:9" x14ac:dyDescent="0.25">
      <c r="A154" s="7" t="s">
        <v>178</v>
      </c>
      <c r="B154" s="7">
        <v>2004</v>
      </c>
      <c r="C154" s="7" t="s">
        <v>37</v>
      </c>
      <c r="D154" s="7">
        <v>21</v>
      </c>
      <c r="E154" s="7">
        <v>1</v>
      </c>
      <c r="F154" s="7">
        <v>1725.55</v>
      </c>
      <c r="G154" s="7" t="s">
        <v>12</v>
      </c>
      <c r="H154" s="7" t="s">
        <v>11</v>
      </c>
      <c r="I154" s="7" t="s">
        <v>13</v>
      </c>
    </row>
    <row r="155" spans="1:9" x14ac:dyDescent="0.25">
      <c r="A155" s="7" t="s">
        <v>179</v>
      </c>
      <c r="B155" s="7">
        <v>2004</v>
      </c>
      <c r="C155" s="7" t="s">
        <v>20</v>
      </c>
      <c r="D155" s="7">
        <v>9</v>
      </c>
      <c r="E155" s="7">
        <v>1</v>
      </c>
      <c r="F155" s="7">
        <v>1727.54</v>
      </c>
      <c r="G155" s="7" t="s">
        <v>12</v>
      </c>
      <c r="H155" s="7" t="s">
        <v>16</v>
      </c>
      <c r="I155" s="7" t="s">
        <v>13</v>
      </c>
    </row>
    <row r="156" spans="1:9" x14ac:dyDescent="0.25">
      <c r="A156" s="7" t="s">
        <v>180</v>
      </c>
      <c r="B156" s="7">
        <v>2003</v>
      </c>
      <c r="C156" s="7" t="s">
        <v>15</v>
      </c>
      <c r="D156" s="7">
        <v>21</v>
      </c>
      <c r="E156" s="7">
        <v>0</v>
      </c>
      <c r="F156" s="7">
        <v>1727.79</v>
      </c>
      <c r="G156" s="7" t="s">
        <v>12</v>
      </c>
      <c r="H156" s="7" t="s">
        <v>12</v>
      </c>
      <c r="I156" s="7" t="s">
        <v>42</v>
      </c>
    </row>
    <row r="157" spans="1:9" x14ac:dyDescent="0.25">
      <c r="A157" s="7" t="s">
        <v>181</v>
      </c>
      <c r="B157" s="7">
        <v>2003</v>
      </c>
      <c r="C157" s="7" t="s">
        <v>20</v>
      </c>
      <c r="D157" s="7">
        <v>1</v>
      </c>
      <c r="E157" s="7">
        <v>0</v>
      </c>
      <c r="F157" s="7">
        <v>1728.9</v>
      </c>
      <c r="G157" s="7" t="s">
        <v>12</v>
      </c>
      <c r="H157" s="7" t="s">
        <v>11</v>
      </c>
      <c r="I157" s="7" t="s">
        <v>42</v>
      </c>
    </row>
    <row r="158" spans="1:9" x14ac:dyDescent="0.25">
      <c r="A158" s="7" t="s">
        <v>182</v>
      </c>
      <c r="B158" s="7">
        <v>2003</v>
      </c>
      <c r="C158" s="7" t="s">
        <v>15</v>
      </c>
      <c r="D158" s="7">
        <v>9</v>
      </c>
      <c r="E158" s="7">
        <v>0</v>
      </c>
      <c r="F158" s="7">
        <v>1731.68</v>
      </c>
      <c r="G158" s="7" t="s">
        <v>12</v>
      </c>
      <c r="H158" s="7" t="s">
        <v>11</v>
      </c>
      <c r="I158" s="7" t="s">
        <v>42</v>
      </c>
    </row>
    <row r="159" spans="1:9" x14ac:dyDescent="0.25">
      <c r="A159" s="7" t="s">
        <v>183</v>
      </c>
      <c r="B159" s="7">
        <v>2003</v>
      </c>
      <c r="C159" s="7" t="s">
        <v>15</v>
      </c>
      <c r="D159" s="7">
        <v>14</v>
      </c>
      <c r="E159" s="7">
        <v>0</v>
      </c>
      <c r="F159" s="7">
        <v>1737.38</v>
      </c>
      <c r="G159" s="7" t="s">
        <v>12</v>
      </c>
      <c r="H159" s="7" t="s">
        <v>11</v>
      </c>
      <c r="I159" s="7" t="s">
        <v>42</v>
      </c>
    </row>
    <row r="160" spans="1:9" x14ac:dyDescent="0.25">
      <c r="A160" s="7" t="s">
        <v>184</v>
      </c>
      <c r="B160" s="7">
        <v>2003</v>
      </c>
      <c r="C160" s="7" t="s">
        <v>10</v>
      </c>
      <c r="D160" s="7">
        <v>25</v>
      </c>
      <c r="E160" s="7">
        <v>0</v>
      </c>
      <c r="F160" s="7">
        <v>1743.21</v>
      </c>
      <c r="G160" s="7" t="s">
        <v>12</v>
      </c>
      <c r="H160" s="7" t="s">
        <v>16</v>
      </c>
      <c r="I160" s="7" t="s">
        <v>42</v>
      </c>
    </row>
    <row r="161" spans="1:9" x14ac:dyDescent="0.25">
      <c r="A161" s="7" t="s">
        <v>185</v>
      </c>
      <c r="B161" s="7">
        <v>2003</v>
      </c>
      <c r="C161" s="7" t="s">
        <v>10</v>
      </c>
      <c r="D161" s="7">
        <v>28</v>
      </c>
      <c r="E161" s="7">
        <v>0</v>
      </c>
      <c r="F161" s="7">
        <v>1744.47</v>
      </c>
      <c r="G161" s="7" t="s">
        <v>12</v>
      </c>
      <c r="H161" s="7" t="s">
        <v>16</v>
      </c>
      <c r="I161" s="7" t="s">
        <v>42</v>
      </c>
    </row>
    <row r="162" spans="1:9" x14ac:dyDescent="0.25">
      <c r="A162" s="7" t="s">
        <v>186</v>
      </c>
      <c r="B162" s="7">
        <v>2003</v>
      </c>
      <c r="C162" s="7" t="s">
        <v>20</v>
      </c>
      <c r="D162" s="7">
        <v>26</v>
      </c>
      <c r="E162" s="7">
        <v>0</v>
      </c>
      <c r="F162" s="7">
        <v>1748.77</v>
      </c>
      <c r="G162" s="7" t="s">
        <v>12</v>
      </c>
      <c r="H162" s="7" t="s">
        <v>16</v>
      </c>
      <c r="I162" s="7" t="s">
        <v>42</v>
      </c>
    </row>
    <row r="163" spans="1:9" x14ac:dyDescent="0.25">
      <c r="A163" s="7" t="s">
        <v>187</v>
      </c>
      <c r="B163" s="7">
        <v>1998</v>
      </c>
      <c r="C163" s="7" t="s">
        <v>37</v>
      </c>
      <c r="D163" s="7">
        <v>7</v>
      </c>
      <c r="E163" s="7">
        <v>0</v>
      </c>
      <c r="F163" s="7">
        <v>1756.6</v>
      </c>
      <c r="G163" s="7" t="s">
        <v>12</v>
      </c>
      <c r="H163" s="7" t="s">
        <v>12</v>
      </c>
      <c r="I163" s="7" t="s">
        <v>13</v>
      </c>
    </row>
    <row r="164" spans="1:9" x14ac:dyDescent="0.25">
      <c r="A164" s="7" t="s">
        <v>188</v>
      </c>
      <c r="B164" s="7">
        <v>2003</v>
      </c>
      <c r="C164" s="7" t="s">
        <v>15</v>
      </c>
      <c r="D164" s="7">
        <v>19</v>
      </c>
      <c r="E164" s="7">
        <v>0</v>
      </c>
      <c r="F164" s="7">
        <v>1759.34</v>
      </c>
      <c r="G164" s="7" t="s">
        <v>12</v>
      </c>
      <c r="H164" s="7" t="s">
        <v>16</v>
      </c>
      <c r="I164" s="7" t="s">
        <v>42</v>
      </c>
    </row>
    <row r="165" spans="1:9" x14ac:dyDescent="0.25">
      <c r="A165" s="7" t="s">
        <v>189</v>
      </c>
      <c r="B165" s="7">
        <v>2002</v>
      </c>
      <c r="C165" s="7" t="s">
        <v>30</v>
      </c>
      <c r="D165" s="7">
        <v>13</v>
      </c>
      <c r="E165" s="7">
        <v>0</v>
      </c>
      <c r="F165" s="7">
        <v>1769.53</v>
      </c>
      <c r="G165" s="7" t="s">
        <v>12</v>
      </c>
      <c r="H165" s="7" t="s">
        <v>12</v>
      </c>
      <c r="I165" s="7" t="s">
        <v>23</v>
      </c>
    </row>
    <row r="166" spans="1:9" x14ac:dyDescent="0.25">
      <c r="A166" s="7" t="s">
        <v>190</v>
      </c>
      <c r="B166" s="7">
        <v>1999</v>
      </c>
      <c r="C166" s="7" t="s">
        <v>20</v>
      </c>
      <c r="D166" s="7">
        <v>25</v>
      </c>
      <c r="E166" s="7">
        <v>0</v>
      </c>
      <c r="F166" s="7">
        <v>1815.88</v>
      </c>
      <c r="G166" s="7" t="s">
        <v>12</v>
      </c>
      <c r="H166" s="7" t="s">
        <v>12</v>
      </c>
      <c r="I166" s="7" t="s">
        <v>13</v>
      </c>
    </row>
    <row r="167" spans="1:9" x14ac:dyDescent="0.25">
      <c r="A167" s="7" t="s">
        <v>191</v>
      </c>
      <c r="B167" s="7">
        <v>2004</v>
      </c>
      <c r="C167" s="7" t="s">
        <v>35</v>
      </c>
      <c r="D167" s="7">
        <v>19</v>
      </c>
      <c r="E167" s="7">
        <v>0</v>
      </c>
      <c r="F167" s="7">
        <v>1822.54</v>
      </c>
      <c r="G167" s="7" t="s">
        <v>12</v>
      </c>
      <c r="H167" s="7" t="s">
        <v>16</v>
      </c>
      <c r="I167" s="7" t="s">
        <v>23</v>
      </c>
    </row>
    <row r="168" spans="1:9" x14ac:dyDescent="0.25">
      <c r="A168" s="7" t="s">
        <v>192</v>
      </c>
      <c r="B168" s="7">
        <v>1999</v>
      </c>
      <c r="C168" s="7" t="s">
        <v>15</v>
      </c>
      <c r="D168" s="7">
        <v>17</v>
      </c>
      <c r="E168" s="7">
        <v>0</v>
      </c>
      <c r="F168" s="7">
        <v>1824.29</v>
      </c>
      <c r="G168" s="7" t="s">
        <v>12</v>
      </c>
      <c r="H168" s="7" t="s">
        <v>12</v>
      </c>
      <c r="I168" s="7" t="s">
        <v>13</v>
      </c>
    </row>
    <row r="169" spans="1:9" x14ac:dyDescent="0.25">
      <c r="A169" s="7" t="s">
        <v>193</v>
      </c>
      <c r="B169" s="7">
        <v>1999</v>
      </c>
      <c r="C169" s="7" t="s">
        <v>37</v>
      </c>
      <c r="D169" s="7">
        <v>1</v>
      </c>
      <c r="E169" s="7">
        <v>0</v>
      </c>
      <c r="F169" s="7">
        <v>1826.84</v>
      </c>
      <c r="G169" s="7" t="s">
        <v>12</v>
      </c>
      <c r="H169" s="7" t="s">
        <v>11</v>
      </c>
      <c r="I169" s="7" t="s">
        <v>42</v>
      </c>
    </row>
    <row r="170" spans="1:9" x14ac:dyDescent="0.25">
      <c r="A170" s="7" t="s">
        <v>194</v>
      </c>
      <c r="B170" s="7">
        <v>2003</v>
      </c>
      <c r="C170" s="7" t="s">
        <v>35</v>
      </c>
      <c r="D170" s="7">
        <v>11</v>
      </c>
      <c r="E170" s="7">
        <v>1</v>
      </c>
      <c r="F170" s="7">
        <v>1832.09</v>
      </c>
      <c r="G170" s="7" t="s">
        <v>12</v>
      </c>
      <c r="H170" s="7" t="s">
        <v>12</v>
      </c>
      <c r="I170" s="7" t="s">
        <v>42</v>
      </c>
    </row>
    <row r="171" spans="1:9" x14ac:dyDescent="0.25">
      <c r="A171" s="7" t="s">
        <v>195</v>
      </c>
      <c r="B171" s="7">
        <v>2003</v>
      </c>
      <c r="C171" s="7" t="s">
        <v>35</v>
      </c>
      <c r="D171" s="7">
        <v>4</v>
      </c>
      <c r="E171" s="7">
        <v>1</v>
      </c>
      <c r="F171" s="7">
        <v>1837.24</v>
      </c>
      <c r="G171" s="7" t="s">
        <v>12</v>
      </c>
      <c r="H171" s="7" t="s">
        <v>11</v>
      </c>
      <c r="I171" s="7" t="s">
        <v>42</v>
      </c>
    </row>
    <row r="172" spans="1:9" x14ac:dyDescent="0.25">
      <c r="A172" s="7" t="s">
        <v>196</v>
      </c>
      <c r="B172" s="7">
        <v>1999</v>
      </c>
      <c r="C172" s="7" t="s">
        <v>30</v>
      </c>
      <c r="D172" s="7">
        <v>12</v>
      </c>
      <c r="E172" s="7">
        <v>0</v>
      </c>
      <c r="F172" s="7">
        <v>1837.28</v>
      </c>
      <c r="G172" s="7" t="s">
        <v>12</v>
      </c>
      <c r="H172" s="7" t="s">
        <v>11</v>
      </c>
      <c r="I172" s="7" t="s">
        <v>13</v>
      </c>
    </row>
    <row r="173" spans="1:9" x14ac:dyDescent="0.25">
      <c r="A173" s="7" t="s">
        <v>197</v>
      </c>
      <c r="B173" s="7">
        <v>2003</v>
      </c>
      <c r="C173" s="7" t="s">
        <v>10</v>
      </c>
      <c r="D173" s="7">
        <v>20</v>
      </c>
      <c r="E173" s="7">
        <v>1</v>
      </c>
      <c r="F173" s="7">
        <v>1842.52</v>
      </c>
      <c r="G173" s="7" t="s">
        <v>12</v>
      </c>
      <c r="H173" s="7" t="s">
        <v>11</v>
      </c>
      <c r="I173" s="7" t="s">
        <v>42</v>
      </c>
    </row>
    <row r="174" spans="1:9" x14ac:dyDescent="0.25">
      <c r="A174" s="7" t="s">
        <v>198</v>
      </c>
      <c r="B174" s="7">
        <v>1994</v>
      </c>
      <c r="C174" s="7" t="s">
        <v>30</v>
      </c>
      <c r="D174" s="7">
        <v>6</v>
      </c>
      <c r="E174" s="7">
        <v>0</v>
      </c>
      <c r="F174" s="7">
        <v>1850.55</v>
      </c>
      <c r="G174" s="7" t="s">
        <v>12</v>
      </c>
      <c r="H174" s="7" t="s">
        <v>11</v>
      </c>
      <c r="I174" s="7" t="s">
        <v>23</v>
      </c>
    </row>
    <row r="175" spans="1:9" x14ac:dyDescent="0.25">
      <c r="A175" s="7" t="s">
        <v>199</v>
      </c>
      <c r="B175" s="7">
        <v>2004</v>
      </c>
      <c r="C175" s="7" t="s">
        <v>30</v>
      </c>
      <c r="D175" s="7">
        <v>27</v>
      </c>
      <c r="E175" s="7">
        <v>0</v>
      </c>
      <c r="F175" s="7">
        <v>1863.45</v>
      </c>
      <c r="G175" s="7" t="s">
        <v>12</v>
      </c>
      <c r="H175" s="7" t="s">
        <v>16</v>
      </c>
      <c r="I175" s="7" t="s">
        <v>200</v>
      </c>
    </row>
    <row r="176" spans="1:9" x14ac:dyDescent="0.25">
      <c r="A176" s="7" t="s">
        <v>201</v>
      </c>
      <c r="B176" s="7">
        <v>1996</v>
      </c>
      <c r="C176" s="7" t="s">
        <v>10</v>
      </c>
      <c r="D176" s="7">
        <v>2</v>
      </c>
      <c r="E176" s="7">
        <v>0</v>
      </c>
      <c r="F176" s="7">
        <v>1865.98</v>
      </c>
      <c r="G176" s="7" t="s">
        <v>12</v>
      </c>
      <c r="H176" s="7" t="s">
        <v>12</v>
      </c>
      <c r="I176" s="7" t="s">
        <v>23</v>
      </c>
    </row>
    <row r="177" spans="1:9" x14ac:dyDescent="0.25">
      <c r="A177" s="7" t="s">
        <v>202</v>
      </c>
      <c r="B177" s="7">
        <v>2002</v>
      </c>
      <c r="C177" s="7" t="s">
        <v>20</v>
      </c>
      <c r="D177" s="7">
        <v>22</v>
      </c>
      <c r="E177" s="7">
        <v>0</v>
      </c>
      <c r="F177" s="7">
        <v>1875.34</v>
      </c>
      <c r="G177" s="7" t="s">
        <v>12</v>
      </c>
      <c r="H177" s="7" t="s">
        <v>11</v>
      </c>
      <c r="I177" s="7" t="s">
        <v>42</v>
      </c>
    </row>
    <row r="178" spans="1:9" x14ac:dyDescent="0.25">
      <c r="A178" s="7" t="s">
        <v>203</v>
      </c>
      <c r="B178" s="7">
        <v>2002</v>
      </c>
      <c r="C178" s="7" t="s">
        <v>37</v>
      </c>
      <c r="D178" s="7">
        <v>29</v>
      </c>
      <c r="E178" s="7">
        <v>0</v>
      </c>
      <c r="F178" s="7">
        <v>1877.93</v>
      </c>
      <c r="G178" s="7" t="s">
        <v>12</v>
      </c>
      <c r="H178" s="7" t="s">
        <v>16</v>
      </c>
      <c r="I178" s="7" t="s">
        <v>13</v>
      </c>
    </row>
    <row r="179" spans="1:9" x14ac:dyDescent="0.25">
      <c r="A179" s="7" t="s">
        <v>204</v>
      </c>
      <c r="B179" s="7">
        <v>2002</v>
      </c>
      <c r="C179" s="7" t="s">
        <v>35</v>
      </c>
      <c r="D179" s="7">
        <v>29</v>
      </c>
      <c r="E179" s="7">
        <v>0</v>
      </c>
      <c r="F179" s="7">
        <v>1880.07</v>
      </c>
      <c r="G179" s="7" t="s">
        <v>12</v>
      </c>
      <c r="H179" s="7" t="s">
        <v>11</v>
      </c>
      <c r="I179" s="7" t="s">
        <v>13</v>
      </c>
    </row>
    <row r="180" spans="1:9" x14ac:dyDescent="0.25">
      <c r="A180" s="7" t="s">
        <v>205</v>
      </c>
      <c r="B180" s="7">
        <v>2002</v>
      </c>
      <c r="C180" s="7" t="s">
        <v>35</v>
      </c>
      <c r="D180" s="7">
        <v>21</v>
      </c>
      <c r="E180" s="7">
        <v>0</v>
      </c>
      <c r="F180" s="7">
        <v>1880.49</v>
      </c>
      <c r="G180" s="7" t="s">
        <v>12</v>
      </c>
      <c r="H180" s="7" t="s">
        <v>16</v>
      </c>
      <c r="I180" s="7" t="s">
        <v>42</v>
      </c>
    </row>
    <row r="181" spans="1:9" x14ac:dyDescent="0.25">
      <c r="A181" s="7" t="s">
        <v>206</v>
      </c>
      <c r="B181" s="7">
        <v>2001</v>
      </c>
      <c r="C181" s="7" t="s">
        <v>35</v>
      </c>
      <c r="D181" s="7">
        <v>10</v>
      </c>
      <c r="E181" s="7">
        <v>0</v>
      </c>
      <c r="F181" s="7">
        <v>1906.36</v>
      </c>
      <c r="G181" s="7" t="s">
        <v>12</v>
      </c>
      <c r="H181" s="7" t="s">
        <v>16</v>
      </c>
      <c r="I181" s="7" t="s">
        <v>23</v>
      </c>
    </row>
    <row r="182" spans="1:9" x14ac:dyDescent="0.25">
      <c r="A182" s="7" t="s">
        <v>207</v>
      </c>
      <c r="B182" s="7">
        <v>1994</v>
      </c>
      <c r="C182" s="7" t="s">
        <v>37</v>
      </c>
      <c r="D182" s="7">
        <v>6</v>
      </c>
      <c r="E182" s="7">
        <v>0</v>
      </c>
      <c r="F182" s="7">
        <v>1908.9</v>
      </c>
      <c r="G182" s="7" t="s">
        <v>12</v>
      </c>
      <c r="H182" s="7" t="s">
        <v>12</v>
      </c>
      <c r="I182" s="7" t="s">
        <v>13</v>
      </c>
    </row>
    <row r="183" spans="1:9" x14ac:dyDescent="0.25">
      <c r="A183" s="7" t="s">
        <v>208</v>
      </c>
      <c r="B183" s="7">
        <v>2001</v>
      </c>
      <c r="C183" s="7" t="s">
        <v>35</v>
      </c>
      <c r="D183" s="7">
        <v>3</v>
      </c>
      <c r="E183" s="7">
        <v>0</v>
      </c>
      <c r="F183" s="7">
        <v>1909.53</v>
      </c>
      <c r="G183" s="7" t="s">
        <v>12</v>
      </c>
      <c r="H183" s="7" t="s">
        <v>12</v>
      </c>
      <c r="I183" s="7" t="s">
        <v>23</v>
      </c>
    </row>
    <row r="184" spans="1:9" x14ac:dyDescent="0.25">
      <c r="A184" s="7" t="s">
        <v>209</v>
      </c>
      <c r="B184" s="7">
        <v>2001</v>
      </c>
      <c r="C184" s="7" t="s">
        <v>30</v>
      </c>
      <c r="D184" s="7">
        <v>9</v>
      </c>
      <c r="E184" s="7">
        <v>0</v>
      </c>
      <c r="F184" s="7">
        <v>1917.32</v>
      </c>
      <c r="G184" s="7" t="s">
        <v>12</v>
      </c>
      <c r="H184" s="7" t="s">
        <v>11</v>
      </c>
      <c r="I184" s="7" t="s">
        <v>23</v>
      </c>
    </row>
    <row r="185" spans="1:9" x14ac:dyDescent="0.25">
      <c r="A185" s="7" t="s">
        <v>210</v>
      </c>
      <c r="B185" s="7">
        <v>2002</v>
      </c>
      <c r="C185" s="7" t="s">
        <v>20</v>
      </c>
      <c r="D185" s="7">
        <v>7</v>
      </c>
      <c r="E185" s="7">
        <v>1</v>
      </c>
      <c r="F185" s="7">
        <v>1964.78</v>
      </c>
      <c r="G185" s="7" t="s">
        <v>12</v>
      </c>
      <c r="H185" s="7" t="s">
        <v>16</v>
      </c>
      <c r="I185" s="7" t="s">
        <v>42</v>
      </c>
    </row>
    <row r="186" spans="1:9" x14ac:dyDescent="0.25">
      <c r="A186" s="7" t="s">
        <v>211</v>
      </c>
      <c r="B186" s="7">
        <v>2002</v>
      </c>
      <c r="C186" s="7" t="s">
        <v>10</v>
      </c>
      <c r="D186" s="7">
        <v>29</v>
      </c>
      <c r="E186" s="7">
        <v>0</v>
      </c>
      <c r="F186" s="7">
        <v>1967.02</v>
      </c>
      <c r="G186" s="7" t="s">
        <v>12</v>
      </c>
      <c r="H186" s="7" t="s">
        <v>11</v>
      </c>
      <c r="I186" s="7" t="s">
        <v>168</v>
      </c>
    </row>
    <row r="187" spans="1:9" x14ac:dyDescent="0.25">
      <c r="A187" s="7" t="s">
        <v>212</v>
      </c>
      <c r="B187" s="7">
        <v>1998</v>
      </c>
      <c r="C187" s="7" t="s">
        <v>20</v>
      </c>
      <c r="D187" s="7">
        <v>28</v>
      </c>
      <c r="E187" s="7">
        <v>0</v>
      </c>
      <c r="F187" s="7">
        <v>1969.61</v>
      </c>
      <c r="G187" s="7" t="s">
        <v>12</v>
      </c>
      <c r="H187" s="7" t="s">
        <v>12</v>
      </c>
      <c r="I187" s="7" t="s">
        <v>42</v>
      </c>
    </row>
    <row r="188" spans="1:9" x14ac:dyDescent="0.25">
      <c r="A188" s="7" t="s">
        <v>213</v>
      </c>
      <c r="B188" s="7">
        <v>1998</v>
      </c>
      <c r="C188" s="7" t="s">
        <v>37</v>
      </c>
      <c r="D188" s="7">
        <v>5</v>
      </c>
      <c r="E188" s="7">
        <v>0</v>
      </c>
      <c r="F188" s="7">
        <v>1972.95</v>
      </c>
      <c r="G188" s="7" t="s">
        <v>12</v>
      </c>
      <c r="H188" s="7" t="s">
        <v>16</v>
      </c>
      <c r="I188" s="7" t="s">
        <v>42</v>
      </c>
    </row>
    <row r="189" spans="1:9" x14ac:dyDescent="0.25">
      <c r="A189" s="7" t="s">
        <v>214</v>
      </c>
      <c r="B189" s="7">
        <v>1998</v>
      </c>
      <c r="C189" s="7" t="s">
        <v>20</v>
      </c>
      <c r="D189" s="7">
        <v>29</v>
      </c>
      <c r="E189" s="7">
        <v>0</v>
      </c>
      <c r="F189" s="7">
        <v>1977.82</v>
      </c>
      <c r="G189" s="7" t="s">
        <v>12</v>
      </c>
      <c r="H189" s="7" t="s">
        <v>16</v>
      </c>
      <c r="I189" s="7" t="s">
        <v>42</v>
      </c>
    </row>
    <row r="190" spans="1:9" x14ac:dyDescent="0.25">
      <c r="A190" s="7" t="s">
        <v>215</v>
      </c>
      <c r="B190" s="7">
        <v>2002</v>
      </c>
      <c r="C190" s="7" t="s">
        <v>10</v>
      </c>
      <c r="D190" s="7">
        <v>16</v>
      </c>
      <c r="E190" s="7">
        <v>1</v>
      </c>
      <c r="F190" s="7">
        <v>1980.07</v>
      </c>
      <c r="G190" s="7" t="s">
        <v>12</v>
      </c>
      <c r="H190" s="7" t="s">
        <v>12</v>
      </c>
      <c r="I190" s="7" t="s">
        <v>42</v>
      </c>
    </row>
    <row r="191" spans="1:9" x14ac:dyDescent="0.25">
      <c r="A191" s="7" t="s">
        <v>216</v>
      </c>
      <c r="B191" s="7">
        <v>1998</v>
      </c>
      <c r="C191" s="7" t="s">
        <v>30</v>
      </c>
      <c r="D191" s="7">
        <v>29</v>
      </c>
      <c r="E191" s="7">
        <v>0</v>
      </c>
      <c r="F191" s="7">
        <v>1981.58</v>
      </c>
      <c r="G191" s="7" t="s">
        <v>12</v>
      </c>
      <c r="H191" s="7" t="s">
        <v>16</v>
      </c>
      <c r="I191" s="7" t="s">
        <v>13</v>
      </c>
    </row>
    <row r="192" spans="1:9" x14ac:dyDescent="0.25">
      <c r="A192" s="7" t="s">
        <v>217</v>
      </c>
      <c r="B192" s="7">
        <v>2002</v>
      </c>
      <c r="C192" s="7" t="s">
        <v>20</v>
      </c>
      <c r="D192" s="7">
        <v>29</v>
      </c>
      <c r="E192" s="7">
        <v>0</v>
      </c>
      <c r="F192" s="7">
        <v>1984.45</v>
      </c>
      <c r="G192" s="7" t="s">
        <v>12</v>
      </c>
      <c r="H192" s="7" t="s">
        <v>12</v>
      </c>
      <c r="I192" s="7" t="s">
        <v>168</v>
      </c>
    </row>
    <row r="193" spans="1:9" x14ac:dyDescent="0.25">
      <c r="A193" s="7" t="s">
        <v>218</v>
      </c>
      <c r="B193" s="7">
        <v>1998</v>
      </c>
      <c r="C193" s="7" t="s">
        <v>20</v>
      </c>
      <c r="D193" s="7">
        <v>14</v>
      </c>
      <c r="E193" s="7">
        <v>0</v>
      </c>
      <c r="F193" s="7">
        <v>1986.93</v>
      </c>
      <c r="G193" s="7" t="s">
        <v>12</v>
      </c>
      <c r="H193" s="7" t="s">
        <v>11</v>
      </c>
      <c r="I193" s="7" t="s">
        <v>13</v>
      </c>
    </row>
    <row r="194" spans="1:9" x14ac:dyDescent="0.25">
      <c r="A194" s="7" t="s">
        <v>219</v>
      </c>
      <c r="B194" s="7">
        <v>2001</v>
      </c>
      <c r="C194" s="7" t="s">
        <v>35</v>
      </c>
      <c r="D194" s="7">
        <v>14</v>
      </c>
      <c r="E194" s="7">
        <v>0</v>
      </c>
      <c r="F194" s="7">
        <v>2007.95</v>
      </c>
      <c r="G194" s="7" t="s">
        <v>12</v>
      </c>
      <c r="H194" s="7" t="s">
        <v>11</v>
      </c>
      <c r="I194" s="7" t="s">
        <v>42</v>
      </c>
    </row>
    <row r="195" spans="1:9" x14ac:dyDescent="0.25">
      <c r="A195" s="7" t="s">
        <v>220</v>
      </c>
      <c r="B195" s="7">
        <v>2001</v>
      </c>
      <c r="C195" s="7" t="s">
        <v>10</v>
      </c>
      <c r="D195" s="7">
        <v>1</v>
      </c>
      <c r="E195" s="7">
        <v>0</v>
      </c>
      <c r="F195" s="7">
        <v>2020.18</v>
      </c>
      <c r="G195" s="7" t="s">
        <v>12</v>
      </c>
      <c r="H195" s="7" t="s">
        <v>16</v>
      </c>
      <c r="I195" s="7" t="s">
        <v>42</v>
      </c>
    </row>
    <row r="196" spans="1:9" x14ac:dyDescent="0.25">
      <c r="A196" s="7" t="s">
        <v>221</v>
      </c>
      <c r="B196" s="7">
        <v>2001</v>
      </c>
      <c r="C196" s="7" t="s">
        <v>20</v>
      </c>
      <c r="D196" s="7">
        <v>6</v>
      </c>
      <c r="E196" s="7">
        <v>0</v>
      </c>
      <c r="F196" s="7">
        <v>2020.55</v>
      </c>
      <c r="G196" s="7" t="s">
        <v>12</v>
      </c>
      <c r="H196" s="7" t="s">
        <v>11</v>
      </c>
      <c r="I196" s="7" t="s">
        <v>13</v>
      </c>
    </row>
    <row r="197" spans="1:9" x14ac:dyDescent="0.25">
      <c r="A197" s="7" t="s">
        <v>222</v>
      </c>
      <c r="B197" s="7">
        <v>2001</v>
      </c>
      <c r="C197" s="7" t="s">
        <v>35</v>
      </c>
      <c r="D197" s="7">
        <v>4</v>
      </c>
      <c r="E197" s="7">
        <v>0</v>
      </c>
      <c r="F197" s="7">
        <v>2026.97</v>
      </c>
      <c r="G197" s="7" t="s">
        <v>12</v>
      </c>
      <c r="H197" s="7" t="s">
        <v>11</v>
      </c>
      <c r="I197" s="7" t="s">
        <v>13</v>
      </c>
    </row>
    <row r="198" spans="1:9" x14ac:dyDescent="0.25">
      <c r="A198" s="7" t="s">
        <v>223</v>
      </c>
      <c r="B198" s="7">
        <v>2000</v>
      </c>
      <c r="C198" s="7" t="s">
        <v>20</v>
      </c>
      <c r="D198" s="7">
        <v>2</v>
      </c>
      <c r="E198" s="7">
        <v>0</v>
      </c>
      <c r="F198" s="7">
        <v>2045.69</v>
      </c>
      <c r="G198" s="7" t="s">
        <v>12</v>
      </c>
      <c r="H198" s="7" t="s">
        <v>12</v>
      </c>
      <c r="I198" s="7" t="s">
        <v>23</v>
      </c>
    </row>
    <row r="199" spans="1:9" x14ac:dyDescent="0.25">
      <c r="A199" s="7" t="s">
        <v>224</v>
      </c>
      <c r="B199" s="7">
        <v>2000</v>
      </c>
      <c r="C199" s="7" t="s">
        <v>10</v>
      </c>
      <c r="D199" s="7">
        <v>26</v>
      </c>
      <c r="E199" s="7">
        <v>0</v>
      </c>
      <c r="F199" s="7">
        <v>2055.3200000000002</v>
      </c>
      <c r="G199" s="7" t="s">
        <v>12</v>
      </c>
      <c r="H199" s="7" t="s">
        <v>12</v>
      </c>
      <c r="I199" s="7" t="s">
        <v>23</v>
      </c>
    </row>
    <row r="200" spans="1:9" x14ac:dyDescent="0.25">
      <c r="A200" s="7" t="s">
        <v>225</v>
      </c>
      <c r="B200" s="7">
        <v>2004</v>
      </c>
      <c r="C200" s="7" t="s">
        <v>18</v>
      </c>
      <c r="D200" s="7">
        <v>12</v>
      </c>
      <c r="E200" s="7">
        <v>0</v>
      </c>
      <c r="F200" s="7">
        <v>2094.1</v>
      </c>
      <c r="G200" s="7" t="s">
        <v>12</v>
      </c>
      <c r="H200" s="7" t="s">
        <v>11</v>
      </c>
      <c r="I200" s="7" t="s">
        <v>200</v>
      </c>
    </row>
    <row r="201" spans="1:9" x14ac:dyDescent="0.25">
      <c r="A201" s="7" t="s">
        <v>226</v>
      </c>
      <c r="B201" s="7">
        <v>2001</v>
      </c>
      <c r="C201" s="7" t="s">
        <v>35</v>
      </c>
      <c r="D201" s="7">
        <v>14</v>
      </c>
      <c r="E201" s="7">
        <v>0</v>
      </c>
      <c r="F201" s="7">
        <v>2102.2600000000002</v>
      </c>
      <c r="G201" s="7" t="s">
        <v>12</v>
      </c>
      <c r="H201" s="7" t="s">
        <v>11</v>
      </c>
      <c r="I201" s="7" t="s">
        <v>166</v>
      </c>
    </row>
    <row r="202" spans="1:9" x14ac:dyDescent="0.25">
      <c r="A202" s="7" t="s">
        <v>227</v>
      </c>
      <c r="B202" s="7">
        <v>2001</v>
      </c>
      <c r="C202" s="7" t="s">
        <v>18</v>
      </c>
      <c r="D202" s="7">
        <v>22</v>
      </c>
      <c r="E202" s="7">
        <v>1</v>
      </c>
      <c r="F202" s="7">
        <v>2103.08</v>
      </c>
      <c r="G202" s="7" t="s">
        <v>12</v>
      </c>
      <c r="H202" s="7" t="s">
        <v>11</v>
      </c>
      <c r="I202" s="7" t="s">
        <v>42</v>
      </c>
    </row>
    <row r="203" spans="1:9" x14ac:dyDescent="0.25">
      <c r="A203" s="7" t="s">
        <v>228</v>
      </c>
      <c r="B203" s="7">
        <v>2001</v>
      </c>
      <c r="C203" s="7" t="s">
        <v>15</v>
      </c>
      <c r="D203" s="7">
        <v>28</v>
      </c>
      <c r="E203" s="7">
        <v>0</v>
      </c>
      <c r="F203" s="7">
        <v>2104.11</v>
      </c>
      <c r="G203" s="7" t="s">
        <v>11</v>
      </c>
      <c r="H203" s="7" t="s">
        <v>16</v>
      </c>
      <c r="I203" s="7" t="s">
        <v>168</v>
      </c>
    </row>
    <row r="204" spans="1:9" x14ac:dyDescent="0.25">
      <c r="A204" s="7" t="s">
        <v>229</v>
      </c>
      <c r="B204" s="7">
        <v>1989</v>
      </c>
      <c r="C204" s="7" t="s">
        <v>10</v>
      </c>
      <c r="D204" s="7">
        <v>21</v>
      </c>
      <c r="E204" s="7">
        <v>3</v>
      </c>
      <c r="F204" s="7">
        <v>2106.2600000000002</v>
      </c>
      <c r="G204" s="7" t="s">
        <v>11</v>
      </c>
      <c r="H204" s="7" t="s">
        <v>11</v>
      </c>
      <c r="I204" s="7" t="s">
        <v>13</v>
      </c>
    </row>
    <row r="205" spans="1:9" x14ac:dyDescent="0.25">
      <c r="A205" s="7" t="s">
        <v>230</v>
      </c>
      <c r="B205" s="7">
        <v>2003</v>
      </c>
      <c r="C205" s="7" t="s">
        <v>20</v>
      </c>
      <c r="D205" s="7">
        <v>30</v>
      </c>
      <c r="E205" s="7">
        <v>0</v>
      </c>
      <c r="F205" s="7">
        <v>2117.34</v>
      </c>
      <c r="G205" s="7" t="s">
        <v>11</v>
      </c>
      <c r="H205" s="7" t="s">
        <v>12</v>
      </c>
      <c r="I205" s="7" t="s">
        <v>23</v>
      </c>
    </row>
    <row r="206" spans="1:9" x14ac:dyDescent="0.25">
      <c r="A206" s="7" t="s">
        <v>231</v>
      </c>
      <c r="B206" s="7">
        <v>2004</v>
      </c>
      <c r="C206" s="7" t="s">
        <v>15</v>
      </c>
      <c r="D206" s="7">
        <v>4</v>
      </c>
      <c r="E206" s="7">
        <v>0</v>
      </c>
      <c r="F206" s="7">
        <v>2118.61</v>
      </c>
      <c r="G206" s="7" t="s">
        <v>11</v>
      </c>
      <c r="H206" s="7" t="s">
        <v>16</v>
      </c>
      <c r="I206" s="7" t="s">
        <v>23</v>
      </c>
    </row>
    <row r="207" spans="1:9" x14ac:dyDescent="0.25">
      <c r="A207" s="7" t="s">
        <v>232</v>
      </c>
      <c r="B207" s="7">
        <v>2003</v>
      </c>
      <c r="C207" s="7" t="s">
        <v>35</v>
      </c>
      <c r="D207" s="7">
        <v>30</v>
      </c>
      <c r="E207" s="7">
        <v>0</v>
      </c>
      <c r="F207" s="7">
        <v>2128.4299999999998</v>
      </c>
      <c r="G207" s="7" t="s">
        <v>11</v>
      </c>
      <c r="H207" s="7" t="s">
        <v>16</v>
      </c>
      <c r="I207" s="7" t="s">
        <v>23</v>
      </c>
    </row>
    <row r="208" spans="1:9" x14ac:dyDescent="0.25">
      <c r="A208" s="7" t="s">
        <v>233</v>
      </c>
      <c r="B208" s="7">
        <v>2003</v>
      </c>
      <c r="C208" s="7" t="s">
        <v>30</v>
      </c>
      <c r="D208" s="7">
        <v>22</v>
      </c>
      <c r="E208" s="7">
        <v>0</v>
      </c>
      <c r="F208" s="7">
        <v>2130.6799999999998</v>
      </c>
      <c r="G208" s="7" t="s">
        <v>11</v>
      </c>
      <c r="H208" s="7" t="s">
        <v>12</v>
      </c>
      <c r="I208" s="7" t="s">
        <v>23</v>
      </c>
    </row>
    <row r="209" spans="1:9" x14ac:dyDescent="0.25">
      <c r="A209" s="7" t="s">
        <v>234</v>
      </c>
      <c r="B209" s="7">
        <v>2003</v>
      </c>
      <c r="C209" s="7" t="s">
        <v>20</v>
      </c>
      <c r="D209" s="7">
        <v>1</v>
      </c>
      <c r="E209" s="7">
        <v>0</v>
      </c>
      <c r="F209" s="7">
        <v>2134.9</v>
      </c>
      <c r="G209" s="7" t="s">
        <v>11</v>
      </c>
      <c r="H209" s="7" t="s">
        <v>12</v>
      </c>
      <c r="I209" s="7" t="s">
        <v>23</v>
      </c>
    </row>
    <row r="210" spans="1:9" x14ac:dyDescent="0.25">
      <c r="A210" s="7" t="s">
        <v>235</v>
      </c>
      <c r="B210" s="7">
        <v>2003</v>
      </c>
      <c r="C210" s="7" t="s">
        <v>20</v>
      </c>
      <c r="D210" s="7">
        <v>26</v>
      </c>
      <c r="E210" s="7">
        <v>0</v>
      </c>
      <c r="F210" s="7">
        <v>2136.88</v>
      </c>
      <c r="G210" s="7" t="s">
        <v>11</v>
      </c>
      <c r="H210" s="7" t="s">
        <v>11</v>
      </c>
      <c r="I210" s="7" t="s">
        <v>23</v>
      </c>
    </row>
    <row r="211" spans="1:9" x14ac:dyDescent="0.25">
      <c r="A211" s="7" t="s">
        <v>236</v>
      </c>
      <c r="B211" s="7">
        <v>1997</v>
      </c>
      <c r="C211" s="7" t="s">
        <v>20</v>
      </c>
      <c r="D211" s="7">
        <v>3</v>
      </c>
      <c r="E211" s="7">
        <v>0</v>
      </c>
      <c r="F211" s="7">
        <v>2137.65</v>
      </c>
      <c r="G211" s="7" t="s">
        <v>12</v>
      </c>
      <c r="H211" s="7" t="s">
        <v>16</v>
      </c>
      <c r="I211" s="7" t="s">
        <v>13</v>
      </c>
    </row>
    <row r="212" spans="1:9" x14ac:dyDescent="0.25">
      <c r="A212" s="7" t="s">
        <v>237</v>
      </c>
      <c r="B212" s="7">
        <v>2003</v>
      </c>
      <c r="C212" s="7" t="s">
        <v>35</v>
      </c>
      <c r="D212" s="7">
        <v>19</v>
      </c>
      <c r="E212" s="7">
        <v>0</v>
      </c>
      <c r="F212" s="7">
        <v>2138.0700000000002</v>
      </c>
      <c r="G212" s="7" t="s">
        <v>11</v>
      </c>
      <c r="H212" s="7" t="s">
        <v>16</v>
      </c>
      <c r="I212" s="7" t="s">
        <v>23</v>
      </c>
    </row>
    <row r="213" spans="1:9" x14ac:dyDescent="0.25">
      <c r="A213" s="7" t="s">
        <v>238</v>
      </c>
      <c r="B213" s="7">
        <v>2004</v>
      </c>
      <c r="C213" s="7" t="s">
        <v>37</v>
      </c>
      <c r="D213" s="7">
        <v>4</v>
      </c>
      <c r="E213" s="7">
        <v>0</v>
      </c>
      <c r="F213" s="7">
        <v>2144.85</v>
      </c>
      <c r="G213" s="7" t="s">
        <v>11</v>
      </c>
      <c r="H213" s="7" t="s">
        <v>16</v>
      </c>
      <c r="I213" s="7" t="s">
        <v>42</v>
      </c>
    </row>
    <row r="214" spans="1:9" x14ac:dyDescent="0.25">
      <c r="A214" s="7" t="s">
        <v>239</v>
      </c>
      <c r="B214" s="7">
        <v>2000</v>
      </c>
      <c r="C214" s="7" t="s">
        <v>30</v>
      </c>
      <c r="D214" s="7">
        <v>27</v>
      </c>
      <c r="E214" s="7">
        <v>0</v>
      </c>
      <c r="F214" s="7">
        <v>2150.4699999999998</v>
      </c>
      <c r="G214" s="7" t="s">
        <v>11</v>
      </c>
      <c r="H214" s="7" t="s">
        <v>12</v>
      </c>
      <c r="I214" s="7" t="s">
        <v>42</v>
      </c>
    </row>
    <row r="215" spans="1:9" x14ac:dyDescent="0.25">
      <c r="A215" s="7" t="s">
        <v>240</v>
      </c>
      <c r="B215" s="7">
        <v>2000</v>
      </c>
      <c r="C215" s="7" t="s">
        <v>37</v>
      </c>
      <c r="D215" s="7">
        <v>22</v>
      </c>
      <c r="E215" s="7">
        <v>0</v>
      </c>
      <c r="F215" s="7">
        <v>2154.36</v>
      </c>
      <c r="G215" s="7" t="s">
        <v>11</v>
      </c>
      <c r="H215" s="7" t="s">
        <v>11</v>
      </c>
      <c r="I215" s="7" t="s">
        <v>42</v>
      </c>
    </row>
    <row r="216" spans="1:9" x14ac:dyDescent="0.25">
      <c r="A216" s="7" t="s">
        <v>241</v>
      </c>
      <c r="B216" s="7">
        <v>2000</v>
      </c>
      <c r="C216" s="7" t="s">
        <v>15</v>
      </c>
      <c r="D216" s="7">
        <v>29</v>
      </c>
      <c r="E216" s="7">
        <v>0</v>
      </c>
      <c r="F216" s="7">
        <v>2155.6799999999998</v>
      </c>
      <c r="G216" s="7" t="s">
        <v>11</v>
      </c>
      <c r="H216" s="7" t="s">
        <v>12</v>
      </c>
      <c r="I216" s="7" t="s">
        <v>13</v>
      </c>
    </row>
    <row r="217" spans="1:9" x14ac:dyDescent="0.25">
      <c r="A217" s="7" t="s">
        <v>242</v>
      </c>
      <c r="B217" s="7">
        <v>2000</v>
      </c>
      <c r="C217" s="7" t="s">
        <v>30</v>
      </c>
      <c r="D217" s="7">
        <v>10</v>
      </c>
      <c r="E217" s="7">
        <v>0</v>
      </c>
      <c r="F217" s="7">
        <v>2156.75</v>
      </c>
      <c r="G217" s="7" t="s">
        <v>11</v>
      </c>
      <c r="H217" s="7" t="s">
        <v>11</v>
      </c>
      <c r="I217" s="7" t="s">
        <v>13</v>
      </c>
    </row>
    <row r="218" spans="1:9" x14ac:dyDescent="0.25">
      <c r="A218" s="7" t="s">
        <v>243</v>
      </c>
      <c r="B218" s="7">
        <v>2000</v>
      </c>
      <c r="C218" s="7" t="s">
        <v>35</v>
      </c>
      <c r="D218" s="7">
        <v>23</v>
      </c>
      <c r="E218" s="7">
        <v>0</v>
      </c>
      <c r="F218" s="7">
        <v>2166.73</v>
      </c>
      <c r="G218" s="7" t="s">
        <v>11</v>
      </c>
      <c r="H218" s="7" t="s">
        <v>11</v>
      </c>
      <c r="I218" s="7" t="s">
        <v>42</v>
      </c>
    </row>
    <row r="219" spans="1:9" x14ac:dyDescent="0.25">
      <c r="A219" s="7" t="s">
        <v>244</v>
      </c>
      <c r="B219" s="7">
        <v>1994</v>
      </c>
      <c r="C219" s="7" t="s">
        <v>20</v>
      </c>
      <c r="D219" s="7">
        <v>27</v>
      </c>
      <c r="E219" s="7">
        <v>0</v>
      </c>
      <c r="F219" s="7">
        <v>2170.08</v>
      </c>
      <c r="G219" s="7" t="s">
        <v>11</v>
      </c>
      <c r="H219" s="7" t="s">
        <v>11</v>
      </c>
      <c r="I219" s="7" t="s">
        <v>13</v>
      </c>
    </row>
    <row r="220" spans="1:9" x14ac:dyDescent="0.25">
      <c r="A220" s="7" t="s">
        <v>245</v>
      </c>
      <c r="B220" s="7">
        <v>1991</v>
      </c>
      <c r="C220" s="7" t="s">
        <v>30</v>
      </c>
      <c r="D220" s="7">
        <v>16</v>
      </c>
      <c r="E220" s="7">
        <v>3</v>
      </c>
      <c r="F220" s="7">
        <v>2193.1999999999998</v>
      </c>
      <c r="G220" s="7" t="s">
        <v>11</v>
      </c>
      <c r="H220" s="7" t="s">
        <v>11</v>
      </c>
      <c r="I220" s="7" t="s">
        <v>23</v>
      </c>
    </row>
    <row r="221" spans="1:9" x14ac:dyDescent="0.25">
      <c r="A221" s="7" t="s">
        <v>246</v>
      </c>
      <c r="B221" s="7">
        <v>2004</v>
      </c>
      <c r="C221" s="7" t="s">
        <v>30</v>
      </c>
      <c r="D221" s="7">
        <v>7</v>
      </c>
      <c r="E221" s="7">
        <v>0</v>
      </c>
      <c r="F221" s="7">
        <v>2196.4699999999998</v>
      </c>
      <c r="G221" s="7" t="s">
        <v>11</v>
      </c>
      <c r="H221" s="7" t="s">
        <v>12</v>
      </c>
      <c r="I221" s="7" t="s">
        <v>247</v>
      </c>
    </row>
    <row r="222" spans="1:9" x14ac:dyDescent="0.25">
      <c r="A222" s="7" t="s">
        <v>248</v>
      </c>
      <c r="B222" s="7">
        <v>2004</v>
      </c>
      <c r="C222" s="7" t="s">
        <v>20</v>
      </c>
      <c r="D222" s="7">
        <v>3</v>
      </c>
      <c r="E222" s="7">
        <v>0</v>
      </c>
      <c r="F222" s="7">
        <v>2198.19</v>
      </c>
      <c r="G222" s="7" t="s">
        <v>11</v>
      </c>
      <c r="H222" s="7" t="s">
        <v>16</v>
      </c>
      <c r="I222" s="7" t="s">
        <v>249</v>
      </c>
    </row>
    <row r="223" spans="1:9" x14ac:dyDescent="0.25">
      <c r="A223" s="7" t="s">
        <v>250</v>
      </c>
      <c r="B223" s="7">
        <v>2004</v>
      </c>
      <c r="C223" s="7" t="s">
        <v>20</v>
      </c>
      <c r="D223" s="7">
        <v>12</v>
      </c>
      <c r="E223" s="7">
        <v>0</v>
      </c>
      <c r="F223" s="7">
        <v>2200.83</v>
      </c>
      <c r="G223" s="7" t="s">
        <v>11</v>
      </c>
      <c r="H223" s="7" t="s">
        <v>11</v>
      </c>
      <c r="I223" s="7" t="s">
        <v>247</v>
      </c>
    </row>
    <row r="224" spans="1:9" x14ac:dyDescent="0.25">
      <c r="A224" s="7" t="s">
        <v>251</v>
      </c>
      <c r="B224" s="7">
        <v>2004</v>
      </c>
      <c r="C224" s="7" t="s">
        <v>10</v>
      </c>
      <c r="D224" s="7">
        <v>27</v>
      </c>
      <c r="E224" s="7">
        <v>1</v>
      </c>
      <c r="F224" s="7">
        <v>2201.1</v>
      </c>
      <c r="G224" s="7" t="s">
        <v>11</v>
      </c>
      <c r="H224" s="7" t="s">
        <v>12</v>
      </c>
      <c r="I224" s="7" t="s">
        <v>13</v>
      </c>
    </row>
    <row r="225" spans="1:9" x14ac:dyDescent="0.25">
      <c r="A225" s="7" t="s">
        <v>252</v>
      </c>
      <c r="B225" s="7">
        <v>2004</v>
      </c>
      <c r="C225" s="7" t="s">
        <v>35</v>
      </c>
      <c r="D225" s="7">
        <v>6</v>
      </c>
      <c r="E225" s="7">
        <v>0</v>
      </c>
      <c r="F225" s="7">
        <v>2203.4699999999998</v>
      </c>
      <c r="G225" s="7" t="s">
        <v>11</v>
      </c>
      <c r="H225" s="7" t="s">
        <v>11</v>
      </c>
      <c r="I225" s="7" t="s">
        <v>247</v>
      </c>
    </row>
    <row r="226" spans="1:9" x14ac:dyDescent="0.25">
      <c r="A226" s="7" t="s">
        <v>253</v>
      </c>
      <c r="B226" s="7">
        <v>2004</v>
      </c>
      <c r="C226" s="7" t="s">
        <v>37</v>
      </c>
      <c r="D226" s="7">
        <v>28</v>
      </c>
      <c r="E226" s="7">
        <v>0</v>
      </c>
      <c r="F226" s="7">
        <v>2203.7399999999998</v>
      </c>
      <c r="G226" s="7" t="s">
        <v>11</v>
      </c>
      <c r="H226" s="7" t="s">
        <v>11</v>
      </c>
      <c r="I226" s="7" t="s">
        <v>247</v>
      </c>
    </row>
    <row r="227" spans="1:9" x14ac:dyDescent="0.25">
      <c r="A227" s="7" t="s">
        <v>254</v>
      </c>
      <c r="B227" s="7">
        <v>2004</v>
      </c>
      <c r="C227" s="7" t="s">
        <v>15</v>
      </c>
      <c r="D227" s="7">
        <v>13</v>
      </c>
      <c r="E227" s="7">
        <v>0</v>
      </c>
      <c r="F227" s="7">
        <v>2205.98</v>
      </c>
      <c r="G227" s="7" t="s">
        <v>11</v>
      </c>
      <c r="H227" s="7" t="s">
        <v>12</v>
      </c>
      <c r="I227" s="7" t="s">
        <v>247</v>
      </c>
    </row>
    <row r="228" spans="1:9" x14ac:dyDescent="0.25">
      <c r="A228" s="7" t="s">
        <v>255</v>
      </c>
      <c r="B228" s="7">
        <v>2004</v>
      </c>
      <c r="C228" s="7" t="s">
        <v>35</v>
      </c>
      <c r="D228" s="7">
        <v>6</v>
      </c>
      <c r="E228" s="7">
        <v>0</v>
      </c>
      <c r="F228" s="7">
        <v>2207.6999999999998</v>
      </c>
      <c r="G228" s="7" t="s">
        <v>11</v>
      </c>
      <c r="H228" s="7" t="s">
        <v>11</v>
      </c>
      <c r="I228" s="7" t="s">
        <v>247</v>
      </c>
    </row>
    <row r="229" spans="1:9" x14ac:dyDescent="0.25">
      <c r="A229" s="7" t="s">
        <v>256</v>
      </c>
      <c r="B229" s="7">
        <v>2004</v>
      </c>
      <c r="C229" s="7" t="s">
        <v>10</v>
      </c>
      <c r="D229" s="7">
        <v>27</v>
      </c>
      <c r="E229" s="7">
        <v>0</v>
      </c>
      <c r="F229" s="7">
        <v>2211.13</v>
      </c>
      <c r="G229" s="7" t="s">
        <v>11</v>
      </c>
      <c r="H229" s="7" t="s">
        <v>11</v>
      </c>
      <c r="I229" s="7" t="s">
        <v>247</v>
      </c>
    </row>
    <row r="230" spans="1:9" x14ac:dyDescent="0.25">
      <c r="A230" s="7" t="s">
        <v>257</v>
      </c>
      <c r="B230" s="7">
        <v>1994</v>
      </c>
      <c r="C230" s="7" t="s">
        <v>15</v>
      </c>
      <c r="D230" s="7">
        <v>17</v>
      </c>
      <c r="E230" s="7">
        <v>0</v>
      </c>
      <c r="F230" s="7">
        <v>2213.21</v>
      </c>
      <c r="G230" s="7" t="s">
        <v>11</v>
      </c>
      <c r="H230" s="7" t="s">
        <v>11</v>
      </c>
      <c r="I230" s="7" t="s">
        <v>13</v>
      </c>
    </row>
    <row r="231" spans="1:9" x14ac:dyDescent="0.25">
      <c r="A231" s="7" t="s">
        <v>258</v>
      </c>
      <c r="B231" s="7">
        <v>2004</v>
      </c>
      <c r="C231" s="7" t="s">
        <v>18</v>
      </c>
      <c r="D231" s="7">
        <v>13</v>
      </c>
      <c r="E231" s="7">
        <v>0</v>
      </c>
      <c r="F231" s="7">
        <v>2217.4699999999998</v>
      </c>
      <c r="G231" s="7" t="s">
        <v>11</v>
      </c>
      <c r="H231" s="7" t="s">
        <v>16</v>
      </c>
      <c r="I231" s="7" t="s">
        <v>247</v>
      </c>
    </row>
    <row r="232" spans="1:9" x14ac:dyDescent="0.25">
      <c r="A232" s="7" t="s">
        <v>259</v>
      </c>
      <c r="B232" s="7">
        <v>2004</v>
      </c>
      <c r="C232" s="7" t="s">
        <v>20</v>
      </c>
      <c r="D232" s="7">
        <v>25</v>
      </c>
      <c r="E232" s="7">
        <v>0</v>
      </c>
      <c r="F232" s="7">
        <v>2217.6</v>
      </c>
      <c r="G232" s="7" t="s">
        <v>11</v>
      </c>
      <c r="H232" s="7" t="s">
        <v>16</v>
      </c>
      <c r="I232" s="7" t="s">
        <v>247</v>
      </c>
    </row>
    <row r="233" spans="1:9" x14ac:dyDescent="0.25">
      <c r="A233" s="7" t="s">
        <v>260</v>
      </c>
      <c r="B233" s="7">
        <v>2004</v>
      </c>
      <c r="C233" s="7" t="s">
        <v>30</v>
      </c>
      <c r="D233" s="7">
        <v>12</v>
      </c>
      <c r="E233" s="7">
        <v>1</v>
      </c>
      <c r="F233" s="7">
        <v>2219.4499999999998</v>
      </c>
      <c r="G233" s="7" t="s">
        <v>11</v>
      </c>
      <c r="H233" s="7" t="s">
        <v>16</v>
      </c>
      <c r="I233" s="7" t="s">
        <v>13</v>
      </c>
    </row>
    <row r="234" spans="1:9" x14ac:dyDescent="0.25">
      <c r="A234" s="7" t="s">
        <v>261</v>
      </c>
      <c r="B234" s="7">
        <v>2003</v>
      </c>
      <c r="C234" s="7" t="s">
        <v>30</v>
      </c>
      <c r="D234" s="7">
        <v>10</v>
      </c>
      <c r="E234" s="7">
        <v>1</v>
      </c>
      <c r="F234" s="7">
        <v>2221.56</v>
      </c>
      <c r="G234" s="7" t="s">
        <v>11</v>
      </c>
      <c r="H234" s="7" t="s">
        <v>12</v>
      </c>
      <c r="I234" s="7" t="s">
        <v>23</v>
      </c>
    </row>
    <row r="235" spans="1:9" x14ac:dyDescent="0.25">
      <c r="A235" s="7" t="s">
        <v>262</v>
      </c>
      <c r="B235" s="7">
        <v>2000</v>
      </c>
      <c r="C235" s="7" t="s">
        <v>18</v>
      </c>
      <c r="D235" s="7">
        <v>30</v>
      </c>
      <c r="E235" s="7">
        <v>0</v>
      </c>
      <c r="F235" s="7">
        <v>2250.84</v>
      </c>
      <c r="G235" s="7" t="s">
        <v>11</v>
      </c>
      <c r="H235" s="7" t="s">
        <v>11</v>
      </c>
      <c r="I235" s="7" t="s">
        <v>170</v>
      </c>
    </row>
    <row r="236" spans="1:9" x14ac:dyDescent="0.25">
      <c r="A236" s="7" t="s">
        <v>263</v>
      </c>
      <c r="B236" s="7">
        <v>2000</v>
      </c>
      <c r="C236" s="7" t="s">
        <v>30</v>
      </c>
      <c r="D236" s="7">
        <v>11</v>
      </c>
      <c r="E236" s="7">
        <v>0</v>
      </c>
      <c r="F236" s="7">
        <v>2254.8000000000002</v>
      </c>
      <c r="G236" s="7" t="s">
        <v>11</v>
      </c>
      <c r="H236" s="7" t="s">
        <v>12</v>
      </c>
      <c r="I236" s="7" t="s">
        <v>168</v>
      </c>
    </row>
    <row r="237" spans="1:9" x14ac:dyDescent="0.25">
      <c r="A237" s="7" t="s">
        <v>264</v>
      </c>
      <c r="B237" s="7">
        <v>2002</v>
      </c>
      <c r="C237" s="7" t="s">
        <v>10</v>
      </c>
      <c r="D237" s="7">
        <v>15</v>
      </c>
      <c r="E237" s="7">
        <v>0</v>
      </c>
      <c r="F237" s="7">
        <v>2257.48</v>
      </c>
      <c r="G237" s="7" t="s">
        <v>11</v>
      </c>
      <c r="H237" s="7" t="s">
        <v>16</v>
      </c>
      <c r="I237" s="7" t="s">
        <v>23</v>
      </c>
    </row>
    <row r="238" spans="1:9" x14ac:dyDescent="0.25">
      <c r="A238" s="7" t="s">
        <v>265</v>
      </c>
      <c r="B238" s="7">
        <v>2002</v>
      </c>
      <c r="C238" s="7" t="s">
        <v>15</v>
      </c>
      <c r="D238" s="7">
        <v>12</v>
      </c>
      <c r="E238" s="7">
        <v>0</v>
      </c>
      <c r="F238" s="7">
        <v>2261.5700000000002</v>
      </c>
      <c r="G238" s="7" t="s">
        <v>11</v>
      </c>
      <c r="H238" s="7" t="s">
        <v>16</v>
      </c>
      <c r="I238" s="7" t="s">
        <v>23</v>
      </c>
    </row>
    <row r="239" spans="1:9" x14ac:dyDescent="0.25">
      <c r="A239" s="7" t="s">
        <v>266</v>
      </c>
      <c r="B239" s="7">
        <v>1991</v>
      </c>
      <c r="C239" s="7" t="s">
        <v>18</v>
      </c>
      <c r="D239" s="7">
        <v>16</v>
      </c>
      <c r="E239" s="7">
        <v>3</v>
      </c>
      <c r="F239" s="7">
        <v>2277.7199999999998</v>
      </c>
      <c r="G239" s="7" t="s">
        <v>11</v>
      </c>
      <c r="H239" s="7" t="s">
        <v>16</v>
      </c>
      <c r="I239" s="7" t="s">
        <v>13</v>
      </c>
    </row>
    <row r="240" spans="1:9" x14ac:dyDescent="0.25">
      <c r="A240" s="7" t="s">
        <v>267</v>
      </c>
      <c r="B240" s="7">
        <v>1989</v>
      </c>
      <c r="C240" s="7" t="s">
        <v>37</v>
      </c>
      <c r="D240" s="7">
        <v>5</v>
      </c>
      <c r="E240" s="7">
        <v>3</v>
      </c>
      <c r="F240" s="7">
        <v>2295.2399999999998</v>
      </c>
      <c r="G240" s="7" t="s">
        <v>11</v>
      </c>
      <c r="H240" s="7" t="s">
        <v>16</v>
      </c>
      <c r="I240" s="7" t="s">
        <v>13</v>
      </c>
    </row>
    <row r="241" spans="1:9" x14ac:dyDescent="0.25">
      <c r="A241" s="7" t="s">
        <v>268</v>
      </c>
      <c r="B241" s="7">
        <v>1996</v>
      </c>
      <c r="C241" s="7" t="s">
        <v>15</v>
      </c>
      <c r="D241" s="7">
        <v>28</v>
      </c>
      <c r="E241" s="7">
        <v>0</v>
      </c>
      <c r="F241" s="7">
        <v>2302.3000000000002</v>
      </c>
      <c r="G241" s="7" t="s">
        <v>16</v>
      </c>
      <c r="H241" s="7" t="s">
        <v>11</v>
      </c>
      <c r="I241" s="7" t="s">
        <v>42</v>
      </c>
    </row>
    <row r="242" spans="1:9" x14ac:dyDescent="0.25">
      <c r="A242" s="7" t="s">
        <v>269</v>
      </c>
      <c r="B242" s="7">
        <v>2004</v>
      </c>
      <c r="C242" s="7" t="s">
        <v>20</v>
      </c>
      <c r="D242" s="7">
        <v>6</v>
      </c>
      <c r="E242" s="7">
        <v>2</v>
      </c>
      <c r="F242" s="7">
        <v>2304</v>
      </c>
      <c r="G242" s="7" t="s">
        <v>11</v>
      </c>
      <c r="H242" s="7" t="s">
        <v>12</v>
      </c>
      <c r="I242" s="7" t="s">
        <v>13</v>
      </c>
    </row>
    <row r="243" spans="1:9" x14ac:dyDescent="0.25">
      <c r="A243" s="7" t="s">
        <v>270</v>
      </c>
      <c r="B243" s="7">
        <v>1996</v>
      </c>
      <c r="C243" s="7" t="s">
        <v>30</v>
      </c>
      <c r="D243" s="7">
        <v>17</v>
      </c>
      <c r="E243" s="7">
        <v>0</v>
      </c>
      <c r="F243" s="7">
        <v>2322.62</v>
      </c>
      <c r="G243" s="7" t="s">
        <v>11</v>
      </c>
      <c r="H243" s="7" t="s">
        <v>16</v>
      </c>
      <c r="I243" s="7" t="s">
        <v>13</v>
      </c>
    </row>
    <row r="244" spans="1:9" x14ac:dyDescent="0.25">
      <c r="A244" s="7" t="s">
        <v>271</v>
      </c>
      <c r="B244" s="7">
        <v>2003</v>
      </c>
      <c r="C244" s="7" t="s">
        <v>15</v>
      </c>
      <c r="D244" s="7">
        <v>18</v>
      </c>
      <c r="E244" s="7">
        <v>1</v>
      </c>
      <c r="F244" s="7">
        <v>2331.52</v>
      </c>
      <c r="G244" s="7" t="s">
        <v>11</v>
      </c>
      <c r="H244" s="7" t="s">
        <v>12</v>
      </c>
      <c r="I244" s="7" t="s">
        <v>42</v>
      </c>
    </row>
    <row r="245" spans="1:9" x14ac:dyDescent="0.25">
      <c r="A245" s="7" t="s">
        <v>272</v>
      </c>
      <c r="B245" s="7">
        <v>1998</v>
      </c>
      <c r="C245" s="7" t="s">
        <v>37</v>
      </c>
      <c r="D245" s="7">
        <v>21</v>
      </c>
      <c r="E245" s="7">
        <v>0</v>
      </c>
      <c r="F245" s="7">
        <v>2352.9699999999998</v>
      </c>
      <c r="G245" s="7" t="s">
        <v>12</v>
      </c>
      <c r="H245" s="7" t="s">
        <v>12</v>
      </c>
      <c r="I245" s="7" t="s">
        <v>23</v>
      </c>
    </row>
    <row r="246" spans="1:9" x14ac:dyDescent="0.25">
      <c r="A246" s="7" t="s">
        <v>273</v>
      </c>
      <c r="B246" s="7">
        <v>2002</v>
      </c>
      <c r="C246" s="7" t="s">
        <v>15</v>
      </c>
      <c r="D246" s="7">
        <v>5</v>
      </c>
      <c r="E246" s="7">
        <v>1</v>
      </c>
      <c r="F246" s="7">
        <v>2362.23</v>
      </c>
      <c r="G246" s="7" t="s">
        <v>11</v>
      </c>
      <c r="H246" s="7" t="s">
        <v>16</v>
      </c>
      <c r="I246" s="7" t="s">
        <v>23</v>
      </c>
    </row>
    <row r="247" spans="1:9" x14ac:dyDescent="0.25">
      <c r="A247" s="7" t="s">
        <v>274</v>
      </c>
      <c r="B247" s="7">
        <v>1988</v>
      </c>
      <c r="C247" s="7" t="s">
        <v>30</v>
      </c>
      <c r="D247" s="7">
        <v>12</v>
      </c>
      <c r="E247" s="7">
        <v>3</v>
      </c>
      <c r="F247" s="7">
        <v>2373.3000000000002</v>
      </c>
      <c r="G247" s="7" t="s">
        <v>11</v>
      </c>
      <c r="H247" s="7" t="s">
        <v>11</v>
      </c>
      <c r="I247" s="7" t="s">
        <v>13</v>
      </c>
    </row>
    <row r="248" spans="1:9" x14ac:dyDescent="0.25">
      <c r="A248" s="7" t="s">
        <v>275</v>
      </c>
      <c r="B248" s="7">
        <v>1999</v>
      </c>
      <c r="C248" s="7" t="s">
        <v>30</v>
      </c>
      <c r="D248" s="7">
        <v>17</v>
      </c>
      <c r="E248" s="7">
        <v>0</v>
      </c>
      <c r="F248" s="7">
        <v>2395.17</v>
      </c>
      <c r="G248" s="7" t="s">
        <v>11</v>
      </c>
      <c r="H248" s="7" t="s">
        <v>16</v>
      </c>
      <c r="I248" s="7" t="s">
        <v>276</v>
      </c>
    </row>
    <row r="249" spans="1:9" x14ac:dyDescent="0.25">
      <c r="A249" s="7" t="s">
        <v>277</v>
      </c>
      <c r="B249" s="7">
        <v>1999</v>
      </c>
      <c r="C249" s="7" t="s">
        <v>35</v>
      </c>
      <c r="D249" s="7">
        <v>10</v>
      </c>
      <c r="E249" s="7">
        <v>0</v>
      </c>
      <c r="F249" s="7">
        <v>2396.1</v>
      </c>
      <c r="G249" s="7" t="s">
        <v>11</v>
      </c>
      <c r="H249" s="7" t="s">
        <v>16</v>
      </c>
      <c r="I249" s="7" t="s">
        <v>166</v>
      </c>
    </row>
    <row r="250" spans="1:9" x14ac:dyDescent="0.25">
      <c r="A250" s="7" t="s">
        <v>278</v>
      </c>
      <c r="B250" s="7">
        <v>2001</v>
      </c>
      <c r="C250" s="7" t="s">
        <v>18</v>
      </c>
      <c r="D250" s="7">
        <v>3</v>
      </c>
      <c r="E250" s="7">
        <v>0</v>
      </c>
      <c r="F250" s="7">
        <v>2404.73</v>
      </c>
      <c r="G250" s="7" t="s">
        <v>11</v>
      </c>
      <c r="H250" s="7" t="s">
        <v>12</v>
      </c>
      <c r="I250" s="7" t="s">
        <v>23</v>
      </c>
    </row>
    <row r="251" spans="1:9" x14ac:dyDescent="0.25">
      <c r="A251" s="7" t="s">
        <v>279</v>
      </c>
      <c r="B251" s="7">
        <v>1999</v>
      </c>
      <c r="C251" s="7" t="s">
        <v>15</v>
      </c>
      <c r="D251" s="7">
        <v>12</v>
      </c>
      <c r="E251" s="7">
        <v>1</v>
      </c>
      <c r="F251" s="7">
        <v>2416.96</v>
      </c>
      <c r="G251" s="7" t="s">
        <v>11</v>
      </c>
      <c r="H251" s="7" t="s">
        <v>11</v>
      </c>
      <c r="I251" s="7" t="s">
        <v>42</v>
      </c>
    </row>
    <row r="252" spans="1:9" x14ac:dyDescent="0.25">
      <c r="A252" s="7" t="s">
        <v>280</v>
      </c>
      <c r="B252" s="7">
        <v>1999</v>
      </c>
      <c r="C252" s="7" t="s">
        <v>15</v>
      </c>
      <c r="D252" s="7">
        <v>21</v>
      </c>
      <c r="E252" s="7">
        <v>1</v>
      </c>
      <c r="F252" s="7">
        <v>2438.06</v>
      </c>
      <c r="G252" s="7" t="s">
        <v>11</v>
      </c>
      <c r="H252" s="7" t="s">
        <v>11</v>
      </c>
      <c r="I252" s="7" t="s">
        <v>13</v>
      </c>
    </row>
    <row r="253" spans="1:9" x14ac:dyDescent="0.25">
      <c r="A253" s="7" t="s">
        <v>281</v>
      </c>
      <c r="B253" s="7">
        <v>2002</v>
      </c>
      <c r="C253" s="7" t="s">
        <v>10</v>
      </c>
      <c r="D253" s="7">
        <v>29</v>
      </c>
      <c r="E253" s="7">
        <v>0</v>
      </c>
      <c r="F253" s="7">
        <v>2457.21</v>
      </c>
      <c r="G253" s="7" t="s">
        <v>11</v>
      </c>
      <c r="H253" s="7" t="s">
        <v>16</v>
      </c>
      <c r="I253" s="7" t="s">
        <v>247</v>
      </c>
    </row>
    <row r="254" spans="1:9" x14ac:dyDescent="0.25">
      <c r="A254" s="7" t="s">
        <v>282</v>
      </c>
      <c r="B254" s="7">
        <v>1998</v>
      </c>
      <c r="C254" s="7" t="s">
        <v>15</v>
      </c>
      <c r="D254" s="7">
        <v>19</v>
      </c>
      <c r="E254" s="7">
        <v>0</v>
      </c>
      <c r="F254" s="7">
        <v>2457.5</v>
      </c>
      <c r="G254" s="7" t="s">
        <v>11</v>
      </c>
      <c r="H254" s="7" t="s">
        <v>16</v>
      </c>
      <c r="I254" s="7" t="s">
        <v>42</v>
      </c>
    </row>
    <row r="255" spans="1:9" x14ac:dyDescent="0.25">
      <c r="A255" s="7" t="s">
        <v>283</v>
      </c>
      <c r="B255" s="7">
        <v>2002</v>
      </c>
      <c r="C255" s="7" t="s">
        <v>10</v>
      </c>
      <c r="D255" s="7">
        <v>11</v>
      </c>
      <c r="E255" s="7">
        <v>0</v>
      </c>
      <c r="F255" s="7">
        <v>2459.7199999999998</v>
      </c>
      <c r="G255" s="7" t="s">
        <v>11</v>
      </c>
      <c r="H255" s="7" t="s">
        <v>11</v>
      </c>
      <c r="I255" s="7" t="s">
        <v>247</v>
      </c>
    </row>
    <row r="256" spans="1:9" x14ac:dyDescent="0.25">
      <c r="A256" s="7" t="s">
        <v>284</v>
      </c>
      <c r="B256" s="7">
        <v>1998</v>
      </c>
      <c r="C256" s="7" t="s">
        <v>35</v>
      </c>
      <c r="D256" s="7">
        <v>17</v>
      </c>
      <c r="E256" s="7">
        <v>0</v>
      </c>
      <c r="F256" s="7">
        <v>2464.62</v>
      </c>
      <c r="G256" s="7" t="s">
        <v>11</v>
      </c>
      <c r="H256" s="7" t="s">
        <v>12</v>
      </c>
      <c r="I256" s="7" t="s">
        <v>13</v>
      </c>
    </row>
    <row r="257" spans="1:9" x14ac:dyDescent="0.25">
      <c r="A257" s="7" t="s">
        <v>285</v>
      </c>
      <c r="B257" s="7">
        <v>1998</v>
      </c>
      <c r="C257" s="7" t="s">
        <v>10</v>
      </c>
      <c r="D257" s="7">
        <v>2</v>
      </c>
      <c r="E257" s="7">
        <v>0</v>
      </c>
      <c r="F257" s="7">
        <v>2473.33</v>
      </c>
      <c r="G257" s="7" t="s">
        <v>11</v>
      </c>
      <c r="H257" s="7" t="s">
        <v>12</v>
      </c>
      <c r="I257" s="7" t="s">
        <v>13</v>
      </c>
    </row>
    <row r="258" spans="1:9" x14ac:dyDescent="0.25">
      <c r="A258" s="7" t="s">
        <v>286</v>
      </c>
      <c r="B258" s="7">
        <v>1998</v>
      </c>
      <c r="C258" s="7" t="s">
        <v>18</v>
      </c>
      <c r="D258" s="7">
        <v>20</v>
      </c>
      <c r="E258" s="7">
        <v>0</v>
      </c>
      <c r="F258" s="7">
        <v>2480.98</v>
      </c>
      <c r="G258" s="7" t="s">
        <v>11</v>
      </c>
      <c r="H258" s="7" t="s">
        <v>11</v>
      </c>
      <c r="I258" s="7" t="s">
        <v>13</v>
      </c>
    </row>
    <row r="259" spans="1:9" x14ac:dyDescent="0.25">
      <c r="A259" s="7" t="s">
        <v>287</v>
      </c>
      <c r="B259" s="7">
        <v>1995</v>
      </c>
      <c r="C259" s="7" t="s">
        <v>15</v>
      </c>
      <c r="D259" s="7">
        <v>6</v>
      </c>
      <c r="E259" s="7">
        <v>0</v>
      </c>
      <c r="F259" s="7">
        <v>2483.7399999999998</v>
      </c>
      <c r="G259" s="7" t="s">
        <v>12</v>
      </c>
      <c r="H259" s="7" t="s">
        <v>11</v>
      </c>
      <c r="I259" s="7" t="s">
        <v>13</v>
      </c>
    </row>
    <row r="260" spans="1:9" x14ac:dyDescent="0.25">
      <c r="A260" s="7" t="s">
        <v>288</v>
      </c>
      <c r="B260" s="7">
        <v>1995</v>
      </c>
      <c r="C260" s="7" t="s">
        <v>37</v>
      </c>
      <c r="D260" s="7">
        <v>14</v>
      </c>
      <c r="E260" s="7">
        <v>0</v>
      </c>
      <c r="F260" s="7">
        <v>2494.02</v>
      </c>
      <c r="G260" s="7" t="s">
        <v>12</v>
      </c>
      <c r="H260" s="7" t="s">
        <v>16</v>
      </c>
      <c r="I260" s="7" t="s">
        <v>42</v>
      </c>
    </row>
    <row r="261" spans="1:9" x14ac:dyDescent="0.25">
      <c r="A261" s="7" t="s">
        <v>289</v>
      </c>
      <c r="B261" s="7">
        <v>1995</v>
      </c>
      <c r="C261" s="7" t="s">
        <v>10</v>
      </c>
      <c r="D261" s="7">
        <v>9</v>
      </c>
      <c r="E261" s="7">
        <v>0</v>
      </c>
      <c r="F261" s="7">
        <v>2497.04</v>
      </c>
      <c r="G261" s="7" t="s">
        <v>12</v>
      </c>
      <c r="H261" s="7" t="s">
        <v>12</v>
      </c>
      <c r="I261" s="7" t="s">
        <v>13</v>
      </c>
    </row>
    <row r="262" spans="1:9" x14ac:dyDescent="0.25">
      <c r="A262" s="7" t="s">
        <v>290</v>
      </c>
      <c r="B262" s="7">
        <v>1995</v>
      </c>
      <c r="C262" s="7" t="s">
        <v>37</v>
      </c>
      <c r="D262" s="7">
        <v>15</v>
      </c>
      <c r="E262" s="7">
        <v>0</v>
      </c>
      <c r="F262" s="7">
        <v>2498.41</v>
      </c>
      <c r="G262" s="7" t="s">
        <v>12</v>
      </c>
      <c r="H262" s="7" t="s">
        <v>12</v>
      </c>
      <c r="I262" s="7" t="s">
        <v>13</v>
      </c>
    </row>
    <row r="263" spans="1:9" x14ac:dyDescent="0.25">
      <c r="A263" s="7" t="s">
        <v>291</v>
      </c>
      <c r="B263" s="7">
        <v>2004</v>
      </c>
      <c r="C263" s="7" t="s">
        <v>20</v>
      </c>
      <c r="D263" s="7">
        <v>6</v>
      </c>
      <c r="E263" s="7">
        <v>0</v>
      </c>
      <c r="F263" s="7">
        <v>2500.9299999999998</v>
      </c>
      <c r="G263" s="7" t="s">
        <v>11</v>
      </c>
      <c r="H263" s="7" t="s">
        <v>11</v>
      </c>
      <c r="I263" s="7" t="s">
        <v>23</v>
      </c>
    </row>
    <row r="264" spans="1:9" x14ac:dyDescent="0.25">
      <c r="A264" s="7" t="s">
        <v>292</v>
      </c>
      <c r="B264" s="7">
        <v>1991</v>
      </c>
      <c r="C264" s="7" t="s">
        <v>35</v>
      </c>
      <c r="D264" s="7">
        <v>5</v>
      </c>
      <c r="E264" s="7">
        <v>3</v>
      </c>
      <c r="F264" s="7">
        <v>2510.79</v>
      </c>
      <c r="G264" s="7" t="s">
        <v>11</v>
      </c>
      <c r="H264" s="7" t="s">
        <v>16</v>
      </c>
      <c r="I264" s="7" t="s">
        <v>13</v>
      </c>
    </row>
    <row r="265" spans="1:9" x14ac:dyDescent="0.25">
      <c r="A265" s="7" t="s">
        <v>293</v>
      </c>
      <c r="B265" s="7">
        <v>1997</v>
      </c>
      <c r="C265" s="7" t="s">
        <v>15</v>
      </c>
      <c r="D265" s="7">
        <v>2</v>
      </c>
      <c r="E265" s="7">
        <v>0</v>
      </c>
      <c r="F265" s="7">
        <v>2523.17</v>
      </c>
      <c r="G265" s="7" t="s">
        <v>12</v>
      </c>
      <c r="H265" s="7" t="s">
        <v>16</v>
      </c>
      <c r="I265" s="7" t="s">
        <v>23</v>
      </c>
    </row>
    <row r="266" spans="1:9" x14ac:dyDescent="0.25">
      <c r="A266" s="7" t="s">
        <v>294</v>
      </c>
      <c r="B266" s="7">
        <v>2000</v>
      </c>
      <c r="C266" s="7" t="s">
        <v>35</v>
      </c>
      <c r="D266" s="7">
        <v>25</v>
      </c>
      <c r="E266" s="7">
        <v>0</v>
      </c>
      <c r="F266" s="7">
        <v>2527.8200000000002</v>
      </c>
      <c r="G266" s="7" t="s">
        <v>11</v>
      </c>
      <c r="H266" s="7" t="s">
        <v>12</v>
      </c>
      <c r="I266" s="7" t="s">
        <v>23</v>
      </c>
    </row>
    <row r="267" spans="1:9" x14ac:dyDescent="0.25">
      <c r="A267" s="7" t="s">
        <v>295</v>
      </c>
      <c r="B267" s="7">
        <v>1997</v>
      </c>
      <c r="C267" s="7" t="s">
        <v>10</v>
      </c>
      <c r="D267" s="7">
        <v>28</v>
      </c>
      <c r="E267" s="7">
        <v>0</v>
      </c>
      <c r="F267" s="7">
        <v>2534.39</v>
      </c>
      <c r="G267" s="7" t="s">
        <v>12</v>
      </c>
      <c r="H267" s="7" t="s">
        <v>12</v>
      </c>
      <c r="I267" s="7" t="s">
        <v>23</v>
      </c>
    </row>
    <row r="268" spans="1:9" x14ac:dyDescent="0.25">
      <c r="A268" s="7" t="s">
        <v>296</v>
      </c>
      <c r="B268" s="7">
        <v>1990</v>
      </c>
      <c r="C268" s="7" t="s">
        <v>37</v>
      </c>
      <c r="D268" s="7">
        <v>1</v>
      </c>
      <c r="E268" s="7">
        <v>3</v>
      </c>
      <c r="F268" s="7">
        <v>2540.39</v>
      </c>
      <c r="G268" s="7" t="s">
        <v>11</v>
      </c>
      <c r="H268" s="7" t="s">
        <v>11</v>
      </c>
      <c r="I268" s="7" t="s">
        <v>13</v>
      </c>
    </row>
    <row r="269" spans="1:9" x14ac:dyDescent="0.25">
      <c r="A269" s="7" t="s">
        <v>297</v>
      </c>
      <c r="B269" s="7">
        <v>1991</v>
      </c>
      <c r="C269" s="7" t="s">
        <v>15</v>
      </c>
      <c r="D269" s="7">
        <v>17</v>
      </c>
      <c r="E269" s="7">
        <v>3</v>
      </c>
      <c r="F269" s="7">
        <v>2545.6799999999998</v>
      </c>
      <c r="G269" s="7" t="s">
        <v>11</v>
      </c>
      <c r="H269" s="7" t="s">
        <v>16</v>
      </c>
      <c r="I269" s="7" t="s">
        <v>13</v>
      </c>
    </row>
    <row r="270" spans="1:9" x14ac:dyDescent="0.25">
      <c r="A270" s="7" t="s">
        <v>298</v>
      </c>
      <c r="B270" s="7">
        <v>2002</v>
      </c>
      <c r="C270" s="7" t="s">
        <v>37</v>
      </c>
      <c r="D270" s="7">
        <v>11</v>
      </c>
      <c r="E270" s="7">
        <v>2</v>
      </c>
      <c r="F270" s="7">
        <v>2566.4699999999998</v>
      </c>
      <c r="G270" s="7" t="s">
        <v>11</v>
      </c>
      <c r="H270" s="7" t="s">
        <v>12</v>
      </c>
      <c r="I270" s="7" t="s">
        <v>13</v>
      </c>
    </row>
    <row r="271" spans="1:9" x14ac:dyDescent="0.25">
      <c r="A271" s="7" t="s">
        <v>299</v>
      </c>
      <c r="B271" s="7">
        <v>2002</v>
      </c>
      <c r="C271" s="7" t="s">
        <v>10</v>
      </c>
      <c r="D271" s="7">
        <v>20</v>
      </c>
      <c r="E271" s="7">
        <v>0</v>
      </c>
      <c r="F271" s="7">
        <v>2585.04</v>
      </c>
      <c r="G271" s="7" t="s">
        <v>11</v>
      </c>
      <c r="H271" s="7" t="s">
        <v>11</v>
      </c>
      <c r="I271" s="7" t="s">
        <v>300</v>
      </c>
    </row>
    <row r="272" spans="1:9" x14ac:dyDescent="0.25">
      <c r="A272" s="7" t="s">
        <v>301</v>
      </c>
      <c r="B272" s="7">
        <v>2001</v>
      </c>
      <c r="C272" s="7" t="s">
        <v>37</v>
      </c>
      <c r="D272" s="7">
        <v>15</v>
      </c>
      <c r="E272" s="7">
        <v>1</v>
      </c>
      <c r="F272" s="7">
        <v>2585.27</v>
      </c>
      <c r="G272" s="7" t="s">
        <v>11</v>
      </c>
      <c r="H272" s="7" t="s">
        <v>12</v>
      </c>
      <c r="I272" s="7" t="s">
        <v>42</v>
      </c>
    </row>
    <row r="273" spans="1:9" x14ac:dyDescent="0.25">
      <c r="A273" s="7" t="s">
        <v>302</v>
      </c>
      <c r="B273" s="7">
        <v>2001</v>
      </c>
      <c r="C273" s="7" t="s">
        <v>10</v>
      </c>
      <c r="D273" s="7">
        <v>28</v>
      </c>
      <c r="E273" s="7">
        <v>0</v>
      </c>
      <c r="F273" s="7">
        <v>2585.85</v>
      </c>
      <c r="G273" s="7" t="s">
        <v>11</v>
      </c>
      <c r="H273" s="7" t="s">
        <v>11</v>
      </c>
      <c r="I273" s="7" t="s">
        <v>247</v>
      </c>
    </row>
    <row r="274" spans="1:9" x14ac:dyDescent="0.25">
      <c r="A274" s="7" t="s">
        <v>303</v>
      </c>
      <c r="B274" s="7">
        <v>2001</v>
      </c>
      <c r="C274" s="7" t="s">
        <v>35</v>
      </c>
      <c r="D274" s="7">
        <v>26</v>
      </c>
      <c r="E274" s="7">
        <v>1</v>
      </c>
      <c r="F274" s="7">
        <v>2597.7800000000002</v>
      </c>
      <c r="G274" s="7" t="s">
        <v>11</v>
      </c>
      <c r="H274" s="7" t="s">
        <v>16</v>
      </c>
      <c r="I274" s="7" t="s">
        <v>42</v>
      </c>
    </row>
    <row r="275" spans="1:9" x14ac:dyDescent="0.25">
      <c r="A275" s="7" t="s">
        <v>304</v>
      </c>
      <c r="B275" s="7">
        <v>1997</v>
      </c>
      <c r="C275" s="7" t="s">
        <v>35</v>
      </c>
      <c r="D275" s="7">
        <v>26</v>
      </c>
      <c r="E275" s="7">
        <v>0</v>
      </c>
      <c r="F275" s="7">
        <v>2632.99</v>
      </c>
      <c r="G275" s="7" t="s">
        <v>11</v>
      </c>
      <c r="H275" s="7" t="s">
        <v>16</v>
      </c>
      <c r="I275" s="7" t="s">
        <v>42</v>
      </c>
    </row>
    <row r="276" spans="1:9" x14ac:dyDescent="0.25">
      <c r="A276" s="7" t="s">
        <v>305</v>
      </c>
      <c r="B276" s="7">
        <v>2000</v>
      </c>
      <c r="C276" s="7" t="s">
        <v>18</v>
      </c>
      <c r="D276" s="7">
        <v>24</v>
      </c>
      <c r="E276" s="7">
        <v>1</v>
      </c>
      <c r="F276" s="7">
        <v>2639.04</v>
      </c>
      <c r="G276" s="7" t="s">
        <v>11</v>
      </c>
      <c r="H276" s="7" t="s">
        <v>11</v>
      </c>
      <c r="I276" s="7" t="s">
        <v>23</v>
      </c>
    </row>
    <row r="277" spans="1:9" x14ac:dyDescent="0.25">
      <c r="A277" s="7" t="s">
        <v>306</v>
      </c>
      <c r="B277" s="7">
        <v>2000</v>
      </c>
      <c r="C277" s="7" t="s">
        <v>30</v>
      </c>
      <c r="D277" s="7">
        <v>9</v>
      </c>
      <c r="E277" s="7">
        <v>1</v>
      </c>
      <c r="F277" s="7">
        <v>2643.27</v>
      </c>
      <c r="G277" s="7" t="s">
        <v>11</v>
      </c>
      <c r="H277" s="7" t="s">
        <v>16</v>
      </c>
      <c r="I277" s="7" t="s">
        <v>23</v>
      </c>
    </row>
    <row r="278" spans="1:9" x14ac:dyDescent="0.25">
      <c r="A278" s="7" t="s">
        <v>307</v>
      </c>
      <c r="B278" s="7">
        <v>1996</v>
      </c>
      <c r="C278" s="7" t="s">
        <v>35</v>
      </c>
      <c r="D278" s="7">
        <v>5</v>
      </c>
      <c r="E278" s="7">
        <v>0</v>
      </c>
      <c r="F278" s="7">
        <v>2680.95</v>
      </c>
      <c r="G278" s="7" t="s">
        <v>12</v>
      </c>
      <c r="H278" s="7" t="s">
        <v>11</v>
      </c>
      <c r="I278" s="7" t="s">
        <v>23</v>
      </c>
    </row>
    <row r="279" spans="1:9" x14ac:dyDescent="0.25">
      <c r="A279" s="7" t="s">
        <v>308</v>
      </c>
      <c r="B279" s="7">
        <v>1994</v>
      </c>
      <c r="C279" s="7" t="s">
        <v>20</v>
      </c>
      <c r="D279" s="7">
        <v>17</v>
      </c>
      <c r="E279" s="7">
        <v>0</v>
      </c>
      <c r="F279" s="7">
        <v>2684.69</v>
      </c>
      <c r="G279" s="7" t="s">
        <v>11</v>
      </c>
      <c r="H279" s="7" t="s">
        <v>11</v>
      </c>
      <c r="I279" s="7" t="s">
        <v>13</v>
      </c>
    </row>
    <row r="280" spans="1:9" x14ac:dyDescent="0.25">
      <c r="A280" s="7" t="s">
        <v>309</v>
      </c>
      <c r="B280" s="7">
        <v>1994</v>
      </c>
      <c r="C280" s="7" t="s">
        <v>37</v>
      </c>
      <c r="D280" s="7">
        <v>2</v>
      </c>
      <c r="E280" s="7">
        <v>0</v>
      </c>
      <c r="F280" s="7">
        <v>2689.5</v>
      </c>
      <c r="G280" s="7" t="s">
        <v>12</v>
      </c>
      <c r="H280" s="7" t="s">
        <v>11</v>
      </c>
      <c r="I280" s="7" t="s">
        <v>13</v>
      </c>
    </row>
    <row r="281" spans="1:9" x14ac:dyDescent="0.25">
      <c r="A281" s="7" t="s">
        <v>310</v>
      </c>
      <c r="B281" s="7">
        <v>1999</v>
      </c>
      <c r="C281" s="7" t="s">
        <v>18</v>
      </c>
      <c r="D281" s="7">
        <v>11</v>
      </c>
      <c r="E281" s="7">
        <v>0</v>
      </c>
      <c r="F281" s="7">
        <v>2690.11</v>
      </c>
      <c r="G281" s="7" t="s">
        <v>11</v>
      </c>
      <c r="H281" s="7" t="s">
        <v>11</v>
      </c>
      <c r="I281" s="7" t="s">
        <v>23</v>
      </c>
    </row>
    <row r="282" spans="1:9" x14ac:dyDescent="0.25">
      <c r="A282" s="7" t="s">
        <v>311</v>
      </c>
      <c r="B282" s="7">
        <v>1996</v>
      </c>
      <c r="C282" s="7" t="s">
        <v>18</v>
      </c>
      <c r="D282" s="7">
        <v>13</v>
      </c>
      <c r="E282" s="7">
        <v>0</v>
      </c>
      <c r="F282" s="7">
        <v>2699.57</v>
      </c>
      <c r="G282" s="7" t="s">
        <v>11</v>
      </c>
      <c r="H282" s="7" t="s">
        <v>16</v>
      </c>
      <c r="I282" s="7" t="s">
        <v>23</v>
      </c>
    </row>
    <row r="283" spans="1:9" x14ac:dyDescent="0.25">
      <c r="A283" s="7" t="s">
        <v>312</v>
      </c>
      <c r="B283" s="7">
        <v>2003</v>
      </c>
      <c r="C283" s="7" t="s">
        <v>10</v>
      </c>
      <c r="D283" s="7">
        <v>17</v>
      </c>
      <c r="E283" s="7">
        <v>1</v>
      </c>
      <c r="F283" s="7">
        <v>2709.11</v>
      </c>
      <c r="G283" s="7" t="s">
        <v>11</v>
      </c>
      <c r="H283" s="7" t="s">
        <v>11</v>
      </c>
      <c r="I283" s="7" t="s">
        <v>23</v>
      </c>
    </row>
    <row r="284" spans="1:9" x14ac:dyDescent="0.25">
      <c r="A284" s="7" t="s">
        <v>313</v>
      </c>
      <c r="B284" s="7">
        <v>2003</v>
      </c>
      <c r="C284" s="7" t="s">
        <v>15</v>
      </c>
      <c r="D284" s="7">
        <v>21</v>
      </c>
      <c r="E284" s="7">
        <v>1</v>
      </c>
      <c r="F284" s="7">
        <v>2709.24</v>
      </c>
      <c r="G284" s="7" t="s">
        <v>11</v>
      </c>
      <c r="H284" s="7" t="s">
        <v>11</v>
      </c>
      <c r="I284" s="7" t="s">
        <v>23</v>
      </c>
    </row>
    <row r="285" spans="1:9" x14ac:dyDescent="0.25">
      <c r="A285" s="7" t="s">
        <v>314</v>
      </c>
      <c r="B285" s="7">
        <v>2003</v>
      </c>
      <c r="C285" s="7" t="s">
        <v>30</v>
      </c>
      <c r="D285" s="7">
        <v>1</v>
      </c>
      <c r="E285" s="7">
        <v>1</v>
      </c>
      <c r="F285" s="7">
        <v>2710.83</v>
      </c>
      <c r="G285" s="7" t="s">
        <v>11</v>
      </c>
      <c r="H285" s="7" t="s">
        <v>12</v>
      </c>
      <c r="I285" s="7" t="s">
        <v>23</v>
      </c>
    </row>
    <row r="286" spans="1:9" x14ac:dyDescent="0.25">
      <c r="A286" s="7" t="s">
        <v>315</v>
      </c>
      <c r="B286" s="7">
        <v>2003</v>
      </c>
      <c r="C286" s="7" t="s">
        <v>35</v>
      </c>
      <c r="D286" s="7">
        <v>6</v>
      </c>
      <c r="E286" s="7">
        <v>1</v>
      </c>
      <c r="F286" s="7">
        <v>2719.28</v>
      </c>
      <c r="G286" s="7" t="s">
        <v>11</v>
      </c>
      <c r="H286" s="7" t="s">
        <v>11</v>
      </c>
      <c r="I286" s="7" t="s">
        <v>23</v>
      </c>
    </row>
    <row r="287" spans="1:9" x14ac:dyDescent="0.25">
      <c r="A287" s="7" t="s">
        <v>316</v>
      </c>
      <c r="B287" s="7">
        <v>1997</v>
      </c>
      <c r="C287" s="7" t="s">
        <v>37</v>
      </c>
      <c r="D287" s="7">
        <v>30</v>
      </c>
      <c r="E287" s="7">
        <v>0</v>
      </c>
      <c r="F287" s="7">
        <v>2721.32</v>
      </c>
      <c r="G287" s="7" t="s">
        <v>16</v>
      </c>
      <c r="H287" s="7" t="s">
        <v>12</v>
      </c>
      <c r="I287" s="7" t="s">
        <v>276</v>
      </c>
    </row>
    <row r="288" spans="1:9" x14ac:dyDescent="0.25">
      <c r="A288" s="7" t="s">
        <v>317</v>
      </c>
      <c r="B288" s="7">
        <v>1988</v>
      </c>
      <c r="C288" s="7" t="s">
        <v>35</v>
      </c>
      <c r="D288" s="7">
        <v>20</v>
      </c>
      <c r="E288" s="7">
        <v>3</v>
      </c>
      <c r="F288" s="7">
        <v>2726.06</v>
      </c>
      <c r="G288" s="7" t="s">
        <v>11</v>
      </c>
      <c r="H288" s="7" t="s">
        <v>11</v>
      </c>
      <c r="I288" s="7" t="s">
        <v>13</v>
      </c>
    </row>
    <row r="289" spans="1:9" x14ac:dyDescent="0.25">
      <c r="A289" s="7" t="s">
        <v>318</v>
      </c>
      <c r="B289" s="7">
        <v>1997</v>
      </c>
      <c r="C289" s="7" t="s">
        <v>37</v>
      </c>
      <c r="D289" s="7">
        <v>6</v>
      </c>
      <c r="E289" s="7">
        <v>0</v>
      </c>
      <c r="F289" s="7">
        <v>2727.4</v>
      </c>
      <c r="G289" s="7" t="s">
        <v>12</v>
      </c>
      <c r="H289" s="7" t="s">
        <v>12</v>
      </c>
      <c r="I289" s="7" t="s">
        <v>168</v>
      </c>
    </row>
    <row r="290" spans="1:9" x14ac:dyDescent="0.25">
      <c r="A290" s="7" t="s">
        <v>319</v>
      </c>
      <c r="B290" s="7">
        <v>2003</v>
      </c>
      <c r="C290" s="7" t="s">
        <v>30</v>
      </c>
      <c r="D290" s="7">
        <v>3</v>
      </c>
      <c r="E290" s="7">
        <v>1</v>
      </c>
      <c r="F290" s="7">
        <v>2730.11</v>
      </c>
      <c r="G290" s="7" t="s">
        <v>11</v>
      </c>
      <c r="H290" s="7" t="s">
        <v>12</v>
      </c>
      <c r="I290" s="7" t="s">
        <v>23</v>
      </c>
    </row>
    <row r="291" spans="1:9" x14ac:dyDescent="0.25">
      <c r="A291" s="7" t="s">
        <v>320</v>
      </c>
      <c r="B291" s="7">
        <v>2000</v>
      </c>
      <c r="C291" s="7" t="s">
        <v>30</v>
      </c>
      <c r="D291" s="7">
        <v>17</v>
      </c>
      <c r="E291" s="7">
        <v>0</v>
      </c>
      <c r="F291" s="7">
        <v>2731.91</v>
      </c>
      <c r="G291" s="7" t="s">
        <v>11</v>
      </c>
      <c r="H291" s="7" t="s">
        <v>12</v>
      </c>
      <c r="I291" s="7" t="s">
        <v>247</v>
      </c>
    </row>
    <row r="292" spans="1:9" x14ac:dyDescent="0.25">
      <c r="A292" s="7" t="s">
        <v>321</v>
      </c>
      <c r="B292" s="7">
        <v>2000</v>
      </c>
      <c r="C292" s="7" t="s">
        <v>37</v>
      </c>
      <c r="D292" s="7">
        <v>3</v>
      </c>
      <c r="E292" s="7">
        <v>0</v>
      </c>
      <c r="F292" s="7">
        <v>2741.95</v>
      </c>
      <c r="G292" s="7" t="s">
        <v>11</v>
      </c>
      <c r="H292" s="7" t="s">
        <v>12</v>
      </c>
      <c r="I292" s="7" t="s">
        <v>247</v>
      </c>
    </row>
    <row r="293" spans="1:9" x14ac:dyDescent="0.25">
      <c r="A293" s="7" t="s">
        <v>322</v>
      </c>
      <c r="B293" s="7">
        <v>2000</v>
      </c>
      <c r="C293" s="7" t="s">
        <v>37</v>
      </c>
      <c r="D293" s="7">
        <v>11</v>
      </c>
      <c r="E293" s="7">
        <v>0</v>
      </c>
      <c r="F293" s="7">
        <v>2755.02</v>
      </c>
      <c r="G293" s="7" t="s">
        <v>11</v>
      </c>
      <c r="H293" s="7" t="s">
        <v>16</v>
      </c>
      <c r="I293" s="7" t="s">
        <v>247</v>
      </c>
    </row>
    <row r="294" spans="1:9" x14ac:dyDescent="0.25">
      <c r="A294" s="7" t="s">
        <v>323</v>
      </c>
      <c r="B294" s="7">
        <v>1997</v>
      </c>
      <c r="C294" s="7" t="s">
        <v>35</v>
      </c>
      <c r="D294" s="7">
        <v>10</v>
      </c>
      <c r="E294" s="7">
        <v>0</v>
      </c>
      <c r="F294" s="7">
        <v>2758.99</v>
      </c>
      <c r="G294" s="7" t="s">
        <v>11</v>
      </c>
      <c r="H294" s="7" t="s">
        <v>16</v>
      </c>
      <c r="I294" s="7" t="s">
        <v>23</v>
      </c>
    </row>
    <row r="295" spans="1:9" x14ac:dyDescent="0.25">
      <c r="A295" s="7" t="s">
        <v>324</v>
      </c>
      <c r="B295" s="7">
        <v>2004</v>
      </c>
      <c r="C295" s="7" t="s">
        <v>15</v>
      </c>
      <c r="D295" s="7">
        <v>14</v>
      </c>
      <c r="E295" s="7">
        <v>0</v>
      </c>
      <c r="F295" s="7">
        <v>2773.46</v>
      </c>
      <c r="G295" s="7" t="s">
        <v>11</v>
      </c>
      <c r="H295" s="7" t="s">
        <v>16</v>
      </c>
      <c r="I295" s="7" t="s">
        <v>300</v>
      </c>
    </row>
    <row r="296" spans="1:9" x14ac:dyDescent="0.25">
      <c r="A296" s="7" t="s">
        <v>31</v>
      </c>
      <c r="B296" s="7">
        <v>1999</v>
      </c>
      <c r="C296" s="7" t="s">
        <v>18</v>
      </c>
      <c r="D296" s="7">
        <v>9</v>
      </c>
      <c r="E296" s="7">
        <v>1</v>
      </c>
      <c r="F296" s="7">
        <v>2775.19</v>
      </c>
      <c r="G296" s="7" t="s">
        <v>11</v>
      </c>
      <c r="H296" s="7" t="s">
        <v>16</v>
      </c>
      <c r="I296" s="7" t="s">
        <v>23</v>
      </c>
    </row>
    <row r="297" spans="1:9" x14ac:dyDescent="0.25">
      <c r="A297" s="7" t="s">
        <v>325</v>
      </c>
      <c r="B297" s="7">
        <v>1999</v>
      </c>
      <c r="C297" s="7" t="s">
        <v>35</v>
      </c>
      <c r="D297" s="7">
        <v>29</v>
      </c>
      <c r="E297" s="7">
        <v>1</v>
      </c>
      <c r="F297" s="7">
        <v>2775.19</v>
      </c>
      <c r="G297" s="7" t="s">
        <v>11</v>
      </c>
      <c r="H297" s="7" t="s">
        <v>16</v>
      </c>
      <c r="I297" s="7" t="s">
        <v>23</v>
      </c>
    </row>
    <row r="298" spans="1:9" x14ac:dyDescent="0.25">
      <c r="A298" s="7" t="s">
        <v>326</v>
      </c>
      <c r="B298" s="7">
        <v>1999</v>
      </c>
      <c r="C298" s="7" t="s">
        <v>30</v>
      </c>
      <c r="D298" s="7">
        <v>24</v>
      </c>
      <c r="E298" s="7">
        <v>1</v>
      </c>
      <c r="F298" s="7">
        <v>2789.06</v>
      </c>
      <c r="G298" s="7" t="s">
        <v>11</v>
      </c>
      <c r="H298" s="7" t="s">
        <v>12</v>
      </c>
      <c r="I298" s="7" t="s">
        <v>23</v>
      </c>
    </row>
    <row r="299" spans="1:9" x14ac:dyDescent="0.25">
      <c r="A299" s="7" t="s">
        <v>327</v>
      </c>
      <c r="B299" s="7">
        <v>2004</v>
      </c>
      <c r="C299" s="7" t="s">
        <v>35</v>
      </c>
      <c r="D299" s="7">
        <v>4</v>
      </c>
      <c r="E299" s="7">
        <v>2</v>
      </c>
      <c r="F299" s="7">
        <v>2801.26</v>
      </c>
      <c r="G299" s="7" t="s">
        <v>11</v>
      </c>
      <c r="H299" s="7" t="s">
        <v>12</v>
      </c>
      <c r="I299" s="7" t="s">
        <v>13</v>
      </c>
    </row>
    <row r="300" spans="1:9" x14ac:dyDescent="0.25">
      <c r="A300" s="7" t="s">
        <v>328</v>
      </c>
      <c r="B300" s="7">
        <v>2003</v>
      </c>
      <c r="C300" s="7" t="s">
        <v>20</v>
      </c>
      <c r="D300" s="7">
        <v>23</v>
      </c>
      <c r="E300" s="7">
        <v>2</v>
      </c>
      <c r="F300" s="7">
        <v>2803.7</v>
      </c>
      <c r="G300" s="7" t="s">
        <v>11</v>
      </c>
      <c r="H300" s="7" t="s">
        <v>16</v>
      </c>
      <c r="I300" s="7" t="s">
        <v>23</v>
      </c>
    </row>
    <row r="301" spans="1:9" x14ac:dyDescent="0.25">
      <c r="A301" s="7" t="s">
        <v>329</v>
      </c>
      <c r="B301" s="7">
        <v>2000</v>
      </c>
      <c r="C301" s="7" t="s">
        <v>37</v>
      </c>
      <c r="D301" s="7">
        <v>1</v>
      </c>
      <c r="E301" s="7">
        <v>0</v>
      </c>
      <c r="F301" s="7">
        <v>2819.51</v>
      </c>
      <c r="G301" s="7" t="s">
        <v>11</v>
      </c>
      <c r="H301" s="7" t="s">
        <v>12</v>
      </c>
      <c r="I301" s="7" t="s">
        <v>42</v>
      </c>
    </row>
    <row r="302" spans="1:9" x14ac:dyDescent="0.25">
      <c r="A302" s="7" t="s">
        <v>330</v>
      </c>
      <c r="B302" s="7">
        <v>1998</v>
      </c>
      <c r="C302" s="7" t="s">
        <v>15</v>
      </c>
      <c r="D302" s="7">
        <v>15</v>
      </c>
      <c r="E302" s="7">
        <v>0</v>
      </c>
      <c r="F302" s="7">
        <v>2842.76</v>
      </c>
      <c r="G302" s="7" t="s">
        <v>11</v>
      </c>
      <c r="H302" s="7" t="s">
        <v>12</v>
      </c>
      <c r="I302" s="7" t="s">
        <v>23</v>
      </c>
    </row>
    <row r="303" spans="1:9" x14ac:dyDescent="0.25">
      <c r="A303" s="7" t="s">
        <v>331</v>
      </c>
      <c r="B303" s="7">
        <v>1998</v>
      </c>
      <c r="C303" s="7" t="s">
        <v>18</v>
      </c>
      <c r="D303" s="7">
        <v>17</v>
      </c>
      <c r="E303" s="7">
        <v>0</v>
      </c>
      <c r="F303" s="7">
        <v>2850.68</v>
      </c>
      <c r="G303" s="7" t="s">
        <v>11</v>
      </c>
      <c r="H303" s="7" t="s">
        <v>12</v>
      </c>
      <c r="I303" s="7" t="s">
        <v>23</v>
      </c>
    </row>
    <row r="304" spans="1:9" x14ac:dyDescent="0.25">
      <c r="A304" s="7" t="s">
        <v>332</v>
      </c>
      <c r="B304" s="7">
        <v>1998</v>
      </c>
      <c r="C304" s="7" t="s">
        <v>20</v>
      </c>
      <c r="D304" s="7">
        <v>4</v>
      </c>
      <c r="E304" s="7">
        <v>0</v>
      </c>
      <c r="F304" s="7">
        <v>2855.44</v>
      </c>
      <c r="G304" s="7" t="s">
        <v>11</v>
      </c>
      <c r="H304" s="7" t="s">
        <v>12</v>
      </c>
      <c r="I304" s="7" t="s">
        <v>23</v>
      </c>
    </row>
    <row r="305" spans="1:9" x14ac:dyDescent="0.25">
      <c r="A305" s="7" t="s">
        <v>333</v>
      </c>
      <c r="B305" s="7">
        <v>1993</v>
      </c>
      <c r="C305" s="7" t="s">
        <v>15</v>
      </c>
      <c r="D305" s="7">
        <v>1</v>
      </c>
      <c r="E305" s="7">
        <v>0</v>
      </c>
      <c r="F305" s="7">
        <v>2866.09</v>
      </c>
      <c r="G305" s="7" t="s">
        <v>12</v>
      </c>
      <c r="H305" s="7" t="s">
        <v>12</v>
      </c>
      <c r="I305" s="7" t="s">
        <v>42</v>
      </c>
    </row>
    <row r="306" spans="1:9" x14ac:dyDescent="0.25">
      <c r="A306" s="7" t="s">
        <v>334</v>
      </c>
      <c r="B306" s="7">
        <v>1993</v>
      </c>
      <c r="C306" s="7" t="s">
        <v>35</v>
      </c>
      <c r="D306" s="7">
        <v>12</v>
      </c>
      <c r="E306" s="7">
        <v>0</v>
      </c>
      <c r="F306" s="7">
        <v>2867.12</v>
      </c>
      <c r="G306" s="7" t="s">
        <v>16</v>
      </c>
      <c r="H306" s="7" t="s">
        <v>12</v>
      </c>
      <c r="I306" s="7" t="s">
        <v>13</v>
      </c>
    </row>
    <row r="307" spans="1:9" x14ac:dyDescent="0.25">
      <c r="A307" s="7" t="s">
        <v>335</v>
      </c>
      <c r="B307" s="7">
        <v>1996</v>
      </c>
      <c r="C307" s="7" t="s">
        <v>18</v>
      </c>
      <c r="D307" s="7">
        <v>21</v>
      </c>
      <c r="E307" s="7">
        <v>0</v>
      </c>
      <c r="F307" s="7">
        <v>2897.32</v>
      </c>
      <c r="G307" s="7" t="s">
        <v>12</v>
      </c>
      <c r="H307" s="7" t="s">
        <v>12</v>
      </c>
      <c r="I307" s="7" t="s">
        <v>168</v>
      </c>
    </row>
    <row r="308" spans="1:9" x14ac:dyDescent="0.25">
      <c r="A308" s="7" t="s">
        <v>336</v>
      </c>
      <c r="B308" s="7">
        <v>2000</v>
      </c>
      <c r="C308" s="7" t="s">
        <v>10</v>
      </c>
      <c r="D308" s="7">
        <v>14</v>
      </c>
      <c r="E308" s="7">
        <v>0</v>
      </c>
      <c r="F308" s="7">
        <v>2897.46</v>
      </c>
      <c r="G308" s="7" t="s">
        <v>11</v>
      </c>
      <c r="H308" s="7" t="s">
        <v>16</v>
      </c>
      <c r="I308" s="7" t="s">
        <v>23</v>
      </c>
    </row>
    <row r="309" spans="1:9" x14ac:dyDescent="0.25">
      <c r="A309" s="7" t="s">
        <v>337</v>
      </c>
      <c r="B309" s="7">
        <v>1999</v>
      </c>
      <c r="C309" s="7" t="s">
        <v>15</v>
      </c>
      <c r="D309" s="7">
        <v>1</v>
      </c>
      <c r="E309" s="7">
        <v>0</v>
      </c>
      <c r="F309" s="7">
        <v>2899.49</v>
      </c>
      <c r="G309" s="7" t="s">
        <v>11</v>
      </c>
      <c r="H309" s="7" t="s">
        <v>11</v>
      </c>
      <c r="I309" s="7" t="s">
        <v>247</v>
      </c>
    </row>
    <row r="310" spans="1:9" x14ac:dyDescent="0.25">
      <c r="A310" s="7" t="s">
        <v>338</v>
      </c>
      <c r="B310" s="7">
        <v>1996</v>
      </c>
      <c r="C310" s="7" t="s">
        <v>37</v>
      </c>
      <c r="D310" s="7">
        <v>24</v>
      </c>
      <c r="E310" s="7">
        <v>1</v>
      </c>
      <c r="F310" s="7">
        <v>2902.91</v>
      </c>
      <c r="G310" s="7" t="s">
        <v>11</v>
      </c>
      <c r="H310" s="7" t="s">
        <v>11</v>
      </c>
      <c r="I310" s="7" t="s">
        <v>13</v>
      </c>
    </row>
    <row r="311" spans="1:9" x14ac:dyDescent="0.25">
      <c r="A311" s="7" t="s">
        <v>339</v>
      </c>
      <c r="B311" s="7">
        <v>1996</v>
      </c>
      <c r="C311" s="7" t="s">
        <v>18</v>
      </c>
      <c r="D311" s="7">
        <v>13</v>
      </c>
      <c r="E311" s="7">
        <v>1</v>
      </c>
      <c r="F311" s="7">
        <v>2904.09</v>
      </c>
      <c r="G311" s="7" t="s">
        <v>11</v>
      </c>
      <c r="H311" s="7" t="s">
        <v>11</v>
      </c>
      <c r="I311" s="7" t="s">
        <v>42</v>
      </c>
    </row>
    <row r="312" spans="1:9" x14ac:dyDescent="0.25">
      <c r="A312" s="7" t="s">
        <v>340</v>
      </c>
      <c r="B312" s="7">
        <v>2003</v>
      </c>
      <c r="C312" s="7" t="s">
        <v>18</v>
      </c>
      <c r="D312" s="7">
        <v>5</v>
      </c>
      <c r="E312" s="7">
        <v>2</v>
      </c>
      <c r="F312" s="7">
        <v>2913.57</v>
      </c>
      <c r="G312" s="7" t="s">
        <v>11</v>
      </c>
      <c r="H312" s="7" t="s">
        <v>11</v>
      </c>
      <c r="I312" s="7" t="s">
        <v>42</v>
      </c>
    </row>
    <row r="313" spans="1:9" x14ac:dyDescent="0.25">
      <c r="A313" s="7" t="s">
        <v>341</v>
      </c>
      <c r="B313" s="7">
        <v>1996</v>
      </c>
      <c r="C313" s="7" t="s">
        <v>18</v>
      </c>
      <c r="D313" s="7">
        <v>30</v>
      </c>
      <c r="E313" s="7">
        <v>1</v>
      </c>
      <c r="F313" s="7">
        <v>2927.06</v>
      </c>
      <c r="G313" s="7" t="s">
        <v>11</v>
      </c>
      <c r="H313" s="7" t="s">
        <v>11</v>
      </c>
      <c r="I313" s="7" t="s">
        <v>13</v>
      </c>
    </row>
    <row r="314" spans="1:9" x14ac:dyDescent="0.25">
      <c r="A314" s="7" t="s">
        <v>342</v>
      </c>
      <c r="B314" s="7">
        <v>2002</v>
      </c>
      <c r="C314" s="7" t="s">
        <v>20</v>
      </c>
      <c r="D314" s="7">
        <v>30</v>
      </c>
      <c r="E314" s="7">
        <v>0</v>
      </c>
      <c r="F314" s="7">
        <v>2943.41</v>
      </c>
      <c r="G314" s="7" t="s">
        <v>11</v>
      </c>
      <c r="H314" s="7" t="s">
        <v>12</v>
      </c>
      <c r="I314" s="7" t="s">
        <v>23</v>
      </c>
    </row>
    <row r="315" spans="1:9" x14ac:dyDescent="0.25">
      <c r="A315" s="7" t="s">
        <v>343</v>
      </c>
      <c r="B315" s="7">
        <v>1995</v>
      </c>
      <c r="C315" s="7" t="s">
        <v>20</v>
      </c>
      <c r="D315" s="7">
        <v>24</v>
      </c>
      <c r="E315" s="7">
        <v>0</v>
      </c>
      <c r="F315" s="7">
        <v>2974.13</v>
      </c>
      <c r="G315" s="7" t="s">
        <v>11</v>
      </c>
      <c r="H315" s="7" t="s">
        <v>16</v>
      </c>
      <c r="I315" s="7" t="s">
        <v>42</v>
      </c>
    </row>
    <row r="316" spans="1:9" x14ac:dyDescent="0.25">
      <c r="A316" s="7" t="s">
        <v>344</v>
      </c>
      <c r="B316" s="7">
        <v>1987</v>
      </c>
      <c r="C316" s="7" t="s">
        <v>18</v>
      </c>
      <c r="D316" s="7">
        <v>18</v>
      </c>
      <c r="E316" s="7">
        <v>3</v>
      </c>
      <c r="F316" s="7">
        <v>2979.52</v>
      </c>
      <c r="G316" s="7" t="s">
        <v>11</v>
      </c>
      <c r="H316" s="7" t="s">
        <v>12</v>
      </c>
      <c r="I316" s="7" t="s">
        <v>13</v>
      </c>
    </row>
    <row r="317" spans="1:9" x14ac:dyDescent="0.25">
      <c r="A317" s="7" t="s">
        <v>345</v>
      </c>
      <c r="B317" s="7">
        <v>1991</v>
      </c>
      <c r="C317" s="7" t="s">
        <v>15</v>
      </c>
      <c r="D317" s="7">
        <v>20</v>
      </c>
      <c r="E317" s="7">
        <v>3</v>
      </c>
      <c r="F317" s="7">
        <v>2985.67</v>
      </c>
      <c r="G317" s="7" t="s">
        <v>11</v>
      </c>
      <c r="H317" s="7" t="s">
        <v>11</v>
      </c>
      <c r="I317" s="7" t="s">
        <v>13</v>
      </c>
    </row>
    <row r="318" spans="1:9" x14ac:dyDescent="0.25">
      <c r="A318" s="7" t="s">
        <v>346</v>
      </c>
      <c r="B318" s="7">
        <v>2002</v>
      </c>
      <c r="C318" s="7" t="s">
        <v>30</v>
      </c>
      <c r="D318" s="7">
        <v>15</v>
      </c>
      <c r="E318" s="7">
        <v>0</v>
      </c>
      <c r="F318" s="7">
        <v>3012.22</v>
      </c>
      <c r="G318" s="7" t="s">
        <v>11</v>
      </c>
      <c r="H318" s="7" t="s">
        <v>12</v>
      </c>
      <c r="I318" s="7" t="s">
        <v>23</v>
      </c>
    </row>
    <row r="319" spans="1:9" x14ac:dyDescent="0.25">
      <c r="A319" s="7" t="s">
        <v>347</v>
      </c>
      <c r="B319" s="7">
        <v>1988</v>
      </c>
      <c r="C319" s="7" t="s">
        <v>20</v>
      </c>
      <c r="D319" s="7">
        <v>28</v>
      </c>
      <c r="E319" s="7">
        <v>3</v>
      </c>
      <c r="F319" s="7">
        <v>3018.04</v>
      </c>
      <c r="G319" s="7" t="s">
        <v>11</v>
      </c>
      <c r="H319" s="7" t="s">
        <v>11</v>
      </c>
      <c r="I319" s="7" t="s">
        <v>23</v>
      </c>
    </row>
    <row r="320" spans="1:9" x14ac:dyDescent="0.25">
      <c r="A320" s="7" t="s">
        <v>348</v>
      </c>
      <c r="B320" s="7">
        <v>1997</v>
      </c>
      <c r="C320" s="7" t="s">
        <v>30</v>
      </c>
      <c r="D320" s="7">
        <v>19</v>
      </c>
      <c r="E320" s="7">
        <v>0</v>
      </c>
      <c r="F320" s="7">
        <v>3021.81</v>
      </c>
      <c r="G320" s="7" t="s">
        <v>11</v>
      </c>
      <c r="H320" s="7" t="s">
        <v>12</v>
      </c>
      <c r="I320" s="7" t="s">
        <v>23</v>
      </c>
    </row>
    <row r="321" spans="1:9" x14ac:dyDescent="0.25">
      <c r="A321" s="7" t="s">
        <v>349</v>
      </c>
      <c r="B321" s="7">
        <v>1998</v>
      </c>
      <c r="C321" s="7" t="s">
        <v>20</v>
      </c>
      <c r="D321" s="7">
        <v>15</v>
      </c>
      <c r="E321" s="7">
        <v>0</v>
      </c>
      <c r="F321" s="7">
        <v>3044.21</v>
      </c>
      <c r="G321" s="7" t="s">
        <v>11</v>
      </c>
      <c r="H321" s="7" t="s">
        <v>12</v>
      </c>
      <c r="I321" s="7" t="s">
        <v>247</v>
      </c>
    </row>
    <row r="322" spans="1:9" x14ac:dyDescent="0.25">
      <c r="A322" s="7" t="s">
        <v>350</v>
      </c>
      <c r="B322" s="7">
        <v>1998</v>
      </c>
      <c r="C322" s="7" t="s">
        <v>35</v>
      </c>
      <c r="D322" s="7">
        <v>9</v>
      </c>
      <c r="E322" s="7">
        <v>0</v>
      </c>
      <c r="F322" s="7">
        <v>3046.06</v>
      </c>
      <c r="G322" s="7" t="s">
        <v>11</v>
      </c>
      <c r="H322" s="7" t="s">
        <v>16</v>
      </c>
      <c r="I322" s="7" t="s">
        <v>249</v>
      </c>
    </row>
    <row r="323" spans="1:9" x14ac:dyDescent="0.25">
      <c r="A323" s="7" t="s">
        <v>351</v>
      </c>
      <c r="B323" s="7">
        <v>1997</v>
      </c>
      <c r="C323" s="7" t="s">
        <v>30</v>
      </c>
      <c r="D323" s="7">
        <v>22</v>
      </c>
      <c r="E323" s="7">
        <v>0</v>
      </c>
      <c r="F323" s="7">
        <v>3051.73</v>
      </c>
      <c r="G323" s="7" t="s">
        <v>11</v>
      </c>
      <c r="H323" s="7" t="s">
        <v>11</v>
      </c>
      <c r="I323" s="7" t="s">
        <v>42</v>
      </c>
    </row>
    <row r="324" spans="1:9" x14ac:dyDescent="0.25">
      <c r="A324" s="7" t="s">
        <v>352</v>
      </c>
      <c r="B324" s="7">
        <v>2002</v>
      </c>
      <c r="C324" s="7" t="s">
        <v>18</v>
      </c>
      <c r="D324" s="7">
        <v>21</v>
      </c>
      <c r="E324" s="7">
        <v>2</v>
      </c>
      <c r="F324" s="7">
        <v>3056.39</v>
      </c>
      <c r="G324" s="7" t="s">
        <v>11</v>
      </c>
      <c r="H324" s="7" t="s">
        <v>12</v>
      </c>
      <c r="I324" s="7" t="s">
        <v>13</v>
      </c>
    </row>
    <row r="325" spans="1:9" x14ac:dyDescent="0.25">
      <c r="A325" s="7" t="s">
        <v>353</v>
      </c>
      <c r="B325" s="7">
        <v>1994</v>
      </c>
      <c r="C325" s="7" t="s">
        <v>20</v>
      </c>
      <c r="D325" s="7">
        <v>26</v>
      </c>
      <c r="E325" s="7">
        <v>0</v>
      </c>
      <c r="F325" s="7">
        <v>3062.51</v>
      </c>
      <c r="G325" s="7" t="s">
        <v>12</v>
      </c>
      <c r="H325" s="7" t="s">
        <v>16</v>
      </c>
      <c r="I325" s="7" t="s">
        <v>23</v>
      </c>
    </row>
    <row r="326" spans="1:9" x14ac:dyDescent="0.25">
      <c r="A326" s="7" t="s">
        <v>354</v>
      </c>
      <c r="B326" s="7">
        <v>1989</v>
      </c>
      <c r="C326" s="7" t="s">
        <v>37</v>
      </c>
      <c r="D326" s="7">
        <v>1</v>
      </c>
      <c r="E326" s="7">
        <v>3</v>
      </c>
      <c r="F326" s="7">
        <v>3065.49</v>
      </c>
      <c r="G326" s="7" t="s">
        <v>11</v>
      </c>
      <c r="H326" s="7" t="s">
        <v>16</v>
      </c>
      <c r="I326" s="7" t="s">
        <v>23</v>
      </c>
    </row>
    <row r="327" spans="1:9" x14ac:dyDescent="0.25">
      <c r="A327" s="7" t="s">
        <v>355</v>
      </c>
      <c r="B327" s="7">
        <v>1995</v>
      </c>
      <c r="C327" s="7" t="s">
        <v>20</v>
      </c>
      <c r="D327" s="7">
        <v>10</v>
      </c>
      <c r="E327" s="7">
        <v>0</v>
      </c>
      <c r="F327" s="7">
        <v>3070.81</v>
      </c>
      <c r="G327" s="7" t="s">
        <v>12</v>
      </c>
      <c r="H327" s="7" t="s">
        <v>16</v>
      </c>
      <c r="I327" s="7" t="s">
        <v>356</v>
      </c>
    </row>
    <row r="328" spans="1:9" x14ac:dyDescent="0.25">
      <c r="A328" s="7" t="s">
        <v>357</v>
      </c>
      <c r="B328" s="7">
        <v>2001</v>
      </c>
      <c r="C328" s="7" t="s">
        <v>37</v>
      </c>
      <c r="D328" s="7">
        <v>13</v>
      </c>
      <c r="E328" s="7">
        <v>2</v>
      </c>
      <c r="F328" s="7">
        <v>3077.1</v>
      </c>
      <c r="G328" s="7" t="s">
        <v>11</v>
      </c>
      <c r="H328" s="7" t="s">
        <v>16</v>
      </c>
      <c r="I328" s="7" t="s">
        <v>23</v>
      </c>
    </row>
    <row r="329" spans="1:9" x14ac:dyDescent="0.25">
      <c r="A329" s="7" t="s">
        <v>358</v>
      </c>
      <c r="B329" s="7">
        <v>1987</v>
      </c>
      <c r="C329" s="7" t="s">
        <v>35</v>
      </c>
      <c r="D329" s="7">
        <v>1</v>
      </c>
      <c r="E329" s="7">
        <v>3</v>
      </c>
      <c r="F329" s="7">
        <v>3088.06</v>
      </c>
      <c r="G329" s="7" t="s">
        <v>11</v>
      </c>
      <c r="H329" s="7" t="s">
        <v>11</v>
      </c>
      <c r="I329" s="7" t="s">
        <v>13</v>
      </c>
    </row>
    <row r="330" spans="1:9" x14ac:dyDescent="0.25">
      <c r="A330" s="7" t="s">
        <v>359</v>
      </c>
      <c r="B330" s="7">
        <v>1999</v>
      </c>
      <c r="C330" s="7" t="s">
        <v>18</v>
      </c>
      <c r="D330" s="7">
        <v>25</v>
      </c>
      <c r="E330" s="7">
        <v>0</v>
      </c>
      <c r="F330" s="7">
        <v>3128.35</v>
      </c>
      <c r="G330" s="7" t="s">
        <v>11</v>
      </c>
      <c r="H330" s="7" t="s">
        <v>12</v>
      </c>
      <c r="I330" s="7" t="s">
        <v>300</v>
      </c>
    </row>
    <row r="331" spans="1:9" x14ac:dyDescent="0.25">
      <c r="A331" s="7" t="s">
        <v>360</v>
      </c>
      <c r="B331" s="7">
        <v>1994</v>
      </c>
      <c r="C331" s="7" t="s">
        <v>10</v>
      </c>
      <c r="D331" s="7">
        <v>10</v>
      </c>
      <c r="E331" s="7">
        <v>0</v>
      </c>
      <c r="F331" s="7">
        <v>3161.45</v>
      </c>
      <c r="G331" s="7" t="s">
        <v>11</v>
      </c>
      <c r="H331" s="7" t="s">
        <v>16</v>
      </c>
      <c r="I331" s="7" t="s">
        <v>42</v>
      </c>
    </row>
    <row r="332" spans="1:9" x14ac:dyDescent="0.25">
      <c r="A332" s="7" t="s">
        <v>361</v>
      </c>
      <c r="B332" s="7">
        <v>1993</v>
      </c>
      <c r="C332" s="7" t="s">
        <v>20</v>
      </c>
      <c r="D332" s="7">
        <v>25</v>
      </c>
      <c r="E332" s="7">
        <v>0</v>
      </c>
      <c r="F332" s="7">
        <v>3162.02</v>
      </c>
      <c r="G332" s="7" t="s">
        <v>11</v>
      </c>
      <c r="H332" s="7" t="s">
        <v>12</v>
      </c>
      <c r="I332" s="7" t="s">
        <v>13</v>
      </c>
    </row>
    <row r="333" spans="1:9" x14ac:dyDescent="0.25">
      <c r="A333" s="7" t="s">
        <v>362</v>
      </c>
      <c r="B333" s="7">
        <v>2001</v>
      </c>
      <c r="C333" s="7" t="s">
        <v>35</v>
      </c>
      <c r="D333" s="7">
        <v>29</v>
      </c>
      <c r="E333" s="7">
        <v>1</v>
      </c>
      <c r="F333" s="7">
        <v>3167.46</v>
      </c>
      <c r="G333" s="7" t="s">
        <v>11</v>
      </c>
      <c r="H333" s="7" t="s">
        <v>12</v>
      </c>
      <c r="I333" s="7" t="s">
        <v>247</v>
      </c>
    </row>
    <row r="334" spans="1:9" x14ac:dyDescent="0.25">
      <c r="A334" s="7" t="s">
        <v>363</v>
      </c>
      <c r="B334" s="7">
        <v>1994</v>
      </c>
      <c r="C334" s="7" t="s">
        <v>37</v>
      </c>
      <c r="D334" s="7">
        <v>25</v>
      </c>
      <c r="E334" s="7">
        <v>0</v>
      </c>
      <c r="F334" s="7">
        <v>3171.61</v>
      </c>
      <c r="G334" s="7" t="s">
        <v>11</v>
      </c>
      <c r="H334" s="7" t="s">
        <v>12</v>
      </c>
      <c r="I334" s="7" t="s">
        <v>13</v>
      </c>
    </row>
    <row r="335" spans="1:9" x14ac:dyDescent="0.25">
      <c r="A335" s="7" t="s">
        <v>364</v>
      </c>
      <c r="B335" s="7">
        <v>1994</v>
      </c>
      <c r="C335" s="7" t="s">
        <v>10</v>
      </c>
      <c r="D335" s="7">
        <v>6</v>
      </c>
      <c r="E335" s="7">
        <v>0</v>
      </c>
      <c r="F335" s="7">
        <v>3172.02</v>
      </c>
      <c r="G335" s="7" t="s">
        <v>11</v>
      </c>
      <c r="H335" s="7" t="s">
        <v>16</v>
      </c>
      <c r="I335" s="7" t="s">
        <v>42</v>
      </c>
    </row>
    <row r="336" spans="1:9" x14ac:dyDescent="0.25">
      <c r="A336" s="7" t="s">
        <v>365</v>
      </c>
      <c r="B336" s="7">
        <v>1996</v>
      </c>
      <c r="C336" s="7" t="s">
        <v>35</v>
      </c>
      <c r="D336" s="7">
        <v>14</v>
      </c>
      <c r="E336" s="7">
        <v>0</v>
      </c>
      <c r="F336" s="7">
        <v>3176.29</v>
      </c>
      <c r="G336" s="7" t="s">
        <v>11</v>
      </c>
      <c r="H336" s="7" t="s">
        <v>11</v>
      </c>
      <c r="I336" s="7" t="s">
        <v>23</v>
      </c>
    </row>
    <row r="337" spans="1:9" x14ac:dyDescent="0.25">
      <c r="A337" s="7" t="s">
        <v>366</v>
      </c>
      <c r="B337" s="7">
        <v>1996</v>
      </c>
      <c r="C337" s="7" t="s">
        <v>10</v>
      </c>
      <c r="D337" s="7">
        <v>3</v>
      </c>
      <c r="E337" s="7">
        <v>0</v>
      </c>
      <c r="F337" s="7">
        <v>3176.82</v>
      </c>
      <c r="G337" s="7" t="s">
        <v>11</v>
      </c>
      <c r="H337" s="7" t="s">
        <v>16</v>
      </c>
      <c r="I337" s="7" t="s">
        <v>23</v>
      </c>
    </row>
    <row r="338" spans="1:9" x14ac:dyDescent="0.25">
      <c r="A338" s="7" t="s">
        <v>367</v>
      </c>
      <c r="B338" s="7">
        <v>2000</v>
      </c>
      <c r="C338" s="7" t="s">
        <v>20</v>
      </c>
      <c r="D338" s="7">
        <v>23</v>
      </c>
      <c r="E338" s="7">
        <v>0</v>
      </c>
      <c r="F338" s="7">
        <v>3179.96</v>
      </c>
      <c r="G338" s="7" t="s">
        <v>11</v>
      </c>
      <c r="H338" s="7" t="s">
        <v>11</v>
      </c>
      <c r="I338" s="7" t="s">
        <v>23</v>
      </c>
    </row>
    <row r="339" spans="1:9" x14ac:dyDescent="0.25">
      <c r="A339" s="7" t="s">
        <v>368</v>
      </c>
      <c r="B339" s="7">
        <v>2001</v>
      </c>
      <c r="C339" s="7" t="s">
        <v>20</v>
      </c>
      <c r="D339" s="7">
        <v>2</v>
      </c>
      <c r="E339" s="7">
        <v>2</v>
      </c>
      <c r="F339" s="7">
        <v>3180.51</v>
      </c>
      <c r="G339" s="7" t="s">
        <v>11</v>
      </c>
      <c r="H339" s="7" t="s">
        <v>11</v>
      </c>
      <c r="I339" s="7" t="s">
        <v>13</v>
      </c>
    </row>
    <row r="340" spans="1:9" x14ac:dyDescent="0.25">
      <c r="A340" s="7" t="s">
        <v>369</v>
      </c>
      <c r="B340" s="7">
        <v>1996</v>
      </c>
      <c r="C340" s="7" t="s">
        <v>37</v>
      </c>
      <c r="D340" s="7">
        <v>11</v>
      </c>
      <c r="E340" s="7">
        <v>0</v>
      </c>
      <c r="F340" s="7">
        <v>3201.25</v>
      </c>
      <c r="G340" s="7" t="s">
        <v>11</v>
      </c>
      <c r="H340" s="7" t="s">
        <v>12</v>
      </c>
      <c r="I340" s="7" t="s">
        <v>23</v>
      </c>
    </row>
    <row r="341" spans="1:9" x14ac:dyDescent="0.25">
      <c r="A341" s="7" t="s">
        <v>370</v>
      </c>
      <c r="B341" s="7">
        <v>1997</v>
      </c>
      <c r="C341" s="7" t="s">
        <v>10</v>
      </c>
      <c r="D341" s="7">
        <v>5</v>
      </c>
      <c r="E341" s="7">
        <v>0</v>
      </c>
      <c r="F341" s="7">
        <v>3206.49</v>
      </c>
      <c r="G341" s="7" t="s">
        <v>11</v>
      </c>
      <c r="H341" s="7" t="s">
        <v>12</v>
      </c>
      <c r="I341" s="7" t="s">
        <v>247</v>
      </c>
    </row>
    <row r="342" spans="1:9" x14ac:dyDescent="0.25">
      <c r="A342" s="7" t="s">
        <v>371</v>
      </c>
      <c r="B342" s="7">
        <v>1997</v>
      </c>
      <c r="C342" s="7" t="s">
        <v>30</v>
      </c>
      <c r="D342" s="7">
        <v>22</v>
      </c>
      <c r="E342" s="7">
        <v>1</v>
      </c>
      <c r="F342" s="7">
        <v>3208.79</v>
      </c>
      <c r="G342" s="7" t="s">
        <v>11</v>
      </c>
      <c r="H342" s="7" t="s">
        <v>12</v>
      </c>
      <c r="I342" s="7" t="s">
        <v>42</v>
      </c>
    </row>
    <row r="343" spans="1:9" x14ac:dyDescent="0.25">
      <c r="A343" s="7" t="s">
        <v>372</v>
      </c>
      <c r="B343" s="7">
        <v>1997</v>
      </c>
      <c r="C343" s="7" t="s">
        <v>10</v>
      </c>
      <c r="D343" s="7">
        <v>6</v>
      </c>
      <c r="E343" s="7">
        <v>0</v>
      </c>
      <c r="F343" s="7">
        <v>3213.62</v>
      </c>
      <c r="G343" s="7" t="s">
        <v>11</v>
      </c>
      <c r="H343" s="7" t="s">
        <v>11</v>
      </c>
      <c r="I343" s="7" t="s">
        <v>247</v>
      </c>
    </row>
    <row r="344" spans="1:9" x14ac:dyDescent="0.25">
      <c r="A344" s="7" t="s">
        <v>373</v>
      </c>
      <c r="B344" s="7">
        <v>1997</v>
      </c>
      <c r="C344" s="7" t="s">
        <v>35</v>
      </c>
      <c r="D344" s="7">
        <v>2</v>
      </c>
      <c r="E344" s="7">
        <v>1</v>
      </c>
      <c r="F344" s="7">
        <v>3227.12</v>
      </c>
      <c r="G344" s="7" t="s">
        <v>11</v>
      </c>
      <c r="H344" s="7" t="s">
        <v>12</v>
      </c>
      <c r="I344" s="7" t="s">
        <v>13</v>
      </c>
    </row>
    <row r="345" spans="1:9" x14ac:dyDescent="0.25">
      <c r="A345" s="7" t="s">
        <v>374</v>
      </c>
      <c r="B345" s="7">
        <v>1997</v>
      </c>
      <c r="C345" s="7" t="s">
        <v>20</v>
      </c>
      <c r="D345" s="7">
        <v>2</v>
      </c>
      <c r="E345" s="7">
        <v>1</v>
      </c>
      <c r="F345" s="7">
        <v>3238.44</v>
      </c>
      <c r="G345" s="7" t="s">
        <v>11</v>
      </c>
      <c r="H345" s="7" t="s">
        <v>12</v>
      </c>
      <c r="I345" s="7" t="s">
        <v>13</v>
      </c>
    </row>
    <row r="346" spans="1:9" x14ac:dyDescent="0.25">
      <c r="A346" s="7" t="s">
        <v>375</v>
      </c>
      <c r="B346" s="7">
        <v>1991</v>
      </c>
      <c r="C346" s="7" t="s">
        <v>15</v>
      </c>
      <c r="D346" s="7">
        <v>13</v>
      </c>
      <c r="E346" s="7">
        <v>0</v>
      </c>
      <c r="F346" s="7">
        <v>3260.2</v>
      </c>
      <c r="G346" s="7" t="s">
        <v>12</v>
      </c>
      <c r="H346" s="7" t="s">
        <v>11</v>
      </c>
      <c r="I346" s="7" t="s">
        <v>42</v>
      </c>
    </row>
    <row r="347" spans="1:9" x14ac:dyDescent="0.25">
      <c r="A347" s="7" t="s">
        <v>376</v>
      </c>
      <c r="B347" s="7">
        <v>1994</v>
      </c>
      <c r="C347" s="7" t="s">
        <v>30</v>
      </c>
      <c r="D347" s="7">
        <v>2</v>
      </c>
      <c r="E347" s="7">
        <v>0</v>
      </c>
      <c r="F347" s="7">
        <v>3268.85</v>
      </c>
      <c r="G347" s="7" t="s">
        <v>12</v>
      </c>
      <c r="H347" s="7" t="s">
        <v>16</v>
      </c>
      <c r="I347" s="7" t="s">
        <v>168</v>
      </c>
    </row>
    <row r="348" spans="1:9" x14ac:dyDescent="0.25">
      <c r="A348" s="7" t="s">
        <v>377</v>
      </c>
      <c r="B348" s="7">
        <v>1994</v>
      </c>
      <c r="C348" s="7" t="s">
        <v>10</v>
      </c>
      <c r="D348" s="7">
        <v>1</v>
      </c>
      <c r="E348" s="7">
        <v>1</v>
      </c>
      <c r="F348" s="7">
        <v>3277.16</v>
      </c>
      <c r="G348" s="7" t="s">
        <v>11</v>
      </c>
      <c r="H348" s="7" t="s">
        <v>12</v>
      </c>
      <c r="I348" s="7" t="s">
        <v>42</v>
      </c>
    </row>
    <row r="349" spans="1:9" x14ac:dyDescent="0.25">
      <c r="A349" s="7" t="s">
        <v>378</v>
      </c>
      <c r="B349" s="7">
        <v>2001</v>
      </c>
      <c r="C349" s="7" t="s">
        <v>37</v>
      </c>
      <c r="D349" s="7">
        <v>6</v>
      </c>
      <c r="E349" s="7">
        <v>2</v>
      </c>
      <c r="F349" s="7">
        <v>3279.87</v>
      </c>
      <c r="G349" s="7" t="s">
        <v>11</v>
      </c>
      <c r="H349" s="7" t="s">
        <v>16</v>
      </c>
      <c r="I349" s="7" t="s">
        <v>356</v>
      </c>
    </row>
    <row r="350" spans="1:9" x14ac:dyDescent="0.25">
      <c r="A350" s="7" t="s">
        <v>379</v>
      </c>
      <c r="B350" s="7">
        <v>2003</v>
      </c>
      <c r="C350" s="7" t="s">
        <v>10</v>
      </c>
      <c r="D350" s="7">
        <v>3</v>
      </c>
      <c r="E350" s="7">
        <v>0</v>
      </c>
      <c r="F350" s="7">
        <v>3280.22</v>
      </c>
      <c r="G350" s="7" t="s">
        <v>11</v>
      </c>
      <c r="H350" s="7" t="s">
        <v>12</v>
      </c>
      <c r="I350" s="7" t="s">
        <v>42</v>
      </c>
    </row>
    <row r="351" spans="1:9" x14ac:dyDescent="0.25">
      <c r="A351" s="7" t="s">
        <v>380</v>
      </c>
      <c r="B351" s="7">
        <v>1996</v>
      </c>
      <c r="C351" s="7" t="s">
        <v>15</v>
      </c>
      <c r="D351" s="7">
        <v>17</v>
      </c>
      <c r="E351" s="7">
        <v>1</v>
      </c>
      <c r="F351" s="7">
        <v>3292.53</v>
      </c>
      <c r="G351" s="7" t="s">
        <v>11</v>
      </c>
      <c r="H351" s="7" t="s">
        <v>11</v>
      </c>
      <c r="I351" s="7" t="s">
        <v>23</v>
      </c>
    </row>
    <row r="352" spans="1:9" x14ac:dyDescent="0.25">
      <c r="A352" s="7" t="s">
        <v>381</v>
      </c>
      <c r="B352" s="7">
        <v>2003</v>
      </c>
      <c r="C352" s="7" t="s">
        <v>30</v>
      </c>
      <c r="D352" s="7">
        <v>5</v>
      </c>
      <c r="E352" s="7">
        <v>0</v>
      </c>
      <c r="F352" s="7">
        <v>3300.7</v>
      </c>
      <c r="G352" s="7" t="s">
        <v>11</v>
      </c>
      <c r="H352" s="7" t="s">
        <v>11</v>
      </c>
      <c r="I352" s="7" t="s">
        <v>200</v>
      </c>
    </row>
    <row r="353" spans="1:9" x14ac:dyDescent="0.25">
      <c r="A353" s="7" t="s">
        <v>382</v>
      </c>
      <c r="B353" s="7">
        <v>2003</v>
      </c>
      <c r="C353" s="7" t="s">
        <v>15</v>
      </c>
      <c r="D353" s="7">
        <v>18</v>
      </c>
      <c r="E353" s="7">
        <v>0</v>
      </c>
      <c r="F353" s="7">
        <v>3308.46</v>
      </c>
      <c r="G353" s="7" t="s">
        <v>11</v>
      </c>
      <c r="H353" s="7" t="s">
        <v>16</v>
      </c>
      <c r="I353" s="7" t="s">
        <v>300</v>
      </c>
    </row>
    <row r="354" spans="1:9" x14ac:dyDescent="0.25">
      <c r="A354" s="7" t="s">
        <v>383</v>
      </c>
      <c r="B354" s="7">
        <v>1997</v>
      </c>
      <c r="C354" s="7" t="s">
        <v>18</v>
      </c>
      <c r="D354" s="7">
        <v>20</v>
      </c>
      <c r="E354" s="7">
        <v>1</v>
      </c>
      <c r="F354" s="7">
        <v>3309.79</v>
      </c>
      <c r="G354" s="7" t="s">
        <v>12</v>
      </c>
      <c r="H354" s="7" t="s">
        <v>12</v>
      </c>
      <c r="I354" s="7" t="s">
        <v>356</v>
      </c>
    </row>
    <row r="355" spans="1:9" x14ac:dyDescent="0.25">
      <c r="A355" s="7" t="s">
        <v>384</v>
      </c>
      <c r="B355" s="7">
        <v>1991</v>
      </c>
      <c r="C355" s="7" t="s">
        <v>20</v>
      </c>
      <c r="D355" s="7">
        <v>1</v>
      </c>
      <c r="E355" s="7">
        <v>3</v>
      </c>
      <c r="F355" s="7">
        <v>3342.79</v>
      </c>
      <c r="G355" s="7" t="s">
        <v>11</v>
      </c>
      <c r="H355" s="7" t="s">
        <v>16</v>
      </c>
      <c r="I355" s="7" t="s">
        <v>13</v>
      </c>
    </row>
    <row r="356" spans="1:9" x14ac:dyDescent="0.25">
      <c r="A356" s="7" t="s">
        <v>385</v>
      </c>
      <c r="B356" s="7">
        <v>1993</v>
      </c>
      <c r="C356" s="7" t="s">
        <v>37</v>
      </c>
      <c r="D356" s="7">
        <v>28</v>
      </c>
      <c r="E356" s="7">
        <v>0</v>
      </c>
      <c r="F356" s="7">
        <v>3353.28</v>
      </c>
      <c r="G356" s="7" t="s">
        <v>11</v>
      </c>
      <c r="H356" s="7" t="s">
        <v>16</v>
      </c>
      <c r="I356" s="7" t="s">
        <v>42</v>
      </c>
    </row>
    <row r="357" spans="1:9" x14ac:dyDescent="0.25">
      <c r="A357" s="7" t="s">
        <v>386</v>
      </c>
      <c r="B357" s="7">
        <v>1995</v>
      </c>
      <c r="C357" s="7" t="s">
        <v>18</v>
      </c>
      <c r="D357" s="7">
        <v>23</v>
      </c>
      <c r="E357" s="7">
        <v>0</v>
      </c>
      <c r="F357" s="7">
        <v>3353.47</v>
      </c>
      <c r="G357" s="7" t="s">
        <v>11</v>
      </c>
      <c r="H357" s="7" t="s">
        <v>12</v>
      </c>
      <c r="I357" s="7" t="s">
        <v>23</v>
      </c>
    </row>
    <row r="358" spans="1:9" x14ac:dyDescent="0.25">
      <c r="A358" s="7" t="s">
        <v>387</v>
      </c>
      <c r="B358" s="7">
        <v>1993</v>
      </c>
      <c r="C358" s="7" t="s">
        <v>37</v>
      </c>
      <c r="D358" s="7">
        <v>7</v>
      </c>
      <c r="E358" s="7">
        <v>0</v>
      </c>
      <c r="F358" s="7">
        <v>3366.67</v>
      </c>
      <c r="G358" s="7" t="s">
        <v>11</v>
      </c>
      <c r="H358" s="7" t="s">
        <v>11</v>
      </c>
      <c r="I358" s="7" t="s">
        <v>13</v>
      </c>
    </row>
    <row r="359" spans="1:9" x14ac:dyDescent="0.25">
      <c r="A359" s="7" t="s">
        <v>388</v>
      </c>
      <c r="B359" s="7">
        <v>1996</v>
      </c>
      <c r="C359" s="7" t="s">
        <v>30</v>
      </c>
      <c r="D359" s="7">
        <v>14</v>
      </c>
      <c r="E359" s="7">
        <v>1</v>
      </c>
      <c r="F359" s="7">
        <v>3378.91</v>
      </c>
      <c r="G359" s="7" t="s">
        <v>11</v>
      </c>
      <c r="H359" s="7" t="s">
        <v>16</v>
      </c>
      <c r="I359" s="7" t="s">
        <v>42</v>
      </c>
    </row>
    <row r="360" spans="1:9" x14ac:dyDescent="0.25">
      <c r="A360" s="7" t="s">
        <v>389</v>
      </c>
      <c r="B360" s="7">
        <v>1996</v>
      </c>
      <c r="C360" s="7" t="s">
        <v>15</v>
      </c>
      <c r="D360" s="7">
        <v>13</v>
      </c>
      <c r="E360" s="7">
        <v>0</v>
      </c>
      <c r="F360" s="7">
        <v>3385.4</v>
      </c>
      <c r="G360" s="7" t="s">
        <v>11</v>
      </c>
      <c r="H360" s="7" t="s">
        <v>11</v>
      </c>
      <c r="I360" s="7" t="s">
        <v>247</v>
      </c>
    </row>
    <row r="361" spans="1:9" x14ac:dyDescent="0.25">
      <c r="A361" s="7" t="s">
        <v>390</v>
      </c>
      <c r="B361" s="7">
        <v>1996</v>
      </c>
      <c r="C361" s="7" t="s">
        <v>35</v>
      </c>
      <c r="D361" s="7">
        <v>10</v>
      </c>
      <c r="E361" s="7">
        <v>1</v>
      </c>
      <c r="F361" s="7">
        <v>3392.37</v>
      </c>
      <c r="G361" s="7" t="s">
        <v>11</v>
      </c>
      <c r="H361" s="7" t="s">
        <v>12</v>
      </c>
      <c r="I361" s="7" t="s">
        <v>13</v>
      </c>
    </row>
    <row r="362" spans="1:9" x14ac:dyDescent="0.25">
      <c r="A362" s="7" t="s">
        <v>391</v>
      </c>
      <c r="B362" s="7">
        <v>1996</v>
      </c>
      <c r="C362" s="7" t="s">
        <v>37</v>
      </c>
      <c r="D362" s="7">
        <v>27</v>
      </c>
      <c r="E362" s="7">
        <v>1</v>
      </c>
      <c r="F362" s="7">
        <v>3392.98</v>
      </c>
      <c r="G362" s="7" t="s">
        <v>11</v>
      </c>
      <c r="H362" s="7" t="s">
        <v>12</v>
      </c>
      <c r="I362" s="7" t="s">
        <v>13</v>
      </c>
    </row>
    <row r="363" spans="1:9" x14ac:dyDescent="0.25">
      <c r="A363" s="7" t="s">
        <v>392</v>
      </c>
      <c r="B363" s="7">
        <v>2004</v>
      </c>
      <c r="C363" s="7" t="s">
        <v>10</v>
      </c>
      <c r="D363" s="7">
        <v>16</v>
      </c>
      <c r="E363" s="7">
        <v>2</v>
      </c>
      <c r="F363" s="7">
        <v>3393.36</v>
      </c>
      <c r="G363" s="7" t="s">
        <v>11</v>
      </c>
      <c r="H363" s="7" t="s">
        <v>11</v>
      </c>
      <c r="I363" s="7" t="s">
        <v>249</v>
      </c>
    </row>
    <row r="364" spans="1:9" x14ac:dyDescent="0.25">
      <c r="A364" s="7" t="s">
        <v>393</v>
      </c>
      <c r="B364" s="7">
        <v>1996</v>
      </c>
      <c r="C364" s="7" t="s">
        <v>30</v>
      </c>
      <c r="D364" s="7">
        <v>19</v>
      </c>
      <c r="E364" s="7">
        <v>1</v>
      </c>
      <c r="F364" s="7">
        <v>3410.32</v>
      </c>
      <c r="G364" s="7" t="s">
        <v>11</v>
      </c>
      <c r="H364" s="7" t="s">
        <v>11</v>
      </c>
      <c r="I364" s="7" t="s">
        <v>42</v>
      </c>
    </row>
    <row r="365" spans="1:9" x14ac:dyDescent="0.25">
      <c r="A365" s="7" t="s">
        <v>394</v>
      </c>
      <c r="B365" s="7">
        <v>2001</v>
      </c>
      <c r="C365" s="7" t="s">
        <v>30</v>
      </c>
      <c r="D365" s="7">
        <v>26</v>
      </c>
      <c r="E365" s="7">
        <v>0</v>
      </c>
      <c r="F365" s="7">
        <v>3434.38</v>
      </c>
      <c r="G365" s="7" t="s">
        <v>11</v>
      </c>
      <c r="H365" s="7" t="s">
        <v>11</v>
      </c>
      <c r="I365" s="7" t="s">
        <v>42</v>
      </c>
    </row>
    <row r="366" spans="1:9" x14ac:dyDescent="0.25">
      <c r="A366" s="7" t="s">
        <v>395</v>
      </c>
      <c r="B366" s="7">
        <v>1986</v>
      </c>
      <c r="C366" s="7" t="s">
        <v>35</v>
      </c>
      <c r="D366" s="7">
        <v>27</v>
      </c>
      <c r="E366" s="7">
        <v>3</v>
      </c>
      <c r="F366" s="7">
        <v>3436.5</v>
      </c>
      <c r="G366" s="7" t="s">
        <v>11</v>
      </c>
      <c r="H366" s="7" t="s">
        <v>16</v>
      </c>
      <c r="I366" s="7" t="s">
        <v>13</v>
      </c>
    </row>
    <row r="367" spans="1:9" x14ac:dyDescent="0.25">
      <c r="A367" s="7" t="s">
        <v>396</v>
      </c>
      <c r="B367" s="7">
        <v>2000</v>
      </c>
      <c r="C367" s="7" t="s">
        <v>18</v>
      </c>
      <c r="D367" s="7">
        <v>20</v>
      </c>
      <c r="E367" s="7">
        <v>3</v>
      </c>
      <c r="F367" s="7">
        <v>3443.06</v>
      </c>
      <c r="G367" s="7" t="s">
        <v>11</v>
      </c>
      <c r="H367" s="7" t="s">
        <v>16</v>
      </c>
      <c r="I367" s="7" t="s">
        <v>42</v>
      </c>
    </row>
    <row r="368" spans="1:9" x14ac:dyDescent="0.25">
      <c r="A368" s="7" t="s">
        <v>397</v>
      </c>
      <c r="B368" s="7">
        <v>1987</v>
      </c>
      <c r="C368" s="7" t="s">
        <v>20</v>
      </c>
      <c r="D368" s="7">
        <v>14</v>
      </c>
      <c r="E368" s="7">
        <v>3</v>
      </c>
      <c r="F368" s="7">
        <v>3453.77</v>
      </c>
      <c r="G368" s="7" t="s">
        <v>11</v>
      </c>
      <c r="H368" s="7" t="s">
        <v>16</v>
      </c>
      <c r="I368" s="7" t="s">
        <v>42</v>
      </c>
    </row>
    <row r="369" spans="1:9" x14ac:dyDescent="0.25">
      <c r="A369" s="7" t="s">
        <v>398</v>
      </c>
      <c r="B369" s="7">
        <v>2003</v>
      </c>
      <c r="C369" s="7" t="s">
        <v>10</v>
      </c>
      <c r="D369" s="7">
        <v>29</v>
      </c>
      <c r="E369" s="7">
        <v>0</v>
      </c>
      <c r="F369" s="7">
        <v>3463.51</v>
      </c>
      <c r="G369" s="7" t="s">
        <v>11</v>
      </c>
      <c r="H369" s="7" t="s">
        <v>16</v>
      </c>
      <c r="I369" s="7" t="s">
        <v>200</v>
      </c>
    </row>
    <row r="370" spans="1:9" x14ac:dyDescent="0.25">
      <c r="A370" s="7" t="s">
        <v>399</v>
      </c>
      <c r="B370" s="7">
        <v>1993</v>
      </c>
      <c r="C370" s="7" t="s">
        <v>37</v>
      </c>
      <c r="D370" s="7">
        <v>12</v>
      </c>
      <c r="E370" s="7">
        <v>1</v>
      </c>
      <c r="F370" s="7">
        <v>3471.41</v>
      </c>
      <c r="G370" s="7" t="s">
        <v>11</v>
      </c>
      <c r="H370" s="7" t="s">
        <v>11</v>
      </c>
      <c r="I370" s="7" t="s">
        <v>13</v>
      </c>
    </row>
    <row r="371" spans="1:9" x14ac:dyDescent="0.25">
      <c r="A371" s="7" t="s">
        <v>400</v>
      </c>
      <c r="B371" s="7">
        <v>2004</v>
      </c>
      <c r="C371" s="7" t="s">
        <v>18</v>
      </c>
      <c r="D371" s="7">
        <v>26</v>
      </c>
      <c r="E371" s="7">
        <v>3</v>
      </c>
      <c r="F371" s="7">
        <v>3481.87</v>
      </c>
      <c r="G371" s="7" t="s">
        <v>11</v>
      </c>
      <c r="H371" s="7" t="s">
        <v>12</v>
      </c>
      <c r="I371" s="7" t="s">
        <v>168</v>
      </c>
    </row>
    <row r="372" spans="1:9" x14ac:dyDescent="0.25">
      <c r="A372" s="7" t="s">
        <v>401</v>
      </c>
      <c r="B372" s="7">
        <v>1996</v>
      </c>
      <c r="C372" s="7" t="s">
        <v>20</v>
      </c>
      <c r="D372" s="7">
        <v>19</v>
      </c>
      <c r="E372" s="7">
        <v>2</v>
      </c>
      <c r="F372" s="7">
        <v>3484.33</v>
      </c>
      <c r="G372" s="7" t="s">
        <v>12</v>
      </c>
      <c r="H372" s="7" t="s">
        <v>12</v>
      </c>
      <c r="I372" s="7" t="s">
        <v>42</v>
      </c>
    </row>
    <row r="373" spans="1:9" x14ac:dyDescent="0.25">
      <c r="A373" s="7" t="s">
        <v>402</v>
      </c>
      <c r="B373" s="7">
        <v>1996</v>
      </c>
      <c r="C373" s="7" t="s">
        <v>20</v>
      </c>
      <c r="D373" s="7">
        <v>18</v>
      </c>
      <c r="E373" s="7">
        <v>1</v>
      </c>
      <c r="F373" s="7">
        <v>3490.55</v>
      </c>
      <c r="G373" s="7" t="s">
        <v>16</v>
      </c>
      <c r="H373" s="7" t="s">
        <v>11</v>
      </c>
      <c r="I373" s="7" t="s">
        <v>164</v>
      </c>
    </row>
    <row r="374" spans="1:9" x14ac:dyDescent="0.25">
      <c r="A374" s="7" t="s">
        <v>403</v>
      </c>
      <c r="B374" s="7">
        <v>1999</v>
      </c>
      <c r="C374" s="7" t="s">
        <v>20</v>
      </c>
      <c r="D374" s="7">
        <v>22</v>
      </c>
      <c r="E374" s="7">
        <v>2</v>
      </c>
      <c r="F374" s="7">
        <v>3500.61</v>
      </c>
      <c r="G374" s="7" t="s">
        <v>11</v>
      </c>
      <c r="H374" s="7" t="s">
        <v>11</v>
      </c>
      <c r="I374" s="7" t="s">
        <v>13</v>
      </c>
    </row>
    <row r="375" spans="1:9" x14ac:dyDescent="0.25">
      <c r="A375" s="7" t="s">
        <v>404</v>
      </c>
      <c r="B375" s="7">
        <v>1998</v>
      </c>
      <c r="C375" s="7" t="s">
        <v>20</v>
      </c>
      <c r="D375" s="7">
        <v>16</v>
      </c>
      <c r="E375" s="7">
        <v>2</v>
      </c>
      <c r="F375" s="7">
        <v>3537.7</v>
      </c>
      <c r="G375" s="7" t="s">
        <v>12</v>
      </c>
      <c r="H375" s="7" t="s">
        <v>12</v>
      </c>
      <c r="I375" s="7" t="s">
        <v>23</v>
      </c>
    </row>
    <row r="376" spans="1:9" x14ac:dyDescent="0.25">
      <c r="A376" s="7" t="s">
        <v>405</v>
      </c>
      <c r="B376" s="7">
        <v>2003</v>
      </c>
      <c r="C376" s="7" t="s">
        <v>35</v>
      </c>
      <c r="D376" s="7">
        <v>24</v>
      </c>
      <c r="E376" s="7">
        <v>0</v>
      </c>
      <c r="F376" s="7">
        <v>3538.9</v>
      </c>
      <c r="G376" s="7" t="s">
        <v>11</v>
      </c>
      <c r="H376" s="7" t="s">
        <v>11</v>
      </c>
      <c r="I376" s="7" t="s">
        <v>23</v>
      </c>
    </row>
    <row r="377" spans="1:9" x14ac:dyDescent="0.25">
      <c r="A377" s="7" t="s">
        <v>406</v>
      </c>
      <c r="B377" s="7">
        <v>1988</v>
      </c>
      <c r="C377" s="7" t="s">
        <v>37</v>
      </c>
      <c r="D377" s="7">
        <v>15</v>
      </c>
      <c r="E377" s="7">
        <v>3</v>
      </c>
      <c r="F377" s="7">
        <v>3540.12</v>
      </c>
      <c r="G377" s="7" t="s">
        <v>11</v>
      </c>
      <c r="H377" s="7" t="s">
        <v>16</v>
      </c>
      <c r="I377" s="7" t="s">
        <v>13</v>
      </c>
    </row>
    <row r="378" spans="1:9" x14ac:dyDescent="0.25">
      <c r="A378" s="7" t="s">
        <v>407</v>
      </c>
      <c r="B378" s="7">
        <v>1992</v>
      </c>
      <c r="C378" s="7" t="s">
        <v>30</v>
      </c>
      <c r="D378" s="7">
        <v>22</v>
      </c>
      <c r="E378" s="7">
        <v>0</v>
      </c>
      <c r="F378" s="7">
        <v>3554.2</v>
      </c>
      <c r="G378" s="7" t="s">
        <v>11</v>
      </c>
      <c r="H378" s="7" t="s">
        <v>12</v>
      </c>
      <c r="I378" s="7" t="s">
        <v>42</v>
      </c>
    </row>
    <row r="379" spans="1:9" x14ac:dyDescent="0.25">
      <c r="A379" s="7" t="s">
        <v>408</v>
      </c>
      <c r="B379" s="7">
        <v>1994</v>
      </c>
      <c r="C379" s="7" t="s">
        <v>20</v>
      </c>
      <c r="D379" s="7">
        <v>24</v>
      </c>
      <c r="E379" s="7">
        <v>0</v>
      </c>
      <c r="F379" s="7">
        <v>3556.92</v>
      </c>
      <c r="G379" s="7" t="s">
        <v>11</v>
      </c>
      <c r="H379" s="7" t="s">
        <v>12</v>
      </c>
      <c r="I379" s="7" t="s">
        <v>23</v>
      </c>
    </row>
    <row r="380" spans="1:9" x14ac:dyDescent="0.25">
      <c r="A380" s="7" t="s">
        <v>409</v>
      </c>
      <c r="B380" s="7">
        <v>1995</v>
      </c>
      <c r="C380" s="7" t="s">
        <v>37</v>
      </c>
      <c r="D380" s="7">
        <v>9</v>
      </c>
      <c r="E380" s="7">
        <v>0</v>
      </c>
      <c r="F380" s="7">
        <v>3558.62</v>
      </c>
      <c r="G380" s="7" t="s">
        <v>11</v>
      </c>
      <c r="H380" s="7" t="s">
        <v>12</v>
      </c>
      <c r="I380" s="7" t="s">
        <v>247</v>
      </c>
    </row>
    <row r="381" spans="1:9" x14ac:dyDescent="0.25">
      <c r="A381" s="7" t="s">
        <v>410</v>
      </c>
      <c r="B381" s="7">
        <v>1995</v>
      </c>
      <c r="C381" s="7" t="s">
        <v>18</v>
      </c>
      <c r="D381" s="7">
        <v>16</v>
      </c>
      <c r="E381" s="7">
        <v>1</v>
      </c>
      <c r="F381" s="7">
        <v>3561.89</v>
      </c>
      <c r="G381" s="7" t="s">
        <v>11</v>
      </c>
      <c r="H381" s="7" t="s">
        <v>16</v>
      </c>
      <c r="I381" s="7" t="s">
        <v>13</v>
      </c>
    </row>
    <row r="382" spans="1:9" x14ac:dyDescent="0.25">
      <c r="A382" s="7" t="s">
        <v>411</v>
      </c>
      <c r="B382" s="7">
        <v>1981</v>
      </c>
      <c r="C382" s="7" t="s">
        <v>37</v>
      </c>
      <c r="D382" s="7">
        <v>10</v>
      </c>
      <c r="E382" s="7">
        <v>1</v>
      </c>
      <c r="F382" s="7">
        <v>3562.87</v>
      </c>
      <c r="G382" s="7" t="s">
        <v>11</v>
      </c>
      <c r="H382" s="7" t="s">
        <v>16</v>
      </c>
      <c r="I382" s="7" t="s">
        <v>13</v>
      </c>
    </row>
    <row r="383" spans="1:9" x14ac:dyDescent="0.25">
      <c r="A383" s="7" t="s">
        <v>412</v>
      </c>
      <c r="B383" s="7">
        <v>1988</v>
      </c>
      <c r="C383" s="7" t="s">
        <v>35</v>
      </c>
      <c r="D383" s="7">
        <v>18</v>
      </c>
      <c r="E383" s="7">
        <v>3</v>
      </c>
      <c r="F383" s="7">
        <v>3569.96</v>
      </c>
      <c r="G383" s="7" t="s">
        <v>11</v>
      </c>
      <c r="H383" s="7" t="s">
        <v>16</v>
      </c>
      <c r="I383" s="7" t="s">
        <v>23</v>
      </c>
    </row>
    <row r="384" spans="1:9" x14ac:dyDescent="0.25">
      <c r="A384" s="7" t="s">
        <v>413</v>
      </c>
      <c r="B384" s="7">
        <v>1995</v>
      </c>
      <c r="C384" s="7" t="s">
        <v>35</v>
      </c>
      <c r="D384" s="7">
        <v>23</v>
      </c>
      <c r="E384" s="7">
        <v>1</v>
      </c>
      <c r="F384" s="7">
        <v>3578</v>
      </c>
      <c r="G384" s="7" t="s">
        <v>11</v>
      </c>
      <c r="H384" s="7" t="s">
        <v>12</v>
      </c>
      <c r="I384" s="7" t="s">
        <v>42</v>
      </c>
    </row>
    <row r="385" spans="1:9" x14ac:dyDescent="0.25">
      <c r="A385" s="7" t="s">
        <v>414</v>
      </c>
      <c r="B385" s="7">
        <v>2001</v>
      </c>
      <c r="C385" s="7" t="s">
        <v>15</v>
      </c>
      <c r="D385" s="7">
        <v>11</v>
      </c>
      <c r="E385" s="7">
        <v>2</v>
      </c>
      <c r="F385" s="7">
        <v>3579.83</v>
      </c>
      <c r="G385" s="7" t="s">
        <v>11</v>
      </c>
      <c r="H385" s="7" t="s">
        <v>11</v>
      </c>
      <c r="I385" s="7" t="s">
        <v>23</v>
      </c>
    </row>
    <row r="386" spans="1:9" x14ac:dyDescent="0.25">
      <c r="A386" s="7" t="s">
        <v>415</v>
      </c>
      <c r="B386" s="7">
        <v>1986</v>
      </c>
      <c r="C386" s="7" t="s">
        <v>30</v>
      </c>
      <c r="D386" s="7">
        <v>27</v>
      </c>
      <c r="E386" s="7">
        <v>3</v>
      </c>
      <c r="F386" s="7">
        <v>3589.14</v>
      </c>
      <c r="G386" s="7" t="s">
        <v>11</v>
      </c>
      <c r="H386" s="7" t="s">
        <v>11</v>
      </c>
      <c r="I386" s="7" t="s">
        <v>13</v>
      </c>
    </row>
    <row r="387" spans="1:9" x14ac:dyDescent="0.25">
      <c r="A387" s="7" t="s">
        <v>416</v>
      </c>
      <c r="B387" s="7">
        <v>1999</v>
      </c>
      <c r="C387" s="7" t="s">
        <v>18</v>
      </c>
      <c r="D387" s="7">
        <v>6</v>
      </c>
      <c r="E387" s="7">
        <v>3</v>
      </c>
      <c r="F387" s="7">
        <v>3591.48</v>
      </c>
      <c r="G387" s="7" t="s">
        <v>11</v>
      </c>
      <c r="H387" s="7" t="s">
        <v>12</v>
      </c>
      <c r="I387" s="7" t="s">
        <v>42</v>
      </c>
    </row>
    <row r="388" spans="1:9" x14ac:dyDescent="0.25">
      <c r="A388" s="7" t="s">
        <v>417</v>
      </c>
      <c r="B388" s="7">
        <v>1997</v>
      </c>
      <c r="C388" s="7" t="s">
        <v>15</v>
      </c>
      <c r="D388" s="7">
        <v>4</v>
      </c>
      <c r="E388" s="7">
        <v>1</v>
      </c>
      <c r="F388" s="7">
        <v>3594.17</v>
      </c>
      <c r="G388" s="7" t="s">
        <v>11</v>
      </c>
      <c r="H388" s="7" t="s">
        <v>11</v>
      </c>
      <c r="I388" s="7" t="s">
        <v>23</v>
      </c>
    </row>
    <row r="389" spans="1:9" x14ac:dyDescent="0.25">
      <c r="A389" s="7" t="s">
        <v>418</v>
      </c>
      <c r="B389" s="7">
        <v>1999</v>
      </c>
      <c r="C389" s="7" t="s">
        <v>35</v>
      </c>
      <c r="D389" s="7">
        <v>12</v>
      </c>
      <c r="E389" s="7">
        <v>3</v>
      </c>
      <c r="F389" s="7">
        <v>3597.6</v>
      </c>
      <c r="G389" s="7" t="s">
        <v>11</v>
      </c>
      <c r="H389" s="7" t="s">
        <v>11</v>
      </c>
      <c r="I389" s="7" t="s">
        <v>42</v>
      </c>
    </row>
    <row r="390" spans="1:9" x14ac:dyDescent="0.25">
      <c r="A390" s="7" t="s">
        <v>419</v>
      </c>
      <c r="B390" s="7">
        <v>1988</v>
      </c>
      <c r="C390" s="7" t="s">
        <v>15</v>
      </c>
      <c r="D390" s="7">
        <v>4</v>
      </c>
      <c r="E390" s="7">
        <v>3</v>
      </c>
      <c r="F390" s="7">
        <v>3603.6</v>
      </c>
      <c r="G390" s="7" t="s">
        <v>11</v>
      </c>
      <c r="H390" s="7" t="s">
        <v>16</v>
      </c>
      <c r="I390" s="7" t="s">
        <v>13</v>
      </c>
    </row>
    <row r="391" spans="1:9" x14ac:dyDescent="0.25">
      <c r="A391" s="7" t="s">
        <v>420</v>
      </c>
      <c r="B391" s="7">
        <v>1990</v>
      </c>
      <c r="C391" s="7" t="s">
        <v>37</v>
      </c>
      <c r="D391" s="7">
        <v>11</v>
      </c>
      <c r="E391" s="7">
        <v>3</v>
      </c>
      <c r="F391" s="7">
        <v>3606.43</v>
      </c>
      <c r="G391" s="7" t="s">
        <v>11</v>
      </c>
      <c r="H391" s="7" t="s">
        <v>16</v>
      </c>
      <c r="I391" s="7" t="s">
        <v>13</v>
      </c>
    </row>
    <row r="392" spans="1:9" x14ac:dyDescent="0.25">
      <c r="A392" s="7" t="s">
        <v>421</v>
      </c>
      <c r="B392" s="7">
        <v>1985</v>
      </c>
      <c r="C392" s="7" t="s">
        <v>18</v>
      </c>
      <c r="D392" s="7">
        <v>14</v>
      </c>
      <c r="E392" s="7">
        <v>3</v>
      </c>
      <c r="F392" s="7">
        <v>3622.13</v>
      </c>
      <c r="G392" s="7" t="s">
        <v>11</v>
      </c>
      <c r="H392" s="7" t="s">
        <v>16</v>
      </c>
      <c r="I392" s="7" t="s">
        <v>13</v>
      </c>
    </row>
    <row r="393" spans="1:9" x14ac:dyDescent="0.25">
      <c r="A393" s="7" t="s">
        <v>422</v>
      </c>
      <c r="B393" s="7">
        <v>1992</v>
      </c>
      <c r="C393" s="7" t="s">
        <v>15</v>
      </c>
      <c r="D393" s="7">
        <v>17</v>
      </c>
      <c r="E393" s="7">
        <v>0</v>
      </c>
      <c r="F393" s="7">
        <v>3645.09</v>
      </c>
      <c r="G393" s="7" t="s">
        <v>16</v>
      </c>
      <c r="H393" s="7" t="s">
        <v>11</v>
      </c>
      <c r="I393" s="7" t="s">
        <v>276</v>
      </c>
    </row>
    <row r="394" spans="1:9" x14ac:dyDescent="0.25">
      <c r="A394" s="7" t="s">
        <v>423</v>
      </c>
      <c r="B394" s="7">
        <v>1990</v>
      </c>
      <c r="C394" s="7" t="s">
        <v>15</v>
      </c>
      <c r="D394" s="7">
        <v>8</v>
      </c>
      <c r="E394" s="7">
        <v>3</v>
      </c>
      <c r="F394" s="7">
        <v>3653.29</v>
      </c>
      <c r="G394" s="7" t="s">
        <v>11</v>
      </c>
      <c r="H394" s="7" t="s">
        <v>12</v>
      </c>
      <c r="I394" s="7" t="s">
        <v>42</v>
      </c>
    </row>
    <row r="395" spans="1:9" x14ac:dyDescent="0.25">
      <c r="A395" s="7" t="s">
        <v>424</v>
      </c>
      <c r="B395" s="7">
        <v>1992</v>
      </c>
      <c r="C395" s="7" t="s">
        <v>20</v>
      </c>
      <c r="D395" s="7">
        <v>14</v>
      </c>
      <c r="E395" s="7">
        <v>1</v>
      </c>
      <c r="F395" s="7">
        <v>3659.35</v>
      </c>
      <c r="G395" s="7" t="s">
        <v>12</v>
      </c>
      <c r="H395" s="7" t="s">
        <v>16</v>
      </c>
      <c r="I395" s="7" t="s">
        <v>42</v>
      </c>
    </row>
    <row r="396" spans="1:9" x14ac:dyDescent="0.25">
      <c r="A396" s="7" t="s">
        <v>425</v>
      </c>
      <c r="B396" s="7">
        <v>1984</v>
      </c>
      <c r="C396" s="7" t="s">
        <v>10</v>
      </c>
      <c r="D396" s="7">
        <v>6</v>
      </c>
      <c r="E396" s="7">
        <v>3</v>
      </c>
      <c r="F396" s="7">
        <v>3678.86</v>
      </c>
      <c r="G396" s="7" t="s">
        <v>11</v>
      </c>
      <c r="H396" s="7" t="s">
        <v>12</v>
      </c>
      <c r="I396" s="7" t="s">
        <v>13</v>
      </c>
    </row>
    <row r="397" spans="1:9" x14ac:dyDescent="0.25">
      <c r="A397" s="7" t="s">
        <v>426</v>
      </c>
      <c r="B397" s="7">
        <v>2003</v>
      </c>
      <c r="C397" s="7" t="s">
        <v>10</v>
      </c>
      <c r="D397" s="7">
        <v>10</v>
      </c>
      <c r="E397" s="7">
        <v>0</v>
      </c>
      <c r="F397" s="7">
        <v>3688.35</v>
      </c>
      <c r="G397" s="7" t="s">
        <v>11</v>
      </c>
      <c r="H397" s="7" t="s">
        <v>11</v>
      </c>
      <c r="I397" s="7" t="s">
        <v>300</v>
      </c>
    </row>
    <row r="398" spans="1:9" x14ac:dyDescent="0.25">
      <c r="A398" s="7" t="s">
        <v>427</v>
      </c>
      <c r="B398" s="7">
        <v>1981</v>
      </c>
      <c r="C398" s="7" t="s">
        <v>30</v>
      </c>
      <c r="D398" s="7">
        <v>14</v>
      </c>
      <c r="E398" s="7">
        <v>1</v>
      </c>
      <c r="F398" s="7">
        <v>3688.38</v>
      </c>
      <c r="G398" s="7" t="s">
        <v>11</v>
      </c>
      <c r="H398" s="7" t="s">
        <v>11</v>
      </c>
      <c r="I398" s="7" t="s">
        <v>13</v>
      </c>
    </row>
    <row r="399" spans="1:9" x14ac:dyDescent="0.25">
      <c r="A399" s="7" t="s">
        <v>428</v>
      </c>
      <c r="B399" s="7">
        <v>1995</v>
      </c>
      <c r="C399" s="7" t="s">
        <v>37</v>
      </c>
      <c r="D399" s="7">
        <v>21</v>
      </c>
      <c r="E399" s="7">
        <v>2</v>
      </c>
      <c r="F399" s="7">
        <v>3693.43</v>
      </c>
      <c r="G399" s="7" t="s">
        <v>11</v>
      </c>
      <c r="H399" s="7" t="s">
        <v>12</v>
      </c>
      <c r="I399" s="7" t="s">
        <v>42</v>
      </c>
    </row>
    <row r="400" spans="1:9" x14ac:dyDescent="0.25">
      <c r="A400" s="7" t="s">
        <v>429</v>
      </c>
      <c r="B400" s="7">
        <v>1988</v>
      </c>
      <c r="C400" s="7" t="s">
        <v>35</v>
      </c>
      <c r="D400" s="7">
        <v>18</v>
      </c>
      <c r="E400" s="7">
        <v>3</v>
      </c>
      <c r="F400" s="7">
        <v>3699.54</v>
      </c>
      <c r="G400" s="7" t="s">
        <v>11</v>
      </c>
      <c r="H400" s="7" t="s">
        <v>12</v>
      </c>
      <c r="I400" s="7" t="s">
        <v>13</v>
      </c>
    </row>
    <row r="401" spans="1:9" x14ac:dyDescent="0.25">
      <c r="A401" s="7" t="s">
        <v>430</v>
      </c>
      <c r="B401" s="7">
        <v>1989</v>
      </c>
      <c r="C401" s="7" t="s">
        <v>30</v>
      </c>
      <c r="D401" s="7">
        <v>2</v>
      </c>
      <c r="E401" s="7">
        <v>0</v>
      </c>
      <c r="F401" s="7">
        <v>3704.35</v>
      </c>
      <c r="G401" s="7" t="s">
        <v>11</v>
      </c>
      <c r="H401" s="7" t="s">
        <v>11</v>
      </c>
      <c r="I401" s="7" t="s">
        <v>13</v>
      </c>
    </row>
    <row r="402" spans="1:9" x14ac:dyDescent="0.25">
      <c r="A402" s="7" t="s">
        <v>431</v>
      </c>
      <c r="B402" s="7">
        <v>2004</v>
      </c>
      <c r="C402" s="7" t="s">
        <v>15</v>
      </c>
      <c r="D402" s="7">
        <v>5</v>
      </c>
      <c r="E402" s="7">
        <v>0</v>
      </c>
      <c r="F402" s="7">
        <v>3722.23</v>
      </c>
      <c r="G402" s="7" t="s">
        <v>11</v>
      </c>
      <c r="H402" s="7" t="s">
        <v>11</v>
      </c>
      <c r="I402" s="7" t="s">
        <v>200</v>
      </c>
    </row>
    <row r="403" spans="1:9" x14ac:dyDescent="0.25">
      <c r="A403" s="7" t="s">
        <v>432</v>
      </c>
      <c r="B403" s="7">
        <v>1986</v>
      </c>
      <c r="C403" s="7" t="s">
        <v>30</v>
      </c>
      <c r="D403" s="7">
        <v>1</v>
      </c>
      <c r="E403" s="7">
        <v>3</v>
      </c>
      <c r="F403" s="7">
        <v>3731.6</v>
      </c>
      <c r="G403" s="7" t="s">
        <v>11</v>
      </c>
      <c r="H403" s="7" t="s">
        <v>11</v>
      </c>
      <c r="I403" s="7" t="s">
        <v>13</v>
      </c>
    </row>
    <row r="404" spans="1:9" x14ac:dyDescent="0.25">
      <c r="A404" s="7" t="s">
        <v>433</v>
      </c>
      <c r="B404" s="7">
        <v>1994</v>
      </c>
      <c r="C404" s="7" t="s">
        <v>35</v>
      </c>
      <c r="D404" s="7">
        <v>22</v>
      </c>
      <c r="E404" s="7">
        <v>0</v>
      </c>
      <c r="F404" s="7">
        <v>3732.63</v>
      </c>
      <c r="G404" s="7" t="s">
        <v>11</v>
      </c>
      <c r="H404" s="7" t="s">
        <v>12</v>
      </c>
      <c r="I404" s="7" t="s">
        <v>247</v>
      </c>
    </row>
    <row r="405" spans="1:9" x14ac:dyDescent="0.25">
      <c r="A405" s="7" t="s">
        <v>434</v>
      </c>
      <c r="B405" s="7">
        <v>1993</v>
      </c>
      <c r="C405" s="7" t="s">
        <v>18</v>
      </c>
      <c r="D405" s="7">
        <v>22</v>
      </c>
      <c r="E405" s="7">
        <v>0</v>
      </c>
      <c r="F405" s="7">
        <v>3736.46</v>
      </c>
      <c r="G405" s="7" t="s">
        <v>11</v>
      </c>
      <c r="H405" s="7" t="s">
        <v>11</v>
      </c>
      <c r="I405" s="7" t="s">
        <v>23</v>
      </c>
    </row>
    <row r="406" spans="1:9" x14ac:dyDescent="0.25">
      <c r="A406" s="7" t="s">
        <v>435</v>
      </c>
      <c r="B406" s="7">
        <v>1986</v>
      </c>
      <c r="C406" s="7" t="s">
        <v>20</v>
      </c>
      <c r="D406" s="7">
        <v>9</v>
      </c>
      <c r="E406" s="7">
        <v>3</v>
      </c>
      <c r="F406" s="7">
        <v>3748.56</v>
      </c>
      <c r="G406" s="7" t="s">
        <v>11</v>
      </c>
      <c r="H406" s="7" t="s">
        <v>11</v>
      </c>
      <c r="I406" s="7" t="s">
        <v>13</v>
      </c>
    </row>
    <row r="407" spans="1:9" x14ac:dyDescent="0.25">
      <c r="A407" s="7" t="s">
        <v>436</v>
      </c>
      <c r="B407" s="7">
        <v>1991</v>
      </c>
      <c r="C407" s="7" t="s">
        <v>37</v>
      </c>
      <c r="D407" s="7">
        <v>28</v>
      </c>
      <c r="E407" s="7">
        <v>0</v>
      </c>
      <c r="F407" s="7">
        <v>3756.62</v>
      </c>
      <c r="G407" s="7" t="s">
        <v>11</v>
      </c>
      <c r="H407" s="7" t="s">
        <v>11</v>
      </c>
      <c r="I407" s="7" t="s">
        <v>13</v>
      </c>
    </row>
    <row r="408" spans="1:9" x14ac:dyDescent="0.25">
      <c r="A408" s="7" t="s">
        <v>437</v>
      </c>
      <c r="B408" s="7">
        <v>1991</v>
      </c>
      <c r="C408" s="7" t="s">
        <v>35</v>
      </c>
      <c r="D408" s="7">
        <v>25</v>
      </c>
      <c r="E408" s="7">
        <v>0</v>
      </c>
      <c r="F408" s="7">
        <v>3757.84</v>
      </c>
      <c r="G408" s="7" t="s">
        <v>11</v>
      </c>
      <c r="H408" s="7" t="s">
        <v>16</v>
      </c>
      <c r="I408" s="7" t="s">
        <v>13</v>
      </c>
    </row>
    <row r="409" spans="1:9" x14ac:dyDescent="0.25">
      <c r="A409" s="7" t="s">
        <v>438</v>
      </c>
      <c r="B409" s="7">
        <v>1991</v>
      </c>
      <c r="C409" s="7" t="s">
        <v>37</v>
      </c>
      <c r="D409" s="7">
        <v>24</v>
      </c>
      <c r="E409" s="7">
        <v>0</v>
      </c>
      <c r="F409" s="7">
        <v>3761.29</v>
      </c>
      <c r="G409" s="7" t="s">
        <v>11</v>
      </c>
      <c r="H409" s="7" t="s">
        <v>12</v>
      </c>
      <c r="I409" s="7" t="s">
        <v>42</v>
      </c>
    </row>
    <row r="410" spans="1:9" x14ac:dyDescent="0.25">
      <c r="A410" s="7" t="s">
        <v>439</v>
      </c>
      <c r="B410" s="7">
        <v>1994</v>
      </c>
      <c r="C410" s="7" t="s">
        <v>15</v>
      </c>
      <c r="D410" s="7">
        <v>21</v>
      </c>
      <c r="E410" s="7">
        <v>1</v>
      </c>
      <c r="F410" s="7">
        <v>3766.88</v>
      </c>
      <c r="G410" s="7" t="s">
        <v>11</v>
      </c>
      <c r="H410" s="7" t="s">
        <v>16</v>
      </c>
      <c r="I410" s="7" t="s">
        <v>13</v>
      </c>
    </row>
    <row r="411" spans="1:9" x14ac:dyDescent="0.25">
      <c r="A411" s="7" t="s">
        <v>440</v>
      </c>
      <c r="B411" s="7">
        <v>1987</v>
      </c>
      <c r="C411" s="7" t="s">
        <v>37</v>
      </c>
      <c r="D411" s="7">
        <v>24</v>
      </c>
      <c r="E411" s="7">
        <v>3</v>
      </c>
      <c r="F411" s="7">
        <v>3773.23</v>
      </c>
      <c r="G411" s="7" t="s">
        <v>11</v>
      </c>
      <c r="H411" s="7" t="s">
        <v>12</v>
      </c>
      <c r="I411" s="7" t="s">
        <v>13</v>
      </c>
    </row>
    <row r="412" spans="1:9" x14ac:dyDescent="0.25">
      <c r="A412" s="7" t="s">
        <v>441</v>
      </c>
      <c r="B412" s="7">
        <v>1981</v>
      </c>
      <c r="C412" s="7" t="s">
        <v>30</v>
      </c>
      <c r="D412" s="7">
        <v>13</v>
      </c>
      <c r="E412" s="7">
        <v>1</v>
      </c>
      <c r="F412" s="7">
        <v>3785.77</v>
      </c>
      <c r="G412" s="7" t="s">
        <v>11</v>
      </c>
      <c r="H412" s="7" t="s">
        <v>16</v>
      </c>
      <c r="I412" s="7" t="s">
        <v>13</v>
      </c>
    </row>
    <row r="413" spans="1:9" x14ac:dyDescent="0.25">
      <c r="A413" s="7" t="s">
        <v>442</v>
      </c>
      <c r="B413" s="7">
        <v>1988</v>
      </c>
      <c r="C413" s="7" t="s">
        <v>35</v>
      </c>
      <c r="D413" s="7">
        <v>28</v>
      </c>
      <c r="E413" s="7">
        <v>3</v>
      </c>
      <c r="F413" s="7">
        <v>3793.55</v>
      </c>
      <c r="G413" s="7" t="s">
        <v>11</v>
      </c>
      <c r="H413" s="7" t="s">
        <v>12</v>
      </c>
      <c r="I413" s="7" t="s">
        <v>13</v>
      </c>
    </row>
    <row r="414" spans="1:9" x14ac:dyDescent="0.25">
      <c r="A414" s="7" t="s">
        <v>443</v>
      </c>
      <c r="B414" s="7">
        <v>1999</v>
      </c>
      <c r="C414" s="7" t="s">
        <v>18</v>
      </c>
      <c r="D414" s="7">
        <v>24</v>
      </c>
      <c r="E414" s="7">
        <v>0</v>
      </c>
      <c r="F414" s="7">
        <v>3796.36</v>
      </c>
      <c r="G414" s="7" t="s">
        <v>11</v>
      </c>
      <c r="H414" s="7" t="s">
        <v>12</v>
      </c>
      <c r="I414" s="7" t="s">
        <v>23</v>
      </c>
    </row>
    <row r="415" spans="1:9" x14ac:dyDescent="0.25">
      <c r="A415" s="7" t="s">
        <v>444</v>
      </c>
      <c r="B415" s="7">
        <v>1981</v>
      </c>
      <c r="C415" s="7" t="s">
        <v>20</v>
      </c>
      <c r="D415" s="7">
        <v>29</v>
      </c>
      <c r="E415" s="7">
        <v>1</v>
      </c>
      <c r="F415" s="7">
        <v>3797.2</v>
      </c>
      <c r="G415" s="7" t="s">
        <v>11</v>
      </c>
      <c r="H415" s="7" t="s">
        <v>12</v>
      </c>
      <c r="I415" s="7" t="s">
        <v>23</v>
      </c>
    </row>
    <row r="416" spans="1:9" x14ac:dyDescent="0.25">
      <c r="A416" s="7" t="s">
        <v>445</v>
      </c>
      <c r="B416" s="7">
        <v>1994</v>
      </c>
      <c r="C416" s="7" t="s">
        <v>35</v>
      </c>
      <c r="D416" s="7">
        <v>12</v>
      </c>
      <c r="E416" s="7">
        <v>2</v>
      </c>
      <c r="F416" s="7">
        <v>3847.67</v>
      </c>
      <c r="G416" s="7" t="s">
        <v>12</v>
      </c>
      <c r="H416" s="7" t="s">
        <v>11</v>
      </c>
      <c r="I416" s="7" t="s">
        <v>42</v>
      </c>
    </row>
    <row r="417" spans="1:9" x14ac:dyDescent="0.25">
      <c r="A417" s="7" t="s">
        <v>446</v>
      </c>
      <c r="B417" s="7">
        <v>1991</v>
      </c>
      <c r="C417" s="7" t="s">
        <v>35</v>
      </c>
      <c r="D417" s="7">
        <v>19</v>
      </c>
      <c r="E417" s="7">
        <v>0</v>
      </c>
      <c r="F417" s="7">
        <v>3857.76</v>
      </c>
      <c r="G417" s="7" t="s">
        <v>12</v>
      </c>
      <c r="H417" s="7" t="s">
        <v>16</v>
      </c>
      <c r="I417" s="7" t="s">
        <v>168</v>
      </c>
    </row>
    <row r="418" spans="1:9" x14ac:dyDescent="0.25">
      <c r="A418" s="7" t="s">
        <v>447</v>
      </c>
      <c r="B418" s="7">
        <v>2001</v>
      </c>
      <c r="C418" s="7" t="s">
        <v>18</v>
      </c>
      <c r="D418" s="7">
        <v>6</v>
      </c>
      <c r="E418" s="7">
        <v>0</v>
      </c>
      <c r="F418" s="7">
        <v>3858.51</v>
      </c>
      <c r="G418" s="7" t="s">
        <v>11</v>
      </c>
      <c r="H418" s="7" t="s">
        <v>12</v>
      </c>
      <c r="I418" s="7" t="s">
        <v>200</v>
      </c>
    </row>
    <row r="419" spans="1:9" x14ac:dyDescent="0.25">
      <c r="A419" s="7" t="s">
        <v>448</v>
      </c>
      <c r="B419" s="7">
        <v>2001</v>
      </c>
      <c r="C419" s="7" t="s">
        <v>37</v>
      </c>
      <c r="D419" s="7">
        <v>18</v>
      </c>
      <c r="E419" s="7">
        <v>3</v>
      </c>
      <c r="F419" s="7">
        <v>3861.21</v>
      </c>
      <c r="G419" s="7" t="s">
        <v>11</v>
      </c>
      <c r="H419" s="7" t="s">
        <v>11</v>
      </c>
      <c r="I419" s="7" t="s">
        <v>168</v>
      </c>
    </row>
    <row r="420" spans="1:9" x14ac:dyDescent="0.25">
      <c r="A420" s="7" t="s">
        <v>449</v>
      </c>
      <c r="B420" s="7">
        <v>1990</v>
      </c>
      <c r="C420" s="7" t="s">
        <v>18</v>
      </c>
      <c r="D420" s="7">
        <v>24</v>
      </c>
      <c r="E420" s="7">
        <v>0</v>
      </c>
      <c r="F420" s="7">
        <v>3866.86</v>
      </c>
      <c r="G420" s="7" t="s">
        <v>16</v>
      </c>
      <c r="H420" s="7" t="s">
        <v>16</v>
      </c>
      <c r="I420" s="7" t="s">
        <v>23</v>
      </c>
    </row>
    <row r="421" spans="1:9" x14ac:dyDescent="0.25">
      <c r="A421" s="7" t="s">
        <v>450</v>
      </c>
      <c r="B421" s="7">
        <v>1991</v>
      </c>
      <c r="C421" s="7" t="s">
        <v>10</v>
      </c>
      <c r="D421" s="7">
        <v>25</v>
      </c>
      <c r="E421" s="7">
        <v>1</v>
      </c>
      <c r="F421" s="7">
        <v>3875.73</v>
      </c>
      <c r="G421" s="7" t="s">
        <v>11</v>
      </c>
      <c r="H421" s="7" t="s">
        <v>12</v>
      </c>
      <c r="I421" s="7" t="s">
        <v>13</v>
      </c>
    </row>
    <row r="422" spans="1:9" x14ac:dyDescent="0.25">
      <c r="A422" s="7" t="s">
        <v>451</v>
      </c>
      <c r="B422" s="7">
        <v>1996</v>
      </c>
      <c r="C422" s="7" t="s">
        <v>37</v>
      </c>
      <c r="D422" s="7">
        <v>23</v>
      </c>
      <c r="E422" s="7">
        <v>2</v>
      </c>
      <c r="F422" s="7">
        <v>3877.3</v>
      </c>
      <c r="G422" s="7" t="s">
        <v>16</v>
      </c>
      <c r="H422" s="7" t="s">
        <v>12</v>
      </c>
      <c r="I422" s="7" t="s">
        <v>23</v>
      </c>
    </row>
    <row r="423" spans="1:9" x14ac:dyDescent="0.25">
      <c r="A423" s="7" t="s">
        <v>452</v>
      </c>
      <c r="B423" s="7">
        <v>2004</v>
      </c>
      <c r="C423" s="7" t="s">
        <v>10</v>
      </c>
      <c r="D423" s="7">
        <v>13</v>
      </c>
      <c r="E423" s="7">
        <v>0</v>
      </c>
      <c r="F423" s="7">
        <v>3889.2</v>
      </c>
      <c r="G423" s="7" t="s">
        <v>11</v>
      </c>
      <c r="H423" s="7" t="s">
        <v>11</v>
      </c>
      <c r="I423" s="7" t="s">
        <v>23</v>
      </c>
    </row>
    <row r="424" spans="1:9" x14ac:dyDescent="0.25">
      <c r="A424" s="7" t="s">
        <v>453</v>
      </c>
      <c r="B424" s="7">
        <v>1993</v>
      </c>
      <c r="C424" s="7" t="s">
        <v>20</v>
      </c>
      <c r="D424" s="7">
        <v>14</v>
      </c>
      <c r="E424" s="7">
        <v>0</v>
      </c>
      <c r="F424" s="7">
        <v>3898.35</v>
      </c>
      <c r="G424" s="7" t="s">
        <v>11</v>
      </c>
      <c r="H424" s="7" t="s">
        <v>11</v>
      </c>
      <c r="I424" s="7" t="s">
        <v>23</v>
      </c>
    </row>
    <row r="425" spans="1:9" x14ac:dyDescent="0.25">
      <c r="A425" s="7" t="s">
        <v>454</v>
      </c>
      <c r="B425" s="7">
        <v>1981</v>
      </c>
      <c r="C425" s="7" t="s">
        <v>35</v>
      </c>
      <c r="D425" s="7">
        <v>27</v>
      </c>
      <c r="E425" s="7">
        <v>1</v>
      </c>
      <c r="F425" s="7">
        <v>3902.07</v>
      </c>
      <c r="G425" s="7" t="s">
        <v>11</v>
      </c>
      <c r="H425" s="7" t="s">
        <v>11</v>
      </c>
      <c r="I425" s="7" t="s">
        <v>13</v>
      </c>
    </row>
    <row r="426" spans="1:9" x14ac:dyDescent="0.25">
      <c r="A426" s="7" t="s">
        <v>455</v>
      </c>
      <c r="B426" s="7">
        <v>1997</v>
      </c>
      <c r="C426" s="7" t="s">
        <v>15</v>
      </c>
      <c r="D426" s="7">
        <v>24</v>
      </c>
      <c r="E426" s="7">
        <v>3</v>
      </c>
      <c r="F426" s="7">
        <v>3906.13</v>
      </c>
      <c r="G426" s="7" t="s">
        <v>12</v>
      </c>
      <c r="H426" s="7" t="s">
        <v>12</v>
      </c>
      <c r="I426" s="7" t="s">
        <v>42</v>
      </c>
    </row>
    <row r="427" spans="1:9" x14ac:dyDescent="0.25">
      <c r="A427" s="7" t="s">
        <v>456</v>
      </c>
      <c r="B427" s="7">
        <v>1985</v>
      </c>
      <c r="C427" s="7" t="s">
        <v>10</v>
      </c>
      <c r="D427" s="7">
        <v>5</v>
      </c>
      <c r="E427" s="7">
        <v>3</v>
      </c>
      <c r="F427" s="7">
        <v>3910.44</v>
      </c>
      <c r="G427" s="7" t="s">
        <v>11</v>
      </c>
      <c r="H427" s="7" t="s">
        <v>11</v>
      </c>
      <c r="I427" s="7" t="s">
        <v>13</v>
      </c>
    </row>
    <row r="428" spans="1:9" x14ac:dyDescent="0.25">
      <c r="A428" s="7" t="s">
        <v>457</v>
      </c>
      <c r="B428" s="7">
        <v>2000</v>
      </c>
      <c r="C428" s="7" t="s">
        <v>10</v>
      </c>
      <c r="D428" s="7">
        <v>10</v>
      </c>
      <c r="E428" s="7">
        <v>2</v>
      </c>
      <c r="F428" s="7">
        <v>3925.76</v>
      </c>
      <c r="G428" s="7" t="s">
        <v>11</v>
      </c>
      <c r="H428" s="7" t="s">
        <v>11</v>
      </c>
      <c r="I428" s="7" t="s">
        <v>247</v>
      </c>
    </row>
    <row r="429" spans="1:9" x14ac:dyDescent="0.25">
      <c r="A429" s="7" t="s">
        <v>458</v>
      </c>
      <c r="B429" s="7">
        <v>2002</v>
      </c>
      <c r="C429" s="7" t="s">
        <v>18</v>
      </c>
      <c r="D429" s="7">
        <v>15</v>
      </c>
      <c r="E429" s="7">
        <v>0</v>
      </c>
      <c r="F429" s="7">
        <v>3931.51</v>
      </c>
      <c r="G429" s="7" t="s">
        <v>11</v>
      </c>
      <c r="H429" s="7" t="s">
        <v>12</v>
      </c>
      <c r="I429" s="7" t="s">
        <v>42</v>
      </c>
    </row>
    <row r="430" spans="1:9" x14ac:dyDescent="0.25">
      <c r="A430" s="7" t="s">
        <v>459</v>
      </c>
      <c r="B430" s="7">
        <v>1988</v>
      </c>
      <c r="C430" s="7" t="s">
        <v>37</v>
      </c>
      <c r="D430" s="7">
        <v>24</v>
      </c>
      <c r="E430" s="7">
        <v>0</v>
      </c>
      <c r="F430" s="7">
        <v>3935.18</v>
      </c>
      <c r="G430" s="7" t="s">
        <v>12</v>
      </c>
      <c r="H430" s="7" t="s">
        <v>16</v>
      </c>
      <c r="I430" s="7" t="s">
        <v>13</v>
      </c>
    </row>
    <row r="431" spans="1:9" x14ac:dyDescent="0.25">
      <c r="A431" s="7" t="s">
        <v>460</v>
      </c>
      <c r="B431" s="7">
        <v>1993</v>
      </c>
      <c r="C431" s="7" t="s">
        <v>20</v>
      </c>
      <c r="D431" s="7">
        <v>29</v>
      </c>
      <c r="E431" s="7">
        <v>0</v>
      </c>
      <c r="F431" s="7">
        <v>3943.6</v>
      </c>
      <c r="G431" s="7" t="s">
        <v>11</v>
      </c>
      <c r="H431" s="7" t="s">
        <v>12</v>
      </c>
      <c r="I431" s="7" t="s">
        <v>247</v>
      </c>
    </row>
    <row r="432" spans="1:9" x14ac:dyDescent="0.25">
      <c r="A432" s="7" t="s">
        <v>461</v>
      </c>
      <c r="B432" s="7">
        <v>1993</v>
      </c>
      <c r="C432" s="7" t="s">
        <v>15</v>
      </c>
      <c r="D432" s="7">
        <v>11</v>
      </c>
      <c r="E432" s="7">
        <v>1</v>
      </c>
      <c r="F432" s="7">
        <v>3947.41</v>
      </c>
      <c r="G432" s="7" t="s">
        <v>11</v>
      </c>
      <c r="H432" s="7" t="s">
        <v>11</v>
      </c>
      <c r="I432" s="7" t="s">
        <v>13</v>
      </c>
    </row>
    <row r="433" spans="1:9" x14ac:dyDescent="0.25">
      <c r="A433" s="7" t="s">
        <v>462</v>
      </c>
      <c r="B433" s="7">
        <v>1999</v>
      </c>
      <c r="C433" s="7" t="s">
        <v>10</v>
      </c>
      <c r="D433" s="7">
        <v>10</v>
      </c>
      <c r="E433" s="7">
        <v>0</v>
      </c>
      <c r="F433" s="7">
        <v>3955.98</v>
      </c>
      <c r="G433" s="7" t="s">
        <v>11</v>
      </c>
      <c r="H433" s="7" t="s">
        <v>12</v>
      </c>
      <c r="I433" s="7" t="s">
        <v>300</v>
      </c>
    </row>
    <row r="434" spans="1:9" x14ac:dyDescent="0.25">
      <c r="A434" s="7" t="s">
        <v>463</v>
      </c>
      <c r="B434" s="7">
        <v>1995</v>
      </c>
      <c r="C434" s="7" t="s">
        <v>10</v>
      </c>
      <c r="D434" s="7">
        <v>11</v>
      </c>
      <c r="E434" s="7">
        <v>1</v>
      </c>
      <c r="F434" s="7">
        <v>3956.07</v>
      </c>
      <c r="G434" s="7" t="s">
        <v>11</v>
      </c>
      <c r="H434" s="7" t="s">
        <v>11</v>
      </c>
      <c r="I434" s="7" t="s">
        <v>23</v>
      </c>
    </row>
    <row r="435" spans="1:9" x14ac:dyDescent="0.25">
      <c r="A435" s="7" t="s">
        <v>464</v>
      </c>
      <c r="B435" s="7">
        <v>1990</v>
      </c>
      <c r="C435" s="7" t="s">
        <v>10</v>
      </c>
      <c r="D435" s="7">
        <v>29</v>
      </c>
      <c r="E435" s="7">
        <v>0</v>
      </c>
      <c r="F435" s="7">
        <v>3972.92</v>
      </c>
      <c r="G435" s="7" t="s">
        <v>11</v>
      </c>
      <c r="H435" s="7" t="s">
        <v>12</v>
      </c>
      <c r="I435" s="7" t="s">
        <v>13</v>
      </c>
    </row>
    <row r="436" spans="1:9" x14ac:dyDescent="0.25">
      <c r="A436" s="7" t="s">
        <v>465</v>
      </c>
      <c r="B436" s="7">
        <v>1996</v>
      </c>
      <c r="C436" s="7" t="s">
        <v>35</v>
      </c>
      <c r="D436" s="7">
        <v>17</v>
      </c>
      <c r="E436" s="7">
        <v>2</v>
      </c>
      <c r="F436" s="7">
        <v>3981.98</v>
      </c>
      <c r="G436" s="7" t="s">
        <v>11</v>
      </c>
      <c r="H436" s="7" t="s">
        <v>11</v>
      </c>
      <c r="I436" s="7" t="s">
        <v>13</v>
      </c>
    </row>
    <row r="437" spans="1:9" x14ac:dyDescent="0.25">
      <c r="A437" s="7" t="s">
        <v>466</v>
      </c>
      <c r="B437" s="7">
        <v>1996</v>
      </c>
      <c r="C437" s="7" t="s">
        <v>20</v>
      </c>
      <c r="D437" s="7">
        <v>8</v>
      </c>
      <c r="E437" s="7">
        <v>2</v>
      </c>
      <c r="F437" s="7">
        <v>3987.93</v>
      </c>
      <c r="G437" s="7" t="s">
        <v>11</v>
      </c>
      <c r="H437" s="7" t="s">
        <v>11</v>
      </c>
      <c r="I437" s="7" t="s">
        <v>42</v>
      </c>
    </row>
    <row r="438" spans="1:9" x14ac:dyDescent="0.25">
      <c r="A438" s="7" t="s">
        <v>467</v>
      </c>
      <c r="B438" s="7">
        <v>1990</v>
      </c>
      <c r="C438" s="7" t="s">
        <v>15</v>
      </c>
      <c r="D438" s="7">
        <v>22</v>
      </c>
      <c r="E438" s="7">
        <v>0</v>
      </c>
      <c r="F438" s="7">
        <v>3989.84</v>
      </c>
      <c r="G438" s="7" t="s">
        <v>11</v>
      </c>
      <c r="H438" s="7" t="s">
        <v>11</v>
      </c>
      <c r="I438" s="7" t="s">
        <v>42</v>
      </c>
    </row>
    <row r="439" spans="1:9" x14ac:dyDescent="0.25">
      <c r="A439" s="7" t="s">
        <v>468</v>
      </c>
      <c r="B439" s="7">
        <v>1990</v>
      </c>
      <c r="C439" s="7" t="s">
        <v>15</v>
      </c>
      <c r="D439" s="7">
        <v>1</v>
      </c>
      <c r="E439" s="7">
        <v>0</v>
      </c>
      <c r="F439" s="7">
        <v>3994.18</v>
      </c>
      <c r="G439" s="7" t="s">
        <v>11</v>
      </c>
      <c r="H439" s="7" t="s">
        <v>11</v>
      </c>
      <c r="I439" s="7" t="s">
        <v>13</v>
      </c>
    </row>
    <row r="440" spans="1:9" x14ac:dyDescent="0.25">
      <c r="A440" s="7" t="s">
        <v>469</v>
      </c>
      <c r="B440" s="7">
        <v>1989</v>
      </c>
      <c r="C440" s="7" t="s">
        <v>10</v>
      </c>
      <c r="D440" s="7">
        <v>10</v>
      </c>
      <c r="E440" s="7">
        <v>3</v>
      </c>
      <c r="F440" s="7">
        <v>4002.36</v>
      </c>
      <c r="G440" s="7" t="s">
        <v>11</v>
      </c>
      <c r="H440" s="7" t="s">
        <v>16</v>
      </c>
      <c r="I440" s="7" t="s">
        <v>13</v>
      </c>
    </row>
    <row r="441" spans="1:9" x14ac:dyDescent="0.25">
      <c r="A441" s="7" t="s">
        <v>470</v>
      </c>
      <c r="B441" s="7">
        <v>2000</v>
      </c>
      <c r="C441" s="7" t="s">
        <v>20</v>
      </c>
      <c r="D441" s="7">
        <v>13</v>
      </c>
      <c r="E441" s="7">
        <v>3</v>
      </c>
      <c r="F441" s="7">
        <v>4005.42</v>
      </c>
      <c r="G441" s="7" t="s">
        <v>11</v>
      </c>
      <c r="H441" s="7" t="s">
        <v>16</v>
      </c>
      <c r="I441" s="7" t="s">
        <v>164</v>
      </c>
    </row>
    <row r="442" spans="1:9" x14ac:dyDescent="0.25">
      <c r="A442" s="7" t="s">
        <v>471</v>
      </c>
      <c r="B442" s="7">
        <v>1992</v>
      </c>
      <c r="C442" s="7" t="s">
        <v>37</v>
      </c>
      <c r="D442" s="7">
        <v>11</v>
      </c>
      <c r="E442" s="7">
        <v>1</v>
      </c>
      <c r="F442" s="7">
        <v>4032.24</v>
      </c>
      <c r="G442" s="7" t="s">
        <v>12</v>
      </c>
      <c r="H442" s="7" t="s">
        <v>12</v>
      </c>
      <c r="I442" s="7" t="s">
        <v>23</v>
      </c>
    </row>
    <row r="443" spans="1:9" x14ac:dyDescent="0.25">
      <c r="A443" s="7" t="s">
        <v>472</v>
      </c>
      <c r="B443" s="7">
        <v>1984</v>
      </c>
      <c r="C443" s="7" t="s">
        <v>10</v>
      </c>
      <c r="D443" s="7">
        <v>7</v>
      </c>
      <c r="E443" s="7">
        <v>3</v>
      </c>
      <c r="F443" s="7">
        <v>4038.41</v>
      </c>
      <c r="G443" s="7" t="s">
        <v>11</v>
      </c>
      <c r="H443" s="7" t="s">
        <v>16</v>
      </c>
      <c r="I443" s="7" t="s">
        <v>13</v>
      </c>
    </row>
    <row r="444" spans="1:9" x14ac:dyDescent="0.25">
      <c r="A444" s="7" t="s">
        <v>473</v>
      </c>
      <c r="B444" s="7">
        <v>1983</v>
      </c>
      <c r="C444" s="7" t="s">
        <v>15</v>
      </c>
      <c r="D444" s="7">
        <v>10</v>
      </c>
      <c r="E444" s="7">
        <v>3</v>
      </c>
      <c r="F444" s="7">
        <v>4039.9</v>
      </c>
      <c r="G444" s="7" t="s">
        <v>11</v>
      </c>
      <c r="H444" s="7" t="s">
        <v>16</v>
      </c>
      <c r="I444" s="7" t="s">
        <v>13</v>
      </c>
    </row>
    <row r="445" spans="1:9" x14ac:dyDescent="0.25">
      <c r="A445" s="7" t="s">
        <v>474</v>
      </c>
      <c r="B445" s="7">
        <v>1993</v>
      </c>
      <c r="C445" s="7" t="s">
        <v>30</v>
      </c>
      <c r="D445" s="7">
        <v>26</v>
      </c>
      <c r="E445" s="7">
        <v>1</v>
      </c>
      <c r="F445" s="7">
        <v>4040.56</v>
      </c>
      <c r="G445" s="7" t="s">
        <v>12</v>
      </c>
      <c r="H445" s="7" t="s">
        <v>12</v>
      </c>
      <c r="I445" s="7" t="s">
        <v>164</v>
      </c>
    </row>
    <row r="446" spans="1:9" x14ac:dyDescent="0.25">
      <c r="A446" s="7" t="s">
        <v>475</v>
      </c>
      <c r="B446" s="7">
        <v>1988</v>
      </c>
      <c r="C446" s="7" t="s">
        <v>15</v>
      </c>
      <c r="D446" s="7">
        <v>30</v>
      </c>
      <c r="E446" s="7">
        <v>3</v>
      </c>
      <c r="F446" s="7">
        <v>4047.94</v>
      </c>
      <c r="G446" s="7" t="s">
        <v>11</v>
      </c>
      <c r="H446" s="7" t="s">
        <v>16</v>
      </c>
      <c r="I446" s="7" t="s">
        <v>13</v>
      </c>
    </row>
    <row r="447" spans="1:9" x14ac:dyDescent="0.25">
      <c r="A447" s="7" t="s">
        <v>476</v>
      </c>
      <c r="B447" s="7">
        <v>1993</v>
      </c>
      <c r="C447" s="7" t="s">
        <v>35</v>
      </c>
      <c r="D447" s="7">
        <v>13</v>
      </c>
      <c r="E447" s="7">
        <v>2</v>
      </c>
      <c r="F447" s="7">
        <v>4058.12</v>
      </c>
      <c r="G447" s="7" t="s">
        <v>11</v>
      </c>
      <c r="H447" s="7" t="s">
        <v>16</v>
      </c>
      <c r="I447" s="7" t="s">
        <v>13</v>
      </c>
    </row>
    <row r="448" spans="1:9" x14ac:dyDescent="0.25">
      <c r="A448" s="7" t="s">
        <v>477</v>
      </c>
      <c r="B448" s="7">
        <v>1995</v>
      </c>
      <c r="C448" s="7" t="s">
        <v>20</v>
      </c>
      <c r="D448" s="7">
        <v>14</v>
      </c>
      <c r="E448" s="7">
        <v>2</v>
      </c>
      <c r="F448" s="7">
        <v>4058.71</v>
      </c>
      <c r="G448" s="7" t="s">
        <v>12</v>
      </c>
      <c r="H448" s="7" t="s">
        <v>12</v>
      </c>
      <c r="I448" s="7" t="s">
        <v>23</v>
      </c>
    </row>
    <row r="449" spans="1:9" x14ac:dyDescent="0.25">
      <c r="A449" s="7" t="s">
        <v>478</v>
      </c>
      <c r="B449" s="7">
        <v>1983</v>
      </c>
      <c r="C449" s="7" t="s">
        <v>20</v>
      </c>
      <c r="D449" s="7">
        <v>16</v>
      </c>
      <c r="E449" s="7">
        <v>3</v>
      </c>
      <c r="F449" s="7">
        <v>4070.42</v>
      </c>
      <c r="G449" s="7" t="s">
        <v>11</v>
      </c>
      <c r="H449" s="7" t="s">
        <v>16</v>
      </c>
      <c r="I449" s="7" t="s">
        <v>13</v>
      </c>
    </row>
    <row r="450" spans="1:9" x14ac:dyDescent="0.25">
      <c r="A450" s="7" t="s">
        <v>479</v>
      </c>
      <c r="B450" s="7">
        <v>2002</v>
      </c>
      <c r="C450" s="7" t="s">
        <v>37</v>
      </c>
      <c r="D450" s="7">
        <v>18</v>
      </c>
      <c r="E450" s="7">
        <v>0</v>
      </c>
      <c r="F450" s="7">
        <v>4070.51</v>
      </c>
      <c r="G450" s="7" t="s">
        <v>11</v>
      </c>
      <c r="H450" s="7" t="s">
        <v>16</v>
      </c>
      <c r="I450" s="7" t="s">
        <v>23</v>
      </c>
    </row>
    <row r="451" spans="1:9" x14ac:dyDescent="0.25">
      <c r="A451" s="7" t="s">
        <v>480</v>
      </c>
      <c r="B451" s="7">
        <v>1990</v>
      </c>
      <c r="C451" s="7" t="s">
        <v>30</v>
      </c>
      <c r="D451" s="7">
        <v>1</v>
      </c>
      <c r="E451" s="7">
        <v>1</v>
      </c>
      <c r="F451" s="7">
        <v>4074.45</v>
      </c>
      <c r="G451" s="7" t="s">
        <v>12</v>
      </c>
      <c r="H451" s="7" t="s">
        <v>11</v>
      </c>
      <c r="I451" s="7" t="s">
        <v>13</v>
      </c>
    </row>
    <row r="452" spans="1:9" x14ac:dyDescent="0.25">
      <c r="A452" s="7" t="s">
        <v>481</v>
      </c>
      <c r="B452" s="7">
        <v>1990</v>
      </c>
      <c r="C452" s="7" t="s">
        <v>30</v>
      </c>
      <c r="D452" s="7">
        <v>14</v>
      </c>
      <c r="E452" s="7">
        <v>1</v>
      </c>
      <c r="F452" s="7">
        <v>4076.5</v>
      </c>
      <c r="G452" s="7" t="s">
        <v>11</v>
      </c>
      <c r="H452" s="7" t="s">
        <v>12</v>
      </c>
      <c r="I452" s="7" t="s">
        <v>42</v>
      </c>
    </row>
    <row r="453" spans="1:9" x14ac:dyDescent="0.25">
      <c r="A453" s="7" t="s">
        <v>482</v>
      </c>
      <c r="B453" s="7">
        <v>1994</v>
      </c>
      <c r="C453" s="7" t="s">
        <v>35</v>
      </c>
      <c r="D453" s="7">
        <v>21</v>
      </c>
      <c r="E453" s="7">
        <v>1</v>
      </c>
      <c r="F453" s="7">
        <v>4133.6400000000003</v>
      </c>
      <c r="G453" s="7" t="s">
        <v>11</v>
      </c>
      <c r="H453" s="7" t="s">
        <v>12</v>
      </c>
      <c r="I453" s="7" t="s">
        <v>23</v>
      </c>
    </row>
    <row r="454" spans="1:9" x14ac:dyDescent="0.25">
      <c r="A454" s="7" t="s">
        <v>483</v>
      </c>
      <c r="B454" s="7">
        <v>1991</v>
      </c>
      <c r="C454" s="7" t="s">
        <v>35</v>
      </c>
      <c r="D454" s="7">
        <v>6</v>
      </c>
      <c r="E454" s="7">
        <v>0</v>
      </c>
      <c r="F454" s="7">
        <v>4134.08</v>
      </c>
      <c r="G454" s="7" t="s">
        <v>11</v>
      </c>
      <c r="H454" s="7" t="s">
        <v>16</v>
      </c>
      <c r="I454" s="7" t="s">
        <v>23</v>
      </c>
    </row>
    <row r="455" spans="1:9" x14ac:dyDescent="0.25">
      <c r="A455" s="7" t="s">
        <v>484</v>
      </c>
      <c r="B455" s="7">
        <v>1992</v>
      </c>
      <c r="C455" s="7" t="s">
        <v>18</v>
      </c>
      <c r="D455" s="7">
        <v>18</v>
      </c>
      <c r="E455" s="7">
        <v>0</v>
      </c>
      <c r="F455" s="7">
        <v>4137.5200000000004</v>
      </c>
      <c r="G455" s="7" t="s">
        <v>11</v>
      </c>
      <c r="H455" s="7" t="s">
        <v>12</v>
      </c>
      <c r="I455" s="7" t="s">
        <v>247</v>
      </c>
    </row>
    <row r="456" spans="1:9" x14ac:dyDescent="0.25">
      <c r="A456" s="7" t="s">
        <v>485</v>
      </c>
      <c r="B456" s="7">
        <v>1992</v>
      </c>
      <c r="C456" s="7" t="s">
        <v>18</v>
      </c>
      <c r="D456" s="7">
        <v>28</v>
      </c>
      <c r="E456" s="7">
        <v>1</v>
      </c>
      <c r="F456" s="7">
        <v>4149.74</v>
      </c>
      <c r="G456" s="7" t="s">
        <v>11</v>
      </c>
      <c r="H456" s="7" t="s">
        <v>16</v>
      </c>
      <c r="I456" s="7" t="s">
        <v>42</v>
      </c>
    </row>
    <row r="457" spans="1:9" x14ac:dyDescent="0.25">
      <c r="A457" s="7" t="s">
        <v>486</v>
      </c>
      <c r="B457" s="7">
        <v>1992</v>
      </c>
      <c r="C457" s="7" t="s">
        <v>35</v>
      </c>
      <c r="D457" s="7">
        <v>4</v>
      </c>
      <c r="E457" s="7">
        <v>1</v>
      </c>
      <c r="F457" s="7">
        <v>4151.03</v>
      </c>
      <c r="G457" s="7" t="s">
        <v>11</v>
      </c>
      <c r="H457" s="7" t="s">
        <v>11</v>
      </c>
      <c r="I457" s="7" t="s">
        <v>13</v>
      </c>
    </row>
    <row r="458" spans="1:9" x14ac:dyDescent="0.25">
      <c r="A458" s="7" t="s">
        <v>487</v>
      </c>
      <c r="B458" s="7">
        <v>1998</v>
      </c>
      <c r="C458" s="7" t="s">
        <v>15</v>
      </c>
      <c r="D458" s="7">
        <v>26</v>
      </c>
      <c r="E458" s="7">
        <v>0</v>
      </c>
      <c r="F458" s="7">
        <v>4154.97</v>
      </c>
      <c r="G458" s="7" t="s">
        <v>11</v>
      </c>
      <c r="H458" s="7" t="s">
        <v>16</v>
      </c>
      <c r="I458" s="7" t="s">
        <v>23</v>
      </c>
    </row>
    <row r="459" spans="1:9" x14ac:dyDescent="0.25">
      <c r="A459" s="7" t="s">
        <v>488</v>
      </c>
      <c r="B459" s="7">
        <v>1984</v>
      </c>
      <c r="C459" s="7" t="s">
        <v>20</v>
      </c>
      <c r="D459" s="7">
        <v>16</v>
      </c>
      <c r="E459" s="7">
        <v>3</v>
      </c>
      <c r="F459" s="7">
        <v>4163.21</v>
      </c>
      <c r="G459" s="7" t="s">
        <v>11</v>
      </c>
      <c r="H459" s="7" t="s">
        <v>11</v>
      </c>
      <c r="I459" s="7" t="s">
        <v>23</v>
      </c>
    </row>
    <row r="460" spans="1:9" x14ac:dyDescent="0.25">
      <c r="A460" s="7" t="s">
        <v>489</v>
      </c>
      <c r="B460" s="7">
        <v>1989</v>
      </c>
      <c r="C460" s="7" t="s">
        <v>18</v>
      </c>
      <c r="D460" s="7">
        <v>25</v>
      </c>
      <c r="E460" s="7">
        <v>0</v>
      </c>
      <c r="F460" s="7">
        <v>4185.1000000000004</v>
      </c>
      <c r="G460" s="7" t="s">
        <v>11</v>
      </c>
      <c r="H460" s="7" t="s">
        <v>12</v>
      </c>
      <c r="I460" s="7" t="s">
        <v>13</v>
      </c>
    </row>
    <row r="461" spans="1:9" x14ac:dyDescent="0.25">
      <c r="A461" s="7" t="s">
        <v>490</v>
      </c>
      <c r="B461" s="7">
        <v>1995</v>
      </c>
      <c r="C461" s="7" t="s">
        <v>37</v>
      </c>
      <c r="D461" s="7">
        <v>3</v>
      </c>
      <c r="E461" s="7">
        <v>0</v>
      </c>
      <c r="F461" s="7">
        <v>4188.7299999999996</v>
      </c>
      <c r="G461" s="7" t="s">
        <v>11</v>
      </c>
      <c r="H461" s="7" t="s">
        <v>11</v>
      </c>
      <c r="I461" s="7" t="s">
        <v>200</v>
      </c>
    </row>
    <row r="462" spans="1:9" x14ac:dyDescent="0.25">
      <c r="A462" s="7" t="s">
        <v>491</v>
      </c>
      <c r="B462" s="7">
        <v>1997</v>
      </c>
      <c r="C462" s="7" t="s">
        <v>20</v>
      </c>
      <c r="D462" s="7">
        <v>6</v>
      </c>
      <c r="E462" s="7">
        <v>2</v>
      </c>
      <c r="F462" s="7">
        <v>4189.1099999999997</v>
      </c>
      <c r="G462" s="7" t="s">
        <v>11</v>
      </c>
      <c r="H462" s="7" t="s">
        <v>11</v>
      </c>
      <c r="I462" s="7" t="s">
        <v>23</v>
      </c>
    </row>
    <row r="463" spans="1:9" x14ac:dyDescent="0.25">
      <c r="A463" s="7" t="s">
        <v>492</v>
      </c>
      <c r="B463" s="7">
        <v>1998</v>
      </c>
      <c r="C463" s="7" t="s">
        <v>30</v>
      </c>
      <c r="D463" s="7">
        <v>14</v>
      </c>
      <c r="E463" s="7">
        <v>3</v>
      </c>
      <c r="F463" s="7">
        <v>4234.93</v>
      </c>
      <c r="G463" s="7" t="s">
        <v>11</v>
      </c>
      <c r="H463" s="7" t="s">
        <v>16</v>
      </c>
      <c r="I463" s="7" t="s">
        <v>42</v>
      </c>
    </row>
    <row r="464" spans="1:9" x14ac:dyDescent="0.25">
      <c r="A464" s="7" t="s">
        <v>493</v>
      </c>
      <c r="B464" s="7">
        <v>1992</v>
      </c>
      <c r="C464" s="7" t="s">
        <v>18</v>
      </c>
      <c r="D464" s="7">
        <v>27</v>
      </c>
      <c r="E464" s="7">
        <v>1</v>
      </c>
      <c r="F464" s="7">
        <v>4237.13</v>
      </c>
      <c r="G464" s="7" t="s">
        <v>12</v>
      </c>
      <c r="H464" s="7" t="s">
        <v>16</v>
      </c>
      <c r="I464" s="7" t="s">
        <v>168</v>
      </c>
    </row>
    <row r="465" spans="1:9" x14ac:dyDescent="0.25">
      <c r="A465" s="7" t="s">
        <v>494</v>
      </c>
      <c r="B465" s="7">
        <v>1991</v>
      </c>
      <c r="C465" s="7" t="s">
        <v>15</v>
      </c>
      <c r="D465" s="7">
        <v>3</v>
      </c>
      <c r="E465" s="7">
        <v>1</v>
      </c>
      <c r="F465" s="7">
        <v>4239.8900000000003</v>
      </c>
      <c r="G465" s="7" t="s">
        <v>11</v>
      </c>
      <c r="H465" s="7" t="s">
        <v>11</v>
      </c>
      <c r="I465" s="7" t="s">
        <v>23</v>
      </c>
    </row>
    <row r="466" spans="1:9" x14ac:dyDescent="0.25">
      <c r="A466" s="7" t="s">
        <v>495</v>
      </c>
      <c r="B466" s="7">
        <v>1991</v>
      </c>
      <c r="C466" s="7" t="s">
        <v>30</v>
      </c>
      <c r="D466" s="7">
        <v>1</v>
      </c>
      <c r="E466" s="7">
        <v>1</v>
      </c>
      <c r="F466" s="7">
        <v>4243.59</v>
      </c>
      <c r="G466" s="7" t="s">
        <v>12</v>
      </c>
      <c r="H466" s="7" t="s">
        <v>16</v>
      </c>
      <c r="I466" s="7" t="s">
        <v>23</v>
      </c>
    </row>
    <row r="467" spans="1:9" x14ac:dyDescent="0.25">
      <c r="A467" s="7" t="s">
        <v>496</v>
      </c>
      <c r="B467" s="7">
        <v>1982</v>
      </c>
      <c r="C467" s="7" t="s">
        <v>18</v>
      </c>
      <c r="D467" s="7">
        <v>16</v>
      </c>
      <c r="E467" s="7">
        <v>3</v>
      </c>
      <c r="F467" s="7">
        <v>4250.24</v>
      </c>
      <c r="G467" s="7" t="s">
        <v>11</v>
      </c>
      <c r="H467" s="7" t="s">
        <v>12</v>
      </c>
      <c r="I467" s="7" t="s">
        <v>13</v>
      </c>
    </row>
    <row r="468" spans="1:9" x14ac:dyDescent="0.25">
      <c r="A468" s="7" t="s">
        <v>497</v>
      </c>
      <c r="B468" s="7">
        <v>1995</v>
      </c>
      <c r="C468" s="7" t="s">
        <v>37</v>
      </c>
      <c r="D468" s="7">
        <v>14</v>
      </c>
      <c r="E468" s="7">
        <v>3</v>
      </c>
      <c r="F468" s="7">
        <v>4260.74</v>
      </c>
      <c r="G468" s="7" t="s">
        <v>12</v>
      </c>
      <c r="H468" s="7" t="s">
        <v>11</v>
      </c>
      <c r="I468" s="7" t="s">
        <v>42</v>
      </c>
    </row>
    <row r="469" spans="1:9" x14ac:dyDescent="0.25">
      <c r="A469" s="7" t="s">
        <v>498</v>
      </c>
      <c r="B469" s="7">
        <v>1983</v>
      </c>
      <c r="C469" s="7" t="s">
        <v>15</v>
      </c>
      <c r="D469" s="7">
        <v>20</v>
      </c>
      <c r="E469" s="7">
        <v>3</v>
      </c>
      <c r="F469" s="7">
        <v>4265.01</v>
      </c>
      <c r="G469" s="7" t="s">
        <v>11</v>
      </c>
      <c r="H469" s="7" t="s">
        <v>16</v>
      </c>
      <c r="I469" s="7" t="s">
        <v>23</v>
      </c>
    </row>
    <row r="470" spans="1:9" x14ac:dyDescent="0.25">
      <c r="A470" s="7" t="s">
        <v>499</v>
      </c>
      <c r="B470" s="7">
        <v>1992</v>
      </c>
      <c r="C470" s="7" t="s">
        <v>18</v>
      </c>
      <c r="D470" s="7">
        <v>18</v>
      </c>
      <c r="E470" s="7">
        <v>2</v>
      </c>
      <c r="F470" s="7">
        <v>4266.17</v>
      </c>
      <c r="G470" s="7" t="s">
        <v>12</v>
      </c>
      <c r="H470" s="7" t="s">
        <v>11</v>
      </c>
      <c r="I470" s="7" t="s">
        <v>13</v>
      </c>
    </row>
    <row r="471" spans="1:9" x14ac:dyDescent="0.25">
      <c r="A471" s="7" t="s">
        <v>500</v>
      </c>
      <c r="B471" s="7">
        <v>2003</v>
      </c>
      <c r="C471" s="7" t="s">
        <v>18</v>
      </c>
      <c r="D471" s="7">
        <v>8</v>
      </c>
      <c r="E471" s="7">
        <v>0</v>
      </c>
      <c r="F471" s="7">
        <v>4278.55</v>
      </c>
      <c r="G471" s="7" t="s">
        <v>11</v>
      </c>
      <c r="H471" s="7" t="s">
        <v>16</v>
      </c>
      <c r="I471" s="7" t="s">
        <v>300</v>
      </c>
    </row>
    <row r="472" spans="1:9" x14ac:dyDescent="0.25">
      <c r="A472" s="7" t="s">
        <v>501</v>
      </c>
      <c r="B472" s="7">
        <v>2000</v>
      </c>
      <c r="C472" s="7" t="s">
        <v>15</v>
      </c>
      <c r="D472" s="7">
        <v>25</v>
      </c>
      <c r="E472" s="7">
        <v>3</v>
      </c>
      <c r="F472" s="7">
        <v>4296.2700000000004</v>
      </c>
      <c r="G472" s="7" t="s">
        <v>11</v>
      </c>
      <c r="H472" s="7" t="s">
        <v>12</v>
      </c>
      <c r="I472" s="7" t="s">
        <v>23</v>
      </c>
    </row>
    <row r="473" spans="1:9" x14ac:dyDescent="0.25">
      <c r="A473" s="7" t="s">
        <v>502</v>
      </c>
      <c r="B473" s="7">
        <v>1988</v>
      </c>
      <c r="C473" s="7" t="s">
        <v>30</v>
      </c>
      <c r="D473" s="7">
        <v>19</v>
      </c>
      <c r="E473" s="7">
        <v>0</v>
      </c>
      <c r="F473" s="7">
        <v>4320.41</v>
      </c>
      <c r="G473" s="7" t="s">
        <v>11</v>
      </c>
      <c r="H473" s="7" t="s">
        <v>16</v>
      </c>
      <c r="I473" s="7" t="s">
        <v>23</v>
      </c>
    </row>
    <row r="474" spans="1:9" x14ac:dyDescent="0.25">
      <c r="A474" s="7" t="s">
        <v>503</v>
      </c>
      <c r="B474" s="7">
        <v>1994</v>
      </c>
      <c r="C474" s="7" t="s">
        <v>15</v>
      </c>
      <c r="D474" s="7">
        <v>2</v>
      </c>
      <c r="E474" s="7">
        <v>1</v>
      </c>
      <c r="F474" s="7">
        <v>4337.74</v>
      </c>
      <c r="G474" s="7" t="s">
        <v>11</v>
      </c>
      <c r="H474" s="7" t="s">
        <v>16</v>
      </c>
      <c r="I474" s="7" t="s">
        <v>247</v>
      </c>
    </row>
    <row r="475" spans="1:9" x14ac:dyDescent="0.25">
      <c r="A475" s="7" t="s">
        <v>504</v>
      </c>
      <c r="B475" s="7">
        <v>1994</v>
      </c>
      <c r="C475" s="7" t="s">
        <v>37</v>
      </c>
      <c r="D475" s="7">
        <v>26</v>
      </c>
      <c r="E475" s="7">
        <v>2</v>
      </c>
      <c r="F475" s="7">
        <v>4340.4399999999996</v>
      </c>
      <c r="G475" s="7" t="s">
        <v>11</v>
      </c>
      <c r="H475" s="7" t="s">
        <v>16</v>
      </c>
      <c r="I475" s="7" t="s">
        <v>13</v>
      </c>
    </row>
    <row r="476" spans="1:9" x14ac:dyDescent="0.25">
      <c r="A476" s="7" t="s">
        <v>505</v>
      </c>
      <c r="B476" s="7">
        <v>1991</v>
      </c>
      <c r="C476" s="7" t="s">
        <v>18</v>
      </c>
      <c r="D476" s="7">
        <v>1</v>
      </c>
      <c r="E476" s="7">
        <v>0</v>
      </c>
      <c r="F476" s="7">
        <v>4347.0200000000004</v>
      </c>
      <c r="G476" s="7" t="s">
        <v>11</v>
      </c>
      <c r="H476" s="7" t="s">
        <v>16</v>
      </c>
      <c r="I476" s="7" t="s">
        <v>247</v>
      </c>
    </row>
    <row r="477" spans="1:9" x14ac:dyDescent="0.25">
      <c r="A477" s="7" t="s">
        <v>506</v>
      </c>
      <c r="B477" s="7">
        <v>1994</v>
      </c>
      <c r="C477" s="7" t="s">
        <v>15</v>
      </c>
      <c r="D477" s="7">
        <v>1</v>
      </c>
      <c r="E477" s="7">
        <v>2</v>
      </c>
      <c r="F477" s="7">
        <v>4349.46</v>
      </c>
      <c r="G477" s="7" t="s">
        <v>11</v>
      </c>
      <c r="H477" s="7" t="s">
        <v>11</v>
      </c>
      <c r="I477" s="7" t="s">
        <v>13</v>
      </c>
    </row>
    <row r="478" spans="1:9" x14ac:dyDescent="0.25">
      <c r="A478" s="7" t="s">
        <v>507</v>
      </c>
      <c r="B478" s="7">
        <v>1991</v>
      </c>
      <c r="C478" s="7" t="s">
        <v>20</v>
      </c>
      <c r="D478" s="7">
        <v>13</v>
      </c>
      <c r="E478" s="7">
        <v>1</v>
      </c>
      <c r="F478" s="7">
        <v>4350.51</v>
      </c>
      <c r="G478" s="7" t="s">
        <v>11</v>
      </c>
      <c r="H478" s="7" t="s">
        <v>11</v>
      </c>
      <c r="I478" s="7" t="s">
        <v>13</v>
      </c>
    </row>
    <row r="479" spans="1:9" x14ac:dyDescent="0.25">
      <c r="A479" s="7" t="s">
        <v>508</v>
      </c>
      <c r="B479" s="7">
        <v>1990</v>
      </c>
      <c r="C479" s="7" t="s">
        <v>35</v>
      </c>
      <c r="D479" s="7">
        <v>28</v>
      </c>
      <c r="E479" s="7">
        <v>0</v>
      </c>
      <c r="F479" s="7">
        <v>4357.04</v>
      </c>
      <c r="G479" s="7" t="s">
        <v>11</v>
      </c>
      <c r="H479" s="7" t="s">
        <v>12</v>
      </c>
      <c r="I479" s="7" t="s">
        <v>23</v>
      </c>
    </row>
    <row r="480" spans="1:9" x14ac:dyDescent="0.25">
      <c r="A480" s="7" t="s">
        <v>509</v>
      </c>
      <c r="B480" s="7">
        <v>1997</v>
      </c>
      <c r="C480" s="7" t="s">
        <v>15</v>
      </c>
      <c r="D480" s="7">
        <v>29</v>
      </c>
      <c r="E480" s="7">
        <v>3</v>
      </c>
      <c r="F480" s="7">
        <v>4391.6499999999996</v>
      </c>
      <c r="G480" s="7" t="s">
        <v>11</v>
      </c>
      <c r="H480" s="7" t="s">
        <v>11</v>
      </c>
      <c r="I480" s="7" t="s">
        <v>42</v>
      </c>
    </row>
    <row r="481" spans="1:9" x14ac:dyDescent="0.25">
      <c r="A481" s="7" t="s">
        <v>510</v>
      </c>
      <c r="B481" s="7">
        <v>1982</v>
      </c>
      <c r="C481" s="7" t="s">
        <v>18</v>
      </c>
      <c r="D481" s="7">
        <v>29</v>
      </c>
      <c r="E481" s="7">
        <v>3</v>
      </c>
      <c r="F481" s="7">
        <v>4392.7</v>
      </c>
      <c r="G481" s="7" t="s">
        <v>11</v>
      </c>
      <c r="H481" s="7" t="s">
        <v>11</v>
      </c>
      <c r="I481" s="7" t="s">
        <v>13</v>
      </c>
    </row>
    <row r="482" spans="1:9" x14ac:dyDescent="0.25">
      <c r="A482" s="7" t="s">
        <v>511</v>
      </c>
      <c r="B482" s="7">
        <v>1988</v>
      </c>
      <c r="C482" s="7" t="s">
        <v>10</v>
      </c>
      <c r="D482" s="7">
        <v>18</v>
      </c>
      <c r="E482" s="7">
        <v>3</v>
      </c>
      <c r="F482" s="7">
        <v>4397.3100000000004</v>
      </c>
      <c r="G482" s="7" t="s">
        <v>11</v>
      </c>
      <c r="H482" s="7" t="s">
        <v>11</v>
      </c>
      <c r="I482" s="7" t="s">
        <v>13</v>
      </c>
    </row>
    <row r="483" spans="1:9" x14ac:dyDescent="0.25">
      <c r="A483" s="7" t="s">
        <v>512</v>
      </c>
      <c r="B483" s="7">
        <v>1986</v>
      </c>
      <c r="C483" s="7" t="s">
        <v>35</v>
      </c>
      <c r="D483" s="7">
        <v>11</v>
      </c>
      <c r="E483" s="7">
        <v>0</v>
      </c>
      <c r="F483" s="7">
        <v>4399.7299999999996</v>
      </c>
      <c r="G483" s="7" t="s">
        <v>12</v>
      </c>
      <c r="H483" s="7" t="s">
        <v>11</v>
      </c>
      <c r="I483" s="7" t="s">
        <v>13</v>
      </c>
    </row>
    <row r="484" spans="1:9" x14ac:dyDescent="0.25">
      <c r="A484" s="7" t="s">
        <v>513</v>
      </c>
      <c r="B484" s="7">
        <v>1986</v>
      </c>
      <c r="C484" s="7" t="s">
        <v>10</v>
      </c>
      <c r="D484" s="7">
        <v>13</v>
      </c>
      <c r="E484" s="7">
        <v>0</v>
      </c>
      <c r="F484" s="7">
        <v>4402.2299999999996</v>
      </c>
      <c r="G484" s="7" t="s">
        <v>11</v>
      </c>
      <c r="H484" s="7" t="s">
        <v>11</v>
      </c>
      <c r="I484" s="7" t="s">
        <v>42</v>
      </c>
    </row>
    <row r="485" spans="1:9" x14ac:dyDescent="0.25">
      <c r="A485" s="7" t="s">
        <v>514</v>
      </c>
      <c r="B485" s="7">
        <v>1988</v>
      </c>
      <c r="C485" s="7" t="s">
        <v>20</v>
      </c>
      <c r="D485" s="7">
        <v>16</v>
      </c>
      <c r="E485" s="7">
        <v>0</v>
      </c>
      <c r="F485" s="7">
        <v>4415.16</v>
      </c>
      <c r="G485" s="7" t="s">
        <v>11</v>
      </c>
      <c r="H485" s="7" t="s">
        <v>16</v>
      </c>
      <c r="I485" s="7" t="s">
        <v>13</v>
      </c>
    </row>
    <row r="486" spans="1:9" x14ac:dyDescent="0.25">
      <c r="A486" s="7" t="s">
        <v>515</v>
      </c>
      <c r="B486" s="7">
        <v>1992</v>
      </c>
      <c r="C486" s="7" t="s">
        <v>35</v>
      </c>
      <c r="D486" s="7">
        <v>15</v>
      </c>
      <c r="E486" s="7">
        <v>0</v>
      </c>
      <c r="F486" s="7">
        <v>4420.95</v>
      </c>
      <c r="G486" s="7" t="s">
        <v>11</v>
      </c>
      <c r="H486" s="7" t="s">
        <v>12</v>
      </c>
      <c r="I486" s="7" t="s">
        <v>516</v>
      </c>
    </row>
    <row r="487" spans="1:9" x14ac:dyDescent="0.25">
      <c r="A487" s="7" t="s">
        <v>517</v>
      </c>
      <c r="B487" s="7">
        <v>1994</v>
      </c>
      <c r="C487" s="7" t="s">
        <v>30</v>
      </c>
      <c r="D487" s="7">
        <v>29</v>
      </c>
      <c r="E487" s="7">
        <v>2</v>
      </c>
      <c r="F487" s="7">
        <v>4428.8900000000003</v>
      </c>
      <c r="G487" s="7" t="s">
        <v>12</v>
      </c>
      <c r="H487" s="7" t="s">
        <v>16</v>
      </c>
      <c r="I487" s="7" t="s">
        <v>356</v>
      </c>
    </row>
    <row r="488" spans="1:9" x14ac:dyDescent="0.25">
      <c r="A488" s="7" t="s">
        <v>518</v>
      </c>
      <c r="B488" s="7">
        <v>1993</v>
      </c>
      <c r="C488" s="7" t="s">
        <v>20</v>
      </c>
      <c r="D488" s="7">
        <v>4</v>
      </c>
      <c r="E488" s="7">
        <v>2</v>
      </c>
      <c r="F488" s="7">
        <v>4433.3900000000003</v>
      </c>
      <c r="G488" s="7" t="s">
        <v>11</v>
      </c>
      <c r="H488" s="7" t="s">
        <v>12</v>
      </c>
      <c r="I488" s="7" t="s">
        <v>23</v>
      </c>
    </row>
    <row r="489" spans="1:9" x14ac:dyDescent="0.25">
      <c r="A489" s="7" t="s">
        <v>519</v>
      </c>
      <c r="B489" s="7">
        <v>1993</v>
      </c>
      <c r="C489" s="7" t="s">
        <v>30</v>
      </c>
      <c r="D489" s="7">
        <v>23</v>
      </c>
      <c r="E489" s="7">
        <v>2</v>
      </c>
      <c r="F489" s="7">
        <v>4433.92</v>
      </c>
      <c r="G489" s="7" t="s">
        <v>11</v>
      </c>
      <c r="H489" s="7" t="s">
        <v>11</v>
      </c>
      <c r="I489" s="7" t="s">
        <v>23</v>
      </c>
    </row>
    <row r="490" spans="1:9" x14ac:dyDescent="0.25">
      <c r="A490" s="7" t="s">
        <v>520</v>
      </c>
      <c r="B490" s="7">
        <v>1994</v>
      </c>
      <c r="C490" s="7" t="s">
        <v>37</v>
      </c>
      <c r="D490" s="7">
        <v>8</v>
      </c>
      <c r="E490" s="7">
        <v>2</v>
      </c>
      <c r="F490" s="7">
        <v>4435.09</v>
      </c>
      <c r="G490" s="7" t="s">
        <v>12</v>
      </c>
      <c r="H490" s="7" t="s">
        <v>11</v>
      </c>
      <c r="I490" s="7" t="s">
        <v>168</v>
      </c>
    </row>
    <row r="491" spans="1:9" x14ac:dyDescent="0.25">
      <c r="A491" s="7" t="s">
        <v>521</v>
      </c>
      <c r="B491" s="7">
        <v>1994</v>
      </c>
      <c r="C491" s="7" t="s">
        <v>37</v>
      </c>
      <c r="D491" s="7">
        <v>24</v>
      </c>
      <c r="E491" s="7">
        <v>2</v>
      </c>
      <c r="F491" s="7">
        <v>4438.26</v>
      </c>
      <c r="G491" s="7" t="s">
        <v>11</v>
      </c>
      <c r="H491" s="7" t="s">
        <v>12</v>
      </c>
      <c r="I491" s="7" t="s">
        <v>356</v>
      </c>
    </row>
    <row r="492" spans="1:9" x14ac:dyDescent="0.25">
      <c r="A492" s="7" t="s">
        <v>522</v>
      </c>
      <c r="B492" s="7">
        <v>1991</v>
      </c>
      <c r="C492" s="7" t="s">
        <v>20</v>
      </c>
      <c r="D492" s="7">
        <v>3</v>
      </c>
      <c r="E492" s="7">
        <v>1</v>
      </c>
      <c r="F492" s="7">
        <v>4441.21</v>
      </c>
      <c r="G492" s="7" t="s">
        <v>16</v>
      </c>
      <c r="H492" s="7" t="s">
        <v>11</v>
      </c>
      <c r="I492" s="7" t="s">
        <v>276</v>
      </c>
    </row>
    <row r="493" spans="1:9" x14ac:dyDescent="0.25">
      <c r="A493" s="7" t="s">
        <v>523</v>
      </c>
      <c r="B493" s="7">
        <v>1994</v>
      </c>
      <c r="C493" s="7" t="s">
        <v>18</v>
      </c>
      <c r="D493" s="7">
        <v>28</v>
      </c>
      <c r="E493" s="7">
        <v>3</v>
      </c>
      <c r="F493" s="7">
        <v>4449.46</v>
      </c>
      <c r="G493" s="7" t="s">
        <v>16</v>
      </c>
      <c r="H493" s="7" t="s">
        <v>11</v>
      </c>
      <c r="I493" s="7" t="s">
        <v>13</v>
      </c>
    </row>
    <row r="494" spans="1:9" x14ac:dyDescent="0.25">
      <c r="A494" s="7" t="s">
        <v>524</v>
      </c>
      <c r="B494" s="7">
        <v>1990</v>
      </c>
      <c r="C494" s="7" t="s">
        <v>35</v>
      </c>
      <c r="D494" s="7">
        <v>8</v>
      </c>
      <c r="E494" s="7">
        <v>1</v>
      </c>
      <c r="F494" s="7">
        <v>4454.3999999999996</v>
      </c>
      <c r="G494" s="7" t="s">
        <v>11</v>
      </c>
      <c r="H494" s="7" t="s">
        <v>12</v>
      </c>
      <c r="I494" s="7" t="s">
        <v>23</v>
      </c>
    </row>
    <row r="495" spans="1:9" x14ac:dyDescent="0.25">
      <c r="A495" s="7" t="s">
        <v>525</v>
      </c>
      <c r="B495" s="7">
        <v>1990</v>
      </c>
      <c r="C495" s="7" t="s">
        <v>10</v>
      </c>
      <c r="D495" s="7">
        <v>15</v>
      </c>
      <c r="E495" s="7">
        <v>1</v>
      </c>
      <c r="F495" s="7">
        <v>4462.72</v>
      </c>
      <c r="G495" s="7" t="s">
        <v>11</v>
      </c>
      <c r="H495" s="7" t="s">
        <v>12</v>
      </c>
      <c r="I495" s="7" t="s">
        <v>23</v>
      </c>
    </row>
    <row r="496" spans="1:9" x14ac:dyDescent="0.25">
      <c r="A496" s="7" t="s">
        <v>526</v>
      </c>
      <c r="B496" s="7">
        <v>1991</v>
      </c>
      <c r="C496" s="7" t="s">
        <v>10</v>
      </c>
      <c r="D496" s="7">
        <v>4</v>
      </c>
      <c r="E496" s="7">
        <v>2</v>
      </c>
      <c r="F496" s="7">
        <v>4463.21</v>
      </c>
      <c r="G496" s="7" t="s">
        <v>12</v>
      </c>
      <c r="H496" s="7" t="s">
        <v>12</v>
      </c>
      <c r="I496" s="7" t="s">
        <v>13</v>
      </c>
    </row>
    <row r="497" spans="1:9" x14ac:dyDescent="0.25">
      <c r="A497" s="7" t="s">
        <v>527</v>
      </c>
      <c r="B497" s="7">
        <v>1999</v>
      </c>
      <c r="C497" s="7" t="s">
        <v>15</v>
      </c>
      <c r="D497" s="7">
        <v>20</v>
      </c>
      <c r="E497" s="7">
        <v>3</v>
      </c>
      <c r="F497" s="7">
        <v>4466.62</v>
      </c>
      <c r="G497" s="7" t="s">
        <v>11</v>
      </c>
      <c r="H497" s="7" t="s">
        <v>11</v>
      </c>
      <c r="I497" s="7" t="s">
        <v>23</v>
      </c>
    </row>
    <row r="498" spans="1:9" x14ac:dyDescent="0.25">
      <c r="A498" s="7" t="s">
        <v>528</v>
      </c>
      <c r="B498" s="7">
        <v>2004</v>
      </c>
      <c r="C498" s="7" t="s">
        <v>10</v>
      </c>
      <c r="D498" s="7">
        <v>18</v>
      </c>
      <c r="E498" s="7">
        <v>0</v>
      </c>
      <c r="F498" s="7">
        <v>4468.25</v>
      </c>
      <c r="G498" s="7" t="s">
        <v>11</v>
      </c>
      <c r="H498" s="7" t="s">
        <v>11</v>
      </c>
      <c r="I498" s="7" t="s">
        <v>23</v>
      </c>
    </row>
    <row r="499" spans="1:9" x14ac:dyDescent="0.25">
      <c r="A499" s="7" t="s">
        <v>529</v>
      </c>
      <c r="B499" s="7">
        <v>1992</v>
      </c>
      <c r="C499" s="7" t="s">
        <v>10</v>
      </c>
      <c r="D499" s="7">
        <v>12</v>
      </c>
      <c r="E499" s="7">
        <v>0</v>
      </c>
      <c r="F499" s="7">
        <v>4488.58</v>
      </c>
      <c r="G499" s="7" t="s">
        <v>11</v>
      </c>
      <c r="H499" s="7" t="s">
        <v>12</v>
      </c>
      <c r="I499" s="7" t="s">
        <v>23</v>
      </c>
    </row>
    <row r="500" spans="1:9" x14ac:dyDescent="0.25">
      <c r="A500" s="7" t="s">
        <v>530</v>
      </c>
      <c r="B500" s="7">
        <v>1988</v>
      </c>
      <c r="C500" s="7" t="s">
        <v>18</v>
      </c>
      <c r="D500" s="7">
        <v>26</v>
      </c>
      <c r="E500" s="7">
        <v>0</v>
      </c>
      <c r="F500" s="7">
        <v>4500.34</v>
      </c>
      <c r="G500" s="7" t="s">
        <v>11</v>
      </c>
      <c r="H500" s="7" t="s">
        <v>16</v>
      </c>
      <c r="I500" s="7" t="s">
        <v>356</v>
      </c>
    </row>
    <row r="501" spans="1:9" x14ac:dyDescent="0.25">
      <c r="A501" s="7" t="s">
        <v>531</v>
      </c>
      <c r="B501" s="7">
        <v>1997</v>
      </c>
      <c r="C501" s="7" t="s">
        <v>37</v>
      </c>
      <c r="D501" s="7">
        <v>13</v>
      </c>
      <c r="E501" s="7">
        <v>4</v>
      </c>
      <c r="F501" s="7">
        <v>4504.66</v>
      </c>
      <c r="G501" s="7" t="s">
        <v>16</v>
      </c>
      <c r="H501" s="7" t="s">
        <v>11</v>
      </c>
      <c r="I501" s="7" t="s">
        <v>13</v>
      </c>
    </row>
    <row r="502" spans="1:9" x14ac:dyDescent="0.25">
      <c r="A502" s="7" t="s">
        <v>532</v>
      </c>
      <c r="B502" s="7">
        <v>1982</v>
      </c>
      <c r="C502" s="7" t="s">
        <v>20</v>
      </c>
      <c r="D502" s="7">
        <v>27</v>
      </c>
      <c r="E502" s="7">
        <v>3</v>
      </c>
      <c r="F502" s="7">
        <v>4511.41</v>
      </c>
      <c r="G502" s="7" t="s">
        <v>11</v>
      </c>
      <c r="H502" s="7" t="s">
        <v>12</v>
      </c>
      <c r="I502" s="7" t="s">
        <v>13</v>
      </c>
    </row>
    <row r="503" spans="1:9" x14ac:dyDescent="0.25">
      <c r="A503" s="7" t="s">
        <v>533</v>
      </c>
      <c r="B503" s="7">
        <v>1980</v>
      </c>
      <c r="C503" s="7" t="s">
        <v>18</v>
      </c>
      <c r="D503" s="7">
        <v>16</v>
      </c>
      <c r="E503" s="7">
        <v>2</v>
      </c>
      <c r="F503" s="7">
        <v>4515.71</v>
      </c>
      <c r="G503" s="7" t="s">
        <v>11</v>
      </c>
      <c r="H503" s="7" t="s">
        <v>12</v>
      </c>
      <c r="I503" s="7" t="s">
        <v>13</v>
      </c>
    </row>
    <row r="504" spans="1:9" x14ac:dyDescent="0.25">
      <c r="A504" s="7" t="s">
        <v>534</v>
      </c>
      <c r="B504" s="7">
        <v>2003</v>
      </c>
      <c r="C504" s="7" t="s">
        <v>37</v>
      </c>
      <c r="D504" s="7">
        <v>2</v>
      </c>
      <c r="E504" s="7">
        <v>0</v>
      </c>
      <c r="F504" s="7">
        <v>4518.3999999999996</v>
      </c>
      <c r="G504" s="7" t="s">
        <v>11</v>
      </c>
      <c r="H504" s="7" t="s">
        <v>12</v>
      </c>
      <c r="I504" s="7" t="s">
        <v>535</v>
      </c>
    </row>
    <row r="505" spans="1:9" x14ac:dyDescent="0.25">
      <c r="A505" s="7" t="s">
        <v>536</v>
      </c>
      <c r="B505" s="7">
        <v>1987</v>
      </c>
      <c r="C505" s="7" t="s">
        <v>30</v>
      </c>
      <c r="D505" s="7">
        <v>5</v>
      </c>
      <c r="E505" s="7">
        <v>3</v>
      </c>
      <c r="F505" s="7">
        <v>4518.7700000000004</v>
      </c>
      <c r="G505" s="7" t="s">
        <v>11</v>
      </c>
      <c r="H505" s="7" t="s">
        <v>12</v>
      </c>
      <c r="I505" s="7" t="s">
        <v>23</v>
      </c>
    </row>
    <row r="506" spans="1:9" x14ac:dyDescent="0.25">
      <c r="A506" s="7" t="s">
        <v>537</v>
      </c>
      <c r="B506" s="7">
        <v>1988</v>
      </c>
      <c r="C506" s="7" t="s">
        <v>30</v>
      </c>
      <c r="D506" s="7">
        <v>21</v>
      </c>
      <c r="E506" s="7">
        <v>0</v>
      </c>
      <c r="F506" s="7">
        <v>4518.83</v>
      </c>
      <c r="G506" s="7" t="s">
        <v>11</v>
      </c>
      <c r="H506" s="7" t="s">
        <v>11</v>
      </c>
      <c r="I506" s="7" t="s">
        <v>356</v>
      </c>
    </row>
    <row r="507" spans="1:9" x14ac:dyDescent="0.25">
      <c r="A507" s="7" t="s">
        <v>538</v>
      </c>
      <c r="B507" s="7">
        <v>1992</v>
      </c>
      <c r="C507" s="7" t="s">
        <v>35</v>
      </c>
      <c r="D507" s="7">
        <v>13</v>
      </c>
      <c r="E507" s="7">
        <v>1</v>
      </c>
      <c r="F507" s="7">
        <v>4527.18</v>
      </c>
      <c r="G507" s="7" t="s">
        <v>11</v>
      </c>
      <c r="H507" s="7" t="s">
        <v>11</v>
      </c>
      <c r="I507" s="7" t="s">
        <v>23</v>
      </c>
    </row>
    <row r="508" spans="1:9" x14ac:dyDescent="0.25">
      <c r="A508" s="7" t="s">
        <v>539</v>
      </c>
      <c r="B508" s="7">
        <v>1993</v>
      </c>
      <c r="C508" s="7" t="s">
        <v>18</v>
      </c>
      <c r="D508" s="7">
        <v>29</v>
      </c>
      <c r="E508" s="7">
        <v>2</v>
      </c>
      <c r="F508" s="7">
        <v>4529.4799999999996</v>
      </c>
      <c r="G508" s="7" t="s">
        <v>11</v>
      </c>
      <c r="H508" s="7" t="s">
        <v>16</v>
      </c>
      <c r="I508" s="7" t="s">
        <v>42</v>
      </c>
    </row>
    <row r="509" spans="1:9" x14ac:dyDescent="0.25">
      <c r="A509" s="7" t="s">
        <v>540</v>
      </c>
      <c r="B509" s="7">
        <v>1988</v>
      </c>
      <c r="C509" s="7" t="s">
        <v>18</v>
      </c>
      <c r="D509" s="7">
        <v>13</v>
      </c>
      <c r="E509" s="7">
        <v>1</v>
      </c>
      <c r="F509" s="7">
        <v>4536.26</v>
      </c>
      <c r="G509" s="7" t="s">
        <v>11</v>
      </c>
      <c r="H509" s="7" t="s">
        <v>11</v>
      </c>
      <c r="I509" s="7" t="s">
        <v>42</v>
      </c>
    </row>
    <row r="510" spans="1:9" x14ac:dyDescent="0.25">
      <c r="A510" s="7" t="s">
        <v>541</v>
      </c>
      <c r="B510" s="7">
        <v>1990</v>
      </c>
      <c r="C510" s="7" t="s">
        <v>15</v>
      </c>
      <c r="D510" s="7">
        <v>17</v>
      </c>
      <c r="E510" s="7">
        <v>0</v>
      </c>
      <c r="F510" s="7">
        <v>4544.2299999999996</v>
      </c>
      <c r="G510" s="7" t="s">
        <v>11</v>
      </c>
      <c r="H510" s="7" t="s">
        <v>16</v>
      </c>
      <c r="I510" s="7" t="s">
        <v>247</v>
      </c>
    </row>
    <row r="511" spans="1:9" x14ac:dyDescent="0.25">
      <c r="A511" s="7" t="s">
        <v>542</v>
      </c>
      <c r="B511" s="7">
        <v>2004</v>
      </c>
      <c r="C511" s="7" t="s">
        <v>30</v>
      </c>
      <c r="D511" s="7">
        <v>22</v>
      </c>
      <c r="E511" s="7">
        <v>4</v>
      </c>
      <c r="F511" s="7">
        <v>4561.1899999999996</v>
      </c>
      <c r="G511" s="7" t="s">
        <v>11</v>
      </c>
      <c r="H511" s="7" t="s">
        <v>11</v>
      </c>
      <c r="I511" s="7" t="s">
        <v>247</v>
      </c>
    </row>
    <row r="512" spans="1:9" x14ac:dyDescent="0.25">
      <c r="A512" s="7" t="s">
        <v>543</v>
      </c>
      <c r="B512" s="7">
        <v>1990</v>
      </c>
      <c r="C512" s="7" t="s">
        <v>20</v>
      </c>
      <c r="D512" s="7">
        <v>20</v>
      </c>
      <c r="E512" s="7">
        <v>1</v>
      </c>
      <c r="F512" s="7">
        <v>4562.84</v>
      </c>
      <c r="G512" s="7" t="s">
        <v>11</v>
      </c>
      <c r="H512" s="7" t="s">
        <v>11</v>
      </c>
      <c r="I512" s="7" t="s">
        <v>13</v>
      </c>
    </row>
    <row r="513" spans="1:9" x14ac:dyDescent="0.25">
      <c r="A513" s="7" t="s">
        <v>544</v>
      </c>
      <c r="B513" s="7">
        <v>1996</v>
      </c>
      <c r="C513" s="7" t="s">
        <v>30</v>
      </c>
      <c r="D513" s="7">
        <v>25</v>
      </c>
      <c r="E513" s="7">
        <v>2</v>
      </c>
      <c r="F513" s="7">
        <v>4564.1899999999996</v>
      </c>
      <c r="G513" s="7" t="s">
        <v>11</v>
      </c>
      <c r="H513" s="7" t="s">
        <v>11</v>
      </c>
      <c r="I513" s="7" t="s">
        <v>247</v>
      </c>
    </row>
    <row r="514" spans="1:9" x14ac:dyDescent="0.25">
      <c r="A514" s="7" t="s">
        <v>545</v>
      </c>
      <c r="B514" s="7">
        <v>1989</v>
      </c>
      <c r="C514" s="7" t="s">
        <v>20</v>
      </c>
      <c r="D514" s="7">
        <v>18</v>
      </c>
      <c r="E514" s="7">
        <v>0</v>
      </c>
      <c r="F514" s="7">
        <v>4571.41</v>
      </c>
      <c r="G514" s="7" t="s">
        <v>11</v>
      </c>
      <c r="H514" s="7" t="s">
        <v>11</v>
      </c>
      <c r="I514" s="7" t="s">
        <v>23</v>
      </c>
    </row>
    <row r="515" spans="1:9" x14ac:dyDescent="0.25">
      <c r="A515" s="7" t="s">
        <v>546</v>
      </c>
      <c r="B515" s="7">
        <v>2000</v>
      </c>
      <c r="C515" s="7" t="s">
        <v>10</v>
      </c>
      <c r="D515" s="7">
        <v>2</v>
      </c>
      <c r="E515" s="7">
        <v>0</v>
      </c>
      <c r="F515" s="7">
        <v>4608.03</v>
      </c>
      <c r="G515" s="7" t="s">
        <v>11</v>
      </c>
      <c r="H515" s="7" t="s">
        <v>12</v>
      </c>
      <c r="I515" s="7" t="s">
        <v>42</v>
      </c>
    </row>
    <row r="516" spans="1:9" x14ac:dyDescent="0.25">
      <c r="A516" s="7" t="s">
        <v>547</v>
      </c>
      <c r="B516" s="7">
        <v>1998</v>
      </c>
      <c r="C516" s="7" t="s">
        <v>18</v>
      </c>
      <c r="D516" s="7">
        <v>29</v>
      </c>
      <c r="E516" s="7">
        <v>3</v>
      </c>
      <c r="F516" s="7">
        <v>4618.08</v>
      </c>
      <c r="G516" s="7" t="s">
        <v>11</v>
      </c>
      <c r="H516" s="7" t="s">
        <v>16</v>
      </c>
      <c r="I516" s="7" t="s">
        <v>23</v>
      </c>
    </row>
    <row r="517" spans="1:9" x14ac:dyDescent="0.25">
      <c r="A517" s="7" t="s">
        <v>548</v>
      </c>
      <c r="B517" s="7">
        <v>1985</v>
      </c>
      <c r="C517" s="7" t="s">
        <v>18</v>
      </c>
      <c r="D517" s="7">
        <v>22</v>
      </c>
      <c r="E517" s="7">
        <v>0</v>
      </c>
      <c r="F517" s="7">
        <v>4646.76</v>
      </c>
      <c r="G517" s="7" t="s">
        <v>16</v>
      </c>
      <c r="H517" s="7" t="s">
        <v>16</v>
      </c>
      <c r="I517" s="7" t="s">
        <v>42</v>
      </c>
    </row>
    <row r="518" spans="1:9" x14ac:dyDescent="0.25">
      <c r="A518" s="7" t="s">
        <v>549</v>
      </c>
      <c r="B518" s="7">
        <v>1996</v>
      </c>
      <c r="C518" s="7" t="s">
        <v>37</v>
      </c>
      <c r="D518" s="7">
        <v>25</v>
      </c>
      <c r="E518" s="7">
        <v>3</v>
      </c>
      <c r="F518" s="7">
        <v>4661.29</v>
      </c>
      <c r="G518" s="7" t="s">
        <v>11</v>
      </c>
      <c r="H518" s="7" t="s">
        <v>16</v>
      </c>
      <c r="I518" s="7" t="s">
        <v>356</v>
      </c>
    </row>
    <row r="519" spans="1:9" x14ac:dyDescent="0.25">
      <c r="A519" s="7" t="s">
        <v>550</v>
      </c>
      <c r="B519" s="7">
        <v>1990</v>
      </c>
      <c r="C519" s="7" t="s">
        <v>35</v>
      </c>
      <c r="D519" s="7">
        <v>5</v>
      </c>
      <c r="E519" s="7">
        <v>1</v>
      </c>
      <c r="F519" s="7">
        <v>4667.6099999999997</v>
      </c>
      <c r="G519" s="7" t="s">
        <v>12</v>
      </c>
      <c r="H519" s="7" t="s">
        <v>12</v>
      </c>
      <c r="I519" s="7" t="s">
        <v>168</v>
      </c>
    </row>
    <row r="520" spans="1:9" x14ac:dyDescent="0.25">
      <c r="A520" s="7" t="s">
        <v>551</v>
      </c>
      <c r="B520" s="7">
        <v>1990</v>
      </c>
      <c r="C520" s="7" t="s">
        <v>20</v>
      </c>
      <c r="D520" s="7">
        <v>26</v>
      </c>
      <c r="E520" s="7">
        <v>2</v>
      </c>
      <c r="F520" s="7">
        <v>4670.6400000000003</v>
      </c>
      <c r="G520" s="7" t="s">
        <v>11</v>
      </c>
      <c r="H520" s="7" t="s">
        <v>11</v>
      </c>
      <c r="I520" s="7" t="s">
        <v>42</v>
      </c>
    </row>
    <row r="521" spans="1:9" x14ac:dyDescent="0.25">
      <c r="A521" s="7" t="s">
        <v>552</v>
      </c>
      <c r="B521" s="7">
        <v>1990</v>
      </c>
      <c r="C521" s="7" t="s">
        <v>10</v>
      </c>
      <c r="D521" s="7">
        <v>13</v>
      </c>
      <c r="E521" s="7">
        <v>2</v>
      </c>
      <c r="F521" s="7">
        <v>4673.3900000000003</v>
      </c>
      <c r="G521" s="7" t="s">
        <v>11</v>
      </c>
      <c r="H521" s="7" t="s">
        <v>16</v>
      </c>
      <c r="I521" s="7" t="s">
        <v>13</v>
      </c>
    </row>
    <row r="522" spans="1:9" x14ac:dyDescent="0.25">
      <c r="A522" s="7" t="s">
        <v>553</v>
      </c>
      <c r="B522" s="7">
        <v>1979</v>
      </c>
      <c r="C522" s="7" t="s">
        <v>37</v>
      </c>
      <c r="D522" s="7">
        <v>18</v>
      </c>
      <c r="E522" s="7">
        <v>2</v>
      </c>
      <c r="F522" s="7">
        <v>4674.2</v>
      </c>
      <c r="G522" s="7" t="s">
        <v>11</v>
      </c>
      <c r="H522" s="7" t="s">
        <v>16</v>
      </c>
      <c r="I522" s="7" t="s">
        <v>13</v>
      </c>
    </row>
    <row r="523" spans="1:9" x14ac:dyDescent="0.25">
      <c r="A523" s="7" t="s">
        <v>554</v>
      </c>
      <c r="B523" s="7">
        <v>2003</v>
      </c>
      <c r="C523" s="7" t="s">
        <v>37</v>
      </c>
      <c r="D523" s="7">
        <v>4</v>
      </c>
      <c r="E523" s="7">
        <v>0</v>
      </c>
      <c r="F523" s="7">
        <v>4678.8</v>
      </c>
      <c r="G523" s="7" t="s">
        <v>11</v>
      </c>
      <c r="H523" s="7" t="s">
        <v>16</v>
      </c>
      <c r="I523" s="7" t="s">
        <v>300</v>
      </c>
    </row>
    <row r="524" spans="1:9" x14ac:dyDescent="0.25">
      <c r="A524" s="7" t="s">
        <v>555</v>
      </c>
      <c r="B524" s="7">
        <v>1990</v>
      </c>
      <c r="C524" s="7" t="s">
        <v>20</v>
      </c>
      <c r="D524" s="7">
        <v>4</v>
      </c>
      <c r="E524" s="7">
        <v>2</v>
      </c>
      <c r="F524" s="7">
        <v>4686.3900000000003</v>
      </c>
      <c r="G524" s="7" t="s">
        <v>12</v>
      </c>
      <c r="H524" s="7" t="s">
        <v>12</v>
      </c>
      <c r="I524" s="7" t="s">
        <v>13</v>
      </c>
    </row>
    <row r="525" spans="1:9" x14ac:dyDescent="0.25">
      <c r="A525" s="7" t="s">
        <v>556</v>
      </c>
      <c r="B525" s="7">
        <v>2003</v>
      </c>
      <c r="C525" s="7" t="s">
        <v>18</v>
      </c>
      <c r="D525" s="7">
        <v>22</v>
      </c>
      <c r="E525" s="7">
        <v>5</v>
      </c>
      <c r="F525" s="7">
        <v>4687.8</v>
      </c>
      <c r="G525" s="7" t="s">
        <v>11</v>
      </c>
      <c r="H525" s="7" t="s">
        <v>12</v>
      </c>
      <c r="I525" s="7" t="s">
        <v>42</v>
      </c>
    </row>
    <row r="526" spans="1:9" x14ac:dyDescent="0.25">
      <c r="A526" s="7" t="s">
        <v>557</v>
      </c>
      <c r="B526" s="7">
        <v>1977</v>
      </c>
      <c r="C526" s="7" t="s">
        <v>30</v>
      </c>
      <c r="D526" s="7">
        <v>4</v>
      </c>
      <c r="E526" s="7">
        <v>2</v>
      </c>
      <c r="F526" s="7">
        <v>4699.47</v>
      </c>
      <c r="G526" s="7" t="s">
        <v>11</v>
      </c>
      <c r="H526" s="7" t="s">
        <v>12</v>
      </c>
      <c r="I526" s="7" t="s">
        <v>13</v>
      </c>
    </row>
    <row r="527" spans="1:9" x14ac:dyDescent="0.25">
      <c r="A527" s="7" t="s">
        <v>558</v>
      </c>
      <c r="B527" s="7">
        <v>1981</v>
      </c>
      <c r="C527" s="7" t="s">
        <v>35</v>
      </c>
      <c r="D527" s="7">
        <v>12</v>
      </c>
      <c r="E527" s="7">
        <v>1</v>
      </c>
      <c r="F527" s="7">
        <v>4712.12</v>
      </c>
      <c r="G527" s="7" t="s">
        <v>11</v>
      </c>
      <c r="H527" s="7" t="s">
        <v>12</v>
      </c>
      <c r="I527" s="7" t="s">
        <v>42</v>
      </c>
    </row>
    <row r="528" spans="1:9" x14ac:dyDescent="0.25">
      <c r="A528" s="7" t="s">
        <v>559</v>
      </c>
      <c r="B528" s="7">
        <v>1992</v>
      </c>
      <c r="C528" s="7" t="s">
        <v>37</v>
      </c>
      <c r="D528" s="7">
        <v>9</v>
      </c>
      <c r="E528" s="7">
        <v>1</v>
      </c>
      <c r="F528" s="7">
        <v>4718.2</v>
      </c>
      <c r="G528" s="7" t="s">
        <v>11</v>
      </c>
      <c r="H528" s="7" t="s">
        <v>12</v>
      </c>
      <c r="I528" s="7" t="s">
        <v>247</v>
      </c>
    </row>
    <row r="529" spans="1:9" x14ac:dyDescent="0.25">
      <c r="A529" s="7" t="s">
        <v>560</v>
      </c>
      <c r="B529" s="7">
        <v>1992</v>
      </c>
      <c r="C529" s="7" t="s">
        <v>20</v>
      </c>
      <c r="D529" s="7">
        <v>28</v>
      </c>
      <c r="E529" s="7">
        <v>1</v>
      </c>
      <c r="F529" s="7">
        <v>4719.5200000000004</v>
      </c>
      <c r="G529" s="7" t="s">
        <v>11</v>
      </c>
      <c r="H529" s="7" t="s">
        <v>11</v>
      </c>
      <c r="I529" s="7" t="s">
        <v>247</v>
      </c>
    </row>
    <row r="530" spans="1:9" x14ac:dyDescent="0.25">
      <c r="A530" s="7" t="s">
        <v>561</v>
      </c>
      <c r="B530" s="7">
        <v>1994</v>
      </c>
      <c r="C530" s="7" t="s">
        <v>35</v>
      </c>
      <c r="D530" s="7">
        <v>12</v>
      </c>
      <c r="E530" s="7">
        <v>2</v>
      </c>
      <c r="F530" s="7">
        <v>4719.74</v>
      </c>
      <c r="G530" s="7" t="s">
        <v>11</v>
      </c>
      <c r="H530" s="7" t="s">
        <v>16</v>
      </c>
      <c r="I530" s="7" t="s">
        <v>23</v>
      </c>
    </row>
    <row r="531" spans="1:9" x14ac:dyDescent="0.25">
      <c r="A531" s="7" t="s">
        <v>562</v>
      </c>
      <c r="B531" s="7">
        <v>1980</v>
      </c>
      <c r="C531" s="7" t="s">
        <v>10</v>
      </c>
      <c r="D531" s="7">
        <v>2</v>
      </c>
      <c r="E531" s="7">
        <v>2</v>
      </c>
      <c r="F531" s="7">
        <v>4728.71</v>
      </c>
      <c r="G531" s="7" t="s">
        <v>11</v>
      </c>
      <c r="H531" s="7" t="s">
        <v>12</v>
      </c>
      <c r="I531" s="7" t="s">
        <v>23</v>
      </c>
    </row>
    <row r="532" spans="1:9" x14ac:dyDescent="0.25">
      <c r="A532" s="7" t="s">
        <v>563</v>
      </c>
      <c r="B532" s="7">
        <v>1986</v>
      </c>
      <c r="C532" s="7" t="s">
        <v>20</v>
      </c>
      <c r="D532" s="7">
        <v>5</v>
      </c>
      <c r="E532" s="7">
        <v>3</v>
      </c>
      <c r="F532" s="7">
        <v>4734.6400000000003</v>
      </c>
      <c r="G532" s="7" t="s">
        <v>11</v>
      </c>
      <c r="H532" s="7" t="s">
        <v>16</v>
      </c>
      <c r="I532" s="7" t="s">
        <v>13</v>
      </c>
    </row>
    <row r="533" spans="1:9" x14ac:dyDescent="0.25">
      <c r="A533" s="7" t="s">
        <v>564</v>
      </c>
      <c r="B533" s="7">
        <v>1991</v>
      </c>
      <c r="C533" s="7" t="s">
        <v>37</v>
      </c>
      <c r="D533" s="7">
        <v>12</v>
      </c>
      <c r="E533" s="7">
        <v>1</v>
      </c>
      <c r="F533" s="7">
        <v>4738.2700000000004</v>
      </c>
      <c r="G533" s="7" t="s">
        <v>11</v>
      </c>
      <c r="H533" s="7" t="s">
        <v>12</v>
      </c>
      <c r="I533" s="7" t="s">
        <v>23</v>
      </c>
    </row>
    <row r="534" spans="1:9" x14ac:dyDescent="0.25">
      <c r="A534" s="7" t="s">
        <v>565</v>
      </c>
      <c r="B534" s="7">
        <v>2004</v>
      </c>
      <c r="C534" s="7" t="s">
        <v>15</v>
      </c>
      <c r="D534" s="7">
        <v>24</v>
      </c>
      <c r="E534" s="7">
        <v>0</v>
      </c>
      <c r="F534" s="7">
        <v>4740.78</v>
      </c>
      <c r="G534" s="7" t="s">
        <v>11</v>
      </c>
      <c r="H534" s="7" t="s">
        <v>12</v>
      </c>
      <c r="I534" s="7" t="s">
        <v>300</v>
      </c>
    </row>
    <row r="535" spans="1:9" x14ac:dyDescent="0.25">
      <c r="A535" s="7" t="s">
        <v>566</v>
      </c>
      <c r="B535" s="7">
        <v>1987</v>
      </c>
      <c r="C535" s="7" t="s">
        <v>18</v>
      </c>
      <c r="D535" s="7">
        <v>5</v>
      </c>
      <c r="E535" s="7">
        <v>1</v>
      </c>
      <c r="F535" s="7">
        <v>4746.34</v>
      </c>
      <c r="G535" s="7" t="s">
        <v>11</v>
      </c>
      <c r="H535" s="7" t="s">
        <v>11</v>
      </c>
      <c r="I535" s="7" t="s">
        <v>42</v>
      </c>
    </row>
    <row r="536" spans="1:9" x14ac:dyDescent="0.25">
      <c r="A536" s="7" t="s">
        <v>567</v>
      </c>
      <c r="B536" s="7">
        <v>1987</v>
      </c>
      <c r="C536" s="7" t="s">
        <v>20</v>
      </c>
      <c r="D536" s="7">
        <v>2</v>
      </c>
      <c r="E536" s="7">
        <v>1</v>
      </c>
      <c r="F536" s="7">
        <v>4747.05</v>
      </c>
      <c r="G536" s="7" t="s">
        <v>11</v>
      </c>
      <c r="H536" s="7" t="s">
        <v>11</v>
      </c>
      <c r="I536" s="7" t="s">
        <v>13</v>
      </c>
    </row>
    <row r="537" spans="1:9" x14ac:dyDescent="0.25">
      <c r="A537" s="7" t="s">
        <v>568</v>
      </c>
      <c r="B537" s="7">
        <v>1987</v>
      </c>
      <c r="C537" s="7" t="s">
        <v>15</v>
      </c>
      <c r="D537" s="7">
        <v>22</v>
      </c>
      <c r="E537" s="7">
        <v>1</v>
      </c>
      <c r="F537" s="7">
        <v>4751.07</v>
      </c>
      <c r="G537" s="7" t="s">
        <v>12</v>
      </c>
      <c r="H537" s="7" t="s">
        <v>16</v>
      </c>
      <c r="I537" s="7" t="s">
        <v>42</v>
      </c>
    </row>
    <row r="538" spans="1:9" x14ac:dyDescent="0.25">
      <c r="A538" s="7" t="s">
        <v>569</v>
      </c>
      <c r="B538" s="7">
        <v>1992</v>
      </c>
      <c r="C538" s="7" t="s">
        <v>35</v>
      </c>
      <c r="D538" s="7">
        <v>16</v>
      </c>
      <c r="E538" s="7">
        <v>2</v>
      </c>
      <c r="F538" s="7">
        <v>4753.6400000000003</v>
      </c>
      <c r="G538" s="7" t="s">
        <v>11</v>
      </c>
      <c r="H538" s="7" t="s">
        <v>12</v>
      </c>
      <c r="I538" s="7" t="s">
        <v>13</v>
      </c>
    </row>
    <row r="539" spans="1:9" x14ac:dyDescent="0.25">
      <c r="A539" s="7" t="s">
        <v>570</v>
      </c>
      <c r="B539" s="7">
        <v>1987</v>
      </c>
      <c r="C539" s="7" t="s">
        <v>20</v>
      </c>
      <c r="D539" s="7">
        <v>27</v>
      </c>
      <c r="E539" s="7">
        <v>1</v>
      </c>
      <c r="F539" s="7">
        <v>4762.33</v>
      </c>
      <c r="G539" s="7" t="s">
        <v>12</v>
      </c>
      <c r="H539" s="7" t="s">
        <v>12</v>
      </c>
      <c r="I539" s="7" t="s">
        <v>42</v>
      </c>
    </row>
    <row r="540" spans="1:9" x14ac:dyDescent="0.25">
      <c r="A540" s="7" t="s">
        <v>571</v>
      </c>
      <c r="B540" s="7">
        <v>1989</v>
      </c>
      <c r="C540" s="7" t="s">
        <v>35</v>
      </c>
      <c r="D540" s="7">
        <v>1</v>
      </c>
      <c r="E540" s="7">
        <v>1</v>
      </c>
      <c r="F540" s="7">
        <v>4766.0200000000004</v>
      </c>
      <c r="G540" s="7" t="s">
        <v>11</v>
      </c>
      <c r="H540" s="7" t="s">
        <v>12</v>
      </c>
      <c r="I540" s="7" t="s">
        <v>42</v>
      </c>
    </row>
    <row r="541" spans="1:9" x14ac:dyDescent="0.25">
      <c r="A541" s="7" t="s">
        <v>572</v>
      </c>
      <c r="B541" s="7">
        <v>1989</v>
      </c>
      <c r="C541" s="7" t="s">
        <v>30</v>
      </c>
      <c r="D541" s="7">
        <v>9</v>
      </c>
      <c r="E541" s="7">
        <v>1</v>
      </c>
      <c r="F541" s="7">
        <v>4779.6000000000004</v>
      </c>
      <c r="G541" s="7" t="s">
        <v>11</v>
      </c>
      <c r="H541" s="7" t="s">
        <v>12</v>
      </c>
      <c r="I541" s="7" t="s">
        <v>13</v>
      </c>
    </row>
    <row r="542" spans="1:9" x14ac:dyDescent="0.25">
      <c r="A542" s="7" t="s">
        <v>573</v>
      </c>
      <c r="B542" s="7">
        <v>1987</v>
      </c>
      <c r="C542" s="7" t="s">
        <v>18</v>
      </c>
      <c r="D542" s="7">
        <v>22</v>
      </c>
      <c r="E542" s="7">
        <v>3</v>
      </c>
      <c r="F542" s="7">
        <v>4787.42</v>
      </c>
      <c r="G542" s="7" t="s">
        <v>11</v>
      </c>
      <c r="H542" s="7" t="s">
        <v>12</v>
      </c>
      <c r="I542" s="7" t="s">
        <v>13</v>
      </c>
    </row>
    <row r="543" spans="1:9" x14ac:dyDescent="0.25">
      <c r="A543" s="7" t="s">
        <v>574</v>
      </c>
      <c r="B543" s="7">
        <v>1989</v>
      </c>
      <c r="C543" s="7" t="s">
        <v>30</v>
      </c>
      <c r="D543" s="7">
        <v>16</v>
      </c>
      <c r="E543" s="7">
        <v>1</v>
      </c>
      <c r="F543" s="7">
        <v>4795.66</v>
      </c>
      <c r="G543" s="7" t="s">
        <v>11</v>
      </c>
      <c r="H543" s="7" t="s">
        <v>16</v>
      </c>
      <c r="I543" s="7" t="s">
        <v>13</v>
      </c>
    </row>
    <row r="544" spans="1:9" x14ac:dyDescent="0.25">
      <c r="A544" s="7" t="s">
        <v>575</v>
      </c>
      <c r="B544" s="7">
        <v>1978</v>
      </c>
      <c r="C544" s="7" t="s">
        <v>37</v>
      </c>
      <c r="D544" s="7">
        <v>3</v>
      </c>
      <c r="E544" s="7">
        <v>2</v>
      </c>
      <c r="F544" s="7">
        <v>4812.34</v>
      </c>
      <c r="G544" s="7" t="s">
        <v>11</v>
      </c>
      <c r="H544" s="7" t="s">
        <v>12</v>
      </c>
      <c r="I544" s="7" t="s">
        <v>13</v>
      </c>
    </row>
    <row r="545" spans="1:9" x14ac:dyDescent="0.25">
      <c r="A545" s="7" t="s">
        <v>576</v>
      </c>
      <c r="B545" s="7">
        <v>1981</v>
      </c>
      <c r="C545" s="7" t="s">
        <v>10</v>
      </c>
      <c r="D545" s="7">
        <v>3</v>
      </c>
      <c r="E545" s="7">
        <v>1</v>
      </c>
      <c r="F545" s="7">
        <v>4827.1000000000004</v>
      </c>
      <c r="G545" s="7" t="s">
        <v>11</v>
      </c>
      <c r="H545" s="7" t="s">
        <v>16</v>
      </c>
      <c r="I545" s="7" t="s">
        <v>13</v>
      </c>
    </row>
    <row r="546" spans="1:9" x14ac:dyDescent="0.25">
      <c r="A546" s="7" t="s">
        <v>577</v>
      </c>
      <c r="B546" s="7">
        <v>1995</v>
      </c>
      <c r="C546" s="7" t="s">
        <v>30</v>
      </c>
      <c r="D546" s="7">
        <v>1</v>
      </c>
      <c r="E546" s="7">
        <v>3</v>
      </c>
      <c r="F546" s="7">
        <v>4827.8999999999996</v>
      </c>
      <c r="G546" s="7" t="s">
        <v>16</v>
      </c>
      <c r="H546" s="7" t="s">
        <v>11</v>
      </c>
      <c r="I546" s="7" t="s">
        <v>31</v>
      </c>
    </row>
    <row r="547" spans="1:9" x14ac:dyDescent="0.25">
      <c r="A547" s="7" t="s">
        <v>578</v>
      </c>
      <c r="B547" s="7">
        <v>2002</v>
      </c>
      <c r="C547" s="7" t="s">
        <v>18</v>
      </c>
      <c r="D547" s="7">
        <v>27</v>
      </c>
      <c r="E547" s="7">
        <v>5</v>
      </c>
      <c r="F547" s="7">
        <v>4830.63</v>
      </c>
      <c r="G547" s="7" t="s">
        <v>11</v>
      </c>
      <c r="H547" s="7" t="s">
        <v>16</v>
      </c>
      <c r="I547" s="7" t="s">
        <v>42</v>
      </c>
    </row>
    <row r="548" spans="1:9" x14ac:dyDescent="0.25">
      <c r="A548" s="7" t="s">
        <v>579</v>
      </c>
      <c r="B548" s="7">
        <v>2000</v>
      </c>
      <c r="C548" s="7" t="s">
        <v>30</v>
      </c>
      <c r="D548" s="7">
        <v>11</v>
      </c>
      <c r="E548" s="7">
        <v>0</v>
      </c>
      <c r="F548" s="7">
        <v>4835.43</v>
      </c>
      <c r="G548" s="7" t="s">
        <v>11</v>
      </c>
      <c r="H548" s="7" t="s">
        <v>11</v>
      </c>
      <c r="I548" s="7" t="s">
        <v>300</v>
      </c>
    </row>
    <row r="549" spans="1:9" x14ac:dyDescent="0.25">
      <c r="A549" s="7" t="s">
        <v>580</v>
      </c>
      <c r="B549" s="7">
        <v>1992</v>
      </c>
      <c r="C549" s="7" t="s">
        <v>20</v>
      </c>
      <c r="D549" s="7">
        <v>10</v>
      </c>
      <c r="E549" s="7">
        <v>3</v>
      </c>
      <c r="F549" s="7">
        <v>4837.58</v>
      </c>
      <c r="G549" s="7" t="s">
        <v>12</v>
      </c>
      <c r="H549" s="7" t="s">
        <v>11</v>
      </c>
      <c r="I549" s="7" t="s">
        <v>13</v>
      </c>
    </row>
    <row r="550" spans="1:9" x14ac:dyDescent="0.25">
      <c r="A550" s="7" t="s">
        <v>581</v>
      </c>
      <c r="B550" s="7">
        <v>1984</v>
      </c>
      <c r="C550" s="7" t="s">
        <v>37</v>
      </c>
      <c r="D550" s="7">
        <v>15</v>
      </c>
      <c r="E550" s="7">
        <v>3</v>
      </c>
      <c r="F550" s="7">
        <v>4839.18</v>
      </c>
      <c r="G550" s="7" t="s">
        <v>11</v>
      </c>
      <c r="H550" s="7" t="s">
        <v>16</v>
      </c>
      <c r="I550" s="7" t="s">
        <v>23</v>
      </c>
    </row>
    <row r="551" spans="1:9" x14ac:dyDescent="0.25">
      <c r="A551" s="7" t="s">
        <v>582</v>
      </c>
      <c r="B551" s="7">
        <v>1995</v>
      </c>
      <c r="C551" s="7" t="s">
        <v>20</v>
      </c>
      <c r="D551" s="7">
        <v>29</v>
      </c>
      <c r="E551" s="7">
        <v>0</v>
      </c>
      <c r="F551" s="7">
        <v>4840.95</v>
      </c>
      <c r="G551" s="7" t="s">
        <v>11</v>
      </c>
      <c r="H551" s="7" t="s">
        <v>16</v>
      </c>
      <c r="I551" s="7" t="s">
        <v>300</v>
      </c>
    </row>
    <row r="552" spans="1:9" x14ac:dyDescent="0.25">
      <c r="A552" s="7" t="s">
        <v>583</v>
      </c>
      <c r="B552" s="7">
        <v>1979</v>
      </c>
      <c r="C552" s="7" t="s">
        <v>30</v>
      </c>
      <c r="D552" s="7">
        <v>13</v>
      </c>
      <c r="E552" s="7">
        <v>2</v>
      </c>
      <c r="F552" s="7">
        <v>4843.79</v>
      </c>
      <c r="G552" s="7" t="s">
        <v>11</v>
      </c>
      <c r="H552" s="7" t="s">
        <v>12</v>
      </c>
      <c r="I552" s="7" t="s">
        <v>13</v>
      </c>
    </row>
    <row r="553" spans="1:9" x14ac:dyDescent="0.25">
      <c r="A553" s="7" t="s">
        <v>584</v>
      </c>
      <c r="B553" s="7">
        <v>1974</v>
      </c>
      <c r="C553" s="7" t="s">
        <v>20</v>
      </c>
      <c r="D553" s="7">
        <v>11</v>
      </c>
      <c r="E553" s="7">
        <v>0</v>
      </c>
      <c r="F553" s="7">
        <v>4844.67</v>
      </c>
      <c r="G553" s="7" t="s">
        <v>11</v>
      </c>
      <c r="H553" s="7" t="s">
        <v>11</v>
      </c>
      <c r="I553" s="7" t="s">
        <v>13</v>
      </c>
    </row>
    <row r="554" spans="1:9" x14ac:dyDescent="0.25">
      <c r="A554" s="7" t="s">
        <v>585</v>
      </c>
      <c r="B554" s="7">
        <v>2001</v>
      </c>
      <c r="C554" s="7" t="s">
        <v>18</v>
      </c>
      <c r="D554" s="7">
        <v>7</v>
      </c>
      <c r="E554" s="7">
        <v>0</v>
      </c>
      <c r="F554" s="7">
        <v>4846.53</v>
      </c>
      <c r="G554" s="7" t="s">
        <v>11</v>
      </c>
      <c r="H554" s="7" t="s">
        <v>12</v>
      </c>
      <c r="I554" s="7" t="s">
        <v>300</v>
      </c>
    </row>
    <row r="555" spans="1:9" x14ac:dyDescent="0.25">
      <c r="A555" s="7" t="s">
        <v>586</v>
      </c>
      <c r="B555" s="7">
        <v>1995</v>
      </c>
      <c r="C555" s="7" t="s">
        <v>30</v>
      </c>
      <c r="D555" s="7">
        <v>27</v>
      </c>
      <c r="E555" s="7">
        <v>3</v>
      </c>
      <c r="F555" s="7">
        <v>4846.92</v>
      </c>
      <c r="G555" s="7" t="s">
        <v>11</v>
      </c>
      <c r="H555" s="7" t="s">
        <v>12</v>
      </c>
      <c r="I555" s="7" t="s">
        <v>356</v>
      </c>
    </row>
    <row r="556" spans="1:9" x14ac:dyDescent="0.25">
      <c r="A556" s="7" t="s">
        <v>587</v>
      </c>
      <c r="B556" s="7">
        <v>1989</v>
      </c>
      <c r="C556" s="7" t="s">
        <v>20</v>
      </c>
      <c r="D556" s="7">
        <v>1</v>
      </c>
      <c r="E556" s="7">
        <v>3</v>
      </c>
      <c r="F556" s="7">
        <v>4859.8900000000003</v>
      </c>
      <c r="G556" s="7" t="s">
        <v>11</v>
      </c>
      <c r="H556" s="7" t="s">
        <v>12</v>
      </c>
      <c r="I556" s="7" t="s">
        <v>42</v>
      </c>
    </row>
    <row r="557" spans="1:9" x14ac:dyDescent="0.25">
      <c r="A557" s="7" t="s">
        <v>588</v>
      </c>
      <c r="B557" s="7">
        <v>1997</v>
      </c>
      <c r="C557" s="7" t="s">
        <v>20</v>
      </c>
      <c r="D557" s="7">
        <v>29</v>
      </c>
      <c r="E557" s="7">
        <v>4</v>
      </c>
      <c r="F557" s="7">
        <v>4877.9799999999996</v>
      </c>
      <c r="G557" s="7" t="s">
        <v>11</v>
      </c>
      <c r="H557" s="7" t="s">
        <v>12</v>
      </c>
      <c r="I557" s="7" t="s">
        <v>23</v>
      </c>
    </row>
    <row r="558" spans="1:9" x14ac:dyDescent="0.25">
      <c r="A558" s="7" t="s">
        <v>589</v>
      </c>
      <c r="B558" s="7">
        <v>1986</v>
      </c>
      <c r="C558" s="7" t="s">
        <v>30</v>
      </c>
      <c r="D558" s="7">
        <v>23</v>
      </c>
      <c r="E558" s="7">
        <v>0</v>
      </c>
      <c r="F558" s="7">
        <v>4883.87</v>
      </c>
      <c r="G558" s="7" t="s">
        <v>11</v>
      </c>
      <c r="H558" s="7" t="s">
        <v>16</v>
      </c>
      <c r="I558" s="7" t="s">
        <v>42</v>
      </c>
    </row>
    <row r="559" spans="1:9" x14ac:dyDescent="0.25">
      <c r="A559" s="7" t="s">
        <v>590</v>
      </c>
      <c r="B559" s="7">
        <v>1986</v>
      </c>
      <c r="C559" s="7" t="s">
        <v>37</v>
      </c>
      <c r="D559" s="7">
        <v>27</v>
      </c>
      <c r="E559" s="7">
        <v>0</v>
      </c>
      <c r="F559" s="7">
        <v>4889.04</v>
      </c>
      <c r="G559" s="7" t="s">
        <v>11</v>
      </c>
      <c r="H559" s="7" t="s">
        <v>16</v>
      </c>
      <c r="I559" s="7" t="s">
        <v>13</v>
      </c>
    </row>
    <row r="560" spans="1:9" x14ac:dyDescent="0.25">
      <c r="A560" s="7" t="s">
        <v>591</v>
      </c>
      <c r="B560" s="7">
        <v>1989</v>
      </c>
      <c r="C560" s="7" t="s">
        <v>10</v>
      </c>
      <c r="D560" s="7">
        <v>10</v>
      </c>
      <c r="E560" s="7">
        <v>2</v>
      </c>
      <c r="F560" s="7">
        <v>4890</v>
      </c>
      <c r="G560" s="7" t="s">
        <v>12</v>
      </c>
      <c r="H560" s="7" t="s">
        <v>11</v>
      </c>
      <c r="I560" s="7" t="s">
        <v>13</v>
      </c>
    </row>
    <row r="561" spans="1:9" x14ac:dyDescent="0.25">
      <c r="A561" s="7" t="s">
        <v>592</v>
      </c>
      <c r="B561" s="7">
        <v>1990</v>
      </c>
      <c r="C561" s="7" t="s">
        <v>15</v>
      </c>
      <c r="D561" s="7">
        <v>28</v>
      </c>
      <c r="E561" s="7">
        <v>3</v>
      </c>
      <c r="F561" s="7">
        <v>4894.3900000000003</v>
      </c>
      <c r="G561" s="7" t="s">
        <v>11</v>
      </c>
      <c r="H561" s="7" t="s">
        <v>12</v>
      </c>
      <c r="I561" s="7" t="s">
        <v>13</v>
      </c>
    </row>
    <row r="562" spans="1:9" x14ac:dyDescent="0.25">
      <c r="A562" s="7" t="s">
        <v>593</v>
      </c>
      <c r="B562" s="7">
        <v>1988</v>
      </c>
      <c r="C562" s="7" t="s">
        <v>20</v>
      </c>
      <c r="D562" s="7">
        <v>23</v>
      </c>
      <c r="E562" s="7">
        <v>1</v>
      </c>
      <c r="F562" s="7">
        <v>4894.75</v>
      </c>
      <c r="G562" s="7" t="s">
        <v>12</v>
      </c>
      <c r="H562" s="7" t="s">
        <v>12</v>
      </c>
      <c r="I562" s="7" t="s">
        <v>23</v>
      </c>
    </row>
    <row r="563" spans="1:9" x14ac:dyDescent="0.25">
      <c r="A563" s="7" t="s">
        <v>594</v>
      </c>
      <c r="B563" s="7">
        <v>1993</v>
      </c>
      <c r="C563" s="7" t="s">
        <v>10</v>
      </c>
      <c r="D563" s="7">
        <v>10</v>
      </c>
      <c r="E563" s="7">
        <v>2</v>
      </c>
      <c r="F563" s="7">
        <v>4906.41</v>
      </c>
      <c r="G563" s="7" t="s">
        <v>11</v>
      </c>
      <c r="H563" s="7" t="s">
        <v>16</v>
      </c>
      <c r="I563" s="7" t="s">
        <v>23</v>
      </c>
    </row>
    <row r="564" spans="1:9" x14ac:dyDescent="0.25">
      <c r="A564" s="7" t="s">
        <v>595</v>
      </c>
      <c r="B564" s="7">
        <v>1981</v>
      </c>
      <c r="C564" s="7" t="s">
        <v>37</v>
      </c>
      <c r="D564" s="7">
        <v>18</v>
      </c>
      <c r="E564" s="7">
        <v>1</v>
      </c>
      <c r="F564" s="7">
        <v>4911.8900000000003</v>
      </c>
      <c r="G564" s="7" t="s">
        <v>11</v>
      </c>
      <c r="H564" s="7" t="s">
        <v>12</v>
      </c>
      <c r="I564" s="7" t="s">
        <v>13</v>
      </c>
    </row>
    <row r="565" spans="1:9" x14ac:dyDescent="0.25">
      <c r="A565" s="7" t="s">
        <v>596</v>
      </c>
      <c r="B565" s="7">
        <v>2002</v>
      </c>
      <c r="C565" s="7" t="s">
        <v>35</v>
      </c>
      <c r="D565" s="7">
        <v>21</v>
      </c>
      <c r="E565" s="7">
        <v>5</v>
      </c>
      <c r="F565" s="7">
        <v>4915.0600000000004</v>
      </c>
      <c r="G565" s="7" t="s">
        <v>11</v>
      </c>
      <c r="H565" s="7" t="s">
        <v>16</v>
      </c>
      <c r="I565" s="7" t="s">
        <v>356</v>
      </c>
    </row>
    <row r="566" spans="1:9" x14ac:dyDescent="0.25">
      <c r="A566" s="7" t="s">
        <v>597</v>
      </c>
      <c r="B566" s="7">
        <v>1993</v>
      </c>
      <c r="C566" s="7" t="s">
        <v>35</v>
      </c>
      <c r="D566" s="7">
        <v>10</v>
      </c>
      <c r="E566" s="7">
        <v>2</v>
      </c>
      <c r="F566" s="7">
        <v>4922.92</v>
      </c>
      <c r="G566" s="7" t="s">
        <v>11</v>
      </c>
      <c r="H566" s="7" t="s">
        <v>11</v>
      </c>
      <c r="I566" s="7" t="s">
        <v>23</v>
      </c>
    </row>
    <row r="567" spans="1:9" x14ac:dyDescent="0.25">
      <c r="A567" s="7" t="s">
        <v>598</v>
      </c>
      <c r="B567" s="7">
        <v>1991</v>
      </c>
      <c r="C567" s="7" t="s">
        <v>35</v>
      </c>
      <c r="D567" s="7">
        <v>23</v>
      </c>
      <c r="E567" s="7">
        <v>2</v>
      </c>
      <c r="F567" s="7">
        <v>4931.6499999999996</v>
      </c>
      <c r="G567" s="7" t="s">
        <v>11</v>
      </c>
      <c r="H567" s="7" t="s">
        <v>12</v>
      </c>
      <c r="I567" s="7" t="s">
        <v>42</v>
      </c>
    </row>
    <row r="568" spans="1:9" x14ac:dyDescent="0.25">
      <c r="A568" s="7" t="s">
        <v>599</v>
      </c>
      <c r="B568" s="7">
        <v>1991</v>
      </c>
      <c r="C568" s="7" t="s">
        <v>15</v>
      </c>
      <c r="D568" s="7">
        <v>27</v>
      </c>
      <c r="E568" s="7">
        <v>2</v>
      </c>
      <c r="F568" s="7">
        <v>4934.71</v>
      </c>
      <c r="G568" s="7" t="s">
        <v>11</v>
      </c>
      <c r="H568" s="7" t="s">
        <v>12</v>
      </c>
      <c r="I568" s="7" t="s">
        <v>42</v>
      </c>
    </row>
    <row r="569" spans="1:9" x14ac:dyDescent="0.25">
      <c r="A569" s="7" t="s">
        <v>600</v>
      </c>
      <c r="B569" s="7">
        <v>1974</v>
      </c>
      <c r="C569" s="7" t="s">
        <v>18</v>
      </c>
      <c r="D569" s="7">
        <v>26</v>
      </c>
      <c r="E569" s="7">
        <v>0</v>
      </c>
      <c r="F569" s="7">
        <v>4942.0600000000004</v>
      </c>
      <c r="G569" s="7" t="s">
        <v>11</v>
      </c>
      <c r="H569" s="7" t="s">
        <v>11</v>
      </c>
      <c r="I569" s="7" t="s">
        <v>13</v>
      </c>
    </row>
    <row r="570" spans="1:9" x14ac:dyDescent="0.25">
      <c r="A570" s="7" t="s">
        <v>601</v>
      </c>
      <c r="B570" s="7">
        <v>1991</v>
      </c>
      <c r="C570" s="7" t="s">
        <v>35</v>
      </c>
      <c r="D570" s="7">
        <v>30</v>
      </c>
      <c r="E570" s="7">
        <v>2</v>
      </c>
      <c r="F570" s="7">
        <v>4949.76</v>
      </c>
      <c r="G570" s="7" t="s">
        <v>11</v>
      </c>
      <c r="H570" s="7" t="s">
        <v>16</v>
      </c>
      <c r="I570" s="7" t="s">
        <v>13</v>
      </c>
    </row>
    <row r="571" spans="1:9" x14ac:dyDescent="0.25">
      <c r="A571" s="7" t="s">
        <v>602</v>
      </c>
      <c r="B571" s="7">
        <v>1973</v>
      </c>
      <c r="C571" s="7" t="s">
        <v>15</v>
      </c>
      <c r="D571" s="7">
        <v>7</v>
      </c>
      <c r="E571" s="7">
        <v>0</v>
      </c>
      <c r="F571" s="7">
        <v>4985.22</v>
      </c>
      <c r="G571" s="7" t="s">
        <v>11</v>
      </c>
      <c r="H571" s="7" t="s">
        <v>12</v>
      </c>
      <c r="I571" s="7" t="s">
        <v>13</v>
      </c>
    </row>
    <row r="572" spans="1:9" x14ac:dyDescent="0.25">
      <c r="A572" s="7" t="s">
        <v>603</v>
      </c>
      <c r="B572" s="7">
        <v>1988</v>
      </c>
      <c r="C572" s="7" t="s">
        <v>18</v>
      </c>
      <c r="D572" s="7">
        <v>24</v>
      </c>
      <c r="E572" s="7">
        <v>0</v>
      </c>
      <c r="F572" s="7">
        <v>4992.38</v>
      </c>
      <c r="G572" s="7" t="s">
        <v>11</v>
      </c>
      <c r="H572" s="7" t="s">
        <v>12</v>
      </c>
      <c r="I572" s="7" t="s">
        <v>247</v>
      </c>
    </row>
    <row r="573" spans="1:9" x14ac:dyDescent="0.25">
      <c r="A573" s="7" t="s">
        <v>604</v>
      </c>
      <c r="B573" s="7">
        <v>2001</v>
      </c>
      <c r="C573" s="7" t="s">
        <v>37</v>
      </c>
      <c r="D573" s="7">
        <v>5</v>
      </c>
      <c r="E573" s="7">
        <v>0</v>
      </c>
      <c r="F573" s="7">
        <v>4999.04</v>
      </c>
      <c r="G573" s="7" t="s">
        <v>11</v>
      </c>
      <c r="H573" s="7" t="s">
        <v>11</v>
      </c>
      <c r="I573" s="7" t="s">
        <v>42</v>
      </c>
    </row>
    <row r="574" spans="1:9" x14ac:dyDescent="0.25">
      <c r="A574" s="7" t="s">
        <v>605</v>
      </c>
      <c r="B574" s="7">
        <v>1988</v>
      </c>
      <c r="C574" s="7" t="s">
        <v>20</v>
      </c>
      <c r="D574" s="7">
        <v>4</v>
      </c>
      <c r="E574" s="7">
        <v>1</v>
      </c>
      <c r="F574" s="7">
        <v>5002.78</v>
      </c>
      <c r="G574" s="7" t="s">
        <v>11</v>
      </c>
      <c r="H574" s="7" t="s">
        <v>11</v>
      </c>
      <c r="I574" s="7" t="s">
        <v>13</v>
      </c>
    </row>
    <row r="575" spans="1:9" x14ac:dyDescent="0.25">
      <c r="A575" s="7" t="s">
        <v>606</v>
      </c>
      <c r="B575" s="7">
        <v>1977</v>
      </c>
      <c r="C575" s="7" t="s">
        <v>18</v>
      </c>
      <c r="D575" s="7">
        <v>9</v>
      </c>
      <c r="E575" s="7">
        <v>2</v>
      </c>
      <c r="F575" s="7">
        <v>5003.7700000000004</v>
      </c>
      <c r="G575" s="7" t="s">
        <v>11</v>
      </c>
      <c r="H575" s="7" t="s">
        <v>12</v>
      </c>
      <c r="I575" s="7" t="s">
        <v>13</v>
      </c>
    </row>
    <row r="576" spans="1:9" x14ac:dyDescent="0.25">
      <c r="A576" s="7" t="s">
        <v>607</v>
      </c>
      <c r="B576" s="7">
        <v>1988</v>
      </c>
      <c r="C576" s="7" t="s">
        <v>10</v>
      </c>
      <c r="D576" s="7">
        <v>8</v>
      </c>
      <c r="E576" s="7">
        <v>1</v>
      </c>
      <c r="F576" s="7">
        <v>5003.8500000000004</v>
      </c>
      <c r="G576" s="7" t="s">
        <v>11</v>
      </c>
      <c r="H576" s="7" t="s">
        <v>12</v>
      </c>
      <c r="I576" s="7" t="s">
        <v>42</v>
      </c>
    </row>
    <row r="577" spans="1:9" x14ac:dyDescent="0.25">
      <c r="A577" s="7" t="s">
        <v>608</v>
      </c>
      <c r="B577" s="7">
        <v>1988</v>
      </c>
      <c r="C577" s="7" t="s">
        <v>15</v>
      </c>
      <c r="D577" s="7">
        <v>9</v>
      </c>
      <c r="E577" s="7">
        <v>1</v>
      </c>
      <c r="F577" s="7">
        <v>5012.47</v>
      </c>
      <c r="G577" s="7" t="s">
        <v>11</v>
      </c>
      <c r="H577" s="7" t="s">
        <v>12</v>
      </c>
      <c r="I577" s="7" t="s">
        <v>42</v>
      </c>
    </row>
    <row r="578" spans="1:9" x14ac:dyDescent="0.25">
      <c r="A578" s="7" t="s">
        <v>609</v>
      </c>
      <c r="B578" s="7">
        <v>1985</v>
      </c>
      <c r="C578" s="7" t="s">
        <v>30</v>
      </c>
      <c r="D578" s="7">
        <v>28</v>
      </c>
      <c r="E578" s="7">
        <v>0</v>
      </c>
      <c r="F578" s="7">
        <v>5028.1499999999996</v>
      </c>
      <c r="G578" s="7" t="s">
        <v>16</v>
      </c>
      <c r="H578" s="7" t="s">
        <v>11</v>
      </c>
      <c r="I578" s="7" t="s">
        <v>23</v>
      </c>
    </row>
    <row r="579" spans="1:9" x14ac:dyDescent="0.25">
      <c r="A579" s="7" t="s">
        <v>610</v>
      </c>
      <c r="B579" s="7">
        <v>1991</v>
      </c>
      <c r="C579" s="7" t="s">
        <v>20</v>
      </c>
      <c r="D579" s="7">
        <v>10</v>
      </c>
      <c r="E579" s="7">
        <v>2</v>
      </c>
      <c r="F579" s="7">
        <v>5031.2700000000004</v>
      </c>
      <c r="G579" s="7" t="s">
        <v>12</v>
      </c>
      <c r="H579" s="7" t="s">
        <v>16</v>
      </c>
      <c r="I579" s="7" t="s">
        <v>168</v>
      </c>
    </row>
    <row r="580" spans="1:9" x14ac:dyDescent="0.25">
      <c r="A580" s="7" t="s">
        <v>611</v>
      </c>
      <c r="B580" s="7">
        <v>1986</v>
      </c>
      <c r="C580" s="7" t="s">
        <v>18</v>
      </c>
      <c r="D580" s="7">
        <v>29</v>
      </c>
      <c r="E580" s="7">
        <v>3</v>
      </c>
      <c r="F580" s="7">
        <v>5034.1000000000004</v>
      </c>
      <c r="G580" s="7" t="s">
        <v>11</v>
      </c>
      <c r="H580" s="7" t="s">
        <v>11</v>
      </c>
      <c r="I580" s="7" t="s">
        <v>13</v>
      </c>
    </row>
    <row r="581" spans="1:9" x14ac:dyDescent="0.25">
      <c r="A581" s="7" t="s">
        <v>612</v>
      </c>
      <c r="B581" s="7">
        <v>1997</v>
      </c>
      <c r="C581" s="7" t="s">
        <v>30</v>
      </c>
      <c r="D581" s="7">
        <v>4</v>
      </c>
      <c r="E581" s="7">
        <v>0</v>
      </c>
      <c r="F581" s="7">
        <v>5038.57</v>
      </c>
      <c r="G581" s="7" t="s">
        <v>11</v>
      </c>
      <c r="H581" s="7" t="s">
        <v>11</v>
      </c>
      <c r="I581" s="7" t="s">
        <v>200</v>
      </c>
    </row>
    <row r="582" spans="1:9" x14ac:dyDescent="0.25">
      <c r="A582" s="7" t="s">
        <v>613</v>
      </c>
      <c r="B582" s="7">
        <v>2001</v>
      </c>
      <c r="C582" s="7" t="s">
        <v>37</v>
      </c>
      <c r="D582" s="7">
        <v>16</v>
      </c>
      <c r="E582" s="7">
        <v>0</v>
      </c>
      <c r="F582" s="7">
        <v>5043.13</v>
      </c>
      <c r="G582" s="7" t="s">
        <v>11</v>
      </c>
      <c r="H582" s="7" t="s">
        <v>12</v>
      </c>
      <c r="I582" s="7" t="s">
        <v>42</v>
      </c>
    </row>
    <row r="583" spans="1:9" x14ac:dyDescent="0.25">
      <c r="A583" s="7" t="s">
        <v>614</v>
      </c>
      <c r="B583" s="7">
        <v>1997</v>
      </c>
      <c r="C583" s="7" t="s">
        <v>10</v>
      </c>
      <c r="D583" s="7">
        <v>29</v>
      </c>
      <c r="E583" s="7">
        <v>0</v>
      </c>
      <c r="F583" s="7">
        <v>5045.1499999999996</v>
      </c>
      <c r="G583" s="7" t="s">
        <v>11</v>
      </c>
      <c r="H583" s="7" t="s">
        <v>11</v>
      </c>
      <c r="I583" s="7" t="s">
        <v>23</v>
      </c>
    </row>
    <row r="584" spans="1:9" x14ac:dyDescent="0.25">
      <c r="A584" s="7" t="s">
        <v>615</v>
      </c>
      <c r="B584" s="7">
        <v>1980</v>
      </c>
      <c r="C584" s="7" t="s">
        <v>20</v>
      </c>
      <c r="D584" s="7">
        <v>7</v>
      </c>
      <c r="E584" s="7">
        <v>2</v>
      </c>
      <c r="F584" s="7">
        <v>5054.05</v>
      </c>
      <c r="G584" s="7" t="s">
        <v>11</v>
      </c>
      <c r="H584" s="7" t="s">
        <v>11</v>
      </c>
      <c r="I584" s="7" t="s">
        <v>13</v>
      </c>
    </row>
    <row r="585" spans="1:9" x14ac:dyDescent="0.25">
      <c r="A585" s="7" t="s">
        <v>616</v>
      </c>
      <c r="B585" s="7">
        <v>1993</v>
      </c>
      <c r="C585" s="7" t="s">
        <v>18</v>
      </c>
      <c r="D585" s="7">
        <v>11</v>
      </c>
      <c r="E585" s="7">
        <v>0</v>
      </c>
      <c r="F585" s="7">
        <v>5059.5600000000004</v>
      </c>
      <c r="G585" s="7" t="s">
        <v>11</v>
      </c>
      <c r="H585" s="7" t="s">
        <v>16</v>
      </c>
      <c r="I585" s="7" t="s">
        <v>300</v>
      </c>
    </row>
    <row r="586" spans="1:9" x14ac:dyDescent="0.25">
      <c r="A586" s="7" t="s">
        <v>617</v>
      </c>
      <c r="B586" s="7">
        <v>1978</v>
      </c>
      <c r="C586" s="7" t="s">
        <v>15</v>
      </c>
      <c r="D586" s="7">
        <v>22</v>
      </c>
      <c r="E586" s="7">
        <v>2</v>
      </c>
      <c r="F586" s="7">
        <v>5077.1899999999996</v>
      </c>
      <c r="G586" s="7" t="s">
        <v>11</v>
      </c>
      <c r="H586" s="7" t="s">
        <v>12</v>
      </c>
      <c r="I586" s="7" t="s">
        <v>23</v>
      </c>
    </row>
    <row r="587" spans="1:9" x14ac:dyDescent="0.25">
      <c r="A587" s="7" t="s">
        <v>618</v>
      </c>
      <c r="B587" s="7">
        <v>1997</v>
      </c>
      <c r="C587" s="7" t="s">
        <v>10</v>
      </c>
      <c r="D587" s="7">
        <v>14</v>
      </c>
      <c r="E587" s="7">
        <v>5</v>
      </c>
      <c r="F587" s="7">
        <v>5080.1000000000004</v>
      </c>
      <c r="G587" s="7" t="s">
        <v>12</v>
      </c>
      <c r="H587" s="7" t="s">
        <v>11</v>
      </c>
      <c r="I587" s="7" t="s">
        <v>42</v>
      </c>
    </row>
    <row r="588" spans="1:9" x14ac:dyDescent="0.25">
      <c r="A588" s="7" t="s">
        <v>619</v>
      </c>
      <c r="B588" s="7">
        <v>1999</v>
      </c>
      <c r="C588" s="7" t="s">
        <v>18</v>
      </c>
      <c r="D588" s="7">
        <v>19</v>
      </c>
      <c r="E588" s="7">
        <v>0</v>
      </c>
      <c r="F588" s="7">
        <v>5087.92</v>
      </c>
      <c r="G588" s="7" t="s">
        <v>11</v>
      </c>
      <c r="H588" s="7" t="s">
        <v>11</v>
      </c>
      <c r="I588" s="7" t="s">
        <v>535</v>
      </c>
    </row>
    <row r="589" spans="1:9" x14ac:dyDescent="0.25">
      <c r="A589" s="7" t="s">
        <v>620</v>
      </c>
      <c r="B589" s="7">
        <v>1987</v>
      </c>
      <c r="C589" s="7" t="s">
        <v>15</v>
      </c>
      <c r="D589" s="7">
        <v>18</v>
      </c>
      <c r="E589" s="7">
        <v>1</v>
      </c>
      <c r="F589" s="7">
        <v>5116.5</v>
      </c>
      <c r="G589" s="7" t="s">
        <v>11</v>
      </c>
      <c r="H589" s="7" t="s">
        <v>11</v>
      </c>
      <c r="I589" s="7" t="s">
        <v>23</v>
      </c>
    </row>
    <row r="590" spans="1:9" x14ac:dyDescent="0.25">
      <c r="A590" s="7" t="s">
        <v>621</v>
      </c>
      <c r="B590" s="7">
        <v>1988</v>
      </c>
      <c r="C590" s="7" t="s">
        <v>15</v>
      </c>
      <c r="D590" s="7">
        <v>1</v>
      </c>
      <c r="E590" s="7">
        <v>2</v>
      </c>
      <c r="F590" s="7">
        <v>5124.1899999999996</v>
      </c>
      <c r="G590" s="7" t="s">
        <v>11</v>
      </c>
      <c r="H590" s="7" t="s">
        <v>12</v>
      </c>
      <c r="I590" s="7" t="s">
        <v>13</v>
      </c>
    </row>
    <row r="591" spans="1:9" x14ac:dyDescent="0.25">
      <c r="A591" s="7" t="s">
        <v>622</v>
      </c>
      <c r="B591" s="7">
        <v>1987</v>
      </c>
      <c r="C591" s="7" t="s">
        <v>20</v>
      </c>
      <c r="D591" s="7">
        <v>13</v>
      </c>
      <c r="E591" s="7">
        <v>1</v>
      </c>
      <c r="F591" s="7">
        <v>5125.22</v>
      </c>
      <c r="G591" s="7" t="s">
        <v>16</v>
      </c>
      <c r="H591" s="7" t="s">
        <v>11</v>
      </c>
      <c r="I591" s="7" t="s">
        <v>23</v>
      </c>
    </row>
    <row r="592" spans="1:9" x14ac:dyDescent="0.25">
      <c r="A592" s="7" t="s">
        <v>623</v>
      </c>
      <c r="B592" s="7">
        <v>1988</v>
      </c>
      <c r="C592" s="7" t="s">
        <v>20</v>
      </c>
      <c r="D592" s="7">
        <v>15</v>
      </c>
      <c r="E592" s="7">
        <v>3</v>
      </c>
      <c r="F592" s="7">
        <v>5136.75</v>
      </c>
      <c r="G592" s="7" t="s">
        <v>11</v>
      </c>
      <c r="H592" s="7" t="s">
        <v>16</v>
      </c>
      <c r="I592" s="7" t="s">
        <v>13</v>
      </c>
    </row>
    <row r="593" spans="1:9" x14ac:dyDescent="0.25">
      <c r="A593" s="7" t="s">
        <v>624</v>
      </c>
      <c r="B593" s="7">
        <v>1993</v>
      </c>
      <c r="C593" s="7" t="s">
        <v>30</v>
      </c>
      <c r="D593" s="7">
        <v>10</v>
      </c>
      <c r="E593" s="7">
        <v>3</v>
      </c>
      <c r="F593" s="7">
        <v>5138.26</v>
      </c>
      <c r="G593" s="7" t="s">
        <v>11</v>
      </c>
      <c r="H593" s="7" t="s">
        <v>11</v>
      </c>
      <c r="I593" s="7" t="s">
        <v>13</v>
      </c>
    </row>
    <row r="594" spans="1:9" x14ac:dyDescent="0.25">
      <c r="A594" s="7" t="s">
        <v>625</v>
      </c>
      <c r="B594" s="7">
        <v>1984</v>
      </c>
      <c r="C594" s="7" t="s">
        <v>35</v>
      </c>
      <c r="D594" s="7">
        <v>22</v>
      </c>
      <c r="E594" s="7">
        <v>3</v>
      </c>
      <c r="F594" s="7">
        <v>5144.18</v>
      </c>
      <c r="G594" s="7" t="s">
        <v>11</v>
      </c>
      <c r="H594" s="7" t="s">
        <v>16</v>
      </c>
      <c r="I594" s="7" t="s">
        <v>13</v>
      </c>
    </row>
    <row r="595" spans="1:9" x14ac:dyDescent="0.25">
      <c r="A595" s="7" t="s">
        <v>626</v>
      </c>
      <c r="B595" s="7">
        <v>1990</v>
      </c>
      <c r="C595" s="7" t="s">
        <v>35</v>
      </c>
      <c r="D595" s="7">
        <v>22</v>
      </c>
      <c r="E595" s="7">
        <v>1</v>
      </c>
      <c r="F595" s="7">
        <v>5148.55</v>
      </c>
      <c r="G595" s="7" t="s">
        <v>11</v>
      </c>
      <c r="H595" s="7" t="s">
        <v>11</v>
      </c>
      <c r="I595" s="7" t="s">
        <v>247</v>
      </c>
    </row>
    <row r="596" spans="1:9" x14ac:dyDescent="0.25">
      <c r="A596" s="7" t="s">
        <v>627</v>
      </c>
      <c r="B596" s="7">
        <v>1990</v>
      </c>
      <c r="C596" s="7" t="s">
        <v>37</v>
      </c>
      <c r="D596" s="7">
        <v>9</v>
      </c>
      <c r="E596" s="7">
        <v>2</v>
      </c>
      <c r="F596" s="7">
        <v>5152.13</v>
      </c>
      <c r="G596" s="7" t="s">
        <v>11</v>
      </c>
      <c r="H596" s="7" t="s">
        <v>11</v>
      </c>
      <c r="I596" s="7" t="s">
        <v>42</v>
      </c>
    </row>
    <row r="597" spans="1:9" x14ac:dyDescent="0.25">
      <c r="A597" s="7" t="s">
        <v>628</v>
      </c>
      <c r="B597" s="7">
        <v>1991</v>
      </c>
      <c r="C597" s="7" t="s">
        <v>35</v>
      </c>
      <c r="D597" s="7">
        <v>29</v>
      </c>
      <c r="E597" s="7">
        <v>3</v>
      </c>
      <c r="F597" s="7">
        <v>5166.96</v>
      </c>
      <c r="G597" s="7" t="s">
        <v>11</v>
      </c>
      <c r="H597" s="7" t="s">
        <v>11</v>
      </c>
      <c r="I597" s="7" t="s">
        <v>23</v>
      </c>
    </row>
    <row r="598" spans="1:9" x14ac:dyDescent="0.25">
      <c r="A598" s="7" t="s">
        <v>629</v>
      </c>
      <c r="B598" s="7">
        <v>1984</v>
      </c>
      <c r="C598" s="7" t="s">
        <v>37</v>
      </c>
      <c r="D598" s="7">
        <v>16</v>
      </c>
      <c r="E598" s="7">
        <v>3</v>
      </c>
      <c r="F598" s="7">
        <v>5177.12</v>
      </c>
      <c r="G598" s="7" t="s">
        <v>11</v>
      </c>
      <c r="H598" s="7" t="s">
        <v>16</v>
      </c>
      <c r="I598" s="7" t="s">
        <v>13</v>
      </c>
    </row>
    <row r="599" spans="1:9" x14ac:dyDescent="0.25">
      <c r="A599" s="7" t="s">
        <v>630</v>
      </c>
      <c r="B599" s="7">
        <v>1979</v>
      </c>
      <c r="C599" s="7" t="s">
        <v>20</v>
      </c>
      <c r="D599" s="7">
        <v>12</v>
      </c>
      <c r="E599" s="7">
        <v>2</v>
      </c>
      <c r="F599" s="7">
        <v>5195.58</v>
      </c>
      <c r="G599" s="7" t="s">
        <v>11</v>
      </c>
      <c r="H599" s="7" t="s">
        <v>11</v>
      </c>
      <c r="I599" s="7" t="s">
        <v>13</v>
      </c>
    </row>
    <row r="600" spans="1:9" x14ac:dyDescent="0.25">
      <c r="A600" s="7" t="s">
        <v>631</v>
      </c>
      <c r="B600" s="7">
        <v>2004</v>
      </c>
      <c r="C600" s="7" t="s">
        <v>18</v>
      </c>
      <c r="D600" s="7">
        <v>6</v>
      </c>
      <c r="E600" s="7">
        <v>0</v>
      </c>
      <c r="F600" s="7">
        <v>5198.6899999999996</v>
      </c>
      <c r="G600" s="7" t="s">
        <v>11</v>
      </c>
      <c r="H600" s="7" t="s">
        <v>11</v>
      </c>
      <c r="I600" s="7" t="s">
        <v>632</v>
      </c>
    </row>
    <row r="601" spans="1:9" x14ac:dyDescent="0.25">
      <c r="A601" s="7" t="s">
        <v>633</v>
      </c>
      <c r="B601" s="7">
        <v>1983</v>
      </c>
      <c r="C601" s="7" t="s">
        <v>37</v>
      </c>
      <c r="D601" s="7">
        <v>24</v>
      </c>
      <c r="E601" s="7">
        <v>3</v>
      </c>
      <c r="F601" s="7">
        <v>5207.97</v>
      </c>
      <c r="G601" s="7" t="s">
        <v>11</v>
      </c>
      <c r="H601" s="7" t="s">
        <v>11</v>
      </c>
      <c r="I601" s="7" t="s">
        <v>23</v>
      </c>
    </row>
    <row r="602" spans="1:9" x14ac:dyDescent="0.25">
      <c r="A602" s="7" t="s">
        <v>634</v>
      </c>
      <c r="B602" s="7">
        <v>1993</v>
      </c>
      <c r="C602" s="7" t="s">
        <v>18</v>
      </c>
      <c r="D602" s="7">
        <v>17</v>
      </c>
      <c r="E602" s="7">
        <v>3</v>
      </c>
      <c r="F602" s="7">
        <v>5209.58</v>
      </c>
      <c r="G602" s="7" t="s">
        <v>12</v>
      </c>
      <c r="H602" s="7" t="s">
        <v>12</v>
      </c>
      <c r="I602" s="7" t="s">
        <v>356</v>
      </c>
    </row>
    <row r="603" spans="1:9" x14ac:dyDescent="0.25">
      <c r="A603" s="7" t="s">
        <v>635</v>
      </c>
      <c r="B603" s="7">
        <v>1999</v>
      </c>
      <c r="C603" s="7" t="s">
        <v>30</v>
      </c>
      <c r="D603" s="7">
        <v>1</v>
      </c>
      <c r="E603" s="7">
        <v>0</v>
      </c>
      <c r="F603" s="7">
        <v>5213.22</v>
      </c>
      <c r="G603" s="7" t="s">
        <v>11</v>
      </c>
      <c r="H603" s="7" t="s">
        <v>16</v>
      </c>
      <c r="I603" s="7" t="s">
        <v>23</v>
      </c>
    </row>
    <row r="604" spans="1:9" x14ac:dyDescent="0.25">
      <c r="A604" s="7" t="s">
        <v>636</v>
      </c>
      <c r="B604" s="7">
        <v>1995</v>
      </c>
      <c r="C604" s="7" t="s">
        <v>18</v>
      </c>
      <c r="D604" s="7">
        <v>6</v>
      </c>
      <c r="E604" s="7">
        <v>0</v>
      </c>
      <c r="F604" s="7">
        <v>5216.4799999999996</v>
      </c>
      <c r="G604" s="7" t="s">
        <v>11</v>
      </c>
      <c r="H604" s="7" t="s">
        <v>11</v>
      </c>
      <c r="I604" s="7" t="s">
        <v>200</v>
      </c>
    </row>
    <row r="605" spans="1:9" x14ac:dyDescent="0.25">
      <c r="A605" s="7" t="s">
        <v>637</v>
      </c>
      <c r="B605" s="7">
        <v>1987</v>
      </c>
      <c r="C605" s="7" t="s">
        <v>18</v>
      </c>
      <c r="D605" s="7">
        <v>29</v>
      </c>
      <c r="E605" s="7">
        <v>0</v>
      </c>
      <c r="F605" s="7">
        <v>5227.99</v>
      </c>
      <c r="G605" s="7" t="s">
        <v>11</v>
      </c>
      <c r="H605" s="7" t="s">
        <v>16</v>
      </c>
      <c r="I605" s="7" t="s">
        <v>247</v>
      </c>
    </row>
    <row r="606" spans="1:9" x14ac:dyDescent="0.25">
      <c r="A606" s="7" t="s">
        <v>638</v>
      </c>
      <c r="B606" s="7">
        <v>1987</v>
      </c>
      <c r="C606" s="7" t="s">
        <v>30</v>
      </c>
      <c r="D606" s="7">
        <v>26</v>
      </c>
      <c r="E606" s="7">
        <v>1</v>
      </c>
      <c r="F606" s="7">
        <v>5240.7700000000004</v>
      </c>
      <c r="G606" s="7" t="s">
        <v>11</v>
      </c>
      <c r="H606" s="7" t="s">
        <v>11</v>
      </c>
      <c r="I606" s="7" t="s">
        <v>42</v>
      </c>
    </row>
    <row r="607" spans="1:9" x14ac:dyDescent="0.25">
      <c r="A607" s="7" t="s">
        <v>639</v>
      </c>
      <c r="B607" s="7">
        <v>1987</v>
      </c>
      <c r="C607" s="7" t="s">
        <v>10</v>
      </c>
      <c r="D607" s="7">
        <v>5</v>
      </c>
      <c r="E607" s="7">
        <v>1</v>
      </c>
      <c r="F607" s="7">
        <v>5245.23</v>
      </c>
      <c r="G607" s="7" t="s">
        <v>11</v>
      </c>
      <c r="H607" s="7" t="s">
        <v>11</v>
      </c>
      <c r="I607" s="7" t="s">
        <v>13</v>
      </c>
    </row>
    <row r="608" spans="1:9" x14ac:dyDescent="0.25">
      <c r="A608" s="7" t="s">
        <v>640</v>
      </c>
      <c r="B608" s="7">
        <v>1987</v>
      </c>
      <c r="C608" s="7" t="s">
        <v>20</v>
      </c>
      <c r="D608" s="7">
        <v>9</v>
      </c>
      <c r="E608" s="7">
        <v>1</v>
      </c>
      <c r="F608" s="7">
        <v>5246.05</v>
      </c>
      <c r="G608" s="7" t="s">
        <v>11</v>
      </c>
      <c r="H608" s="7" t="s">
        <v>12</v>
      </c>
      <c r="I608" s="7" t="s">
        <v>42</v>
      </c>
    </row>
    <row r="609" spans="1:9" x14ac:dyDescent="0.25">
      <c r="A609" s="7" t="s">
        <v>641</v>
      </c>
      <c r="B609" s="7">
        <v>1990</v>
      </c>
      <c r="C609" s="7" t="s">
        <v>10</v>
      </c>
      <c r="D609" s="7">
        <v>6</v>
      </c>
      <c r="E609" s="7">
        <v>3</v>
      </c>
      <c r="F609" s="7">
        <v>5253.52</v>
      </c>
      <c r="G609" s="7" t="s">
        <v>12</v>
      </c>
      <c r="H609" s="7" t="s">
        <v>12</v>
      </c>
      <c r="I609" s="7" t="s">
        <v>42</v>
      </c>
    </row>
    <row r="610" spans="1:9" x14ac:dyDescent="0.25">
      <c r="A610" s="7" t="s">
        <v>642</v>
      </c>
      <c r="B610" s="7">
        <v>1989</v>
      </c>
      <c r="C610" s="7" t="s">
        <v>15</v>
      </c>
      <c r="D610" s="7">
        <v>25</v>
      </c>
      <c r="E610" s="7">
        <v>2</v>
      </c>
      <c r="F610" s="7">
        <v>5257.51</v>
      </c>
      <c r="G610" s="7" t="s">
        <v>11</v>
      </c>
      <c r="H610" s="7" t="s">
        <v>11</v>
      </c>
      <c r="I610" s="7" t="s">
        <v>23</v>
      </c>
    </row>
    <row r="611" spans="1:9" x14ac:dyDescent="0.25">
      <c r="A611" s="7" t="s">
        <v>643</v>
      </c>
      <c r="B611" s="7">
        <v>1989</v>
      </c>
      <c r="C611" s="7" t="s">
        <v>10</v>
      </c>
      <c r="D611" s="7">
        <v>19</v>
      </c>
      <c r="E611" s="7">
        <v>2</v>
      </c>
      <c r="F611" s="7">
        <v>5261.47</v>
      </c>
      <c r="G611" s="7" t="s">
        <v>11</v>
      </c>
      <c r="H611" s="7" t="s">
        <v>11</v>
      </c>
      <c r="I611" s="7" t="s">
        <v>23</v>
      </c>
    </row>
    <row r="612" spans="1:9" x14ac:dyDescent="0.25">
      <c r="A612" s="7" t="s">
        <v>644</v>
      </c>
      <c r="B612" s="7">
        <v>1986</v>
      </c>
      <c r="C612" s="7" t="s">
        <v>37</v>
      </c>
      <c r="D612" s="7">
        <v>25</v>
      </c>
      <c r="E612" s="7">
        <v>0</v>
      </c>
      <c r="F612" s="7">
        <v>5266.37</v>
      </c>
      <c r="G612" s="7" t="s">
        <v>11</v>
      </c>
      <c r="H612" s="7" t="s">
        <v>11</v>
      </c>
      <c r="I612" s="7" t="s">
        <v>23</v>
      </c>
    </row>
    <row r="613" spans="1:9" x14ac:dyDescent="0.25">
      <c r="A613" s="7" t="s">
        <v>645</v>
      </c>
      <c r="B613" s="7">
        <v>1986</v>
      </c>
      <c r="C613" s="7" t="s">
        <v>20</v>
      </c>
      <c r="D613" s="7">
        <v>20</v>
      </c>
      <c r="E613" s="7">
        <v>0</v>
      </c>
      <c r="F613" s="7">
        <v>5267.82</v>
      </c>
      <c r="G613" s="7" t="s">
        <v>11</v>
      </c>
      <c r="H613" s="7" t="s">
        <v>11</v>
      </c>
      <c r="I613" s="7" t="s">
        <v>23</v>
      </c>
    </row>
    <row r="614" spans="1:9" x14ac:dyDescent="0.25">
      <c r="A614" s="7" t="s">
        <v>646</v>
      </c>
      <c r="B614" s="7">
        <v>1986</v>
      </c>
      <c r="C614" s="7" t="s">
        <v>37</v>
      </c>
      <c r="D614" s="7">
        <v>20</v>
      </c>
      <c r="E614" s="7">
        <v>0</v>
      </c>
      <c r="F614" s="7">
        <v>5272.18</v>
      </c>
      <c r="G614" s="7" t="s">
        <v>11</v>
      </c>
      <c r="H614" s="7" t="s">
        <v>12</v>
      </c>
      <c r="I614" s="7" t="s">
        <v>23</v>
      </c>
    </row>
    <row r="615" spans="1:9" x14ac:dyDescent="0.25">
      <c r="A615" s="7" t="s">
        <v>647</v>
      </c>
      <c r="B615" s="7">
        <v>1987</v>
      </c>
      <c r="C615" s="7" t="s">
        <v>20</v>
      </c>
      <c r="D615" s="7">
        <v>1</v>
      </c>
      <c r="E615" s="7">
        <v>3</v>
      </c>
      <c r="F615" s="7">
        <v>5275.86</v>
      </c>
      <c r="G615" s="7" t="s">
        <v>11</v>
      </c>
      <c r="H615" s="7" t="s">
        <v>11</v>
      </c>
      <c r="I615" s="7" t="s">
        <v>13</v>
      </c>
    </row>
    <row r="616" spans="1:9" x14ac:dyDescent="0.25">
      <c r="A616" s="7" t="s">
        <v>648</v>
      </c>
      <c r="B616" s="7">
        <v>1974</v>
      </c>
      <c r="C616" s="7" t="s">
        <v>15</v>
      </c>
      <c r="D616" s="7">
        <v>12</v>
      </c>
      <c r="E616" s="7">
        <v>0</v>
      </c>
      <c r="F616" s="7">
        <v>5291.71</v>
      </c>
      <c r="G616" s="7" t="s">
        <v>11</v>
      </c>
      <c r="H616" s="7" t="s">
        <v>11</v>
      </c>
      <c r="I616" s="7" t="s">
        <v>23</v>
      </c>
    </row>
    <row r="617" spans="1:9" x14ac:dyDescent="0.25">
      <c r="A617" s="7" t="s">
        <v>649</v>
      </c>
      <c r="B617" s="7">
        <v>2004</v>
      </c>
      <c r="C617" s="7" t="s">
        <v>35</v>
      </c>
      <c r="D617" s="7">
        <v>22</v>
      </c>
      <c r="E617" s="7">
        <v>0</v>
      </c>
      <c r="F617" s="7">
        <v>5293.67</v>
      </c>
      <c r="G617" s="7" t="s">
        <v>11</v>
      </c>
      <c r="H617" s="7" t="s">
        <v>11</v>
      </c>
      <c r="I617" s="7" t="s">
        <v>632</v>
      </c>
    </row>
    <row r="618" spans="1:9" x14ac:dyDescent="0.25">
      <c r="A618" s="7" t="s">
        <v>650</v>
      </c>
      <c r="B618" s="7">
        <v>2000</v>
      </c>
      <c r="C618" s="7" t="s">
        <v>20</v>
      </c>
      <c r="D618" s="7">
        <v>9</v>
      </c>
      <c r="E618" s="7">
        <v>0</v>
      </c>
      <c r="F618" s="7">
        <v>5306.7</v>
      </c>
      <c r="G618" s="7" t="s">
        <v>11</v>
      </c>
      <c r="H618" s="7" t="s">
        <v>12</v>
      </c>
      <c r="I618" s="7" t="s">
        <v>23</v>
      </c>
    </row>
    <row r="619" spans="1:9" x14ac:dyDescent="0.25">
      <c r="A619" s="7" t="s">
        <v>651</v>
      </c>
      <c r="B619" s="7">
        <v>1994</v>
      </c>
      <c r="C619" s="7" t="s">
        <v>15</v>
      </c>
      <c r="D619" s="7">
        <v>13</v>
      </c>
      <c r="E619" s="7">
        <v>3</v>
      </c>
      <c r="F619" s="7">
        <v>5312.17</v>
      </c>
      <c r="G619" s="7" t="s">
        <v>11</v>
      </c>
      <c r="H619" s="7" t="s">
        <v>11</v>
      </c>
      <c r="I619" s="7" t="s">
        <v>23</v>
      </c>
    </row>
    <row r="620" spans="1:9" x14ac:dyDescent="0.25">
      <c r="A620" s="7" t="s">
        <v>652</v>
      </c>
      <c r="B620" s="7">
        <v>1974</v>
      </c>
      <c r="C620" s="7" t="s">
        <v>20</v>
      </c>
      <c r="D620" s="7">
        <v>2</v>
      </c>
      <c r="E620" s="7">
        <v>0</v>
      </c>
      <c r="F620" s="7">
        <v>5322.24</v>
      </c>
      <c r="G620" s="7" t="s">
        <v>11</v>
      </c>
      <c r="H620" s="7" t="s">
        <v>16</v>
      </c>
      <c r="I620" s="7" t="s">
        <v>23</v>
      </c>
    </row>
    <row r="621" spans="1:9" x14ac:dyDescent="0.25">
      <c r="A621" s="7" t="s">
        <v>653</v>
      </c>
      <c r="B621" s="7">
        <v>1992</v>
      </c>
      <c r="C621" s="7" t="s">
        <v>18</v>
      </c>
      <c r="D621" s="7">
        <v>18</v>
      </c>
      <c r="E621" s="7">
        <v>3</v>
      </c>
      <c r="F621" s="7">
        <v>5325.65</v>
      </c>
      <c r="G621" s="7" t="s">
        <v>11</v>
      </c>
      <c r="H621" s="7" t="s">
        <v>16</v>
      </c>
      <c r="I621" s="7" t="s">
        <v>42</v>
      </c>
    </row>
    <row r="622" spans="1:9" x14ac:dyDescent="0.25">
      <c r="A622" s="7" t="s">
        <v>654</v>
      </c>
      <c r="B622" s="7">
        <v>1991</v>
      </c>
      <c r="C622" s="7" t="s">
        <v>35</v>
      </c>
      <c r="D622" s="7">
        <v>28</v>
      </c>
      <c r="E622" s="7">
        <v>2</v>
      </c>
      <c r="F622" s="7">
        <v>5327.4</v>
      </c>
      <c r="G622" s="7" t="s">
        <v>11</v>
      </c>
      <c r="H622" s="7" t="s">
        <v>16</v>
      </c>
      <c r="I622" s="7" t="s">
        <v>23</v>
      </c>
    </row>
    <row r="623" spans="1:9" x14ac:dyDescent="0.25">
      <c r="A623" s="7" t="s">
        <v>655</v>
      </c>
      <c r="B623" s="7">
        <v>1972</v>
      </c>
      <c r="C623" s="7" t="s">
        <v>30</v>
      </c>
      <c r="D623" s="7">
        <v>15</v>
      </c>
      <c r="E623" s="7">
        <v>0</v>
      </c>
      <c r="F623" s="7">
        <v>5344.81</v>
      </c>
      <c r="G623" s="7" t="s">
        <v>11</v>
      </c>
      <c r="H623" s="7" t="s">
        <v>12</v>
      </c>
      <c r="I623" s="7" t="s">
        <v>13</v>
      </c>
    </row>
    <row r="624" spans="1:9" x14ac:dyDescent="0.25">
      <c r="A624" s="7" t="s">
        <v>656</v>
      </c>
      <c r="B624" s="7">
        <v>1989</v>
      </c>
      <c r="C624" s="7" t="s">
        <v>15</v>
      </c>
      <c r="D624" s="7">
        <v>7</v>
      </c>
      <c r="E624" s="7">
        <v>1</v>
      </c>
      <c r="F624" s="7">
        <v>5354.07</v>
      </c>
      <c r="G624" s="7" t="s">
        <v>11</v>
      </c>
      <c r="H624" s="7" t="s">
        <v>12</v>
      </c>
      <c r="I624" s="7" t="s">
        <v>247</v>
      </c>
    </row>
    <row r="625" spans="1:9" x14ac:dyDescent="0.25">
      <c r="A625" s="7" t="s">
        <v>657</v>
      </c>
      <c r="B625" s="7">
        <v>1994</v>
      </c>
      <c r="C625" s="7" t="s">
        <v>30</v>
      </c>
      <c r="D625" s="7">
        <v>7</v>
      </c>
      <c r="E625" s="7">
        <v>0</v>
      </c>
      <c r="F625" s="7">
        <v>5364.66</v>
      </c>
      <c r="G625" s="7" t="s">
        <v>11</v>
      </c>
      <c r="H625" s="7" t="s">
        <v>16</v>
      </c>
      <c r="I625" s="7" t="s">
        <v>42</v>
      </c>
    </row>
    <row r="626" spans="1:9" x14ac:dyDescent="0.25">
      <c r="A626" s="7" t="s">
        <v>658</v>
      </c>
      <c r="B626" s="7">
        <v>1986</v>
      </c>
      <c r="C626" s="7" t="s">
        <v>18</v>
      </c>
      <c r="D626" s="7">
        <v>1</v>
      </c>
      <c r="E626" s="7">
        <v>1</v>
      </c>
      <c r="F626" s="7">
        <v>5373.36</v>
      </c>
      <c r="G626" s="7" t="s">
        <v>11</v>
      </c>
      <c r="H626" s="7" t="s">
        <v>11</v>
      </c>
      <c r="I626" s="7" t="s">
        <v>23</v>
      </c>
    </row>
    <row r="627" spans="1:9" x14ac:dyDescent="0.25">
      <c r="A627" s="7" t="s">
        <v>659</v>
      </c>
      <c r="B627" s="7">
        <v>1989</v>
      </c>
      <c r="C627" s="7" t="s">
        <v>15</v>
      </c>
      <c r="D627" s="7">
        <v>18</v>
      </c>
      <c r="E627" s="7">
        <v>2</v>
      </c>
      <c r="F627" s="7">
        <v>5375.04</v>
      </c>
      <c r="G627" s="7" t="s">
        <v>11</v>
      </c>
      <c r="H627" s="7" t="s">
        <v>16</v>
      </c>
      <c r="I627" s="7" t="s">
        <v>42</v>
      </c>
    </row>
    <row r="628" spans="1:9" x14ac:dyDescent="0.25">
      <c r="A628" s="7" t="s">
        <v>660</v>
      </c>
      <c r="B628" s="7">
        <v>1986</v>
      </c>
      <c r="C628" s="7" t="s">
        <v>10</v>
      </c>
      <c r="D628" s="7">
        <v>22</v>
      </c>
      <c r="E628" s="7">
        <v>1</v>
      </c>
      <c r="F628" s="7">
        <v>5377.46</v>
      </c>
      <c r="G628" s="7" t="s">
        <v>11</v>
      </c>
      <c r="H628" s="7" t="s">
        <v>12</v>
      </c>
      <c r="I628" s="7" t="s">
        <v>23</v>
      </c>
    </row>
    <row r="629" spans="1:9" x14ac:dyDescent="0.25">
      <c r="A629" s="7" t="s">
        <v>661</v>
      </c>
      <c r="B629" s="7">
        <v>1984</v>
      </c>
      <c r="C629" s="7" t="s">
        <v>18</v>
      </c>
      <c r="D629" s="7">
        <v>1</v>
      </c>
      <c r="E629" s="7">
        <v>0</v>
      </c>
      <c r="F629" s="7">
        <v>5383.54</v>
      </c>
      <c r="G629" s="7" t="s">
        <v>11</v>
      </c>
      <c r="H629" s="7" t="s">
        <v>12</v>
      </c>
      <c r="I629" s="7" t="s">
        <v>42</v>
      </c>
    </row>
    <row r="630" spans="1:9" x14ac:dyDescent="0.25">
      <c r="A630" s="7" t="s">
        <v>662</v>
      </c>
      <c r="B630" s="7">
        <v>1988</v>
      </c>
      <c r="C630" s="7" t="s">
        <v>35</v>
      </c>
      <c r="D630" s="7">
        <v>8</v>
      </c>
      <c r="E630" s="7">
        <v>1</v>
      </c>
      <c r="F630" s="7">
        <v>5385.34</v>
      </c>
      <c r="G630" s="7" t="s">
        <v>11</v>
      </c>
      <c r="H630" s="7" t="s">
        <v>12</v>
      </c>
      <c r="I630" s="7" t="s">
        <v>23</v>
      </c>
    </row>
    <row r="631" spans="1:9" x14ac:dyDescent="0.25">
      <c r="A631" s="7" t="s">
        <v>663</v>
      </c>
      <c r="B631" s="7">
        <v>1989</v>
      </c>
      <c r="C631" s="7" t="s">
        <v>15</v>
      </c>
      <c r="D631" s="7">
        <v>6</v>
      </c>
      <c r="E631" s="7">
        <v>3</v>
      </c>
      <c r="F631" s="7">
        <v>5396.44</v>
      </c>
      <c r="G631" s="7" t="s">
        <v>11</v>
      </c>
      <c r="H631" s="7" t="s">
        <v>12</v>
      </c>
      <c r="I631" s="7" t="s">
        <v>13</v>
      </c>
    </row>
    <row r="632" spans="1:9" x14ac:dyDescent="0.25">
      <c r="A632" s="7" t="s">
        <v>664</v>
      </c>
      <c r="B632" s="7">
        <v>1984</v>
      </c>
      <c r="C632" s="7" t="s">
        <v>20</v>
      </c>
      <c r="D632" s="7">
        <v>3</v>
      </c>
      <c r="E632" s="7">
        <v>0</v>
      </c>
      <c r="F632" s="7">
        <v>5397.62</v>
      </c>
      <c r="G632" s="7" t="s">
        <v>11</v>
      </c>
      <c r="H632" s="7" t="s">
        <v>11</v>
      </c>
      <c r="I632" s="7" t="s">
        <v>13</v>
      </c>
    </row>
    <row r="633" spans="1:9" x14ac:dyDescent="0.25">
      <c r="A633" s="7" t="s">
        <v>665</v>
      </c>
      <c r="B633" s="7">
        <v>1984</v>
      </c>
      <c r="C633" s="7" t="s">
        <v>35</v>
      </c>
      <c r="D633" s="7">
        <v>1</v>
      </c>
      <c r="E633" s="7">
        <v>0</v>
      </c>
      <c r="F633" s="7">
        <v>5400.98</v>
      </c>
      <c r="G633" s="7" t="s">
        <v>11</v>
      </c>
      <c r="H633" s="7" t="s">
        <v>11</v>
      </c>
      <c r="I633" s="7" t="s">
        <v>13</v>
      </c>
    </row>
    <row r="634" spans="1:9" x14ac:dyDescent="0.25">
      <c r="A634" s="7" t="s">
        <v>666</v>
      </c>
      <c r="B634" s="7">
        <v>1985</v>
      </c>
      <c r="C634" s="7" t="s">
        <v>30</v>
      </c>
      <c r="D634" s="7">
        <v>23</v>
      </c>
      <c r="E634" s="7">
        <v>3</v>
      </c>
      <c r="F634" s="7">
        <v>5402.89</v>
      </c>
      <c r="G634" s="7" t="s">
        <v>11</v>
      </c>
      <c r="H634" s="7" t="s">
        <v>16</v>
      </c>
      <c r="I634" s="7" t="s">
        <v>13</v>
      </c>
    </row>
    <row r="635" spans="1:9" x14ac:dyDescent="0.25">
      <c r="A635" s="7" t="s">
        <v>667</v>
      </c>
      <c r="B635" s="7">
        <v>1975</v>
      </c>
      <c r="C635" s="7" t="s">
        <v>20</v>
      </c>
      <c r="D635" s="7">
        <v>27</v>
      </c>
      <c r="E635" s="7">
        <v>1</v>
      </c>
      <c r="F635" s="7">
        <v>5411.99</v>
      </c>
      <c r="G635" s="7" t="s">
        <v>11</v>
      </c>
      <c r="H635" s="7" t="s">
        <v>12</v>
      </c>
      <c r="I635" s="7" t="s">
        <v>23</v>
      </c>
    </row>
    <row r="636" spans="1:9" x14ac:dyDescent="0.25">
      <c r="A636" s="7" t="s">
        <v>668</v>
      </c>
      <c r="B636" s="7">
        <v>1982</v>
      </c>
      <c r="C636" s="7" t="s">
        <v>20</v>
      </c>
      <c r="D636" s="7">
        <v>27</v>
      </c>
      <c r="E636" s="7">
        <v>0</v>
      </c>
      <c r="F636" s="7">
        <v>5415.66</v>
      </c>
      <c r="G636" s="7" t="s">
        <v>11</v>
      </c>
      <c r="H636" s="7" t="s">
        <v>12</v>
      </c>
      <c r="I636" s="7" t="s">
        <v>13</v>
      </c>
    </row>
    <row r="637" spans="1:9" x14ac:dyDescent="0.25">
      <c r="A637" s="7" t="s">
        <v>669</v>
      </c>
      <c r="B637" s="7">
        <v>1991</v>
      </c>
      <c r="C637" s="7" t="s">
        <v>10</v>
      </c>
      <c r="D637" s="7">
        <v>6</v>
      </c>
      <c r="E637" s="7">
        <v>3</v>
      </c>
      <c r="F637" s="7">
        <v>5425.02</v>
      </c>
      <c r="G637" s="7" t="s">
        <v>11</v>
      </c>
      <c r="H637" s="7" t="s">
        <v>16</v>
      </c>
      <c r="I637" s="7" t="s">
        <v>23</v>
      </c>
    </row>
    <row r="638" spans="1:9" x14ac:dyDescent="0.25">
      <c r="A638" s="7" t="s">
        <v>670</v>
      </c>
      <c r="B638" s="7">
        <v>1992</v>
      </c>
      <c r="C638" s="7" t="s">
        <v>20</v>
      </c>
      <c r="D638" s="7">
        <v>17</v>
      </c>
      <c r="E638" s="7">
        <v>3</v>
      </c>
      <c r="F638" s="7">
        <v>5428.73</v>
      </c>
      <c r="G638" s="7" t="s">
        <v>12</v>
      </c>
      <c r="H638" s="7" t="s">
        <v>16</v>
      </c>
      <c r="I638" s="7" t="s">
        <v>356</v>
      </c>
    </row>
    <row r="639" spans="1:9" x14ac:dyDescent="0.25">
      <c r="A639" s="7" t="s">
        <v>671</v>
      </c>
      <c r="B639" s="7">
        <v>1978</v>
      </c>
      <c r="C639" s="7" t="s">
        <v>18</v>
      </c>
      <c r="D639" s="7">
        <v>8</v>
      </c>
      <c r="E639" s="7">
        <v>2</v>
      </c>
      <c r="F639" s="7">
        <v>5428.98</v>
      </c>
      <c r="G639" s="7" t="s">
        <v>11</v>
      </c>
      <c r="H639" s="7" t="s">
        <v>11</v>
      </c>
      <c r="I639" s="7" t="s">
        <v>23</v>
      </c>
    </row>
    <row r="640" spans="1:9" x14ac:dyDescent="0.25">
      <c r="A640" s="7" t="s">
        <v>672</v>
      </c>
      <c r="B640" s="7">
        <v>1982</v>
      </c>
      <c r="C640" s="7" t="s">
        <v>35</v>
      </c>
      <c r="D640" s="7">
        <v>25</v>
      </c>
      <c r="E640" s="7">
        <v>0</v>
      </c>
      <c r="F640" s="7">
        <v>5438.75</v>
      </c>
      <c r="G640" s="7" t="s">
        <v>12</v>
      </c>
      <c r="H640" s="7" t="s">
        <v>11</v>
      </c>
      <c r="I640" s="7" t="s">
        <v>13</v>
      </c>
    </row>
    <row r="641" spans="1:9" x14ac:dyDescent="0.25">
      <c r="A641" s="7" t="s">
        <v>673</v>
      </c>
      <c r="B641" s="7">
        <v>1986</v>
      </c>
      <c r="C641" s="7" t="s">
        <v>30</v>
      </c>
      <c r="D641" s="7">
        <v>25</v>
      </c>
      <c r="E641" s="7">
        <v>0</v>
      </c>
      <c r="F641" s="7">
        <v>5458.05</v>
      </c>
      <c r="G641" s="7" t="s">
        <v>11</v>
      </c>
      <c r="H641" s="7" t="s">
        <v>11</v>
      </c>
      <c r="I641" s="7" t="s">
        <v>247</v>
      </c>
    </row>
    <row r="642" spans="1:9" x14ac:dyDescent="0.25">
      <c r="A642" s="7" t="s">
        <v>674</v>
      </c>
      <c r="B642" s="7">
        <v>1973</v>
      </c>
      <c r="C642" s="7" t="s">
        <v>37</v>
      </c>
      <c r="D642" s="7">
        <v>24</v>
      </c>
      <c r="E642" s="7">
        <v>0</v>
      </c>
      <c r="F642" s="7">
        <v>5466.88</v>
      </c>
      <c r="G642" s="7" t="s">
        <v>11</v>
      </c>
      <c r="H642" s="7" t="s">
        <v>11</v>
      </c>
      <c r="I642" s="7" t="s">
        <v>13</v>
      </c>
    </row>
    <row r="643" spans="1:9" x14ac:dyDescent="0.25">
      <c r="A643" s="7" t="s">
        <v>675</v>
      </c>
      <c r="B643" s="7">
        <v>1986</v>
      </c>
      <c r="C643" s="7" t="s">
        <v>30</v>
      </c>
      <c r="D643" s="7">
        <v>2</v>
      </c>
      <c r="E643" s="7">
        <v>0</v>
      </c>
      <c r="F643" s="7">
        <v>5469.01</v>
      </c>
      <c r="G643" s="7" t="s">
        <v>11</v>
      </c>
      <c r="H643" s="7" t="s">
        <v>11</v>
      </c>
      <c r="I643" s="7" t="s">
        <v>247</v>
      </c>
    </row>
    <row r="644" spans="1:9" x14ac:dyDescent="0.25">
      <c r="A644" s="7" t="s">
        <v>676</v>
      </c>
      <c r="B644" s="7">
        <v>1986</v>
      </c>
      <c r="C644" s="7" t="s">
        <v>10</v>
      </c>
      <c r="D644" s="7">
        <v>12</v>
      </c>
      <c r="E644" s="7">
        <v>1</v>
      </c>
      <c r="F644" s="7">
        <v>5472.45</v>
      </c>
      <c r="G644" s="7" t="s">
        <v>11</v>
      </c>
      <c r="H644" s="7" t="s">
        <v>12</v>
      </c>
      <c r="I644" s="7" t="s">
        <v>42</v>
      </c>
    </row>
    <row r="645" spans="1:9" x14ac:dyDescent="0.25">
      <c r="A645" s="7" t="s">
        <v>677</v>
      </c>
      <c r="B645" s="7">
        <v>1986</v>
      </c>
      <c r="C645" s="7" t="s">
        <v>20</v>
      </c>
      <c r="D645" s="7">
        <v>30</v>
      </c>
      <c r="E645" s="7">
        <v>1</v>
      </c>
      <c r="F645" s="7">
        <v>5478.04</v>
      </c>
      <c r="G645" s="7" t="s">
        <v>11</v>
      </c>
      <c r="H645" s="7" t="s">
        <v>12</v>
      </c>
      <c r="I645" s="7" t="s">
        <v>13</v>
      </c>
    </row>
    <row r="646" spans="1:9" x14ac:dyDescent="0.25">
      <c r="A646" s="7" t="s">
        <v>678</v>
      </c>
      <c r="B646" s="7">
        <v>1984</v>
      </c>
      <c r="C646" s="7" t="s">
        <v>35</v>
      </c>
      <c r="D646" s="7">
        <v>26</v>
      </c>
      <c r="E646" s="7">
        <v>1</v>
      </c>
      <c r="F646" s="7">
        <v>5484.47</v>
      </c>
      <c r="G646" s="7" t="s">
        <v>11</v>
      </c>
      <c r="H646" s="7" t="s">
        <v>11</v>
      </c>
      <c r="I646" s="7" t="s">
        <v>13</v>
      </c>
    </row>
    <row r="647" spans="1:9" x14ac:dyDescent="0.25">
      <c r="A647" s="7" t="s">
        <v>679</v>
      </c>
      <c r="B647" s="7">
        <v>1984</v>
      </c>
      <c r="C647" s="7" t="s">
        <v>35</v>
      </c>
      <c r="D647" s="7">
        <v>17</v>
      </c>
      <c r="E647" s="7">
        <v>1</v>
      </c>
      <c r="F647" s="7">
        <v>5488.26</v>
      </c>
      <c r="G647" s="7" t="s">
        <v>11</v>
      </c>
      <c r="H647" s="7" t="s">
        <v>12</v>
      </c>
      <c r="I647" s="7" t="s">
        <v>42</v>
      </c>
    </row>
    <row r="648" spans="1:9" x14ac:dyDescent="0.25">
      <c r="A648" s="7" t="s">
        <v>680</v>
      </c>
      <c r="B648" s="7">
        <v>1988</v>
      </c>
      <c r="C648" s="7" t="s">
        <v>10</v>
      </c>
      <c r="D648" s="7">
        <v>29</v>
      </c>
      <c r="E648" s="7">
        <v>3</v>
      </c>
      <c r="F648" s="7">
        <v>5503.36</v>
      </c>
      <c r="G648" s="7" t="s">
        <v>11</v>
      </c>
      <c r="H648" s="7" t="s">
        <v>11</v>
      </c>
      <c r="I648" s="7" t="s">
        <v>23</v>
      </c>
    </row>
    <row r="649" spans="1:9" x14ac:dyDescent="0.25">
      <c r="A649" s="7" t="s">
        <v>681</v>
      </c>
      <c r="B649" s="7">
        <v>1981</v>
      </c>
      <c r="C649" s="7" t="s">
        <v>15</v>
      </c>
      <c r="D649" s="7">
        <v>7</v>
      </c>
      <c r="E649" s="7">
        <v>1</v>
      </c>
      <c r="F649" s="7">
        <v>5539.4</v>
      </c>
      <c r="G649" s="7" t="s">
        <v>11</v>
      </c>
      <c r="H649" s="7" t="s">
        <v>11</v>
      </c>
      <c r="I649" s="7" t="s">
        <v>13</v>
      </c>
    </row>
    <row r="650" spans="1:9" x14ac:dyDescent="0.25">
      <c r="A650" s="7" t="s">
        <v>682</v>
      </c>
      <c r="B650" s="7">
        <v>1980</v>
      </c>
      <c r="C650" s="7" t="s">
        <v>30</v>
      </c>
      <c r="D650" s="7">
        <v>7</v>
      </c>
      <c r="E650" s="7">
        <v>2</v>
      </c>
      <c r="F650" s="7">
        <v>5540.35</v>
      </c>
      <c r="G650" s="7" t="s">
        <v>11</v>
      </c>
      <c r="H650" s="7" t="s">
        <v>11</v>
      </c>
      <c r="I650" s="7" t="s">
        <v>23</v>
      </c>
    </row>
    <row r="651" spans="1:9" x14ac:dyDescent="0.25">
      <c r="A651" s="7" t="s">
        <v>683</v>
      </c>
      <c r="B651" s="7">
        <v>1999</v>
      </c>
      <c r="C651" s="7" t="s">
        <v>20</v>
      </c>
      <c r="D651" s="7">
        <v>22</v>
      </c>
      <c r="E651" s="7">
        <v>0</v>
      </c>
      <c r="F651" s="7">
        <v>5552.61</v>
      </c>
      <c r="G651" s="7" t="s">
        <v>11</v>
      </c>
      <c r="H651" s="7" t="s">
        <v>12</v>
      </c>
      <c r="I651" s="7" t="s">
        <v>535</v>
      </c>
    </row>
    <row r="652" spans="1:9" x14ac:dyDescent="0.25">
      <c r="A652" s="7" t="s">
        <v>684</v>
      </c>
      <c r="B652" s="7">
        <v>1974</v>
      </c>
      <c r="C652" s="7" t="s">
        <v>20</v>
      </c>
      <c r="D652" s="7">
        <v>18</v>
      </c>
      <c r="E652" s="7">
        <v>0</v>
      </c>
      <c r="F652" s="7">
        <v>5576.35</v>
      </c>
      <c r="G652" s="7" t="s">
        <v>11</v>
      </c>
      <c r="H652" s="7" t="s">
        <v>12</v>
      </c>
      <c r="I652" s="7" t="s">
        <v>13</v>
      </c>
    </row>
    <row r="653" spans="1:9" x14ac:dyDescent="0.25">
      <c r="A653" s="7" t="s">
        <v>685</v>
      </c>
      <c r="B653" s="7">
        <v>1985</v>
      </c>
      <c r="C653" s="7" t="s">
        <v>20</v>
      </c>
      <c r="D653" s="7">
        <v>5</v>
      </c>
      <c r="E653" s="7">
        <v>3</v>
      </c>
      <c r="F653" s="7">
        <v>5582.95</v>
      </c>
      <c r="G653" s="7" t="s">
        <v>11</v>
      </c>
      <c r="H653" s="7" t="s">
        <v>16</v>
      </c>
      <c r="I653" s="7" t="s">
        <v>23</v>
      </c>
    </row>
    <row r="654" spans="1:9" x14ac:dyDescent="0.25">
      <c r="A654" s="7" t="s">
        <v>686</v>
      </c>
      <c r="B654" s="7">
        <v>1986</v>
      </c>
      <c r="C654" s="7" t="s">
        <v>15</v>
      </c>
      <c r="D654" s="7">
        <v>21</v>
      </c>
      <c r="E654" s="7">
        <v>2</v>
      </c>
      <c r="F654" s="7">
        <v>5584.31</v>
      </c>
      <c r="G654" s="7" t="s">
        <v>12</v>
      </c>
      <c r="H654" s="7" t="s">
        <v>16</v>
      </c>
      <c r="I654" s="7" t="s">
        <v>13</v>
      </c>
    </row>
    <row r="655" spans="1:9" x14ac:dyDescent="0.25">
      <c r="A655" s="7" t="s">
        <v>687</v>
      </c>
      <c r="B655" s="7">
        <v>1983</v>
      </c>
      <c r="C655" s="7" t="s">
        <v>37</v>
      </c>
      <c r="D655" s="7">
        <v>3</v>
      </c>
      <c r="E655" s="7">
        <v>3</v>
      </c>
      <c r="F655" s="7">
        <v>5587.59</v>
      </c>
      <c r="G655" s="7" t="s">
        <v>11</v>
      </c>
      <c r="H655" s="7" t="s">
        <v>16</v>
      </c>
      <c r="I655" s="7" t="s">
        <v>13</v>
      </c>
    </row>
    <row r="656" spans="1:9" x14ac:dyDescent="0.25">
      <c r="A656" s="7" t="s">
        <v>688</v>
      </c>
      <c r="B656" s="7">
        <v>1988</v>
      </c>
      <c r="C656" s="7" t="s">
        <v>15</v>
      </c>
      <c r="D656" s="7">
        <v>18</v>
      </c>
      <c r="E656" s="7">
        <v>1</v>
      </c>
      <c r="F656" s="7">
        <v>5594.85</v>
      </c>
      <c r="G656" s="7" t="s">
        <v>11</v>
      </c>
      <c r="H656" s="7" t="s">
        <v>12</v>
      </c>
      <c r="I656" s="7" t="s">
        <v>247</v>
      </c>
    </row>
    <row r="657" spans="1:9" x14ac:dyDescent="0.25">
      <c r="A657" s="7" t="s">
        <v>689</v>
      </c>
      <c r="B657" s="7">
        <v>1978</v>
      </c>
      <c r="C657" s="7" t="s">
        <v>20</v>
      </c>
      <c r="D657" s="7">
        <v>11</v>
      </c>
      <c r="E657" s="7">
        <v>2</v>
      </c>
      <c r="F657" s="7">
        <v>5612.83</v>
      </c>
      <c r="G657" s="7" t="s">
        <v>11</v>
      </c>
      <c r="H657" s="7" t="s">
        <v>12</v>
      </c>
      <c r="I657" s="7" t="s">
        <v>13</v>
      </c>
    </row>
    <row r="658" spans="1:9" x14ac:dyDescent="0.25">
      <c r="A658" s="7" t="s">
        <v>690</v>
      </c>
      <c r="B658" s="7">
        <v>1994</v>
      </c>
      <c r="C658" s="7" t="s">
        <v>15</v>
      </c>
      <c r="D658" s="7">
        <v>15</v>
      </c>
      <c r="E658" s="7">
        <v>5</v>
      </c>
      <c r="F658" s="7">
        <v>5615.37</v>
      </c>
      <c r="G658" s="7" t="s">
        <v>11</v>
      </c>
      <c r="H658" s="7" t="s">
        <v>12</v>
      </c>
      <c r="I658" s="7" t="s">
        <v>42</v>
      </c>
    </row>
    <row r="659" spans="1:9" x14ac:dyDescent="0.25">
      <c r="A659" s="7" t="s">
        <v>691</v>
      </c>
      <c r="B659" s="7">
        <v>1987</v>
      </c>
      <c r="C659" s="7" t="s">
        <v>30</v>
      </c>
      <c r="D659" s="7">
        <v>9</v>
      </c>
      <c r="E659" s="7">
        <v>1</v>
      </c>
      <c r="F659" s="7">
        <v>5630.46</v>
      </c>
      <c r="G659" s="7" t="s">
        <v>11</v>
      </c>
      <c r="H659" s="7" t="s">
        <v>12</v>
      </c>
      <c r="I659" s="7" t="s">
        <v>23</v>
      </c>
    </row>
    <row r="660" spans="1:9" x14ac:dyDescent="0.25">
      <c r="A660" s="7" t="s">
        <v>692</v>
      </c>
      <c r="B660" s="7">
        <v>1983</v>
      </c>
      <c r="C660" s="7" t="s">
        <v>18</v>
      </c>
      <c r="D660" s="7">
        <v>8</v>
      </c>
      <c r="E660" s="7">
        <v>0</v>
      </c>
      <c r="F660" s="7">
        <v>5649.72</v>
      </c>
      <c r="G660" s="7" t="s">
        <v>11</v>
      </c>
      <c r="H660" s="7" t="s">
        <v>12</v>
      </c>
      <c r="I660" s="7" t="s">
        <v>42</v>
      </c>
    </row>
    <row r="661" spans="1:9" x14ac:dyDescent="0.25">
      <c r="A661" s="7" t="s">
        <v>693</v>
      </c>
      <c r="B661" s="7">
        <v>1978</v>
      </c>
      <c r="C661" s="7" t="s">
        <v>20</v>
      </c>
      <c r="D661" s="7">
        <v>27</v>
      </c>
      <c r="E661" s="7">
        <v>2</v>
      </c>
      <c r="F661" s="7">
        <v>5650.14</v>
      </c>
      <c r="G661" s="7" t="s">
        <v>11</v>
      </c>
      <c r="H661" s="7" t="s">
        <v>16</v>
      </c>
      <c r="I661" s="7" t="s">
        <v>13</v>
      </c>
    </row>
    <row r="662" spans="1:9" x14ac:dyDescent="0.25">
      <c r="A662" s="7" t="s">
        <v>694</v>
      </c>
      <c r="B662" s="7">
        <v>1983</v>
      </c>
      <c r="C662" s="7" t="s">
        <v>20</v>
      </c>
      <c r="D662" s="7">
        <v>3</v>
      </c>
      <c r="E662" s="7">
        <v>0</v>
      </c>
      <c r="F662" s="7">
        <v>5662.23</v>
      </c>
      <c r="G662" s="7" t="s">
        <v>11</v>
      </c>
      <c r="H662" s="7" t="s">
        <v>16</v>
      </c>
      <c r="I662" s="7" t="s">
        <v>13</v>
      </c>
    </row>
    <row r="663" spans="1:9" x14ac:dyDescent="0.25">
      <c r="A663" s="7" t="s">
        <v>695</v>
      </c>
      <c r="B663" s="7">
        <v>1984</v>
      </c>
      <c r="C663" s="7" t="s">
        <v>35</v>
      </c>
      <c r="D663" s="7">
        <v>12</v>
      </c>
      <c r="E663" s="7">
        <v>3</v>
      </c>
      <c r="F663" s="7">
        <v>5679.13</v>
      </c>
      <c r="G663" s="7" t="s">
        <v>11</v>
      </c>
      <c r="H663" s="7" t="s">
        <v>11</v>
      </c>
      <c r="I663" s="7" t="s">
        <v>13</v>
      </c>
    </row>
    <row r="664" spans="1:9" x14ac:dyDescent="0.25">
      <c r="A664" s="7" t="s">
        <v>696</v>
      </c>
      <c r="B664" s="7">
        <v>1972</v>
      </c>
      <c r="C664" s="7" t="s">
        <v>37</v>
      </c>
      <c r="D664" s="7">
        <v>28</v>
      </c>
      <c r="E664" s="7">
        <v>0</v>
      </c>
      <c r="F664" s="7">
        <v>5690.79</v>
      </c>
      <c r="G664" s="7" t="s">
        <v>11</v>
      </c>
      <c r="H664" s="7" t="s">
        <v>16</v>
      </c>
      <c r="I664" s="7" t="s">
        <v>13</v>
      </c>
    </row>
    <row r="665" spans="1:9" x14ac:dyDescent="0.25">
      <c r="A665" s="7" t="s">
        <v>697</v>
      </c>
      <c r="B665" s="7">
        <v>1992</v>
      </c>
      <c r="C665" s="7" t="s">
        <v>15</v>
      </c>
      <c r="D665" s="7">
        <v>3</v>
      </c>
      <c r="E665" s="7">
        <v>3</v>
      </c>
      <c r="F665" s="7">
        <v>5693.43</v>
      </c>
      <c r="G665" s="7" t="s">
        <v>11</v>
      </c>
      <c r="H665" s="7" t="s">
        <v>12</v>
      </c>
      <c r="I665" s="7" t="s">
        <v>23</v>
      </c>
    </row>
    <row r="666" spans="1:9" x14ac:dyDescent="0.25">
      <c r="A666" s="7" t="s">
        <v>698</v>
      </c>
      <c r="B666" s="7">
        <v>1974</v>
      </c>
      <c r="C666" s="7" t="s">
        <v>10</v>
      </c>
      <c r="D666" s="7">
        <v>6</v>
      </c>
      <c r="E666" s="7">
        <v>0</v>
      </c>
      <c r="F666" s="7">
        <v>5698.74</v>
      </c>
      <c r="G666" s="7" t="s">
        <v>11</v>
      </c>
      <c r="H666" s="7" t="s">
        <v>11</v>
      </c>
      <c r="I666" s="7" t="s">
        <v>23</v>
      </c>
    </row>
    <row r="667" spans="1:9" x14ac:dyDescent="0.25">
      <c r="A667" s="7" t="s">
        <v>699</v>
      </c>
      <c r="B667" s="7">
        <v>1981</v>
      </c>
      <c r="C667" s="7" t="s">
        <v>18</v>
      </c>
      <c r="D667" s="7">
        <v>15</v>
      </c>
      <c r="E667" s="7">
        <v>0</v>
      </c>
      <c r="F667" s="7">
        <v>5699.84</v>
      </c>
      <c r="G667" s="7" t="s">
        <v>11</v>
      </c>
      <c r="H667" s="7" t="s">
        <v>12</v>
      </c>
      <c r="I667" s="7" t="s">
        <v>13</v>
      </c>
    </row>
    <row r="668" spans="1:9" x14ac:dyDescent="0.25">
      <c r="A668" s="7" t="s">
        <v>700</v>
      </c>
      <c r="B668" s="7">
        <v>1993</v>
      </c>
      <c r="C668" s="7" t="s">
        <v>15</v>
      </c>
      <c r="D668" s="7">
        <v>3</v>
      </c>
      <c r="E668" s="7">
        <v>4</v>
      </c>
      <c r="F668" s="7">
        <v>5708.87</v>
      </c>
      <c r="G668" s="7" t="s">
        <v>11</v>
      </c>
      <c r="H668" s="7" t="s">
        <v>16</v>
      </c>
      <c r="I668" s="7" t="s">
        <v>42</v>
      </c>
    </row>
    <row r="669" spans="1:9" x14ac:dyDescent="0.25">
      <c r="A669" s="7" t="s">
        <v>701</v>
      </c>
      <c r="B669" s="7">
        <v>1981</v>
      </c>
      <c r="C669" s="7" t="s">
        <v>35</v>
      </c>
      <c r="D669" s="7">
        <v>30</v>
      </c>
      <c r="E669" s="7">
        <v>0</v>
      </c>
      <c r="F669" s="7">
        <v>5709.16</v>
      </c>
      <c r="G669" s="7" t="s">
        <v>12</v>
      </c>
      <c r="H669" s="7" t="s">
        <v>12</v>
      </c>
      <c r="I669" s="7" t="s">
        <v>13</v>
      </c>
    </row>
    <row r="670" spans="1:9" x14ac:dyDescent="0.25">
      <c r="A670" s="7" t="s">
        <v>702</v>
      </c>
      <c r="B670" s="7">
        <v>1971</v>
      </c>
      <c r="C670" s="7" t="s">
        <v>30</v>
      </c>
      <c r="D670" s="7">
        <v>18</v>
      </c>
      <c r="E670" s="7">
        <v>0</v>
      </c>
      <c r="F670" s="7">
        <v>5720.38</v>
      </c>
      <c r="G670" s="7" t="s">
        <v>11</v>
      </c>
      <c r="H670" s="7" t="s">
        <v>16</v>
      </c>
      <c r="I670" s="7" t="s">
        <v>13</v>
      </c>
    </row>
    <row r="671" spans="1:9" x14ac:dyDescent="0.25">
      <c r="A671" s="7" t="s">
        <v>703</v>
      </c>
      <c r="B671" s="7">
        <v>1987</v>
      </c>
      <c r="C671" s="7" t="s">
        <v>37</v>
      </c>
      <c r="D671" s="7">
        <v>19</v>
      </c>
      <c r="E671" s="7">
        <v>2</v>
      </c>
      <c r="F671" s="7">
        <v>5729.01</v>
      </c>
      <c r="G671" s="7" t="s">
        <v>16</v>
      </c>
      <c r="H671" s="7" t="s">
        <v>11</v>
      </c>
      <c r="I671" s="7" t="s">
        <v>23</v>
      </c>
    </row>
    <row r="672" spans="1:9" x14ac:dyDescent="0.25">
      <c r="A672" s="7" t="s">
        <v>704</v>
      </c>
      <c r="B672" s="7">
        <v>1972</v>
      </c>
      <c r="C672" s="7" t="s">
        <v>35</v>
      </c>
      <c r="D672" s="7">
        <v>21</v>
      </c>
      <c r="E672" s="7">
        <v>0</v>
      </c>
      <c r="F672" s="7">
        <v>5741.67</v>
      </c>
      <c r="G672" s="7" t="s">
        <v>11</v>
      </c>
      <c r="H672" s="7" t="s">
        <v>12</v>
      </c>
      <c r="I672" s="7" t="s">
        <v>13</v>
      </c>
    </row>
    <row r="673" spans="1:9" x14ac:dyDescent="0.25">
      <c r="A673" s="7" t="s">
        <v>705</v>
      </c>
      <c r="B673" s="7">
        <v>1993</v>
      </c>
      <c r="C673" s="7" t="s">
        <v>18</v>
      </c>
      <c r="D673" s="7">
        <v>10</v>
      </c>
      <c r="E673" s="7">
        <v>0</v>
      </c>
      <c r="F673" s="7">
        <v>5748.13</v>
      </c>
      <c r="G673" s="7" t="s">
        <v>11</v>
      </c>
      <c r="H673" s="7" t="s">
        <v>16</v>
      </c>
      <c r="I673" s="7" t="s">
        <v>300</v>
      </c>
    </row>
    <row r="674" spans="1:9" x14ac:dyDescent="0.25">
      <c r="A674" s="7" t="s">
        <v>706</v>
      </c>
      <c r="B674" s="7">
        <v>1983</v>
      </c>
      <c r="C674" s="7" t="s">
        <v>35</v>
      </c>
      <c r="D674" s="7">
        <v>30</v>
      </c>
      <c r="E674" s="7">
        <v>0</v>
      </c>
      <c r="F674" s="7">
        <v>5757.41</v>
      </c>
      <c r="G674" s="7" t="s">
        <v>11</v>
      </c>
      <c r="H674" s="7" t="s">
        <v>12</v>
      </c>
      <c r="I674" s="7" t="s">
        <v>166</v>
      </c>
    </row>
    <row r="675" spans="1:9" x14ac:dyDescent="0.25">
      <c r="A675" s="7" t="s">
        <v>707</v>
      </c>
      <c r="B675" s="7">
        <v>2004</v>
      </c>
      <c r="C675" s="7" t="s">
        <v>15</v>
      </c>
      <c r="D675" s="7">
        <v>1</v>
      </c>
      <c r="E675" s="7">
        <v>0</v>
      </c>
      <c r="F675" s="7">
        <v>5778.71</v>
      </c>
      <c r="G675" s="7" t="s">
        <v>11</v>
      </c>
      <c r="H675" s="7" t="s">
        <v>12</v>
      </c>
      <c r="I675" s="7" t="s">
        <v>632</v>
      </c>
    </row>
    <row r="676" spans="1:9" x14ac:dyDescent="0.25">
      <c r="A676" s="7" t="s">
        <v>708</v>
      </c>
      <c r="B676" s="7">
        <v>1980</v>
      </c>
      <c r="C676" s="7" t="s">
        <v>20</v>
      </c>
      <c r="D676" s="7">
        <v>18</v>
      </c>
      <c r="E676" s="7">
        <v>2</v>
      </c>
      <c r="F676" s="7">
        <v>5807.06</v>
      </c>
      <c r="G676" s="7" t="s">
        <v>11</v>
      </c>
      <c r="H676" s="7" t="s">
        <v>12</v>
      </c>
      <c r="I676" s="7" t="s">
        <v>13</v>
      </c>
    </row>
    <row r="677" spans="1:9" x14ac:dyDescent="0.25">
      <c r="A677" s="7" t="s">
        <v>709</v>
      </c>
      <c r="B677" s="7">
        <v>1972</v>
      </c>
      <c r="C677" s="7" t="s">
        <v>15</v>
      </c>
      <c r="D677" s="7">
        <v>2</v>
      </c>
      <c r="E677" s="7">
        <v>0</v>
      </c>
      <c r="F677" s="7">
        <v>5812.9</v>
      </c>
      <c r="G677" s="7" t="s">
        <v>11</v>
      </c>
      <c r="H677" s="7" t="s">
        <v>11</v>
      </c>
      <c r="I677" s="7" t="s">
        <v>13</v>
      </c>
    </row>
    <row r="678" spans="1:9" x14ac:dyDescent="0.25">
      <c r="A678" s="7" t="s">
        <v>710</v>
      </c>
      <c r="B678" s="7">
        <v>2002</v>
      </c>
      <c r="C678" s="7" t="s">
        <v>10</v>
      </c>
      <c r="D678" s="7">
        <v>22</v>
      </c>
      <c r="E678" s="7">
        <v>0</v>
      </c>
      <c r="F678" s="7">
        <v>5816.58</v>
      </c>
      <c r="G678" s="7" t="s">
        <v>11</v>
      </c>
      <c r="H678" s="7" t="s">
        <v>11</v>
      </c>
      <c r="I678" s="7" t="s">
        <v>535</v>
      </c>
    </row>
    <row r="679" spans="1:9" x14ac:dyDescent="0.25">
      <c r="A679" s="7" t="s">
        <v>711</v>
      </c>
      <c r="B679" s="7">
        <v>1971</v>
      </c>
      <c r="C679" s="7" t="s">
        <v>20</v>
      </c>
      <c r="D679" s="7">
        <v>27</v>
      </c>
      <c r="E679" s="7">
        <v>0</v>
      </c>
      <c r="F679" s="7">
        <v>5832.6</v>
      </c>
      <c r="G679" s="7" t="s">
        <v>11</v>
      </c>
      <c r="H679" s="7" t="s">
        <v>12</v>
      </c>
      <c r="I679" s="7" t="s">
        <v>23</v>
      </c>
    </row>
    <row r="680" spans="1:9" x14ac:dyDescent="0.25">
      <c r="A680" s="7" t="s">
        <v>712</v>
      </c>
      <c r="B680" s="7">
        <v>1987</v>
      </c>
      <c r="C680" s="7" t="s">
        <v>10</v>
      </c>
      <c r="D680" s="7">
        <v>27</v>
      </c>
      <c r="E680" s="7">
        <v>2</v>
      </c>
      <c r="F680" s="7">
        <v>5836.52</v>
      </c>
      <c r="G680" s="7" t="s">
        <v>11</v>
      </c>
      <c r="H680" s="7" t="s">
        <v>12</v>
      </c>
      <c r="I680" s="7" t="s">
        <v>13</v>
      </c>
    </row>
    <row r="681" spans="1:9" x14ac:dyDescent="0.25">
      <c r="A681" s="7" t="s">
        <v>713</v>
      </c>
      <c r="B681" s="7">
        <v>1995</v>
      </c>
      <c r="C681" s="7" t="s">
        <v>35</v>
      </c>
      <c r="D681" s="7">
        <v>20</v>
      </c>
      <c r="E681" s="7">
        <v>0</v>
      </c>
      <c r="F681" s="7">
        <v>5843.99</v>
      </c>
      <c r="G681" s="7" t="s">
        <v>11</v>
      </c>
      <c r="H681" s="7" t="s">
        <v>11</v>
      </c>
      <c r="I681" s="7" t="s">
        <v>200</v>
      </c>
    </row>
    <row r="682" spans="1:9" x14ac:dyDescent="0.25">
      <c r="A682" s="7" t="s">
        <v>714</v>
      </c>
      <c r="B682" s="7">
        <v>1987</v>
      </c>
      <c r="C682" s="7" t="s">
        <v>20</v>
      </c>
      <c r="D682" s="7">
        <v>30</v>
      </c>
      <c r="E682" s="7">
        <v>2</v>
      </c>
      <c r="F682" s="7">
        <v>5846.92</v>
      </c>
      <c r="G682" s="7" t="s">
        <v>11</v>
      </c>
      <c r="H682" s="7" t="s">
        <v>11</v>
      </c>
      <c r="I682" s="7" t="s">
        <v>13</v>
      </c>
    </row>
    <row r="683" spans="1:9" x14ac:dyDescent="0.25">
      <c r="A683" s="7" t="s">
        <v>715</v>
      </c>
      <c r="B683" s="7">
        <v>1985</v>
      </c>
      <c r="C683" s="7" t="s">
        <v>18</v>
      </c>
      <c r="D683" s="7">
        <v>18</v>
      </c>
      <c r="E683" s="7">
        <v>3</v>
      </c>
      <c r="F683" s="7">
        <v>5847.24</v>
      </c>
      <c r="G683" s="7" t="s">
        <v>11</v>
      </c>
      <c r="H683" s="7" t="s">
        <v>16</v>
      </c>
      <c r="I683" s="7" t="s">
        <v>13</v>
      </c>
    </row>
    <row r="684" spans="1:9" x14ac:dyDescent="0.25">
      <c r="A684" s="7" t="s">
        <v>716</v>
      </c>
      <c r="B684" s="7">
        <v>1984</v>
      </c>
      <c r="C684" s="7" t="s">
        <v>15</v>
      </c>
      <c r="D684" s="7">
        <v>22</v>
      </c>
      <c r="E684" s="7">
        <v>1</v>
      </c>
      <c r="F684" s="7">
        <v>5855.9</v>
      </c>
      <c r="G684" s="7" t="s">
        <v>11</v>
      </c>
      <c r="H684" s="7" t="s">
        <v>12</v>
      </c>
      <c r="I684" s="7" t="s">
        <v>23</v>
      </c>
    </row>
    <row r="685" spans="1:9" x14ac:dyDescent="0.25">
      <c r="A685" s="7" t="s">
        <v>717</v>
      </c>
      <c r="B685" s="7">
        <v>1993</v>
      </c>
      <c r="C685" s="7" t="s">
        <v>37</v>
      </c>
      <c r="D685" s="7">
        <v>19</v>
      </c>
      <c r="E685" s="7">
        <v>0</v>
      </c>
      <c r="F685" s="7">
        <v>5877.02</v>
      </c>
      <c r="G685" s="7" t="s">
        <v>11</v>
      </c>
      <c r="H685" s="7" t="s">
        <v>11</v>
      </c>
      <c r="I685" s="7" t="s">
        <v>300</v>
      </c>
    </row>
    <row r="686" spans="1:9" x14ac:dyDescent="0.25">
      <c r="A686" s="7" t="s">
        <v>718</v>
      </c>
      <c r="B686" s="7">
        <v>1982</v>
      </c>
      <c r="C686" s="7" t="s">
        <v>10</v>
      </c>
      <c r="D686" s="7">
        <v>8</v>
      </c>
      <c r="E686" s="7">
        <v>0</v>
      </c>
      <c r="F686" s="7">
        <v>5910.94</v>
      </c>
      <c r="G686" s="7" t="s">
        <v>11</v>
      </c>
      <c r="H686" s="7" t="s">
        <v>16</v>
      </c>
      <c r="I686" s="7" t="s">
        <v>42</v>
      </c>
    </row>
    <row r="687" spans="1:9" x14ac:dyDescent="0.25">
      <c r="A687" s="7" t="s">
        <v>719</v>
      </c>
      <c r="B687" s="7">
        <v>1982</v>
      </c>
      <c r="C687" s="7" t="s">
        <v>30</v>
      </c>
      <c r="D687" s="7">
        <v>21</v>
      </c>
      <c r="E687" s="7">
        <v>0</v>
      </c>
      <c r="F687" s="7">
        <v>5920.1</v>
      </c>
      <c r="G687" s="7" t="s">
        <v>11</v>
      </c>
      <c r="H687" s="7" t="s">
        <v>16</v>
      </c>
      <c r="I687" s="7" t="s">
        <v>13</v>
      </c>
    </row>
    <row r="688" spans="1:9" x14ac:dyDescent="0.25">
      <c r="A688" s="7" t="s">
        <v>720</v>
      </c>
      <c r="B688" s="7">
        <v>1987</v>
      </c>
      <c r="C688" s="7" t="s">
        <v>10</v>
      </c>
      <c r="D688" s="7">
        <v>29</v>
      </c>
      <c r="E688" s="7">
        <v>3</v>
      </c>
      <c r="F688" s="7">
        <v>5926.85</v>
      </c>
      <c r="G688" s="7" t="s">
        <v>12</v>
      </c>
      <c r="H688" s="7" t="s">
        <v>12</v>
      </c>
      <c r="I688" s="7" t="s">
        <v>42</v>
      </c>
    </row>
    <row r="689" spans="1:9" x14ac:dyDescent="0.25">
      <c r="A689" s="7" t="s">
        <v>721</v>
      </c>
      <c r="B689" s="7">
        <v>1993</v>
      </c>
      <c r="C689" s="7" t="s">
        <v>35</v>
      </c>
      <c r="D689" s="7">
        <v>13</v>
      </c>
      <c r="E689" s="7">
        <v>0</v>
      </c>
      <c r="F689" s="7">
        <v>5926.93</v>
      </c>
      <c r="G689" s="7" t="s">
        <v>11</v>
      </c>
      <c r="H689" s="7" t="s">
        <v>11</v>
      </c>
      <c r="I689" s="7" t="s">
        <v>200</v>
      </c>
    </row>
    <row r="690" spans="1:9" x14ac:dyDescent="0.25">
      <c r="A690" s="7" t="s">
        <v>722</v>
      </c>
      <c r="B690" s="7">
        <v>1994</v>
      </c>
      <c r="C690" s="7" t="s">
        <v>10</v>
      </c>
      <c r="D690" s="7">
        <v>30</v>
      </c>
      <c r="E690" s="7">
        <v>0</v>
      </c>
      <c r="F690" s="7">
        <v>5927.65</v>
      </c>
      <c r="G690" s="7" t="s">
        <v>11</v>
      </c>
      <c r="H690" s="7" t="s">
        <v>16</v>
      </c>
      <c r="I690" s="7" t="s">
        <v>23</v>
      </c>
    </row>
    <row r="691" spans="1:9" x14ac:dyDescent="0.25">
      <c r="A691" s="7" t="s">
        <v>723</v>
      </c>
      <c r="B691" s="7">
        <v>1987</v>
      </c>
      <c r="C691" s="7" t="s">
        <v>10</v>
      </c>
      <c r="D691" s="7">
        <v>14</v>
      </c>
      <c r="E691" s="7">
        <v>3</v>
      </c>
      <c r="F691" s="7">
        <v>5934.38</v>
      </c>
      <c r="G691" s="7" t="s">
        <v>12</v>
      </c>
      <c r="H691" s="7" t="s">
        <v>11</v>
      </c>
      <c r="I691" s="7" t="s">
        <v>13</v>
      </c>
    </row>
    <row r="692" spans="1:9" x14ac:dyDescent="0.25">
      <c r="A692" s="7" t="s">
        <v>724</v>
      </c>
      <c r="B692" s="7">
        <v>2003</v>
      </c>
      <c r="C692" s="7" t="s">
        <v>35</v>
      </c>
      <c r="D692" s="7">
        <v>13</v>
      </c>
      <c r="E692" s="7">
        <v>0</v>
      </c>
      <c r="F692" s="7">
        <v>5957.35</v>
      </c>
      <c r="G692" s="7" t="s">
        <v>11</v>
      </c>
      <c r="H692" s="7" t="s">
        <v>11</v>
      </c>
      <c r="I692" s="7" t="s">
        <v>23</v>
      </c>
    </row>
    <row r="693" spans="1:9" x14ac:dyDescent="0.25">
      <c r="A693" s="7" t="s">
        <v>725</v>
      </c>
      <c r="B693" s="7">
        <v>2004</v>
      </c>
      <c r="C693" s="7" t="s">
        <v>10</v>
      </c>
      <c r="D693" s="7">
        <v>15</v>
      </c>
      <c r="E693" s="7">
        <v>0</v>
      </c>
      <c r="F693" s="7">
        <v>5960.91</v>
      </c>
      <c r="G693" s="7" t="s">
        <v>11</v>
      </c>
      <c r="H693" s="7" t="s">
        <v>16</v>
      </c>
      <c r="I693" s="7" t="s">
        <v>535</v>
      </c>
    </row>
    <row r="694" spans="1:9" x14ac:dyDescent="0.25">
      <c r="A694" s="7" t="s">
        <v>726</v>
      </c>
      <c r="B694" s="7">
        <v>1980</v>
      </c>
      <c r="C694" s="7" t="s">
        <v>35</v>
      </c>
      <c r="D694" s="7">
        <v>5</v>
      </c>
      <c r="E694" s="7">
        <v>0</v>
      </c>
      <c r="F694" s="7">
        <v>5966.89</v>
      </c>
      <c r="G694" s="7" t="s">
        <v>11</v>
      </c>
      <c r="H694" s="7" t="s">
        <v>12</v>
      </c>
      <c r="I694" s="7" t="s">
        <v>13</v>
      </c>
    </row>
    <row r="695" spans="1:9" x14ac:dyDescent="0.25">
      <c r="A695" s="7" t="s">
        <v>727</v>
      </c>
      <c r="B695" s="7">
        <v>1980</v>
      </c>
      <c r="C695" s="7" t="s">
        <v>10</v>
      </c>
      <c r="D695" s="7">
        <v>21</v>
      </c>
      <c r="E695" s="7">
        <v>0</v>
      </c>
      <c r="F695" s="7">
        <v>5969.72</v>
      </c>
      <c r="G695" s="7" t="s">
        <v>12</v>
      </c>
      <c r="H695" s="7" t="s">
        <v>12</v>
      </c>
      <c r="I695" s="7" t="s">
        <v>42</v>
      </c>
    </row>
    <row r="696" spans="1:9" x14ac:dyDescent="0.25">
      <c r="A696" s="7" t="s">
        <v>728</v>
      </c>
      <c r="B696" s="7">
        <v>1989</v>
      </c>
      <c r="C696" s="7" t="s">
        <v>10</v>
      </c>
      <c r="D696" s="7">
        <v>22</v>
      </c>
      <c r="E696" s="7">
        <v>3</v>
      </c>
      <c r="F696" s="7">
        <v>5972.38</v>
      </c>
      <c r="G696" s="7" t="s">
        <v>11</v>
      </c>
      <c r="H696" s="7" t="s">
        <v>11</v>
      </c>
      <c r="I696" s="7" t="s">
        <v>42</v>
      </c>
    </row>
    <row r="697" spans="1:9" x14ac:dyDescent="0.25">
      <c r="A697" s="7" t="s">
        <v>729</v>
      </c>
      <c r="B697" s="7">
        <v>1984</v>
      </c>
      <c r="C697" s="7" t="s">
        <v>20</v>
      </c>
      <c r="D697" s="7">
        <v>19</v>
      </c>
      <c r="E697" s="7">
        <v>1</v>
      </c>
      <c r="F697" s="7">
        <v>5974.38</v>
      </c>
      <c r="G697" s="7" t="s">
        <v>11</v>
      </c>
      <c r="H697" s="7" t="s">
        <v>12</v>
      </c>
      <c r="I697" s="7" t="s">
        <v>13</v>
      </c>
    </row>
    <row r="698" spans="1:9" x14ac:dyDescent="0.25">
      <c r="A698" s="7" t="s">
        <v>730</v>
      </c>
      <c r="B698" s="7">
        <v>1984</v>
      </c>
      <c r="C698" s="7" t="s">
        <v>15</v>
      </c>
      <c r="D698" s="7">
        <v>11</v>
      </c>
      <c r="E698" s="7">
        <v>1</v>
      </c>
      <c r="F698" s="7">
        <v>5976.83</v>
      </c>
      <c r="G698" s="7" t="s">
        <v>11</v>
      </c>
      <c r="H698" s="7" t="s">
        <v>11</v>
      </c>
      <c r="I698" s="7" t="s">
        <v>13</v>
      </c>
    </row>
    <row r="699" spans="1:9" x14ac:dyDescent="0.25">
      <c r="A699" s="7" t="s">
        <v>731</v>
      </c>
      <c r="B699" s="7">
        <v>1970</v>
      </c>
      <c r="C699" s="7" t="s">
        <v>18</v>
      </c>
      <c r="D699" s="7">
        <v>25</v>
      </c>
      <c r="E699" s="7">
        <v>0</v>
      </c>
      <c r="F699" s="7">
        <v>5979.66</v>
      </c>
      <c r="G699" s="7" t="s">
        <v>11</v>
      </c>
      <c r="H699" s="7" t="s">
        <v>12</v>
      </c>
      <c r="I699" s="7" t="s">
        <v>13</v>
      </c>
    </row>
    <row r="700" spans="1:9" x14ac:dyDescent="0.25">
      <c r="A700" s="7" t="s">
        <v>732</v>
      </c>
      <c r="B700" s="7">
        <v>1980</v>
      </c>
      <c r="C700" s="7" t="s">
        <v>37</v>
      </c>
      <c r="D700" s="7">
        <v>10</v>
      </c>
      <c r="E700" s="7">
        <v>0</v>
      </c>
      <c r="F700" s="7">
        <v>5979.73</v>
      </c>
      <c r="G700" s="7" t="s">
        <v>11</v>
      </c>
      <c r="H700" s="7" t="s">
        <v>11</v>
      </c>
      <c r="I700" s="7" t="s">
        <v>42</v>
      </c>
    </row>
    <row r="701" spans="1:9" x14ac:dyDescent="0.25">
      <c r="A701" s="7" t="s">
        <v>733</v>
      </c>
      <c r="B701" s="7">
        <v>1974</v>
      </c>
      <c r="C701" s="7" t="s">
        <v>37</v>
      </c>
      <c r="D701" s="7">
        <v>11</v>
      </c>
      <c r="E701" s="7">
        <v>0</v>
      </c>
      <c r="F701" s="7">
        <v>5979.99</v>
      </c>
      <c r="G701" s="7" t="s">
        <v>11</v>
      </c>
      <c r="H701" s="7" t="s">
        <v>12</v>
      </c>
      <c r="I701" s="7" t="s">
        <v>13</v>
      </c>
    </row>
    <row r="702" spans="1:9" x14ac:dyDescent="0.25">
      <c r="A702" s="7" t="s">
        <v>734</v>
      </c>
      <c r="B702" s="7">
        <v>1988</v>
      </c>
      <c r="C702" s="7" t="s">
        <v>18</v>
      </c>
      <c r="D702" s="7">
        <v>10</v>
      </c>
      <c r="E702" s="7">
        <v>2</v>
      </c>
      <c r="F702" s="7">
        <v>5989.52</v>
      </c>
      <c r="G702" s="7" t="s">
        <v>11</v>
      </c>
      <c r="H702" s="7" t="s">
        <v>16</v>
      </c>
      <c r="I702" s="7" t="s">
        <v>23</v>
      </c>
    </row>
    <row r="703" spans="1:9" x14ac:dyDescent="0.25">
      <c r="A703" s="7" t="s">
        <v>735</v>
      </c>
      <c r="B703" s="7">
        <v>1974</v>
      </c>
      <c r="C703" s="7" t="s">
        <v>35</v>
      </c>
      <c r="D703" s="7">
        <v>17</v>
      </c>
      <c r="E703" s="7">
        <v>0</v>
      </c>
      <c r="F703" s="7">
        <v>5990.17</v>
      </c>
      <c r="G703" s="7" t="s">
        <v>11</v>
      </c>
      <c r="H703" s="7" t="s">
        <v>11</v>
      </c>
      <c r="I703" s="7" t="s">
        <v>13</v>
      </c>
    </row>
    <row r="704" spans="1:9" x14ac:dyDescent="0.25">
      <c r="A704" s="7" t="s">
        <v>736</v>
      </c>
      <c r="B704" s="7">
        <v>1980</v>
      </c>
      <c r="C704" s="7" t="s">
        <v>35</v>
      </c>
      <c r="D704" s="7">
        <v>8</v>
      </c>
      <c r="E704" s="7">
        <v>2</v>
      </c>
      <c r="F704" s="7">
        <v>5993.62</v>
      </c>
      <c r="G704" s="7" t="s">
        <v>11</v>
      </c>
      <c r="H704" s="7" t="s">
        <v>12</v>
      </c>
      <c r="I704" s="7" t="s">
        <v>13</v>
      </c>
    </row>
    <row r="705" spans="1:9" x14ac:dyDescent="0.25">
      <c r="A705" s="7" t="s">
        <v>737</v>
      </c>
      <c r="B705" s="7">
        <v>1989</v>
      </c>
      <c r="C705" s="7" t="s">
        <v>35</v>
      </c>
      <c r="D705" s="7">
        <v>16</v>
      </c>
      <c r="E705" s="7">
        <v>4</v>
      </c>
      <c r="F705" s="7">
        <v>6059.17</v>
      </c>
      <c r="G705" s="7" t="s">
        <v>11</v>
      </c>
      <c r="H705" s="7" t="s">
        <v>16</v>
      </c>
      <c r="I705" s="7" t="s">
        <v>42</v>
      </c>
    </row>
    <row r="706" spans="1:9" x14ac:dyDescent="0.25">
      <c r="A706" s="7" t="s">
        <v>738</v>
      </c>
      <c r="B706" s="7">
        <v>1996</v>
      </c>
      <c r="C706" s="7" t="s">
        <v>10</v>
      </c>
      <c r="D706" s="7">
        <v>28</v>
      </c>
      <c r="E706" s="7">
        <v>0</v>
      </c>
      <c r="F706" s="7">
        <v>6061.8</v>
      </c>
      <c r="G706" s="7" t="s">
        <v>11</v>
      </c>
      <c r="H706" s="7" t="s">
        <v>12</v>
      </c>
      <c r="I706" s="7" t="s">
        <v>23</v>
      </c>
    </row>
    <row r="707" spans="1:9" x14ac:dyDescent="0.25">
      <c r="A707" s="7" t="s">
        <v>739</v>
      </c>
      <c r="B707" s="7">
        <v>1994</v>
      </c>
      <c r="C707" s="7" t="s">
        <v>15</v>
      </c>
      <c r="D707" s="7">
        <v>8</v>
      </c>
      <c r="E707" s="7">
        <v>0</v>
      </c>
      <c r="F707" s="7">
        <v>6064.37</v>
      </c>
      <c r="G707" s="7" t="s">
        <v>11</v>
      </c>
      <c r="H707" s="7" t="s">
        <v>11</v>
      </c>
      <c r="I707" s="7" t="s">
        <v>42</v>
      </c>
    </row>
    <row r="708" spans="1:9" x14ac:dyDescent="0.25">
      <c r="A708" s="7" t="s">
        <v>740</v>
      </c>
      <c r="B708" s="7">
        <v>1984</v>
      </c>
      <c r="C708" s="7" t="s">
        <v>20</v>
      </c>
      <c r="D708" s="7">
        <v>21</v>
      </c>
      <c r="E708" s="7">
        <v>1</v>
      </c>
      <c r="F708" s="7">
        <v>6067.13</v>
      </c>
      <c r="G708" s="7" t="s">
        <v>12</v>
      </c>
      <c r="H708" s="7" t="s">
        <v>16</v>
      </c>
      <c r="I708" s="7" t="s">
        <v>168</v>
      </c>
    </row>
    <row r="709" spans="1:9" x14ac:dyDescent="0.25">
      <c r="A709" s="7" t="s">
        <v>741</v>
      </c>
      <c r="B709" s="7">
        <v>1979</v>
      </c>
      <c r="C709" s="7" t="s">
        <v>35</v>
      </c>
      <c r="D709" s="7">
        <v>8</v>
      </c>
      <c r="E709" s="7">
        <v>2</v>
      </c>
      <c r="F709" s="7">
        <v>6074.37</v>
      </c>
      <c r="G709" s="7" t="s">
        <v>11</v>
      </c>
      <c r="H709" s="7" t="s">
        <v>11</v>
      </c>
      <c r="I709" s="7" t="s">
        <v>23</v>
      </c>
    </row>
    <row r="710" spans="1:9" x14ac:dyDescent="0.25">
      <c r="A710" s="7" t="s">
        <v>742</v>
      </c>
      <c r="B710" s="7">
        <v>1984</v>
      </c>
      <c r="C710" s="7" t="s">
        <v>37</v>
      </c>
      <c r="D710" s="7">
        <v>14</v>
      </c>
      <c r="E710" s="7">
        <v>1</v>
      </c>
      <c r="F710" s="7">
        <v>6079.67</v>
      </c>
      <c r="G710" s="7" t="s">
        <v>16</v>
      </c>
      <c r="H710" s="7" t="s">
        <v>16</v>
      </c>
      <c r="I710" s="7" t="s">
        <v>276</v>
      </c>
    </row>
    <row r="711" spans="1:9" x14ac:dyDescent="0.25">
      <c r="A711" s="7" t="s">
        <v>743</v>
      </c>
      <c r="B711" s="7">
        <v>1984</v>
      </c>
      <c r="C711" s="7" t="s">
        <v>10</v>
      </c>
      <c r="D711" s="7">
        <v>25</v>
      </c>
      <c r="E711" s="7">
        <v>2</v>
      </c>
      <c r="F711" s="7">
        <v>6082.41</v>
      </c>
      <c r="G711" s="7" t="s">
        <v>16</v>
      </c>
      <c r="H711" s="7" t="s">
        <v>11</v>
      </c>
      <c r="I711" s="7" t="s">
        <v>42</v>
      </c>
    </row>
    <row r="712" spans="1:9" x14ac:dyDescent="0.25">
      <c r="A712" s="7" t="s">
        <v>744</v>
      </c>
      <c r="B712" s="7">
        <v>1970</v>
      </c>
      <c r="C712" s="7" t="s">
        <v>18</v>
      </c>
      <c r="D712" s="7">
        <v>9</v>
      </c>
      <c r="E712" s="7">
        <v>0</v>
      </c>
      <c r="F712" s="7">
        <v>6098.38</v>
      </c>
      <c r="G712" s="7" t="s">
        <v>11</v>
      </c>
      <c r="H712" s="7" t="s">
        <v>11</v>
      </c>
      <c r="I712" s="7" t="s">
        <v>13</v>
      </c>
    </row>
    <row r="713" spans="1:9" x14ac:dyDescent="0.25">
      <c r="A713" s="7" t="s">
        <v>745</v>
      </c>
      <c r="B713" s="7">
        <v>1995</v>
      </c>
      <c r="C713" s="7" t="s">
        <v>20</v>
      </c>
      <c r="D713" s="7">
        <v>9</v>
      </c>
      <c r="E713" s="7">
        <v>0</v>
      </c>
      <c r="F713" s="7">
        <v>6111.95</v>
      </c>
      <c r="G713" s="7" t="s">
        <v>11</v>
      </c>
      <c r="H713" s="7" t="s">
        <v>12</v>
      </c>
      <c r="I713" s="7" t="s">
        <v>535</v>
      </c>
    </row>
    <row r="714" spans="1:9" x14ac:dyDescent="0.25">
      <c r="A714" s="7" t="s">
        <v>746</v>
      </c>
      <c r="B714" s="7">
        <v>1985</v>
      </c>
      <c r="C714" s="7" t="s">
        <v>10</v>
      </c>
      <c r="D714" s="7">
        <v>21</v>
      </c>
      <c r="E714" s="7">
        <v>1</v>
      </c>
      <c r="F714" s="7">
        <v>6112.35</v>
      </c>
      <c r="G714" s="7" t="s">
        <v>11</v>
      </c>
      <c r="H714" s="7" t="s">
        <v>16</v>
      </c>
      <c r="I714" s="7" t="s">
        <v>23</v>
      </c>
    </row>
    <row r="715" spans="1:9" x14ac:dyDescent="0.25">
      <c r="A715" s="7" t="s">
        <v>747</v>
      </c>
      <c r="B715" s="7">
        <v>1991</v>
      </c>
      <c r="C715" s="7" t="s">
        <v>10</v>
      </c>
      <c r="D715" s="7">
        <v>25</v>
      </c>
      <c r="E715" s="7">
        <v>3</v>
      </c>
      <c r="F715" s="7">
        <v>6113.23</v>
      </c>
      <c r="G715" s="7" t="s">
        <v>11</v>
      </c>
      <c r="H715" s="7" t="s">
        <v>11</v>
      </c>
      <c r="I715" s="7" t="s">
        <v>247</v>
      </c>
    </row>
    <row r="716" spans="1:9" x14ac:dyDescent="0.25">
      <c r="A716" s="7" t="s">
        <v>748</v>
      </c>
      <c r="B716" s="7">
        <v>1983</v>
      </c>
      <c r="C716" s="7" t="s">
        <v>35</v>
      </c>
      <c r="D716" s="7">
        <v>11</v>
      </c>
      <c r="E716" s="7">
        <v>1</v>
      </c>
      <c r="F716" s="7">
        <v>6117.49</v>
      </c>
      <c r="G716" s="7" t="s">
        <v>11</v>
      </c>
      <c r="H716" s="7" t="s">
        <v>12</v>
      </c>
      <c r="I716" s="7" t="s">
        <v>23</v>
      </c>
    </row>
    <row r="717" spans="1:9" x14ac:dyDescent="0.25">
      <c r="A717" s="7" t="s">
        <v>749</v>
      </c>
      <c r="B717" s="7">
        <v>1983</v>
      </c>
      <c r="C717" s="7" t="s">
        <v>15</v>
      </c>
      <c r="D717" s="7">
        <v>16</v>
      </c>
      <c r="E717" s="7">
        <v>1</v>
      </c>
      <c r="F717" s="7">
        <v>6123.57</v>
      </c>
      <c r="G717" s="7" t="s">
        <v>12</v>
      </c>
      <c r="H717" s="7" t="s">
        <v>11</v>
      </c>
      <c r="I717" s="7" t="s">
        <v>23</v>
      </c>
    </row>
    <row r="718" spans="1:9" x14ac:dyDescent="0.25">
      <c r="A718" s="7" t="s">
        <v>750</v>
      </c>
      <c r="B718" s="7">
        <v>1990</v>
      </c>
      <c r="C718" s="7" t="s">
        <v>35</v>
      </c>
      <c r="D718" s="7">
        <v>18</v>
      </c>
      <c r="E718" s="7">
        <v>3</v>
      </c>
      <c r="F718" s="7">
        <v>6128.8</v>
      </c>
      <c r="G718" s="7" t="s">
        <v>11</v>
      </c>
      <c r="H718" s="7" t="s">
        <v>12</v>
      </c>
      <c r="I718" s="7" t="s">
        <v>23</v>
      </c>
    </row>
    <row r="719" spans="1:9" x14ac:dyDescent="0.25">
      <c r="A719" s="7" t="s">
        <v>751</v>
      </c>
      <c r="B719" s="7">
        <v>1969</v>
      </c>
      <c r="C719" s="7" t="s">
        <v>15</v>
      </c>
      <c r="D719" s="7">
        <v>9</v>
      </c>
      <c r="E719" s="7">
        <v>0</v>
      </c>
      <c r="F719" s="7">
        <v>6138.5</v>
      </c>
      <c r="G719" s="7" t="s">
        <v>11</v>
      </c>
      <c r="H719" s="7" t="s">
        <v>11</v>
      </c>
      <c r="I719" s="7" t="s">
        <v>42</v>
      </c>
    </row>
    <row r="720" spans="1:9" x14ac:dyDescent="0.25">
      <c r="A720" s="7" t="s">
        <v>752</v>
      </c>
      <c r="B720" s="7">
        <v>1978</v>
      </c>
      <c r="C720" s="7" t="s">
        <v>20</v>
      </c>
      <c r="D720" s="7">
        <v>5</v>
      </c>
      <c r="E720" s="7">
        <v>2</v>
      </c>
      <c r="F720" s="7">
        <v>6138.58</v>
      </c>
      <c r="G720" s="7" t="s">
        <v>11</v>
      </c>
      <c r="H720" s="7" t="s">
        <v>16</v>
      </c>
      <c r="I720" s="7" t="s">
        <v>13</v>
      </c>
    </row>
    <row r="721" spans="1:9" x14ac:dyDescent="0.25">
      <c r="A721" s="7" t="s">
        <v>753</v>
      </c>
      <c r="B721" s="7">
        <v>1976</v>
      </c>
      <c r="C721" s="7" t="s">
        <v>30</v>
      </c>
      <c r="D721" s="7">
        <v>12</v>
      </c>
      <c r="E721" s="7">
        <v>2</v>
      </c>
      <c r="F721" s="7">
        <v>6139.14</v>
      </c>
      <c r="G721" s="7" t="s">
        <v>11</v>
      </c>
      <c r="H721" s="7" t="s">
        <v>12</v>
      </c>
      <c r="I721" s="7" t="s">
        <v>13</v>
      </c>
    </row>
    <row r="722" spans="1:9" x14ac:dyDescent="0.25">
      <c r="A722" s="7" t="s">
        <v>754</v>
      </c>
      <c r="B722" s="7">
        <v>1970</v>
      </c>
      <c r="C722" s="7" t="s">
        <v>37</v>
      </c>
      <c r="D722" s="7">
        <v>14</v>
      </c>
      <c r="E722" s="7">
        <v>0</v>
      </c>
      <c r="F722" s="7">
        <v>6147.12</v>
      </c>
      <c r="G722" s="7" t="s">
        <v>11</v>
      </c>
      <c r="H722" s="7" t="s">
        <v>12</v>
      </c>
      <c r="I722" s="7" t="s">
        <v>23</v>
      </c>
    </row>
    <row r="723" spans="1:9" x14ac:dyDescent="0.25">
      <c r="A723" s="7" t="s">
        <v>755</v>
      </c>
      <c r="B723" s="7">
        <v>1973</v>
      </c>
      <c r="C723" s="7" t="s">
        <v>15</v>
      </c>
      <c r="D723" s="7">
        <v>6</v>
      </c>
      <c r="E723" s="7">
        <v>0</v>
      </c>
      <c r="F723" s="7">
        <v>6152.05</v>
      </c>
      <c r="G723" s="7" t="s">
        <v>11</v>
      </c>
      <c r="H723" s="7" t="s">
        <v>12</v>
      </c>
      <c r="I723" s="7" t="s">
        <v>13</v>
      </c>
    </row>
    <row r="724" spans="1:9" x14ac:dyDescent="0.25">
      <c r="A724" s="7" t="s">
        <v>756</v>
      </c>
      <c r="B724" s="7">
        <v>1985</v>
      </c>
      <c r="C724" s="7" t="s">
        <v>37</v>
      </c>
      <c r="D724" s="7">
        <v>15</v>
      </c>
      <c r="E724" s="7">
        <v>3</v>
      </c>
      <c r="F724" s="7">
        <v>6159.57</v>
      </c>
      <c r="G724" s="7" t="s">
        <v>11</v>
      </c>
      <c r="H724" s="7" t="s">
        <v>16</v>
      </c>
      <c r="I724" s="7" t="s">
        <v>23</v>
      </c>
    </row>
    <row r="725" spans="1:9" x14ac:dyDescent="0.25">
      <c r="A725" s="7" t="s">
        <v>757</v>
      </c>
      <c r="B725" s="7">
        <v>1984</v>
      </c>
      <c r="C725" s="7" t="s">
        <v>37</v>
      </c>
      <c r="D725" s="7">
        <v>6</v>
      </c>
      <c r="E725" s="7">
        <v>3</v>
      </c>
      <c r="F725" s="7">
        <v>6170.96</v>
      </c>
      <c r="G725" s="7" t="s">
        <v>11</v>
      </c>
      <c r="H725" s="7" t="s">
        <v>16</v>
      </c>
      <c r="I725" s="7" t="s">
        <v>13</v>
      </c>
    </row>
    <row r="726" spans="1:9" x14ac:dyDescent="0.25">
      <c r="A726" s="7" t="s">
        <v>758</v>
      </c>
      <c r="B726" s="7">
        <v>1985</v>
      </c>
      <c r="C726" s="7" t="s">
        <v>35</v>
      </c>
      <c r="D726" s="7">
        <v>9</v>
      </c>
      <c r="E726" s="7">
        <v>3</v>
      </c>
      <c r="F726" s="7">
        <v>6183.32</v>
      </c>
      <c r="G726" s="7" t="s">
        <v>11</v>
      </c>
      <c r="H726" s="7" t="s">
        <v>11</v>
      </c>
      <c r="I726" s="7" t="s">
        <v>23</v>
      </c>
    </row>
    <row r="727" spans="1:9" x14ac:dyDescent="0.25">
      <c r="A727" s="7" t="s">
        <v>759</v>
      </c>
      <c r="B727" s="7">
        <v>1970</v>
      </c>
      <c r="C727" s="7" t="s">
        <v>37</v>
      </c>
      <c r="D727" s="7">
        <v>5</v>
      </c>
      <c r="E727" s="7">
        <v>0</v>
      </c>
      <c r="F727" s="7">
        <v>6183.46</v>
      </c>
      <c r="G727" s="7" t="s">
        <v>11</v>
      </c>
      <c r="H727" s="7" t="s">
        <v>11</v>
      </c>
      <c r="I727" s="7" t="s">
        <v>23</v>
      </c>
    </row>
    <row r="728" spans="1:9" x14ac:dyDescent="0.25">
      <c r="A728" s="7" t="s">
        <v>760</v>
      </c>
      <c r="B728" s="7">
        <v>1988</v>
      </c>
      <c r="C728" s="7" t="s">
        <v>15</v>
      </c>
      <c r="D728" s="7">
        <v>1</v>
      </c>
      <c r="E728" s="7">
        <v>3</v>
      </c>
      <c r="F728" s="7">
        <v>6184.3</v>
      </c>
      <c r="G728" s="7" t="s">
        <v>11</v>
      </c>
      <c r="H728" s="7" t="s">
        <v>12</v>
      </c>
      <c r="I728" s="7" t="s">
        <v>13</v>
      </c>
    </row>
    <row r="729" spans="1:9" x14ac:dyDescent="0.25">
      <c r="A729" s="7" t="s">
        <v>761</v>
      </c>
      <c r="B729" s="7">
        <v>1981</v>
      </c>
      <c r="C729" s="7" t="s">
        <v>15</v>
      </c>
      <c r="D729" s="7">
        <v>22</v>
      </c>
      <c r="E729" s="7">
        <v>0</v>
      </c>
      <c r="F729" s="7">
        <v>6185.32</v>
      </c>
      <c r="G729" s="7" t="s">
        <v>11</v>
      </c>
      <c r="H729" s="7" t="s">
        <v>16</v>
      </c>
      <c r="I729" s="7" t="s">
        <v>13</v>
      </c>
    </row>
    <row r="730" spans="1:9" x14ac:dyDescent="0.25">
      <c r="A730" s="7" t="s">
        <v>762</v>
      </c>
      <c r="B730" s="7">
        <v>1981</v>
      </c>
      <c r="C730" s="7" t="s">
        <v>37</v>
      </c>
      <c r="D730" s="7">
        <v>1</v>
      </c>
      <c r="E730" s="7">
        <v>0</v>
      </c>
      <c r="F730" s="7">
        <v>6186.13</v>
      </c>
      <c r="G730" s="7" t="s">
        <v>11</v>
      </c>
      <c r="H730" s="7" t="s">
        <v>12</v>
      </c>
      <c r="I730" s="7" t="s">
        <v>42</v>
      </c>
    </row>
    <row r="731" spans="1:9" x14ac:dyDescent="0.25">
      <c r="A731" s="7" t="s">
        <v>763</v>
      </c>
      <c r="B731" s="7">
        <v>1988</v>
      </c>
      <c r="C731" s="7" t="s">
        <v>37</v>
      </c>
      <c r="D731" s="7">
        <v>23</v>
      </c>
      <c r="E731" s="7">
        <v>3</v>
      </c>
      <c r="F731" s="7">
        <v>6196.45</v>
      </c>
      <c r="G731" s="7" t="s">
        <v>11</v>
      </c>
      <c r="H731" s="7" t="s">
        <v>16</v>
      </c>
      <c r="I731" s="7" t="s">
        <v>42</v>
      </c>
    </row>
    <row r="732" spans="1:9" x14ac:dyDescent="0.25">
      <c r="A732" s="7" t="s">
        <v>764</v>
      </c>
      <c r="B732" s="7">
        <v>1985</v>
      </c>
      <c r="C732" s="7" t="s">
        <v>10</v>
      </c>
      <c r="D732" s="7">
        <v>22</v>
      </c>
      <c r="E732" s="7">
        <v>2</v>
      </c>
      <c r="F732" s="7">
        <v>6198.75</v>
      </c>
      <c r="G732" s="7" t="s">
        <v>11</v>
      </c>
      <c r="H732" s="7" t="s">
        <v>16</v>
      </c>
      <c r="I732" s="7" t="s">
        <v>23</v>
      </c>
    </row>
    <row r="733" spans="1:9" x14ac:dyDescent="0.25">
      <c r="A733" s="7" t="s">
        <v>31</v>
      </c>
      <c r="B733" s="7">
        <v>1985</v>
      </c>
      <c r="C733" s="7" t="s">
        <v>30</v>
      </c>
      <c r="D733" s="7">
        <v>20</v>
      </c>
      <c r="E733" s="7">
        <v>2</v>
      </c>
      <c r="F733" s="7">
        <v>6203.9</v>
      </c>
      <c r="G733" s="7" t="s">
        <v>16</v>
      </c>
      <c r="H733" s="7" t="s">
        <v>11</v>
      </c>
      <c r="I733" s="7" t="s">
        <v>23</v>
      </c>
    </row>
    <row r="734" spans="1:9" x14ac:dyDescent="0.25">
      <c r="A734" s="7" t="s">
        <v>765</v>
      </c>
      <c r="B734" s="7">
        <v>1985</v>
      </c>
      <c r="C734" s="7" t="s">
        <v>20</v>
      </c>
      <c r="D734" s="7">
        <v>22</v>
      </c>
      <c r="E734" s="7">
        <v>2</v>
      </c>
      <c r="F734" s="7">
        <v>6203.9</v>
      </c>
      <c r="G734" s="7" t="s">
        <v>11</v>
      </c>
      <c r="H734" s="7" t="s">
        <v>11</v>
      </c>
      <c r="I734" s="7" t="s">
        <v>23</v>
      </c>
    </row>
    <row r="735" spans="1:9" x14ac:dyDescent="0.25">
      <c r="A735" s="7" t="s">
        <v>766</v>
      </c>
      <c r="B735" s="7">
        <v>1999</v>
      </c>
      <c r="C735" s="7" t="s">
        <v>20</v>
      </c>
      <c r="D735" s="7">
        <v>10</v>
      </c>
      <c r="E735" s="7">
        <v>0</v>
      </c>
      <c r="F735" s="7">
        <v>6207.26</v>
      </c>
      <c r="G735" s="7" t="s">
        <v>11</v>
      </c>
      <c r="H735" s="7" t="s">
        <v>11</v>
      </c>
      <c r="I735" s="7" t="s">
        <v>535</v>
      </c>
    </row>
    <row r="736" spans="1:9" x14ac:dyDescent="0.25">
      <c r="A736" s="7" t="s">
        <v>767</v>
      </c>
      <c r="B736" s="7">
        <v>1992</v>
      </c>
      <c r="C736" s="7" t="s">
        <v>35</v>
      </c>
      <c r="D736" s="7">
        <v>12</v>
      </c>
      <c r="E736" s="7">
        <v>0</v>
      </c>
      <c r="F736" s="7">
        <v>6208.5</v>
      </c>
      <c r="G736" s="7" t="s">
        <v>11</v>
      </c>
      <c r="H736" s="7" t="s">
        <v>16</v>
      </c>
      <c r="I736" s="7" t="s">
        <v>300</v>
      </c>
    </row>
    <row r="737" spans="1:9" x14ac:dyDescent="0.25">
      <c r="A737" s="7" t="s">
        <v>768</v>
      </c>
      <c r="B737" s="7">
        <v>1972</v>
      </c>
      <c r="C737" s="7" t="s">
        <v>18</v>
      </c>
      <c r="D737" s="7">
        <v>29</v>
      </c>
      <c r="E737" s="7">
        <v>0</v>
      </c>
      <c r="F737" s="7">
        <v>6219.93</v>
      </c>
      <c r="G737" s="7" t="s">
        <v>11</v>
      </c>
      <c r="H737" s="7" t="s">
        <v>11</v>
      </c>
      <c r="I737" s="7" t="s">
        <v>13</v>
      </c>
    </row>
    <row r="738" spans="1:9" x14ac:dyDescent="0.25">
      <c r="A738" s="7" t="s">
        <v>769</v>
      </c>
      <c r="B738" s="7">
        <v>1978</v>
      </c>
      <c r="C738" s="7" t="s">
        <v>20</v>
      </c>
      <c r="D738" s="7">
        <v>19</v>
      </c>
      <c r="E738" s="7">
        <v>2</v>
      </c>
      <c r="F738" s="7">
        <v>6236.95</v>
      </c>
      <c r="G738" s="7" t="s">
        <v>11</v>
      </c>
      <c r="H738" s="7" t="s">
        <v>11</v>
      </c>
      <c r="I738" s="7" t="s">
        <v>13</v>
      </c>
    </row>
    <row r="739" spans="1:9" x14ac:dyDescent="0.25">
      <c r="A739" s="7" t="s">
        <v>770</v>
      </c>
      <c r="B739" s="7">
        <v>1983</v>
      </c>
      <c r="C739" s="7" t="s">
        <v>35</v>
      </c>
      <c r="D739" s="7">
        <v>11</v>
      </c>
      <c r="E739" s="7">
        <v>1</v>
      </c>
      <c r="F739" s="7">
        <v>6238.3</v>
      </c>
      <c r="G739" s="7" t="s">
        <v>11</v>
      </c>
      <c r="H739" s="7" t="s">
        <v>16</v>
      </c>
      <c r="I739" s="7" t="s">
        <v>42</v>
      </c>
    </row>
    <row r="740" spans="1:9" x14ac:dyDescent="0.25">
      <c r="A740" s="7" t="s">
        <v>771</v>
      </c>
      <c r="B740" s="7">
        <v>1979</v>
      </c>
      <c r="C740" s="7" t="s">
        <v>37</v>
      </c>
      <c r="D740" s="7">
        <v>10</v>
      </c>
      <c r="E740" s="7">
        <v>0</v>
      </c>
      <c r="F740" s="7">
        <v>6250.44</v>
      </c>
      <c r="G740" s="7" t="s">
        <v>11</v>
      </c>
      <c r="H740" s="7" t="s">
        <v>16</v>
      </c>
      <c r="I740" s="7" t="s">
        <v>42</v>
      </c>
    </row>
    <row r="741" spans="1:9" x14ac:dyDescent="0.25">
      <c r="A741" s="7" t="s">
        <v>772</v>
      </c>
      <c r="B741" s="7">
        <v>1972</v>
      </c>
      <c r="C741" s="7" t="s">
        <v>15</v>
      </c>
      <c r="D741" s="7">
        <v>11</v>
      </c>
      <c r="E741" s="7">
        <v>0</v>
      </c>
      <c r="F741" s="7">
        <v>6253.85</v>
      </c>
      <c r="G741" s="7" t="s">
        <v>11</v>
      </c>
      <c r="H741" s="7" t="s">
        <v>11</v>
      </c>
      <c r="I741" s="7" t="s">
        <v>13</v>
      </c>
    </row>
    <row r="742" spans="1:9" x14ac:dyDescent="0.25">
      <c r="A742" s="7" t="s">
        <v>773</v>
      </c>
      <c r="B742" s="7">
        <v>1972</v>
      </c>
      <c r="C742" s="7" t="s">
        <v>20</v>
      </c>
      <c r="D742" s="7">
        <v>8</v>
      </c>
      <c r="E742" s="7">
        <v>0</v>
      </c>
      <c r="F742" s="7">
        <v>6254.13</v>
      </c>
      <c r="G742" s="7" t="s">
        <v>11</v>
      </c>
      <c r="H742" s="7" t="s">
        <v>11</v>
      </c>
      <c r="I742" s="7" t="s">
        <v>23</v>
      </c>
    </row>
    <row r="743" spans="1:9" x14ac:dyDescent="0.25">
      <c r="A743" s="7" t="s">
        <v>774</v>
      </c>
      <c r="B743" s="7">
        <v>1970</v>
      </c>
      <c r="C743" s="7" t="s">
        <v>37</v>
      </c>
      <c r="D743" s="7">
        <v>11</v>
      </c>
      <c r="E743" s="7">
        <v>0</v>
      </c>
      <c r="F743" s="7">
        <v>6255.38</v>
      </c>
      <c r="G743" s="7" t="s">
        <v>11</v>
      </c>
      <c r="H743" s="7" t="s">
        <v>11</v>
      </c>
      <c r="I743" s="7" t="s">
        <v>13</v>
      </c>
    </row>
    <row r="744" spans="1:9" x14ac:dyDescent="0.25">
      <c r="A744" s="7" t="s">
        <v>775</v>
      </c>
      <c r="B744" s="7">
        <v>1995</v>
      </c>
      <c r="C744" s="7" t="s">
        <v>37</v>
      </c>
      <c r="D744" s="7">
        <v>17</v>
      </c>
      <c r="E744" s="7">
        <v>0</v>
      </c>
      <c r="F744" s="7">
        <v>6261.2</v>
      </c>
      <c r="G744" s="7" t="s">
        <v>11</v>
      </c>
      <c r="H744" s="7" t="s">
        <v>16</v>
      </c>
      <c r="I744" s="7" t="s">
        <v>535</v>
      </c>
    </row>
    <row r="745" spans="1:9" x14ac:dyDescent="0.25">
      <c r="A745" s="7" t="s">
        <v>776</v>
      </c>
      <c r="B745" s="7">
        <v>1984</v>
      </c>
      <c r="C745" s="7" t="s">
        <v>20</v>
      </c>
      <c r="D745" s="7">
        <v>25</v>
      </c>
      <c r="E745" s="7">
        <v>3</v>
      </c>
      <c r="F745" s="7">
        <v>6269.33</v>
      </c>
      <c r="G745" s="7" t="s">
        <v>11</v>
      </c>
      <c r="H745" s="7" t="s">
        <v>16</v>
      </c>
      <c r="I745" s="7" t="s">
        <v>13</v>
      </c>
    </row>
    <row r="746" spans="1:9" x14ac:dyDescent="0.25">
      <c r="A746" s="7" t="s">
        <v>777</v>
      </c>
      <c r="B746" s="7">
        <v>1981</v>
      </c>
      <c r="C746" s="7" t="s">
        <v>18</v>
      </c>
      <c r="D746" s="7">
        <v>30</v>
      </c>
      <c r="E746" s="7">
        <v>1</v>
      </c>
      <c r="F746" s="7">
        <v>6272.48</v>
      </c>
      <c r="G746" s="7" t="s">
        <v>16</v>
      </c>
      <c r="H746" s="7" t="s">
        <v>12</v>
      </c>
      <c r="I746" s="7" t="s">
        <v>13</v>
      </c>
    </row>
    <row r="747" spans="1:9" x14ac:dyDescent="0.25">
      <c r="A747" s="7" t="s">
        <v>778</v>
      </c>
      <c r="B747" s="7">
        <v>1993</v>
      </c>
      <c r="C747" s="7" t="s">
        <v>37</v>
      </c>
      <c r="D747" s="7">
        <v>16</v>
      </c>
      <c r="E747" s="7">
        <v>0</v>
      </c>
      <c r="F747" s="7">
        <v>6276.3</v>
      </c>
      <c r="G747" s="7" t="s">
        <v>11</v>
      </c>
      <c r="H747" s="7" t="s">
        <v>16</v>
      </c>
      <c r="I747" s="7" t="s">
        <v>200</v>
      </c>
    </row>
    <row r="748" spans="1:9" x14ac:dyDescent="0.25">
      <c r="A748" s="7" t="s">
        <v>779</v>
      </c>
      <c r="B748" s="7">
        <v>1981</v>
      </c>
      <c r="C748" s="7" t="s">
        <v>15</v>
      </c>
      <c r="D748" s="7">
        <v>24</v>
      </c>
      <c r="E748" s="7">
        <v>1</v>
      </c>
      <c r="F748" s="7">
        <v>6282.24</v>
      </c>
      <c r="G748" s="7" t="s">
        <v>11</v>
      </c>
      <c r="H748" s="7" t="s">
        <v>16</v>
      </c>
      <c r="I748" s="7" t="s">
        <v>42</v>
      </c>
    </row>
    <row r="749" spans="1:9" x14ac:dyDescent="0.25">
      <c r="A749" s="7" t="s">
        <v>780</v>
      </c>
      <c r="B749" s="7">
        <v>1981</v>
      </c>
      <c r="C749" s="7" t="s">
        <v>35</v>
      </c>
      <c r="D749" s="7">
        <v>26</v>
      </c>
      <c r="E749" s="7">
        <v>1</v>
      </c>
      <c r="F749" s="7">
        <v>6289.75</v>
      </c>
      <c r="G749" s="7" t="s">
        <v>11</v>
      </c>
      <c r="H749" s="7" t="s">
        <v>12</v>
      </c>
      <c r="I749" s="7" t="s">
        <v>13</v>
      </c>
    </row>
    <row r="750" spans="1:9" x14ac:dyDescent="0.25">
      <c r="A750" s="7" t="s">
        <v>781</v>
      </c>
      <c r="B750" s="7">
        <v>1996</v>
      </c>
      <c r="C750" s="7" t="s">
        <v>10</v>
      </c>
      <c r="D750" s="7">
        <v>4</v>
      </c>
      <c r="E750" s="7">
        <v>0</v>
      </c>
      <c r="F750" s="7">
        <v>6293.63</v>
      </c>
      <c r="G750" s="7" t="s">
        <v>11</v>
      </c>
      <c r="H750" s="7" t="s">
        <v>12</v>
      </c>
      <c r="I750" s="7" t="s">
        <v>300</v>
      </c>
    </row>
    <row r="751" spans="1:9" x14ac:dyDescent="0.25">
      <c r="A751" s="7" t="s">
        <v>782</v>
      </c>
      <c r="B751" s="7">
        <v>1974</v>
      </c>
      <c r="C751" s="7" t="s">
        <v>20</v>
      </c>
      <c r="D751" s="7">
        <v>17</v>
      </c>
      <c r="E751" s="7">
        <v>0</v>
      </c>
      <c r="F751" s="7">
        <v>6302.23</v>
      </c>
      <c r="G751" s="7" t="s">
        <v>11</v>
      </c>
      <c r="H751" s="7" t="s">
        <v>16</v>
      </c>
      <c r="I751" s="7" t="s">
        <v>13</v>
      </c>
    </row>
    <row r="752" spans="1:9" x14ac:dyDescent="0.25">
      <c r="A752" s="7" t="s">
        <v>783</v>
      </c>
      <c r="B752" s="7">
        <v>1969</v>
      </c>
      <c r="C752" s="7" t="s">
        <v>20</v>
      </c>
      <c r="D752" s="7">
        <v>4</v>
      </c>
      <c r="E752" s="7">
        <v>0</v>
      </c>
      <c r="F752" s="7">
        <v>6305.61</v>
      </c>
      <c r="G752" s="7" t="s">
        <v>11</v>
      </c>
      <c r="H752" s="7" t="s">
        <v>11</v>
      </c>
      <c r="I752" s="7" t="s">
        <v>23</v>
      </c>
    </row>
    <row r="753" spans="1:9" x14ac:dyDescent="0.25">
      <c r="A753" s="7" t="s">
        <v>784</v>
      </c>
      <c r="B753" s="7">
        <v>2004</v>
      </c>
      <c r="C753" s="7" t="s">
        <v>10</v>
      </c>
      <c r="D753" s="7">
        <v>27</v>
      </c>
      <c r="E753" s="7">
        <v>0</v>
      </c>
      <c r="F753" s="7">
        <v>6311.11</v>
      </c>
      <c r="G753" s="7" t="s">
        <v>11</v>
      </c>
      <c r="H753" s="7" t="s">
        <v>11</v>
      </c>
      <c r="I753" s="7" t="s">
        <v>42</v>
      </c>
    </row>
    <row r="754" spans="1:9" x14ac:dyDescent="0.25">
      <c r="A754" s="7" t="s">
        <v>785</v>
      </c>
      <c r="B754" s="7">
        <v>1985</v>
      </c>
      <c r="C754" s="7" t="s">
        <v>15</v>
      </c>
      <c r="D754" s="7">
        <v>19</v>
      </c>
      <c r="E754" s="7">
        <v>2</v>
      </c>
      <c r="F754" s="7">
        <v>6311.95</v>
      </c>
      <c r="G754" s="7" t="s">
        <v>11</v>
      </c>
      <c r="H754" s="7" t="s">
        <v>16</v>
      </c>
      <c r="I754" s="7" t="s">
        <v>42</v>
      </c>
    </row>
    <row r="755" spans="1:9" x14ac:dyDescent="0.25">
      <c r="A755" s="7" t="s">
        <v>786</v>
      </c>
      <c r="B755" s="7">
        <v>1985</v>
      </c>
      <c r="C755" s="7" t="s">
        <v>30</v>
      </c>
      <c r="D755" s="7">
        <v>15</v>
      </c>
      <c r="E755" s="7">
        <v>2</v>
      </c>
      <c r="F755" s="7">
        <v>6313.76</v>
      </c>
      <c r="G755" s="7" t="s">
        <v>11</v>
      </c>
      <c r="H755" s="7" t="s">
        <v>16</v>
      </c>
      <c r="I755" s="7" t="s">
        <v>13</v>
      </c>
    </row>
    <row r="756" spans="1:9" x14ac:dyDescent="0.25">
      <c r="A756" s="7" t="s">
        <v>787</v>
      </c>
      <c r="B756" s="7">
        <v>1990</v>
      </c>
      <c r="C756" s="7" t="s">
        <v>35</v>
      </c>
      <c r="D756" s="7">
        <v>13</v>
      </c>
      <c r="E756" s="7">
        <v>3</v>
      </c>
      <c r="F756" s="7">
        <v>6334.34</v>
      </c>
      <c r="G756" s="7" t="s">
        <v>11</v>
      </c>
      <c r="H756" s="7" t="s">
        <v>11</v>
      </c>
      <c r="I756" s="7" t="s">
        <v>247</v>
      </c>
    </row>
    <row r="757" spans="1:9" x14ac:dyDescent="0.25">
      <c r="A757" s="7" t="s">
        <v>788</v>
      </c>
      <c r="B757" s="7">
        <v>1986</v>
      </c>
      <c r="C757" s="7" t="s">
        <v>20</v>
      </c>
      <c r="D757" s="7">
        <v>25</v>
      </c>
      <c r="E757" s="7">
        <v>3</v>
      </c>
      <c r="F757" s="7">
        <v>6335.64</v>
      </c>
      <c r="G757" s="7" t="s">
        <v>11</v>
      </c>
      <c r="H757" s="7" t="s">
        <v>11</v>
      </c>
      <c r="I757" s="7" t="s">
        <v>13</v>
      </c>
    </row>
    <row r="758" spans="1:9" x14ac:dyDescent="0.25">
      <c r="A758" s="7" t="s">
        <v>789</v>
      </c>
      <c r="B758" s="7">
        <v>1983</v>
      </c>
      <c r="C758" s="7" t="s">
        <v>37</v>
      </c>
      <c r="D758" s="7">
        <v>21</v>
      </c>
      <c r="E758" s="7">
        <v>2</v>
      </c>
      <c r="F758" s="7">
        <v>6338.08</v>
      </c>
      <c r="G758" s="7" t="s">
        <v>11</v>
      </c>
      <c r="H758" s="7" t="s">
        <v>16</v>
      </c>
      <c r="I758" s="7" t="s">
        <v>13</v>
      </c>
    </row>
    <row r="759" spans="1:9" x14ac:dyDescent="0.25">
      <c r="A759" s="7" t="s">
        <v>790</v>
      </c>
      <c r="B759" s="7">
        <v>1983</v>
      </c>
      <c r="C759" s="7" t="s">
        <v>35</v>
      </c>
      <c r="D759" s="7">
        <v>19</v>
      </c>
      <c r="E759" s="7">
        <v>2</v>
      </c>
      <c r="F759" s="7">
        <v>6356.27</v>
      </c>
      <c r="G759" s="7" t="s">
        <v>12</v>
      </c>
      <c r="H759" s="7" t="s">
        <v>11</v>
      </c>
      <c r="I759" s="7" t="s">
        <v>13</v>
      </c>
    </row>
    <row r="760" spans="1:9" x14ac:dyDescent="0.25">
      <c r="A760" s="7" t="s">
        <v>791</v>
      </c>
      <c r="B760" s="7">
        <v>1980</v>
      </c>
      <c r="C760" s="7" t="s">
        <v>37</v>
      </c>
      <c r="D760" s="7">
        <v>30</v>
      </c>
      <c r="E760" s="7">
        <v>0</v>
      </c>
      <c r="F760" s="7">
        <v>6358.78</v>
      </c>
      <c r="G760" s="7" t="s">
        <v>11</v>
      </c>
      <c r="H760" s="7" t="s">
        <v>16</v>
      </c>
      <c r="I760" s="7" t="s">
        <v>23</v>
      </c>
    </row>
    <row r="761" spans="1:9" x14ac:dyDescent="0.25">
      <c r="A761" s="7" t="s">
        <v>792</v>
      </c>
      <c r="B761" s="7">
        <v>1989</v>
      </c>
      <c r="C761" s="7" t="s">
        <v>18</v>
      </c>
      <c r="D761" s="7">
        <v>24</v>
      </c>
      <c r="E761" s="7">
        <v>3</v>
      </c>
      <c r="F761" s="7">
        <v>6360.99</v>
      </c>
      <c r="G761" s="7" t="s">
        <v>11</v>
      </c>
      <c r="H761" s="7" t="s">
        <v>11</v>
      </c>
      <c r="I761" s="7" t="s">
        <v>23</v>
      </c>
    </row>
    <row r="762" spans="1:9" x14ac:dyDescent="0.25">
      <c r="A762" s="7" t="s">
        <v>793</v>
      </c>
      <c r="B762" s="7">
        <v>1996</v>
      </c>
      <c r="C762" s="7" t="s">
        <v>10</v>
      </c>
      <c r="D762" s="7">
        <v>7</v>
      </c>
      <c r="E762" s="7">
        <v>0</v>
      </c>
      <c r="F762" s="7">
        <v>6361.47</v>
      </c>
      <c r="G762" s="7" t="s">
        <v>11</v>
      </c>
      <c r="H762" s="7" t="s">
        <v>12</v>
      </c>
      <c r="I762" s="7" t="s">
        <v>300</v>
      </c>
    </row>
    <row r="763" spans="1:9" x14ac:dyDescent="0.25">
      <c r="A763" s="7" t="s">
        <v>794</v>
      </c>
      <c r="B763" s="7">
        <v>1970</v>
      </c>
      <c r="C763" s="7" t="s">
        <v>15</v>
      </c>
      <c r="D763" s="7">
        <v>9</v>
      </c>
      <c r="E763" s="7">
        <v>0</v>
      </c>
      <c r="F763" s="7">
        <v>6367.31</v>
      </c>
      <c r="G763" s="7" t="s">
        <v>11</v>
      </c>
      <c r="H763" s="7" t="s">
        <v>16</v>
      </c>
      <c r="I763" s="7" t="s">
        <v>13</v>
      </c>
    </row>
    <row r="764" spans="1:9" x14ac:dyDescent="0.25">
      <c r="A764" s="7" t="s">
        <v>795</v>
      </c>
      <c r="B764" s="7">
        <v>1984</v>
      </c>
      <c r="C764" s="7" t="s">
        <v>35</v>
      </c>
      <c r="D764" s="7">
        <v>13</v>
      </c>
      <c r="E764" s="7">
        <v>1</v>
      </c>
      <c r="F764" s="7">
        <v>6373.56</v>
      </c>
      <c r="G764" s="7" t="s">
        <v>11</v>
      </c>
      <c r="H764" s="7" t="s">
        <v>16</v>
      </c>
      <c r="I764" s="7" t="s">
        <v>23</v>
      </c>
    </row>
    <row r="765" spans="1:9" x14ac:dyDescent="0.25">
      <c r="A765" s="7" t="s">
        <v>796</v>
      </c>
      <c r="B765" s="7">
        <v>1976</v>
      </c>
      <c r="C765" s="7" t="s">
        <v>15</v>
      </c>
      <c r="D765" s="7">
        <v>18</v>
      </c>
      <c r="E765" s="7">
        <v>2</v>
      </c>
      <c r="F765" s="7">
        <v>6374.16</v>
      </c>
      <c r="G765" s="7" t="s">
        <v>11</v>
      </c>
      <c r="H765" s="7" t="s">
        <v>11</v>
      </c>
      <c r="I765" s="7" t="s">
        <v>13</v>
      </c>
    </row>
    <row r="766" spans="1:9" x14ac:dyDescent="0.25">
      <c r="A766" s="7" t="s">
        <v>797</v>
      </c>
      <c r="B766" s="7">
        <v>1982</v>
      </c>
      <c r="C766" s="7" t="s">
        <v>35</v>
      </c>
      <c r="D766" s="7">
        <v>6</v>
      </c>
      <c r="E766" s="7">
        <v>1</v>
      </c>
      <c r="F766" s="7">
        <v>6389.38</v>
      </c>
      <c r="G766" s="7" t="s">
        <v>16</v>
      </c>
      <c r="H766" s="7" t="s">
        <v>11</v>
      </c>
      <c r="I766" s="7" t="s">
        <v>23</v>
      </c>
    </row>
    <row r="767" spans="1:9" x14ac:dyDescent="0.25">
      <c r="A767" s="7" t="s">
        <v>798</v>
      </c>
      <c r="B767" s="7">
        <v>1997</v>
      </c>
      <c r="C767" s="7" t="s">
        <v>35</v>
      </c>
      <c r="D767" s="7">
        <v>16</v>
      </c>
      <c r="E767" s="7">
        <v>0</v>
      </c>
      <c r="F767" s="7">
        <v>6389.53</v>
      </c>
      <c r="G767" s="7" t="s">
        <v>11</v>
      </c>
      <c r="H767" s="7" t="s">
        <v>11</v>
      </c>
      <c r="I767" s="7" t="s">
        <v>300</v>
      </c>
    </row>
    <row r="768" spans="1:9" x14ac:dyDescent="0.25">
      <c r="A768" s="7" t="s">
        <v>799</v>
      </c>
      <c r="B768" s="7">
        <v>1982</v>
      </c>
      <c r="C768" s="7" t="s">
        <v>37</v>
      </c>
      <c r="D768" s="7">
        <v>28</v>
      </c>
      <c r="E768" s="7">
        <v>1</v>
      </c>
      <c r="F768" s="7">
        <v>6393.6</v>
      </c>
      <c r="G768" s="7" t="s">
        <v>11</v>
      </c>
      <c r="H768" s="7" t="s">
        <v>16</v>
      </c>
      <c r="I768" s="7" t="s">
        <v>23</v>
      </c>
    </row>
    <row r="769" spans="1:9" x14ac:dyDescent="0.25">
      <c r="A769" s="7" t="s">
        <v>800</v>
      </c>
      <c r="B769" s="7">
        <v>1987</v>
      </c>
      <c r="C769" s="7" t="s">
        <v>20</v>
      </c>
      <c r="D769" s="7">
        <v>9</v>
      </c>
      <c r="E769" s="7">
        <v>2</v>
      </c>
      <c r="F769" s="7">
        <v>6402.29</v>
      </c>
      <c r="G769" s="7" t="s">
        <v>11</v>
      </c>
      <c r="H769" s="7" t="s">
        <v>12</v>
      </c>
      <c r="I769" s="7" t="s">
        <v>247</v>
      </c>
    </row>
    <row r="770" spans="1:9" x14ac:dyDescent="0.25">
      <c r="A770" s="7" t="s">
        <v>801</v>
      </c>
      <c r="B770" s="7">
        <v>1985</v>
      </c>
      <c r="C770" s="7" t="s">
        <v>30</v>
      </c>
      <c r="D770" s="7">
        <v>10</v>
      </c>
      <c r="E770" s="7">
        <v>2</v>
      </c>
      <c r="F770" s="7">
        <v>6406.41</v>
      </c>
      <c r="G770" s="7" t="s">
        <v>16</v>
      </c>
      <c r="H770" s="7" t="s">
        <v>12</v>
      </c>
      <c r="I770" s="7" t="s">
        <v>276</v>
      </c>
    </row>
    <row r="771" spans="1:9" x14ac:dyDescent="0.25">
      <c r="A771" s="7" t="s">
        <v>802</v>
      </c>
      <c r="B771" s="7">
        <v>1970</v>
      </c>
      <c r="C771" s="7" t="s">
        <v>35</v>
      </c>
      <c r="D771" s="7">
        <v>20</v>
      </c>
      <c r="E771" s="7">
        <v>0</v>
      </c>
      <c r="F771" s="7">
        <v>6407.05</v>
      </c>
      <c r="G771" s="7" t="s">
        <v>11</v>
      </c>
      <c r="H771" s="7" t="s">
        <v>16</v>
      </c>
      <c r="I771" s="7" t="s">
        <v>13</v>
      </c>
    </row>
    <row r="772" spans="1:9" x14ac:dyDescent="0.25">
      <c r="A772" s="7" t="s">
        <v>803</v>
      </c>
      <c r="B772" s="7">
        <v>1971</v>
      </c>
      <c r="C772" s="7" t="s">
        <v>35</v>
      </c>
      <c r="D772" s="7">
        <v>22</v>
      </c>
      <c r="E772" s="7">
        <v>0</v>
      </c>
      <c r="F772" s="7">
        <v>6412.34</v>
      </c>
      <c r="G772" s="7" t="s">
        <v>11</v>
      </c>
      <c r="H772" s="7" t="s">
        <v>12</v>
      </c>
      <c r="I772" s="7" t="s">
        <v>13</v>
      </c>
    </row>
    <row r="773" spans="1:9" x14ac:dyDescent="0.25">
      <c r="A773" s="7" t="s">
        <v>804</v>
      </c>
      <c r="B773" s="7">
        <v>1987</v>
      </c>
      <c r="C773" s="7" t="s">
        <v>20</v>
      </c>
      <c r="D773" s="7">
        <v>4</v>
      </c>
      <c r="E773" s="7">
        <v>3</v>
      </c>
      <c r="F773" s="7">
        <v>6414.18</v>
      </c>
      <c r="G773" s="7" t="s">
        <v>11</v>
      </c>
      <c r="H773" s="7" t="s">
        <v>11</v>
      </c>
      <c r="I773" s="7" t="s">
        <v>42</v>
      </c>
    </row>
    <row r="774" spans="1:9" x14ac:dyDescent="0.25">
      <c r="A774" s="7" t="s">
        <v>805</v>
      </c>
      <c r="B774" s="7">
        <v>1976</v>
      </c>
      <c r="C774" s="7" t="s">
        <v>30</v>
      </c>
      <c r="D774" s="7">
        <v>30</v>
      </c>
      <c r="E774" s="7">
        <v>2</v>
      </c>
      <c r="F774" s="7">
        <v>6417.28</v>
      </c>
      <c r="G774" s="7" t="s">
        <v>11</v>
      </c>
      <c r="H774" s="7" t="s">
        <v>12</v>
      </c>
      <c r="I774" s="7" t="s">
        <v>13</v>
      </c>
    </row>
    <row r="775" spans="1:9" x14ac:dyDescent="0.25">
      <c r="A775" s="7" t="s">
        <v>806</v>
      </c>
      <c r="B775" s="7">
        <v>1975</v>
      </c>
      <c r="C775" s="7" t="s">
        <v>35</v>
      </c>
      <c r="D775" s="7">
        <v>5</v>
      </c>
      <c r="E775" s="7">
        <v>1</v>
      </c>
      <c r="F775" s="7">
        <v>6423.48</v>
      </c>
      <c r="G775" s="7" t="s">
        <v>11</v>
      </c>
      <c r="H775" s="7" t="s">
        <v>12</v>
      </c>
      <c r="I775" s="7" t="s">
        <v>13</v>
      </c>
    </row>
    <row r="776" spans="1:9" x14ac:dyDescent="0.25">
      <c r="A776" s="7" t="s">
        <v>807</v>
      </c>
      <c r="B776" s="7">
        <v>1985</v>
      </c>
      <c r="C776" s="7" t="s">
        <v>10</v>
      </c>
      <c r="D776" s="7">
        <v>22</v>
      </c>
      <c r="E776" s="7">
        <v>3</v>
      </c>
      <c r="F776" s="7">
        <v>6435.62</v>
      </c>
      <c r="G776" s="7" t="s">
        <v>12</v>
      </c>
      <c r="H776" s="7" t="s">
        <v>11</v>
      </c>
      <c r="I776" s="7" t="s">
        <v>13</v>
      </c>
    </row>
    <row r="777" spans="1:9" x14ac:dyDescent="0.25">
      <c r="A777" s="7" t="s">
        <v>808</v>
      </c>
      <c r="B777" s="7">
        <v>1984</v>
      </c>
      <c r="C777" s="7" t="s">
        <v>35</v>
      </c>
      <c r="D777" s="7">
        <v>26</v>
      </c>
      <c r="E777" s="7">
        <v>2</v>
      </c>
      <c r="F777" s="7">
        <v>6455.86</v>
      </c>
      <c r="G777" s="7" t="s">
        <v>12</v>
      </c>
      <c r="H777" s="7" t="s">
        <v>12</v>
      </c>
      <c r="I777" s="7" t="s">
        <v>23</v>
      </c>
    </row>
    <row r="778" spans="1:9" x14ac:dyDescent="0.25">
      <c r="A778" s="7" t="s">
        <v>809</v>
      </c>
      <c r="B778" s="7">
        <v>1984</v>
      </c>
      <c r="C778" s="7" t="s">
        <v>15</v>
      </c>
      <c r="D778" s="7">
        <v>1</v>
      </c>
      <c r="E778" s="7">
        <v>2</v>
      </c>
      <c r="F778" s="7">
        <v>6457.84</v>
      </c>
      <c r="G778" s="7" t="s">
        <v>11</v>
      </c>
      <c r="H778" s="7" t="s">
        <v>12</v>
      </c>
      <c r="I778" s="7" t="s">
        <v>23</v>
      </c>
    </row>
    <row r="779" spans="1:9" x14ac:dyDescent="0.25">
      <c r="A779" s="7" t="s">
        <v>810</v>
      </c>
      <c r="B779" s="7">
        <v>1981</v>
      </c>
      <c r="C779" s="7" t="s">
        <v>10</v>
      </c>
      <c r="D779" s="7">
        <v>27</v>
      </c>
      <c r="E779" s="7">
        <v>1</v>
      </c>
      <c r="F779" s="7">
        <v>6473.15</v>
      </c>
      <c r="G779" s="7" t="s">
        <v>11</v>
      </c>
      <c r="H779" s="7" t="s">
        <v>11</v>
      </c>
      <c r="I779" s="7" t="s">
        <v>13</v>
      </c>
    </row>
    <row r="780" spans="1:9" x14ac:dyDescent="0.25">
      <c r="A780" s="7" t="s">
        <v>811</v>
      </c>
      <c r="B780" s="7">
        <v>1980</v>
      </c>
      <c r="C780" s="7" t="s">
        <v>18</v>
      </c>
      <c r="D780" s="7">
        <v>8</v>
      </c>
      <c r="E780" s="7">
        <v>0</v>
      </c>
      <c r="F780" s="7">
        <v>6474.01</v>
      </c>
      <c r="G780" s="7" t="s">
        <v>11</v>
      </c>
      <c r="H780" s="7" t="s">
        <v>12</v>
      </c>
      <c r="I780" s="7" t="s">
        <v>42</v>
      </c>
    </row>
    <row r="781" spans="1:9" x14ac:dyDescent="0.25">
      <c r="A781" s="7" t="s">
        <v>812</v>
      </c>
      <c r="B781" s="7">
        <v>1970</v>
      </c>
      <c r="C781" s="7" t="s">
        <v>30</v>
      </c>
      <c r="D781" s="7">
        <v>1</v>
      </c>
      <c r="E781" s="7">
        <v>0</v>
      </c>
      <c r="F781" s="7">
        <v>6481.67</v>
      </c>
      <c r="G781" s="7" t="s">
        <v>11</v>
      </c>
      <c r="H781" s="7" t="s">
        <v>11</v>
      </c>
      <c r="I781" s="7" t="s">
        <v>13</v>
      </c>
    </row>
    <row r="782" spans="1:9" x14ac:dyDescent="0.25">
      <c r="A782" s="7" t="s">
        <v>813</v>
      </c>
      <c r="B782" s="7">
        <v>1982</v>
      </c>
      <c r="C782" s="7" t="s">
        <v>37</v>
      </c>
      <c r="D782" s="7">
        <v>9</v>
      </c>
      <c r="E782" s="7">
        <v>1</v>
      </c>
      <c r="F782" s="7">
        <v>6496.89</v>
      </c>
      <c r="G782" s="7" t="s">
        <v>11</v>
      </c>
      <c r="H782" s="7" t="s">
        <v>12</v>
      </c>
      <c r="I782" s="7" t="s">
        <v>42</v>
      </c>
    </row>
    <row r="783" spans="1:9" x14ac:dyDescent="0.25">
      <c r="A783" s="7" t="s">
        <v>814</v>
      </c>
      <c r="B783" s="7">
        <v>1982</v>
      </c>
      <c r="C783" s="7" t="s">
        <v>35</v>
      </c>
      <c r="D783" s="7">
        <v>28</v>
      </c>
      <c r="E783" s="7">
        <v>1</v>
      </c>
      <c r="F783" s="7">
        <v>6500.24</v>
      </c>
      <c r="G783" s="7" t="s">
        <v>11</v>
      </c>
      <c r="H783" s="7" t="s">
        <v>11</v>
      </c>
      <c r="I783" s="7" t="s">
        <v>13</v>
      </c>
    </row>
    <row r="784" spans="1:9" x14ac:dyDescent="0.25">
      <c r="A784" s="7" t="s">
        <v>815</v>
      </c>
      <c r="B784" s="7">
        <v>1994</v>
      </c>
      <c r="C784" s="7" t="s">
        <v>10</v>
      </c>
      <c r="D784" s="7">
        <v>7</v>
      </c>
      <c r="E784" s="7">
        <v>0</v>
      </c>
      <c r="F784" s="7">
        <v>6512.24</v>
      </c>
      <c r="G784" s="7" t="s">
        <v>11</v>
      </c>
      <c r="H784" s="7" t="s">
        <v>16</v>
      </c>
      <c r="I784" s="7" t="s">
        <v>300</v>
      </c>
    </row>
    <row r="785" spans="1:9" x14ac:dyDescent="0.25">
      <c r="A785" s="7" t="s">
        <v>816</v>
      </c>
      <c r="B785" s="7">
        <v>1976</v>
      </c>
      <c r="C785" s="7" t="s">
        <v>37</v>
      </c>
      <c r="D785" s="7">
        <v>23</v>
      </c>
      <c r="E785" s="7">
        <v>2</v>
      </c>
      <c r="F785" s="7">
        <v>6529.21</v>
      </c>
      <c r="G785" s="7" t="s">
        <v>11</v>
      </c>
      <c r="H785" s="7" t="s">
        <v>16</v>
      </c>
      <c r="I785" s="7" t="s">
        <v>13</v>
      </c>
    </row>
    <row r="786" spans="1:9" x14ac:dyDescent="0.25">
      <c r="A786" s="7" t="s">
        <v>817</v>
      </c>
      <c r="B786" s="7">
        <v>1982</v>
      </c>
      <c r="C786" s="7" t="s">
        <v>35</v>
      </c>
      <c r="D786" s="7">
        <v>12</v>
      </c>
      <c r="E786" s="7">
        <v>3</v>
      </c>
      <c r="F786" s="7">
        <v>6532.04</v>
      </c>
      <c r="G786" s="7" t="s">
        <v>11</v>
      </c>
      <c r="H786" s="7" t="s">
        <v>16</v>
      </c>
      <c r="I786" s="7" t="s">
        <v>13</v>
      </c>
    </row>
    <row r="787" spans="1:9" x14ac:dyDescent="0.25">
      <c r="A787" s="7" t="s">
        <v>818</v>
      </c>
      <c r="B787" s="7">
        <v>1982</v>
      </c>
      <c r="C787" s="7" t="s">
        <v>37</v>
      </c>
      <c r="D787" s="7">
        <v>2</v>
      </c>
      <c r="E787" s="7">
        <v>3</v>
      </c>
      <c r="F787" s="7">
        <v>6536.68</v>
      </c>
      <c r="G787" s="7" t="s">
        <v>11</v>
      </c>
      <c r="H787" s="7" t="s">
        <v>11</v>
      </c>
      <c r="I787" s="7" t="s">
        <v>23</v>
      </c>
    </row>
    <row r="788" spans="1:9" x14ac:dyDescent="0.25">
      <c r="A788" s="7" t="s">
        <v>819</v>
      </c>
      <c r="B788" s="7">
        <v>1969</v>
      </c>
      <c r="C788" s="7" t="s">
        <v>30</v>
      </c>
      <c r="D788" s="7">
        <v>3</v>
      </c>
      <c r="E788" s="7">
        <v>0</v>
      </c>
      <c r="F788" s="7">
        <v>6546.16</v>
      </c>
      <c r="G788" s="7" t="s">
        <v>11</v>
      </c>
      <c r="H788" s="7" t="s">
        <v>12</v>
      </c>
      <c r="I788" s="7" t="s">
        <v>13</v>
      </c>
    </row>
    <row r="789" spans="1:9" x14ac:dyDescent="0.25">
      <c r="A789" s="7" t="s">
        <v>820</v>
      </c>
      <c r="B789" s="7">
        <v>1986</v>
      </c>
      <c r="C789" s="7" t="s">
        <v>30</v>
      </c>
      <c r="D789" s="7">
        <v>18</v>
      </c>
      <c r="E789" s="7">
        <v>3</v>
      </c>
      <c r="F789" s="7">
        <v>6548.2</v>
      </c>
      <c r="G789" s="7" t="s">
        <v>11</v>
      </c>
      <c r="H789" s="7" t="s">
        <v>12</v>
      </c>
      <c r="I789" s="7" t="s">
        <v>23</v>
      </c>
    </row>
    <row r="790" spans="1:9" x14ac:dyDescent="0.25">
      <c r="A790" s="7" t="s">
        <v>821</v>
      </c>
      <c r="B790" s="7">
        <v>1989</v>
      </c>
      <c r="C790" s="7" t="s">
        <v>35</v>
      </c>
      <c r="D790" s="7">
        <v>6</v>
      </c>
      <c r="E790" s="7">
        <v>3</v>
      </c>
      <c r="F790" s="7">
        <v>6551.75</v>
      </c>
      <c r="G790" s="7" t="s">
        <v>11</v>
      </c>
      <c r="H790" s="7" t="s">
        <v>11</v>
      </c>
      <c r="I790" s="7" t="s">
        <v>247</v>
      </c>
    </row>
    <row r="791" spans="1:9" x14ac:dyDescent="0.25">
      <c r="A791" s="7" t="s">
        <v>822</v>
      </c>
      <c r="B791" s="7">
        <v>1968</v>
      </c>
      <c r="C791" s="7" t="s">
        <v>30</v>
      </c>
      <c r="D791" s="7">
        <v>11</v>
      </c>
      <c r="E791" s="7">
        <v>0</v>
      </c>
      <c r="F791" s="7">
        <v>6552.01</v>
      </c>
      <c r="G791" s="7" t="s">
        <v>12</v>
      </c>
      <c r="H791" s="7" t="s">
        <v>11</v>
      </c>
      <c r="I791" s="7" t="s">
        <v>13</v>
      </c>
    </row>
    <row r="792" spans="1:9" x14ac:dyDescent="0.25">
      <c r="A792" s="7" t="s">
        <v>823</v>
      </c>
      <c r="B792" s="7">
        <v>1984</v>
      </c>
      <c r="C792" s="7" t="s">
        <v>20</v>
      </c>
      <c r="D792" s="7">
        <v>20</v>
      </c>
      <c r="E792" s="7">
        <v>1</v>
      </c>
      <c r="F792" s="7">
        <v>6555.07</v>
      </c>
      <c r="G792" s="7" t="s">
        <v>11</v>
      </c>
      <c r="H792" s="7" t="s">
        <v>11</v>
      </c>
      <c r="I792" s="7" t="s">
        <v>247</v>
      </c>
    </row>
    <row r="793" spans="1:9" x14ac:dyDescent="0.25">
      <c r="A793" s="7" t="s">
        <v>824</v>
      </c>
      <c r="B793" s="7">
        <v>1981</v>
      </c>
      <c r="C793" s="7" t="s">
        <v>10</v>
      </c>
      <c r="D793" s="7">
        <v>20</v>
      </c>
      <c r="E793" s="7">
        <v>0</v>
      </c>
      <c r="F793" s="7">
        <v>6571.02</v>
      </c>
      <c r="G793" s="7" t="s">
        <v>11</v>
      </c>
      <c r="H793" s="7" t="s">
        <v>16</v>
      </c>
      <c r="I793" s="7" t="s">
        <v>23</v>
      </c>
    </row>
    <row r="794" spans="1:9" x14ac:dyDescent="0.25">
      <c r="A794" s="7" t="s">
        <v>825</v>
      </c>
      <c r="B794" s="7">
        <v>1984</v>
      </c>
      <c r="C794" s="7" t="s">
        <v>37</v>
      </c>
      <c r="D794" s="7">
        <v>5</v>
      </c>
      <c r="E794" s="7">
        <v>2</v>
      </c>
      <c r="F794" s="7">
        <v>6571.54</v>
      </c>
      <c r="G794" s="7" t="s">
        <v>11</v>
      </c>
      <c r="H794" s="7" t="s">
        <v>12</v>
      </c>
      <c r="I794" s="7" t="s">
        <v>42</v>
      </c>
    </row>
    <row r="795" spans="1:9" x14ac:dyDescent="0.25">
      <c r="A795" s="7" t="s">
        <v>826</v>
      </c>
      <c r="B795" s="7">
        <v>1982</v>
      </c>
      <c r="C795" s="7" t="s">
        <v>15</v>
      </c>
      <c r="D795" s="7">
        <v>22</v>
      </c>
      <c r="E795" s="7">
        <v>2</v>
      </c>
      <c r="F795" s="7">
        <v>6593.51</v>
      </c>
      <c r="G795" s="7" t="s">
        <v>11</v>
      </c>
      <c r="H795" s="7" t="s">
        <v>16</v>
      </c>
      <c r="I795" s="7" t="s">
        <v>13</v>
      </c>
    </row>
    <row r="796" spans="1:9" x14ac:dyDescent="0.25">
      <c r="A796" s="7" t="s">
        <v>827</v>
      </c>
      <c r="B796" s="7">
        <v>1982</v>
      </c>
      <c r="C796" s="7" t="s">
        <v>30</v>
      </c>
      <c r="D796" s="7">
        <v>29</v>
      </c>
      <c r="E796" s="7">
        <v>1</v>
      </c>
      <c r="F796" s="7">
        <v>6600.21</v>
      </c>
      <c r="G796" s="7" t="s">
        <v>12</v>
      </c>
      <c r="H796" s="7" t="s">
        <v>11</v>
      </c>
      <c r="I796" s="7" t="s">
        <v>168</v>
      </c>
    </row>
    <row r="797" spans="1:9" x14ac:dyDescent="0.25">
      <c r="A797" s="7" t="s">
        <v>828</v>
      </c>
      <c r="B797" s="7">
        <v>1982</v>
      </c>
      <c r="C797" s="7" t="s">
        <v>15</v>
      </c>
      <c r="D797" s="7">
        <v>7</v>
      </c>
      <c r="E797" s="7">
        <v>2</v>
      </c>
      <c r="F797" s="7">
        <v>6600.36</v>
      </c>
      <c r="G797" s="7" t="s">
        <v>11</v>
      </c>
      <c r="H797" s="7" t="s">
        <v>12</v>
      </c>
      <c r="I797" s="7" t="s">
        <v>42</v>
      </c>
    </row>
    <row r="798" spans="1:9" x14ac:dyDescent="0.25">
      <c r="A798" s="7" t="s">
        <v>829</v>
      </c>
      <c r="B798" s="7">
        <v>1982</v>
      </c>
      <c r="C798" s="7" t="s">
        <v>35</v>
      </c>
      <c r="D798" s="7">
        <v>28</v>
      </c>
      <c r="E798" s="7">
        <v>1</v>
      </c>
      <c r="F798" s="7">
        <v>6610.11</v>
      </c>
      <c r="G798" s="7" t="s">
        <v>12</v>
      </c>
      <c r="H798" s="7" t="s">
        <v>11</v>
      </c>
      <c r="I798" s="7" t="s">
        <v>164</v>
      </c>
    </row>
    <row r="799" spans="1:9" x14ac:dyDescent="0.25">
      <c r="A799" s="7" t="s">
        <v>830</v>
      </c>
      <c r="B799" s="7">
        <v>1973</v>
      </c>
      <c r="C799" s="7" t="s">
        <v>35</v>
      </c>
      <c r="D799" s="7">
        <v>29</v>
      </c>
      <c r="E799" s="7">
        <v>0</v>
      </c>
      <c r="F799" s="7">
        <v>6630.31</v>
      </c>
      <c r="G799" s="7" t="s">
        <v>11</v>
      </c>
      <c r="H799" s="7" t="s">
        <v>16</v>
      </c>
      <c r="I799" s="7" t="s">
        <v>13</v>
      </c>
    </row>
    <row r="800" spans="1:9" x14ac:dyDescent="0.25">
      <c r="A800" s="7" t="s">
        <v>831</v>
      </c>
      <c r="B800" s="7">
        <v>2003</v>
      </c>
      <c r="C800" s="7" t="s">
        <v>20</v>
      </c>
      <c r="D800" s="7">
        <v>4</v>
      </c>
      <c r="E800" s="7">
        <v>0</v>
      </c>
      <c r="F800" s="7">
        <v>6638.16</v>
      </c>
      <c r="G800" s="7" t="s">
        <v>11</v>
      </c>
      <c r="H800" s="7" t="s">
        <v>16</v>
      </c>
      <c r="I800" s="7" t="s">
        <v>23</v>
      </c>
    </row>
    <row r="801" spans="1:9" x14ac:dyDescent="0.25">
      <c r="A801" s="7" t="s">
        <v>832</v>
      </c>
      <c r="B801" s="7">
        <v>1990</v>
      </c>
      <c r="C801" s="7" t="s">
        <v>18</v>
      </c>
      <c r="D801" s="7">
        <v>6</v>
      </c>
      <c r="E801" s="7">
        <v>3</v>
      </c>
      <c r="F801" s="7">
        <v>6639.3</v>
      </c>
      <c r="G801" s="7" t="s">
        <v>11</v>
      </c>
      <c r="H801" s="7" t="s">
        <v>11</v>
      </c>
      <c r="I801" s="7" t="s">
        <v>300</v>
      </c>
    </row>
    <row r="802" spans="1:9" x14ac:dyDescent="0.25">
      <c r="A802" s="7" t="s">
        <v>833</v>
      </c>
      <c r="B802" s="7">
        <v>1984</v>
      </c>
      <c r="C802" s="7" t="s">
        <v>30</v>
      </c>
      <c r="D802" s="7">
        <v>8</v>
      </c>
      <c r="E802" s="7">
        <v>2</v>
      </c>
      <c r="F802" s="7">
        <v>6640.54</v>
      </c>
      <c r="G802" s="7" t="s">
        <v>11</v>
      </c>
      <c r="H802" s="7" t="s">
        <v>12</v>
      </c>
      <c r="I802" s="7" t="s">
        <v>166</v>
      </c>
    </row>
    <row r="803" spans="1:9" x14ac:dyDescent="0.25">
      <c r="A803" s="7" t="s">
        <v>834</v>
      </c>
      <c r="B803" s="7">
        <v>1970</v>
      </c>
      <c r="C803" s="7" t="s">
        <v>15</v>
      </c>
      <c r="D803" s="7">
        <v>8</v>
      </c>
      <c r="E803" s="7">
        <v>0</v>
      </c>
      <c r="F803" s="7">
        <v>6651.26</v>
      </c>
      <c r="G803" s="7" t="s">
        <v>11</v>
      </c>
      <c r="H803" s="7" t="s">
        <v>12</v>
      </c>
      <c r="I803" s="7" t="s">
        <v>13</v>
      </c>
    </row>
    <row r="804" spans="1:9" x14ac:dyDescent="0.25">
      <c r="A804" s="7" t="s">
        <v>835</v>
      </c>
      <c r="B804" s="7">
        <v>1984</v>
      </c>
      <c r="C804" s="7" t="s">
        <v>10</v>
      </c>
      <c r="D804" s="7">
        <v>1</v>
      </c>
      <c r="E804" s="7">
        <v>3</v>
      </c>
      <c r="F804" s="7">
        <v>6652.53</v>
      </c>
      <c r="G804" s="7" t="s">
        <v>12</v>
      </c>
      <c r="H804" s="7" t="s">
        <v>11</v>
      </c>
      <c r="I804" s="7" t="s">
        <v>13</v>
      </c>
    </row>
    <row r="805" spans="1:9" x14ac:dyDescent="0.25">
      <c r="A805" s="7" t="s">
        <v>836</v>
      </c>
      <c r="B805" s="7">
        <v>1989</v>
      </c>
      <c r="C805" s="7" t="s">
        <v>15</v>
      </c>
      <c r="D805" s="7">
        <v>19</v>
      </c>
      <c r="E805" s="7">
        <v>5</v>
      </c>
      <c r="F805" s="7">
        <v>6653.79</v>
      </c>
      <c r="G805" s="7" t="s">
        <v>11</v>
      </c>
      <c r="H805" s="7" t="s">
        <v>16</v>
      </c>
      <c r="I805" s="7" t="s">
        <v>13</v>
      </c>
    </row>
    <row r="806" spans="1:9" x14ac:dyDescent="0.25">
      <c r="A806" s="7" t="s">
        <v>837</v>
      </c>
      <c r="B806" s="7">
        <v>1982</v>
      </c>
      <c r="C806" s="7" t="s">
        <v>20</v>
      </c>
      <c r="D806" s="7">
        <v>27</v>
      </c>
      <c r="E806" s="7">
        <v>3</v>
      </c>
      <c r="F806" s="7">
        <v>6664.32</v>
      </c>
      <c r="G806" s="7" t="s">
        <v>11</v>
      </c>
      <c r="H806" s="7" t="s">
        <v>11</v>
      </c>
      <c r="I806" s="7" t="s">
        <v>13</v>
      </c>
    </row>
    <row r="807" spans="1:9" x14ac:dyDescent="0.25">
      <c r="A807" s="7" t="s">
        <v>838</v>
      </c>
      <c r="B807" s="7">
        <v>1981</v>
      </c>
      <c r="C807" s="7" t="s">
        <v>20</v>
      </c>
      <c r="D807" s="7">
        <v>17</v>
      </c>
      <c r="E807" s="7">
        <v>1</v>
      </c>
      <c r="F807" s="7">
        <v>6664.69</v>
      </c>
      <c r="G807" s="7" t="s">
        <v>12</v>
      </c>
      <c r="H807" s="7" t="s">
        <v>16</v>
      </c>
      <c r="I807" s="7" t="s">
        <v>23</v>
      </c>
    </row>
    <row r="808" spans="1:9" x14ac:dyDescent="0.25">
      <c r="A808" s="7" t="s">
        <v>839</v>
      </c>
      <c r="B808" s="7">
        <v>1989</v>
      </c>
      <c r="C808" s="7" t="s">
        <v>37</v>
      </c>
      <c r="D808" s="7">
        <v>20</v>
      </c>
      <c r="E808" s="7">
        <v>5</v>
      </c>
      <c r="F808" s="7">
        <v>6666.24</v>
      </c>
      <c r="G808" s="7" t="s">
        <v>12</v>
      </c>
      <c r="H808" s="7" t="s">
        <v>16</v>
      </c>
      <c r="I808" s="7" t="s">
        <v>42</v>
      </c>
    </row>
    <row r="809" spans="1:9" x14ac:dyDescent="0.25">
      <c r="A809" s="7" t="s">
        <v>840</v>
      </c>
      <c r="B809" s="7">
        <v>1985</v>
      </c>
      <c r="C809" s="7" t="s">
        <v>10</v>
      </c>
      <c r="D809" s="7">
        <v>9</v>
      </c>
      <c r="E809" s="7">
        <v>2</v>
      </c>
      <c r="F809" s="7">
        <v>6686.43</v>
      </c>
      <c r="G809" s="7" t="s">
        <v>11</v>
      </c>
      <c r="H809" s="7" t="s">
        <v>12</v>
      </c>
      <c r="I809" s="7" t="s">
        <v>23</v>
      </c>
    </row>
    <row r="810" spans="1:9" x14ac:dyDescent="0.25">
      <c r="A810" s="7" t="s">
        <v>841</v>
      </c>
      <c r="B810" s="7">
        <v>1968</v>
      </c>
      <c r="C810" s="7" t="s">
        <v>10</v>
      </c>
      <c r="D810" s="7">
        <v>13</v>
      </c>
      <c r="E810" s="7">
        <v>0</v>
      </c>
      <c r="F810" s="7">
        <v>6700.56</v>
      </c>
      <c r="G810" s="7" t="s">
        <v>12</v>
      </c>
      <c r="H810" s="7" t="s">
        <v>16</v>
      </c>
      <c r="I810" s="7" t="s">
        <v>23</v>
      </c>
    </row>
    <row r="811" spans="1:9" x14ac:dyDescent="0.25">
      <c r="A811" s="7" t="s">
        <v>842</v>
      </c>
      <c r="B811" s="7">
        <v>1971</v>
      </c>
      <c r="C811" s="7" t="s">
        <v>30</v>
      </c>
      <c r="D811" s="7">
        <v>12</v>
      </c>
      <c r="E811" s="7">
        <v>0</v>
      </c>
      <c r="F811" s="7">
        <v>6706.47</v>
      </c>
      <c r="G811" s="7" t="s">
        <v>11</v>
      </c>
      <c r="H811" s="7" t="s">
        <v>16</v>
      </c>
      <c r="I811" s="7" t="s">
        <v>13</v>
      </c>
    </row>
    <row r="812" spans="1:9" x14ac:dyDescent="0.25">
      <c r="A812" s="7" t="s">
        <v>843</v>
      </c>
      <c r="B812" s="7">
        <v>1983</v>
      </c>
      <c r="C812" s="7" t="s">
        <v>18</v>
      </c>
      <c r="D812" s="7">
        <v>12</v>
      </c>
      <c r="E812" s="7">
        <v>2</v>
      </c>
      <c r="F812" s="7">
        <v>6710.19</v>
      </c>
      <c r="G812" s="7" t="s">
        <v>12</v>
      </c>
      <c r="H812" s="7" t="s">
        <v>12</v>
      </c>
      <c r="I812" s="7" t="s">
        <v>23</v>
      </c>
    </row>
    <row r="813" spans="1:9" x14ac:dyDescent="0.25">
      <c r="A813" s="7" t="s">
        <v>844</v>
      </c>
      <c r="B813" s="7">
        <v>1994</v>
      </c>
      <c r="C813" s="7" t="s">
        <v>18</v>
      </c>
      <c r="D813" s="7">
        <v>13</v>
      </c>
      <c r="E813" s="7">
        <v>0</v>
      </c>
      <c r="F813" s="7">
        <v>6721.37</v>
      </c>
      <c r="G813" s="7" t="s">
        <v>11</v>
      </c>
      <c r="H813" s="7" t="s">
        <v>16</v>
      </c>
      <c r="I813" s="7" t="s">
        <v>23</v>
      </c>
    </row>
    <row r="814" spans="1:9" x14ac:dyDescent="0.25">
      <c r="A814" s="7" t="s">
        <v>845</v>
      </c>
      <c r="B814" s="7">
        <v>1978</v>
      </c>
      <c r="C814" s="7" t="s">
        <v>37</v>
      </c>
      <c r="D814" s="7">
        <v>21</v>
      </c>
      <c r="E814" s="7">
        <v>2</v>
      </c>
      <c r="F814" s="7">
        <v>6737.98</v>
      </c>
      <c r="G814" s="7" t="s">
        <v>11</v>
      </c>
      <c r="H814" s="7" t="s">
        <v>12</v>
      </c>
      <c r="I814" s="7" t="s">
        <v>13</v>
      </c>
    </row>
    <row r="815" spans="1:9" x14ac:dyDescent="0.25">
      <c r="A815" s="7" t="s">
        <v>846</v>
      </c>
      <c r="B815" s="7">
        <v>1968</v>
      </c>
      <c r="C815" s="7" t="s">
        <v>10</v>
      </c>
      <c r="D815" s="7">
        <v>18</v>
      </c>
      <c r="E815" s="7">
        <v>0</v>
      </c>
      <c r="F815" s="7">
        <v>6738.84</v>
      </c>
      <c r="G815" s="7" t="s">
        <v>12</v>
      </c>
      <c r="H815" s="7" t="s">
        <v>16</v>
      </c>
      <c r="I815" s="7" t="s">
        <v>23</v>
      </c>
    </row>
    <row r="816" spans="1:9" x14ac:dyDescent="0.25">
      <c r="A816" s="7" t="s">
        <v>847</v>
      </c>
      <c r="B816" s="7">
        <v>1986</v>
      </c>
      <c r="C816" s="7" t="s">
        <v>35</v>
      </c>
      <c r="D816" s="7">
        <v>7</v>
      </c>
      <c r="E816" s="7">
        <v>3</v>
      </c>
      <c r="F816" s="7">
        <v>6746.74</v>
      </c>
      <c r="G816" s="7" t="s">
        <v>12</v>
      </c>
      <c r="H816" s="7" t="s">
        <v>11</v>
      </c>
      <c r="I816" s="7" t="s">
        <v>168</v>
      </c>
    </row>
    <row r="817" spans="1:9" x14ac:dyDescent="0.25">
      <c r="A817" s="7" t="s">
        <v>848</v>
      </c>
      <c r="B817" s="7">
        <v>1986</v>
      </c>
      <c r="C817" s="7" t="s">
        <v>18</v>
      </c>
      <c r="D817" s="7">
        <v>5</v>
      </c>
      <c r="E817" s="7">
        <v>3</v>
      </c>
      <c r="F817" s="7">
        <v>6748.59</v>
      </c>
      <c r="G817" s="7" t="s">
        <v>12</v>
      </c>
      <c r="H817" s="7" t="s">
        <v>16</v>
      </c>
      <c r="I817" s="7" t="s">
        <v>168</v>
      </c>
    </row>
    <row r="818" spans="1:9" x14ac:dyDescent="0.25">
      <c r="A818" s="7" t="s">
        <v>849</v>
      </c>
      <c r="B818" s="7">
        <v>1970</v>
      </c>
      <c r="C818" s="7" t="s">
        <v>18</v>
      </c>
      <c r="D818" s="7">
        <v>17</v>
      </c>
      <c r="E818" s="7">
        <v>0</v>
      </c>
      <c r="F818" s="7">
        <v>6749.63</v>
      </c>
      <c r="G818" s="7" t="s">
        <v>11</v>
      </c>
      <c r="H818" s="7" t="s">
        <v>16</v>
      </c>
      <c r="I818" s="7" t="s">
        <v>13</v>
      </c>
    </row>
    <row r="819" spans="1:9" x14ac:dyDescent="0.25">
      <c r="A819" s="7" t="s">
        <v>850</v>
      </c>
      <c r="B819" s="7">
        <v>1966</v>
      </c>
      <c r="C819" s="7" t="s">
        <v>30</v>
      </c>
      <c r="D819" s="7">
        <v>9</v>
      </c>
      <c r="E819" s="7">
        <v>0</v>
      </c>
      <c r="F819" s="7">
        <v>6750.27</v>
      </c>
      <c r="G819" s="7" t="s">
        <v>12</v>
      </c>
      <c r="H819" s="7" t="s">
        <v>11</v>
      </c>
      <c r="I819" s="7" t="s">
        <v>13</v>
      </c>
    </row>
    <row r="820" spans="1:9" x14ac:dyDescent="0.25">
      <c r="A820" s="7" t="s">
        <v>851</v>
      </c>
      <c r="B820" s="7">
        <v>1988</v>
      </c>
      <c r="C820" s="7" t="s">
        <v>37</v>
      </c>
      <c r="D820" s="7">
        <v>10</v>
      </c>
      <c r="E820" s="7">
        <v>3</v>
      </c>
      <c r="F820" s="7">
        <v>6753.04</v>
      </c>
      <c r="G820" s="7" t="s">
        <v>11</v>
      </c>
      <c r="H820" s="7" t="s">
        <v>11</v>
      </c>
      <c r="I820" s="7" t="s">
        <v>247</v>
      </c>
    </row>
    <row r="821" spans="1:9" x14ac:dyDescent="0.25">
      <c r="A821" s="7" t="s">
        <v>852</v>
      </c>
      <c r="B821" s="7">
        <v>1981</v>
      </c>
      <c r="C821" s="7" t="s">
        <v>20</v>
      </c>
      <c r="D821" s="7">
        <v>21</v>
      </c>
      <c r="E821" s="7">
        <v>1</v>
      </c>
      <c r="F821" s="7">
        <v>6770.19</v>
      </c>
      <c r="G821" s="7" t="s">
        <v>11</v>
      </c>
      <c r="H821" s="7" t="s">
        <v>12</v>
      </c>
      <c r="I821" s="7" t="s">
        <v>13</v>
      </c>
    </row>
    <row r="822" spans="1:9" x14ac:dyDescent="0.25">
      <c r="A822" s="7" t="s">
        <v>853</v>
      </c>
      <c r="B822" s="7">
        <v>1981</v>
      </c>
      <c r="C822" s="7" t="s">
        <v>20</v>
      </c>
      <c r="D822" s="7">
        <v>3</v>
      </c>
      <c r="E822" s="7">
        <v>1</v>
      </c>
      <c r="F822" s="7">
        <v>6775.96</v>
      </c>
      <c r="G822" s="7" t="s">
        <v>11</v>
      </c>
      <c r="H822" s="7" t="s">
        <v>12</v>
      </c>
      <c r="I822" s="7" t="s">
        <v>42</v>
      </c>
    </row>
    <row r="823" spans="1:9" x14ac:dyDescent="0.25">
      <c r="A823" s="7" t="s">
        <v>854</v>
      </c>
      <c r="B823" s="7">
        <v>1981</v>
      </c>
      <c r="C823" s="7" t="s">
        <v>37</v>
      </c>
      <c r="D823" s="7">
        <v>8</v>
      </c>
      <c r="E823" s="7">
        <v>1</v>
      </c>
      <c r="F823" s="7">
        <v>6781.35</v>
      </c>
      <c r="G823" s="7" t="s">
        <v>11</v>
      </c>
      <c r="H823" s="7" t="s">
        <v>16</v>
      </c>
      <c r="I823" s="7" t="s">
        <v>13</v>
      </c>
    </row>
    <row r="824" spans="1:9" x14ac:dyDescent="0.25">
      <c r="A824" s="7" t="s">
        <v>855</v>
      </c>
      <c r="B824" s="7">
        <v>1980</v>
      </c>
      <c r="C824" s="7" t="s">
        <v>15</v>
      </c>
      <c r="D824" s="7">
        <v>23</v>
      </c>
      <c r="E824" s="7">
        <v>2</v>
      </c>
      <c r="F824" s="7">
        <v>6781.52</v>
      </c>
      <c r="G824" s="7" t="s">
        <v>11</v>
      </c>
      <c r="H824" s="7" t="s">
        <v>11</v>
      </c>
      <c r="I824" s="7" t="s">
        <v>13</v>
      </c>
    </row>
    <row r="825" spans="1:9" x14ac:dyDescent="0.25">
      <c r="A825" s="7" t="s">
        <v>856</v>
      </c>
      <c r="B825" s="7">
        <v>1985</v>
      </c>
      <c r="C825" s="7" t="s">
        <v>30</v>
      </c>
      <c r="D825" s="7">
        <v>24</v>
      </c>
      <c r="E825" s="7">
        <v>3</v>
      </c>
      <c r="F825" s="7">
        <v>6796.86</v>
      </c>
      <c r="G825" s="7" t="s">
        <v>12</v>
      </c>
      <c r="H825" s="7" t="s">
        <v>12</v>
      </c>
      <c r="I825" s="7" t="s">
        <v>23</v>
      </c>
    </row>
    <row r="826" spans="1:9" x14ac:dyDescent="0.25">
      <c r="A826" s="7" t="s">
        <v>857</v>
      </c>
      <c r="B826" s="7">
        <v>1991</v>
      </c>
      <c r="C826" s="7" t="s">
        <v>18</v>
      </c>
      <c r="D826" s="7">
        <v>29</v>
      </c>
      <c r="E826" s="7">
        <v>5</v>
      </c>
      <c r="F826" s="7">
        <v>6799.46</v>
      </c>
      <c r="G826" s="7" t="s">
        <v>16</v>
      </c>
      <c r="H826" s="7" t="s">
        <v>11</v>
      </c>
      <c r="I826" s="7" t="s">
        <v>276</v>
      </c>
    </row>
    <row r="827" spans="1:9" x14ac:dyDescent="0.25">
      <c r="A827" s="7" t="s">
        <v>858</v>
      </c>
      <c r="B827" s="7">
        <v>1975</v>
      </c>
      <c r="C827" s="7" t="s">
        <v>35</v>
      </c>
      <c r="D827" s="7">
        <v>17</v>
      </c>
      <c r="E827" s="7">
        <v>1</v>
      </c>
      <c r="F827" s="7">
        <v>6809.46</v>
      </c>
      <c r="G827" s="7" t="s">
        <v>11</v>
      </c>
      <c r="H827" s="7" t="s">
        <v>16</v>
      </c>
      <c r="I827" s="7" t="s">
        <v>23</v>
      </c>
    </row>
    <row r="828" spans="1:9" x14ac:dyDescent="0.25">
      <c r="A828" s="7" t="s">
        <v>859</v>
      </c>
      <c r="B828" s="7">
        <v>1994</v>
      </c>
      <c r="C828" s="7" t="s">
        <v>10</v>
      </c>
      <c r="D828" s="7">
        <v>8</v>
      </c>
      <c r="E828" s="7">
        <v>0</v>
      </c>
      <c r="F828" s="7">
        <v>6827.69</v>
      </c>
      <c r="G828" s="7" t="s">
        <v>11</v>
      </c>
      <c r="H828" s="7" t="s">
        <v>11</v>
      </c>
      <c r="I828" s="7" t="s">
        <v>300</v>
      </c>
    </row>
    <row r="829" spans="1:9" x14ac:dyDescent="0.25">
      <c r="A829" s="7" t="s">
        <v>860</v>
      </c>
      <c r="B829" s="7">
        <v>1979</v>
      </c>
      <c r="C829" s="7" t="s">
        <v>10</v>
      </c>
      <c r="D829" s="7">
        <v>15</v>
      </c>
      <c r="E829" s="7">
        <v>0</v>
      </c>
      <c r="F829" s="7">
        <v>6837.37</v>
      </c>
      <c r="G829" s="7" t="s">
        <v>12</v>
      </c>
      <c r="H829" s="7" t="s">
        <v>16</v>
      </c>
      <c r="I829" s="7" t="s">
        <v>168</v>
      </c>
    </row>
    <row r="830" spans="1:9" x14ac:dyDescent="0.25">
      <c r="A830" s="7" t="s">
        <v>861</v>
      </c>
      <c r="B830" s="7">
        <v>2000</v>
      </c>
      <c r="C830" s="7" t="s">
        <v>15</v>
      </c>
      <c r="D830" s="7">
        <v>30</v>
      </c>
      <c r="E830" s="7">
        <v>0</v>
      </c>
      <c r="F830" s="7">
        <v>6842.28</v>
      </c>
      <c r="G830" s="7" t="s">
        <v>11</v>
      </c>
      <c r="H830" s="7" t="s">
        <v>16</v>
      </c>
      <c r="I830" s="7" t="s">
        <v>23</v>
      </c>
    </row>
    <row r="831" spans="1:9" x14ac:dyDescent="0.25">
      <c r="A831" s="7" t="s">
        <v>862</v>
      </c>
      <c r="B831" s="7">
        <v>1977</v>
      </c>
      <c r="C831" s="7" t="s">
        <v>18</v>
      </c>
      <c r="D831" s="7">
        <v>15</v>
      </c>
      <c r="E831" s="7">
        <v>2</v>
      </c>
      <c r="F831" s="7">
        <v>6843.17</v>
      </c>
      <c r="G831" s="7" t="s">
        <v>11</v>
      </c>
      <c r="H831" s="7" t="s">
        <v>16</v>
      </c>
      <c r="I831" s="7" t="s">
        <v>13</v>
      </c>
    </row>
    <row r="832" spans="1:9" x14ac:dyDescent="0.25">
      <c r="A832" s="7" t="s">
        <v>863</v>
      </c>
      <c r="B832" s="7">
        <v>1979</v>
      </c>
      <c r="C832" s="7" t="s">
        <v>15</v>
      </c>
      <c r="D832" s="7">
        <v>4</v>
      </c>
      <c r="E832" s="7">
        <v>1</v>
      </c>
      <c r="F832" s="7">
        <v>6849.03</v>
      </c>
      <c r="G832" s="7" t="s">
        <v>11</v>
      </c>
      <c r="H832" s="7" t="s">
        <v>11</v>
      </c>
      <c r="I832" s="7" t="s">
        <v>42</v>
      </c>
    </row>
    <row r="833" spans="1:9" x14ac:dyDescent="0.25">
      <c r="A833" s="7" t="s">
        <v>864</v>
      </c>
      <c r="B833" s="7">
        <v>1981</v>
      </c>
      <c r="C833" s="7" t="s">
        <v>18</v>
      </c>
      <c r="D833" s="7">
        <v>19</v>
      </c>
      <c r="E833" s="7">
        <v>1</v>
      </c>
      <c r="F833" s="7">
        <v>6858.48</v>
      </c>
      <c r="G833" s="7" t="s">
        <v>11</v>
      </c>
      <c r="H833" s="7" t="s">
        <v>11</v>
      </c>
      <c r="I833" s="7" t="s">
        <v>166</v>
      </c>
    </row>
    <row r="834" spans="1:9" x14ac:dyDescent="0.25">
      <c r="A834" s="7" t="s">
        <v>865</v>
      </c>
      <c r="B834" s="7">
        <v>1978</v>
      </c>
      <c r="C834" s="7" t="s">
        <v>35</v>
      </c>
      <c r="D834" s="7">
        <v>5</v>
      </c>
      <c r="E834" s="7">
        <v>2</v>
      </c>
      <c r="F834" s="7">
        <v>6863.49</v>
      </c>
      <c r="G834" s="7" t="s">
        <v>11</v>
      </c>
      <c r="H834" s="7" t="s">
        <v>16</v>
      </c>
      <c r="I834" s="7" t="s">
        <v>13</v>
      </c>
    </row>
    <row r="835" spans="1:9" x14ac:dyDescent="0.25">
      <c r="A835" s="7" t="s">
        <v>866</v>
      </c>
      <c r="B835" s="7">
        <v>1969</v>
      </c>
      <c r="C835" s="7" t="s">
        <v>37</v>
      </c>
      <c r="D835" s="7">
        <v>23</v>
      </c>
      <c r="E835" s="7">
        <v>0</v>
      </c>
      <c r="F835" s="7">
        <v>6868.39</v>
      </c>
      <c r="G835" s="7" t="s">
        <v>11</v>
      </c>
      <c r="H835" s="7" t="s">
        <v>11</v>
      </c>
      <c r="I835" s="7" t="s">
        <v>13</v>
      </c>
    </row>
    <row r="836" spans="1:9" x14ac:dyDescent="0.25">
      <c r="A836" s="7" t="s">
        <v>867</v>
      </c>
      <c r="B836" s="7">
        <v>1981</v>
      </c>
      <c r="C836" s="7" t="s">
        <v>18</v>
      </c>
      <c r="D836" s="7">
        <v>23</v>
      </c>
      <c r="E836" s="7">
        <v>2</v>
      </c>
      <c r="F836" s="7">
        <v>6875.96</v>
      </c>
      <c r="G836" s="7" t="s">
        <v>11</v>
      </c>
      <c r="H836" s="7" t="s">
        <v>11</v>
      </c>
      <c r="I836" s="7" t="s">
        <v>42</v>
      </c>
    </row>
    <row r="837" spans="1:9" x14ac:dyDescent="0.25">
      <c r="A837" s="7" t="s">
        <v>868</v>
      </c>
      <c r="B837" s="7">
        <v>2004</v>
      </c>
      <c r="C837" s="7" t="s">
        <v>30</v>
      </c>
      <c r="D837" s="7">
        <v>24</v>
      </c>
      <c r="E837" s="7">
        <v>0</v>
      </c>
      <c r="F837" s="7">
        <v>6876.53</v>
      </c>
      <c r="G837" s="7" t="s">
        <v>11</v>
      </c>
      <c r="H837" s="7" t="s">
        <v>16</v>
      </c>
      <c r="I837" s="7" t="s">
        <v>23</v>
      </c>
    </row>
    <row r="838" spans="1:9" x14ac:dyDescent="0.25">
      <c r="A838" s="7" t="s">
        <v>869</v>
      </c>
      <c r="B838" s="7">
        <v>1985</v>
      </c>
      <c r="C838" s="7" t="s">
        <v>20</v>
      </c>
      <c r="D838" s="7">
        <v>10</v>
      </c>
      <c r="E838" s="7">
        <v>2</v>
      </c>
      <c r="F838" s="7">
        <v>6877.98</v>
      </c>
      <c r="G838" s="7" t="s">
        <v>11</v>
      </c>
      <c r="H838" s="7" t="s">
        <v>16</v>
      </c>
      <c r="I838" s="7" t="s">
        <v>247</v>
      </c>
    </row>
    <row r="839" spans="1:9" x14ac:dyDescent="0.25">
      <c r="A839" s="7" t="s">
        <v>870</v>
      </c>
      <c r="B839" s="7">
        <v>1989</v>
      </c>
      <c r="C839" s="7" t="s">
        <v>30</v>
      </c>
      <c r="D839" s="7">
        <v>21</v>
      </c>
      <c r="E839" s="7">
        <v>3</v>
      </c>
      <c r="F839" s="7">
        <v>6895.19</v>
      </c>
      <c r="G839" s="7" t="s">
        <v>11</v>
      </c>
      <c r="H839" s="7" t="s">
        <v>12</v>
      </c>
      <c r="I839" s="7" t="s">
        <v>247</v>
      </c>
    </row>
    <row r="840" spans="1:9" x14ac:dyDescent="0.25">
      <c r="A840" s="7" t="s">
        <v>871</v>
      </c>
      <c r="B840" s="7">
        <v>1984</v>
      </c>
      <c r="C840" s="7" t="s">
        <v>20</v>
      </c>
      <c r="D840" s="7">
        <v>5</v>
      </c>
      <c r="E840" s="7">
        <v>2</v>
      </c>
      <c r="F840" s="7">
        <v>6933.24</v>
      </c>
      <c r="G840" s="7" t="s">
        <v>11</v>
      </c>
      <c r="H840" s="7" t="s">
        <v>12</v>
      </c>
      <c r="I840" s="7" t="s">
        <v>23</v>
      </c>
    </row>
    <row r="841" spans="1:9" x14ac:dyDescent="0.25">
      <c r="A841" s="7" t="s">
        <v>872</v>
      </c>
      <c r="B841" s="7">
        <v>1978</v>
      </c>
      <c r="C841" s="7" t="s">
        <v>15</v>
      </c>
      <c r="D841" s="7">
        <v>29</v>
      </c>
      <c r="E841" s="7">
        <v>2</v>
      </c>
      <c r="F841" s="7">
        <v>6938.11</v>
      </c>
      <c r="G841" s="7" t="s">
        <v>11</v>
      </c>
      <c r="H841" s="7" t="s">
        <v>11</v>
      </c>
      <c r="I841" s="7" t="s">
        <v>13</v>
      </c>
    </row>
    <row r="842" spans="1:9" x14ac:dyDescent="0.25">
      <c r="A842" s="7" t="s">
        <v>873</v>
      </c>
      <c r="B842" s="7">
        <v>1980</v>
      </c>
      <c r="C842" s="7" t="s">
        <v>35</v>
      </c>
      <c r="D842" s="7">
        <v>30</v>
      </c>
      <c r="E842" s="7">
        <v>1</v>
      </c>
      <c r="F842" s="7">
        <v>6940.91</v>
      </c>
      <c r="G842" s="7" t="s">
        <v>11</v>
      </c>
      <c r="H842" s="7" t="s">
        <v>11</v>
      </c>
      <c r="I842" s="7" t="s">
        <v>23</v>
      </c>
    </row>
    <row r="843" spans="1:9" x14ac:dyDescent="0.25">
      <c r="A843" s="7" t="s">
        <v>874</v>
      </c>
      <c r="B843" s="7">
        <v>1980</v>
      </c>
      <c r="C843" s="7" t="s">
        <v>37</v>
      </c>
      <c r="D843" s="7">
        <v>5</v>
      </c>
      <c r="E843" s="7">
        <v>2</v>
      </c>
      <c r="F843" s="7">
        <v>6940.94</v>
      </c>
      <c r="G843" s="7" t="s">
        <v>11</v>
      </c>
      <c r="H843" s="7" t="s">
        <v>12</v>
      </c>
      <c r="I843" s="7" t="s">
        <v>13</v>
      </c>
    </row>
    <row r="844" spans="1:9" x14ac:dyDescent="0.25">
      <c r="A844" s="7" t="s">
        <v>875</v>
      </c>
      <c r="B844" s="7">
        <v>1978</v>
      </c>
      <c r="C844" s="7" t="s">
        <v>30</v>
      </c>
      <c r="D844" s="7">
        <v>15</v>
      </c>
      <c r="E844" s="7">
        <v>0</v>
      </c>
      <c r="F844" s="7">
        <v>6948.7</v>
      </c>
      <c r="G844" s="7" t="s">
        <v>16</v>
      </c>
      <c r="H844" s="7" t="s">
        <v>11</v>
      </c>
      <c r="I844" s="7" t="s">
        <v>23</v>
      </c>
    </row>
    <row r="845" spans="1:9" x14ac:dyDescent="0.25">
      <c r="A845" s="7" t="s">
        <v>876</v>
      </c>
      <c r="B845" s="7">
        <v>1980</v>
      </c>
      <c r="C845" s="7" t="s">
        <v>35</v>
      </c>
      <c r="D845" s="7">
        <v>18</v>
      </c>
      <c r="E845" s="7">
        <v>2</v>
      </c>
      <c r="F845" s="7">
        <v>6951.12</v>
      </c>
      <c r="G845" s="7" t="s">
        <v>11</v>
      </c>
      <c r="H845" s="7" t="s">
        <v>11</v>
      </c>
      <c r="I845" s="7" t="s">
        <v>13</v>
      </c>
    </row>
    <row r="846" spans="1:9" x14ac:dyDescent="0.25">
      <c r="A846" s="7" t="s">
        <v>877</v>
      </c>
      <c r="B846" s="7">
        <v>1975</v>
      </c>
      <c r="C846" s="7" t="s">
        <v>18</v>
      </c>
      <c r="D846" s="7">
        <v>3</v>
      </c>
      <c r="E846" s="7">
        <v>1</v>
      </c>
      <c r="F846" s="7">
        <v>6965.21</v>
      </c>
      <c r="G846" s="7" t="s">
        <v>11</v>
      </c>
      <c r="H846" s="7" t="s">
        <v>12</v>
      </c>
      <c r="I846" s="7" t="s">
        <v>13</v>
      </c>
    </row>
    <row r="847" spans="1:9" x14ac:dyDescent="0.25">
      <c r="A847" s="7" t="s">
        <v>878</v>
      </c>
      <c r="B847" s="7">
        <v>1985</v>
      </c>
      <c r="C847" s="7" t="s">
        <v>30</v>
      </c>
      <c r="D847" s="7">
        <v>10</v>
      </c>
      <c r="E847" s="7">
        <v>3</v>
      </c>
      <c r="F847" s="7">
        <v>6985.51</v>
      </c>
      <c r="G847" s="7" t="s">
        <v>11</v>
      </c>
      <c r="H847" s="7" t="s">
        <v>11</v>
      </c>
      <c r="I847" s="7" t="s">
        <v>166</v>
      </c>
    </row>
    <row r="848" spans="1:9" x14ac:dyDescent="0.25">
      <c r="A848" s="7" t="s">
        <v>879</v>
      </c>
      <c r="B848" s="7">
        <v>1982</v>
      </c>
      <c r="C848" s="7" t="s">
        <v>37</v>
      </c>
      <c r="D848" s="7">
        <v>18</v>
      </c>
      <c r="E848" s="7">
        <v>2</v>
      </c>
      <c r="F848" s="7">
        <v>6986.7</v>
      </c>
      <c r="G848" s="7" t="s">
        <v>12</v>
      </c>
      <c r="H848" s="7" t="s">
        <v>16</v>
      </c>
      <c r="I848" s="7" t="s">
        <v>23</v>
      </c>
    </row>
    <row r="849" spans="1:9" x14ac:dyDescent="0.25">
      <c r="A849" s="7" t="s">
        <v>880</v>
      </c>
      <c r="B849" s="7">
        <v>1982</v>
      </c>
      <c r="C849" s="7" t="s">
        <v>20</v>
      </c>
      <c r="D849" s="7">
        <v>1</v>
      </c>
      <c r="E849" s="7">
        <v>3</v>
      </c>
      <c r="F849" s="7">
        <v>6989.95</v>
      </c>
      <c r="G849" s="7" t="s">
        <v>11</v>
      </c>
      <c r="H849" s="7" t="s">
        <v>16</v>
      </c>
      <c r="I849" s="7" t="s">
        <v>13</v>
      </c>
    </row>
    <row r="850" spans="1:9" x14ac:dyDescent="0.25">
      <c r="A850" s="7" t="s">
        <v>881</v>
      </c>
      <c r="B850" s="7">
        <v>1969</v>
      </c>
      <c r="C850" s="7" t="s">
        <v>10</v>
      </c>
      <c r="D850" s="7">
        <v>6</v>
      </c>
      <c r="E850" s="7">
        <v>0</v>
      </c>
      <c r="F850" s="7">
        <v>7003.1</v>
      </c>
      <c r="G850" s="7" t="s">
        <v>11</v>
      </c>
      <c r="H850" s="7" t="s">
        <v>12</v>
      </c>
      <c r="I850" s="7" t="s">
        <v>13</v>
      </c>
    </row>
    <row r="851" spans="1:9" x14ac:dyDescent="0.25">
      <c r="A851" s="7" t="s">
        <v>882</v>
      </c>
      <c r="B851" s="7">
        <v>1978</v>
      </c>
      <c r="C851" s="7" t="s">
        <v>18</v>
      </c>
      <c r="D851" s="7">
        <v>2</v>
      </c>
      <c r="E851" s="7">
        <v>2</v>
      </c>
      <c r="F851" s="7">
        <v>7033.08</v>
      </c>
      <c r="G851" s="7" t="s">
        <v>11</v>
      </c>
      <c r="H851" s="7" t="s">
        <v>11</v>
      </c>
      <c r="I851" s="7" t="s">
        <v>13</v>
      </c>
    </row>
    <row r="852" spans="1:9" x14ac:dyDescent="0.25">
      <c r="A852" s="7" t="s">
        <v>883</v>
      </c>
      <c r="B852" s="7">
        <v>1995</v>
      </c>
      <c r="C852" s="7" t="s">
        <v>37</v>
      </c>
      <c r="D852" s="7">
        <v>29</v>
      </c>
      <c r="E852" s="7">
        <v>0</v>
      </c>
      <c r="F852" s="7">
        <v>7042.11</v>
      </c>
      <c r="G852" s="7" t="s">
        <v>11</v>
      </c>
      <c r="H852" s="7" t="s">
        <v>12</v>
      </c>
      <c r="I852" s="7" t="s">
        <v>23</v>
      </c>
    </row>
    <row r="853" spans="1:9" x14ac:dyDescent="0.25">
      <c r="A853" s="7" t="s">
        <v>884</v>
      </c>
      <c r="B853" s="7">
        <v>1980</v>
      </c>
      <c r="C853" s="7" t="s">
        <v>10</v>
      </c>
      <c r="D853" s="7">
        <v>26</v>
      </c>
      <c r="E853" s="7">
        <v>1</v>
      </c>
      <c r="F853" s="7">
        <v>7045.5</v>
      </c>
      <c r="G853" s="7" t="s">
        <v>11</v>
      </c>
      <c r="H853" s="7" t="s">
        <v>16</v>
      </c>
      <c r="I853" s="7" t="s">
        <v>42</v>
      </c>
    </row>
    <row r="854" spans="1:9" x14ac:dyDescent="0.25">
      <c r="A854" s="7" t="s">
        <v>885</v>
      </c>
      <c r="B854" s="7">
        <v>1980</v>
      </c>
      <c r="C854" s="7" t="s">
        <v>37</v>
      </c>
      <c r="D854" s="7">
        <v>22</v>
      </c>
      <c r="E854" s="7">
        <v>1</v>
      </c>
      <c r="F854" s="7">
        <v>7046.72</v>
      </c>
      <c r="G854" s="7" t="s">
        <v>11</v>
      </c>
      <c r="H854" s="7" t="s">
        <v>12</v>
      </c>
      <c r="I854" s="7" t="s">
        <v>13</v>
      </c>
    </row>
    <row r="855" spans="1:9" x14ac:dyDescent="0.25">
      <c r="A855" s="7" t="s">
        <v>886</v>
      </c>
      <c r="B855" s="7">
        <v>1980</v>
      </c>
      <c r="C855" s="7" t="s">
        <v>10</v>
      </c>
      <c r="D855" s="7">
        <v>21</v>
      </c>
      <c r="E855" s="7">
        <v>0</v>
      </c>
      <c r="F855" s="7">
        <v>7050.02</v>
      </c>
      <c r="G855" s="7" t="s">
        <v>11</v>
      </c>
      <c r="H855" s="7" t="s">
        <v>16</v>
      </c>
      <c r="I855" s="7" t="s">
        <v>247</v>
      </c>
    </row>
    <row r="856" spans="1:9" x14ac:dyDescent="0.25">
      <c r="A856" s="7" t="s">
        <v>887</v>
      </c>
      <c r="B856" s="7">
        <v>1980</v>
      </c>
      <c r="C856" s="7" t="s">
        <v>18</v>
      </c>
      <c r="D856" s="7">
        <v>28</v>
      </c>
      <c r="E856" s="7">
        <v>1</v>
      </c>
      <c r="F856" s="7">
        <v>7050.64</v>
      </c>
      <c r="G856" s="7" t="s">
        <v>11</v>
      </c>
      <c r="H856" s="7" t="s">
        <v>12</v>
      </c>
      <c r="I856" s="7" t="s">
        <v>42</v>
      </c>
    </row>
    <row r="857" spans="1:9" x14ac:dyDescent="0.25">
      <c r="A857" s="7" t="s">
        <v>888</v>
      </c>
      <c r="B857" s="7">
        <v>1978</v>
      </c>
      <c r="C857" s="7" t="s">
        <v>18</v>
      </c>
      <c r="D857" s="7">
        <v>24</v>
      </c>
      <c r="E857" s="7">
        <v>2</v>
      </c>
      <c r="F857" s="7">
        <v>7054.41</v>
      </c>
      <c r="G857" s="7" t="s">
        <v>11</v>
      </c>
      <c r="H857" s="7" t="s">
        <v>11</v>
      </c>
      <c r="I857" s="7" t="s">
        <v>13</v>
      </c>
    </row>
    <row r="858" spans="1:9" x14ac:dyDescent="0.25">
      <c r="A858" s="7" t="s">
        <v>889</v>
      </c>
      <c r="B858" s="7">
        <v>1982</v>
      </c>
      <c r="C858" s="7" t="s">
        <v>37</v>
      </c>
      <c r="D858" s="7">
        <v>6</v>
      </c>
      <c r="E858" s="7">
        <v>1</v>
      </c>
      <c r="F858" s="7">
        <v>7077.19</v>
      </c>
      <c r="G858" s="7" t="s">
        <v>11</v>
      </c>
      <c r="H858" s="7" t="s">
        <v>12</v>
      </c>
      <c r="I858" s="7" t="s">
        <v>247</v>
      </c>
    </row>
    <row r="859" spans="1:9" x14ac:dyDescent="0.25">
      <c r="A859" s="7" t="s">
        <v>890</v>
      </c>
      <c r="B859" s="7">
        <v>1992</v>
      </c>
      <c r="C859" s="7" t="s">
        <v>18</v>
      </c>
      <c r="D859" s="7">
        <v>18</v>
      </c>
      <c r="E859" s="7">
        <v>0</v>
      </c>
      <c r="F859" s="7">
        <v>7096.98</v>
      </c>
      <c r="G859" s="7" t="s">
        <v>11</v>
      </c>
      <c r="H859" s="7" t="s">
        <v>11</v>
      </c>
      <c r="I859" s="7" t="s">
        <v>23</v>
      </c>
    </row>
    <row r="860" spans="1:9" x14ac:dyDescent="0.25">
      <c r="A860" s="7" t="s">
        <v>891</v>
      </c>
      <c r="B860" s="7">
        <v>1987</v>
      </c>
      <c r="C860" s="7" t="s">
        <v>35</v>
      </c>
      <c r="D860" s="7">
        <v>11</v>
      </c>
      <c r="E860" s="7">
        <v>3</v>
      </c>
      <c r="F860" s="7">
        <v>7106.81</v>
      </c>
      <c r="G860" s="7" t="s">
        <v>11</v>
      </c>
      <c r="H860" s="7" t="s">
        <v>16</v>
      </c>
      <c r="I860" s="7" t="s">
        <v>23</v>
      </c>
    </row>
    <row r="861" spans="1:9" x14ac:dyDescent="0.25">
      <c r="A861" s="7" t="s">
        <v>892</v>
      </c>
      <c r="B861" s="7">
        <v>1968</v>
      </c>
      <c r="C861" s="7" t="s">
        <v>18</v>
      </c>
      <c r="D861" s="7">
        <v>29</v>
      </c>
      <c r="E861" s="7">
        <v>0</v>
      </c>
      <c r="F861" s="7">
        <v>7125.25</v>
      </c>
      <c r="G861" s="7" t="s">
        <v>12</v>
      </c>
      <c r="H861" s="7" t="s">
        <v>11</v>
      </c>
      <c r="I861" s="7" t="s">
        <v>13</v>
      </c>
    </row>
    <row r="862" spans="1:9" x14ac:dyDescent="0.25">
      <c r="A862" s="7" t="s">
        <v>893</v>
      </c>
      <c r="B862" s="7">
        <v>1993</v>
      </c>
      <c r="C862" s="7" t="s">
        <v>35</v>
      </c>
      <c r="D862" s="7">
        <v>1</v>
      </c>
      <c r="E862" s="7">
        <v>0</v>
      </c>
      <c r="F862" s="7">
        <v>7128.64</v>
      </c>
      <c r="G862" s="7" t="s">
        <v>11</v>
      </c>
      <c r="H862" s="7" t="s">
        <v>11</v>
      </c>
      <c r="I862" s="7" t="s">
        <v>300</v>
      </c>
    </row>
    <row r="863" spans="1:9" x14ac:dyDescent="0.25">
      <c r="A863" s="7" t="s">
        <v>894</v>
      </c>
      <c r="B863" s="7">
        <v>1984</v>
      </c>
      <c r="C863" s="7" t="s">
        <v>10</v>
      </c>
      <c r="D863" s="7">
        <v>7</v>
      </c>
      <c r="E863" s="7">
        <v>2</v>
      </c>
      <c r="F863" s="7">
        <v>7133.9</v>
      </c>
      <c r="G863" s="7" t="s">
        <v>11</v>
      </c>
      <c r="H863" s="7" t="s">
        <v>16</v>
      </c>
      <c r="I863" s="7" t="s">
        <v>247</v>
      </c>
    </row>
    <row r="864" spans="1:9" x14ac:dyDescent="0.25">
      <c r="A864" s="7" t="s">
        <v>895</v>
      </c>
      <c r="B864" s="7">
        <v>1999</v>
      </c>
      <c r="C864" s="7" t="s">
        <v>35</v>
      </c>
      <c r="D864" s="7">
        <v>8</v>
      </c>
      <c r="E864" s="7">
        <v>0</v>
      </c>
      <c r="F864" s="7">
        <v>7144.4</v>
      </c>
      <c r="G864" s="7" t="s">
        <v>11</v>
      </c>
      <c r="H864" s="7" t="s">
        <v>16</v>
      </c>
      <c r="I864" s="7" t="s">
        <v>632</v>
      </c>
    </row>
    <row r="865" spans="1:9" x14ac:dyDescent="0.25">
      <c r="A865" s="7" t="s">
        <v>896</v>
      </c>
      <c r="B865" s="7">
        <v>1984</v>
      </c>
      <c r="C865" s="7" t="s">
        <v>15</v>
      </c>
      <c r="D865" s="7">
        <v>21</v>
      </c>
      <c r="E865" s="7">
        <v>2</v>
      </c>
      <c r="F865" s="7">
        <v>7144.86</v>
      </c>
      <c r="G865" s="7" t="s">
        <v>11</v>
      </c>
      <c r="H865" s="7" t="s">
        <v>11</v>
      </c>
      <c r="I865" s="7" t="s">
        <v>247</v>
      </c>
    </row>
    <row r="866" spans="1:9" x14ac:dyDescent="0.25">
      <c r="A866" s="7" t="s">
        <v>897</v>
      </c>
      <c r="B866" s="7">
        <v>1976</v>
      </c>
      <c r="C866" s="7" t="s">
        <v>18</v>
      </c>
      <c r="D866" s="7">
        <v>24</v>
      </c>
      <c r="E866" s="7">
        <v>0</v>
      </c>
      <c r="F866" s="7">
        <v>7147.11</v>
      </c>
      <c r="G866" s="7" t="s">
        <v>12</v>
      </c>
      <c r="H866" s="7" t="s">
        <v>11</v>
      </c>
      <c r="I866" s="7" t="s">
        <v>42</v>
      </c>
    </row>
    <row r="867" spans="1:9" x14ac:dyDescent="0.25">
      <c r="A867" s="7" t="s">
        <v>898</v>
      </c>
      <c r="B867" s="7">
        <v>1978</v>
      </c>
      <c r="C867" s="7" t="s">
        <v>10</v>
      </c>
      <c r="D867" s="7">
        <v>30</v>
      </c>
      <c r="E867" s="7">
        <v>1</v>
      </c>
      <c r="F867" s="7">
        <v>7147.47</v>
      </c>
      <c r="G867" s="7" t="s">
        <v>11</v>
      </c>
      <c r="H867" s="7" t="s">
        <v>12</v>
      </c>
      <c r="I867" s="7" t="s">
        <v>13</v>
      </c>
    </row>
    <row r="868" spans="1:9" x14ac:dyDescent="0.25">
      <c r="A868" s="7" t="s">
        <v>899</v>
      </c>
      <c r="B868" s="7">
        <v>1984</v>
      </c>
      <c r="C868" s="7" t="s">
        <v>18</v>
      </c>
      <c r="D868" s="7">
        <v>29</v>
      </c>
      <c r="E868" s="7">
        <v>3</v>
      </c>
      <c r="F868" s="7">
        <v>7151.09</v>
      </c>
      <c r="G868" s="7" t="s">
        <v>11</v>
      </c>
      <c r="H868" s="7" t="s">
        <v>11</v>
      </c>
      <c r="I868" s="7" t="s">
        <v>42</v>
      </c>
    </row>
    <row r="869" spans="1:9" x14ac:dyDescent="0.25">
      <c r="A869" s="7" t="s">
        <v>900</v>
      </c>
      <c r="B869" s="7">
        <v>1978</v>
      </c>
      <c r="C869" s="7" t="s">
        <v>20</v>
      </c>
      <c r="D869" s="7">
        <v>6</v>
      </c>
      <c r="E869" s="7">
        <v>1</v>
      </c>
      <c r="F869" s="7">
        <v>7152.67</v>
      </c>
      <c r="G869" s="7" t="s">
        <v>12</v>
      </c>
      <c r="H869" s="7" t="s">
        <v>11</v>
      </c>
      <c r="I869" s="7" t="s">
        <v>13</v>
      </c>
    </row>
    <row r="870" spans="1:9" x14ac:dyDescent="0.25">
      <c r="A870" s="7" t="s">
        <v>901</v>
      </c>
      <c r="B870" s="7">
        <v>1981</v>
      </c>
      <c r="C870" s="7" t="s">
        <v>10</v>
      </c>
      <c r="D870" s="7">
        <v>17</v>
      </c>
      <c r="E870" s="7">
        <v>1</v>
      </c>
      <c r="F870" s="7">
        <v>7153.55</v>
      </c>
      <c r="G870" s="7" t="s">
        <v>11</v>
      </c>
      <c r="H870" s="7" t="s">
        <v>16</v>
      </c>
      <c r="I870" s="7" t="s">
        <v>23</v>
      </c>
    </row>
    <row r="871" spans="1:9" x14ac:dyDescent="0.25">
      <c r="A871" s="7" t="s">
        <v>902</v>
      </c>
      <c r="B871" s="7">
        <v>1980</v>
      </c>
      <c r="C871" s="7" t="s">
        <v>18</v>
      </c>
      <c r="D871" s="7">
        <v>22</v>
      </c>
      <c r="E871" s="7">
        <v>2</v>
      </c>
      <c r="F871" s="7">
        <v>7160.09</v>
      </c>
      <c r="G871" s="7" t="s">
        <v>11</v>
      </c>
      <c r="H871" s="7" t="s">
        <v>11</v>
      </c>
      <c r="I871" s="7" t="s">
        <v>42</v>
      </c>
    </row>
    <row r="872" spans="1:9" x14ac:dyDescent="0.25">
      <c r="A872" s="7" t="s">
        <v>903</v>
      </c>
      <c r="B872" s="7">
        <v>1980</v>
      </c>
      <c r="C872" s="7" t="s">
        <v>37</v>
      </c>
      <c r="D872" s="7">
        <v>7</v>
      </c>
      <c r="E872" s="7">
        <v>2</v>
      </c>
      <c r="F872" s="7">
        <v>7160.33</v>
      </c>
      <c r="G872" s="7" t="s">
        <v>11</v>
      </c>
      <c r="H872" s="7" t="s">
        <v>16</v>
      </c>
      <c r="I872" s="7" t="s">
        <v>13</v>
      </c>
    </row>
    <row r="873" spans="1:9" x14ac:dyDescent="0.25">
      <c r="A873" s="7" t="s">
        <v>904</v>
      </c>
      <c r="B873" s="7">
        <v>1980</v>
      </c>
      <c r="C873" s="7" t="s">
        <v>20</v>
      </c>
      <c r="D873" s="7">
        <v>30</v>
      </c>
      <c r="E873" s="7">
        <v>2</v>
      </c>
      <c r="F873" s="7">
        <v>7162.01</v>
      </c>
      <c r="G873" s="7" t="s">
        <v>11</v>
      </c>
      <c r="H873" s="7" t="s">
        <v>12</v>
      </c>
      <c r="I873" s="7" t="s">
        <v>13</v>
      </c>
    </row>
    <row r="874" spans="1:9" x14ac:dyDescent="0.25">
      <c r="A874" s="7" t="s">
        <v>905</v>
      </c>
      <c r="B874" s="7">
        <v>1982</v>
      </c>
      <c r="C874" s="7" t="s">
        <v>35</v>
      </c>
      <c r="D874" s="7">
        <v>16</v>
      </c>
      <c r="E874" s="7">
        <v>2</v>
      </c>
      <c r="F874" s="7">
        <v>7173.36</v>
      </c>
      <c r="G874" s="7" t="s">
        <v>12</v>
      </c>
      <c r="H874" s="7" t="s">
        <v>11</v>
      </c>
      <c r="I874" s="7" t="s">
        <v>168</v>
      </c>
    </row>
    <row r="875" spans="1:9" x14ac:dyDescent="0.25">
      <c r="A875" s="7" t="s">
        <v>906</v>
      </c>
      <c r="B875" s="7">
        <v>1975</v>
      </c>
      <c r="C875" s="7" t="s">
        <v>10</v>
      </c>
      <c r="D875" s="7">
        <v>19</v>
      </c>
      <c r="E875" s="7">
        <v>1</v>
      </c>
      <c r="F875" s="7">
        <v>7175.51</v>
      </c>
      <c r="G875" s="7" t="s">
        <v>11</v>
      </c>
      <c r="H875" s="7" t="s">
        <v>12</v>
      </c>
      <c r="I875" s="7" t="s">
        <v>13</v>
      </c>
    </row>
    <row r="876" spans="1:9" x14ac:dyDescent="0.25">
      <c r="A876" s="7" t="s">
        <v>907</v>
      </c>
      <c r="B876" s="7">
        <v>1968</v>
      </c>
      <c r="C876" s="7" t="s">
        <v>35</v>
      </c>
      <c r="D876" s="7">
        <v>26</v>
      </c>
      <c r="E876" s="7">
        <v>0</v>
      </c>
      <c r="F876" s="7">
        <v>7179.52</v>
      </c>
      <c r="G876" s="7" t="s">
        <v>12</v>
      </c>
      <c r="H876" s="7" t="s">
        <v>12</v>
      </c>
      <c r="I876" s="7" t="s">
        <v>13</v>
      </c>
    </row>
    <row r="877" spans="1:9" x14ac:dyDescent="0.25">
      <c r="A877" s="7" t="s">
        <v>908</v>
      </c>
      <c r="B877" s="7">
        <v>1982</v>
      </c>
      <c r="C877" s="7" t="s">
        <v>20</v>
      </c>
      <c r="D877" s="7">
        <v>14</v>
      </c>
      <c r="E877" s="7">
        <v>3</v>
      </c>
      <c r="F877" s="7">
        <v>7196.87</v>
      </c>
      <c r="G877" s="7" t="s">
        <v>12</v>
      </c>
      <c r="H877" s="7" t="s">
        <v>11</v>
      </c>
      <c r="I877" s="7" t="s">
        <v>42</v>
      </c>
    </row>
    <row r="878" spans="1:9" x14ac:dyDescent="0.25">
      <c r="A878" s="7" t="s">
        <v>909</v>
      </c>
      <c r="B878" s="7">
        <v>1983</v>
      </c>
      <c r="C878" s="7" t="s">
        <v>35</v>
      </c>
      <c r="D878" s="7">
        <v>11</v>
      </c>
      <c r="E878" s="7">
        <v>2</v>
      </c>
      <c r="F878" s="7">
        <v>7201.7</v>
      </c>
      <c r="G878" s="7" t="s">
        <v>11</v>
      </c>
      <c r="H878" s="7" t="s">
        <v>12</v>
      </c>
      <c r="I878" s="7" t="s">
        <v>23</v>
      </c>
    </row>
    <row r="879" spans="1:9" x14ac:dyDescent="0.25">
      <c r="A879" s="7" t="s">
        <v>910</v>
      </c>
      <c r="B879" s="7">
        <v>1983</v>
      </c>
      <c r="C879" s="7" t="s">
        <v>15</v>
      </c>
      <c r="D879" s="7">
        <v>21</v>
      </c>
      <c r="E879" s="7">
        <v>2</v>
      </c>
      <c r="F879" s="7">
        <v>7209.49</v>
      </c>
      <c r="G879" s="7" t="s">
        <v>11</v>
      </c>
      <c r="H879" s="7" t="s">
        <v>12</v>
      </c>
      <c r="I879" s="7" t="s">
        <v>23</v>
      </c>
    </row>
    <row r="880" spans="1:9" x14ac:dyDescent="0.25">
      <c r="A880" s="7" t="s">
        <v>911</v>
      </c>
      <c r="B880" s="7">
        <v>1991</v>
      </c>
      <c r="C880" s="7" t="s">
        <v>18</v>
      </c>
      <c r="D880" s="7">
        <v>28</v>
      </c>
      <c r="E880" s="7">
        <v>3</v>
      </c>
      <c r="F880" s="7">
        <v>7220.25</v>
      </c>
      <c r="G880" s="7" t="s">
        <v>11</v>
      </c>
      <c r="H880" s="7" t="s">
        <v>11</v>
      </c>
      <c r="I880" s="7" t="s">
        <v>300</v>
      </c>
    </row>
    <row r="881" spans="1:9" x14ac:dyDescent="0.25">
      <c r="A881" s="7" t="s">
        <v>912</v>
      </c>
      <c r="B881" s="7">
        <v>1977</v>
      </c>
      <c r="C881" s="7" t="s">
        <v>20</v>
      </c>
      <c r="D881" s="7">
        <v>15</v>
      </c>
      <c r="E881" s="7">
        <v>0</v>
      </c>
      <c r="F881" s="7">
        <v>7222.79</v>
      </c>
      <c r="G881" s="7" t="s">
        <v>12</v>
      </c>
      <c r="H881" s="7" t="s">
        <v>12</v>
      </c>
      <c r="I881" s="7" t="s">
        <v>23</v>
      </c>
    </row>
    <row r="882" spans="1:9" x14ac:dyDescent="0.25">
      <c r="A882" s="7" t="s">
        <v>913</v>
      </c>
      <c r="B882" s="7">
        <v>1986</v>
      </c>
      <c r="C882" s="7" t="s">
        <v>10</v>
      </c>
      <c r="D882" s="7">
        <v>13</v>
      </c>
      <c r="E882" s="7">
        <v>3</v>
      </c>
      <c r="F882" s="7">
        <v>7228.22</v>
      </c>
      <c r="G882" s="7" t="s">
        <v>11</v>
      </c>
      <c r="H882" s="7" t="s">
        <v>16</v>
      </c>
      <c r="I882" s="7" t="s">
        <v>247</v>
      </c>
    </row>
    <row r="883" spans="1:9" x14ac:dyDescent="0.25">
      <c r="A883" s="7" t="s">
        <v>914</v>
      </c>
      <c r="B883" s="7">
        <v>1986</v>
      </c>
      <c r="C883" s="7" t="s">
        <v>20</v>
      </c>
      <c r="D883" s="7">
        <v>2</v>
      </c>
      <c r="E883" s="7">
        <v>4</v>
      </c>
      <c r="F883" s="7">
        <v>7243.81</v>
      </c>
      <c r="G883" s="7" t="s">
        <v>11</v>
      </c>
      <c r="H883" s="7" t="s">
        <v>12</v>
      </c>
      <c r="I883" s="7" t="s">
        <v>13</v>
      </c>
    </row>
    <row r="884" spans="1:9" x14ac:dyDescent="0.25">
      <c r="A884" s="7" t="s">
        <v>915</v>
      </c>
      <c r="B884" s="7">
        <v>1982</v>
      </c>
      <c r="C884" s="7" t="s">
        <v>10</v>
      </c>
      <c r="D884" s="7">
        <v>24</v>
      </c>
      <c r="E884" s="7">
        <v>3</v>
      </c>
      <c r="F884" s="7">
        <v>7248.71</v>
      </c>
      <c r="G884" s="7" t="s">
        <v>11</v>
      </c>
      <c r="H884" s="7" t="s">
        <v>16</v>
      </c>
      <c r="I884" s="7" t="s">
        <v>13</v>
      </c>
    </row>
    <row r="885" spans="1:9" x14ac:dyDescent="0.25">
      <c r="A885" s="7" t="s">
        <v>916</v>
      </c>
      <c r="B885" s="7">
        <v>1981</v>
      </c>
      <c r="C885" s="7" t="s">
        <v>35</v>
      </c>
      <c r="D885" s="7">
        <v>14</v>
      </c>
      <c r="E885" s="7">
        <v>2</v>
      </c>
      <c r="F885" s="7">
        <v>7256.72</v>
      </c>
      <c r="G885" s="7" t="s">
        <v>12</v>
      </c>
      <c r="H885" s="7" t="s">
        <v>11</v>
      </c>
      <c r="I885" s="7" t="s">
        <v>23</v>
      </c>
    </row>
    <row r="886" spans="1:9" x14ac:dyDescent="0.25">
      <c r="A886" s="7" t="s">
        <v>917</v>
      </c>
      <c r="B886" s="7">
        <v>1981</v>
      </c>
      <c r="C886" s="7" t="s">
        <v>18</v>
      </c>
      <c r="D886" s="7">
        <v>13</v>
      </c>
      <c r="E886" s="7">
        <v>2</v>
      </c>
      <c r="F886" s="7">
        <v>7261.74</v>
      </c>
      <c r="G886" s="7" t="s">
        <v>12</v>
      </c>
      <c r="H886" s="7" t="s">
        <v>12</v>
      </c>
      <c r="I886" s="7" t="s">
        <v>23</v>
      </c>
    </row>
    <row r="887" spans="1:9" x14ac:dyDescent="0.25">
      <c r="A887" s="7" t="s">
        <v>918</v>
      </c>
      <c r="B887" s="7">
        <v>1973</v>
      </c>
      <c r="C887" s="7" t="s">
        <v>37</v>
      </c>
      <c r="D887" s="7">
        <v>25</v>
      </c>
      <c r="E887" s="7">
        <v>0</v>
      </c>
      <c r="F887" s="7">
        <v>7265.58</v>
      </c>
      <c r="G887" s="7" t="s">
        <v>11</v>
      </c>
      <c r="H887" s="7" t="s">
        <v>11</v>
      </c>
      <c r="I887" s="7" t="s">
        <v>13</v>
      </c>
    </row>
    <row r="888" spans="1:9" x14ac:dyDescent="0.25">
      <c r="A888" s="7" t="s">
        <v>919</v>
      </c>
      <c r="B888" s="7">
        <v>1981</v>
      </c>
      <c r="C888" s="7" t="s">
        <v>35</v>
      </c>
      <c r="D888" s="7">
        <v>4</v>
      </c>
      <c r="E888" s="7">
        <v>2</v>
      </c>
      <c r="F888" s="7">
        <v>7265.7</v>
      </c>
      <c r="G888" s="7" t="s">
        <v>12</v>
      </c>
      <c r="H888" s="7" t="s">
        <v>12</v>
      </c>
      <c r="I888" s="7" t="s">
        <v>23</v>
      </c>
    </row>
    <row r="889" spans="1:9" x14ac:dyDescent="0.25">
      <c r="A889" s="7" t="s">
        <v>920</v>
      </c>
      <c r="B889" s="7">
        <v>1976</v>
      </c>
      <c r="C889" s="7" t="s">
        <v>30</v>
      </c>
      <c r="D889" s="7">
        <v>18</v>
      </c>
      <c r="E889" s="7">
        <v>2</v>
      </c>
      <c r="F889" s="7">
        <v>7273.02</v>
      </c>
      <c r="G889" s="7" t="s">
        <v>11</v>
      </c>
      <c r="H889" s="7" t="s">
        <v>16</v>
      </c>
      <c r="I889" s="7" t="s">
        <v>13</v>
      </c>
    </row>
    <row r="890" spans="1:9" x14ac:dyDescent="0.25">
      <c r="A890" s="7" t="s">
        <v>921</v>
      </c>
      <c r="B890" s="7">
        <v>1985</v>
      </c>
      <c r="C890" s="7" t="s">
        <v>15</v>
      </c>
      <c r="D890" s="7">
        <v>2</v>
      </c>
      <c r="E890" s="7">
        <v>3</v>
      </c>
      <c r="F890" s="7">
        <v>7281.51</v>
      </c>
      <c r="G890" s="7" t="s">
        <v>11</v>
      </c>
      <c r="H890" s="7" t="s">
        <v>16</v>
      </c>
      <c r="I890" s="7" t="s">
        <v>23</v>
      </c>
    </row>
    <row r="891" spans="1:9" x14ac:dyDescent="0.25">
      <c r="A891" s="7" t="s">
        <v>922</v>
      </c>
      <c r="B891" s="7">
        <v>1966</v>
      </c>
      <c r="C891" s="7" t="s">
        <v>30</v>
      </c>
      <c r="D891" s="7">
        <v>26</v>
      </c>
      <c r="E891" s="7">
        <v>0</v>
      </c>
      <c r="F891" s="7">
        <v>7302.46</v>
      </c>
      <c r="G891" s="7" t="s">
        <v>12</v>
      </c>
      <c r="H891" s="7" t="s">
        <v>16</v>
      </c>
      <c r="I891" s="7" t="s">
        <v>23</v>
      </c>
    </row>
    <row r="892" spans="1:9" x14ac:dyDescent="0.25">
      <c r="A892" s="7" t="s">
        <v>923</v>
      </c>
      <c r="B892" s="7">
        <v>1965</v>
      </c>
      <c r="C892" s="7" t="s">
        <v>18</v>
      </c>
      <c r="D892" s="7">
        <v>6</v>
      </c>
      <c r="E892" s="7">
        <v>0</v>
      </c>
      <c r="F892" s="7">
        <v>7304.65</v>
      </c>
      <c r="G892" s="7" t="s">
        <v>12</v>
      </c>
      <c r="H892" s="7" t="s">
        <v>12</v>
      </c>
      <c r="I892" s="7" t="s">
        <v>13</v>
      </c>
    </row>
    <row r="893" spans="1:9" x14ac:dyDescent="0.25">
      <c r="A893" s="7" t="s">
        <v>924</v>
      </c>
      <c r="B893" s="7">
        <v>1965</v>
      </c>
      <c r="C893" s="7" t="s">
        <v>18</v>
      </c>
      <c r="D893" s="7">
        <v>25</v>
      </c>
      <c r="E893" s="7">
        <v>0</v>
      </c>
      <c r="F893" s="7">
        <v>7318.21</v>
      </c>
      <c r="G893" s="7" t="s">
        <v>12</v>
      </c>
      <c r="H893" s="7" t="s">
        <v>16</v>
      </c>
      <c r="I893" s="7" t="s">
        <v>13</v>
      </c>
    </row>
    <row r="894" spans="1:9" x14ac:dyDescent="0.25">
      <c r="A894" s="7" t="s">
        <v>925</v>
      </c>
      <c r="B894" s="7">
        <v>1972</v>
      </c>
      <c r="C894" s="7" t="s">
        <v>35</v>
      </c>
      <c r="D894" s="7">
        <v>11</v>
      </c>
      <c r="E894" s="7">
        <v>0</v>
      </c>
      <c r="F894" s="7">
        <v>7318.22</v>
      </c>
      <c r="G894" s="7" t="s">
        <v>11</v>
      </c>
      <c r="H894" s="7" t="s">
        <v>12</v>
      </c>
      <c r="I894" s="7" t="s">
        <v>23</v>
      </c>
    </row>
    <row r="895" spans="1:9" x14ac:dyDescent="0.25">
      <c r="A895" s="7" t="s">
        <v>926</v>
      </c>
      <c r="B895" s="7">
        <v>1965</v>
      </c>
      <c r="C895" s="7" t="s">
        <v>10</v>
      </c>
      <c r="D895" s="7">
        <v>11</v>
      </c>
      <c r="E895" s="7">
        <v>0</v>
      </c>
      <c r="F895" s="7">
        <v>7322.86</v>
      </c>
      <c r="G895" s="7" t="s">
        <v>12</v>
      </c>
      <c r="H895" s="7" t="s">
        <v>12</v>
      </c>
      <c r="I895" s="7" t="s">
        <v>23</v>
      </c>
    </row>
    <row r="896" spans="1:9" x14ac:dyDescent="0.25">
      <c r="A896" s="7" t="s">
        <v>927</v>
      </c>
      <c r="B896" s="7">
        <v>2004</v>
      </c>
      <c r="C896" s="7" t="s">
        <v>15</v>
      </c>
      <c r="D896" s="7">
        <v>15</v>
      </c>
      <c r="E896" s="7">
        <v>0</v>
      </c>
      <c r="F896" s="7">
        <v>7323.73</v>
      </c>
      <c r="G896" s="7" t="s">
        <v>11</v>
      </c>
      <c r="H896" s="7" t="s">
        <v>11</v>
      </c>
      <c r="I896" s="7" t="s">
        <v>247</v>
      </c>
    </row>
    <row r="897" spans="1:9" x14ac:dyDescent="0.25">
      <c r="A897" s="7" t="s">
        <v>928</v>
      </c>
      <c r="B897" s="7">
        <v>1979</v>
      </c>
      <c r="C897" s="7" t="s">
        <v>18</v>
      </c>
      <c r="D897" s="7">
        <v>19</v>
      </c>
      <c r="E897" s="7">
        <v>0</v>
      </c>
      <c r="F897" s="7">
        <v>7325.05</v>
      </c>
      <c r="G897" s="7" t="s">
        <v>11</v>
      </c>
      <c r="H897" s="7" t="s">
        <v>12</v>
      </c>
      <c r="I897" s="7" t="s">
        <v>247</v>
      </c>
    </row>
    <row r="898" spans="1:9" x14ac:dyDescent="0.25">
      <c r="A898" s="7" t="s">
        <v>929</v>
      </c>
      <c r="B898" s="7">
        <v>1984</v>
      </c>
      <c r="C898" s="7" t="s">
        <v>10</v>
      </c>
      <c r="D898" s="7">
        <v>25</v>
      </c>
      <c r="E898" s="7">
        <v>3</v>
      </c>
      <c r="F898" s="7">
        <v>7325.47</v>
      </c>
      <c r="G898" s="7" t="s">
        <v>11</v>
      </c>
      <c r="H898" s="7" t="s">
        <v>16</v>
      </c>
      <c r="I898" s="7" t="s">
        <v>23</v>
      </c>
    </row>
    <row r="899" spans="1:9" x14ac:dyDescent="0.25">
      <c r="A899" s="7" t="s">
        <v>930</v>
      </c>
      <c r="B899" s="7">
        <v>1979</v>
      </c>
      <c r="C899" s="7" t="s">
        <v>20</v>
      </c>
      <c r="D899" s="7">
        <v>19</v>
      </c>
      <c r="E899" s="7">
        <v>1</v>
      </c>
      <c r="F899" s="7">
        <v>7337.75</v>
      </c>
      <c r="G899" s="7" t="s">
        <v>11</v>
      </c>
      <c r="H899" s="7" t="s">
        <v>12</v>
      </c>
      <c r="I899" s="7" t="s">
        <v>42</v>
      </c>
    </row>
    <row r="900" spans="1:9" x14ac:dyDescent="0.25">
      <c r="A900" s="7" t="s">
        <v>931</v>
      </c>
      <c r="B900" s="7">
        <v>1986</v>
      </c>
      <c r="C900" s="7" t="s">
        <v>18</v>
      </c>
      <c r="D900" s="7">
        <v>15</v>
      </c>
      <c r="E900" s="7">
        <v>3</v>
      </c>
      <c r="F900" s="7">
        <v>7339.93</v>
      </c>
      <c r="G900" s="7" t="s">
        <v>11</v>
      </c>
      <c r="H900" s="7" t="s">
        <v>11</v>
      </c>
      <c r="I900" s="7" t="s">
        <v>23</v>
      </c>
    </row>
    <row r="901" spans="1:9" x14ac:dyDescent="0.25">
      <c r="A901" s="7" t="s">
        <v>932</v>
      </c>
      <c r="B901" s="7">
        <v>1977</v>
      </c>
      <c r="C901" s="7" t="s">
        <v>30</v>
      </c>
      <c r="D901" s="7">
        <v>18</v>
      </c>
      <c r="E901" s="7">
        <v>0</v>
      </c>
      <c r="F901" s="7">
        <v>7345.08</v>
      </c>
      <c r="G901" s="7" t="s">
        <v>11</v>
      </c>
      <c r="H901" s="7" t="s">
        <v>16</v>
      </c>
      <c r="I901" s="7" t="s">
        <v>42</v>
      </c>
    </row>
    <row r="902" spans="1:9" x14ac:dyDescent="0.25">
      <c r="A902" s="7" t="s">
        <v>933</v>
      </c>
      <c r="B902" s="7">
        <v>1979</v>
      </c>
      <c r="C902" s="7" t="s">
        <v>18</v>
      </c>
      <c r="D902" s="7">
        <v>26</v>
      </c>
      <c r="E902" s="7">
        <v>1</v>
      </c>
      <c r="F902" s="7">
        <v>7345.73</v>
      </c>
      <c r="G902" s="7" t="s">
        <v>11</v>
      </c>
      <c r="H902" s="7" t="s">
        <v>16</v>
      </c>
      <c r="I902" s="7" t="s">
        <v>13</v>
      </c>
    </row>
    <row r="903" spans="1:9" x14ac:dyDescent="0.25">
      <c r="A903" s="7" t="s">
        <v>934</v>
      </c>
      <c r="B903" s="7">
        <v>1977</v>
      </c>
      <c r="C903" s="7" t="s">
        <v>30</v>
      </c>
      <c r="D903" s="7">
        <v>1</v>
      </c>
      <c r="E903" s="7">
        <v>0</v>
      </c>
      <c r="F903" s="7">
        <v>7348.14</v>
      </c>
      <c r="G903" s="7" t="s">
        <v>11</v>
      </c>
      <c r="H903" s="7" t="s">
        <v>16</v>
      </c>
      <c r="I903" s="7" t="s">
        <v>42</v>
      </c>
    </row>
    <row r="904" spans="1:9" x14ac:dyDescent="0.25">
      <c r="A904" s="7" t="s">
        <v>935</v>
      </c>
      <c r="B904" s="7">
        <v>1993</v>
      </c>
      <c r="C904" s="7" t="s">
        <v>37</v>
      </c>
      <c r="D904" s="7">
        <v>5</v>
      </c>
      <c r="E904" s="7">
        <v>0</v>
      </c>
      <c r="F904" s="7">
        <v>7349.12</v>
      </c>
      <c r="G904" s="7" t="s">
        <v>11</v>
      </c>
      <c r="H904" s="7" t="s">
        <v>11</v>
      </c>
      <c r="I904" s="7" t="s">
        <v>300</v>
      </c>
    </row>
    <row r="905" spans="1:9" x14ac:dyDescent="0.25">
      <c r="A905" s="7" t="s">
        <v>936</v>
      </c>
      <c r="B905" s="7">
        <v>1983</v>
      </c>
      <c r="C905" s="7" t="s">
        <v>18</v>
      </c>
      <c r="D905" s="7">
        <v>21</v>
      </c>
      <c r="E905" s="7">
        <v>3</v>
      </c>
      <c r="F905" s="7">
        <v>7357.49</v>
      </c>
      <c r="G905" s="7" t="s">
        <v>11</v>
      </c>
      <c r="H905" s="7" t="s">
        <v>11</v>
      </c>
      <c r="I905" s="7" t="s">
        <v>23</v>
      </c>
    </row>
    <row r="906" spans="1:9" x14ac:dyDescent="0.25">
      <c r="A906" s="7" t="s">
        <v>937</v>
      </c>
      <c r="B906" s="7">
        <v>1981</v>
      </c>
      <c r="C906" s="7" t="s">
        <v>10</v>
      </c>
      <c r="D906" s="7">
        <v>16</v>
      </c>
      <c r="E906" s="7">
        <v>1</v>
      </c>
      <c r="F906" s="7">
        <v>7358.18</v>
      </c>
      <c r="G906" s="7" t="s">
        <v>11</v>
      </c>
      <c r="H906" s="7" t="s">
        <v>12</v>
      </c>
      <c r="I906" s="7" t="s">
        <v>247</v>
      </c>
    </row>
    <row r="907" spans="1:9" x14ac:dyDescent="0.25">
      <c r="A907" s="7" t="s">
        <v>938</v>
      </c>
      <c r="B907" s="7">
        <v>1965</v>
      </c>
      <c r="C907" s="7" t="s">
        <v>30</v>
      </c>
      <c r="D907" s="7">
        <v>9</v>
      </c>
      <c r="E907" s="7">
        <v>0</v>
      </c>
      <c r="F907" s="7">
        <v>7362.31</v>
      </c>
      <c r="G907" s="7" t="s">
        <v>12</v>
      </c>
      <c r="H907" s="7" t="s">
        <v>12</v>
      </c>
      <c r="I907" s="7" t="s">
        <v>13</v>
      </c>
    </row>
    <row r="908" spans="1:9" x14ac:dyDescent="0.25">
      <c r="A908" s="7" t="s">
        <v>939</v>
      </c>
      <c r="B908" s="7">
        <v>1981</v>
      </c>
      <c r="C908" s="7" t="s">
        <v>15</v>
      </c>
      <c r="D908" s="7">
        <v>24</v>
      </c>
      <c r="E908" s="7">
        <v>2</v>
      </c>
      <c r="F908" s="7">
        <v>7371.77</v>
      </c>
      <c r="G908" s="7" t="s">
        <v>11</v>
      </c>
      <c r="H908" s="7" t="s">
        <v>16</v>
      </c>
      <c r="I908" s="7" t="s">
        <v>42</v>
      </c>
    </row>
    <row r="909" spans="1:9" x14ac:dyDescent="0.25">
      <c r="A909" s="7" t="s">
        <v>940</v>
      </c>
      <c r="B909" s="7">
        <v>1993</v>
      </c>
      <c r="C909" s="7" t="s">
        <v>10</v>
      </c>
      <c r="D909" s="7">
        <v>22</v>
      </c>
      <c r="E909" s="7">
        <v>0</v>
      </c>
      <c r="F909" s="7">
        <v>7388.85</v>
      </c>
      <c r="G909" s="7" t="s">
        <v>11</v>
      </c>
      <c r="H909" s="7" t="s">
        <v>11</v>
      </c>
      <c r="I909" s="7" t="s">
        <v>535</v>
      </c>
    </row>
    <row r="910" spans="1:9" x14ac:dyDescent="0.25">
      <c r="A910" s="7" t="s">
        <v>941</v>
      </c>
      <c r="B910" s="7">
        <v>1965</v>
      </c>
      <c r="C910" s="7" t="s">
        <v>30</v>
      </c>
      <c r="D910" s="7">
        <v>5</v>
      </c>
      <c r="E910" s="7">
        <v>0</v>
      </c>
      <c r="F910" s="7">
        <v>7403.98</v>
      </c>
      <c r="G910" s="7" t="s">
        <v>12</v>
      </c>
      <c r="H910" s="7" t="s">
        <v>11</v>
      </c>
      <c r="I910" s="7" t="s">
        <v>13</v>
      </c>
    </row>
    <row r="911" spans="1:9" x14ac:dyDescent="0.25">
      <c r="A911" s="7" t="s">
        <v>942</v>
      </c>
      <c r="B911" s="7">
        <v>1983</v>
      </c>
      <c r="C911" s="7" t="s">
        <v>20</v>
      </c>
      <c r="D911" s="7">
        <v>19</v>
      </c>
      <c r="E911" s="7">
        <v>3</v>
      </c>
      <c r="F911" s="7">
        <v>7418.52</v>
      </c>
      <c r="G911" s="7" t="s">
        <v>11</v>
      </c>
      <c r="H911" s="7" t="s">
        <v>11</v>
      </c>
      <c r="I911" s="7" t="s">
        <v>42</v>
      </c>
    </row>
    <row r="912" spans="1:9" x14ac:dyDescent="0.25">
      <c r="A912" s="7" t="s">
        <v>943</v>
      </c>
      <c r="B912" s="7">
        <v>1978</v>
      </c>
      <c r="C912" s="7" t="s">
        <v>15</v>
      </c>
      <c r="D912" s="7">
        <v>12</v>
      </c>
      <c r="E912" s="7">
        <v>0</v>
      </c>
      <c r="F912" s="7">
        <v>7419.48</v>
      </c>
      <c r="G912" s="7" t="s">
        <v>11</v>
      </c>
      <c r="H912" s="7" t="s">
        <v>11</v>
      </c>
      <c r="I912" s="7" t="s">
        <v>23</v>
      </c>
    </row>
    <row r="913" spans="1:9" x14ac:dyDescent="0.25">
      <c r="A913" s="7" t="s">
        <v>944</v>
      </c>
      <c r="B913" s="7">
        <v>1978</v>
      </c>
      <c r="C913" s="7" t="s">
        <v>30</v>
      </c>
      <c r="D913" s="7">
        <v>2</v>
      </c>
      <c r="E913" s="7">
        <v>0</v>
      </c>
      <c r="F913" s="7">
        <v>7421.19</v>
      </c>
      <c r="G913" s="7" t="s">
        <v>11</v>
      </c>
      <c r="H913" s="7" t="s">
        <v>12</v>
      </c>
      <c r="I913" s="7" t="s">
        <v>23</v>
      </c>
    </row>
    <row r="914" spans="1:9" x14ac:dyDescent="0.25">
      <c r="A914" s="7" t="s">
        <v>945</v>
      </c>
      <c r="B914" s="7">
        <v>1977</v>
      </c>
      <c r="C914" s="7" t="s">
        <v>35</v>
      </c>
      <c r="D914" s="7">
        <v>25</v>
      </c>
      <c r="E914" s="7">
        <v>1</v>
      </c>
      <c r="F914" s="7">
        <v>7441.05</v>
      </c>
      <c r="G914" s="7" t="s">
        <v>12</v>
      </c>
      <c r="H914" s="7" t="s">
        <v>11</v>
      </c>
      <c r="I914" s="7" t="s">
        <v>42</v>
      </c>
    </row>
    <row r="915" spans="1:9" x14ac:dyDescent="0.25">
      <c r="A915" s="7" t="s">
        <v>946</v>
      </c>
      <c r="B915" s="7">
        <v>1979</v>
      </c>
      <c r="C915" s="7" t="s">
        <v>20</v>
      </c>
      <c r="D915" s="7">
        <v>1</v>
      </c>
      <c r="E915" s="7">
        <v>2</v>
      </c>
      <c r="F915" s="7">
        <v>7441.5</v>
      </c>
      <c r="G915" s="7" t="s">
        <v>12</v>
      </c>
      <c r="H915" s="7" t="s">
        <v>11</v>
      </c>
      <c r="I915" s="7" t="s">
        <v>42</v>
      </c>
    </row>
    <row r="916" spans="1:9" x14ac:dyDescent="0.25">
      <c r="A916" s="7" t="s">
        <v>947</v>
      </c>
      <c r="B916" s="7">
        <v>1980</v>
      </c>
      <c r="C916" s="7" t="s">
        <v>10</v>
      </c>
      <c r="D916" s="7">
        <v>7</v>
      </c>
      <c r="E916" s="7">
        <v>1</v>
      </c>
      <c r="F916" s="7">
        <v>7443.64</v>
      </c>
      <c r="G916" s="7" t="s">
        <v>11</v>
      </c>
      <c r="H916" s="7" t="s">
        <v>12</v>
      </c>
      <c r="I916" s="7" t="s">
        <v>23</v>
      </c>
    </row>
    <row r="917" spans="1:9" x14ac:dyDescent="0.25">
      <c r="A917" s="7" t="s">
        <v>948</v>
      </c>
      <c r="B917" s="7">
        <v>1977</v>
      </c>
      <c r="C917" s="7" t="s">
        <v>20</v>
      </c>
      <c r="D917" s="7">
        <v>25</v>
      </c>
      <c r="E917" s="7">
        <v>1</v>
      </c>
      <c r="F917" s="7">
        <v>7445.92</v>
      </c>
      <c r="G917" s="7" t="s">
        <v>12</v>
      </c>
      <c r="H917" s="7" t="s">
        <v>16</v>
      </c>
      <c r="I917" s="7" t="s">
        <v>42</v>
      </c>
    </row>
    <row r="918" spans="1:9" x14ac:dyDescent="0.25">
      <c r="A918" s="7" t="s">
        <v>949</v>
      </c>
      <c r="B918" s="7">
        <v>1977</v>
      </c>
      <c r="C918" s="7" t="s">
        <v>20</v>
      </c>
      <c r="D918" s="7">
        <v>30</v>
      </c>
      <c r="E918" s="7">
        <v>0</v>
      </c>
      <c r="F918" s="7">
        <v>7448.4</v>
      </c>
      <c r="G918" s="7" t="s">
        <v>12</v>
      </c>
      <c r="H918" s="7" t="s">
        <v>12</v>
      </c>
      <c r="I918" s="7" t="s">
        <v>356</v>
      </c>
    </row>
    <row r="919" spans="1:9" x14ac:dyDescent="0.25">
      <c r="A919" s="7" t="s">
        <v>950</v>
      </c>
      <c r="B919" s="7">
        <v>2001</v>
      </c>
      <c r="C919" s="7" t="s">
        <v>18</v>
      </c>
      <c r="D919" s="7">
        <v>1</v>
      </c>
      <c r="E919" s="7">
        <v>0</v>
      </c>
      <c r="F919" s="7">
        <v>7450.36</v>
      </c>
      <c r="G919" s="7" t="s">
        <v>11</v>
      </c>
      <c r="H919" s="7" t="s">
        <v>11</v>
      </c>
      <c r="I919" s="7" t="s">
        <v>23</v>
      </c>
    </row>
    <row r="920" spans="1:9" x14ac:dyDescent="0.25">
      <c r="A920" s="7" t="s">
        <v>951</v>
      </c>
      <c r="B920" s="7">
        <v>1967</v>
      </c>
      <c r="C920" s="7" t="s">
        <v>35</v>
      </c>
      <c r="D920" s="7">
        <v>4</v>
      </c>
      <c r="E920" s="7">
        <v>0</v>
      </c>
      <c r="F920" s="7">
        <v>7463.51</v>
      </c>
      <c r="G920" s="7" t="s">
        <v>12</v>
      </c>
      <c r="H920" s="7" t="s">
        <v>12</v>
      </c>
      <c r="I920" s="7" t="s">
        <v>13</v>
      </c>
    </row>
    <row r="921" spans="1:9" x14ac:dyDescent="0.25">
      <c r="A921" s="7" t="s">
        <v>952</v>
      </c>
      <c r="B921" s="7">
        <v>1996</v>
      </c>
      <c r="C921" s="7" t="s">
        <v>18</v>
      </c>
      <c r="D921" s="7">
        <v>14</v>
      </c>
      <c r="E921" s="7">
        <v>0</v>
      </c>
      <c r="F921" s="7">
        <v>7487.38</v>
      </c>
      <c r="G921" s="7" t="s">
        <v>11</v>
      </c>
      <c r="H921" s="7" t="s">
        <v>12</v>
      </c>
      <c r="I921" s="7" t="s">
        <v>23</v>
      </c>
    </row>
    <row r="922" spans="1:9" x14ac:dyDescent="0.25">
      <c r="A922" s="7" t="s">
        <v>953</v>
      </c>
      <c r="B922" s="7">
        <v>1988</v>
      </c>
      <c r="C922" s="7" t="s">
        <v>30</v>
      </c>
      <c r="D922" s="7">
        <v>15</v>
      </c>
      <c r="E922" s="7">
        <v>3</v>
      </c>
      <c r="F922" s="7">
        <v>7494.63</v>
      </c>
      <c r="G922" s="7" t="s">
        <v>11</v>
      </c>
      <c r="H922" s="7" t="s">
        <v>12</v>
      </c>
      <c r="I922" s="7" t="s">
        <v>200</v>
      </c>
    </row>
    <row r="923" spans="1:9" x14ac:dyDescent="0.25">
      <c r="A923" s="7" t="s">
        <v>954</v>
      </c>
      <c r="B923" s="7">
        <v>1997</v>
      </c>
      <c r="C923" s="7" t="s">
        <v>37</v>
      </c>
      <c r="D923" s="7">
        <v>28</v>
      </c>
      <c r="E923" s="7">
        <v>0</v>
      </c>
      <c r="F923" s="7">
        <v>7504.3</v>
      </c>
      <c r="G923" s="7" t="s">
        <v>11</v>
      </c>
      <c r="H923" s="7" t="s">
        <v>16</v>
      </c>
      <c r="I923" s="7" t="s">
        <v>23</v>
      </c>
    </row>
    <row r="924" spans="1:9" x14ac:dyDescent="0.25">
      <c r="A924" s="7" t="s">
        <v>955</v>
      </c>
      <c r="B924" s="7">
        <v>1983</v>
      </c>
      <c r="C924" s="7" t="s">
        <v>10</v>
      </c>
      <c r="D924" s="7">
        <v>10</v>
      </c>
      <c r="E924" s="7">
        <v>4</v>
      </c>
      <c r="F924" s="7">
        <v>7512.27</v>
      </c>
      <c r="G924" s="7" t="s">
        <v>12</v>
      </c>
      <c r="H924" s="7" t="s">
        <v>11</v>
      </c>
      <c r="I924" s="7" t="s">
        <v>42</v>
      </c>
    </row>
    <row r="925" spans="1:9" x14ac:dyDescent="0.25">
      <c r="A925" s="7" t="s">
        <v>956</v>
      </c>
      <c r="B925" s="7">
        <v>1978</v>
      </c>
      <c r="C925" s="7" t="s">
        <v>37</v>
      </c>
      <c r="D925" s="7">
        <v>18</v>
      </c>
      <c r="E925" s="7">
        <v>1</v>
      </c>
      <c r="F925" s="7">
        <v>7518.03</v>
      </c>
      <c r="G925" s="7" t="s">
        <v>11</v>
      </c>
      <c r="H925" s="7" t="s">
        <v>12</v>
      </c>
      <c r="I925" s="7" t="s">
        <v>23</v>
      </c>
    </row>
    <row r="926" spans="1:9" x14ac:dyDescent="0.25">
      <c r="A926" s="7" t="s">
        <v>957</v>
      </c>
      <c r="B926" s="7">
        <v>1976</v>
      </c>
      <c r="C926" s="7" t="s">
        <v>37</v>
      </c>
      <c r="D926" s="7">
        <v>10</v>
      </c>
      <c r="E926" s="7">
        <v>0</v>
      </c>
      <c r="F926" s="7">
        <v>7526.71</v>
      </c>
      <c r="G926" s="7" t="s">
        <v>12</v>
      </c>
      <c r="H926" s="7" t="s">
        <v>16</v>
      </c>
      <c r="I926" s="7" t="s">
        <v>23</v>
      </c>
    </row>
    <row r="927" spans="1:9" x14ac:dyDescent="0.25">
      <c r="A927" s="7" t="s">
        <v>958</v>
      </c>
      <c r="B927" s="7">
        <v>1978</v>
      </c>
      <c r="C927" s="7" t="s">
        <v>30</v>
      </c>
      <c r="D927" s="7">
        <v>14</v>
      </c>
      <c r="E927" s="7">
        <v>2</v>
      </c>
      <c r="F927" s="7">
        <v>7531.7</v>
      </c>
      <c r="G927" s="7" t="s">
        <v>11</v>
      </c>
      <c r="H927" s="7" t="s">
        <v>16</v>
      </c>
      <c r="I927" s="7" t="s">
        <v>13</v>
      </c>
    </row>
    <row r="928" spans="1:9" x14ac:dyDescent="0.25">
      <c r="A928" s="7" t="s">
        <v>959</v>
      </c>
      <c r="B928" s="7">
        <v>1984</v>
      </c>
      <c r="C928" s="7" t="s">
        <v>35</v>
      </c>
      <c r="D928" s="7">
        <v>22</v>
      </c>
      <c r="E928" s="7">
        <v>3</v>
      </c>
      <c r="F928" s="7">
        <v>7537.16</v>
      </c>
      <c r="G928" s="7" t="s">
        <v>11</v>
      </c>
      <c r="H928" s="7" t="s">
        <v>11</v>
      </c>
      <c r="I928" s="7" t="s">
        <v>23</v>
      </c>
    </row>
    <row r="929" spans="1:9" x14ac:dyDescent="0.25">
      <c r="A929" s="7" t="s">
        <v>960</v>
      </c>
      <c r="B929" s="7">
        <v>1988</v>
      </c>
      <c r="C929" s="7" t="s">
        <v>30</v>
      </c>
      <c r="D929" s="7">
        <v>15</v>
      </c>
      <c r="E929" s="7">
        <v>3</v>
      </c>
      <c r="F929" s="7">
        <v>7538.52</v>
      </c>
      <c r="G929" s="7" t="s">
        <v>11</v>
      </c>
      <c r="H929" s="7" t="s">
        <v>11</v>
      </c>
      <c r="I929" s="7" t="s">
        <v>23</v>
      </c>
    </row>
    <row r="930" spans="1:9" x14ac:dyDescent="0.25">
      <c r="A930" s="7" t="s">
        <v>961</v>
      </c>
      <c r="B930" s="7">
        <v>1994</v>
      </c>
      <c r="C930" s="7" t="s">
        <v>35</v>
      </c>
      <c r="D930" s="7">
        <v>14</v>
      </c>
      <c r="E930" s="7">
        <v>0</v>
      </c>
      <c r="F930" s="7">
        <v>7567.13</v>
      </c>
      <c r="G930" s="7" t="s">
        <v>11</v>
      </c>
      <c r="H930" s="7" t="s">
        <v>11</v>
      </c>
      <c r="I930" s="7" t="s">
        <v>300</v>
      </c>
    </row>
    <row r="931" spans="1:9" x14ac:dyDescent="0.25">
      <c r="A931" s="7" t="s">
        <v>962</v>
      </c>
      <c r="B931" s="7">
        <v>1967</v>
      </c>
      <c r="C931" s="7" t="s">
        <v>10</v>
      </c>
      <c r="D931" s="7">
        <v>17</v>
      </c>
      <c r="E931" s="7">
        <v>0</v>
      </c>
      <c r="F931" s="7">
        <v>7585.62</v>
      </c>
      <c r="G931" s="7" t="s">
        <v>12</v>
      </c>
      <c r="H931" s="7" t="s">
        <v>11</v>
      </c>
      <c r="I931" s="7" t="s">
        <v>13</v>
      </c>
    </row>
    <row r="932" spans="1:9" x14ac:dyDescent="0.25">
      <c r="A932" s="7" t="s">
        <v>963</v>
      </c>
      <c r="B932" s="7">
        <v>1997</v>
      </c>
      <c r="C932" s="7" t="s">
        <v>20</v>
      </c>
      <c r="D932" s="7">
        <v>30</v>
      </c>
      <c r="E932" s="7">
        <v>0</v>
      </c>
      <c r="F932" s="7">
        <v>7607.03</v>
      </c>
      <c r="G932" s="7" t="s">
        <v>11</v>
      </c>
      <c r="H932" s="7" t="s">
        <v>11</v>
      </c>
      <c r="I932" s="7" t="s">
        <v>23</v>
      </c>
    </row>
    <row r="933" spans="1:9" x14ac:dyDescent="0.25">
      <c r="A933" s="7" t="s">
        <v>964</v>
      </c>
      <c r="B933" s="7">
        <v>1968</v>
      </c>
      <c r="C933" s="7" t="s">
        <v>10</v>
      </c>
      <c r="D933" s="7">
        <v>3</v>
      </c>
      <c r="E933" s="7">
        <v>0</v>
      </c>
      <c r="F933" s="7">
        <v>7609.6</v>
      </c>
      <c r="G933" s="7" t="s">
        <v>12</v>
      </c>
      <c r="H933" s="7" t="s">
        <v>11</v>
      </c>
      <c r="I933" s="7" t="s">
        <v>23</v>
      </c>
    </row>
    <row r="934" spans="1:9" x14ac:dyDescent="0.25">
      <c r="A934" s="7" t="s">
        <v>965</v>
      </c>
      <c r="B934" s="7">
        <v>1996</v>
      </c>
      <c r="C934" s="7" t="s">
        <v>20</v>
      </c>
      <c r="D934" s="7">
        <v>17</v>
      </c>
      <c r="E934" s="7">
        <v>0</v>
      </c>
      <c r="F934" s="7">
        <v>7623.13</v>
      </c>
      <c r="G934" s="7" t="s">
        <v>11</v>
      </c>
      <c r="H934" s="7" t="s">
        <v>12</v>
      </c>
      <c r="I934" s="7" t="s">
        <v>42</v>
      </c>
    </row>
    <row r="935" spans="1:9" x14ac:dyDescent="0.25">
      <c r="A935" s="7" t="s">
        <v>966</v>
      </c>
      <c r="B935" s="7">
        <v>1978</v>
      </c>
      <c r="C935" s="7" t="s">
        <v>15</v>
      </c>
      <c r="D935" s="7">
        <v>28</v>
      </c>
      <c r="E935" s="7">
        <v>1</v>
      </c>
      <c r="F935" s="7">
        <v>7623.52</v>
      </c>
      <c r="G935" s="7" t="s">
        <v>11</v>
      </c>
      <c r="H935" s="7" t="s">
        <v>16</v>
      </c>
      <c r="I935" s="7" t="s">
        <v>42</v>
      </c>
    </row>
    <row r="936" spans="1:9" x14ac:dyDescent="0.25">
      <c r="A936" s="7" t="s">
        <v>967</v>
      </c>
      <c r="B936" s="7">
        <v>1978</v>
      </c>
      <c r="C936" s="7" t="s">
        <v>15</v>
      </c>
      <c r="D936" s="7">
        <v>6</v>
      </c>
      <c r="E936" s="7">
        <v>1</v>
      </c>
      <c r="F936" s="7">
        <v>7624.63</v>
      </c>
      <c r="G936" s="7" t="s">
        <v>11</v>
      </c>
      <c r="H936" s="7" t="s">
        <v>16</v>
      </c>
      <c r="I936" s="7" t="s">
        <v>42</v>
      </c>
    </row>
    <row r="937" spans="1:9" x14ac:dyDescent="0.25">
      <c r="A937" s="7" t="s">
        <v>968</v>
      </c>
      <c r="B937" s="7">
        <v>1978</v>
      </c>
      <c r="C937" s="7" t="s">
        <v>15</v>
      </c>
      <c r="D937" s="7">
        <v>29</v>
      </c>
      <c r="E937" s="7">
        <v>1</v>
      </c>
      <c r="F937" s="7">
        <v>7626.99</v>
      </c>
      <c r="G937" s="7" t="s">
        <v>11</v>
      </c>
      <c r="H937" s="7" t="s">
        <v>11</v>
      </c>
      <c r="I937" s="7" t="s">
        <v>42</v>
      </c>
    </row>
    <row r="938" spans="1:9" x14ac:dyDescent="0.25">
      <c r="A938" s="7" t="s">
        <v>969</v>
      </c>
      <c r="B938" s="7">
        <v>1978</v>
      </c>
      <c r="C938" s="7" t="s">
        <v>35</v>
      </c>
      <c r="D938" s="7">
        <v>24</v>
      </c>
      <c r="E938" s="7">
        <v>1</v>
      </c>
      <c r="F938" s="7">
        <v>7633.72</v>
      </c>
      <c r="G938" s="7" t="s">
        <v>11</v>
      </c>
      <c r="H938" s="7" t="s">
        <v>16</v>
      </c>
      <c r="I938" s="7" t="s">
        <v>13</v>
      </c>
    </row>
    <row r="939" spans="1:9" x14ac:dyDescent="0.25">
      <c r="A939" s="7" t="s">
        <v>970</v>
      </c>
      <c r="B939" s="7">
        <v>2001</v>
      </c>
      <c r="C939" s="7" t="s">
        <v>30</v>
      </c>
      <c r="D939" s="7">
        <v>13</v>
      </c>
      <c r="E939" s="7">
        <v>0</v>
      </c>
      <c r="F939" s="7">
        <v>7636.92</v>
      </c>
      <c r="G939" s="7" t="s">
        <v>11</v>
      </c>
      <c r="H939" s="7" t="s">
        <v>12</v>
      </c>
      <c r="I939" s="7" t="s">
        <v>23</v>
      </c>
    </row>
    <row r="940" spans="1:9" x14ac:dyDescent="0.25">
      <c r="A940" s="7" t="s">
        <v>971</v>
      </c>
      <c r="B940" s="7">
        <v>1980</v>
      </c>
      <c r="C940" s="7" t="s">
        <v>18</v>
      </c>
      <c r="D940" s="7">
        <v>20</v>
      </c>
      <c r="E940" s="7">
        <v>1</v>
      </c>
      <c r="F940" s="7">
        <v>7639.42</v>
      </c>
      <c r="G940" s="7" t="s">
        <v>11</v>
      </c>
      <c r="H940" s="7" t="s">
        <v>11</v>
      </c>
      <c r="I940" s="7" t="s">
        <v>247</v>
      </c>
    </row>
    <row r="941" spans="1:9" x14ac:dyDescent="0.25">
      <c r="A941" s="7" t="s">
        <v>972</v>
      </c>
      <c r="B941" s="7">
        <v>1980</v>
      </c>
      <c r="C941" s="7" t="s">
        <v>10</v>
      </c>
      <c r="D941" s="7">
        <v>24</v>
      </c>
      <c r="E941" s="7">
        <v>2</v>
      </c>
      <c r="F941" s="7">
        <v>7640.31</v>
      </c>
      <c r="G941" s="7" t="s">
        <v>11</v>
      </c>
      <c r="H941" s="7" t="s">
        <v>16</v>
      </c>
      <c r="I941" s="7" t="s">
        <v>13</v>
      </c>
    </row>
    <row r="942" spans="1:9" x14ac:dyDescent="0.25">
      <c r="A942" s="7" t="s">
        <v>973</v>
      </c>
      <c r="B942" s="7">
        <v>1999</v>
      </c>
      <c r="C942" s="7" t="s">
        <v>18</v>
      </c>
      <c r="D942" s="7">
        <v>15</v>
      </c>
      <c r="E942" s="7">
        <v>0</v>
      </c>
      <c r="F942" s="7">
        <v>7642.05</v>
      </c>
      <c r="G942" s="7" t="s">
        <v>11</v>
      </c>
      <c r="H942" s="7" t="s">
        <v>11</v>
      </c>
      <c r="I942" s="7" t="s">
        <v>535</v>
      </c>
    </row>
    <row r="943" spans="1:9" x14ac:dyDescent="0.25">
      <c r="A943" s="7" t="s">
        <v>974</v>
      </c>
      <c r="B943" s="7">
        <v>1980</v>
      </c>
      <c r="C943" s="7" t="s">
        <v>37</v>
      </c>
      <c r="D943" s="7">
        <v>16</v>
      </c>
      <c r="E943" s="7">
        <v>1</v>
      </c>
      <c r="F943" s="7">
        <v>7650.77</v>
      </c>
      <c r="G943" s="7" t="s">
        <v>11</v>
      </c>
      <c r="H943" s="7" t="s">
        <v>11</v>
      </c>
      <c r="I943" s="7" t="s">
        <v>247</v>
      </c>
    </row>
    <row r="944" spans="1:9" x14ac:dyDescent="0.25">
      <c r="A944" s="7" t="s">
        <v>975</v>
      </c>
      <c r="B944" s="7">
        <v>1993</v>
      </c>
      <c r="C944" s="7" t="s">
        <v>35</v>
      </c>
      <c r="D944" s="7">
        <v>10</v>
      </c>
      <c r="E944" s="7">
        <v>0</v>
      </c>
      <c r="F944" s="7">
        <v>7650.8</v>
      </c>
      <c r="G944" s="7" t="s">
        <v>11</v>
      </c>
      <c r="H944" s="7" t="s">
        <v>11</v>
      </c>
      <c r="I944" s="7" t="s">
        <v>23</v>
      </c>
    </row>
    <row r="945" spans="1:9" x14ac:dyDescent="0.25">
      <c r="A945" s="7" t="s">
        <v>976</v>
      </c>
      <c r="B945" s="7">
        <v>1998</v>
      </c>
      <c r="C945" s="7" t="s">
        <v>20</v>
      </c>
      <c r="D945" s="7">
        <v>30</v>
      </c>
      <c r="E945" s="7">
        <v>0</v>
      </c>
      <c r="F945" s="7">
        <v>7652.26</v>
      </c>
      <c r="G945" s="7" t="s">
        <v>11</v>
      </c>
      <c r="H945" s="7" t="s">
        <v>12</v>
      </c>
      <c r="I945" s="7" t="s">
        <v>249</v>
      </c>
    </row>
    <row r="946" spans="1:9" x14ac:dyDescent="0.25">
      <c r="A946" s="7" t="s">
        <v>977</v>
      </c>
      <c r="B946" s="7">
        <v>1965</v>
      </c>
      <c r="C946" s="7" t="s">
        <v>30</v>
      </c>
      <c r="D946" s="7">
        <v>27</v>
      </c>
      <c r="E946" s="7">
        <v>0</v>
      </c>
      <c r="F946" s="7">
        <v>7657.69</v>
      </c>
      <c r="G946" s="7" t="s">
        <v>12</v>
      </c>
      <c r="H946" s="7" t="s">
        <v>12</v>
      </c>
      <c r="I946" s="7" t="s">
        <v>23</v>
      </c>
    </row>
    <row r="947" spans="1:9" x14ac:dyDescent="0.25">
      <c r="A947" s="7" t="s">
        <v>978</v>
      </c>
      <c r="B947" s="7">
        <v>1976</v>
      </c>
      <c r="C947" s="7" t="s">
        <v>37</v>
      </c>
      <c r="D947" s="7">
        <v>9</v>
      </c>
      <c r="E947" s="7">
        <v>2</v>
      </c>
      <c r="F947" s="7">
        <v>7662.47</v>
      </c>
      <c r="G947" s="7" t="s">
        <v>11</v>
      </c>
      <c r="H947" s="7" t="s">
        <v>16</v>
      </c>
      <c r="I947" s="7" t="s">
        <v>42</v>
      </c>
    </row>
    <row r="948" spans="1:9" x14ac:dyDescent="0.25">
      <c r="A948" s="7" t="s">
        <v>979</v>
      </c>
      <c r="B948" s="7">
        <v>1996</v>
      </c>
      <c r="C948" s="7" t="s">
        <v>15</v>
      </c>
      <c r="D948" s="7">
        <v>24</v>
      </c>
      <c r="E948" s="7">
        <v>0</v>
      </c>
      <c r="F948" s="7">
        <v>7670.75</v>
      </c>
      <c r="G948" s="7" t="s">
        <v>11</v>
      </c>
      <c r="H948" s="7" t="s">
        <v>11</v>
      </c>
      <c r="I948" s="7" t="s">
        <v>632</v>
      </c>
    </row>
    <row r="949" spans="1:9" x14ac:dyDescent="0.25">
      <c r="A949" s="7" t="s">
        <v>980</v>
      </c>
      <c r="B949" s="7">
        <v>1995</v>
      </c>
      <c r="C949" s="7" t="s">
        <v>20</v>
      </c>
      <c r="D949" s="7">
        <v>13</v>
      </c>
      <c r="E949" s="7">
        <v>0</v>
      </c>
      <c r="F949" s="7">
        <v>7676.4</v>
      </c>
      <c r="G949" s="7" t="s">
        <v>11</v>
      </c>
      <c r="H949" s="7" t="s">
        <v>16</v>
      </c>
      <c r="I949" s="7" t="s">
        <v>23</v>
      </c>
    </row>
    <row r="950" spans="1:9" x14ac:dyDescent="0.25">
      <c r="A950" s="7" t="s">
        <v>981</v>
      </c>
      <c r="B950" s="7">
        <v>1971</v>
      </c>
      <c r="C950" s="7" t="s">
        <v>37</v>
      </c>
      <c r="D950" s="7">
        <v>11</v>
      </c>
      <c r="E950" s="7">
        <v>0</v>
      </c>
      <c r="F950" s="7">
        <v>7680.92</v>
      </c>
      <c r="G950" s="7" t="s">
        <v>11</v>
      </c>
      <c r="H950" s="7" t="s">
        <v>16</v>
      </c>
      <c r="I950" s="7" t="s">
        <v>13</v>
      </c>
    </row>
    <row r="951" spans="1:9" x14ac:dyDescent="0.25">
      <c r="A951" s="7" t="s">
        <v>982</v>
      </c>
      <c r="B951" s="7">
        <v>1981</v>
      </c>
      <c r="C951" s="7" t="s">
        <v>30</v>
      </c>
      <c r="D951" s="7">
        <v>19</v>
      </c>
      <c r="E951" s="7">
        <v>1</v>
      </c>
      <c r="F951" s="7">
        <v>7681.17</v>
      </c>
      <c r="G951" s="7" t="s">
        <v>11</v>
      </c>
      <c r="H951" s="7" t="s">
        <v>11</v>
      </c>
      <c r="I951" s="7" t="s">
        <v>516</v>
      </c>
    </row>
    <row r="952" spans="1:9" x14ac:dyDescent="0.25">
      <c r="A952" s="7" t="s">
        <v>983</v>
      </c>
      <c r="B952" s="7">
        <v>1982</v>
      </c>
      <c r="C952" s="7" t="s">
        <v>30</v>
      </c>
      <c r="D952" s="7">
        <v>18</v>
      </c>
      <c r="E952" s="7">
        <v>3</v>
      </c>
      <c r="F952" s="7">
        <v>7682.67</v>
      </c>
      <c r="G952" s="7" t="s">
        <v>11</v>
      </c>
      <c r="H952" s="7" t="s">
        <v>16</v>
      </c>
      <c r="I952" s="7" t="s">
        <v>13</v>
      </c>
    </row>
    <row r="953" spans="1:9" x14ac:dyDescent="0.25">
      <c r="A953" s="7" t="s">
        <v>984</v>
      </c>
      <c r="B953" s="7">
        <v>1987</v>
      </c>
      <c r="C953" s="7" t="s">
        <v>10</v>
      </c>
      <c r="D953" s="7">
        <v>12</v>
      </c>
      <c r="E953" s="7">
        <v>3</v>
      </c>
      <c r="F953" s="7">
        <v>7684.62</v>
      </c>
      <c r="G953" s="7" t="s">
        <v>11</v>
      </c>
      <c r="H953" s="7" t="s">
        <v>12</v>
      </c>
      <c r="I953" s="7" t="s">
        <v>300</v>
      </c>
    </row>
    <row r="954" spans="1:9" x14ac:dyDescent="0.25">
      <c r="A954" s="7" t="s">
        <v>985</v>
      </c>
      <c r="B954" s="7">
        <v>1978</v>
      </c>
      <c r="C954" s="7" t="s">
        <v>30</v>
      </c>
      <c r="D954" s="7">
        <v>29</v>
      </c>
      <c r="E954" s="7">
        <v>2</v>
      </c>
      <c r="F954" s="7">
        <v>7726.85</v>
      </c>
      <c r="G954" s="7" t="s">
        <v>16</v>
      </c>
      <c r="H954" s="7" t="s">
        <v>11</v>
      </c>
      <c r="I954" s="7" t="s">
        <v>42</v>
      </c>
    </row>
    <row r="955" spans="1:9" x14ac:dyDescent="0.25">
      <c r="A955" s="7" t="s">
        <v>986</v>
      </c>
      <c r="B955" s="7">
        <v>1979</v>
      </c>
      <c r="C955" s="7" t="s">
        <v>18</v>
      </c>
      <c r="D955" s="7">
        <v>2</v>
      </c>
      <c r="E955" s="7">
        <v>1</v>
      </c>
      <c r="F955" s="7">
        <v>7727.25</v>
      </c>
      <c r="G955" s="7" t="s">
        <v>11</v>
      </c>
      <c r="H955" s="7" t="s">
        <v>12</v>
      </c>
      <c r="I955" s="7" t="s">
        <v>23</v>
      </c>
    </row>
    <row r="956" spans="1:9" x14ac:dyDescent="0.25">
      <c r="A956" s="7" t="s">
        <v>987</v>
      </c>
      <c r="B956" s="7">
        <v>1980</v>
      </c>
      <c r="C956" s="7" t="s">
        <v>20</v>
      </c>
      <c r="D956" s="7">
        <v>10</v>
      </c>
      <c r="E956" s="7">
        <v>2</v>
      </c>
      <c r="F956" s="7">
        <v>7729.65</v>
      </c>
      <c r="G956" s="7" t="s">
        <v>12</v>
      </c>
      <c r="H956" s="7" t="s">
        <v>16</v>
      </c>
      <c r="I956" s="7" t="s">
        <v>168</v>
      </c>
    </row>
    <row r="957" spans="1:9" x14ac:dyDescent="0.25">
      <c r="A957" s="7" t="s">
        <v>988</v>
      </c>
      <c r="B957" s="7">
        <v>1978</v>
      </c>
      <c r="C957" s="7" t="s">
        <v>30</v>
      </c>
      <c r="D957" s="7">
        <v>4</v>
      </c>
      <c r="E957" s="7">
        <v>2</v>
      </c>
      <c r="F957" s="7">
        <v>7731.43</v>
      </c>
      <c r="G957" s="7" t="s">
        <v>12</v>
      </c>
      <c r="H957" s="7" t="s">
        <v>11</v>
      </c>
      <c r="I957" s="7" t="s">
        <v>13</v>
      </c>
    </row>
    <row r="958" spans="1:9" x14ac:dyDescent="0.25">
      <c r="A958" s="7" t="s">
        <v>989</v>
      </c>
      <c r="B958" s="7">
        <v>1977</v>
      </c>
      <c r="C958" s="7" t="s">
        <v>35</v>
      </c>
      <c r="D958" s="7">
        <v>29</v>
      </c>
      <c r="E958" s="7">
        <v>0</v>
      </c>
      <c r="F958" s="7">
        <v>7731.86</v>
      </c>
      <c r="G958" s="7" t="s">
        <v>11</v>
      </c>
      <c r="H958" s="7" t="s">
        <v>12</v>
      </c>
      <c r="I958" s="7" t="s">
        <v>23</v>
      </c>
    </row>
    <row r="959" spans="1:9" x14ac:dyDescent="0.25">
      <c r="A959" s="7" t="s">
        <v>990</v>
      </c>
      <c r="B959" s="7">
        <v>1965</v>
      </c>
      <c r="C959" s="7" t="s">
        <v>10</v>
      </c>
      <c r="D959" s="7">
        <v>18</v>
      </c>
      <c r="E959" s="7">
        <v>0</v>
      </c>
      <c r="F959" s="7">
        <v>7736.39</v>
      </c>
      <c r="G959" s="7" t="s">
        <v>12</v>
      </c>
      <c r="H959" s="7" t="s">
        <v>11</v>
      </c>
      <c r="I959" s="7" t="s">
        <v>13</v>
      </c>
    </row>
    <row r="960" spans="1:9" x14ac:dyDescent="0.25">
      <c r="A960" s="7" t="s">
        <v>991</v>
      </c>
      <c r="B960" s="7">
        <v>1978</v>
      </c>
      <c r="C960" s="7" t="s">
        <v>20</v>
      </c>
      <c r="D960" s="7">
        <v>4</v>
      </c>
      <c r="E960" s="7">
        <v>2</v>
      </c>
      <c r="F960" s="7">
        <v>7740.34</v>
      </c>
      <c r="G960" s="7" t="s">
        <v>16</v>
      </c>
      <c r="H960" s="7" t="s">
        <v>16</v>
      </c>
      <c r="I960" s="7" t="s">
        <v>42</v>
      </c>
    </row>
    <row r="961" spans="1:9" x14ac:dyDescent="0.25">
      <c r="A961" s="7" t="s">
        <v>992</v>
      </c>
      <c r="B961" s="7">
        <v>1976</v>
      </c>
      <c r="C961" s="7" t="s">
        <v>30</v>
      </c>
      <c r="D961" s="7">
        <v>12</v>
      </c>
      <c r="E961" s="7">
        <v>1</v>
      </c>
      <c r="F961" s="7">
        <v>7742.11</v>
      </c>
      <c r="G961" s="7" t="s">
        <v>12</v>
      </c>
      <c r="H961" s="7" t="s">
        <v>11</v>
      </c>
      <c r="I961" s="7" t="s">
        <v>13</v>
      </c>
    </row>
    <row r="962" spans="1:9" x14ac:dyDescent="0.25">
      <c r="A962" s="7" t="s">
        <v>993</v>
      </c>
      <c r="B962" s="7">
        <v>1981</v>
      </c>
      <c r="C962" s="7" t="s">
        <v>18</v>
      </c>
      <c r="D962" s="7">
        <v>30</v>
      </c>
      <c r="E962" s="7">
        <v>2</v>
      </c>
      <c r="F962" s="7">
        <v>7749.16</v>
      </c>
      <c r="G962" s="7" t="s">
        <v>11</v>
      </c>
      <c r="H962" s="7" t="s">
        <v>16</v>
      </c>
      <c r="I962" s="7" t="s">
        <v>23</v>
      </c>
    </row>
    <row r="963" spans="1:9" x14ac:dyDescent="0.25">
      <c r="A963" s="7" t="s">
        <v>994</v>
      </c>
      <c r="B963" s="7">
        <v>1997</v>
      </c>
      <c r="C963" s="7" t="s">
        <v>30</v>
      </c>
      <c r="D963" s="7">
        <v>21</v>
      </c>
      <c r="E963" s="7">
        <v>0</v>
      </c>
      <c r="F963" s="7">
        <v>7763.06</v>
      </c>
      <c r="G963" s="7" t="s">
        <v>11</v>
      </c>
      <c r="H963" s="7" t="s">
        <v>16</v>
      </c>
      <c r="I963" s="7" t="s">
        <v>23</v>
      </c>
    </row>
    <row r="964" spans="1:9" x14ac:dyDescent="0.25">
      <c r="A964" s="7" t="s">
        <v>995</v>
      </c>
      <c r="B964" s="7">
        <v>1974</v>
      </c>
      <c r="C964" s="7" t="s">
        <v>30</v>
      </c>
      <c r="D964" s="7">
        <v>6</v>
      </c>
      <c r="E964" s="7">
        <v>0</v>
      </c>
      <c r="F964" s="7">
        <v>7789.64</v>
      </c>
      <c r="G964" s="7" t="s">
        <v>16</v>
      </c>
      <c r="H964" s="7" t="s">
        <v>12</v>
      </c>
      <c r="I964" s="7" t="s">
        <v>13</v>
      </c>
    </row>
    <row r="965" spans="1:9" x14ac:dyDescent="0.25">
      <c r="A965" s="7" t="s">
        <v>996</v>
      </c>
      <c r="B965" s="7">
        <v>1999</v>
      </c>
      <c r="C965" s="7" t="s">
        <v>30</v>
      </c>
      <c r="D965" s="7">
        <v>25</v>
      </c>
      <c r="E965" s="7">
        <v>0</v>
      </c>
      <c r="F965" s="7">
        <v>7794.68</v>
      </c>
      <c r="G965" s="7" t="s">
        <v>11</v>
      </c>
      <c r="H965" s="7" t="s">
        <v>11</v>
      </c>
      <c r="I965" s="7" t="s">
        <v>535</v>
      </c>
    </row>
    <row r="966" spans="1:9" x14ac:dyDescent="0.25">
      <c r="A966" s="7" t="s">
        <v>997</v>
      </c>
      <c r="B966" s="7">
        <v>1997</v>
      </c>
      <c r="C966" s="7" t="s">
        <v>30</v>
      </c>
      <c r="D966" s="7">
        <v>2</v>
      </c>
      <c r="E966" s="7">
        <v>0</v>
      </c>
      <c r="F966" s="7">
        <v>7803.77</v>
      </c>
      <c r="G966" s="7" t="s">
        <v>11</v>
      </c>
      <c r="H966" s="7" t="s">
        <v>12</v>
      </c>
      <c r="I966" s="7" t="s">
        <v>23</v>
      </c>
    </row>
    <row r="967" spans="1:9" x14ac:dyDescent="0.25">
      <c r="A967" s="7" t="s">
        <v>998</v>
      </c>
      <c r="B967" s="7">
        <v>1974</v>
      </c>
      <c r="C967" s="7" t="s">
        <v>15</v>
      </c>
      <c r="D967" s="7">
        <v>9</v>
      </c>
      <c r="E967" s="7">
        <v>0</v>
      </c>
      <c r="F967" s="7">
        <v>7804.16</v>
      </c>
      <c r="G967" s="7" t="s">
        <v>11</v>
      </c>
      <c r="H967" s="7" t="s">
        <v>12</v>
      </c>
      <c r="I967" s="7" t="s">
        <v>13</v>
      </c>
    </row>
    <row r="968" spans="1:9" x14ac:dyDescent="0.25">
      <c r="A968" s="7" t="s">
        <v>999</v>
      </c>
      <c r="B968" s="7">
        <v>1991</v>
      </c>
      <c r="C968" s="7" t="s">
        <v>30</v>
      </c>
      <c r="D968" s="7">
        <v>21</v>
      </c>
      <c r="E968" s="7">
        <v>3</v>
      </c>
      <c r="F968" s="7">
        <v>7812.67</v>
      </c>
      <c r="G968" s="7" t="s">
        <v>11</v>
      </c>
      <c r="H968" s="7" t="s">
        <v>16</v>
      </c>
      <c r="I968" s="7" t="s">
        <v>23</v>
      </c>
    </row>
    <row r="969" spans="1:9" x14ac:dyDescent="0.25">
      <c r="A969" s="7" t="s">
        <v>1000</v>
      </c>
      <c r="B969" s="7">
        <v>1989</v>
      </c>
      <c r="C969" s="7" t="s">
        <v>37</v>
      </c>
      <c r="D969" s="7">
        <v>12</v>
      </c>
      <c r="E969" s="7">
        <v>3</v>
      </c>
      <c r="F969" s="7">
        <v>7824.37</v>
      </c>
      <c r="G969" s="7" t="s">
        <v>11</v>
      </c>
      <c r="H969" s="7" t="s">
        <v>11</v>
      </c>
      <c r="I969" s="7" t="s">
        <v>23</v>
      </c>
    </row>
    <row r="970" spans="1:9" x14ac:dyDescent="0.25">
      <c r="A970" s="7" t="s">
        <v>1001</v>
      </c>
      <c r="B970" s="7">
        <v>2001</v>
      </c>
      <c r="C970" s="7" t="s">
        <v>37</v>
      </c>
      <c r="D970" s="7">
        <v>5</v>
      </c>
      <c r="E970" s="7">
        <v>0</v>
      </c>
      <c r="F970" s="7">
        <v>7844.8</v>
      </c>
      <c r="G970" s="7" t="s">
        <v>11</v>
      </c>
      <c r="H970" s="7" t="s">
        <v>11</v>
      </c>
      <c r="I970" s="7" t="s">
        <v>23</v>
      </c>
    </row>
    <row r="971" spans="1:9" x14ac:dyDescent="0.25">
      <c r="A971" s="7" t="s">
        <v>1002</v>
      </c>
      <c r="B971" s="7">
        <v>1994</v>
      </c>
      <c r="C971" s="7" t="s">
        <v>15</v>
      </c>
      <c r="D971" s="7">
        <v>17</v>
      </c>
      <c r="E971" s="7">
        <v>0</v>
      </c>
      <c r="F971" s="7">
        <v>7851.85</v>
      </c>
      <c r="G971" s="7" t="s">
        <v>11</v>
      </c>
      <c r="H971" s="7" t="s">
        <v>12</v>
      </c>
      <c r="I971" s="7" t="s">
        <v>23</v>
      </c>
    </row>
    <row r="972" spans="1:9" x14ac:dyDescent="0.25">
      <c r="A972" s="7" t="s">
        <v>1003</v>
      </c>
      <c r="B972" s="7">
        <v>1962</v>
      </c>
      <c r="C972" s="7" t="s">
        <v>37</v>
      </c>
      <c r="D972" s="7">
        <v>10</v>
      </c>
      <c r="E972" s="7">
        <v>0</v>
      </c>
      <c r="F972" s="7">
        <v>7896.41</v>
      </c>
      <c r="G972" s="7" t="s">
        <v>12</v>
      </c>
      <c r="H972" s="7" t="s">
        <v>11</v>
      </c>
      <c r="I972" s="7" t="s">
        <v>13</v>
      </c>
    </row>
    <row r="973" spans="1:9" x14ac:dyDescent="0.25">
      <c r="A973" s="7" t="s">
        <v>1004</v>
      </c>
      <c r="B973" s="7">
        <v>1977</v>
      </c>
      <c r="C973" s="7" t="s">
        <v>10</v>
      </c>
      <c r="D973" s="7">
        <v>20</v>
      </c>
      <c r="E973" s="7">
        <v>0</v>
      </c>
      <c r="F973" s="7">
        <v>7935.29</v>
      </c>
      <c r="G973" s="7" t="s">
        <v>11</v>
      </c>
      <c r="H973" s="7" t="s">
        <v>16</v>
      </c>
      <c r="I973" s="7" t="s">
        <v>247</v>
      </c>
    </row>
    <row r="974" spans="1:9" x14ac:dyDescent="0.25">
      <c r="A974" s="7" t="s">
        <v>1005</v>
      </c>
      <c r="B974" s="7">
        <v>1987</v>
      </c>
      <c r="C974" s="7" t="s">
        <v>37</v>
      </c>
      <c r="D974" s="7">
        <v>29</v>
      </c>
      <c r="E974" s="7">
        <v>3</v>
      </c>
      <c r="F974" s="7">
        <v>7948.22</v>
      </c>
      <c r="G974" s="7" t="s">
        <v>11</v>
      </c>
      <c r="H974" s="7" t="s">
        <v>12</v>
      </c>
      <c r="I974" s="7" t="s">
        <v>200</v>
      </c>
    </row>
    <row r="975" spans="1:9" x14ac:dyDescent="0.25">
      <c r="A975" s="7" t="s">
        <v>1006</v>
      </c>
      <c r="B975" s="7">
        <v>1966</v>
      </c>
      <c r="C975" s="7" t="s">
        <v>10</v>
      </c>
      <c r="D975" s="7">
        <v>9</v>
      </c>
      <c r="E975" s="7">
        <v>0</v>
      </c>
      <c r="F975" s="7">
        <v>7953.72</v>
      </c>
      <c r="G975" s="7" t="s">
        <v>12</v>
      </c>
      <c r="H975" s="7" t="s">
        <v>12</v>
      </c>
      <c r="I975" s="7" t="s">
        <v>23</v>
      </c>
    </row>
    <row r="976" spans="1:9" x14ac:dyDescent="0.25">
      <c r="A976" s="7" t="s">
        <v>1007</v>
      </c>
      <c r="B976" s="7">
        <v>1981</v>
      </c>
      <c r="C976" s="7" t="s">
        <v>30</v>
      </c>
      <c r="D976" s="7">
        <v>28</v>
      </c>
      <c r="E976" s="7">
        <v>3</v>
      </c>
      <c r="F976" s="7">
        <v>7954.52</v>
      </c>
      <c r="G976" s="7" t="s">
        <v>11</v>
      </c>
      <c r="H976" s="7" t="s">
        <v>11</v>
      </c>
      <c r="I976" s="7" t="s">
        <v>42</v>
      </c>
    </row>
    <row r="977" spans="1:9" x14ac:dyDescent="0.25">
      <c r="A977" s="7" t="s">
        <v>1008</v>
      </c>
      <c r="B977" s="7">
        <v>1970</v>
      </c>
      <c r="C977" s="7" t="s">
        <v>18</v>
      </c>
      <c r="D977" s="7">
        <v>19</v>
      </c>
      <c r="E977" s="7">
        <v>0</v>
      </c>
      <c r="F977" s="7">
        <v>7958.13</v>
      </c>
      <c r="G977" s="7" t="s">
        <v>11</v>
      </c>
      <c r="H977" s="7" t="s">
        <v>11</v>
      </c>
      <c r="I977" s="7" t="s">
        <v>13</v>
      </c>
    </row>
    <row r="978" spans="1:9" x14ac:dyDescent="0.25">
      <c r="A978" s="7" t="s">
        <v>1009</v>
      </c>
      <c r="B978" s="7">
        <v>1975</v>
      </c>
      <c r="C978" s="7" t="s">
        <v>35</v>
      </c>
      <c r="D978" s="7">
        <v>10</v>
      </c>
      <c r="E978" s="7">
        <v>1</v>
      </c>
      <c r="F978" s="7">
        <v>7966.81</v>
      </c>
      <c r="G978" s="7" t="s">
        <v>11</v>
      </c>
      <c r="H978" s="7" t="s">
        <v>11</v>
      </c>
      <c r="I978" s="7" t="s">
        <v>13</v>
      </c>
    </row>
    <row r="979" spans="1:9" x14ac:dyDescent="0.25">
      <c r="A979" s="7" t="s">
        <v>1010</v>
      </c>
      <c r="B979" s="7">
        <v>1972</v>
      </c>
      <c r="C979" s="7" t="s">
        <v>15</v>
      </c>
      <c r="D979" s="7">
        <v>23</v>
      </c>
      <c r="E979" s="7">
        <v>0</v>
      </c>
      <c r="F979" s="7">
        <v>7980.34</v>
      </c>
      <c r="G979" s="7" t="s">
        <v>11</v>
      </c>
      <c r="H979" s="7" t="s">
        <v>11</v>
      </c>
      <c r="I979" s="7" t="s">
        <v>13</v>
      </c>
    </row>
    <row r="980" spans="1:9" x14ac:dyDescent="0.25">
      <c r="A980" s="7" t="s">
        <v>1011</v>
      </c>
      <c r="B980" s="7">
        <v>1983</v>
      </c>
      <c r="C980" s="7" t="s">
        <v>35</v>
      </c>
      <c r="D980" s="7">
        <v>28</v>
      </c>
      <c r="E980" s="7">
        <v>3</v>
      </c>
      <c r="F980" s="7">
        <v>7985.82</v>
      </c>
      <c r="G980" s="7" t="s">
        <v>11</v>
      </c>
      <c r="H980" s="7" t="s">
        <v>16</v>
      </c>
      <c r="I980" s="7" t="s">
        <v>247</v>
      </c>
    </row>
    <row r="981" spans="1:9" x14ac:dyDescent="0.25">
      <c r="A981" s="7" t="s">
        <v>1012</v>
      </c>
      <c r="B981" s="7">
        <v>1983</v>
      </c>
      <c r="C981" s="7" t="s">
        <v>35</v>
      </c>
      <c r="D981" s="7">
        <v>20</v>
      </c>
      <c r="E981" s="7">
        <v>3</v>
      </c>
      <c r="F981" s="7">
        <v>7986.48</v>
      </c>
      <c r="G981" s="7" t="s">
        <v>11</v>
      </c>
      <c r="H981" s="7" t="s">
        <v>12</v>
      </c>
      <c r="I981" s="7" t="s">
        <v>247</v>
      </c>
    </row>
    <row r="982" spans="1:9" x14ac:dyDescent="0.25">
      <c r="A982" s="7" t="s">
        <v>1013</v>
      </c>
      <c r="B982" s="7">
        <v>1962</v>
      </c>
      <c r="C982" s="7" t="s">
        <v>35</v>
      </c>
      <c r="D982" s="7">
        <v>22</v>
      </c>
      <c r="E982" s="7">
        <v>0</v>
      </c>
      <c r="F982" s="7">
        <v>8004.96</v>
      </c>
      <c r="G982" s="7" t="s">
        <v>12</v>
      </c>
      <c r="H982" s="7" t="s">
        <v>16</v>
      </c>
      <c r="I982" s="7" t="s">
        <v>13</v>
      </c>
    </row>
    <row r="983" spans="1:9" x14ac:dyDescent="0.25">
      <c r="A983" s="7" t="s">
        <v>1014</v>
      </c>
      <c r="B983" s="7">
        <v>1995</v>
      </c>
      <c r="C983" s="7" t="s">
        <v>20</v>
      </c>
      <c r="D983" s="7">
        <v>18</v>
      </c>
      <c r="E983" s="7">
        <v>0</v>
      </c>
      <c r="F983" s="7">
        <v>8014.62</v>
      </c>
      <c r="G983" s="7" t="s">
        <v>11</v>
      </c>
      <c r="H983" s="7" t="s">
        <v>12</v>
      </c>
      <c r="I983" s="7" t="s">
        <v>23</v>
      </c>
    </row>
    <row r="984" spans="1:9" x14ac:dyDescent="0.25">
      <c r="A984" s="7" t="s">
        <v>1015</v>
      </c>
      <c r="B984" s="7">
        <v>1980</v>
      </c>
      <c r="C984" s="7" t="s">
        <v>15</v>
      </c>
      <c r="D984" s="7">
        <v>8</v>
      </c>
      <c r="E984" s="7">
        <v>2</v>
      </c>
      <c r="F984" s="7">
        <v>8017.06</v>
      </c>
      <c r="G984" s="7" t="s">
        <v>11</v>
      </c>
      <c r="H984" s="7" t="s">
        <v>11</v>
      </c>
      <c r="I984" s="7" t="s">
        <v>23</v>
      </c>
    </row>
    <row r="985" spans="1:9" x14ac:dyDescent="0.25">
      <c r="A985" s="7" t="s">
        <v>1016</v>
      </c>
      <c r="B985" s="7">
        <v>1989</v>
      </c>
      <c r="C985" s="7" t="s">
        <v>15</v>
      </c>
      <c r="D985" s="7">
        <v>3</v>
      </c>
      <c r="E985" s="7">
        <v>3</v>
      </c>
      <c r="F985" s="7">
        <v>8021.11</v>
      </c>
      <c r="G985" s="7" t="s">
        <v>11</v>
      </c>
      <c r="H985" s="7" t="s">
        <v>16</v>
      </c>
      <c r="I985" s="7" t="s">
        <v>23</v>
      </c>
    </row>
    <row r="986" spans="1:9" x14ac:dyDescent="0.25">
      <c r="A986" s="7" t="s">
        <v>1017</v>
      </c>
      <c r="B986" s="7">
        <v>1978</v>
      </c>
      <c r="C986" s="7" t="s">
        <v>10</v>
      </c>
      <c r="D986" s="7">
        <v>17</v>
      </c>
      <c r="E986" s="7">
        <v>1</v>
      </c>
      <c r="F986" s="7">
        <v>8023.14</v>
      </c>
      <c r="G986" s="7" t="s">
        <v>11</v>
      </c>
      <c r="H986" s="7" t="s">
        <v>12</v>
      </c>
      <c r="I986" s="7" t="s">
        <v>23</v>
      </c>
    </row>
    <row r="987" spans="1:9" x14ac:dyDescent="0.25">
      <c r="A987" s="7" t="s">
        <v>1018</v>
      </c>
      <c r="B987" s="7">
        <v>1976</v>
      </c>
      <c r="C987" s="7" t="s">
        <v>30</v>
      </c>
      <c r="D987" s="7">
        <v>20</v>
      </c>
      <c r="E987" s="7">
        <v>0</v>
      </c>
      <c r="F987" s="7">
        <v>8026.67</v>
      </c>
      <c r="G987" s="7" t="s">
        <v>11</v>
      </c>
      <c r="H987" s="7" t="s">
        <v>11</v>
      </c>
      <c r="I987" s="7" t="s">
        <v>23</v>
      </c>
    </row>
    <row r="988" spans="1:9" x14ac:dyDescent="0.25">
      <c r="A988" s="7" t="s">
        <v>1019</v>
      </c>
      <c r="B988" s="7">
        <v>1977</v>
      </c>
      <c r="C988" s="7" t="s">
        <v>15</v>
      </c>
      <c r="D988" s="7">
        <v>6</v>
      </c>
      <c r="E988" s="7">
        <v>2</v>
      </c>
      <c r="F988" s="7">
        <v>8027.97</v>
      </c>
      <c r="G988" s="7" t="s">
        <v>12</v>
      </c>
      <c r="H988" s="7" t="s">
        <v>11</v>
      </c>
      <c r="I988" s="7" t="s">
        <v>42</v>
      </c>
    </row>
    <row r="989" spans="1:9" x14ac:dyDescent="0.25">
      <c r="A989" s="7" t="s">
        <v>1020</v>
      </c>
      <c r="B989" s="7">
        <v>2003</v>
      </c>
      <c r="C989" s="7" t="s">
        <v>30</v>
      </c>
      <c r="D989" s="7">
        <v>12</v>
      </c>
      <c r="E989" s="7">
        <v>0</v>
      </c>
      <c r="F989" s="7">
        <v>8035.64</v>
      </c>
      <c r="G989" s="7" t="s">
        <v>11</v>
      </c>
      <c r="H989" s="7" t="s">
        <v>11</v>
      </c>
      <c r="I989" s="7" t="s">
        <v>23</v>
      </c>
    </row>
    <row r="990" spans="1:9" x14ac:dyDescent="0.25">
      <c r="A990" s="7" t="s">
        <v>1021</v>
      </c>
      <c r="B990" s="7">
        <v>1985</v>
      </c>
      <c r="C990" s="7" t="s">
        <v>15</v>
      </c>
      <c r="D990" s="7">
        <v>28</v>
      </c>
      <c r="E990" s="7">
        <v>3</v>
      </c>
      <c r="F990" s="7">
        <v>8059.06</v>
      </c>
      <c r="G990" s="7" t="s">
        <v>11</v>
      </c>
      <c r="H990" s="7" t="s">
        <v>12</v>
      </c>
      <c r="I990" s="7" t="s">
        <v>23</v>
      </c>
    </row>
    <row r="991" spans="1:9" x14ac:dyDescent="0.25">
      <c r="A991" s="7" t="s">
        <v>1022</v>
      </c>
      <c r="B991" s="7">
        <v>1982</v>
      </c>
      <c r="C991" s="7" t="s">
        <v>30</v>
      </c>
      <c r="D991" s="7">
        <v>27</v>
      </c>
      <c r="E991" s="7">
        <v>3</v>
      </c>
      <c r="F991" s="7">
        <v>8059.68</v>
      </c>
      <c r="G991" s="7" t="s">
        <v>11</v>
      </c>
      <c r="H991" s="7" t="s">
        <v>12</v>
      </c>
      <c r="I991" s="7" t="s">
        <v>23</v>
      </c>
    </row>
    <row r="992" spans="1:9" x14ac:dyDescent="0.25">
      <c r="A992" s="7" t="s">
        <v>1023</v>
      </c>
      <c r="B992" s="7">
        <v>1970</v>
      </c>
      <c r="C992" s="7" t="s">
        <v>30</v>
      </c>
      <c r="D992" s="7">
        <v>12</v>
      </c>
      <c r="E992" s="7">
        <v>0</v>
      </c>
      <c r="F992" s="7">
        <v>8062.31</v>
      </c>
      <c r="G992" s="7" t="s">
        <v>11</v>
      </c>
      <c r="H992" s="7" t="s">
        <v>16</v>
      </c>
      <c r="I992" s="7" t="s">
        <v>13</v>
      </c>
    </row>
    <row r="993" spans="1:9" x14ac:dyDescent="0.25">
      <c r="A993" s="7" t="s">
        <v>1024</v>
      </c>
      <c r="B993" s="7">
        <v>1975</v>
      </c>
      <c r="C993" s="7" t="s">
        <v>18</v>
      </c>
      <c r="D993" s="7">
        <v>28</v>
      </c>
      <c r="E993" s="7">
        <v>1</v>
      </c>
      <c r="F993" s="7">
        <v>8062.76</v>
      </c>
      <c r="G993" s="7" t="s">
        <v>12</v>
      </c>
      <c r="H993" s="7" t="s">
        <v>12</v>
      </c>
      <c r="I993" s="7" t="s">
        <v>42</v>
      </c>
    </row>
    <row r="994" spans="1:9" x14ac:dyDescent="0.25">
      <c r="A994" s="7" t="s">
        <v>1025</v>
      </c>
      <c r="B994" s="7">
        <v>1965</v>
      </c>
      <c r="C994" s="7" t="s">
        <v>35</v>
      </c>
      <c r="D994" s="7">
        <v>11</v>
      </c>
      <c r="E994" s="7">
        <v>0</v>
      </c>
      <c r="F994" s="7">
        <v>8067.83</v>
      </c>
      <c r="G994" s="7" t="s">
        <v>12</v>
      </c>
      <c r="H994" s="7" t="s">
        <v>16</v>
      </c>
      <c r="I994" s="7" t="s">
        <v>13</v>
      </c>
    </row>
    <row r="995" spans="1:9" x14ac:dyDescent="0.25">
      <c r="A995" s="7" t="s">
        <v>1026</v>
      </c>
      <c r="B995" s="7">
        <v>1975</v>
      </c>
      <c r="C995" s="7" t="s">
        <v>30</v>
      </c>
      <c r="D995" s="7">
        <v>15</v>
      </c>
      <c r="E995" s="7">
        <v>1</v>
      </c>
      <c r="F995" s="7">
        <v>8068.19</v>
      </c>
      <c r="G995" s="7" t="s">
        <v>12</v>
      </c>
      <c r="H995" s="7" t="s">
        <v>11</v>
      </c>
      <c r="I995" s="7" t="s">
        <v>42</v>
      </c>
    </row>
    <row r="996" spans="1:9" x14ac:dyDescent="0.25">
      <c r="A996" s="7" t="s">
        <v>1027</v>
      </c>
      <c r="B996" s="7">
        <v>1965</v>
      </c>
      <c r="C996" s="7" t="s">
        <v>37</v>
      </c>
      <c r="D996" s="7">
        <v>21</v>
      </c>
      <c r="E996" s="7">
        <v>0</v>
      </c>
      <c r="F996" s="7">
        <v>8071.57</v>
      </c>
      <c r="G996" s="7" t="s">
        <v>12</v>
      </c>
      <c r="H996" s="7" t="s">
        <v>16</v>
      </c>
      <c r="I996" s="7" t="s">
        <v>42</v>
      </c>
    </row>
    <row r="997" spans="1:9" x14ac:dyDescent="0.25">
      <c r="A997" s="7" t="s">
        <v>1028</v>
      </c>
      <c r="B997" s="7">
        <v>1993</v>
      </c>
      <c r="C997" s="7" t="s">
        <v>15</v>
      </c>
      <c r="D997" s="7">
        <v>7</v>
      </c>
      <c r="E997" s="7">
        <v>0</v>
      </c>
      <c r="F997" s="7">
        <v>8077.41</v>
      </c>
      <c r="G997" s="7" t="s">
        <v>11</v>
      </c>
      <c r="H997" s="7" t="s">
        <v>16</v>
      </c>
      <c r="I997" s="7" t="s">
        <v>535</v>
      </c>
    </row>
    <row r="998" spans="1:9" x14ac:dyDescent="0.25">
      <c r="A998" s="7" t="s">
        <v>1029</v>
      </c>
      <c r="B998" s="7">
        <v>2001</v>
      </c>
      <c r="C998" s="7" t="s">
        <v>35</v>
      </c>
      <c r="D998" s="7">
        <v>28</v>
      </c>
      <c r="E998" s="7">
        <v>0</v>
      </c>
      <c r="F998" s="7">
        <v>8081.26</v>
      </c>
      <c r="G998" s="7" t="s">
        <v>11</v>
      </c>
      <c r="H998" s="7" t="s">
        <v>11</v>
      </c>
      <c r="I998" s="7" t="s">
        <v>23</v>
      </c>
    </row>
    <row r="999" spans="1:9" x14ac:dyDescent="0.25">
      <c r="A999" s="7" t="s">
        <v>1030</v>
      </c>
      <c r="B999" s="7">
        <v>1994</v>
      </c>
      <c r="C999" s="7" t="s">
        <v>37</v>
      </c>
      <c r="D999" s="7">
        <v>12</v>
      </c>
      <c r="E999" s="7">
        <v>0</v>
      </c>
      <c r="F999" s="7">
        <v>8081.74</v>
      </c>
      <c r="G999" s="7" t="s">
        <v>11</v>
      </c>
      <c r="H999" s="7" t="s">
        <v>11</v>
      </c>
      <c r="I999" s="7" t="s">
        <v>535</v>
      </c>
    </row>
    <row r="1000" spans="1:9" x14ac:dyDescent="0.25">
      <c r="A1000" s="7" t="s">
        <v>1031</v>
      </c>
      <c r="B1000" s="7">
        <v>1975</v>
      </c>
      <c r="C1000" s="7" t="s">
        <v>30</v>
      </c>
      <c r="D1000" s="7">
        <v>21</v>
      </c>
      <c r="E1000" s="7">
        <v>1</v>
      </c>
      <c r="F1000" s="7">
        <v>8083.92</v>
      </c>
      <c r="G1000" s="7" t="s">
        <v>12</v>
      </c>
      <c r="H1000" s="7" t="s">
        <v>12</v>
      </c>
      <c r="I1000" s="7" t="s">
        <v>13</v>
      </c>
    </row>
    <row r="1001" spans="1:9" x14ac:dyDescent="0.25">
      <c r="A1001" s="7" t="s">
        <v>1032</v>
      </c>
      <c r="B1001" s="7">
        <v>1967</v>
      </c>
      <c r="C1001" s="7" t="s">
        <v>18</v>
      </c>
      <c r="D1001" s="7">
        <v>10</v>
      </c>
      <c r="E1001" s="7">
        <v>0</v>
      </c>
      <c r="F1001" s="7">
        <v>8091.3</v>
      </c>
      <c r="G1001" s="7" t="s">
        <v>12</v>
      </c>
      <c r="H1001" s="7" t="s">
        <v>16</v>
      </c>
      <c r="I1001" s="7" t="s">
        <v>23</v>
      </c>
    </row>
    <row r="1002" spans="1:9" x14ac:dyDescent="0.25">
      <c r="A1002" s="7" t="s">
        <v>1033</v>
      </c>
      <c r="B1002" s="7">
        <v>1973</v>
      </c>
      <c r="C1002" s="7" t="s">
        <v>37</v>
      </c>
      <c r="D1002" s="7">
        <v>11</v>
      </c>
      <c r="E1002" s="7">
        <v>0</v>
      </c>
      <c r="F1002" s="7">
        <v>8112.59</v>
      </c>
      <c r="G1002" s="7" t="s">
        <v>11</v>
      </c>
      <c r="H1002" s="7" t="s">
        <v>11</v>
      </c>
      <c r="I1002" s="7" t="s">
        <v>13</v>
      </c>
    </row>
    <row r="1003" spans="1:9" x14ac:dyDescent="0.25">
      <c r="A1003" s="7" t="s">
        <v>1034</v>
      </c>
      <c r="B1003" s="7">
        <v>1978</v>
      </c>
      <c r="C1003" s="7" t="s">
        <v>20</v>
      </c>
      <c r="D1003" s="7">
        <v>1</v>
      </c>
      <c r="E1003" s="7">
        <v>2</v>
      </c>
      <c r="F1003" s="7">
        <v>8116.27</v>
      </c>
      <c r="G1003" s="7" t="s">
        <v>12</v>
      </c>
      <c r="H1003" s="7" t="s">
        <v>16</v>
      </c>
      <c r="I1003" s="7" t="s">
        <v>23</v>
      </c>
    </row>
    <row r="1004" spans="1:9" x14ac:dyDescent="0.25">
      <c r="A1004" s="7" t="s">
        <v>1035</v>
      </c>
      <c r="B1004" s="7">
        <v>1973</v>
      </c>
      <c r="C1004" s="7" t="s">
        <v>30</v>
      </c>
      <c r="D1004" s="7">
        <v>16</v>
      </c>
      <c r="E1004" s="7">
        <v>0</v>
      </c>
      <c r="F1004" s="7">
        <v>8116.68</v>
      </c>
      <c r="G1004" s="7" t="s">
        <v>12</v>
      </c>
      <c r="H1004" s="7" t="s">
        <v>16</v>
      </c>
      <c r="I1004" s="7" t="s">
        <v>42</v>
      </c>
    </row>
    <row r="1005" spans="1:9" x14ac:dyDescent="0.25">
      <c r="A1005" s="7" t="s">
        <v>1036</v>
      </c>
      <c r="B1005" s="7">
        <v>1973</v>
      </c>
      <c r="C1005" s="7" t="s">
        <v>35</v>
      </c>
      <c r="D1005" s="7">
        <v>30</v>
      </c>
      <c r="E1005" s="7">
        <v>0</v>
      </c>
      <c r="F1005" s="7">
        <v>8124.41</v>
      </c>
      <c r="G1005" s="7" t="s">
        <v>12</v>
      </c>
      <c r="H1005" s="7" t="s">
        <v>16</v>
      </c>
      <c r="I1005" s="7" t="s">
        <v>13</v>
      </c>
    </row>
    <row r="1006" spans="1:9" x14ac:dyDescent="0.25">
      <c r="A1006" s="7" t="s">
        <v>1037</v>
      </c>
      <c r="B1006" s="7">
        <v>1973</v>
      </c>
      <c r="C1006" s="7" t="s">
        <v>20</v>
      </c>
      <c r="D1006" s="7">
        <v>3</v>
      </c>
      <c r="E1006" s="7">
        <v>0</v>
      </c>
      <c r="F1006" s="7">
        <v>8125.78</v>
      </c>
      <c r="G1006" s="7" t="s">
        <v>11</v>
      </c>
      <c r="H1006" s="7" t="s">
        <v>11</v>
      </c>
      <c r="I1006" s="7" t="s">
        <v>13</v>
      </c>
    </row>
    <row r="1007" spans="1:9" x14ac:dyDescent="0.25">
      <c r="A1007" s="7" t="s">
        <v>1038</v>
      </c>
      <c r="B1007" s="7">
        <v>1990</v>
      </c>
      <c r="C1007" s="7" t="s">
        <v>18</v>
      </c>
      <c r="D1007" s="7">
        <v>21</v>
      </c>
      <c r="E1007" s="7">
        <v>3</v>
      </c>
      <c r="F1007" s="7">
        <v>8157.92</v>
      </c>
      <c r="G1007" s="7" t="s">
        <v>11</v>
      </c>
      <c r="H1007" s="7" t="s">
        <v>12</v>
      </c>
      <c r="I1007" s="7" t="s">
        <v>200</v>
      </c>
    </row>
    <row r="1008" spans="1:9" x14ac:dyDescent="0.25">
      <c r="A1008" s="7" t="s">
        <v>1039</v>
      </c>
      <c r="B1008" s="7">
        <v>1982</v>
      </c>
      <c r="C1008" s="7" t="s">
        <v>18</v>
      </c>
      <c r="D1008" s="7">
        <v>28</v>
      </c>
      <c r="E1008" s="7">
        <v>4</v>
      </c>
      <c r="F1008" s="7">
        <v>8162.72</v>
      </c>
      <c r="G1008" s="7" t="s">
        <v>12</v>
      </c>
      <c r="H1008" s="7" t="s">
        <v>12</v>
      </c>
      <c r="I1008" s="7" t="s">
        <v>23</v>
      </c>
    </row>
    <row r="1009" spans="1:9" x14ac:dyDescent="0.25">
      <c r="A1009" s="7" t="s">
        <v>1040</v>
      </c>
      <c r="B1009" s="7">
        <v>1963</v>
      </c>
      <c r="C1009" s="7" t="s">
        <v>15</v>
      </c>
      <c r="D1009" s="7">
        <v>5</v>
      </c>
      <c r="E1009" s="7">
        <v>0</v>
      </c>
      <c r="F1009" s="7">
        <v>8177.9</v>
      </c>
      <c r="G1009" s="7" t="s">
        <v>12</v>
      </c>
      <c r="H1009" s="7" t="s">
        <v>16</v>
      </c>
      <c r="I1009" s="7" t="s">
        <v>13</v>
      </c>
    </row>
    <row r="1010" spans="1:9" x14ac:dyDescent="0.25">
      <c r="A1010" s="7" t="s">
        <v>1041</v>
      </c>
      <c r="B1010" s="7">
        <v>1983</v>
      </c>
      <c r="C1010" s="7" t="s">
        <v>18</v>
      </c>
      <c r="D1010" s="7">
        <v>8</v>
      </c>
      <c r="E1010" s="7">
        <v>3</v>
      </c>
      <c r="F1010" s="7">
        <v>8179.51</v>
      </c>
      <c r="G1010" s="7" t="s">
        <v>11</v>
      </c>
      <c r="H1010" s="7" t="s">
        <v>11</v>
      </c>
      <c r="I1010" s="7" t="s">
        <v>516</v>
      </c>
    </row>
    <row r="1011" spans="1:9" x14ac:dyDescent="0.25">
      <c r="A1011" s="7" t="s">
        <v>1042</v>
      </c>
      <c r="B1011" s="7">
        <v>1997</v>
      </c>
      <c r="C1011" s="7" t="s">
        <v>37</v>
      </c>
      <c r="D1011" s="7">
        <v>21</v>
      </c>
      <c r="E1011" s="7">
        <v>0</v>
      </c>
      <c r="F1011" s="7">
        <v>8182.89</v>
      </c>
      <c r="G1011" s="7" t="s">
        <v>11</v>
      </c>
      <c r="H1011" s="7" t="s">
        <v>16</v>
      </c>
      <c r="I1011" s="7" t="s">
        <v>535</v>
      </c>
    </row>
    <row r="1012" spans="1:9" x14ac:dyDescent="0.25">
      <c r="A1012" s="7" t="s">
        <v>1043</v>
      </c>
      <c r="B1012" s="7">
        <v>1962</v>
      </c>
      <c r="C1012" s="7" t="s">
        <v>15</v>
      </c>
      <c r="D1012" s="7">
        <v>23</v>
      </c>
      <c r="E1012" s="7">
        <v>0</v>
      </c>
      <c r="F1012" s="7">
        <v>8188.12</v>
      </c>
      <c r="G1012" s="7" t="s">
        <v>12</v>
      </c>
      <c r="H1012" s="7" t="s">
        <v>12</v>
      </c>
      <c r="I1012" s="7" t="s">
        <v>13</v>
      </c>
    </row>
    <row r="1013" spans="1:9" x14ac:dyDescent="0.25">
      <c r="A1013" s="7" t="s">
        <v>1044</v>
      </c>
      <c r="B1013" s="7">
        <v>1978</v>
      </c>
      <c r="C1013" s="7" t="s">
        <v>37</v>
      </c>
      <c r="D1013" s="7">
        <v>24</v>
      </c>
      <c r="E1013" s="7">
        <v>2</v>
      </c>
      <c r="F1013" s="7">
        <v>8211.1</v>
      </c>
      <c r="G1013" s="7" t="s">
        <v>11</v>
      </c>
      <c r="H1013" s="7" t="s">
        <v>12</v>
      </c>
      <c r="I1013" s="7" t="s">
        <v>13</v>
      </c>
    </row>
    <row r="1014" spans="1:9" x14ac:dyDescent="0.25">
      <c r="A1014" s="7" t="s">
        <v>1045</v>
      </c>
      <c r="B1014" s="7">
        <v>1978</v>
      </c>
      <c r="C1014" s="7" t="s">
        <v>18</v>
      </c>
      <c r="D1014" s="7">
        <v>30</v>
      </c>
      <c r="E1014" s="7">
        <v>2</v>
      </c>
      <c r="F1014" s="7">
        <v>8219.2000000000007</v>
      </c>
      <c r="G1014" s="7" t="s">
        <v>11</v>
      </c>
      <c r="H1014" s="7" t="s">
        <v>11</v>
      </c>
      <c r="I1014" s="7" t="s">
        <v>13</v>
      </c>
    </row>
    <row r="1015" spans="1:9" x14ac:dyDescent="0.25">
      <c r="A1015" s="7" t="s">
        <v>1046</v>
      </c>
      <c r="B1015" s="7">
        <v>1976</v>
      </c>
      <c r="C1015" s="7" t="s">
        <v>20</v>
      </c>
      <c r="D1015" s="7">
        <v>3</v>
      </c>
      <c r="E1015" s="7">
        <v>1</v>
      </c>
      <c r="F1015" s="7">
        <v>8232.64</v>
      </c>
      <c r="G1015" s="7" t="s">
        <v>11</v>
      </c>
      <c r="H1015" s="7" t="s">
        <v>12</v>
      </c>
      <c r="I1015" s="7" t="s">
        <v>13</v>
      </c>
    </row>
    <row r="1016" spans="1:9" x14ac:dyDescent="0.25">
      <c r="A1016" s="7" t="s">
        <v>1047</v>
      </c>
      <c r="B1016" s="7">
        <v>1976</v>
      </c>
      <c r="C1016" s="7" t="s">
        <v>18</v>
      </c>
      <c r="D1016" s="7">
        <v>30</v>
      </c>
      <c r="E1016" s="7">
        <v>1</v>
      </c>
      <c r="F1016" s="7">
        <v>8233.1</v>
      </c>
      <c r="G1016" s="7" t="s">
        <v>11</v>
      </c>
      <c r="H1016" s="7" t="s">
        <v>11</v>
      </c>
      <c r="I1016" s="7" t="s">
        <v>13</v>
      </c>
    </row>
    <row r="1017" spans="1:9" x14ac:dyDescent="0.25">
      <c r="A1017" s="7" t="s">
        <v>1048</v>
      </c>
      <c r="B1017" s="7">
        <v>1976</v>
      </c>
      <c r="C1017" s="7" t="s">
        <v>20</v>
      </c>
      <c r="D1017" s="7">
        <v>2</v>
      </c>
      <c r="E1017" s="7">
        <v>1</v>
      </c>
      <c r="F1017" s="7">
        <v>8240.59</v>
      </c>
      <c r="G1017" s="7" t="s">
        <v>11</v>
      </c>
      <c r="H1017" s="7" t="s">
        <v>11</v>
      </c>
      <c r="I1017" s="7" t="s">
        <v>13</v>
      </c>
    </row>
    <row r="1018" spans="1:9" x14ac:dyDescent="0.25">
      <c r="A1018" s="7" t="s">
        <v>1049</v>
      </c>
      <c r="B1018" s="7">
        <v>1982</v>
      </c>
      <c r="C1018" s="7" t="s">
        <v>20</v>
      </c>
      <c r="D1018" s="7">
        <v>27</v>
      </c>
      <c r="E1018" s="7">
        <v>3</v>
      </c>
      <c r="F1018" s="7">
        <v>8252.2800000000007</v>
      </c>
      <c r="G1018" s="7" t="s">
        <v>11</v>
      </c>
      <c r="H1018" s="7" t="s">
        <v>11</v>
      </c>
      <c r="I1018" s="7" t="s">
        <v>247</v>
      </c>
    </row>
    <row r="1019" spans="1:9" x14ac:dyDescent="0.25">
      <c r="A1019" s="7" t="s">
        <v>1050</v>
      </c>
      <c r="B1019" s="7">
        <v>1964</v>
      </c>
      <c r="C1019" s="7" t="s">
        <v>20</v>
      </c>
      <c r="D1019" s="7">
        <v>5</v>
      </c>
      <c r="E1019" s="7">
        <v>0</v>
      </c>
      <c r="F1019" s="7">
        <v>8268</v>
      </c>
      <c r="G1019" s="7" t="s">
        <v>12</v>
      </c>
      <c r="H1019" s="7" t="s">
        <v>12</v>
      </c>
      <c r="I1019" s="7" t="s">
        <v>13</v>
      </c>
    </row>
    <row r="1020" spans="1:9" x14ac:dyDescent="0.25">
      <c r="A1020" s="7" t="s">
        <v>1051</v>
      </c>
      <c r="B1020" s="7">
        <v>1974</v>
      </c>
      <c r="C1020" s="7" t="s">
        <v>35</v>
      </c>
      <c r="D1020" s="7">
        <v>5</v>
      </c>
      <c r="E1020" s="7">
        <v>0</v>
      </c>
      <c r="F1020" s="7">
        <v>8269.0400000000009</v>
      </c>
      <c r="G1020" s="7" t="s">
        <v>11</v>
      </c>
      <c r="H1020" s="7" t="s">
        <v>16</v>
      </c>
      <c r="I1020" s="7" t="s">
        <v>42</v>
      </c>
    </row>
    <row r="1021" spans="1:9" x14ac:dyDescent="0.25">
      <c r="A1021" s="7" t="s">
        <v>1052</v>
      </c>
      <c r="B1021" s="7">
        <v>2000</v>
      </c>
      <c r="C1021" s="7" t="s">
        <v>15</v>
      </c>
      <c r="D1021" s="7">
        <v>28</v>
      </c>
      <c r="E1021" s="7">
        <v>0</v>
      </c>
      <c r="F1021" s="7">
        <v>8271.4599999999991</v>
      </c>
      <c r="G1021" s="7" t="s">
        <v>11</v>
      </c>
      <c r="H1021" s="7" t="s">
        <v>16</v>
      </c>
      <c r="I1021" s="7" t="s">
        <v>249</v>
      </c>
    </row>
    <row r="1022" spans="1:9" x14ac:dyDescent="0.25">
      <c r="A1022" s="7" t="s">
        <v>1053</v>
      </c>
      <c r="B1022" s="7">
        <v>1974</v>
      </c>
      <c r="C1022" s="7" t="s">
        <v>20</v>
      </c>
      <c r="D1022" s="7">
        <v>26</v>
      </c>
      <c r="E1022" s="7">
        <v>0</v>
      </c>
      <c r="F1022" s="7">
        <v>8277.52</v>
      </c>
      <c r="G1022" s="7" t="s">
        <v>11</v>
      </c>
      <c r="H1022" s="7" t="s">
        <v>11</v>
      </c>
      <c r="I1022" s="7" t="s">
        <v>42</v>
      </c>
    </row>
    <row r="1023" spans="1:9" x14ac:dyDescent="0.25">
      <c r="A1023" s="7" t="s">
        <v>1054</v>
      </c>
      <c r="B1023" s="7">
        <v>1974</v>
      </c>
      <c r="C1023" s="7" t="s">
        <v>30</v>
      </c>
      <c r="D1023" s="7">
        <v>22</v>
      </c>
      <c r="E1023" s="7">
        <v>0</v>
      </c>
      <c r="F1023" s="7">
        <v>8280.6200000000008</v>
      </c>
      <c r="G1023" s="7" t="s">
        <v>11</v>
      </c>
      <c r="H1023" s="7" t="s">
        <v>11</v>
      </c>
      <c r="I1023" s="7" t="s">
        <v>13</v>
      </c>
    </row>
    <row r="1024" spans="1:9" x14ac:dyDescent="0.25">
      <c r="A1024" s="7" t="s">
        <v>1055</v>
      </c>
      <c r="B1024" s="7">
        <v>1974</v>
      </c>
      <c r="C1024" s="7" t="s">
        <v>18</v>
      </c>
      <c r="D1024" s="7">
        <v>6</v>
      </c>
      <c r="E1024" s="7">
        <v>0</v>
      </c>
      <c r="F1024" s="7">
        <v>8283.68</v>
      </c>
      <c r="G1024" s="7" t="s">
        <v>11</v>
      </c>
      <c r="H1024" s="7" t="s">
        <v>12</v>
      </c>
      <c r="I1024" s="7" t="s">
        <v>13</v>
      </c>
    </row>
    <row r="1025" spans="1:9" x14ac:dyDescent="0.25">
      <c r="A1025" s="7" t="s">
        <v>1056</v>
      </c>
      <c r="B1025" s="7">
        <v>1978</v>
      </c>
      <c r="C1025" s="7" t="s">
        <v>18</v>
      </c>
      <c r="D1025" s="7">
        <v>26</v>
      </c>
      <c r="E1025" s="7">
        <v>2</v>
      </c>
      <c r="F1025" s="7">
        <v>8302.5400000000009</v>
      </c>
      <c r="G1025" s="7" t="s">
        <v>12</v>
      </c>
      <c r="H1025" s="7" t="s">
        <v>12</v>
      </c>
      <c r="I1025" s="7" t="s">
        <v>168</v>
      </c>
    </row>
    <row r="1026" spans="1:9" x14ac:dyDescent="0.25">
      <c r="A1026" s="7" t="s">
        <v>1057</v>
      </c>
      <c r="B1026" s="7">
        <v>1979</v>
      </c>
      <c r="C1026" s="7" t="s">
        <v>35</v>
      </c>
      <c r="D1026" s="7">
        <v>7</v>
      </c>
      <c r="E1026" s="7">
        <v>2</v>
      </c>
      <c r="F1026" s="7">
        <v>8310.84</v>
      </c>
      <c r="G1026" s="7" t="s">
        <v>11</v>
      </c>
      <c r="H1026" s="7" t="s">
        <v>11</v>
      </c>
      <c r="I1026" s="7" t="s">
        <v>23</v>
      </c>
    </row>
    <row r="1027" spans="1:9" x14ac:dyDescent="0.25">
      <c r="A1027" s="7" t="s">
        <v>1058</v>
      </c>
      <c r="B1027" s="7">
        <v>1993</v>
      </c>
      <c r="C1027" s="7" t="s">
        <v>18</v>
      </c>
      <c r="D1027" s="7">
        <v>22</v>
      </c>
      <c r="E1027" s="7">
        <v>0</v>
      </c>
      <c r="F1027" s="7">
        <v>8314.65</v>
      </c>
      <c r="G1027" s="7" t="s">
        <v>11</v>
      </c>
      <c r="H1027" s="7" t="s">
        <v>16</v>
      </c>
      <c r="I1027" s="7" t="s">
        <v>23</v>
      </c>
    </row>
    <row r="1028" spans="1:9" x14ac:dyDescent="0.25">
      <c r="A1028" s="7" t="s">
        <v>1059</v>
      </c>
      <c r="B1028" s="7">
        <v>1976</v>
      </c>
      <c r="C1028" s="7" t="s">
        <v>10</v>
      </c>
      <c r="D1028" s="7">
        <v>12</v>
      </c>
      <c r="E1028" s="7">
        <v>1</v>
      </c>
      <c r="F1028" s="7">
        <v>8334.4599999999991</v>
      </c>
      <c r="G1028" s="7" t="s">
        <v>12</v>
      </c>
      <c r="H1028" s="7" t="s">
        <v>11</v>
      </c>
      <c r="I1028" s="7" t="s">
        <v>168</v>
      </c>
    </row>
    <row r="1029" spans="1:9" x14ac:dyDescent="0.25">
      <c r="A1029" s="7" t="s">
        <v>1060</v>
      </c>
      <c r="B1029" s="7">
        <v>1976</v>
      </c>
      <c r="C1029" s="7" t="s">
        <v>10</v>
      </c>
      <c r="D1029" s="7">
        <v>20</v>
      </c>
      <c r="E1029" s="7">
        <v>1</v>
      </c>
      <c r="F1029" s="7">
        <v>8334.59</v>
      </c>
      <c r="G1029" s="7" t="s">
        <v>12</v>
      </c>
      <c r="H1029" s="7" t="s">
        <v>11</v>
      </c>
      <c r="I1029" s="7" t="s">
        <v>168</v>
      </c>
    </row>
    <row r="1030" spans="1:9" x14ac:dyDescent="0.25">
      <c r="A1030" s="7" t="s">
        <v>1061</v>
      </c>
      <c r="B1030" s="7">
        <v>1976</v>
      </c>
      <c r="C1030" s="7" t="s">
        <v>10</v>
      </c>
      <c r="D1030" s="7">
        <v>7</v>
      </c>
      <c r="E1030" s="7">
        <v>1</v>
      </c>
      <c r="F1030" s="7">
        <v>8342.91</v>
      </c>
      <c r="G1030" s="7" t="s">
        <v>12</v>
      </c>
      <c r="H1030" s="7" t="s">
        <v>16</v>
      </c>
      <c r="I1030" s="7" t="s">
        <v>168</v>
      </c>
    </row>
    <row r="1031" spans="1:9" x14ac:dyDescent="0.25">
      <c r="A1031" s="7" t="s">
        <v>1062</v>
      </c>
      <c r="B1031" s="7">
        <v>1976</v>
      </c>
      <c r="C1031" s="7" t="s">
        <v>18</v>
      </c>
      <c r="D1031" s="7">
        <v>12</v>
      </c>
      <c r="E1031" s="7">
        <v>2</v>
      </c>
      <c r="F1031" s="7">
        <v>8347.16</v>
      </c>
      <c r="G1031" s="7" t="s">
        <v>11</v>
      </c>
      <c r="H1031" s="7" t="s">
        <v>16</v>
      </c>
      <c r="I1031" s="7" t="s">
        <v>13</v>
      </c>
    </row>
    <row r="1032" spans="1:9" x14ac:dyDescent="0.25">
      <c r="A1032" s="7" t="s">
        <v>1063</v>
      </c>
      <c r="B1032" s="7">
        <v>1963</v>
      </c>
      <c r="C1032" s="7" t="s">
        <v>20</v>
      </c>
      <c r="D1032" s="7">
        <v>21</v>
      </c>
      <c r="E1032" s="7">
        <v>0</v>
      </c>
      <c r="F1032" s="7">
        <v>8355.5400000000009</v>
      </c>
      <c r="G1032" s="7" t="s">
        <v>12</v>
      </c>
      <c r="H1032" s="7" t="s">
        <v>12</v>
      </c>
      <c r="I1032" s="7" t="s">
        <v>23</v>
      </c>
    </row>
    <row r="1033" spans="1:9" x14ac:dyDescent="0.25">
      <c r="A1033" s="7" t="s">
        <v>1064</v>
      </c>
      <c r="B1033" s="7">
        <v>1971</v>
      </c>
      <c r="C1033" s="7" t="s">
        <v>20</v>
      </c>
      <c r="D1033" s="7">
        <v>4</v>
      </c>
      <c r="E1033" s="7">
        <v>0</v>
      </c>
      <c r="F1033" s="7">
        <v>8396.6200000000008</v>
      </c>
      <c r="G1033" s="7" t="s">
        <v>11</v>
      </c>
      <c r="H1033" s="7" t="s">
        <v>12</v>
      </c>
      <c r="I1033" s="7" t="s">
        <v>13</v>
      </c>
    </row>
    <row r="1034" spans="1:9" x14ac:dyDescent="0.25">
      <c r="A1034" s="7" t="s">
        <v>1065</v>
      </c>
      <c r="B1034" s="7">
        <v>1971</v>
      </c>
      <c r="C1034" s="7" t="s">
        <v>20</v>
      </c>
      <c r="D1034" s="7">
        <v>18</v>
      </c>
      <c r="E1034" s="7">
        <v>0</v>
      </c>
      <c r="F1034" s="7">
        <v>8400.01</v>
      </c>
      <c r="G1034" s="7" t="s">
        <v>11</v>
      </c>
      <c r="H1034" s="7" t="s">
        <v>12</v>
      </c>
      <c r="I1034" s="7" t="s">
        <v>13</v>
      </c>
    </row>
    <row r="1035" spans="1:9" x14ac:dyDescent="0.25">
      <c r="A1035" s="7" t="s">
        <v>1066</v>
      </c>
      <c r="B1035" s="7">
        <v>1979</v>
      </c>
      <c r="C1035" s="7" t="s">
        <v>18</v>
      </c>
      <c r="D1035" s="7">
        <v>11</v>
      </c>
      <c r="E1035" s="7">
        <v>3</v>
      </c>
      <c r="F1035" s="7">
        <v>8410.0499999999993</v>
      </c>
      <c r="G1035" s="7" t="s">
        <v>11</v>
      </c>
      <c r="H1035" s="7" t="s">
        <v>11</v>
      </c>
      <c r="I1035" s="7" t="s">
        <v>23</v>
      </c>
    </row>
    <row r="1036" spans="1:9" x14ac:dyDescent="0.25">
      <c r="A1036" s="7" t="s">
        <v>1067</v>
      </c>
      <c r="B1036" s="7">
        <v>1977</v>
      </c>
      <c r="C1036" s="7" t="s">
        <v>20</v>
      </c>
      <c r="D1036" s="7">
        <v>4</v>
      </c>
      <c r="E1036" s="7">
        <v>2</v>
      </c>
      <c r="F1036" s="7">
        <v>8413.4599999999991</v>
      </c>
      <c r="G1036" s="7" t="s">
        <v>12</v>
      </c>
      <c r="H1036" s="7" t="s">
        <v>16</v>
      </c>
      <c r="I1036" s="7" t="s">
        <v>23</v>
      </c>
    </row>
    <row r="1037" spans="1:9" x14ac:dyDescent="0.25">
      <c r="A1037" s="7" t="s">
        <v>1068</v>
      </c>
      <c r="B1037" s="7">
        <v>1975</v>
      </c>
      <c r="C1037" s="7" t="s">
        <v>20</v>
      </c>
      <c r="D1037" s="7">
        <v>28</v>
      </c>
      <c r="E1037" s="7">
        <v>1</v>
      </c>
      <c r="F1037" s="7">
        <v>8428.07</v>
      </c>
      <c r="G1037" s="7" t="s">
        <v>12</v>
      </c>
      <c r="H1037" s="7" t="s">
        <v>11</v>
      </c>
      <c r="I1037" s="7" t="s">
        <v>23</v>
      </c>
    </row>
    <row r="1038" spans="1:9" x14ac:dyDescent="0.25">
      <c r="A1038" s="7" t="s">
        <v>1069</v>
      </c>
      <c r="B1038" s="7">
        <v>1963</v>
      </c>
      <c r="C1038" s="7" t="s">
        <v>20</v>
      </c>
      <c r="D1038" s="7">
        <v>24</v>
      </c>
      <c r="E1038" s="7">
        <v>0</v>
      </c>
      <c r="F1038" s="7">
        <v>8440.0499999999993</v>
      </c>
      <c r="G1038" s="7" t="s">
        <v>12</v>
      </c>
      <c r="H1038" s="7" t="s">
        <v>11</v>
      </c>
      <c r="I1038" s="7" t="s">
        <v>13</v>
      </c>
    </row>
    <row r="1039" spans="1:9" x14ac:dyDescent="0.25">
      <c r="A1039" s="7" t="s">
        <v>1070</v>
      </c>
      <c r="B1039" s="7">
        <v>1972</v>
      </c>
      <c r="C1039" s="7" t="s">
        <v>20</v>
      </c>
      <c r="D1039" s="7">
        <v>9</v>
      </c>
      <c r="E1039" s="7">
        <v>0</v>
      </c>
      <c r="F1039" s="7">
        <v>8442.67</v>
      </c>
      <c r="G1039" s="7" t="s">
        <v>11</v>
      </c>
      <c r="H1039" s="7" t="s">
        <v>12</v>
      </c>
      <c r="I1039" s="7" t="s">
        <v>13</v>
      </c>
    </row>
    <row r="1040" spans="1:9" x14ac:dyDescent="0.25">
      <c r="A1040" s="7" t="s">
        <v>1071</v>
      </c>
      <c r="B1040" s="7">
        <v>1972</v>
      </c>
      <c r="C1040" s="7" t="s">
        <v>20</v>
      </c>
      <c r="D1040" s="7">
        <v>4</v>
      </c>
      <c r="E1040" s="7">
        <v>0</v>
      </c>
      <c r="F1040" s="7">
        <v>8444.4699999999993</v>
      </c>
      <c r="G1040" s="7" t="s">
        <v>12</v>
      </c>
      <c r="H1040" s="7" t="s">
        <v>16</v>
      </c>
      <c r="I1040" s="7" t="s">
        <v>42</v>
      </c>
    </row>
    <row r="1041" spans="1:9" x14ac:dyDescent="0.25">
      <c r="A1041" s="7" t="s">
        <v>1072</v>
      </c>
      <c r="B1041" s="7">
        <v>1966</v>
      </c>
      <c r="C1041" s="7" t="s">
        <v>18</v>
      </c>
      <c r="D1041" s="7">
        <v>12</v>
      </c>
      <c r="E1041" s="7">
        <v>0</v>
      </c>
      <c r="F1041" s="7">
        <v>8448.66</v>
      </c>
      <c r="G1041" s="7" t="s">
        <v>12</v>
      </c>
      <c r="H1041" s="7" t="s">
        <v>16</v>
      </c>
      <c r="I1041" s="7" t="s">
        <v>13</v>
      </c>
    </row>
    <row r="1042" spans="1:9" x14ac:dyDescent="0.25">
      <c r="A1042" s="7" t="s">
        <v>1073</v>
      </c>
      <c r="B1042" s="7">
        <v>1984</v>
      </c>
      <c r="C1042" s="7" t="s">
        <v>18</v>
      </c>
      <c r="D1042" s="7">
        <v>19</v>
      </c>
      <c r="E1042" s="7">
        <v>3</v>
      </c>
      <c r="F1042" s="7">
        <v>8450.82</v>
      </c>
      <c r="G1042" s="7" t="s">
        <v>11</v>
      </c>
      <c r="H1042" s="7" t="s">
        <v>11</v>
      </c>
      <c r="I1042" s="7" t="s">
        <v>200</v>
      </c>
    </row>
    <row r="1043" spans="1:9" x14ac:dyDescent="0.25">
      <c r="A1043" s="7" t="s">
        <v>1074</v>
      </c>
      <c r="B1043" s="7">
        <v>1972</v>
      </c>
      <c r="C1043" s="7" t="s">
        <v>30</v>
      </c>
      <c r="D1043" s="7">
        <v>26</v>
      </c>
      <c r="E1043" s="7">
        <v>0</v>
      </c>
      <c r="F1043" s="7">
        <v>8457.82</v>
      </c>
      <c r="G1043" s="7" t="s">
        <v>11</v>
      </c>
      <c r="H1043" s="7" t="s">
        <v>12</v>
      </c>
      <c r="I1043" s="7" t="s">
        <v>42</v>
      </c>
    </row>
    <row r="1044" spans="1:9" x14ac:dyDescent="0.25">
      <c r="A1044" s="7" t="s">
        <v>1075</v>
      </c>
      <c r="B1044" s="7">
        <v>1992</v>
      </c>
      <c r="C1044" s="7" t="s">
        <v>20</v>
      </c>
      <c r="D1044" s="7">
        <v>9</v>
      </c>
      <c r="E1044" s="7">
        <v>0</v>
      </c>
      <c r="F1044" s="7">
        <v>8466.35</v>
      </c>
      <c r="G1044" s="7" t="s">
        <v>11</v>
      </c>
      <c r="H1044" s="7" t="s">
        <v>11</v>
      </c>
      <c r="I1044" s="7" t="s">
        <v>23</v>
      </c>
    </row>
    <row r="1045" spans="1:9" x14ac:dyDescent="0.25">
      <c r="A1045" s="7" t="s">
        <v>1076</v>
      </c>
      <c r="B1045" s="7">
        <v>1993</v>
      </c>
      <c r="C1045" s="7" t="s">
        <v>15</v>
      </c>
      <c r="D1045" s="7">
        <v>10</v>
      </c>
      <c r="E1045" s="7">
        <v>0</v>
      </c>
      <c r="F1045" s="7">
        <v>8471.65</v>
      </c>
      <c r="G1045" s="7" t="s">
        <v>11</v>
      </c>
      <c r="H1045" s="7" t="s">
        <v>16</v>
      </c>
      <c r="I1045" s="7" t="s">
        <v>23</v>
      </c>
    </row>
    <row r="1046" spans="1:9" x14ac:dyDescent="0.25">
      <c r="A1046" s="7" t="s">
        <v>1077</v>
      </c>
      <c r="B1046" s="7">
        <v>1977</v>
      </c>
      <c r="C1046" s="7" t="s">
        <v>30</v>
      </c>
      <c r="D1046" s="7">
        <v>26</v>
      </c>
      <c r="E1046" s="7">
        <v>2</v>
      </c>
      <c r="F1046" s="7">
        <v>8515.76</v>
      </c>
      <c r="G1046" s="7" t="s">
        <v>11</v>
      </c>
      <c r="H1046" s="7" t="s">
        <v>11</v>
      </c>
      <c r="I1046" s="7" t="s">
        <v>13</v>
      </c>
    </row>
    <row r="1047" spans="1:9" x14ac:dyDescent="0.25">
      <c r="A1047" s="7" t="s">
        <v>1078</v>
      </c>
      <c r="B1047" s="7">
        <v>1977</v>
      </c>
      <c r="C1047" s="7" t="s">
        <v>18</v>
      </c>
      <c r="D1047" s="7">
        <v>21</v>
      </c>
      <c r="E1047" s="7">
        <v>2</v>
      </c>
      <c r="F1047" s="7">
        <v>8516.83</v>
      </c>
      <c r="G1047" s="7" t="s">
        <v>11</v>
      </c>
      <c r="H1047" s="7" t="s">
        <v>16</v>
      </c>
      <c r="I1047" s="7" t="s">
        <v>13</v>
      </c>
    </row>
    <row r="1048" spans="1:9" x14ac:dyDescent="0.25">
      <c r="A1048" s="7" t="s">
        <v>1079</v>
      </c>
      <c r="B1048" s="7">
        <v>1977</v>
      </c>
      <c r="C1048" s="7" t="s">
        <v>30</v>
      </c>
      <c r="D1048" s="7">
        <v>29</v>
      </c>
      <c r="E1048" s="7">
        <v>2</v>
      </c>
      <c r="F1048" s="7">
        <v>8520.0300000000007</v>
      </c>
      <c r="G1048" s="7" t="s">
        <v>11</v>
      </c>
      <c r="H1048" s="7" t="s">
        <v>12</v>
      </c>
      <c r="I1048" s="7" t="s">
        <v>42</v>
      </c>
    </row>
    <row r="1049" spans="1:9" x14ac:dyDescent="0.25">
      <c r="A1049" s="7" t="s">
        <v>1080</v>
      </c>
      <c r="B1049" s="7">
        <v>1979</v>
      </c>
      <c r="C1049" s="7" t="s">
        <v>35</v>
      </c>
      <c r="D1049" s="7">
        <v>13</v>
      </c>
      <c r="E1049" s="7">
        <v>3</v>
      </c>
      <c r="F1049" s="7">
        <v>8522</v>
      </c>
      <c r="G1049" s="7" t="s">
        <v>11</v>
      </c>
      <c r="H1049" s="7" t="s">
        <v>11</v>
      </c>
      <c r="I1049" s="7" t="s">
        <v>42</v>
      </c>
    </row>
    <row r="1050" spans="1:9" x14ac:dyDescent="0.25">
      <c r="A1050" s="7" t="s">
        <v>1081</v>
      </c>
      <c r="B1050" s="7">
        <v>1977</v>
      </c>
      <c r="C1050" s="7" t="s">
        <v>10</v>
      </c>
      <c r="D1050" s="7">
        <v>26</v>
      </c>
      <c r="E1050" s="7">
        <v>2</v>
      </c>
      <c r="F1050" s="7">
        <v>8527.5300000000007</v>
      </c>
      <c r="G1050" s="7" t="s">
        <v>11</v>
      </c>
      <c r="H1050" s="7" t="s">
        <v>11</v>
      </c>
      <c r="I1050" s="7" t="s">
        <v>13</v>
      </c>
    </row>
    <row r="1051" spans="1:9" x14ac:dyDescent="0.25">
      <c r="A1051" s="7" t="s">
        <v>1082</v>
      </c>
      <c r="B1051" s="7" t="s">
        <v>31</v>
      </c>
      <c r="C1051" s="7" t="s">
        <v>10</v>
      </c>
      <c r="D1051" s="7">
        <v>24</v>
      </c>
      <c r="E1051" s="7">
        <v>0</v>
      </c>
      <c r="F1051" s="7">
        <v>8534.67</v>
      </c>
      <c r="G1051" s="7" t="s">
        <v>11</v>
      </c>
      <c r="H1051" s="7" t="s">
        <v>12</v>
      </c>
      <c r="I1051" s="7" t="s">
        <v>247</v>
      </c>
    </row>
    <row r="1052" spans="1:9" x14ac:dyDescent="0.25">
      <c r="A1052" s="7" t="s">
        <v>1083</v>
      </c>
      <c r="B1052" s="7">
        <v>1981</v>
      </c>
      <c r="C1052" s="7" t="s">
        <v>30</v>
      </c>
      <c r="D1052" s="7">
        <v>27</v>
      </c>
      <c r="E1052" s="7">
        <v>3</v>
      </c>
      <c r="F1052" s="7">
        <v>8538.2900000000009</v>
      </c>
      <c r="G1052" s="7" t="s">
        <v>11</v>
      </c>
      <c r="H1052" s="7" t="s">
        <v>12</v>
      </c>
      <c r="I1052" s="7" t="s">
        <v>247</v>
      </c>
    </row>
    <row r="1053" spans="1:9" x14ac:dyDescent="0.25">
      <c r="A1053" s="7" t="s">
        <v>1084</v>
      </c>
      <c r="B1053" s="7">
        <v>1975</v>
      </c>
      <c r="C1053" s="7" t="s">
        <v>15</v>
      </c>
      <c r="D1053" s="7">
        <v>6</v>
      </c>
      <c r="E1053" s="7">
        <v>1</v>
      </c>
      <c r="F1053" s="7">
        <v>8539.67</v>
      </c>
      <c r="G1053" s="7" t="s">
        <v>11</v>
      </c>
      <c r="H1053" s="7" t="s">
        <v>12</v>
      </c>
      <c r="I1053" s="7" t="s">
        <v>42</v>
      </c>
    </row>
    <row r="1054" spans="1:9" x14ac:dyDescent="0.25">
      <c r="A1054" s="7" t="s">
        <v>1085</v>
      </c>
      <c r="B1054" s="7" t="s">
        <v>31</v>
      </c>
      <c r="C1054" s="7" t="s">
        <v>30</v>
      </c>
      <c r="D1054" s="7">
        <v>12</v>
      </c>
      <c r="E1054" s="7">
        <v>1</v>
      </c>
      <c r="F1054" s="7">
        <v>8547.69</v>
      </c>
      <c r="G1054" s="7" t="s">
        <v>11</v>
      </c>
      <c r="H1054" s="7" t="s">
        <v>16</v>
      </c>
      <c r="I1054" s="7" t="s">
        <v>13</v>
      </c>
    </row>
    <row r="1055" spans="1:9" x14ac:dyDescent="0.25">
      <c r="A1055" s="7" t="s">
        <v>1086</v>
      </c>
      <c r="B1055" s="7">
        <v>1975</v>
      </c>
      <c r="C1055" s="7" t="s">
        <v>35</v>
      </c>
      <c r="D1055" s="7">
        <v>6</v>
      </c>
      <c r="E1055" s="7">
        <v>1</v>
      </c>
      <c r="F1055" s="7">
        <v>8551.35</v>
      </c>
      <c r="G1055" s="7" t="s">
        <v>11</v>
      </c>
      <c r="H1055" s="7" t="s">
        <v>11</v>
      </c>
      <c r="I1055" s="7" t="s">
        <v>42</v>
      </c>
    </row>
    <row r="1056" spans="1:9" x14ac:dyDescent="0.25">
      <c r="A1056" s="7" t="s">
        <v>1087</v>
      </c>
      <c r="B1056" s="7">
        <v>1975</v>
      </c>
      <c r="C1056" s="7" t="s">
        <v>35</v>
      </c>
      <c r="D1056" s="7">
        <v>21</v>
      </c>
      <c r="E1056" s="7">
        <v>1</v>
      </c>
      <c r="F1056" s="7">
        <v>8556.91</v>
      </c>
      <c r="G1056" s="7" t="s">
        <v>11</v>
      </c>
      <c r="H1056" s="7" t="s">
        <v>16</v>
      </c>
      <c r="I1056" s="7" t="s">
        <v>42</v>
      </c>
    </row>
    <row r="1057" spans="1:9" x14ac:dyDescent="0.25">
      <c r="A1057" s="7" t="s">
        <v>1088</v>
      </c>
      <c r="B1057" s="7">
        <v>1988</v>
      </c>
      <c r="C1057" s="7" t="s">
        <v>20</v>
      </c>
      <c r="D1057" s="7">
        <v>21</v>
      </c>
      <c r="E1057" s="7">
        <v>3</v>
      </c>
      <c r="F1057" s="7">
        <v>8567.25</v>
      </c>
      <c r="G1057" s="7" t="s">
        <v>11</v>
      </c>
      <c r="H1057" s="7" t="s">
        <v>16</v>
      </c>
      <c r="I1057" s="7" t="s">
        <v>23</v>
      </c>
    </row>
    <row r="1058" spans="1:9" x14ac:dyDescent="0.25">
      <c r="A1058" s="7" t="s">
        <v>1089</v>
      </c>
      <c r="B1058" s="7">
        <v>1975</v>
      </c>
      <c r="C1058" s="7" t="s">
        <v>20</v>
      </c>
      <c r="D1058" s="7">
        <v>26</v>
      </c>
      <c r="E1058" s="7">
        <v>1</v>
      </c>
      <c r="F1058" s="7">
        <v>8569.86</v>
      </c>
      <c r="G1058" s="7" t="s">
        <v>11</v>
      </c>
      <c r="H1058" s="7" t="s">
        <v>12</v>
      </c>
      <c r="I1058" s="7" t="s">
        <v>13</v>
      </c>
    </row>
    <row r="1059" spans="1:9" x14ac:dyDescent="0.25">
      <c r="A1059" s="7" t="s">
        <v>1090</v>
      </c>
      <c r="B1059" s="7">
        <v>1982</v>
      </c>
      <c r="C1059" s="7" t="s">
        <v>30</v>
      </c>
      <c r="D1059" s="7">
        <v>6</v>
      </c>
      <c r="E1059" s="7">
        <v>3</v>
      </c>
      <c r="F1059" s="7">
        <v>8572.0400000000009</v>
      </c>
      <c r="G1059" s="7" t="s">
        <v>11</v>
      </c>
      <c r="H1059" s="7" t="s">
        <v>11</v>
      </c>
      <c r="I1059" s="7" t="s">
        <v>300</v>
      </c>
    </row>
    <row r="1060" spans="1:9" x14ac:dyDescent="0.25">
      <c r="A1060" s="7" t="s">
        <v>1091</v>
      </c>
      <c r="B1060" s="7">
        <v>1987</v>
      </c>
      <c r="C1060" s="7" t="s">
        <v>15</v>
      </c>
      <c r="D1060" s="7">
        <v>11</v>
      </c>
      <c r="E1060" s="7">
        <v>3</v>
      </c>
      <c r="F1060" s="7">
        <v>8573.2999999999993</v>
      </c>
      <c r="G1060" s="7" t="s">
        <v>11</v>
      </c>
      <c r="H1060" s="7" t="s">
        <v>11</v>
      </c>
      <c r="I1060" s="7" t="s">
        <v>300</v>
      </c>
    </row>
    <row r="1061" spans="1:9" x14ac:dyDescent="0.25">
      <c r="A1061" s="7" t="s">
        <v>1092</v>
      </c>
      <c r="B1061" s="7">
        <v>1983</v>
      </c>
      <c r="C1061" s="7" t="s">
        <v>30</v>
      </c>
      <c r="D1061" s="7">
        <v>30</v>
      </c>
      <c r="E1061" s="7">
        <v>5</v>
      </c>
      <c r="F1061" s="7">
        <v>8582.2999999999993</v>
      </c>
      <c r="G1061" s="7" t="s">
        <v>11</v>
      </c>
      <c r="H1061" s="7" t="s">
        <v>16</v>
      </c>
      <c r="I1061" s="7" t="s">
        <v>13</v>
      </c>
    </row>
    <row r="1062" spans="1:9" x14ac:dyDescent="0.25">
      <c r="A1062" s="7" t="s">
        <v>1093</v>
      </c>
      <c r="B1062" s="7">
        <v>1983</v>
      </c>
      <c r="C1062" s="7" t="s">
        <v>10</v>
      </c>
      <c r="D1062" s="7">
        <v>25</v>
      </c>
      <c r="E1062" s="7">
        <v>5</v>
      </c>
      <c r="F1062" s="7">
        <v>8596.83</v>
      </c>
      <c r="G1062" s="7" t="s">
        <v>11</v>
      </c>
      <c r="H1062" s="7" t="s">
        <v>12</v>
      </c>
      <c r="I1062" s="7" t="s">
        <v>13</v>
      </c>
    </row>
    <row r="1063" spans="1:9" x14ac:dyDescent="0.25">
      <c r="A1063" s="7" t="s">
        <v>1094</v>
      </c>
      <c r="B1063" s="7">
        <v>1973</v>
      </c>
      <c r="C1063" s="7" t="s">
        <v>10</v>
      </c>
      <c r="D1063" s="7">
        <v>11</v>
      </c>
      <c r="E1063" s="7">
        <v>0</v>
      </c>
      <c r="F1063" s="7">
        <v>8601.33</v>
      </c>
      <c r="G1063" s="7" t="s">
        <v>11</v>
      </c>
      <c r="H1063" s="7" t="s">
        <v>16</v>
      </c>
      <c r="I1063" s="7" t="s">
        <v>13</v>
      </c>
    </row>
    <row r="1064" spans="1:9" x14ac:dyDescent="0.25">
      <c r="A1064" s="7" t="s">
        <v>1095</v>
      </c>
      <c r="B1064" s="7">
        <v>1977</v>
      </c>
      <c r="C1064" s="7" t="s">
        <v>20</v>
      </c>
      <c r="D1064" s="7">
        <v>24</v>
      </c>
      <c r="E1064" s="7">
        <v>2</v>
      </c>
      <c r="F1064" s="7">
        <v>8603.82</v>
      </c>
      <c r="G1064" s="7" t="s">
        <v>11</v>
      </c>
      <c r="H1064" s="7" t="s">
        <v>16</v>
      </c>
      <c r="I1064" s="7" t="s">
        <v>166</v>
      </c>
    </row>
    <row r="1065" spans="1:9" x14ac:dyDescent="0.25">
      <c r="A1065" s="7" t="s">
        <v>1096</v>
      </c>
      <c r="B1065" s="7">
        <v>1977</v>
      </c>
      <c r="C1065" s="7" t="s">
        <v>15</v>
      </c>
      <c r="D1065" s="7">
        <v>12</v>
      </c>
      <c r="E1065" s="7">
        <v>2</v>
      </c>
      <c r="F1065" s="7">
        <v>8604.48</v>
      </c>
      <c r="G1065" s="7" t="s">
        <v>12</v>
      </c>
      <c r="H1065" s="7" t="s">
        <v>11</v>
      </c>
      <c r="I1065" s="7" t="s">
        <v>168</v>
      </c>
    </row>
    <row r="1066" spans="1:9" x14ac:dyDescent="0.25">
      <c r="A1066" s="7" t="s">
        <v>1097</v>
      </c>
      <c r="B1066" s="7">
        <v>1977</v>
      </c>
      <c r="C1066" s="7" t="s">
        <v>37</v>
      </c>
      <c r="D1066" s="7">
        <v>15</v>
      </c>
      <c r="E1066" s="7">
        <v>3</v>
      </c>
      <c r="F1066" s="7">
        <v>8605.36</v>
      </c>
      <c r="G1066" s="7" t="s">
        <v>11</v>
      </c>
      <c r="H1066" s="7" t="s">
        <v>11</v>
      </c>
      <c r="I1066" s="7" t="s">
        <v>13</v>
      </c>
    </row>
    <row r="1067" spans="1:9" x14ac:dyDescent="0.25">
      <c r="A1067" s="7" t="s">
        <v>1098</v>
      </c>
      <c r="B1067" s="7">
        <v>1979</v>
      </c>
      <c r="C1067" s="7" t="s">
        <v>10</v>
      </c>
      <c r="D1067" s="7">
        <v>17</v>
      </c>
      <c r="E1067" s="7">
        <v>3</v>
      </c>
      <c r="F1067" s="7">
        <v>8606.2199999999993</v>
      </c>
      <c r="G1067" s="7" t="s">
        <v>16</v>
      </c>
      <c r="H1067" s="7" t="s">
        <v>11</v>
      </c>
      <c r="I1067" s="7" t="s">
        <v>276</v>
      </c>
    </row>
    <row r="1068" spans="1:9" x14ac:dyDescent="0.25">
      <c r="A1068" s="7" t="s">
        <v>1099</v>
      </c>
      <c r="B1068" s="7">
        <v>1977</v>
      </c>
      <c r="C1068" s="7" t="s">
        <v>20</v>
      </c>
      <c r="D1068" s="7">
        <v>2</v>
      </c>
      <c r="E1068" s="7">
        <v>3</v>
      </c>
      <c r="F1068" s="7">
        <v>8615.2999999999993</v>
      </c>
      <c r="G1068" s="7" t="s">
        <v>11</v>
      </c>
      <c r="H1068" s="7" t="s">
        <v>12</v>
      </c>
      <c r="I1068" s="7" t="s">
        <v>42</v>
      </c>
    </row>
    <row r="1069" spans="1:9" x14ac:dyDescent="0.25">
      <c r="A1069" s="7" t="s">
        <v>1100</v>
      </c>
      <c r="B1069" s="7">
        <v>1975</v>
      </c>
      <c r="C1069" s="7" t="s">
        <v>35</v>
      </c>
      <c r="D1069" s="7">
        <v>3</v>
      </c>
      <c r="E1069" s="7">
        <v>1</v>
      </c>
      <c r="F1069" s="7">
        <v>8627.5400000000009</v>
      </c>
      <c r="G1069" s="7" t="s">
        <v>11</v>
      </c>
      <c r="H1069" s="7" t="s">
        <v>11</v>
      </c>
      <c r="I1069" s="7" t="s">
        <v>356</v>
      </c>
    </row>
    <row r="1070" spans="1:9" x14ac:dyDescent="0.25">
      <c r="A1070" s="7" t="s">
        <v>1101</v>
      </c>
      <c r="B1070" s="7">
        <v>1965</v>
      </c>
      <c r="C1070" s="7" t="s">
        <v>37</v>
      </c>
      <c r="D1070" s="7">
        <v>21</v>
      </c>
      <c r="E1070" s="7">
        <v>0</v>
      </c>
      <c r="F1070" s="7">
        <v>8665.09</v>
      </c>
      <c r="G1070" s="7" t="s">
        <v>12</v>
      </c>
      <c r="H1070" s="7" t="s">
        <v>11</v>
      </c>
      <c r="I1070" s="7" t="s">
        <v>23</v>
      </c>
    </row>
    <row r="1071" spans="1:9" x14ac:dyDescent="0.25">
      <c r="A1071" s="7" t="s">
        <v>1102</v>
      </c>
      <c r="B1071" s="7">
        <v>1969</v>
      </c>
      <c r="C1071" s="7" t="s">
        <v>35</v>
      </c>
      <c r="D1071" s="7">
        <v>10</v>
      </c>
      <c r="E1071" s="7">
        <v>0</v>
      </c>
      <c r="F1071" s="7">
        <v>8665.14</v>
      </c>
      <c r="G1071" s="7" t="s">
        <v>11</v>
      </c>
      <c r="H1071" s="7" t="s">
        <v>12</v>
      </c>
      <c r="I1071" s="7" t="s">
        <v>13</v>
      </c>
    </row>
    <row r="1072" spans="1:9" x14ac:dyDescent="0.25">
      <c r="A1072" s="7" t="s">
        <v>1103</v>
      </c>
      <c r="B1072" s="7">
        <v>1974</v>
      </c>
      <c r="C1072" s="7" t="s">
        <v>35</v>
      </c>
      <c r="D1072" s="7">
        <v>16</v>
      </c>
      <c r="E1072" s="7">
        <v>0</v>
      </c>
      <c r="F1072" s="7">
        <v>8671.19</v>
      </c>
      <c r="G1072" s="7" t="s">
        <v>11</v>
      </c>
      <c r="H1072" s="7" t="s">
        <v>16</v>
      </c>
      <c r="I1072" s="7" t="s">
        <v>23</v>
      </c>
    </row>
    <row r="1073" spans="1:9" x14ac:dyDescent="0.25">
      <c r="A1073" s="7" t="s">
        <v>1104</v>
      </c>
      <c r="B1073" s="7">
        <v>1973</v>
      </c>
      <c r="C1073" s="7" t="s">
        <v>37</v>
      </c>
      <c r="D1073" s="7">
        <v>11</v>
      </c>
      <c r="E1073" s="7">
        <v>0</v>
      </c>
      <c r="F1073" s="7">
        <v>8688.86</v>
      </c>
      <c r="G1073" s="7" t="s">
        <v>11</v>
      </c>
      <c r="H1073" s="7" t="s">
        <v>16</v>
      </c>
      <c r="I1073" s="7" t="s">
        <v>356</v>
      </c>
    </row>
    <row r="1074" spans="1:9" x14ac:dyDescent="0.25">
      <c r="A1074" s="7" t="s">
        <v>1105</v>
      </c>
      <c r="B1074" s="7">
        <v>1980</v>
      </c>
      <c r="C1074" s="7" t="s">
        <v>37</v>
      </c>
      <c r="D1074" s="7">
        <v>28</v>
      </c>
      <c r="E1074" s="7">
        <v>2</v>
      </c>
      <c r="F1074" s="7">
        <v>8701.84</v>
      </c>
      <c r="G1074" s="7" t="s">
        <v>11</v>
      </c>
      <c r="H1074" s="7" t="s">
        <v>12</v>
      </c>
      <c r="I1074" s="7" t="s">
        <v>300</v>
      </c>
    </row>
    <row r="1075" spans="1:9" x14ac:dyDescent="0.25">
      <c r="A1075" s="7" t="s">
        <v>1106</v>
      </c>
      <c r="B1075" s="7">
        <v>1973</v>
      </c>
      <c r="C1075" s="7" t="s">
        <v>18</v>
      </c>
      <c r="D1075" s="7">
        <v>25</v>
      </c>
      <c r="E1075" s="7">
        <v>1</v>
      </c>
      <c r="F1075" s="7">
        <v>8703.4599999999991</v>
      </c>
      <c r="G1075" s="7" t="s">
        <v>12</v>
      </c>
      <c r="H1075" s="7" t="s">
        <v>12</v>
      </c>
      <c r="I1075" s="7" t="s">
        <v>42</v>
      </c>
    </row>
    <row r="1076" spans="1:9" x14ac:dyDescent="0.25">
      <c r="A1076" s="7" t="s">
        <v>1107</v>
      </c>
      <c r="B1076" s="7">
        <v>1976</v>
      </c>
      <c r="C1076" s="7" t="s">
        <v>18</v>
      </c>
      <c r="D1076" s="7">
        <v>17</v>
      </c>
      <c r="E1076" s="7">
        <v>2</v>
      </c>
      <c r="F1076" s="7">
        <v>8733.23</v>
      </c>
      <c r="G1076" s="7" t="s">
        <v>11</v>
      </c>
      <c r="H1076" s="7" t="s">
        <v>12</v>
      </c>
      <c r="I1076" s="7" t="s">
        <v>23</v>
      </c>
    </row>
    <row r="1077" spans="1:9" x14ac:dyDescent="0.25">
      <c r="A1077" s="7" t="s">
        <v>1108</v>
      </c>
      <c r="B1077" s="7">
        <v>1999</v>
      </c>
      <c r="C1077" s="7" t="s">
        <v>35</v>
      </c>
      <c r="D1077" s="7">
        <v>23</v>
      </c>
      <c r="E1077" s="7">
        <v>0</v>
      </c>
      <c r="F1077" s="7">
        <v>8747.68</v>
      </c>
      <c r="G1077" s="7" t="s">
        <v>11</v>
      </c>
      <c r="H1077" s="7" t="s">
        <v>12</v>
      </c>
      <c r="I1077" s="7" t="s">
        <v>42</v>
      </c>
    </row>
    <row r="1078" spans="1:9" x14ac:dyDescent="0.25">
      <c r="A1078" s="7" t="s">
        <v>1109</v>
      </c>
      <c r="B1078" s="7">
        <v>1969</v>
      </c>
      <c r="C1078" s="7" t="s">
        <v>20</v>
      </c>
      <c r="D1078" s="7">
        <v>9</v>
      </c>
      <c r="E1078" s="7">
        <v>0</v>
      </c>
      <c r="F1078" s="7">
        <v>8760.1200000000008</v>
      </c>
      <c r="G1078" s="7" t="s">
        <v>11</v>
      </c>
      <c r="H1078" s="7" t="s">
        <v>16</v>
      </c>
      <c r="I1078" s="7" t="s">
        <v>13</v>
      </c>
    </row>
    <row r="1079" spans="1:9" x14ac:dyDescent="0.25">
      <c r="A1079" s="7" t="s">
        <v>1110</v>
      </c>
      <c r="B1079" s="7">
        <v>1974</v>
      </c>
      <c r="C1079" s="7" t="s">
        <v>20</v>
      </c>
      <c r="D1079" s="7">
        <v>6</v>
      </c>
      <c r="E1079" s="7">
        <v>1</v>
      </c>
      <c r="F1079" s="7">
        <v>8765.25</v>
      </c>
      <c r="G1079" s="7" t="s">
        <v>11</v>
      </c>
      <c r="H1079" s="7" t="s">
        <v>12</v>
      </c>
      <c r="I1079" s="7" t="s">
        <v>23</v>
      </c>
    </row>
    <row r="1080" spans="1:9" x14ac:dyDescent="0.25">
      <c r="A1080" s="7" t="s">
        <v>1111</v>
      </c>
      <c r="B1080" s="7">
        <v>1971</v>
      </c>
      <c r="C1080" s="7" t="s">
        <v>35</v>
      </c>
      <c r="D1080" s="7">
        <v>23</v>
      </c>
      <c r="E1080" s="7">
        <v>0</v>
      </c>
      <c r="F1080" s="7">
        <v>8782.4699999999993</v>
      </c>
      <c r="G1080" s="7" t="s">
        <v>11</v>
      </c>
      <c r="H1080" s="7" t="s">
        <v>12</v>
      </c>
      <c r="I1080" s="7" t="s">
        <v>42</v>
      </c>
    </row>
    <row r="1081" spans="1:9" x14ac:dyDescent="0.25">
      <c r="A1081" s="7" t="s">
        <v>1112</v>
      </c>
      <c r="B1081" s="7">
        <v>1971</v>
      </c>
      <c r="C1081" s="7" t="s">
        <v>18</v>
      </c>
      <c r="D1081" s="7">
        <v>18</v>
      </c>
      <c r="E1081" s="7">
        <v>0</v>
      </c>
      <c r="F1081" s="7">
        <v>8798.59</v>
      </c>
      <c r="G1081" s="7" t="s">
        <v>11</v>
      </c>
      <c r="H1081" s="7" t="s">
        <v>16</v>
      </c>
      <c r="I1081" s="7" t="s">
        <v>42</v>
      </c>
    </row>
    <row r="1082" spans="1:9" x14ac:dyDescent="0.25">
      <c r="A1082" s="7" t="s">
        <v>1113</v>
      </c>
      <c r="B1082" s="7">
        <v>1965</v>
      </c>
      <c r="C1082" s="7" t="s">
        <v>35</v>
      </c>
      <c r="D1082" s="7">
        <v>29</v>
      </c>
      <c r="E1082" s="7">
        <v>0</v>
      </c>
      <c r="F1082" s="7">
        <v>8800.49</v>
      </c>
      <c r="G1082" s="7" t="s">
        <v>12</v>
      </c>
      <c r="H1082" s="7" t="s">
        <v>11</v>
      </c>
      <c r="I1082" s="7" t="s">
        <v>13</v>
      </c>
    </row>
    <row r="1083" spans="1:9" x14ac:dyDescent="0.25">
      <c r="A1083" s="7" t="s">
        <v>1114</v>
      </c>
      <c r="B1083" s="7">
        <v>2001</v>
      </c>
      <c r="C1083" s="7" t="s">
        <v>15</v>
      </c>
      <c r="D1083" s="7">
        <v>7</v>
      </c>
      <c r="E1083" s="7">
        <v>0</v>
      </c>
      <c r="F1083" s="7">
        <v>8821.8799999999992</v>
      </c>
      <c r="G1083" s="7" t="s">
        <v>11</v>
      </c>
      <c r="H1083" s="7" t="s">
        <v>12</v>
      </c>
      <c r="I1083" s="7" t="s">
        <v>249</v>
      </c>
    </row>
    <row r="1084" spans="1:9" x14ac:dyDescent="0.25">
      <c r="A1084" s="7" t="s">
        <v>1115</v>
      </c>
      <c r="B1084" s="7">
        <v>1976</v>
      </c>
      <c r="C1084" s="7" t="s">
        <v>18</v>
      </c>
      <c r="D1084" s="7">
        <v>14</v>
      </c>
      <c r="E1084" s="7">
        <v>2</v>
      </c>
      <c r="F1084" s="7">
        <v>8823.2800000000007</v>
      </c>
      <c r="G1084" s="7" t="s">
        <v>11</v>
      </c>
      <c r="H1084" s="7" t="s">
        <v>16</v>
      </c>
      <c r="I1084" s="7" t="s">
        <v>42</v>
      </c>
    </row>
    <row r="1085" spans="1:9" x14ac:dyDescent="0.25">
      <c r="A1085" s="7" t="s">
        <v>1116</v>
      </c>
      <c r="B1085" s="7">
        <v>1976</v>
      </c>
      <c r="C1085" s="7" t="s">
        <v>37</v>
      </c>
      <c r="D1085" s="7">
        <v>19</v>
      </c>
      <c r="E1085" s="7">
        <v>1</v>
      </c>
      <c r="F1085" s="7">
        <v>8823.99</v>
      </c>
      <c r="G1085" s="7" t="s">
        <v>11</v>
      </c>
      <c r="H1085" s="7" t="s">
        <v>12</v>
      </c>
      <c r="I1085" s="7" t="s">
        <v>247</v>
      </c>
    </row>
    <row r="1086" spans="1:9" x14ac:dyDescent="0.25">
      <c r="A1086" s="7" t="s">
        <v>1117</v>
      </c>
      <c r="B1086" s="7">
        <v>1988</v>
      </c>
      <c r="C1086" s="7" t="s">
        <v>35</v>
      </c>
      <c r="D1086" s="7">
        <v>22</v>
      </c>
      <c r="E1086" s="7">
        <v>3</v>
      </c>
      <c r="F1086" s="7">
        <v>8824.27</v>
      </c>
      <c r="G1086" s="7" t="s">
        <v>11</v>
      </c>
      <c r="H1086" s="7" t="s">
        <v>16</v>
      </c>
      <c r="I1086" s="7" t="s">
        <v>200</v>
      </c>
    </row>
    <row r="1087" spans="1:9" x14ac:dyDescent="0.25">
      <c r="A1087" s="7" t="s">
        <v>1118</v>
      </c>
      <c r="B1087" s="7">
        <v>1976</v>
      </c>
      <c r="C1087" s="7" t="s">
        <v>10</v>
      </c>
      <c r="D1087" s="7">
        <v>14</v>
      </c>
      <c r="E1087" s="7">
        <v>2</v>
      </c>
      <c r="F1087" s="7">
        <v>8825.09</v>
      </c>
      <c r="G1087" s="7" t="s">
        <v>11</v>
      </c>
      <c r="H1087" s="7" t="s">
        <v>12</v>
      </c>
      <c r="I1087" s="7" t="s">
        <v>42</v>
      </c>
    </row>
    <row r="1088" spans="1:9" x14ac:dyDescent="0.25">
      <c r="A1088" s="7" t="s">
        <v>1119</v>
      </c>
      <c r="B1088" s="7">
        <v>1972</v>
      </c>
      <c r="C1088" s="7" t="s">
        <v>15</v>
      </c>
      <c r="D1088" s="7">
        <v>14</v>
      </c>
      <c r="E1088" s="7">
        <v>0</v>
      </c>
      <c r="F1088" s="7">
        <v>8827.2099999999991</v>
      </c>
      <c r="G1088" s="7" t="s">
        <v>12</v>
      </c>
      <c r="H1088" s="7" t="s">
        <v>16</v>
      </c>
      <c r="I1088" s="7" t="s">
        <v>23</v>
      </c>
    </row>
    <row r="1089" spans="1:9" x14ac:dyDescent="0.25">
      <c r="A1089" s="7" t="s">
        <v>1120</v>
      </c>
      <c r="B1089" s="7">
        <v>1972</v>
      </c>
      <c r="C1089" s="7" t="s">
        <v>15</v>
      </c>
      <c r="D1089" s="7">
        <v>22</v>
      </c>
      <c r="E1089" s="7">
        <v>0</v>
      </c>
      <c r="F1089" s="7">
        <v>8835.26</v>
      </c>
      <c r="G1089" s="7" t="s">
        <v>12</v>
      </c>
      <c r="H1089" s="7" t="s">
        <v>11</v>
      </c>
      <c r="I1089" s="7" t="s">
        <v>23</v>
      </c>
    </row>
    <row r="1090" spans="1:9" x14ac:dyDescent="0.25">
      <c r="A1090" s="7" t="s">
        <v>1121</v>
      </c>
      <c r="B1090" s="7">
        <v>1974</v>
      </c>
      <c r="C1090" s="7" t="s">
        <v>18</v>
      </c>
      <c r="D1090" s="7">
        <v>18</v>
      </c>
      <c r="E1090" s="7">
        <v>1</v>
      </c>
      <c r="F1090" s="7">
        <v>8871.15</v>
      </c>
      <c r="G1090" s="7" t="s">
        <v>11</v>
      </c>
      <c r="H1090" s="7" t="s">
        <v>12</v>
      </c>
      <c r="I1090" s="7" t="s">
        <v>13</v>
      </c>
    </row>
    <row r="1091" spans="1:9" x14ac:dyDescent="0.25">
      <c r="A1091" s="7" t="s">
        <v>1122</v>
      </c>
      <c r="B1091" s="7">
        <v>1973</v>
      </c>
      <c r="C1091" s="7" t="s">
        <v>20</v>
      </c>
      <c r="D1091" s="7">
        <v>9</v>
      </c>
      <c r="E1091" s="7">
        <v>0</v>
      </c>
      <c r="F1091" s="7">
        <v>8890.59</v>
      </c>
      <c r="G1091" s="7" t="s">
        <v>11</v>
      </c>
      <c r="H1091" s="7" t="s">
        <v>12</v>
      </c>
      <c r="I1091" s="7" t="s">
        <v>23</v>
      </c>
    </row>
    <row r="1092" spans="1:9" x14ac:dyDescent="0.25">
      <c r="A1092" s="7" t="s">
        <v>1123</v>
      </c>
      <c r="B1092" s="7">
        <v>1978</v>
      </c>
      <c r="C1092" s="7" t="s">
        <v>30</v>
      </c>
      <c r="D1092" s="7">
        <v>16</v>
      </c>
      <c r="E1092" s="7">
        <v>3</v>
      </c>
      <c r="F1092" s="7">
        <v>8891.14</v>
      </c>
      <c r="G1092" s="7" t="s">
        <v>11</v>
      </c>
      <c r="H1092" s="7" t="s">
        <v>12</v>
      </c>
      <c r="I1092" s="7" t="s">
        <v>356</v>
      </c>
    </row>
    <row r="1093" spans="1:9" x14ac:dyDescent="0.25">
      <c r="A1093" s="7" t="s">
        <v>1124</v>
      </c>
      <c r="B1093" s="7">
        <v>1997</v>
      </c>
      <c r="C1093" s="7" t="s">
        <v>15</v>
      </c>
      <c r="D1093" s="7">
        <v>28</v>
      </c>
      <c r="E1093" s="7">
        <v>0</v>
      </c>
      <c r="F1093" s="7">
        <v>8906.14</v>
      </c>
      <c r="G1093" s="7" t="s">
        <v>11</v>
      </c>
      <c r="H1093" s="7" t="s">
        <v>11</v>
      </c>
      <c r="I1093" s="7" t="s">
        <v>23</v>
      </c>
    </row>
    <row r="1094" spans="1:9" x14ac:dyDescent="0.25">
      <c r="A1094" s="7" t="s">
        <v>1125</v>
      </c>
      <c r="B1094" s="7">
        <v>1967</v>
      </c>
      <c r="C1094" s="7" t="s">
        <v>20</v>
      </c>
      <c r="D1094" s="7">
        <v>6</v>
      </c>
      <c r="E1094" s="7">
        <v>0</v>
      </c>
      <c r="F1094" s="7">
        <v>8908.4699999999993</v>
      </c>
      <c r="G1094" s="7" t="s">
        <v>12</v>
      </c>
      <c r="H1094" s="7" t="s">
        <v>11</v>
      </c>
      <c r="I1094" s="7" t="s">
        <v>13</v>
      </c>
    </row>
    <row r="1095" spans="1:9" x14ac:dyDescent="0.25">
      <c r="A1095" s="7" t="s">
        <v>1126</v>
      </c>
      <c r="B1095" s="7">
        <v>1975</v>
      </c>
      <c r="C1095" s="7" t="s">
        <v>10</v>
      </c>
      <c r="D1095" s="7">
        <v>7</v>
      </c>
      <c r="E1095" s="7">
        <v>1</v>
      </c>
      <c r="F1095" s="7">
        <v>8930.93</v>
      </c>
      <c r="G1095" s="7" t="s">
        <v>11</v>
      </c>
      <c r="H1095" s="7" t="s">
        <v>11</v>
      </c>
      <c r="I1095" s="7" t="s">
        <v>23</v>
      </c>
    </row>
    <row r="1096" spans="1:9" x14ac:dyDescent="0.25">
      <c r="A1096" s="7" t="s">
        <v>1127</v>
      </c>
      <c r="B1096" s="7">
        <v>1972</v>
      </c>
      <c r="C1096" s="7" t="s">
        <v>18</v>
      </c>
      <c r="D1096" s="7">
        <v>6</v>
      </c>
      <c r="E1096" s="7">
        <v>0</v>
      </c>
      <c r="F1096" s="7">
        <v>8932.08</v>
      </c>
      <c r="G1096" s="7" t="s">
        <v>11</v>
      </c>
      <c r="H1096" s="7" t="s">
        <v>16</v>
      </c>
      <c r="I1096" s="7" t="s">
        <v>42</v>
      </c>
    </row>
    <row r="1097" spans="1:9" x14ac:dyDescent="0.25">
      <c r="A1097" s="7" t="s">
        <v>1128</v>
      </c>
      <c r="B1097" s="7">
        <v>1976</v>
      </c>
      <c r="C1097" s="7" t="s">
        <v>30</v>
      </c>
      <c r="D1097" s="7">
        <v>25</v>
      </c>
      <c r="E1097" s="7">
        <v>3</v>
      </c>
      <c r="F1097" s="7">
        <v>8944.1200000000008</v>
      </c>
      <c r="G1097" s="7" t="s">
        <v>12</v>
      </c>
      <c r="H1097" s="7" t="s">
        <v>11</v>
      </c>
      <c r="I1097" s="7" t="s">
        <v>13</v>
      </c>
    </row>
    <row r="1098" spans="1:9" x14ac:dyDescent="0.25">
      <c r="A1098" s="7" t="s">
        <v>1129</v>
      </c>
      <c r="B1098" s="7">
        <v>1992</v>
      </c>
      <c r="C1098" s="7" t="s">
        <v>20</v>
      </c>
      <c r="D1098" s="7">
        <v>27</v>
      </c>
      <c r="E1098" s="7">
        <v>0</v>
      </c>
      <c r="F1098" s="7">
        <v>8954.99</v>
      </c>
      <c r="G1098" s="7" t="s">
        <v>11</v>
      </c>
      <c r="H1098" s="7" t="s">
        <v>12</v>
      </c>
      <c r="I1098" s="7" t="s">
        <v>535</v>
      </c>
    </row>
    <row r="1099" spans="1:9" x14ac:dyDescent="0.25">
      <c r="A1099" s="7" t="s">
        <v>1130</v>
      </c>
      <c r="B1099" s="7">
        <v>1974</v>
      </c>
      <c r="C1099" s="7" t="s">
        <v>35</v>
      </c>
      <c r="D1099" s="7">
        <v>17</v>
      </c>
      <c r="E1099" s="7">
        <v>1</v>
      </c>
      <c r="F1099" s="7">
        <v>8964.06</v>
      </c>
      <c r="G1099" s="7" t="s">
        <v>12</v>
      </c>
      <c r="H1099" s="7" t="s">
        <v>11</v>
      </c>
      <c r="I1099" s="7" t="s">
        <v>168</v>
      </c>
    </row>
    <row r="1100" spans="1:9" x14ac:dyDescent="0.25">
      <c r="A1100" s="7" t="s">
        <v>1131</v>
      </c>
      <c r="B1100" s="7">
        <v>1983</v>
      </c>
      <c r="C1100" s="7" t="s">
        <v>10</v>
      </c>
      <c r="D1100" s="7">
        <v>15</v>
      </c>
      <c r="E1100" s="7">
        <v>5</v>
      </c>
      <c r="F1100" s="7">
        <v>8965.7999999999993</v>
      </c>
      <c r="G1100" s="7" t="s">
        <v>11</v>
      </c>
      <c r="H1100" s="7" t="s">
        <v>12</v>
      </c>
      <c r="I1100" s="7" t="s">
        <v>23</v>
      </c>
    </row>
    <row r="1101" spans="1:9" x14ac:dyDescent="0.25">
      <c r="A1101" s="7" t="s">
        <v>1132</v>
      </c>
      <c r="B1101" s="7">
        <v>1974</v>
      </c>
      <c r="C1101" s="7" t="s">
        <v>20</v>
      </c>
      <c r="D1101" s="7">
        <v>8</v>
      </c>
      <c r="E1101" s="7">
        <v>2</v>
      </c>
      <c r="F1101" s="7">
        <v>8968.33</v>
      </c>
      <c r="G1101" s="7" t="s">
        <v>12</v>
      </c>
      <c r="H1101" s="7" t="s">
        <v>11</v>
      </c>
      <c r="I1101" s="7" t="s">
        <v>42</v>
      </c>
    </row>
    <row r="1102" spans="1:9" x14ac:dyDescent="0.25">
      <c r="A1102" s="7" t="s">
        <v>1133</v>
      </c>
      <c r="B1102" s="7">
        <v>1974</v>
      </c>
      <c r="C1102" s="7" t="s">
        <v>10</v>
      </c>
      <c r="D1102" s="7">
        <v>21</v>
      </c>
      <c r="E1102" s="7">
        <v>2</v>
      </c>
      <c r="F1102" s="7">
        <v>8978.19</v>
      </c>
      <c r="G1102" s="7" t="s">
        <v>11</v>
      </c>
      <c r="H1102" s="7" t="s">
        <v>11</v>
      </c>
      <c r="I1102" s="7" t="s">
        <v>13</v>
      </c>
    </row>
    <row r="1103" spans="1:9" x14ac:dyDescent="0.25">
      <c r="A1103" s="7" t="s">
        <v>1134</v>
      </c>
      <c r="B1103" s="7">
        <v>1973</v>
      </c>
      <c r="C1103" s="7" t="s">
        <v>37</v>
      </c>
      <c r="D1103" s="7">
        <v>11</v>
      </c>
      <c r="E1103" s="7">
        <v>0</v>
      </c>
      <c r="F1103" s="7">
        <v>8988.16</v>
      </c>
      <c r="G1103" s="7" t="s">
        <v>11</v>
      </c>
      <c r="H1103" s="7" t="s">
        <v>16</v>
      </c>
      <c r="I1103" s="7" t="s">
        <v>23</v>
      </c>
    </row>
    <row r="1104" spans="1:9" x14ac:dyDescent="0.25">
      <c r="A1104" s="7" t="s">
        <v>1135</v>
      </c>
      <c r="B1104" s="7">
        <v>1979</v>
      </c>
      <c r="C1104" s="7" t="s">
        <v>30</v>
      </c>
      <c r="D1104" s="7">
        <v>16</v>
      </c>
      <c r="E1104" s="7">
        <v>2</v>
      </c>
      <c r="F1104" s="7">
        <v>8998.43</v>
      </c>
      <c r="G1104" s="7" t="s">
        <v>11</v>
      </c>
      <c r="H1104" s="7" t="s">
        <v>16</v>
      </c>
      <c r="I1104" s="7" t="s">
        <v>200</v>
      </c>
    </row>
    <row r="1105" spans="1:9" x14ac:dyDescent="0.25">
      <c r="A1105" s="7" t="s">
        <v>1136</v>
      </c>
      <c r="B1105" s="7">
        <v>1993</v>
      </c>
      <c r="C1105" s="7" t="s">
        <v>30</v>
      </c>
      <c r="D1105" s="7">
        <v>1</v>
      </c>
      <c r="E1105" s="7">
        <v>0</v>
      </c>
      <c r="F1105" s="7">
        <v>9010.2000000000007</v>
      </c>
      <c r="G1105" s="7" t="s">
        <v>11</v>
      </c>
      <c r="H1105" s="7" t="s">
        <v>12</v>
      </c>
      <c r="I1105" s="7" t="s">
        <v>535</v>
      </c>
    </row>
    <row r="1106" spans="1:9" x14ac:dyDescent="0.25">
      <c r="A1106" s="7" t="s">
        <v>1137</v>
      </c>
      <c r="B1106" s="7">
        <v>1972</v>
      </c>
      <c r="C1106" s="7" t="s">
        <v>30</v>
      </c>
      <c r="D1106" s="7">
        <v>7</v>
      </c>
      <c r="E1106" s="7">
        <v>1</v>
      </c>
      <c r="F1106" s="7">
        <v>9048.0300000000007</v>
      </c>
      <c r="G1106" s="7" t="s">
        <v>11</v>
      </c>
      <c r="H1106" s="7" t="s">
        <v>11</v>
      </c>
      <c r="I1106" s="7" t="s">
        <v>13</v>
      </c>
    </row>
    <row r="1107" spans="1:9" x14ac:dyDescent="0.25">
      <c r="A1107" s="7" t="s">
        <v>1138</v>
      </c>
      <c r="B1107" s="7">
        <v>1972</v>
      </c>
      <c r="C1107" s="7" t="s">
        <v>30</v>
      </c>
      <c r="D1107" s="7">
        <v>2</v>
      </c>
      <c r="E1107" s="7">
        <v>1</v>
      </c>
      <c r="F1107" s="7">
        <v>9058.73</v>
      </c>
      <c r="G1107" s="7" t="s">
        <v>12</v>
      </c>
      <c r="H1107" s="7" t="s">
        <v>11</v>
      </c>
      <c r="I1107" s="7" t="s">
        <v>13</v>
      </c>
    </row>
    <row r="1108" spans="1:9" x14ac:dyDescent="0.25">
      <c r="A1108" s="7" t="s">
        <v>1139</v>
      </c>
      <c r="B1108" s="7">
        <v>1977</v>
      </c>
      <c r="C1108" s="7" t="s">
        <v>15</v>
      </c>
      <c r="D1108" s="7">
        <v>4</v>
      </c>
      <c r="E1108" s="7">
        <v>2</v>
      </c>
      <c r="F1108" s="7">
        <v>9095.07</v>
      </c>
      <c r="G1108" s="7" t="s">
        <v>11</v>
      </c>
      <c r="H1108" s="7" t="s">
        <v>11</v>
      </c>
      <c r="I1108" s="7" t="s">
        <v>247</v>
      </c>
    </row>
    <row r="1109" spans="1:9" x14ac:dyDescent="0.25">
      <c r="A1109" s="7" t="s">
        <v>1140</v>
      </c>
      <c r="B1109" s="7">
        <v>1965</v>
      </c>
      <c r="C1109" s="7" t="s">
        <v>15</v>
      </c>
      <c r="D1109" s="7">
        <v>9</v>
      </c>
      <c r="E1109" s="7">
        <v>0</v>
      </c>
      <c r="F1109" s="7">
        <v>9095.94</v>
      </c>
      <c r="G1109" s="7" t="s">
        <v>12</v>
      </c>
      <c r="H1109" s="7" t="s">
        <v>16</v>
      </c>
      <c r="I1109" s="7" t="s">
        <v>42</v>
      </c>
    </row>
    <row r="1110" spans="1:9" x14ac:dyDescent="0.25">
      <c r="A1110" s="7" t="s">
        <v>1141</v>
      </c>
      <c r="B1110" s="7">
        <v>1977</v>
      </c>
      <c r="C1110" s="7" t="s">
        <v>30</v>
      </c>
      <c r="D1110" s="7">
        <v>2</v>
      </c>
      <c r="E1110" s="7">
        <v>3</v>
      </c>
      <c r="F1110" s="7">
        <v>9101.7999999999993</v>
      </c>
      <c r="G1110" s="7" t="s">
        <v>11</v>
      </c>
      <c r="H1110" s="7" t="s">
        <v>16</v>
      </c>
      <c r="I1110" s="7" t="s">
        <v>42</v>
      </c>
    </row>
    <row r="1111" spans="1:9" x14ac:dyDescent="0.25">
      <c r="A1111" s="7" t="s">
        <v>1142</v>
      </c>
      <c r="B1111" s="7">
        <v>1970</v>
      </c>
      <c r="C1111" s="7" t="s">
        <v>35</v>
      </c>
      <c r="D1111" s="7">
        <v>12</v>
      </c>
      <c r="E1111" s="7">
        <v>0</v>
      </c>
      <c r="F1111" s="7">
        <v>9140.9500000000007</v>
      </c>
      <c r="G1111" s="7" t="s">
        <v>12</v>
      </c>
      <c r="H1111" s="7" t="s">
        <v>12</v>
      </c>
      <c r="I1111" s="7" t="s">
        <v>13</v>
      </c>
    </row>
    <row r="1112" spans="1:9" x14ac:dyDescent="0.25">
      <c r="A1112" s="7" t="s">
        <v>1143</v>
      </c>
      <c r="B1112" s="7">
        <v>1970</v>
      </c>
      <c r="C1112" s="7" t="s">
        <v>37</v>
      </c>
      <c r="D1112" s="7">
        <v>18</v>
      </c>
      <c r="E1112" s="7">
        <v>0</v>
      </c>
      <c r="F1112" s="7">
        <v>9144.57</v>
      </c>
      <c r="G1112" s="7" t="s">
        <v>12</v>
      </c>
      <c r="H1112" s="7" t="s">
        <v>11</v>
      </c>
      <c r="I1112" s="7" t="s">
        <v>42</v>
      </c>
    </row>
    <row r="1113" spans="1:9" x14ac:dyDescent="0.25">
      <c r="A1113" s="7" t="s">
        <v>1144</v>
      </c>
      <c r="B1113" s="7">
        <v>1982</v>
      </c>
      <c r="C1113" s="7" t="s">
        <v>30</v>
      </c>
      <c r="D1113" s="7">
        <v>8</v>
      </c>
      <c r="E1113" s="7">
        <v>3</v>
      </c>
      <c r="F1113" s="7">
        <v>9147.5</v>
      </c>
      <c r="G1113" s="7" t="s">
        <v>11</v>
      </c>
      <c r="H1113" s="7" t="s">
        <v>16</v>
      </c>
      <c r="I1113" s="7" t="s">
        <v>23</v>
      </c>
    </row>
    <row r="1114" spans="1:9" x14ac:dyDescent="0.25">
      <c r="A1114" s="7" t="s">
        <v>1145</v>
      </c>
      <c r="B1114" s="7">
        <v>1990</v>
      </c>
      <c r="C1114" s="7" t="s">
        <v>35</v>
      </c>
      <c r="D1114" s="7">
        <v>23</v>
      </c>
      <c r="E1114" s="7">
        <v>3</v>
      </c>
      <c r="F1114" s="7">
        <v>9159.51</v>
      </c>
      <c r="G1114" s="7" t="s">
        <v>11</v>
      </c>
      <c r="H1114" s="7" t="s">
        <v>11</v>
      </c>
      <c r="I1114" s="7" t="s">
        <v>300</v>
      </c>
    </row>
    <row r="1115" spans="1:9" x14ac:dyDescent="0.25">
      <c r="A1115" s="7" t="s">
        <v>1146</v>
      </c>
      <c r="B1115" s="7">
        <v>1970</v>
      </c>
      <c r="C1115" s="7" t="s">
        <v>37</v>
      </c>
      <c r="D1115" s="7">
        <v>24</v>
      </c>
      <c r="E1115" s="7">
        <v>0</v>
      </c>
      <c r="F1115" s="7">
        <v>9171.75</v>
      </c>
      <c r="G1115" s="7" t="s">
        <v>11</v>
      </c>
      <c r="H1115" s="7" t="s">
        <v>11</v>
      </c>
      <c r="I1115" s="7" t="s">
        <v>23</v>
      </c>
    </row>
    <row r="1116" spans="1:9" x14ac:dyDescent="0.25">
      <c r="A1116" s="7" t="s">
        <v>1147</v>
      </c>
      <c r="B1116" s="7">
        <v>1971</v>
      </c>
      <c r="C1116" s="7" t="s">
        <v>30</v>
      </c>
      <c r="D1116" s="7">
        <v>29</v>
      </c>
      <c r="E1116" s="7">
        <v>0</v>
      </c>
      <c r="F1116" s="7">
        <v>9174.14</v>
      </c>
      <c r="G1116" s="7" t="s">
        <v>12</v>
      </c>
      <c r="H1116" s="7" t="s">
        <v>16</v>
      </c>
      <c r="I1116" s="7" t="s">
        <v>23</v>
      </c>
    </row>
    <row r="1117" spans="1:9" x14ac:dyDescent="0.25">
      <c r="A1117" s="7" t="s">
        <v>1148</v>
      </c>
      <c r="B1117" s="7">
        <v>1973</v>
      </c>
      <c r="C1117" s="7" t="s">
        <v>30</v>
      </c>
      <c r="D1117" s="7">
        <v>25</v>
      </c>
      <c r="E1117" s="7">
        <v>1</v>
      </c>
      <c r="F1117" s="7">
        <v>9182.17</v>
      </c>
      <c r="G1117" s="7" t="s">
        <v>11</v>
      </c>
      <c r="H1117" s="7" t="s">
        <v>12</v>
      </c>
      <c r="I1117" s="7" t="s">
        <v>42</v>
      </c>
    </row>
    <row r="1118" spans="1:9" x14ac:dyDescent="0.25">
      <c r="A1118" s="7" t="s">
        <v>1149</v>
      </c>
      <c r="B1118" s="7">
        <v>1976</v>
      </c>
      <c r="C1118" s="7" t="s">
        <v>20</v>
      </c>
      <c r="D1118" s="7">
        <v>10</v>
      </c>
      <c r="E1118" s="7">
        <v>2</v>
      </c>
      <c r="F1118" s="7">
        <v>9193.84</v>
      </c>
      <c r="G1118" s="7" t="s">
        <v>11</v>
      </c>
      <c r="H1118" s="7" t="s">
        <v>16</v>
      </c>
      <c r="I1118" s="7" t="s">
        <v>23</v>
      </c>
    </row>
    <row r="1119" spans="1:9" x14ac:dyDescent="0.25">
      <c r="A1119" s="7" t="s">
        <v>1150</v>
      </c>
      <c r="B1119" s="7">
        <v>1986</v>
      </c>
      <c r="C1119" s="7" t="s">
        <v>30</v>
      </c>
      <c r="D1119" s="7">
        <v>25</v>
      </c>
      <c r="E1119" s="7">
        <v>3</v>
      </c>
      <c r="F1119" s="7">
        <v>9210.06</v>
      </c>
      <c r="G1119" s="7" t="s">
        <v>11</v>
      </c>
      <c r="H1119" s="7" t="s">
        <v>12</v>
      </c>
      <c r="I1119" s="7" t="s">
        <v>300</v>
      </c>
    </row>
    <row r="1120" spans="1:9" x14ac:dyDescent="0.25">
      <c r="A1120" s="7" t="s">
        <v>1151</v>
      </c>
      <c r="B1120" s="7">
        <v>1981</v>
      </c>
      <c r="C1120" s="7" t="s">
        <v>30</v>
      </c>
      <c r="D1120" s="7">
        <v>5</v>
      </c>
      <c r="E1120" s="7">
        <v>5</v>
      </c>
      <c r="F1120" s="7">
        <v>9222.4</v>
      </c>
      <c r="G1120" s="7" t="s">
        <v>11</v>
      </c>
      <c r="H1120" s="7" t="s">
        <v>12</v>
      </c>
      <c r="I1120" s="7" t="s">
        <v>166</v>
      </c>
    </row>
    <row r="1121" spans="1:9" x14ac:dyDescent="0.25">
      <c r="A1121" s="7" t="s">
        <v>1152</v>
      </c>
      <c r="B1121" s="7">
        <v>1975</v>
      </c>
      <c r="C1121" s="7" t="s">
        <v>30</v>
      </c>
      <c r="D1121" s="7">
        <v>6</v>
      </c>
      <c r="E1121" s="7">
        <v>2</v>
      </c>
      <c r="F1121" s="7">
        <v>9225.26</v>
      </c>
      <c r="G1121" s="7" t="s">
        <v>12</v>
      </c>
      <c r="H1121" s="7" t="s">
        <v>12</v>
      </c>
      <c r="I1121" s="7" t="s">
        <v>164</v>
      </c>
    </row>
    <row r="1122" spans="1:9" x14ac:dyDescent="0.25">
      <c r="A1122" s="7" t="s">
        <v>1153</v>
      </c>
      <c r="B1122" s="7">
        <v>1980</v>
      </c>
      <c r="C1122" s="7" t="s">
        <v>37</v>
      </c>
      <c r="D1122" s="7">
        <v>5</v>
      </c>
      <c r="E1122" s="7">
        <v>2</v>
      </c>
      <c r="F1122" s="7">
        <v>9247.94</v>
      </c>
      <c r="G1122" s="7" t="s">
        <v>11</v>
      </c>
      <c r="H1122" s="7" t="s">
        <v>16</v>
      </c>
      <c r="I1122" s="7" t="s">
        <v>300</v>
      </c>
    </row>
    <row r="1123" spans="1:9" x14ac:dyDescent="0.25">
      <c r="A1123" s="7" t="s">
        <v>1154</v>
      </c>
      <c r="B1123" s="7">
        <v>1974</v>
      </c>
      <c r="C1123" s="7" t="s">
        <v>35</v>
      </c>
      <c r="D1123" s="7">
        <v>21</v>
      </c>
      <c r="E1123" s="7">
        <v>1</v>
      </c>
      <c r="F1123" s="7">
        <v>9249.5</v>
      </c>
      <c r="G1123" s="7" t="s">
        <v>11</v>
      </c>
      <c r="H1123" s="7" t="s">
        <v>16</v>
      </c>
      <c r="I1123" s="7" t="s">
        <v>23</v>
      </c>
    </row>
    <row r="1124" spans="1:9" x14ac:dyDescent="0.25">
      <c r="A1124" s="7" t="s">
        <v>1155</v>
      </c>
      <c r="B1124" s="7">
        <v>1971</v>
      </c>
      <c r="C1124" s="7" t="s">
        <v>35</v>
      </c>
      <c r="D1124" s="7">
        <v>6</v>
      </c>
      <c r="E1124" s="7">
        <v>0</v>
      </c>
      <c r="F1124" s="7">
        <v>9264.7999999999993</v>
      </c>
      <c r="G1124" s="7" t="s">
        <v>11</v>
      </c>
      <c r="H1124" s="7" t="s">
        <v>16</v>
      </c>
      <c r="I1124" s="7" t="s">
        <v>42</v>
      </c>
    </row>
    <row r="1125" spans="1:9" x14ac:dyDescent="0.25">
      <c r="A1125" s="7" t="s">
        <v>1156</v>
      </c>
      <c r="B1125" s="7">
        <v>1973</v>
      </c>
      <c r="C1125" s="7" t="s">
        <v>37</v>
      </c>
      <c r="D1125" s="7">
        <v>27</v>
      </c>
      <c r="E1125" s="7">
        <v>1</v>
      </c>
      <c r="F1125" s="7">
        <v>9282.48</v>
      </c>
      <c r="G1125" s="7" t="s">
        <v>12</v>
      </c>
      <c r="H1125" s="7" t="s">
        <v>11</v>
      </c>
      <c r="I1125" s="7" t="s">
        <v>168</v>
      </c>
    </row>
    <row r="1126" spans="1:9" x14ac:dyDescent="0.25">
      <c r="A1126" s="7" t="s">
        <v>1157</v>
      </c>
      <c r="B1126" s="7">
        <v>1971</v>
      </c>
      <c r="C1126" s="7" t="s">
        <v>10</v>
      </c>
      <c r="D1126" s="7">
        <v>2</v>
      </c>
      <c r="E1126" s="7">
        <v>0</v>
      </c>
      <c r="F1126" s="7">
        <v>9283.56</v>
      </c>
      <c r="G1126" s="7" t="s">
        <v>11</v>
      </c>
      <c r="H1126" s="7" t="s">
        <v>12</v>
      </c>
      <c r="I1126" s="7" t="s">
        <v>13</v>
      </c>
    </row>
    <row r="1127" spans="1:9" x14ac:dyDescent="0.25">
      <c r="A1127" s="7" t="s">
        <v>1158</v>
      </c>
      <c r="B1127" s="7">
        <v>1969</v>
      </c>
      <c r="C1127" s="7" t="s">
        <v>15</v>
      </c>
      <c r="D1127" s="7">
        <v>26</v>
      </c>
      <c r="E1127" s="7">
        <v>0</v>
      </c>
      <c r="F1127" s="7">
        <v>9285.8700000000008</v>
      </c>
      <c r="G1127" s="7" t="s">
        <v>11</v>
      </c>
      <c r="H1127" s="7" t="s">
        <v>12</v>
      </c>
      <c r="I1127" s="7" t="s">
        <v>13</v>
      </c>
    </row>
    <row r="1128" spans="1:9" x14ac:dyDescent="0.25">
      <c r="A1128" s="7" t="s">
        <v>1159</v>
      </c>
      <c r="B1128" s="7">
        <v>1973</v>
      </c>
      <c r="C1128" s="7" t="s">
        <v>37</v>
      </c>
      <c r="D1128" s="7">
        <v>16</v>
      </c>
      <c r="E1128" s="7">
        <v>1</v>
      </c>
      <c r="F1128" s="7">
        <v>9288.0300000000007</v>
      </c>
      <c r="G1128" s="7" t="s">
        <v>11</v>
      </c>
      <c r="H1128" s="7" t="s">
        <v>12</v>
      </c>
      <c r="I1128" s="7" t="s">
        <v>170</v>
      </c>
    </row>
    <row r="1129" spans="1:9" x14ac:dyDescent="0.25">
      <c r="A1129" s="7" t="s">
        <v>1160</v>
      </c>
      <c r="B1129" s="7">
        <v>1973</v>
      </c>
      <c r="C1129" s="7" t="s">
        <v>20</v>
      </c>
      <c r="D1129" s="7">
        <v>18</v>
      </c>
      <c r="E1129" s="7">
        <v>1</v>
      </c>
      <c r="F1129" s="7">
        <v>9290.14</v>
      </c>
      <c r="G1129" s="7" t="s">
        <v>12</v>
      </c>
      <c r="H1129" s="7" t="s">
        <v>12</v>
      </c>
      <c r="I1129" s="7" t="s">
        <v>168</v>
      </c>
    </row>
    <row r="1130" spans="1:9" x14ac:dyDescent="0.25">
      <c r="A1130" s="7" t="s">
        <v>1161</v>
      </c>
      <c r="B1130" s="7">
        <v>1976</v>
      </c>
      <c r="C1130" s="7" t="s">
        <v>15</v>
      </c>
      <c r="D1130" s="7">
        <v>3</v>
      </c>
      <c r="E1130" s="7">
        <v>3</v>
      </c>
      <c r="F1130" s="7">
        <v>9301.89</v>
      </c>
      <c r="G1130" s="7" t="s">
        <v>11</v>
      </c>
      <c r="H1130" s="7" t="s">
        <v>16</v>
      </c>
      <c r="I1130" s="7" t="s">
        <v>23</v>
      </c>
    </row>
    <row r="1131" spans="1:9" x14ac:dyDescent="0.25">
      <c r="A1131" s="7" t="s">
        <v>1162</v>
      </c>
      <c r="B1131" s="7">
        <v>1973</v>
      </c>
      <c r="C1131" s="7" t="s">
        <v>37</v>
      </c>
      <c r="D1131" s="7">
        <v>16</v>
      </c>
      <c r="E1131" s="7">
        <v>2</v>
      </c>
      <c r="F1131" s="7">
        <v>9304.7000000000007</v>
      </c>
      <c r="G1131" s="7" t="s">
        <v>12</v>
      </c>
      <c r="H1131" s="7" t="s">
        <v>12</v>
      </c>
      <c r="I1131" s="7" t="s">
        <v>13</v>
      </c>
    </row>
    <row r="1132" spans="1:9" x14ac:dyDescent="0.25">
      <c r="A1132" s="7" t="s">
        <v>1163</v>
      </c>
      <c r="B1132" s="7">
        <v>1963</v>
      </c>
      <c r="C1132" s="7" t="s">
        <v>18</v>
      </c>
      <c r="D1132" s="7">
        <v>8</v>
      </c>
      <c r="E1132" s="7">
        <v>0</v>
      </c>
      <c r="F1132" s="7">
        <v>9310.81</v>
      </c>
      <c r="G1132" s="7" t="s">
        <v>12</v>
      </c>
      <c r="H1132" s="7" t="s">
        <v>16</v>
      </c>
      <c r="I1132" s="7" t="s">
        <v>13</v>
      </c>
    </row>
    <row r="1133" spans="1:9" x14ac:dyDescent="0.25">
      <c r="A1133" s="7" t="s">
        <v>1164</v>
      </c>
      <c r="B1133" s="7">
        <v>1977</v>
      </c>
      <c r="C1133" s="7" t="s">
        <v>37</v>
      </c>
      <c r="D1133" s="7">
        <v>12</v>
      </c>
      <c r="E1133" s="7">
        <v>2</v>
      </c>
      <c r="F1133" s="7">
        <v>9315.41</v>
      </c>
      <c r="G1133" s="7" t="s">
        <v>11</v>
      </c>
      <c r="H1133" s="7" t="s">
        <v>16</v>
      </c>
      <c r="I1133" s="7" t="s">
        <v>247</v>
      </c>
    </row>
    <row r="1134" spans="1:9" x14ac:dyDescent="0.25">
      <c r="A1134" s="7" t="s">
        <v>1165</v>
      </c>
      <c r="B1134" s="7">
        <v>1988</v>
      </c>
      <c r="C1134" s="7" t="s">
        <v>10</v>
      </c>
      <c r="D1134" s="7">
        <v>9</v>
      </c>
      <c r="E1134" s="7">
        <v>3</v>
      </c>
      <c r="F1134" s="7">
        <v>9320.26</v>
      </c>
      <c r="G1134" s="7" t="s">
        <v>11</v>
      </c>
      <c r="H1134" s="7" t="s">
        <v>16</v>
      </c>
      <c r="I1134" s="7" t="s">
        <v>23</v>
      </c>
    </row>
    <row r="1135" spans="1:9" x14ac:dyDescent="0.25">
      <c r="A1135" s="7" t="s">
        <v>1166</v>
      </c>
      <c r="B1135" s="7">
        <v>1996</v>
      </c>
      <c r="C1135" s="7" t="s">
        <v>37</v>
      </c>
      <c r="D1135" s="7">
        <v>12</v>
      </c>
      <c r="E1135" s="7">
        <v>0</v>
      </c>
      <c r="F1135" s="7">
        <v>9338.61</v>
      </c>
      <c r="G1135" s="7" t="s">
        <v>11</v>
      </c>
      <c r="H1135" s="7" t="s">
        <v>16</v>
      </c>
      <c r="I1135" s="7" t="s">
        <v>535</v>
      </c>
    </row>
    <row r="1136" spans="1:9" x14ac:dyDescent="0.25">
      <c r="A1136" s="7" t="s">
        <v>1167</v>
      </c>
      <c r="B1136" s="7">
        <v>1988</v>
      </c>
      <c r="C1136" s="7" t="s">
        <v>10</v>
      </c>
      <c r="D1136" s="7">
        <v>1</v>
      </c>
      <c r="E1136" s="7">
        <v>3</v>
      </c>
      <c r="F1136" s="7">
        <v>9344.2000000000007</v>
      </c>
      <c r="G1136" s="7" t="s">
        <v>11</v>
      </c>
      <c r="H1136" s="7" t="s">
        <v>16</v>
      </c>
      <c r="I1136" s="7" t="s">
        <v>300</v>
      </c>
    </row>
    <row r="1137" spans="1:9" x14ac:dyDescent="0.25">
      <c r="A1137" s="7" t="s">
        <v>1168</v>
      </c>
      <c r="B1137" s="7">
        <v>1971</v>
      </c>
      <c r="C1137" s="7" t="s">
        <v>37</v>
      </c>
      <c r="D1137" s="7">
        <v>8</v>
      </c>
      <c r="E1137" s="7">
        <v>0</v>
      </c>
      <c r="F1137" s="7">
        <v>9361.33</v>
      </c>
      <c r="G1137" s="7" t="s">
        <v>12</v>
      </c>
      <c r="H1137" s="7" t="s">
        <v>16</v>
      </c>
      <c r="I1137" s="7" t="s">
        <v>168</v>
      </c>
    </row>
    <row r="1138" spans="1:9" x14ac:dyDescent="0.25">
      <c r="A1138" s="7" t="s">
        <v>1169</v>
      </c>
      <c r="B1138" s="7">
        <v>1969</v>
      </c>
      <c r="C1138" s="7" t="s">
        <v>15</v>
      </c>
      <c r="D1138" s="7">
        <v>24</v>
      </c>
      <c r="E1138" s="7">
        <v>0</v>
      </c>
      <c r="F1138" s="7">
        <v>9377.4500000000007</v>
      </c>
      <c r="G1138" s="7" t="s">
        <v>11</v>
      </c>
      <c r="H1138" s="7" t="s">
        <v>12</v>
      </c>
      <c r="I1138" s="7" t="s">
        <v>13</v>
      </c>
    </row>
    <row r="1139" spans="1:9" x14ac:dyDescent="0.25">
      <c r="A1139" s="7" t="s">
        <v>1170</v>
      </c>
      <c r="B1139" s="7">
        <v>1971</v>
      </c>
      <c r="C1139" s="7" t="s">
        <v>15</v>
      </c>
      <c r="D1139" s="7">
        <v>26</v>
      </c>
      <c r="E1139" s="7">
        <v>1</v>
      </c>
      <c r="F1139" s="7">
        <v>9377.9</v>
      </c>
      <c r="G1139" s="7" t="s">
        <v>11</v>
      </c>
      <c r="H1139" s="7" t="s">
        <v>16</v>
      </c>
      <c r="I1139" s="7" t="s">
        <v>13</v>
      </c>
    </row>
    <row r="1140" spans="1:9" x14ac:dyDescent="0.25">
      <c r="A1140" s="7" t="s">
        <v>1171</v>
      </c>
      <c r="B1140" s="7">
        <v>1975</v>
      </c>
      <c r="C1140" s="7" t="s">
        <v>30</v>
      </c>
      <c r="D1140" s="7">
        <v>2</v>
      </c>
      <c r="E1140" s="7">
        <v>1</v>
      </c>
      <c r="F1140" s="7">
        <v>9380.75</v>
      </c>
      <c r="G1140" s="7" t="s">
        <v>11</v>
      </c>
      <c r="H1140" s="7" t="s">
        <v>11</v>
      </c>
      <c r="I1140" s="7" t="s">
        <v>247</v>
      </c>
    </row>
    <row r="1141" spans="1:9" x14ac:dyDescent="0.25">
      <c r="A1141" s="7" t="s">
        <v>1172</v>
      </c>
      <c r="B1141" s="7">
        <v>1971</v>
      </c>
      <c r="C1141" s="7" t="s">
        <v>30</v>
      </c>
      <c r="D1141" s="7">
        <v>29</v>
      </c>
      <c r="E1141" s="7">
        <v>1</v>
      </c>
      <c r="F1141" s="7">
        <v>9386.16</v>
      </c>
      <c r="G1141" s="7" t="s">
        <v>12</v>
      </c>
      <c r="H1141" s="7" t="s">
        <v>11</v>
      </c>
      <c r="I1141" s="7" t="s">
        <v>13</v>
      </c>
    </row>
    <row r="1142" spans="1:9" x14ac:dyDescent="0.25">
      <c r="A1142" s="7" t="s">
        <v>1173</v>
      </c>
      <c r="B1142" s="7">
        <v>1971</v>
      </c>
      <c r="C1142" s="7" t="s">
        <v>37</v>
      </c>
      <c r="D1142" s="7">
        <v>20</v>
      </c>
      <c r="E1142" s="7">
        <v>1</v>
      </c>
      <c r="F1142" s="7">
        <v>9391.35</v>
      </c>
      <c r="G1142" s="7" t="s">
        <v>12</v>
      </c>
      <c r="H1142" s="7" t="s">
        <v>12</v>
      </c>
      <c r="I1142" s="7" t="s">
        <v>42</v>
      </c>
    </row>
    <row r="1143" spans="1:9" x14ac:dyDescent="0.25">
      <c r="A1143" s="7" t="s">
        <v>1174</v>
      </c>
      <c r="B1143" s="7">
        <v>1976</v>
      </c>
      <c r="C1143" s="7" t="s">
        <v>37</v>
      </c>
      <c r="D1143" s="7">
        <v>17</v>
      </c>
      <c r="E1143" s="7">
        <v>2</v>
      </c>
      <c r="F1143" s="7">
        <v>9411.01</v>
      </c>
      <c r="G1143" s="7" t="s">
        <v>11</v>
      </c>
      <c r="H1143" s="7" t="s">
        <v>12</v>
      </c>
      <c r="I1143" s="7" t="s">
        <v>247</v>
      </c>
    </row>
    <row r="1144" spans="1:9" x14ac:dyDescent="0.25">
      <c r="A1144" s="7" t="s">
        <v>1175</v>
      </c>
      <c r="B1144" s="7">
        <v>1976</v>
      </c>
      <c r="C1144" s="7" t="s">
        <v>37</v>
      </c>
      <c r="D1144" s="7">
        <v>30</v>
      </c>
      <c r="E1144" s="7">
        <v>3</v>
      </c>
      <c r="F1144" s="7">
        <v>9414.92</v>
      </c>
      <c r="G1144" s="7" t="s">
        <v>11</v>
      </c>
      <c r="H1144" s="7" t="s">
        <v>11</v>
      </c>
      <c r="I1144" s="7" t="s">
        <v>42</v>
      </c>
    </row>
    <row r="1145" spans="1:9" x14ac:dyDescent="0.25">
      <c r="A1145" s="7" t="s">
        <v>1176</v>
      </c>
      <c r="B1145" s="7">
        <v>1976</v>
      </c>
      <c r="C1145" s="7" t="s">
        <v>15</v>
      </c>
      <c r="D1145" s="7">
        <v>3</v>
      </c>
      <c r="E1145" s="7">
        <v>2</v>
      </c>
      <c r="F1145" s="7">
        <v>9432.93</v>
      </c>
      <c r="G1145" s="7" t="s">
        <v>11</v>
      </c>
      <c r="H1145" s="7" t="s">
        <v>16</v>
      </c>
      <c r="I1145" s="7" t="s">
        <v>247</v>
      </c>
    </row>
    <row r="1146" spans="1:9" x14ac:dyDescent="0.25">
      <c r="A1146" s="7" t="s">
        <v>1177</v>
      </c>
      <c r="B1146" s="7">
        <v>1974</v>
      </c>
      <c r="C1146" s="7" t="s">
        <v>15</v>
      </c>
      <c r="D1146" s="7">
        <v>27</v>
      </c>
      <c r="E1146" s="7">
        <v>1</v>
      </c>
      <c r="F1146" s="7">
        <v>9447.25</v>
      </c>
      <c r="G1146" s="7" t="s">
        <v>11</v>
      </c>
      <c r="H1146" s="7" t="s">
        <v>16</v>
      </c>
      <c r="I1146" s="7" t="s">
        <v>247</v>
      </c>
    </row>
    <row r="1147" spans="1:9" x14ac:dyDescent="0.25">
      <c r="A1147" s="7" t="s">
        <v>1178</v>
      </c>
      <c r="B1147" s="7">
        <v>1974</v>
      </c>
      <c r="C1147" s="7" t="s">
        <v>18</v>
      </c>
      <c r="D1147" s="7">
        <v>8</v>
      </c>
      <c r="E1147" s="7">
        <v>1</v>
      </c>
      <c r="F1147" s="7">
        <v>9447.3799999999992</v>
      </c>
      <c r="G1147" s="7" t="s">
        <v>11</v>
      </c>
      <c r="H1147" s="7" t="s">
        <v>12</v>
      </c>
      <c r="I1147" s="7" t="s">
        <v>247</v>
      </c>
    </row>
    <row r="1148" spans="1:9" x14ac:dyDescent="0.25">
      <c r="A1148" s="7" t="s">
        <v>1179</v>
      </c>
      <c r="B1148" s="7">
        <v>1987</v>
      </c>
      <c r="C1148" s="7" t="s">
        <v>15</v>
      </c>
      <c r="D1148" s="7">
        <v>14</v>
      </c>
      <c r="E1148" s="7">
        <v>3</v>
      </c>
      <c r="F1148" s="7">
        <v>9448.42</v>
      </c>
      <c r="G1148" s="7" t="s">
        <v>11</v>
      </c>
      <c r="H1148" s="7" t="s">
        <v>12</v>
      </c>
      <c r="I1148" s="7" t="s">
        <v>300</v>
      </c>
    </row>
    <row r="1149" spans="1:9" x14ac:dyDescent="0.25">
      <c r="A1149" s="7" t="s">
        <v>1180</v>
      </c>
      <c r="B1149" s="7">
        <v>1979</v>
      </c>
      <c r="C1149" s="7" t="s">
        <v>10</v>
      </c>
      <c r="D1149" s="7">
        <v>17</v>
      </c>
      <c r="E1149" s="7">
        <v>2</v>
      </c>
      <c r="F1149" s="7">
        <v>9453.92</v>
      </c>
      <c r="G1149" s="7" t="s">
        <v>11</v>
      </c>
      <c r="H1149" s="7" t="s">
        <v>11</v>
      </c>
      <c r="I1149" s="7" t="s">
        <v>300</v>
      </c>
    </row>
    <row r="1150" spans="1:9" x14ac:dyDescent="0.25">
      <c r="A1150" s="7" t="s">
        <v>1181</v>
      </c>
      <c r="B1150" s="7">
        <v>1969</v>
      </c>
      <c r="C1150" s="7" t="s">
        <v>18</v>
      </c>
      <c r="D1150" s="7">
        <v>4</v>
      </c>
      <c r="E1150" s="7">
        <v>0</v>
      </c>
      <c r="F1150" s="7">
        <v>9487.64</v>
      </c>
      <c r="G1150" s="7" t="s">
        <v>11</v>
      </c>
      <c r="H1150" s="7" t="s">
        <v>11</v>
      </c>
      <c r="I1150" s="7" t="s">
        <v>13</v>
      </c>
    </row>
    <row r="1151" spans="1:9" x14ac:dyDescent="0.25">
      <c r="A1151" s="7" t="s">
        <v>1182</v>
      </c>
      <c r="B1151" s="7">
        <v>1976</v>
      </c>
      <c r="C1151" s="7" t="s">
        <v>15</v>
      </c>
      <c r="D1151" s="7">
        <v>28</v>
      </c>
      <c r="E1151" s="7">
        <v>3</v>
      </c>
      <c r="F1151" s="7">
        <v>9500.57</v>
      </c>
      <c r="G1151" s="7" t="s">
        <v>11</v>
      </c>
      <c r="H1151" s="7" t="s">
        <v>12</v>
      </c>
      <c r="I1151" s="7" t="s">
        <v>356</v>
      </c>
    </row>
    <row r="1152" spans="1:9" x14ac:dyDescent="0.25">
      <c r="A1152" s="7" t="s">
        <v>1183</v>
      </c>
      <c r="B1152" s="7">
        <v>1969</v>
      </c>
      <c r="C1152" s="7" t="s">
        <v>35</v>
      </c>
      <c r="D1152" s="7">
        <v>24</v>
      </c>
      <c r="E1152" s="7">
        <v>0</v>
      </c>
      <c r="F1152" s="7">
        <v>9504.31</v>
      </c>
      <c r="G1152" s="7" t="s">
        <v>12</v>
      </c>
      <c r="H1152" s="7" t="s">
        <v>11</v>
      </c>
      <c r="I1152" s="7" t="s">
        <v>13</v>
      </c>
    </row>
    <row r="1153" spans="1:9" x14ac:dyDescent="0.25">
      <c r="A1153" s="7" t="s">
        <v>1184</v>
      </c>
      <c r="B1153" s="7">
        <v>1992</v>
      </c>
      <c r="C1153" s="7" t="s">
        <v>35</v>
      </c>
      <c r="D1153" s="7">
        <v>22</v>
      </c>
      <c r="E1153" s="7">
        <v>0</v>
      </c>
      <c r="F1153" s="7">
        <v>9507.68</v>
      </c>
      <c r="G1153" s="7" t="s">
        <v>11</v>
      </c>
      <c r="H1153" s="7" t="s">
        <v>16</v>
      </c>
      <c r="I1153" s="7" t="s">
        <v>23</v>
      </c>
    </row>
    <row r="1154" spans="1:9" x14ac:dyDescent="0.25">
      <c r="A1154" s="7" t="s">
        <v>1185</v>
      </c>
      <c r="B1154" s="7">
        <v>1971</v>
      </c>
      <c r="C1154" s="7" t="s">
        <v>15</v>
      </c>
      <c r="D1154" s="7">
        <v>29</v>
      </c>
      <c r="E1154" s="7">
        <v>0</v>
      </c>
      <c r="F1154" s="7">
        <v>9528.9</v>
      </c>
      <c r="G1154" s="7" t="s">
        <v>11</v>
      </c>
      <c r="H1154" s="7" t="s">
        <v>11</v>
      </c>
      <c r="I1154" s="7" t="s">
        <v>42</v>
      </c>
    </row>
    <row r="1155" spans="1:9" x14ac:dyDescent="0.25">
      <c r="A1155" s="7" t="s">
        <v>1186</v>
      </c>
      <c r="B1155" s="7">
        <v>1973</v>
      </c>
      <c r="C1155" s="7" t="s">
        <v>30</v>
      </c>
      <c r="D1155" s="7">
        <v>21</v>
      </c>
      <c r="E1155" s="7">
        <v>0</v>
      </c>
      <c r="F1155" s="7">
        <v>9538.65</v>
      </c>
      <c r="G1155" s="7" t="s">
        <v>11</v>
      </c>
      <c r="H1155" s="7" t="s">
        <v>12</v>
      </c>
      <c r="I1155" s="7" t="s">
        <v>300</v>
      </c>
    </row>
    <row r="1156" spans="1:9" x14ac:dyDescent="0.25">
      <c r="A1156" s="7" t="s">
        <v>1187</v>
      </c>
      <c r="B1156" s="7">
        <v>1975</v>
      </c>
      <c r="C1156" s="7" t="s">
        <v>10</v>
      </c>
      <c r="D1156" s="7">
        <v>28</v>
      </c>
      <c r="E1156" s="7">
        <v>1</v>
      </c>
      <c r="F1156" s="7">
        <v>9540.17</v>
      </c>
      <c r="G1156" s="7" t="s">
        <v>11</v>
      </c>
      <c r="H1156" s="7" t="s">
        <v>11</v>
      </c>
      <c r="I1156" s="7" t="s">
        <v>247</v>
      </c>
    </row>
    <row r="1157" spans="1:9" x14ac:dyDescent="0.25">
      <c r="A1157" s="7" t="s">
        <v>1188</v>
      </c>
      <c r="B1157" s="7">
        <v>1972</v>
      </c>
      <c r="C1157" s="7" t="s">
        <v>20</v>
      </c>
      <c r="D1157" s="7">
        <v>22</v>
      </c>
      <c r="E1157" s="7">
        <v>0</v>
      </c>
      <c r="F1157" s="7">
        <v>9541.7000000000007</v>
      </c>
      <c r="G1157" s="7" t="s">
        <v>11</v>
      </c>
      <c r="H1157" s="7" t="s">
        <v>16</v>
      </c>
      <c r="I1157" s="7" t="s">
        <v>247</v>
      </c>
    </row>
    <row r="1158" spans="1:9" x14ac:dyDescent="0.25">
      <c r="A1158" s="7" t="s">
        <v>1189</v>
      </c>
      <c r="B1158" s="7">
        <v>1972</v>
      </c>
      <c r="C1158" s="7" t="s">
        <v>20</v>
      </c>
      <c r="D1158" s="7">
        <v>22</v>
      </c>
      <c r="E1158" s="7">
        <v>1</v>
      </c>
      <c r="F1158" s="7">
        <v>9549.57</v>
      </c>
      <c r="G1158" s="7" t="s">
        <v>11</v>
      </c>
      <c r="H1158" s="7" t="s">
        <v>16</v>
      </c>
      <c r="I1158" s="7" t="s">
        <v>13</v>
      </c>
    </row>
    <row r="1159" spans="1:9" x14ac:dyDescent="0.25">
      <c r="A1159" s="7" t="s">
        <v>1190</v>
      </c>
      <c r="B1159" s="7">
        <v>1974</v>
      </c>
      <c r="C1159" s="7" t="s">
        <v>35</v>
      </c>
      <c r="D1159" s="7">
        <v>14</v>
      </c>
      <c r="E1159" s="7">
        <v>3</v>
      </c>
      <c r="F1159" s="7">
        <v>9563.0300000000007</v>
      </c>
      <c r="G1159" s="7" t="s">
        <v>12</v>
      </c>
      <c r="H1159" s="7" t="s">
        <v>16</v>
      </c>
      <c r="I1159" s="7" t="s">
        <v>42</v>
      </c>
    </row>
    <row r="1160" spans="1:9" x14ac:dyDescent="0.25">
      <c r="A1160" s="7" t="s">
        <v>1191</v>
      </c>
      <c r="B1160" s="7">
        <v>1973</v>
      </c>
      <c r="C1160" s="7" t="s">
        <v>30</v>
      </c>
      <c r="D1160" s="7">
        <v>1</v>
      </c>
      <c r="E1160" s="7">
        <v>1</v>
      </c>
      <c r="F1160" s="7">
        <v>9566.99</v>
      </c>
      <c r="G1160" s="7" t="s">
        <v>11</v>
      </c>
      <c r="H1160" s="7" t="s">
        <v>16</v>
      </c>
      <c r="I1160" s="7" t="s">
        <v>23</v>
      </c>
    </row>
    <row r="1161" spans="1:9" x14ac:dyDescent="0.25">
      <c r="A1161" s="7" t="s">
        <v>1192</v>
      </c>
      <c r="B1161" s="7">
        <v>1966</v>
      </c>
      <c r="C1161" s="7" t="s">
        <v>30</v>
      </c>
      <c r="D1161" s="7">
        <v>4</v>
      </c>
      <c r="E1161" s="7">
        <v>0</v>
      </c>
      <c r="F1161" s="7">
        <v>9582.5400000000009</v>
      </c>
      <c r="G1161" s="7" t="s">
        <v>12</v>
      </c>
      <c r="H1161" s="7" t="s">
        <v>11</v>
      </c>
      <c r="I1161" s="7" t="s">
        <v>13</v>
      </c>
    </row>
    <row r="1162" spans="1:9" x14ac:dyDescent="0.25">
      <c r="A1162" s="7" t="s">
        <v>1193</v>
      </c>
      <c r="B1162" s="7">
        <v>1973</v>
      </c>
      <c r="C1162" s="7" t="s">
        <v>15</v>
      </c>
      <c r="D1162" s="7">
        <v>28</v>
      </c>
      <c r="E1162" s="7">
        <v>1</v>
      </c>
      <c r="F1162" s="7">
        <v>9583.89</v>
      </c>
      <c r="G1162" s="7" t="s">
        <v>11</v>
      </c>
      <c r="H1162" s="7" t="s">
        <v>12</v>
      </c>
      <c r="I1162" s="7" t="s">
        <v>23</v>
      </c>
    </row>
    <row r="1163" spans="1:9" x14ac:dyDescent="0.25">
      <c r="A1163" s="7" t="s">
        <v>1194</v>
      </c>
      <c r="B1163" s="7">
        <v>1981</v>
      </c>
      <c r="C1163" s="7" t="s">
        <v>37</v>
      </c>
      <c r="D1163" s="7">
        <v>18</v>
      </c>
      <c r="E1163" s="7">
        <v>1</v>
      </c>
      <c r="F1163" s="7">
        <v>9584.0400000000009</v>
      </c>
      <c r="G1163" s="7" t="s">
        <v>11</v>
      </c>
      <c r="H1163" s="7" t="s">
        <v>16</v>
      </c>
      <c r="I1163" s="7" t="s">
        <v>300</v>
      </c>
    </row>
    <row r="1164" spans="1:9" x14ac:dyDescent="0.25">
      <c r="A1164" s="7" t="s">
        <v>1195</v>
      </c>
      <c r="B1164" s="7">
        <v>1964</v>
      </c>
      <c r="C1164" s="7" t="s">
        <v>30</v>
      </c>
      <c r="D1164" s="7">
        <v>15</v>
      </c>
      <c r="E1164" s="7">
        <v>0</v>
      </c>
      <c r="F1164" s="7">
        <v>9597.6299999999992</v>
      </c>
      <c r="G1164" s="7" t="s">
        <v>12</v>
      </c>
      <c r="H1164" s="7" t="s">
        <v>12</v>
      </c>
      <c r="I1164" s="7" t="s">
        <v>13</v>
      </c>
    </row>
    <row r="1165" spans="1:9" x14ac:dyDescent="0.25">
      <c r="A1165" s="7" t="s">
        <v>1196</v>
      </c>
      <c r="B1165" s="7">
        <v>1972</v>
      </c>
      <c r="C1165" s="7" t="s">
        <v>30</v>
      </c>
      <c r="D1165" s="7">
        <v>27</v>
      </c>
      <c r="E1165" s="7">
        <v>1</v>
      </c>
      <c r="F1165" s="7">
        <v>9617.66</v>
      </c>
      <c r="G1165" s="7" t="s">
        <v>12</v>
      </c>
      <c r="H1165" s="7" t="s">
        <v>12</v>
      </c>
      <c r="I1165" s="7" t="s">
        <v>168</v>
      </c>
    </row>
    <row r="1166" spans="1:9" x14ac:dyDescent="0.25">
      <c r="A1166" s="7" t="s">
        <v>1197</v>
      </c>
      <c r="B1166" s="7">
        <v>1982</v>
      </c>
      <c r="C1166" s="7" t="s">
        <v>35</v>
      </c>
      <c r="D1166" s="7">
        <v>29</v>
      </c>
      <c r="E1166" s="7">
        <v>3</v>
      </c>
      <c r="F1166" s="7">
        <v>9619.18</v>
      </c>
      <c r="G1166" s="7" t="s">
        <v>11</v>
      </c>
      <c r="H1166" s="7" t="s">
        <v>16</v>
      </c>
      <c r="I1166" s="7" t="s">
        <v>200</v>
      </c>
    </row>
    <row r="1167" spans="1:9" x14ac:dyDescent="0.25">
      <c r="A1167" s="7" t="s">
        <v>1198</v>
      </c>
      <c r="B1167" s="7">
        <v>1975</v>
      </c>
      <c r="C1167" s="7" t="s">
        <v>37</v>
      </c>
      <c r="D1167" s="7">
        <v>29</v>
      </c>
      <c r="E1167" s="7">
        <v>3</v>
      </c>
      <c r="F1167" s="7">
        <v>9620.33</v>
      </c>
      <c r="G1167" s="7" t="s">
        <v>12</v>
      </c>
      <c r="H1167" s="7" t="s">
        <v>12</v>
      </c>
      <c r="I1167" s="7" t="s">
        <v>23</v>
      </c>
    </row>
    <row r="1168" spans="1:9" x14ac:dyDescent="0.25">
      <c r="A1168" s="7" t="s">
        <v>1199</v>
      </c>
      <c r="B1168" s="7">
        <v>1970</v>
      </c>
      <c r="C1168" s="7" t="s">
        <v>30</v>
      </c>
      <c r="D1168" s="7">
        <v>16</v>
      </c>
      <c r="E1168" s="7">
        <v>0</v>
      </c>
      <c r="F1168" s="7">
        <v>9625.92</v>
      </c>
      <c r="G1168" s="7" t="s">
        <v>11</v>
      </c>
      <c r="H1168" s="7" t="s">
        <v>12</v>
      </c>
      <c r="I1168" s="7" t="s">
        <v>42</v>
      </c>
    </row>
    <row r="1169" spans="1:9" x14ac:dyDescent="0.25">
      <c r="A1169" s="7" t="s">
        <v>1200</v>
      </c>
      <c r="B1169" s="7">
        <v>1998</v>
      </c>
      <c r="C1169" s="7" t="s">
        <v>18</v>
      </c>
      <c r="D1169" s="7">
        <v>23</v>
      </c>
      <c r="E1169" s="7">
        <v>0</v>
      </c>
      <c r="F1169" s="7">
        <v>9628.7900000000009</v>
      </c>
      <c r="G1169" s="7" t="s">
        <v>11</v>
      </c>
      <c r="H1169" s="7" t="s">
        <v>11</v>
      </c>
      <c r="I1169" s="7" t="s">
        <v>535</v>
      </c>
    </row>
    <row r="1170" spans="1:9" x14ac:dyDescent="0.25">
      <c r="A1170" s="7" t="s">
        <v>1201</v>
      </c>
      <c r="B1170" s="7">
        <v>1979</v>
      </c>
      <c r="C1170" s="7" t="s">
        <v>30</v>
      </c>
      <c r="D1170" s="7">
        <v>19</v>
      </c>
      <c r="E1170" s="7">
        <v>2</v>
      </c>
      <c r="F1170" s="7">
        <v>9630.2999999999993</v>
      </c>
      <c r="G1170" s="7" t="s">
        <v>11</v>
      </c>
      <c r="H1170" s="7" t="s">
        <v>11</v>
      </c>
      <c r="I1170" s="7" t="s">
        <v>300</v>
      </c>
    </row>
    <row r="1171" spans="1:9" x14ac:dyDescent="0.25">
      <c r="A1171" s="7" t="s">
        <v>1202</v>
      </c>
      <c r="B1171" s="7">
        <v>1972</v>
      </c>
      <c r="C1171" s="7" t="s">
        <v>37</v>
      </c>
      <c r="D1171" s="7">
        <v>23</v>
      </c>
      <c r="E1171" s="7">
        <v>2</v>
      </c>
      <c r="F1171" s="7">
        <v>9630.4</v>
      </c>
      <c r="G1171" s="7" t="s">
        <v>11</v>
      </c>
      <c r="H1171" s="7" t="s">
        <v>11</v>
      </c>
      <c r="I1171" s="7" t="s">
        <v>42</v>
      </c>
    </row>
    <row r="1172" spans="1:9" x14ac:dyDescent="0.25">
      <c r="A1172" s="7" t="s">
        <v>1203</v>
      </c>
      <c r="B1172" s="7">
        <v>1968</v>
      </c>
      <c r="C1172" s="7" t="s">
        <v>18</v>
      </c>
      <c r="D1172" s="7">
        <v>22</v>
      </c>
      <c r="E1172" s="7">
        <v>0</v>
      </c>
      <c r="F1172" s="7">
        <v>9630.91</v>
      </c>
      <c r="G1172" s="7" t="s">
        <v>12</v>
      </c>
      <c r="H1172" s="7" t="s">
        <v>11</v>
      </c>
      <c r="I1172" s="7" t="s">
        <v>13</v>
      </c>
    </row>
    <row r="1173" spans="1:9" x14ac:dyDescent="0.25">
      <c r="A1173" s="7" t="s">
        <v>1204</v>
      </c>
      <c r="B1173" s="7">
        <v>1970</v>
      </c>
      <c r="C1173" s="7" t="s">
        <v>20</v>
      </c>
      <c r="D1173" s="7">
        <v>30</v>
      </c>
      <c r="E1173" s="7">
        <v>0</v>
      </c>
      <c r="F1173" s="7">
        <v>9634.5400000000009</v>
      </c>
      <c r="G1173" s="7" t="s">
        <v>11</v>
      </c>
      <c r="H1173" s="7" t="s">
        <v>11</v>
      </c>
      <c r="I1173" s="7" t="s">
        <v>42</v>
      </c>
    </row>
    <row r="1174" spans="1:9" x14ac:dyDescent="0.25">
      <c r="A1174" s="7" t="s">
        <v>1205</v>
      </c>
      <c r="B1174" s="7">
        <v>1971</v>
      </c>
      <c r="C1174" s="7" t="s">
        <v>10</v>
      </c>
      <c r="D1174" s="7">
        <v>19</v>
      </c>
      <c r="E1174" s="7">
        <v>0</v>
      </c>
      <c r="F1174" s="7">
        <v>9644.25</v>
      </c>
      <c r="G1174" s="7" t="s">
        <v>11</v>
      </c>
      <c r="H1174" s="7" t="s">
        <v>16</v>
      </c>
      <c r="I1174" s="7" t="s">
        <v>23</v>
      </c>
    </row>
    <row r="1175" spans="1:9" x14ac:dyDescent="0.25">
      <c r="A1175" s="7" t="s">
        <v>1206</v>
      </c>
      <c r="B1175" s="7">
        <v>1974</v>
      </c>
      <c r="C1175" s="7" t="s">
        <v>10</v>
      </c>
      <c r="D1175" s="7">
        <v>8</v>
      </c>
      <c r="E1175" s="7">
        <v>0</v>
      </c>
      <c r="F1175" s="7">
        <v>9653.81</v>
      </c>
      <c r="G1175" s="7" t="s">
        <v>11</v>
      </c>
      <c r="H1175" s="7" t="s">
        <v>11</v>
      </c>
      <c r="I1175" s="7" t="s">
        <v>42</v>
      </c>
    </row>
    <row r="1176" spans="1:9" x14ac:dyDescent="0.25">
      <c r="A1176" s="7" t="s">
        <v>1207</v>
      </c>
      <c r="B1176" s="7">
        <v>1981</v>
      </c>
      <c r="C1176" s="7" t="s">
        <v>35</v>
      </c>
      <c r="D1176" s="7">
        <v>8</v>
      </c>
      <c r="E1176" s="7">
        <v>1</v>
      </c>
      <c r="F1176" s="7">
        <v>9664.34</v>
      </c>
      <c r="G1176" s="7" t="s">
        <v>11</v>
      </c>
      <c r="H1176" s="7" t="s">
        <v>12</v>
      </c>
      <c r="I1176" s="7" t="s">
        <v>42</v>
      </c>
    </row>
    <row r="1177" spans="1:9" x14ac:dyDescent="0.25">
      <c r="A1177" s="7" t="s">
        <v>1208</v>
      </c>
      <c r="B1177" s="7">
        <v>1966</v>
      </c>
      <c r="C1177" s="7" t="s">
        <v>20</v>
      </c>
      <c r="D1177" s="7">
        <v>16</v>
      </c>
      <c r="E1177" s="7">
        <v>0</v>
      </c>
      <c r="F1177" s="7">
        <v>9684.2900000000009</v>
      </c>
      <c r="G1177" s="7" t="s">
        <v>12</v>
      </c>
      <c r="H1177" s="7" t="s">
        <v>11</v>
      </c>
      <c r="I1177" s="7" t="s">
        <v>13</v>
      </c>
    </row>
    <row r="1178" spans="1:9" x14ac:dyDescent="0.25">
      <c r="A1178" s="7" t="s">
        <v>1209</v>
      </c>
      <c r="B1178" s="7">
        <v>1964</v>
      </c>
      <c r="C1178" s="7" t="s">
        <v>15</v>
      </c>
      <c r="D1178" s="7">
        <v>7</v>
      </c>
      <c r="E1178" s="7">
        <v>0</v>
      </c>
      <c r="F1178" s="7">
        <v>9698.42</v>
      </c>
      <c r="G1178" s="7" t="s">
        <v>12</v>
      </c>
      <c r="H1178" s="7" t="s">
        <v>12</v>
      </c>
      <c r="I1178" s="7" t="s">
        <v>13</v>
      </c>
    </row>
    <row r="1179" spans="1:9" x14ac:dyDescent="0.25">
      <c r="A1179" s="7" t="s">
        <v>1210</v>
      </c>
      <c r="B1179" s="7">
        <v>1977</v>
      </c>
      <c r="C1179" s="7" t="s">
        <v>20</v>
      </c>
      <c r="D1179" s="7">
        <v>19</v>
      </c>
      <c r="E1179" s="7">
        <v>3</v>
      </c>
      <c r="F1179" s="7">
        <v>9704.67</v>
      </c>
      <c r="G1179" s="7" t="s">
        <v>11</v>
      </c>
      <c r="H1179" s="7" t="s">
        <v>12</v>
      </c>
      <c r="I1179" s="7" t="s">
        <v>247</v>
      </c>
    </row>
    <row r="1180" spans="1:9" x14ac:dyDescent="0.25">
      <c r="A1180" s="7" t="s">
        <v>1211</v>
      </c>
      <c r="B1180" s="7">
        <v>1972</v>
      </c>
      <c r="C1180" s="7" t="s">
        <v>10</v>
      </c>
      <c r="D1180" s="7">
        <v>10</v>
      </c>
      <c r="E1180" s="7">
        <v>0</v>
      </c>
      <c r="F1180" s="7">
        <v>9710.7099999999991</v>
      </c>
      <c r="G1180" s="7" t="s">
        <v>11</v>
      </c>
      <c r="H1180" s="7" t="s">
        <v>16</v>
      </c>
      <c r="I1180" s="7" t="s">
        <v>300</v>
      </c>
    </row>
    <row r="1181" spans="1:9" x14ac:dyDescent="0.25">
      <c r="A1181" s="7" t="s">
        <v>1212</v>
      </c>
      <c r="B1181" s="7">
        <v>1975</v>
      </c>
      <c r="C1181" s="7" t="s">
        <v>18</v>
      </c>
      <c r="D1181" s="7">
        <v>27</v>
      </c>
      <c r="E1181" s="7">
        <v>2</v>
      </c>
      <c r="F1181" s="7">
        <v>9715.84</v>
      </c>
      <c r="G1181" s="7" t="s">
        <v>11</v>
      </c>
      <c r="H1181" s="7" t="s">
        <v>16</v>
      </c>
      <c r="I1181" s="7" t="s">
        <v>247</v>
      </c>
    </row>
    <row r="1182" spans="1:9" x14ac:dyDescent="0.25">
      <c r="A1182" s="7" t="s">
        <v>1213</v>
      </c>
      <c r="B1182" s="7">
        <v>1970</v>
      </c>
      <c r="C1182" s="7" t="s">
        <v>20</v>
      </c>
      <c r="D1182" s="7">
        <v>12</v>
      </c>
      <c r="E1182" s="7">
        <v>0</v>
      </c>
      <c r="F1182" s="7">
        <v>9722.77</v>
      </c>
      <c r="G1182" s="7" t="s">
        <v>12</v>
      </c>
      <c r="H1182" s="7" t="s">
        <v>16</v>
      </c>
      <c r="I1182" s="7" t="s">
        <v>168</v>
      </c>
    </row>
    <row r="1183" spans="1:9" x14ac:dyDescent="0.25">
      <c r="A1183" s="7" t="s">
        <v>1214</v>
      </c>
      <c r="B1183" s="7">
        <v>1970</v>
      </c>
      <c r="C1183" s="7" t="s">
        <v>35</v>
      </c>
      <c r="D1183" s="7">
        <v>18</v>
      </c>
      <c r="E1183" s="7">
        <v>1</v>
      </c>
      <c r="F1183" s="7">
        <v>9724.5300000000007</v>
      </c>
      <c r="G1183" s="7" t="s">
        <v>12</v>
      </c>
      <c r="H1183" s="7" t="s">
        <v>16</v>
      </c>
      <c r="I1183" s="7" t="s">
        <v>42</v>
      </c>
    </row>
    <row r="1184" spans="1:9" x14ac:dyDescent="0.25">
      <c r="A1184" s="7" t="s">
        <v>1215</v>
      </c>
      <c r="B1184" s="7">
        <v>1970</v>
      </c>
      <c r="C1184" s="7" t="s">
        <v>10</v>
      </c>
      <c r="D1184" s="7">
        <v>4</v>
      </c>
      <c r="E1184" s="7">
        <v>1</v>
      </c>
      <c r="F1184" s="7">
        <v>9748.91</v>
      </c>
      <c r="G1184" s="7" t="s">
        <v>11</v>
      </c>
      <c r="H1184" s="7" t="s">
        <v>16</v>
      </c>
      <c r="I1184" s="7" t="s">
        <v>13</v>
      </c>
    </row>
    <row r="1185" spans="1:9" x14ac:dyDescent="0.25">
      <c r="A1185" s="7" t="s">
        <v>1216</v>
      </c>
      <c r="B1185" s="7">
        <v>2001</v>
      </c>
      <c r="C1185" s="7" t="s">
        <v>10</v>
      </c>
      <c r="D1185" s="7">
        <v>14</v>
      </c>
      <c r="E1185" s="7">
        <v>0</v>
      </c>
      <c r="F1185" s="7">
        <v>9753.49</v>
      </c>
      <c r="G1185" s="7" t="s">
        <v>11</v>
      </c>
      <c r="H1185" s="7" t="s">
        <v>11</v>
      </c>
      <c r="I1185" s="7" t="s">
        <v>23</v>
      </c>
    </row>
    <row r="1186" spans="1:9" x14ac:dyDescent="0.25">
      <c r="A1186" s="7" t="s">
        <v>1217</v>
      </c>
      <c r="B1186" s="7">
        <v>1965</v>
      </c>
      <c r="C1186" s="7" t="s">
        <v>20</v>
      </c>
      <c r="D1186" s="7">
        <v>5</v>
      </c>
      <c r="E1186" s="7">
        <v>0</v>
      </c>
      <c r="F1186" s="7">
        <v>9764.08</v>
      </c>
      <c r="G1186" s="7" t="s">
        <v>12</v>
      </c>
      <c r="H1186" s="7" t="s">
        <v>16</v>
      </c>
      <c r="I1186" s="7" t="s">
        <v>23</v>
      </c>
    </row>
    <row r="1187" spans="1:9" x14ac:dyDescent="0.25">
      <c r="A1187" s="7" t="s">
        <v>1218</v>
      </c>
      <c r="B1187" s="7">
        <v>1973</v>
      </c>
      <c r="C1187" s="7" t="s">
        <v>10</v>
      </c>
      <c r="D1187" s="7">
        <v>7</v>
      </c>
      <c r="E1187" s="7">
        <v>1</v>
      </c>
      <c r="F1187" s="7">
        <v>9778.35</v>
      </c>
      <c r="G1187" s="7" t="s">
        <v>11</v>
      </c>
      <c r="H1187" s="7" t="s">
        <v>11</v>
      </c>
      <c r="I1187" s="7" t="s">
        <v>247</v>
      </c>
    </row>
    <row r="1188" spans="1:9" x14ac:dyDescent="0.25">
      <c r="A1188" s="7" t="s">
        <v>1219</v>
      </c>
      <c r="B1188" s="7">
        <v>1996</v>
      </c>
      <c r="C1188" s="7" t="s">
        <v>35</v>
      </c>
      <c r="D1188" s="7">
        <v>8</v>
      </c>
      <c r="E1188" s="7">
        <v>0</v>
      </c>
      <c r="F1188" s="7">
        <v>9787.32</v>
      </c>
      <c r="G1188" s="7" t="s">
        <v>11</v>
      </c>
      <c r="H1188" s="7" t="s">
        <v>12</v>
      </c>
      <c r="I1188" s="7" t="s">
        <v>249</v>
      </c>
    </row>
    <row r="1189" spans="1:9" x14ac:dyDescent="0.25">
      <c r="A1189" s="7" t="s">
        <v>1220</v>
      </c>
      <c r="B1189" s="7">
        <v>1977</v>
      </c>
      <c r="C1189" s="7" t="s">
        <v>18</v>
      </c>
      <c r="D1189" s="7">
        <v>7</v>
      </c>
      <c r="E1189" s="7">
        <v>5</v>
      </c>
      <c r="F1189" s="7">
        <v>9788.8700000000008</v>
      </c>
      <c r="G1189" s="7" t="s">
        <v>12</v>
      </c>
      <c r="H1189" s="7" t="s">
        <v>11</v>
      </c>
      <c r="I1189" s="7" t="s">
        <v>13</v>
      </c>
    </row>
    <row r="1190" spans="1:9" x14ac:dyDescent="0.25">
      <c r="A1190" s="7" t="s">
        <v>1221</v>
      </c>
      <c r="B1190" s="7">
        <v>1973</v>
      </c>
      <c r="C1190" s="7" t="s">
        <v>20</v>
      </c>
      <c r="D1190" s="7">
        <v>17</v>
      </c>
      <c r="E1190" s="7">
        <v>2</v>
      </c>
      <c r="F1190" s="7">
        <v>9800.89</v>
      </c>
      <c r="G1190" s="7" t="s">
        <v>11</v>
      </c>
      <c r="H1190" s="7" t="s">
        <v>16</v>
      </c>
      <c r="I1190" s="7" t="s">
        <v>13</v>
      </c>
    </row>
    <row r="1191" spans="1:9" x14ac:dyDescent="0.25">
      <c r="A1191" s="7" t="s">
        <v>1222</v>
      </c>
      <c r="B1191" s="7">
        <v>1972</v>
      </c>
      <c r="C1191" s="7" t="s">
        <v>18</v>
      </c>
      <c r="D1191" s="7">
        <v>28</v>
      </c>
      <c r="E1191" s="7">
        <v>0</v>
      </c>
      <c r="F1191" s="7">
        <v>9819.25</v>
      </c>
      <c r="G1191" s="7" t="s">
        <v>11</v>
      </c>
      <c r="H1191" s="7" t="s">
        <v>11</v>
      </c>
      <c r="I1191" s="7" t="s">
        <v>300</v>
      </c>
    </row>
    <row r="1192" spans="1:9" x14ac:dyDescent="0.25">
      <c r="A1192" s="7" t="s">
        <v>1223</v>
      </c>
      <c r="B1192" s="7">
        <v>1972</v>
      </c>
      <c r="C1192" s="7" t="s">
        <v>20</v>
      </c>
      <c r="D1192" s="7">
        <v>26</v>
      </c>
      <c r="E1192" s="7">
        <v>0</v>
      </c>
      <c r="F1192" s="7">
        <v>9836.2099999999991</v>
      </c>
      <c r="G1192" s="7" t="s">
        <v>11</v>
      </c>
      <c r="H1192" s="7" t="s">
        <v>12</v>
      </c>
      <c r="I1192" s="7" t="s">
        <v>300</v>
      </c>
    </row>
    <row r="1193" spans="1:9" x14ac:dyDescent="0.25">
      <c r="A1193" s="7" t="s">
        <v>1224</v>
      </c>
      <c r="B1193" s="7">
        <v>1992</v>
      </c>
      <c r="C1193" s="7" t="s">
        <v>35</v>
      </c>
      <c r="D1193" s="7">
        <v>13</v>
      </c>
      <c r="E1193" s="7">
        <v>0</v>
      </c>
      <c r="F1193" s="7">
        <v>9844.4500000000007</v>
      </c>
      <c r="G1193" s="7" t="s">
        <v>11</v>
      </c>
      <c r="H1193" s="7" t="s">
        <v>16</v>
      </c>
      <c r="I1193" s="7" t="s">
        <v>23</v>
      </c>
    </row>
    <row r="1194" spans="1:9" x14ac:dyDescent="0.25">
      <c r="A1194" s="7" t="s">
        <v>1225</v>
      </c>
      <c r="B1194" s="7">
        <v>1968</v>
      </c>
      <c r="C1194" s="7" t="s">
        <v>15</v>
      </c>
      <c r="D1194" s="7">
        <v>4</v>
      </c>
      <c r="E1194" s="7">
        <v>0</v>
      </c>
      <c r="F1194" s="7">
        <v>9850.43</v>
      </c>
      <c r="G1194" s="7" t="s">
        <v>12</v>
      </c>
      <c r="H1194" s="7" t="s">
        <v>12</v>
      </c>
      <c r="I1194" s="7" t="s">
        <v>42</v>
      </c>
    </row>
    <row r="1195" spans="1:9" x14ac:dyDescent="0.25">
      <c r="A1195" s="7" t="s">
        <v>1226</v>
      </c>
      <c r="B1195" s="7">
        <v>1971</v>
      </c>
      <c r="C1195" s="7" t="s">
        <v>37</v>
      </c>
      <c r="D1195" s="7">
        <v>23</v>
      </c>
      <c r="E1195" s="7">
        <v>1</v>
      </c>
      <c r="F1195" s="7">
        <v>9855.1299999999992</v>
      </c>
      <c r="G1195" s="7" t="s">
        <v>11</v>
      </c>
      <c r="H1195" s="7" t="s">
        <v>12</v>
      </c>
      <c r="I1195" s="7" t="s">
        <v>13</v>
      </c>
    </row>
    <row r="1196" spans="1:9" x14ac:dyDescent="0.25">
      <c r="A1196" s="7" t="s">
        <v>1227</v>
      </c>
      <c r="B1196" s="7">
        <v>1971</v>
      </c>
      <c r="C1196" s="7" t="s">
        <v>10</v>
      </c>
      <c r="D1196" s="7">
        <v>17</v>
      </c>
      <c r="E1196" s="7">
        <v>1</v>
      </c>
      <c r="F1196" s="7">
        <v>9861.0300000000007</v>
      </c>
      <c r="G1196" s="7" t="s">
        <v>11</v>
      </c>
      <c r="H1196" s="7" t="s">
        <v>11</v>
      </c>
      <c r="I1196" s="7" t="s">
        <v>42</v>
      </c>
    </row>
    <row r="1197" spans="1:9" x14ac:dyDescent="0.25">
      <c r="A1197" s="7" t="s">
        <v>1228</v>
      </c>
      <c r="B1197" s="7">
        <v>1969</v>
      </c>
      <c r="C1197" s="7" t="s">
        <v>37</v>
      </c>
      <c r="D1197" s="7">
        <v>20</v>
      </c>
      <c r="E1197" s="7">
        <v>0</v>
      </c>
      <c r="F1197" s="7">
        <v>9863.4699999999993</v>
      </c>
      <c r="G1197" s="7" t="s">
        <v>12</v>
      </c>
      <c r="H1197" s="7" t="s">
        <v>12</v>
      </c>
      <c r="I1197" s="7" t="s">
        <v>23</v>
      </c>
    </row>
    <row r="1198" spans="1:9" x14ac:dyDescent="0.25">
      <c r="A1198" s="7" t="s">
        <v>1229</v>
      </c>
      <c r="B1198" s="7">
        <v>1971</v>
      </c>
      <c r="C1198" s="7" t="s">
        <v>15</v>
      </c>
      <c r="D1198" s="7">
        <v>9</v>
      </c>
      <c r="E1198" s="7">
        <v>0</v>
      </c>
      <c r="F1198" s="7">
        <v>9866.2999999999993</v>
      </c>
      <c r="G1198" s="7" t="s">
        <v>11</v>
      </c>
      <c r="H1198" s="7" t="s">
        <v>12</v>
      </c>
      <c r="I1198" s="7" t="s">
        <v>247</v>
      </c>
    </row>
    <row r="1199" spans="1:9" x14ac:dyDescent="0.25">
      <c r="A1199" s="7" t="s">
        <v>1230</v>
      </c>
      <c r="B1199" s="7">
        <v>1969</v>
      </c>
      <c r="C1199" s="7" t="s">
        <v>35</v>
      </c>
      <c r="D1199" s="7">
        <v>13</v>
      </c>
      <c r="E1199" s="7">
        <v>0</v>
      </c>
      <c r="F1199" s="7">
        <v>9869.81</v>
      </c>
      <c r="G1199" s="7" t="s">
        <v>12</v>
      </c>
      <c r="H1199" s="7" t="s">
        <v>12</v>
      </c>
      <c r="I1199" s="7" t="s">
        <v>23</v>
      </c>
    </row>
    <row r="1200" spans="1:9" x14ac:dyDescent="0.25">
      <c r="A1200" s="7" t="s">
        <v>1231</v>
      </c>
      <c r="B1200" s="7">
        <v>1998</v>
      </c>
      <c r="C1200" s="7" t="s">
        <v>10</v>
      </c>
      <c r="D1200" s="7">
        <v>6</v>
      </c>
      <c r="E1200" s="7">
        <v>0</v>
      </c>
      <c r="F1200" s="7">
        <v>9870.59</v>
      </c>
      <c r="G1200" s="7" t="s">
        <v>11</v>
      </c>
      <c r="H1200" s="7" t="s">
        <v>11</v>
      </c>
      <c r="I1200" s="7" t="s">
        <v>249</v>
      </c>
    </row>
    <row r="1201" spans="1:9" x14ac:dyDescent="0.25">
      <c r="A1201" s="7" t="s">
        <v>1232</v>
      </c>
      <c r="B1201" s="7">
        <v>1971</v>
      </c>
      <c r="C1201" s="7" t="s">
        <v>30</v>
      </c>
      <c r="D1201" s="7">
        <v>22</v>
      </c>
      <c r="E1201" s="7">
        <v>1</v>
      </c>
      <c r="F1201" s="7">
        <v>9872.7000000000007</v>
      </c>
      <c r="G1201" s="7" t="s">
        <v>11</v>
      </c>
      <c r="H1201" s="7" t="s">
        <v>11</v>
      </c>
      <c r="I1201" s="7" t="s">
        <v>42</v>
      </c>
    </row>
    <row r="1202" spans="1:9" x14ac:dyDescent="0.25">
      <c r="A1202" s="7" t="s">
        <v>1233</v>
      </c>
      <c r="B1202" s="7">
        <v>1971</v>
      </c>
      <c r="C1202" s="7" t="s">
        <v>10</v>
      </c>
      <c r="D1202" s="7">
        <v>3</v>
      </c>
      <c r="E1202" s="7">
        <v>0</v>
      </c>
      <c r="F1202" s="7">
        <v>9875.68</v>
      </c>
      <c r="G1202" s="7" t="s">
        <v>11</v>
      </c>
      <c r="H1202" s="7" t="s">
        <v>12</v>
      </c>
      <c r="I1202" s="7" t="s">
        <v>247</v>
      </c>
    </row>
    <row r="1203" spans="1:9" x14ac:dyDescent="0.25">
      <c r="A1203" s="7" t="s">
        <v>1234</v>
      </c>
      <c r="B1203" s="7">
        <v>1971</v>
      </c>
      <c r="C1203" s="7" t="s">
        <v>37</v>
      </c>
      <c r="D1203" s="7">
        <v>3</v>
      </c>
      <c r="E1203" s="7">
        <v>1</v>
      </c>
      <c r="F1203" s="7">
        <v>9877.61</v>
      </c>
      <c r="G1203" s="7" t="s">
        <v>11</v>
      </c>
      <c r="H1203" s="7" t="s">
        <v>16</v>
      </c>
      <c r="I1203" s="7" t="s">
        <v>13</v>
      </c>
    </row>
    <row r="1204" spans="1:9" x14ac:dyDescent="0.25">
      <c r="A1204" s="7" t="s">
        <v>1235</v>
      </c>
      <c r="B1204" s="7">
        <v>1971</v>
      </c>
      <c r="C1204" s="7" t="s">
        <v>15</v>
      </c>
      <c r="D1204" s="7">
        <v>8</v>
      </c>
      <c r="E1204" s="7">
        <v>1</v>
      </c>
      <c r="F1204" s="7">
        <v>9880.07</v>
      </c>
      <c r="G1204" s="7" t="s">
        <v>11</v>
      </c>
      <c r="H1204" s="7" t="s">
        <v>12</v>
      </c>
      <c r="I1204" s="7" t="s">
        <v>42</v>
      </c>
    </row>
    <row r="1205" spans="1:9" x14ac:dyDescent="0.25">
      <c r="A1205" s="7" t="s">
        <v>1236</v>
      </c>
      <c r="B1205" s="7">
        <v>1966</v>
      </c>
      <c r="C1205" s="7" t="s">
        <v>15</v>
      </c>
      <c r="D1205" s="7">
        <v>5</v>
      </c>
      <c r="E1205" s="7">
        <v>0</v>
      </c>
      <c r="F1205" s="7">
        <v>9890.23</v>
      </c>
      <c r="G1205" s="7" t="s">
        <v>12</v>
      </c>
      <c r="H1205" s="7" t="s">
        <v>12</v>
      </c>
      <c r="I1205" s="7" t="s">
        <v>13</v>
      </c>
    </row>
    <row r="1206" spans="1:9" x14ac:dyDescent="0.25">
      <c r="A1206" s="7" t="s">
        <v>1237</v>
      </c>
      <c r="B1206" s="7">
        <v>1996</v>
      </c>
      <c r="C1206" s="7" t="s">
        <v>10</v>
      </c>
      <c r="D1206" s="7">
        <v>8</v>
      </c>
      <c r="E1206" s="7">
        <v>0</v>
      </c>
      <c r="F1206" s="7">
        <v>9894.69</v>
      </c>
      <c r="G1206" s="7" t="s">
        <v>11</v>
      </c>
      <c r="H1206" s="7" t="s">
        <v>12</v>
      </c>
      <c r="I1206" s="7" t="s">
        <v>23</v>
      </c>
    </row>
    <row r="1207" spans="1:9" x14ac:dyDescent="0.25">
      <c r="A1207" s="7" t="s">
        <v>1238</v>
      </c>
      <c r="B1207" s="7">
        <v>1962</v>
      </c>
      <c r="C1207" s="7" t="s">
        <v>35</v>
      </c>
      <c r="D1207" s="7">
        <v>17</v>
      </c>
      <c r="E1207" s="7">
        <v>0</v>
      </c>
      <c r="F1207" s="7">
        <v>9907.83</v>
      </c>
      <c r="G1207" s="7" t="s">
        <v>12</v>
      </c>
      <c r="H1207" s="7" t="s">
        <v>11</v>
      </c>
      <c r="I1207" s="7" t="s">
        <v>13</v>
      </c>
    </row>
    <row r="1208" spans="1:9" x14ac:dyDescent="0.25">
      <c r="A1208" s="7" t="s">
        <v>1239</v>
      </c>
      <c r="B1208" s="7">
        <v>1972</v>
      </c>
      <c r="C1208" s="7" t="s">
        <v>20</v>
      </c>
      <c r="D1208" s="7">
        <v>14</v>
      </c>
      <c r="E1208" s="7">
        <v>1</v>
      </c>
      <c r="F1208" s="7">
        <v>9910.36</v>
      </c>
      <c r="G1208" s="7" t="s">
        <v>11</v>
      </c>
      <c r="H1208" s="7" t="s">
        <v>12</v>
      </c>
      <c r="I1208" s="7" t="s">
        <v>23</v>
      </c>
    </row>
    <row r="1209" spans="1:9" x14ac:dyDescent="0.25">
      <c r="A1209" s="7" t="s">
        <v>1240</v>
      </c>
      <c r="B1209" s="7">
        <v>1985</v>
      </c>
      <c r="C1209" s="7" t="s">
        <v>35</v>
      </c>
      <c r="D1209" s="7">
        <v>19</v>
      </c>
      <c r="E1209" s="7">
        <v>3</v>
      </c>
      <c r="F1209" s="7">
        <v>9930.64</v>
      </c>
      <c r="G1209" s="7" t="s">
        <v>11</v>
      </c>
      <c r="H1209" s="7" t="s">
        <v>12</v>
      </c>
      <c r="I1209" s="7" t="s">
        <v>200</v>
      </c>
    </row>
    <row r="1210" spans="1:9" x14ac:dyDescent="0.25">
      <c r="A1210" s="7" t="s">
        <v>1241</v>
      </c>
      <c r="B1210" s="7">
        <v>1983</v>
      </c>
      <c r="C1210" s="7" t="s">
        <v>30</v>
      </c>
      <c r="D1210" s="7">
        <v>3</v>
      </c>
      <c r="E1210" s="7">
        <v>3</v>
      </c>
      <c r="F1210" s="7">
        <v>9931.9599999999991</v>
      </c>
      <c r="G1210" s="7" t="s">
        <v>11</v>
      </c>
      <c r="H1210" s="7" t="s">
        <v>11</v>
      </c>
      <c r="I1210" s="7" t="s">
        <v>23</v>
      </c>
    </row>
    <row r="1211" spans="1:9" x14ac:dyDescent="0.25">
      <c r="A1211" s="7" t="s">
        <v>1242</v>
      </c>
      <c r="B1211" s="7">
        <v>1964</v>
      </c>
      <c r="C1211" s="7" t="s">
        <v>20</v>
      </c>
      <c r="D1211" s="7">
        <v>11</v>
      </c>
      <c r="E1211" s="7">
        <v>0</v>
      </c>
      <c r="F1211" s="7">
        <v>9933.44</v>
      </c>
      <c r="G1211" s="7" t="s">
        <v>12</v>
      </c>
      <c r="H1211" s="7" t="s">
        <v>12</v>
      </c>
      <c r="I1211" s="7" t="s">
        <v>13</v>
      </c>
    </row>
    <row r="1212" spans="1:9" x14ac:dyDescent="0.25">
      <c r="A1212" s="7" t="s">
        <v>1243</v>
      </c>
      <c r="B1212" s="7">
        <v>1971</v>
      </c>
      <c r="C1212" s="7" t="s">
        <v>30</v>
      </c>
      <c r="D1212" s="7">
        <v>26</v>
      </c>
      <c r="E1212" s="7">
        <v>1</v>
      </c>
      <c r="F1212" s="7">
        <v>9957.7199999999993</v>
      </c>
      <c r="G1212" s="7" t="s">
        <v>11</v>
      </c>
      <c r="H1212" s="7" t="s">
        <v>12</v>
      </c>
      <c r="I1212" s="7" t="s">
        <v>170</v>
      </c>
    </row>
    <row r="1213" spans="1:9" x14ac:dyDescent="0.25">
      <c r="A1213" s="7" t="s">
        <v>1244</v>
      </c>
      <c r="B1213" s="7">
        <v>1971</v>
      </c>
      <c r="C1213" s="7" t="s">
        <v>37</v>
      </c>
      <c r="D1213" s="7">
        <v>6</v>
      </c>
      <c r="E1213" s="7">
        <v>1</v>
      </c>
      <c r="F1213" s="7">
        <v>9964.06</v>
      </c>
      <c r="G1213" s="7" t="s">
        <v>11</v>
      </c>
      <c r="H1213" s="7" t="s">
        <v>11</v>
      </c>
      <c r="I1213" s="7" t="s">
        <v>166</v>
      </c>
    </row>
    <row r="1214" spans="1:9" x14ac:dyDescent="0.25">
      <c r="A1214" s="7" t="s">
        <v>1245</v>
      </c>
      <c r="B1214" s="7">
        <v>1970</v>
      </c>
      <c r="C1214" s="7" t="s">
        <v>35</v>
      </c>
      <c r="D1214" s="7">
        <v>11</v>
      </c>
      <c r="E1214" s="7">
        <v>0</v>
      </c>
      <c r="F1214" s="7">
        <v>9991.0400000000009</v>
      </c>
      <c r="G1214" s="7" t="s">
        <v>11</v>
      </c>
      <c r="H1214" s="7" t="s">
        <v>12</v>
      </c>
      <c r="I1214" s="7" t="s">
        <v>23</v>
      </c>
    </row>
    <row r="1215" spans="1:9" x14ac:dyDescent="0.25">
      <c r="A1215" s="7" t="s">
        <v>1246</v>
      </c>
      <c r="B1215" s="7">
        <v>1988</v>
      </c>
      <c r="C1215" s="7" t="s">
        <v>10</v>
      </c>
      <c r="D1215" s="7">
        <v>3</v>
      </c>
      <c r="E1215" s="7">
        <v>3</v>
      </c>
      <c r="F1215" s="7">
        <v>10011.44</v>
      </c>
      <c r="G1215" s="7" t="s">
        <v>12</v>
      </c>
      <c r="H1215" s="7" t="s">
        <v>12</v>
      </c>
      <c r="I1215" s="7" t="s">
        <v>535</v>
      </c>
    </row>
    <row r="1216" spans="1:9" x14ac:dyDescent="0.25">
      <c r="A1216" s="7" t="s">
        <v>1247</v>
      </c>
      <c r="B1216" s="7">
        <v>1979</v>
      </c>
      <c r="C1216" s="7" t="s">
        <v>30</v>
      </c>
      <c r="D1216" s="7">
        <v>28</v>
      </c>
      <c r="E1216" s="7">
        <v>2</v>
      </c>
      <c r="F1216" s="7">
        <v>10027.15</v>
      </c>
      <c r="G1216" s="7" t="s">
        <v>12</v>
      </c>
      <c r="H1216" s="7" t="s">
        <v>16</v>
      </c>
      <c r="I1216" s="7" t="s">
        <v>300</v>
      </c>
    </row>
    <row r="1217" spans="1:9" x14ac:dyDescent="0.25">
      <c r="A1217" s="7" t="s">
        <v>1248</v>
      </c>
      <c r="B1217" s="7">
        <v>1974</v>
      </c>
      <c r="C1217" s="7" t="s">
        <v>35</v>
      </c>
      <c r="D1217" s="7">
        <v>30</v>
      </c>
      <c r="E1217" s="7">
        <v>2</v>
      </c>
      <c r="F1217" s="7">
        <v>10043.25</v>
      </c>
      <c r="G1217" s="7" t="s">
        <v>12</v>
      </c>
      <c r="H1217" s="7" t="s">
        <v>11</v>
      </c>
      <c r="I1217" s="7" t="s">
        <v>247</v>
      </c>
    </row>
    <row r="1218" spans="1:9" x14ac:dyDescent="0.25">
      <c r="A1218" s="7" t="s">
        <v>1249</v>
      </c>
      <c r="B1218" s="7">
        <v>1969</v>
      </c>
      <c r="C1218" s="7" t="s">
        <v>35</v>
      </c>
      <c r="D1218" s="7">
        <v>22</v>
      </c>
      <c r="E1218" s="7">
        <v>1</v>
      </c>
      <c r="F1218" s="7">
        <v>10065.41</v>
      </c>
      <c r="G1218" s="7" t="s">
        <v>12</v>
      </c>
      <c r="H1218" s="7" t="s">
        <v>11</v>
      </c>
      <c r="I1218" s="7" t="s">
        <v>42</v>
      </c>
    </row>
    <row r="1219" spans="1:9" x14ac:dyDescent="0.25">
      <c r="A1219" s="7" t="s">
        <v>1250</v>
      </c>
      <c r="B1219" s="7">
        <v>1969</v>
      </c>
      <c r="C1219" s="7" t="s">
        <v>37</v>
      </c>
      <c r="D1219" s="7">
        <v>27</v>
      </c>
      <c r="E1219" s="7">
        <v>0</v>
      </c>
      <c r="F1219" s="7">
        <v>10072.06</v>
      </c>
      <c r="G1219" s="7" t="s">
        <v>12</v>
      </c>
      <c r="H1219" s="7" t="s">
        <v>16</v>
      </c>
      <c r="I1219" s="7" t="s">
        <v>356</v>
      </c>
    </row>
    <row r="1220" spans="1:9" x14ac:dyDescent="0.25">
      <c r="A1220" s="7" t="s">
        <v>1251</v>
      </c>
      <c r="B1220" s="7">
        <v>1969</v>
      </c>
      <c r="C1220" s="7" t="s">
        <v>10</v>
      </c>
      <c r="D1220" s="7">
        <v>3</v>
      </c>
      <c r="E1220" s="7">
        <v>1</v>
      </c>
      <c r="F1220" s="7">
        <v>10085.85</v>
      </c>
      <c r="G1220" s="7" t="s">
        <v>12</v>
      </c>
      <c r="H1220" s="7" t="s">
        <v>12</v>
      </c>
      <c r="I1220" s="7" t="s">
        <v>42</v>
      </c>
    </row>
    <row r="1221" spans="1:9" x14ac:dyDescent="0.25">
      <c r="A1221" s="7" t="s">
        <v>1252</v>
      </c>
      <c r="B1221" s="7">
        <v>1976</v>
      </c>
      <c r="C1221" s="7" t="s">
        <v>30</v>
      </c>
      <c r="D1221" s="7">
        <v>19</v>
      </c>
      <c r="E1221" s="7">
        <v>5</v>
      </c>
      <c r="F1221" s="7">
        <v>10096.969999999999</v>
      </c>
      <c r="G1221" s="7" t="s">
        <v>12</v>
      </c>
      <c r="H1221" s="7" t="s">
        <v>11</v>
      </c>
      <c r="I1221" s="7" t="s">
        <v>42</v>
      </c>
    </row>
    <row r="1222" spans="1:9" x14ac:dyDescent="0.25">
      <c r="A1222" s="7" t="s">
        <v>1253</v>
      </c>
      <c r="B1222" s="7">
        <v>1972</v>
      </c>
      <c r="C1222" s="7" t="s">
        <v>37</v>
      </c>
      <c r="D1222" s="7">
        <v>19</v>
      </c>
      <c r="E1222" s="7">
        <v>1</v>
      </c>
      <c r="F1222" s="7">
        <v>10106.129999999999</v>
      </c>
      <c r="G1222" s="7" t="s">
        <v>12</v>
      </c>
      <c r="H1222" s="7" t="s">
        <v>16</v>
      </c>
      <c r="I1222" s="7" t="s">
        <v>247</v>
      </c>
    </row>
    <row r="1223" spans="1:9" x14ac:dyDescent="0.25">
      <c r="A1223" s="7" t="s">
        <v>1254</v>
      </c>
      <c r="B1223" s="7">
        <v>1972</v>
      </c>
      <c r="C1223" s="7" t="s">
        <v>35</v>
      </c>
      <c r="D1223" s="7">
        <v>8</v>
      </c>
      <c r="E1223" s="7">
        <v>2</v>
      </c>
      <c r="F1223" s="7">
        <v>10107.219999999999</v>
      </c>
      <c r="G1223" s="7" t="s">
        <v>12</v>
      </c>
      <c r="H1223" s="7" t="s">
        <v>16</v>
      </c>
      <c r="I1223" s="7" t="s">
        <v>13</v>
      </c>
    </row>
    <row r="1224" spans="1:9" x14ac:dyDescent="0.25">
      <c r="A1224" s="7" t="s">
        <v>1255</v>
      </c>
      <c r="B1224" s="7">
        <v>1975</v>
      </c>
      <c r="C1224" s="7" t="s">
        <v>10</v>
      </c>
      <c r="D1224" s="7">
        <v>2</v>
      </c>
      <c r="E1224" s="7">
        <v>3</v>
      </c>
      <c r="F1224" s="7">
        <v>10115.01</v>
      </c>
      <c r="G1224" s="7" t="s">
        <v>12</v>
      </c>
      <c r="H1224" s="7" t="s">
        <v>12</v>
      </c>
      <c r="I1224" s="7" t="s">
        <v>23</v>
      </c>
    </row>
    <row r="1225" spans="1:9" x14ac:dyDescent="0.25">
      <c r="A1225" s="7" t="s">
        <v>1256</v>
      </c>
      <c r="B1225" s="7">
        <v>1972</v>
      </c>
      <c r="C1225" s="7" t="s">
        <v>15</v>
      </c>
      <c r="D1225" s="7">
        <v>16</v>
      </c>
      <c r="E1225" s="7">
        <v>2</v>
      </c>
      <c r="F1225" s="7">
        <v>10118.42</v>
      </c>
      <c r="G1225" s="7" t="s">
        <v>12</v>
      </c>
      <c r="H1225" s="7" t="s">
        <v>12</v>
      </c>
      <c r="I1225" s="7" t="s">
        <v>42</v>
      </c>
    </row>
    <row r="1226" spans="1:9" x14ac:dyDescent="0.25">
      <c r="A1226" s="7" t="s">
        <v>1257</v>
      </c>
      <c r="B1226" s="7">
        <v>1997</v>
      </c>
      <c r="C1226" s="7" t="s">
        <v>20</v>
      </c>
      <c r="D1226" s="7">
        <v>5</v>
      </c>
      <c r="E1226" s="7">
        <v>0</v>
      </c>
      <c r="F1226" s="7">
        <v>10139.84</v>
      </c>
      <c r="G1226" s="7" t="s">
        <v>12</v>
      </c>
      <c r="H1226" s="7" t="s">
        <v>11</v>
      </c>
      <c r="I1226" s="7" t="s">
        <v>23</v>
      </c>
    </row>
    <row r="1227" spans="1:9" x14ac:dyDescent="0.25">
      <c r="A1227" s="7" t="s">
        <v>1258</v>
      </c>
      <c r="B1227" s="7">
        <v>1974</v>
      </c>
      <c r="C1227" s="7" t="s">
        <v>30</v>
      </c>
      <c r="D1227" s="7">
        <v>30</v>
      </c>
      <c r="E1227" s="7">
        <v>3</v>
      </c>
      <c r="F1227" s="7">
        <v>10141.14</v>
      </c>
      <c r="G1227" s="7" t="s">
        <v>12</v>
      </c>
      <c r="H1227" s="7" t="s">
        <v>16</v>
      </c>
      <c r="I1227" s="7" t="s">
        <v>168</v>
      </c>
    </row>
    <row r="1228" spans="1:9" x14ac:dyDescent="0.25">
      <c r="A1228" s="7" t="s">
        <v>1259</v>
      </c>
      <c r="B1228" s="7">
        <v>1981</v>
      </c>
      <c r="C1228" s="7" t="s">
        <v>18</v>
      </c>
      <c r="D1228" s="7">
        <v>12</v>
      </c>
      <c r="E1228" s="7">
        <v>1</v>
      </c>
      <c r="F1228" s="7">
        <v>10146.129999999999</v>
      </c>
      <c r="G1228" s="7" t="s">
        <v>12</v>
      </c>
      <c r="H1228" s="7" t="s">
        <v>16</v>
      </c>
      <c r="I1228" s="7" t="s">
        <v>200</v>
      </c>
    </row>
    <row r="1229" spans="1:9" x14ac:dyDescent="0.25">
      <c r="A1229" s="7" t="s">
        <v>1260</v>
      </c>
      <c r="B1229" s="7">
        <v>1973</v>
      </c>
      <c r="C1229" s="7" t="s">
        <v>37</v>
      </c>
      <c r="D1229" s="7">
        <v>13</v>
      </c>
      <c r="E1229" s="7">
        <v>2</v>
      </c>
      <c r="F1229" s="7">
        <v>10156.780000000001</v>
      </c>
      <c r="G1229" s="7" t="s">
        <v>12</v>
      </c>
      <c r="H1229" s="7" t="s">
        <v>11</v>
      </c>
      <c r="I1229" s="7" t="s">
        <v>23</v>
      </c>
    </row>
    <row r="1230" spans="1:9" x14ac:dyDescent="0.25">
      <c r="A1230" s="7" t="s">
        <v>1261</v>
      </c>
      <c r="B1230" s="7">
        <v>1972</v>
      </c>
      <c r="C1230" s="7" t="s">
        <v>10</v>
      </c>
      <c r="D1230" s="7">
        <v>10</v>
      </c>
      <c r="E1230" s="7">
        <v>0</v>
      </c>
      <c r="F1230" s="7">
        <v>10160.870000000001</v>
      </c>
      <c r="G1230" s="7" t="s">
        <v>12</v>
      </c>
      <c r="H1230" s="7" t="s">
        <v>12</v>
      </c>
      <c r="I1230" s="7" t="s">
        <v>200</v>
      </c>
    </row>
    <row r="1231" spans="1:9" x14ac:dyDescent="0.25">
      <c r="A1231" s="7" t="s">
        <v>1262</v>
      </c>
      <c r="B1231" s="7">
        <v>1985</v>
      </c>
      <c r="C1231" s="7" t="s">
        <v>37</v>
      </c>
      <c r="D1231" s="7">
        <v>16</v>
      </c>
      <c r="E1231" s="7">
        <v>3</v>
      </c>
      <c r="F1231" s="7">
        <v>10191.82</v>
      </c>
      <c r="G1231" s="7" t="s">
        <v>12</v>
      </c>
      <c r="H1231" s="7" t="s">
        <v>11</v>
      </c>
      <c r="I1231" s="7" t="s">
        <v>535</v>
      </c>
    </row>
    <row r="1232" spans="1:9" x14ac:dyDescent="0.25">
      <c r="A1232" s="7" t="s">
        <v>1263</v>
      </c>
      <c r="B1232" s="7">
        <v>1970</v>
      </c>
      <c r="C1232" s="7" t="s">
        <v>30</v>
      </c>
      <c r="D1232" s="7">
        <v>24</v>
      </c>
      <c r="E1232" s="7">
        <v>0</v>
      </c>
      <c r="F1232" s="7">
        <v>10197.77</v>
      </c>
      <c r="G1232" s="7" t="s">
        <v>12</v>
      </c>
      <c r="H1232" s="7" t="s">
        <v>16</v>
      </c>
      <c r="I1232" s="7" t="s">
        <v>247</v>
      </c>
    </row>
    <row r="1233" spans="1:9" x14ac:dyDescent="0.25">
      <c r="A1233" s="7" t="s">
        <v>1264</v>
      </c>
      <c r="B1233" s="7">
        <v>1967</v>
      </c>
      <c r="C1233" s="7" t="s">
        <v>20</v>
      </c>
      <c r="D1233" s="7">
        <v>26</v>
      </c>
      <c r="E1233" s="7">
        <v>0</v>
      </c>
      <c r="F1233" s="7">
        <v>10214.64</v>
      </c>
      <c r="G1233" s="7" t="s">
        <v>12</v>
      </c>
      <c r="H1233" s="7" t="s">
        <v>11</v>
      </c>
      <c r="I1233" s="7" t="s">
        <v>42</v>
      </c>
    </row>
    <row r="1234" spans="1:9" x14ac:dyDescent="0.25">
      <c r="A1234" s="7" t="s">
        <v>1265</v>
      </c>
      <c r="B1234" s="7">
        <v>1967</v>
      </c>
      <c r="C1234" s="7" t="s">
        <v>18</v>
      </c>
      <c r="D1234" s="7">
        <v>28</v>
      </c>
      <c r="E1234" s="7">
        <v>0</v>
      </c>
      <c r="F1234" s="7">
        <v>10226.280000000001</v>
      </c>
      <c r="G1234" s="7" t="s">
        <v>12</v>
      </c>
      <c r="H1234" s="7" t="s">
        <v>12</v>
      </c>
      <c r="I1234" s="7" t="s">
        <v>13</v>
      </c>
    </row>
    <row r="1235" spans="1:9" x14ac:dyDescent="0.25">
      <c r="A1235" s="7" t="s">
        <v>1266</v>
      </c>
      <c r="B1235" s="7">
        <v>1968</v>
      </c>
      <c r="C1235" s="7" t="s">
        <v>20</v>
      </c>
      <c r="D1235" s="7">
        <v>23</v>
      </c>
      <c r="E1235" s="7">
        <v>0</v>
      </c>
      <c r="F1235" s="7">
        <v>10231.5</v>
      </c>
      <c r="G1235" s="7" t="s">
        <v>12</v>
      </c>
      <c r="H1235" s="7" t="s">
        <v>16</v>
      </c>
      <c r="I1235" s="7" t="s">
        <v>23</v>
      </c>
    </row>
    <row r="1236" spans="1:9" x14ac:dyDescent="0.25">
      <c r="A1236" s="7" t="s">
        <v>1267</v>
      </c>
      <c r="B1236" s="7">
        <v>1975</v>
      </c>
      <c r="C1236" s="7" t="s">
        <v>35</v>
      </c>
      <c r="D1236" s="7">
        <v>15</v>
      </c>
      <c r="E1236" s="7">
        <v>1</v>
      </c>
      <c r="F1236" s="7">
        <v>10259.129999999999</v>
      </c>
      <c r="G1236" s="7" t="s">
        <v>12</v>
      </c>
      <c r="H1236" s="7" t="s">
        <v>11</v>
      </c>
      <c r="I1236" s="7" t="s">
        <v>42</v>
      </c>
    </row>
    <row r="1237" spans="1:9" x14ac:dyDescent="0.25">
      <c r="A1237" s="7" t="s">
        <v>1268</v>
      </c>
      <c r="B1237" s="7">
        <v>1973</v>
      </c>
      <c r="C1237" s="7" t="s">
        <v>20</v>
      </c>
      <c r="D1237" s="7">
        <v>5</v>
      </c>
      <c r="E1237" s="7">
        <v>3</v>
      </c>
      <c r="F1237" s="7">
        <v>10264.44</v>
      </c>
      <c r="G1237" s="7" t="s">
        <v>12</v>
      </c>
      <c r="H1237" s="7" t="s">
        <v>11</v>
      </c>
      <c r="I1237" s="7" t="s">
        <v>23</v>
      </c>
    </row>
    <row r="1238" spans="1:9" x14ac:dyDescent="0.25">
      <c r="A1238" s="7" t="s">
        <v>1269</v>
      </c>
      <c r="B1238" s="7">
        <v>1973</v>
      </c>
      <c r="C1238" s="7" t="s">
        <v>15</v>
      </c>
      <c r="D1238" s="7">
        <v>27</v>
      </c>
      <c r="E1238" s="7">
        <v>3</v>
      </c>
      <c r="F1238" s="7">
        <v>10269.459999999999</v>
      </c>
      <c r="G1238" s="7" t="s">
        <v>12</v>
      </c>
      <c r="H1238" s="7" t="s">
        <v>12</v>
      </c>
      <c r="I1238" s="7" t="s">
        <v>23</v>
      </c>
    </row>
    <row r="1239" spans="1:9" x14ac:dyDescent="0.25">
      <c r="A1239" s="7" t="s">
        <v>1270</v>
      </c>
      <c r="B1239" s="7">
        <v>1970</v>
      </c>
      <c r="C1239" s="7" t="s">
        <v>18</v>
      </c>
      <c r="D1239" s="7">
        <v>21</v>
      </c>
      <c r="E1239" s="7">
        <v>0</v>
      </c>
      <c r="F1239" s="7">
        <v>10274.33</v>
      </c>
      <c r="G1239" s="7" t="s">
        <v>12</v>
      </c>
      <c r="H1239" s="7" t="s">
        <v>16</v>
      </c>
      <c r="I1239" s="7" t="s">
        <v>247</v>
      </c>
    </row>
    <row r="1240" spans="1:9" x14ac:dyDescent="0.25">
      <c r="A1240" s="7" t="s">
        <v>1271</v>
      </c>
      <c r="B1240" s="7">
        <v>1988</v>
      </c>
      <c r="C1240" s="7" t="s">
        <v>20</v>
      </c>
      <c r="D1240" s="7">
        <v>14</v>
      </c>
      <c r="E1240" s="7">
        <v>3</v>
      </c>
      <c r="F1240" s="7">
        <v>10276.99</v>
      </c>
      <c r="G1240" s="7" t="s">
        <v>12</v>
      </c>
      <c r="H1240" s="7" t="s">
        <v>16</v>
      </c>
      <c r="I1240" s="7" t="s">
        <v>300</v>
      </c>
    </row>
    <row r="1241" spans="1:9" x14ac:dyDescent="0.25">
      <c r="A1241" s="7" t="s">
        <v>1272</v>
      </c>
      <c r="B1241" s="7">
        <v>1963</v>
      </c>
      <c r="C1241" s="7" t="s">
        <v>20</v>
      </c>
      <c r="D1241" s="7">
        <v>24</v>
      </c>
      <c r="E1241" s="7">
        <v>0</v>
      </c>
      <c r="F1241" s="7">
        <v>10308.040000000001</v>
      </c>
      <c r="G1241" s="7" t="s">
        <v>12</v>
      </c>
      <c r="H1241" s="7" t="s">
        <v>16</v>
      </c>
      <c r="I1241" s="7" t="s">
        <v>13</v>
      </c>
    </row>
    <row r="1242" spans="1:9" x14ac:dyDescent="0.25">
      <c r="A1242" s="7" t="s">
        <v>1273</v>
      </c>
      <c r="B1242" s="7">
        <v>1962</v>
      </c>
      <c r="C1242" s="7" t="s">
        <v>10</v>
      </c>
      <c r="D1242" s="7">
        <v>12</v>
      </c>
      <c r="E1242" s="7">
        <v>0</v>
      </c>
      <c r="F1242" s="7">
        <v>10310.780000000001</v>
      </c>
      <c r="G1242" s="7" t="s">
        <v>12</v>
      </c>
      <c r="H1242" s="7" t="s">
        <v>12</v>
      </c>
      <c r="I1242" s="7" t="s">
        <v>23</v>
      </c>
    </row>
    <row r="1243" spans="1:9" x14ac:dyDescent="0.25">
      <c r="A1243" s="7" t="s">
        <v>1274</v>
      </c>
      <c r="B1243" s="7">
        <v>1991</v>
      </c>
      <c r="C1243" s="7" t="s">
        <v>15</v>
      </c>
      <c r="D1243" s="7">
        <v>17</v>
      </c>
      <c r="E1243" s="7">
        <v>3</v>
      </c>
      <c r="F1243" s="7">
        <v>10315.91</v>
      </c>
      <c r="G1243" s="7" t="s">
        <v>12</v>
      </c>
      <c r="H1243" s="7" t="s">
        <v>11</v>
      </c>
      <c r="I1243" s="7" t="s">
        <v>23</v>
      </c>
    </row>
    <row r="1244" spans="1:9" x14ac:dyDescent="0.25">
      <c r="A1244" s="7" t="s">
        <v>1275</v>
      </c>
      <c r="B1244" s="7">
        <v>1991</v>
      </c>
      <c r="C1244" s="7" t="s">
        <v>35</v>
      </c>
      <c r="D1244" s="7">
        <v>21</v>
      </c>
      <c r="E1244" s="7">
        <v>3</v>
      </c>
      <c r="F1244" s="7">
        <v>10322.9</v>
      </c>
      <c r="G1244" s="7" t="s">
        <v>12</v>
      </c>
      <c r="H1244" s="7" t="s">
        <v>16</v>
      </c>
      <c r="I1244" s="7" t="s">
        <v>535</v>
      </c>
    </row>
    <row r="1245" spans="1:9" x14ac:dyDescent="0.25">
      <c r="A1245" s="7" t="s">
        <v>1276</v>
      </c>
      <c r="B1245" s="7">
        <v>1970</v>
      </c>
      <c r="C1245" s="7" t="s">
        <v>30</v>
      </c>
      <c r="D1245" s="7">
        <v>1</v>
      </c>
      <c r="E1245" s="7">
        <v>2</v>
      </c>
      <c r="F1245" s="7">
        <v>10325.209999999999</v>
      </c>
      <c r="G1245" s="7" t="s">
        <v>12</v>
      </c>
      <c r="H1245" s="7" t="s">
        <v>12</v>
      </c>
      <c r="I1245" s="7" t="s">
        <v>42</v>
      </c>
    </row>
    <row r="1246" spans="1:9" x14ac:dyDescent="0.25">
      <c r="A1246" s="7" t="s">
        <v>1277</v>
      </c>
      <c r="B1246" s="7">
        <v>1982</v>
      </c>
      <c r="C1246" s="7" t="s">
        <v>10</v>
      </c>
      <c r="D1246" s="7">
        <v>21</v>
      </c>
      <c r="E1246" s="7">
        <v>3</v>
      </c>
      <c r="F1246" s="7">
        <v>10329.06</v>
      </c>
      <c r="G1246" s="7" t="s">
        <v>12</v>
      </c>
      <c r="H1246" s="7" t="s">
        <v>16</v>
      </c>
      <c r="I1246" s="7" t="s">
        <v>300</v>
      </c>
    </row>
    <row r="1247" spans="1:9" x14ac:dyDescent="0.25">
      <c r="A1247" s="7" t="s">
        <v>1278</v>
      </c>
      <c r="B1247" s="7">
        <v>1968</v>
      </c>
      <c r="C1247" s="7" t="s">
        <v>10</v>
      </c>
      <c r="D1247" s="7">
        <v>19</v>
      </c>
      <c r="E1247" s="7">
        <v>0</v>
      </c>
      <c r="F1247" s="7">
        <v>10338.93</v>
      </c>
      <c r="G1247" s="7" t="s">
        <v>12</v>
      </c>
      <c r="H1247" s="7" t="s">
        <v>16</v>
      </c>
      <c r="I1247" s="7" t="s">
        <v>13</v>
      </c>
    </row>
    <row r="1248" spans="1:9" x14ac:dyDescent="0.25">
      <c r="A1248" s="7" t="s">
        <v>1279</v>
      </c>
      <c r="B1248" s="7">
        <v>1973</v>
      </c>
      <c r="C1248" s="7" t="s">
        <v>35</v>
      </c>
      <c r="D1248" s="7">
        <v>8</v>
      </c>
      <c r="E1248" s="7">
        <v>0</v>
      </c>
      <c r="F1248" s="7">
        <v>10345.93</v>
      </c>
      <c r="G1248" s="7" t="s">
        <v>12</v>
      </c>
      <c r="H1248" s="7" t="s">
        <v>11</v>
      </c>
      <c r="I1248" s="7" t="s">
        <v>300</v>
      </c>
    </row>
    <row r="1249" spans="1:9" x14ac:dyDescent="0.25">
      <c r="A1249" s="7" t="s">
        <v>1280</v>
      </c>
      <c r="B1249" s="7">
        <v>1974</v>
      </c>
      <c r="C1249" s="7" t="s">
        <v>20</v>
      </c>
      <c r="D1249" s="7">
        <v>29</v>
      </c>
      <c r="E1249" s="7">
        <v>0</v>
      </c>
      <c r="F1249" s="7">
        <v>10352.48</v>
      </c>
      <c r="G1249" s="7" t="s">
        <v>12</v>
      </c>
      <c r="H1249" s="7" t="s">
        <v>16</v>
      </c>
      <c r="I1249" s="7" t="s">
        <v>23</v>
      </c>
    </row>
    <row r="1250" spans="1:9" x14ac:dyDescent="0.25">
      <c r="A1250" s="7" t="s">
        <v>1281</v>
      </c>
      <c r="B1250" s="7">
        <v>1969</v>
      </c>
      <c r="C1250" s="7" t="s">
        <v>18</v>
      </c>
      <c r="D1250" s="7">
        <v>17</v>
      </c>
      <c r="E1250" s="7">
        <v>0</v>
      </c>
      <c r="F1250" s="7">
        <v>10355.64</v>
      </c>
      <c r="G1250" s="7" t="s">
        <v>12</v>
      </c>
      <c r="H1250" s="7" t="s">
        <v>16</v>
      </c>
      <c r="I1250" s="7" t="s">
        <v>23</v>
      </c>
    </row>
    <row r="1251" spans="1:9" x14ac:dyDescent="0.25">
      <c r="A1251" s="7" t="s">
        <v>1282</v>
      </c>
      <c r="B1251" s="7">
        <v>1971</v>
      </c>
      <c r="C1251" s="7" t="s">
        <v>20</v>
      </c>
      <c r="D1251" s="7">
        <v>6</v>
      </c>
      <c r="E1251" s="7">
        <v>0</v>
      </c>
      <c r="F1251" s="7">
        <v>10356.67</v>
      </c>
      <c r="G1251" s="7" t="s">
        <v>12</v>
      </c>
      <c r="H1251" s="7" t="s">
        <v>16</v>
      </c>
      <c r="I1251" s="7" t="s">
        <v>200</v>
      </c>
    </row>
    <row r="1252" spans="1:9" x14ac:dyDescent="0.25">
      <c r="A1252" s="7" t="s">
        <v>1283</v>
      </c>
      <c r="B1252" s="7">
        <v>1973</v>
      </c>
      <c r="C1252" s="7" t="s">
        <v>20</v>
      </c>
      <c r="D1252" s="7">
        <v>29</v>
      </c>
      <c r="E1252" s="7">
        <v>2</v>
      </c>
      <c r="F1252" s="7">
        <v>10370.91</v>
      </c>
      <c r="G1252" s="7" t="s">
        <v>12</v>
      </c>
      <c r="H1252" s="7" t="s">
        <v>12</v>
      </c>
      <c r="I1252" s="7" t="s">
        <v>247</v>
      </c>
    </row>
    <row r="1253" spans="1:9" x14ac:dyDescent="0.25">
      <c r="A1253" s="7" t="s">
        <v>1284</v>
      </c>
      <c r="B1253" s="7">
        <v>1973</v>
      </c>
      <c r="C1253" s="7" t="s">
        <v>20</v>
      </c>
      <c r="D1253" s="7">
        <v>19</v>
      </c>
      <c r="E1253" s="7">
        <v>3</v>
      </c>
      <c r="F1253" s="7">
        <v>10381.48</v>
      </c>
      <c r="G1253" s="7" t="s">
        <v>12</v>
      </c>
      <c r="H1253" s="7" t="s">
        <v>12</v>
      </c>
      <c r="I1253" s="7" t="s">
        <v>13</v>
      </c>
    </row>
    <row r="1254" spans="1:9" x14ac:dyDescent="0.25">
      <c r="A1254" s="7" t="s">
        <v>1285</v>
      </c>
      <c r="B1254" s="7">
        <v>1969</v>
      </c>
      <c r="C1254" s="7" t="s">
        <v>10</v>
      </c>
      <c r="D1254" s="7">
        <v>7</v>
      </c>
      <c r="E1254" s="7">
        <v>0</v>
      </c>
      <c r="F1254" s="7">
        <v>10403.27</v>
      </c>
      <c r="G1254" s="7" t="s">
        <v>12</v>
      </c>
      <c r="H1254" s="7" t="s">
        <v>11</v>
      </c>
      <c r="I1254" s="7" t="s">
        <v>516</v>
      </c>
    </row>
    <row r="1255" spans="1:9" x14ac:dyDescent="0.25">
      <c r="A1255" s="7" t="s">
        <v>1286</v>
      </c>
      <c r="B1255" s="7">
        <v>1975</v>
      </c>
      <c r="C1255" s="7" t="s">
        <v>18</v>
      </c>
      <c r="D1255" s="7">
        <v>5</v>
      </c>
      <c r="E1255" s="7">
        <v>4</v>
      </c>
      <c r="F1255" s="7">
        <v>10407.09</v>
      </c>
      <c r="G1255" s="7" t="s">
        <v>12</v>
      </c>
      <c r="H1255" s="7" t="s">
        <v>16</v>
      </c>
      <c r="I1255" s="7" t="s">
        <v>164</v>
      </c>
    </row>
    <row r="1256" spans="1:9" x14ac:dyDescent="0.25">
      <c r="A1256" s="7" t="s">
        <v>1287</v>
      </c>
      <c r="B1256" s="7">
        <v>1980</v>
      </c>
      <c r="C1256" s="7" t="s">
        <v>37</v>
      </c>
      <c r="D1256" s="7">
        <v>24</v>
      </c>
      <c r="E1256" s="7">
        <v>2</v>
      </c>
      <c r="F1256" s="7">
        <v>10407.98</v>
      </c>
      <c r="G1256" s="7" t="s">
        <v>12</v>
      </c>
      <c r="H1256" s="7" t="s">
        <v>16</v>
      </c>
      <c r="I1256" s="7" t="s">
        <v>300</v>
      </c>
    </row>
    <row r="1257" spans="1:9" x14ac:dyDescent="0.25">
      <c r="A1257" s="7" t="s">
        <v>1288</v>
      </c>
      <c r="B1257" s="7">
        <v>1973</v>
      </c>
      <c r="C1257" s="7" t="s">
        <v>37</v>
      </c>
      <c r="D1257" s="7">
        <v>11</v>
      </c>
      <c r="E1257" s="7">
        <v>0</v>
      </c>
      <c r="F1257" s="7">
        <v>10419.59</v>
      </c>
      <c r="G1257" s="7" t="s">
        <v>12</v>
      </c>
      <c r="H1257" s="7" t="s">
        <v>11</v>
      </c>
      <c r="I1257" s="7" t="s">
        <v>200</v>
      </c>
    </row>
    <row r="1258" spans="1:9" x14ac:dyDescent="0.25">
      <c r="A1258" s="7" t="s">
        <v>1289</v>
      </c>
      <c r="B1258" s="7">
        <v>1979</v>
      </c>
      <c r="C1258" s="7" t="s">
        <v>15</v>
      </c>
      <c r="D1258" s="7">
        <v>25</v>
      </c>
      <c r="E1258" s="7">
        <v>2</v>
      </c>
      <c r="F1258" s="7">
        <v>10419.65</v>
      </c>
      <c r="G1258" s="7" t="s">
        <v>12</v>
      </c>
      <c r="H1258" s="7" t="s">
        <v>11</v>
      </c>
      <c r="I1258" s="7" t="s">
        <v>200</v>
      </c>
    </row>
    <row r="1259" spans="1:9" x14ac:dyDescent="0.25">
      <c r="A1259" s="7" t="s">
        <v>1290</v>
      </c>
      <c r="B1259" s="7">
        <v>1968</v>
      </c>
      <c r="C1259" s="7" t="s">
        <v>30</v>
      </c>
      <c r="D1259" s="7">
        <v>27</v>
      </c>
      <c r="E1259" s="7">
        <v>0</v>
      </c>
      <c r="F1259" s="7">
        <v>10422.92</v>
      </c>
      <c r="G1259" s="7" t="s">
        <v>12</v>
      </c>
      <c r="H1259" s="7" t="s">
        <v>16</v>
      </c>
      <c r="I1259" s="7" t="s">
        <v>356</v>
      </c>
    </row>
    <row r="1260" spans="1:9" x14ac:dyDescent="0.25">
      <c r="A1260" s="7" t="s">
        <v>1291</v>
      </c>
      <c r="B1260" s="7">
        <v>1968</v>
      </c>
      <c r="C1260" s="7" t="s">
        <v>35</v>
      </c>
      <c r="D1260" s="7">
        <v>23</v>
      </c>
      <c r="E1260" s="7">
        <v>0</v>
      </c>
      <c r="F1260" s="7">
        <v>10435.07</v>
      </c>
      <c r="G1260" s="7" t="s">
        <v>12</v>
      </c>
      <c r="H1260" s="7" t="s">
        <v>16</v>
      </c>
      <c r="I1260" s="7" t="s">
        <v>168</v>
      </c>
    </row>
    <row r="1261" spans="1:9" x14ac:dyDescent="0.25">
      <c r="A1261" s="7" t="s">
        <v>1292</v>
      </c>
      <c r="B1261" s="7">
        <v>1968</v>
      </c>
      <c r="C1261" s="7" t="s">
        <v>35</v>
      </c>
      <c r="D1261" s="7">
        <v>29</v>
      </c>
      <c r="E1261" s="7">
        <v>1</v>
      </c>
      <c r="F1261" s="7">
        <v>10436.1</v>
      </c>
      <c r="G1261" s="7" t="s">
        <v>12</v>
      </c>
      <c r="H1261" s="7" t="s">
        <v>12</v>
      </c>
      <c r="I1261" s="7" t="s">
        <v>42</v>
      </c>
    </row>
    <row r="1262" spans="1:9" x14ac:dyDescent="0.25">
      <c r="A1262" s="7" t="s">
        <v>1293</v>
      </c>
      <c r="B1262" s="7">
        <v>1968</v>
      </c>
      <c r="C1262" s="7" t="s">
        <v>15</v>
      </c>
      <c r="D1262" s="7">
        <v>8</v>
      </c>
      <c r="E1262" s="7">
        <v>1</v>
      </c>
      <c r="F1262" s="7">
        <v>10450.549999999999</v>
      </c>
      <c r="G1262" s="7" t="s">
        <v>12</v>
      </c>
      <c r="H1262" s="7" t="s">
        <v>16</v>
      </c>
      <c r="I1262" s="7" t="s">
        <v>42</v>
      </c>
    </row>
    <row r="1263" spans="1:9" x14ac:dyDescent="0.25">
      <c r="A1263" s="7" t="s">
        <v>1294</v>
      </c>
      <c r="B1263" s="7">
        <v>1964</v>
      </c>
      <c r="C1263" s="7" t="s">
        <v>37</v>
      </c>
      <c r="D1263" s="7">
        <v>14</v>
      </c>
      <c r="E1263" s="7">
        <v>0</v>
      </c>
      <c r="F1263" s="7">
        <v>10455.1</v>
      </c>
      <c r="G1263" s="7" t="s">
        <v>12</v>
      </c>
      <c r="H1263" s="7" t="s">
        <v>16</v>
      </c>
      <c r="I1263" s="7" t="s">
        <v>23</v>
      </c>
    </row>
    <row r="1264" spans="1:9" x14ac:dyDescent="0.25">
      <c r="A1264" s="7" t="s">
        <v>1295</v>
      </c>
      <c r="B1264" s="7">
        <v>1976</v>
      </c>
      <c r="C1264" s="7" t="s">
        <v>35</v>
      </c>
      <c r="D1264" s="7">
        <v>3</v>
      </c>
      <c r="E1264" s="7">
        <v>2</v>
      </c>
      <c r="F1264" s="7">
        <v>10455.14</v>
      </c>
      <c r="G1264" s="7" t="s">
        <v>12</v>
      </c>
      <c r="H1264" s="7" t="s">
        <v>11</v>
      </c>
      <c r="I1264" s="7" t="s">
        <v>300</v>
      </c>
    </row>
    <row r="1265" spans="1:9" x14ac:dyDescent="0.25">
      <c r="A1265" s="7" t="s">
        <v>1296</v>
      </c>
      <c r="B1265" s="7">
        <v>1964</v>
      </c>
      <c r="C1265" s="7" t="s">
        <v>10</v>
      </c>
      <c r="D1265" s="7">
        <v>27</v>
      </c>
      <c r="E1265" s="7">
        <v>0</v>
      </c>
      <c r="F1265" s="7">
        <v>10459.19</v>
      </c>
      <c r="G1265" s="7" t="s">
        <v>12</v>
      </c>
      <c r="H1265" s="7" t="s">
        <v>16</v>
      </c>
      <c r="I1265" s="7" t="s">
        <v>13</v>
      </c>
    </row>
    <row r="1266" spans="1:9" x14ac:dyDescent="0.25">
      <c r="A1266" s="7" t="s">
        <v>1297</v>
      </c>
      <c r="B1266" s="7">
        <v>1969</v>
      </c>
      <c r="C1266" s="7" t="s">
        <v>20</v>
      </c>
      <c r="D1266" s="7">
        <v>22</v>
      </c>
      <c r="E1266" s="7">
        <v>1</v>
      </c>
      <c r="F1266" s="7">
        <v>10461.98</v>
      </c>
      <c r="G1266" s="7" t="s">
        <v>12</v>
      </c>
      <c r="H1266" s="7" t="s">
        <v>16</v>
      </c>
      <c r="I1266" s="7" t="s">
        <v>23</v>
      </c>
    </row>
    <row r="1267" spans="1:9" x14ac:dyDescent="0.25">
      <c r="A1267" s="7" t="s">
        <v>1298</v>
      </c>
      <c r="B1267" s="7">
        <v>1987</v>
      </c>
      <c r="C1267" s="7" t="s">
        <v>18</v>
      </c>
      <c r="D1267" s="7">
        <v>28</v>
      </c>
      <c r="E1267" s="7">
        <v>3</v>
      </c>
      <c r="F1267" s="7">
        <v>10464.83</v>
      </c>
      <c r="G1267" s="7" t="s">
        <v>12</v>
      </c>
      <c r="H1267" s="7" t="s">
        <v>16</v>
      </c>
      <c r="I1267" s="7" t="s">
        <v>23</v>
      </c>
    </row>
    <row r="1268" spans="1:9" x14ac:dyDescent="0.25">
      <c r="A1268" s="7" t="s">
        <v>1299</v>
      </c>
      <c r="B1268" s="7">
        <v>1978</v>
      </c>
      <c r="C1268" s="7" t="s">
        <v>35</v>
      </c>
      <c r="D1268" s="7">
        <v>21</v>
      </c>
      <c r="E1268" s="7">
        <v>2</v>
      </c>
      <c r="F1268" s="7">
        <v>10486.55</v>
      </c>
      <c r="G1268" s="7" t="s">
        <v>12</v>
      </c>
      <c r="H1268" s="7" t="s">
        <v>12</v>
      </c>
      <c r="I1268" s="7" t="s">
        <v>200</v>
      </c>
    </row>
    <row r="1269" spans="1:9" x14ac:dyDescent="0.25">
      <c r="A1269" s="7" t="s">
        <v>1300</v>
      </c>
      <c r="B1269" s="7">
        <v>1972</v>
      </c>
      <c r="C1269" s="7" t="s">
        <v>37</v>
      </c>
      <c r="D1269" s="7">
        <v>19</v>
      </c>
      <c r="E1269" s="7">
        <v>2</v>
      </c>
      <c r="F1269" s="7">
        <v>10493.95</v>
      </c>
      <c r="G1269" s="7" t="s">
        <v>12</v>
      </c>
      <c r="H1269" s="7" t="s">
        <v>16</v>
      </c>
      <c r="I1269" s="7" t="s">
        <v>23</v>
      </c>
    </row>
    <row r="1270" spans="1:9" x14ac:dyDescent="0.25">
      <c r="A1270" s="7" t="s">
        <v>1301</v>
      </c>
      <c r="B1270" s="7">
        <v>1977</v>
      </c>
      <c r="C1270" s="7" t="s">
        <v>37</v>
      </c>
      <c r="D1270" s="7">
        <v>25</v>
      </c>
      <c r="E1270" s="7">
        <v>2</v>
      </c>
      <c r="F1270" s="7">
        <v>10495.6</v>
      </c>
      <c r="G1270" s="7" t="s">
        <v>12</v>
      </c>
      <c r="H1270" s="7" t="s">
        <v>16</v>
      </c>
      <c r="I1270" s="7" t="s">
        <v>23</v>
      </c>
    </row>
    <row r="1271" spans="1:9" x14ac:dyDescent="0.25">
      <c r="A1271" s="7" t="s">
        <v>1302</v>
      </c>
      <c r="B1271" s="7">
        <v>1971</v>
      </c>
      <c r="C1271" s="7" t="s">
        <v>20</v>
      </c>
      <c r="D1271" s="7">
        <v>26</v>
      </c>
      <c r="E1271" s="7">
        <v>0</v>
      </c>
      <c r="F1271" s="7">
        <v>10546.48</v>
      </c>
      <c r="G1271" s="7" t="s">
        <v>12</v>
      </c>
      <c r="H1271" s="7" t="s">
        <v>12</v>
      </c>
      <c r="I1271" s="7" t="s">
        <v>42</v>
      </c>
    </row>
    <row r="1272" spans="1:9" x14ac:dyDescent="0.25">
      <c r="A1272" s="7" t="s">
        <v>1303</v>
      </c>
      <c r="B1272" s="7">
        <v>1971</v>
      </c>
      <c r="C1272" s="7" t="s">
        <v>18</v>
      </c>
      <c r="D1272" s="7">
        <v>29</v>
      </c>
      <c r="E1272" s="7">
        <v>3</v>
      </c>
      <c r="F1272" s="7">
        <v>10560.49</v>
      </c>
      <c r="G1272" s="7" t="s">
        <v>12</v>
      </c>
      <c r="H1272" s="7" t="s">
        <v>11</v>
      </c>
      <c r="I1272" s="7" t="s">
        <v>13</v>
      </c>
    </row>
    <row r="1273" spans="1:9" x14ac:dyDescent="0.25">
      <c r="A1273" s="7" t="s">
        <v>1304</v>
      </c>
      <c r="B1273" s="7">
        <v>1969</v>
      </c>
      <c r="C1273" s="7" t="s">
        <v>10</v>
      </c>
      <c r="D1273" s="7">
        <v>17</v>
      </c>
      <c r="E1273" s="7">
        <v>0</v>
      </c>
      <c r="F1273" s="7">
        <v>10564.88</v>
      </c>
      <c r="G1273" s="7" t="s">
        <v>12</v>
      </c>
      <c r="H1273" s="7" t="s">
        <v>16</v>
      </c>
      <c r="I1273" s="7" t="s">
        <v>247</v>
      </c>
    </row>
    <row r="1274" spans="1:9" x14ac:dyDescent="0.25">
      <c r="A1274" s="7" t="s">
        <v>1305</v>
      </c>
      <c r="B1274" s="7">
        <v>1966</v>
      </c>
      <c r="C1274" s="7" t="s">
        <v>30</v>
      </c>
      <c r="D1274" s="7">
        <v>11</v>
      </c>
      <c r="E1274" s="7">
        <v>0</v>
      </c>
      <c r="F1274" s="7">
        <v>10577.09</v>
      </c>
      <c r="G1274" s="7" t="s">
        <v>12</v>
      </c>
      <c r="H1274" s="7" t="s">
        <v>12</v>
      </c>
      <c r="I1274" s="7" t="s">
        <v>42</v>
      </c>
    </row>
    <row r="1275" spans="1:9" x14ac:dyDescent="0.25">
      <c r="A1275" s="7" t="s">
        <v>1306</v>
      </c>
      <c r="B1275" s="7">
        <v>1969</v>
      </c>
      <c r="C1275" s="7" t="s">
        <v>30</v>
      </c>
      <c r="D1275" s="7">
        <v>25</v>
      </c>
      <c r="E1275" s="7">
        <v>1</v>
      </c>
      <c r="F1275" s="7">
        <v>10579.71</v>
      </c>
      <c r="G1275" s="7" t="s">
        <v>12</v>
      </c>
      <c r="H1275" s="7" t="s">
        <v>12</v>
      </c>
      <c r="I1275" s="7" t="s">
        <v>13</v>
      </c>
    </row>
    <row r="1276" spans="1:9" x14ac:dyDescent="0.25">
      <c r="A1276" s="7" t="s">
        <v>1307</v>
      </c>
      <c r="B1276" s="7">
        <v>1966</v>
      </c>
      <c r="C1276" s="7" t="s">
        <v>15</v>
      </c>
      <c r="D1276" s="7">
        <v>3</v>
      </c>
      <c r="E1276" s="7">
        <v>0</v>
      </c>
      <c r="F1276" s="7">
        <v>10594.23</v>
      </c>
      <c r="G1276" s="7" t="s">
        <v>12</v>
      </c>
      <c r="H1276" s="7" t="s">
        <v>12</v>
      </c>
      <c r="I1276" s="7" t="s">
        <v>13</v>
      </c>
    </row>
    <row r="1277" spans="1:9" x14ac:dyDescent="0.25">
      <c r="A1277" s="7" t="s">
        <v>1308</v>
      </c>
      <c r="B1277" s="7">
        <v>1967</v>
      </c>
      <c r="C1277" s="7" t="s">
        <v>15</v>
      </c>
      <c r="D1277" s="7">
        <v>29</v>
      </c>
      <c r="E1277" s="7">
        <v>0</v>
      </c>
      <c r="F1277" s="7">
        <v>10594.5</v>
      </c>
      <c r="G1277" s="7" t="s">
        <v>12</v>
      </c>
      <c r="H1277" s="7" t="s">
        <v>16</v>
      </c>
      <c r="I1277" s="7" t="s">
        <v>23</v>
      </c>
    </row>
    <row r="1278" spans="1:9" x14ac:dyDescent="0.25">
      <c r="A1278" s="7" t="s">
        <v>1309</v>
      </c>
      <c r="B1278" s="7">
        <v>1972</v>
      </c>
      <c r="C1278" s="7" t="s">
        <v>30</v>
      </c>
      <c r="D1278" s="7">
        <v>14</v>
      </c>
      <c r="E1278" s="7">
        <v>3</v>
      </c>
      <c r="F1278" s="7">
        <v>10600.55</v>
      </c>
      <c r="G1278" s="7" t="s">
        <v>12</v>
      </c>
      <c r="H1278" s="7" t="s">
        <v>16</v>
      </c>
      <c r="I1278" s="7" t="s">
        <v>23</v>
      </c>
    </row>
    <row r="1279" spans="1:9" x14ac:dyDescent="0.25">
      <c r="A1279" s="7" t="s">
        <v>1310</v>
      </c>
      <c r="B1279" s="7">
        <v>1966</v>
      </c>
      <c r="C1279" s="7" t="s">
        <v>10</v>
      </c>
      <c r="D1279" s="7">
        <v>20</v>
      </c>
      <c r="E1279" s="7">
        <v>0</v>
      </c>
      <c r="F1279" s="7">
        <v>10601.41</v>
      </c>
      <c r="G1279" s="7" t="s">
        <v>12</v>
      </c>
      <c r="H1279" s="7" t="s">
        <v>11</v>
      </c>
      <c r="I1279" s="7" t="s">
        <v>42</v>
      </c>
    </row>
    <row r="1280" spans="1:9" x14ac:dyDescent="0.25">
      <c r="A1280" s="7" t="s">
        <v>1311</v>
      </c>
      <c r="B1280" s="7">
        <v>1967</v>
      </c>
      <c r="C1280" s="7" t="s">
        <v>18</v>
      </c>
      <c r="D1280" s="7">
        <v>23</v>
      </c>
      <c r="E1280" s="7">
        <v>0</v>
      </c>
      <c r="F1280" s="7">
        <v>10601.63</v>
      </c>
      <c r="G1280" s="7" t="s">
        <v>12</v>
      </c>
      <c r="H1280" s="7" t="s">
        <v>11</v>
      </c>
      <c r="I1280" s="7" t="s">
        <v>23</v>
      </c>
    </row>
    <row r="1281" spans="1:9" x14ac:dyDescent="0.25">
      <c r="A1281" s="7" t="s">
        <v>1312</v>
      </c>
      <c r="B1281" s="7">
        <v>1966</v>
      </c>
      <c r="C1281" s="7" t="s">
        <v>10</v>
      </c>
      <c r="D1281" s="7">
        <v>2</v>
      </c>
      <c r="E1281" s="7">
        <v>0</v>
      </c>
      <c r="F1281" s="7">
        <v>10602.39</v>
      </c>
      <c r="G1281" s="7" t="s">
        <v>12</v>
      </c>
      <c r="H1281" s="7" t="s">
        <v>12</v>
      </c>
      <c r="I1281" s="7" t="s">
        <v>42</v>
      </c>
    </row>
    <row r="1282" spans="1:9" x14ac:dyDescent="0.25">
      <c r="A1282" s="7" t="s">
        <v>1313</v>
      </c>
      <c r="B1282" s="7">
        <v>1965</v>
      </c>
      <c r="C1282" s="7" t="s">
        <v>18</v>
      </c>
      <c r="D1282" s="7">
        <v>27</v>
      </c>
      <c r="E1282" s="7">
        <v>0</v>
      </c>
      <c r="F1282" s="7">
        <v>10608.67</v>
      </c>
      <c r="G1282" s="7" t="s">
        <v>12</v>
      </c>
      <c r="H1282" s="7" t="s">
        <v>12</v>
      </c>
      <c r="I1282" s="7" t="s">
        <v>23</v>
      </c>
    </row>
    <row r="1283" spans="1:9" x14ac:dyDescent="0.25">
      <c r="A1283" s="7" t="s">
        <v>1314</v>
      </c>
      <c r="B1283" s="7">
        <v>1992</v>
      </c>
      <c r="C1283" s="7" t="s">
        <v>10</v>
      </c>
      <c r="D1283" s="7">
        <v>23</v>
      </c>
      <c r="E1283" s="7">
        <v>0</v>
      </c>
      <c r="F1283" s="7">
        <v>10617.04</v>
      </c>
      <c r="G1283" s="7" t="s">
        <v>12</v>
      </c>
      <c r="H1283" s="7" t="s">
        <v>12</v>
      </c>
      <c r="I1283" s="7" t="s">
        <v>535</v>
      </c>
    </row>
    <row r="1284" spans="1:9" x14ac:dyDescent="0.25">
      <c r="A1284" s="7" t="s">
        <v>1315</v>
      </c>
      <c r="B1284" s="7">
        <v>1990</v>
      </c>
      <c r="C1284" s="7" t="s">
        <v>10</v>
      </c>
      <c r="D1284" s="7">
        <v>6</v>
      </c>
      <c r="E1284" s="7">
        <v>3</v>
      </c>
      <c r="F1284" s="7">
        <v>10620.26</v>
      </c>
      <c r="G1284" s="7" t="s">
        <v>12</v>
      </c>
      <c r="H1284" s="7" t="s">
        <v>12</v>
      </c>
      <c r="I1284" s="7" t="s">
        <v>23</v>
      </c>
    </row>
    <row r="1285" spans="1:9" x14ac:dyDescent="0.25">
      <c r="A1285" s="7" t="s">
        <v>1316</v>
      </c>
      <c r="B1285" s="7">
        <v>1964</v>
      </c>
      <c r="C1285" s="7" t="s">
        <v>35</v>
      </c>
      <c r="D1285" s="7">
        <v>8</v>
      </c>
      <c r="E1285" s="7">
        <v>0</v>
      </c>
      <c r="F1285" s="7">
        <v>10627.81</v>
      </c>
      <c r="G1285" s="7" t="s">
        <v>12</v>
      </c>
      <c r="H1285" s="7" t="s">
        <v>12</v>
      </c>
      <c r="I1285" s="7" t="s">
        <v>13</v>
      </c>
    </row>
    <row r="1286" spans="1:9" x14ac:dyDescent="0.25">
      <c r="A1286" s="7" t="s">
        <v>1317</v>
      </c>
      <c r="B1286" s="7">
        <v>1976</v>
      </c>
      <c r="C1286" s="7" t="s">
        <v>15</v>
      </c>
      <c r="D1286" s="7">
        <v>22</v>
      </c>
      <c r="E1286" s="7">
        <v>2</v>
      </c>
      <c r="F1286" s="7">
        <v>10665.44</v>
      </c>
      <c r="G1286" s="7" t="s">
        <v>12</v>
      </c>
      <c r="H1286" s="7" t="s">
        <v>11</v>
      </c>
      <c r="I1286" s="7" t="s">
        <v>300</v>
      </c>
    </row>
    <row r="1287" spans="1:9" x14ac:dyDescent="0.25">
      <c r="A1287" s="7" t="s">
        <v>1318</v>
      </c>
      <c r="B1287" s="7">
        <v>1962</v>
      </c>
      <c r="C1287" s="7" t="s">
        <v>20</v>
      </c>
      <c r="D1287" s="7">
        <v>7</v>
      </c>
      <c r="E1287" s="7">
        <v>0</v>
      </c>
      <c r="F1287" s="7">
        <v>10676.83</v>
      </c>
      <c r="G1287" s="7" t="s">
        <v>12</v>
      </c>
      <c r="H1287" s="7" t="s">
        <v>12</v>
      </c>
      <c r="I1287" s="7" t="s">
        <v>13</v>
      </c>
    </row>
    <row r="1288" spans="1:9" x14ac:dyDescent="0.25">
      <c r="A1288" s="7" t="s">
        <v>1319</v>
      </c>
      <c r="B1288" s="7">
        <v>1977</v>
      </c>
      <c r="C1288" s="7" t="s">
        <v>35</v>
      </c>
      <c r="D1288" s="7">
        <v>2</v>
      </c>
      <c r="E1288" s="7">
        <v>2</v>
      </c>
      <c r="F1288" s="7">
        <v>10690.11</v>
      </c>
      <c r="G1288" s="7" t="s">
        <v>12</v>
      </c>
      <c r="H1288" s="7" t="s">
        <v>11</v>
      </c>
      <c r="I1288" s="7" t="s">
        <v>300</v>
      </c>
    </row>
    <row r="1289" spans="1:9" x14ac:dyDescent="0.25">
      <c r="A1289" s="7" t="s">
        <v>1320</v>
      </c>
      <c r="B1289" s="7">
        <v>1976</v>
      </c>
      <c r="C1289" s="7" t="s">
        <v>20</v>
      </c>
      <c r="D1289" s="7">
        <v>30</v>
      </c>
      <c r="E1289" s="7">
        <v>2</v>
      </c>
      <c r="F1289" s="7">
        <v>10698.38</v>
      </c>
      <c r="G1289" s="7" t="s">
        <v>12</v>
      </c>
      <c r="H1289" s="7" t="s">
        <v>16</v>
      </c>
      <c r="I1289" s="7" t="s">
        <v>200</v>
      </c>
    </row>
    <row r="1290" spans="1:9" x14ac:dyDescent="0.25">
      <c r="A1290" s="7" t="s">
        <v>1321</v>
      </c>
      <c r="B1290" s="7">
        <v>1972</v>
      </c>
      <c r="C1290" s="7" t="s">
        <v>37</v>
      </c>
      <c r="D1290" s="7">
        <v>24</v>
      </c>
      <c r="E1290" s="7">
        <v>3</v>
      </c>
      <c r="F1290" s="7">
        <v>10702.64</v>
      </c>
      <c r="G1290" s="7" t="s">
        <v>12</v>
      </c>
      <c r="H1290" s="7" t="s">
        <v>12</v>
      </c>
      <c r="I1290" s="7" t="s">
        <v>13</v>
      </c>
    </row>
    <row r="1291" spans="1:9" x14ac:dyDescent="0.25">
      <c r="A1291" s="7" t="s">
        <v>1322</v>
      </c>
      <c r="B1291" s="7">
        <v>1967</v>
      </c>
      <c r="C1291" s="7" t="s">
        <v>10</v>
      </c>
      <c r="D1291" s="7">
        <v>30</v>
      </c>
      <c r="E1291" s="7">
        <v>0</v>
      </c>
      <c r="F1291" s="7">
        <v>10704.47</v>
      </c>
      <c r="G1291" s="7" t="s">
        <v>12</v>
      </c>
      <c r="H1291" s="7" t="s">
        <v>11</v>
      </c>
      <c r="I1291" s="7" t="s">
        <v>42</v>
      </c>
    </row>
    <row r="1292" spans="1:9" x14ac:dyDescent="0.25">
      <c r="A1292" s="7" t="s">
        <v>1323</v>
      </c>
      <c r="B1292" s="7">
        <v>1967</v>
      </c>
      <c r="C1292" s="7" t="s">
        <v>37</v>
      </c>
      <c r="D1292" s="7">
        <v>5</v>
      </c>
      <c r="E1292" s="7">
        <v>0</v>
      </c>
      <c r="F1292" s="7">
        <v>10713.64</v>
      </c>
      <c r="G1292" s="7" t="s">
        <v>12</v>
      </c>
      <c r="H1292" s="7" t="s">
        <v>12</v>
      </c>
      <c r="I1292" s="7" t="s">
        <v>42</v>
      </c>
    </row>
    <row r="1293" spans="1:9" x14ac:dyDescent="0.25">
      <c r="A1293" s="7" t="s">
        <v>1324</v>
      </c>
      <c r="B1293" s="7">
        <v>1992</v>
      </c>
      <c r="C1293" s="7" t="s">
        <v>18</v>
      </c>
      <c r="D1293" s="7">
        <v>25</v>
      </c>
      <c r="E1293" s="7">
        <v>0</v>
      </c>
      <c r="F1293" s="7">
        <v>10719.57</v>
      </c>
      <c r="G1293" s="7" t="s">
        <v>12</v>
      </c>
      <c r="H1293" s="7" t="s">
        <v>16</v>
      </c>
      <c r="I1293" s="7" t="s">
        <v>23</v>
      </c>
    </row>
    <row r="1294" spans="1:9" x14ac:dyDescent="0.25">
      <c r="A1294" s="7" t="s">
        <v>1325</v>
      </c>
      <c r="B1294" s="7">
        <v>1974</v>
      </c>
      <c r="C1294" s="7" t="s">
        <v>30</v>
      </c>
      <c r="D1294" s="7">
        <v>9</v>
      </c>
      <c r="E1294" s="7">
        <v>4</v>
      </c>
      <c r="F1294" s="7">
        <v>10736.87</v>
      </c>
      <c r="G1294" s="7" t="s">
        <v>12</v>
      </c>
      <c r="H1294" s="7" t="s">
        <v>16</v>
      </c>
      <c r="I1294" s="7" t="s">
        <v>168</v>
      </c>
    </row>
    <row r="1295" spans="1:9" x14ac:dyDescent="0.25">
      <c r="A1295" s="7" t="s">
        <v>1326</v>
      </c>
      <c r="B1295" s="7">
        <v>1986</v>
      </c>
      <c r="C1295" s="7" t="s">
        <v>35</v>
      </c>
      <c r="D1295" s="7">
        <v>29</v>
      </c>
      <c r="E1295" s="7">
        <v>3</v>
      </c>
      <c r="F1295" s="7">
        <v>10749.02</v>
      </c>
      <c r="G1295" s="7" t="s">
        <v>12</v>
      </c>
      <c r="H1295" s="7" t="s">
        <v>16</v>
      </c>
      <c r="I1295" s="7" t="s">
        <v>535</v>
      </c>
    </row>
    <row r="1296" spans="1:9" x14ac:dyDescent="0.25">
      <c r="A1296" s="7" t="s">
        <v>1327</v>
      </c>
      <c r="B1296" s="7">
        <v>1989</v>
      </c>
      <c r="C1296" s="7" t="s">
        <v>15</v>
      </c>
      <c r="D1296" s="7">
        <v>25</v>
      </c>
      <c r="E1296" s="7">
        <v>3</v>
      </c>
      <c r="F1296" s="7">
        <v>10769.75</v>
      </c>
      <c r="G1296" s="7" t="s">
        <v>12</v>
      </c>
      <c r="H1296" s="7" t="s">
        <v>11</v>
      </c>
      <c r="I1296" s="7" t="s">
        <v>632</v>
      </c>
    </row>
    <row r="1297" spans="1:9" x14ac:dyDescent="0.25">
      <c r="A1297" s="7" t="s">
        <v>1328</v>
      </c>
      <c r="B1297" s="7">
        <v>1967</v>
      </c>
      <c r="C1297" s="7" t="s">
        <v>15</v>
      </c>
      <c r="D1297" s="7">
        <v>11</v>
      </c>
      <c r="E1297" s="7">
        <v>1</v>
      </c>
      <c r="F1297" s="7">
        <v>10791.96</v>
      </c>
      <c r="G1297" s="7" t="s">
        <v>12</v>
      </c>
      <c r="H1297" s="7" t="s">
        <v>11</v>
      </c>
      <c r="I1297" s="7" t="s">
        <v>42</v>
      </c>
    </row>
    <row r="1298" spans="1:9" x14ac:dyDescent="0.25">
      <c r="A1298" s="7" t="s">
        <v>1329</v>
      </c>
      <c r="B1298" s="7">
        <v>1999</v>
      </c>
      <c r="C1298" s="7" t="s">
        <v>30</v>
      </c>
      <c r="D1298" s="7">
        <v>24</v>
      </c>
      <c r="E1298" s="7">
        <v>0</v>
      </c>
      <c r="F1298" s="7">
        <v>10795.94</v>
      </c>
      <c r="G1298" s="7" t="s">
        <v>12</v>
      </c>
      <c r="H1298" s="7" t="s">
        <v>16</v>
      </c>
      <c r="I1298" s="7" t="s">
        <v>42</v>
      </c>
    </row>
    <row r="1299" spans="1:9" x14ac:dyDescent="0.25">
      <c r="A1299" s="7" t="s">
        <v>1330</v>
      </c>
      <c r="B1299" s="7">
        <v>1967</v>
      </c>
      <c r="C1299" s="7" t="s">
        <v>37</v>
      </c>
      <c r="D1299" s="7">
        <v>23</v>
      </c>
      <c r="E1299" s="7">
        <v>0</v>
      </c>
      <c r="F1299" s="7">
        <v>10796.35</v>
      </c>
      <c r="G1299" s="7" t="s">
        <v>12</v>
      </c>
      <c r="H1299" s="7" t="s">
        <v>16</v>
      </c>
      <c r="I1299" s="7" t="s">
        <v>166</v>
      </c>
    </row>
    <row r="1300" spans="1:9" x14ac:dyDescent="0.25">
      <c r="A1300" s="7" t="s">
        <v>1331</v>
      </c>
      <c r="B1300" s="7">
        <v>1970</v>
      </c>
      <c r="C1300" s="7" t="s">
        <v>37</v>
      </c>
      <c r="D1300" s="7">
        <v>28</v>
      </c>
      <c r="E1300" s="7">
        <v>1</v>
      </c>
      <c r="F1300" s="7">
        <v>10797.34</v>
      </c>
      <c r="G1300" s="7" t="s">
        <v>12</v>
      </c>
      <c r="H1300" s="7" t="s">
        <v>11</v>
      </c>
      <c r="I1300" s="7" t="s">
        <v>249</v>
      </c>
    </row>
    <row r="1301" spans="1:9" x14ac:dyDescent="0.25">
      <c r="A1301" s="7" t="s">
        <v>1332</v>
      </c>
      <c r="B1301" s="7">
        <v>1970</v>
      </c>
      <c r="C1301" s="7" t="s">
        <v>30</v>
      </c>
      <c r="D1301" s="7">
        <v>18</v>
      </c>
      <c r="E1301" s="7">
        <v>2</v>
      </c>
      <c r="F1301" s="7">
        <v>10806.84</v>
      </c>
      <c r="G1301" s="7" t="s">
        <v>12</v>
      </c>
      <c r="H1301" s="7" t="s">
        <v>11</v>
      </c>
      <c r="I1301" s="7" t="s">
        <v>42</v>
      </c>
    </row>
    <row r="1302" spans="1:9" x14ac:dyDescent="0.25">
      <c r="A1302" s="7" t="s">
        <v>1333</v>
      </c>
      <c r="B1302" s="7">
        <v>1967</v>
      </c>
      <c r="C1302" s="7" t="s">
        <v>37</v>
      </c>
      <c r="D1302" s="7">
        <v>2</v>
      </c>
      <c r="E1302" s="7">
        <v>1</v>
      </c>
      <c r="F1302" s="7">
        <v>10807.49</v>
      </c>
      <c r="G1302" s="7" t="s">
        <v>12</v>
      </c>
      <c r="H1302" s="7" t="s">
        <v>11</v>
      </c>
      <c r="I1302" s="7" t="s">
        <v>13</v>
      </c>
    </row>
    <row r="1303" spans="1:9" x14ac:dyDescent="0.25">
      <c r="A1303" s="7" t="s">
        <v>1334</v>
      </c>
      <c r="B1303" s="7">
        <v>1968</v>
      </c>
      <c r="C1303" s="7" t="s">
        <v>10</v>
      </c>
      <c r="D1303" s="7">
        <v>28</v>
      </c>
      <c r="E1303" s="7">
        <v>1</v>
      </c>
      <c r="F1303" s="7">
        <v>10825.25</v>
      </c>
      <c r="G1303" s="7" t="s">
        <v>12</v>
      </c>
      <c r="H1303" s="7" t="s">
        <v>12</v>
      </c>
      <c r="I1303" s="7" t="s">
        <v>23</v>
      </c>
    </row>
    <row r="1304" spans="1:9" x14ac:dyDescent="0.25">
      <c r="A1304" s="7" t="s">
        <v>1335</v>
      </c>
      <c r="B1304" s="7">
        <v>1971</v>
      </c>
      <c r="C1304" s="7" t="s">
        <v>30</v>
      </c>
      <c r="D1304" s="7">
        <v>20</v>
      </c>
      <c r="E1304" s="7">
        <v>2</v>
      </c>
      <c r="F1304" s="7">
        <v>10848.13</v>
      </c>
      <c r="G1304" s="7" t="s">
        <v>12</v>
      </c>
      <c r="H1304" s="7" t="s">
        <v>12</v>
      </c>
      <c r="I1304" s="7" t="s">
        <v>23</v>
      </c>
    </row>
    <row r="1305" spans="1:9" x14ac:dyDescent="0.25">
      <c r="A1305" s="7" t="s">
        <v>1336</v>
      </c>
      <c r="B1305" s="7">
        <v>1994</v>
      </c>
      <c r="C1305" s="7" t="s">
        <v>20</v>
      </c>
      <c r="D1305" s="7">
        <v>6</v>
      </c>
      <c r="E1305" s="7">
        <v>0</v>
      </c>
      <c r="F1305" s="7">
        <v>10886.66</v>
      </c>
      <c r="G1305" s="7" t="s">
        <v>12</v>
      </c>
      <c r="H1305" s="7" t="s">
        <v>12</v>
      </c>
      <c r="I1305" s="7" t="s">
        <v>23</v>
      </c>
    </row>
    <row r="1306" spans="1:9" x14ac:dyDescent="0.25">
      <c r="A1306" s="7" t="s">
        <v>1337</v>
      </c>
      <c r="B1306" s="7">
        <v>1968</v>
      </c>
      <c r="C1306" s="7" t="s">
        <v>15</v>
      </c>
      <c r="D1306" s="7">
        <v>13</v>
      </c>
      <c r="E1306" s="7">
        <v>0</v>
      </c>
      <c r="F1306" s="7">
        <v>10923.93</v>
      </c>
      <c r="G1306" s="7" t="s">
        <v>12</v>
      </c>
      <c r="H1306" s="7" t="s">
        <v>16</v>
      </c>
      <c r="I1306" s="7" t="s">
        <v>247</v>
      </c>
    </row>
    <row r="1307" spans="1:9" x14ac:dyDescent="0.25">
      <c r="A1307" s="7" t="s">
        <v>1338</v>
      </c>
      <c r="B1307" s="7">
        <v>1968</v>
      </c>
      <c r="C1307" s="7" t="s">
        <v>15</v>
      </c>
      <c r="D1307" s="7">
        <v>12</v>
      </c>
      <c r="E1307" s="7">
        <v>1</v>
      </c>
      <c r="F1307" s="7">
        <v>10928.85</v>
      </c>
      <c r="G1307" s="7" t="s">
        <v>12</v>
      </c>
      <c r="H1307" s="7" t="s">
        <v>12</v>
      </c>
      <c r="I1307" s="7" t="s">
        <v>13</v>
      </c>
    </row>
    <row r="1308" spans="1:9" x14ac:dyDescent="0.25">
      <c r="A1308" s="7" t="s">
        <v>1339</v>
      </c>
      <c r="B1308" s="7">
        <v>1969</v>
      </c>
      <c r="C1308" s="7" t="s">
        <v>15</v>
      </c>
      <c r="D1308" s="7">
        <v>10</v>
      </c>
      <c r="E1308" s="7">
        <v>1</v>
      </c>
      <c r="F1308" s="7">
        <v>10942.13</v>
      </c>
      <c r="G1308" s="7" t="s">
        <v>12</v>
      </c>
      <c r="H1308" s="7" t="s">
        <v>12</v>
      </c>
      <c r="I1308" s="7" t="s">
        <v>23</v>
      </c>
    </row>
    <row r="1309" spans="1:9" x14ac:dyDescent="0.25">
      <c r="A1309" s="7" t="s">
        <v>1340</v>
      </c>
      <c r="B1309" s="7">
        <v>1965</v>
      </c>
      <c r="C1309" s="7" t="s">
        <v>30</v>
      </c>
      <c r="D1309" s="7">
        <v>4</v>
      </c>
      <c r="E1309" s="7">
        <v>0</v>
      </c>
      <c r="F1309" s="7">
        <v>10959.33</v>
      </c>
      <c r="G1309" s="7" t="s">
        <v>12</v>
      </c>
      <c r="H1309" s="7" t="s">
        <v>12</v>
      </c>
      <c r="I1309" s="7" t="s">
        <v>42</v>
      </c>
    </row>
    <row r="1310" spans="1:9" x14ac:dyDescent="0.25">
      <c r="A1310" s="7" t="s">
        <v>1341</v>
      </c>
      <c r="B1310" s="7">
        <v>1969</v>
      </c>
      <c r="C1310" s="7" t="s">
        <v>35</v>
      </c>
      <c r="D1310" s="7">
        <v>14</v>
      </c>
      <c r="E1310" s="7">
        <v>1</v>
      </c>
      <c r="F1310" s="7">
        <v>10959.69</v>
      </c>
      <c r="G1310" s="7" t="s">
        <v>12</v>
      </c>
      <c r="H1310" s="7" t="s">
        <v>12</v>
      </c>
      <c r="I1310" s="7" t="s">
        <v>23</v>
      </c>
    </row>
    <row r="1311" spans="1:9" x14ac:dyDescent="0.25">
      <c r="A1311" s="7" t="s">
        <v>1342</v>
      </c>
      <c r="B1311" s="7">
        <v>1965</v>
      </c>
      <c r="C1311" s="7" t="s">
        <v>18</v>
      </c>
      <c r="D1311" s="7">
        <v>19</v>
      </c>
      <c r="E1311" s="7">
        <v>0</v>
      </c>
      <c r="F1311" s="7">
        <v>10965.45</v>
      </c>
      <c r="G1311" s="7" t="s">
        <v>12</v>
      </c>
      <c r="H1311" s="7" t="s">
        <v>11</v>
      </c>
      <c r="I1311" s="7" t="s">
        <v>42</v>
      </c>
    </row>
    <row r="1312" spans="1:9" x14ac:dyDescent="0.25">
      <c r="A1312" s="7" t="s">
        <v>1343</v>
      </c>
      <c r="B1312" s="7">
        <v>1966</v>
      </c>
      <c r="C1312" s="7" t="s">
        <v>10</v>
      </c>
      <c r="D1312" s="7">
        <v>9</v>
      </c>
      <c r="E1312" s="7">
        <v>0</v>
      </c>
      <c r="F1312" s="7">
        <v>10976.25</v>
      </c>
      <c r="G1312" s="7" t="s">
        <v>12</v>
      </c>
      <c r="H1312" s="7" t="s">
        <v>11</v>
      </c>
      <c r="I1312" s="7" t="s">
        <v>23</v>
      </c>
    </row>
    <row r="1313" spans="1:9" x14ac:dyDescent="0.25">
      <c r="A1313" s="7" t="s">
        <v>1344</v>
      </c>
      <c r="B1313" s="7">
        <v>1973</v>
      </c>
      <c r="C1313" s="7" t="s">
        <v>37</v>
      </c>
      <c r="D1313" s="7">
        <v>21</v>
      </c>
      <c r="E1313" s="7">
        <v>4</v>
      </c>
      <c r="F1313" s="7">
        <v>10977.21</v>
      </c>
      <c r="G1313" s="7" t="s">
        <v>12</v>
      </c>
      <c r="H1313" s="7" t="s">
        <v>16</v>
      </c>
      <c r="I1313" s="7" t="s">
        <v>13</v>
      </c>
    </row>
    <row r="1314" spans="1:9" x14ac:dyDescent="0.25">
      <c r="A1314" s="7" t="s">
        <v>1345</v>
      </c>
      <c r="B1314" s="7">
        <v>1965</v>
      </c>
      <c r="C1314" s="7" t="s">
        <v>30</v>
      </c>
      <c r="D1314" s="7">
        <v>18</v>
      </c>
      <c r="E1314" s="7">
        <v>0</v>
      </c>
      <c r="F1314" s="7">
        <v>10982.5</v>
      </c>
      <c r="G1314" s="7" t="s">
        <v>12</v>
      </c>
      <c r="H1314" s="7" t="s">
        <v>12</v>
      </c>
      <c r="I1314" s="7" t="s">
        <v>13</v>
      </c>
    </row>
    <row r="1315" spans="1:9" x14ac:dyDescent="0.25">
      <c r="A1315" s="7" t="s">
        <v>1346</v>
      </c>
      <c r="B1315" s="7">
        <v>2000</v>
      </c>
      <c r="C1315" s="7" t="s">
        <v>20</v>
      </c>
      <c r="D1315" s="7">
        <v>17</v>
      </c>
      <c r="E1315" s="7">
        <v>0</v>
      </c>
      <c r="F1315" s="7">
        <v>10991.58</v>
      </c>
      <c r="G1315" s="7" t="s">
        <v>12</v>
      </c>
      <c r="H1315" s="7" t="s">
        <v>12</v>
      </c>
      <c r="I1315" s="7" t="s">
        <v>23</v>
      </c>
    </row>
    <row r="1316" spans="1:9" x14ac:dyDescent="0.25">
      <c r="A1316" s="7" t="s">
        <v>1347</v>
      </c>
      <c r="B1316" s="7">
        <v>1968</v>
      </c>
      <c r="C1316" s="7" t="s">
        <v>37</v>
      </c>
      <c r="D1316" s="7">
        <v>24</v>
      </c>
      <c r="E1316" s="7">
        <v>2</v>
      </c>
      <c r="F1316" s="7">
        <v>11013.71</v>
      </c>
      <c r="G1316" s="7" t="s">
        <v>12</v>
      </c>
      <c r="H1316" s="7" t="s">
        <v>16</v>
      </c>
      <c r="I1316" s="7" t="s">
        <v>13</v>
      </c>
    </row>
    <row r="1317" spans="1:9" x14ac:dyDescent="0.25">
      <c r="A1317" s="7" t="s">
        <v>1348</v>
      </c>
      <c r="B1317" s="7">
        <v>1974</v>
      </c>
      <c r="C1317" s="7" t="s">
        <v>30</v>
      </c>
      <c r="D1317" s="7">
        <v>15</v>
      </c>
      <c r="E1317" s="7">
        <v>4</v>
      </c>
      <c r="F1317" s="7">
        <v>11015.17</v>
      </c>
      <c r="G1317" s="7" t="s">
        <v>12</v>
      </c>
      <c r="H1317" s="7" t="s">
        <v>16</v>
      </c>
      <c r="I1317" s="7" t="s">
        <v>23</v>
      </c>
    </row>
    <row r="1318" spans="1:9" x14ac:dyDescent="0.25">
      <c r="A1318" s="7" t="s">
        <v>1349</v>
      </c>
      <c r="B1318" s="7">
        <v>1991</v>
      </c>
      <c r="C1318" s="7" t="s">
        <v>18</v>
      </c>
      <c r="D1318" s="7">
        <v>26</v>
      </c>
      <c r="E1318" s="7">
        <v>3</v>
      </c>
      <c r="F1318" s="7">
        <v>11018.05</v>
      </c>
      <c r="G1318" s="7" t="s">
        <v>12</v>
      </c>
      <c r="H1318" s="7" t="s">
        <v>11</v>
      </c>
      <c r="I1318" s="7" t="s">
        <v>23</v>
      </c>
    </row>
    <row r="1319" spans="1:9" x14ac:dyDescent="0.25">
      <c r="A1319" s="7" t="s">
        <v>1350</v>
      </c>
      <c r="B1319" s="7">
        <v>1996</v>
      </c>
      <c r="C1319" s="7" t="s">
        <v>10</v>
      </c>
      <c r="D1319" s="7">
        <v>21</v>
      </c>
      <c r="E1319" s="7">
        <v>0</v>
      </c>
      <c r="F1319" s="7">
        <v>11028.56</v>
      </c>
      <c r="G1319" s="7" t="s">
        <v>12</v>
      </c>
      <c r="H1319" s="7" t="s">
        <v>12</v>
      </c>
      <c r="I1319" s="7" t="s">
        <v>23</v>
      </c>
    </row>
    <row r="1320" spans="1:9" x14ac:dyDescent="0.25">
      <c r="A1320" s="7" t="s">
        <v>1351</v>
      </c>
      <c r="B1320" s="7">
        <v>1974</v>
      </c>
      <c r="C1320" s="7" t="s">
        <v>30</v>
      </c>
      <c r="D1320" s="7">
        <v>10</v>
      </c>
      <c r="E1320" s="7">
        <v>4</v>
      </c>
      <c r="F1320" s="7">
        <v>11033.66</v>
      </c>
      <c r="G1320" s="7" t="s">
        <v>12</v>
      </c>
      <c r="H1320" s="7" t="s">
        <v>12</v>
      </c>
      <c r="I1320" s="7" t="s">
        <v>23</v>
      </c>
    </row>
    <row r="1321" spans="1:9" x14ac:dyDescent="0.25">
      <c r="A1321" s="7" t="s">
        <v>1352</v>
      </c>
      <c r="B1321" s="7">
        <v>1989</v>
      </c>
      <c r="C1321" s="7" t="s">
        <v>37</v>
      </c>
      <c r="D1321" s="7">
        <v>25</v>
      </c>
      <c r="E1321" s="7">
        <v>3</v>
      </c>
      <c r="F1321" s="7">
        <v>11037.51</v>
      </c>
      <c r="G1321" s="7" t="s">
        <v>12</v>
      </c>
      <c r="H1321" s="7" t="s">
        <v>16</v>
      </c>
      <c r="I1321" s="7" t="s">
        <v>23</v>
      </c>
    </row>
    <row r="1322" spans="1:9" x14ac:dyDescent="0.25">
      <c r="A1322" s="7" t="s">
        <v>1353</v>
      </c>
      <c r="B1322" s="7">
        <v>1974</v>
      </c>
      <c r="C1322" s="7" t="s">
        <v>35</v>
      </c>
      <c r="D1322" s="7">
        <v>30</v>
      </c>
      <c r="E1322" s="7">
        <v>0</v>
      </c>
      <c r="F1322" s="7">
        <v>11037.85</v>
      </c>
      <c r="G1322" s="7" t="s">
        <v>12</v>
      </c>
      <c r="H1322" s="7" t="s">
        <v>11</v>
      </c>
      <c r="I1322" s="7" t="s">
        <v>200</v>
      </c>
    </row>
    <row r="1323" spans="1:9" x14ac:dyDescent="0.25">
      <c r="A1323" s="7" t="s">
        <v>1354</v>
      </c>
      <c r="B1323" s="7">
        <v>2001</v>
      </c>
      <c r="C1323" s="7" t="s">
        <v>30</v>
      </c>
      <c r="D1323" s="7">
        <v>17</v>
      </c>
      <c r="E1323" s="7">
        <v>0</v>
      </c>
      <c r="F1323" s="7">
        <v>11046.02</v>
      </c>
      <c r="G1323" s="7" t="s">
        <v>12</v>
      </c>
      <c r="H1323" s="7" t="s">
        <v>16</v>
      </c>
      <c r="I1323" s="7" t="s">
        <v>535</v>
      </c>
    </row>
    <row r="1324" spans="1:9" x14ac:dyDescent="0.25">
      <c r="A1324" s="7" t="s">
        <v>1355</v>
      </c>
      <c r="B1324" s="7">
        <v>2000</v>
      </c>
      <c r="C1324" s="7" t="s">
        <v>20</v>
      </c>
      <c r="D1324" s="7">
        <v>18</v>
      </c>
      <c r="E1324" s="7">
        <v>0</v>
      </c>
      <c r="F1324" s="7">
        <v>11068.7</v>
      </c>
      <c r="G1324" s="7" t="s">
        <v>12</v>
      </c>
      <c r="H1324" s="7" t="s">
        <v>16</v>
      </c>
      <c r="I1324" s="7" t="s">
        <v>42</v>
      </c>
    </row>
    <row r="1325" spans="1:9" x14ac:dyDescent="0.25">
      <c r="A1325" s="7" t="s">
        <v>1356</v>
      </c>
      <c r="B1325" s="7">
        <v>1971</v>
      </c>
      <c r="C1325" s="7" t="s">
        <v>15</v>
      </c>
      <c r="D1325" s="7">
        <v>9</v>
      </c>
      <c r="E1325" s="7">
        <v>0</v>
      </c>
      <c r="F1325" s="7">
        <v>11068.77</v>
      </c>
      <c r="G1325" s="7" t="s">
        <v>12</v>
      </c>
      <c r="H1325" s="7" t="s">
        <v>11</v>
      </c>
      <c r="I1325" s="7" t="s">
        <v>23</v>
      </c>
    </row>
    <row r="1326" spans="1:9" x14ac:dyDescent="0.25">
      <c r="A1326" s="7" t="s">
        <v>1357</v>
      </c>
      <c r="B1326" s="7">
        <v>1966</v>
      </c>
      <c r="C1326" s="7" t="s">
        <v>15</v>
      </c>
      <c r="D1326" s="7">
        <v>7</v>
      </c>
      <c r="E1326" s="7">
        <v>0</v>
      </c>
      <c r="F1326" s="7">
        <v>11070.54</v>
      </c>
      <c r="G1326" s="7" t="s">
        <v>12</v>
      </c>
      <c r="H1326" s="7" t="s">
        <v>12</v>
      </c>
      <c r="I1326" s="7" t="s">
        <v>42</v>
      </c>
    </row>
    <row r="1327" spans="1:9" x14ac:dyDescent="0.25">
      <c r="A1327" s="7" t="s">
        <v>1358</v>
      </c>
      <c r="B1327" s="7">
        <v>1966</v>
      </c>
      <c r="C1327" s="7" t="s">
        <v>15</v>
      </c>
      <c r="D1327" s="7">
        <v>20</v>
      </c>
      <c r="E1327" s="7">
        <v>0</v>
      </c>
      <c r="F1327" s="7">
        <v>11073.18</v>
      </c>
      <c r="G1327" s="7" t="s">
        <v>12</v>
      </c>
      <c r="H1327" s="7" t="s">
        <v>12</v>
      </c>
      <c r="I1327" s="7" t="s">
        <v>42</v>
      </c>
    </row>
    <row r="1328" spans="1:9" x14ac:dyDescent="0.25">
      <c r="A1328" s="7" t="s">
        <v>1359</v>
      </c>
      <c r="B1328" s="7">
        <v>1967</v>
      </c>
      <c r="C1328" s="7" t="s">
        <v>20</v>
      </c>
      <c r="D1328" s="7">
        <v>4</v>
      </c>
      <c r="E1328" s="7">
        <v>0</v>
      </c>
      <c r="F1328" s="7">
        <v>11082.58</v>
      </c>
      <c r="G1328" s="7" t="s">
        <v>12</v>
      </c>
      <c r="H1328" s="7" t="s">
        <v>11</v>
      </c>
      <c r="I1328" s="7" t="s">
        <v>23</v>
      </c>
    </row>
    <row r="1329" spans="1:9" x14ac:dyDescent="0.25">
      <c r="A1329" s="7" t="s">
        <v>1360</v>
      </c>
      <c r="B1329" s="7">
        <v>1972</v>
      </c>
      <c r="C1329" s="7" t="s">
        <v>37</v>
      </c>
      <c r="D1329" s="7">
        <v>7</v>
      </c>
      <c r="E1329" s="7">
        <v>3</v>
      </c>
      <c r="F1329" s="7">
        <v>11085.59</v>
      </c>
      <c r="G1329" s="7" t="s">
        <v>12</v>
      </c>
      <c r="H1329" s="7" t="s">
        <v>11</v>
      </c>
      <c r="I1329" s="7" t="s">
        <v>23</v>
      </c>
    </row>
    <row r="1330" spans="1:9" x14ac:dyDescent="0.25">
      <c r="A1330" s="7" t="s">
        <v>1361</v>
      </c>
      <c r="B1330" s="7">
        <v>1966</v>
      </c>
      <c r="C1330" s="7" t="s">
        <v>20</v>
      </c>
      <c r="D1330" s="7">
        <v>9</v>
      </c>
      <c r="E1330" s="7">
        <v>0</v>
      </c>
      <c r="F1330" s="7">
        <v>11090.72</v>
      </c>
      <c r="G1330" s="7" t="s">
        <v>12</v>
      </c>
      <c r="H1330" s="7" t="s">
        <v>16</v>
      </c>
      <c r="I1330" s="7" t="s">
        <v>13</v>
      </c>
    </row>
    <row r="1331" spans="1:9" x14ac:dyDescent="0.25">
      <c r="A1331" s="7" t="s">
        <v>1362</v>
      </c>
      <c r="B1331" s="7">
        <v>1966</v>
      </c>
      <c r="C1331" s="7" t="s">
        <v>10</v>
      </c>
      <c r="D1331" s="7">
        <v>5</v>
      </c>
      <c r="E1331" s="7">
        <v>0</v>
      </c>
      <c r="F1331" s="7">
        <v>11093.62</v>
      </c>
      <c r="G1331" s="7" t="s">
        <v>12</v>
      </c>
      <c r="H1331" s="7" t="s">
        <v>16</v>
      </c>
      <c r="I1331" s="7" t="s">
        <v>13</v>
      </c>
    </row>
    <row r="1332" spans="1:9" x14ac:dyDescent="0.25">
      <c r="A1332" s="7" t="s">
        <v>1363</v>
      </c>
      <c r="B1332" s="7">
        <v>1980</v>
      </c>
      <c r="C1332" s="7" t="s">
        <v>35</v>
      </c>
      <c r="D1332" s="7">
        <v>20</v>
      </c>
      <c r="E1332" s="7">
        <v>2</v>
      </c>
      <c r="F1332" s="7">
        <v>11103.33</v>
      </c>
      <c r="G1332" s="7" t="s">
        <v>12</v>
      </c>
      <c r="H1332" s="7" t="s">
        <v>16</v>
      </c>
      <c r="I1332" s="7" t="s">
        <v>300</v>
      </c>
    </row>
    <row r="1333" spans="1:9" x14ac:dyDescent="0.25">
      <c r="A1333" s="7" t="s">
        <v>1364</v>
      </c>
      <c r="B1333" s="7">
        <v>1969</v>
      </c>
      <c r="C1333" s="7" t="s">
        <v>15</v>
      </c>
      <c r="D1333" s="7">
        <v>30</v>
      </c>
      <c r="E1333" s="7">
        <v>2</v>
      </c>
      <c r="F1333" s="7">
        <v>11150.78</v>
      </c>
      <c r="G1333" s="7" t="s">
        <v>12</v>
      </c>
      <c r="H1333" s="7" t="s">
        <v>11</v>
      </c>
      <c r="I1333" s="7" t="s">
        <v>42</v>
      </c>
    </row>
    <row r="1334" spans="1:9" x14ac:dyDescent="0.25">
      <c r="A1334" s="7" t="s">
        <v>1365</v>
      </c>
      <c r="B1334" s="7">
        <v>1969</v>
      </c>
      <c r="C1334" s="7" t="s">
        <v>18</v>
      </c>
      <c r="D1334" s="7">
        <v>25</v>
      </c>
      <c r="E1334" s="7">
        <v>2</v>
      </c>
      <c r="F1334" s="7">
        <v>11163.57</v>
      </c>
      <c r="G1334" s="7" t="s">
        <v>12</v>
      </c>
      <c r="H1334" s="7" t="s">
        <v>11</v>
      </c>
      <c r="I1334" s="7" t="s">
        <v>42</v>
      </c>
    </row>
    <row r="1335" spans="1:9" x14ac:dyDescent="0.25">
      <c r="A1335" s="7" t="s">
        <v>1366</v>
      </c>
      <c r="B1335" s="7">
        <v>1966</v>
      </c>
      <c r="C1335" s="7" t="s">
        <v>35</v>
      </c>
      <c r="D1335" s="7">
        <v>6</v>
      </c>
      <c r="E1335" s="7">
        <v>0</v>
      </c>
      <c r="F1335" s="7">
        <v>11165.42</v>
      </c>
      <c r="G1335" s="7" t="s">
        <v>12</v>
      </c>
      <c r="H1335" s="7" t="s">
        <v>16</v>
      </c>
      <c r="I1335" s="7" t="s">
        <v>168</v>
      </c>
    </row>
    <row r="1336" spans="1:9" x14ac:dyDescent="0.25">
      <c r="A1336" s="7" t="s">
        <v>1367</v>
      </c>
      <c r="B1336" s="7">
        <v>1972</v>
      </c>
      <c r="C1336" s="7" t="s">
        <v>20</v>
      </c>
      <c r="D1336" s="7">
        <v>3</v>
      </c>
      <c r="E1336" s="7">
        <v>0</v>
      </c>
      <c r="F1336" s="7">
        <v>11186.2</v>
      </c>
      <c r="G1336" s="7" t="s">
        <v>12</v>
      </c>
      <c r="H1336" s="7" t="s">
        <v>11</v>
      </c>
      <c r="I1336" s="7" t="s">
        <v>300</v>
      </c>
    </row>
    <row r="1337" spans="1:9" x14ac:dyDescent="0.25">
      <c r="A1337" s="7" t="s">
        <v>1368</v>
      </c>
      <c r="B1337" s="7">
        <v>1970</v>
      </c>
      <c r="C1337" s="7" t="s">
        <v>18</v>
      </c>
      <c r="D1337" s="7">
        <v>14</v>
      </c>
      <c r="E1337" s="7">
        <v>2</v>
      </c>
      <c r="F1337" s="7">
        <v>11187.66</v>
      </c>
      <c r="G1337" s="7" t="s">
        <v>12</v>
      </c>
      <c r="H1337" s="7" t="s">
        <v>11</v>
      </c>
      <c r="I1337" s="7" t="s">
        <v>23</v>
      </c>
    </row>
    <row r="1338" spans="1:9" x14ac:dyDescent="0.25">
      <c r="A1338" s="7" t="s">
        <v>1369</v>
      </c>
      <c r="B1338" s="7">
        <v>1976</v>
      </c>
      <c r="C1338" s="7" t="s">
        <v>18</v>
      </c>
      <c r="D1338" s="7">
        <v>28</v>
      </c>
      <c r="E1338" s="7">
        <v>2</v>
      </c>
      <c r="F1338" s="7">
        <v>11217.35</v>
      </c>
      <c r="G1338" s="7" t="s">
        <v>12</v>
      </c>
      <c r="H1338" s="7" t="s">
        <v>11</v>
      </c>
      <c r="I1338" s="7" t="s">
        <v>200</v>
      </c>
    </row>
    <row r="1339" spans="1:9" x14ac:dyDescent="0.25">
      <c r="A1339" s="7" t="s">
        <v>1370</v>
      </c>
      <c r="B1339" s="7">
        <v>1969</v>
      </c>
      <c r="C1339" s="7" t="s">
        <v>30</v>
      </c>
      <c r="D1339" s="7">
        <v>30</v>
      </c>
      <c r="E1339" s="7">
        <v>2</v>
      </c>
      <c r="F1339" s="7">
        <v>11244.38</v>
      </c>
      <c r="G1339" s="7" t="s">
        <v>12</v>
      </c>
      <c r="H1339" s="7" t="s">
        <v>16</v>
      </c>
      <c r="I1339" s="7" t="s">
        <v>168</v>
      </c>
    </row>
    <row r="1340" spans="1:9" x14ac:dyDescent="0.25">
      <c r="A1340" s="7" t="s">
        <v>1371</v>
      </c>
      <c r="B1340" s="7">
        <v>1989</v>
      </c>
      <c r="C1340" s="7" t="s">
        <v>30</v>
      </c>
      <c r="D1340" s="7">
        <v>17</v>
      </c>
      <c r="E1340" s="7">
        <v>3</v>
      </c>
      <c r="F1340" s="7">
        <v>11250.43</v>
      </c>
      <c r="G1340" s="7" t="s">
        <v>12</v>
      </c>
      <c r="H1340" s="7" t="s">
        <v>11</v>
      </c>
      <c r="I1340" s="7" t="s">
        <v>535</v>
      </c>
    </row>
    <row r="1341" spans="1:9" x14ac:dyDescent="0.25">
      <c r="A1341" s="7" t="s">
        <v>1372</v>
      </c>
      <c r="B1341" s="7">
        <v>1969</v>
      </c>
      <c r="C1341" s="7" t="s">
        <v>35</v>
      </c>
      <c r="D1341" s="7">
        <v>20</v>
      </c>
      <c r="E1341" s="7">
        <v>3</v>
      </c>
      <c r="F1341" s="7">
        <v>11253.42</v>
      </c>
      <c r="G1341" s="7" t="s">
        <v>12</v>
      </c>
      <c r="H1341" s="7" t="s">
        <v>16</v>
      </c>
      <c r="I1341" s="7" t="s">
        <v>42</v>
      </c>
    </row>
    <row r="1342" spans="1:9" x14ac:dyDescent="0.25">
      <c r="A1342" s="7" t="s">
        <v>1373</v>
      </c>
      <c r="B1342" s="7">
        <v>1981</v>
      </c>
      <c r="C1342" s="7" t="s">
        <v>37</v>
      </c>
      <c r="D1342" s="7">
        <v>2</v>
      </c>
      <c r="E1342" s="7">
        <v>1</v>
      </c>
      <c r="F1342" s="7">
        <v>11255.29</v>
      </c>
      <c r="G1342" s="7" t="s">
        <v>12</v>
      </c>
      <c r="H1342" s="7" t="s">
        <v>16</v>
      </c>
      <c r="I1342" s="7" t="s">
        <v>535</v>
      </c>
    </row>
    <row r="1343" spans="1:9" x14ac:dyDescent="0.25">
      <c r="A1343" s="7" t="s">
        <v>1374</v>
      </c>
      <c r="B1343" s="7">
        <v>1969</v>
      </c>
      <c r="C1343" s="7" t="s">
        <v>37</v>
      </c>
      <c r="D1343" s="7">
        <v>11</v>
      </c>
      <c r="E1343" s="7">
        <v>3</v>
      </c>
      <c r="F1343" s="7">
        <v>11264.54</v>
      </c>
      <c r="G1343" s="7" t="s">
        <v>12</v>
      </c>
      <c r="H1343" s="7" t="s">
        <v>11</v>
      </c>
      <c r="I1343" s="7" t="s">
        <v>42</v>
      </c>
    </row>
    <row r="1344" spans="1:9" x14ac:dyDescent="0.25">
      <c r="A1344" s="7" t="s">
        <v>1375</v>
      </c>
      <c r="B1344" s="7">
        <v>1971</v>
      </c>
      <c r="C1344" s="7" t="s">
        <v>30</v>
      </c>
      <c r="D1344" s="7">
        <v>26</v>
      </c>
      <c r="E1344" s="7">
        <v>0</v>
      </c>
      <c r="F1344" s="7">
        <v>11265.71</v>
      </c>
      <c r="G1344" s="7" t="s">
        <v>12</v>
      </c>
      <c r="H1344" s="7" t="s">
        <v>16</v>
      </c>
      <c r="I1344" s="7" t="s">
        <v>200</v>
      </c>
    </row>
    <row r="1345" spans="1:9" x14ac:dyDescent="0.25">
      <c r="A1345" s="7" t="s">
        <v>1376</v>
      </c>
      <c r="B1345" s="7">
        <v>2004</v>
      </c>
      <c r="C1345" s="7" t="s">
        <v>37</v>
      </c>
      <c r="D1345" s="7">
        <v>4</v>
      </c>
      <c r="E1345" s="7">
        <v>1</v>
      </c>
      <c r="F1345" s="7">
        <v>11272.33</v>
      </c>
      <c r="G1345" s="7" t="s">
        <v>12</v>
      </c>
      <c r="H1345" s="7" t="s">
        <v>11</v>
      </c>
      <c r="I1345" s="7" t="s">
        <v>166</v>
      </c>
    </row>
    <row r="1346" spans="1:9" x14ac:dyDescent="0.25">
      <c r="A1346" s="7" t="s">
        <v>1377</v>
      </c>
      <c r="B1346" s="7">
        <v>1967</v>
      </c>
      <c r="C1346" s="7" t="s">
        <v>18</v>
      </c>
      <c r="D1346" s="7">
        <v>14</v>
      </c>
      <c r="E1346" s="7">
        <v>0</v>
      </c>
      <c r="F1346" s="7">
        <v>11286.54</v>
      </c>
      <c r="G1346" s="7" t="s">
        <v>12</v>
      </c>
      <c r="H1346" s="7" t="s">
        <v>12</v>
      </c>
      <c r="I1346" s="7" t="s">
        <v>247</v>
      </c>
    </row>
    <row r="1347" spans="1:9" x14ac:dyDescent="0.25">
      <c r="A1347" s="7" t="s">
        <v>1378</v>
      </c>
      <c r="B1347" s="7">
        <v>1970</v>
      </c>
      <c r="C1347" s="7" t="s">
        <v>18</v>
      </c>
      <c r="D1347" s="7">
        <v>22</v>
      </c>
      <c r="E1347" s="7">
        <v>3</v>
      </c>
      <c r="F1347" s="7">
        <v>11289.11</v>
      </c>
      <c r="G1347" s="7" t="s">
        <v>12</v>
      </c>
      <c r="H1347" s="7" t="s">
        <v>16</v>
      </c>
      <c r="I1347" s="7" t="s">
        <v>23</v>
      </c>
    </row>
    <row r="1348" spans="1:9" x14ac:dyDescent="0.25">
      <c r="A1348" s="7" t="s">
        <v>1379</v>
      </c>
      <c r="B1348" s="7">
        <v>1988</v>
      </c>
      <c r="C1348" s="7" t="s">
        <v>15</v>
      </c>
      <c r="D1348" s="7">
        <v>14</v>
      </c>
      <c r="E1348" s="7">
        <v>3</v>
      </c>
      <c r="F1348" s="7">
        <v>11294.57</v>
      </c>
      <c r="G1348" s="7" t="s">
        <v>12</v>
      </c>
      <c r="H1348" s="7" t="s">
        <v>16</v>
      </c>
      <c r="I1348" s="7" t="s">
        <v>632</v>
      </c>
    </row>
    <row r="1349" spans="1:9" x14ac:dyDescent="0.25">
      <c r="A1349" s="7" t="s">
        <v>1380</v>
      </c>
      <c r="B1349" s="7">
        <v>1972</v>
      </c>
      <c r="C1349" s="7" t="s">
        <v>20</v>
      </c>
      <c r="D1349" s="7">
        <v>25</v>
      </c>
      <c r="E1349" s="7">
        <v>4</v>
      </c>
      <c r="F1349" s="7">
        <v>11299.34</v>
      </c>
      <c r="G1349" s="7" t="s">
        <v>12</v>
      </c>
      <c r="H1349" s="7" t="s">
        <v>11</v>
      </c>
      <c r="I1349" s="7" t="s">
        <v>42</v>
      </c>
    </row>
    <row r="1350" spans="1:9" x14ac:dyDescent="0.25">
      <c r="A1350" s="7" t="s">
        <v>1381</v>
      </c>
      <c r="B1350" s="7">
        <v>1968</v>
      </c>
      <c r="C1350" s="7" t="s">
        <v>37</v>
      </c>
      <c r="D1350" s="7">
        <v>6</v>
      </c>
      <c r="E1350" s="7">
        <v>1</v>
      </c>
      <c r="F1350" s="7">
        <v>11305.93</v>
      </c>
      <c r="G1350" s="7" t="s">
        <v>12</v>
      </c>
      <c r="H1350" s="7" t="s">
        <v>16</v>
      </c>
      <c r="I1350" s="7" t="s">
        <v>23</v>
      </c>
    </row>
    <row r="1351" spans="1:9" x14ac:dyDescent="0.25">
      <c r="A1351" s="7" t="s">
        <v>1382</v>
      </c>
      <c r="B1351" s="7">
        <v>1963</v>
      </c>
      <c r="C1351" s="7" t="s">
        <v>15</v>
      </c>
      <c r="D1351" s="7">
        <v>22</v>
      </c>
      <c r="E1351" s="7">
        <v>0</v>
      </c>
      <c r="F1351" s="7">
        <v>11312.33</v>
      </c>
      <c r="G1351" s="7" t="s">
        <v>12</v>
      </c>
      <c r="H1351" s="7" t="s">
        <v>12</v>
      </c>
      <c r="I1351" s="7" t="s">
        <v>23</v>
      </c>
    </row>
    <row r="1352" spans="1:9" x14ac:dyDescent="0.25">
      <c r="A1352" s="7" t="s">
        <v>1383</v>
      </c>
      <c r="B1352" s="7">
        <v>1995</v>
      </c>
      <c r="C1352" s="7" t="s">
        <v>30</v>
      </c>
      <c r="D1352" s="7">
        <v>10</v>
      </c>
      <c r="E1352" s="7">
        <v>0</v>
      </c>
      <c r="F1352" s="7">
        <v>11318.57</v>
      </c>
      <c r="G1352" s="7" t="s">
        <v>12</v>
      </c>
      <c r="H1352" s="7" t="s">
        <v>11</v>
      </c>
      <c r="I1352" s="7" t="s">
        <v>535</v>
      </c>
    </row>
    <row r="1353" spans="1:9" x14ac:dyDescent="0.25">
      <c r="A1353" s="7" t="s">
        <v>1384</v>
      </c>
      <c r="B1353" s="7">
        <v>1963</v>
      </c>
      <c r="C1353" s="7" t="s">
        <v>10</v>
      </c>
      <c r="D1353" s="7">
        <v>11</v>
      </c>
      <c r="E1353" s="7">
        <v>0</v>
      </c>
      <c r="F1353" s="7">
        <v>11319.12</v>
      </c>
      <c r="G1353" s="7" t="s">
        <v>12</v>
      </c>
      <c r="H1353" s="7" t="s">
        <v>16</v>
      </c>
      <c r="I1353" s="7" t="s">
        <v>23</v>
      </c>
    </row>
    <row r="1354" spans="1:9" x14ac:dyDescent="0.25">
      <c r="A1354" s="7" t="s">
        <v>1385</v>
      </c>
      <c r="B1354" s="7">
        <v>2002</v>
      </c>
      <c r="C1354" s="7" t="s">
        <v>20</v>
      </c>
      <c r="D1354" s="7">
        <v>20</v>
      </c>
      <c r="E1354" s="7">
        <v>0</v>
      </c>
      <c r="F1354" s="7">
        <v>11321.49</v>
      </c>
      <c r="G1354" s="7" t="s">
        <v>12</v>
      </c>
      <c r="H1354" s="7" t="s">
        <v>12</v>
      </c>
      <c r="I1354" s="7" t="s">
        <v>23</v>
      </c>
    </row>
    <row r="1355" spans="1:9" x14ac:dyDescent="0.25">
      <c r="A1355" s="7" t="s">
        <v>1386</v>
      </c>
      <c r="B1355" s="7">
        <v>1989</v>
      </c>
      <c r="C1355" s="7" t="s">
        <v>35</v>
      </c>
      <c r="D1355" s="7">
        <v>19</v>
      </c>
      <c r="E1355" s="7">
        <v>1</v>
      </c>
      <c r="F1355" s="7">
        <v>11326.71</v>
      </c>
      <c r="G1355" s="7" t="s">
        <v>12</v>
      </c>
      <c r="H1355" s="7" t="s">
        <v>12</v>
      </c>
      <c r="I1355" s="7" t="s">
        <v>13</v>
      </c>
    </row>
    <row r="1356" spans="1:9" x14ac:dyDescent="0.25">
      <c r="A1356" s="7" t="s">
        <v>1387</v>
      </c>
      <c r="B1356" s="7">
        <v>1968</v>
      </c>
      <c r="C1356" s="7" t="s">
        <v>15</v>
      </c>
      <c r="D1356" s="7">
        <v>2</v>
      </c>
      <c r="E1356" s="7">
        <v>0</v>
      </c>
      <c r="F1356" s="7">
        <v>11344.32</v>
      </c>
      <c r="G1356" s="7" t="s">
        <v>12</v>
      </c>
      <c r="H1356" s="7" t="s">
        <v>11</v>
      </c>
      <c r="I1356" s="7" t="s">
        <v>200</v>
      </c>
    </row>
    <row r="1357" spans="1:9" x14ac:dyDescent="0.25">
      <c r="A1357" s="7" t="s">
        <v>1388</v>
      </c>
      <c r="B1357" s="7">
        <v>1964</v>
      </c>
      <c r="C1357" s="7" t="s">
        <v>10</v>
      </c>
      <c r="D1357" s="7">
        <v>12</v>
      </c>
      <c r="E1357" s="7">
        <v>0</v>
      </c>
      <c r="F1357" s="7">
        <v>11345.52</v>
      </c>
      <c r="G1357" s="7" t="s">
        <v>12</v>
      </c>
      <c r="H1357" s="7" t="s">
        <v>12</v>
      </c>
      <c r="I1357" s="7" t="s">
        <v>42</v>
      </c>
    </row>
    <row r="1358" spans="1:9" x14ac:dyDescent="0.25">
      <c r="A1358" s="7" t="s">
        <v>1389</v>
      </c>
      <c r="B1358" s="7">
        <v>1965</v>
      </c>
      <c r="C1358" s="7" t="s">
        <v>15</v>
      </c>
      <c r="D1358" s="7">
        <v>29</v>
      </c>
      <c r="E1358" s="7">
        <v>0</v>
      </c>
      <c r="F1358" s="7">
        <v>11353.23</v>
      </c>
      <c r="G1358" s="7" t="s">
        <v>12</v>
      </c>
      <c r="H1358" s="7" t="s">
        <v>16</v>
      </c>
      <c r="I1358" s="7" t="s">
        <v>23</v>
      </c>
    </row>
    <row r="1359" spans="1:9" x14ac:dyDescent="0.25">
      <c r="A1359" s="7" t="s">
        <v>1390</v>
      </c>
      <c r="B1359" s="7">
        <v>1965</v>
      </c>
      <c r="C1359" s="7" t="s">
        <v>20</v>
      </c>
      <c r="D1359" s="7">
        <v>26</v>
      </c>
      <c r="E1359" s="7">
        <v>0</v>
      </c>
      <c r="F1359" s="7">
        <v>11356.66</v>
      </c>
      <c r="G1359" s="7" t="s">
        <v>12</v>
      </c>
      <c r="H1359" s="7" t="s">
        <v>12</v>
      </c>
      <c r="I1359" s="7" t="s">
        <v>23</v>
      </c>
    </row>
    <row r="1360" spans="1:9" x14ac:dyDescent="0.25">
      <c r="A1360" s="7" t="s">
        <v>1391</v>
      </c>
      <c r="B1360" s="7">
        <v>1964</v>
      </c>
      <c r="C1360" s="7" t="s">
        <v>10</v>
      </c>
      <c r="D1360" s="7">
        <v>4</v>
      </c>
      <c r="E1360" s="7">
        <v>0</v>
      </c>
      <c r="F1360" s="7">
        <v>11362.76</v>
      </c>
      <c r="G1360" s="7" t="s">
        <v>12</v>
      </c>
      <c r="H1360" s="7" t="s">
        <v>16</v>
      </c>
      <c r="I1360" s="7" t="s">
        <v>42</v>
      </c>
    </row>
    <row r="1361" spans="1:9" x14ac:dyDescent="0.25">
      <c r="A1361" s="7" t="s">
        <v>1392</v>
      </c>
      <c r="B1361" s="7">
        <v>1964</v>
      </c>
      <c r="C1361" s="7" t="s">
        <v>10</v>
      </c>
      <c r="D1361" s="7">
        <v>3</v>
      </c>
      <c r="E1361" s="7">
        <v>0</v>
      </c>
      <c r="F1361" s="7">
        <v>11363.28</v>
      </c>
      <c r="G1361" s="7" t="s">
        <v>12</v>
      </c>
      <c r="H1361" s="7" t="s">
        <v>16</v>
      </c>
      <c r="I1361" s="7" t="s">
        <v>13</v>
      </c>
    </row>
    <row r="1362" spans="1:9" x14ac:dyDescent="0.25">
      <c r="A1362" s="7" t="s">
        <v>1393</v>
      </c>
      <c r="B1362" s="7">
        <v>1964</v>
      </c>
      <c r="C1362" s="7" t="s">
        <v>30</v>
      </c>
      <c r="D1362" s="7">
        <v>13</v>
      </c>
      <c r="E1362" s="7">
        <v>0</v>
      </c>
      <c r="F1362" s="7">
        <v>11365.95</v>
      </c>
      <c r="G1362" s="7" t="s">
        <v>12</v>
      </c>
      <c r="H1362" s="7" t="s">
        <v>11</v>
      </c>
      <c r="I1362" s="7" t="s">
        <v>42</v>
      </c>
    </row>
    <row r="1363" spans="1:9" x14ac:dyDescent="0.25">
      <c r="A1363" s="7" t="s">
        <v>1394</v>
      </c>
      <c r="B1363" s="7">
        <v>1979</v>
      </c>
      <c r="C1363" s="7" t="s">
        <v>18</v>
      </c>
      <c r="D1363" s="7">
        <v>7</v>
      </c>
      <c r="E1363" s="7">
        <v>2</v>
      </c>
      <c r="F1363" s="7">
        <v>11369.39</v>
      </c>
      <c r="G1363" s="7" t="s">
        <v>12</v>
      </c>
      <c r="H1363" s="7" t="s">
        <v>16</v>
      </c>
      <c r="I1363" s="7" t="s">
        <v>535</v>
      </c>
    </row>
    <row r="1364" spans="1:9" x14ac:dyDescent="0.25">
      <c r="A1364" s="7" t="s">
        <v>1395</v>
      </c>
      <c r="B1364" s="7">
        <v>1972</v>
      </c>
      <c r="C1364" s="7" t="s">
        <v>30</v>
      </c>
      <c r="D1364" s="7">
        <v>6</v>
      </c>
      <c r="E1364" s="7">
        <v>0</v>
      </c>
      <c r="F1364" s="7">
        <v>11378.57</v>
      </c>
      <c r="G1364" s="7" t="s">
        <v>12</v>
      </c>
      <c r="H1364" s="7" t="s">
        <v>11</v>
      </c>
      <c r="I1364" s="7" t="s">
        <v>200</v>
      </c>
    </row>
    <row r="1365" spans="1:9" x14ac:dyDescent="0.25">
      <c r="A1365" s="7" t="s">
        <v>1396</v>
      </c>
      <c r="B1365" s="7">
        <v>1964</v>
      </c>
      <c r="C1365" s="7" t="s">
        <v>18</v>
      </c>
      <c r="D1365" s="7">
        <v>13</v>
      </c>
      <c r="E1365" s="7">
        <v>0</v>
      </c>
      <c r="F1365" s="7">
        <v>11381.33</v>
      </c>
      <c r="G1365" s="7" t="s">
        <v>12</v>
      </c>
      <c r="H1365" s="7" t="s">
        <v>11</v>
      </c>
      <c r="I1365" s="7" t="s">
        <v>13</v>
      </c>
    </row>
    <row r="1366" spans="1:9" x14ac:dyDescent="0.25">
      <c r="A1366" s="7" t="s">
        <v>1397</v>
      </c>
      <c r="B1366" s="7">
        <v>1997</v>
      </c>
      <c r="C1366" s="7" t="s">
        <v>10</v>
      </c>
      <c r="D1366" s="7">
        <v>28</v>
      </c>
      <c r="E1366" s="7">
        <v>0</v>
      </c>
      <c r="F1366" s="7">
        <v>11388.27</v>
      </c>
      <c r="G1366" s="7" t="s">
        <v>12</v>
      </c>
      <c r="H1366" s="7" t="s">
        <v>11</v>
      </c>
      <c r="I1366" s="7" t="s">
        <v>535</v>
      </c>
    </row>
    <row r="1367" spans="1:9" x14ac:dyDescent="0.25">
      <c r="A1367" s="7" t="s">
        <v>1398</v>
      </c>
      <c r="B1367" s="7">
        <v>1967</v>
      </c>
      <c r="C1367" s="7" t="s">
        <v>30</v>
      </c>
      <c r="D1367" s="7">
        <v>19</v>
      </c>
      <c r="E1367" s="7">
        <v>1</v>
      </c>
      <c r="F1367" s="7">
        <v>11394.07</v>
      </c>
      <c r="G1367" s="7" t="s">
        <v>12</v>
      </c>
      <c r="H1367" s="7" t="s">
        <v>16</v>
      </c>
      <c r="I1367" s="7" t="s">
        <v>170</v>
      </c>
    </row>
    <row r="1368" spans="1:9" x14ac:dyDescent="0.25">
      <c r="A1368" s="7" t="s">
        <v>1399</v>
      </c>
      <c r="B1368" s="7">
        <v>1970</v>
      </c>
      <c r="C1368" s="7" t="s">
        <v>37</v>
      </c>
      <c r="D1368" s="7">
        <v>2</v>
      </c>
      <c r="E1368" s="7">
        <v>2</v>
      </c>
      <c r="F1368" s="7">
        <v>11396.9</v>
      </c>
      <c r="G1368" s="7" t="s">
        <v>12</v>
      </c>
      <c r="H1368" s="7" t="s">
        <v>12</v>
      </c>
      <c r="I1368" s="7" t="s">
        <v>247</v>
      </c>
    </row>
    <row r="1369" spans="1:9" x14ac:dyDescent="0.25">
      <c r="A1369" s="7" t="s">
        <v>1400</v>
      </c>
      <c r="B1369" s="7">
        <v>1970</v>
      </c>
      <c r="C1369" s="7" t="s">
        <v>37</v>
      </c>
      <c r="D1369" s="7">
        <v>7</v>
      </c>
      <c r="E1369" s="7">
        <v>3</v>
      </c>
      <c r="F1369" s="7">
        <v>11411.69</v>
      </c>
      <c r="G1369" s="7" t="s">
        <v>12</v>
      </c>
      <c r="H1369" s="7" t="s">
        <v>11</v>
      </c>
      <c r="I1369" s="7" t="s">
        <v>42</v>
      </c>
    </row>
    <row r="1370" spans="1:9" x14ac:dyDescent="0.25">
      <c r="A1370" s="7" t="s">
        <v>1401</v>
      </c>
      <c r="B1370" s="7">
        <v>1983</v>
      </c>
      <c r="C1370" s="7" t="s">
        <v>37</v>
      </c>
      <c r="D1370" s="7">
        <v>23</v>
      </c>
      <c r="E1370" s="7">
        <v>3</v>
      </c>
      <c r="F1370" s="7">
        <v>11412.02</v>
      </c>
      <c r="G1370" s="7" t="s">
        <v>12</v>
      </c>
      <c r="H1370" s="7" t="s">
        <v>16</v>
      </c>
      <c r="I1370" s="7" t="s">
        <v>300</v>
      </c>
    </row>
    <row r="1371" spans="1:9" x14ac:dyDescent="0.25">
      <c r="A1371" s="7" t="s">
        <v>1402</v>
      </c>
      <c r="B1371" s="7">
        <v>1985</v>
      </c>
      <c r="C1371" s="7" t="s">
        <v>18</v>
      </c>
      <c r="D1371" s="7">
        <v>9</v>
      </c>
      <c r="E1371" s="7">
        <v>3</v>
      </c>
      <c r="F1371" s="7">
        <v>11419.49</v>
      </c>
      <c r="G1371" s="7" t="s">
        <v>12</v>
      </c>
      <c r="H1371" s="7" t="s">
        <v>16</v>
      </c>
      <c r="I1371" s="7" t="s">
        <v>23</v>
      </c>
    </row>
    <row r="1372" spans="1:9" x14ac:dyDescent="0.25">
      <c r="A1372" s="7" t="s">
        <v>1403</v>
      </c>
      <c r="B1372" s="7">
        <v>1980</v>
      </c>
      <c r="C1372" s="7" t="s">
        <v>10</v>
      </c>
      <c r="D1372" s="7">
        <v>17</v>
      </c>
      <c r="E1372" s="7">
        <v>2</v>
      </c>
      <c r="F1372" s="7">
        <v>11435.74</v>
      </c>
      <c r="G1372" s="7" t="s">
        <v>12</v>
      </c>
      <c r="H1372" s="7" t="s">
        <v>12</v>
      </c>
      <c r="I1372" s="7" t="s">
        <v>300</v>
      </c>
    </row>
    <row r="1373" spans="1:9" x14ac:dyDescent="0.25">
      <c r="A1373" s="7" t="s">
        <v>1404</v>
      </c>
      <c r="B1373" s="7">
        <v>1971</v>
      </c>
      <c r="C1373" s="7" t="s">
        <v>20</v>
      </c>
      <c r="D1373" s="7">
        <v>12</v>
      </c>
      <c r="E1373" s="7">
        <v>3</v>
      </c>
      <c r="F1373" s="7">
        <v>11436.74</v>
      </c>
      <c r="G1373" s="7" t="s">
        <v>12</v>
      </c>
      <c r="H1373" s="7" t="s">
        <v>12</v>
      </c>
      <c r="I1373" s="7" t="s">
        <v>23</v>
      </c>
    </row>
    <row r="1374" spans="1:9" x14ac:dyDescent="0.25">
      <c r="A1374" s="7" t="s">
        <v>1405</v>
      </c>
      <c r="B1374" s="7">
        <v>1966</v>
      </c>
      <c r="C1374" s="7" t="s">
        <v>18</v>
      </c>
      <c r="D1374" s="7">
        <v>14</v>
      </c>
      <c r="E1374" s="7">
        <v>0</v>
      </c>
      <c r="F1374" s="7">
        <v>11454.02</v>
      </c>
      <c r="G1374" s="7" t="s">
        <v>12</v>
      </c>
      <c r="H1374" s="7" t="s">
        <v>16</v>
      </c>
      <c r="I1374" s="7" t="s">
        <v>23</v>
      </c>
    </row>
    <row r="1375" spans="1:9" x14ac:dyDescent="0.25">
      <c r="A1375" s="7" t="s">
        <v>1406</v>
      </c>
      <c r="B1375" s="7">
        <v>1965</v>
      </c>
      <c r="C1375" s="7" t="s">
        <v>18</v>
      </c>
      <c r="D1375" s="7">
        <v>23</v>
      </c>
      <c r="E1375" s="7">
        <v>0</v>
      </c>
      <c r="F1375" s="7">
        <v>11455.28</v>
      </c>
      <c r="G1375" s="7" t="s">
        <v>12</v>
      </c>
      <c r="H1375" s="7" t="s">
        <v>11</v>
      </c>
      <c r="I1375" s="7" t="s">
        <v>42</v>
      </c>
    </row>
    <row r="1376" spans="1:9" x14ac:dyDescent="0.25">
      <c r="A1376" s="7" t="s">
        <v>1407</v>
      </c>
      <c r="B1376" s="7">
        <v>1966</v>
      </c>
      <c r="C1376" s="7" t="s">
        <v>20</v>
      </c>
      <c r="D1376" s="7">
        <v>7</v>
      </c>
      <c r="E1376" s="7">
        <v>0</v>
      </c>
      <c r="F1376" s="7">
        <v>11478.14</v>
      </c>
      <c r="G1376" s="7" t="s">
        <v>12</v>
      </c>
      <c r="H1376" s="7" t="s">
        <v>11</v>
      </c>
      <c r="I1376" s="7" t="s">
        <v>200</v>
      </c>
    </row>
    <row r="1377" spans="1:9" x14ac:dyDescent="0.25">
      <c r="A1377" s="7" t="s">
        <v>1408</v>
      </c>
      <c r="B1377" s="7">
        <v>2004</v>
      </c>
      <c r="C1377" s="7" t="s">
        <v>20</v>
      </c>
      <c r="D1377" s="7">
        <v>10</v>
      </c>
      <c r="E1377" s="7">
        <v>0</v>
      </c>
      <c r="F1377" s="7">
        <v>11482.63</v>
      </c>
      <c r="G1377" s="7" t="s">
        <v>12</v>
      </c>
      <c r="H1377" s="7" t="s">
        <v>11</v>
      </c>
      <c r="I1377" s="7" t="s">
        <v>13</v>
      </c>
    </row>
    <row r="1378" spans="1:9" x14ac:dyDescent="0.25">
      <c r="A1378" s="7" t="s">
        <v>1409</v>
      </c>
      <c r="B1378" s="7">
        <v>1970</v>
      </c>
      <c r="C1378" s="7" t="s">
        <v>37</v>
      </c>
      <c r="D1378" s="7">
        <v>13</v>
      </c>
      <c r="E1378" s="7">
        <v>3</v>
      </c>
      <c r="F1378" s="7">
        <v>11488.32</v>
      </c>
      <c r="G1378" s="7" t="s">
        <v>12</v>
      </c>
      <c r="H1378" s="7" t="s">
        <v>16</v>
      </c>
      <c r="I1378" s="7" t="s">
        <v>276</v>
      </c>
    </row>
    <row r="1379" spans="1:9" x14ac:dyDescent="0.25">
      <c r="A1379" s="7" t="s">
        <v>1410</v>
      </c>
      <c r="B1379" s="7">
        <v>1983</v>
      </c>
      <c r="C1379" s="7" t="s">
        <v>18</v>
      </c>
      <c r="D1379" s="7">
        <v>7</v>
      </c>
      <c r="E1379" s="7">
        <v>3</v>
      </c>
      <c r="F1379" s="7">
        <v>11492.46</v>
      </c>
      <c r="G1379" s="7" t="s">
        <v>12</v>
      </c>
      <c r="H1379" s="7" t="s">
        <v>12</v>
      </c>
      <c r="I1379" s="7" t="s">
        <v>535</v>
      </c>
    </row>
    <row r="1380" spans="1:9" x14ac:dyDescent="0.25">
      <c r="A1380" s="7" t="s">
        <v>1411</v>
      </c>
      <c r="B1380" s="7">
        <v>1969</v>
      </c>
      <c r="C1380" s="7" t="s">
        <v>35</v>
      </c>
      <c r="D1380" s="7">
        <v>11</v>
      </c>
      <c r="E1380" s="7">
        <v>0</v>
      </c>
      <c r="F1380" s="7">
        <v>11497.69</v>
      </c>
      <c r="G1380" s="7" t="s">
        <v>12</v>
      </c>
      <c r="H1380" s="7" t="s">
        <v>16</v>
      </c>
      <c r="I1380" s="7" t="s">
        <v>23</v>
      </c>
    </row>
    <row r="1381" spans="1:9" x14ac:dyDescent="0.25">
      <c r="A1381" s="7" t="s">
        <v>1412</v>
      </c>
      <c r="B1381" s="7">
        <v>1989</v>
      </c>
      <c r="C1381" s="7" t="s">
        <v>37</v>
      </c>
      <c r="D1381" s="7">
        <v>6</v>
      </c>
      <c r="E1381" s="7">
        <v>3</v>
      </c>
      <c r="F1381" s="7">
        <v>11511.61</v>
      </c>
      <c r="G1381" s="7" t="s">
        <v>12</v>
      </c>
      <c r="H1381" s="7" t="s">
        <v>12</v>
      </c>
      <c r="I1381" s="7" t="s">
        <v>535</v>
      </c>
    </row>
    <row r="1382" spans="1:9" x14ac:dyDescent="0.25">
      <c r="A1382" s="7" t="s">
        <v>1413</v>
      </c>
      <c r="B1382" s="7">
        <v>1968</v>
      </c>
      <c r="C1382" s="7" t="s">
        <v>18</v>
      </c>
      <c r="D1382" s="7">
        <v>24</v>
      </c>
      <c r="E1382" s="7">
        <v>1</v>
      </c>
      <c r="F1382" s="7">
        <v>11512.41</v>
      </c>
      <c r="G1382" s="7" t="s">
        <v>12</v>
      </c>
      <c r="H1382" s="7" t="s">
        <v>16</v>
      </c>
      <c r="I1382" s="7" t="s">
        <v>247</v>
      </c>
    </row>
    <row r="1383" spans="1:9" x14ac:dyDescent="0.25">
      <c r="A1383" s="7" t="s">
        <v>1414</v>
      </c>
      <c r="B1383" s="7">
        <v>1971</v>
      </c>
      <c r="C1383" s="7" t="s">
        <v>30</v>
      </c>
      <c r="D1383" s="7">
        <v>19</v>
      </c>
      <c r="E1383" s="7">
        <v>4</v>
      </c>
      <c r="F1383" s="7">
        <v>11520.1</v>
      </c>
      <c r="G1383" s="7" t="s">
        <v>12</v>
      </c>
      <c r="H1383" s="7" t="s">
        <v>16</v>
      </c>
      <c r="I1383" s="7" t="s">
        <v>23</v>
      </c>
    </row>
    <row r="1384" spans="1:9" x14ac:dyDescent="0.25">
      <c r="A1384" s="7" t="s">
        <v>1415</v>
      </c>
      <c r="B1384" s="7">
        <v>1988</v>
      </c>
      <c r="C1384" s="7" t="s">
        <v>18</v>
      </c>
      <c r="D1384" s="7">
        <v>12</v>
      </c>
      <c r="E1384" s="7">
        <v>3</v>
      </c>
      <c r="F1384" s="7">
        <v>11524.25</v>
      </c>
      <c r="G1384" s="7" t="s">
        <v>12</v>
      </c>
      <c r="H1384" s="7" t="s">
        <v>16</v>
      </c>
      <c r="I1384" s="7" t="s">
        <v>535</v>
      </c>
    </row>
    <row r="1385" spans="1:9" x14ac:dyDescent="0.25">
      <c r="A1385" s="7" t="s">
        <v>1416</v>
      </c>
      <c r="B1385" s="7">
        <v>1970</v>
      </c>
      <c r="C1385" s="7" t="s">
        <v>10</v>
      </c>
      <c r="D1385" s="7">
        <v>23</v>
      </c>
      <c r="E1385" s="7">
        <v>0</v>
      </c>
      <c r="F1385" s="7">
        <v>11530.12</v>
      </c>
      <c r="G1385" s="7" t="s">
        <v>12</v>
      </c>
      <c r="H1385" s="7" t="s">
        <v>16</v>
      </c>
      <c r="I1385" s="7" t="s">
        <v>23</v>
      </c>
    </row>
    <row r="1386" spans="1:9" x14ac:dyDescent="0.25">
      <c r="A1386" s="7" t="s">
        <v>1417</v>
      </c>
      <c r="B1386" s="7">
        <v>1965</v>
      </c>
      <c r="C1386" s="7" t="s">
        <v>37</v>
      </c>
      <c r="D1386" s="7">
        <v>3</v>
      </c>
      <c r="E1386" s="7">
        <v>0</v>
      </c>
      <c r="F1386" s="7">
        <v>11534.87</v>
      </c>
      <c r="G1386" s="7" t="s">
        <v>12</v>
      </c>
      <c r="H1386" s="7" t="s">
        <v>16</v>
      </c>
      <c r="I1386" s="7" t="s">
        <v>356</v>
      </c>
    </row>
    <row r="1387" spans="1:9" x14ac:dyDescent="0.25">
      <c r="A1387" s="7" t="s">
        <v>1418</v>
      </c>
      <c r="B1387" s="7">
        <v>1968</v>
      </c>
      <c r="C1387" s="7" t="s">
        <v>15</v>
      </c>
      <c r="D1387" s="7">
        <v>14</v>
      </c>
      <c r="E1387" s="7">
        <v>2</v>
      </c>
      <c r="F1387" s="7">
        <v>11538.42</v>
      </c>
      <c r="G1387" s="7" t="s">
        <v>12</v>
      </c>
      <c r="H1387" s="7" t="s">
        <v>16</v>
      </c>
      <c r="I1387" s="7" t="s">
        <v>42</v>
      </c>
    </row>
    <row r="1388" spans="1:9" x14ac:dyDescent="0.25">
      <c r="A1388" s="7" t="s">
        <v>1419</v>
      </c>
      <c r="B1388" s="7">
        <v>1971</v>
      </c>
      <c r="C1388" s="7" t="s">
        <v>30</v>
      </c>
      <c r="D1388" s="7">
        <v>1</v>
      </c>
      <c r="E1388" s="7">
        <v>0</v>
      </c>
      <c r="F1388" s="7">
        <v>11540.25</v>
      </c>
      <c r="G1388" s="7" t="s">
        <v>12</v>
      </c>
      <c r="H1388" s="7" t="s">
        <v>16</v>
      </c>
      <c r="I1388" s="7" t="s">
        <v>23</v>
      </c>
    </row>
    <row r="1389" spans="1:9" x14ac:dyDescent="0.25">
      <c r="A1389" s="7" t="s">
        <v>1420</v>
      </c>
      <c r="B1389" s="7">
        <v>1973</v>
      </c>
      <c r="C1389" s="7" t="s">
        <v>10</v>
      </c>
      <c r="D1389" s="7">
        <v>23</v>
      </c>
      <c r="E1389" s="7">
        <v>5</v>
      </c>
      <c r="F1389" s="7">
        <v>11552.9</v>
      </c>
      <c r="G1389" s="7" t="s">
        <v>12</v>
      </c>
      <c r="H1389" s="7" t="s">
        <v>11</v>
      </c>
      <c r="I1389" s="7" t="s">
        <v>42</v>
      </c>
    </row>
    <row r="1390" spans="1:9" x14ac:dyDescent="0.25">
      <c r="A1390" s="7" t="s">
        <v>1421</v>
      </c>
      <c r="B1390" s="7">
        <v>1965</v>
      </c>
      <c r="C1390" s="7" t="s">
        <v>37</v>
      </c>
      <c r="D1390" s="7">
        <v>27</v>
      </c>
      <c r="E1390" s="7">
        <v>1</v>
      </c>
      <c r="F1390" s="7">
        <v>11554.22</v>
      </c>
      <c r="G1390" s="7" t="s">
        <v>12</v>
      </c>
      <c r="H1390" s="7" t="s">
        <v>16</v>
      </c>
      <c r="I1390" s="7" t="s">
        <v>13</v>
      </c>
    </row>
    <row r="1391" spans="1:9" x14ac:dyDescent="0.25">
      <c r="A1391" s="7" t="s">
        <v>1422</v>
      </c>
      <c r="B1391" s="7">
        <v>1965</v>
      </c>
      <c r="C1391" s="7" t="s">
        <v>30</v>
      </c>
      <c r="D1391" s="7">
        <v>25</v>
      </c>
      <c r="E1391" s="7">
        <v>0</v>
      </c>
      <c r="F1391" s="7">
        <v>11566.3</v>
      </c>
      <c r="G1391" s="7" t="s">
        <v>12</v>
      </c>
      <c r="H1391" s="7" t="s">
        <v>12</v>
      </c>
      <c r="I1391" s="7" t="s">
        <v>168</v>
      </c>
    </row>
    <row r="1392" spans="1:9" x14ac:dyDescent="0.25">
      <c r="A1392" s="7" t="s">
        <v>1423</v>
      </c>
      <c r="B1392" s="7">
        <v>1965</v>
      </c>
      <c r="C1392" s="7" t="s">
        <v>15</v>
      </c>
      <c r="D1392" s="7">
        <v>6</v>
      </c>
      <c r="E1392" s="7">
        <v>1</v>
      </c>
      <c r="F1392" s="7">
        <v>11576.13</v>
      </c>
      <c r="G1392" s="7" t="s">
        <v>12</v>
      </c>
      <c r="H1392" s="7" t="s">
        <v>12</v>
      </c>
      <c r="I1392" s="7" t="s">
        <v>42</v>
      </c>
    </row>
    <row r="1393" spans="1:9" x14ac:dyDescent="0.25">
      <c r="A1393" s="7" t="s">
        <v>1424</v>
      </c>
      <c r="B1393" s="7">
        <v>1964</v>
      </c>
      <c r="C1393" s="7" t="s">
        <v>18</v>
      </c>
      <c r="D1393" s="7">
        <v>20</v>
      </c>
      <c r="E1393" s="7">
        <v>0</v>
      </c>
      <c r="F1393" s="7">
        <v>11602.75</v>
      </c>
      <c r="G1393" s="7" t="s">
        <v>12</v>
      </c>
      <c r="H1393" s="7" t="s">
        <v>16</v>
      </c>
      <c r="I1393" s="7" t="s">
        <v>516</v>
      </c>
    </row>
    <row r="1394" spans="1:9" x14ac:dyDescent="0.25">
      <c r="A1394" s="7" t="s">
        <v>1425</v>
      </c>
      <c r="B1394" s="7">
        <v>1986</v>
      </c>
      <c r="C1394" s="7" t="s">
        <v>10</v>
      </c>
      <c r="D1394" s="7">
        <v>17</v>
      </c>
      <c r="E1394" s="7">
        <v>3</v>
      </c>
      <c r="F1394" s="7">
        <v>11625.11</v>
      </c>
      <c r="G1394" s="7" t="s">
        <v>12</v>
      </c>
      <c r="H1394" s="7" t="s">
        <v>12</v>
      </c>
      <c r="I1394" s="7" t="s">
        <v>632</v>
      </c>
    </row>
    <row r="1395" spans="1:9" x14ac:dyDescent="0.25">
      <c r="A1395" s="7" t="s">
        <v>1426</v>
      </c>
      <c r="B1395" s="7">
        <v>1966</v>
      </c>
      <c r="C1395" s="7" t="s">
        <v>37</v>
      </c>
      <c r="D1395" s="7">
        <v>4</v>
      </c>
      <c r="E1395" s="7">
        <v>0</v>
      </c>
      <c r="F1395" s="7">
        <v>11657.72</v>
      </c>
      <c r="G1395" s="7" t="s">
        <v>12</v>
      </c>
      <c r="H1395" s="7" t="s">
        <v>11</v>
      </c>
      <c r="I1395" s="7" t="s">
        <v>247</v>
      </c>
    </row>
    <row r="1396" spans="1:9" x14ac:dyDescent="0.25">
      <c r="A1396" s="7" t="s">
        <v>1427</v>
      </c>
      <c r="B1396" s="7">
        <v>1994</v>
      </c>
      <c r="C1396" s="7" t="s">
        <v>10</v>
      </c>
      <c r="D1396" s="7">
        <v>20</v>
      </c>
      <c r="E1396" s="7">
        <v>0</v>
      </c>
      <c r="F1396" s="7">
        <v>11657.81</v>
      </c>
      <c r="G1396" s="7" t="s">
        <v>12</v>
      </c>
      <c r="H1396" s="7" t="s">
        <v>11</v>
      </c>
      <c r="I1396" s="7" t="s">
        <v>249</v>
      </c>
    </row>
    <row r="1397" spans="1:9" x14ac:dyDescent="0.25">
      <c r="A1397" s="7" t="s">
        <v>1428</v>
      </c>
      <c r="B1397" s="7">
        <v>1966</v>
      </c>
      <c r="C1397" s="7" t="s">
        <v>10</v>
      </c>
      <c r="D1397" s="7">
        <v>6</v>
      </c>
      <c r="E1397" s="7">
        <v>0</v>
      </c>
      <c r="F1397" s="7">
        <v>11658.12</v>
      </c>
      <c r="G1397" s="7" t="s">
        <v>12</v>
      </c>
      <c r="H1397" s="7" t="s">
        <v>16</v>
      </c>
      <c r="I1397" s="7" t="s">
        <v>247</v>
      </c>
    </row>
    <row r="1398" spans="1:9" x14ac:dyDescent="0.25">
      <c r="A1398" s="7" t="s">
        <v>1429</v>
      </c>
      <c r="B1398" s="7">
        <v>1966</v>
      </c>
      <c r="C1398" s="7" t="s">
        <v>35</v>
      </c>
      <c r="D1398" s="7">
        <v>23</v>
      </c>
      <c r="E1398" s="7">
        <v>0</v>
      </c>
      <c r="F1398" s="7">
        <v>11658.38</v>
      </c>
      <c r="G1398" s="7" t="s">
        <v>12</v>
      </c>
      <c r="H1398" s="7" t="s">
        <v>12</v>
      </c>
      <c r="I1398" s="7" t="s">
        <v>247</v>
      </c>
    </row>
    <row r="1399" spans="1:9" x14ac:dyDescent="0.25">
      <c r="A1399" s="7" t="s">
        <v>1430</v>
      </c>
      <c r="B1399" s="7">
        <v>1966</v>
      </c>
      <c r="C1399" s="7" t="s">
        <v>15</v>
      </c>
      <c r="D1399" s="7">
        <v>9</v>
      </c>
      <c r="E1399" s="7">
        <v>1</v>
      </c>
      <c r="F1399" s="7">
        <v>11674.13</v>
      </c>
      <c r="G1399" s="7" t="s">
        <v>12</v>
      </c>
      <c r="H1399" s="7" t="s">
        <v>16</v>
      </c>
      <c r="I1399" s="7" t="s">
        <v>42</v>
      </c>
    </row>
    <row r="1400" spans="1:9" x14ac:dyDescent="0.25">
      <c r="A1400" s="7" t="s">
        <v>1431</v>
      </c>
      <c r="B1400" s="7">
        <v>1970</v>
      </c>
      <c r="C1400" s="7" t="s">
        <v>30</v>
      </c>
      <c r="D1400" s="7">
        <v>1</v>
      </c>
      <c r="E1400" s="7">
        <v>0</v>
      </c>
      <c r="F1400" s="7">
        <v>11696.52</v>
      </c>
      <c r="G1400" s="7" t="s">
        <v>12</v>
      </c>
      <c r="H1400" s="7" t="s">
        <v>16</v>
      </c>
      <c r="I1400" s="7" t="s">
        <v>300</v>
      </c>
    </row>
    <row r="1401" spans="1:9" x14ac:dyDescent="0.25">
      <c r="A1401" s="7" t="s">
        <v>1432</v>
      </c>
      <c r="B1401" s="7">
        <v>1982</v>
      </c>
      <c r="C1401" s="7" t="s">
        <v>37</v>
      </c>
      <c r="D1401" s="7">
        <v>21</v>
      </c>
      <c r="E1401" s="7">
        <v>3</v>
      </c>
      <c r="F1401" s="7">
        <v>11712.97</v>
      </c>
      <c r="G1401" s="7" t="s">
        <v>12</v>
      </c>
      <c r="H1401" s="7" t="s">
        <v>11</v>
      </c>
      <c r="I1401" s="7" t="s">
        <v>300</v>
      </c>
    </row>
    <row r="1402" spans="1:9" x14ac:dyDescent="0.25">
      <c r="A1402" s="7" t="s">
        <v>1433</v>
      </c>
      <c r="B1402" s="7">
        <v>1969</v>
      </c>
      <c r="C1402" s="7" t="s">
        <v>37</v>
      </c>
      <c r="D1402" s="7">
        <v>12</v>
      </c>
      <c r="E1402" s="7">
        <v>2</v>
      </c>
      <c r="F1402" s="7">
        <v>11729.68</v>
      </c>
      <c r="G1402" s="7" t="s">
        <v>12</v>
      </c>
      <c r="H1402" s="7" t="s">
        <v>16</v>
      </c>
      <c r="I1402" s="7" t="s">
        <v>247</v>
      </c>
    </row>
    <row r="1403" spans="1:9" x14ac:dyDescent="0.25">
      <c r="A1403" s="7" t="s">
        <v>1434</v>
      </c>
      <c r="B1403" s="7">
        <v>1984</v>
      </c>
      <c r="C1403" s="7" t="s">
        <v>15</v>
      </c>
      <c r="D1403" s="7">
        <v>26</v>
      </c>
      <c r="E1403" s="7">
        <v>3</v>
      </c>
      <c r="F1403" s="7">
        <v>11730.82</v>
      </c>
      <c r="G1403" s="7" t="s">
        <v>12</v>
      </c>
      <c r="H1403" s="7" t="s">
        <v>12</v>
      </c>
      <c r="I1403" s="7" t="s">
        <v>535</v>
      </c>
    </row>
    <row r="1404" spans="1:9" x14ac:dyDescent="0.25">
      <c r="A1404" s="7" t="s">
        <v>1435</v>
      </c>
      <c r="B1404" s="7">
        <v>1964</v>
      </c>
      <c r="C1404" s="7" t="s">
        <v>15</v>
      </c>
      <c r="D1404" s="7">
        <v>9</v>
      </c>
      <c r="E1404" s="7">
        <v>0</v>
      </c>
      <c r="F1404" s="7">
        <v>11735.88</v>
      </c>
      <c r="G1404" s="7" t="s">
        <v>12</v>
      </c>
      <c r="H1404" s="7" t="s">
        <v>16</v>
      </c>
      <c r="I1404" s="7" t="s">
        <v>23</v>
      </c>
    </row>
    <row r="1405" spans="1:9" x14ac:dyDescent="0.25">
      <c r="A1405" s="7" t="s">
        <v>1436</v>
      </c>
      <c r="B1405" s="7">
        <v>1988</v>
      </c>
      <c r="C1405" s="7" t="s">
        <v>20</v>
      </c>
      <c r="D1405" s="7">
        <v>5</v>
      </c>
      <c r="E1405" s="7">
        <v>2</v>
      </c>
      <c r="F1405" s="7">
        <v>11737.85</v>
      </c>
      <c r="G1405" s="7" t="s">
        <v>12</v>
      </c>
      <c r="H1405" s="7" t="s">
        <v>16</v>
      </c>
      <c r="I1405" s="7" t="s">
        <v>42</v>
      </c>
    </row>
    <row r="1406" spans="1:9" x14ac:dyDescent="0.25">
      <c r="A1406" s="7" t="s">
        <v>1437</v>
      </c>
      <c r="B1406" s="7">
        <v>1969</v>
      </c>
      <c r="C1406" s="7" t="s">
        <v>15</v>
      </c>
      <c r="D1406" s="7">
        <v>12</v>
      </c>
      <c r="E1406" s="7">
        <v>3</v>
      </c>
      <c r="F1406" s="7">
        <v>11741.73</v>
      </c>
      <c r="G1406" s="7" t="s">
        <v>12</v>
      </c>
      <c r="H1406" s="7" t="s">
        <v>16</v>
      </c>
      <c r="I1406" s="7" t="s">
        <v>42</v>
      </c>
    </row>
    <row r="1407" spans="1:9" x14ac:dyDescent="0.25">
      <c r="A1407" s="7" t="s">
        <v>1438</v>
      </c>
      <c r="B1407" s="7">
        <v>1963</v>
      </c>
      <c r="C1407" s="7" t="s">
        <v>18</v>
      </c>
      <c r="D1407" s="7">
        <v>9</v>
      </c>
      <c r="E1407" s="7">
        <v>0</v>
      </c>
      <c r="F1407" s="7">
        <v>11743.3</v>
      </c>
      <c r="G1407" s="7" t="s">
        <v>12</v>
      </c>
      <c r="H1407" s="7" t="s">
        <v>12</v>
      </c>
      <c r="I1407" s="7" t="s">
        <v>13</v>
      </c>
    </row>
    <row r="1408" spans="1:9" x14ac:dyDescent="0.25">
      <c r="A1408" s="7" t="s">
        <v>1439</v>
      </c>
      <c r="B1408" s="7">
        <v>1964</v>
      </c>
      <c r="C1408" s="7" t="s">
        <v>30</v>
      </c>
      <c r="D1408" s="7">
        <v>2</v>
      </c>
      <c r="E1408" s="7">
        <v>0</v>
      </c>
      <c r="F1408" s="7">
        <v>11743.93</v>
      </c>
      <c r="G1408" s="7" t="s">
        <v>12</v>
      </c>
      <c r="H1408" s="7" t="s">
        <v>16</v>
      </c>
      <c r="I1408" s="7" t="s">
        <v>23</v>
      </c>
    </row>
    <row r="1409" spans="1:9" x14ac:dyDescent="0.25">
      <c r="A1409" s="7" t="s">
        <v>1440</v>
      </c>
      <c r="B1409" s="7">
        <v>1979</v>
      </c>
      <c r="C1409" s="7" t="s">
        <v>15</v>
      </c>
      <c r="D1409" s="7">
        <v>6</v>
      </c>
      <c r="E1409" s="7">
        <v>2</v>
      </c>
      <c r="F1409" s="7">
        <v>11752.68</v>
      </c>
      <c r="G1409" s="7" t="s">
        <v>12</v>
      </c>
      <c r="H1409" s="7" t="s">
        <v>16</v>
      </c>
      <c r="I1409" s="7" t="s">
        <v>535</v>
      </c>
    </row>
    <row r="1410" spans="1:9" x14ac:dyDescent="0.25">
      <c r="A1410" s="7" t="s">
        <v>1441</v>
      </c>
      <c r="B1410" s="7">
        <v>1966</v>
      </c>
      <c r="C1410" s="7" t="s">
        <v>10</v>
      </c>
      <c r="D1410" s="7">
        <v>25</v>
      </c>
      <c r="E1410" s="7">
        <v>1</v>
      </c>
      <c r="F1410" s="7">
        <v>11763</v>
      </c>
      <c r="G1410" s="7" t="s">
        <v>12</v>
      </c>
      <c r="H1410" s="7" t="s">
        <v>12</v>
      </c>
      <c r="I1410" s="7" t="s">
        <v>168</v>
      </c>
    </row>
    <row r="1411" spans="1:9" x14ac:dyDescent="0.25">
      <c r="A1411" s="7" t="s">
        <v>1442</v>
      </c>
      <c r="B1411" s="7">
        <v>1982</v>
      </c>
      <c r="C1411" s="7" t="s">
        <v>15</v>
      </c>
      <c r="D1411" s="7">
        <v>20</v>
      </c>
      <c r="E1411" s="7">
        <v>3</v>
      </c>
      <c r="F1411" s="7">
        <v>11773.06</v>
      </c>
      <c r="G1411" s="7" t="s">
        <v>12</v>
      </c>
      <c r="H1411" s="7" t="s">
        <v>12</v>
      </c>
      <c r="I1411" s="7" t="s">
        <v>535</v>
      </c>
    </row>
    <row r="1412" spans="1:9" x14ac:dyDescent="0.25">
      <c r="A1412" s="7" t="s">
        <v>1443</v>
      </c>
      <c r="B1412" s="7">
        <v>1965</v>
      </c>
      <c r="C1412" s="7" t="s">
        <v>37</v>
      </c>
      <c r="D1412" s="7">
        <v>3</v>
      </c>
      <c r="E1412" s="7">
        <v>0</v>
      </c>
      <c r="F1412" s="7">
        <v>11830.61</v>
      </c>
      <c r="G1412" s="7" t="s">
        <v>12</v>
      </c>
      <c r="H1412" s="7" t="s">
        <v>16</v>
      </c>
      <c r="I1412" s="7" t="s">
        <v>23</v>
      </c>
    </row>
    <row r="1413" spans="1:9" x14ac:dyDescent="0.25">
      <c r="A1413" s="7" t="s">
        <v>1444</v>
      </c>
      <c r="B1413" s="7">
        <v>1964</v>
      </c>
      <c r="C1413" s="7" t="s">
        <v>18</v>
      </c>
      <c r="D1413" s="7">
        <v>27</v>
      </c>
      <c r="E1413" s="7">
        <v>0</v>
      </c>
      <c r="F1413" s="7">
        <v>11833.78</v>
      </c>
      <c r="G1413" s="7" t="s">
        <v>12</v>
      </c>
      <c r="H1413" s="7" t="s">
        <v>12</v>
      </c>
      <c r="I1413" s="7" t="s">
        <v>13</v>
      </c>
    </row>
    <row r="1414" spans="1:9" x14ac:dyDescent="0.25">
      <c r="A1414" s="7" t="s">
        <v>1445</v>
      </c>
      <c r="B1414" s="7">
        <v>1964</v>
      </c>
      <c r="C1414" s="7" t="s">
        <v>20</v>
      </c>
      <c r="D1414" s="7">
        <v>11</v>
      </c>
      <c r="E1414" s="7">
        <v>0</v>
      </c>
      <c r="F1414" s="7">
        <v>11837.16</v>
      </c>
      <c r="G1414" s="7" t="s">
        <v>12</v>
      </c>
      <c r="H1414" s="7" t="s">
        <v>12</v>
      </c>
      <c r="I1414" s="7" t="s">
        <v>42</v>
      </c>
    </row>
    <row r="1415" spans="1:9" x14ac:dyDescent="0.25">
      <c r="A1415" s="7" t="s">
        <v>1446</v>
      </c>
      <c r="B1415" s="7">
        <v>1965</v>
      </c>
      <c r="C1415" s="7" t="s">
        <v>20</v>
      </c>
      <c r="D1415" s="7">
        <v>25</v>
      </c>
      <c r="E1415" s="7">
        <v>0</v>
      </c>
      <c r="F1415" s="7">
        <v>11840.78</v>
      </c>
      <c r="G1415" s="7" t="s">
        <v>12</v>
      </c>
      <c r="H1415" s="7" t="s">
        <v>11</v>
      </c>
      <c r="I1415" s="7" t="s">
        <v>23</v>
      </c>
    </row>
    <row r="1416" spans="1:9" x14ac:dyDescent="0.25">
      <c r="A1416" s="7" t="s">
        <v>1447</v>
      </c>
      <c r="B1416" s="7">
        <v>1964</v>
      </c>
      <c r="C1416" s="7" t="s">
        <v>10</v>
      </c>
      <c r="D1416" s="7">
        <v>11</v>
      </c>
      <c r="E1416" s="7">
        <v>0</v>
      </c>
      <c r="F1416" s="7">
        <v>11842.44</v>
      </c>
      <c r="G1416" s="7" t="s">
        <v>12</v>
      </c>
      <c r="H1416" s="7" t="s">
        <v>11</v>
      </c>
      <c r="I1416" s="7" t="s">
        <v>42</v>
      </c>
    </row>
    <row r="1417" spans="1:9" x14ac:dyDescent="0.25">
      <c r="A1417" s="7" t="s">
        <v>1448</v>
      </c>
      <c r="B1417" s="7">
        <v>1965</v>
      </c>
      <c r="C1417" s="7" t="s">
        <v>15</v>
      </c>
      <c r="D1417" s="7">
        <v>10</v>
      </c>
      <c r="E1417" s="7">
        <v>0</v>
      </c>
      <c r="F1417" s="7">
        <v>11842.62</v>
      </c>
      <c r="G1417" s="7" t="s">
        <v>12</v>
      </c>
      <c r="H1417" s="7" t="s">
        <v>12</v>
      </c>
      <c r="I1417" s="7" t="s">
        <v>23</v>
      </c>
    </row>
    <row r="1418" spans="1:9" x14ac:dyDescent="0.25">
      <c r="A1418" s="7" t="s">
        <v>1449</v>
      </c>
      <c r="B1418" s="7">
        <v>1964</v>
      </c>
      <c r="C1418" s="7" t="s">
        <v>18</v>
      </c>
      <c r="D1418" s="7">
        <v>27</v>
      </c>
      <c r="E1418" s="7">
        <v>0</v>
      </c>
      <c r="F1418" s="7">
        <v>11848.14</v>
      </c>
      <c r="G1418" s="7" t="s">
        <v>12</v>
      </c>
      <c r="H1418" s="7" t="s">
        <v>11</v>
      </c>
      <c r="I1418" s="7" t="s">
        <v>42</v>
      </c>
    </row>
    <row r="1419" spans="1:9" x14ac:dyDescent="0.25">
      <c r="A1419" s="7" t="s">
        <v>1450</v>
      </c>
      <c r="B1419" s="7">
        <v>1964</v>
      </c>
      <c r="C1419" s="7" t="s">
        <v>20</v>
      </c>
      <c r="D1419" s="7">
        <v>29</v>
      </c>
      <c r="E1419" s="7">
        <v>0</v>
      </c>
      <c r="F1419" s="7">
        <v>11856.41</v>
      </c>
      <c r="G1419" s="7" t="s">
        <v>12</v>
      </c>
      <c r="H1419" s="7" t="s">
        <v>11</v>
      </c>
      <c r="I1419" s="7" t="s">
        <v>13</v>
      </c>
    </row>
    <row r="1420" spans="1:9" x14ac:dyDescent="0.25">
      <c r="A1420" s="7" t="s">
        <v>1451</v>
      </c>
      <c r="B1420" s="7">
        <v>1974</v>
      </c>
      <c r="C1420" s="7" t="s">
        <v>10</v>
      </c>
      <c r="D1420" s="7">
        <v>7</v>
      </c>
      <c r="E1420" s="7">
        <v>0</v>
      </c>
      <c r="F1420" s="7">
        <v>11858.56</v>
      </c>
      <c r="G1420" s="7" t="s">
        <v>12</v>
      </c>
      <c r="H1420" s="7" t="s">
        <v>12</v>
      </c>
      <c r="I1420" s="7" t="s">
        <v>42</v>
      </c>
    </row>
    <row r="1421" spans="1:9" x14ac:dyDescent="0.25">
      <c r="A1421" s="7" t="s">
        <v>1452</v>
      </c>
      <c r="B1421" s="7">
        <v>1967</v>
      </c>
      <c r="C1421" s="7" t="s">
        <v>35</v>
      </c>
      <c r="D1421" s="7">
        <v>24</v>
      </c>
      <c r="E1421" s="7">
        <v>1</v>
      </c>
      <c r="F1421" s="7">
        <v>11879.1</v>
      </c>
      <c r="G1421" s="7" t="s">
        <v>12</v>
      </c>
      <c r="H1421" s="7" t="s">
        <v>12</v>
      </c>
      <c r="I1421" s="7" t="s">
        <v>247</v>
      </c>
    </row>
    <row r="1422" spans="1:9" x14ac:dyDescent="0.25">
      <c r="A1422" s="7" t="s">
        <v>1453</v>
      </c>
      <c r="B1422" s="7">
        <v>1967</v>
      </c>
      <c r="C1422" s="7" t="s">
        <v>10</v>
      </c>
      <c r="D1422" s="7">
        <v>14</v>
      </c>
      <c r="E1422" s="7">
        <v>2</v>
      </c>
      <c r="F1422" s="7">
        <v>11881.36</v>
      </c>
      <c r="G1422" s="7" t="s">
        <v>12</v>
      </c>
      <c r="H1422" s="7" t="s">
        <v>11</v>
      </c>
      <c r="I1422" s="7" t="s">
        <v>42</v>
      </c>
    </row>
    <row r="1423" spans="1:9" x14ac:dyDescent="0.25">
      <c r="A1423" s="7" t="s">
        <v>1454</v>
      </c>
      <c r="B1423" s="7">
        <v>1967</v>
      </c>
      <c r="C1423" s="7" t="s">
        <v>37</v>
      </c>
      <c r="D1423" s="7">
        <v>29</v>
      </c>
      <c r="E1423" s="7">
        <v>2</v>
      </c>
      <c r="F1423" s="7">
        <v>11881.97</v>
      </c>
      <c r="G1423" s="7" t="s">
        <v>12</v>
      </c>
      <c r="H1423" s="7" t="s">
        <v>16</v>
      </c>
      <c r="I1423" s="7" t="s">
        <v>13</v>
      </c>
    </row>
    <row r="1424" spans="1:9" x14ac:dyDescent="0.25">
      <c r="A1424" s="7" t="s">
        <v>1455</v>
      </c>
      <c r="B1424" s="7">
        <v>2004</v>
      </c>
      <c r="C1424" s="7" t="s">
        <v>18</v>
      </c>
      <c r="D1424" s="7">
        <v>2</v>
      </c>
      <c r="E1424" s="7">
        <v>2</v>
      </c>
      <c r="F1424" s="7">
        <v>11884.05</v>
      </c>
      <c r="G1424" s="7" t="s">
        <v>12</v>
      </c>
      <c r="H1424" s="7" t="s">
        <v>12</v>
      </c>
      <c r="I1424" s="7" t="s">
        <v>13</v>
      </c>
    </row>
    <row r="1425" spans="1:9" x14ac:dyDescent="0.25">
      <c r="A1425" s="7" t="s">
        <v>1456</v>
      </c>
      <c r="B1425" s="7">
        <v>1964</v>
      </c>
      <c r="C1425" s="7" t="s">
        <v>15</v>
      </c>
      <c r="D1425" s="7">
        <v>19</v>
      </c>
      <c r="E1425" s="7">
        <v>0</v>
      </c>
      <c r="F1425" s="7">
        <v>11918.2</v>
      </c>
      <c r="G1425" s="7" t="s">
        <v>12</v>
      </c>
      <c r="H1425" s="7" t="s">
        <v>16</v>
      </c>
      <c r="I1425" s="7" t="s">
        <v>300</v>
      </c>
    </row>
    <row r="1426" spans="1:9" x14ac:dyDescent="0.25">
      <c r="A1426" s="7" t="s">
        <v>1457</v>
      </c>
      <c r="B1426" s="7">
        <v>1964</v>
      </c>
      <c r="C1426" s="7" t="s">
        <v>30</v>
      </c>
      <c r="D1426" s="7">
        <v>20</v>
      </c>
      <c r="E1426" s="7">
        <v>0</v>
      </c>
      <c r="F1426" s="7">
        <v>11931.13</v>
      </c>
      <c r="G1426" s="7" t="s">
        <v>12</v>
      </c>
      <c r="H1426" s="7" t="s">
        <v>16</v>
      </c>
      <c r="I1426" s="7" t="s">
        <v>166</v>
      </c>
    </row>
    <row r="1427" spans="1:9" x14ac:dyDescent="0.25">
      <c r="A1427" s="7" t="s">
        <v>1458</v>
      </c>
      <c r="B1427" s="7">
        <v>1964</v>
      </c>
      <c r="C1427" s="7" t="s">
        <v>35</v>
      </c>
      <c r="D1427" s="7">
        <v>2</v>
      </c>
      <c r="E1427" s="7">
        <v>0</v>
      </c>
      <c r="F1427" s="7">
        <v>11938.26</v>
      </c>
      <c r="G1427" s="7" t="s">
        <v>12</v>
      </c>
      <c r="H1427" s="7" t="s">
        <v>12</v>
      </c>
      <c r="I1427" s="7" t="s">
        <v>166</v>
      </c>
    </row>
    <row r="1428" spans="1:9" x14ac:dyDescent="0.25">
      <c r="A1428" s="7" t="s">
        <v>1459</v>
      </c>
      <c r="B1428" s="7">
        <v>1991</v>
      </c>
      <c r="C1428" s="7" t="s">
        <v>37</v>
      </c>
      <c r="D1428" s="7">
        <v>19</v>
      </c>
      <c r="E1428" s="7">
        <v>3</v>
      </c>
      <c r="F1428" s="7">
        <v>11941.83</v>
      </c>
      <c r="G1428" s="7" t="s">
        <v>12</v>
      </c>
      <c r="H1428" s="7" t="s">
        <v>16</v>
      </c>
      <c r="I1428" s="7" t="s">
        <v>249</v>
      </c>
    </row>
    <row r="1429" spans="1:9" x14ac:dyDescent="0.25">
      <c r="A1429" s="7" t="s">
        <v>1460</v>
      </c>
      <c r="B1429" s="7">
        <v>1964</v>
      </c>
      <c r="C1429" s="7" t="s">
        <v>30</v>
      </c>
      <c r="D1429" s="7">
        <v>25</v>
      </c>
      <c r="E1429" s="7">
        <v>0</v>
      </c>
      <c r="F1429" s="7">
        <v>11944.59</v>
      </c>
      <c r="G1429" s="7" t="s">
        <v>12</v>
      </c>
      <c r="H1429" s="7" t="s">
        <v>11</v>
      </c>
      <c r="I1429" s="7" t="s">
        <v>168</v>
      </c>
    </row>
    <row r="1430" spans="1:9" x14ac:dyDescent="0.25">
      <c r="A1430" s="7" t="s">
        <v>1461</v>
      </c>
      <c r="B1430" s="7">
        <v>1965</v>
      </c>
      <c r="C1430" s="7" t="s">
        <v>15</v>
      </c>
      <c r="D1430" s="7">
        <v>1</v>
      </c>
      <c r="E1430" s="7">
        <v>1</v>
      </c>
      <c r="F1430" s="7">
        <v>11945.13</v>
      </c>
      <c r="G1430" s="7" t="s">
        <v>12</v>
      </c>
      <c r="H1430" s="7" t="s">
        <v>11</v>
      </c>
      <c r="I1430" s="7" t="s">
        <v>23</v>
      </c>
    </row>
    <row r="1431" spans="1:9" x14ac:dyDescent="0.25">
      <c r="A1431" s="7" t="s">
        <v>1462</v>
      </c>
      <c r="B1431" s="7">
        <v>1964</v>
      </c>
      <c r="C1431" s="7" t="s">
        <v>20</v>
      </c>
      <c r="D1431" s="7">
        <v>29</v>
      </c>
      <c r="E1431" s="7">
        <v>1</v>
      </c>
      <c r="F1431" s="7">
        <v>11946.63</v>
      </c>
      <c r="G1431" s="7" t="s">
        <v>12</v>
      </c>
      <c r="H1431" s="7" t="s">
        <v>11</v>
      </c>
      <c r="I1431" s="7" t="s">
        <v>13</v>
      </c>
    </row>
    <row r="1432" spans="1:9" x14ac:dyDescent="0.25">
      <c r="A1432" s="7" t="s">
        <v>1463</v>
      </c>
      <c r="B1432" s="7">
        <v>1967</v>
      </c>
      <c r="C1432" s="7" t="s">
        <v>30</v>
      </c>
      <c r="D1432" s="7">
        <v>22</v>
      </c>
      <c r="E1432" s="7">
        <v>3</v>
      </c>
      <c r="F1432" s="7">
        <v>11987.17</v>
      </c>
      <c r="G1432" s="7" t="s">
        <v>12</v>
      </c>
      <c r="H1432" s="7" t="s">
        <v>12</v>
      </c>
      <c r="I1432" s="7" t="s">
        <v>13</v>
      </c>
    </row>
    <row r="1433" spans="1:9" x14ac:dyDescent="0.25">
      <c r="A1433" s="7" t="s">
        <v>1464</v>
      </c>
      <c r="B1433" s="7">
        <v>1983</v>
      </c>
      <c r="C1433" s="7" t="s">
        <v>10</v>
      </c>
      <c r="D1433" s="7">
        <v>4</v>
      </c>
      <c r="E1433" s="7">
        <v>3</v>
      </c>
      <c r="F1433" s="7">
        <v>11987.68</v>
      </c>
      <c r="G1433" s="7" t="s">
        <v>12</v>
      </c>
      <c r="H1433" s="7" t="s">
        <v>11</v>
      </c>
      <c r="I1433" s="7" t="s">
        <v>535</v>
      </c>
    </row>
    <row r="1434" spans="1:9" x14ac:dyDescent="0.25">
      <c r="A1434" s="7" t="s">
        <v>1465</v>
      </c>
      <c r="B1434" s="7">
        <v>1993</v>
      </c>
      <c r="C1434" s="7" t="s">
        <v>30</v>
      </c>
      <c r="D1434" s="7">
        <v>12</v>
      </c>
      <c r="E1434" s="7">
        <v>0</v>
      </c>
      <c r="F1434" s="7">
        <v>11994.89</v>
      </c>
      <c r="G1434" s="7" t="s">
        <v>12</v>
      </c>
      <c r="H1434" s="7" t="s">
        <v>11</v>
      </c>
      <c r="I1434" s="7" t="s">
        <v>23</v>
      </c>
    </row>
    <row r="1435" spans="1:9" x14ac:dyDescent="0.25">
      <c r="A1435" s="7" t="s">
        <v>1466</v>
      </c>
      <c r="B1435" s="7">
        <v>1982</v>
      </c>
      <c r="C1435" s="7" t="s">
        <v>37</v>
      </c>
      <c r="D1435" s="7">
        <v>17</v>
      </c>
      <c r="E1435" s="7">
        <v>3</v>
      </c>
      <c r="F1435" s="7">
        <v>12001.29</v>
      </c>
      <c r="G1435" s="7" t="s">
        <v>12</v>
      </c>
      <c r="H1435" s="7" t="s">
        <v>12</v>
      </c>
      <c r="I1435" s="7" t="s">
        <v>300</v>
      </c>
    </row>
    <row r="1436" spans="1:9" x14ac:dyDescent="0.25">
      <c r="A1436" s="7" t="s">
        <v>1467</v>
      </c>
      <c r="B1436" s="7">
        <v>1965</v>
      </c>
      <c r="C1436" s="7" t="s">
        <v>18</v>
      </c>
      <c r="D1436" s="7">
        <v>9</v>
      </c>
      <c r="E1436" s="7">
        <v>0</v>
      </c>
      <c r="F1436" s="7">
        <v>12029.29</v>
      </c>
      <c r="G1436" s="7" t="s">
        <v>12</v>
      </c>
      <c r="H1436" s="7" t="s">
        <v>11</v>
      </c>
      <c r="I1436" s="7" t="s">
        <v>247</v>
      </c>
    </row>
    <row r="1437" spans="1:9" x14ac:dyDescent="0.25">
      <c r="A1437" s="7" t="s">
        <v>1468</v>
      </c>
      <c r="B1437" s="7">
        <v>1965</v>
      </c>
      <c r="C1437" s="7" t="s">
        <v>37</v>
      </c>
      <c r="D1437" s="7">
        <v>29</v>
      </c>
      <c r="E1437" s="7">
        <v>1</v>
      </c>
      <c r="F1437" s="7">
        <v>12032.33</v>
      </c>
      <c r="G1437" s="7" t="s">
        <v>12</v>
      </c>
      <c r="H1437" s="7" t="s">
        <v>16</v>
      </c>
      <c r="I1437" s="7" t="s">
        <v>42</v>
      </c>
    </row>
    <row r="1438" spans="1:9" x14ac:dyDescent="0.25">
      <c r="A1438" s="7" t="s">
        <v>1469</v>
      </c>
      <c r="B1438" s="7">
        <v>1979</v>
      </c>
      <c r="C1438" s="7" t="s">
        <v>37</v>
      </c>
      <c r="D1438" s="7">
        <v>16</v>
      </c>
      <c r="E1438" s="7">
        <v>2</v>
      </c>
      <c r="F1438" s="7">
        <v>12035.18</v>
      </c>
      <c r="G1438" s="7" t="s">
        <v>12</v>
      </c>
      <c r="H1438" s="7" t="s">
        <v>12</v>
      </c>
      <c r="I1438" s="7" t="s">
        <v>300</v>
      </c>
    </row>
    <row r="1439" spans="1:9" x14ac:dyDescent="0.25">
      <c r="A1439" s="7" t="s">
        <v>1470</v>
      </c>
      <c r="B1439" s="7">
        <v>1966</v>
      </c>
      <c r="C1439" s="7" t="s">
        <v>15</v>
      </c>
      <c r="D1439" s="7">
        <v>24</v>
      </c>
      <c r="E1439" s="7">
        <v>1</v>
      </c>
      <c r="F1439" s="7">
        <v>12044.34</v>
      </c>
      <c r="G1439" s="7" t="s">
        <v>12</v>
      </c>
      <c r="H1439" s="7" t="s">
        <v>16</v>
      </c>
      <c r="I1439" s="7" t="s">
        <v>23</v>
      </c>
    </row>
    <row r="1440" spans="1:9" x14ac:dyDescent="0.25">
      <c r="A1440" s="7" t="s">
        <v>1471</v>
      </c>
      <c r="B1440" s="7">
        <v>1986</v>
      </c>
      <c r="C1440" s="7" t="s">
        <v>20</v>
      </c>
      <c r="D1440" s="7">
        <v>7</v>
      </c>
      <c r="E1440" s="7">
        <v>3</v>
      </c>
      <c r="F1440" s="7">
        <v>12048.13</v>
      </c>
      <c r="G1440" s="7" t="s">
        <v>12</v>
      </c>
      <c r="H1440" s="7" t="s">
        <v>11</v>
      </c>
      <c r="I1440" s="7" t="s">
        <v>535</v>
      </c>
    </row>
    <row r="1441" spans="1:9" x14ac:dyDescent="0.25">
      <c r="A1441" s="7" t="s">
        <v>1472</v>
      </c>
      <c r="B1441" s="7">
        <v>1984</v>
      </c>
      <c r="C1441" s="7" t="s">
        <v>20</v>
      </c>
      <c r="D1441" s="7">
        <v>2</v>
      </c>
      <c r="E1441" s="7">
        <v>3</v>
      </c>
      <c r="F1441" s="7">
        <v>12091.34</v>
      </c>
      <c r="G1441" s="7" t="s">
        <v>12</v>
      </c>
      <c r="H1441" s="7" t="s">
        <v>11</v>
      </c>
      <c r="I1441" s="7" t="s">
        <v>632</v>
      </c>
    </row>
    <row r="1442" spans="1:9" x14ac:dyDescent="0.25">
      <c r="A1442" s="7" t="s">
        <v>1473</v>
      </c>
      <c r="B1442" s="7">
        <v>1968</v>
      </c>
      <c r="C1442" s="7" t="s">
        <v>18</v>
      </c>
      <c r="D1442" s="7">
        <v>21</v>
      </c>
      <c r="E1442" s="7">
        <v>3</v>
      </c>
      <c r="F1442" s="7">
        <v>12094.48</v>
      </c>
      <c r="G1442" s="7" t="s">
        <v>12</v>
      </c>
      <c r="H1442" s="7" t="s">
        <v>12</v>
      </c>
      <c r="I1442" s="7" t="s">
        <v>42</v>
      </c>
    </row>
    <row r="1443" spans="1:9" x14ac:dyDescent="0.25">
      <c r="A1443" s="7" t="s">
        <v>1474</v>
      </c>
      <c r="B1443" s="7">
        <v>1968</v>
      </c>
      <c r="C1443" s="7" t="s">
        <v>30</v>
      </c>
      <c r="D1443" s="7">
        <v>9</v>
      </c>
      <c r="E1443" s="7">
        <v>2</v>
      </c>
      <c r="F1443" s="7">
        <v>12096.65</v>
      </c>
      <c r="G1443" s="7" t="s">
        <v>12</v>
      </c>
      <c r="H1443" s="7" t="s">
        <v>16</v>
      </c>
      <c r="I1443" s="7" t="s">
        <v>247</v>
      </c>
    </row>
    <row r="1444" spans="1:9" x14ac:dyDescent="0.25">
      <c r="A1444" s="7" t="s">
        <v>1475</v>
      </c>
      <c r="B1444" s="7">
        <v>1968</v>
      </c>
      <c r="C1444" s="7" t="s">
        <v>37</v>
      </c>
      <c r="D1444" s="7">
        <v>25</v>
      </c>
      <c r="E1444" s="7">
        <v>3</v>
      </c>
      <c r="F1444" s="7">
        <v>12105.32</v>
      </c>
      <c r="G1444" s="7" t="s">
        <v>12</v>
      </c>
      <c r="H1444" s="7" t="s">
        <v>12</v>
      </c>
      <c r="I1444" s="7" t="s">
        <v>42</v>
      </c>
    </row>
    <row r="1445" spans="1:9" x14ac:dyDescent="0.25">
      <c r="A1445" s="7" t="s">
        <v>1476</v>
      </c>
      <c r="B1445" s="7">
        <v>1963</v>
      </c>
      <c r="C1445" s="7" t="s">
        <v>10</v>
      </c>
      <c r="D1445" s="7">
        <v>20</v>
      </c>
      <c r="E1445" s="7">
        <v>0</v>
      </c>
      <c r="F1445" s="7">
        <v>12124.99</v>
      </c>
      <c r="G1445" s="7" t="s">
        <v>12</v>
      </c>
      <c r="H1445" s="7" t="s">
        <v>16</v>
      </c>
      <c r="I1445" s="7" t="s">
        <v>23</v>
      </c>
    </row>
    <row r="1446" spans="1:9" x14ac:dyDescent="0.25">
      <c r="A1446" s="7" t="s">
        <v>1477</v>
      </c>
      <c r="B1446" s="7">
        <v>1963</v>
      </c>
      <c r="C1446" s="7" t="s">
        <v>18</v>
      </c>
      <c r="D1446" s="7">
        <v>4</v>
      </c>
      <c r="E1446" s="7">
        <v>0</v>
      </c>
      <c r="F1446" s="7">
        <v>12129.61</v>
      </c>
      <c r="G1446" s="7" t="s">
        <v>12</v>
      </c>
      <c r="H1446" s="7" t="s">
        <v>16</v>
      </c>
      <c r="I1446" s="7" t="s">
        <v>23</v>
      </c>
    </row>
    <row r="1447" spans="1:9" x14ac:dyDescent="0.25">
      <c r="A1447" s="7" t="s">
        <v>1478</v>
      </c>
      <c r="B1447" s="7">
        <v>1991</v>
      </c>
      <c r="C1447" s="7" t="s">
        <v>15</v>
      </c>
      <c r="D1447" s="7">
        <v>6</v>
      </c>
      <c r="E1447" s="7">
        <v>3</v>
      </c>
      <c r="F1447" s="7">
        <v>12130.8</v>
      </c>
      <c r="G1447" s="7" t="s">
        <v>12</v>
      </c>
      <c r="H1447" s="7" t="s">
        <v>12</v>
      </c>
      <c r="I1447" s="7" t="s">
        <v>535</v>
      </c>
    </row>
    <row r="1448" spans="1:9" x14ac:dyDescent="0.25">
      <c r="A1448" s="7" t="s">
        <v>1479</v>
      </c>
      <c r="B1448" s="7">
        <v>1974</v>
      </c>
      <c r="C1448" s="7" t="s">
        <v>20</v>
      </c>
      <c r="D1448" s="7">
        <v>16</v>
      </c>
      <c r="E1448" s="7">
        <v>0</v>
      </c>
      <c r="F1448" s="7">
        <v>12137.6</v>
      </c>
      <c r="G1448" s="7" t="s">
        <v>12</v>
      </c>
      <c r="H1448" s="7" t="s">
        <v>12</v>
      </c>
      <c r="I1448" s="7" t="s">
        <v>23</v>
      </c>
    </row>
    <row r="1449" spans="1:9" x14ac:dyDescent="0.25">
      <c r="A1449" s="7" t="s">
        <v>1480</v>
      </c>
      <c r="B1449" s="7">
        <v>1962</v>
      </c>
      <c r="C1449" s="7" t="s">
        <v>15</v>
      </c>
      <c r="D1449" s="7">
        <v>4</v>
      </c>
      <c r="E1449" s="7">
        <v>0</v>
      </c>
      <c r="F1449" s="7">
        <v>12142.58</v>
      </c>
      <c r="G1449" s="7" t="s">
        <v>12</v>
      </c>
      <c r="H1449" s="7" t="s">
        <v>11</v>
      </c>
      <c r="I1449" s="7" t="s">
        <v>13</v>
      </c>
    </row>
    <row r="1450" spans="1:9" x14ac:dyDescent="0.25">
      <c r="A1450" s="7" t="s">
        <v>1481</v>
      </c>
      <c r="B1450" s="7">
        <v>1962</v>
      </c>
      <c r="C1450" s="7" t="s">
        <v>20</v>
      </c>
      <c r="D1450" s="7">
        <v>15</v>
      </c>
      <c r="E1450" s="7">
        <v>0</v>
      </c>
      <c r="F1450" s="7">
        <v>12146.97</v>
      </c>
      <c r="G1450" s="7" t="s">
        <v>12</v>
      </c>
      <c r="H1450" s="7" t="s">
        <v>12</v>
      </c>
      <c r="I1450" s="7" t="s">
        <v>42</v>
      </c>
    </row>
    <row r="1451" spans="1:9" x14ac:dyDescent="0.25">
      <c r="A1451" s="7" t="s">
        <v>1482</v>
      </c>
      <c r="B1451" s="7">
        <v>1987</v>
      </c>
      <c r="C1451" s="7" t="s">
        <v>37</v>
      </c>
      <c r="D1451" s="7">
        <v>5</v>
      </c>
      <c r="E1451" s="7">
        <v>3</v>
      </c>
      <c r="F1451" s="7">
        <v>12148.2</v>
      </c>
      <c r="G1451" s="7" t="s">
        <v>12</v>
      </c>
      <c r="H1451" s="7" t="s">
        <v>12</v>
      </c>
      <c r="I1451" s="7" t="s">
        <v>23</v>
      </c>
    </row>
    <row r="1452" spans="1:9" x14ac:dyDescent="0.25">
      <c r="A1452" s="7" t="s">
        <v>1483</v>
      </c>
      <c r="B1452" s="7">
        <v>1991</v>
      </c>
      <c r="C1452" s="7" t="s">
        <v>35</v>
      </c>
      <c r="D1452" s="7">
        <v>29</v>
      </c>
      <c r="E1452" s="7">
        <v>3</v>
      </c>
      <c r="F1452" s="7">
        <v>12198.64</v>
      </c>
      <c r="G1452" s="7" t="s">
        <v>12</v>
      </c>
      <c r="H1452" s="7" t="s">
        <v>12</v>
      </c>
      <c r="I1452" s="7" t="s">
        <v>535</v>
      </c>
    </row>
    <row r="1453" spans="1:9" x14ac:dyDescent="0.25">
      <c r="A1453" s="7" t="s">
        <v>1484</v>
      </c>
      <c r="B1453" s="7">
        <v>1977</v>
      </c>
      <c r="C1453" s="7" t="s">
        <v>35</v>
      </c>
      <c r="D1453" s="7">
        <v>14</v>
      </c>
      <c r="E1453" s="7">
        <v>2</v>
      </c>
      <c r="F1453" s="7">
        <v>12218.7</v>
      </c>
      <c r="G1453" s="7" t="s">
        <v>12</v>
      </c>
      <c r="H1453" s="7" t="s">
        <v>16</v>
      </c>
      <c r="I1453" s="7" t="s">
        <v>23</v>
      </c>
    </row>
    <row r="1454" spans="1:9" x14ac:dyDescent="0.25">
      <c r="A1454" s="7" t="s">
        <v>1485</v>
      </c>
      <c r="B1454" s="7">
        <v>1964</v>
      </c>
      <c r="C1454" s="7" t="s">
        <v>10</v>
      </c>
      <c r="D1454" s="7">
        <v>20</v>
      </c>
      <c r="E1454" s="7">
        <v>0</v>
      </c>
      <c r="F1454" s="7">
        <v>12222.9</v>
      </c>
      <c r="G1454" s="7" t="s">
        <v>12</v>
      </c>
      <c r="H1454" s="7" t="s">
        <v>11</v>
      </c>
      <c r="I1454" s="7" t="s">
        <v>23</v>
      </c>
    </row>
    <row r="1455" spans="1:9" x14ac:dyDescent="0.25">
      <c r="A1455" s="7" t="s">
        <v>1486</v>
      </c>
      <c r="B1455" s="7">
        <v>1964</v>
      </c>
      <c r="C1455" s="7" t="s">
        <v>10</v>
      </c>
      <c r="D1455" s="7">
        <v>2</v>
      </c>
      <c r="E1455" s="7">
        <v>0</v>
      </c>
      <c r="F1455" s="7">
        <v>12224.35</v>
      </c>
      <c r="G1455" s="7" t="s">
        <v>12</v>
      </c>
      <c r="H1455" s="7" t="s">
        <v>16</v>
      </c>
      <c r="I1455" s="7" t="s">
        <v>23</v>
      </c>
    </row>
    <row r="1456" spans="1:9" x14ac:dyDescent="0.25">
      <c r="A1456" s="7" t="s">
        <v>1487</v>
      </c>
      <c r="B1456" s="7">
        <v>1964</v>
      </c>
      <c r="C1456" s="7" t="s">
        <v>18</v>
      </c>
      <c r="D1456" s="7">
        <v>24</v>
      </c>
      <c r="E1456" s="7">
        <v>0</v>
      </c>
      <c r="F1456" s="7">
        <v>12231.61</v>
      </c>
      <c r="G1456" s="7" t="s">
        <v>12</v>
      </c>
      <c r="H1456" s="7" t="s">
        <v>12</v>
      </c>
      <c r="I1456" s="7" t="s">
        <v>23</v>
      </c>
    </row>
    <row r="1457" spans="1:9" x14ac:dyDescent="0.25">
      <c r="A1457" s="7" t="s">
        <v>1488</v>
      </c>
      <c r="B1457" s="7">
        <v>1963</v>
      </c>
      <c r="C1457" s="7" t="s">
        <v>10</v>
      </c>
      <c r="D1457" s="7">
        <v>19</v>
      </c>
      <c r="E1457" s="7">
        <v>0</v>
      </c>
      <c r="F1457" s="7">
        <v>12233.83</v>
      </c>
      <c r="G1457" s="7" t="s">
        <v>12</v>
      </c>
      <c r="H1457" s="7" t="s">
        <v>16</v>
      </c>
      <c r="I1457" s="7" t="s">
        <v>42</v>
      </c>
    </row>
    <row r="1458" spans="1:9" x14ac:dyDescent="0.25">
      <c r="A1458" s="7" t="s">
        <v>1489</v>
      </c>
      <c r="B1458" s="7">
        <v>1964</v>
      </c>
      <c r="C1458" s="7" t="s">
        <v>37</v>
      </c>
      <c r="D1458" s="7">
        <v>15</v>
      </c>
      <c r="E1458" s="7">
        <v>0</v>
      </c>
      <c r="F1458" s="7">
        <v>12235.84</v>
      </c>
      <c r="G1458" s="7" t="s">
        <v>12</v>
      </c>
      <c r="H1458" s="7" t="s">
        <v>12</v>
      </c>
      <c r="I1458" s="7" t="s">
        <v>23</v>
      </c>
    </row>
    <row r="1459" spans="1:9" x14ac:dyDescent="0.25">
      <c r="A1459" s="7" t="s">
        <v>1490</v>
      </c>
      <c r="B1459" s="7">
        <v>1966</v>
      </c>
      <c r="C1459" s="7" t="s">
        <v>10</v>
      </c>
      <c r="D1459" s="7">
        <v>29</v>
      </c>
      <c r="E1459" s="7">
        <v>0</v>
      </c>
      <c r="F1459" s="7">
        <v>12237.73</v>
      </c>
      <c r="G1459" s="7" t="s">
        <v>12</v>
      </c>
      <c r="H1459" s="7" t="s">
        <v>12</v>
      </c>
      <c r="I1459" s="7" t="s">
        <v>23</v>
      </c>
    </row>
    <row r="1460" spans="1:9" x14ac:dyDescent="0.25">
      <c r="A1460" s="7" t="s">
        <v>1491</v>
      </c>
      <c r="B1460" s="7">
        <v>1963</v>
      </c>
      <c r="C1460" s="7" t="s">
        <v>10</v>
      </c>
      <c r="D1460" s="7">
        <v>17</v>
      </c>
      <c r="E1460" s="7">
        <v>0</v>
      </c>
      <c r="F1460" s="7">
        <v>12244.53</v>
      </c>
      <c r="G1460" s="7" t="s">
        <v>12</v>
      </c>
      <c r="H1460" s="7" t="s">
        <v>16</v>
      </c>
      <c r="I1460" s="7" t="s">
        <v>13</v>
      </c>
    </row>
    <row r="1461" spans="1:9" x14ac:dyDescent="0.25">
      <c r="A1461" s="7" t="s">
        <v>1492</v>
      </c>
      <c r="B1461" s="7">
        <v>1974</v>
      </c>
      <c r="C1461" s="7" t="s">
        <v>18</v>
      </c>
      <c r="D1461" s="7">
        <v>23</v>
      </c>
      <c r="E1461" s="7">
        <v>0</v>
      </c>
      <c r="F1461" s="7">
        <v>12245.17</v>
      </c>
      <c r="G1461" s="7" t="s">
        <v>12</v>
      </c>
      <c r="H1461" s="7" t="s">
        <v>16</v>
      </c>
      <c r="I1461" s="7" t="s">
        <v>23</v>
      </c>
    </row>
    <row r="1462" spans="1:9" x14ac:dyDescent="0.25">
      <c r="A1462" s="7" t="s">
        <v>1493</v>
      </c>
      <c r="B1462" s="7">
        <v>1989</v>
      </c>
      <c r="C1462" s="7" t="s">
        <v>15</v>
      </c>
      <c r="D1462" s="7">
        <v>23</v>
      </c>
      <c r="E1462" s="7">
        <v>3</v>
      </c>
      <c r="F1462" s="7">
        <v>12254.44</v>
      </c>
      <c r="G1462" s="7" t="s">
        <v>12</v>
      </c>
      <c r="H1462" s="7" t="s">
        <v>12</v>
      </c>
      <c r="I1462" s="7" t="s">
        <v>535</v>
      </c>
    </row>
    <row r="1463" spans="1:9" x14ac:dyDescent="0.25">
      <c r="A1463" s="7" t="s">
        <v>1494</v>
      </c>
      <c r="B1463" s="7">
        <v>1986</v>
      </c>
      <c r="C1463" s="7" t="s">
        <v>35</v>
      </c>
      <c r="D1463" s="7">
        <v>13</v>
      </c>
      <c r="E1463" s="7">
        <v>3</v>
      </c>
      <c r="F1463" s="7">
        <v>12255.04</v>
      </c>
      <c r="G1463" s="7" t="s">
        <v>12</v>
      </c>
      <c r="H1463" s="7" t="s">
        <v>11</v>
      </c>
      <c r="I1463" s="7" t="s">
        <v>535</v>
      </c>
    </row>
    <row r="1464" spans="1:9" x14ac:dyDescent="0.25">
      <c r="A1464" s="7" t="s">
        <v>1495</v>
      </c>
      <c r="B1464" s="7">
        <v>1966</v>
      </c>
      <c r="C1464" s="7" t="s">
        <v>30</v>
      </c>
      <c r="D1464" s="7">
        <v>6</v>
      </c>
      <c r="E1464" s="7">
        <v>2</v>
      </c>
      <c r="F1464" s="7">
        <v>12265.51</v>
      </c>
      <c r="G1464" s="7" t="s">
        <v>12</v>
      </c>
      <c r="H1464" s="7" t="s">
        <v>12</v>
      </c>
      <c r="I1464" s="7" t="s">
        <v>13</v>
      </c>
    </row>
    <row r="1465" spans="1:9" x14ac:dyDescent="0.25">
      <c r="A1465" s="7" t="s">
        <v>1496</v>
      </c>
      <c r="B1465" s="7">
        <v>1967</v>
      </c>
      <c r="C1465" s="7" t="s">
        <v>30</v>
      </c>
      <c r="D1465" s="7">
        <v>30</v>
      </c>
      <c r="E1465" s="7">
        <v>2</v>
      </c>
      <c r="F1465" s="7">
        <v>12268.63</v>
      </c>
      <c r="G1465" s="7" t="s">
        <v>12</v>
      </c>
      <c r="H1465" s="7" t="s">
        <v>16</v>
      </c>
      <c r="I1465" s="7" t="s">
        <v>23</v>
      </c>
    </row>
    <row r="1466" spans="1:9" x14ac:dyDescent="0.25">
      <c r="A1466" s="7" t="s">
        <v>1497</v>
      </c>
      <c r="B1466" s="7">
        <v>1967</v>
      </c>
      <c r="C1466" s="7" t="s">
        <v>35</v>
      </c>
      <c r="D1466" s="7">
        <v>28</v>
      </c>
      <c r="E1466" s="7">
        <v>2</v>
      </c>
      <c r="F1466" s="7">
        <v>12269.69</v>
      </c>
      <c r="G1466" s="7" t="s">
        <v>12</v>
      </c>
      <c r="H1466" s="7" t="s">
        <v>11</v>
      </c>
      <c r="I1466" s="7" t="s">
        <v>23</v>
      </c>
    </row>
    <row r="1467" spans="1:9" x14ac:dyDescent="0.25">
      <c r="A1467" s="7" t="s">
        <v>1498</v>
      </c>
      <c r="B1467" s="7">
        <v>1966</v>
      </c>
      <c r="C1467" s="7" t="s">
        <v>15</v>
      </c>
      <c r="D1467" s="7">
        <v>16</v>
      </c>
      <c r="E1467" s="7">
        <v>0</v>
      </c>
      <c r="F1467" s="7">
        <v>12282.03</v>
      </c>
      <c r="G1467" s="7" t="s">
        <v>12</v>
      </c>
      <c r="H1467" s="7" t="s">
        <v>16</v>
      </c>
      <c r="I1467" s="7" t="s">
        <v>200</v>
      </c>
    </row>
    <row r="1468" spans="1:9" x14ac:dyDescent="0.25">
      <c r="A1468" s="7" t="s">
        <v>1499</v>
      </c>
      <c r="B1468" s="7">
        <v>1990</v>
      </c>
      <c r="C1468" s="7" t="s">
        <v>37</v>
      </c>
      <c r="D1468" s="7">
        <v>29</v>
      </c>
      <c r="E1468" s="7">
        <v>3</v>
      </c>
      <c r="F1468" s="7">
        <v>12282.38</v>
      </c>
      <c r="G1468" s="7" t="s">
        <v>12</v>
      </c>
      <c r="H1468" s="7" t="s">
        <v>16</v>
      </c>
      <c r="I1468" s="7" t="s">
        <v>42</v>
      </c>
    </row>
    <row r="1469" spans="1:9" x14ac:dyDescent="0.25">
      <c r="A1469" s="7" t="s">
        <v>1500</v>
      </c>
      <c r="B1469" s="7">
        <v>1963</v>
      </c>
      <c r="C1469" s="7" t="s">
        <v>37</v>
      </c>
      <c r="D1469" s="7">
        <v>28</v>
      </c>
      <c r="E1469" s="7">
        <v>0</v>
      </c>
      <c r="F1469" s="7">
        <v>12299.59</v>
      </c>
      <c r="G1469" s="7" t="s">
        <v>12</v>
      </c>
      <c r="H1469" s="7" t="s">
        <v>16</v>
      </c>
      <c r="I1469" s="7" t="s">
        <v>200</v>
      </c>
    </row>
    <row r="1470" spans="1:9" x14ac:dyDescent="0.25">
      <c r="A1470" s="7" t="s">
        <v>1501</v>
      </c>
      <c r="B1470" s="7">
        <v>1963</v>
      </c>
      <c r="C1470" s="7" t="s">
        <v>35</v>
      </c>
      <c r="D1470" s="7">
        <v>29</v>
      </c>
      <c r="E1470" s="7">
        <v>0</v>
      </c>
      <c r="F1470" s="7">
        <v>12323.94</v>
      </c>
      <c r="G1470" s="7" t="s">
        <v>12</v>
      </c>
      <c r="H1470" s="7" t="s">
        <v>12</v>
      </c>
      <c r="I1470" s="7" t="s">
        <v>356</v>
      </c>
    </row>
    <row r="1471" spans="1:9" x14ac:dyDescent="0.25">
      <c r="A1471" s="7" t="s">
        <v>1502</v>
      </c>
      <c r="B1471" s="7">
        <v>1963</v>
      </c>
      <c r="C1471" s="7" t="s">
        <v>35</v>
      </c>
      <c r="D1471" s="7">
        <v>2</v>
      </c>
      <c r="E1471" s="7">
        <v>1</v>
      </c>
      <c r="F1471" s="7">
        <v>12333.83</v>
      </c>
      <c r="G1471" s="7" t="s">
        <v>12</v>
      </c>
      <c r="H1471" s="7" t="s">
        <v>11</v>
      </c>
      <c r="I1471" s="7" t="s">
        <v>42</v>
      </c>
    </row>
    <row r="1472" spans="1:9" x14ac:dyDescent="0.25">
      <c r="A1472" s="7" t="s">
        <v>1503</v>
      </c>
      <c r="B1472" s="7">
        <v>1963</v>
      </c>
      <c r="C1472" s="7" t="s">
        <v>20</v>
      </c>
      <c r="D1472" s="7">
        <v>22</v>
      </c>
      <c r="E1472" s="7">
        <v>1</v>
      </c>
      <c r="F1472" s="7">
        <v>12347.17</v>
      </c>
      <c r="G1472" s="7" t="s">
        <v>12</v>
      </c>
      <c r="H1472" s="7" t="s">
        <v>12</v>
      </c>
      <c r="I1472" s="7" t="s">
        <v>42</v>
      </c>
    </row>
    <row r="1473" spans="1:9" x14ac:dyDescent="0.25">
      <c r="A1473" s="7" t="s">
        <v>1504</v>
      </c>
      <c r="B1473" s="7">
        <v>1966</v>
      </c>
      <c r="C1473" s="7" t="s">
        <v>30</v>
      </c>
      <c r="D1473" s="7">
        <v>29</v>
      </c>
      <c r="E1473" s="7">
        <v>3</v>
      </c>
      <c r="F1473" s="7">
        <v>12363.55</v>
      </c>
      <c r="G1473" s="7" t="s">
        <v>12</v>
      </c>
      <c r="H1473" s="7" t="s">
        <v>12</v>
      </c>
      <c r="I1473" s="7" t="s">
        <v>42</v>
      </c>
    </row>
    <row r="1474" spans="1:9" x14ac:dyDescent="0.25">
      <c r="A1474" s="7" t="s">
        <v>1505</v>
      </c>
      <c r="B1474" s="7">
        <v>1962</v>
      </c>
      <c r="C1474" s="7" t="s">
        <v>20</v>
      </c>
      <c r="D1474" s="7">
        <v>26</v>
      </c>
      <c r="E1474" s="7">
        <v>0</v>
      </c>
      <c r="F1474" s="7">
        <v>12369.89</v>
      </c>
      <c r="G1474" s="7" t="s">
        <v>12</v>
      </c>
      <c r="H1474" s="7" t="s">
        <v>11</v>
      </c>
      <c r="I1474" s="7" t="s">
        <v>247</v>
      </c>
    </row>
    <row r="1475" spans="1:9" x14ac:dyDescent="0.25">
      <c r="A1475" s="7" t="s">
        <v>1506</v>
      </c>
      <c r="B1475" s="7">
        <v>1989</v>
      </c>
      <c r="C1475" s="7" t="s">
        <v>30</v>
      </c>
      <c r="D1475" s="7">
        <v>29</v>
      </c>
      <c r="E1475" s="7">
        <v>0</v>
      </c>
      <c r="F1475" s="7">
        <v>12404.88</v>
      </c>
      <c r="G1475" s="7" t="s">
        <v>12</v>
      </c>
      <c r="H1475" s="7" t="s">
        <v>12</v>
      </c>
      <c r="I1475" s="7" t="s">
        <v>168</v>
      </c>
    </row>
    <row r="1476" spans="1:9" x14ac:dyDescent="0.25">
      <c r="A1476" s="7" t="s">
        <v>1507</v>
      </c>
      <c r="B1476" s="7">
        <v>1972</v>
      </c>
      <c r="C1476" s="7" t="s">
        <v>35</v>
      </c>
      <c r="D1476" s="7">
        <v>21</v>
      </c>
      <c r="E1476" s="7">
        <v>0</v>
      </c>
      <c r="F1476" s="7">
        <v>12407.3</v>
      </c>
      <c r="G1476" s="7" t="s">
        <v>12</v>
      </c>
      <c r="H1476" s="7" t="s">
        <v>11</v>
      </c>
      <c r="I1476" s="7" t="s">
        <v>300</v>
      </c>
    </row>
    <row r="1477" spans="1:9" x14ac:dyDescent="0.25">
      <c r="A1477" s="7" t="s">
        <v>1508</v>
      </c>
      <c r="B1477" s="7">
        <v>1979</v>
      </c>
      <c r="C1477" s="7" t="s">
        <v>10</v>
      </c>
      <c r="D1477" s="7">
        <v>14</v>
      </c>
      <c r="E1477" s="7">
        <v>2</v>
      </c>
      <c r="F1477" s="7">
        <v>12408.29</v>
      </c>
      <c r="G1477" s="7" t="s">
        <v>12</v>
      </c>
      <c r="H1477" s="7" t="s">
        <v>16</v>
      </c>
      <c r="I1477" s="7" t="s">
        <v>632</v>
      </c>
    </row>
    <row r="1478" spans="1:9" x14ac:dyDescent="0.25">
      <c r="A1478" s="7" t="s">
        <v>1509</v>
      </c>
      <c r="B1478" s="7">
        <v>1964</v>
      </c>
      <c r="C1478" s="7" t="s">
        <v>35</v>
      </c>
      <c r="D1478" s="7">
        <v>4</v>
      </c>
      <c r="E1478" s="7">
        <v>0</v>
      </c>
      <c r="F1478" s="7">
        <v>12430.95</v>
      </c>
      <c r="G1478" s="7" t="s">
        <v>12</v>
      </c>
      <c r="H1478" s="7" t="s">
        <v>12</v>
      </c>
      <c r="I1478" s="7" t="s">
        <v>247</v>
      </c>
    </row>
    <row r="1479" spans="1:9" x14ac:dyDescent="0.25">
      <c r="A1479" s="7" t="s">
        <v>1510</v>
      </c>
      <c r="B1479" s="7">
        <v>1995</v>
      </c>
      <c r="C1479" s="7" t="s">
        <v>35</v>
      </c>
      <c r="D1479" s="7">
        <v>9</v>
      </c>
      <c r="E1479" s="7">
        <v>0</v>
      </c>
      <c r="F1479" s="7">
        <v>12452.25</v>
      </c>
      <c r="G1479" s="7" t="s">
        <v>12</v>
      </c>
      <c r="H1479" s="7" t="s">
        <v>12</v>
      </c>
      <c r="I1479" s="7" t="s">
        <v>23</v>
      </c>
    </row>
    <row r="1480" spans="1:9" x14ac:dyDescent="0.25">
      <c r="A1480" s="7" t="s">
        <v>1511</v>
      </c>
      <c r="B1480" s="7">
        <v>1968</v>
      </c>
      <c r="C1480" s="7" t="s">
        <v>15</v>
      </c>
      <c r="D1480" s="7">
        <v>26</v>
      </c>
      <c r="E1480" s="7">
        <v>3</v>
      </c>
      <c r="F1480" s="7">
        <v>12475.35</v>
      </c>
      <c r="G1480" s="7" t="s">
        <v>12</v>
      </c>
      <c r="H1480" s="7" t="s">
        <v>16</v>
      </c>
      <c r="I1480" s="7" t="s">
        <v>23</v>
      </c>
    </row>
    <row r="1481" spans="1:9" x14ac:dyDescent="0.25">
      <c r="A1481" s="7" t="s">
        <v>1512</v>
      </c>
      <c r="B1481" s="7">
        <v>1968</v>
      </c>
      <c r="C1481" s="7" t="s">
        <v>15</v>
      </c>
      <c r="D1481" s="7">
        <v>12</v>
      </c>
      <c r="E1481" s="7">
        <v>3</v>
      </c>
      <c r="F1481" s="7">
        <v>12479.71</v>
      </c>
      <c r="G1481" s="7" t="s">
        <v>12</v>
      </c>
      <c r="H1481" s="7" t="s">
        <v>12</v>
      </c>
      <c r="I1481" s="7" t="s">
        <v>23</v>
      </c>
    </row>
    <row r="1482" spans="1:9" x14ac:dyDescent="0.25">
      <c r="A1482" s="7" t="s">
        <v>1513</v>
      </c>
      <c r="B1482" s="7">
        <v>1967</v>
      </c>
      <c r="C1482" s="7" t="s">
        <v>20</v>
      </c>
      <c r="D1482" s="7">
        <v>1</v>
      </c>
      <c r="E1482" s="7">
        <v>3</v>
      </c>
      <c r="F1482" s="7">
        <v>12485.8</v>
      </c>
      <c r="G1482" s="7" t="s">
        <v>12</v>
      </c>
      <c r="H1482" s="7" t="s">
        <v>12</v>
      </c>
      <c r="I1482" s="7" t="s">
        <v>13</v>
      </c>
    </row>
    <row r="1483" spans="1:9" x14ac:dyDescent="0.25">
      <c r="A1483" s="7" t="s">
        <v>1514</v>
      </c>
      <c r="B1483" s="7">
        <v>1968</v>
      </c>
      <c r="C1483" s="7" t="s">
        <v>30</v>
      </c>
      <c r="D1483" s="7">
        <v>3</v>
      </c>
      <c r="E1483" s="7">
        <v>3</v>
      </c>
      <c r="F1483" s="7">
        <v>12495.29</v>
      </c>
      <c r="G1483" s="7" t="s">
        <v>12</v>
      </c>
      <c r="H1483" s="7" t="s">
        <v>12</v>
      </c>
      <c r="I1483" s="7" t="s">
        <v>23</v>
      </c>
    </row>
    <row r="1484" spans="1:9" x14ac:dyDescent="0.25">
      <c r="A1484" s="7" t="s">
        <v>1515</v>
      </c>
      <c r="B1484" s="7">
        <v>1966</v>
      </c>
      <c r="C1484" s="7" t="s">
        <v>10</v>
      </c>
      <c r="D1484" s="7">
        <v>12</v>
      </c>
      <c r="E1484" s="7">
        <v>0</v>
      </c>
      <c r="F1484" s="7">
        <v>12499.88</v>
      </c>
      <c r="G1484" s="7" t="s">
        <v>12</v>
      </c>
      <c r="H1484" s="7" t="s">
        <v>11</v>
      </c>
      <c r="I1484" s="7" t="s">
        <v>23</v>
      </c>
    </row>
    <row r="1485" spans="1:9" x14ac:dyDescent="0.25">
      <c r="A1485" s="7" t="s">
        <v>1516</v>
      </c>
      <c r="B1485" s="7">
        <v>1962</v>
      </c>
      <c r="C1485" s="7" t="s">
        <v>37</v>
      </c>
      <c r="D1485" s="7">
        <v>16</v>
      </c>
      <c r="E1485" s="7">
        <v>0</v>
      </c>
      <c r="F1485" s="7">
        <v>12523.6</v>
      </c>
      <c r="G1485" s="7" t="s">
        <v>12</v>
      </c>
      <c r="H1485" s="7" t="s">
        <v>12</v>
      </c>
      <c r="I1485" s="7" t="s">
        <v>23</v>
      </c>
    </row>
    <row r="1486" spans="1:9" x14ac:dyDescent="0.25">
      <c r="A1486" s="7" t="s">
        <v>1517</v>
      </c>
      <c r="B1486" s="7">
        <v>1961</v>
      </c>
      <c r="C1486" s="7" t="s">
        <v>15</v>
      </c>
      <c r="D1486" s="7">
        <v>28</v>
      </c>
      <c r="E1486" s="7">
        <v>0</v>
      </c>
      <c r="F1486" s="7">
        <v>12557.61</v>
      </c>
      <c r="G1486" s="7" t="s">
        <v>12</v>
      </c>
      <c r="H1486" s="7" t="s">
        <v>12</v>
      </c>
      <c r="I1486" s="7" t="s">
        <v>13</v>
      </c>
    </row>
    <row r="1487" spans="1:9" x14ac:dyDescent="0.25">
      <c r="A1487" s="7" t="s">
        <v>1518</v>
      </c>
      <c r="B1487" s="7">
        <v>1961</v>
      </c>
      <c r="C1487" s="7" t="s">
        <v>15</v>
      </c>
      <c r="D1487" s="7">
        <v>28</v>
      </c>
      <c r="E1487" s="7">
        <v>0</v>
      </c>
      <c r="F1487" s="7">
        <v>12574.05</v>
      </c>
      <c r="G1487" s="7" t="s">
        <v>12</v>
      </c>
      <c r="H1487" s="7" t="s">
        <v>16</v>
      </c>
      <c r="I1487" s="7" t="s">
        <v>42</v>
      </c>
    </row>
    <row r="1488" spans="1:9" x14ac:dyDescent="0.25">
      <c r="A1488" s="7" t="s">
        <v>1519</v>
      </c>
      <c r="B1488" s="7">
        <v>1969</v>
      </c>
      <c r="C1488" s="7" t="s">
        <v>15</v>
      </c>
      <c r="D1488" s="7">
        <v>26</v>
      </c>
      <c r="E1488" s="7">
        <v>0</v>
      </c>
      <c r="F1488" s="7">
        <v>12579.92</v>
      </c>
      <c r="G1488" s="7" t="s">
        <v>12</v>
      </c>
      <c r="H1488" s="7" t="s">
        <v>16</v>
      </c>
      <c r="I1488" s="7" t="s">
        <v>200</v>
      </c>
    </row>
    <row r="1489" spans="1:9" x14ac:dyDescent="0.25">
      <c r="A1489" s="7" t="s">
        <v>1520</v>
      </c>
      <c r="B1489" s="7">
        <v>1970</v>
      </c>
      <c r="C1489" s="7" t="s">
        <v>18</v>
      </c>
      <c r="D1489" s="7">
        <v>18</v>
      </c>
      <c r="E1489" s="7">
        <v>5</v>
      </c>
      <c r="F1489" s="7">
        <v>12592.53</v>
      </c>
      <c r="G1489" s="7" t="s">
        <v>12</v>
      </c>
      <c r="H1489" s="7" t="s">
        <v>11</v>
      </c>
      <c r="I1489" s="7" t="s">
        <v>13</v>
      </c>
    </row>
    <row r="1490" spans="1:9" x14ac:dyDescent="0.25">
      <c r="A1490" s="7" t="s">
        <v>1521</v>
      </c>
      <c r="B1490" s="7">
        <v>1988</v>
      </c>
      <c r="C1490" s="7" t="s">
        <v>35</v>
      </c>
      <c r="D1490" s="7">
        <v>11</v>
      </c>
      <c r="E1490" s="7">
        <v>3</v>
      </c>
      <c r="F1490" s="7">
        <v>12600.46</v>
      </c>
      <c r="G1490" s="7" t="s">
        <v>12</v>
      </c>
      <c r="H1490" s="7" t="s">
        <v>16</v>
      </c>
      <c r="I1490" s="7" t="s">
        <v>249</v>
      </c>
    </row>
    <row r="1491" spans="1:9" x14ac:dyDescent="0.25">
      <c r="A1491" s="7" t="s">
        <v>1522</v>
      </c>
      <c r="B1491" s="7">
        <v>1998</v>
      </c>
      <c r="C1491" s="7" t="s">
        <v>15</v>
      </c>
      <c r="D1491" s="7">
        <v>18</v>
      </c>
      <c r="E1491" s="7">
        <v>1</v>
      </c>
      <c r="F1491" s="7">
        <v>12609.89</v>
      </c>
      <c r="G1491" s="7" t="s">
        <v>12</v>
      </c>
      <c r="H1491" s="7" t="s">
        <v>12</v>
      </c>
      <c r="I1491" s="7" t="s">
        <v>23</v>
      </c>
    </row>
    <row r="1492" spans="1:9" x14ac:dyDescent="0.25">
      <c r="A1492" s="7" t="s">
        <v>1523</v>
      </c>
      <c r="B1492" s="7">
        <v>1963</v>
      </c>
      <c r="C1492" s="7" t="s">
        <v>35</v>
      </c>
      <c r="D1492" s="7">
        <v>19</v>
      </c>
      <c r="E1492" s="7">
        <v>0</v>
      </c>
      <c r="F1492" s="7">
        <v>12622.18</v>
      </c>
      <c r="G1492" s="7" t="s">
        <v>12</v>
      </c>
      <c r="H1492" s="7" t="s">
        <v>16</v>
      </c>
      <c r="I1492" s="7" t="s">
        <v>23</v>
      </c>
    </row>
    <row r="1493" spans="1:9" x14ac:dyDescent="0.25">
      <c r="A1493" s="7" t="s">
        <v>1524</v>
      </c>
      <c r="B1493" s="7">
        <v>1970</v>
      </c>
      <c r="C1493" s="7" t="s">
        <v>30</v>
      </c>
      <c r="D1493" s="7">
        <v>28</v>
      </c>
      <c r="E1493" s="7">
        <v>0</v>
      </c>
      <c r="F1493" s="7">
        <v>12624.74</v>
      </c>
      <c r="G1493" s="7" t="s">
        <v>12</v>
      </c>
      <c r="H1493" s="7" t="s">
        <v>16</v>
      </c>
      <c r="I1493" s="7" t="s">
        <v>23</v>
      </c>
    </row>
    <row r="1494" spans="1:9" x14ac:dyDescent="0.25">
      <c r="A1494" s="7" t="s">
        <v>1525</v>
      </c>
      <c r="B1494" s="7">
        <v>1965</v>
      </c>
      <c r="C1494" s="7" t="s">
        <v>37</v>
      </c>
      <c r="D1494" s="7">
        <v>4</v>
      </c>
      <c r="E1494" s="7">
        <v>2</v>
      </c>
      <c r="F1494" s="7">
        <v>12629.17</v>
      </c>
      <c r="G1494" s="7" t="s">
        <v>12</v>
      </c>
      <c r="H1494" s="7" t="s">
        <v>16</v>
      </c>
      <c r="I1494" s="7" t="s">
        <v>13</v>
      </c>
    </row>
    <row r="1495" spans="1:9" x14ac:dyDescent="0.25">
      <c r="A1495" s="7" t="s">
        <v>1526</v>
      </c>
      <c r="B1495" s="7">
        <v>1962</v>
      </c>
      <c r="C1495" s="7" t="s">
        <v>15</v>
      </c>
      <c r="D1495" s="7">
        <v>22</v>
      </c>
      <c r="E1495" s="7">
        <v>0</v>
      </c>
      <c r="F1495" s="7">
        <v>12629.9</v>
      </c>
      <c r="G1495" s="7" t="s">
        <v>12</v>
      </c>
      <c r="H1495" s="7" t="s">
        <v>12</v>
      </c>
      <c r="I1495" s="7" t="s">
        <v>13</v>
      </c>
    </row>
    <row r="1496" spans="1:9" x14ac:dyDescent="0.25">
      <c r="A1496" s="7" t="s">
        <v>1527</v>
      </c>
      <c r="B1496" s="7">
        <v>1962</v>
      </c>
      <c r="C1496" s="7" t="s">
        <v>10</v>
      </c>
      <c r="D1496" s="7">
        <v>22</v>
      </c>
      <c r="E1496" s="7">
        <v>0</v>
      </c>
      <c r="F1496" s="7">
        <v>12638.2</v>
      </c>
      <c r="G1496" s="7" t="s">
        <v>12</v>
      </c>
      <c r="H1496" s="7" t="s">
        <v>16</v>
      </c>
      <c r="I1496" s="7" t="s">
        <v>42</v>
      </c>
    </row>
    <row r="1497" spans="1:9" x14ac:dyDescent="0.25">
      <c r="A1497" s="7" t="s">
        <v>1528</v>
      </c>
      <c r="B1497" s="7">
        <v>1972</v>
      </c>
      <c r="C1497" s="7" t="s">
        <v>20</v>
      </c>
      <c r="D1497" s="7">
        <v>5</v>
      </c>
      <c r="E1497" s="7">
        <v>0</v>
      </c>
      <c r="F1497" s="7">
        <v>12640.24</v>
      </c>
      <c r="G1497" s="7" t="s">
        <v>12</v>
      </c>
      <c r="H1497" s="7" t="s">
        <v>16</v>
      </c>
      <c r="I1497" s="7" t="s">
        <v>42</v>
      </c>
    </row>
    <row r="1498" spans="1:9" x14ac:dyDescent="0.25">
      <c r="A1498" s="7" t="s">
        <v>1529</v>
      </c>
      <c r="B1498" s="7">
        <v>1966</v>
      </c>
      <c r="C1498" s="7" t="s">
        <v>30</v>
      </c>
      <c r="D1498" s="7">
        <v>17</v>
      </c>
      <c r="E1498" s="7">
        <v>2</v>
      </c>
      <c r="F1498" s="7">
        <v>12643.38</v>
      </c>
      <c r="G1498" s="7" t="s">
        <v>12</v>
      </c>
      <c r="H1498" s="7" t="s">
        <v>16</v>
      </c>
      <c r="I1498" s="7" t="s">
        <v>23</v>
      </c>
    </row>
    <row r="1499" spans="1:9" x14ac:dyDescent="0.25">
      <c r="A1499" s="7" t="s">
        <v>1530</v>
      </c>
      <c r="B1499" s="7">
        <v>1962</v>
      </c>
      <c r="C1499" s="7" t="s">
        <v>10</v>
      </c>
      <c r="D1499" s="7">
        <v>11</v>
      </c>
      <c r="E1499" s="7">
        <v>0</v>
      </c>
      <c r="F1499" s="7">
        <v>12644.59</v>
      </c>
      <c r="G1499" s="7" t="s">
        <v>12</v>
      </c>
      <c r="H1499" s="7" t="s">
        <v>11</v>
      </c>
      <c r="I1499" s="7" t="s">
        <v>42</v>
      </c>
    </row>
    <row r="1500" spans="1:9" x14ac:dyDescent="0.25">
      <c r="A1500" s="7" t="s">
        <v>1531</v>
      </c>
      <c r="B1500" s="7">
        <v>1965</v>
      </c>
      <c r="C1500" s="7" t="s">
        <v>20</v>
      </c>
      <c r="D1500" s="7">
        <v>14</v>
      </c>
      <c r="E1500" s="7">
        <v>2</v>
      </c>
      <c r="F1500" s="7">
        <v>12646.21</v>
      </c>
      <c r="G1500" s="7" t="s">
        <v>12</v>
      </c>
      <c r="H1500" s="7" t="s">
        <v>11</v>
      </c>
      <c r="I1500" s="7" t="s">
        <v>42</v>
      </c>
    </row>
    <row r="1501" spans="1:9" x14ac:dyDescent="0.25">
      <c r="A1501" s="7" t="s">
        <v>1532</v>
      </c>
      <c r="B1501" s="7">
        <v>1962</v>
      </c>
      <c r="C1501" s="7" t="s">
        <v>35</v>
      </c>
      <c r="D1501" s="7">
        <v>27</v>
      </c>
      <c r="E1501" s="7">
        <v>0</v>
      </c>
      <c r="F1501" s="7">
        <v>12648.7</v>
      </c>
      <c r="G1501" s="7" t="s">
        <v>12</v>
      </c>
      <c r="H1501" s="7" t="s">
        <v>11</v>
      </c>
      <c r="I1501" s="7" t="s">
        <v>13</v>
      </c>
    </row>
    <row r="1502" spans="1:9" x14ac:dyDescent="0.25">
      <c r="A1502" s="7" t="s">
        <v>1533</v>
      </c>
      <c r="B1502" s="7">
        <v>1974</v>
      </c>
      <c r="C1502" s="7" t="s">
        <v>20</v>
      </c>
      <c r="D1502" s="7">
        <v>24</v>
      </c>
      <c r="E1502" s="7">
        <v>0</v>
      </c>
      <c r="F1502" s="7">
        <v>12697.48</v>
      </c>
      <c r="G1502" s="7" t="s">
        <v>12</v>
      </c>
      <c r="H1502" s="7" t="s">
        <v>12</v>
      </c>
      <c r="I1502" s="7" t="s">
        <v>300</v>
      </c>
    </row>
    <row r="1503" spans="1:9" x14ac:dyDescent="0.25">
      <c r="A1503" s="7" t="s">
        <v>1534</v>
      </c>
      <c r="B1503" s="7">
        <v>1992</v>
      </c>
      <c r="C1503" s="7" t="s">
        <v>10</v>
      </c>
      <c r="D1503" s="7">
        <v>7</v>
      </c>
      <c r="E1503" s="7">
        <v>0</v>
      </c>
      <c r="F1503" s="7">
        <v>12699.56</v>
      </c>
      <c r="G1503" s="7" t="s">
        <v>12</v>
      </c>
      <c r="H1503" s="7" t="s">
        <v>11</v>
      </c>
      <c r="I1503" s="7" t="s">
        <v>42</v>
      </c>
    </row>
    <row r="1504" spans="1:9" x14ac:dyDescent="0.25">
      <c r="A1504" s="7" t="s">
        <v>1535</v>
      </c>
      <c r="B1504" s="7">
        <v>1964</v>
      </c>
      <c r="C1504" s="7" t="s">
        <v>15</v>
      </c>
      <c r="D1504" s="7">
        <v>28</v>
      </c>
      <c r="E1504" s="7">
        <v>0</v>
      </c>
      <c r="F1504" s="7">
        <v>12700.63</v>
      </c>
      <c r="G1504" s="7" t="s">
        <v>12</v>
      </c>
      <c r="H1504" s="7" t="s">
        <v>12</v>
      </c>
      <c r="I1504" s="7" t="s">
        <v>42</v>
      </c>
    </row>
    <row r="1505" spans="1:9" x14ac:dyDescent="0.25">
      <c r="A1505" s="7" t="s">
        <v>1536</v>
      </c>
      <c r="B1505" s="7">
        <v>1970</v>
      </c>
      <c r="C1505" s="7" t="s">
        <v>10</v>
      </c>
      <c r="D1505" s="7">
        <v>8</v>
      </c>
      <c r="E1505" s="7">
        <v>0</v>
      </c>
      <c r="F1505" s="7">
        <v>12713</v>
      </c>
      <c r="G1505" s="7" t="s">
        <v>12</v>
      </c>
      <c r="H1505" s="7" t="s">
        <v>16</v>
      </c>
      <c r="I1505" s="7" t="s">
        <v>42</v>
      </c>
    </row>
    <row r="1506" spans="1:9" x14ac:dyDescent="0.25">
      <c r="A1506" s="7" t="s">
        <v>1537</v>
      </c>
      <c r="B1506" s="7">
        <v>1988</v>
      </c>
      <c r="C1506" s="7" t="s">
        <v>10</v>
      </c>
      <c r="D1506" s="7">
        <v>17</v>
      </c>
      <c r="E1506" s="7">
        <v>3</v>
      </c>
      <c r="F1506" s="7">
        <v>12718.21</v>
      </c>
      <c r="G1506" s="7" t="s">
        <v>12</v>
      </c>
      <c r="H1506" s="7" t="s">
        <v>16</v>
      </c>
      <c r="I1506" s="7" t="s">
        <v>535</v>
      </c>
    </row>
    <row r="1507" spans="1:9" x14ac:dyDescent="0.25">
      <c r="A1507" s="7" t="s">
        <v>1538</v>
      </c>
      <c r="B1507" s="7">
        <v>1962</v>
      </c>
      <c r="C1507" s="7" t="s">
        <v>20</v>
      </c>
      <c r="D1507" s="7">
        <v>2</v>
      </c>
      <c r="E1507" s="7">
        <v>0</v>
      </c>
      <c r="F1507" s="7">
        <v>12731</v>
      </c>
      <c r="G1507" s="7" t="s">
        <v>12</v>
      </c>
      <c r="H1507" s="7" t="s">
        <v>12</v>
      </c>
      <c r="I1507" s="7" t="s">
        <v>168</v>
      </c>
    </row>
    <row r="1508" spans="1:9" x14ac:dyDescent="0.25">
      <c r="A1508" s="7" t="s">
        <v>1539</v>
      </c>
      <c r="B1508" s="7">
        <v>1962</v>
      </c>
      <c r="C1508" s="7" t="s">
        <v>37</v>
      </c>
      <c r="D1508" s="7">
        <v>1</v>
      </c>
      <c r="E1508" s="7">
        <v>0</v>
      </c>
      <c r="F1508" s="7">
        <v>12741.17</v>
      </c>
      <c r="G1508" s="7" t="s">
        <v>12</v>
      </c>
      <c r="H1508" s="7" t="s">
        <v>16</v>
      </c>
      <c r="I1508" s="7" t="s">
        <v>356</v>
      </c>
    </row>
    <row r="1509" spans="1:9" x14ac:dyDescent="0.25">
      <c r="A1509" s="7" t="s">
        <v>1540</v>
      </c>
      <c r="B1509" s="7">
        <v>1975</v>
      </c>
      <c r="C1509" s="7" t="s">
        <v>20</v>
      </c>
      <c r="D1509" s="7">
        <v>25</v>
      </c>
      <c r="E1509" s="7">
        <v>1</v>
      </c>
      <c r="F1509" s="7">
        <v>12770.27</v>
      </c>
      <c r="G1509" s="7" t="s">
        <v>12</v>
      </c>
      <c r="H1509" s="7" t="s">
        <v>12</v>
      </c>
      <c r="I1509" s="7" t="s">
        <v>300</v>
      </c>
    </row>
    <row r="1510" spans="1:9" x14ac:dyDescent="0.25">
      <c r="A1510" s="7" t="s">
        <v>1541</v>
      </c>
      <c r="B1510" s="7">
        <v>1972</v>
      </c>
      <c r="C1510" s="7" t="s">
        <v>37</v>
      </c>
      <c r="D1510" s="7">
        <v>7</v>
      </c>
      <c r="E1510" s="7">
        <v>0</v>
      </c>
      <c r="F1510" s="7">
        <v>12776.05</v>
      </c>
      <c r="G1510" s="7" t="s">
        <v>12</v>
      </c>
      <c r="H1510" s="7" t="s">
        <v>12</v>
      </c>
      <c r="I1510" s="7" t="s">
        <v>535</v>
      </c>
    </row>
    <row r="1511" spans="1:9" x14ac:dyDescent="0.25">
      <c r="A1511" s="7" t="s">
        <v>1542</v>
      </c>
      <c r="B1511" s="7">
        <v>1963</v>
      </c>
      <c r="C1511" s="7" t="s">
        <v>30</v>
      </c>
      <c r="D1511" s="7">
        <v>5</v>
      </c>
      <c r="E1511" s="7">
        <v>0</v>
      </c>
      <c r="F1511" s="7">
        <v>12788.03</v>
      </c>
      <c r="G1511" s="7" t="s">
        <v>12</v>
      </c>
      <c r="H1511" s="7" t="s">
        <v>12</v>
      </c>
      <c r="I1511" s="7" t="s">
        <v>200</v>
      </c>
    </row>
    <row r="1512" spans="1:9" x14ac:dyDescent="0.25">
      <c r="A1512" s="7" t="s">
        <v>1543</v>
      </c>
      <c r="B1512" s="7">
        <v>1983</v>
      </c>
      <c r="C1512" s="7" t="s">
        <v>37</v>
      </c>
      <c r="D1512" s="7">
        <v>29</v>
      </c>
      <c r="E1512" s="7">
        <v>3</v>
      </c>
      <c r="F1512" s="7">
        <v>12788.18</v>
      </c>
      <c r="G1512" s="7" t="s">
        <v>12</v>
      </c>
      <c r="H1512" s="7" t="s">
        <v>16</v>
      </c>
      <c r="I1512" s="7" t="s">
        <v>535</v>
      </c>
    </row>
    <row r="1513" spans="1:9" x14ac:dyDescent="0.25">
      <c r="A1513" s="7" t="s">
        <v>1544</v>
      </c>
      <c r="B1513" s="7">
        <v>1978</v>
      </c>
      <c r="C1513" s="7" t="s">
        <v>10</v>
      </c>
      <c r="D1513" s="7">
        <v>24</v>
      </c>
      <c r="E1513" s="7">
        <v>0</v>
      </c>
      <c r="F1513" s="7">
        <v>12797.21</v>
      </c>
      <c r="G1513" s="7" t="s">
        <v>12</v>
      </c>
      <c r="H1513" s="7" t="s">
        <v>16</v>
      </c>
      <c r="I1513" s="7" t="s">
        <v>247</v>
      </c>
    </row>
    <row r="1514" spans="1:9" x14ac:dyDescent="0.25">
      <c r="A1514" s="7" t="s">
        <v>1545</v>
      </c>
      <c r="B1514" s="7">
        <v>1963</v>
      </c>
      <c r="C1514" s="7" t="s">
        <v>10</v>
      </c>
      <c r="D1514" s="7">
        <v>20</v>
      </c>
      <c r="E1514" s="7">
        <v>0</v>
      </c>
      <c r="F1514" s="7">
        <v>12815.44</v>
      </c>
      <c r="G1514" s="7" t="s">
        <v>12</v>
      </c>
      <c r="H1514" s="7" t="s">
        <v>12</v>
      </c>
      <c r="I1514" s="7" t="s">
        <v>247</v>
      </c>
    </row>
    <row r="1515" spans="1:9" x14ac:dyDescent="0.25">
      <c r="A1515" s="7" t="s">
        <v>1546</v>
      </c>
      <c r="B1515" s="7">
        <v>1967</v>
      </c>
      <c r="C1515" s="7" t="s">
        <v>20</v>
      </c>
      <c r="D1515" s="7">
        <v>25</v>
      </c>
      <c r="E1515" s="7">
        <v>0</v>
      </c>
      <c r="F1515" s="7">
        <v>12823.25</v>
      </c>
      <c r="G1515" s="7" t="s">
        <v>12</v>
      </c>
      <c r="H1515" s="7" t="s">
        <v>12</v>
      </c>
      <c r="I1515" s="7" t="s">
        <v>300</v>
      </c>
    </row>
    <row r="1516" spans="1:9" x14ac:dyDescent="0.25">
      <c r="A1516" s="7" t="s">
        <v>1547</v>
      </c>
      <c r="B1516" s="7">
        <v>2004</v>
      </c>
      <c r="C1516" s="7" t="s">
        <v>15</v>
      </c>
      <c r="D1516" s="7">
        <v>9</v>
      </c>
      <c r="E1516" s="7">
        <v>2</v>
      </c>
      <c r="F1516" s="7">
        <v>12829.46</v>
      </c>
      <c r="G1516" s="7" t="s">
        <v>12</v>
      </c>
      <c r="H1516" s="7" t="s">
        <v>12</v>
      </c>
      <c r="I1516" s="7" t="s">
        <v>168</v>
      </c>
    </row>
    <row r="1517" spans="1:9" x14ac:dyDescent="0.25">
      <c r="A1517" s="7" t="s">
        <v>1548</v>
      </c>
      <c r="B1517" s="7">
        <v>1993</v>
      </c>
      <c r="C1517" s="7" t="s">
        <v>20</v>
      </c>
      <c r="D1517" s="7">
        <v>27</v>
      </c>
      <c r="E1517" s="7">
        <v>0</v>
      </c>
      <c r="F1517" s="7">
        <v>12847.24</v>
      </c>
      <c r="G1517" s="7" t="s">
        <v>12</v>
      </c>
      <c r="H1517" s="7" t="s">
        <v>11</v>
      </c>
      <c r="I1517" s="7" t="s">
        <v>23</v>
      </c>
    </row>
    <row r="1518" spans="1:9" x14ac:dyDescent="0.25">
      <c r="A1518" s="7" t="s">
        <v>1549</v>
      </c>
      <c r="B1518" s="7">
        <v>1973</v>
      </c>
      <c r="C1518" s="7" t="s">
        <v>20</v>
      </c>
      <c r="D1518" s="7">
        <v>22</v>
      </c>
      <c r="E1518" s="7">
        <v>0</v>
      </c>
      <c r="F1518" s="7">
        <v>12852.37</v>
      </c>
      <c r="G1518" s="7" t="s">
        <v>12</v>
      </c>
      <c r="H1518" s="7" t="s">
        <v>16</v>
      </c>
      <c r="I1518" s="7" t="s">
        <v>23</v>
      </c>
    </row>
    <row r="1519" spans="1:9" x14ac:dyDescent="0.25">
      <c r="A1519" s="7" t="s">
        <v>1550</v>
      </c>
      <c r="B1519" s="7">
        <v>1963</v>
      </c>
      <c r="C1519" s="7" t="s">
        <v>20</v>
      </c>
      <c r="D1519" s="7">
        <v>27</v>
      </c>
      <c r="E1519" s="7">
        <v>0</v>
      </c>
      <c r="F1519" s="7">
        <v>12856.84</v>
      </c>
      <c r="G1519" s="7" t="s">
        <v>12</v>
      </c>
      <c r="H1519" s="7" t="s">
        <v>12</v>
      </c>
      <c r="I1519" s="7" t="s">
        <v>300</v>
      </c>
    </row>
    <row r="1520" spans="1:9" x14ac:dyDescent="0.25">
      <c r="A1520" s="7" t="s">
        <v>1551</v>
      </c>
      <c r="B1520" s="7">
        <v>1984</v>
      </c>
      <c r="C1520" s="7" t="s">
        <v>35</v>
      </c>
      <c r="D1520" s="7">
        <v>6</v>
      </c>
      <c r="E1520" s="7">
        <v>3</v>
      </c>
      <c r="F1520" s="7">
        <v>12870.31</v>
      </c>
      <c r="G1520" s="7" t="s">
        <v>12</v>
      </c>
      <c r="H1520" s="7" t="s">
        <v>12</v>
      </c>
      <c r="I1520" s="7" t="s">
        <v>23</v>
      </c>
    </row>
    <row r="1521" spans="1:9" x14ac:dyDescent="0.25">
      <c r="A1521" s="7" t="s">
        <v>1552</v>
      </c>
      <c r="B1521" s="7">
        <v>2004</v>
      </c>
      <c r="C1521" s="7" t="s">
        <v>10</v>
      </c>
      <c r="D1521" s="7">
        <v>9</v>
      </c>
      <c r="E1521" s="7">
        <v>0</v>
      </c>
      <c r="F1521" s="7">
        <v>12890.06</v>
      </c>
      <c r="G1521" s="7" t="s">
        <v>12</v>
      </c>
      <c r="H1521" s="7" t="s">
        <v>16</v>
      </c>
      <c r="I1521" s="7" t="s">
        <v>166</v>
      </c>
    </row>
    <row r="1522" spans="1:9" x14ac:dyDescent="0.25">
      <c r="A1522" s="7" t="s">
        <v>1553</v>
      </c>
      <c r="B1522" s="7">
        <v>1963</v>
      </c>
      <c r="C1522" s="7" t="s">
        <v>35</v>
      </c>
      <c r="D1522" s="7">
        <v>16</v>
      </c>
      <c r="E1522" s="7">
        <v>1</v>
      </c>
      <c r="F1522" s="7">
        <v>12913.99</v>
      </c>
      <c r="G1522" s="7" t="s">
        <v>12</v>
      </c>
      <c r="H1522" s="7" t="s">
        <v>11</v>
      </c>
      <c r="I1522" s="7" t="s">
        <v>168</v>
      </c>
    </row>
    <row r="1523" spans="1:9" x14ac:dyDescent="0.25">
      <c r="A1523" s="7" t="s">
        <v>1554</v>
      </c>
      <c r="B1523" s="7">
        <v>1963</v>
      </c>
      <c r="C1523" s="7" t="s">
        <v>20</v>
      </c>
      <c r="D1523" s="7">
        <v>1</v>
      </c>
      <c r="E1523" s="7">
        <v>2</v>
      </c>
      <c r="F1523" s="7">
        <v>12925.89</v>
      </c>
      <c r="G1523" s="7" t="s">
        <v>12</v>
      </c>
      <c r="H1523" s="7" t="s">
        <v>11</v>
      </c>
      <c r="I1523" s="7" t="s">
        <v>13</v>
      </c>
    </row>
    <row r="1524" spans="1:9" x14ac:dyDescent="0.25">
      <c r="A1524" s="7" t="s">
        <v>1555</v>
      </c>
      <c r="B1524" s="7">
        <v>1963</v>
      </c>
      <c r="C1524" s="7" t="s">
        <v>35</v>
      </c>
      <c r="D1524" s="7">
        <v>14</v>
      </c>
      <c r="E1524" s="7">
        <v>2</v>
      </c>
      <c r="F1524" s="7">
        <v>12928.79</v>
      </c>
      <c r="G1524" s="7" t="s">
        <v>12</v>
      </c>
      <c r="H1524" s="7" t="s">
        <v>11</v>
      </c>
      <c r="I1524" s="7" t="s">
        <v>13</v>
      </c>
    </row>
    <row r="1525" spans="1:9" x14ac:dyDescent="0.25">
      <c r="A1525" s="7" t="s">
        <v>1556</v>
      </c>
      <c r="B1525" s="7">
        <v>1966</v>
      </c>
      <c r="C1525" s="7" t="s">
        <v>30</v>
      </c>
      <c r="D1525" s="7">
        <v>22</v>
      </c>
      <c r="E1525" s="7">
        <v>4</v>
      </c>
      <c r="F1525" s="7">
        <v>12949.16</v>
      </c>
      <c r="G1525" s="7" t="s">
        <v>12</v>
      </c>
      <c r="H1525" s="7" t="s">
        <v>12</v>
      </c>
      <c r="I1525" s="7" t="s">
        <v>13</v>
      </c>
    </row>
    <row r="1526" spans="1:9" x14ac:dyDescent="0.25">
      <c r="A1526" s="7" t="s">
        <v>1557</v>
      </c>
      <c r="B1526" s="7">
        <v>1961</v>
      </c>
      <c r="C1526" s="7" t="s">
        <v>35</v>
      </c>
      <c r="D1526" s="7">
        <v>20</v>
      </c>
      <c r="E1526" s="7">
        <v>0</v>
      </c>
      <c r="F1526" s="7">
        <v>12950.07</v>
      </c>
      <c r="G1526" s="7" t="s">
        <v>12</v>
      </c>
      <c r="H1526" s="7" t="s">
        <v>16</v>
      </c>
      <c r="I1526" s="7" t="s">
        <v>23</v>
      </c>
    </row>
    <row r="1527" spans="1:9" x14ac:dyDescent="0.25">
      <c r="A1527" s="7" t="s">
        <v>1558</v>
      </c>
      <c r="B1527" s="7">
        <v>1960</v>
      </c>
      <c r="C1527" s="7" t="s">
        <v>15</v>
      </c>
      <c r="D1527" s="7">
        <v>4</v>
      </c>
      <c r="E1527" s="7">
        <v>0</v>
      </c>
      <c r="F1527" s="7">
        <v>12957.12</v>
      </c>
      <c r="G1527" s="7" t="s">
        <v>12</v>
      </c>
      <c r="H1527" s="7" t="s">
        <v>16</v>
      </c>
      <c r="I1527" s="7" t="s">
        <v>42</v>
      </c>
    </row>
    <row r="1528" spans="1:9" x14ac:dyDescent="0.25">
      <c r="A1528" s="7" t="s">
        <v>1559</v>
      </c>
      <c r="B1528" s="7">
        <v>1960</v>
      </c>
      <c r="C1528" s="7" t="s">
        <v>18</v>
      </c>
      <c r="D1528" s="7">
        <v>22</v>
      </c>
      <c r="E1528" s="7">
        <v>0</v>
      </c>
      <c r="F1528" s="7">
        <v>12979.36</v>
      </c>
      <c r="G1528" s="7" t="s">
        <v>12</v>
      </c>
      <c r="H1528" s="7" t="s">
        <v>16</v>
      </c>
      <c r="I1528" s="7" t="s">
        <v>42</v>
      </c>
    </row>
    <row r="1529" spans="1:9" x14ac:dyDescent="0.25">
      <c r="A1529" s="7" t="s">
        <v>1560</v>
      </c>
      <c r="B1529" s="7">
        <v>1960</v>
      </c>
      <c r="C1529" s="7" t="s">
        <v>20</v>
      </c>
      <c r="D1529" s="7">
        <v>23</v>
      </c>
      <c r="E1529" s="7">
        <v>0</v>
      </c>
      <c r="F1529" s="7">
        <v>12981.35</v>
      </c>
      <c r="G1529" s="7" t="s">
        <v>12</v>
      </c>
      <c r="H1529" s="7" t="s">
        <v>12</v>
      </c>
      <c r="I1529" s="7" t="s">
        <v>13</v>
      </c>
    </row>
    <row r="1530" spans="1:9" x14ac:dyDescent="0.25">
      <c r="A1530" s="7" t="s">
        <v>1561</v>
      </c>
      <c r="B1530" s="7">
        <v>1960</v>
      </c>
      <c r="C1530" s="7" t="s">
        <v>15</v>
      </c>
      <c r="D1530" s="7">
        <v>28</v>
      </c>
      <c r="E1530" s="7">
        <v>0</v>
      </c>
      <c r="F1530" s="7">
        <v>12982.87</v>
      </c>
      <c r="G1530" s="7" t="s">
        <v>12</v>
      </c>
      <c r="H1530" s="7" t="s">
        <v>16</v>
      </c>
      <c r="I1530" s="7" t="s">
        <v>13</v>
      </c>
    </row>
    <row r="1531" spans="1:9" x14ac:dyDescent="0.25">
      <c r="A1531" s="7" t="s">
        <v>1562</v>
      </c>
      <c r="B1531" s="7">
        <v>1979</v>
      </c>
      <c r="C1531" s="7" t="s">
        <v>15</v>
      </c>
      <c r="D1531" s="7">
        <v>27</v>
      </c>
      <c r="E1531" s="7">
        <v>2</v>
      </c>
      <c r="F1531" s="7">
        <v>12994.12</v>
      </c>
      <c r="G1531" s="7" t="s">
        <v>12</v>
      </c>
      <c r="H1531" s="7" t="s">
        <v>11</v>
      </c>
      <c r="I1531" s="7" t="s">
        <v>535</v>
      </c>
    </row>
    <row r="1532" spans="1:9" x14ac:dyDescent="0.25">
      <c r="A1532" s="7" t="s">
        <v>1563</v>
      </c>
      <c r="B1532" s="7">
        <v>1981</v>
      </c>
      <c r="C1532" s="7" t="s">
        <v>37</v>
      </c>
      <c r="D1532" s="7">
        <v>30</v>
      </c>
      <c r="E1532" s="7">
        <v>1</v>
      </c>
      <c r="F1532" s="7">
        <v>13002.91</v>
      </c>
      <c r="G1532" s="7" t="s">
        <v>12</v>
      </c>
      <c r="H1532" s="7" t="s">
        <v>16</v>
      </c>
      <c r="I1532" s="7" t="s">
        <v>23</v>
      </c>
    </row>
    <row r="1533" spans="1:9" x14ac:dyDescent="0.25">
      <c r="A1533" s="7" t="s">
        <v>1564</v>
      </c>
      <c r="B1533" s="7">
        <v>1962</v>
      </c>
      <c r="C1533" s="7" t="s">
        <v>18</v>
      </c>
      <c r="D1533" s="7">
        <v>24</v>
      </c>
      <c r="E1533" s="7">
        <v>0</v>
      </c>
      <c r="F1533" s="7">
        <v>13004.95</v>
      </c>
      <c r="G1533" s="7" t="s">
        <v>12</v>
      </c>
      <c r="H1533" s="7" t="s">
        <v>16</v>
      </c>
      <c r="I1533" s="7" t="s">
        <v>23</v>
      </c>
    </row>
    <row r="1534" spans="1:9" x14ac:dyDescent="0.25">
      <c r="A1534" s="7" t="s">
        <v>1565</v>
      </c>
      <c r="B1534" s="7">
        <v>1969</v>
      </c>
      <c r="C1534" s="7" t="s">
        <v>30</v>
      </c>
      <c r="D1534" s="7">
        <v>13</v>
      </c>
      <c r="E1534" s="7">
        <v>0</v>
      </c>
      <c r="F1534" s="7">
        <v>13008.07</v>
      </c>
      <c r="G1534" s="7" t="s">
        <v>12</v>
      </c>
      <c r="H1534" s="7" t="s">
        <v>12</v>
      </c>
      <c r="I1534" s="7" t="s">
        <v>23</v>
      </c>
    </row>
    <row r="1535" spans="1:9" x14ac:dyDescent="0.25">
      <c r="A1535" s="7" t="s">
        <v>1566</v>
      </c>
      <c r="B1535" s="7">
        <v>1972</v>
      </c>
      <c r="C1535" s="7" t="s">
        <v>20</v>
      </c>
      <c r="D1535" s="7">
        <v>27</v>
      </c>
      <c r="E1535" s="7">
        <v>0</v>
      </c>
      <c r="F1535" s="7">
        <v>13010.86</v>
      </c>
      <c r="G1535" s="7" t="s">
        <v>12</v>
      </c>
      <c r="H1535" s="7" t="s">
        <v>11</v>
      </c>
      <c r="I1535" s="7" t="s">
        <v>23</v>
      </c>
    </row>
    <row r="1536" spans="1:9" x14ac:dyDescent="0.25">
      <c r="A1536" s="7" t="s">
        <v>1567</v>
      </c>
      <c r="B1536" s="7">
        <v>1962</v>
      </c>
      <c r="C1536" s="7" t="s">
        <v>10</v>
      </c>
      <c r="D1536" s="7">
        <v>20</v>
      </c>
      <c r="E1536" s="7">
        <v>0</v>
      </c>
      <c r="F1536" s="7">
        <v>13012.21</v>
      </c>
      <c r="G1536" s="7" t="s">
        <v>12</v>
      </c>
      <c r="H1536" s="7" t="s">
        <v>16</v>
      </c>
      <c r="I1536" s="7" t="s">
        <v>23</v>
      </c>
    </row>
    <row r="1537" spans="1:9" x14ac:dyDescent="0.25">
      <c r="A1537" s="7" t="s">
        <v>1568</v>
      </c>
      <c r="B1537" s="7">
        <v>1964</v>
      </c>
      <c r="C1537" s="7" t="s">
        <v>20</v>
      </c>
      <c r="D1537" s="7">
        <v>23</v>
      </c>
      <c r="E1537" s="7">
        <v>1</v>
      </c>
      <c r="F1537" s="7">
        <v>13019.16</v>
      </c>
      <c r="G1537" s="7" t="s">
        <v>12</v>
      </c>
      <c r="H1537" s="7" t="s">
        <v>16</v>
      </c>
      <c r="I1537" s="7" t="s">
        <v>247</v>
      </c>
    </row>
    <row r="1538" spans="1:9" x14ac:dyDescent="0.25">
      <c r="A1538" s="7" t="s">
        <v>1569</v>
      </c>
      <c r="B1538" s="7">
        <v>1965</v>
      </c>
      <c r="C1538" s="7" t="s">
        <v>15</v>
      </c>
      <c r="D1538" s="7">
        <v>4</v>
      </c>
      <c r="E1538" s="7">
        <v>0</v>
      </c>
      <c r="F1538" s="7">
        <v>13023.93</v>
      </c>
      <c r="G1538" s="7" t="s">
        <v>12</v>
      </c>
      <c r="H1538" s="7" t="s">
        <v>11</v>
      </c>
      <c r="I1538" s="7" t="s">
        <v>200</v>
      </c>
    </row>
    <row r="1539" spans="1:9" x14ac:dyDescent="0.25">
      <c r="A1539" s="7" t="s">
        <v>1570</v>
      </c>
      <c r="B1539" s="7">
        <v>1961</v>
      </c>
      <c r="C1539" s="7" t="s">
        <v>15</v>
      </c>
      <c r="D1539" s="7">
        <v>9</v>
      </c>
      <c r="E1539" s="7">
        <v>0</v>
      </c>
      <c r="F1539" s="7">
        <v>13041.92</v>
      </c>
      <c r="G1539" s="7" t="s">
        <v>12</v>
      </c>
      <c r="H1539" s="7" t="s">
        <v>16</v>
      </c>
      <c r="I1539" s="7" t="s">
        <v>42</v>
      </c>
    </row>
    <row r="1540" spans="1:9" x14ac:dyDescent="0.25">
      <c r="A1540" s="7" t="s">
        <v>1571</v>
      </c>
      <c r="B1540" s="7">
        <v>1969</v>
      </c>
      <c r="C1540" s="7" t="s">
        <v>20</v>
      </c>
      <c r="D1540" s="7">
        <v>23</v>
      </c>
      <c r="E1540" s="7">
        <v>0</v>
      </c>
      <c r="F1540" s="7">
        <v>13044.41</v>
      </c>
      <c r="G1540" s="7" t="s">
        <v>12</v>
      </c>
      <c r="H1540" s="7" t="s">
        <v>16</v>
      </c>
      <c r="I1540" s="7" t="s">
        <v>23</v>
      </c>
    </row>
    <row r="1541" spans="1:9" x14ac:dyDescent="0.25">
      <c r="A1541" s="7" t="s">
        <v>1572</v>
      </c>
      <c r="B1541" s="7">
        <v>1967</v>
      </c>
      <c r="C1541" s="7" t="s">
        <v>35</v>
      </c>
      <c r="D1541" s="7">
        <v>6</v>
      </c>
      <c r="E1541" s="7">
        <v>3</v>
      </c>
      <c r="F1541" s="7">
        <v>13047.33</v>
      </c>
      <c r="G1541" s="7" t="s">
        <v>12</v>
      </c>
      <c r="H1541" s="7" t="s">
        <v>12</v>
      </c>
      <c r="I1541" s="7" t="s">
        <v>247</v>
      </c>
    </row>
    <row r="1542" spans="1:9" x14ac:dyDescent="0.25">
      <c r="A1542" s="7" t="s">
        <v>1573</v>
      </c>
      <c r="B1542" s="7">
        <v>1985</v>
      </c>
      <c r="C1542" s="7" t="s">
        <v>37</v>
      </c>
      <c r="D1542" s="7">
        <v>26</v>
      </c>
      <c r="E1542" s="7">
        <v>3</v>
      </c>
      <c r="F1542" s="7">
        <v>13051.22</v>
      </c>
      <c r="G1542" s="7" t="s">
        <v>12</v>
      </c>
      <c r="H1542" s="7" t="s">
        <v>16</v>
      </c>
      <c r="I1542" s="7" t="s">
        <v>535</v>
      </c>
    </row>
    <row r="1543" spans="1:9" x14ac:dyDescent="0.25">
      <c r="A1543" s="7" t="s">
        <v>1574</v>
      </c>
      <c r="B1543" s="7">
        <v>1961</v>
      </c>
      <c r="C1543" s="7" t="s">
        <v>15</v>
      </c>
      <c r="D1543" s="7">
        <v>6</v>
      </c>
      <c r="E1543" s="7">
        <v>0</v>
      </c>
      <c r="F1543" s="7">
        <v>13063.88</v>
      </c>
      <c r="G1543" s="7" t="s">
        <v>12</v>
      </c>
      <c r="H1543" s="7" t="s">
        <v>11</v>
      </c>
      <c r="I1543" s="7" t="s">
        <v>42</v>
      </c>
    </row>
    <row r="1544" spans="1:9" x14ac:dyDescent="0.25">
      <c r="A1544" s="7" t="s">
        <v>1575</v>
      </c>
      <c r="B1544" s="7">
        <v>1978</v>
      </c>
      <c r="C1544" s="7" t="s">
        <v>10</v>
      </c>
      <c r="D1544" s="7">
        <v>17</v>
      </c>
      <c r="E1544" s="7">
        <v>2</v>
      </c>
      <c r="F1544" s="7">
        <v>13101.74</v>
      </c>
      <c r="G1544" s="7" t="s">
        <v>12</v>
      </c>
      <c r="H1544" s="7" t="s">
        <v>11</v>
      </c>
      <c r="I1544" s="7" t="s">
        <v>535</v>
      </c>
    </row>
    <row r="1545" spans="1:9" x14ac:dyDescent="0.25">
      <c r="A1545" s="7" t="s">
        <v>1576</v>
      </c>
      <c r="B1545" s="7">
        <v>1971</v>
      </c>
      <c r="C1545" s="7" t="s">
        <v>37</v>
      </c>
      <c r="D1545" s="7">
        <v>30</v>
      </c>
      <c r="E1545" s="7">
        <v>0</v>
      </c>
      <c r="F1545" s="7">
        <v>13110.79</v>
      </c>
      <c r="G1545" s="7" t="s">
        <v>12</v>
      </c>
      <c r="H1545" s="7" t="s">
        <v>11</v>
      </c>
      <c r="I1545" s="7" t="s">
        <v>42</v>
      </c>
    </row>
    <row r="1546" spans="1:9" x14ac:dyDescent="0.25">
      <c r="A1546" s="7" t="s">
        <v>1577</v>
      </c>
      <c r="B1546" s="7">
        <v>1962</v>
      </c>
      <c r="C1546" s="7" t="s">
        <v>35</v>
      </c>
      <c r="D1546" s="7">
        <v>2</v>
      </c>
      <c r="E1546" s="7">
        <v>1</v>
      </c>
      <c r="F1546" s="7">
        <v>13112.6</v>
      </c>
      <c r="G1546" s="7" t="s">
        <v>12</v>
      </c>
      <c r="H1546" s="7" t="s">
        <v>12</v>
      </c>
      <c r="I1546" s="7" t="s">
        <v>23</v>
      </c>
    </row>
    <row r="1547" spans="1:9" x14ac:dyDescent="0.25">
      <c r="A1547" s="7" t="s">
        <v>1578</v>
      </c>
      <c r="B1547" s="7">
        <v>1992</v>
      </c>
      <c r="C1547" s="7" t="s">
        <v>35</v>
      </c>
      <c r="D1547" s="7">
        <v>12</v>
      </c>
      <c r="E1547" s="7">
        <v>0</v>
      </c>
      <c r="F1547" s="7">
        <v>13113.51</v>
      </c>
      <c r="G1547" s="7" t="s">
        <v>12</v>
      </c>
      <c r="H1547" s="7" t="s">
        <v>11</v>
      </c>
      <c r="I1547" s="7" t="s">
        <v>535</v>
      </c>
    </row>
    <row r="1548" spans="1:9" x14ac:dyDescent="0.25">
      <c r="A1548" s="7" t="s">
        <v>1579</v>
      </c>
      <c r="B1548" s="7">
        <v>1963</v>
      </c>
      <c r="C1548" s="7" t="s">
        <v>20</v>
      </c>
      <c r="D1548" s="7">
        <v>14</v>
      </c>
      <c r="E1548" s="7">
        <v>0</v>
      </c>
      <c r="F1548" s="7">
        <v>13116.84</v>
      </c>
      <c r="G1548" s="7" t="s">
        <v>12</v>
      </c>
      <c r="H1548" s="7" t="s">
        <v>16</v>
      </c>
      <c r="I1548" s="7" t="s">
        <v>23</v>
      </c>
    </row>
    <row r="1549" spans="1:9" x14ac:dyDescent="0.25">
      <c r="A1549" s="7" t="s">
        <v>1580</v>
      </c>
      <c r="B1549" s="7">
        <v>1999</v>
      </c>
      <c r="C1549" s="7" t="s">
        <v>35</v>
      </c>
      <c r="D1549" s="7">
        <v>16</v>
      </c>
      <c r="E1549" s="7">
        <v>0</v>
      </c>
      <c r="F1549" s="7">
        <v>13126.68</v>
      </c>
      <c r="G1549" s="7" t="s">
        <v>12</v>
      </c>
      <c r="H1549" s="7" t="s">
        <v>12</v>
      </c>
      <c r="I1549" s="7" t="s">
        <v>42</v>
      </c>
    </row>
    <row r="1550" spans="1:9" x14ac:dyDescent="0.25">
      <c r="A1550" s="7" t="s">
        <v>1581</v>
      </c>
      <c r="B1550" s="7">
        <v>1961</v>
      </c>
      <c r="C1550" s="7" t="s">
        <v>20</v>
      </c>
      <c r="D1550" s="7">
        <v>7</v>
      </c>
      <c r="E1550" s="7">
        <v>0</v>
      </c>
      <c r="F1550" s="7">
        <v>13129.6</v>
      </c>
      <c r="G1550" s="7" t="s">
        <v>12</v>
      </c>
      <c r="H1550" s="7" t="s">
        <v>11</v>
      </c>
      <c r="I1550" s="7" t="s">
        <v>356</v>
      </c>
    </row>
    <row r="1551" spans="1:9" x14ac:dyDescent="0.25">
      <c r="A1551" s="7" t="s">
        <v>1582</v>
      </c>
      <c r="B1551" s="7">
        <v>1961</v>
      </c>
      <c r="C1551" s="7" t="s">
        <v>30</v>
      </c>
      <c r="D1551" s="7">
        <v>6</v>
      </c>
      <c r="E1551" s="7">
        <v>0</v>
      </c>
      <c r="F1551" s="7">
        <v>13143.34</v>
      </c>
      <c r="G1551" s="7" t="s">
        <v>12</v>
      </c>
      <c r="H1551" s="7" t="s">
        <v>11</v>
      </c>
      <c r="I1551" s="7" t="s">
        <v>516</v>
      </c>
    </row>
    <row r="1552" spans="1:9" x14ac:dyDescent="0.25">
      <c r="A1552" s="7" t="s">
        <v>1583</v>
      </c>
      <c r="B1552" s="7">
        <v>1961</v>
      </c>
      <c r="C1552" s="7" t="s">
        <v>30</v>
      </c>
      <c r="D1552" s="7">
        <v>6</v>
      </c>
      <c r="E1552" s="7">
        <v>0</v>
      </c>
      <c r="F1552" s="7">
        <v>13143.86</v>
      </c>
      <c r="G1552" s="7" t="s">
        <v>12</v>
      </c>
      <c r="H1552" s="7" t="s">
        <v>11</v>
      </c>
      <c r="I1552" s="7" t="s">
        <v>168</v>
      </c>
    </row>
    <row r="1553" spans="1:9" x14ac:dyDescent="0.25">
      <c r="A1553" s="7" t="s">
        <v>1584</v>
      </c>
      <c r="B1553" s="7">
        <v>1962</v>
      </c>
      <c r="C1553" s="7" t="s">
        <v>35</v>
      </c>
      <c r="D1553" s="7">
        <v>5</v>
      </c>
      <c r="E1553" s="7">
        <v>0</v>
      </c>
      <c r="F1553" s="7">
        <v>13204.29</v>
      </c>
      <c r="G1553" s="7" t="s">
        <v>12</v>
      </c>
      <c r="H1553" s="7" t="s">
        <v>16</v>
      </c>
      <c r="I1553" s="7" t="s">
        <v>247</v>
      </c>
    </row>
    <row r="1554" spans="1:9" x14ac:dyDescent="0.25">
      <c r="A1554" s="7" t="s">
        <v>1585</v>
      </c>
      <c r="B1554" s="7">
        <v>1982</v>
      </c>
      <c r="C1554" s="7" t="s">
        <v>37</v>
      </c>
      <c r="D1554" s="7">
        <v>15</v>
      </c>
      <c r="E1554" s="7">
        <v>3</v>
      </c>
      <c r="F1554" s="7">
        <v>13214.43</v>
      </c>
      <c r="G1554" s="7" t="s">
        <v>12</v>
      </c>
      <c r="H1554" s="7" t="s">
        <v>11</v>
      </c>
      <c r="I1554" s="7" t="s">
        <v>23</v>
      </c>
    </row>
    <row r="1555" spans="1:9" x14ac:dyDescent="0.25">
      <c r="A1555" s="7" t="s">
        <v>1586</v>
      </c>
      <c r="B1555" s="7">
        <v>1962</v>
      </c>
      <c r="C1555" s="7" t="s">
        <v>30</v>
      </c>
      <c r="D1555" s="7">
        <v>7</v>
      </c>
      <c r="E1555" s="7">
        <v>0</v>
      </c>
      <c r="F1555" s="7">
        <v>13217.09</v>
      </c>
      <c r="G1555" s="7" t="s">
        <v>12</v>
      </c>
      <c r="H1555" s="7" t="s">
        <v>16</v>
      </c>
      <c r="I1555" s="7" t="s">
        <v>247</v>
      </c>
    </row>
    <row r="1556" spans="1:9" x14ac:dyDescent="0.25">
      <c r="A1556" s="7" t="s">
        <v>1587</v>
      </c>
      <c r="B1556" s="7">
        <v>1965</v>
      </c>
      <c r="C1556" s="7" t="s">
        <v>15</v>
      </c>
      <c r="D1556" s="7">
        <v>13</v>
      </c>
      <c r="E1556" s="7">
        <v>2</v>
      </c>
      <c r="F1556" s="7">
        <v>13224.06</v>
      </c>
      <c r="G1556" s="7" t="s">
        <v>12</v>
      </c>
      <c r="H1556" s="7" t="s">
        <v>12</v>
      </c>
      <c r="I1556" s="7" t="s">
        <v>247</v>
      </c>
    </row>
    <row r="1557" spans="1:9" x14ac:dyDescent="0.25">
      <c r="A1557" s="7" t="s">
        <v>1588</v>
      </c>
      <c r="B1557" s="7">
        <v>1962</v>
      </c>
      <c r="C1557" s="7" t="s">
        <v>15</v>
      </c>
      <c r="D1557" s="7">
        <v>24</v>
      </c>
      <c r="E1557" s="7">
        <v>1</v>
      </c>
      <c r="F1557" s="7">
        <v>13224.69</v>
      </c>
      <c r="G1557" s="7" t="s">
        <v>12</v>
      </c>
      <c r="H1557" s="7" t="s">
        <v>11</v>
      </c>
      <c r="I1557" s="7" t="s">
        <v>42</v>
      </c>
    </row>
    <row r="1558" spans="1:9" x14ac:dyDescent="0.25">
      <c r="A1558" s="7" t="s">
        <v>1589</v>
      </c>
      <c r="B1558" s="7">
        <v>1962</v>
      </c>
      <c r="C1558" s="7" t="s">
        <v>37</v>
      </c>
      <c r="D1558" s="7">
        <v>11</v>
      </c>
      <c r="E1558" s="7">
        <v>0</v>
      </c>
      <c r="F1558" s="7">
        <v>13228.85</v>
      </c>
      <c r="G1558" s="7" t="s">
        <v>12</v>
      </c>
      <c r="H1558" s="7" t="s">
        <v>12</v>
      </c>
      <c r="I1558" s="7" t="s">
        <v>249</v>
      </c>
    </row>
    <row r="1559" spans="1:9" x14ac:dyDescent="0.25">
      <c r="A1559" s="7" t="s">
        <v>1590</v>
      </c>
      <c r="B1559" s="7">
        <v>1994</v>
      </c>
      <c r="C1559" s="7" t="s">
        <v>10</v>
      </c>
      <c r="D1559" s="7">
        <v>1</v>
      </c>
      <c r="E1559" s="7">
        <v>0</v>
      </c>
      <c r="F1559" s="7">
        <v>13292.52</v>
      </c>
      <c r="G1559" s="7" t="s">
        <v>12</v>
      </c>
      <c r="H1559" s="7" t="s">
        <v>12</v>
      </c>
      <c r="I1559" s="7" t="s">
        <v>23</v>
      </c>
    </row>
    <row r="1560" spans="1:9" x14ac:dyDescent="0.25">
      <c r="A1560" s="7" t="s">
        <v>1591</v>
      </c>
      <c r="B1560" s="7">
        <v>1976</v>
      </c>
      <c r="C1560" s="7" t="s">
        <v>35</v>
      </c>
      <c r="D1560" s="7">
        <v>23</v>
      </c>
      <c r="E1560" s="7">
        <v>2</v>
      </c>
      <c r="F1560" s="7">
        <v>13333.71</v>
      </c>
      <c r="G1560" s="7" t="s">
        <v>12</v>
      </c>
      <c r="H1560" s="7" t="s">
        <v>11</v>
      </c>
      <c r="I1560" s="7" t="s">
        <v>23</v>
      </c>
    </row>
    <row r="1561" spans="1:9" x14ac:dyDescent="0.25">
      <c r="A1561" s="7" t="s">
        <v>1592</v>
      </c>
      <c r="B1561" s="7">
        <v>1960</v>
      </c>
      <c r="C1561" s="7" t="s">
        <v>15</v>
      </c>
      <c r="D1561" s="7">
        <v>11</v>
      </c>
      <c r="E1561" s="7">
        <v>0</v>
      </c>
      <c r="F1561" s="7">
        <v>13352.1</v>
      </c>
      <c r="G1561" s="7" t="s">
        <v>12</v>
      </c>
      <c r="H1561" s="7" t="s">
        <v>16</v>
      </c>
      <c r="I1561" s="7" t="s">
        <v>23</v>
      </c>
    </row>
    <row r="1562" spans="1:9" x14ac:dyDescent="0.25">
      <c r="A1562" s="7" t="s">
        <v>1593</v>
      </c>
      <c r="B1562" s="7">
        <v>1990</v>
      </c>
      <c r="C1562" s="7" t="s">
        <v>37</v>
      </c>
      <c r="D1562" s="7">
        <v>2</v>
      </c>
      <c r="E1562" s="7">
        <v>3</v>
      </c>
      <c r="F1562" s="7">
        <v>13360.94</v>
      </c>
      <c r="G1562" s="7" t="s">
        <v>12</v>
      </c>
      <c r="H1562" s="7" t="s">
        <v>16</v>
      </c>
      <c r="I1562" s="7" t="s">
        <v>23</v>
      </c>
    </row>
    <row r="1563" spans="1:9" x14ac:dyDescent="0.25">
      <c r="A1563" s="7" t="s">
        <v>1594</v>
      </c>
      <c r="B1563" s="7">
        <v>1964</v>
      </c>
      <c r="C1563" s="7" t="s">
        <v>20</v>
      </c>
      <c r="D1563" s="7">
        <v>24</v>
      </c>
      <c r="E1563" s="7">
        <v>0</v>
      </c>
      <c r="F1563" s="7">
        <v>13375.76</v>
      </c>
      <c r="G1563" s="7" t="s">
        <v>12</v>
      </c>
      <c r="H1563" s="7" t="s">
        <v>11</v>
      </c>
      <c r="I1563" s="7" t="s">
        <v>200</v>
      </c>
    </row>
    <row r="1564" spans="1:9" x14ac:dyDescent="0.25">
      <c r="A1564" s="7" t="s">
        <v>1595</v>
      </c>
      <c r="B1564" s="7">
        <v>1979</v>
      </c>
      <c r="C1564" s="7" t="s">
        <v>20</v>
      </c>
      <c r="D1564" s="7">
        <v>30</v>
      </c>
      <c r="E1564" s="7">
        <v>2</v>
      </c>
      <c r="F1564" s="7">
        <v>13377.41</v>
      </c>
      <c r="G1564" s="7" t="s">
        <v>12</v>
      </c>
      <c r="H1564" s="7" t="s">
        <v>12</v>
      </c>
      <c r="I1564" s="7" t="s">
        <v>535</v>
      </c>
    </row>
    <row r="1565" spans="1:9" x14ac:dyDescent="0.25">
      <c r="A1565" s="7" t="s">
        <v>1596</v>
      </c>
      <c r="B1565" s="7">
        <v>1984</v>
      </c>
      <c r="C1565" s="7" t="s">
        <v>18</v>
      </c>
      <c r="D1565" s="7">
        <v>6</v>
      </c>
      <c r="E1565" s="7">
        <v>3</v>
      </c>
      <c r="F1565" s="7">
        <v>13383.67</v>
      </c>
      <c r="G1565" s="7" t="s">
        <v>12</v>
      </c>
      <c r="H1565" s="7" t="s">
        <v>11</v>
      </c>
      <c r="I1565" s="7" t="s">
        <v>249</v>
      </c>
    </row>
    <row r="1566" spans="1:9" x14ac:dyDescent="0.25">
      <c r="A1566" s="7" t="s">
        <v>1597</v>
      </c>
      <c r="B1566" s="7">
        <v>1959</v>
      </c>
      <c r="C1566" s="7" t="s">
        <v>30</v>
      </c>
      <c r="D1566" s="7">
        <v>9</v>
      </c>
      <c r="E1566" s="7">
        <v>0</v>
      </c>
      <c r="F1566" s="7">
        <v>13390.56</v>
      </c>
      <c r="G1566" s="7" t="s">
        <v>12</v>
      </c>
      <c r="H1566" s="7" t="s">
        <v>12</v>
      </c>
      <c r="I1566" s="7" t="s">
        <v>42</v>
      </c>
    </row>
    <row r="1567" spans="1:9" x14ac:dyDescent="0.25">
      <c r="A1567" s="7" t="s">
        <v>1598</v>
      </c>
      <c r="B1567" s="7">
        <v>1959</v>
      </c>
      <c r="C1567" s="7" t="s">
        <v>15</v>
      </c>
      <c r="D1567" s="7">
        <v>25</v>
      </c>
      <c r="E1567" s="7">
        <v>0</v>
      </c>
      <c r="F1567" s="7">
        <v>13393.76</v>
      </c>
      <c r="G1567" s="7" t="s">
        <v>12</v>
      </c>
      <c r="H1567" s="7" t="s">
        <v>16</v>
      </c>
      <c r="I1567" s="7" t="s">
        <v>42</v>
      </c>
    </row>
    <row r="1568" spans="1:9" x14ac:dyDescent="0.25">
      <c r="A1568" s="7" t="s">
        <v>1599</v>
      </c>
      <c r="B1568" s="7">
        <v>1959</v>
      </c>
      <c r="C1568" s="7" t="s">
        <v>30</v>
      </c>
      <c r="D1568" s="7">
        <v>20</v>
      </c>
      <c r="E1568" s="7">
        <v>0</v>
      </c>
      <c r="F1568" s="7">
        <v>13405.39</v>
      </c>
      <c r="G1568" s="7" t="s">
        <v>12</v>
      </c>
      <c r="H1568" s="7" t="s">
        <v>12</v>
      </c>
      <c r="I1568" s="7" t="s">
        <v>13</v>
      </c>
    </row>
    <row r="1569" spans="1:9" x14ac:dyDescent="0.25">
      <c r="A1569" s="7" t="s">
        <v>1600</v>
      </c>
      <c r="B1569" s="7">
        <v>1992</v>
      </c>
      <c r="C1569" s="7" t="s">
        <v>30</v>
      </c>
      <c r="D1569" s="7">
        <v>19</v>
      </c>
      <c r="E1569" s="7">
        <v>0</v>
      </c>
      <c r="F1569" s="7">
        <v>13412.97</v>
      </c>
      <c r="G1569" s="7" t="s">
        <v>12</v>
      </c>
      <c r="H1569" s="7" t="s">
        <v>12</v>
      </c>
      <c r="I1569" s="7" t="s">
        <v>249</v>
      </c>
    </row>
    <row r="1570" spans="1:9" x14ac:dyDescent="0.25">
      <c r="A1570" s="7" t="s">
        <v>1601</v>
      </c>
      <c r="B1570" s="7">
        <v>1961</v>
      </c>
      <c r="C1570" s="7" t="s">
        <v>10</v>
      </c>
      <c r="D1570" s="7">
        <v>22</v>
      </c>
      <c r="E1570" s="7">
        <v>0</v>
      </c>
      <c r="F1570" s="7">
        <v>13415.04</v>
      </c>
      <c r="G1570" s="7" t="s">
        <v>12</v>
      </c>
      <c r="H1570" s="7" t="s">
        <v>11</v>
      </c>
      <c r="I1570" s="7" t="s">
        <v>23</v>
      </c>
    </row>
    <row r="1571" spans="1:9" x14ac:dyDescent="0.25">
      <c r="A1571" s="7" t="s">
        <v>1602</v>
      </c>
      <c r="B1571" s="7">
        <v>1994</v>
      </c>
      <c r="C1571" s="7" t="s">
        <v>18</v>
      </c>
      <c r="D1571" s="7">
        <v>17</v>
      </c>
      <c r="E1571" s="7">
        <v>0</v>
      </c>
      <c r="F1571" s="7">
        <v>13417.05</v>
      </c>
      <c r="G1571" s="7" t="s">
        <v>12</v>
      </c>
      <c r="H1571" s="7" t="s">
        <v>12</v>
      </c>
      <c r="I1571" s="7" t="s">
        <v>23</v>
      </c>
    </row>
    <row r="1572" spans="1:9" x14ac:dyDescent="0.25">
      <c r="A1572" s="7" t="s">
        <v>1603</v>
      </c>
      <c r="B1572" s="7">
        <v>1961</v>
      </c>
      <c r="C1572" s="7" t="s">
        <v>15</v>
      </c>
      <c r="D1572" s="7">
        <v>3</v>
      </c>
      <c r="E1572" s="7">
        <v>0</v>
      </c>
      <c r="F1572" s="7">
        <v>13429.04</v>
      </c>
      <c r="G1572" s="7" t="s">
        <v>12</v>
      </c>
      <c r="H1572" s="7" t="s">
        <v>12</v>
      </c>
      <c r="I1572" s="7" t="s">
        <v>23</v>
      </c>
    </row>
    <row r="1573" spans="1:9" x14ac:dyDescent="0.25">
      <c r="A1573" s="7" t="s">
        <v>1604</v>
      </c>
      <c r="B1573" s="7">
        <v>1966</v>
      </c>
      <c r="C1573" s="7" t="s">
        <v>15</v>
      </c>
      <c r="D1573" s="7">
        <v>14</v>
      </c>
      <c r="E1573" s="7">
        <v>3</v>
      </c>
      <c r="F1573" s="7">
        <v>13430.27</v>
      </c>
      <c r="G1573" s="7" t="s">
        <v>12</v>
      </c>
      <c r="H1573" s="7" t="s">
        <v>12</v>
      </c>
      <c r="I1573" s="7" t="s">
        <v>247</v>
      </c>
    </row>
    <row r="1574" spans="1:9" x14ac:dyDescent="0.25">
      <c r="A1574" s="7" t="s">
        <v>1605</v>
      </c>
      <c r="B1574" s="7">
        <v>1975</v>
      </c>
      <c r="C1574" s="7" t="s">
        <v>18</v>
      </c>
      <c r="D1574" s="7">
        <v>29</v>
      </c>
      <c r="E1574" s="7">
        <v>1</v>
      </c>
      <c r="F1574" s="7">
        <v>13440.7</v>
      </c>
      <c r="G1574" s="7" t="s">
        <v>12</v>
      </c>
      <c r="H1574" s="7" t="s">
        <v>11</v>
      </c>
      <c r="I1574" s="7" t="s">
        <v>23</v>
      </c>
    </row>
    <row r="1575" spans="1:9" x14ac:dyDescent="0.25">
      <c r="A1575" s="7" t="s">
        <v>1606</v>
      </c>
      <c r="B1575" s="7">
        <v>1960</v>
      </c>
      <c r="C1575" s="7" t="s">
        <v>35</v>
      </c>
      <c r="D1575" s="7">
        <v>13</v>
      </c>
      <c r="E1575" s="7">
        <v>0</v>
      </c>
      <c r="F1575" s="7">
        <v>13451.12</v>
      </c>
      <c r="G1575" s="7" t="s">
        <v>12</v>
      </c>
      <c r="H1575" s="7" t="s">
        <v>16</v>
      </c>
      <c r="I1575" s="7" t="s">
        <v>42</v>
      </c>
    </row>
    <row r="1576" spans="1:9" x14ac:dyDescent="0.25">
      <c r="A1576" s="7" t="s">
        <v>1607</v>
      </c>
      <c r="B1576" s="7">
        <v>1960</v>
      </c>
      <c r="C1576" s="7" t="s">
        <v>10</v>
      </c>
      <c r="D1576" s="7">
        <v>11</v>
      </c>
      <c r="E1576" s="7">
        <v>0</v>
      </c>
      <c r="F1576" s="7">
        <v>13457.96</v>
      </c>
      <c r="G1576" s="7" t="s">
        <v>12</v>
      </c>
      <c r="H1576" s="7" t="s">
        <v>16</v>
      </c>
      <c r="I1576" s="7" t="s">
        <v>13</v>
      </c>
    </row>
    <row r="1577" spans="1:9" x14ac:dyDescent="0.25">
      <c r="A1577" s="7" t="s">
        <v>1608</v>
      </c>
      <c r="B1577" s="7">
        <v>1960</v>
      </c>
      <c r="C1577" s="7" t="s">
        <v>30</v>
      </c>
      <c r="D1577" s="7">
        <v>16</v>
      </c>
      <c r="E1577" s="7">
        <v>0</v>
      </c>
      <c r="F1577" s="7">
        <v>13462.52</v>
      </c>
      <c r="G1577" s="7" t="s">
        <v>12</v>
      </c>
      <c r="H1577" s="7" t="s">
        <v>11</v>
      </c>
      <c r="I1577" s="7" t="s">
        <v>42</v>
      </c>
    </row>
    <row r="1578" spans="1:9" x14ac:dyDescent="0.25">
      <c r="A1578" s="7" t="s">
        <v>1609</v>
      </c>
      <c r="B1578" s="7">
        <v>1985</v>
      </c>
      <c r="C1578" s="7" t="s">
        <v>35</v>
      </c>
      <c r="D1578" s="7">
        <v>19</v>
      </c>
      <c r="E1578" s="7">
        <v>3</v>
      </c>
      <c r="F1578" s="7">
        <v>13465.8</v>
      </c>
      <c r="G1578" s="7" t="s">
        <v>12</v>
      </c>
      <c r="H1578" s="7" t="s">
        <v>16</v>
      </c>
      <c r="I1578" s="7" t="s">
        <v>23</v>
      </c>
    </row>
    <row r="1579" spans="1:9" x14ac:dyDescent="0.25">
      <c r="A1579" s="7" t="s">
        <v>1610</v>
      </c>
      <c r="B1579" s="7">
        <v>1960</v>
      </c>
      <c r="C1579" s="7" t="s">
        <v>10</v>
      </c>
      <c r="D1579" s="7">
        <v>28</v>
      </c>
      <c r="E1579" s="7">
        <v>0</v>
      </c>
      <c r="F1579" s="7">
        <v>13470.8</v>
      </c>
      <c r="G1579" s="7" t="s">
        <v>12</v>
      </c>
      <c r="H1579" s="7" t="s">
        <v>11</v>
      </c>
      <c r="I1579" s="7" t="s">
        <v>13</v>
      </c>
    </row>
    <row r="1580" spans="1:9" x14ac:dyDescent="0.25">
      <c r="A1580" s="7" t="s">
        <v>1611</v>
      </c>
      <c r="B1580" s="7">
        <v>1960</v>
      </c>
      <c r="C1580" s="7" t="s">
        <v>10</v>
      </c>
      <c r="D1580" s="7">
        <v>24</v>
      </c>
      <c r="E1580" s="7">
        <v>0</v>
      </c>
      <c r="F1580" s="7">
        <v>13470.86</v>
      </c>
      <c r="G1580" s="7" t="s">
        <v>12</v>
      </c>
      <c r="H1580" s="7" t="s">
        <v>12</v>
      </c>
      <c r="I1580" s="7" t="s">
        <v>42</v>
      </c>
    </row>
    <row r="1581" spans="1:9" x14ac:dyDescent="0.25">
      <c r="A1581" s="7" t="s">
        <v>1612</v>
      </c>
      <c r="B1581" s="7">
        <v>1975</v>
      </c>
      <c r="C1581" s="7" t="s">
        <v>35</v>
      </c>
      <c r="D1581" s="7">
        <v>7</v>
      </c>
      <c r="E1581" s="7">
        <v>1</v>
      </c>
      <c r="F1581" s="7">
        <v>13472.19</v>
      </c>
      <c r="G1581" s="7" t="s">
        <v>12</v>
      </c>
      <c r="H1581" s="7" t="s">
        <v>11</v>
      </c>
      <c r="I1581" s="7" t="s">
        <v>23</v>
      </c>
    </row>
    <row r="1582" spans="1:9" x14ac:dyDescent="0.25">
      <c r="A1582" s="7" t="s">
        <v>1613</v>
      </c>
      <c r="B1582" s="7">
        <v>1990</v>
      </c>
      <c r="C1582" s="7" t="s">
        <v>35</v>
      </c>
      <c r="D1582" s="7">
        <v>30</v>
      </c>
      <c r="E1582" s="7">
        <v>3</v>
      </c>
      <c r="F1582" s="7">
        <v>13480.83</v>
      </c>
      <c r="G1582" s="7" t="s">
        <v>12</v>
      </c>
      <c r="H1582" s="7" t="s">
        <v>11</v>
      </c>
      <c r="I1582" s="7" t="s">
        <v>249</v>
      </c>
    </row>
    <row r="1583" spans="1:9" x14ac:dyDescent="0.25">
      <c r="A1583" s="7" t="s">
        <v>1614</v>
      </c>
      <c r="B1583" s="7">
        <v>1963</v>
      </c>
      <c r="C1583" s="7" t="s">
        <v>37</v>
      </c>
      <c r="D1583" s="7">
        <v>14</v>
      </c>
      <c r="E1583" s="7">
        <v>0</v>
      </c>
      <c r="F1583" s="7">
        <v>13511.28</v>
      </c>
      <c r="G1583" s="7" t="s">
        <v>12</v>
      </c>
      <c r="H1583" s="7" t="s">
        <v>16</v>
      </c>
      <c r="I1583" s="7" t="s">
        <v>23</v>
      </c>
    </row>
    <row r="1584" spans="1:9" x14ac:dyDescent="0.25">
      <c r="A1584" s="7" t="s">
        <v>1615</v>
      </c>
      <c r="B1584" s="7">
        <v>1960</v>
      </c>
      <c r="C1584" s="7" t="s">
        <v>10</v>
      </c>
      <c r="D1584" s="7">
        <v>11</v>
      </c>
      <c r="E1584" s="7">
        <v>0</v>
      </c>
      <c r="F1584" s="7">
        <v>13555</v>
      </c>
      <c r="G1584" s="7" t="s">
        <v>12</v>
      </c>
      <c r="H1584" s="7" t="s">
        <v>12</v>
      </c>
      <c r="I1584" s="7" t="s">
        <v>356</v>
      </c>
    </row>
    <row r="1585" spans="1:9" x14ac:dyDescent="0.25">
      <c r="A1585" s="7" t="s">
        <v>1616</v>
      </c>
      <c r="B1585" s="7">
        <v>1968</v>
      </c>
      <c r="C1585" s="7" t="s">
        <v>10</v>
      </c>
      <c r="D1585" s="7">
        <v>15</v>
      </c>
      <c r="E1585" s="7">
        <v>0</v>
      </c>
      <c r="F1585" s="7">
        <v>13566.04</v>
      </c>
      <c r="G1585" s="7" t="s">
        <v>12</v>
      </c>
      <c r="H1585" s="7" t="s">
        <v>12</v>
      </c>
      <c r="I1585" s="7" t="s">
        <v>535</v>
      </c>
    </row>
    <row r="1586" spans="1:9" x14ac:dyDescent="0.25">
      <c r="A1586" s="7" t="s">
        <v>1617</v>
      </c>
      <c r="B1586" s="7">
        <v>1992</v>
      </c>
      <c r="C1586" s="7" t="s">
        <v>35</v>
      </c>
      <c r="D1586" s="7">
        <v>14</v>
      </c>
      <c r="E1586" s="7">
        <v>0</v>
      </c>
      <c r="F1586" s="7">
        <v>13588.17</v>
      </c>
      <c r="G1586" s="7" t="s">
        <v>12</v>
      </c>
      <c r="H1586" s="7" t="s">
        <v>16</v>
      </c>
      <c r="I1586" s="7" t="s">
        <v>23</v>
      </c>
    </row>
    <row r="1587" spans="1:9" x14ac:dyDescent="0.25">
      <c r="A1587" s="7" t="s">
        <v>1618</v>
      </c>
      <c r="B1587" s="7">
        <v>1964</v>
      </c>
      <c r="C1587" s="7" t="s">
        <v>20</v>
      </c>
      <c r="D1587" s="7">
        <v>10</v>
      </c>
      <c r="E1587" s="7">
        <v>2</v>
      </c>
      <c r="F1587" s="7">
        <v>13607.37</v>
      </c>
      <c r="G1587" s="7" t="s">
        <v>12</v>
      </c>
      <c r="H1587" s="7" t="s">
        <v>16</v>
      </c>
      <c r="I1587" s="7" t="s">
        <v>247</v>
      </c>
    </row>
    <row r="1588" spans="1:9" x14ac:dyDescent="0.25">
      <c r="A1588" s="7" t="s">
        <v>1619</v>
      </c>
      <c r="B1588" s="7">
        <v>1961</v>
      </c>
      <c r="C1588" s="7" t="s">
        <v>15</v>
      </c>
      <c r="D1588" s="7">
        <v>18</v>
      </c>
      <c r="E1588" s="7">
        <v>0</v>
      </c>
      <c r="F1588" s="7">
        <v>13616.36</v>
      </c>
      <c r="G1588" s="7" t="s">
        <v>12</v>
      </c>
      <c r="H1588" s="7" t="s">
        <v>12</v>
      </c>
      <c r="I1588" s="7" t="s">
        <v>247</v>
      </c>
    </row>
    <row r="1589" spans="1:9" x14ac:dyDescent="0.25">
      <c r="A1589" s="7" t="s">
        <v>1620</v>
      </c>
      <c r="B1589" s="7">
        <v>1969</v>
      </c>
      <c r="C1589" s="7" t="s">
        <v>10</v>
      </c>
      <c r="D1589" s="7">
        <v>26</v>
      </c>
      <c r="E1589" s="7">
        <v>0</v>
      </c>
      <c r="F1589" s="7">
        <v>13622.01</v>
      </c>
      <c r="G1589" s="7" t="s">
        <v>12</v>
      </c>
      <c r="H1589" s="7" t="s">
        <v>12</v>
      </c>
      <c r="I1589" s="7" t="s">
        <v>23</v>
      </c>
    </row>
    <row r="1590" spans="1:9" x14ac:dyDescent="0.25">
      <c r="A1590" s="7" t="s">
        <v>1621</v>
      </c>
      <c r="B1590" s="7">
        <v>1961</v>
      </c>
      <c r="C1590" s="7" t="s">
        <v>30</v>
      </c>
      <c r="D1590" s="7">
        <v>24</v>
      </c>
      <c r="E1590" s="7">
        <v>0</v>
      </c>
      <c r="F1590" s="7">
        <v>13635.64</v>
      </c>
      <c r="G1590" s="7" t="s">
        <v>12</v>
      </c>
      <c r="H1590" s="7" t="s">
        <v>12</v>
      </c>
      <c r="I1590" s="7" t="s">
        <v>247</v>
      </c>
    </row>
    <row r="1591" spans="1:9" x14ac:dyDescent="0.25">
      <c r="A1591" s="7" t="s">
        <v>1622</v>
      </c>
      <c r="B1591" s="7">
        <v>1984</v>
      </c>
      <c r="C1591" s="7" t="s">
        <v>10</v>
      </c>
      <c r="D1591" s="7">
        <v>20</v>
      </c>
      <c r="E1591" s="7">
        <v>3</v>
      </c>
      <c r="F1591" s="7">
        <v>13638.06</v>
      </c>
      <c r="G1591" s="7" t="s">
        <v>12</v>
      </c>
      <c r="H1591" s="7" t="s">
        <v>12</v>
      </c>
      <c r="I1591" s="7" t="s">
        <v>249</v>
      </c>
    </row>
    <row r="1592" spans="1:9" x14ac:dyDescent="0.25">
      <c r="A1592" s="7" t="s">
        <v>1623</v>
      </c>
      <c r="B1592" s="7">
        <v>1963</v>
      </c>
      <c r="C1592" s="7" t="s">
        <v>35</v>
      </c>
      <c r="D1592" s="7">
        <v>4</v>
      </c>
      <c r="E1592" s="7">
        <v>0</v>
      </c>
      <c r="F1592" s="7">
        <v>13677.68</v>
      </c>
      <c r="G1592" s="7" t="s">
        <v>12</v>
      </c>
      <c r="H1592" s="7" t="s">
        <v>11</v>
      </c>
      <c r="I1592" s="7" t="s">
        <v>300</v>
      </c>
    </row>
    <row r="1593" spans="1:9" x14ac:dyDescent="0.25">
      <c r="A1593" s="7" t="s">
        <v>1624</v>
      </c>
      <c r="B1593" s="7">
        <v>1985</v>
      </c>
      <c r="C1593" s="7" t="s">
        <v>20</v>
      </c>
      <c r="D1593" s="7">
        <v>14</v>
      </c>
      <c r="E1593" s="7">
        <v>3</v>
      </c>
      <c r="F1593" s="7">
        <v>13685.51</v>
      </c>
      <c r="G1593" s="7" t="s">
        <v>12</v>
      </c>
      <c r="H1593" s="7" t="s">
        <v>16</v>
      </c>
      <c r="I1593" s="7" t="s">
        <v>535</v>
      </c>
    </row>
    <row r="1594" spans="1:9" x14ac:dyDescent="0.25">
      <c r="A1594" s="7" t="s">
        <v>1625</v>
      </c>
      <c r="B1594" s="7">
        <v>1986</v>
      </c>
      <c r="C1594" s="7" t="s">
        <v>15</v>
      </c>
      <c r="D1594" s="7">
        <v>24</v>
      </c>
      <c r="E1594" s="7">
        <v>3</v>
      </c>
      <c r="F1594" s="7">
        <v>13714.55</v>
      </c>
      <c r="G1594" s="7" t="s">
        <v>12</v>
      </c>
      <c r="H1594" s="7" t="s">
        <v>11</v>
      </c>
      <c r="I1594" s="7" t="s">
        <v>249</v>
      </c>
    </row>
    <row r="1595" spans="1:9" x14ac:dyDescent="0.25">
      <c r="A1595" s="7" t="s">
        <v>1626</v>
      </c>
      <c r="B1595" s="7">
        <v>1981</v>
      </c>
      <c r="C1595" s="7" t="s">
        <v>35</v>
      </c>
      <c r="D1595" s="7">
        <v>2</v>
      </c>
      <c r="E1595" s="7">
        <v>1</v>
      </c>
      <c r="F1595" s="7">
        <v>13725.47</v>
      </c>
      <c r="G1595" s="7" t="s">
        <v>12</v>
      </c>
      <c r="H1595" s="7" t="s">
        <v>11</v>
      </c>
      <c r="I1595" s="7" t="s">
        <v>247</v>
      </c>
    </row>
    <row r="1596" spans="1:9" x14ac:dyDescent="0.25">
      <c r="A1596" s="7" t="s">
        <v>1627</v>
      </c>
      <c r="B1596" s="7">
        <v>1985</v>
      </c>
      <c r="C1596" s="7" t="s">
        <v>35</v>
      </c>
      <c r="D1596" s="7">
        <v>29</v>
      </c>
      <c r="E1596" s="7">
        <v>3</v>
      </c>
      <c r="F1596" s="7">
        <v>13726.21</v>
      </c>
      <c r="G1596" s="7" t="s">
        <v>12</v>
      </c>
      <c r="H1596" s="7" t="s">
        <v>12</v>
      </c>
      <c r="I1596" s="7" t="s">
        <v>535</v>
      </c>
    </row>
    <row r="1597" spans="1:9" x14ac:dyDescent="0.25">
      <c r="A1597" s="7" t="s">
        <v>1628</v>
      </c>
      <c r="B1597" s="7">
        <v>1969</v>
      </c>
      <c r="C1597" s="7" t="s">
        <v>37</v>
      </c>
      <c r="D1597" s="7">
        <v>23</v>
      </c>
      <c r="E1597" s="7">
        <v>0</v>
      </c>
      <c r="F1597" s="7">
        <v>13746.74</v>
      </c>
      <c r="G1597" s="7" t="s">
        <v>12</v>
      </c>
      <c r="H1597" s="7" t="s">
        <v>11</v>
      </c>
      <c r="I1597" s="7" t="s">
        <v>535</v>
      </c>
    </row>
    <row r="1598" spans="1:9" x14ac:dyDescent="0.25">
      <c r="A1598" s="7" t="s">
        <v>1629</v>
      </c>
      <c r="B1598" s="7">
        <v>2004</v>
      </c>
      <c r="C1598" s="7" t="s">
        <v>10</v>
      </c>
      <c r="D1598" s="7">
        <v>16</v>
      </c>
      <c r="E1598" s="7">
        <v>0</v>
      </c>
      <c r="F1598" s="7">
        <v>13747.87</v>
      </c>
      <c r="G1598" s="7" t="s">
        <v>12</v>
      </c>
      <c r="H1598" s="7" t="s">
        <v>11</v>
      </c>
      <c r="I1598" s="7" t="s">
        <v>170</v>
      </c>
    </row>
    <row r="1599" spans="1:9" x14ac:dyDescent="0.25">
      <c r="A1599" s="7" t="s">
        <v>1630</v>
      </c>
      <c r="B1599" s="7">
        <v>1959</v>
      </c>
      <c r="C1599" s="7" t="s">
        <v>35</v>
      </c>
      <c r="D1599" s="7">
        <v>6</v>
      </c>
      <c r="E1599" s="7">
        <v>0</v>
      </c>
      <c r="F1599" s="7">
        <v>13770.1</v>
      </c>
      <c r="G1599" s="7" t="s">
        <v>12</v>
      </c>
      <c r="H1599" s="7" t="s">
        <v>16</v>
      </c>
      <c r="I1599" s="7" t="s">
        <v>23</v>
      </c>
    </row>
    <row r="1600" spans="1:9" x14ac:dyDescent="0.25">
      <c r="A1600" s="7" t="s">
        <v>1631</v>
      </c>
      <c r="B1600" s="7">
        <v>1966</v>
      </c>
      <c r="C1600" s="7" t="s">
        <v>15</v>
      </c>
      <c r="D1600" s="7">
        <v>10</v>
      </c>
      <c r="E1600" s="7">
        <v>0</v>
      </c>
      <c r="F1600" s="7">
        <v>13801.61</v>
      </c>
      <c r="G1600" s="7" t="s">
        <v>12</v>
      </c>
      <c r="H1600" s="7" t="s">
        <v>12</v>
      </c>
      <c r="I1600" s="7" t="s">
        <v>535</v>
      </c>
    </row>
    <row r="1601" spans="1:9" x14ac:dyDescent="0.25">
      <c r="A1601" s="7" t="s">
        <v>1632</v>
      </c>
      <c r="B1601" s="7">
        <v>1986</v>
      </c>
      <c r="C1601" s="7" t="s">
        <v>30</v>
      </c>
      <c r="D1601" s="7">
        <v>8</v>
      </c>
      <c r="E1601" s="7">
        <v>3</v>
      </c>
      <c r="F1601" s="7">
        <v>13819.49</v>
      </c>
      <c r="G1601" s="7" t="s">
        <v>12</v>
      </c>
      <c r="H1601" s="7" t="s">
        <v>11</v>
      </c>
      <c r="I1601" s="7" t="s">
        <v>23</v>
      </c>
    </row>
    <row r="1602" spans="1:9" x14ac:dyDescent="0.25">
      <c r="A1602" s="7" t="s">
        <v>1633</v>
      </c>
      <c r="B1602" s="7">
        <v>1958</v>
      </c>
      <c r="C1602" s="7" t="s">
        <v>15</v>
      </c>
      <c r="D1602" s="7">
        <v>25</v>
      </c>
      <c r="E1602" s="7">
        <v>0</v>
      </c>
      <c r="F1602" s="7">
        <v>13822.8</v>
      </c>
      <c r="G1602" s="7" t="s">
        <v>12</v>
      </c>
      <c r="H1602" s="7" t="s">
        <v>12</v>
      </c>
      <c r="I1602" s="7" t="s">
        <v>42</v>
      </c>
    </row>
    <row r="1603" spans="1:9" x14ac:dyDescent="0.25">
      <c r="A1603" s="7" t="s">
        <v>1634</v>
      </c>
      <c r="B1603" s="7">
        <v>1958</v>
      </c>
      <c r="C1603" s="7" t="s">
        <v>30</v>
      </c>
      <c r="D1603" s="7">
        <v>10</v>
      </c>
      <c r="E1603" s="7">
        <v>0</v>
      </c>
      <c r="F1603" s="7">
        <v>13831.12</v>
      </c>
      <c r="G1603" s="7" t="s">
        <v>12</v>
      </c>
      <c r="H1603" s="7" t="s">
        <v>16</v>
      </c>
      <c r="I1603" s="7" t="s">
        <v>13</v>
      </c>
    </row>
    <row r="1604" spans="1:9" x14ac:dyDescent="0.25">
      <c r="A1604" s="7" t="s">
        <v>1635</v>
      </c>
      <c r="B1604" s="7">
        <v>2003</v>
      </c>
      <c r="C1604" s="7" t="s">
        <v>18</v>
      </c>
      <c r="D1604" s="7">
        <v>7</v>
      </c>
      <c r="E1604" s="7">
        <v>0</v>
      </c>
      <c r="F1604" s="7">
        <v>13844.51</v>
      </c>
      <c r="G1604" s="7" t="s">
        <v>11</v>
      </c>
      <c r="H1604" s="7" t="s">
        <v>16</v>
      </c>
      <c r="I1604" s="7" t="s">
        <v>42</v>
      </c>
    </row>
    <row r="1605" spans="1:9" x14ac:dyDescent="0.25">
      <c r="A1605" s="7" t="s">
        <v>1636</v>
      </c>
      <c r="B1605" s="7">
        <v>1960</v>
      </c>
      <c r="C1605" s="7" t="s">
        <v>10</v>
      </c>
      <c r="D1605" s="7">
        <v>21</v>
      </c>
      <c r="E1605" s="7">
        <v>0</v>
      </c>
      <c r="F1605" s="7">
        <v>13844.8</v>
      </c>
      <c r="G1605" s="7" t="s">
        <v>11</v>
      </c>
      <c r="H1605" s="7" t="s">
        <v>11</v>
      </c>
      <c r="I1605" s="7" t="s">
        <v>23</v>
      </c>
    </row>
    <row r="1606" spans="1:9" x14ac:dyDescent="0.25">
      <c r="A1606" s="7" t="s">
        <v>1637</v>
      </c>
      <c r="B1606" s="7">
        <v>1978</v>
      </c>
      <c r="C1606" s="7" t="s">
        <v>30</v>
      </c>
      <c r="D1606" s="7">
        <v>19</v>
      </c>
      <c r="E1606" s="7">
        <v>2</v>
      </c>
      <c r="F1606" s="7">
        <v>13874.89</v>
      </c>
      <c r="G1606" s="7" t="s">
        <v>11</v>
      </c>
      <c r="H1606" s="7" t="s">
        <v>16</v>
      </c>
      <c r="I1606" s="7" t="s">
        <v>23</v>
      </c>
    </row>
    <row r="1607" spans="1:9" x14ac:dyDescent="0.25">
      <c r="A1607" s="7" t="s">
        <v>1638</v>
      </c>
      <c r="B1607" s="7">
        <v>1959</v>
      </c>
      <c r="C1607" s="7" t="s">
        <v>37</v>
      </c>
      <c r="D1607" s="7">
        <v>5</v>
      </c>
      <c r="E1607" s="7">
        <v>0</v>
      </c>
      <c r="F1607" s="7">
        <v>13880.95</v>
      </c>
      <c r="G1607" s="7" t="s">
        <v>11</v>
      </c>
      <c r="H1607" s="7" t="s">
        <v>11</v>
      </c>
      <c r="I1607" s="7" t="s">
        <v>42</v>
      </c>
    </row>
    <row r="1608" spans="1:9" x14ac:dyDescent="0.25">
      <c r="A1608" s="7" t="s">
        <v>1639</v>
      </c>
      <c r="B1608" s="7">
        <v>1985</v>
      </c>
      <c r="C1608" s="7" t="s">
        <v>20</v>
      </c>
      <c r="D1608" s="7">
        <v>25</v>
      </c>
      <c r="E1608" s="7">
        <v>3</v>
      </c>
      <c r="F1608" s="7">
        <v>13886.4</v>
      </c>
      <c r="G1608" s="7" t="s">
        <v>11</v>
      </c>
      <c r="H1608" s="7" t="s">
        <v>11</v>
      </c>
      <c r="I1608" s="7" t="s">
        <v>23</v>
      </c>
    </row>
    <row r="1609" spans="1:9" x14ac:dyDescent="0.25">
      <c r="A1609" s="7" t="s">
        <v>1640</v>
      </c>
      <c r="B1609" s="7">
        <v>1959</v>
      </c>
      <c r="C1609" s="7" t="s">
        <v>30</v>
      </c>
      <c r="D1609" s="7">
        <v>29</v>
      </c>
      <c r="E1609" s="7">
        <v>0</v>
      </c>
      <c r="F1609" s="7">
        <v>13887.2</v>
      </c>
      <c r="G1609" s="7" t="s">
        <v>11</v>
      </c>
      <c r="H1609" s="7" t="s">
        <v>12</v>
      </c>
      <c r="I1609" s="7" t="s">
        <v>13</v>
      </c>
    </row>
    <row r="1610" spans="1:9" x14ac:dyDescent="0.25">
      <c r="A1610" s="7" t="s">
        <v>1641</v>
      </c>
      <c r="B1610" s="7">
        <v>1959</v>
      </c>
      <c r="C1610" s="7" t="s">
        <v>10</v>
      </c>
      <c r="D1610" s="7">
        <v>7</v>
      </c>
      <c r="E1610" s="7">
        <v>0</v>
      </c>
      <c r="F1610" s="7">
        <v>13887.97</v>
      </c>
      <c r="G1610" s="7" t="s">
        <v>11</v>
      </c>
      <c r="H1610" s="7" t="s">
        <v>11</v>
      </c>
      <c r="I1610" s="7" t="s">
        <v>13</v>
      </c>
    </row>
    <row r="1611" spans="1:9" x14ac:dyDescent="0.25">
      <c r="A1611" s="7" t="s">
        <v>1642</v>
      </c>
      <c r="B1611" s="7">
        <v>1962</v>
      </c>
      <c r="C1611" s="7" t="s">
        <v>10</v>
      </c>
      <c r="D1611" s="7">
        <v>27</v>
      </c>
      <c r="E1611" s="7">
        <v>3</v>
      </c>
      <c r="F1611" s="7">
        <v>13919.82</v>
      </c>
      <c r="G1611" s="7" t="s">
        <v>11</v>
      </c>
      <c r="H1611" s="7" t="s">
        <v>11</v>
      </c>
      <c r="I1611" s="7" t="s">
        <v>13</v>
      </c>
    </row>
    <row r="1612" spans="1:9" x14ac:dyDescent="0.25">
      <c r="A1612" s="7" t="s">
        <v>1643</v>
      </c>
      <c r="B1612" s="7">
        <v>1960</v>
      </c>
      <c r="C1612" s="7" t="s">
        <v>18</v>
      </c>
      <c r="D1612" s="7">
        <v>18</v>
      </c>
      <c r="E1612" s="7">
        <v>1</v>
      </c>
      <c r="F1612" s="7">
        <v>13937.67</v>
      </c>
      <c r="G1612" s="7" t="s">
        <v>11</v>
      </c>
      <c r="H1612" s="7" t="s">
        <v>16</v>
      </c>
      <c r="I1612" s="7" t="s">
        <v>23</v>
      </c>
    </row>
    <row r="1613" spans="1:9" x14ac:dyDescent="0.25">
      <c r="A1613" s="7" t="s">
        <v>1644</v>
      </c>
      <c r="B1613" s="7">
        <v>1959</v>
      </c>
      <c r="C1613" s="7" t="s">
        <v>35</v>
      </c>
      <c r="D1613" s="7">
        <v>29</v>
      </c>
      <c r="E1613" s="7">
        <v>0</v>
      </c>
      <c r="F1613" s="7">
        <v>13974.46</v>
      </c>
      <c r="G1613" s="7" t="s">
        <v>11</v>
      </c>
      <c r="H1613" s="7" t="s">
        <v>11</v>
      </c>
      <c r="I1613" s="7" t="s">
        <v>166</v>
      </c>
    </row>
    <row r="1614" spans="1:9" x14ac:dyDescent="0.25">
      <c r="A1614" s="7" t="s">
        <v>1645</v>
      </c>
      <c r="B1614" s="7">
        <v>1990</v>
      </c>
      <c r="C1614" s="7" t="s">
        <v>10</v>
      </c>
      <c r="D1614" s="7">
        <v>13</v>
      </c>
      <c r="E1614" s="7">
        <v>3</v>
      </c>
      <c r="F1614" s="7">
        <v>13979.45</v>
      </c>
      <c r="G1614" s="7" t="s">
        <v>11</v>
      </c>
      <c r="H1614" s="7" t="s">
        <v>16</v>
      </c>
      <c r="I1614" s="7" t="s">
        <v>249</v>
      </c>
    </row>
    <row r="1615" spans="1:9" x14ac:dyDescent="0.25">
      <c r="A1615" s="7" t="s">
        <v>1646</v>
      </c>
      <c r="B1615" s="7">
        <v>1959</v>
      </c>
      <c r="C1615" s="7" t="s">
        <v>20</v>
      </c>
      <c r="D1615" s="7">
        <v>6</v>
      </c>
      <c r="E1615" s="7">
        <v>0</v>
      </c>
      <c r="F1615" s="7">
        <v>13981.85</v>
      </c>
      <c r="G1615" s="7" t="s">
        <v>11</v>
      </c>
      <c r="H1615" s="7" t="s">
        <v>16</v>
      </c>
      <c r="I1615" s="7" t="s">
        <v>168</v>
      </c>
    </row>
    <row r="1616" spans="1:9" x14ac:dyDescent="0.25">
      <c r="A1616" s="7" t="s">
        <v>1647</v>
      </c>
      <c r="B1616" s="7">
        <v>1963</v>
      </c>
      <c r="C1616" s="7" t="s">
        <v>30</v>
      </c>
      <c r="D1616" s="7">
        <v>23</v>
      </c>
      <c r="E1616" s="7">
        <v>3</v>
      </c>
      <c r="F1616" s="7">
        <v>14001.13</v>
      </c>
      <c r="G1616" s="7" t="s">
        <v>11</v>
      </c>
      <c r="H1616" s="7" t="s">
        <v>16</v>
      </c>
      <c r="I1616" s="7" t="s">
        <v>13</v>
      </c>
    </row>
    <row r="1617" spans="1:9" x14ac:dyDescent="0.25">
      <c r="A1617" s="7" t="s">
        <v>1648</v>
      </c>
      <c r="B1617" s="7">
        <v>1963</v>
      </c>
      <c r="C1617" s="7" t="s">
        <v>10</v>
      </c>
      <c r="D1617" s="7">
        <v>6</v>
      </c>
      <c r="E1617" s="7">
        <v>3</v>
      </c>
      <c r="F1617" s="7">
        <v>14001.29</v>
      </c>
      <c r="G1617" s="7" t="s">
        <v>11</v>
      </c>
      <c r="H1617" s="7" t="s">
        <v>11</v>
      </c>
      <c r="I1617" s="7" t="s">
        <v>13</v>
      </c>
    </row>
    <row r="1618" spans="1:9" x14ac:dyDescent="0.25">
      <c r="A1618" s="7" t="s">
        <v>1649</v>
      </c>
      <c r="B1618" s="7">
        <v>1963</v>
      </c>
      <c r="C1618" s="7" t="s">
        <v>10</v>
      </c>
      <c r="D1618" s="7">
        <v>8</v>
      </c>
      <c r="E1618" s="7">
        <v>3</v>
      </c>
      <c r="F1618" s="7">
        <v>14007.22</v>
      </c>
      <c r="G1618" s="7" t="s">
        <v>11</v>
      </c>
      <c r="H1618" s="7" t="s">
        <v>12</v>
      </c>
      <c r="I1618" s="7" t="s">
        <v>42</v>
      </c>
    </row>
    <row r="1619" spans="1:9" x14ac:dyDescent="0.25">
      <c r="A1619" s="7" t="s">
        <v>1650</v>
      </c>
      <c r="B1619" s="7">
        <v>1960</v>
      </c>
      <c r="C1619" s="7" t="s">
        <v>15</v>
      </c>
      <c r="D1619" s="7">
        <v>8</v>
      </c>
      <c r="E1619" s="7">
        <v>0</v>
      </c>
      <c r="F1619" s="7">
        <v>14043.48</v>
      </c>
      <c r="G1619" s="7" t="s">
        <v>11</v>
      </c>
      <c r="H1619" s="7" t="s">
        <v>12</v>
      </c>
      <c r="I1619" s="7" t="s">
        <v>247</v>
      </c>
    </row>
    <row r="1620" spans="1:9" x14ac:dyDescent="0.25">
      <c r="A1620" s="7" t="s">
        <v>1651</v>
      </c>
      <c r="B1620" s="7">
        <v>1991</v>
      </c>
      <c r="C1620" s="7" t="s">
        <v>20</v>
      </c>
      <c r="D1620" s="7">
        <v>12</v>
      </c>
      <c r="E1620" s="7">
        <v>3</v>
      </c>
      <c r="F1620" s="7">
        <v>14081.93</v>
      </c>
      <c r="G1620" s="7" t="s">
        <v>11</v>
      </c>
      <c r="H1620" s="7" t="s">
        <v>12</v>
      </c>
      <c r="I1620" s="7" t="s">
        <v>23</v>
      </c>
    </row>
    <row r="1621" spans="1:9" x14ac:dyDescent="0.25">
      <c r="A1621" s="7" t="s">
        <v>1652</v>
      </c>
      <c r="B1621" s="7">
        <v>1976</v>
      </c>
      <c r="C1621" s="7" t="s">
        <v>20</v>
      </c>
      <c r="D1621" s="7">
        <v>26</v>
      </c>
      <c r="E1621" s="7">
        <v>2</v>
      </c>
      <c r="F1621" s="7">
        <v>14098.07</v>
      </c>
      <c r="G1621" s="7" t="s">
        <v>11</v>
      </c>
      <c r="H1621" s="7" t="s">
        <v>12</v>
      </c>
      <c r="I1621" s="7" t="s">
        <v>249</v>
      </c>
    </row>
    <row r="1622" spans="1:9" x14ac:dyDescent="0.25">
      <c r="A1622" s="7" t="s">
        <v>1653</v>
      </c>
      <c r="B1622" s="7">
        <v>1961</v>
      </c>
      <c r="C1622" s="7" t="s">
        <v>18</v>
      </c>
      <c r="D1622" s="7">
        <v>14</v>
      </c>
      <c r="E1622" s="7">
        <v>2</v>
      </c>
      <c r="F1622" s="7">
        <v>14119.62</v>
      </c>
      <c r="G1622" s="7" t="s">
        <v>11</v>
      </c>
      <c r="H1622" s="7" t="s">
        <v>16</v>
      </c>
      <c r="I1622" s="7" t="s">
        <v>23</v>
      </c>
    </row>
    <row r="1623" spans="1:9" x14ac:dyDescent="0.25">
      <c r="A1623" s="7" t="s">
        <v>1654</v>
      </c>
      <c r="B1623" s="7">
        <v>2004</v>
      </c>
      <c r="C1623" s="7" t="s">
        <v>10</v>
      </c>
      <c r="D1623" s="7">
        <v>6</v>
      </c>
      <c r="E1623" s="7">
        <v>0</v>
      </c>
      <c r="F1623" s="7">
        <v>14133.04</v>
      </c>
      <c r="G1623" s="7" t="s">
        <v>11</v>
      </c>
      <c r="H1623" s="7" t="s">
        <v>12</v>
      </c>
      <c r="I1623" s="7" t="s">
        <v>13</v>
      </c>
    </row>
    <row r="1624" spans="1:9" x14ac:dyDescent="0.25">
      <c r="A1624" s="7" t="s">
        <v>1655</v>
      </c>
      <c r="B1624" s="7">
        <v>1984</v>
      </c>
      <c r="C1624" s="7" t="s">
        <v>10</v>
      </c>
      <c r="D1624" s="7">
        <v>7</v>
      </c>
      <c r="E1624" s="7">
        <v>3</v>
      </c>
      <c r="F1624" s="7">
        <v>14152.46</v>
      </c>
      <c r="G1624" s="7" t="s">
        <v>11</v>
      </c>
      <c r="H1624" s="7" t="s">
        <v>16</v>
      </c>
      <c r="I1624" s="7" t="s">
        <v>23</v>
      </c>
    </row>
    <row r="1625" spans="1:9" x14ac:dyDescent="0.25">
      <c r="A1625" s="7" t="s">
        <v>1656</v>
      </c>
      <c r="B1625" s="7">
        <v>1968</v>
      </c>
      <c r="C1625" s="7" t="s">
        <v>30</v>
      </c>
      <c r="D1625" s="7">
        <v>25</v>
      </c>
      <c r="E1625" s="7">
        <v>0</v>
      </c>
      <c r="F1625" s="7">
        <v>14193.55</v>
      </c>
      <c r="G1625" s="7" t="s">
        <v>11</v>
      </c>
      <c r="H1625" s="7" t="s">
        <v>16</v>
      </c>
      <c r="I1625" s="7" t="s">
        <v>535</v>
      </c>
    </row>
    <row r="1626" spans="1:9" x14ac:dyDescent="0.25">
      <c r="A1626" s="7" t="s">
        <v>1657</v>
      </c>
      <c r="B1626" s="7">
        <v>1983</v>
      </c>
      <c r="C1626" s="7" t="s">
        <v>15</v>
      </c>
      <c r="D1626" s="7">
        <v>17</v>
      </c>
      <c r="E1626" s="7">
        <v>3</v>
      </c>
      <c r="F1626" s="7">
        <v>14209.4</v>
      </c>
      <c r="G1626" s="7" t="s">
        <v>11</v>
      </c>
      <c r="H1626" s="7" t="s">
        <v>16</v>
      </c>
      <c r="I1626" s="7" t="s">
        <v>535</v>
      </c>
    </row>
    <row r="1627" spans="1:9" x14ac:dyDescent="0.25">
      <c r="A1627" s="7" t="s">
        <v>1658</v>
      </c>
      <c r="B1627" s="7">
        <v>1958</v>
      </c>
      <c r="C1627" s="7" t="s">
        <v>20</v>
      </c>
      <c r="D1627" s="7">
        <v>21</v>
      </c>
      <c r="E1627" s="7">
        <v>0</v>
      </c>
      <c r="F1627" s="7">
        <v>14210.54</v>
      </c>
      <c r="G1627" s="7" t="s">
        <v>11</v>
      </c>
      <c r="H1627" s="7" t="s">
        <v>11</v>
      </c>
      <c r="I1627" s="7" t="s">
        <v>23</v>
      </c>
    </row>
    <row r="1628" spans="1:9" x14ac:dyDescent="0.25">
      <c r="A1628" s="7" t="s">
        <v>1659</v>
      </c>
      <c r="B1628" s="7">
        <v>1961</v>
      </c>
      <c r="C1628" s="7" t="s">
        <v>20</v>
      </c>
      <c r="D1628" s="7">
        <v>25</v>
      </c>
      <c r="E1628" s="7">
        <v>2</v>
      </c>
      <c r="F1628" s="7">
        <v>14235.07</v>
      </c>
      <c r="G1628" s="7" t="s">
        <v>11</v>
      </c>
      <c r="H1628" s="7" t="s">
        <v>16</v>
      </c>
      <c r="I1628" s="7" t="s">
        <v>42</v>
      </c>
    </row>
    <row r="1629" spans="1:9" x14ac:dyDescent="0.25">
      <c r="A1629" s="7" t="s">
        <v>1660</v>
      </c>
      <c r="B1629" s="7">
        <v>1959</v>
      </c>
      <c r="C1629" s="7" t="s">
        <v>37</v>
      </c>
      <c r="D1629" s="7">
        <v>10</v>
      </c>
      <c r="E1629" s="7">
        <v>0</v>
      </c>
      <c r="F1629" s="7">
        <v>14254.61</v>
      </c>
      <c r="G1629" s="7" t="s">
        <v>11</v>
      </c>
      <c r="H1629" s="7" t="s">
        <v>16</v>
      </c>
      <c r="I1629" s="7" t="s">
        <v>23</v>
      </c>
    </row>
    <row r="1630" spans="1:9" x14ac:dyDescent="0.25">
      <c r="A1630" s="7" t="s">
        <v>1661</v>
      </c>
      <c r="B1630" s="7">
        <v>1959</v>
      </c>
      <c r="C1630" s="7" t="s">
        <v>15</v>
      </c>
      <c r="D1630" s="7">
        <v>8</v>
      </c>
      <c r="E1630" s="7">
        <v>0</v>
      </c>
      <c r="F1630" s="7">
        <v>14256.19</v>
      </c>
      <c r="G1630" s="7" t="s">
        <v>11</v>
      </c>
      <c r="H1630" s="7" t="s">
        <v>12</v>
      </c>
      <c r="I1630" s="7" t="s">
        <v>23</v>
      </c>
    </row>
    <row r="1631" spans="1:9" x14ac:dyDescent="0.25">
      <c r="A1631" s="7" t="s">
        <v>1662</v>
      </c>
      <c r="B1631" s="7">
        <v>1974</v>
      </c>
      <c r="C1631" s="7" t="s">
        <v>30</v>
      </c>
      <c r="D1631" s="7">
        <v>26</v>
      </c>
      <c r="E1631" s="7">
        <v>0</v>
      </c>
      <c r="F1631" s="7">
        <v>14256.79</v>
      </c>
      <c r="G1631" s="7" t="s">
        <v>11</v>
      </c>
      <c r="H1631" s="7" t="s">
        <v>11</v>
      </c>
      <c r="I1631" s="7" t="s">
        <v>535</v>
      </c>
    </row>
    <row r="1632" spans="1:9" x14ac:dyDescent="0.25">
      <c r="A1632" s="7" t="s">
        <v>1663</v>
      </c>
      <c r="B1632" s="7">
        <v>1972</v>
      </c>
      <c r="C1632" s="7" t="s">
        <v>10</v>
      </c>
      <c r="D1632" s="7">
        <v>13</v>
      </c>
      <c r="E1632" s="7">
        <v>0</v>
      </c>
      <c r="F1632" s="7">
        <v>14258.33</v>
      </c>
      <c r="G1632" s="7" t="s">
        <v>11</v>
      </c>
      <c r="H1632" s="7" t="s">
        <v>11</v>
      </c>
      <c r="I1632" s="7" t="s">
        <v>535</v>
      </c>
    </row>
    <row r="1633" spans="1:9" x14ac:dyDescent="0.25">
      <c r="A1633" s="7" t="s">
        <v>1664</v>
      </c>
      <c r="B1633" s="7">
        <v>2004</v>
      </c>
      <c r="C1633" s="7" t="s">
        <v>20</v>
      </c>
      <c r="D1633" s="7">
        <v>6</v>
      </c>
      <c r="E1633" s="7">
        <v>0</v>
      </c>
      <c r="F1633" s="7">
        <v>14283.46</v>
      </c>
      <c r="G1633" s="7" t="s">
        <v>11</v>
      </c>
      <c r="H1633" s="7" t="s">
        <v>11</v>
      </c>
      <c r="I1633" s="7" t="s">
        <v>247</v>
      </c>
    </row>
    <row r="1634" spans="1:9" x14ac:dyDescent="0.25">
      <c r="A1634" s="7" t="s">
        <v>1665</v>
      </c>
      <c r="B1634" s="7">
        <v>1968</v>
      </c>
      <c r="C1634" s="7" t="s">
        <v>30</v>
      </c>
      <c r="D1634" s="7">
        <v>15</v>
      </c>
      <c r="E1634" s="7">
        <v>0</v>
      </c>
      <c r="F1634" s="7">
        <v>14285.9</v>
      </c>
      <c r="G1634" s="7" t="s">
        <v>11</v>
      </c>
      <c r="H1634" s="7" t="s">
        <v>12</v>
      </c>
      <c r="I1634" s="7" t="s">
        <v>23</v>
      </c>
    </row>
    <row r="1635" spans="1:9" x14ac:dyDescent="0.25">
      <c r="A1635" s="7" t="s">
        <v>1666</v>
      </c>
      <c r="B1635" s="7">
        <v>1958</v>
      </c>
      <c r="C1635" s="7" t="s">
        <v>37</v>
      </c>
      <c r="D1635" s="7">
        <v>15</v>
      </c>
      <c r="E1635" s="7">
        <v>0</v>
      </c>
      <c r="F1635" s="7">
        <v>14313.85</v>
      </c>
      <c r="G1635" s="7" t="s">
        <v>11</v>
      </c>
      <c r="H1635" s="7" t="s">
        <v>12</v>
      </c>
      <c r="I1635" s="7" t="s">
        <v>13</v>
      </c>
    </row>
    <row r="1636" spans="1:9" x14ac:dyDescent="0.25">
      <c r="A1636" s="7" t="s">
        <v>1667</v>
      </c>
      <c r="B1636" s="7">
        <v>1958</v>
      </c>
      <c r="C1636" s="7" t="s">
        <v>10</v>
      </c>
      <c r="D1636" s="7">
        <v>10</v>
      </c>
      <c r="E1636" s="7">
        <v>0</v>
      </c>
      <c r="F1636" s="7">
        <v>14319.03</v>
      </c>
      <c r="G1636" s="7" t="s">
        <v>11</v>
      </c>
      <c r="H1636" s="7" t="s">
        <v>11</v>
      </c>
      <c r="I1636" s="7" t="s">
        <v>42</v>
      </c>
    </row>
    <row r="1637" spans="1:9" x14ac:dyDescent="0.25">
      <c r="A1637" s="7" t="s">
        <v>1668</v>
      </c>
      <c r="B1637" s="7">
        <v>1969</v>
      </c>
      <c r="C1637" s="7" t="s">
        <v>20</v>
      </c>
      <c r="D1637" s="7">
        <v>26</v>
      </c>
      <c r="E1637" s="7">
        <v>0</v>
      </c>
      <c r="F1637" s="7">
        <v>14337.91</v>
      </c>
      <c r="G1637" s="7" t="s">
        <v>11</v>
      </c>
      <c r="H1637" s="7" t="s">
        <v>12</v>
      </c>
      <c r="I1637" s="7" t="s">
        <v>632</v>
      </c>
    </row>
    <row r="1638" spans="1:9" x14ac:dyDescent="0.25">
      <c r="A1638" s="7" t="s">
        <v>1669</v>
      </c>
      <c r="B1638" s="7">
        <v>1959</v>
      </c>
      <c r="C1638" s="7" t="s">
        <v>30</v>
      </c>
      <c r="D1638" s="7">
        <v>24</v>
      </c>
      <c r="E1638" s="7">
        <v>1</v>
      </c>
      <c r="F1638" s="7">
        <v>14349.85</v>
      </c>
      <c r="G1638" s="7" t="s">
        <v>11</v>
      </c>
      <c r="H1638" s="7" t="s">
        <v>11</v>
      </c>
      <c r="I1638" s="7" t="s">
        <v>23</v>
      </c>
    </row>
    <row r="1639" spans="1:9" x14ac:dyDescent="0.25">
      <c r="A1639" s="7" t="s">
        <v>1670</v>
      </c>
      <c r="B1639" s="7">
        <v>1967</v>
      </c>
      <c r="C1639" s="7" t="s">
        <v>37</v>
      </c>
      <c r="D1639" s="7">
        <v>10</v>
      </c>
      <c r="E1639" s="7">
        <v>0</v>
      </c>
      <c r="F1639" s="7">
        <v>14355.43</v>
      </c>
      <c r="G1639" s="7" t="s">
        <v>11</v>
      </c>
      <c r="H1639" s="7" t="s">
        <v>16</v>
      </c>
      <c r="I1639" s="7" t="s">
        <v>535</v>
      </c>
    </row>
    <row r="1640" spans="1:9" x14ac:dyDescent="0.25">
      <c r="A1640" s="7" t="s">
        <v>1671</v>
      </c>
      <c r="B1640" s="7">
        <v>1988</v>
      </c>
      <c r="C1640" s="7" t="s">
        <v>15</v>
      </c>
      <c r="D1640" s="7">
        <v>16</v>
      </c>
      <c r="E1640" s="7">
        <v>1</v>
      </c>
      <c r="F1640" s="7">
        <v>14358.36</v>
      </c>
      <c r="G1640" s="7" t="s">
        <v>11</v>
      </c>
      <c r="H1640" s="7" t="s">
        <v>11</v>
      </c>
      <c r="I1640" s="7" t="s">
        <v>42</v>
      </c>
    </row>
    <row r="1641" spans="1:9" x14ac:dyDescent="0.25">
      <c r="A1641" s="7" t="s">
        <v>1672</v>
      </c>
      <c r="B1641" s="7">
        <v>1963</v>
      </c>
      <c r="C1641" s="7" t="s">
        <v>10</v>
      </c>
      <c r="D1641" s="7">
        <v>16</v>
      </c>
      <c r="E1641" s="7">
        <v>3</v>
      </c>
      <c r="F1641" s="7">
        <v>14382.71</v>
      </c>
      <c r="G1641" s="7" t="s">
        <v>11</v>
      </c>
      <c r="H1641" s="7" t="s">
        <v>11</v>
      </c>
      <c r="I1641" s="7" t="s">
        <v>23</v>
      </c>
    </row>
    <row r="1642" spans="1:9" x14ac:dyDescent="0.25">
      <c r="A1642" s="7" t="s">
        <v>1673</v>
      </c>
      <c r="B1642" s="7">
        <v>1965</v>
      </c>
      <c r="C1642" s="7" t="s">
        <v>18</v>
      </c>
      <c r="D1642" s="7">
        <v>22</v>
      </c>
      <c r="E1642" s="7">
        <v>4</v>
      </c>
      <c r="F1642" s="7">
        <v>14394.4</v>
      </c>
      <c r="G1642" s="7" t="s">
        <v>11</v>
      </c>
      <c r="H1642" s="7" t="s">
        <v>12</v>
      </c>
      <c r="I1642" s="7" t="s">
        <v>247</v>
      </c>
    </row>
    <row r="1643" spans="1:9" x14ac:dyDescent="0.25">
      <c r="A1643" s="7" t="s">
        <v>1674</v>
      </c>
      <c r="B1643" s="7">
        <v>1958</v>
      </c>
      <c r="C1643" s="7" t="s">
        <v>20</v>
      </c>
      <c r="D1643" s="7">
        <v>14</v>
      </c>
      <c r="E1643" s="7">
        <v>0</v>
      </c>
      <c r="F1643" s="7">
        <v>14394.56</v>
      </c>
      <c r="G1643" s="7" t="s">
        <v>11</v>
      </c>
      <c r="H1643" s="7" t="s">
        <v>16</v>
      </c>
      <c r="I1643" s="7" t="s">
        <v>170</v>
      </c>
    </row>
    <row r="1644" spans="1:9" x14ac:dyDescent="0.25">
      <c r="A1644" s="7" t="s">
        <v>1675</v>
      </c>
      <c r="B1644" s="7">
        <v>1958</v>
      </c>
      <c r="C1644" s="7" t="s">
        <v>10</v>
      </c>
      <c r="D1644" s="7">
        <v>29</v>
      </c>
      <c r="E1644" s="7">
        <v>0</v>
      </c>
      <c r="F1644" s="7">
        <v>14410.93</v>
      </c>
      <c r="G1644" s="7" t="s">
        <v>11</v>
      </c>
      <c r="H1644" s="7" t="s">
        <v>11</v>
      </c>
      <c r="I1644" s="7" t="s">
        <v>168</v>
      </c>
    </row>
    <row r="1645" spans="1:9" x14ac:dyDescent="0.25">
      <c r="A1645" s="7" t="s">
        <v>1676</v>
      </c>
      <c r="B1645" s="7">
        <v>1958</v>
      </c>
      <c r="C1645" s="7" t="s">
        <v>20</v>
      </c>
      <c r="D1645" s="7">
        <v>20</v>
      </c>
      <c r="E1645" s="7">
        <v>1</v>
      </c>
      <c r="F1645" s="7">
        <v>14418.28</v>
      </c>
      <c r="G1645" s="7" t="s">
        <v>11</v>
      </c>
      <c r="H1645" s="7" t="s">
        <v>12</v>
      </c>
      <c r="I1645" s="7" t="s">
        <v>13</v>
      </c>
    </row>
    <row r="1646" spans="1:9" x14ac:dyDescent="0.25">
      <c r="A1646" s="7" t="s">
        <v>1677</v>
      </c>
      <c r="B1646" s="7">
        <v>1999</v>
      </c>
      <c r="C1646" s="7" t="s">
        <v>35</v>
      </c>
      <c r="D1646" s="7">
        <v>10</v>
      </c>
      <c r="E1646" s="7">
        <v>2</v>
      </c>
      <c r="F1646" s="7">
        <v>14426.07</v>
      </c>
      <c r="G1646" s="7" t="s">
        <v>11</v>
      </c>
      <c r="H1646" s="7" t="s">
        <v>16</v>
      </c>
      <c r="I1646" s="7" t="s">
        <v>23</v>
      </c>
    </row>
    <row r="1647" spans="1:9" x14ac:dyDescent="0.25">
      <c r="A1647" s="7" t="s">
        <v>1678</v>
      </c>
      <c r="B1647" s="7">
        <v>1967</v>
      </c>
      <c r="C1647" s="7" t="s">
        <v>35</v>
      </c>
      <c r="D1647" s="7">
        <v>15</v>
      </c>
      <c r="E1647" s="7">
        <v>0</v>
      </c>
      <c r="F1647" s="7">
        <v>14426.66</v>
      </c>
      <c r="G1647" s="7" t="s">
        <v>11</v>
      </c>
      <c r="H1647" s="7" t="s">
        <v>11</v>
      </c>
      <c r="I1647" s="7" t="s">
        <v>535</v>
      </c>
    </row>
    <row r="1648" spans="1:9" x14ac:dyDescent="0.25">
      <c r="A1648" s="7" t="s">
        <v>1679</v>
      </c>
      <c r="B1648" s="7">
        <v>1967</v>
      </c>
      <c r="C1648" s="7" t="s">
        <v>15</v>
      </c>
      <c r="D1648" s="7">
        <v>4</v>
      </c>
      <c r="E1648" s="7">
        <v>0</v>
      </c>
      <c r="F1648" s="7">
        <v>14427.63</v>
      </c>
      <c r="G1648" s="7" t="s">
        <v>11</v>
      </c>
      <c r="H1648" s="7" t="s">
        <v>11</v>
      </c>
      <c r="I1648" s="7" t="s">
        <v>300</v>
      </c>
    </row>
    <row r="1649" spans="1:9" x14ac:dyDescent="0.25">
      <c r="A1649" s="7" t="s">
        <v>1680</v>
      </c>
      <c r="B1649" s="7">
        <v>1959</v>
      </c>
      <c r="C1649" s="7" t="s">
        <v>18</v>
      </c>
      <c r="D1649" s="7">
        <v>29</v>
      </c>
      <c r="E1649" s="7">
        <v>0</v>
      </c>
      <c r="F1649" s="7">
        <v>14449.85</v>
      </c>
      <c r="G1649" s="7" t="s">
        <v>11</v>
      </c>
      <c r="H1649" s="7" t="s">
        <v>16</v>
      </c>
      <c r="I1649" s="7" t="s">
        <v>247</v>
      </c>
    </row>
    <row r="1650" spans="1:9" x14ac:dyDescent="0.25">
      <c r="A1650" s="7" t="s">
        <v>1681</v>
      </c>
      <c r="B1650" s="7">
        <v>1959</v>
      </c>
      <c r="C1650" s="7" t="s">
        <v>35</v>
      </c>
      <c r="D1650" s="7">
        <v>3</v>
      </c>
      <c r="E1650" s="7">
        <v>0</v>
      </c>
      <c r="F1650" s="7">
        <v>14451.84</v>
      </c>
      <c r="G1650" s="7" t="s">
        <v>11</v>
      </c>
      <c r="H1650" s="7" t="s">
        <v>12</v>
      </c>
      <c r="I1650" s="7" t="s">
        <v>249</v>
      </c>
    </row>
    <row r="1651" spans="1:9" x14ac:dyDescent="0.25">
      <c r="A1651" s="7" t="s">
        <v>1682</v>
      </c>
      <c r="B1651" s="7">
        <v>1996</v>
      </c>
      <c r="C1651" s="7" t="s">
        <v>15</v>
      </c>
      <c r="D1651" s="7">
        <v>10</v>
      </c>
      <c r="E1651" s="7">
        <v>2</v>
      </c>
      <c r="F1651" s="7">
        <v>14455.64</v>
      </c>
      <c r="G1651" s="7" t="s">
        <v>11</v>
      </c>
      <c r="H1651" s="7" t="s">
        <v>12</v>
      </c>
      <c r="I1651" s="7" t="s">
        <v>247</v>
      </c>
    </row>
    <row r="1652" spans="1:9" x14ac:dyDescent="0.25">
      <c r="A1652" s="7" t="s">
        <v>1683</v>
      </c>
      <c r="B1652" s="7">
        <v>1976</v>
      </c>
      <c r="C1652" s="7" t="s">
        <v>15</v>
      </c>
      <c r="D1652" s="7">
        <v>27</v>
      </c>
      <c r="E1652" s="7">
        <v>2</v>
      </c>
      <c r="F1652" s="7">
        <v>14470.01</v>
      </c>
      <c r="G1652" s="7" t="s">
        <v>11</v>
      </c>
      <c r="H1652" s="7" t="s">
        <v>12</v>
      </c>
      <c r="I1652" s="7" t="s">
        <v>23</v>
      </c>
    </row>
    <row r="1653" spans="1:9" x14ac:dyDescent="0.25">
      <c r="A1653" s="7" t="s">
        <v>1684</v>
      </c>
      <c r="B1653" s="7">
        <v>1959</v>
      </c>
      <c r="C1653" s="7" t="s">
        <v>15</v>
      </c>
      <c r="D1653" s="7">
        <v>20</v>
      </c>
      <c r="E1653" s="7">
        <v>1</v>
      </c>
      <c r="F1653" s="7">
        <v>14474.68</v>
      </c>
      <c r="G1653" s="7" t="s">
        <v>11</v>
      </c>
      <c r="H1653" s="7" t="s">
        <v>11</v>
      </c>
      <c r="I1653" s="7" t="s">
        <v>13</v>
      </c>
    </row>
    <row r="1654" spans="1:9" x14ac:dyDescent="0.25">
      <c r="A1654" s="7" t="s">
        <v>1685</v>
      </c>
      <c r="B1654" s="7">
        <v>1979</v>
      </c>
      <c r="C1654" s="7" t="s">
        <v>37</v>
      </c>
      <c r="D1654" s="7">
        <v>20</v>
      </c>
      <c r="E1654" s="7">
        <v>5</v>
      </c>
      <c r="F1654" s="7">
        <v>14478.33</v>
      </c>
      <c r="G1654" s="7" t="s">
        <v>11</v>
      </c>
      <c r="H1654" s="7" t="s">
        <v>11</v>
      </c>
      <c r="I1654" s="7" t="s">
        <v>13</v>
      </c>
    </row>
    <row r="1655" spans="1:9" x14ac:dyDescent="0.25">
      <c r="A1655" s="7" t="s">
        <v>1686</v>
      </c>
      <c r="B1655" s="7">
        <v>1989</v>
      </c>
      <c r="C1655" s="7" t="s">
        <v>10</v>
      </c>
      <c r="D1655" s="7">
        <v>22</v>
      </c>
      <c r="E1655" s="7">
        <v>3</v>
      </c>
      <c r="F1655" s="7">
        <v>14507.46</v>
      </c>
      <c r="G1655" s="7" t="s">
        <v>11</v>
      </c>
      <c r="H1655" s="7" t="s">
        <v>12</v>
      </c>
      <c r="I1655" s="7" t="s">
        <v>23</v>
      </c>
    </row>
    <row r="1656" spans="1:9" x14ac:dyDescent="0.25">
      <c r="A1656" s="7" t="s">
        <v>1687</v>
      </c>
      <c r="B1656" s="7">
        <v>1989</v>
      </c>
      <c r="C1656" s="7" t="s">
        <v>10</v>
      </c>
      <c r="D1656" s="7">
        <v>14</v>
      </c>
      <c r="E1656" s="7">
        <v>3</v>
      </c>
      <c r="F1656" s="7">
        <v>14547.26</v>
      </c>
      <c r="G1656" s="7" t="s">
        <v>11</v>
      </c>
      <c r="H1656" s="7" t="s">
        <v>12</v>
      </c>
      <c r="I1656" s="7" t="s">
        <v>42</v>
      </c>
    </row>
    <row r="1657" spans="1:9" x14ac:dyDescent="0.25">
      <c r="A1657" s="7" t="s">
        <v>1688</v>
      </c>
      <c r="B1657" s="7">
        <v>1998</v>
      </c>
      <c r="C1657" s="7" t="s">
        <v>20</v>
      </c>
      <c r="D1657" s="7">
        <v>12</v>
      </c>
      <c r="E1657" s="7">
        <v>0</v>
      </c>
      <c r="F1657" s="7">
        <v>14571.89</v>
      </c>
      <c r="G1657" s="7" t="s">
        <v>11</v>
      </c>
      <c r="H1657" s="7" t="s">
        <v>16</v>
      </c>
      <c r="I1657" s="7" t="s">
        <v>247</v>
      </c>
    </row>
    <row r="1658" spans="1:9" x14ac:dyDescent="0.25">
      <c r="A1658" s="7" t="s">
        <v>1689</v>
      </c>
      <c r="B1658" s="7">
        <v>1962</v>
      </c>
      <c r="C1658" s="7" t="s">
        <v>30</v>
      </c>
      <c r="D1658" s="7">
        <v>3</v>
      </c>
      <c r="E1658" s="7">
        <v>0</v>
      </c>
      <c r="F1658" s="7">
        <v>14574.64</v>
      </c>
      <c r="G1658" s="7" t="s">
        <v>11</v>
      </c>
      <c r="H1658" s="7" t="s">
        <v>16</v>
      </c>
      <c r="I1658" s="7" t="s">
        <v>200</v>
      </c>
    </row>
    <row r="1659" spans="1:9" x14ac:dyDescent="0.25">
      <c r="A1659" s="7" t="s">
        <v>1690</v>
      </c>
      <c r="B1659" s="7">
        <v>1963</v>
      </c>
      <c r="C1659" s="7" t="s">
        <v>37</v>
      </c>
      <c r="D1659" s="7">
        <v>14</v>
      </c>
      <c r="E1659" s="7">
        <v>3</v>
      </c>
      <c r="F1659" s="7">
        <v>14590.63</v>
      </c>
      <c r="G1659" s="7" t="s">
        <v>11</v>
      </c>
      <c r="H1659" s="7" t="s">
        <v>16</v>
      </c>
      <c r="I1659" s="7" t="s">
        <v>247</v>
      </c>
    </row>
    <row r="1660" spans="1:9" x14ac:dyDescent="0.25">
      <c r="A1660" s="7" t="s">
        <v>1691</v>
      </c>
      <c r="B1660" s="7">
        <v>1967</v>
      </c>
      <c r="C1660" s="7" t="s">
        <v>10</v>
      </c>
      <c r="D1660" s="7">
        <v>18</v>
      </c>
      <c r="E1660" s="7">
        <v>0</v>
      </c>
      <c r="F1660" s="7">
        <v>14600.62</v>
      </c>
      <c r="G1660" s="7" t="s">
        <v>11</v>
      </c>
      <c r="H1660" s="7" t="s">
        <v>12</v>
      </c>
      <c r="I1660" s="7" t="s">
        <v>632</v>
      </c>
    </row>
    <row r="1661" spans="1:9" x14ac:dyDescent="0.25">
      <c r="A1661" s="7" t="s">
        <v>1692</v>
      </c>
      <c r="B1661" s="7">
        <v>1965</v>
      </c>
      <c r="C1661" s="7" t="s">
        <v>15</v>
      </c>
      <c r="D1661" s="7">
        <v>8</v>
      </c>
      <c r="E1661" s="7">
        <v>0</v>
      </c>
      <c r="F1661" s="7">
        <v>14612.33</v>
      </c>
      <c r="G1661" s="7" t="s">
        <v>11</v>
      </c>
      <c r="H1661" s="7" t="s">
        <v>12</v>
      </c>
      <c r="I1661" s="7" t="s">
        <v>300</v>
      </c>
    </row>
    <row r="1662" spans="1:9" x14ac:dyDescent="0.25">
      <c r="A1662" s="7" t="s">
        <v>1693</v>
      </c>
      <c r="B1662" s="7">
        <v>1991</v>
      </c>
      <c r="C1662" s="7" t="s">
        <v>35</v>
      </c>
      <c r="D1662" s="7">
        <v>21</v>
      </c>
      <c r="E1662" s="7">
        <v>3</v>
      </c>
      <c r="F1662" s="7">
        <v>14630.52</v>
      </c>
      <c r="G1662" s="7" t="s">
        <v>11</v>
      </c>
      <c r="H1662" s="7" t="s">
        <v>12</v>
      </c>
      <c r="I1662" s="7" t="s">
        <v>42</v>
      </c>
    </row>
    <row r="1663" spans="1:9" x14ac:dyDescent="0.25">
      <c r="A1663" s="7" t="s">
        <v>1694</v>
      </c>
      <c r="B1663" s="7">
        <v>1967</v>
      </c>
      <c r="C1663" s="7" t="s">
        <v>20</v>
      </c>
      <c r="D1663" s="7">
        <v>1</v>
      </c>
      <c r="E1663" s="7">
        <v>0</v>
      </c>
      <c r="F1663" s="7">
        <v>14640.35</v>
      </c>
      <c r="G1663" s="7" t="s">
        <v>11</v>
      </c>
      <c r="H1663" s="7" t="s">
        <v>12</v>
      </c>
      <c r="I1663" s="7" t="s">
        <v>535</v>
      </c>
    </row>
    <row r="1664" spans="1:9" x14ac:dyDescent="0.25">
      <c r="A1664" s="7" t="s">
        <v>1695</v>
      </c>
      <c r="B1664" s="7">
        <v>1981</v>
      </c>
      <c r="C1664" s="7" t="s">
        <v>15</v>
      </c>
      <c r="D1664" s="7">
        <v>13</v>
      </c>
      <c r="E1664" s="7">
        <v>1</v>
      </c>
      <c r="F1664" s="7">
        <v>14657.2</v>
      </c>
      <c r="G1664" s="7" t="s">
        <v>11</v>
      </c>
      <c r="H1664" s="7" t="s">
        <v>16</v>
      </c>
      <c r="I1664" s="7" t="s">
        <v>23</v>
      </c>
    </row>
    <row r="1665" spans="1:9" x14ac:dyDescent="0.25">
      <c r="A1665" s="7" t="s">
        <v>1696</v>
      </c>
      <c r="B1665" s="7">
        <v>1969</v>
      </c>
      <c r="C1665" s="7" t="s">
        <v>37</v>
      </c>
      <c r="D1665" s="7">
        <v>20</v>
      </c>
      <c r="E1665" s="7">
        <v>0</v>
      </c>
      <c r="F1665" s="7">
        <v>14665.75</v>
      </c>
      <c r="G1665" s="7" t="s">
        <v>11</v>
      </c>
      <c r="H1665" s="7" t="s">
        <v>16</v>
      </c>
      <c r="I1665" s="7" t="s">
        <v>23</v>
      </c>
    </row>
    <row r="1666" spans="1:9" x14ac:dyDescent="0.25">
      <c r="A1666" s="7" t="s">
        <v>1697</v>
      </c>
      <c r="B1666" s="7">
        <v>1958</v>
      </c>
      <c r="C1666" s="7" t="s">
        <v>10</v>
      </c>
      <c r="D1666" s="7">
        <v>23</v>
      </c>
      <c r="E1666" s="7">
        <v>0</v>
      </c>
      <c r="F1666" s="7">
        <v>14692.67</v>
      </c>
      <c r="G1666" s="7" t="s">
        <v>11</v>
      </c>
      <c r="H1666" s="7" t="s">
        <v>16</v>
      </c>
      <c r="I1666" s="7" t="s">
        <v>23</v>
      </c>
    </row>
    <row r="1667" spans="1:9" x14ac:dyDescent="0.25">
      <c r="A1667" s="7" t="s">
        <v>1698</v>
      </c>
      <c r="B1667" s="7">
        <v>1982</v>
      </c>
      <c r="C1667" s="7" t="s">
        <v>20</v>
      </c>
      <c r="D1667" s="7">
        <v>4</v>
      </c>
      <c r="E1667" s="7">
        <v>3</v>
      </c>
      <c r="F1667" s="7">
        <v>14696.77</v>
      </c>
      <c r="G1667" s="7" t="s">
        <v>11</v>
      </c>
      <c r="H1667" s="7" t="s">
        <v>11</v>
      </c>
      <c r="I1667" s="7" t="s">
        <v>42</v>
      </c>
    </row>
    <row r="1668" spans="1:9" x14ac:dyDescent="0.25">
      <c r="A1668" s="7" t="s">
        <v>1699</v>
      </c>
      <c r="B1668" s="7">
        <v>2002</v>
      </c>
      <c r="C1668" s="7" t="s">
        <v>20</v>
      </c>
      <c r="D1668" s="7">
        <v>24</v>
      </c>
      <c r="E1668" s="7">
        <v>0</v>
      </c>
      <c r="F1668" s="7">
        <v>14711.74</v>
      </c>
      <c r="G1668" s="7" t="s">
        <v>11</v>
      </c>
      <c r="H1668" s="7" t="s">
        <v>11</v>
      </c>
      <c r="I1668" s="7" t="s">
        <v>23</v>
      </c>
    </row>
    <row r="1669" spans="1:9" x14ac:dyDescent="0.25">
      <c r="A1669" s="7" t="s">
        <v>1700</v>
      </c>
      <c r="B1669" s="7">
        <v>1962</v>
      </c>
      <c r="C1669" s="7" t="s">
        <v>10</v>
      </c>
      <c r="D1669" s="7">
        <v>29</v>
      </c>
      <c r="E1669" s="7">
        <v>0</v>
      </c>
      <c r="F1669" s="7">
        <v>14738.43</v>
      </c>
      <c r="G1669" s="7" t="s">
        <v>11</v>
      </c>
      <c r="H1669" s="7" t="s">
        <v>12</v>
      </c>
      <c r="I1669" s="7" t="s">
        <v>300</v>
      </c>
    </row>
    <row r="1670" spans="1:9" x14ac:dyDescent="0.25">
      <c r="A1670" s="7" t="s">
        <v>1701</v>
      </c>
      <c r="B1670" s="7">
        <v>1965</v>
      </c>
      <c r="C1670" s="7" t="s">
        <v>10</v>
      </c>
      <c r="D1670" s="7">
        <v>27</v>
      </c>
      <c r="E1670" s="7">
        <v>0</v>
      </c>
      <c r="F1670" s="7">
        <v>14750.42</v>
      </c>
      <c r="G1670" s="7" t="s">
        <v>11</v>
      </c>
      <c r="H1670" s="7" t="s">
        <v>11</v>
      </c>
      <c r="I1670" s="7" t="s">
        <v>535</v>
      </c>
    </row>
    <row r="1671" spans="1:9" x14ac:dyDescent="0.25">
      <c r="A1671" s="7" t="s">
        <v>1702</v>
      </c>
      <c r="B1671" s="7">
        <v>1975</v>
      </c>
      <c r="C1671" s="7" t="s">
        <v>30</v>
      </c>
      <c r="D1671" s="7">
        <v>10</v>
      </c>
      <c r="E1671" s="7">
        <v>1</v>
      </c>
      <c r="F1671" s="7">
        <v>14819</v>
      </c>
      <c r="G1671" s="7" t="s">
        <v>11</v>
      </c>
      <c r="H1671" s="7" t="s">
        <v>12</v>
      </c>
      <c r="I1671" s="7" t="s">
        <v>249</v>
      </c>
    </row>
    <row r="1672" spans="1:9" x14ac:dyDescent="0.25">
      <c r="A1672" s="7" t="s">
        <v>1703</v>
      </c>
      <c r="B1672" s="7">
        <v>1979</v>
      </c>
      <c r="C1672" s="7" t="s">
        <v>37</v>
      </c>
      <c r="D1672" s="7">
        <v>18</v>
      </c>
      <c r="E1672" s="7">
        <v>2</v>
      </c>
      <c r="F1672" s="7">
        <v>14839.34</v>
      </c>
      <c r="G1672" s="7" t="s">
        <v>11</v>
      </c>
      <c r="H1672" s="7" t="s">
        <v>12</v>
      </c>
      <c r="I1672" s="7" t="s">
        <v>535</v>
      </c>
    </row>
    <row r="1673" spans="1:9" x14ac:dyDescent="0.25">
      <c r="A1673" s="7" t="s">
        <v>1704</v>
      </c>
      <c r="B1673" s="7">
        <v>1981</v>
      </c>
      <c r="C1673" s="7" t="s">
        <v>18</v>
      </c>
      <c r="D1673" s="7">
        <v>5</v>
      </c>
      <c r="E1673" s="7">
        <v>1</v>
      </c>
      <c r="F1673" s="7">
        <v>14843.96</v>
      </c>
      <c r="G1673" s="7" t="s">
        <v>11</v>
      </c>
      <c r="H1673" s="7" t="s">
        <v>12</v>
      </c>
      <c r="I1673" s="7" t="s">
        <v>535</v>
      </c>
    </row>
    <row r="1674" spans="1:9" x14ac:dyDescent="0.25">
      <c r="A1674" s="7" t="s">
        <v>1705</v>
      </c>
      <c r="B1674" s="7">
        <v>1970</v>
      </c>
      <c r="C1674" s="7" t="s">
        <v>15</v>
      </c>
      <c r="D1674" s="7">
        <v>11</v>
      </c>
      <c r="E1674" s="7">
        <v>0</v>
      </c>
      <c r="F1674" s="7">
        <v>14847.63</v>
      </c>
      <c r="G1674" s="7" t="s">
        <v>11</v>
      </c>
      <c r="H1674" s="7" t="s">
        <v>11</v>
      </c>
      <c r="I1674" s="7" t="s">
        <v>249</v>
      </c>
    </row>
    <row r="1675" spans="1:9" x14ac:dyDescent="0.25">
      <c r="A1675" s="7" t="s">
        <v>1706</v>
      </c>
      <c r="B1675" s="7">
        <v>1958</v>
      </c>
      <c r="C1675" s="7" t="s">
        <v>37</v>
      </c>
      <c r="D1675" s="7">
        <v>17</v>
      </c>
      <c r="E1675" s="7">
        <v>0</v>
      </c>
      <c r="F1675" s="7">
        <v>14901.52</v>
      </c>
      <c r="G1675" s="7" t="s">
        <v>11</v>
      </c>
      <c r="H1675" s="7" t="s">
        <v>11</v>
      </c>
      <c r="I1675" s="7" t="s">
        <v>247</v>
      </c>
    </row>
    <row r="1676" spans="1:9" x14ac:dyDescent="0.25">
      <c r="A1676" s="7" t="s">
        <v>1707</v>
      </c>
      <c r="B1676" s="7">
        <v>1981</v>
      </c>
      <c r="C1676" s="7" t="s">
        <v>10</v>
      </c>
      <c r="D1676" s="7">
        <v>4</v>
      </c>
      <c r="E1676" s="7">
        <v>1</v>
      </c>
      <c r="F1676" s="7">
        <v>14908.27</v>
      </c>
      <c r="G1676" s="7" t="s">
        <v>11</v>
      </c>
      <c r="H1676" s="7" t="s">
        <v>16</v>
      </c>
      <c r="I1676" s="7" t="s">
        <v>42</v>
      </c>
    </row>
    <row r="1677" spans="1:9" x14ac:dyDescent="0.25">
      <c r="A1677" s="7" t="s">
        <v>1708</v>
      </c>
      <c r="B1677" s="7">
        <v>1968</v>
      </c>
      <c r="C1677" s="7" t="s">
        <v>15</v>
      </c>
      <c r="D1677" s="7">
        <v>8</v>
      </c>
      <c r="E1677" s="7">
        <v>0</v>
      </c>
      <c r="F1677" s="7">
        <v>14926.97</v>
      </c>
      <c r="G1677" s="7" t="s">
        <v>11</v>
      </c>
      <c r="H1677" s="7" t="s">
        <v>11</v>
      </c>
      <c r="I1677" s="7" t="s">
        <v>23</v>
      </c>
    </row>
    <row r="1678" spans="1:9" x14ac:dyDescent="0.25">
      <c r="A1678" s="7" t="s">
        <v>1709</v>
      </c>
      <c r="B1678" s="7">
        <v>1962</v>
      </c>
      <c r="C1678" s="7" t="s">
        <v>15</v>
      </c>
      <c r="D1678" s="7">
        <v>29</v>
      </c>
      <c r="E1678" s="7">
        <v>0</v>
      </c>
      <c r="F1678" s="7">
        <v>14945.34</v>
      </c>
      <c r="G1678" s="7" t="s">
        <v>11</v>
      </c>
      <c r="H1678" s="7" t="s">
        <v>16</v>
      </c>
      <c r="I1678" s="7" t="s">
        <v>300</v>
      </c>
    </row>
    <row r="1679" spans="1:9" x14ac:dyDescent="0.25">
      <c r="A1679" s="7" t="s">
        <v>1710</v>
      </c>
      <c r="B1679" s="7">
        <v>1958</v>
      </c>
      <c r="C1679" s="7" t="s">
        <v>10</v>
      </c>
      <c r="D1679" s="7">
        <v>29</v>
      </c>
      <c r="E1679" s="7">
        <v>2</v>
      </c>
      <c r="F1679" s="7">
        <v>14988.43</v>
      </c>
      <c r="G1679" s="7" t="s">
        <v>11</v>
      </c>
      <c r="H1679" s="7" t="s">
        <v>12</v>
      </c>
      <c r="I1679" s="7" t="s">
        <v>42</v>
      </c>
    </row>
    <row r="1680" spans="1:9" x14ac:dyDescent="0.25">
      <c r="A1680" s="7" t="s">
        <v>1711</v>
      </c>
      <c r="B1680" s="7">
        <v>1995</v>
      </c>
      <c r="C1680" s="7" t="s">
        <v>35</v>
      </c>
      <c r="D1680" s="7">
        <v>2</v>
      </c>
      <c r="E1680" s="7">
        <v>2</v>
      </c>
      <c r="F1680" s="7">
        <v>15006.58</v>
      </c>
      <c r="G1680" s="7" t="s">
        <v>11</v>
      </c>
      <c r="H1680" s="7" t="s">
        <v>11</v>
      </c>
      <c r="I1680" s="7" t="s">
        <v>247</v>
      </c>
    </row>
    <row r="1681" spans="1:9" x14ac:dyDescent="0.25">
      <c r="A1681" s="7" t="s">
        <v>1712</v>
      </c>
      <c r="B1681" s="7">
        <v>1960</v>
      </c>
      <c r="C1681" s="7" t="s">
        <v>35</v>
      </c>
      <c r="D1681" s="7">
        <v>8</v>
      </c>
      <c r="E1681" s="7">
        <v>2</v>
      </c>
      <c r="F1681" s="7">
        <v>15019.76</v>
      </c>
      <c r="G1681" s="7" t="s">
        <v>11</v>
      </c>
      <c r="H1681" s="7" t="s">
        <v>11</v>
      </c>
      <c r="I1681" s="7" t="s">
        <v>23</v>
      </c>
    </row>
    <row r="1682" spans="1:9" x14ac:dyDescent="0.25">
      <c r="A1682" s="7" t="s">
        <v>1713</v>
      </c>
      <c r="B1682" s="7">
        <v>1979</v>
      </c>
      <c r="C1682" s="7" t="s">
        <v>15</v>
      </c>
      <c r="D1682" s="7">
        <v>25</v>
      </c>
      <c r="E1682" s="7">
        <v>2</v>
      </c>
      <c r="F1682" s="7">
        <v>15025.76</v>
      </c>
      <c r="G1682" s="7" t="s">
        <v>11</v>
      </c>
      <c r="H1682" s="7" t="s">
        <v>16</v>
      </c>
      <c r="I1682" s="7" t="s">
        <v>42</v>
      </c>
    </row>
    <row r="1683" spans="1:9" x14ac:dyDescent="0.25">
      <c r="A1683" s="7" t="s">
        <v>1714</v>
      </c>
      <c r="B1683" s="7">
        <v>1970</v>
      </c>
      <c r="C1683" s="7" t="s">
        <v>20</v>
      </c>
      <c r="D1683" s="7">
        <v>11</v>
      </c>
      <c r="E1683" s="7">
        <v>0</v>
      </c>
      <c r="F1683" s="7">
        <v>15026.3</v>
      </c>
      <c r="G1683" s="7" t="s">
        <v>11</v>
      </c>
      <c r="H1683" s="7" t="s">
        <v>12</v>
      </c>
      <c r="I1683" s="7" t="s">
        <v>42</v>
      </c>
    </row>
    <row r="1684" spans="1:9" x14ac:dyDescent="0.25">
      <c r="A1684" s="7" t="s">
        <v>1715</v>
      </c>
      <c r="B1684" s="7">
        <v>1971</v>
      </c>
      <c r="C1684" s="7" t="s">
        <v>35</v>
      </c>
      <c r="D1684" s="7">
        <v>15</v>
      </c>
      <c r="E1684" s="7">
        <v>0</v>
      </c>
      <c r="F1684" s="7">
        <v>15038.51</v>
      </c>
      <c r="G1684" s="7" t="s">
        <v>11</v>
      </c>
      <c r="H1684" s="7" t="s">
        <v>12</v>
      </c>
      <c r="I1684" s="7" t="s">
        <v>249</v>
      </c>
    </row>
    <row r="1685" spans="1:9" x14ac:dyDescent="0.25">
      <c r="A1685" s="7" t="s">
        <v>1716</v>
      </c>
      <c r="B1685" s="7">
        <v>1968</v>
      </c>
      <c r="C1685" s="7" t="s">
        <v>18</v>
      </c>
      <c r="D1685" s="7">
        <v>12</v>
      </c>
      <c r="E1685" s="7">
        <v>0</v>
      </c>
      <c r="F1685" s="7">
        <v>15052.68</v>
      </c>
      <c r="G1685" s="7" t="s">
        <v>11</v>
      </c>
      <c r="H1685" s="7" t="s">
        <v>11</v>
      </c>
      <c r="I1685" s="7" t="s">
        <v>632</v>
      </c>
    </row>
    <row r="1686" spans="1:9" x14ac:dyDescent="0.25">
      <c r="A1686" s="7" t="s">
        <v>1717</v>
      </c>
      <c r="B1686" s="7">
        <v>1975</v>
      </c>
      <c r="C1686" s="7" t="s">
        <v>37</v>
      </c>
      <c r="D1686" s="7">
        <v>26</v>
      </c>
      <c r="E1686" s="7">
        <v>1</v>
      </c>
      <c r="F1686" s="7">
        <v>15090.35</v>
      </c>
      <c r="G1686" s="7" t="s">
        <v>11</v>
      </c>
      <c r="H1686" s="7" t="s">
        <v>16</v>
      </c>
      <c r="I1686" s="7" t="s">
        <v>249</v>
      </c>
    </row>
    <row r="1687" spans="1:9" x14ac:dyDescent="0.25">
      <c r="A1687" s="7" t="s">
        <v>1718</v>
      </c>
      <c r="B1687" s="7">
        <v>1972</v>
      </c>
      <c r="C1687" s="7" t="s">
        <v>15</v>
      </c>
      <c r="D1687" s="7">
        <v>7</v>
      </c>
      <c r="E1687" s="7">
        <v>0</v>
      </c>
      <c r="F1687" s="7">
        <v>15103.69</v>
      </c>
      <c r="G1687" s="7" t="s">
        <v>11</v>
      </c>
      <c r="H1687" s="7" t="s">
        <v>16</v>
      </c>
      <c r="I1687" s="7" t="s">
        <v>23</v>
      </c>
    </row>
    <row r="1688" spans="1:9" x14ac:dyDescent="0.25">
      <c r="A1688" s="7" t="s">
        <v>1719</v>
      </c>
      <c r="B1688" s="7">
        <v>1978</v>
      </c>
      <c r="C1688" s="7" t="s">
        <v>20</v>
      </c>
      <c r="D1688" s="7">
        <v>5</v>
      </c>
      <c r="E1688" s="7">
        <v>2</v>
      </c>
      <c r="F1688" s="7">
        <v>15123.19</v>
      </c>
      <c r="G1688" s="7" t="s">
        <v>11</v>
      </c>
      <c r="H1688" s="7" t="s">
        <v>16</v>
      </c>
      <c r="I1688" s="7" t="s">
        <v>42</v>
      </c>
    </row>
    <row r="1689" spans="1:9" x14ac:dyDescent="0.25">
      <c r="A1689" s="7" t="s">
        <v>1720</v>
      </c>
      <c r="B1689" s="7">
        <v>1971</v>
      </c>
      <c r="C1689" s="7" t="s">
        <v>15</v>
      </c>
      <c r="D1689" s="7">
        <v>25</v>
      </c>
      <c r="E1689" s="7">
        <v>0</v>
      </c>
      <c r="F1689" s="7">
        <v>15150.44</v>
      </c>
      <c r="G1689" s="7" t="s">
        <v>11</v>
      </c>
      <c r="H1689" s="7" t="s">
        <v>16</v>
      </c>
      <c r="I1689" s="7" t="s">
        <v>249</v>
      </c>
    </row>
    <row r="1690" spans="1:9" x14ac:dyDescent="0.25">
      <c r="A1690" s="7" t="s">
        <v>1721</v>
      </c>
      <c r="B1690" s="7">
        <v>1962</v>
      </c>
      <c r="C1690" s="7" t="s">
        <v>37</v>
      </c>
      <c r="D1690" s="7">
        <v>25</v>
      </c>
      <c r="E1690" s="7">
        <v>0</v>
      </c>
      <c r="F1690" s="7">
        <v>15161.25</v>
      </c>
      <c r="G1690" s="7" t="s">
        <v>11</v>
      </c>
      <c r="H1690" s="7" t="s">
        <v>11</v>
      </c>
      <c r="I1690" s="7" t="s">
        <v>23</v>
      </c>
    </row>
    <row r="1691" spans="1:9" x14ac:dyDescent="0.25">
      <c r="A1691" s="7" t="s">
        <v>1722</v>
      </c>
      <c r="B1691" s="7">
        <v>1959</v>
      </c>
      <c r="C1691" s="7" t="s">
        <v>18</v>
      </c>
      <c r="D1691" s="7">
        <v>4</v>
      </c>
      <c r="E1691" s="7">
        <v>3</v>
      </c>
      <c r="F1691" s="7">
        <v>15161.53</v>
      </c>
      <c r="G1691" s="7" t="s">
        <v>11</v>
      </c>
      <c r="H1691" s="7" t="s">
        <v>16</v>
      </c>
      <c r="I1691" s="7" t="s">
        <v>13</v>
      </c>
    </row>
    <row r="1692" spans="1:9" x14ac:dyDescent="0.25">
      <c r="A1692" s="7" t="s">
        <v>1723</v>
      </c>
      <c r="B1692" s="7">
        <v>1959</v>
      </c>
      <c r="C1692" s="7" t="s">
        <v>30</v>
      </c>
      <c r="D1692" s="7">
        <v>3</v>
      </c>
      <c r="E1692" s="7">
        <v>3</v>
      </c>
      <c r="F1692" s="7">
        <v>15170.07</v>
      </c>
      <c r="G1692" s="7" t="s">
        <v>11</v>
      </c>
      <c r="H1692" s="7" t="s">
        <v>12</v>
      </c>
      <c r="I1692" s="7" t="s">
        <v>42</v>
      </c>
    </row>
    <row r="1693" spans="1:9" x14ac:dyDescent="0.25">
      <c r="A1693" s="7" t="s">
        <v>1724</v>
      </c>
      <c r="B1693" s="7">
        <v>1962</v>
      </c>
      <c r="C1693" s="7" t="s">
        <v>18</v>
      </c>
      <c r="D1693" s="7">
        <v>17</v>
      </c>
      <c r="E1693" s="7">
        <v>0</v>
      </c>
      <c r="F1693" s="7">
        <v>15174.81</v>
      </c>
      <c r="G1693" s="7" t="s">
        <v>11</v>
      </c>
      <c r="H1693" s="7" t="s">
        <v>16</v>
      </c>
      <c r="I1693" s="7" t="s">
        <v>23</v>
      </c>
    </row>
    <row r="1694" spans="1:9" x14ac:dyDescent="0.25">
      <c r="A1694" s="7" t="s">
        <v>1725</v>
      </c>
      <c r="B1694" s="7">
        <v>1978</v>
      </c>
      <c r="C1694" s="7" t="s">
        <v>15</v>
      </c>
      <c r="D1694" s="7">
        <v>23</v>
      </c>
      <c r="E1694" s="7">
        <v>2</v>
      </c>
      <c r="F1694" s="7">
        <v>15207.92</v>
      </c>
      <c r="G1694" s="7" t="s">
        <v>11</v>
      </c>
      <c r="H1694" s="7" t="s">
        <v>16</v>
      </c>
      <c r="I1694" s="7" t="s">
        <v>23</v>
      </c>
    </row>
    <row r="1695" spans="1:9" x14ac:dyDescent="0.25">
      <c r="A1695" s="7" t="s">
        <v>1726</v>
      </c>
      <c r="B1695" s="7">
        <v>1960</v>
      </c>
      <c r="C1695" s="7" t="s">
        <v>10</v>
      </c>
      <c r="D1695" s="7">
        <v>25</v>
      </c>
      <c r="E1695" s="7">
        <v>2</v>
      </c>
      <c r="F1695" s="7">
        <v>15230.32</v>
      </c>
      <c r="G1695" s="7" t="s">
        <v>11</v>
      </c>
      <c r="H1695" s="7" t="s">
        <v>11</v>
      </c>
      <c r="I1695" s="7" t="s">
        <v>247</v>
      </c>
    </row>
    <row r="1696" spans="1:9" x14ac:dyDescent="0.25">
      <c r="A1696" s="7" t="s">
        <v>1727</v>
      </c>
      <c r="B1696" s="7">
        <v>1969</v>
      </c>
      <c r="C1696" s="7" t="s">
        <v>20</v>
      </c>
      <c r="D1696" s="7">
        <v>16</v>
      </c>
      <c r="E1696" s="7">
        <v>0</v>
      </c>
      <c r="F1696" s="7">
        <v>15260.52</v>
      </c>
      <c r="G1696" s="7" t="s">
        <v>11</v>
      </c>
      <c r="H1696" s="7" t="s">
        <v>11</v>
      </c>
      <c r="I1696" s="7" t="s">
        <v>249</v>
      </c>
    </row>
    <row r="1697" spans="1:9" x14ac:dyDescent="0.25">
      <c r="A1697" s="7" t="s">
        <v>1728</v>
      </c>
      <c r="B1697" s="7">
        <v>1963</v>
      </c>
      <c r="C1697" s="7" t="s">
        <v>30</v>
      </c>
      <c r="D1697" s="7">
        <v>13</v>
      </c>
      <c r="E1697" s="7">
        <v>0</v>
      </c>
      <c r="F1697" s="7">
        <v>15322.77</v>
      </c>
      <c r="G1697" s="7" t="s">
        <v>11</v>
      </c>
      <c r="H1697" s="7" t="s">
        <v>12</v>
      </c>
      <c r="I1697" s="7" t="s">
        <v>300</v>
      </c>
    </row>
    <row r="1698" spans="1:9" x14ac:dyDescent="0.25">
      <c r="A1698" s="7" t="s">
        <v>1729</v>
      </c>
      <c r="B1698" s="7">
        <v>2001</v>
      </c>
      <c r="C1698" s="7" t="s">
        <v>10</v>
      </c>
      <c r="D1698" s="7">
        <v>14</v>
      </c>
      <c r="E1698" s="7">
        <v>1</v>
      </c>
      <c r="F1698" s="7">
        <v>15359.1</v>
      </c>
      <c r="G1698" s="7" t="s">
        <v>11</v>
      </c>
      <c r="H1698" s="7" t="s">
        <v>12</v>
      </c>
      <c r="I1698" s="7" t="s">
        <v>247</v>
      </c>
    </row>
    <row r="1699" spans="1:9" x14ac:dyDescent="0.25">
      <c r="A1699" s="7" t="s">
        <v>1730</v>
      </c>
      <c r="B1699" s="7">
        <v>1988</v>
      </c>
      <c r="C1699" s="7" t="s">
        <v>30</v>
      </c>
      <c r="D1699" s="7">
        <v>17</v>
      </c>
      <c r="E1699" s="7">
        <v>3</v>
      </c>
      <c r="F1699" s="7">
        <v>15361.5</v>
      </c>
      <c r="G1699" s="7" t="s">
        <v>11</v>
      </c>
      <c r="H1699" s="7" t="s">
        <v>12</v>
      </c>
      <c r="I1699" s="7" t="s">
        <v>249</v>
      </c>
    </row>
    <row r="1700" spans="1:9" x14ac:dyDescent="0.25">
      <c r="A1700" s="7" t="s">
        <v>1731</v>
      </c>
      <c r="B1700" s="7">
        <v>1968</v>
      </c>
      <c r="C1700" s="7" t="s">
        <v>10</v>
      </c>
      <c r="D1700" s="7">
        <v>18</v>
      </c>
      <c r="E1700" s="7">
        <v>0</v>
      </c>
      <c r="F1700" s="7">
        <v>15363.77</v>
      </c>
      <c r="G1700" s="7" t="s">
        <v>11</v>
      </c>
      <c r="H1700" s="7" t="s">
        <v>16</v>
      </c>
      <c r="I1700" s="7" t="s">
        <v>535</v>
      </c>
    </row>
    <row r="1701" spans="1:9" x14ac:dyDescent="0.25">
      <c r="A1701" s="7" t="s">
        <v>1732</v>
      </c>
      <c r="B1701" s="7">
        <v>1962</v>
      </c>
      <c r="C1701" s="7" t="s">
        <v>20</v>
      </c>
      <c r="D1701" s="7">
        <v>6</v>
      </c>
      <c r="E1701" s="7">
        <v>0</v>
      </c>
      <c r="F1701" s="7">
        <v>15368.22</v>
      </c>
      <c r="G1701" s="7" t="s">
        <v>11</v>
      </c>
      <c r="H1701" s="7" t="s">
        <v>11</v>
      </c>
      <c r="I1701" s="7" t="s">
        <v>42</v>
      </c>
    </row>
    <row r="1702" spans="1:9" x14ac:dyDescent="0.25">
      <c r="A1702" s="7" t="s">
        <v>1733</v>
      </c>
      <c r="B1702" s="7">
        <v>1964</v>
      </c>
      <c r="C1702" s="7" t="s">
        <v>20</v>
      </c>
      <c r="D1702" s="7">
        <v>4</v>
      </c>
      <c r="E1702" s="7">
        <v>0</v>
      </c>
      <c r="F1702" s="7">
        <v>15377.77</v>
      </c>
      <c r="G1702" s="7" t="s">
        <v>11</v>
      </c>
      <c r="H1702" s="7" t="s">
        <v>11</v>
      </c>
      <c r="I1702" s="7" t="s">
        <v>23</v>
      </c>
    </row>
    <row r="1703" spans="1:9" x14ac:dyDescent="0.25">
      <c r="A1703" s="7" t="s">
        <v>1734</v>
      </c>
      <c r="B1703" s="7">
        <v>1990</v>
      </c>
      <c r="C1703" s="7" t="s">
        <v>37</v>
      </c>
      <c r="D1703" s="7">
        <v>25</v>
      </c>
      <c r="E1703" s="7">
        <v>3</v>
      </c>
      <c r="F1703" s="7">
        <v>15440.2</v>
      </c>
      <c r="G1703" s="7" t="s">
        <v>11</v>
      </c>
      <c r="H1703" s="7" t="s">
        <v>16</v>
      </c>
      <c r="I1703" s="7" t="s">
        <v>23</v>
      </c>
    </row>
    <row r="1704" spans="1:9" x14ac:dyDescent="0.25">
      <c r="A1704" s="7" t="s">
        <v>1735</v>
      </c>
      <c r="B1704" s="7">
        <v>1976</v>
      </c>
      <c r="C1704" s="7" t="s">
        <v>10</v>
      </c>
      <c r="D1704" s="7">
        <v>20</v>
      </c>
      <c r="E1704" s="7">
        <v>2</v>
      </c>
      <c r="F1704" s="7">
        <v>15450.48</v>
      </c>
      <c r="G1704" s="7" t="s">
        <v>11</v>
      </c>
      <c r="H1704" s="7" t="s">
        <v>16</v>
      </c>
      <c r="I1704" s="7" t="s">
        <v>535</v>
      </c>
    </row>
    <row r="1705" spans="1:9" x14ac:dyDescent="0.25">
      <c r="A1705" s="7" t="s">
        <v>1736</v>
      </c>
      <c r="B1705" s="7">
        <v>2004</v>
      </c>
      <c r="C1705" s="7" t="s">
        <v>10</v>
      </c>
      <c r="D1705" s="7">
        <v>17</v>
      </c>
      <c r="E1705" s="7">
        <v>0</v>
      </c>
      <c r="F1705" s="7">
        <v>15518.18</v>
      </c>
      <c r="G1705" s="7" t="s">
        <v>11</v>
      </c>
      <c r="H1705" s="7" t="s">
        <v>12</v>
      </c>
      <c r="I1705" s="7" t="s">
        <v>164</v>
      </c>
    </row>
    <row r="1706" spans="1:9" x14ac:dyDescent="0.25">
      <c r="A1706" s="7" t="s">
        <v>1737</v>
      </c>
      <c r="B1706" s="7">
        <v>1974</v>
      </c>
      <c r="C1706" s="7" t="s">
        <v>18</v>
      </c>
      <c r="D1706" s="7">
        <v>28</v>
      </c>
      <c r="E1706" s="7">
        <v>0</v>
      </c>
      <c r="F1706" s="7">
        <v>15532.16</v>
      </c>
      <c r="G1706" s="7" t="s">
        <v>11</v>
      </c>
      <c r="H1706" s="7" t="s">
        <v>11</v>
      </c>
      <c r="I1706" s="7" t="s">
        <v>535</v>
      </c>
    </row>
    <row r="1707" spans="1:9" x14ac:dyDescent="0.25">
      <c r="A1707" s="7" t="s">
        <v>1738</v>
      </c>
      <c r="B1707" s="7">
        <v>1959</v>
      </c>
      <c r="C1707" s="7" t="s">
        <v>37</v>
      </c>
      <c r="D1707" s="7">
        <v>2</v>
      </c>
      <c r="E1707" s="7">
        <v>3</v>
      </c>
      <c r="F1707" s="7">
        <v>15555.19</v>
      </c>
      <c r="G1707" s="7" t="s">
        <v>11</v>
      </c>
      <c r="H1707" s="7" t="s">
        <v>12</v>
      </c>
      <c r="I1707" s="7" t="s">
        <v>23</v>
      </c>
    </row>
    <row r="1708" spans="1:9" x14ac:dyDescent="0.25">
      <c r="A1708" s="7" t="s">
        <v>1739</v>
      </c>
      <c r="B1708" s="7">
        <v>1974</v>
      </c>
      <c r="C1708" s="7" t="s">
        <v>10</v>
      </c>
      <c r="D1708" s="7">
        <v>30</v>
      </c>
      <c r="E1708" s="7">
        <v>0</v>
      </c>
      <c r="F1708" s="7">
        <v>15556.67</v>
      </c>
      <c r="G1708" s="7" t="s">
        <v>11</v>
      </c>
      <c r="H1708" s="7" t="s">
        <v>11</v>
      </c>
      <c r="I1708" s="7" t="s">
        <v>23</v>
      </c>
    </row>
    <row r="1709" spans="1:9" x14ac:dyDescent="0.25">
      <c r="A1709" s="7" t="s">
        <v>1740</v>
      </c>
      <c r="B1709" s="7">
        <v>1965</v>
      </c>
      <c r="C1709" s="7" t="s">
        <v>37</v>
      </c>
      <c r="D1709" s="7">
        <v>28</v>
      </c>
      <c r="E1709" s="7">
        <v>0</v>
      </c>
      <c r="F1709" s="7">
        <v>15608.58</v>
      </c>
      <c r="G1709" s="7" t="s">
        <v>11</v>
      </c>
      <c r="H1709" s="7" t="s">
        <v>11</v>
      </c>
      <c r="I1709" s="7" t="s">
        <v>535</v>
      </c>
    </row>
    <row r="1710" spans="1:9" x14ac:dyDescent="0.25">
      <c r="A1710" s="7" t="s">
        <v>1741</v>
      </c>
      <c r="B1710" s="7">
        <v>1960</v>
      </c>
      <c r="C1710" s="7" t="s">
        <v>18</v>
      </c>
      <c r="D1710" s="7">
        <v>6</v>
      </c>
      <c r="E1710" s="7">
        <v>3</v>
      </c>
      <c r="F1710" s="7">
        <v>15612.19</v>
      </c>
      <c r="G1710" s="7" t="s">
        <v>11</v>
      </c>
      <c r="H1710" s="7" t="s">
        <v>11</v>
      </c>
      <c r="I1710" s="7" t="s">
        <v>23</v>
      </c>
    </row>
    <row r="1711" spans="1:9" x14ac:dyDescent="0.25">
      <c r="A1711" s="7" t="s">
        <v>1742</v>
      </c>
      <c r="B1711" s="7">
        <v>1988</v>
      </c>
      <c r="C1711" s="7" t="s">
        <v>30</v>
      </c>
      <c r="D1711" s="7">
        <v>22</v>
      </c>
      <c r="E1711" s="7">
        <v>3</v>
      </c>
      <c r="F1711" s="7">
        <v>15646.28</v>
      </c>
      <c r="G1711" s="7" t="s">
        <v>11</v>
      </c>
      <c r="H1711" s="7" t="s">
        <v>11</v>
      </c>
      <c r="I1711" s="7" t="s">
        <v>42</v>
      </c>
    </row>
    <row r="1712" spans="1:9" x14ac:dyDescent="0.25">
      <c r="A1712" s="7" t="s">
        <v>1743</v>
      </c>
      <c r="B1712" s="7">
        <v>1973</v>
      </c>
      <c r="C1712" s="7" t="s">
        <v>18</v>
      </c>
      <c r="D1712" s="7">
        <v>26</v>
      </c>
      <c r="E1712" s="7">
        <v>0</v>
      </c>
      <c r="F1712" s="7">
        <v>15670.3</v>
      </c>
      <c r="G1712" s="7" t="s">
        <v>11</v>
      </c>
      <c r="H1712" s="7" t="s">
        <v>11</v>
      </c>
      <c r="I1712" s="7" t="s">
        <v>535</v>
      </c>
    </row>
    <row r="1713" spans="1:9" x14ac:dyDescent="0.25">
      <c r="A1713" s="7" t="s">
        <v>1744</v>
      </c>
      <c r="B1713" s="7">
        <v>1976</v>
      </c>
      <c r="C1713" s="7" t="s">
        <v>20</v>
      </c>
      <c r="D1713" s="7">
        <v>20</v>
      </c>
      <c r="E1713" s="7">
        <v>2</v>
      </c>
      <c r="F1713" s="7">
        <v>15698.86</v>
      </c>
      <c r="G1713" s="7" t="s">
        <v>11</v>
      </c>
      <c r="H1713" s="7" t="s">
        <v>11</v>
      </c>
      <c r="I1713" s="7" t="s">
        <v>23</v>
      </c>
    </row>
    <row r="1714" spans="1:9" x14ac:dyDescent="0.25">
      <c r="A1714" s="7" t="s">
        <v>1745</v>
      </c>
      <c r="B1714" s="7">
        <v>1974</v>
      </c>
      <c r="C1714" s="7" t="s">
        <v>35</v>
      </c>
      <c r="D1714" s="7">
        <v>29</v>
      </c>
      <c r="E1714" s="7">
        <v>0</v>
      </c>
      <c r="F1714" s="7">
        <v>15746.62</v>
      </c>
      <c r="G1714" s="7" t="s">
        <v>11</v>
      </c>
      <c r="H1714" s="7" t="s">
        <v>16</v>
      </c>
      <c r="I1714" s="7" t="s">
        <v>23</v>
      </c>
    </row>
    <row r="1715" spans="1:9" x14ac:dyDescent="0.25">
      <c r="A1715" s="7" t="s">
        <v>1746</v>
      </c>
      <c r="B1715" s="7">
        <v>1997</v>
      </c>
      <c r="C1715" s="7" t="s">
        <v>37</v>
      </c>
      <c r="D1715" s="7">
        <v>9</v>
      </c>
      <c r="E1715" s="7">
        <v>0</v>
      </c>
      <c r="F1715" s="7">
        <v>15817.99</v>
      </c>
      <c r="G1715" s="7" t="s">
        <v>11</v>
      </c>
      <c r="H1715" s="7" t="s">
        <v>11</v>
      </c>
      <c r="I1715" s="7" t="s">
        <v>23</v>
      </c>
    </row>
    <row r="1716" spans="1:9" x14ac:dyDescent="0.25">
      <c r="A1716" s="7" t="s">
        <v>1747</v>
      </c>
      <c r="B1716" s="7">
        <v>1984</v>
      </c>
      <c r="C1716" s="7" t="s">
        <v>18</v>
      </c>
      <c r="D1716" s="7">
        <v>26</v>
      </c>
      <c r="E1716" s="7">
        <v>0</v>
      </c>
      <c r="F1716" s="7">
        <v>15820.7</v>
      </c>
      <c r="G1716" s="7" t="s">
        <v>11</v>
      </c>
      <c r="H1716" s="7" t="s">
        <v>12</v>
      </c>
      <c r="I1716" s="7" t="s">
        <v>42</v>
      </c>
    </row>
    <row r="1717" spans="1:9" x14ac:dyDescent="0.25">
      <c r="A1717" s="7" t="s">
        <v>1748</v>
      </c>
      <c r="B1717" s="7">
        <v>1982</v>
      </c>
      <c r="C1717" s="7" t="s">
        <v>15</v>
      </c>
      <c r="D1717" s="7">
        <v>11</v>
      </c>
      <c r="E1717" s="7">
        <v>4</v>
      </c>
      <c r="F1717" s="7">
        <v>15828.82</v>
      </c>
      <c r="G1717" s="7" t="s">
        <v>11</v>
      </c>
      <c r="H1717" s="7" t="s">
        <v>12</v>
      </c>
      <c r="I1717" s="7" t="s">
        <v>42</v>
      </c>
    </row>
    <row r="1718" spans="1:9" x14ac:dyDescent="0.25">
      <c r="A1718" s="7" t="s">
        <v>1749</v>
      </c>
      <c r="B1718" s="7">
        <v>1962</v>
      </c>
      <c r="C1718" s="7" t="s">
        <v>30</v>
      </c>
      <c r="D1718" s="7">
        <v>25</v>
      </c>
      <c r="E1718" s="7">
        <v>0</v>
      </c>
      <c r="F1718" s="7">
        <v>15840.81</v>
      </c>
      <c r="G1718" s="7" t="s">
        <v>11</v>
      </c>
      <c r="H1718" s="7" t="s">
        <v>16</v>
      </c>
      <c r="I1718" s="7" t="s">
        <v>632</v>
      </c>
    </row>
    <row r="1719" spans="1:9" x14ac:dyDescent="0.25">
      <c r="A1719" s="7" t="s">
        <v>1750</v>
      </c>
      <c r="B1719" s="7">
        <v>1980</v>
      </c>
      <c r="C1719" s="7" t="s">
        <v>37</v>
      </c>
      <c r="D1719" s="7">
        <v>12</v>
      </c>
      <c r="E1719" s="7">
        <v>2</v>
      </c>
      <c r="F1719" s="7">
        <v>15922.29</v>
      </c>
      <c r="G1719" s="7" t="s">
        <v>11</v>
      </c>
      <c r="H1719" s="7" t="s">
        <v>12</v>
      </c>
      <c r="I1719" s="7" t="s">
        <v>535</v>
      </c>
    </row>
    <row r="1720" spans="1:9" x14ac:dyDescent="0.25">
      <c r="A1720" s="7" t="s">
        <v>1751</v>
      </c>
      <c r="B1720" s="7">
        <v>1982</v>
      </c>
      <c r="C1720" s="7" t="s">
        <v>10</v>
      </c>
      <c r="D1720" s="7">
        <v>24</v>
      </c>
      <c r="E1720" s="7">
        <v>3</v>
      </c>
      <c r="F1720" s="7">
        <v>15965.29</v>
      </c>
      <c r="G1720" s="7" t="s">
        <v>11</v>
      </c>
      <c r="H1720" s="7" t="s">
        <v>16</v>
      </c>
      <c r="I1720" s="7" t="s">
        <v>23</v>
      </c>
    </row>
    <row r="1721" spans="1:9" x14ac:dyDescent="0.25">
      <c r="A1721" s="7" t="s">
        <v>1752</v>
      </c>
      <c r="B1721" s="7">
        <v>1980</v>
      </c>
      <c r="C1721" s="7" t="s">
        <v>20</v>
      </c>
      <c r="D1721" s="7">
        <v>19</v>
      </c>
      <c r="E1721" s="7">
        <v>2</v>
      </c>
      <c r="F1721" s="7">
        <v>15966.19</v>
      </c>
      <c r="G1721" s="7" t="s">
        <v>11</v>
      </c>
      <c r="H1721" s="7" t="s">
        <v>11</v>
      </c>
      <c r="I1721" s="7" t="s">
        <v>23</v>
      </c>
    </row>
    <row r="1722" spans="1:9" x14ac:dyDescent="0.25">
      <c r="A1722" s="7" t="s">
        <v>1753</v>
      </c>
      <c r="B1722" s="7">
        <v>1988</v>
      </c>
      <c r="C1722" s="7" t="s">
        <v>30</v>
      </c>
      <c r="D1722" s="7">
        <v>5</v>
      </c>
      <c r="E1722" s="7">
        <v>3</v>
      </c>
      <c r="F1722" s="7">
        <v>16059.06</v>
      </c>
      <c r="G1722" s="7" t="s">
        <v>11</v>
      </c>
      <c r="H1722" s="7" t="s">
        <v>12</v>
      </c>
      <c r="I1722" s="7" t="s">
        <v>23</v>
      </c>
    </row>
    <row r="1723" spans="1:9" x14ac:dyDescent="0.25">
      <c r="A1723" s="7" t="s">
        <v>1754</v>
      </c>
      <c r="B1723" s="7">
        <v>1978</v>
      </c>
      <c r="C1723" s="7" t="s">
        <v>20</v>
      </c>
      <c r="D1723" s="7">
        <v>16</v>
      </c>
      <c r="E1723" s="7">
        <v>2</v>
      </c>
      <c r="F1723" s="7">
        <v>16062.89</v>
      </c>
      <c r="G1723" s="7" t="s">
        <v>11</v>
      </c>
      <c r="H1723" s="7" t="s">
        <v>11</v>
      </c>
      <c r="I1723" s="7" t="s">
        <v>535</v>
      </c>
    </row>
    <row r="1724" spans="1:9" x14ac:dyDescent="0.25">
      <c r="A1724" s="7" t="s">
        <v>1755</v>
      </c>
      <c r="B1724" s="7">
        <v>1958</v>
      </c>
      <c r="C1724" s="7" t="s">
        <v>37</v>
      </c>
      <c r="D1724" s="7">
        <v>22</v>
      </c>
      <c r="E1724" s="7">
        <v>2</v>
      </c>
      <c r="F1724" s="7">
        <v>16069.08</v>
      </c>
      <c r="G1724" s="7" t="s">
        <v>11</v>
      </c>
      <c r="H1724" s="7" t="s">
        <v>11</v>
      </c>
      <c r="I1724" s="7" t="s">
        <v>247</v>
      </c>
    </row>
    <row r="1725" spans="1:9" x14ac:dyDescent="0.25">
      <c r="A1725" s="7" t="s">
        <v>1756</v>
      </c>
      <c r="B1725" s="7">
        <v>1958</v>
      </c>
      <c r="C1725" s="7" t="s">
        <v>18</v>
      </c>
      <c r="D1725" s="7">
        <v>21</v>
      </c>
      <c r="E1725" s="7">
        <v>3</v>
      </c>
      <c r="F1725" s="7">
        <v>16085.13</v>
      </c>
      <c r="G1725" s="7" t="s">
        <v>11</v>
      </c>
      <c r="H1725" s="7" t="s">
        <v>11</v>
      </c>
      <c r="I1725" s="7" t="s">
        <v>13</v>
      </c>
    </row>
    <row r="1726" spans="1:9" x14ac:dyDescent="0.25">
      <c r="A1726" s="7" t="s">
        <v>1757</v>
      </c>
      <c r="B1726" s="7">
        <v>1985</v>
      </c>
      <c r="C1726" s="7" t="s">
        <v>35</v>
      </c>
      <c r="D1726" s="7">
        <v>27</v>
      </c>
      <c r="E1726" s="7">
        <v>3</v>
      </c>
      <c r="F1726" s="7">
        <v>16097.94</v>
      </c>
      <c r="G1726" s="7" t="s">
        <v>11</v>
      </c>
      <c r="H1726" s="7" t="s">
        <v>12</v>
      </c>
      <c r="I1726" s="7" t="s">
        <v>23</v>
      </c>
    </row>
    <row r="1727" spans="1:9" x14ac:dyDescent="0.25">
      <c r="A1727" s="7" t="s">
        <v>1758</v>
      </c>
      <c r="B1727" s="7">
        <v>1993</v>
      </c>
      <c r="C1727" s="7" t="s">
        <v>35</v>
      </c>
      <c r="D1727" s="7">
        <v>8</v>
      </c>
      <c r="E1727" s="7">
        <v>0</v>
      </c>
      <c r="F1727" s="7">
        <v>16115.3</v>
      </c>
      <c r="G1727" s="7" t="s">
        <v>11</v>
      </c>
      <c r="H1727" s="7" t="s">
        <v>16</v>
      </c>
      <c r="I1727" s="7" t="s">
        <v>247</v>
      </c>
    </row>
    <row r="1728" spans="1:9" x14ac:dyDescent="0.25">
      <c r="A1728" s="7" t="s">
        <v>1759</v>
      </c>
      <c r="B1728" s="7">
        <v>1987</v>
      </c>
      <c r="C1728" s="7" t="s">
        <v>37</v>
      </c>
      <c r="D1728" s="7">
        <v>6</v>
      </c>
      <c r="E1728" s="7">
        <v>3</v>
      </c>
      <c r="F1728" s="7">
        <v>16122.65</v>
      </c>
      <c r="G1728" s="7" t="s">
        <v>11</v>
      </c>
      <c r="H1728" s="7" t="s">
        <v>16</v>
      </c>
      <c r="I1728" s="7" t="s">
        <v>42</v>
      </c>
    </row>
    <row r="1729" spans="1:9" x14ac:dyDescent="0.25">
      <c r="A1729" s="7" t="s">
        <v>1760</v>
      </c>
      <c r="B1729" s="7">
        <v>1993</v>
      </c>
      <c r="C1729" s="7" t="s">
        <v>30</v>
      </c>
      <c r="D1729" s="7">
        <v>12</v>
      </c>
      <c r="E1729" s="7">
        <v>0</v>
      </c>
      <c r="F1729" s="7">
        <v>16138.76</v>
      </c>
      <c r="G1729" s="7" t="s">
        <v>11</v>
      </c>
      <c r="H1729" s="7" t="s">
        <v>12</v>
      </c>
      <c r="I1729" s="7" t="s">
        <v>356</v>
      </c>
    </row>
    <row r="1730" spans="1:9" x14ac:dyDescent="0.25">
      <c r="A1730" s="7" t="s">
        <v>1761</v>
      </c>
      <c r="B1730" s="7">
        <v>1982</v>
      </c>
      <c r="C1730" s="7" t="s">
        <v>10</v>
      </c>
      <c r="D1730" s="7">
        <v>6</v>
      </c>
      <c r="E1730" s="7">
        <v>3</v>
      </c>
      <c r="F1730" s="7">
        <v>16152.04</v>
      </c>
      <c r="G1730" s="7" t="s">
        <v>11</v>
      </c>
      <c r="H1730" s="7" t="s">
        <v>16</v>
      </c>
      <c r="I1730" s="7" t="s">
        <v>535</v>
      </c>
    </row>
    <row r="1731" spans="1:9" x14ac:dyDescent="0.25">
      <c r="A1731" s="7" t="s">
        <v>1762</v>
      </c>
      <c r="B1731" s="7">
        <v>1974</v>
      </c>
      <c r="C1731" s="7" t="s">
        <v>20</v>
      </c>
      <c r="D1731" s="7">
        <v>11</v>
      </c>
      <c r="E1731" s="7">
        <v>0</v>
      </c>
      <c r="F1731" s="7">
        <v>16190.97</v>
      </c>
      <c r="G1731" s="7" t="s">
        <v>11</v>
      </c>
      <c r="H1731" s="7" t="s">
        <v>12</v>
      </c>
      <c r="I1731" s="7" t="s">
        <v>23</v>
      </c>
    </row>
    <row r="1732" spans="1:9" x14ac:dyDescent="0.25">
      <c r="A1732" s="7" t="s">
        <v>1763</v>
      </c>
      <c r="B1732" s="7">
        <v>1988</v>
      </c>
      <c r="C1732" s="7" t="s">
        <v>35</v>
      </c>
      <c r="D1732" s="7">
        <v>6</v>
      </c>
      <c r="E1732" s="7">
        <v>3</v>
      </c>
      <c r="F1732" s="7">
        <v>16199.1</v>
      </c>
      <c r="G1732" s="7" t="s">
        <v>11</v>
      </c>
      <c r="H1732" s="7" t="s">
        <v>11</v>
      </c>
      <c r="I1732" s="7" t="s">
        <v>23</v>
      </c>
    </row>
    <row r="1733" spans="1:9" x14ac:dyDescent="0.25">
      <c r="A1733" s="7" t="s">
        <v>1764</v>
      </c>
      <c r="B1733" s="7">
        <v>1988</v>
      </c>
      <c r="C1733" s="7" t="s">
        <v>35</v>
      </c>
      <c r="D1733" s="7">
        <v>21</v>
      </c>
      <c r="E1733" s="7">
        <v>3</v>
      </c>
      <c r="F1733" s="7">
        <v>16205.88</v>
      </c>
      <c r="G1733" s="7" t="s">
        <v>11</v>
      </c>
      <c r="H1733" s="7" t="s">
        <v>16</v>
      </c>
      <c r="I1733" s="7" t="s">
        <v>23</v>
      </c>
    </row>
    <row r="1734" spans="1:9" x14ac:dyDescent="0.25">
      <c r="A1734" s="7" t="s">
        <v>1765</v>
      </c>
      <c r="B1734" s="7">
        <v>2002</v>
      </c>
      <c r="C1734" s="7" t="s">
        <v>20</v>
      </c>
      <c r="D1734" s="7">
        <v>8</v>
      </c>
      <c r="E1734" s="7">
        <v>0</v>
      </c>
      <c r="F1734" s="7">
        <v>16232.85</v>
      </c>
      <c r="G1734" s="7" t="s">
        <v>11</v>
      </c>
      <c r="H1734" s="7" t="s">
        <v>16</v>
      </c>
      <c r="I1734" s="7" t="s">
        <v>42</v>
      </c>
    </row>
    <row r="1735" spans="1:9" x14ac:dyDescent="0.25">
      <c r="A1735" s="7" t="s">
        <v>1766</v>
      </c>
      <c r="B1735" s="7">
        <v>1972</v>
      </c>
      <c r="C1735" s="7" t="s">
        <v>10</v>
      </c>
      <c r="D1735" s="7">
        <v>30</v>
      </c>
      <c r="E1735" s="7">
        <v>0</v>
      </c>
      <c r="F1735" s="7">
        <v>16267.32</v>
      </c>
      <c r="G1735" s="7" t="s">
        <v>11</v>
      </c>
      <c r="H1735" s="7" t="s">
        <v>11</v>
      </c>
      <c r="I1735" s="7" t="s">
        <v>249</v>
      </c>
    </row>
    <row r="1736" spans="1:9" x14ac:dyDescent="0.25">
      <c r="A1736" s="7" t="s">
        <v>1767</v>
      </c>
      <c r="B1736" s="7">
        <v>2003</v>
      </c>
      <c r="C1736" s="7" t="s">
        <v>35</v>
      </c>
      <c r="D1736" s="7">
        <v>24</v>
      </c>
      <c r="E1736" s="7">
        <v>0</v>
      </c>
      <c r="F1736" s="7">
        <v>16297.85</v>
      </c>
      <c r="G1736" s="7" t="s">
        <v>11</v>
      </c>
      <c r="H1736" s="7" t="s">
        <v>12</v>
      </c>
      <c r="I1736" s="7" t="s">
        <v>42</v>
      </c>
    </row>
    <row r="1737" spans="1:9" x14ac:dyDescent="0.25">
      <c r="A1737" s="7" t="s">
        <v>1768</v>
      </c>
      <c r="B1737" s="7">
        <v>1969</v>
      </c>
      <c r="C1737" s="7" t="s">
        <v>35</v>
      </c>
      <c r="D1737" s="7">
        <v>8</v>
      </c>
      <c r="E1737" s="7">
        <v>0</v>
      </c>
      <c r="F1737" s="7">
        <v>16311.05</v>
      </c>
      <c r="G1737" s="7" t="s">
        <v>11</v>
      </c>
      <c r="H1737" s="7" t="s">
        <v>12</v>
      </c>
      <c r="I1737" s="7" t="s">
        <v>535</v>
      </c>
    </row>
    <row r="1738" spans="1:9" x14ac:dyDescent="0.25">
      <c r="A1738" s="7" t="s">
        <v>1769</v>
      </c>
      <c r="B1738" s="7">
        <v>1965</v>
      </c>
      <c r="C1738" s="7" t="s">
        <v>30</v>
      </c>
      <c r="D1738" s="7">
        <v>5</v>
      </c>
      <c r="E1738" s="7">
        <v>0</v>
      </c>
      <c r="F1738" s="7">
        <v>16351.42</v>
      </c>
      <c r="G1738" s="7" t="s">
        <v>11</v>
      </c>
      <c r="H1738" s="7" t="s">
        <v>12</v>
      </c>
      <c r="I1738" s="7" t="s">
        <v>535</v>
      </c>
    </row>
    <row r="1739" spans="1:9" x14ac:dyDescent="0.25">
      <c r="A1739" s="7" t="s">
        <v>1770</v>
      </c>
      <c r="B1739" s="7">
        <v>1995</v>
      </c>
      <c r="C1739" s="7" t="s">
        <v>20</v>
      </c>
      <c r="D1739" s="7">
        <v>28</v>
      </c>
      <c r="E1739" s="7">
        <v>3</v>
      </c>
      <c r="F1739" s="7">
        <v>16420.490000000002</v>
      </c>
      <c r="G1739" s="7" t="s">
        <v>11</v>
      </c>
      <c r="H1739" s="7" t="s">
        <v>12</v>
      </c>
      <c r="I1739" s="7" t="s">
        <v>23</v>
      </c>
    </row>
    <row r="1740" spans="1:9" x14ac:dyDescent="0.25">
      <c r="A1740" s="7" t="s">
        <v>1771</v>
      </c>
      <c r="B1740" s="7">
        <v>2003</v>
      </c>
      <c r="C1740" s="7" t="s">
        <v>30</v>
      </c>
      <c r="D1740" s="7">
        <v>20</v>
      </c>
      <c r="E1740" s="7">
        <v>1</v>
      </c>
      <c r="F1740" s="7">
        <v>16450.89</v>
      </c>
      <c r="G1740" s="7" t="s">
        <v>11</v>
      </c>
      <c r="H1740" s="7" t="s">
        <v>16</v>
      </c>
      <c r="I1740" s="7" t="s">
        <v>23</v>
      </c>
    </row>
    <row r="1741" spans="1:9" x14ac:dyDescent="0.25">
      <c r="A1741" s="7" t="s">
        <v>1772</v>
      </c>
      <c r="B1741" s="7">
        <v>1958</v>
      </c>
      <c r="C1741" s="7" t="s">
        <v>37</v>
      </c>
      <c r="D1741" s="7">
        <v>10</v>
      </c>
      <c r="E1741" s="7">
        <v>3</v>
      </c>
      <c r="F1741" s="7">
        <v>16455.71</v>
      </c>
      <c r="G1741" s="7" t="s">
        <v>11</v>
      </c>
      <c r="H1741" s="7" t="s">
        <v>11</v>
      </c>
      <c r="I1741" s="7" t="s">
        <v>23</v>
      </c>
    </row>
    <row r="1742" spans="1:9" x14ac:dyDescent="0.25">
      <c r="A1742" s="7" t="s">
        <v>1773</v>
      </c>
      <c r="B1742" s="7">
        <v>1995</v>
      </c>
      <c r="C1742" s="7" t="s">
        <v>30</v>
      </c>
      <c r="D1742" s="7">
        <v>23</v>
      </c>
      <c r="E1742" s="7">
        <v>0</v>
      </c>
      <c r="F1742" s="7">
        <v>16577.78</v>
      </c>
      <c r="G1742" s="7" t="s">
        <v>11</v>
      </c>
      <c r="H1742" s="7" t="s">
        <v>16</v>
      </c>
      <c r="I1742" s="7" t="s">
        <v>13</v>
      </c>
    </row>
    <row r="1743" spans="1:9" x14ac:dyDescent="0.25">
      <c r="A1743" s="7" t="s">
        <v>1774</v>
      </c>
      <c r="B1743" s="7">
        <v>2001</v>
      </c>
      <c r="C1743" s="7" t="s">
        <v>18</v>
      </c>
      <c r="D1743" s="7">
        <v>25</v>
      </c>
      <c r="E1743" s="7">
        <v>0</v>
      </c>
      <c r="F1743" s="7">
        <v>16586.5</v>
      </c>
      <c r="G1743" s="7" t="s">
        <v>11</v>
      </c>
      <c r="H1743" s="7" t="s">
        <v>16</v>
      </c>
      <c r="I1743" s="7" t="s">
        <v>13</v>
      </c>
    </row>
    <row r="1744" spans="1:9" x14ac:dyDescent="0.25">
      <c r="A1744" s="7" t="s">
        <v>1775</v>
      </c>
      <c r="B1744" s="7">
        <v>1963</v>
      </c>
      <c r="C1744" s="7" t="s">
        <v>18</v>
      </c>
      <c r="D1744" s="7">
        <v>25</v>
      </c>
      <c r="E1744" s="7">
        <v>0</v>
      </c>
      <c r="F1744" s="7">
        <v>16587.96</v>
      </c>
      <c r="G1744" s="7" t="s">
        <v>11</v>
      </c>
      <c r="H1744" s="7" t="s">
        <v>11</v>
      </c>
      <c r="I1744" s="7" t="s">
        <v>249</v>
      </c>
    </row>
    <row r="1745" spans="1:9" x14ac:dyDescent="0.25">
      <c r="A1745" s="7" t="s">
        <v>1776</v>
      </c>
      <c r="B1745" s="7">
        <v>1970</v>
      </c>
      <c r="C1745" s="7" t="s">
        <v>10</v>
      </c>
      <c r="D1745" s="7">
        <v>10</v>
      </c>
      <c r="E1745" s="7">
        <v>0</v>
      </c>
      <c r="F1745" s="7">
        <v>16600.16</v>
      </c>
      <c r="G1745" s="7" t="s">
        <v>11</v>
      </c>
      <c r="H1745" s="7" t="s">
        <v>11</v>
      </c>
      <c r="I1745" s="7" t="s">
        <v>42</v>
      </c>
    </row>
    <row r="1746" spans="1:9" x14ac:dyDescent="0.25">
      <c r="A1746" s="7" t="s">
        <v>1777</v>
      </c>
      <c r="B1746" s="7">
        <v>1975</v>
      </c>
      <c r="C1746" s="7" t="s">
        <v>10</v>
      </c>
      <c r="D1746" s="7">
        <v>24</v>
      </c>
      <c r="E1746" s="7">
        <v>1</v>
      </c>
      <c r="F1746" s="7">
        <v>16602.18</v>
      </c>
      <c r="G1746" s="7" t="s">
        <v>11</v>
      </c>
      <c r="H1746" s="7" t="s">
        <v>16</v>
      </c>
      <c r="I1746" s="7" t="s">
        <v>535</v>
      </c>
    </row>
    <row r="1747" spans="1:9" x14ac:dyDescent="0.25">
      <c r="A1747" s="7" t="s">
        <v>1778</v>
      </c>
      <c r="B1747" s="7">
        <v>1977</v>
      </c>
      <c r="C1747" s="7" t="s">
        <v>20</v>
      </c>
      <c r="D1747" s="7">
        <v>25</v>
      </c>
      <c r="E1747" s="7">
        <v>2</v>
      </c>
      <c r="F1747" s="7">
        <v>16631.61</v>
      </c>
      <c r="G1747" s="7" t="s">
        <v>11</v>
      </c>
      <c r="H1747" s="7" t="s">
        <v>16</v>
      </c>
      <c r="I1747" s="7" t="s">
        <v>23</v>
      </c>
    </row>
    <row r="1748" spans="1:9" x14ac:dyDescent="0.25">
      <c r="A1748" s="7" t="s">
        <v>1779</v>
      </c>
      <c r="B1748" s="7">
        <v>1993</v>
      </c>
      <c r="C1748" s="7" t="s">
        <v>15</v>
      </c>
      <c r="D1748" s="7">
        <v>5</v>
      </c>
      <c r="E1748" s="7">
        <v>1</v>
      </c>
      <c r="F1748" s="7">
        <v>16657.72</v>
      </c>
      <c r="G1748" s="7" t="s">
        <v>11</v>
      </c>
      <c r="H1748" s="7" t="s">
        <v>16</v>
      </c>
      <c r="I1748" s="7" t="s">
        <v>247</v>
      </c>
    </row>
    <row r="1749" spans="1:9" x14ac:dyDescent="0.25">
      <c r="A1749" s="7" t="s">
        <v>1780</v>
      </c>
      <c r="B1749" s="7">
        <v>1974</v>
      </c>
      <c r="C1749" s="7" t="s">
        <v>35</v>
      </c>
      <c r="D1749" s="7">
        <v>28</v>
      </c>
      <c r="E1749" s="7">
        <v>0</v>
      </c>
      <c r="F1749" s="7">
        <v>16770.990000000002</v>
      </c>
      <c r="G1749" s="7" t="s">
        <v>11</v>
      </c>
      <c r="H1749" s="7" t="s">
        <v>16</v>
      </c>
      <c r="I1749" s="7" t="s">
        <v>23</v>
      </c>
    </row>
    <row r="1750" spans="1:9" x14ac:dyDescent="0.25">
      <c r="A1750" s="7" t="s">
        <v>1781</v>
      </c>
      <c r="B1750" s="7">
        <v>1989</v>
      </c>
      <c r="C1750" s="7" t="s">
        <v>20</v>
      </c>
      <c r="D1750" s="7">
        <v>23</v>
      </c>
      <c r="E1750" s="7">
        <v>2</v>
      </c>
      <c r="F1750" s="7">
        <v>16776.3</v>
      </c>
      <c r="G1750" s="7" t="s">
        <v>11</v>
      </c>
      <c r="H1750" s="7" t="s">
        <v>11</v>
      </c>
      <c r="I1750" s="7" t="s">
        <v>247</v>
      </c>
    </row>
    <row r="1751" spans="1:9" x14ac:dyDescent="0.25">
      <c r="A1751" s="7" t="s">
        <v>1782</v>
      </c>
      <c r="B1751" s="7">
        <v>1962</v>
      </c>
      <c r="C1751" s="7" t="s">
        <v>10</v>
      </c>
      <c r="D1751" s="7">
        <v>29</v>
      </c>
      <c r="E1751" s="7">
        <v>0</v>
      </c>
      <c r="F1751" s="7">
        <v>16779.400000000001</v>
      </c>
      <c r="G1751" s="7" t="s">
        <v>11</v>
      </c>
      <c r="H1751" s="7" t="s">
        <v>11</v>
      </c>
      <c r="I1751" s="7" t="s">
        <v>535</v>
      </c>
    </row>
    <row r="1752" spans="1:9" x14ac:dyDescent="0.25">
      <c r="A1752" s="7" t="s">
        <v>1783</v>
      </c>
      <c r="B1752" s="7">
        <v>1995</v>
      </c>
      <c r="C1752" s="7" t="s">
        <v>37</v>
      </c>
      <c r="D1752" s="7">
        <v>19</v>
      </c>
      <c r="E1752" s="7">
        <v>1</v>
      </c>
      <c r="F1752" s="7">
        <v>16796.41</v>
      </c>
      <c r="G1752" s="7" t="s">
        <v>11</v>
      </c>
      <c r="H1752" s="7" t="s">
        <v>12</v>
      </c>
      <c r="I1752" s="7" t="s">
        <v>247</v>
      </c>
    </row>
    <row r="1753" spans="1:9" x14ac:dyDescent="0.25">
      <c r="A1753" s="7" t="s">
        <v>1784</v>
      </c>
      <c r="B1753" s="7">
        <v>1974</v>
      </c>
      <c r="C1753" s="7" t="s">
        <v>35</v>
      </c>
      <c r="D1753" s="7">
        <v>8</v>
      </c>
      <c r="E1753" s="7">
        <v>0</v>
      </c>
      <c r="F1753" s="7">
        <v>16841.32</v>
      </c>
      <c r="G1753" s="7" t="s">
        <v>11</v>
      </c>
      <c r="H1753" s="7" t="s">
        <v>12</v>
      </c>
      <c r="I1753" s="7" t="s">
        <v>42</v>
      </c>
    </row>
    <row r="1754" spans="1:9" x14ac:dyDescent="0.25">
      <c r="A1754" s="7" t="s">
        <v>1785</v>
      </c>
      <c r="B1754" s="7">
        <v>2003</v>
      </c>
      <c r="C1754" s="7" t="s">
        <v>20</v>
      </c>
      <c r="D1754" s="7">
        <v>10</v>
      </c>
      <c r="E1754" s="7">
        <v>0</v>
      </c>
      <c r="F1754" s="7">
        <v>16884.919999999998</v>
      </c>
      <c r="G1754" s="7" t="s">
        <v>11</v>
      </c>
      <c r="H1754" s="7" t="s">
        <v>11</v>
      </c>
      <c r="I1754" s="7" t="s">
        <v>42</v>
      </c>
    </row>
    <row r="1755" spans="1:9" x14ac:dyDescent="0.25">
      <c r="A1755" s="7" t="s">
        <v>1786</v>
      </c>
      <c r="B1755" s="7">
        <v>1968</v>
      </c>
      <c r="C1755" s="7" t="s">
        <v>37</v>
      </c>
      <c r="D1755" s="7">
        <v>21</v>
      </c>
      <c r="E1755" s="7">
        <v>0</v>
      </c>
      <c r="F1755" s="7">
        <v>16903.5</v>
      </c>
      <c r="G1755" s="7" t="s">
        <v>11</v>
      </c>
      <c r="H1755" s="7" t="s">
        <v>12</v>
      </c>
      <c r="I1755" s="7" t="s">
        <v>23</v>
      </c>
    </row>
    <row r="1756" spans="1:9" x14ac:dyDescent="0.25">
      <c r="A1756" s="7" t="s">
        <v>1787</v>
      </c>
      <c r="B1756" s="7">
        <v>1977</v>
      </c>
      <c r="C1756" s="7" t="s">
        <v>35</v>
      </c>
      <c r="D1756" s="7">
        <v>25</v>
      </c>
      <c r="E1756" s="7">
        <v>2</v>
      </c>
      <c r="F1756" s="7">
        <v>16921.09</v>
      </c>
      <c r="G1756" s="7" t="s">
        <v>11</v>
      </c>
      <c r="H1756" s="7" t="s">
        <v>12</v>
      </c>
      <c r="I1756" s="7" t="s">
        <v>249</v>
      </c>
    </row>
    <row r="1757" spans="1:9" x14ac:dyDescent="0.25">
      <c r="A1757" s="7" t="s">
        <v>1788</v>
      </c>
      <c r="B1757" s="7">
        <v>1980</v>
      </c>
      <c r="C1757" s="7" t="s">
        <v>10</v>
      </c>
      <c r="D1757" s="7">
        <v>16</v>
      </c>
      <c r="E1757" s="7">
        <v>2</v>
      </c>
      <c r="F1757" s="7">
        <v>16990.55</v>
      </c>
      <c r="G1757" s="7" t="s">
        <v>11</v>
      </c>
      <c r="H1757" s="7" t="s">
        <v>12</v>
      </c>
      <c r="I1757" s="7" t="s">
        <v>23</v>
      </c>
    </row>
    <row r="1758" spans="1:9" x14ac:dyDescent="0.25">
      <c r="A1758" s="7" t="s">
        <v>1789</v>
      </c>
      <c r="B1758" s="7">
        <v>1971</v>
      </c>
      <c r="C1758" s="7" t="s">
        <v>35</v>
      </c>
      <c r="D1758" s="7">
        <v>22</v>
      </c>
      <c r="E1758" s="7">
        <v>0</v>
      </c>
      <c r="F1758" s="7">
        <v>17016.009999999998</v>
      </c>
      <c r="G1758" s="7" t="s">
        <v>11</v>
      </c>
      <c r="H1758" s="7" t="s">
        <v>11</v>
      </c>
      <c r="I1758" s="7" t="s">
        <v>249</v>
      </c>
    </row>
    <row r="1759" spans="1:9" x14ac:dyDescent="0.25">
      <c r="A1759" s="7" t="s">
        <v>1790</v>
      </c>
      <c r="B1759" s="7">
        <v>1996</v>
      </c>
      <c r="C1759" s="7" t="s">
        <v>18</v>
      </c>
      <c r="D1759" s="7">
        <v>10</v>
      </c>
      <c r="E1759" s="7">
        <v>0</v>
      </c>
      <c r="F1759" s="7">
        <v>17043.34</v>
      </c>
      <c r="G1759" s="7" t="s">
        <v>11</v>
      </c>
      <c r="H1759" s="7" t="s">
        <v>12</v>
      </c>
      <c r="I1759" s="7" t="s">
        <v>13</v>
      </c>
    </row>
    <row r="1760" spans="1:9" x14ac:dyDescent="0.25">
      <c r="A1760" s="7" t="s">
        <v>1791</v>
      </c>
      <c r="B1760" s="7">
        <v>2003</v>
      </c>
      <c r="C1760" s="7" t="s">
        <v>30</v>
      </c>
      <c r="D1760" s="7">
        <v>26</v>
      </c>
      <c r="E1760" s="7">
        <v>0</v>
      </c>
      <c r="F1760" s="7">
        <v>17081.080000000002</v>
      </c>
      <c r="G1760" s="7" t="s">
        <v>11</v>
      </c>
      <c r="H1760" s="7" t="s">
        <v>11</v>
      </c>
      <c r="I1760" s="7" t="s">
        <v>42</v>
      </c>
    </row>
    <row r="1761" spans="1:9" x14ac:dyDescent="0.25">
      <c r="A1761" s="7" t="s">
        <v>1792</v>
      </c>
      <c r="B1761" s="7">
        <v>2002</v>
      </c>
      <c r="C1761" s="7" t="s">
        <v>18</v>
      </c>
      <c r="D1761" s="7">
        <v>28</v>
      </c>
      <c r="E1761" s="7">
        <v>1</v>
      </c>
      <c r="F1761" s="7">
        <v>17085.27</v>
      </c>
      <c r="G1761" s="7" t="s">
        <v>11</v>
      </c>
      <c r="H1761" s="7" t="s">
        <v>12</v>
      </c>
      <c r="I1761" s="7" t="s">
        <v>13</v>
      </c>
    </row>
    <row r="1762" spans="1:9" x14ac:dyDescent="0.25">
      <c r="A1762" s="7" t="s">
        <v>1793</v>
      </c>
      <c r="B1762" s="7">
        <v>1998</v>
      </c>
      <c r="C1762" s="7" t="s">
        <v>18</v>
      </c>
      <c r="D1762" s="7">
        <v>3</v>
      </c>
      <c r="E1762" s="7">
        <v>4</v>
      </c>
      <c r="F1762" s="7">
        <v>17128.43</v>
      </c>
      <c r="G1762" s="7" t="s">
        <v>11</v>
      </c>
      <c r="H1762" s="7" t="s">
        <v>12</v>
      </c>
      <c r="I1762" s="7" t="s">
        <v>168</v>
      </c>
    </row>
    <row r="1763" spans="1:9" x14ac:dyDescent="0.25">
      <c r="A1763" s="7" t="s">
        <v>1794</v>
      </c>
      <c r="B1763" s="7">
        <v>1965</v>
      </c>
      <c r="C1763" s="7" t="s">
        <v>20</v>
      </c>
      <c r="D1763" s="7">
        <v>16</v>
      </c>
      <c r="E1763" s="7">
        <v>0</v>
      </c>
      <c r="F1763" s="7">
        <v>17172.27</v>
      </c>
      <c r="G1763" s="7" t="s">
        <v>11</v>
      </c>
      <c r="H1763" s="7" t="s">
        <v>11</v>
      </c>
      <c r="I1763" s="7" t="s">
        <v>535</v>
      </c>
    </row>
    <row r="1764" spans="1:9" x14ac:dyDescent="0.25">
      <c r="A1764" s="7" t="s">
        <v>1795</v>
      </c>
      <c r="B1764" s="7">
        <v>1964</v>
      </c>
      <c r="C1764" s="7" t="s">
        <v>18</v>
      </c>
      <c r="D1764" s="7">
        <v>7</v>
      </c>
      <c r="E1764" s="7">
        <v>0</v>
      </c>
      <c r="F1764" s="7">
        <v>17174.52</v>
      </c>
      <c r="G1764" s="7" t="s">
        <v>11</v>
      </c>
      <c r="H1764" s="7" t="s">
        <v>11</v>
      </c>
      <c r="I1764" s="7" t="s">
        <v>23</v>
      </c>
    </row>
    <row r="1765" spans="1:9" x14ac:dyDescent="0.25">
      <c r="A1765" s="7" t="s">
        <v>1796</v>
      </c>
      <c r="B1765" s="7">
        <v>2004</v>
      </c>
      <c r="C1765" s="7" t="s">
        <v>35</v>
      </c>
      <c r="D1765" s="7">
        <v>18</v>
      </c>
      <c r="E1765" s="7">
        <v>1</v>
      </c>
      <c r="F1765" s="7">
        <v>17178.68</v>
      </c>
      <c r="G1765" s="7" t="s">
        <v>11</v>
      </c>
      <c r="H1765" s="7" t="s">
        <v>11</v>
      </c>
      <c r="I1765" s="7" t="s">
        <v>166</v>
      </c>
    </row>
    <row r="1766" spans="1:9" x14ac:dyDescent="0.25">
      <c r="A1766" s="7" t="s">
        <v>1797</v>
      </c>
      <c r="B1766" s="7">
        <v>1982</v>
      </c>
      <c r="C1766" s="7" t="s">
        <v>37</v>
      </c>
      <c r="D1766" s="7">
        <v>22</v>
      </c>
      <c r="E1766" s="7">
        <v>1</v>
      </c>
      <c r="F1766" s="7">
        <v>17179.52</v>
      </c>
      <c r="G1766" s="7" t="s">
        <v>11</v>
      </c>
      <c r="H1766" s="7" t="s">
        <v>16</v>
      </c>
      <c r="I1766" s="7" t="s">
        <v>13</v>
      </c>
    </row>
    <row r="1767" spans="1:9" x14ac:dyDescent="0.25">
      <c r="A1767" s="7" t="s">
        <v>1798</v>
      </c>
      <c r="B1767" s="7">
        <v>1975</v>
      </c>
      <c r="C1767" s="7" t="s">
        <v>35</v>
      </c>
      <c r="D1767" s="7">
        <v>25</v>
      </c>
      <c r="E1767" s="7">
        <v>1</v>
      </c>
      <c r="F1767" s="7">
        <v>17253.43</v>
      </c>
      <c r="G1767" s="7" t="s">
        <v>11</v>
      </c>
      <c r="H1767" s="7" t="s">
        <v>12</v>
      </c>
      <c r="I1767" s="7" t="s">
        <v>535</v>
      </c>
    </row>
    <row r="1768" spans="1:9" x14ac:dyDescent="0.25">
      <c r="A1768" s="7" t="s">
        <v>1799</v>
      </c>
      <c r="B1768" s="7">
        <v>1963</v>
      </c>
      <c r="C1768" s="7" t="s">
        <v>10</v>
      </c>
      <c r="D1768" s="7">
        <v>12</v>
      </c>
      <c r="E1768" s="7">
        <v>0</v>
      </c>
      <c r="F1768" s="7">
        <v>17337.580000000002</v>
      </c>
      <c r="G1768" s="7" t="s">
        <v>11</v>
      </c>
      <c r="H1768" s="7" t="s">
        <v>12</v>
      </c>
      <c r="I1768" s="7" t="s">
        <v>249</v>
      </c>
    </row>
    <row r="1769" spans="1:9" x14ac:dyDescent="0.25">
      <c r="A1769" s="7" t="s">
        <v>1800</v>
      </c>
      <c r="B1769" s="7">
        <v>2003</v>
      </c>
      <c r="C1769" s="7" t="s">
        <v>15</v>
      </c>
      <c r="D1769" s="7">
        <v>1</v>
      </c>
      <c r="E1769" s="7">
        <v>0</v>
      </c>
      <c r="F1769" s="7">
        <v>17352.68</v>
      </c>
      <c r="G1769" s="7" t="s">
        <v>11</v>
      </c>
      <c r="H1769" s="7" t="s">
        <v>12</v>
      </c>
      <c r="I1769" s="7" t="s">
        <v>23</v>
      </c>
    </row>
    <row r="1770" spans="1:9" x14ac:dyDescent="0.25">
      <c r="A1770" s="7" t="s">
        <v>1801</v>
      </c>
      <c r="B1770" s="7">
        <v>1992</v>
      </c>
      <c r="C1770" s="7" t="s">
        <v>37</v>
      </c>
      <c r="D1770" s="7">
        <v>18</v>
      </c>
      <c r="E1770" s="7">
        <v>2</v>
      </c>
      <c r="F1770" s="7">
        <v>17361.77</v>
      </c>
      <c r="G1770" s="7" t="s">
        <v>11</v>
      </c>
      <c r="H1770" s="7" t="s">
        <v>16</v>
      </c>
      <c r="I1770" s="7" t="s">
        <v>23</v>
      </c>
    </row>
    <row r="1771" spans="1:9" x14ac:dyDescent="0.25">
      <c r="A1771" s="7" t="s">
        <v>1802</v>
      </c>
      <c r="B1771" s="7">
        <v>2003</v>
      </c>
      <c r="C1771" s="7" t="s">
        <v>15</v>
      </c>
      <c r="D1771" s="7">
        <v>2</v>
      </c>
      <c r="E1771" s="7">
        <v>0</v>
      </c>
      <c r="F1771" s="7">
        <v>17468.98</v>
      </c>
      <c r="G1771" s="7" t="s">
        <v>11</v>
      </c>
      <c r="H1771" s="7" t="s">
        <v>16</v>
      </c>
      <c r="I1771" s="7" t="s">
        <v>23</v>
      </c>
    </row>
    <row r="1772" spans="1:9" x14ac:dyDescent="0.25">
      <c r="A1772" s="7" t="s">
        <v>1803</v>
      </c>
      <c r="B1772" s="7">
        <v>1971</v>
      </c>
      <c r="C1772" s="7" t="s">
        <v>18</v>
      </c>
      <c r="D1772" s="7">
        <v>8</v>
      </c>
      <c r="E1772" s="7">
        <v>0</v>
      </c>
      <c r="F1772" s="7">
        <v>17479.53</v>
      </c>
      <c r="G1772" s="7" t="s">
        <v>16</v>
      </c>
      <c r="H1772" s="7" t="s">
        <v>16</v>
      </c>
      <c r="I1772" s="7" t="s">
        <v>23</v>
      </c>
    </row>
    <row r="1773" spans="1:9" x14ac:dyDescent="0.25">
      <c r="A1773" s="7" t="s">
        <v>1804</v>
      </c>
      <c r="B1773" s="7">
        <v>1990</v>
      </c>
      <c r="C1773" s="7" t="s">
        <v>30</v>
      </c>
      <c r="D1773" s="7">
        <v>29</v>
      </c>
      <c r="E1773" s="7">
        <v>0</v>
      </c>
      <c r="F1773" s="7">
        <v>17496.310000000001</v>
      </c>
      <c r="G1773" s="7" t="s">
        <v>16</v>
      </c>
      <c r="H1773" s="7" t="s">
        <v>11</v>
      </c>
      <c r="I1773" s="7" t="s">
        <v>42</v>
      </c>
    </row>
    <row r="1774" spans="1:9" x14ac:dyDescent="0.25">
      <c r="A1774" s="7" t="s">
        <v>1805</v>
      </c>
      <c r="B1774" s="7">
        <v>1965</v>
      </c>
      <c r="C1774" s="7" t="s">
        <v>18</v>
      </c>
      <c r="D1774" s="7">
        <v>16</v>
      </c>
      <c r="E1774" s="7">
        <v>0</v>
      </c>
      <c r="F1774" s="7">
        <v>17505.650000000001</v>
      </c>
      <c r="G1774" s="7" t="s">
        <v>16</v>
      </c>
      <c r="H1774" s="7" t="s">
        <v>11</v>
      </c>
      <c r="I1774" s="7" t="s">
        <v>249</v>
      </c>
    </row>
    <row r="1775" spans="1:9" x14ac:dyDescent="0.25">
      <c r="A1775" s="7" t="s">
        <v>1806</v>
      </c>
      <c r="B1775" s="7">
        <v>1968</v>
      </c>
      <c r="C1775" s="7" t="s">
        <v>10</v>
      </c>
      <c r="D1775" s="7">
        <v>12</v>
      </c>
      <c r="E1775" s="7">
        <v>0</v>
      </c>
      <c r="F1775" s="7">
        <v>17507.47</v>
      </c>
      <c r="G1775" s="7" t="s">
        <v>16</v>
      </c>
      <c r="H1775" s="7" t="s">
        <v>16</v>
      </c>
      <c r="I1775" s="7" t="s">
        <v>535</v>
      </c>
    </row>
    <row r="1776" spans="1:9" x14ac:dyDescent="0.25">
      <c r="A1776" s="7" t="s">
        <v>1807</v>
      </c>
      <c r="B1776" s="7">
        <v>1963</v>
      </c>
      <c r="C1776" s="7" t="s">
        <v>15</v>
      </c>
      <c r="D1776" s="7">
        <v>16</v>
      </c>
      <c r="E1776" s="7">
        <v>0</v>
      </c>
      <c r="F1776" s="7">
        <v>17556.88</v>
      </c>
      <c r="G1776" s="7" t="s">
        <v>16</v>
      </c>
      <c r="H1776" s="7" t="s">
        <v>11</v>
      </c>
      <c r="I1776" s="7" t="s">
        <v>23</v>
      </c>
    </row>
    <row r="1777" spans="1:9" x14ac:dyDescent="0.25">
      <c r="A1777" s="7" t="s">
        <v>1808</v>
      </c>
      <c r="B1777" s="7">
        <v>2002</v>
      </c>
      <c r="C1777" s="7" t="s">
        <v>35</v>
      </c>
      <c r="D1777" s="7">
        <v>25</v>
      </c>
      <c r="E1777" s="7">
        <v>1</v>
      </c>
      <c r="F1777" s="7">
        <v>17560.38</v>
      </c>
      <c r="G1777" s="7" t="s">
        <v>16</v>
      </c>
      <c r="H1777" s="7" t="s">
        <v>16</v>
      </c>
      <c r="I1777" s="7" t="s">
        <v>23</v>
      </c>
    </row>
    <row r="1778" spans="1:9" x14ac:dyDescent="0.25">
      <c r="A1778" s="7" t="s">
        <v>1809</v>
      </c>
      <c r="B1778" s="7">
        <v>1970</v>
      </c>
      <c r="C1778" s="7" t="s">
        <v>10</v>
      </c>
      <c r="D1778" s="7">
        <v>26</v>
      </c>
      <c r="E1778" s="7">
        <v>0</v>
      </c>
      <c r="F1778" s="7">
        <v>17584.72</v>
      </c>
      <c r="G1778" s="7" t="s">
        <v>16</v>
      </c>
      <c r="H1778" s="7" t="s">
        <v>12</v>
      </c>
      <c r="I1778" s="7" t="s">
        <v>23</v>
      </c>
    </row>
    <row r="1779" spans="1:9" x14ac:dyDescent="0.25">
      <c r="A1779" s="7" t="s">
        <v>1810</v>
      </c>
      <c r="B1779" s="7">
        <v>1990</v>
      </c>
      <c r="C1779" s="7" t="s">
        <v>37</v>
      </c>
      <c r="D1779" s="7">
        <v>25</v>
      </c>
      <c r="E1779" s="7">
        <v>1</v>
      </c>
      <c r="F1779" s="7">
        <v>17626.240000000002</v>
      </c>
      <c r="G1779" s="7" t="s">
        <v>16</v>
      </c>
      <c r="H1779" s="7" t="s">
        <v>12</v>
      </c>
      <c r="I1779" s="7" t="s">
        <v>13</v>
      </c>
    </row>
    <row r="1780" spans="1:9" x14ac:dyDescent="0.25">
      <c r="A1780" s="7" t="s">
        <v>1811</v>
      </c>
      <c r="B1780" s="7">
        <v>1994</v>
      </c>
      <c r="C1780" s="7" t="s">
        <v>10</v>
      </c>
      <c r="D1780" s="7">
        <v>1</v>
      </c>
      <c r="E1780" s="7">
        <v>3</v>
      </c>
      <c r="F1780" s="7">
        <v>17663.14</v>
      </c>
      <c r="G1780" s="7" t="s">
        <v>16</v>
      </c>
      <c r="H1780" s="7" t="s">
        <v>12</v>
      </c>
      <c r="I1780" s="7" t="s">
        <v>13</v>
      </c>
    </row>
    <row r="1781" spans="1:9" x14ac:dyDescent="0.25">
      <c r="A1781" s="7" t="s">
        <v>1812</v>
      </c>
      <c r="B1781" s="7">
        <v>2003</v>
      </c>
      <c r="C1781" s="7" t="s">
        <v>10</v>
      </c>
      <c r="D1781" s="7">
        <v>14</v>
      </c>
      <c r="E1781" s="7">
        <v>0</v>
      </c>
      <c r="F1781" s="7">
        <v>17748.509999999998</v>
      </c>
      <c r="G1781" s="7" t="s">
        <v>16</v>
      </c>
      <c r="H1781" s="7" t="s">
        <v>16</v>
      </c>
      <c r="I1781" s="7" t="s">
        <v>23</v>
      </c>
    </row>
    <row r="1782" spans="1:9" x14ac:dyDescent="0.25">
      <c r="A1782" s="7" t="s">
        <v>1813</v>
      </c>
      <c r="B1782" s="7">
        <v>1966</v>
      </c>
      <c r="C1782" s="7" t="s">
        <v>18</v>
      </c>
      <c r="D1782" s="7">
        <v>21</v>
      </c>
      <c r="E1782" s="7">
        <v>0</v>
      </c>
      <c r="F1782" s="7">
        <v>17777.73</v>
      </c>
      <c r="G1782" s="7" t="s">
        <v>16</v>
      </c>
      <c r="H1782" s="7" t="s">
        <v>12</v>
      </c>
      <c r="I1782" s="7" t="s">
        <v>23</v>
      </c>
    </row>
    <row r="1783" spans="1:9" x14ac:dyDescent="0.25">
      <c r="A1783" s="7" t="s">
        <v>1814</v>
      </c>
      <c r="B1783" s="7">
        <v>1979</v>
      </c>
      <c r="C1783" s="7" t="s">
        <v>37</v>
      </c>
      <c r="D1783" s="7">
        <v>10</v>
      </c>
      <c r="E1783" s="7">
        <v>2</v>
      </c>
      <c r="F1783" s="7">
        <v>17779.939999999999</v>
      </c>
      <c r="G1783" s="7" t="s">
        <v>16</v>
      </c>
      <c r="H1783" s="7" t="s">
        <v>11</v>
      </c>
      <c r="I1783" s="7" t="s">
        <v>23</v>
      </c>
    </row>
    <row r="1784" spans="1:9" x14ac:dyDescent="0.25">
      <c r="A1784" s="7" t="s">
        <v>1815</v>
      </c>
      <c r="B1784" s="7">
        <v>1963</v>
      </c>
      <c r="C1784" s="7" t="s">
        <v>30</v>
      </c>
      <c r="D1784" s="7">
        <v>8</v>
      </c>
      <c r="E1784" s="7">
        <v>0</v>
      </c>
      <c r="F1784" s="7">
        <v>17832.599999999999</v>
      </c>
      <c r="G1784" s="7" t="s">
        <v>16</v>
      </c>
      <c r="H1784" s="7" t="s">
        <v>11</v>
      </c>
      <c r="I1784" s="7" t="s">
        <v>23</v>
      </c>
    </row>
    <row r="1785" spans="1:9" x14ac:dyDescent="0.25">
      <c r="A1785" s="7" t="s">
        <v>1816</v>
      </c>
      <c r="B1785" s="7">
        <v>1976</v>
      </c>
      <c r="C1785" s="7" t="s">
        <v>30</v>
      </c>
      <c r="D1785" s="7">
        <v>12</v>
      </c>
      <c r="E1785" s="7">
        <v>2</v>
      </c>
      <c r="F1785" s="7">
        <v>17862.919999999998</v>
      </c>
      <c r="G1785" s="7" t="s">
        <v>16</v>
      </c>
      <c r="H1785" s="7" t="s">
        <v>11</v>
      </c>
      <c r="I1785" s="7" t="s">
        <v>23</v>
      </c>
    </row>
    <row r="1786" spans="1:9" x14ac:dyDescent="0.25">
      <c r="A1786" s="7" t="s">
        <v>1817</v>
      </c>
      <c r="B1786" s="7">
        <v>1997</v>
      </c>
      <c r="C1786" s="7" t="s">
        <v>35</v>
      </c>
      <c r="D1786" s="7">
        <v>26</v>
      </c>
      <c r="E1786" s="7">
        <v>0</v>
      </c>
      <c r="F1786" s="7">
        <v>17878.900000000001</v>
      </c>
      <c r="G1786" s="7" t="s">
        <v>16</v>
      </c>
      <c r="H1786" s="7" t="s">
        <v>11</v>
      </c>
      <c r="I1786" s="7" t="s">
        <v>247</v>
      </c>
    </row>
    <row r="1787" spans="1:9" x14ac:dyDescent="0.25">
      <c r="A1787" s="7" t="s">
        <v>1818</v>
      </c>
      <c r="B1787" s="7">
        <v>1979</v>
      </c>
      <c r="C1787" s="7" t="s">
        <v>15</v>
      </c>
      <c r="D1787" s="7">
        <v>12</v>
      </c>
      <c r="E1787" s="7">
        <v>2</v>
      </c>
      <c r="F1787" s="7">
        <v>17882.669999999998</v>
      </c>
      <c r="G1787" s="7" t="s">
        <v>16</v>
      </c>
      <c r="H1787" s="7" t="s">
        <v>12</v>
      </c>
      <c r="I1787" s="7" t="s">
        <v>23</v>
      </c>
    </row>
    <row r="1788" spans="1:9" x14ac:dyDescent="0.25">
      <c r="A1788" s="7" t="s">
        <v>1819</v>
      </c>
      <c r="B1788" s="7">
        <v>1989</v>
      </c>
      <c r="C1788" s="7" t="s">
        <v>30</v>
      </c>
      <c r="D1788" s="7">
        <v>4</v>
      </c>
      <c r="E1788" s="7">
        <v>0</v>
      </c>
      <c r="F1788" s="7">
        <v>17904.53</v>
      </c>
      <c r="G1788" s="7" t="s">
        <v>16</v>
      </c>
      <c r="H1788" s="7" t="s">
        <v>11</v>
      </c>
      <c r="I1788" s="7" t="s">
        <v>356</v>
      </c>
    </row>
    <row r="1789" spans="1:9" x14ac:dyDescent="0.25">
      <c r="A1789" s="7" t="s">
        <v>1820</v>
      </c>
      <c r="B1789" s="7">
        <v>1977</v>
      </c>
      <c r="C1789" s="7" t="s">
        <v>37</v>
      </c>
      <c r="D1789" s="7">
        <v>17</v>
      </c>
      <c r="E1789" s="7">
        <v>0</v>
      </c>
      <c r="F1789" s="7">
        <v>17929.3</v>
      </c>
      <c r="G1789" s="7" t="s">
        <v>16</v>
      </c>
      <c r="H1789" s="7" t="s">
        <v>11</v>
      </c>
      <c r="I1789" s="7" t="s">
        <v>13</v>
      </c>
    </row>
    <row r="1790" spans="1:9" x14ac:dyDescent="0.25">
      <c r="A1790" s="7" t="s">
        <v>1821</v>
      </c>
      <c r="B1790" s="7">
        <v>2001</v>
      </c>
      <c r="C1790" s="7" t="s">
        <v>20</v>
      </c>
      <c r="D1790" s="7">
        <v>28</v>
      </c>
      <c r="E1790" s="7">
        <v>4</v>
      </c>
      <c r="F1790" s="7">
        <v>17942.11</v>
      </c>
      <c r="G1790" s="7" t="s">
        <v>16</v>
      </c>
      <c r="H1790" s="7" t="s">
        <v>11</v>
      </c>
      <c r="I1790" s="7" t="s">
        <v>42</v>
      </c>
    </row>
    <row r="1791" spans="1:9" x14ac:dyDescent="0.25">
      <c r="A1791" s="7" t="s">
        <v>1822</v>
      </c>
      <c r="B1791" s="7">
        <v>1975</v>
      </c>
      <c r="C1791" s="7" t="s">
        <v>18</v>
      </c>
      <c r="D1791" s="7">
        <v>27</v>
      </c>
      <c r="E1791" s="7">
        <v>1</v>
      </c>
      <c r="F1791" s="7">
        <v>18031.16</v>
      </c>
      <c r="G1791" s="7" t="s">
        <v>16</v>
      </c>
      <c r="H1791" s="7" t="s">
        <v>12</v>
      </c>
      <c r="I1791" s="7" t="s">
        <v>249</v>
      </c>
    </row>
    <row r="1792" spans="1:9" x14ac:dyDescent="0.25">
      <c r="A1792" s="7" t="s">
        <v>1823</v>
      </c>
      <c r="B1792" s="7">
        <v>1965</v>
      </c>
      <c r="C1792" s="7" t="s">
        <v>37</v>
      </c>
      <c r="D1792" s="7">
        <v>17</v>
      </c>
      <c r="E1792" s="7">
        <v>0</v>
      </c>
      <c r="F1792" s="7">
        <v>18031.189999999999</v>
      </c>
      <c r="G1792" s="7" t="s">
        <v>16</v>
      </c>
      <c r="H1792" s="7" t="s">
        <v>11</v>
      </c>
      <c r="I1792" s="7" t="s">
        <v>23</v>
      </c>
    </row>
    <row r="1793" spans="1:9" x14ac:dyDescent="0.25">
      <c r="A1793" s="7" t="s">
        <v>1824</v>
      </c>
      <c r="B1793" s="7">
        <v>1999</v>
      </c>
      <c r="C1793" s="7" t="s">
        <v>37</v>
      </c>
      <c r="D1793" s="7">
        <v>24</v>
      </c>
      <c r="E1793" s="7">
        <v>0</v>
      </c>
      <c r="F1793" s="7">
        <v>18033.97</v>
      </c>
      <c r="G1793" s="7" t="s">
        <v>16</v>
      </c>
      <c r="H1793" s="7" t="s">
        <v>16</v>
      </c>
      <c r="I1793" s="7" t="s">
        <v>23</v>
      </c>
    </row>
    <row r="1794" spans="1:9" x14ac:dyDescent="0.25">
      <c r="A1794" s="7" t="s">
        <v>1825</v>
      </c>
      <c r="B1794" s="7">
        <v>1993</v>
      </c>
      <c r="C1794" s="7" t="s">
        <v>10</v>
      </c>
      <c r="D1794" s="7">
        <v>12</v>
      </c>
      <c r="E1794" s="7">
        <v>2</v>
      </c>
      <c r="F1794" s="7">
        <v>18157.88</v>
      </c>
      <c r="G1794" s="7" t="s">
        <v>16</v>
      </c>
      <c r="H1794" s="7" t="s">
        <v>16</v>
      </c>
      <c r="I1794" s="7" t="s">
        <v>23</v>
      </c>
    </row>
    <row r="1795" spans="1:9" x14ac:dyDescent="0.25">
      <c r="A1795" s="7" t="s">
        <v>1826</v>
      </c>
      <c r="B1795" s="7">
        <v>1963</v>
      </c>
      <c r="C1795" s="7" t="s">
        <v>10</v>
      </c>
      <c r="D1795" s="7">
        <v>4</v>
      </c>
      <c r="E1795" s="7">
        <v>0</v>
      </c>
      <c r="F1795" s="7">
        <v>18208.34</v>
      </c>
      <c r="G1795" s="7" t="s">
        <v>16</v>
      </c>
      <c r="H1795" s="7" t="s">
        <v>11</v>
      </c>
      <c r="I1795" s="7" t="s">
        <v>535</v>
      </c>
    </row>
    <row r="1796" spans="1:9" x14ac:dyDescent="0.25">
      <c r="A1796" s="7" t="s">
        <v>1827</v>
      </c>
      <c r="B1796" s="7">
        <v>1997</v>
      </c>
      <c r="C1796" s="7" t="s">
        <v>18</v>
      </c>
      <c r="D1796" s="7">
        <v>15</v>
      </c>
      <c r="E1796" s="7">
        <v>1</v>
      </c>
      <c r="F1796" s="7">
        <v>18218.16</v>
      </c>
      <c r="G1796" s="7" t="s">
        <v>16</v>
      </c>
      <c r="H1796" s="7" t="s">
        <v>16</v>
      </c>
      <c r="I1796" s="7" t="s">
        <v>13</v>
      </c>
    </row>
    <row r="1797" spans="1:9" x14ac:dyDescent="0.25">
      <c r="A1797" s="7" t="s">
        <v>1828</v>
      </c>
      <c r="B1797" s="7">
        <v>2004</v>
      </c>
      <c r="C1797" s="7" t="s">
        <v>20</v>
      </c>
      <c r="D1797" s="7">
        <v>10</v>
      </c>
      <c r="E1797" s="7">
        <v>3</v>
      </c>
      <c r="F1797" s="7">
        <v>18223.45</v>
      </c>
      <c r="G1797" s="7" t="s">
        <v>16</v>
      </c>
      <c r="H1797" s="7" t="s">
        <v>12</v>
      </c>
      <c r="I1797" s="7" t="s">
        <v>13</v>
      </c>
    </row>
    <row r="1798" spans="1:9" x14ac:dyDescent="0.25">
      <c r="A1798" s="7" t="s">
        <v>1829</v>
      </c>
      <c r="B1798" s="7">
        <v>1995</v>
      </c>
      <c r="C1798" s="7" t="s">
        <v>35</v>
      </c>
      <c r="D1798" s="7">
        <v>3</v>
      </c>
      <c r="E1798" s="7">
        <v>0</v>
      </c>
      <c r="F1798" s="7">
        <v>18246.5</v>
      </c>
      <c r="G1798" s="7" t="s">
        <v>16</v>
      </c>
      <c r="H1798" s="7" t="s">
        <v>16</v>
      </c>
      <c r="I1798" s="7" t="s">
        <v>13</v>
      </c>
    </row>
    <row r="1799" spans="1:9" x14ac:dyDescent="0.25">
      <c r="A1799" s="7" t="s">
        <v>1830</v>
      </c>
      <c r="B1799" s="7">
        <v>1992</v>
      </c>
      <c r="C1799" s="7" t="s">
        <v>30</v>
      </c>
      <c r="D1799" s="7">
        <v>25</v>
      </c>
      <c r="E1799" s="7">
        <v>3</v>
      </c>
      <c r="F1799" s="7">
        <v>18259.22</v>
      </c>
      <c r="G1799" s="7" t="s">
        <v>16</v>
      </c>
      <c r="H1799" s="7" t="s">
        <v>12</v>
      </c>
      <c r="I1799" s="7" t="s">
        <v>42</v>
      </c>
    </row>
    <row r="1800" spans="1:9" x14ac:dyDescent="0.25">
      <c r="A1800" s="7" t="s">
        <v>1831</v>
      </c>
      <c r="B1800" s="7">
        <v>1995</v>
      </c>
      <c r="C1800" s="7" t="s">
        <v>10</v>
      </c>
      <c r="D1800" s="7">
        <v>4</v>
      </c>
      <c r="E1800" s="7">
        <v>0</v>
      </c>
      <c r="F1800" s="7">
        <v>18310.740000000002</v>
      </c>
      <c r="G1800" s="7" t="s">
        <v>16</v>
      </c>
      <c r="H1800" s="7" t="s">
        <v>12</v>
      </c>
      <c r="I1800" s="7" t="s">
        <v>23</v>
      </c>
    </row>
    <row r="1801" spans="1:9" x14ac:dyDescent="0.25">
      <c r="A1801" s="7" t="s">
        <v>1832</v>
      </c>
      <c r="B1801" s="7">
        <v>1999</v>
      </c>
      <c r="C1801" s="7" t="s">
        <v>30</v>
      </c>
      <c r="D1801" s="7">
        <v>15</v>
      </c>
      <c r="E1801" s="7">
        <v>1</v>
      </c>
      <c r="F1801" s="7">
        <v>18328.240000000002</v>
      </c>
      <c r="G1801" s="7" t="s">
        <v>16</v>
      </c>
      <c r="H1801" s="7" t="s">
        <v>11</v>
      </c>
      <c r="I1801" s="7" t="s">
        <v>13</v>
      </c>
    </row>
    <row r="1802" spans="1:9" x14ac:dyDescent="0.25">
      <c r="A1802" s="7" t="s">
        <v>1833</v>
      </c>
      <c r="B1802" s="7">
        <v>1964</v>
      </c>
      <c r="C1802" s="7" t="s">
        <v>20</v>
      </c>
      <c r="D1802" s="7">
        <v>26</v>
      </c>
      <c r="E1802" s="7">
        <v>0</v>
      </c>
      <c r="F1802" s="7">
        <v>18443.11</v>
      </c>
      <c r="G1802" s="7" t="s">
        <v>16</v>
      </c>
      <c r="H1802" s="7" t="s">
        <v>11</v>
      </c>
      <c r="I1802" s="7" t="s">
        <v>23</v>
      </c>
    </row>
    <row r="1803" spans="1:9" x14ac:dyDescent="0.25">
      <c r="A1803" s="7" t="s">
        <v>1834</v>
      </c>
      <c r="B1803" s="7">
        <v>1986</v>
      </c>
      <c r="C1803" s="7" t="s">
        <v>35</v>
      </c>
      <c r="D1803" s="7">
        <v>12</v>
      </c>
      <c r="E1803" s="7">
        <v>2</v>
      </c>
      <c r="F1803" s="7">
        <v>18608.259999999998</v>
      </c>
      <c r="G1803" s="7" t="s">
        <v>16</v>
      </c>
      <c r="H1803" s="7" t="s">
        <v>12</v>
      </c>
      <c r="I1803" s="7" t="s">
        <v>42</v>
      </c>
    </row>
    <row r="1804" spans="1:9" x14ac:dyDescent="0.25">
      <c r="A1804" s="7" t="s">
        <v>1835</v>
      </c>
      <c r="B1804" s="7">
        <v>1998</v>
      </c>
      <c r="C1804" s="7" t="s">
        <v>20</v>
      </c>
      <c r="D1804" s="7">
        <v>23</v>
      </c>
      <c r="E1804" s="7">
        <v>0</v>
      </c>
      <c r="F1804" s="7">
        <v>18648.419999999998</v>
      </c>
      <c r="G1804" s="7" t="s">
        <v>16</v>
      </c>
      <c r="H1804" s="7" t="s">
        <v>16</v>
      </c>
      <c r="I1804" s="7" t="s">
        <v>166</v>
      </c>
    </row>
    <row r="1805" spans="1:9" x14ac:dyDescent="0.25">
      <c r="A1805" s="7" t="s">
        <v>1836</v>
      </c>
      <c r="B1805" s="7">
        <v>1970</v>
      </c>
      <c r="C1805" s="7" t="s">
        <v>37</v>
      </c>
      <c r="D1805" s="7">
        <v>17</v>
      </c>
      <c r="E1805" s="7">
        <v>0</v>
      </c>
      <c r="F1805" s="7">
        <v>18682.740000000002</v>
      </c>
      <c r="G1805" s="7" t="s">
        <v>16</v>
      </c>
      <c r="H1805" s="7" t="s">
        <v>12</v>
      </c>
      <c r="I1805" s="7" t="s">
        <v>23</v>
      </c>
    </row>
    <row r="1806" spans="1:9" x14ac:dyDescent="0.25">
      <c r="A1806" s="7" t="s">
        <v>1837</v>
      </c>
      <c r="B1806" s="7">
        <v>1967</v>
      </c>
      <c r="C1806" s="7" t="s">
        <v>35</v>
      </c>
      <c r="D1806" s="7">
        <v>30</v>
      </c>
      <c r="E1806" s="7">
        <v>0</v>
      </c>
      <c r="F1806" s="7">
        <v>18694.689999999999</v>
      </c>
      <c r="G1806" s="7" t="s">
        <v>16</v>
      </c>
      <c r="H1806" s="7" t="s">
        <v>16</v>
      </c>
      <c r="I1806" s="7" t="s">
        <v>249</v>
      </c>
    </row>
    <row r="1807" spans="1:9" x14ac:dyDescent="0.25">
      <c r="A1807" s="7" t="s">
        <v>1838</v>
      </c>
      <c r="B1807" s="7">
        <v>1992</v>
      </c>
      <c r="C1807" s="7" t="s">
        <v>30</v>
      </c>
      <c r="D1807" s="7">
        <v>27</v>
      </c>
      <c r="E1807" s="7">
        <v>3</v>
      </c>
      <c r="F1807" s="7">
        <v>18765.88</v>
      </c>
      <c r="G1807" s="7" t="s">
        <v>16</v>
      </c>
      <c r="H1807" s="7" t="s">
        <v>11</v>
      </c>
      <c r="I1807" s="7" t="s">
        <v>23</v>
      </c>
    </row>
    <row r="1808" spans="1:9" x14ac:dyDescent="0.25">
      <c r="A1808" s="7" t="s">
        <v>1839</v>
      </c>
      <c r="B1808" s="7">
        <v>1979</v>
      </c>
      <c r="C1808" s="7" t="s">
        <v>15</v>
      </c>
      <c r="D1808" s="7">
        <v>19</v>
      </c>
      <c r="E1808" s="7">
        <v>2</v>
      </c>
      <c r="F1808" s="7">
        <v>18767.740000000002</v>
      </c>
      <c r="G1808" s="7" t="s">
        <v>16</v>
      </c>
      <c r="H1808" s="7" t="s">
        <v>16</v>
      </c>
      <c r="I1808" s="7" t="s">
        <v>13</v>
      </c>
    </row>
    <row r="1809" spans="1:9" x14ac:dyDescent="0.25">
      <c r="A1809" s="7" t="s">
        <v>1840</v>
      </c>
      <c r="B1809" s="7">
        <v>1995</v>
      </c>
      <c r="C1809" s="7" t="s">
        <v>15</v>
      </c>
      <c r="D1809" s="7">
        <v>28</v>
      </c>
      <c r="E1809" s="7">
        <v>3</v>
      </c>
      <c r="F1809" s="7">
        <v>18804.75</v>
      </c>
      <c r="G1809" s="7" t="s">
        <v>16</v>
      </c>
      <c r="H1809" s="7" t="s">
        <v>16</v>
      </c>
      <c r="I1809" s="7" t="s">
        <v>23</v>
      </c>
    </row>
    <row r="1810" spans="1:9" x14ac:dyDescent="0.25">
      <c r="A1810" s="7" t="s">
        <v>1841</v>
      </c>
      <c r="B1810" s="7">
        <v>1979</v>
      </c>
      <c r="C1810" s="7" t="s">
        <v>37</v>
      </c>
      <c r="D1810" s="7">
        <v>15</v>
      </c>
      <c r="E1810" s="7">
        <v>2</v>
      </c>
      <c r="F1810" s="7">
        <v>18806.150000000001</v>
      </c>
      <c r="G1810" s="7" t="s">
        <v>16</v>
      </c>
      <c r="H1810" s="7" t="s">
        <v>11</v>
      </c>
      <c r="I1810" s="7" t="s">
        <v>13</v>
      </c>
    </row>
    <row r="1811" spans="1:9" x14ac:dyDescent="0.25">
      <c r="A1811" s="7" t="s">
        <v>1842</v>
      </c>
      <c r="B1811" s="7">
        <v>1962</v>
      </c>
      <c r="C1811" s="7" t="s">
        <v>30</v>
      </c>
      <c r="D1811" s="7">
        <v>18</v>
      </c>
      <c r="E1811" s="7">
        <v>0</v>
      </c>
      <c r="F1811" s="7">
        <v>18815.53</v>
      </c>
      <c r="G1811" s="7" t="s">
        <v>16</v>
      </c>
      <c r="H1811" s="7" t="s">
        <v>16</v>
      </c>
      <c r="I1811" s="7" t="s">
        <v>249</v>
      </c>
    </row>
    <row r="1812" spans="1:9" x14ac:dyDescent="0.25">
      <c r="A1812" s="7" t="s">
        <v>1843</v>
      </c>
      <c r="B1812" s="7">
        <v>2003</v>
      </c>
      <c r="C1812" s="7" t="s">
        <v>10</v>
      </c>
      <c r="D1812" s="7">
        <v>24</v>
      </c>
      <c r="E1812" s="7">
        <v>3</v>
      </c>
      <c r="F1812" s="7">
        <v>18838.7</v>
      </c>
      <c r="G1812" s="7" t="s">
        <v>16</v>
      </c>
      <c r="H1812" s="7" t="s">
        <v>12</v>
      </c>
      <c r="I1812" s="7" t="s">
        <v>23</v>
      </c>
    </row>
    <row r="1813" spans="1:9" x14ac:dyDescent="0.25">
      <c r="A1813" s="7" t="s">
        <v>1844</v>
      </c>
      <c r="B1813" s="7">
        <v>1963</v>
      </c>
      <c r="C1813" s="7" t="s">
        <v>30</v>
      </c>
      <c r="D1813" s="7">
        <v>6</v>
      </c>
      <c r="E1813" s="7">
        <v>0</v>
      </c>
      <c r="F1813" s="7">
        <v>18883.330000000002</v>
      </c>
      <c r="G1813" s="7" t="s">
        <v>16</v>
      </c>
      <c r="H1813" s="7" t="s">
        <v>16</v>
      </c>
      <c r="I1813" s="7" t="s">
        <v>535</v>
      </c>
    </row>
    <row r="1814" spans="1:9" x14ac:dyDescent="0.25">
      <c r="A1814" s="7" t="s">
        <v>1845</v>
      </c>
      <c r="B1814" s="7">
        <v>1995</v>
      </c>
      <c r="C1814" s="7" t="s">
        <v>20</v>
      </c>
      <c r="D1814" s="7">
        <v>27</v>
      </c>
      <c r="E1814" s="7">
        <v>1</v>
      </c>
      <c r="F1814" s="7">
        <v>18903.490000000002</v>
      </c>
      <c r="G1814" s="7" t="s">
        <v>16</v>
      </c>
      <c r="H1814" s="7" t="s">
        <v>11</v>
      </c>
      <c r="I1814" s="7" t="s">
        <v>247</v>
      </c>
    </row>
    <row r="1815" spans="1:9" x14ac:dyDescent="0.25">
      <c r="A1815" s="7" t="s">
        <v>1846</v>
      </c>
      <c r="B1815" s="7">
        <v>1969</v>
      </c>
      <c r="C1815" s="7" t="s">
        <v>35</v>
      </c>
      <c r="D1815" s="7">
        <v>3</v>
      </c>
      <c r="E1815" s="7">
        <v>0</v>
      </c>
      <c r="F1815" s="7">
        <v>18932.810000000001</v>
      </c>
      <c r="G1815" s="7" t="s">
        <v>16</v>
      </c>
      <c r="H1815" s="7" t="s">
        <v>12</v>
      </c>
      <c r="I1815" s="7" t="s">
        <v>23</v>
      </c>
    </row>
    <row r="1816" spans="1:9" x14ac:dyDescent="0.25">
      <c r="A1816" s="7" t="s">
        <v>1847</v>
      </c>
      <c r="B1816" s="7">
        <v>1963</v>
      </c>
      <c r="C1816" s="7" t="s">
        <v>37</v>
      </c>
      <c r="D1816" s="7">
        <v>20</v>
      </c>
      <c r="E1816" s="7">
        <v>0</v>
      </c>
      <c r="F1816" s="7">
        <v>18954.560000000001</v>
      </c>
      <c r="G1816" s="7" t="s">
        <v>16</v>
      </c>
      <c r="H1816" s="7" t="s">
        <v>16</v>
      </c>
      <c r="I1816" s="7" t="s">
        <v>535</v>
      </c>
    </row>
    <row r="1817" spans="1:9" x14ac:dyDescent="0.25">
      <c r="A1817" s="7" t="s">
        <v>1848</v>
      </c>
      <c r="B1817" s="7">
        <v>1998</v>
      </c>
      <c r="C1817" s="7" t="s">
        <v>35</v>
      </c>
      <c r="D1817" s="7">
        <v>6</v>
      </c>
      <c r="E1817" s="7">
        <v>0</v>
      </c>
      <c r="F1817" s="7">
        <v>18955.22</v>
      </c>
      <c r="G1817" s="7" t="s">
        <v>16</v>
      </c>
      <c r="H1817" s="7" t="s">
        <v>12</v>
      </c>
      <c r="I1817" s="7" t="s">
        <v>42</v>
      </c>
    </row>
    <row r="1818" spans="1:9" x14ac:dyDescent="0.25">
      <c r="A1818" s="7" t="s">
        <v>1849</v>
      </c>
      <c r="B1818" s="7">
        <v>1992</v>
      </c>
      <c r="C1818" s="7" t="s">
        <v>15</v>
      </c>
      <c r="D1818" s="7">
        <v>30</v>
      </c>
      <c r="E1818" s="7">
        <v>1</v>
      </c>
      <c r="F1818" s="7">
        <v>18963.169999999998</v>
      </c>
      <c r="G1818" s="7" t="s">
        <v>16</v>
      </c>
      <c r="H1818" s="7" t="s">
        <v>16</v>
      </c>
      <c r="I1818" s="7" t="s">
        <v>13</v>
      </c>
    </row>
    <row r="1819" spans="1:9" x14ac:dyDescent="0.25">
      <c r="A1819" s="7" t="s">
        <v>1850</v>
      </c>
      <c r="B1819" s="7">
        <v>1988</v>
      </c>
      <c r="C1819" s="7" t="s">
        <v>37</v>
      </c>
      <c r="D1819" s="7">
        <v>24</v>
      </c>
      <c r="E1819" s="7">
        <v>2</v>
      </c>
      <c r="F1819" s="7">
        <v>18972.5</v>
      </c>
      <c r="G1819" s="7" t="s">
        <v>16</v>
      </c>
      <c r="H1819" s="7" t="s">
        <v>12</v>
      </c>
      <c r="I1819" s="7" t="s">
        <v>13</v>
      </c>
    </row>
    <row r="1820" spans="1:9" x14ac:dyDescent="0.25">
      <c r="A1820" s="7" t="s">
        <v>1851</v>
      </c>
      <c r="B1820" s="7">
        <v>1983</v>
      </c>
      <c r="C1820" s="7" t="s">
        <v>30</v>
      </c>
      <c r="D1820" s="7">
        <v>19</v>
      </c>
      <c r="E1820" s="7">
        <v>5</v>
      </c>
      <c r="F1820" s="7">
        <v>19023.259999999998</v>
      </c>
      <c r="G1820" s="7" t="s">
        <v>16</v>
      </c>
      <c r="H1820" s="7" t="s">
        <v>12</v>
      </c>
      <c r="I1820" s="7" t="s">
        <v>42</v>
      </c>
    </row>
    <row r="1821" spans="1:9" x14ac:dyDescent="0.25">
      <c r="A1821" s="7" t="s">
        <v>1852</v>
      </c>
      <c r="B1821" s="7">
        <v>1989</v>
      </c>
      <c r="C1821" s="7" t="s">
        <v>18</v>
      </c>
      <c r="D1821" s="7">
        <v>5</v>
      </c>
      <c r="E1821" s="7">
        <v>1</v>
      </c>
      <c r="F1821" s="7">
        <v>19040.88</v>
      </c>
      <c r="G1821" s="7" t="s">
        <v>16</v>
      </c>
      <c r="H1821" s="7" t="s">
        <v>12</v>
      </c>
      <c r="I1821" s="7" t="s">
        <v>42</v>
      </c>
    </row>
    <row r="1822" spans="1:9" x14ac:dyDescent="0.25">
      <c r="A1822" s="7" t="s">
        <v>1853</v>
      </c>
      <c r="B1822" s="7">
        <v>1993</v>
      </c>
      <c r="C1822" s="7" t="s">
        <v>20</v>
      </c>
      <c r="D1822" s="7">
        <v>28</v>
      </c>
      <c r="E1822" s="7">
        <v>1</v>
      </c>
      <c r="F1822" s="7">
        <v>19107.78</v>
      </c>
      <c r="G1822" s="7" t="s">
        <v>16</v>
      </c>
      <c r="H1822" s="7" t="s">
        <v>11</v>
      </c>
      <c r="I1822" s="7" t="s">
        <v>13</v>
      </c>
    </row>
    <row r="1823" spans="1:9" x14ac:dyDescent="0.25">
      <c r="A1823" s="7" t="s">
        <v>1854</v>
      </c>
      <c r="B1823" s="7">
        <v>1979</v>
      </c>
      <c r="C1823" s="7" t="s">
        <v>10</v>
      </c>
      <c r="D1823" s="7">
        <v>2</v>
      </c>
      <c r="E1823" s="7">
        <v>2</v>
      </c>
      <c r="F1823" s="7">
        <v>19144.580000000002</v>
      </c>
      <c r="G1823" s="7" t="s">
        <v>16</v>
      </c>
      <c r="H1823" s="7" t="s">
        <v>16</v>
      </c>
      <c r="I1823" s="7" t="s">
        <v>247</v>
      </c>
    </row>
    <row r="1824" spans="1:9" x14ac:dyDescent="0.25">
      <c r="A1824" s="7" t="s">
        <v>1855</v>
      </c>
      <c r="B1824" s="7">
        <v>1991</v>
      </c>
      <c r="C1824" s="7" t="s">
        <v>20</v>
      </c>
      <c r="D1824" s="7">
        <v>16</v>
      </c>
      <c r="E1824" s="7">
        <v>3</v>
      </c>
      <c r="F1824" s="7">
        <v>19199.939999999999</v>
      </c>
      <c r="G1824" s="7" t="s">
        <v>16</v>
      </c>
      <c r="H1824" s="7" t="s">
        <v>12</v>
      </c>
      <c r="I1824" s="7" t="s">
        <v>42</v>
      </c>
    </row>
    <row r="1825" spans="1:9" x14ac:dyDescent="0.25">
      <c r="A1825" s="7" t="s">
        <v>1856</v>
      </c>
      <c r="B1825" s="7">
        <v>1985</v>
      </c>
      <c r="C1825" s="7" t="s">
        <v>30</v>
      </c>
      <c r="D1825" s="7">
        <v>28</v>
      </c>
      <c r="E1825" s="7">
        <v>0</v>
      </c>
      <c r="F1825" s="7">
        <v>19214.71</v>
      </c>
      <c r="G1825" s="7" t="s">
        <v>16</v>
      </c>
      <c r="H1825" s="7" t="s">
        <v>12</v>
      </c>
      <c r="I1825" s="7" t="s">
        <v>13</v>
      </c>
    </row>
    <row r="1826" spans="1:9" x14ac:dyDescent="0.25">
      <c r="A1826" s="7" t="s">
        <v>1857</v>
      </c>
      <c r="B1826" s="7">
        <v>1967</v>
      </c>
      <c r="C1826" s="7" t="s">
        <v>10</v>
      </c>
      <c r="D1826" s="7">
        <v>29</v>
      </c>
      <c r="E1826" s="7">
        <v>0</v>
      </c>
      <c r="F1826" s="7">
        <v>19259.96</v>
      </c>
      <c r="G1826" s="7" t="s">
        <v>16</v>
      </c>
      <c r="H1826" s="7" t="s">
        <v>16</v>
      </c>
      <c r="I1826" s="7" t="s">
        <v>23</v>
      </c>
    </row>
    <row r="1827" spans="1:9" x14ac:dyDescent="0.25">
      <c r="A1827" s="7" t="s">
        <v>1858</v>
      </c>
      <c r="B1827" s="7">
        <v>1966</v>
      </c>
      <c r="C1827" s="7" t="s">
        <v>15</v>
      </c>
      <c r="D1827" s="7">
        <v>15</v>
      </c>
      <c r="E1827" s="7">
        <v>0</v>
      </c>
      <c r="F1827" s="7">
        <v>19321.060000000001</v>
      </c>
      <c r="G1827" s="7" t="s">
        <v>16</v>
      </c>
      <c r="H1827" s="7" t="s">
        <v>16</v>
      </c>
      <c r="I1827" s="7" t="s">
        <v>23</v>
      </c>
    </row>
    <row r="1828" spans="1:9" x14ac:dyDescent="0.25">
      <c r="A1828" s="7" t="s">
        <v>1859</v>
      </c>
      <c r="B1828" s="7">
        <v>1991</v>
      </c>
      <c r="C1828" s="7" t="s">
        <v>35</v>
      </c>
      <c r="D1828" s="7">
        <v>24</v>
      </c>
      <c r="E1828" s="7">
        <v>0</v>
      </c>
      <c r="F1828" s="7">
        <v>19350.37</v>
      </c>
      <c r="G1828" s="7" t="s">
        <v>16</v>
      </c>
      <c r="H1828" s="7" t="s">
        <v>12</v>
      </c>
      <c r="I1828" s="7" t="s">
        <v>13</v>
      </c>
    </row>
    <row r="1829" spans="1:9" x14ac:dyDescent="0.25">
      <c r="A1829" s="7" t="s">
        <v>1860</v>
      </c>
      <c r="B1829" s="7">
        <v>1987</v>
      </c>
      <c r="C1829" s="7" t="s">
        <v>18</v>
      </c>
      <c r="D1829" s="7">
        <v>30</v>
      </c>
      <c r="E1829" s="7">
        <v>3</v>
      </c>
      <c r="F1829" s="7">
        <v>19362</v>
      </c>
      <c r="G1829" s="7" t="s">
        <v>16</v>
      </c>
      <c r="H1829" s="7" t="s">
        <v>12</v>
      </c>
      <c r="I1829" s="7" t="s">
        <v>13</v>
      </c>
    </row>
    <row r="1830" spans="1:9" x14ac:dyDescent="0.25">
      <c r="A1830" s="7" t="s">
        <v>1861</v>
      </c>
      <c r="B1830" s="7">
        <v>1993</v>
      </c>
      <c r="C1830" s="7" t="s">
        <v>20</v>
      </c>
      <c r="D1830" s="7">
        <v>6</v>
      </c>
      <c r="E1830" s="7">
        <v>2</v>
      </c>
      <c r="F1830" s="7">
        <v>19442.349999999999</v>
      </c>
      <c r="G1830" s="7" t="s">
        <v>16</v>
      </c>
      <c r="H1830" s="7" t="s">
        <v>12</v>
      </c>
      <c r="I1830" s="7" t="s">
        <v>23</v>
      </c>
    </row>
    <row r="1831" spans="1:9" x14ac:dyDescent="0.25">
      <c r="A1831" s="7" t="s">
        <v>1862</v>
      </c>
      <c r="B1831" s="7">
        <v>1982</v>
      </c>
      <c r="C1831" s="7" t="s">
        <v>30</v>
      </c>
      <c r="D1831" s="7">
        <v>15</v>
      </c>
      <c r="E1831" s="7">
        <v>2</v>
      </c>
      <c r="F1831" s="7">
        <v>19444.27</v>
      </c>
      <c r="G1831" s="7" t="s">
        <v>16</v>
      </c>
      <c r="H1831" s="7" t="s">
        <v>16</v>
      </c>
      <c r="I1831" s="7" t="s">
        <v>13</v>
      </c>
    </row>
    <row r="1832" spans="1:9" x14ac:dyDescent="0.25">
      <c r="A1832" s="7" t="s">
        <v>1863</v>
      </c>
      <c r="B1832" s="7">
        <v>1987</v>
      </c>
      <c r="C1832" s="7" t="s">
        <v>15</v>
      </c>
      <c r="D1832" s="7">
        <v>30</v>
      </c>
      <c r="E1832" s="7">
        <v>4</v>
      </c>
      <c r="F1832" s="7">
        <v>19496.72</v>
      </c>
      <c r="G1832" s="7" t="s">
        <v>16</v>
      </c>
      <c r="H1832" s="7" t="s">
        <v>12</v>
      </c>
      <c r="I1832" s="7" t="s">
        <v>166</v>
      </c>
    </row>
    <row r="1833" spans="1:9" x14ac:dyDescent="0.25">
      <c r="A1833" s="7" t="s">
        <v>1864</v>
      </c>
      <c r="B1833" s="7">
        <v>1980</v>
      </c>
      <c r="C1833" s="7" t="s">
        <v>15</v>
      </c>
      <c r="D1833" s="7">
        <v>8</v>
      </c>
      <c r="E1833" s="7">
        <v>0</v>
      </c>
      <c r="F1833" s="7">
        <v>19515.54</v>
      </c>
      <c r="G1833" s="7" t="s">
        <v>16</v>
      </c>
      <c r="H1833" s="7" t="s">
        <v>16</v>
      </c>
      <c r="I1833" s="7" t="s">
        <v>13</v>
      </c>
    </row>
    <row r="1834" spans="1:9" x14ac:dyDescent="0.25">
      <c r="A1834" s="7" t="s">
        <v>1865</v>
      </c>
      <c r="B1834" s="7">
        <v>1992</v>
      </c>
      <c r="C1834" s="7" t="s">
        <v>35</v>
      </c>
      <c r="D1834" s="7">
        <v>19</v>
      </c>
      <c r="E1834" s="7">
        <v>1</v>
      </c>
      <c r="F1834" s="7">
        <v>19521.97</v>
      </c>
      <c r="G1834" s="7" t="s">
        <v>16</v>
      </c>
      <c r="H1834" s="7" t="s">
        <v>11</v>
      </c>
      <c r="I1834" s="7" t="s">
        <v>13</v>
      </c>
    </row>
    <row r="1835" spans="1:9" x14ac:dyDescent="0.25">
      <c r="A1835" s="7" t="s">
        <v>1866</v>
      </c>
      <c r="B1835" s="7">
        <v>1985</v>
      </c>
      <c r="C1835" s="7" t="s">
        <v>20</v>
      </c>
      <c r="D1835" s="7">
        <v>17</v>
      </c>
      <c r="E1835" s="7">
        <v>0</v>
      </c>
      <c r="F1835" s="7">
        <v>19539.240000000002</v>
      </c>
      <c r="G1835" s="7" t="s">
        <v>16</v>
      </c>
      <c r="H1835" s="7" t="s">
        <v>16</v>
      </c>
      <c r="I1835" s="7" t="s">
        <v>13</v>
      </c>
    </row>
    <row r="1836" spans="1:9" x14ac:dyDescent="0.25">
      <c r="A1836" s="7" t="s">
        <v>1867</v>
      </c>
      <c r="B1836" s="7">
        <v>1963</v>
      </c>
      <c r="C1836" s="7" t="s">
        <v>10</v>
      </c>
      <c r="D1836" s="7">
        <v>14</v>
      </c>
      <c r="E1836" s="7">
        <v>0</v>
      </c>
      <c r="F1836" s="7">
        <v>19551.34</v>
      </c>
      <c r="G1836" s="7" t="s">
        <v>16</v>
      </c>
      <c r="H1836" s="7" t="s">
        <v>12</v>
      </c>
      <c r="I1836" s="7" t="s">
        <v>23</v>
      </c>
    </row>
    <row r="1837" spans="1:9" x14ac:dyDescent="0.25">
      <c r="A1837" s="7" t="s">
        <v>1868</v>
      </c>
      <c r="B1837" s="7">
        <v>1978</v>
      </c>
      <c r="C1837" s="7" t="s">
        <v>20</v>
      </c>
      <c r="D1837" s="7">
        <v>24</v>
      </c>
      <c r="E1837" s="7">
        <v>1</v>
      </c>
      <c r="F1837" s="7">
        <v>19594.810000000001</v>
      </c>
      <c r="G1837" s="7" t="s">
        <v>16</v>
      </c>
      <c r="H1837" s="7" t="s">
        <v>16</v>
      </c>
      <c r="I1837" s="7" t="s">
        <v>247</v>
      </c>
    </row>
    <row r="1838" spans="1:9" x14ac:dyDescent="0.25">
      <c r="A1838" s="7" t="s">
        <v>1869</v>
      </c>
      <c r="B1838" s="7">
        <v>1994</v>
      </c>
      <c r="C1838" s="7" t="s">
        <v>35</v>
      </c>
      <c r="D1838" s="7">
        <v>27</v>
      </c>
      <c r="E1838" s="7">
        <v>0</v>
      </c>
      <c r="F1838" s="7">
        <v>19673.34</v>
      </c>
      <c r="G1838" s="7" t="s">
        <v>16</v>
      </c>
      <c r="H1838" s="7" t="s">
        <v>11</v>
      </c>
      <c r="I1838" s="7" t="s">
        <v>23</v>
      </c>
    </row>
    <row r="1839" spans="1:9" x14ac:dyDescent="0.25">
      <c r="A1839" s="7" t="s">
        <v>1870</v>
      </c>
      <c r="B1839" s="7">
        <v>1990</v>
      </c>
      <c r="C1839" s="7" t="s">
        <v>35</v>
      </c>
      <c r="D1839" s="7">
        <v>8</v>
      </c>
      <c r="E1839" s="7">
        <v>1</v>
      </c>
      <c r="F1839" s="7">
        <v>19719.689999999999</v>
      </c>
      <c r="G1839" s="7" t="s">
        <v>16</v>
      </c>
      <c r="H1839" s="7" t="s">
        <v>11</v>
      </c>
      <c r="I1839" s="7" t="s">
        <v>13</v>
      </c>
    </row>
    <row r="1840" spans="1:9" x14ac:dyDescent="0.25">
      <c r="A1840" s="7" t="s">
        <v>1871</v>
      </c>
      <c r="B1840" s="7">
        <v>1972</v>
      </c>
      <c r="C1840" s="7" t="s">
        <v>18</v>
      </c>
      <c r="D1840" s="7">
        <v>14</v>
      </c>
      <c r="E1840" s="7">
        <v>3</v>
      </c>
      <c r="F1840" s="7">
        <v>19749.38</v>
      </c>
      <c r="G1840" s="7" t="s">
        <v>16</v>
      </c>
      <c r="H1840" s="7" t="s">
        <v>12</v>
      </c>
      <c r="I1840" s="7" t="s">
        <v>13</v>
      </c>
    </row>
    <row r="1841" spans="1:9" x14ac:dyDescent="0.25">
      <c r="A1841" s="7" t="s">
        <v>1872</v>
      </c>
      <c r="B1841" s="7">
        <v>1979</v>
      </c>
      <c r="C1841" s="7" t="s">
        <v>37</v>
      </c>
      <c r="D1841" s="7">
        <v>30</v>
      </c>
      <c r="E1841" s="7">
        <v>2</v>
      </c>
      <c r="F1841" s="7">
        <v>19798.05</v>
      </c>
      <c r="G1841" s="7" t="s">
        <v>16</v>
      </c>
      <c r="H1841" s="7" t="s">
        <v>16</v>
      </c>
      <c r="I1841" s="7" t="s">
        <v>247</v>
      </c>
    </row>
    <row r="1842" spans="1:9" x14ac:dyDescent="0.25">
      <c r="A1842" s="7" t="s">
        <v>1873</v>
      </c>
      <c r="B1842" s="7">
        <v>1997</v>
      </c>
      <c r="C1842" s="7" t="s">
        <v>37</v>
      </c>
      <c r="D1842" s="7">
        <v>18</v>
      </c>
      <c r="E1842" s="7">
        <v>3</v>
      </c>
      <c r="F1842" s="7">
        <v>19933.46</v>
      </c>
      <c r="G1842" s="7" t="s">
        <v>16</v>
      </c>
      <c r="H1842" s="7" t="s">
        <v>12</v>
      </c>
      <c r="I1842" s="7" t="s">
        <v>42</v>
      </c>
    </row>
    <row r="1843" spans="1:9" x14ac:dyDescent="0.25">
      <c r="A1843" s="7" t="s">
        <v>1874</v>
      </c>
      <c r="B1843" s="7">
        <v>1980</v>
      </c>
      <c r="C1843" s="7" t="s">
        <v>37</v>
      </c>
      <c r="D1843" s="7">
        <v>9</v>
      </c>
      <c r="E1843" s="7">
        <v>0</v>
      </c>
      <c r="F1843" s="7">
        <v>19964.75</v>
      </c>
      <c r="G1843" s="7" t="s">
        <v>16</v>
      </c>
      <c r="H1843" s="7" t="s">
        <v>11</v>
      </c>
      <c r="I1843" s="7" t="s">
        <v>247</v>
      </c>
    </row>
    <row r="1844" spans="1:9" x14ac:dyDescent="0.25">
      <c r="A1844" s="7" t="s">
        <v>1875</v>
      </c>
      <c r="B1844" s="7">
        <v>1966</v>
      </c>
      <c r="C1844" s="7" t="s">
        <v>35</v>
      </c>
      <c r="D1844" s="7">
        <v>10</v>
      </c>
      <c r="E1844" s="7">
        <v>0</v>
      </c>
      <c r="F1844" s="7">
        <v>19995.29</v>
      </c>
      <c r="G1844" s="7" t="s">
        <v>16</v>
      </c>
      <c r="H1844" s="7" t="s">
        <v>12</v>
      </c>
      <c r="I1844" s="7" t="s">
        <v>535</v>
      </c>
    </row>
    <row r="1845" spans="1:9" x14ac:dyDescent="0.25">
      <c r="A1845" s="7" t="s">
        <v>1876</v>
      </c>
      <c r="B1845" s="7">
        <v>1988</v>
      </c>
      <c r="C1845" s="7" t="s">
        <v>10</v>
      </c>
      <c r="D1845" s="7">
        <v>25</v>
      </c>
      <c r="E1845" s="7">
        <v>1</v>
      </c>
      <c r="F1845" s="7">
        <v>20009.63</v>
      </c>
      <c r="G1845" s="7" t="s">
        <v>11</v>
      </c>
      <c r="H1845" s="7" t="s">
        <v>16</v>
      </c>
      <c r="I1845" s="7" t="s">
        <v>23</v>
      </c>
    </row>
    <row r="1846" spans="1:9" x14ac:dyDescent="0.25">
      <c r="A1846" s="7" t="s">
        <v>1877</v>
      </c>
      <c r="B1846" s="7">
        <v>1983</v>
      </c>
      <c r="C1846" s="7" t="s">
        <v>37</v>
      </c>
      <c r="D1846" s="7">
        <v>6</v>
      </c>
      <c r="E1846" s="7">
        <v>0</v>
      </c>
      <c r="F1846" s="7">
        <v>20149.32</v>
      </c>
      <c r="G1846" s="7" t="s">
        <v>11</v>
      </c>
      <c r="H1846" s="7" t="s">
        <v>16</v>
      </c>
      <c r="I1846" s="7" t="s">
        <v>168</v>
      </c>
    </row>
    <row r="1847" spans="1:9" x14ac:dyDescent="0.25">
      <c r="A1847" s="7" t="s">
        <v>1878</v>
      </c>
      <c r="B1847" s="7">
        <v>2002</v>
      </c>
      <c r="C1847" s="7" t="s">
        <v>10</v>
      </c>
      <c r="D1847" s="7">
        <v>9</v>
      </c>
      <c r="E1847" s="7">
        <v>0</v>
      </c>
      <c r="F1847" s="7">
        <v>20167.34</v>
      </c>
      <c r="G1847" s="7" t="s">
        <v>12</v>
      </c>
      <c r="H1847" s="7" t="s">
        <v>12</v>
      </c>
      <c r="I1847" s="7" t="s">
        <v>42</v>
      </c>
    </row>
    <row r="1848" spans="1:9" x14ac:dyDescent="0.25">
      <c r="A1848" s="7" t="s">
        <v>1879</v>
      </c>
      <c r="B1848" s="7">
        <v>1994</v>
      </c>
      <c r="C1848" s="7" t="s">
        <v>18</v>
      </c>
      <c r="D1848" s="7">
        <v>8</v>
      </c>
      <c r="E1848" s="7">
        <v>2</v>
      </c>
      <c r="F1848" s="7">
        <v>20177.669999999998</v>
      </c>
      <c r="G1848" s="7" t="s">
        <v>11</v>
      </c>
      <c r="H1848" s="7" t="s">
        <v>16</v>
      </c>
      <c r="I1848" s="7" t="s">
        <v>42</v>
      </c>
    </row>
    <row r="1849" spans="1:9" x14ac:dyDescent="0.25">
      <c r="A1849" s="7" t="s">
        <v>1880</v>
      </c>
      <c r="B1849" s="7">
        <v>1987</v>
      </c>
      <c r="C1849" s="7" t="s">
        <v>37</v>
      </c>
      <c r="D1849" s="7">
        <v>17</v>
      </c>
      <c r="E1849" s="7">
        <v>0</v>
      </c>
      <c r="F1849" s="7">
        <v>20234.849999999999</v>
      </c>
      <c r="G1849" s="7" t="s">
        <v>11</v>
      </c>
      <c r="H1849" s="7" t="s">
        <v>12</v>
      </c>
      <c r="I1849" s="7" t="s">
        <v>23</v>
      </c>
    </row>
    <row r="1850" spans="1:9" x14ac:dyDescent="0.25">
      <c r="A1850" s="7" t="s">
        <v>1881</v>
      </c>
      <c r="B1850" s="7">
        <v>1966</v>
      </c>
      <c r="C1850" s="7" t="s">
        <v>35</v>
      </c>
      <c r="D1850" s="7">
        <v>22</v>
      </c>
      <c r="E1850" s="7">
        <v>0</v>
      </c>
      <c r="F1850" s="7">
        <v>20253.84</v>
      </c>
      <c r="G1850" s="7" t="s">
        <v>11</v>
      </c>
      <c r="H1850" s="7" t="s">
        <v>12</v>
      </c>
      <c r="I1850" s="7" t="s">
        <v>23</v>
      </c>
    </row>
    <row r="1851" spans="1:9" x14ac:dyDescent="0.25">
      <c r="A1851" s="7" t="s">
        <v>1882</v>
      </c>
      <c r="B1851" s="7">
        <v>1993</v>
      </c>
      <c r="C1851" s="7" t="s">
        <v>20</v>
      </c>
      <c r="D1851" s="7">
        <v>7</v>
      </c>
      <c r="E1851" s="7">
        <v>1</v>
      </c>
      <c r="F1851" s="7">
        <v>20277.810000000001</v>
      </c>
      <c r="G1851" s="7" t="s">
        <v>12</v>
      </c>
      <c r="H1851" s="7" t="s">
        <v>12</v>
      </c>
      <c r="I1851" s="7" t="s">
        <v>168</v>
      </c>
    </row>
    <row r="1852" spans="1:9" x14ac:dyDescent="0.25">
      <c r="A1852" s="7" t="s">
        <v>1883</v>
      </c>
      <c r="B1852" s="7">
        <v>1985</v>
      </c>
      <c r="C1852" s="7" t="s">
        <v>20</v>
      </c>
      <c r="D1852" s="7">
        <v>17</v>
      </c>
      <c r="E1852" s="7">
        <v>1</v>
      </c>
      <c r="F1852" s="7">
        <v>20296.86</v>
      </c>
      <c r="G1852" s="7" t="s">
        <v>12</v>
      </c>
      <c r="H1852" s="7" t="s">
        <v>16</v>
      </c>
      <c r="I1852" s="7" t="s">
        <v>247</v>
      </c>
    </row>
    <row r="1853" spans="1:9" x14ac:dyDescent="0.25">
      <c r="A1853" s="7" t="s">
        <v>1884</v>
      </c>
      <c r="B1853" s="7">
        <v>1962</v>
      </c>
      <c r="C1853" s="7" t="s">
        <v>10</v>
      </c>
      <c r="D1853" s="7">
        <v>2</v>
      </c>
      <c r="E1853" s="7">
        <v>0</v>
      </c>
      <c r="F1853" s="7">
        <v>20354.5</v>
      </c>
      <c r="G1853" s="7" t="s">
        <v>12</v>
      </c>
      <c r="H1853" s="7" t="s">
        <v>11</v>
      </c>
      <c r="I1853" s="7" t="s">
        <v>535</v>
      </c>
    </row>
    <row r="1854" spans="1:9" x14ac:dyDescent="0.25">
      <c r="A1854" s="7" t="s">
        <v>1885</v>
      </c>
      <c r="B1854" s="7">
        <v>1985</v>
      </c>
      <c r="C1854" s="7" t="s">
        <v>10</v>
      </c>
      <c r="D1854" s="7">
        <v>12</v>
      </c>
      <c r="E1854" s="7">
        <v>0</v>
      </c>
      <c r="F1854" s="7">
        <v>20420.599999999999</v>
      </c>
      <c r="G1854" s="7" t="s">
        <v>12</v>
      </c>
      <c r="H1854" s="7" t="s">
        <v>11</v>
      </c>
      <c r="I1854" s="7" t="s">
        <v>42</v>
      </c>
    </row>
    <row r="1855" spans="1:9" x14ac:dyDescent="0.25">
      <c r="A1855" s="7" t="s">
        <v>1886</v>
      </c>
      <c r="B1855" s="7">
        <v>1962</v>
      </c>
      <c r="C1855" s="7" t="s">
        <v>37</v>
      </c>
      <c r="D1855" s="7">
        <v>18</v>
      </c>
      <c r="E1855" s="7">
        <v>0</v>
      </c>
      <c r="F1855" s="7">
        <v>20446.849999999999</v>
      </c>
      <c r="G1855" s="7" t="s">
        <v>11</v>
      </c>
      <c r="H1855" s="7" t="s">
        <v>16</v>
      </c>
      <c r="I1855" s="7" t="s">
        <v>23</v>
      </c>
    </row>
    <row r="1856" spans="1:9" x14ac:dyDescent="0.25">
      <c r="A1856" s="7" t="s">
        <v>1887</v>
      </c>
      <c r="B1856" s="7">
        <v>1969</v>
      </c>
      <c r="C1856" s="7" t="s">
        <v>37</v>
      </c>
      <c r="D1856" s="7">
        <v>13</v>
      </c>
      <c r="E1856" s="7">
        <v>3</v>
      </c>
      <c r="F1856" s="7">
        <v>20463</v>
      </c>
      <c r="G1856" s="7" t="s">
        <v>11</v>
      </c>
      <c r="H1856" s="7" t="s">
        <v>11</v>
      </c>
      <c r="I1856" s="7" t="s">
        <v>13</v>
      </c>
    </row>
    <row r="1857" spans="1:9" x14ac:dyDescent="0.25">
      <c r="A1857" s="7" t="s">
        <v>1888</v>
      </c>
      <c r="B1857" s="7">
        <v>1966</v>
      </c>
      <c r="C1857" s="7" t="s">
        <v>10</v>
      </c>
      <c r="D1857" s="7">
        <v>9</v>
      </c>
      <c r="E1857" s="7">
        <v>0</v>
      </c>
      <c r="F1857" s="7">
        <v>20568.32</v>
      </c>
      <c r="G1857" s="7" t="s">
        <v>12</v>
      </c>
      <c r="H1857" s="7" t="s">
        <v>11</v>
      </c>
      <c r="I1857" s="7" t="s">
        <v>23</v>
      </c>
    </row>
    <row r="1858" spans="1:9" x14ac:dyDescent="0.25">
      <c r="A1858" s="7" t="s">
        <v>1889</v>
      </c>
      <c r="B1858" s="7">
        <v>1967</v>
      </c>
      <c r="C1858" s="7" t="s">
        <v>30</v>
      </c>
      <c r="D1858" s="7">
        <v>17</v>
      </c>
      <c r="E1858" s="7">
        <v>0</v>
      </c>
      <c r="F1858" s="7">
        <v>20630.28</v>
      </c>
      <c r="G1858" s="7" t="s">
        <v>11</v>
      </c>
      <c r="H1858" s="7" t="s">
        <v>12</v>
      </c>
      <c r="I1858" s="7" t="s">
        <v>42</v>
      </c>
    </row>
    <row r="1859" spans="1:9" x14ac:dyDescent="0.25">
      <c r="A1859" s="7" t="s">
        <v>1890</v>
      </c>
      <c r="B1859" s="7">
        <v>1965</v>
      </c>
      <c r="C1859" s="7" t="s">
        <v>35</v>
      </c>
      <c r="D1859" s="7">
        <v>1</v>
      </c>
      <c r="E1859" s="7">
        <v>0</v>
      </c>
      <c r="F1859" s="7">
        <v>20709.02</v>
      </c>
      <c r="G1859" s="7" t="s">
        <v>12</v>
      </c>
      <c r="H1859" s="7" t="s">
        <v>11</v>
      </c>
      <c r="I1859" s="7" t="s">
        <v>166</v>
      </c>
    </row>
    <row r="1860" spans="1:9" x14ac:dyDescent="0.25">
      <c r="A1860" s="7" t="s">
        <v>1891</v>
      </c>
      <c r="B1860" s="7">
        <v>1992</v>
      </c>
      <c r="C1860" s="7" t="s">
        <v>20</v>
      </c>
      <c r="D1860" s="7">
        <v>14</v>
      </c>
      <c r="E1860" s="7">
        <v>3</v>
      </c>
      <c r="F1860" s="7">
        <v>20745.990000000002</v>
      </c>
      <c r="G1860" s="7" t="s">
        <v>12</v>
      </c>
      <c r="H1860" s="7" t="s">
        <v>16</v>
      </c>
      <c r="I1860" s="7" t="s">
        <v>23</v>
      </c>
    </row>
    <row r="1861" spans="1:9" x14ac:dyDescent="0.25">
      <c r="A1861" s="7" t="s">
        <v>1892</v>
      </c>
      <c r="B1861" s="7">
        <v>1986</v>
      </c>
      <c r="C1861" s="7" t="s">
        <v>35</v>
      </c>
      <c r="D1861" s="7">
        <v>4</v>
      </c>
      <c r="E1861" s="7">
        <v>1</v>
      </c>
      <c r="F1861" s="7">
        <v>20773.63</v>
      </c>
      <c r="G1861" s="7" t="s">
        <v>11</v>
      </c>
      <c r="H1861" s="7" t="s">
        <v>12</v>
      </c>
      <c r="I1861" s="7" t="s">
        <v>356</v>
      </c>
    </row>
    <row r="1862" spans="1:9" x14ac:dyDescent="0.25">
      <c r="A1862" s="7" t="s">
        <v>1893</v>
      </c>
      <c r="B1862" s="7">
        <v>1967</v>
      </c>
      <c r="C1862" s="7" t="s">
        <v>20</v>
      </c>
      <c r="D1862" s="7">
        <v>8</v>
      </c>
      <c r="E1862" s="7">
        <v>0</v>
      </c>
      <c r="F1862" s="7">
        <v>20781.490000000002</v>
      </c>
      <c r="G1862" s="7" t="s">
        <v>11</v>
      </c>
      <c r="H1862" s="7" t="s">
        <v>12</v>
      </c>
      <c r="I1862" s="7" t="s">
        <v>13</v>
      </c>
    </row>
    <row r="1863" spans="1:9" x14ac:dyDescent="0.25">
      <c r="A1863" s="7" t="s">
        <v>1894</v>
      </c>
      <c r="B1863" s="7">
        <v>1975</v>
      </c>
      <c r="C1863" s="7" t="s">
        <v>30</v>
      </c>
      <c r="D1863" s="7">
        <v>8</v>
      </c>
      <c r="E1863" s="7">
        <v>0</v>
      </c>
      <c r="F1863" s="7">
        <v>20878.78</v>
      </c>
      <c r="G1863" s="7" t="s">
        <v>11</v>
      </c>
      <c r="H1863" s="7" t="s">
        <v>16</v>
      </c>
      <c r="I1863" s="7" t="s">
        <v>247</v>
      </c>
    </row>
    <row r="1864" spans="1:9" x14ac:dyDescent="0.25">
      <c r="A1864" s="7" t="s">
        <v>1895</v>
      </c>
      <c r="B1864" s="7">
        <v>1964</v>
      </c>
      <c r="C1864" s="7" t="s">
        <v>15</v>
      </c>
      <c r="D1864" s="7">
        <v>19</v>
      </c>
      <c r="E1864" s="7">
        <v>0</v>
      </c>
      <c r="F1864" s="7">
        <v>20893.060000000001</v>
      </c>
      <c r="G1864" s="7" t="s">
        <v>11</v>
      </c>
      <c r="H1864" s="7" t="s">
        <v>12</v>
      </c>
      <c r="I1864" s="7" t="s">
        <v>23</v>
      </c>
    </row>
    <row r="1865" spans="1:9" x14ac:dyDescent="0.25">
      <c r="A1865" s="7" t="s">
        <v>1896</v>
      </c>
      <c r="B1865" s="7">
        <v>1987</v>
      </c>
      <c r="C1865" s="7" t="s">
        <v>15</v>
      </c>
      <c r="D1865" s="7">
        <v>27</v>
      </c>
      <c r="E1865" s="7">
        <v>2</v>
      </c>
      <c r="F1865" s="7">
        <v>20984.09</v>
      </c>
      <c r="G1865" s="7" t="s">
        <v>11</v>
      </c>
      <c r="H1865" s="7" t="s">
        <v>11</v>
      </c>
      <c r="I1865" s="7" t="s">
        <v>164</v>
      </c>
    </row>
    <row r="1866" spans="1:9" x14ac:dyDescent="0.25">
      <c r="A1866" s="7" t="s">
        <v>1897</v>
      </c>
      <c r="B1866" s="7">
        <v>1983</v>
      </c>
      <c r="C1866" s="7" t="s">
        <v>10</v>
      </c>
      <c r="D1866" s="7">
        <v>2</v>
      </c>
      <c r="E1866" s="7">
        <v>1</v>
      </c>
      <c r="F1866" s="7">
        <v>21082.16</v>
      </c>
      <c r="G1866" s="7" t="s">
        <v>12</v>
      </c>
      <c r="H1866" s="7" t="s">
        <v>11</v>
      </c>
      <c r="I1866" s="7" t="s">
        <v>42</v>
      </c>
    </row>
    <row r="1867" spans="1:9" x14ac:dyDescent="0.25">
      <c r="A1867" s="7" t="s">
        <v>1898</v>
      </c>
      <c r="B1867" s="7">
        <v>1977</v>
      </c>
      <c r="C1867" s="7" t="s">
        <v>15</v>
      </c>
      <c r="D1867" s="7">
        <v>23</v>
      </c>
      <c r="E1867" s="7">
        <v>2</v>
      </c>
      <c r="F1867" s="7">
        <v>21098.55</v>
      </c>
      <c r="G1867" s="7" t="s">
        <v>12</v>
      </c>
      <c r="H1867" s="7" t="s">
        <v>12</v>
      </c>
      <c r="I1867" s="7" t="s">
        <v>23</v>
      </c>
    </row>
    <row r="1868" spans="1:9" x14ac:dyDescent="0.25">
      <c r="A1868" s="7" t="s">
        <v>1899</v>
      </c>
      <c r="B1868" s="7">
        <v>1969</v>
      </c>
      <c r="C1868" s="7" t="s">
        <v>35</v>
      </c>
      <c r="D1868" s="7">
        <v>26</v>
      </c>
      <c r="E1868" s="7">
        <v>0</v>
      </c>
      <c r="F1868" s="7">
        <v>21195.82</v>
      </c>
      <c r="G1868" s="7" t="s">
        <v>12</v>
      </c>
      <c r="H1868" s="7" t="s">
        <v>16</v>
      </c>
      <c r="I1868" s="7" t="s">
        <v>13</v>
      </c>
    </row>
    <row r="1869" spans="1:9" x14ac:dyDescent="0.25">
      <c r="A1869" s="7" t="s">
        <v>1900</v>
      </c>
      <c r="B1869" s="7">
        <v>1974</v>
      </c>
      <c r="C1869" s="7" t="s">
        <v>37</v>
      </c>
      <c r="D1869" s="7">
        <v>14</v>
      </c>
      <c r="E1869" s="7">
        <v>0</v>
      </c>
      <c r="F1869" s="7">
        <v>21223.68</v>
      </c>
      <c r="G1869" s="7" t="s">
        <v>12</v>
      </c>
      <c r="H1869" s="7" t="s">
        <v>11</v>
      </c>
      <c r="I1869" s="7" t="s">
        <v>13</v>
      </c>
    </row>
    <row r="1870" spans="1:9" x14ac:dyDescent="0.25">
      <c r="A1870" s="7" t="s">
        <v>1901</v>
      </c>
      <c r="B1870" s="7">
        <v>1974</v>
      </c>
      <c r="C1870" s="7" t="s">
        <v>20</v>
      </c>
      <c r="D1870" s="7">
        <v>3</v>
      </c>
      <c r="E1870" s="7">
        <v>0</v>
      </c>
      <c r="F1870" s="7">
        <v>21232.18</v>
      </c>
      <c r="G1870" s="7" t="s">
        <v>12</v>
      </c>
      <c r="H1870" s="7" t="s">
        <v>11</v>
      </c>
      <c r="I1870" s="7" t="s">
        <v>42</v>
      </c>
    </row>
    <row r="1871" spans="1:9" x14ac:dyDescent="0.25">
      <c r="A1871" s="7" t="s">
        <v>1902</v>
      </c>
      <c r="B1871" s="7">
        <v>1980</v>
      </c>
      <c r="C1871" s="7" t="s">
        <v>30</v>
      </c>
      <c r="D1871" s="7">
        <v>10</v>
      </c>
      <c r="E1871" s="7">
        <v>2</v>
      </c>
      <c r="F1871" s="7">
        <v>21259.38</v>
      </c>
      <c r="G1871" s="7" t="s">
        <v>12</v>
      </c>
      <c r="H1871" s="7" t="s">
        <v>12</v>
      </c>
      <c r="I1871" s="7" t="s">
        <v>166</v>
      </c>
    </row>
    <row r="1872" spans="1:9" x14ac:dyDescent="0.25">
      <c r="A1872" s="7" t="s">
        <v>1903</v>
      </c>
      <c r="B1872" s="7">
        <v>2004</v>
      </c>
      <c r="C1872" s="7" t="s">
        <v>35</v>
      </c>
      <c r="D1872" s="7">
        <v>4</v>
      </c>
      <c r="E1872" s="7">
        <v>0</v>
      </c>
      <c r="F1872" s="7">
        <v>21344.85</v>
      </c>
      <c r="G1872" s="7" t="s">
        <v>12</v>
      </c>
      <c r="H1872" s="7" t="s">
        <v>16</v>
      </c>
      <c r="I1872" s="7" t="s">
        <v>247</v>
      </c>
    </row>
    <row r="1873" spans="1:9" x14ac:dyDescent="0.25">
      <c r="A1873" s="7" t="s">
        <v>1904</v>
      </c>
      <c r="B1873" s="7">
        <v>1980</v>
      </c>
      <c r="C1873" s="7" t="s">
        <v>20</v>
      </c>
      <c r="D1873" s="7">
        <v>4</v>
      </c>
      <c r="E1873" s="7">
        <v>0</v>
      </c>
      <c r="F1873" s="7">
        <v>21348.71</v>
      </c>
      <c r="G1873" s="7" t="s">
        <v>11</v>
      </c>
      <c r="H1873" s="7" t="s">
        <v>16</v>
      </c>
      <c r="I1873" s="7" t="s">
        <v>23</v>
      </c>
    </row>
    <row r="1874" spans="1:9" x14ac:dyDescent="0.25">
      <c r="A1874" s="7" t="s">
        <v>1905</v>
      </c>
      <c r="B1874" s="7">
        <v>1990</v>
      </c>
      <c r="C1874" s="7" t="s">
        <v>15</v>
      </c>
      <c r="D1874" s="7">
        <v>21</v>
      </c>
      <c r="E1874" s="7">
        <v>4</v>
      </c>
      <c r="F1874" s="7">
        <v>21472.48</v>
      </c>
      <c r="G1874" s="7" t="s">
        <v>11</v>
      </c>
      <c r="H1874" s="7" t="s">
        <v>11</v>
      </c>
      <c r="I1874" s="7" t="s">
        <v>23</v>
      </c>
    </row>
    <row r="1875" spans="1:9" x14ac:dyDescent="0.25">
      <c r="A1875" s="7" t="s">
        <v>1906</v>
      </c>
      <c r="B1875" s="7">
        <v>1999</v>
      </c>
      <c r="C1875" s="7" t="s">
        <v>18</v>
      </c>
      <c r="D1875" s="7">
        <v>12</v>
      </c>
      <c r="E1875" s="7">
        <v>0</v>
      </c>
      <c r="F1875" s="7">
        <v>21595.38</v>
      </c>
      <c r="G1875" s="7" t="s">
        <v>11</v>
      </c>
      <c r="H1875" s="7" t="s">
        <v>12</v>
      </c>
      <c r="I1875" s="7" t="s">
        <v>23</v>
      </c>
    </row>
    <row r="1876" spans="1:9" x14ac:dyDescent="0.25">
      <c r="A1876" s="7" t="s">
        <v>1907</v>
      </c>
      <c r="B1876" s="7">
        <v>1983</v>
      </c>
      <c r="C1876" s="7" t="s">
        <v>30</v>
      </c>
      <c r="D1876" s="7">
        <v>25</v>
      </c>
      <c r="E1876" s="7">
        <v>3</v>
      </c>
      <c r="F1876" s="7">
        <v>21659.93</v>
      </c>
      <c r="G1876" s="7" t="s">
        <v>12</v>
      </c>
      <c r="H1876" s="7" t="s">
        <v>12</v>
      </c>
      <c r="I1876" s="7" t="s">
        <v>247</v>
      </c>
    </row>
    <row r="1877" spans="1:9" x14ac:dyDescent="0.25">
      <c r="A1877" s="7" t="s">
        <v>1908</v>
      </c>
      <c r="B1877" s="7">
        <v>1962</v>
      </c>
      <c r="C1877" s="7" t="s">
        <v>15</v>
      </c>
      <c r="D1877" s="7">
        <v>16</v>
      </c>
      <c r="E1877" s="7">
        <v>0</v>
      </c>
      <c r="F1877" s="7">
        <v>21661.16</v>
      </c>
      <c r="G1877" s="7" t="s">
        <v>11</v>
      </c>
      <c r="H1877" s="7" t="s">
        <v>11</v>
      </c>
      <c r="I1877" s="7" t="s">
        <v>23</v>
      </c>
    </row>
    <row r="1878" spans="1:9" x14ac:dyDescent="0.25">
      <c r="A1878" s="7" t="s">
        <v>1909</v>
      </c>
      <c r="B1878" s="7">
        <v>1976</v>
      </c>
      <c r="C1878" s="7" t="s">
        <v>10</v>
      </c>
      <c r="D1878" s="7">
        <v>18</v>
      </c>
      <c r="E1878" s="7">
        <v>1</v>
      </c>
      <c r="F1878" s="7">
        <v>21677.279999999999</v>
      </c>
      <c r="G1878" s="7" t="s">
        <v>12</v>
      </c>
      <c r="H1878" s="7" t="s">
        <v>16</v>
      </c>
      <c r="I1878" s="7" t="s">
        <v>23</v>
      </c>
    </row>
    <row r="1879" spans="1:9" x14ac:dyDescent="0.25">
      <c r="A1879" s="7" t="s">
        <v>1910</v>
      </c>
      <c r="B1879" s="7">
        <v>1979</v>
      </c>
      <c r="C1879" s="7" t="s">
        <v>20</v>
      </c>
      <c r="D1879" s="7">
        <v>20</v>
      </c>
      <c r="E1879" s="7">
        <v>1</v>
      </c>
      <c r="F1879" s="7">
        <v>21771.34</v>
      </c>
      <c r="G1879" s="7" t="s">
        <v>12</v>
      </c>
      <c r="H1879" s="7" t="s">
        <v>16</v>
      </c>
      <c r="I1879" s="7" t="s">
        <v>247</v>
      </c>
    </row>
    <row r="1880" spans="1:9" x14ac:dyDescent="0.25">
      <c r="A1880" s="7" t="s">
        <v>1911</v>
      </c>
      <c r="B1880" s="7">
        <v>1979</v>
      </c>
      <c r="C1880" s="7" t="s">
        <v>20</v>
      </c>
      <c r="D1880" s="7">
        <v>28</v>
      </c>
      <c r="E1880" s="7">
        <v>0</v>
      </c>
      <c r="F1880" s="7">
        <v>21774.32</v>
      </c>
      <c r="G1880" s="7" t="s">
        <v>12</v>
      </c>
      <c r="H1880" s="7" t="s">
        <v>11</v>
      </c>
      <c r="I1880" s="7" t="s">
        <v>23</v>
      </c>
    </row>
    <row r="1881" spans="1:9" x14ac:dyDescent="0.25">
      <c r="A1881" s="7" t="s">
        <v>1912</v>
      </c>
      <c r="B1881" s="7">
        <v>1963</v>
      </c>
      <c r="C1881" s="7" t="s">
        <v>35</v>
      </c>
      <c r="D1881" s="7">
        <v>27</v>
      </c>
      <c r="E1881" s="7">
        <v>0</v>
      </c>
      <c r="F1881" s="7">
        <v>21797</v>
      </c>
      <c r="G1881" s="7" t="s">
        <v>12</v>
      </c>
      <c r="H1881" s="7" t="s">
        <v>16</v>
      </c>
      <c r="I1881" s="7" t="s">
        <v>42</v>
      </c>
    </row>
    <row r="1882" spans="1:9" x14ac:dyDescent="0.25">
      <c r="A1882" s="7" t="s">
        <v>1913</v>
      </c>
      <c r="B1882" s="7">
        <v>1979</v>
      </c>
      <c r="C1882" s="7" t="s">
        <v>35</v>
      </c>
      <c r="D1882" s="7">
        <v>17</v>
      </c>
      <c r="E1882" s="7">
        <v>2</v>
      </c>
      <c r="F1882" s="7">
        <v>21880.82</v>
      </c>
      <c r="G1882" s="7" t="s">
        <v>12</v>
      </c>
      <c r="H1882" s="7" t="s">
        <v>16</v>
      </c>
      <c r="I1882" s="7" t="s">
        <v>23</v>
      </c>
    </row>
    <row r="1883" spans="1:9" x14ac:dyDescent="0.25">
      <c r="A1883" s="7" t="s">
        <v>1914</v>
      </c>
      <c r="B1883" s="7">
        <v>2003</v>
      </c>
      <c r="C1883" s="7" t="s">
        <v>20</v>
      </c>
      <c r="D1883" s="7">
        <v>28</v>
      </c>
      <c r="E1883" s="7">
        <v>0</v>
      </c>
      <c r="F1883" s="7">
        <v>21882.400000000001</v>
      </c>
      <c r="G1883" s="7" t="s">
        <v>11</v>
      </c>
      <c r="H1883" s="7" t="s">
        <v>16</v>
      </c>
      <c r="I1883" s="7" t="s">
        <v>42</v>
      </c>
    </row>
    <row r="1884" spans="1:9" x14ac:dyDescent="0.25">
      <c r="A1884" s="7" t="s">
        <v>1915</v>
      </c>
      <c r="B1884" s="7">
        <v>1975</v>
      </c>
      <c r="C1884" s="7" t="s">
        <v>30</v>
      </c>
      <c r="D1884" s="7">
        <v>19</v>
      </c>
      <c r="E1884" s="7">
        <v>1</v>
      </c>
      <c r="F1884" s="7">
        <v>21978.68</v>
      </c>
      <c r="G1884" s="7" t="s">
        <v>12</v>
      </c>
      <c r="H1884" s="7" t="s">
        <v>12</v>
      </c>
      <c r="I1884" s="7" t="s">
        <v>13</v>
      </c>
    </row>
    <row r="1885" spans="1:9" x14ac:dyDescent="0.25">
      <c r="A1885" s="7" t="s">
        <v>1916</v>
      </c>
      <c r="B1885" s="7">
        <v>1989</v>
      </c>
      <c r="C1885" s="7" t="s">
        <v>37</v>
      </c>
      <c r="D1885" s="7">
        <v>14</v>
      </c>
      <c r="E1885" s="7">
        <v>0</v>
      </c>
      <c r="F1885" s="7">
        <v>21984.47</v>
      </c>
      <c r="G1885" s="7" t="s">
        <v>12</v>
      </c>
      <c r="H1885" s="7" t="s">
        <v>16</v>
      </c>
      <c r="I1885" s="7" t="s">
        <v>23</v>
      </c>
    </row>
    <row r="1886" spans="1:9" x14ac:dyDescent="0.25">
      <c r="A1886" s="7" t="s">
        <v>1917</v>
      </c>
      <c r="B1886" s="7">
        <v>2001</v>
      </c>
      <c r="C1886" s="7" t="s">
        <v>35</v>
      </c>
      <c r="D1886" s="7">
        <v>28</v>
      </c>
      <c r="E1886" s="7">
        <v>0</v>
      </c>
      <c r="F1886" s="7">
        <v>22097.62</v>
      </c>
      <c r="G1886" s="7" t="s">
        <v>12</v>
      </c>
      <c r="H1886" s="7" t="s">
        <v>16</v>
      </c>
      <c r="I1886" s="7" t="s">
        <v>42</v>
      </c>
    </row>
    <row r="1887" spans="1:9" x14ac:dyDescent="0.25">
      <c r="A1887" s="7" t="s">
        <v>1918</v>
      </c>
      <c r="B1887" s="7">
        <v>1980</v>
      </c>
      <c r="C1887" s="7" t="s">
        <v>20</v>
      </c>
      <c r="D1887" s="7">
        <v>12</v>
      </c>
      <c r="E1887" s="7">
        <v>0</v>
      </c>
      <c r="F1887" s="7">
        <v>22144.03</v>
      </c>
      <c r="G1887" s="7" t="s">
        <v>11</v>
      </c>
      <c r="H1887" s="7" t="s">
        <v>11</v>
      </c>
      <c r="I1887" s="7" t="s">
        <v>42</v>
      </c>
    </row>
    <row r="1888" spans="1:9" x14ac:dyDescent="0.25">
      <c r="A1888" s="7" t="s">
        <v>1919</v>
      </c>
      <c r="B1888" s="7">
        <v>1965</v>
      </c>
      <c r="C1888" s="7" t="s">
        <v>35</v>
      </c>
      <c r="D1888" s="7">
        <v>24</v>
      </c>
      <c r="E1888" s="7">
        <v>1</v>
      </c>
      <c r="F1888" s="7">
        <v>22192.44</v>
      </c>
      <c r="G1888" s="7" t="s">
        <v>12</v>
      </c>
      <c r="H1888" s="7" t="s">
        <v>16</v>
      </c>
      <c r="I1888" s="7" t="s">
        <v>13</v>
      </c>
    </row>
    <row r="1889" spans="1:9" x14ac:dyDescent="0.25">
      <c r="A1889" s="7" t="s">
        <v>1920</v>
      </c>
      <c r="B1889" s="7">
        <v>1971</v>
      </c>
      <c r="C1889" s="7" t="s">
        <v>18</v>
      </c>
      <c r="D1889" s="7">
        <v>16</v>
      </c>
      <c r="E1889" s="7">
        <v>1</v>
      </c>
      <c r="F1889" s="7">
        <v>22218.11</v>
      </c>
      <c r="G1889" s="7" t="s">
        <v>11</v>
      </c>
      <c r="H1889" s="7" t="s">
        <v>12</v>
      </c>
      <c r="I1889" s="7" t="s">
        <v>13</v>
      </c>
    </row>
    <row r="1890" spans="1:9" x14ac:dyDescent="0.25">
      <c r="A1890" s="7" t="s">
        <v>1921</v>
      </c>
      <c r="B1890" s="7">
        <v>1982</v>
      </c>
      <c r="C1890" s="7" t="s">
        <v>30</v>
      </c>
      <c r="D1890" s="7">
        <v>27</v>
      </c>
      <c r="E1890" s="7">
        <v>1</v>
      </c>
      <c r="F1890" s="7">
        <v>22331.57</v>
      </c>
      <c r="G1890" s="7" t="s">
        <v>11</v>
      </c>
      <c r="H1890" s="7" t="s">
        <v>12</v>
      </c>
      <c r="I1890" s="7" t="s">
        <v>247</v>
      </c>
    </row>
    <row r="1891" spans="1:9" x14ac:dyDescent="0.25">
      <c r="A1891" s="7" t="s">
        <v>1922</v>
      </c>
      <c r="B1891" s="7">
        <v>1999</v>
      </c>
      <c r="C1891" s="7" t="s">
        <v>35</v>
      </c>
      <c r="D1891" s="7">
        <v>26</v>
      </c>
      <c r="E1891" s="7">
        <v>2</v>
      </c>
      <c r="F1891" s="7">
        <v>22395.74</v>
      </c>
      <c r="G1891" s="7" t="s">
        <v>12</v>
      </c>
      <c r="H1891" s="7" t="s">
        <v>11</v>
      </c>
      <c r="I1891" s="7" t="s">
        <v>247</v>
      </c>
    </row>
    <row r="1892" spans="1:9" x14ac:dyDescent="0.25">
      <c r="A1892" s="7" t="s">
        <v>1923</v>
      </c>
      <c r="B1892" s="7">
        <v>1966</v>
      </c>
      <c r="C1892" s="7" t="s">
        <v>35</v>
      </c>
      <c r="D1892" s="7">
        <v>18</v>
      </c>
      <c r="E1892" s="7">
        <v>0</v>
      </c>
      <c r="F1892" s="7">
        <v>22412.65</v>
      </c>
      <c r="G1892" s="7" t="s">
        <v>12</v>
      </c>
      <c r="H1892" s="7" t="s">
        <v>12</v>
      </c>
      <c r="I1892" s="7" t="s">
        <v>276</v>
      </c>
    </row>
    <row r="1893" spans="1:9" x14ac:dyDescent="0.25">
      <c r="A1893" s="7" t="s">
        <v>1924</v>
      </c>
      <c r="B1893" s="7">
        <v>1983</v>
      </c>
      <c r="C1893" s="7" t="s">
        <v>30</v>
      </c>
      <c r="D1893" s="7">
        <v>21</v>
      </c>
      <c r="E1893" s="7">
        <v>1</v>
      </c>
      <c r="F1893" s="7">
        <v>22462.04</v>
      </c>
      <c r="G1893" s="7" t="s">
        <v>12</v>
      </c>
      <c r="H1893" s="7" t="s">
        <v>16</v>
      </c>
      <c r="I1893" s="7" t="s">
        <v>166</v>
      </c>
    </row>
    <row r="1894" spans="1:9" x14ac:dyDescent="0.25">
      <c r="A1894" s="7" t="s">
        <v>1925</v>
      </c>
      <c r="B1894" s="7">
        <v>1979</v>
      </c>
      <c r="C1894" s="7" t="s">
        <v>15</v>
      </c>
      <c r="D1894" s="7">
        <v>14</v>
      </c>
      <c r="E1894" s="7">
        <v>2</v>
      </c>
      <c r="F1894" s="7">
        <v>22478.6</v>
      </c>
      <c r="G1894" s="7" t="s">
        <v>12</v>
      </c>
      <c r="H1894" s="7" t="s">
        <v>11</v>
      </c>
      <c r="I1894" s="7" t="s">
        <v>42</v>
      </c>
    </row>
    <row r="1895" spans="1:9" x14ac:dyDescent="0.25">
      <c r="A1895" s="7" t="s">
        <v>1926</v>
      </c>
      <c r="B1895" s="7">
        <v>2003</v>
      </c>
      <c r="C1895" s="7" t="s">
        <v>10</v>
      </c>
      <c r="D1895" s="7">
        <v>25</v>
      </c>
      <c r="E1895" s="7">
        <v>2</v>
      </c>
      <c r="F1895" s="7">
        <v>22493.66</v>
      </c>
      <c r="G1895" s="7" t="s">
        <v>11</v>
      </c>
      <c r="H1895" s="7" t="s">
        <v>16</v>
      </c>
      <c r="I1895" s="7" t="s">
        <v>23</v>
      </c>
    </row>
    <row r="1896" spans="1:9" x14ac:dyDescent="0.25">
      <c r="A1896" s="7" t="s">
        <v>1927</v>
      </c>
      <c r="B1896" s="7">
        <v>1970</v>
      </c>
      <c r="C1896" s="7" t="s">
        <v>15</v>
      </c>
      <c r="D1896" s="7">
        <v>9</v>
      </c>
      <c r="E1896" s="7">
        <v>0</v>
      </c>
      <c r="F1896" s="7">
        <v>23045.57</v>
      </c>
      <c r="G1896" s="7" t="s">
        <v>11</v>
      </c>
      <c r="H1896" s="7" t="s">
        <v>11</v>
      </c>
      <c r="I1896" s="7" t="s">
        <v>247</v>
      </c>
    </row>
    <row r="1897" spans="1:9" x14ac:dyDescent="0.25">
      <c r="A1897" s="7" t="s">
        <v>1928</v>
      </c>
      <c r="B1897" s="7">
        <v>1975</v>
      </c>
      <c r="C1897" s="7" t="s">
        <v>20</v>
      </c>
      <c r="D1897" s="7">
        <v>9</v>
      </c>
      <c r="E1897" s="7">
        <v>0</v>
      </c>
      <c r="F1897" s="7">
        <v>23065.42</v>
      </c>
      <c r="G1897" s="7" t="s">
        <v>11</v>
      </c>
      <c r="H1897" s="7" t="s">
        <v>11</v>
      </c>
      <c r="I1897" s="7" t="s">
        <v>13</v>
      </c>
    </row>
    <row r="1898" spans="1:9" x14ac:dyDescent="0.25">
      <c r="A1898" s="7" t="s">
        <v>1929</v>
      </c>
      <c r="B1898" s="7">
        <v>2003</v>
      </c>
      <c r="C1898" s="7" t="s">
        <v>30</v>
      </c>
      <c r="D1898" s="7">
        <v>14</v>
      </c>
      <c r="E1898" s="7">
        <v>0</v>
      </c>
      <c r="F1898" s="7">
        <v>23082.959999999999</v>
      </c>
      <c r="G1898" s="7" t="s">
        <v>11</v>
      </c>
      <c r="H1898" s="7" t="s">
        <v>11</v>
      </c>
      <c r="I1898" s="7" t="s">
        <v>42</v>
      </c>
    </row>
    <row r="1899" spans="1:9" x14ac:dyDescent="0.25">
      <c r="A1899" s="7" t="s">
        <v>1930</v>
      </c>
      <c r="B1899" s="7">
        <v>1997</v>
      </c>
      <c r="C1899" s="7" t="s">
        <v>35</v>
      </c>
      <c r="D1899" s="7">
        <v>7</v>
      </c>
      <c r="E1899" s="7">
        <v>2</v>
      </c>
      <c r="F1899" s="7">
        <v>23241.47</v>
      </c>
      <c r="G1899" s="7" t="s">
        <v>11</v>
      </c>
      <c r="H1899" s="7" t="s">
        <v>12</v>
      </c>
      <c r="I1899" s="7" t="s">
        <v>170</v>
      </c>
    </row>
    <row r="1900" spans="1:9" x14ac:dyDescent="0.25">
      <c r="A1900" s="7" t="s">
        <v>1931</v>
      </c>
      <c r="B1900" s="7">
        <v>1969</v>
      </c>
      <c r="C1900" s="7" t="s">
        <v>15</v>
      </c>
      <c r="D1900" s="7">
        <v>14</v>
      </c>
      <c r="E1900" s="7">
        <v>1</v>
      </c>
      <c r="F1900" s="7">
        <v>23244.79</v>
      </c>
      <c r="G1900" s="7" t="s">
        <v>11</v>
      </c>
      <c r="H1900" s="7" t="s">
        <v>12</v>
      </c>
      <c r="I1900" s="7" t="s">
        <v>13</v>
      </c>
    </row>
    <row r="1901" spans="1:9" x14ac:dyDescent="0.25">
      <c r="A1901" s="7" t="s">
        <v>1932</v>
      </c>
      <c r="B1901" s="7">
        <v>1994</v>
      </c>
      <c r="C1901" s="7" t="s">
        <v>37</v>
      </c>
      <c r="D1901" s="7">
        <v>3</v>
      </c>
      <c r="E1901" s="7">
        <v>1</v>
      </c>
      <c r="F1901" s="7">
        <v>23288.93</v>
      </c>
      <c r="G1901" s="7" t="s">
        <v>11</v>
      </c>
      <c r="H1901" s="7" t="s">
        <v>12</v>
      </c>
      <c r="I1901" s="7" t="s">
        <v>247</v>
      </c>
    </row>
    <row r="1902" spans="1:9" x14ac:dyDescent="0.25">
      <c r="A1902" s="7" t="s">
        <v>1933</v>
      </c>
      <c r="B1902" s="7">
        <v>1973</v>
      </c>
      <c r="C1902" s="7" t="s">
        <v>37</v>
      </c>
      <c r="D1902" s="7">
        <v>22</v>
      </c>
      <c r="E1902" s="7">
        <v>2</v>
      </c>
      <c r="F1902" s="7">
        <v>23306.55</v>
      </c>
      <c r="G1902" s="7" t="s">
        <v>11</v>
      </c>
      <c r="H1902" s="7" t="s">
        <v>11</v>
      </c>
      <c r="I1902" s="7" t="s">
        <v>42</v>
      </c>
    </row>
    <row r="1903" spans="1:9" x14ac:dyDescent="0.25">
      <c r="A1903" s="7" t="s">
        <v>1934</v>
      </c>
      <c r="B1903" s="7">
        <v>1975</v>
      </c>
      <c r="C1903" s="7" t="s">
        <v>15</v>
      </c>
      <c r="D1903" s="7">
        <v>13</v>
      </c>
      <c r="E1903" s="7">
        <v>1</v>
      </c>
      <c r="F1903" s="7">
        <v>23401.31</v>
      </c>
      <c r="G1903" s="7" t="s">
        <v>11</v>
      </c>
      <c r="H1903" s="7" t="s">
        <v>12</v>
      </c>
      <c r="I1903" s="7" t="s">
        <v>247</v>
      </c>
    </row>
    <row r="1904" spans="1:9" x14ac:dyDescent="0.25">
      <c r="A1904" s="7" t="s">
        <v>1935</v>
      </c>
      <c r="B1904" s="7">
        <v>1983</v>
      </c>
      <c r="C1904" s="7" t="s">
        <v>35</v>
      </c>
      <c r="D1904" s="7">
        <v>26</v>
      </c>
      <c r="E1904" s="7">
        <v>2</v>
      </c>
      <c r="F1904" s="7">
        <v>23563.02</v>
      </c>
      <c r="G1904" s="7" t="s">
        <v>11</v>
      </c>
      <c r="H1904" s="7" t="s">
        <v>11</v>
      </c>
      <c r="I1904" s="7" t="s">
        <v>13</v>
      </c>
    </row>
    <row r="1905" spans="1:9" x14ac:dyDescent="0.25">
      <c r="A1905" s="7" t="s">
        <v>1936</v>
      </c>
      <c r="B1905" s="7">
        <v>1974</v>
      </c>
      <c r="C1905" s="7" t="s">
        <v>18</v>
      </c>
      <c r="D1905" s="7">
        <v>2</v>
      </c>
      <c r="E1905" s="7">
        <v>1</v>
      </c>
      <c r="F1905" s="7">
        <v>23568.27</v>
      </c>
      <c r="G1905" s="7" t="s">
        <v>11</v>
      </c>
      <c r="H1905" s="7" t="s">
        <v>11</v>
      </c>
      <c r="I1905" s="7" t="s">
        <v>42</v>
      </c>
    </row>
    <row r="1906" spans="1:9" x14ac:dyDescent="0.25">
      <c r="A1906" s="7" t="s">
        <v>1937</v>
      </c>
      <c r="B1906" s="7">
        <v>1973</v>
      </c>
      <c r="C1906" s="7" t="s">
        <v>18</v>
      </c>
      <c r="D1906" s="7">
        <v>27</v>
      </c>
      <c r="E1906" s="7">
        <v>2</v>
      </c>
      <c r="F1906" s="7">
        <v>23807.24</v>
      </c>
      <c r="G1906" s="7" t="s">
        <v>11</v>
      </c>
      <c r="H1906" s="7" t="s">
        <v>12</v>
      </c>
      <c r="I1906" s="7" t="s">
        <v>23</v>
      </c>
    </row>
    <row r="1907" spans="1:9" x14ac:dyDescent="0.25">
      <c r="A1907" s="7" t="s">
        <v>1938</v>
      </c>
      <c r="B1907" s="7">
        <v>1970</v>
      </c>
      <c r="C1907" s="7" t="s">
        <v>35</v>
      </c>
      <c r="D1907" s="7">
        <v>8</v>
      </c>
      <c r="E1907" s="7">
        <v>1</v>
      </c>
      <c r="F1907" s="7">
        <v>23887.66</v>
      </c>
      <c r="G1907" s="7" t="s">
        <v>11</v>
      </c>
      <c r="H1907" s="7" t="s">
        <v>12</v>
      </c>
      <c r="I1907" s="7" t="s">
        <v>23</v>
      </c>
    </row>
    <row r="1908" spans="1:9" x14ac:dyDescent="0.25">
      <c r="A1908" s="7" t="s">
        <v>1939</v>
      </c>
      <c r="B1908" s="7">
        <v>1971</v>
      </c>
      <c r="C1908" s="7" t="s">
        <v>10</v>
      </c>
      <c r="D1908" s="7">
        <v>10</v>
      </c>
      <c r="E1908" s="7">
        <v>2</v>
      </c>
      <c r="F1908" s="7">
        <v>23967.38</v>
      </c>
      <c r="G1908" s="7" t="s">
        <v>11</v>
      </c>
      <c r="H1908" s="7" t="s">
        <v>11</v>
      </c>
      <c r="I1908" s="7" t="s">
        <v>23</v>
      </c>
    </row>
    <row r="1909" spans="1:9" x14ac:dyDescent="0.25">
      <c r="A1909" s="7" t="s">
        <v>1940</v>
      </c>
      <c r="B1909" s="7">
        <v>2003</v>
      </c>
      <c r="C1909" s="7" t="s">
        <v>30</v>
      </c>
      <c r="D1909" s="7">
        <v>30</v>
      </c>
      <c r="E1909" s="7">
        <v>2</v>
      </c>
      <c r="F1909" s="7">
        <v>24059.68</v>
      </c>
      <c r="G1909" s="7" t="s">
        <v>11</v>
      </c>
      <c r="H1909" s="7" t="s">
        <v>11</v>
      </c>
      <c r="I1909" s="7" t="s">
        <v>23</v>
      </c>
    </row>
    <row r="1910" spans="1:9" x14ac:dyDescent="0.25">
      <c r="A1910" s="7" t="s">
        <v>1941</v>
      </c>
      <c r="B1910" s="7">
        <v>1973</v>
      </c>
      <c r="C1910" s="7" t="s">
        <v>18</v>
      </c>
      <c r="D1910" s="7">
        <v>13</v>
      </c>
      <c r="E1910" s="7">
        <v>3</v>
      </c>
      <c r="F1910" s="7">
        <v>24106.91</v>
      </c>
      <c r="G1910" s="7" t="s">
        <v>11</v>
      </c>
      <c r="H1910" s="7" t="s">
        <v>11</v>
      </c>
      <c r="I1910" s="7" t="s">
        <v>247</v>
      </c>
    </row>
    <row r="1911" spans="1:9" x14ac:dyDescent="0.25">
      <c r="A1911" s="7" t="s">
        <v>1942</v>
      </c>
      <c r="B1911" s="7">
        <v>1974</v>
      </c>
      <c r="C1911" s="7" t="s">
        <v>20</v>
      </c>
      <c r="D1911" s="7">
        <v>10</v>
      </c>
      <c r="E1911" s="7">
        <v>3</v>
      </c>
      <c r="F1911" s="7">
        <v>24180.93</v>
      </c>
      <c r="G1911" s="7" t="s">
        <v>11</v>
      </c>
      <c r="H1911" s="7" t="s">
        <v>16</v>
      </c>
      <c r="I1911" s="7" t="s">
        <v>13</v>
      </c>
    </row>
    <row r="1912" spans="1:9" x14ac:dyDescent="0.25">
      <c r="A1912" s="7" t="s">
        <v>1943</v>
      </c>
      <c r="B1912" s="7">
        <v>1964</v>
      </c>
      <c r="C1912" s="7" t="s">
        <v>30</v>
      </c>
      <c r="D1912" s="7">
        <v>16</v>
      </c>
      <c r="E1912" s="7">
        <v>0</v>
      </c>
      <c r="F1912" s="7">
        <v>24227.34</v>
      </c>
      <c r="G1912" s="7" t="s">
        <v>11</v>
      </c>
      <c r="H1912" s="7" t="s">
        <v>16</v>
      </c>
      <c r="I1912" s="7" t="s">
        <v>13</v>
      </c>
    </row>
    <row r="1913" spans="1:9" x14ac:dyDescent="0.25">
      <c r="A1913" s="7" t="s">
        <v>1944</v>
      </c>
      <c r="B1913" s="7">
        <v>2004</v>
      </c>
      <c r="C1913" s="7" t="s">
        <v>35</v>
      </c>
      <c r="D1913" s="7">
        <v>3</v>
      </c>
      <c r="E1913" s="7">
        <v>0</v>
      </c>
      <c r="F1913" s="7">
        <v>24294.02</v>
      </c>
      <c r="G1913" s="7" t="s">
        <v>11</v>
      </c>
      <c r="H1913" s="7" t="s">
        <v>16</v>
      </c>
      <c r="I1913" s="7" t="s">
        <v>42</v>
      </c>
    </row>
    <row r="1914" spans="1:9" x14ac:dyDescent="0.25">
      <c r="A1914" s="7" t="s">
        <v>1945</v>
      </c>
      <c r="B1914" s="7">
        <v>1999</v>
      </c>
      <c r="C1914" s="7" t="s">
        <v>37</v>
      </c>
      <c r="D1914" s="7">
        <v>7</v>
      </c>
      <c r="E1914" s="7">
        <v>0</v>
      </c>
      <c r="F1914" s="7">
        <v>24387.74</v>
      </c>
      <c r="G1914" s="7" t="s">
        <v>11</v>
      </c>
      <c r="H1914" s="7" t="s">
        <v>16</v>
      </c>
      <c r="I1914" s="7" t="s">
        <v>42</v>
      </c>
    </row>
    <row r="1915" spans="1:9" x14ac:dyDescent="0.25">
      <c r="A1915" s="7" t="s">
        <v>1946</v>
      </c>
      <c r="B1915" s="7">
        <v>1970</v>
      </c>
      <c r="C1915" s="7" t="s">
        <v>15</v>
      </c>
      <c r="D1915" s="7">
        <v>30</v>
      </c>
      <c r="E1915" s="7">
        <v>0</v>
      </c>
      <c r="F1915" s="7">
        <v>24393.62</v>
      </c>
      <c r="G1915" s="7" t="s">
        <v>11</v>
      </c>
      <c r="H1915" s="7" t="s">
        <v>12</v>
      </c>
      <c r="I1915" s="7" t="s">
        <v>23</v>
      </c>
    </row>
    <row r="1916" spans="1:9" x14ac:dyDescent="0.25">
      <c r="A1916" s="7" t="s">
        <v>1947</v>
      </c>
      <c r="B1916" s="7">
        <v>1968</v>
      </c>
      <c r="C1916" s="7" t="s">
        <v>10</v>
      </c>
      <c r="D1916" s="7">
        <v>6</v>
      </c>
      <c r="E1916" s="7">
        <v>0</v>
      </c>
      <c r="F1916" s="7">
        <v>24476.48</v>
      </c>
      <c r="G1916" s="7" t="s">
        <v>11</v>
      </c>
      <c r="H1916" s="7" t="s">
        <v>11</v>
      </c>
      <c r="I1916" s="7" t="s">
        <v>23</v>
      </c>
    </row>
    <row r="1917" spans="1:9" x14ac:dyDescent="0.25">
      <c r="A1917" s="7" t="s">
        <v>1948</v>
      </c>
      <c r="B1917" s="7">
        <v>1961</v>
      </c>
      <c r="C1917" s="7" t="s">
        <v>37</v>
      </c>
      <c r="D1917" s="7">
        <v>21</v>
      </c>
      <c r="E1917" s="7">
        <v>0</v>
      </c>
      <c r="F1917" s="7">
        <v>24513.09</v>
      </c>
      <c r="G1917" s="7" t="s">
        <v>11</v>
      </c>
      <c r="H1917" s="7" t="s">
        <v>11</v>
      </c>
      <c r="I1917" s="7" t="s">
        <v>13</v>
      </c>
    </row>
    <row r="1918" spans="1:9" x14ac:dyDescent="0.25">
      <c r="A1918" s="7" t="s">
        <v>1949</v>
      </c>
      <c r="B1918" s="7">
        <v>1972</v>
      </c>
      <c r="C1918" s="7" t="s">
        <v>20</v>
      </c>
      <c r="D1918" s="7">
        <v>14</v>
      </c>
      <c r="E1918" s="7">
        <v>1</v>
      </c>
      <c r="F1918" s="7">
        <v>24520.26</v>
      </c>
      <c r="G1918" s="7" t="s">
        <v>11</v>
      </c>
      <c r="H1918" s="7" t="s">
        <v>12</v>
      </c>
      <c r="I1918" s="7" t="s">
        <v>42</v>
      </c>
    </row>
    <row r="1919" spans="1:9" x14ac:dyDescent="0.25">
      <c r="A1919" s="7" t="s">
        <v>1950</v>
      </c>
      <c r="B1919" s="7">
        <v>1975</v>
      </c>
      <c r="C1919" s="7" t="s">
        <v>18</v>
      </c>
      <c r="D1919" s="7">
        <v>13</v>
      </c>
      <c r="E1919" s="7">
        <v>2</v>
      </c>
      <c r="F1919" s="7">
        <v>24535.7</v>
      </c>
      <c r="G1919" s="7" t="s">
        <v>11</v>
      </c>
      <c r="H1919" s="7" t="s">
        <v>11</v>
      </c>
      <c r="I1919" s="7" t="s">
        <v>23</v>
      </c>
    </row>
    <row r="1920" spans="1:9" x14ac:dyDescent="0.25">
      <c r="A1920" s="7" t="s">
        <v>1951</v>
      </c>
      <c r="B1920" s="7">
        <v>1976</v>
      </c>
      <c r="C1920" s="7" t="s">
        <v>37</v>
      </c>
      <c r="D1920" s="7">
        <v>12</v>
      </c>
      <c r="E1920" s="7">
        <v>0</v>
      </c>
      <c r="F1920" s="7">
        <v>24603.05</v>
      </c>
      <c r="G1920" s="7" t="s">
        <v>11</v>
      </c>
      <c r="H1920" s="7" t="s">
        <v>11</v>
      </c>
      <c r="I1920" s="7" t="s">
        <v>42</v>
      </c>
    </row>
    <row r="1921" spans="1:9" x14ac:dyDescent="0.25">
      <c r="A1921" s="7" t="s">
        <v>1952</v>
      </c>
      <c r="B1921" s="7">
        <v>1970</v>
      </c>
      <c r="C1921" s="7" t="s">
        <v>18</v>
      </c>
      <c r="D1921" s="7">
        <v>12</v>
      </c>
      <c r="E1921" s="7">
        <v>2</v>
      </c>
      <c r="F1921" s="7">
        <v>24667.42</v>
      </c>
      <c r="G1921" s="7" t="s">
        <v>11</v>
      </c>
      <c r="H1921" s="7" t="s">
        <v>12</v>
      </c>
      <c r="I1921" s="7" t="s">
        <v>13</v>
      </c>
    </row>
    <row r="1922" spans="1:9" x14ac:dyDescent="0.25">
      <c r="A1922" s="7" t="s">
        <v>1953</v>
      </c>
      <c r="B1922" s="7">
        <v>1996</v>
      </c>
      <c r="C1922" s="7" t="s">
        <v>35</v>
      </c>
      <c r="D1922" s="7">
        <v>28</v>
      </c>
      <c r="E1922" s="7">
        <v>4</v>
      </c>
      <c r="F1922" s="7">
        <v>24671.66</v>
      </c>
      <c r="G1922" s="7" t="s">
        <v>11</v>
      </c>
      <c r="H1922" s="7" t="s">
        <v>16</v>
      </c>
      <c r="I1922" s="7" t="s">
        <v>247</v>
      </c>
    </row>
    <row r="1923" spans="1:9" x14ac:dyDescent="0.25">
      <c r="A1923" s="7" t="s">
        <v>1954</v>
      </c>
      <c r="B1923" s="7">
        <v>1992</v>
      </c>
      <c r="C1923" s="7" t="s">
        <v>37</v>
      </c>
      <c r="D1923" s="7">
        <v>11</v>
      </c>
      <c r="E1923" s="7">
        <v>0</v>
      </c>
      <c r="F1923" s="7">
        <v>24795.040000000001</v>
      </c>
      <c r="G1923" s="7" t="s">
        <v>11</v>
      </c>
      <c r="H1923" s="7" t="s">
        <v>12</v>
      </c>
      <c r="I1923" s="7" t="s">
        <v>42</v>
      </c>
    </row>
    <row r="1924" spans="1:9" x14ac:dyDescent="0.25">
      <c r="A1924" s="7" t="s">
        <v>1955</v>
      </c>
      <c r="B1924" s="7">
        <v>1994</v>
      </c>
      <c r="C1924" s="7" t="s">
        <v>20</v>
      </c>
      <c r="D1924" s="7">
        <v>9</v>
      </c>
      <c r="E1924" s="7">
        <v>0</v>
      </c>
      <c r="F1924" s="7">
        <v>24817.25</v>
      </c>
      <c r="G1924" s="7" t="s">
        <v>11</v>
      </c>
      <c r="H1924" s="7" t="s">
        <v>11</v>
      </c>
      <c r="I1924" s="7" t="s">
        <v>42</v>
      </c>
    </row>
    <row r="1925" spans="1:9" x14ac:dyDescent="0.25">
      <c r="A1925" s="7" t="s">
        <v>1956</v>
      </c>
      <c r="B1925" s="7">
        <v>1995</v>
      </c>
      <c r="C1925" s="7" t="s">
        <v>18</v>
      </c>
      <c r="D1925" s="7">
        <v>10</v>
      </c>
      <c r="E1925" s="7">
        <v>0</v>
      </c>
      <c r="F1925" s="7">
        <v>24863.25</v>
      </c>
      <c r="G1925" s="7" t="s">
        <v>11</v>
      </c>
      <c r="H1925" s="7" t="s">
        <v>12</v>
      </c>
      <c r="I1925" s="7" t="s">
        <v>42</v>
      </c>
    </row>
    <row r="1926" spans="1:9" x14ac:dyDescent="0.25">
      <c r="A1926" s="7" t="s">
        <v>1957</v>
      </c>
      <c r="B1926" s="7">
        <v>1970</v>
      </c>
      <c r="C1926" s="7" t="s">
        <v>15</v>
      </c>
      <c r="D1926" s="7">
        <v>26</v>
      </c>
      <c r="E1926" s="7">
        <v>3</v>
      </c>
      <c r="F1926" s="7">
        <v>24869.84</v>
      </c>
      <c r="G1926" s="7" t="s">
        <v>11</v>
      </c>
      <c r="H1926" s="7" t="s">
        <v>11</v>
      </c>
      <c r="I1926" s="7" t="s">
        <v>168</v>
      </c>
    </row>
    <row r="1927" spans="1:9" x14ac:dyDescent="0.25">
      <c r="A1927" s="7" t="s">
        <v>1958</v>
      </c>
      <c r="B1927" s="7">
        <v>1969</v>
      </c>
      <c r="C1927" s="7" t="s">
        <v>10</v>
      </c>
      <c r="D1927" s="7">
        <v>23</v>
      </c>
      <c r="E1927" s="7">
        <v>3</v>
      </c>
      <c r="F1927" s="7">
        <v>24873.38</v>
      </c>
      <c r="G1927" s="7" t="s">
        <v>11</v>
      </c>
      <c r="H1927" s="7" t="s">
        <v>16</v>
      </c>
      <c r="I1927" s="7" t="s">
        <v>247</v>
      </c>
    </row>
    <row r="1928" spans="1:9" x14ac:dyDescent="0.25">
      <c r="A1928" s="7" t="s">
        <v>1959</v>
      </c>
      <c r="B1928" s="7">
        <v>1987</v>
      </c>
      <c r="C1928" s="7" t="s">
        <v>18</v>
      </c>
      <c r="D1928" s="7">
        <v>14</v>
      </c>
      <c r="E1928" s="7">
        <v>2</v>
      </c>
      <c r="F1928" s="7">
        <v>24915.05</v>
      </c>
      <c r="G1928" s="7" t="s">
        <v>11</v>
      </c>
      <c r="H1928" s="7" t="s">
        <v>16</v>
      </c>
      <c r="I1928" s="7" t="s">
        <v>247</v>
      </c>
    </row>
    <row r="1929" spans="1:9" x14ac:dyDescent="0.25">
      <c r="A1929" s="7" t="s">
        <v>1960</v>
      </c>
      <c r="B1929" s="7">
        <v>1975</v>
      </c>
      <c r="C1929" s="7" t="s">
        <v>15</v>
      </c>
      <c r="D1929" s="7">
        <v>14</v>
      </c>
      <c r="E1929" s="7">
        <v>3</v>
      </c>
      <c r="F1929" s="7">
        <v>24915.22</v>
      </c>
      <c r="G1929" s="7" t="s">
        <v>11</v>
      </c>
      <c r="H1929" s="7" t="s">
        <v>12</v>
      </c>
      <c r="I1929" s="7" t="s">
        <v>23</v>
      </c>
    </row>
    <row r="1930" spans="1:9" x14ac:dyDescent="0.25">
      <c r="A1930" s="7" t="s">
        <v>1961</v>
      </c>
      <c r="B1930" s="7">
        <v>1995</v>
      </c>
      <c r="C1930" s="7" t="s">
        <v>30</v>
      </c>
      <c r="D1930" s="7">
        <v>4</v>
      </c>
      <c r="E1930" s="7">
        <v>0</v>
      </c>
      <c r="F1930" s="7">
        <v>25075.97</v>
      </c>
      <c r="G1930" s="7" t="s">
        <v>11</v>
      </c>
      <c r="H1930" s="7" t="s">
        <v>11</v>
      </c>
      <c r="I1930" s="7" t="s">
        <v>42</v>
      </c>
    </row>
    <row r="1931" spans="1:9" x14ac:dyDescent="0.25">
      <c r="A1931" s="7" t="s">
        <v>1962</v>
      </c>
      <c r="B1931" s="7">
        <v>1998</v>
      </c>
      <c r="C1931" s="7" t="s">
        <v>18</v>
      </c>
      <c r="D1931" s="7">
        <v>14</v>
      </c>
      <c r="E1931" s="7">
        <v>0</v>
      </c>
      <c r="F1931" s="7">
        <v>25081.77</v>
      </c>
      <c r="G1931" s="7" t="s">
        <v>11</v>
      </c>
      <c r="H1931" s="7" t="s">
        <v>11</v>
      </c>
      <c r="I1931" s="7" t="s">
        <v>13</v>
      </c>
    </row>
    <row r="1932" spans="1:9" x14ac:dyDescent="0.25">
      <c r="A1932" s="7" t="s">
        <v>1963</v>
      </c>
      <c r="B1932" s="7">
        <v>1998</v>
      </c>
      <c r="C1932" s="7" t="s">
        <v>15</v>
      </c>
      <c r="D1932" s="7">
        <v>24</v>
      </c>
      <c r="E1932" s="7">
        <v>0</v>
      </c>
      <c r="F1932" s="7">
        <v>25127.22</v>
      </c>
      <c r="G1932" s="7" t="s">
        <v>11</v>
      </c>
      <c r="H1932" s="7" t="s">
        <v>12</v>
      </c>
      <c r="I1932" s="7" t="s">
        <v>42</v>
      </c>
    </row>
    <row r="1933" spans="1:9" x14ac:dyDescent="0.25">
      <c r="A1933" s="7" t="s">
        <v>1964</v>
      </c>
      <c r="B1933" s="7">
        <v>1975</v>
      </c>
      <c r="C1933" s="7" t="s">
        <v>30</v>
      </c>
      <c r="D1933" s="7">
        <v>14</v>
      </c>
      <c r="E1933" s="7">
        <v>3</v>
      </c>
      <c r="F1933" s="7">
        <v>25309.49</v>
      </c>
      <c r="G1933" s="7" t="s">
        <v>11</v>
      </c>
      <c r="H1933" s="7" t="s">
        <v>16</v>
      </c>
      <c r="I1933" s="7" t="s">
        <v>42</v>
      </c>
    </row>
    <row r="1934" spans="1:9" x14ac:dyDescent="0.25">
      <c r="A1934" s="7" t="s">
        <v>1965</v>
      </c>
      <c r="B1934" s="7">
        <v>1972</v>
      </c>
      <c r="C1934" s="7" t="s">
        <v>20</v>
      </c>
      <c r="D1934" s="7">
        <v>26</v>
      </c>
      <c r="E1934" s="7">
        <v>2</v>
      </c>
      <c r="F1934" s="7">
        <v>25333.33</v>
      </c>
      <c r="G1934" s="7" t="s">
        <v>11</v>
      </c>
      <c r="H1934" s="7" t="s">
        <v>11</v>
      </c>
      <c r="I1934" s="7" t="s">
        <v>356</v>
      </c>
    </row>
    <row r="1935" spans="1:9" x14ac:dyDescent="0.25">
      <c r="A1935" s="7" t="s">
        <v>1966</v>
      </c>
      <c r="B1935" s="7">
        <v>1968</v>
      </c>
      <c r="C1935" s="7" t="s">
        <v>35</v>
      </c>
      <c r="D1935" s="7">
        <v>22</v>
      </c>
      <c r="E1935" s="7">
        <v>3</v>
      </c>
      <c r="F1935" s="7">
        <v>25382.3</v>
      </c>
      <c r="G1935" s="7" t="s">
        <v>11</v>
      </c>
      <c r="H1935" s="7" t="s">
        <v>11</v>
      </c>
      <c r="I1935" s="7" t="s">
        <v>42</v>
      </c>
    </row>
    <row r="1936" spans="1:9" x14ac:dyDescent="0.25">
      <c r="A1936" s="7" t="s">
        <v>1967</v>
      </c>
      <c r="B1936" s="7">
        <v>1968</v>
      </c>
      <c r="C1936" s="7" t="s">
        <v>30</v>
      </c>
      <c r="D1936" s="7">
        <v>11</v>
      </c>
      <c r="E1936" s="7">
        <v>1</v>
      </c>
      <c r="F1936" s="7">
        <v>25517.11</v>
      </c>
      <c r="G1936" s="7" t="s">
        <v>11</v>
      </c>
      <c r="H1936" s="7" t="s">
        <v>12</v>
      </c>
      <c r="I1936" s="7" t="s">
        <v>356</v>
      </c>
    </row>
    <row r="1937" spans="1:9" x14ac:dyDescent="0.25">
      <c r="A1937" s="7" t="s">
        <v>1968</v>
      </c>
      <c r="B1937" s="7">
        <v>2001</v>
      </c>
      <c r="C1937" s="7" t="s">
        <v>35</v>
      </c>
      <c r="D1937" s="7">
        <v>2</v>
      </c>
      <c r="E1937" s="7">
        <v>0</v>
      </c>
      <c r="F1937" s="7">
        <v>25648.98</v>
      </c>
      <c r="G1937" s="7" t="s">
        <v>11</v>
      </c>
      <c r="H1937" s="7" t="s">
        <v>16</v>
      </c>
      <c r="I1937" s="7" t="s">
        <v>42</v>
      </c>
    </row>
    <row r="1938" spans="1:9" x14ac:dyDescent="0.25">
      <c r="A1938" s="7" t="s">
        <v>1969</v>
      </c>
      <c r="B1938" s="7">
        <v>1972</v>
      </c>
      <c r="C1938" s="7" t="s">
        <v>10</v>
      </c>
      <c r="D1938" s="7">
        <v>17</v>
      </c>
      <c r="E1938" s="7">
        <v>0</v>
      </c>
      <c r="F1938" s="7">
        <v>25656.58</v>
      </c>
      <c r="G1938" s="7" t="s">
        <v>11</v>
      </c>
      <c r="H1938" s="7" t="s">
        <v>12</v>
      </c>
      <c r="I1938" s="7" t="s">
        <v>247</v>
      </c>
    </row>
    <row r="1939" spans="1:9" x14ac:dyDescent="0.25">
      <c r="A1939" s="7" t="s">
        <v>1970</v>
      </c>
      <c r="B1939" s="7">
        <v>1963</v>
      </c>
      <c r="C1939" s="7" t="s">
        <v>35</v>
      </c>
      <c r="D1939" s="7">
        <v>21</v>
      </c>
      <c r="E1939" s="7">
        <v>0</v>
      </c>
      <c r="F1939" s="7">
        <v>25678.78</v>
      </c>
      <c r="G1939" s="7" t="s">
        <v>11</v>
      </c>
      <c r="H1939" s="7" t="s">
        <v>12</v>
      </c>
      <c r="I1939" s="7" t="s">
        <v>23</v>
      </c>
    </row>
    <row r="1940" spans="1:9" x14ac:dyDescent="0.25">
      <c r="A1940" s="7" t="s">
        <v>1971</v>
      </c>
      <c r="B1940" s="7">
        <v>1970</v>
      </c>
      <c r="C1940" s="7" t="s">
        <v>30</v>
      </c>
      <c r="D1940" s="7">
        <v>3</v>
      </c>
      <c r="E1940" s="7">
        <v>3</v>
      </c>
      <c r="F1940" s="7">
        <v>25992.82</v>
      </c>
      <c r="G1940" s="7" t="s">
        <v>11</v>
      </c>
      <c r="H1940" s="7" t="s">
        <v>11</v>
      </c>
      <c r="I1940" s="7" t="s">
        <v>13</v>
      </c>
    </row>
    <row r="1941" spans="1:9" x14ac:dyDescent="0.25">
      <c r="A1941" s="7" t="s">
        <v>1972</v>
      </c>
      <c r="B1941" s="7">
        <v>2001</v>
      </c>
      <c r="C1941" s="7" t="s">
        <v>18</v>
      </c>
      <c r="D1941" s="7">
        <v>5</v>
      </c>
      <c r="E1941" s="7">
        <v>2</v>
      </c>
      <c r="F1941" s="7">
        <v>26018.95</v>
      </c>
      <c r="G1941" s="7" t="s">
        <v>11</v>
      </c>
      <c r="H1941" s="7" t="s">
        <v>11</v>
      </c>
      <c r="I1941" s="7" t="s">
        <v>23</v>
      </c>
    </row>
    <row r="1942" spans="1:9" x14ac:dyDescent="0.25">
      <c r="A1942" s="7" t="s">
        <v>1973</v>
      </c>
      <c r="B1942" s="7">
        <v>2000</v>
      </c>
      <c r="C1942" s="7" t="s">
        <v>30</v>
      </c>
      <c r="D1942" s="7">
        <v>26</v>
      </c>
      <c r="E1942" s="7">
        <v>0</v>
      </c>
      <c r="F1942" s="7">
        <v>26026.97</v>
      </c>
      <c r="G1942" s="7" t="s">
        <v>11</v>
      </c>
      <c r="H1942" s="7" t="s">
        <v>12</v>
      </c>
      <c r="I1942" s="7" t="s">
        <v>42</v>
      </c>
    </row>
    <row r="1943" spans="1:9" x14ac:dyDescent="0.25">
      <c r="A1943" s="7" t="s">
        <v>1974</v>
      </c>
      <c r="B1943" s="7">
        <v>1966</v>
      </c>
      <c r="C1943" s="7" t="s">
        <v>10</v>
      </c>
      <c r="D1943" s="7">
        <v>9</v>
      </c>
      <c r="E1943" s="7">
        <v>1</v>
      </c>
      <c r="F1943" s="7">
        <v>26109.33</v>
      </c>
      <c r="G1943" s="7" t="s">
        <v>11</v>
      </c>
      <c r="H1943" s="7" t="s">
        <v>12</v>
      </c>
      <c r="I1943" s="7" t="s">
        <v>23</v>
      </c>
    </row>
    <row r="1944" spans="1:9" x14ac:dyDescent="0.25">
      <c r="A1944" s="7" t="s">
        <v>1975</v>
      </c>
      <c r="B1944" s="7">
        <v>2002</v>
      </c>
      <c r="C1944" s="7" t="s">
        <v>37</v>
      </c>
      <c r="D1944" s="7">
        <v>11</v>
      </c>
      <c r="E1944" s="7">
        <v>0</v>
      </c>
      <c r="F1944" s="7">
        <v>26125.67</v>
      </c>
      <c r="G1944" s="7" t="s">
        <v>11</v>
      </c>
      <c r="H1944" s="7" t="s">
        <v>16</v>
      </c>
      <c r="I1944" s="7" t="s">
        <v>13</v>
      </c>
    </row>
    <row r="1945" spans="1:9" x14ac:dyDescent="0.25">
      <c r="A1945" s="7" t="s">
        <v>1976</v>
      </c>
      <c r="B1945" s="7">
        <v>1973</v>
      </c>
      <c r="C1945" s="7" t="s">
        <v>10</v>
      </c>
      <c r="D1945" s="7">
        <v>7</v>
      </c>
      <c r="E1945" s="7">
        <v>1</v>
      </c>
      <c r="F1945" s="7">
        <v>26140.36</v>
      </c>
      <c r="G1945" s="7" t="s">
        <v>11</v>
      </c>
      <c r="H1945" s="7" t="s">
        <v>12</v>
      </c>
      <c r="I1945" s="7" t="s">
        <v>42</v>
      </c>
    </row>
    <row r="1946" spans="1:9" x14ac:dyDescent="0.25">
      <c r="A1946" s="7" t="s">
        <v>1977</v>
      </c>
      <c r="B1946" s="7">
        <v>1975</v>
      </c>
      <c r="C1946" s="7" t="s">
        <v>18</v>
      </c>
      <c r="D1946" s="7">
        <v>4</v>
      </c>
      <c r="E1946" s="7">
        <v>1</v>
      </c>
      <c r="F1946" s="7">
        <v>26236.58</v>
      </c>
      <c r="G1946" s="7" t="s">
        <v>11</v>
      </c>
      <c r="H1946" s="7" t="s">
        <v>16</v>
      </c>
      <c r="I1946" s="7" t="s">
        <v>42</v>
      </c>
    </row>
    <row r="1947" spans="1:9" x14ac:dyDescent="0.25">
      <c r="A1947" s="7" t="s">
        <v>1978</v>
      </c>
      <c r="B1947" s="7">
        <v>2004</v>
      </c>
      <c r="C1947" s="7" t="s">
        <v>30</v>
      </c>
      <c r="D1947" s="7">
        <v>5</v>
      </c>
      <c r="E1947" s="7">
        <v>0</v>
      </c>
      <c r="F1947" s="7">
        <v>26316.59</v>
      </c>
      <c r="G1947" s="7" t="s">
        <v>11</v>
      </c>
      <c r="H1947" s="7" t="s">
        <v>12</v>
      </c>
      <c r="I1947" s="7" t="s">
        <v>42</v>
      </c>
    </row>
    <row r="1948" spans="1:9" x14ac:dyDescent="0.25">
      <c r="A1948" s="7" t="s">
        <v>1979</v>
      </c>
      <c r="B1948" s="7">
        <v>1974</v>
      </c>
      <c r="C1948" s="7" t="s">
        <v>20</v>
      </c>
      <c r="D1948" s="7">
        <v>21</v>
      </c>
      <c r="E1948" s="7">
        <v>1</v>
      </c>
      <c r="F1948" s="7">
        <v>26392.26</v>
      </c>
      <c r="G1948" s="7" t="s">
        <v>11</v>
      </c>
      <c r="H1948" s="7" t="s">
        <v>11</v>
      </c>
      <c r="I1948" s="7" t="s">
        <v>247</v>
      </c>
    </row>
    <row r="1949" spans="1:9" x14ac:dyDescent="0.25">
      <c r="A1949" s="7" t="s">
        <v>1980</v>
      </c>
      <c r="B1949" s="7">
        <v>1970</v>
      </c>
      <c r="C1949" s="7" t="s">
        <v>35</v>
      </c>
      <c r="D1949" s="7">
        <v>27</v>
      </c>
      <c r="E1949" s="7">
        <v>2</v>
      </c>
      <c r="F1949" s="7">
        <v>26467.1</v>
      </c>
      <c r="G1949" s="7" t="s">
        <v>11</v>
      </c>
      <c r="H1949" s="7" t="s">
        <v>12</v>
      </c>
      <c r="I1949" s="7" t="s">
        <v>23</v>
      </c>
    </row>
    <row r="1950" spans="1:9" x14ac:dyDescent="0.25">
      <c r="A1950" s="7" t="s">
        <v>1981</v>
      </c>
      <c r="B1950" s="7">
        <v>2004</v>
      </c>
      <c r="C1950" s="7" t="s">
        <v>20</v>
      </c>
      <c r="D1950" s="7">
        <v>5</v>
      </c>
      <c r="E1950" s="7">
        <v>0</v>
      </c>
      <c r="F1950" s="7">
        <v>26479.4</v>
      </c>
      <c r="G1950" s="7" t="s">
        <v>11</v>
      </c>
      <c r="H1950" s="7" t="s">
        <v>11</v>
      </c>
      <c r="I1950" s="7" t="s">
        <v>42</v>
      </c>
    </row>
    <row r="1951" spans="1:9" x14ac:dyDescent="0.25">
      <c r="A1951" s="7" t="s">
        <v>1982</v>
      </c>
      <c r="B1951" s="7">
        <v>1988</v>
      </c>
      <c r="C1951" s="7" t="s">
        <v>10</v>
      </c>
      <c r="D1951" s="7">
        <v>22</v>
      </c>
      <c r="E1951" s="7">
        <v>3</v>
      </c>
      <c r="F1951" s="7">
        <v>26607.89</v>
      </c>
      <c r="G1951" s="7" t="s">
        <v>11</v>
      </c>
      <c r="H1951" s="7" t="s">
        <v>16</v>
      </c>
      <c r="I1951" s="7" t="s">
        <v>42</v>
      </c>
    </row>
    <row r="1952" spans="1:9" x14ac:dyDescent="0.25">
      <c r="A1952" s="7" t="s">
        <v>1983</v>
      </c>
      <c r="B1952" s="7">
        <v>1991</v>
      </c>
      <c r="C1952" s="7" t="s">
        <v>35</v>
      </c>
      <c r="D1952" s="7">
        <v>22</v>
      </c>
      <c r="E1952" s="7">
        <v>3</v>
      </c>
      <c r="F1952" s="7">
        <v>26912.560000000001</v>
      </c>
      <c r="G1952" s="7" t="s">
        <v>11</v>
      </c>
      <c r="H1952" s="7" t="s">
        <v>11</v>
      </c>
      <c r="I1952" s="7" t="s">
        <v>42</v>
      </c>
    </row>
    <row r="1953" spans="1:9" x14ac:dyDescent="0.25">
      <c r="A1953" s="7" t="s">
        <v>1984</v>
      </c>
      <c r="B1953" s="7">
        <v>1958</v>
      </c>
      <c r="C1953" s="7" t="s">
        <v>30</v>
      </c>
      <c r="D1953" s="7">
        <v>25</v>
      </c>
      <c r="E1953" s="7">
        <v>0</v>
      </c>
      <c r="F1953" s="7">
        <v>26926.51</v>
      </c>
      <c r="G1953" s="7" t="s">
        <v>11</v>
      </c>
      <c r="H1953" s="7" t="s">
        <v>16</v>
      </c>
      <c r="I1953" s="7" t="s">
        <v>13</v>
      </c>
    </row>
    <row r="1954" spans="1:9" x14ac:dyDescent="0.25">
      <c r="A1954" s="7" t="s">
        <v>1985</v>
      </c>
      <c r="B1954" s="7">
        <v>2002</v>
      </c>
      <c r="C1954" s="7" t="s">
        <v>18</v>
      </c>
      <c r="D1954" s="7">
        <v>17</v>
      </c>
      <c r="E1954" s="7">
        <v>0</v>
      </c>
      <c r="F1954" s="7">
        <v>26927.69</v>
      </c>
      <c r="G1954" s="7" t="s">
        <v>11</v>
      </c>
      <c r="H1954" s="7" t="s">
        <v>11</v>
      </c>
      <c r="I1954" s="7" t="s">
        <v>42</v>
      </c>
    </row>
    <row r="1955" spans="1:9" x14ac:dyDescent="0.25">
      <c r="A1955" s="7" t="s">
        <v>1986</v>
      </c>
      <c r="B1955" s="7">
        <v>2000</v>
      </c>
      <c r="C1955" s="7" t="s">
        <v>15</v>
      </c>
      <c r="D1955" s="7">
        <v>9</v>
      </c>
      <c r="E1955" s="7">
        <v>0</v>
      </c>
      <c r="F1955" s="7">
        <v>26936.98</v>
      </c>
      <c r="G1955" s="7" t="s">
        <v>11</v>
      </c>
      <c r="H1955" s="7" t="s">
        <v>12</v>
      </c>
      <c r="I1955" s="7" t="s">
        <v>42</v>
      </c>
    </row>
    <row r="1956" spans="1:9" x14ac:dyDescent="0.25">
      <c r="A1956" s="7" t="s">
        <v>1987</v>
      </c>
      <c r="B1956" s="7">
        <v>1960</v>
      </c>
      <c r="C1956" s="7" t="s">
        <v>10</v>
      </c>
      <c r="D1956" s="7">
        <v>9</v>
      </c>
      <c r="E1956" s="7">
        <v>1</v>
      </c>
      <c r="F1956" s="7">
        <v>27000.98</v>
      </c>
      <c r="G1956" s="7" t="s">
        <v>11</v>
      </c>
      <c r="H1956" s="7" t="s">
        <v>11</v>
      </c>
      <c r="I1956" s="7" t="s">
        <v>13</v>
      </c>
    </row>
    <row r="1957" spans="1:9" x14ac:dyDescent="0.25">
      <c r="A1957" s="7" t="s">
        <v>1988</v>
      </c>
      <c r="B1957" s="7">
        <v>1958</v>
      </c>
      <c r="C1957" s="7" t="s">
        <v>18</v>
      </c>
      <c r="D1957" s="7">
        <v>30</v>
      </c>
      <c r="E1957" s="7">
        <v>0</v>
      </c>
      <c r="F1957" s="7">
        <v>27037.91</v>
      </c>
      <c r="G1957" s="7" t="s">
        <v>11</v>
      </c>
      <c r="H1957" s="7" t="s">
        <v>11</v>
      </c>
      <c r="I1957" s="7" t="s">
        <v>13</v>
      </c>
    </row>
    <row r="1958" spans="1:9" x14ac:dyDescent="0.25">
      <c r="A1958" s="7" t="s">
        <v>1989</v>
      </c>
      <c r="B1958" s="7">
        <v>1994</v>
      </c>
      <c r="C1958" s="7" t="s">
        <v>10</v>
      </c>
      <c r="D1958" s="7">
        <v>2</v>
      </c>
      <c r="E1958" s="7">
        <v>0</v>
      </c>
      <c r="F1958" s="7">
        <v>27080.639999999999</v>
      </c>
      <c r="G1958" s="7" t="s">
        <v>11</v>
      </c>
      <c r="H1958" s="7" t="s">
        <v>11</v>
      </c>
      <c r="I1958" s="7" t="s">
        <v>42</v>
      </c>
    </row>
    <row r="1959" spans="1:9" x14ac:dyDescent="0.25">
      <c r="A1959" s="7" t="s">
        <v>1990</v>
      </c>
      <c r="B1959" s="7">
        <v>1990</v>
      </c>
      <c r="C1959" s="7" t="s">
        <v>30</v>
      </c>
      <c r="D1959" s="7">
        <v>13</v>
      </c>
      <c r="E1959" s="7">
        <v>3</v>
      </c>
      <c r="F1959" s="7">
        <v>27092.38</v>
      </c>
      <c r="G1959" s="7" t="s">
        <v>11</v>
      </c>
      <c r="H1959" s="7" t="s">
        <v>12</v>
      </c>
      <c r="I1959" s="7" t="s">
        <v>42</v>
      </c>
    </row>
    <row r="1960" spans="1:9" x14ac:dyDescent="0.25">
      <c r="A1960" s="7" t="s">
        <v>1991</v>
      </c>
      <c r="B1960" s="7">
        <v>1970</v>
      </c>
      <c r="C1960" s="7" t="s">
        <v>37</v>
      </c>
      <c r="D1960" s="7">
        <v>2</v>
      </c>
      <c r="E1960" s="7">
        <v>0</v>
      </c>
      <c r="F1960" s="7">
        <v>27117.99</v>
      </c>
      <c r="G1960" s="7" t="s">
        <v>11</v>
      </c>
      <c r="H1960" s="7" t="s">
        <v>11</v>
      </c>
      <c r="I1960" s="7" t="s">
        <v>13</v>
      </c>
    </row>
    <row r="1961" spans="1:9" x14ac:dyDescent="0.25">
      <c r="A1961" s="7" t="s">
        <v>1992</v>
      </c>
      <c r="B1961" s="7">
        <v>1965</v>
      </c>
      <c r="C1961" s="7" t="s">
        <v>30</v>
      </c>
      <c r="D1961" s="7">
        <v>21</v>
      </c>
      <c r="E1961" s="7">
        <v>0</v>
      </c>
      <c r="F1961" s="7">
        <v>27218.44</v>
      </c>
      <c r="G1961" s="7" t="s">
        <v>11</v>
      </c>
      <c r="H1961" s="7" t="s">
        <v>16</v>
      </c>
      <c r="I1961" s="7" t="s">
        <v>356</v>
      </c>
    </row>
    <row r="1962" spans="1:9" x14ac:dyDescent="0.25">
      <c r="A1962" s="7" t="s">
        <v>1993</v>
      </c>
      <c r="B1962" s="7">
        <v>1999</v>
      </c>
      <c r="C1962" s="7" t="s">
        <v>30</v>
      </c>
      <c r="D1962" s="7">
        <v>2</v>
      </c>
      <c r="E1962" s="7">
        <v>0</v>
      </c>
      <c r="F1962" s="7">
        <v>27236.959999999999</v>
      </c>
      <c r="G1962" s="7" t="s">
        <v>11</v>
      </c>
      <c r="H1962" s="7" t="s">
        <v>16</v>
      </c>
      <c r="I1962" s="7" t="s">
        <v>42</v>
      </c>
    </row>
    <row r="1963" spans="1:9" x14ac:dyDescent="0.25">
      <c r="A1963" s="7" t="s">
        <v>1994</v>
      </c>
      <c r="B1963" s="7">
        <v>1968</v>
      </c>
      <c r="C1963" s="7" t="s">
        <v>18</v>
      </c>
      <c r="D1963" s="7">
        <v>6</v>
      </c>
      <c r="E1963" s="7">
        <v>3</v>
      </c>
      <c r="F1963" s="7">
        <v>27322.73</v>
      </c>
      <c r="G1963" s="7" t="s">
        <v>11</v>
      </c>
      <c r="H1963" s="7" t="s">
        <v>11</v>
      </c>
      <c r="I1963" s="7" t="s">
        <v>13</v>
      </c>
    </row>
    <row r="1964" spans="1:9" x14ac:dyDescent="0.25">
      <c r="A1964" s="7" t="s">
        <v>1995</v>
      </c>
      <c r="B1964" s="7">
        <v>1969</v>
      </c>
      <c r="C1964" s="7" t="s">
        <v>37</v>
      </c>
      <c r="D1964" s="7">
        <v>16</v>
      </c>
      <c r="E1964" s="7">
        <v>0</v>
      </c>
      <c r="F1964" s="7">
        <v>27346.04</v>
      </c>
      <c r="G1964" s="7" t="s">
        <v>11</v>
      </c>
      <c r="H1964" s="7" t="s">
        <v>11</v>
      </c>
      <c r="I1964" s="7" t="s">
        <v>13</v>
      </c>
    </row>
    <row r="1965" spans="1:9" x14ac:dyDescent="0.25">
      <c r="A1965" s="7" t="s">
        <v>1996</v>
      </c>
      <c r="B1965" s="7">
        <v>1988</v>
      </c>
      <c r="C1965" s="7" t="s">
        <v>20</v>
      </c>
      <c r="D1965" s="7">
        <v>15</v>
      </c>
      <c r="E1965" s="7">
        <v>2</v>
      </c>
      <c r="F1965" s="7">
        <v>27375.9</v>
      </c>
      <c r="G1965" s="7" t="s">
        <v>11</v>
      </c>
      <c r="H1965" s="7" t="s">
        <v>12</v>
      </c>
      <c r="I1965" s="7" t="s">
        <v>164</v>
      </c>
    </row>
    <row r="1966" spans="1:9" x14ac:dyDescent="0.25">
      <c r="A1966" s="7" t="s">
        <v>1997</v>
      </c>
      <c r="B1966" s="7">
        <v>1985</v>
      </c>
      <c r="C1966" s="7" t="s">
        <v>30</v>
      </c>
      <c r="D1966" s="7">
        <v>5</v>
      </c>
      <c r="E1966" s="7">
        <v>3</v>
      </c>
      <c r="F1966" s="7">
        <v>27432.73</v>
      </c>
      <c r="G1966" s="7" t="s">
        <v>11</v>
      </c>
      <c r="H1966" s="7" t="s">
        <v>16</v>
      </c>
      <c r="I1966" s="7" t="s">
        <v>42</v>
      </c>
    </row>
    <row r="1967" spans="1:9" x14ac:dyDescent="0.25">
      <c r="A1967" s="7" t="s">
        <v>1998</v>
      </c>
      <c r="B1967" s="7">
        <v>1981</v>
      </c>
      <c r="C1967" s="7" t="s">
        <v>37</v>
      </c>
      <c r="D1967" s="7">
        <v>3</v>
      </c>
      <c r="E1967" s="7">
        <v>1</v>
      </c>
      <c r="F1967" s="7">
        <v>27495.59</v>
      </c>
      <c r="G1967" s="7" t="s">
        <v>11</v>
      </c>
      <c r="H1967" s="7" t="s">
        <v>16</v>
      </c>
      <c r="I1967" s="7" t="s">
        <v>42</v>
      </c>
    </row>
    <row r="1968" spans="1:9" x14ac:dyDescent="0.25">
      <c r="A1968" s="7" t="s">
        <v>1999</v>
      </c>
      <c r="B1968" s="7">
        <v>1965</v>
      </c>
      <c r="C1968" s="7" t="s">
        <v>37</v>
      </c>
      <c r="D1968" s="7">
        <v>19</v>
      </c>
      <c r="E1968" s="7">
        <v>0</v>
      </c>
      <c r="F1968" s="7">
        <v>27533.91</v>
      </c>
      <c r="G1968" s="7" t="s">
        <v>11</v>
      </c>
      <c r="H1968" s="7" t="s">
        <v>12</v>
      </c>
      <c r="I1968" s="7" t="s">
        <v>13</v>
      </c>
    </row>
    <row r="1969" spans="1:9" x14ac:dyDescent="0.25">
      <c r="A1969" s="7" t="s">
        <v>2000</v>
      </c>
      <c r="B1969" s="7">
        <v>1984</v>
      </c>
      <c r="C1969" s="7" t="s">
        <v>10</v>
      </c>
      <c r="D1969" s="7">
        <v>22</v>
      </c>
      <c r="E1969" s="7">
        <v>3</v>
      </c>
      <c r="F1969" s="7">
        <v>27534.53</v>
      </c>
      <c r="G1969" s="7" t="s">
        <v>11</v>
      </c>
      <c r="H1969" s="7" t="s">
        <v>11</v>
      </c>
      <c r="I1969" s="7" t="s">
        <v>42</v>
      </c>
    </row>
    <row r="1970" spans="1:9" x14ac:dyDescent="0.25">
      <c r="A1970" s="7" t="s">
        <v>2001</v>
      </c>
      <c r="B1970" s="7">
        <v>1985</v>
      </c>
      <c r="C1970" s="7" t="s">
        <v>15</v>
      </c>
      <c r="D1970" s="7">
        <v>6</v>
      </c>
      <c r="E1970" s="7">
        <v>3</v>
      </c>
      <c r="F1970" s="7">
        <v>27598.93</v>
      </c>
      <c r="G1970" s="7" t="s">
        <v>11</v>
      </c>
      <c r="H1970" s="7" t="s">
        <v>16</v>
      </c>
      <c r="I1970" s="7" t="s">
        <v>42</v>
      </c>
    </row>
    <row r="1971" spans="1:9" x14ac:dyDescent="0.25">
      <c r="A1971" s="7" t="s">
        <v>2002</v>
      </c>
      <c r="B1971" s="7">
        <v>1992</v>
      </c>
      <c r="C1971" s="7" t="s">
        <v>18</v>
      </c>
      <c r="D1971" s="7">
        <v>11</v>
      </c>
      <c r="E1971" s="7">
        <v>0</v>
      </c>
      <c r="F1971" s="7">
        <v>27614.71</v>
      </c>
      <c r="G1971" s="7" t="s">
        <v>11</v>
      </c>
      <c r="H1971" s="7" t="s">
        <v>12</v>
      </c>
      <c r="I1971" s="7" t="s">
        <v>42</v>
      </c>
    </row>
    <row r="1972" spans="1:9" x14ac:dyDescent="0.25">
      <c r="A1972" s="7" t="s">
        <v>2003</v>
      </c>
      <c r="B1972" s="7">
        <v>1997</v>
      </c>
      <c r="C1972" s="7" t="s">
        <v>20</v>
      </c>
      <c r="D1972" s="7">
        <v>9</v>
      </c>
      <c r="E1972" s="7">
        <v>0</v>
      </c>
      <c r="F1972" s="7">
        <v>27619.360000000001</v>
      </c>
      <c r="G1972" s="7" t="s">
        <v>11</v>
      </c>
      <c r="H1972" s="7" t="s">
        <v>12</v>
      </c>
      <c r="I1972" s="7" t="s">
        <v>42</v>
      </c>
    </row>
    <row r="1973" spans="1:9" x14ac:dyDescent="0.25">
      <c r="A1973" s="7" t="s">
        <v>2004</v>
      </c>
      <c r="B1973" s="7">
        <v>1997</v>
      </c>
      <c r="C1973" s="7" t="s">
        <v>37</v>
      </c>
      <c r="D1973" s="7">
        <v>7</v>
      </c>
      <c r="E1973" s="7">
        <v>0</v>
      </c>
      <c r="F1973" s="7">
        <v>27625.17</v>
      </c>
      <c r="G1973" s="7" t="s">
        <v>16</v>
      </c>
      <c r="H1973" s="7" t="s">
        <v>16</v>
      </c>
      <c r="I1973" s="7" t="s">
        <v>42</v>
      </c>
    </row>
    <row r="1974" spans="1:9" x14ac:dyDescent="0.25">
      <c r="A1974" s="7" t="s">
        <v>2005</v>
      </c>
      <c r="B1974" s="7">
        <v>1992</v>
      </c>
      <c r="C1974" s="7" t="s">
        <v>10</v>
      </c>
      <c r="D1974" s="7">
        <v>3</v>
      </c>
      <c r="E1974" s="7">
        <v>0</v>
      </c>
      <c r="F1974" s="7">
        <v>27696.11</v>
      </c>
      <c r="G1974" s="7" t="s">
        <v>16</v>
      </c>
      <c r="H1974" s="7" t="s">
        <v>11</v>
      </c>
      <c r="I1974" s="7" t="s">
        <v>42</v>
      </c>
    </row>
    <row r="1975" spans="1:9" x14ac:dyDescent="0.25">
      <c r="A1975" s="7" t="s">
        <v>2006</v>
      </c>
      <c r="B1975" s="7">
        <v>2002</v>
      </c>
      <c r="C1975" s="7" t="s">
        <v>30</v>
      </c>
      <c r="D1975" s="7">
        <v>6</v>
      </c>
      <c r="E1975" s="7">
        <v>1</v>
      </c>
      <c r="F1975" s="7">
        <v>27724.29</v>
      </c>
      <c r="G1975" s="7" t="s">
        <v>16</v>
      </c>
      <c r="H1975" s="7" t="s">
        <v>12</v>
      </c>
      <c r="I1975" s="7" t="s">
        <v>13</v>
      </c>
    </row>
    <row r="1976" spans="1:9" x14ac:dyDescent="0.25">
      <c r="A1976" s="7" t="s">
        <v>2007</v>
      </c>
      <c r="B1976" s="7">
        <v>1960</v>
      </c>
      <c r="C1976" s="7" t="s">
        <v>10</v>
      </c>
      <c r="D1976" s="7">
        <v>6</v>
      </c>
      <c r="E1976" s="7">
        <v>0</v>
      </c>
      <c r="F1976" s="7">
        <v>27808.73</v>
      </c>
      <c r="G1976" s="7" t="s">
        <v>16</v>
      </c>
      <c r="H1976" s="7" t="s">
        <v>16</v>
      </c>
      <c r="I1976" s="7" t="s">
        <v>13</v>
      </c>
    </row>
    <row r="1977" spans="1:9" x14ac:dyDescent="0.25">
      <c r="A1977" s="7" t="s">
        <v>2008</v>
      </c>
      <c r="B1977" s="7">
        <v>1985</v>
      </c>
      <c r="C1977" s="7" t="s">
        <v>30</v>
      </c>
      <c r="D1977" s="7">
        <v>4</v>
      </c>
      <c r="E1977" s="7">
        <v>3</v>
      </c>
      <c r="F1977" s="7">
        <v>27849.94</v>
      </c>
      <c r="G1977" s="7" t="s">
        <v>16</v>
      </c>
      <c r="H1977" s="7" t="s">
        <v>16</v>
      </c>
      <c r="I1977" s="7" t="s">
        <v>42</v>
      </c>
    </row>
    <row r="1978" spans="1:9" x14ac:dyDescent="0.25">
      <c r="A1978" s="7" t="s">
        <v>2009</v>
      </c>
      <c r="B1978" s="7">
        <v>1989</v>
      </c>
      <c r="C1978" s="7" t="s">
        <v>15</v>
      </c>
      <c r="D1978" s="7">
        <v>21</v>
      </c>
      <c r="E1978" s="7">
        <v>3</v>
      </c>
      <c r="F1978" s="7">
        <v>27925.86</v>
      </c>
      <c r="G1978" s="7" t="s">
        <v>16</v>
      </c>
      <c r="H1978" s="7" t="s">
        <v>11</v>
      </c>
      <c r="I1978" s="7" t="s">
        <v>42</v>
      </c>
    </row>
    <row r="1979" spans="1:9" x14ac:dyDescent="0.25">
      <c r="A1979" s="7" t="s">
        <v>2010</v>
      </c>
      <c r="B1979" s="7">
        <v>1991</v>
      </c>
      <c r="C1979" s="7" t="s">
        <v>18</v>
      </c>
      <c r="D1979" s="7">
        <v>4</v>
      </c>
      <c r="E1979" s="7">
        <v>3</v>
      </c>
      <c r="F1979" s="7">
        <v>27931.11</v>
      </c>
      <c r="G1979" s="7" t="s">
        <v>16</v>
      </c>
      <c r="H1979" s="7" t="s">
        <v>12</v>
      </c>
      <c r="I1979" s="7" t="s">
        <v>42</v>
      </c>
    </row>
    <row r="1980" spans="1:9" x14ac:dyDescent="0.25">
      <c r="A1980" s="7" t="s">
        <v>2011</v>
      </c>
      <c r="B1980" s="7">
        <v>1961</v>
      </c>
      <c r="C1980" s="7" t="s">
        <v>10</v>
      </c>
      <c r="D1980" s="7">
        <v>28</v>
      </c>
      <c r="E1980" s="7">
        <v>3</v>
      </c>
      <c r="F1980" s="7">
        <v>27941.29</v>
      </c>
      <c r="G1980" s="7" t="s">
        <v>16</v>
      </c>
      <c r="H1980" s="7" t="s">
        <v>12</v>
      </c>
      <c r="I1980" s="7" t="s">
        <v>42</v>
      </c>
    </row>
    <row r="1981" spans="1:9" x14ac:dyDescent="0.25">
      <c r="A1981" s="7" t="s">
        <v>2012</v>
      </c>
      <c r="B1981" s="7">
        <v>1999</v>
      </c>
      <c r="C1981" s="7" t="s">
        <v>30</v>
      </c>
      <c r="D1981" s="7">
        <v>21</v>
      </c>
      <c r="E1981" s="7">
        <v>0</v>
      </c>
      <c r="F1981" s="7">
        <v>27980.77</v>
      </c>
      <c r="G1981" s="7" t="s">
        <v>16</v>
      </c>
      <c r="H1981" s="7" t="s">
        <v>16</v>
      </c>
      <c r="I1981" s="7" t="s">
        <v>42</v>
      </c>
    </row>
    <row r="1982" spans="1:9" x14ac:dyDescent="0.25">
      <c r="A1982" s="7" t="s">
        <v>2013</v>
      </c>
      <c r="B1982" s="7">
        <v>1985</v>
      </c>
      <c r="C1982" s="7" t="s">
        <v>15</v>
      </c>
      <c r="D1982" s="7">
        <v>29</v>
      </c>
      <c r="E1982" s="7">
        <v>3</v>
      </c>
      <c r="F1982" s="7">
        <v>28006.94</v>
      </c>
      <c r="G1982" s="7" t="s">
        <v>16</v>
      </c>
      <c r="H1982" s="7" t="s">
        <v>11</v>
      </c>
      <c r="I1982" s="7" t="s">
        <v>42</v>
      </c>
    </row>
    <row r="1983" spans="1:9" x14ac:dyDescent="0.25">
      <c r="A1983" s="7" t="s">
        <v>2014</v>
      </c>
      <c r="B1983" s="7">
        <v>1960</v>
      </c>
      <c r="C1983" s="7" t="s">
        <v>15</v>
      </c>
      <c r="D1983" s="7">
        <v>22</v>
      </c>
      <c r="E1983" s="7">
        <v>0</v>
      </c>
      <c r="F1983" s="7">
        <v>28101.33</v>
      </c>
      <c r="G1983" s="7" t="s">
        <v>16</v>
      </c>
      <c r="H1983" s="7" t="s">
        <v>11</v>
      </c>
      <c r="I1983" s="7" t="s">
        <v>166</v>
      </c>
    </row>
    <row r="1984" spans="1:9" x14ac:dyDescent="0.25">
      <c r="A1984" s="7" t="s">
        <v>2015</v>
      </c>
      <c r="B1984" s="7">
        <v>1999</v>
      </c>
      <c r="C1984" s="7" t="s">
        <v>20</v>
      </c>
      <c r="D1984" s="7">
        <v>6</v>
      </c>
      <c r="E1984" s="7">
        <v>0</v>
      </c>
      <c r="F1984" s="7">
        <v>28245.34</v>
      </c>
      <c r="G1984" s="7" t="s">
        <v>16</v>
      </c>
      <c r="H1984" s="7" t="s">
        <v>12</v>
      </c>
      <c r="I1984" s="7" t="s">
        <v>42</v>
      </c>
    </row>
    <row r="1985" spans="1:9" x14ac:dyDescent="0.25">
      <c r="A1985" s="7" t="s">
        <v>2016</v>
      </c>
      <c r="B1985" s="7">
        <v>1963</v>
      </c>
      <c r="C1985" s="7" t="s">
        <v>15</v>
      </c>
      <c r="D1985" s="7">
        <v>25</v>
      </c>
      <c r="E1985" s="7">
        <v>1</v>
      </c>
      <c r="F1985" s="7">
        <v>28287.9</v>
      </c>
      <c r="G1985" s="7" t="s">
        <v>16</v>
      </c>
      <c r="H1985" s="7" t="s">
        <v>16</v>
      </c>
      <c r="I1985" s="7" t="s">
        <v>13</v>
      </c>
    </row>
    <row r="1986" spans="1:9" x14ac:dyDescent="0.25">
      <c r="A1986" s="7" t="s">
        <v>2017</v>
      </c>
      <c r="B1986" s="7">
        <v>1990</v>
      </c>
      <c r="C1986" s="7" t="s">
        <v>30</v>
      </c>
      <c r="D1986" s="7">
        <v>24</v>
      </c>
      <c r="E1986" s="7">
        <v>3</v>
      </c>
      <c r="F1986" s="7">
        <v>28302.33</v>
      </c>
      <c r="G1986" s="7" t="s">
        <v>16</v>
      </c>
      <c r="H1986" s="7" t="s">
        <v>11</v>
      </c>
      <c r="I1986" s="7" t="s">
        <v>42</v>
      </c>
    </row>
    <row r="1987" spans="1:9" x14ac:dyDescent="0.25">
      <c r="A1987" s="7" t="s">
        <v>2018</v>
      </c>
      <c r="B1987" s="7">
        <v>1977</v>
      </c>
      <c r="C1987" s="7" t="s">
        <v>30</v>
      </c>
      <c r="D1987" s="7">
        <v>2</v>
      </c>
      <c r="E1987" s="7">
        <v>1</v>
      </c>
      <c r="F1987" s="7">
        <v>28340.19</v>
      </c>
      <c r="G1987" s="7" t="s">
        <v>16</v>
      </c>
      <c r="H1987" s="7" t="s">
        <v>11</v>
      </c>
      <c r="I1987" s="7" t="s">
        <v>23</v>
      </c>
    </row>
    <row r="1988" spans="1:9" x14ac:dyDescent="0.25">
      <c r="A1988" s="7" t="s">
        <v>2019</v>
      </c>
      <c r="B1988" s="7">
        <v>1974</v>
      </c>
      <c r="C1988" s="7" t="s">
        <v>20</v>
      </c>
      <c r="D1988" s="7">
        <v>16</v>
      </c>
      <c r="E1988" s="7">
        <v>1</v>
      </c>
      <c r="F1988" s="7">
        <v>28468.92</v>
      </c>
      <c r="G1988" s="7" t="s">
        <v>16</v>
      </c>
      <c r="H1988" s="7" t="s">
        <v>16</v>
      </c>
      <c r="I1988" s="7" t="s">
        <v>23</v>
      </c>
    </row>
    <row r="1989" spans="1:9" x14ac:dyDescent="0.25">
      <c r="A1989" s="7" t="s">
        <v>2020</v>
      </c>
      <c r="B1989" s="7">
        <v>1982</v>
      </c>
      <c r="C1989" s="7" t="s">
        <v>30</v>
      </c>
      <c r="D1989" s="7">
        <v>11</v>
      </c>
      <c r="E1989" s="7">
        <v>1</v>
      </c>
      <c r="F1989" s="7">
        <v>28476.73</v>
      </c>
      <c r="G1989" s="7" t="s">
        <v>16</v>
      </c>
      <c r="H1989" s="7" t="s">
        <v>11</v>
      </c>
      <c r="I1989" s="7" t="s">
        <v>23</v>
      </c>
    </row>
    <row r="1990" spans="1:9" x14ac:dyDescent="0.25">
      <c r="A1990" s="7" t="s">
        <v>2021</v>
      </c>
      <c r="B1990" s="7">
        <v>1985</v>
      </c>
      <c r="C1990" s="7" t="s">
        <v>20</v>
      </c>
      <c r="D1990" s="7">
        <v>27</v>
      </c>
      <c r="E1990" s="7">
        <v>3</v>
      </c>
      <c r="F1990" s="7">
        <v>28542.86</v>
      </c>
      <c r="G1990" s="7" t="s">
        <v>16</v>
      </c>
      <c r="H1990" s="7" t="s">
        <v>12</v>
      </c>
      <c r="I1990" s="7" t="s">
        <v>42</v>
      </c>
    </row>
    <row r="1991" spans="1:9" x14ac:dyDescent="0.25">
      <c r="A1991" s="7" t="s">
        <v>2022</v>
      </c>
      <c r="B1991" s="7">
        <v>1990</v>
      </c>
      <c r="C1991" s="7" t="s">
        <v>30</v>
      </c>
      <c r="D1991" s="7">
        <v>5</v>
      </c>
      <c r="E1991" s="7">
        <v>3</v>
      </c>
      <c r="F1991" s="7">
        <v>28716.14</v>
      </c>
      <c r="G1991" s="7" t="s">
        <v>16</v>
      </c>
      <c r="H1991" s="7" t="s">
        <v>12</v>
      </c>
      <c r="I1991" s="7" t="s">
        <v>42</v>
      </c>
    </row>
    <row r="1992" spans="1:9" x14ac:dyDescent="0.25">
      <c r="A1992" s="7" t="s">
        <v>2023</v>
      </c>
      <c r="B1992" s="7">
        <v>1961</v>
      </c>
      <c r="C1992" s="7" t="s">
        <v>35</v>
      </c>
      <c r="D1992" s="7">
        <v>3</v>
      </c>
      <c r="E1992" s="7">
        <v>1</v>
      </c>
      <c r="F1992" s="7">
        <v>28868.66</v>
      </c>
      <c r="G1992" s="7" t="s">
        <v>16</v>
      </c>
      <c r="H1992" s="7" t="s">
        <v>11</v>
      </c>
      <c r="I1992" s="7" t="s">
        <v>23</v>
      </c>
    </row>
    <row r="1993" spans="1:9" x14ac:dyDescent="0.25">
      <c r="A1993" s="7" t="s">
        <v>2024</v>
      </c>
      <c r="B1993" s="7">
        <v>1962</v>
      </c>
      <c r="C1993" s="7" t="s">
        <v>10</v>
      </c>
      <c r="D1993" s="7">
        <v>25</v>
      </c>
      <c r="E1993" s="7">
        <v>0</v>
      </c>
      <c r="F1993" s="7">
        <v>28923.14</v>
      </c>
      <c r="G1993" s="7" t="s">
        <v>16</v>
      </c>
      <c r="H1993" s="7" t="s">
        <v>16</v>
      </c>
      <c r="I1993" s="7" t="s">
        <v>23</v>
      </c>
    </row>
    <row r="1994" spans="1:9" x14ac:dyDescent="0.25">
      <c r="A1994" s="7" t="s">
        <v>2025</v>
      </c>
      <c r="B1994" s="7">
        <v>1959</v>
      </c>
      <c r="C1994" s="7" t="s">
        <v>30</v>
      </c>
      <c r="D1994" s="7">
        <v>5</v>
      </c>
      <c r="E1994" s="7">
        <v>0</v>
      </c>
      <c r="F1994" s="7">
        <v>28950.47</v>
      </c>
      <c r="G1994" s="7" t="s">
        <v>16</v>
      </c>
      <c r="H1994" s="7" t="s">
        <v>16</v>
      </c>
      <c r="I1994" s="7" t="s">
        <v>23</v>
      </c>
    </row>
    <row r="1995" spans="1:9" x14ac:dyDescent="0.25">
      <c r="A1995" s="7" t="s">
        <v>2026</v>
      </c>
      <c r="B1995" s="7">
        <v>2003</v>
      </c>
      <c r="C1995" s="7" t="s">
        <v>20</v>
      </c>
      <c r="D1995" s="7">
        <v>1</v>
      </c>
      <c r="E1995" s="7">
        <v>0</v>
      </c>
      <c r="F1995" s="7">
        <v>28998.68</v>
      </c>
      <c r="G1995" s="7" t="s">
        <v>16</v>
      </c>
      <c r="H1995" s="7" t="s">
        <v>12</v>
      </c>
      <c r="I1995" s="7" t="s">
        <v>42</v>
      </c>
    </row>
    <row r="1996" spans="1:9" x14ac:dyDescent="0.25">
      <c r="A1996" s="7" t="s">
        <v>2027</v>
      </c>
      <c r="B1996" s="7">
        <v>1992</v>
      </c>
      <c r="C1996" s="7" t="s">
        <v>10</v>
      </c>
      <c r="D1996" s="7">
        <v>7</v>
      </c>
      <c r="E1996" s="7">
        <v>0</v>
      </c>
      <c r="F1996" s="7">
        <v>29007.82</v>
      </c>
      <c r="G1996" s="7" t="s">
        <v>16</v>
      </c>
      <c r="H1996" s="7" t="s">
        <v>12</v>
      </c>
      <c r="I1996" s="7" t="s">
        <v>42</v>
      </c>
    </row>
    <row r="1997" spans="1:9" x14ac:dyDescent="0.25">
      <c r="A1997" s="7" t="s">
        <v>2028</v>
      </c>
      <c r="B1997" s="7">
        <v>1980</v>
      </c>
      <c r="C1997" s="7" t="s">
        <v>10</v>
      </c>
      <c r="D1997" s="7">
        <v>14</v>
      </c>
      <c r="E1997" s="7">
        <v>2</v>
      </c>
      <c r="F1997" s="7">
        <v>29114.21</v>
      </c>
      <c r="G1997" s="7" t="s">
        <v>16</v>
      </c>
      <c r="H1997" s="7" t="s">
        <v>12</v>
      </c>
      <c r="I1997" s="7" t="s">
        <v>42</v>
      </c>
    </row>
    <row r="1998" spans="1:9" x14ac:dyDescent="0.25">
      <c r="A1998" s="7" t="s">
        <v>2029</v>
      </c>
      <c r="B1998" s="7">
        <v>1978</v>
      </c>
      <c r="C1998" s="7" t="s">
        <v>15</v>
      </c>
      <c r="D1998" s="7">
        <v>29</v>
      </c>
      <c r="E1998" s="7">
        <v>2</v>
      </c>
      <c r="F1998" s="7">
        <v>29114.77</v>
      </c>
      <c r="G1998" s="7" t="s">
        <v>16</v>
      </c>
      <c r="H1998" s="7" t="s">
        <v>16</v>
      </c>
      <c r="I1998" s="7" t="s">
        <v>42</v>
      </c>
    </row>
    <row r="1999" spans="1:9" x14ac:dyDescent="0.25">
      <c r="A1999" s="7" t="s">
        <v>2030</v>
      </c>
      <c r="B1999" s="7">
        <v>1961</v>
      </c>
      <c r="C1999" s="7" t="s">
        <v>30</v>
      </c>
      <c r="D1999" s="7">
        <v>24</v>
      </c>
      <c r="E1999" s="7">
        <v>0</v>
      </c>
      <c r="F1999" s="7">
        <v>29141.360000000001</v>
      </c>
      <c r="G1999" s="7" t="s">
        <v>16</v>
      </c>
      <c r="H1999" s="7" t="s">
        <v>12</v>
      </c>
      <c r="I1999" s="7" t="s">
        <v>23</v>
      </c>
    </row>
    <row r="2000" spans="1:9" x14ac:dyDescent="0.25">
      <c r="A2000" s="7" t="s">
        <v>2031</v>
      </c>
      <c r="B2000" s="7">
        <v>1976</v>
      </c>
      <c r="C2000" s="7" t="s">
        <v>15</v>
      </c>
      <c r="D2000" s="7">
        <v>8</v>
      </c>
      <c r="E2000" s="7">
        <v>2</v>
      </c>
      <c r="F2000" s="7">
        <v>29160.39</v>
      </c>
      <c r="G2000" s="7" t="s">
        <v>16</v>
      </c>
      <c r="H2000" s="7" t="s">
        <v>11</v>
      </c>
      <c r="I2000" s="7" t="s">
        <v>42</v>
      </c>
    </row>
    <row r="2001" spans="1:9" x14ac:dyDescent="0.25">
      <c r="A2001" s="7" t="s">
        <v>2032</v>
      </c>
      <c r="B2001" s="7">
        <v>1969</v>
      </c>
      <c r="C2001" s="7" t="s">
        <v>10</v>
      </c>
      <c r="D2001" s="7">
        <v>9</v>
      </c>
      <c r="E2001" s="7">
        <v>2</v>
      </c>
      <c r="F2001" s="7">
        <v>29186.48</v>
      </c>
      <c r="G2001" s="7" t="s">
        <v>16</v>
      </c>
      <c r="H2001" s="7" t="s">
        <v>12</v>
      </c>
      <c r="I2001" s="7" t="s">
        <v>247</v>
      </c>
    </row>
    <row r="2002" spans="1:9" x14ac:dyDescent="0.25">
      <c r="A2002" s="7" t="s">
        <v>2033</v>
      </c>
      <c r="B2002" s="7">
        <v>1978</v>
      </c>
      <c r="C2002" s="7" t="s">
        <v>10</v>
      </c>
      <c r="D2002" s="7">
        <v>21</v>
      </c>
      <c r="E2002" s="7">
        <v>2</v>
      </c>
      <c r="F2002" s="7">
        <v>29227.599999999999</v>
      </c>
      <c r="G2002" s="7" t="s">
        <v>16</v>
      </c>
      <c r="H2002" s="7" t="s">
        <v>12</v>
      </c>
      <c r="I2002" s="7" t="s">
        <v>23</v>
      </c>
    </row>
    <row r="2003" spans="1:9" x14ac:dyDescent="0.25">
      <c r="A2003" s="7" t="s">
        <v>2034</v>
      </c>
      <c r="B2003" s="7">
        <v>1958</v>
      </c>
      <c r="C2003" s="7" t="s">
        <v>18</v>
      </c>
      <c r="D2003" s="7">
        <v>5</v>
      </c>
      <c r="E2003" s="7">
        <v>0</v>
      </c>
      <c r="F2003" s="7">
        <v>29330.98</v>
      </c>
      <c r="G2003" s="7" t="s">
        <v>16</v>
      </c>
      <c r="H2003" s="7" t="s">
        <v>11</v>
      </c>
      <c r="I2003" s="7" t="s">
        <v>23</v>
      </c>
    </row>
    <row r="2004" spans="1:9" x14ac:dyDescent="0.25">
      <c r="A2004" s="7" t="s">
        <v>2035</v>
      </c>
      <c r="B2004" s="7">
        <v>1985</v>
      </c>
      <c r="C2004" s="7" t="s">
        <v>15</v>
      </c>
      <c r="D2004" s="7">
        <v>7</v>
      </c>
      <c r="E2004" s="7">
        <v>3</v>
      </c>
      <c r="F2004" s="7">
        <v>29352.560000000001</v>
      </c>
      <c r="G2004" s="7" t="s">
        <v>16</v>
      </c>
      <c r="H2004" s="7" t="s">
        <v>16</v>
      </c>
      <c r="I2004" s="7" t="s">
        <v>42</v>
      </c>
    </row>
    <row r="2005" spans="1:9" x14ac:dyDescent="0.25">
      <c r="A2005" s="7" t="s">
        <v>2036</v>
      </c>
      <c r="B2005" s="7">
        <v>1987</v>
      </c>
      <c r="C2005" s="7" t="s">
        <v>10</v>
      </c>
      <c r="D2005" s="7">
        <v>16</v>
      </c>
      <c r="E2005" s="7">
        <v>3</v>
      </c>
      <c r="F2005" s="7">
        <v>29443.59</v>
      </c>
      <c r="G2005" s="7" t="s">
        <v>16</v>
      </c>
      <c r="H2005" s="7" t="s">
        <v>16</v>
      </c>
      <c r="I2005" s="7" t="s">
        <v>42</v>
      </c>
    </row>
    <row r="2006" spans="1:9" x14ac:dyDescent="0.25">
      <c r="A2006" s="7" t="s">
        <v>2037</v>
      </c>
      <c r="B2006" s="7">
        <v>1959</v>
      </c>
      <c r="C2006" s="7" t="s">
        <v>37</v>
      </c>
      <c r="D2006" s="7">
        <v>20</v>
      </c>
      <c r="E2006" s="7">
        <v>0</v>
      </c>
      <c r="F2006" s="7">
        <v>29523.17</v>
      </c>
      <c r="G2006" s="7" t="s">
        <v>16</v>
      </c>
      <c r="H2006" s="7" t="s">
        <v>11</v>
      </c>
      <c r="I2006" s="7" t="s">
        <v>247</v>
      </c>
    </row>
    <row r="2007" spans="1:9" x14ac:dyDescent="0.25">
      <c r="A2007" s="7" t="s">
        <v>2038</v>
      </c>
      <c r="B2007" s="7">
        <v>1975</v>
      </c>
      <c r="C2007" s="7" t="s">
        <v>15</v>
      </c>
      <c r="D2007" s="7">
        <v>3</v>
      </c>
      <c r="E2007" s="7">
        <v>1</v>
      </c>
      <c r="F2007" s="7">
        <v>29583.8</v>
      </c>
      <c r="G2007" s="7" t="s">
        <v>16</v>
      </c>
      <c r="H2007" s="7" t="s">
        <v>16</v>
      </c>
      <c r="I2007" s="7" t="s">
        <v>42</v>
      </c>
    </row>
    <row r="2008" spans="1:9" x14ac:dyDescent="0.25">
      <c r="A2008" s="7" t="s">
        <v>2039</v>
      </c>
      <c r="B2008" s="7">
        <v>1993</v>
      </c>
      <c r="C2008" s="7" t="s">
        <v>10</v>
      </c>
      <c r="D2008" s="7">
        <v>27</v>
      </c>
      <c r="E2008" s="7">
        <v>0</v>
      </c>
      <c r="F2008" s="7">
        <v>29622.69</v>
      </c>
      <c r="G2008" s="7" t="s">
        <v>16</v>
      </c>
      <c r="H2008" s="7" t="s">
        <v>16</v>
      </c>
      <c r="I2008" s="7" t="s">
        <v>42</v>
      </c>
    </row>
    <row r="2009" spans="1:9" x14ac:dyDescent="0.25">
      <c r="A2009" s="7" t="s">
        <v>2040</v>
      </c>
      <c r="B2009" s="7">
        <v>1973</v>
      </c>
      <c r="C2009" s="7" t="s">
        <v>35</v>
      </c>
      <c r="D2009" s="7">
        <v>23</v>
      </c>
      <c r="E2009" s="7">
        <v>0</v>
      </c>
      <c r="F2009" s="7">
        <v>29757.69</v>
      </c>
      <c r="G2009" s="7" t="s">
        <v>16</v>
      </c>
      <c r="H2009" s="7" t="s">
        <v>12</v>
      </c>
      <c r="I2009" s="7" t="s">
        <v>42</v>
      </c>
    </row>
    <row r="2010" spans="1:9" x14ac:dyDescent="0.25">
      <c r="A2010" s="7" t="s">
        <v>2041</v>
      </c>
      <c r="B2010" s="7">
        <v>1998</v>
      </c>
      <c r="C2010" s="7" t="s">
        <v>18</v>
      </c>
      <c r="D2010" s="7">
        <v>20</v>
      </c>
      <c r="E2010" s="7">
        <v>0</v>
      </c>
      <c r="F2010" s="7">
        <v>29760.6</v>
      </c>
      <c r="G2010" s="7" t="s">
        <v>16</v>
      </c>
      <c r="H2010" s="7" t="s">
        <v>11</v>
      </c>
      <c r="I2010" s="7" t="s">
        <v>42</v>
      </c>
    </row>
    <row r="2011" spans="1:9" x14ac:dyDescent="0.25">
      <c r="A2011" s="7" t="s">
        <v>2042</v>
      </c>
      <c r="B2011" s="7">
        <v>1981</v>
      </c>
      <c r="C2011" s="7" t="s">
        <v>35</v>
      </c>
      <c r="D2011" s="7">
        <v>13</v>
      </c>
      <c r="E2011" s="7">
        <v>1</v>
      </c>
      <c r="F2011" s="7">
        <v>29816.639999999999</v>
      </c>
      <c r="G2011" s="7" t="s">
        <v>16</v>
      </c>
      <c r="H2011" s="7" t="s">
        <v>11</v>
      </c>
      <c r="I2011" s="7" t="s">
        <v>42</v>
      </c>
    </row>
    <row r="2012" spans="1:9" x14ac:dyDescent="0.25">
      <c r="A2012" s="7" t="s">
        <v>2043</v>
      </c>
      <c r="B2012" s="7">
        <v>1982</v>
      </c>
      <c r="C2012" s="7" t="s">
        <v>37</v>
      </c>
      <c r="D2012" s="7">
        <v>29</v>
      </c>
      <c r="E2012" s="7">
        <v>3</v>
      </c>
      <c r="F2012" s="7">
        <v>29818.76</v>
      </c>
      <c r="G2012" s="7" t="s">
        <v>16</v>
      </c>
      <c r="H2012" s="7" t="s">
        <v>16</v>
      </c>
      <c r="I2012" s="7" t="s">
        <v>23</v>
      </c>
    </row>
    <row r="2013" spans="1:9" x14ac:dyDescent="0.25">
      <c r="A2013" s="7" t="s">
        <v>2044</v>
      </c>
      <c r="B2013" s="7">
        <v>1989</v>
      </c>
      <c r="C2013" s="7" t="s">
        <v>30</v>
      </c>
      <c r="D2013" s="7">
        <v>30</v>
      </c>
      <c r="E2013" s="7">
        <v>3</v>
      </c>
      <c r="F2013" s="7">
        <v>29852.48</v>
      </c>
      <c r="G2013" s="7" t="s">
        <v>16</v>
      </c>
      <c r="H2013" s="7" t="s">
        <v>12</v>
      </c>
      <c r="I2013" s="7" t="s">
        <v>42</v>
      </c>
    </row>
    <row r="2014" spans="1:9" x14ac:dyDescent="0.25">
      <c r="A2014" s="7" t="s">
        <v>2045</v>
      </c>
      <c r="B2014" s="7">
        <v>1975</v>
      </c>
      <c r="C2014" s="7" t="s">
        <v>35</v>
      </c>
      <c r="D2014" s="7">
        <v>19</v>
      </c>
      <c r="E2014" s="7">
        <v>1</v>
      </c>
      <c r="F2014" s="7">
        <v>29899.25</v>
      </c>
      <c r="G2014" s="7" t="s">
        <v>16</v>
      </c>
      <c r="H2014" s="7" t="s">
        <v>12</v>
      </c>
      <c r="I2014" s="7" t="s">
        <v>42</v>
      </c>
    </row>
    <row r="2015" spans="1:9" x14ac:dyDescent="0.25">
      <c r="A2015" s="7" t="s">
        <v>2046</v>
      </c>
      <c r="B2015" s="7">
        <v>1988</v>
      </c>
      <c r="C2015" s="7" t="s">
        <v>30</v>
      </c>
      <c r="D2015" s="7">
        <v>30</v>
      </c>
      <c r="E2015" s="7">
        <v>3</v>
      </c>
      <c r="F2015" s="7">
        <v>29929.56</v>
      </c>
      <c r="G2015" s="7" t="s">
        <v>16</v>
      </c>
      <c r="H2015" s="7" t="s">
        <v>16</v>
      </c>
      <c r="I2015" s="7" t="s">
        <v>42</v>
      </c>
    </row>
    <row r="2016" spans="1:9" x14ac:dyDescent="0.25">
      <c r="A2016" s="7" t="s">
        <v>2047</v>
      </c>
      <c r="B2016" s="7">
        <v>1976</v>
      </c>
      <c r="C2016" s="7" t="s">
        <v>18</v>
      </c>
      <c r="D2016" s="7">
        <v>12</v>
      </c>
      <c r="E2016" s="7">
        <v>2</v>
      </c>
      <c r="F2016" s="7">
        <v>29933.75</v>
      </c>
      <c r="G2016" s="7" t="s">
        <v>16</v>
      </c>
      <c r="H2016" s="7" t="s">
        <v>16</v>
      </c>
      <c r="I2016" s="7" t="s">
        <v>42</v>
      </c>
    </row>
    <row r="2017" spans="1:9" x14ac:dyDescent="0.25">
      <c r="A2017" s="7" t="s">
        <v>2048</v>
      </c>
      <c r="B2017" s="7">
        <v>1991</v>
      </c>
      <c r="C2017" s="7" t="s">
        <v>37</v>
      </c>
      <c r="D2017" s="7">
        <v>5</v>
      </c>
      <c r="E2017" s="7">
        <v>3</v>
      </c>
      <c r="F2017" s="7">
        <v>29969.67</v>
      </c>
      <c r="G2017" s="7" t="s">
        <v>16</v>
      </c>
      <c r="H2017" s="7" t="s">
        <v>16</v>
      </c>
      <c r="I2017" s="7" t="s">
        <v>42</v>
      </c>
    </row>
    <row r="2018" spans="1:9" x14ac:dyDescent="0.25">
      <c r="A2018" s="7" t="s">
        <v>2049</v>
      </c>
      <c r="B2018" s="7">
        <v>1981</v>
      </c>
      <c r="C2018" s="7" t="s">
        <v>35</v>
      </c>
      <c r="D2018" s="7">
        <v>4</v>
      </c>
      <c r="E2018" s="7">
        <v>1</v>
      </c>
      <c r="F2018" s="7">
        <v>30026.87</v>
      </c>
      <c r="G2018" s="7" t="s">
        <v>11</v>
      </c>
      <c r="H2018" s="7" t="s">
        <v>12</v>
      </c>
      <c r="I2018" s="7" t="s">
        <v>23</v>
      </c>
    </row>
    <row r="2019" spans="1:9" x14ac:dyDescent="0.25">
      <c r="A2019" s="7" t="s">
        <v>2050</v>
      </c>
      <c r="B2019" s="7">
        <v>1967</v>
      </c>
      <c r="C2019" s="7" t="s">
        <v>18</v>
      </c>
      <c r="D2019" s="7">
        <v>16</v>
      </c>
      <c r="E2019" s="7">
        <v>3</v>
      </c>
      <c r="F2019" s="7">
        <v>30063.58</v>
      </c>
      <c r="G2019" s="7" t="s">
        <v>16</v>
      </c>
      <c r="H2019" s="7" t="s">
        <v>16</v>
      </c>
      <c r="I2019" s="7" t="s">
        <v>23</v>
      </c>
    </row>
    <row r="2020" spans="1:9" x14ac:dyDescent="0.25">
      <c r="A2020" s="7" t="s">
        <v>2051</v>
      </c>
      <c r="B2020" s="7">
        <v>1979</v>
      </c>
      <c r="C2020" s="7" t="s">
        <v>20</v>
      </c>
      <c r="D2020" s="7">
        <v>2</v>
      </c>
      <c r="E2020" s="7">
        <v>2</v>
      </c>
      <c r="F2020" s="7">
        <v>30095.97</v>
      </c>
      <c r="G2020" s="7" t="s">
        <v>11</v>
      </c>
      <c r="H2020" s="7" t="s">
        <v>12</v>
      </c>
      <c r="I2020" s="7" t="s">
        <v>42</v>
      </c>
    </row>
    <row r="2021" spans="1:9" x14ac:dyDescent="0.25">
      <c r="A2021" s="7" t="s">
        <v>2052</v>
      </c>
      <c r="B2021" s="7">
        <v>1971</v>
      </c>
      <c r="C2021" s="7" t="s">
        <v>30</v>
      </c>
      <c r="D2021" s="7">
        <v>25</v>
      </c>
      <c r="E2021" s="7">
        <v>0</v>
      </c>
      <c r="F2021" s="7">
        <v>30134.75</v>
      </c>
      <c r="G2021" s="7" t="s">
        <v>11</v>
      </c>
      <c r="H2021" s="7" t="s">
        <v>12</v>
      </c>
      <c r="I2021" s="7" t="s">
        <v>42</v>
      </c>
    </row>
    <row r="2022" spans="1:9" x14ac:dyDescent="0.25">
      <c r="A2022" s="7" t="s">
        <v>2053</v>
      </c>
      <c r="B2022" s="7">
        <v>1958</v>
      </c>
      <c r="C2022" s="7" t="s">
        <v>35</v>
      </c>
      <c r="D2022" s="7">
        <v>11</v>
      </c>
      <c r="E2022" s="7">
        <v>1</v>
      </c>
      <c r="F2022" s="7">
        <v>30166.62</v>
      </c>
      <c r="G2022" s="7" t="s">
        <v>16</v>
      </c>
      <c r="H2022" s="7" t="s">
        <v>12</v>
      </c>
      <c r="I2022" s="7" t="s">
        <v>23</v>
      </c>
    </row>
    <row r="2023" spans="1:9" x14ac:dyDescent="0.25">
      <c r="A2023" s="7" t="s">
        <v>2054</v>
      </c>
      <c r="B2023" s="7">
        <v>1963</v>
      </c>
      <c r="C2023" s="7" t="s">
        <v>20</v>
      </c>
      <c r="D2023" s="7">
        <v>13</v>
      </c>
      <c r="E2023" s="7">
        <v>3</v>
      </c>
      <c r="F2023" s="7">
        <v>30184.94</v>
      </c>
      <c r="G2023" s="7" t="s">
        <v>16</v>
      </c>
      <c r="H2023" s="7" t="s">
        <v>16</v>
      </c>
      <c r="I2023" s="7" t="s">
        <v>276</v>
      </c>
    </row>
    <row r="2024" spans="1:9" x14ac:dyDescent="0.25">
      <c r="A2024" s="7" t="s">
        <v>2055</v>
      </c>
      <c r="B2024" s="7">
        <v>1962</v>
      </c>
      <c r="C2024" s="7" t="s">
        <v>20</v>
      </c>
      <c r="D2024" s="7">
        <v>15</v>
      </c>
      <c r="E2024" s="7">
        <v>0</v>
      </c>
      <c r="F2024" s="7">
        <v>30260</v>
      </c>
      <c r="G2024" s="7" t="s">
        <v>16</v>
      </c>
      <c r="H2024" s="7" t="s">
        <v>16</v>
      </c>
      <c r="I2024" s="7" t="s">
        <v>276</v>
      </c>
    </row>
    <row r="2025" spans="1:9" x14ac:dyDescent="0.25">
      <c r="A2025" s="7" t="s">
        <v>2056</v>
      </c>
      <c r="B2025" s="7">
        <v>1972</v>
      </c>
      <c r="C2025" s="7" t="s">
        <v>10</v>
      </c>
      <c r="D2025" s="7">
        <v>24</v>
      </c>
      <c r="E2025" s="7">
        <v>2</v>
      </c>
      <c r="F2025" s="7">
        <v>30284.639999999999</v>
      </c>
      <c r="G2025" s="7" t="s">
        <v>16</v>
      </c>
      <c r="H2025" s="7" t="s">
        <v>16</v>
      </c>
      <c r="I2025" s="7" t="s">
        <v>23</v>
      </c>
    </row>
    <row r="2026" spans="1:9" x14ac:dyDescent="0.25">
      <c r="A2026" s="7" t="s">
        <v>2057</v>
      </c>
      <c r="B2026" s="7">
        <v>2004</v>
      </c>
      <c r="C2026" s="7" t="s">
        <v>18</v>
      </c>
      <c r="D2026" s="7">
        <v>1</v>
      </c>
      <c r="E2026" s="7">
        <v>0</v>
      </c>
      <c r="F2026" s="7">
        <v>30328.27</v>
      </c>
      <c r="G2026" s="7" t="s">
        <v>11</v>
      </c>
      <c r="H2026" s="7" t="s">
        <v>11</v>
      </c>
      <c r="I2026" s="7" t="s">
        <v>42</v>
      </c>
    </row>
    <row r="2027" spans="1:9" x14ac:dyDescent="0.25">
      <c r="A2027" s="7" t="s">
        <v>2058</v>
      </c>
      <c r="B2027" s="7">
        <v>1969</v>
      </c>
      <c r="C2027" s="7" t="s">
        <v>10</v>
      </c>
      <c r="D2027" s="7">
        <v>30</v>
      </c>
      <c r="E2027" s="7">
        <v>0</v>
      </c>
      <c r="F2027" s="7">
        <v>30366.93</v>
      </c>
      <c r="G2027" s="7" t="s">
        <v>11</v>
      </c>
      <c r="H2027" s="7" t="s">
        <v>11</v>
      </c>
      <c r="I2027" s="7" t="s">
        <v>42</v>
      </c>
    </row>
    <row r="2028" spans="1:9" x14ac:dyDescent="0.25">
      <c r="A2028" s="7" t="s">
        <v>2059</v>
      </c>
      <c r="B2028" s="7">
        <v>1976</v>
      </c>
      <c r="C2028" s="7" t="s">
        <v>20</v>
      </c>
      <c r="D2028" s="7">
        <v>3</v>
      </c>
      <c r="E2028" s="7">
        <v>2</v>
      </c>
      <c r="F2028" s="7">
        <v>30409.53</v>
      </c>
      <c r="G2028" s="7" t="s">
        <v>11</v>
      </c>
      <c r="H2028" s="7" t="s">
        <v>12</v>
      </c>
      <c r="I2028" s="7" t="s">
        <v>23</v>
      </c>
    </row>
    <row r="2029" spans="1:9" x14ac:dyDescent="0.25">
      <c r="A2029" s="7" t="s">
        <v>2060</v>
      </c>
      <c r="B2029" s="7">
        <v>1998</v>
      </c>
      <c r="C2029" s="7" t="s">
        <v>37</v>
      </c>
      <c r="D2029" s="7">
        <v>28</v>
      </c>
      <c r="E2029" s="7">
        <v>0</v>
      </c>
      <c r="F2029" s="7">
        <v>30422.03</v>
      </c>
      <c r="G2029" s="7" t="s">
        <v>11</v>
      </c>
      <c r="H2029" s="7" t="s">
        <v>12</v>
      </c>
      <c r="I2029" s="7" t="s">
        <v>42</v>
      </c>
    </row>
    <row r="2030" spans="1:9" x14ac:dyDescent="0.25">
      <c r="A2030" s="7" t="s">
        <v>2061</v>
      </c>
      <c r="B2030" s="7">
        <v>1983</v>
      </c>
      <c r="C2030" s="7" t="s">
        <v>20</v>
      </c>
      <c r="D2030" s="7">
        <v>3</v>
      </c>
      <c r="E2030" s="7">
        <v>3</v>
      </c>
      <c r="F2030" s="7">
        <v>30457.37</v>
      </c>
      <c r="G2030" s="7" t="s">
        <v>11</v>
      </c>
      <c r="H2030" s="7" t="s">
        <v>16</v>
      </c>
      <c r="I2030" s="7" t="s">
        <v>23</v>
      </c>
    </row>
    <row r="2031" spans="1:9" x14ac:dyDescent="0.25">
      <c r="A2031" s="7" t="s">
        <v>2062</v>
      </c>
      <c r="B2031" s="7">
        <v>1986</v>
      </c>
      <c r="C2031" s="7" t="s">
        <v>35</v>
      </c>
      <c r="D2031" s="7">
        <v>10</v>
      </c>
      <c r="E2031" s="7">
        <v>3</v>
      </c>
      <c r="F2031" s="7">
        <v>30530.5</v>
      </c>
      <c r="G2031" s="7" t="s">
        <v>11</v>
      </c>
      <c r="H2031" s="7" t="s">
        <v>16</v>
      </c>
      <c r="I2031" s="7" t="s">
        <v>42</v>
      </c>
    </row>
    <row r="2032" spans="1:9" x14ac:dyDescent="0.25">
      <c r="A2032" s="7" t="s">
        <v>2063</v>
      </c>
      <c r="B2032" s="7">
        <v>1970</v>
      </c>
      <c r="C2032" s="7" t="s">
        <v>15</v>
      </c>
      <c r="D2032" s="7">
        <v>11</v>
      </c>
      <c r="E2032" s="7">
        <v>0</v>
      </c>
      <c r="F2032" s="7">
        <v>30625.65</v>
      </c>
      <c r="G2032" s="7" t="s">
        <v>11</v>
      </c>
      <c r="H2032" s="7" t="s">
        <v>12</v>
      </c>
      <c r="I2032" s="7" t="s">
        <v>42</v>
      </c>
    </row>
    <row r="2033" spans="1:9" x14ac:dyDescent="0.25">
      <c r="A2033" s="7" t="s">
        <v>2064</v>
      </c>
      <c r="B2033" s="7">
        <v>1999</v>
      </c>
      <c r="C2033" s="7" t="s">
        <v>20</v>
      </c>
      <c r="D2033" s="7">
        <v>21</v>
      </c>
      <c r="E2033" s="7">
        <v>0</v>
      </c>
      <c r="F2033" s="7">
        <v>30697.71</v>
      </c>
      <c r="G2033" s="7" t="s">
        <v>16</v>
      </c>
      <c r="H2033" s="7" t="s">
        <v>11</v>
      </c>
      <c r="I2033" s="7" t="s">
        <v>42</v>
      </c>
    </row>
    <row r="2034" spans="1:9" x14ac:dyDescent="0.25">
      <c r="A2034" s="7" t="s">
        <v>2065</v>
      </c>
      <c r="B2034" s="7">
        <v>1983</v>
      </c>
      <c r="C2034" s="7" t="s">
        <v>30</v>
      </c>
      <c r="D2034" s="7">
        <v>21</v>
      </c>
      <c r="E2034" s="7">
        <v>3</v>
      </c>
      <c r="F2034" s="7">
        <v>30724.44</v>
      </c>
      <c r="G2034" s="7" t="s">
        <v>11</v>
      </c>
      <c r="H2034" s="7" t="s">
        <v>12</v>
      </c>
      <c r="I2034" s="7" t="s">
        <v>42</v>
      </c>
    </row>
    <row r="2035" spans="1:9" x14ac:dyDescent="0.25">
      <c r="A2035" s="7" t="s">
        <v>2066</v>
      </c>
      <c r="B2035" s="7">
        <v>1988</v>
      </c>
      <c r="C2035" s="7" t="s">
        <v>20</v>
      </c>
      <c r="D2035" s="7">
        <v>5</v>
      </c>
      <c r="E2035" s="7">
        <v>3</v>
      </c>
      <c r="F2035" s="7">
        <v>30763.01</v>
      </c>
      <c r="G2035" s="7" t="s">
        <v>11</v>
      </c>
      <c r="H2035" s="7" t="s">
        <v>16</v>
      </c>
      <c r="I2035" s="7" t="s">
        <v>42</v>
      </c>
    </row>
    <row r="2036" spans="1:9" x14ac:dyDescent="0.25">
      <c r="A2036" s="7" t="s">
        <v>2067</v>
      </c>
      <c r="B2036" s="7">
        <v>1961</v>
      </c>
      <c r="C2036" s="7" t="s">
        <v>20</v>
      </c>
      <c r="D2036" s="7">
        <v>9</v>
      </c>
      <c r="E2036" s="7">
        <v>3</v>
      </c>
      <c r="F2036" s="7">
        <v>30942.19</v>
      </c>
      <c r="G2036" s="7" t="s">
        <v>11</v>
      </c>
      <c r="H2036" s="7" t="s">
        <v>11</v>
      </c>
      <c r="I2036" s="7" t="s">
        <v>13</v>
      </c>
    </row>
    <row r="2037" spans="1:9" x14ac:dyDescent="0.25">
      <c r="A2037" s="7" t="s">
        <v>2068</v>
      </c>
      <c r="B2037" s="7">
        <v>2004</v>
      </c>
      <c r="C2037" s="7" t="s">
        <v>15</v>
      </c>
      <c r="D2037" s="7">
        <v>9</v>
      </c>
      <c r="E2037" s="7">
        <v>0</v>
      </c>
      <c r="F2037" s="7">
        <v>31196.61</v>
      </c>
      <c r="G2037" s="7" t="s">
        <v>11</v>
      </c>
      <c r="H2037" s="7" t="s">
        <v>16</v>
      </c>
      <c r="I2037" s="7" t="s">
        <v>42</v>
      </c>
    </row>
    <row r="2038" spans="1:9" x14ac:dyDescent="0.25">
      <c r="A2038" s="7" t="s">
        <v>2069</v>
      </c>
      <c r="B2038" s="7">
        <v>2000</v>
      </c>
      <c r="C2038" s="7" t="s">
        <v>10</v>
      </c>
      <c r="D2038" s="7">
        <v>22</v>
      </c>
      <c r="E2038" s="7">
        <v>0</v>
      </c>
      <c r="F2038" s="7">
        <v>31234.560000000001</v>
      </c>
      <c r="G2038" s="7" t="s">
        <v>16</v>
      </c>
      <c r="H2038" s="7" t="s">
        <v>16</v>
      </c>
      <c r="I2038" s="7" t="s">
        <v>42</v>
      </c>
    </row>
    <row r="2039" spans="1:9" x14ac:dyDescent="0.25">
      <c r="A2039" s="7" t="s">
        <v>2070</v>
      </c>
      <c r="B2039" s="7">
        <v>1968</v>
      </c>
      <c r="C2039" s="7" t="s">
        <v>10</v>
      </c>
      <c r="D2039" s="7">
        <v>9</v>
      </c>
      <c r="E2039" s="7">
        <v>0</v>
      </c>
      <c r="F2039" s="7">
        <v>31322.53</v>
      </c>
      <c r="G2039" s="7" t="s">
        <v>11</v>
      </c>
      <c r="H2039" s="7" t="s">
        <v>16</v>
      </c>
      <c r="I2039" s="7" t="s">
        <v>42</v>
      </c>
    </row>
    <row r="2040" spans="1:9" x14ac:dyDescent="0.25">
      <c r="A2040" s="7" t="s">
        <v>2071</v>
      </c>
      <c r="B2040" s="7">
        <v>1995</v>
      </c>
      <c r="C2040" s="7" t="s">
        <v>20</v>
      </c>
      <c r="D2040" s="7">
        <v>27</v>
      </c>
      <c r="E2040" s="7">
        <v>0</v>
      </c>
      <c r="F2040" s="7">
        <v>31328.27</v>
      </c>
      <c r="G2040" s="7" t="s">
        <v>11</v>
      </c>
      <c r="H2040" s="7" t="s">
        <v>11</v>
      </c>
      <c r="I2040" s="7" t="s">
        <v>42</v>
      </c>
    </row>
    <row r="2041" spans="1:9" x14ac:dyDescent="0.25">
      <c r="A2041" s="7" t="s">
        <v>2072</v>
      </c>
      <c r="B2041" s="7">
        <v>1974</v>
      </c>
      <c r="C2041" s="7" t="s">
        <v>37</v>
      </c>
      <c r="D2041" s="7">
        <v>8</v>
      </c>
      <c r="E2041" s="7">
        <v>0</v>
      </c>
      <c r="F2041" s="7">
        <v>31368.81</v>
      </c>
      <c r="G2041" s="7" t="s">
        <v>11</v>
      </c>
      <c r="H2041" s="7" t="s">
        <v>12</v>
      </c>
      <c r="I2041" s="7" t="s">
        <v>42</v>
      </c>
    </row>
    <row r="2042" spans="1:9" x14ac:dyDescent="0.25">
      <c r="A2042" s="7" t="s">
        <v>2073</v>
      </c>
      <c r="B2042" s="7">
        <v>1975</v>
      </c>
      <c r="C2042" s="7" t="s">
        <v>37</v>
      </c>
      <c r="D2042" s="7">
        <v>29</v>
      </c>
      <c r="E2042" s="7">
        <v>1</v>
      </c>
      <c r="F2042" s="7">
        <v>31591.82</v>
      </c>
      <c r="G2042" s="7" t="s">
        <v>11</v>
      </c>
      <c r="H2042" s="7" t="s">
        <v>16</v>
      </c>
      <c r="I2042" s="7" t="s">
        <v>42</v>
      </c>
    </row>
    <row r="2043" spans="1:9" x14ac:dyDescent="0.25">
      <c r="A2043" s="7" t="s">
        <v>2074</v>
      </c>
      <c r="B2043" s="7">
        <v>1960</v>
      </c>
      <c r="C2043" s="7" t="s">
        <v>30</v>
      </c>
      <c r="D2043" s="7">
        <v>13</v>
      </c>
      <c r="E2043" s="7">
        <v>1</v>
      </c>
      <c r="F2043" s="7">
        <v>31620</v>
      </c>
      <c r="G2043" s="7" t="s">
        <v>11</v>
      </c>
      <c r="H2043" s="7" t="s">
        <v>16</v>
      </c>
      <c r="I2043" s="7" t="s">
        <v>247</v>
      </c>
    </row>
    <row r="2044" spans="1:9" x14ac:dyDescent="0.25">
      <c r="A2044" s="7" t="s">
        <v>2075</v>
      </c>
      <c r="B2044" s="7">
        <v>1977</v>
      </c>
      <c r="C2044" s="7" t="s">
        <v>37</v>
      </c>
      <c r="D2044" s="7">
        <v>14</v>
      </c>
      <c r="E2044" s="7">
        <v>2</v>
      </c>
      <c r="F2044" s="7">
        <v>31736.7</v>
      </c>
      <c r="G2044" s="7" t="s">
        <v>11</v>
      </c>
      <c r="H2044" s="7" t="s">
        <v>11</v>
      </c>
      <c r="I2044" s="7" t="s">
        <v>23</v>
      </c>
    </row>
    <row r="2045" spans="1:9" x14ac:dyDescent="0.25">
      <c r="A2045" s="7" t="s">
        <v>2076</v>
      </c>
      <c r="B2045" s="7">
        <v>1984</v>
      </c>
      <c r="C2045" s="7" t="s">
        <v>20</v>
      </c>
      <c r="D2045" s="7">
        <v>10</v>
      </c>
      <c r="E2045" s="7">
        <v>3</v>
      </c>
      <c r="F2045" s="7">
        <v>31743.919999999998</v>
      </c>
      <c r="G2045" s="7" t="s">
        <v>11</v>
      </c>
      <c r="H2045" s="7" t="s">
        <v>16</v>
      </c>
      <c r="I2045" s="7" t="s">
        <v>42</v>
      </c>
    </row>
    <row r="2046" spans="1:9" x14ac:dyDescent="0.25">
      <c r="A2046" s="7" t="s">
        <v>2077</v>
      </c>
      <c r="B2046" s="7">
        <v>1975</v>
      </c>
      <c r="C2046" s="7" t="s">
        <v>20</v>
      </c>
      <c r="D2046" s="7">
        <v>25</v>
      </c>
      <c r="E2046" s="7">
        <v>1</v>
      </c>
      <c r="F2046" s="7">
        <v>31897.1</v>
      </c>
      <c r="G2046" s="7" t="s">
        <v>11</v>
      </c>
      <c r="H2046" s="7" t="s">
        <v>12</v>
      </c>
      <c r="I2046" s="7" t="s">
        <v>42</v>
      </c>
    </row>
    <row r="2047" spans="1:9" x14ac:dyDescent="0.25">
      <c r="A2047" s="7" t="s">
        <v>2078</v>
      </c>
      <c r="B2047" s="7">
        <v>1972</v>
      </c>
      <c r="C2047" s="7" t="s">
        <v>20</v>
      </c>
      <c r="D2047" s="7">
        <v>21</v>
      </c>
      <c r="E2047" s="7">
        <v>0</v>
      </c>
      <c r="F2047" s="7">
        <v>31980.89</v>
      </c>
      <c r="G2047" s="7" t="s">
        <v>11</v>
      </c>
      <c r="H2047" s="7" t="s">
        <v>16</v>
      </c>
      <c r="I2047" s="7" t="s">
        <v>42</v>
      </c>
    </row>
    <row r="2048" spans="1:9" x14ac:dyDescent="0.25">
      <c r="A2048" s="7" t="s">
        <v>2079</v>
      </c>
      <c r="B2048" s="7">
        <v>1993</v>
      </c>
      <c r="C2048" s="7" t="s">
        <v>20</v>
      </c>
      <c r="D2048" s="7">
        <v>13</v>
      </c>
      <c r="E2048" s="7">
        <v>0</v>
      </c>
      <c r="F2048" s="7">
        <v>32086.21</v>
      </c>
      <c r="G2048" s="7" t="s">
        <v>16</v>
      </c>
      <c r="H2048" s="7" t="s">
        <v>12</v>
      </c>
      <c r="I2048" s="7" t="s">
        <v>42</v>
      </c>
    </row>
    <row r="2049" spans="1:9" x14ac:dyDescent="0.25">
      <c r="A2049" s="7" t="s">
        <v>2080</v>
      </c>
      <c r="B2049" s="7">
        <v>1978</v>
      </c>
      <c r="C2049" s="7" t="s">
        <v>15</v>
      </c>
      <c r="D2049" s="7">
        <v>10</v>
      </c>
      <c r="E2049" s="7">
        <v>2</v>
      </c>
      <c r="F2049" s="7">
        <v>32108.66</v>
      </c>
      <c r="G2049" s="7" t="s">
        <v>16</v>
      </c>
      <c r="H2049" s="7" t="s">
        <v>12</v>
      </c>
      <c r="I2049" s="7" t="s">
        <v>356</v>
      </c>
    </row>
    <row r="2050" spans="1:9" x14ac:dyDescent="0.25">
      <c r="A2050" s="7" t="s">
        <v>2081</v>
      </c>
      <c r="B2050" s="7">
        <v>1969</v>
      </c>
      <c r="C2050" s="7" t="s">
        <v>20</v>
      </c>
      <c r="D2050" s="7">
        <v>11</v>
      </c>
      <c r="E2050" s="7">
        <v>0</v>
      </c>
      <c r="F2050" s="7">
        <v>32192.76</v>
      </c>
      <c r="G2050" s="7" t="s">
        <v>16</v>
      </c>
      <c r="H2050" s="7" t="s">
        <v>11</v>
      </c>
      <c r="I2050" s="7" t="s">
        <v>42</v>
      </c>
    </row>
    <row r="2051" spans="1:9" x14ac:dyDescent="0.25">
      <c r="A2051" s="7" t="s">
        <v>2082</v>
      </c>
      <c r="B2051" s="7">
        <v>1994</v>
      </c>
      <c r="C2051" s="7" t="s">
        <v>20</v>
      </c>
      <c r="D2051" s="7">
        <v>8</v>
      </c>
      <c r="E2051" s="7">
        <v>0</v>
      </c>
      <c r="F2051" s="7">
        <v>32222.81</v>
      </c>
      <c r="G2051" s="7" t="s">
        <v>11</v>
      </c>
      <c r="H2051" s="7" t="s">
        <v>16</v>
      </c>
      <c r="I2051" s="7" t="s">
        <v>42</v>
      </c>
    </row>
    <row r="2052" spans="1:9" x14ac:dyDescent="0.25">
      <c r="A2052" s="7" t="s">
        <v>2083</v>
      </c>
      <c r="B2052" s="7">
        <v>1975</v>
      </c>
      <c r="C2052" s="7" t="s">
        <v>30</v>
      </c>
      <c r="D2052" s="7">
        <v>17</v>
      </c>
      <c r="E2052" s="7">
        <v>1</v>
      </c>
      <c r="F2052" s="7">
        <v>32259.96</v>
      </c>
      <c r="G2052" s="7" t="s">
        <v>11</v>
      </c>
      <c r="H2052" s="7" t="s">
        <v>12</v>
      </c>
      <c r="I2052" s="7" t="s">
        <v>23</v>
      </c>
    </row>
    <row r="2053" spans="1:9" x14ac:dyDescent="0.25">
      <c r="A2053" s="7" t="s">
        <v>2084</v>
      </c>
      <c r="B2053" s="7">
        <v>1986</v>
      </c>
      <c r="C2053" s="7" t="s">
        <v>30</v>
      </c>
      <c r="D2053" s="7">
        <v>2</v>
      </c>
      <c r="E2053" s="7">
        <v>3</v>
      </c>
      <c r="F2053" s="7">
        <v>32288.49</v>
      </c>
      <c r="G2053" s="7" t="s">
        <v>11</v>
      </c>
      <c r="H2053" s="7" t="s">
        <v>11</v>
      </c>
      <c r="I2053" s="7" t="s">
        <v>42</v>
      </c>
    </row>
    <row r="2054" spans="1:9" x14ac:dyDescent="0.25">
      <c r="A2054" s="7" t="s">
        <v>2085</v>
      </c>
      <c r="B2054" s="7">
        <v>1972</v>
      </c>
      <c r="C2054" s="7" t="s">
        <v>37</v>
      </c>
      <c r="D2054" s="7">
        <v>19</v>
      </c>
      <c r="E2054" s="7">
        <v>0</v>
      </c>
      <c r="F2054" s="7">
        <v>32428.63</v>
      </c>
      <c r="G2054" s="7" t="s">
        <v>11</v>
      </c>
      <c r="H2054" s="7" t="s">
        <v>11</v>
      </c>
      <c r="I2054" s="7" t="s">
        <v>42</v>
      </c>
    </row>
    <row r="2055" spans="1:9" x14ac:dyDescent="0.25">
      <c r="A2055" s="7" t="s">
        <v>2086</v>
      </c>
      <c r="B2055" s="7">
        <v>1976</v>
      </c>
      <c r="C2055" s="7" t="s">
        <v>35</v>
      </c>
      <c r="D2055" s="7">
        <v>9</v>
      </c>
      <c r="E2055" s="7">
        <v>2</v>
      </c>
      <c r="F2055" s="7">
        <v>32430.22</v>
      </c>
      <c r="G2055" s="7" t="s">
        <v>11</v>
      </c>
      <c r="H2055" s="7" t="s">
        <v>12</v>
      </c>
      <c r="I2055" s="7" t="s">
        <v>42</v>
      </c>
    </row>
    <row r="2056" spans="1:9" x14ac:dyDescent="0.25">
      <c r="A2056" s="7" t="s">
        <v>2087</v>
      </c>
      <c r="B2056" s="7">
        <v>1981</v>
      </c>
      <c r="C2056" s="7" t="s">
        <v>20</v>
      </c>
      <c r="D2056" s="7">
        <v>27</v>
      </c>
      <c r="E2056" s="7">
        <v>1</v>
      </c>
      <c r="F2056" s="7">
        <v>32462.35</v>
      </c>
      <c r="G2056" s="7" t="s">
        <v>11</v>
      </c>
      <c r="H2056" s="7" t="s">
        <v>11</v>
      </c>
      <c r="I2056" s="7" t="s">
        <v>42</v>
      </c>
    </row>
    <row r="2057" spans="1:9" x14ac:dyDescent="0.25">
      <c r="A2057" s="7" t="s">
        <v>2088</v>
      </c>
      <c r="B2057" s="7">
        <v>1976</v>
      </c>
      <c r="C2057" s="7" t="s">
        <v>20</v>
      </c>
      <c r="D2057" s="7">
        <v>19</v>
      </c>
      <c r="E2057" s="7">
        <v>2</v>
      </c>
      <c r="F2057" s="7">
        <v>32485.46</v>
      </c>
      <c r="G2057" s="7" t="s">
        <v>11</v>
      </c>
      <c r="H2057" s="7" t="s">
        <v>16</v>
      </c>
      <c r="I2057" s="7" t="s">
        <v>42</v>
      </c>
    </row>
    <row r="2058" spans="1:9" x14ac:dyDescent="0.25">
      <c r="A2058" s="7" t="s">
        <v>2089</v>
      </c>
      <c r="B2058" s="7">
        <v>2003</v>
      </c>
      <c r="C2058" s="7" t="s">
        <v>37</v>
      </c>
      <c r="D2058" s="7">
        <v>8</v>
      </c>
      <c r="E2058" s="7">
        <v>0</v>
      </c>
      <c r="F2058" s="7">
        <v>32548.34</v>
      </c>
      <c r="G2058" s="7" t="s">
        <v>16</v>
      </c>
      <c r="H2058" s="7" t="s">
        <v>11</v>
      </c>
      <c r="I2058" s="7" t="s">
        <v>13</v>
      </c>
    </row>
    <row r="2059" spans="1:9" x14ac:dyDescent="0.25">
      <c r="A2059" s="7" t="s">
        <v>2090</v>
      </c>
      <c r="B2059" s="7">
        <v>1990</v>
      </c>
      <c r="C2059" s="7" t="s">
        <v>10</v>
      </c>
      <c r="D2059" s="7">
        <v>13</v>
      </c>
      <c r="E2059" s="7">
        <v>3</v>
      </c>
      <c r="F2059" s="7">
        <v>32672.11</v>
      </c>
      <c r="G2059" s="7" t="s">
        <v>16</v>
      </c>
      <c r="H2059" s="7" t="s">
        <v>16</v>
      </c>
      <c r="I2059" s="7" t="s">
        <v>42</v>
      </c>
    </row>
    <row r="2060" spans="1:9" x14ac:dyDescent="0.25">
      <c r="A2060" s="7" t="s">
        <v>2091</v>
      </c>
      <c r="B2060" s="7">
        <v>1968</v>
      </c>
      <c r="C2060" s="7" t="s">
        <v>15</v>
      </c>
      <c r="D2060" s="7">
        <v>1</v>
      </c>
      <c r="E2060" s="7">
        <v>0</v>
      </c>
      <c r="F2060" s="7">
        <v>32686.080000000002</v>
      </c>
      <c r="G2060" s="7" t="s">
        <v>11</v>
      </c>
      <c r="H2060" s="7" t="s">
        <v>12</v>
      </c>
      <c r="I2060" s="7" t="s">
        <v>42</v>
      </c>
    </row>
    <row r="2061" spans="1:9" x14ac:dyDescent="0.25">
      <c r="A2061" s="7" t="s">
        <v>2092</v>
      </c>
      <c r="B2061" s="7">
        <v>1990</v>
      </c>
      <c r="C2061" s="7" t="s">
        <v>20</v>
      </c>
      <c r="D2061" s="7">
        <v>30</v>
      </c>
      <c r="E2061" s="7">
        <v>3</v>
      </c>
      <c r="F2061" s="7">
        <v>32716.2</v>
      </c>
      <c r="G2061" s="7" t="s">
        <v>16</v>
      </c>
      <c r="H2061" s="7" t="s">
        <v>11</v>
      </c>
      <c r="I2061" s="7" t="s">
        <v>42</v>
      </c>
    </row>
    <row r="2062" spans="1:9" x14ac:dyDescent="0.25">
      <c r="A2062" s="7" t="s">
        <v>2093</v>
      </c>
      <c r="B2062" s="7">
        <v>1990</v>
      </c>
      <c r="C2062" s="7" t="s">
        <v>10</v>
      </c>
      <c r="D2062" s="7">
        <v>9</v>
      </c>
      <c r="E2062" s="7">
        <v>2</v>
      </c>
      <c r="F2062" s="7">
        <v>32734.19</v>
      </c>
      <c r="G2062" s="7" t="s">
        <v>11</v>
      </c>
      <c r="H2062" s="7" t="s">
        <v>16</v>
      </c>
      <c r="I2062" s="7" t="s">
        <v>23</v>
      </c>
    </row>
    <row r="2063" spans="1:9" x14ac:dyDescent="0.25">
      <c r="A2063" s="7" t="s">
        <v>2094</v>
      </c>
      <c r="B2063" s="7">
        <v>1974</v>
      </c>
      <c r="C2063" s="7" t="s">
        <v>30</v>
      </c>
      <c r="D2063" s="7">
        <v>6</v>
      </c>
      <c r="E2063" s="7">
        <v>0</v>
      </c>
      <c r="F2063" s="7">
        <v>32760.48</v>
      </c>
      <c r="G2063" s="7" t="s">
        <v>16</v>
      </c>
      <c r="H2063" s="7" t="s">
        <v>16</v>
      </c>
      <c r="I2063" s="7" t="s">
        <v>42</v>
      </c>
    </row>
    <row r="2064" spans="1:9" x14ac:dyDescent="0.25">
      <c r="A2064" s="7" t="s">
        <v>2095</v>
      </c>
      <c r="B2064" s="7">
        <v>1972</v>
      </c>
      <c r="C2064" s="7" t="s">
        <v>15</v>
      </c>
      <c r="D2064" s="7">
        <v>7</v>
      </c>
      <c r="E2064" s="7">
        <v>0</v>
      </c>
      <c r="F2064" s="7">
        <v>32765.33</v>
      </c>
      <c r="G2064" s="7" t="s">
        <v>11</v>
      </c>
      <c r="H2064" s="7" t="s">
        <v>11</v>
      </c>
      <c r="I2064" s="7" t="s">
        <v>23</v>
      </c>
    </row>
    <row r="2065" spans="1:9" x14ac:dyDescent="0.25">
      <c r="A2065" s="7" t="s">
        <v>2096</v>
      </c>
      <c r="B2065" s="7">
        <v>1980</v>
      </c>
      <c r="C2065" s="7" t="s">
        <v>30</v>
      </c>
      <c r="D2065" s="7">
        <v>12</v>
      </c>
      <c r="E2065" s="7">
        <v>3</v>
      </c>
      <c r="F2065" s="7">
        <v>32787.46</v>
      </c>
      <c r="G2065" s="7" t="s">
        <v>16</v>
      </c>
      <c r="H2065" s="7" t="s">
        <v>12</v>
      </c>
      <c r="I2065" s="7" t="s">
        <v>23</v>
      </c>
    </row>
    <row r="2066" spans="1:9" x14ac:dyDescent="0.25">
      <c r="A2066" s="7" t="s">
        <v>2097</v>
      </c>
      <c r="B2066" s="7">
        <v>1995</v>
      </c>
      <c r="C2066" s="7" t="s">
        <v>30</v>
      </c>
      <c r="D2066" s="7">
        <v>4</v>
      </c>
      <c r="E2066" s="7">
        <v>0</v>
      </c>
      <c r="F2066" s="7">
        <v>32827.51</v>
      </c>
      <c r="G2066" s="7" t="s">
        <v>16</v>
      </c>
      <c r="H2066" s="7" t="s">
        <v>11</v>
      </c>
      <c r="I2066" s="7" t="s">
        <v>42</v>
      </c>
    </row>
    <row r="2067" spans="1:9" x14ac:dyDescent="0.25">
      <c r="A2067" s="7" t="s">
        <v>2098</v>
      </c>
      <c r="B2067" s="7">
        <v>1981</v>
      </c>
      <c r="C2067" s="7" t="s">
        <v>15</v>
      </c>
      <c r="D2067" s="7">
        <v>17</v>
      </c>
      <c r="E2067" s="7">
        <v>1</v>
      </c>
      <c r="F2067" s="7">
        <v>32906.69</v>
      </c>
      <c r="G2067" s="7" t="s">
        <v>11</v>
      </c>
      <c r="H2067" s="7" t="s">
        <v>12</v>
      </c>
      <c r="I2067" s="7" t="s">
        <v>42</v>
      </c>
    </row>
    <row r="2068" spans="1:9" x14ac:dyDescent="0.25">
      <c r="A2068" s="7" t="s">
        <v>2099</v>
      </c>
      <c r="B2068" s="7">
        <v>1971</v>
      </c>
      <c r="C2068" s="7" t="s">
        <v>35</v>
      </c>
      <c r="D2068" s="7">
        <v>24</v>
      </c>
      <c r="E2068" s="7">
        <v>0</v>
      </c>
      <c r="F2068" s="7">
        <v>32947.629999999997</v>
      </c>
      <c r="G2068" s="7" t="s">
        <v>11</v>
      </c>
      <c r="H2068" s="7" t="s">
        <v>16</v>
      </c>
      <c r="I2068" s="7" t="s">
        <v>42</v>
      </c>
    </row>
    <row r="2069" spans="1:9" x14ac:dyDescent="0.25">
      <c r="A2069" s="7" t="s">
        <v>2100</v>
      </c>
      <c r="B2069" s="7">
        <v>1995</v>
      </c>
      <c r="C2069" s="7" t="s">
        <v>10</v>
      </c>
      <c r="D2069" s="7">
        <v>8</v>
      </c>
      <c r="E2069" s="7">
        <v>0</v>
      </c>
      <c r="F2069" s="7">
        <v>33017.46</v>
      </c>
      <c r="G2069" s="7" t="s">
        <v>16</v>
      </c>
      <c r="H2069" s="7" t="s">
        <v>16</v>
      </c>
      <c r="I2069" s="7" t="s">
        <v>42</v>
      </c>
    </row>
    <row r="2070" spans="1:9" x14ac:dyDescent="0.25">
      <c r="A2070" s="7" t="s">
        <v>2101</v>
      </c>
      <c r="B2070" s="7">
        <v>1967</v>
      </c>
      <c r="C2070" s="7" t="s">
        <v>10</v>
      </c>
      <c r="D2070" s="7">
        <v>10</v>
      </c>
      <c r="E2070" s="7">
        <v>0</v>
      </c>
      <c r="F2070" s="7">
        <v>33025.32</v>
      </c>
      <c r="G2070" s="7" t="s">
        <v>11</v>
      </c>
      <c r="H2070" s="7" t="s">
        <v>12</v>
      </c>
      <c r="I2070" s="7" t="s">
        <v>42</v>
      </c>
    </row>
    <row r="2071" spans="1:9" x14ac:dyDescent="0.25">
      <c r="A2071" s="7" t="s">
        <v>2102</v>
      </c>
      <c r="B2071" s="7">
        <v>1994</v>
      </c>
      <c r="C2071" s="7" t="s">
        <v>10</v>
      </c>
      <c r="D2071" s="7">
        <v>28</v>
      </c>
      <c r="E2071" s="7">
        <v>0</v>
      </c>
      <c r="F2071" s="7">
        <v>33057.230000000003</v>
      </c>
      <c r="G2071" s="7" t="s">
        <v>16</v>
      </c>
      <c r="H2071" s="7" t="s">
        <v>11</v>
      </c>
      <c r="I2071" s="7" t="s">
        <v>42</v>
      </c>
    </row>
    <row r="2072" spans="1:9" x14ac:dyDescent="0.25">
      <c r="A2072" s="7" t="s">
        <v>2103</v>
      </c>
      <c r="B2072" s="7">
        <v>1962</v>
      </c>
      <c r="C2072" s="7" t="s">
        <v>10</v>
      </c>
      <c r="D2072" s="7">
        <v>1</v>
      </c>
      <c r="E2072" s="7">
        <v>0</v>
      </c>
      <c r="F2072" s="7">
        <v>33074.94</v>
      </c>
      <c r="G2072" s="7" t="s">
        <v>16</v>
      </c>
      <c r="H2072" s="7" t="s">
        <v>11</v>
      </c>
      <c r="I2072" s="7" t="s">
        <v>42</v>
      </c>
    </row>
    <row r="2073" spans="1:9" x14ac:dyDescent="0.25">
      <c r="A2073" s="7" t="s">
        <v>2104</v>
      </c>
      <c r="B2073" s="7">
        <v>1969</v>
      </c>
      <c r="C2073" s="7" t="s">
        <v>37</v>
      </c>
      <c r="D2073" s="7">
        <v>30</v>
      </c>
      <c r="E2073" s="7">
        <v>0</v>
      </c>
      <c r="F2073" s="7">
        <v>33090.660000000003</v>
      </c>
      <c r="G2073" s="7" t="s">
        <v>11</v>
      </c>
      <c r="H2073" s="7" t="s">
        <v>11</v>
      </c>
      <c r="I2073" s="7" t="s">
        <v>42</v>
      </c>
    </row>
    <row r="2074" spans="1:9" x14ac:dyDescent="0.25">
      <c r="A2074" s="7" t="s">
        <v>2105</v>
      </c>
      <c r="B2074" s="7">
        <v>1985</v>
      </c>
      <c r="C2074" s="7" t="s">
        <v>10</v>
      </c>
      <c r="D2074" s="7">
        <v>15</v>
      </c>
      <c r="E2074" s="7">
        <v>3</v>
      </c>
      <c r="F2074" s="7">
        <v>33121</v>
      </c>
      <c r="G2074" s="7" t="s">
        <v>11</v>
      </c>
      <c r="H2074" s="7" t="s">
        <v>16</v>
      </c>
      <c r="I2074" s="7" t="s">
        <v>42</v>
      </c>
    </row>
    <row r="2075" spans="1:9" x14ac:dyDescent="0.25">
      <c r="A2075" s="7" t="s">
        <v>2106</v>
      </c>
      <c r="B2075" s="7">
        <v>1990</v>
      </c>
      <c r="C2075" s="7" t="s">
        <v>37</v>
      </c>
      <c r="D2075" s="7">
        <v>12</v>
      </c>
      <c r="E2075" s="7">
        <v>3</v>
      </c>
      <c r="F2075" s="7">
        <v>33292.83</v>
      </c>
      <c r="G2075" s="7" t="s">
        <v>11</v>
      </c>
      <c r="H2075" s="7" t="s">
        <v>16</v>
      </c>
      <c r="I2075" s="7" t="s">
        <v>42</v>
      </c>
    </row>
    <row r="2076" spans="1:9" x14ac:dyDescent="0.25">
      <c r="A2076" s="7" t="s">
        <v>2107</v>
      </c>
      <c r="B2076" s="7">
        <v>2003</v>
      </c>
      <c r="C2076" s="7" t="s">
        <v>15</v>
      </c>
      <c r="D2076" s="7">
        <v>28</v>
      </c>
      <c r="E2076" s="7">
        <v>0</v>
      </c>
      <c r="F2076" s="7">
        <v>33307.550000000003</v>
      </c>
      <c r="G2076" s="7" t="s">
        <v>11</v>
      </c>
      <c r="H2076" s="7" t="s">
        <v>12</v>
      </c>
      <c r="I2076" s="7" t="s">
        <v>23</v>
      </c>
    </row>
    <row r="2077" spans="1:9" x14ac:dyDescent="0.25">
      <c r="A2077" s="7" t="s">
        <v>2108</v>
      </c>
      <c r="B2077" s="7">
        <v>1972</v>
      </c>
      <c r="C2077" s="7" t="s">
        <v>20</v>
      </c>
      <c r="D2077" s="7">
        <v>5</v>
      </c>
      <c r="E2077" s="7">
        <v>0</v>
      </c>
      <c r="F2077" s="7">
        <v>33344.449999999997</v>
      </c>
      <c r="G2077" s="7" t="s">
        <v>11</v>
      </c>
      <c r="H2077" s="7" t="s">
        <v>12</v>
      </c>
      <c r="I2077" s="7" t="s">
        <v>42</v>
      </c>
    </row>
    <row r="2078" spans="1:9" x14ac:dyDescent="0.25">
      <c r="A2078" s="7" t="s">
        <v>2109</v>
      </c>
      <c r="B2078" s="7">
        <v>1985</v>
      </c>
      <c r="C2078" s="7" t="s">
        <v>30</v>
      </c>
      <c r="D2078" s="7">
        <v>7</v>
      </c>
      <c r="E2078" s="7">
        <v>3</v>
      </c>
      <c r="F2078" s="7">
        <v>33450.99</v>
      </c>
      <c r="G2078" s="7" t="s">
        <v>11</v>
      </c>
      <c r="H2078" s="7" t="s">
        <v>11</v>
      </c>
      <c r="I2078" s="7" t="s">
        <v>42</v>
      </c>
    </row>
    <row r="2079" spans="1:9" x14ac:dyDescent="0.25">
      <c r="A2079" s="7" t="s">
        <v>2110</v>
      </c>
      <c r="B2079" s="7">
        <v>1970</v>
      </c>
      <c r="C2079" s="7" t="s">
        <v>18</v>
      </c>
      <c r="D2079" s="7">
        <v>18</v>
      </c>
      <c r="E2079" s="7">
        <v>2</v>
      </c>
      <c r="F2079" s="7">
        <v>33471.97</v>
      </c>
      <c r="G2079" s="7" t="s">
        <v>11</v>
      </c>
      <c r="H2079" s="7" t="s">
        <v>11</v>
      </c>
      <c r="I2079" s="7" t="s">
        <v>23</v>
      </c>
    </row>
    <row r="2080" spans="1:9" x14ac:dyDescent="0.25">
      <c r="A2080" s="7" t="s">
        <v>2111</v>
      </c>
      <c r="B2080" s="7">
        <v>2002</v>
      </c>
      <c r="C2080" s="7" t="s">
        <v>35</v>
      </c>
      <c r="D2080" s="7">
        <v>25</v>
      </c>
      <c r="E2080" s="7">
        <v>0</v>
      </c>
      <c r="F2080" s="7">
        <v>33475.82</v>
      </c>
      <c r="G2080" s="7" t="s">
        <v>16</v>
      </c>
      <c r="H2080" s="7" t="s">
        <v>16</v>
      </c>
      <c r="I2080" s="7" t="s">
        <v>170</v>
      </c>
    </row>
    <row r="2081" spans="1:9" x14ac:dyDescent="0.25">
      <c r="A2081" s="7" t="s">
        <v>2112</v>
      </c>
      <c r="B2081" s="7">
        <v>1984</v>
      </c>
      <c r="C2081" s="7" t="s">
        <v>10</v>
      </c>
      <c r="D2081" s="7">
        <v>22</v>
      </c>
      <c r="E2081" s="7">
        <v>3</v>
      </c>
      <c r="F2081" s="7">
        <v>33527.1</v>
      </c>
      <c r="G2081" s="7" t="s">
        <v>11</v>
      </c>
      <c r="H2081" s="7" t="s">
        <v>12</v>
      </c>
      <c r="I2081" s="7" t="s">
        <v>42</v>
      </c>
    </row>
    <row r="2082" spans="1:9" x14ac:dyDescent="0.25">
      <c r="A2082" s="7" t="s">
        <v>2113</v>
      </c>
      <c r="B2082" s="7">
        <v>2003</v>
      </c>
      <c r="C2082" s="7" t="s">
        <v>20</v>
      </c>
      <c r="D2082" s="7">
        <v>9</v>
      </c>
      <c r="E2082" s="7">
        <v>0</v>
      </c>
      <c r="F2082" s="7">
        <v>33611.71</v>
      </c>
      <c r="G2082" s="7" t="s">
        <v>16</v>
      </c>
      <c r="H2082" s="7" t="s">
        <v>11</v>
      </c>
      <c r="I2082" s="7" t="s">
        <v>42</v>
      </c>
    </row>
    <row r="2083" spans="1:9" x14ac:dyDescent="0.25">
      <c r="A2083" s="7" t="s">
        <v>2114</v>
      </c>
      <c r="B2083" s="7">
        <v>1993</v>
      </c>
      <c r="C2083" s="7" t="s">
        <v>15</v>
      </c>
      <c r="D2083" s="7">
        <v>28</v>
      </c>
      <c r="E2083" s="7">
        <v>0</v>
      </c>
      <c r="F2083" s="7">
        <v>33707.550000000003</v>
      </c>
      <c r="G2083" s="7" t="s">
        <v>11</v>
      </c>
      <c r="H2083" s="7" t="s">
        <v>11</v>
      </c>
      <c r="I2083" s="7" t="s">
        <v>42</v>
      </c>
    </row>
    <row r="2084" spans="1:9" x14ac:dyDescent="0.25">
      <c r="A2084" s="7" t="s">
        <v>2115</v>
      </c>
      <c r="B2084" s="7">
        <v>2004</v>
      </c>
      <c r="C2084" s="7" t="s">
        <v>15</v>
      </c>
      <c r="D2084" s="7">
        <v>1</v>
      </c>
      <c r="E2084" s="7">
        <v>0</v>
      </c>
      <c r="F2084" s="7">
        <v>33732.69</v>
      </c>
      <c r="G2084" s="7" t="s">
        <v>16</v>
      </c>
      <c r="H2084" s="7" t="s">
        <v>16</v>
      </c>
      <c r="I2084" s="7" t="s">
        <v>356</v>
      </c>
    </row>
    <row r="2085" spans="1:9" x14ac:dyDescent="0.25">
      <c r="A2085" s="7" t="s">
        <v>2116</v>
      </c>
      <c r="B2085" s="7">
        <v>2003</v>
      </c>
      <c r="C2085" s="7" t="s">
        <v>20</v>
      </c>
      <c r="D2085" s="7">
        <v>12</v>
      </c>
      <c r="E2085" s="7">
        <v>0</v>
      </c>
      <c r="F2085" s="7">
        <v>33750.29</v>
      </c>
      <c r="G2085" s="7" t="s">
        <v>16</v>
      </c>
      <c r="H2085" s="7" t="s">
        <v>12</v>
      </c>
      <c r="I2085" s="7" t="s">
        <v>23</v>
      </c>
    </row>
    <row r="2086" spans="1:9" x14ac:dyDescent="0.25">
      <c r="A2086" s="7" t="s">
        <v>2117</v>
      </c>
      <c r="B2086" s="7">
        <v>1962</v>
      </c>
      <c r="C2086" s="7" t="s">
        <v>30</v>
      </c>
      <c r="D2086" s="7">
        <v>11</v>
      </c>
      <c r="E2086" s="7">
        <v>0</v>
      </c>
      <c r="F2086" s="7">
        <v>33753.32</v>
      </c>
      <c r="G2086" s="7" t="s">
        <v>16</v>
      </c>
      <c r="H2086" s="7" t="s">
        <v>12</v>
      </c>
      <c r="I2086" s="7" t="s">
        <v>42</v>
      </c>
    </row>
    <row r="2087" spans="1:9" x14ac:dyDescent="0.25">
      <c r="A2087" s="7" t="s">
        <v>2118</v>
      </c>
      <c r="B2087" s="7">
        <v>2000</v>
      </c>
      <c r="C2087" s="7" t="s">
        <v>37</v>
      </c>
      <c r="D2087" s="7">
        <v>26</v>
      </c>
      <c r="E2087" s="7">
        <v>0</v>
      </c>
      <c r="F2087" s="7">
        <v>33829.39</v>
      </c>
      <c r="G2087" s="7" t="s">
        <v>11</v>
      </c>
      <c r="H2087" s="7" t="s">
        <v>12</v>
      </c>
      <c r="I2087" s="7" t="s">
        <v>42</v>
      </c>
    </row>
    <row r="2088" spans="1:9" x14ac:dyDescent="0.25">
      <c r="A2088" s="7" t="s">
        <v>2119</v>
      </c>
      <c r="B2088" s="7">
        <v>1997</v>
      </c>
      <c r="C2088" s="7" t="s">
        <v>35</v>
      </c>
      <c r="D2088" s="7">
        <v>9</v>
      </c>
      <c r="E2088" s="7">
        <v>0</v>
      </c>
      <c r="F2088" s="7">
        <v>33900.65</v>
      </c>
      <c r="G2088" s="7" t="s">
        <v>11</v>
      </c>
      <c r="H2088" s="7" t="s">
        <v>12</v>
      </c>
      <c r="I2088" s="7" t="s">
        <v>42</v>
      </c>
    </row>
    <row r="2089" spans="1:9" x14ac:dyDescent="0.25">
      <c r="A2089" s="7" t="s">
        <v>2120</v>
      </c>
      <c r="B2089" s="7">
        <v>2000</v>
      </c>
      <c r="C2089" s="7" t="s">
        <v>30</v>
      </c>
      <c r="D2089" s="7">
        <v>27</v>
      </c>
      <c r="E2089" s="7">
        <v>0</v>
      </c>
      <c r="F2089" s="7">
        <v>33907.550000000003</v>
      </c>
      <c r="G2089" s="7" t="s">
        <v>11</v>
      </c>
      <c r="H2089" s="7" t="s">
        <v>11</v>
      </c>
      <c r="I2089" s="7" t="s">
        <v>23</v>
      </c>
    </row>
    <row r="2090" spans="1:9" x14ac:dyDescent="0.25">
      <c r="A2090" s="7" t="s">
        <v>2121</v>
      </c>
      <c r="B2090" s="7">
        <v>1994</v>
      </c>
      <c r="C2090" s="7" t="s">
        <v>20</v>
      </c>
      <c r="D2090" s="7">
        <v>25</v>
      </c>
      <c r="E2090" s="7">
        <v>0</v>
      </c>
      <c r="F2090" s="7">
        <v>33975.47</v>
      </c>
      <c r="G2090" s="7" t="s">
        <v>11</v>
      </c>
      <c r="H2090" s="7" t="s">
        <v>11</v>
      </c>
      <c r="I2090" s="7" t="s">
        <v>42</v>
      </c>
    </row>
    <row r="2091" spans="1:9" x14ac:dyDescent="0.25">
      <c r="A2091" s="7" t="s">
        <v>2122</v>
      </c>
      <c r="B2091" s="7">
        <v>1972</v>
      </c>
      <c r="C2091" s="7" t="s">
        <v>10</v>
      </c>
      <c r="D2091" s="7">
        <v>26</v>
      </c>
      <c r="E2091" s="7">
        <v>0</v>
      </c>
      <c r="F2091" s="7">
        <v>34053.360000000001</v>
      </c>
      <c r="G2091" s="7" t="s">
        <v>11</v>
      </c>
      <c r="H2091" s="7" t="s">
        <v>11</v>
      </c>
      <c r="I2091" s="7" t="s">
        <v>42</v>
      </c>
    </row>
    <row r="2092" spans="1:9" x14ac:dyDescent="0.25">
      <c r="A2092" s="7" t="s">
        <v>2123</v>
      </c>
      <c r="B2092" s="7">
        <v>2002</v>
      </c>
      <c r="C2092" s="7" t="s">
        <v>30</v>
      </c>
      <c r="D2092" s="7">
        <v>26</v>
      </c>
      <c r="E2092" s="7">
        <v>0</v>
      </c>
      <c r="F2092" s="7">
        <v>34084.68</v>
      </c>
      <c r="G2092" s="7" t="s">
        <v>11</v>
      </c>
      <c r="H2092" s="7" t="s">
        <v>12</v>
      </c>
      <c r="I2092" s="7" t="s">
        <v>42</v>
      </c>
    </row>
    <row r="2093" spans="1:9" x14ac:dyDescent="0.25">
      <c r="A2093" s="7" t="s">
        <v>2124</v>
      </c>
      <c r="B2093" s="7">
        <v>1999</v>
      </c>
      <c r="C2093" s="7" t="s">
        <v>15</v>
      </c>
      <c r="D2093" s="7">
        <v>6</v>
      </c>
      <c r="E2093" s="7">
        <v>0</v>
      </c>
      <c r="F2093" s="7">
        <v>34166.269999999997</v>
      </c>
      <c r="G2093" s="7" t="s">
        <v>11</v>
      </c>
      <c r="H2093" s="7" t="s">
        <v>12</v>
      </c>
      <c r="I2093" s="7" t="s">
        <v>42</v>
      </c>
    </row>
    <row r="2094" spans="1:9" x14ac:dyDescent="0.25">
      <c r="A2094" s="7" t="s">
        <v>2125</v>
      </c>
      <c r="B2094" s="7">
        <v>1971</v>
      </c>
      <c r="C2094" s="7" t="s">
        <v>35</v>
      </c>
      <c r="D2094" s="7">
        <v>25</v>
      </c>
      <c r="E2094" s="7">
        <v>0</v>
      </c>
      <c r="F2094" s="7">
        <v>34205.07</v>
      </c>
      <c r="G2094" s="7" t="s">
        <v>11</v>
      </c>
      <c r="H2094" s="7" t="s">
        <v>11</v>
      </c>
      <c r="I2094" s="7" t="s">
        <v>42</v>
      </c>
    </row>
    <row r="2095" spans="1:9" x14ac:dyDescent="0.25">
      <c r="A2095" s="7" t="s">
        <v>2126</v>
      </c>
      <c r="B2095" s="7">
        <v>1975</v>
      </c>
      <c r="C2095" s="7" t="s">
        <v>10</v>
      </c>
      <c r="D2095" s="7">
        <v>21</v>
      </c>
      <c r="E2095" s="7">
        <v>1</v>
      </c>
      <c r="F2095" s="7">
        <v>34210.33</v>
      </c>
      <c r="G2095" s="7" t="s">
        <v>11</v>
      </c>
      <c r="H2095" s="7" t="s">
        <v>16</v>
      </c>
      <c r="I2095" s="7" t="s">
        <v>23</v>
      </c>
    </row>
    <row r="2096" spans="1:9" x14ac:dyDescent="0.25">
      <c r="A2096" s="7" t="s">
        <v>2127</v>
      </c>
      <c r="B2096" s="7">
        <v>1962</v>
      </c>
      <c r="C2096" s="7" t="s">
        <v>10</v>
      </c>
      <c r="D2096" s="7">
        <v>5</v>
      </c>
      <c r="E2096" s="7">
        <v>0</v>
      </c>
      <c r="F2096" s="7">
        <v>34218.019999999997</v>
      </c>
      <c r="G2096" s="7" t="s">
        <v>16</v>
      </c>
      <c r="H2096" s="7" t="s">
        <v>16</v>
      </c>
      <c r="I2096" s="7" t="s">
        <v>42</v>
      </c>
    </row>
    <row r="2097" spans="1:9" x14ac:dyDescent="0.25">
      <c r="A2097" s="7" t="s">
        <v>2128</v>
      </c>
      <c r="B2097" s="7">
        <v>1998</v>
      </c>
      <c r="C2097" s="7" t="s">
        <v>18</v>
      </c>
      <c r="D2097" s="7">
        <v>11</v>
      </c>
      <c r="E2097" s="7">
        <v>0</v>
      </c>
      <c r="F2097" s="7">
        <v>34254.050000000003</v>
      </c>
      <c r="G2097" s="7" t="s">
        <v>16</v>
      </c>
      <c r="H2097" s="7" t="s">
        <v>12</v>
      </c>
      <c r="I2097" s="7" t="s">
        <v>166</v>
      </c>
    </row>
    <row r="2098" spans="1:9" x14ac:dyDescent="0.25">
      <c r="A2098" s="7" t="s">
        <v>2129</v>
      </c>
      <c r="B2098" s="7">
        <v>1995</v>
      </c>
      <c r="C2098" s="7" t="s">
        <v>37</v>
      </c>
      <c r="D2098" s="7">
        <v>30</v>
      </c>
      <c r="E2098" s="7">
        <v>0</v>
      </c>
      <c r="F2098" s="7">
        <v>34289.43</v>
      </c>
      <c r="G2098" s="7" t="s">
        <v>16</v>
      </c>
      <c r="H2098" s="7" t="s">
        <v>16</v>
      </c>
      <c r="I2098" s="7" t="s">
        <v>42</v>
      </c>
    </row>
    <row r="2099" spans="1:9" x14ac:dyDescent="0.25">
      <c r="A2099" s="7" t="s">
        <v>2130</v>
      </c>
      <c r="B2099" s="7">
        <v>1986</v>
      </c>
      <c r="C2099" s="7" t="s">
        <v>37</v>
      </c>
      <c r="D2099" s="7">
        <v>11</v>
      </c>
      <c r="E2099" s="7">
        <v>3</v>
      </c>
      <c r="F2099" s="7">
        <v>34293.120000000003</v>
      </c>
      <c r="G2099" s="7" t="s">
        <v>16</v>
      </c>
      <c r="H2099" s="7" t="s">
        <v>11</v>
      </c>
      <c r="I2099" s="7" t="s">
        <v>42</v>
      </c>
    </row>
    <row r="2100" spans="1:9" x14ac:dyDescent="0.25">
      <c r="A2100" s="7" t="s">
        <v>2131</v>
      </c>
      <c r="B2100" s="7">
        <v>2004</v>
      </c>
      <c r="C2100" s="7" t="s">
        <v>15</v>
      </c>
      <c r="D2100" s="7">
        <v>1</v>
      </c>
      <c r="E2100" s="7">
        <v>2</v>
      </c>
      <c r="F2100" s="7">
        <v>34303.17</v>
      </c>
      <c r="G2100" s="7" t="s">
        <v>16</v>
      </c>
      <c r="H2100" s="7" t="s">
        <v>12</v>
      </c>
      <c r="I2100" s="7" t="s">
        <v>13</v>
      </c>
    </row>
    <row r="2101" spans="1:9" x14ac:dyDescent="0.25">
      <c r="A2101" s="7" t="s">
        <v>2132</v>
      </c>
      <c r="B2101" s="7">
        <v>1983</v>
      </c>
      <c r="C2101" s="7" t="s">
        <v>37</v>
      </c>
      <c r="D2101" s="7">
        <v>2</v>
      </c>
      <c r="E2101" s="7">
        <v>3</v>
      </c>
      <c r="F2101" s="7">
        <v>34307.22</v>
      </c>
      <c r="G2101" s="7" t="s">
        <v>11</v>
      </c>
      <c r="H2101" s="7" t="s">
        <v>11</v>
      </c>
      <c r="I2101" s="7" t="s">
        <v>23</v>
      </c>
    </row>
    <row r="2102" spans="1:9" x14ac:dyDescent="0.25">
      <c r="A2102" s="7" t="s">
        <v>2133</v>
      </c>
      <c r="B2102" s="7">
        <v>1984</v>
      </c>
      <c r="C2102" s="7" t="s">
        <v>37</v>
      </c>
      <c r="D2102" s="7">
        <v>1</v>
      </c>
      <c r="E2102" s="7">
        <v>3</v>
      </c>
      <c r="F2102" s="7">
        <v>34402.22</v>
      </c>
      <c r="G2102" s="7" t="s">
        <v>11</v>
      </c>
      <c r="H2102" s="7" t="s">
        <v>12</v>
      </c>
      <c r="I2102" s="7" t="s">
        <v>42</v>
      </c>
    </row>
    <row r="2103" spans="1:9" x14ac:dyDescent="0.25">
      <c r="A2103" s="7" t="s">
        <v>2134</v>
      </c>
      <c r="B2103" s="7">
        <v>2003</v>
      </c>
      <c r="C2103" s="7" t="s">
        <v>37</v>
      </c>
      <c r="D2103" s="7">
        <v>5</v>
      </c>
      <c r="E2103" s="7">
        <v>0</v>
      </c>
      <c r="F2103" s="7">
        <v>34439.86</v>
      </c>
      <c r="G2103" s="7" t="s">
        <v>11</v>
      </c>
      <c r="H2103" s="7" t="s">
        <v>16</v>
      </c>
      <c r="I2103" s="7" t="s">
        <v>13</v>
      </c>
    </row>
    <row r="2104" spans="1:9" x14ac:dyDescent="0.25">
      <c r="A2104" s="7" t="s">
        <v>2135</v>
      </c>
      <c r="B2104" s="7">
        <v>1990</v>
      </c>
      <c r="C2104" s="7" t="s">
        <v>20</v>
      </c>
      <c r="D2104" s="7">
        <v>24</v>
      </c>
      <c r="E2104" s="7">
        <v>3</v>
      </c>
      <c r="F2104" s="7">
        <v>34456.269999999997</v>
      </c>
      <c r="G2104" s="7" t="s">
        <v>16</v>
      </c>
      <c r="H2104" s="7" t="s">
        <v>11</v>
      </c>
      <c r="I2104" s="7" t="s">
        <v>42</v>
      </c>
    </row>
    <row r="2105" spans="1:9" x14ac:dyDescent="0.25">
      <c r="A2105" s="7" t="s">
        <v>2136</v>
      </c>
      <c r="B2105" s="7">
        <v>1998</v>
      </c>
      <c r="C2105" s="7" t="s">
        <v>18</v>
      </c>
      <c r="D2105" s="7">
        <v>24</v>
      </c>
      <c r="E2105" s="7">
        <v>0</v>
      </c>
      <c r="F2105" s="7">
        <v>34472.839999999997</v>
      </c>
      <c r="G2105" s="7" t="s">
        <v>16</v>
      </c>
      <c r="H2105" s="7" t="s">
        <v>12</v>
      </c>
      <c r="I2105" s="7" t="s">
        <v>42</v>
      </c>
    </row>
    <row r="2106" spans="1:9" x14ac:dyDescent="0.25">
      <c r="A2106" s="7" t="s">
        <v>2137</v>
      </c>
      <c r="B2106" s="7">
        <v>1976</v>
      </c>
      <c r="C2106" s="7" t="s">
        <v>15</v>
      </c>
      <c r="D2106" s="7">
        <v>25</v>
      </c>
      <c r="E2106" s="7">
        <v>2</v>
      </c>
      <c r="F2106" s="7">
        <v>34543.39</v>
      </c>
      <c r="G2106" s="7" t="s">
        <v>11</v>
      </c>
      <c r="H2106" s="7" t="s">
        <v>12</v>
      </c>
      <c r="I2106" s="7" t="s">
        <v>42</v>
      </c>
    </row>
    <row r="2107" spans="1:9" x14ac:dyDescent="0.25">
      <c r="A2107" s="7" t="s">
        <v>2138</v>
      </c>
      <c r="B2107" s="7">
        <v>2004</v>
      </c>
      <c r="C2107" s="7" t="s">
        <v>37</v>
      </c>
      <c r="D2107" s="7">
        <v>9</v>
      </c>
      <c r="E2107" s="7">
        <v>0</v>
      </c>
      <c r="F2107" s="7">
        <v>34617.839999999997</v>
      </c>
      <c r="G2107" s="7" t="s">
        <v>16</v>
      </c>
      <c r="H2107" s="7" t="s">
        <v>12</v>
      </c>
      <c r="I2107" s="7" t="s">
        <v>168</v>
      </c>
    </row>
    <row r="2108" spans="1:9" x14ac:dyDescent="0.25">
      <c r="A2108" s="7" t="s">
        <v>2139</v>
      </c>
      <c r="B2108" s="7">
        <v>1994</v>
      </c>
      <c r="C2108" s="7" t="s">
        <v>10</v>
      </c>
      <c r="D2108" s="7">
        <v>7</v>
      </c>
      <c r="E2108" s="7">
        <v>0</v>
      </c>
      <c r="F2108" s="7">
        <v>34672.15</v>
      </c>
      <c r="G2108" s="7" t="s">
        <v>16</v>
      </c>
      <c r="H2108" s="7" t="s">
        <v>12</v>
      </c>
      <c r="I2108" s="7" t="s">
        <v>13</v>
      </c>
    </row>
    <row r="2109" spans="1:9" x14ac:dyDescent="0.25">
      <c r="A2109" s="7" t="s">
        <v>2140</v>
      </c>
      <c r="B2109" s="7">
        <v>2003</v>
      </c>
      <c r="C2109" s="7" t="s">
        <v>10</v>
      </c>
      <c r="D2109" s="7">
        <v>3</v>
      </c>
      <c r="E2109" s="7">
        <v>0</v>
      </c>
      <c r="F2109" s="7">
        <v>34779.620000000003</v>
      </c>
      <c r="G2109" s="7" t="s">
        <v>16</v>
      </c>
      <c r="H2109" s="7" t="s">
        <v>11</v>
      </c>
      <c r="I2109" s="7" t="s">
        <v>42</v>
      </c>
    </row>
    <row r="2110" spans="1:9" x14ac:dyDescent="0.25">
      <c r="A2110" s="7" t="s">
        <v>2141</v>
      </c>
      <c r="B2110" s="7">
        <v>1995</v>
      </c>
      <c r="C2110" s="7" t="s">
        <v>30</v>
      </c>
      <c r="D2110" s="7">
        <v>27</v>
      </c>
      <c r="E2110" s="7">
        <v>1</v>
      </c>
      <c r="F2110" s="7">
        <v>34806.47</v>
      </c>
      <c r="G2110" s="7" t="s">
        <v>16</v>
      </c>
      <c r="H2110" s="7" t="s">
        <v>11</v>
      </c>
      <c r="I2110" s="7" t="s">
        <v>13</v>
      </c>
    </row>
    <row r="2111" spans="1:9" x14ac:dyDescent="0.25">
      <c r="A2111" s="7" t="s">
        <v>2142</v>
      </c>
      <c r="B2111" s="7">
        <v>2003</v>
      </c>
      <c r="C2111" s="7" t="s">
        <v>20</v>
      </c>
      <c r="D2111" s="7">
        <v>17</v>
      </c>
      <c r="E2111" s="7">
        <v>0</v>
      </c>
      <c r="F2111" s="7">
        <v>34828.65</v>
      </c>
      <c r="G2111" s="7" t="s">
        <v>16</v>
      </c>
      <c r="H2111" s="7" t="s">
        <v>12</v>
      </c>
      <c r="I2111" s="7" t="s">
        <v>42</v>
      </c>
    </row>
    <row r="2112" spans="1:9" x14ac:dyDescent="0.25">
      <c r="A2112" s="7" t="s">
        <v>2143</v>
      </c>
      <c r="B2112" s="7">
        <v>1995</v>
      </c>
      <c r="C2112" s="7" t="s">
        <v>37</v>
      </c>
      <c r="D2112" s="7">
        <v>17</v>
      </c>
      <c r="E2112" s="7">
        <v>0</v>
      </c>
      <c r="F2112" s="7">
        <v>34838.870000000003</v>
      </c>
      <c r="G2112" s="7" t="s">
        <v>11</v>
      </c>
      <c r="H2112" s="7" t="s">
        <v>12</v>
      </c>
      <c r="I2112" s="7" t="s">
        <v>42</v>
      </c>
    </row>
    <row r="2113" spans="1:9" x14ac:dyDescent="0.25">
      <c r="A2113" s="7" t="s">
        <v>2144</v>
      </c>
      <c r="B2113" s="7">
        <v>1983</v>
      </c>
      <c r="C2113" s="7" t="s">
        <v>10</v>
      </c>
      <c r="D2113" s="7">
        <v>29</v>
      </c>
      <c r="E2113" s="7">
        <v>3</v>
      </c>
      <c r="F2113" s="7">
        <v>34940.61</v>
      </c>
      <c r="G2113" s="7" t="s">
        <v>11</v>
      </c>
      <c r="H2113" s="7" t="s">
        <v>12</v>
      </c>
      <c r="I2113" s="7" t="s">
        <v>42</v>
      </c>
    </row>
    <row r="2114" spans="1:9" x14ac:dyDescent="0.25">
      <c r="A2114" s="7" t="s">
        <v>2145</v>
      </c>
      <c r="B2114" s="7">
        <v>1967</v>
      </c>
      <c r="C2114" s="7" t="s">
        <v>37</v>
      </c>
      <c r="D2114" s="7">
        <v>7</v>
      </c>
      <c r="E2114" s="7">
        <v>0</v>
      </c>
      <c r="F2114" s="7">
        <v>34975.68</v>
      </c>
      <c r="G2114" s="7" t="s">
        <v>11</v>
      </c>
      <c r="H2114" s="7" t="s">
        <v>11</v>
      </c>
      <c r="I2114" s="7" t="s">
        <v>42</v>
      </c>
    </row>
    <row r="2115" spans="1:9" x14ac:dyDescent="0.25">
      <c r="A2115" s="7" t="s">
        <v>2146</v>
      </c>
      <c r="B2115" s="7">
        <v>1998</v>
      </c>
      <c r="C2115" s="7" t="s">
        <v>35</v>
      </c>
      <c r="D2115" s="7">
        <v>22</v>
      </c>
      <c r="E2115" s="7">
        <v>0</v>
      </c>
      <c r="F2115" s="7">
        <v>34976.42</v>
      </c>
      <c r="G2115" s="7" t="s">
        <v>11</v>
      </c>
      <c r="H2115" s="7" t="s">
        <v>16</v>
      </c>
      <c r="I2115" s="7" t="s">
        <v>42</v>
      </c>
    </row>
    <row r="2116" spans="1:9" x14ac:dyDescent="0.25">
      <c r="A2116" s="7" t="s">
        <v>2147</v>
      </c>
      <c r="B2116" s="7">
        <v>1997</v>
      </c>
      <c r="C2116" s="7" t="s">
        <v>35</v>
      </c>
      <c r="D2116" s="7">
        <v>22</v>
      </c>
      <c r="E2116" s="7">
        <v>0</v>
      </c>
      <c r="F2116" s="7">
        <v>34979.86</v>
      </c>
      <c r="G2116" s="7" t="s">
        <v>11</v>
      </c>
      <c r="H2116" s="7" t="s">
        <v>11</v>
      </c>
      <c r="I2116" s="7" t="s">
        <v>42</v>
      </c>
    </row>
    <row r="2117" spans="1:9" x14ac:dyDescent="0.25">
      <c r="A2117" s="7" t="s">
        <v>2148</v>
      </c>
      <c r="B2117" s="7">
        <v>1982</v>
      </c>
      <c r="C2117" s="7" t="s">
        <v>10</v>
      </c>
      <c r="D2117" s="7">
        <v>5</v>
      </c>
      <c r="E2117" s="7">
        <v>3</v>
      </c>
      <c r="F2117" s="7">
        <v>35000.730000000003</v>
      </c>
      <c r="G2117" s="7" t="s">
        <v>11</v>
      </c>
      <c r="H2117" s="7" t="s">
        <v>12</v>
      </c>
      <c r="I2117" s="7" t="s">
        <v>42</v>
      </c>
    </row>
    <row r="2118" spans="1:9" x14ac:dyDescent="0.25">
      <c r="A2118" s="7" t="s">
        <v>2149</v>
      </c>
      <c r="B2118" s="7">
        <v>1975</v>
      </c>
      <c r="C2118" s="7" t="s">
        <v>35</v>
      </c>
      <c r="D2118" s="7">
        <v>29</v>
      </c>
      <c r="E2118" s="7">
        <v>1</v>
      </c>
      <c r="F2118" s="7">
        <v>35050.620000000003</v>
      </c>
      <c r="G2118" s="7" t="s">
        <v>11</v>
      </c>
      <c r="H2118" s="7" t="s">
        <v>16</v>
      </c>
      <c r="I2118" s="7" t="s">
        <v>42</v>
      </c>
    </row>
    <row r="2119" spans="1:9" x14ac:dyDescent="0.25">
      <c r="A2119" s="7" t="s">
        <v>2150</v>
      </c>
      <c r="B2119" s="7">
        <v>1977</v>
      </c>
      <c r="C2119" s="7" t="s">
        <v>18</v>
      </c>
      <c r="D2119" s="7">
        <v>29</v>
      </c>
      <c r="E2119" s="7">
        <v>0</v>
      </c>
      <c r="F2119" s="7">
        <v>35069.370000000003</v>
      </c>
      <c r="G2119" s="7" t="s">
        <v>16</v>
      </c>
      <c r="H2119" s="7" t="s">
        <v>16</v>
      </c>
      <c r="I2119" s="7" t="s">
        <v>356</v>
      </c>
    </row>
    <row r="2120" spans="1:9" x14ac:dyDescent="0.25">
      <c r="A2120" s="7" t="s">
        <v>2151</v>
      </c>
      <c r="B2120" s="7">
        <v>1998</v>
      </c>
      <c r="C2120" s="7" t="s">
        <v>30</v>
      </c>
      <c r="D2120" s="7">
        <v>22</v>
      </c>
      <c r="E2120" s="7">
        <v>0</v>
      </c>
      <c r="F2120" s="7">
        <v>35147.53</v>
      </c>
      <c r="G2120" s="7" t="s">
        <v>16</v>
      </c>
      <c r="H2120" s="7" t="s">
        <v>16</v>
      </c>
      <c r="I2120" s="7" t="s">
        <v>168</v>
      </c>
    </row>
    <row r="2121" spans="1:9" x14ac:dyDescent="0.25">
      <c r="A2121" s="7" t="s">
        <v>2152</v>
      </c>
      <c r="B2121" s="7">
        <v>1967</v>
      </c>
      <c r="C2121" s="7" t="s">
        <v>30</v>
      </c>
      <c r="D2121" s="7">
        <v>30</v>
      </c>
      <c r="E2121" s="7">
        <v>1</v>
      </c>
      <c r="F2121" s="7">
        <v>35160.129999999997</v>
      </c>
      <c r="G2121" s="7" t="s">
        <v>11</v>
      </c>
      <c r="H2121" s="7" t="s">
        <v>11</v>
      </c>
      <c r="I2121" s="7" t="s">
        <v>42</v>
      </c>
    </row>
    <row r="2122" spans="1:9" x14ac:dyDescent="0.25">
      <c r="A2122" s="7" t="s">
        <v>2153</v>
      </c>
      <c r="B2122" s="7">
        <v>1997</v>
      </c>
      <c r="C2122" s="7" t="s">
        <v>10</v>
      </c>
      <c r="D2122" s="7">
        <v>9</v>
      </c>
      <c r="E2122" s="7">
        <v>0</v>
      </c>
      <c r="F2122" s="7">
        <v>35302.089999999997</v>
      </c>
      <c r="G2122" s="7" t="s">
        <v>16</v>
      </c>
      <c r="H2122" s="7" t="s">
        <v>11</v>
      </c>
      <c r="I2122" s="7" t="s">
        <v>42</v>
      </c>
    </row>
    <row r="2123" spans="1:9" x14ac:dyDescent="0.25">
      <c r="A2123" s="7" t="s">
        <v>2154</v>
      </c>
      <c r="B2123" s="7">
        <v>1988</v>
      </c>
      <c r="C2123" s="7" t="s">
        <v>20</v>
      </c>
      <c r="D2123" s="7">
        <v>19</v>
      </c>
      <c r="E2123" s="7">
        <v>3</v>
      </c>
      <c r="F2123" s="7">
        <v>35315.96</v>
      </c>
      <c r="G2123" s="7" t="s">
        <v>11</v>
      </c>
      <c r="H2123" s="7" t="s">
        <v>16</v>
      </c>
      <c r="I2123" s="7" t="s">
        <v>42</v>
      </c>
    </row>
    <row r="2124" spans="1:9" x14ac:dyDescent="0.25">
      <c r="A2124" s="7" t="s">
        <v>2155</v>
      </c>
      <c r="B2124" s="7">
        <v>1971</v>
      </c>
      <c r="C2124" s="7" t="s">
        <v>20</v>
      </c>
      <c r="D2124" s="7">
        <v>22</v>
      </c>
      <c r="E2124" s="7">
        <v>0</v>
      </c>
      <c r="F2124" s="7">
        <v>35345.730000000003</v>
      </c>
      <c r="G2124" s="7" t="s">
        <v>11</v>
      </c>
      <c r="H2124" s="7" t="s">
        <v>12</v>
      </c>
      <c r="I2124" s="7" t="s">
        <v>42</v>
      </c>
    </row>
    <row r="2125" spans="1:9" x14ac:dyDescent="0.25">
      <c r="A2125" s="7" t="s">
        <v>2156</v>
      </c>
      <c r="B2125" s="7">
        <v>1988</v>
      </c>
      <c r="C2125" s="7" t="s">
        <v>15</v>
      </c>
      <c r="D2125" s="7">
        <v>20</v>
      </c>
      <c r="E2125" s="7">
        <v>0</v>
      </c>
      <c r="F2125" s="7">
        <v>35491.64</v>
      </c>
      <c r="G2125" s="7" t="s">
        <v>16</v>
      </c>
      <c r="H2125" s="7" t="s">
        <v>11</v>
      </c>
      <c r="I2125" s="7" t="s">
        <v>42</v>
      </c>
    </row>
    <row r="2126" spans="1:9" x14ac:dyDescent="0.25">
      <c r="A2126" s="7" t="s">
        <v>2157</v>
      </c>
      <c r="B2126" s="7">
        <v>1973</v>
      </c>
      <c r="C2126" s="7" t="s">
        <v>30</v>
      </c>
      <c r="D2126" s="7">
        <v>16</v>
      </c>
      <c r="E2126" s="7">
        <v>0</v>
      </c>
      <c r="F2126" s="7">
        <v>35517.19</v>
      </c>
      <c r="G2126" s="7" t="s">
        <v>11</v>
      </c>
      <c r="H2126" s="7" t="s">
        <v>11</v>
      </c>
      <c r="I2126" s="7" t="s">
        <v>42</v>
      </c>
    </row>
    <row r="2127" spans="1:9" x14ac:dyDescent="0.25">
      <c r="A2127" s="7" t="s">
        <v>2158</v>
      </c>
      <c r="B2127" s="7">
        <v>1992</v>
      </c>
      <c r="C2127" s="7" t="s">
        <v>20</v>
      </c>
      <c r="D2127" s="7">
        <v>13</v>
      </c>
      <c r="E2127" s="7">
        <v>0</v>
      </c>
      <c r="F2127" s="7">
        <v>35547.47</v>
      </c>
      <c r="G2127" s="7" t="s">
        <v>11</v>
      </c>
      <c r="H2127" s="7" t="s">
        <v>12</v>
      </c>
      <c r="I2127" s="7" t="s">
        <v>42</v>
      </c>
    </row>
    <row r="2128" spans="1:9" x14ac:dyDescent="0.25">
      <c r="A2128" s="7" t="s">
        <v>2159</v>
      </c>
      <c r="B2128" s="7">
        <v>1973</v>
      </c>
      <c r="C2128" s="7" t="s">
        <v>37</v>
      </c>
      <c r="D2128" s="7">
        <v>27</v>
      </c>
      <c r="E2128" s="7">
        <v>0</v>
      </c>
      <c r="F2128" s="7">
        <v>35547.72</v>
      </c>
      <c r="G2128" s="7" t="s">
        <v>16</v>
      </c>
      <c r="H2128" s="7" t="s">
        <v>16</v>
      </c>
      <c r="I2128" s="7" t="s">
        <v>42</v>
      </c>
    </row>
    <row r="2129" spans="1:9" x14ac:dyDescent="0.25">
      <c r="A2129" s="7" t="s">
        <v>2160</v>
      </c>
      <c r="B2129" s="7">
        <v>1964</v>
      </c>
      <c r="C2129" s="7" t="s">
        <v>35</v>
      </c>
      <c r="D2129" s="7">
        <v>29</v>
      </c>
      <c r="E2129" s="7">
        <v>0</v>
      </c>
      <c r="F2129" s="7">
        <v>35573.26</v>
      </c>
      <c r="G2129" s="7" t="s">
        <v>11</v>
      </c>
      <c r="H2129" s="7" t="s">
        <v>16</v>
      </c>
      <c r="I2129" s="7" t="s">
        <v>42</v>
      </c>
    </row>
    <row r="2130" spans="1:9" x14ac:dyDescent="0.25">
      <c r="A2130" s="7" t="s">
        <v>2161</v>
      </c>
      <c r="B2130" s="7">
        <v>1971</v>
      </c>
      <c r="C2130" s="7" t="s">
        <v>35</v>
      </c>
      <c r="D2130" s="7">
        <v>10</v>
      </c>
      <c r="E2130" s="7">
        <v>0</v>
      </c>
      <c r="F2130" s="7">
        <v>35583.17</v>
      </c>
      <c r="G2130" s="7" t="s">
        <v>16</v>
      </c>
      <c r="H2130" s="7" t="s">
        <v>12</v>
      </c>
      <c r="I2130" s="7" t="s">
        <v>42</v>
      </c>
    </row>
    <row r="2131" spans="1:9" x14ac:dyDescent="0.25">
      <c r="A2131" s="7" t="s">
        <v>31</v>
      </c>
      <c r="B2131" s="7">
        <v>2000</v>
      </c>
      <c r="C2131" s="7" t="s">
        <v>37</v>
      </c>
      <c r="D2131" s="7">
        <v>13</v>
      </c>
      <c r="E2131" s="7">
        <v>0</v>
      </c>
      <c r="F2131" s="7">
        <v>35585.58</v>
      </c>
      <c r="G2131" s="7" t="s">
        <v>16</v>
      </c>
      <c r="H2131" s="7" t="s">
        <v>11</v>
      </c>
      <c r="I2131" s="7" t="s">
        <v>42</v>
      </c>
    </row>
    <row r="2132" spans="1:9" x14ac:dyDescent="0.25">
      <c r="A2132" s="7" t="s">
        <v>2162</v>
      </c>
      <c r="B2132" s="7">
        <v>2000</v>
      </c>
      <c r="C2132" s="7" t="s">
        <v>15</v>
      </c>
      <c r="D2132" s="7">
        <v>19</v>
      </c>
      <c r="E2132" s="7">
        <v>0</v>
      </c>
      <c r="F2132" s="7">
        <v>35585.58</v>
      </c>
      <c r="G2132" s="7" t="s">
        <v>11</v>
      </c>
      <c r="H2132" s="7" t="s">
        <v>12</v>
      </c>
      <c r="I2132" s="7" t="s">
        <v>42</v>
      </c>
    </row>
    <row r="2133" spans="1:9" x14ac:dyDescent="0.25">
      <c r="A2133" s="7" t="s">
        <v>2163</v>
      </c>
      <c r="B2133" s="7">
        <v>2000</v>
      </c>
      <c r="C2133" s="7" t="s">
        <v>30</v>
      </c>
      <c r="D2133" s="7">
        <v>17</v>
      </c>
      <c r="E2133" s="7">
        <v>3</v>
      </c>
      <c r="F2133" s="7">
        <v>35595.589999999997</v>
      </c>
      <c r="G2133" s="7" t="s">
        <v>11</v>
      </c>
      <c r="H2133" s="7" t="s">
        <v>12</v>
      </c>
      <c r="I2133" s="7" t="s">
        <v>13</v>
      </c>
    </row>
    <row r="2134" spans="1:9" x14ac:dyDescent="0.25">
      <c r="A2134" s="7" t="s">
        <v>2164</v>
      </c>
      <c r="B2134" s="7">
        <v>1978</v>
      </c>
      <c r="C2134" s="7" t="s">
        <v>30</v>
      </c>
      <c r="D2134" s="7">
        <v>19</v>
      </c>
      <c r="E2134" s="7">
        <v>2</v>
      </c>
      <c r="F2134" s="7">
        <v>35701.9</v>
      </c>
      <c r="G2134" s="7" t="s">
        <v>11</v>
      </c>
      <c r="H2134" s="7" t="s">
        <v>16</v>
      </c>
      <c r="I2134" s="7" t="s">
        <v>42</v>
      </c>
    </row>
    <row r="2135" spans="1:9" x14ac:dyDescent="0.25">
      <c r="A2135" s="7" t="s">
        <v>2165</v>
      </c>
      <c r="B2135" s="7">
        <v>1974</v>
      </c>
      <c r="C2135" s="7" t="s">
        <v>10</v>
      </c>
      <c r="D2135" s="7">
        <v>15</v>
      </c>
      <c r="E2135" s="7">
        <v>0</v>
      </c>
      <c r="F2135" s="7">
        <v>35711.39</v>
      </c>
      <c r="G2135" s="7" t="s">
        <v>11</v>
      </c>
      <c r="H2135" s="7" t="s">
        <v>12</v>
      </c>
      <c r="I2135" s="7" t="s">
        <v>23</v>
      </c>
    </row>
    <row r="2136" spans="1:9" x14ac:dyDescent="0.25">
      <c r="A2136" s="7" t="s">
        <v>2166</v>
      </c>
      <c r="B2136" s="7">
        <v>1976</v>
      </c>
      <c r="C2136" s="7" t="s">
        <v>37</v>
      </c>
      <c r="D2136" s="7">
        <v>4</v>
      </c>
      <c r="E2136" s="7">
        <v>2</v>
      </c>
      <c r="F2136" s="7">
        <v>35733.96</v>
      </c>
      <c r="G2136" s="7" t="s">
        <v>11</v>
      </c>
      <c r="H2136" s="7" t="s">
        <v>11</v>
      </c>
      <c r="I2136" s="7" t="s">
        <v>42</v>
      </c>
    </row>
    <row r="2137" spans="1:9" x14ac:dyDescent="0.25">
      <c r="A2137" s="7" t="s">
        <v>2167</v>
      </c>
      <c r="B2137" s="7">
        <v>1992</v>
      </c>
      <c r="C2137" s="7" t="s">
        <v>18</v>
      </c>
      <c r="D2137" s="7">
        <v>18</v>
      </c>
      <c r="E2137" s="7">
        <v>0</v>
      </c>
      <c r="F2137" s="7">
        <v>35883.269999999997</v>
      </c>
      <c r="G2137" s="7" t="s">
        <v>11</v>
      </c>
      <c r="H2137" s="7" t="s">
        <v>16</v>
      </c>
      <c r="I2137" s="7" t="s">
        <v>42</v>
      </c>
    </row>
    <row r="2138" spans="1:9" x14ac:dyDescent="0.25">
      <c r="A2138" s="7" t="s">
        <v>2168</v>
      </c>
      <c r="B2138" s="7">
        <v>1981</v>
      </c>
      <c r="C2138" s="7" t="s">
        <v>15</v>
      </c>
      <c r="D2138" s="7">
        <v>22</v>
      </c>
      <c r="E2138" s="7">
        <v>1</v>
      </c>
      <c r="F2138" s="7">
        <v>35952.65</v>
      </c>
      <c r="G2138" s="7" t="s">
        <v>16</v>
      </c>
      <c r="H2138" s="7" t="s">
        <v>12</v>
      </c>
      <c r="I2138" s="7" t="s">
        <v>42</v>
      </c>
    </row>
    <row r="2139" spans="1:9" x14ac:dyDescent="0.25">
      <c r="A2139" s="7" t="s">
        <v>2169</v>
      </c>
      <c r="B2139" s="7">
        <v>1999</v>
      </c>
      <c r="C2139" s="7" t="s">
        <v>20</v>
      </c>
      <c r="D2139" s="7">
        <v>4</v>
      </c>
      <c r="E2139" s="7">
        <v>2</v>
      </c>
      <c r="F2139" s="7">
        <v>36021.01</v>
      </c>
      <c r="G2139" s="7" t="s">
        <v>11</v>
      </c>
      <c r="H2139" s="7" t="s">
        <v>12</v>
      </c>
      <c r="I2139" s="7" t="s">
        <v>13</v>
      </c>
    </row>
    <row r="2140" spans="1:9" x14ac:dyDescent="0.25">
      <c r="A2140" s="7" t="s">
        <v>2170</v>
      </c>
      <c r="B2140" s="7">
        <v>1963</v>
      </c>
      <c r="C2140" s="7" t="s">
        <v>10</v>
      </c>
      <c r="D2140" s="7">
        <v>22</v>
      </c>
      <c r="E2140" s="7">
        <v>0</v>
      </c>
      <c r="F2140" s="7">
        <v>36074.339999999997</v>
      </c>
      <c r="G2140" s="7" t="s">
        <v>11</v>
      </c>
      <c r="H2140" s="7" t="s">
        <v>16</v>
      </c>
      <c r="I2140" s="7" t="s">
        <v>42</v>
      </c>
    </row>
    <row r="2141" spans="1:9" x14ac:dyDescent="0.25">
      <c r="A2141" s="7" t="s">
        <v>2171</v>
      </c>
      <c r="B2141" s="7">
        <v>1996</v>
      </c>
      <c r="C2141" s="7" t="s">
        <v>35</v>
      </c>
      <c r="D2141" s="7">
        <v>20</v>
      </c>
      <c r="E2141" s="7">
        <v>2</v>
      </c>
      <c r="F2141" s="7">
        <v>36085.22</v>
      </c>
      <c r="G2141" s="7" t="s">
        <v>16</v>
      </c>
      <c r="H2141" s="7" t="s">
        <v>16</v>
      </c>
      <c r="I2141" s="7" t="s">
        <v>42</v>
      </c>
    </row>
    <row r="2142" spans="1:9" x14ac:dyDescent="0.25">
      <c r="A2142" s="7" t="s">
        <v>2172</v>
      </c>
      <c r="B2142" s="7">
        <v>1979</v>
      </c>
      <c r="C2142" s="7" t="s">
        <v>15</v>
      </c>
      <c r="D2142" s="7">
        <v>4</v>
      </c>
      <c r="E2142" s="7">
        <v>2</v>
      </c>
      <c r="F2142" s="7">
        <v>36090.49</v>
      </c>
      <c r="G2142" s="7" t="s">
        <v>11</v>
      </c>
      <c r="H2142" s="7" t="s">
        <v>11</v>
      </c>
      <c r="I2142" s="7" t="s">
        <v>42</v>
      </c>
    </row>
    <row r="2143" spans="1:9" x14ac:dyDescent="0.25">
      <c r="A2143" s="7" t="s">
        <v>2173</v>
      </c>
      <c r="B2143" s="7">
        <v>1997</v>
      </c>
      <c r="C2143" s="7" t="s">
        <v>18</v>
      </c>
      <c r="D2143" s="7">
        <v>12</v>
      </c>
      <c r="E2143" s="7">
        <v>2</v>
      </c>
      <c r="F2143" s="7">
        <v>36124.57</v>
      </c>
      <c r="G2143" s="7" t="s">
        <v>16</v>
      </c>
      <c r="H2143" s="7" t="s">
        <v>12</v>
      </c>
      <c r="I2143" s="7" t="s">
        <v>13</v>
      </c>
    </row>
    <row r="2144" spans="1:9" x14ac:dyDescent="0.25">
      <c r="A2144" s="7" t="s">
        <v>2174</v>
      </c>
      <c r="B2144" s="7">
        <v>2004</v>
      </c>
      <c r="C2144" s="7" t="s">
        <v>35</v>
      </c>
      <c r="D2144" s="7">
        <v>30</v>
      </c>
      <c r="E2144" s="7">
        <v>0</v>
      </c>
      <c r="F2144" s="7">
        <v>36149.480000000003</v>
      </c>
      <c r="G2144" s="7" t="s">
        <v>11</v>
      </c>
      <c r="H2144" s="7" t="s">
        <v>11</v>
      </c>
      <c r="I2144" s="7" t="s">
        <v>13</v>
      </c>
    </row>
    <row r="2145" spans="1:9" x14ac:dyDescent="0.25">
      <c r="A2145" s="7" t="s">
        <v>2175</v>
      </c>
      <c r="B2145" s="7">
        <v>1974</v>
      </c>
      <c r="C2145" s="7" t="s">
        <v>30</v>
      </c>
      <c r="D2145" s="7">
        <v>6</v>
      </c>
      <c r="E2145" s="7">
        <v>0</v>
      </c>
      <c r="F2145" s="7">
        <v>36182.870000000003</v>
      </c>
      <c r="G2145" s="7" t="s">
        <v>11</v>
      </c>
      <c r="H2145" s="7" t="s">
        <v>12</v>
      </c>
      <c r="I2145" s="7" t="s">
        <v>23</v>
      </c>
    </row>
    <row r="2146" spans="1:9" x14ac:dyDescent="0.25">
      <c r="A2146" s="7" t="s">
        <v>2176</v>
      </c>
      <c r="B2146" s="7">
        <v>1999</v>
      </c>
      <c r="C2146" s="7" t="s">
        <v>37</v>
      </c>
      <c r="D2146" s="7">
        <v>1</v>
      </c>
      <c r="E2146" s="7">
        <v>3</v>
      </c>
      <c r="F2146" s="7">
        <v>36189.1</v>
      </c>
      <c r="G2146" s="7" t="s">
        <v>16</v>
      </c>
      <c r="H2146" s="7" t="s">
        <v>12</v>
      </c>
      <c r="I2146" s="7" t="s">
        <v>168</v>
      </c>
    </row>
    <row r="2147" spans="1:9" x14ac:dyDescent="0.25">
      <c r="A2147" s="7" t="s">
        <v>2177</v>
      </c>
      <c r="B2147" s="7">
        <v>1993</v>
      </c>
      <c r="C2147" s="7" t="s">
        <v>30</v>
      </c>
      <c r="D2147" s="7">
        <v>28</v>
      </c>
      <c r="E2147" s="7">
        <v>0</v>
      </c>
      <c r="F2147" s="7">
        <v>36197.699999999997</v>
      </c>
      <c r="G2147" s="7" t="s">
        <v>16</v>
      </c>
      <c r="H2147" s="7" t="s">
        <v>12</v>
      </c>
      <c r="I2147" s="7" t="s">
        <v>42</v>
      </c>
    </row>
    <row r="2148" spans="1:9" x14ac:dyDescent="0.25">
      <c r="A2148" s="7" t="s">
        <v>2178</v>
      </c>
      <c r="B2148" s="7">
        <v>2003</v>
      </c>
      <c r="C2148" s="7" t="s">
        <v>20</v>
      </c>
      <c r="D2148" s="7">
        <v>5</v>
      </c>
      <c r="E2148" s="7">
        <v>0</v>
      </c>
      <c r="F2148" s="7">
        <v>36219.410000000003</v>
      </c>
      <c r="G2148" s="7" t="s">
        <v>16</v>
      </c>
      <c r="H2148" s="7" t="s">
        <v>16</v>
      </c>
      <c r="I2148" s="7" t="s">
        <v>23</v>
      </c>
    </row>
    <row r="2149" spans="1:9" x14ac:dyDescent="0.25">
      <c r="A2149" s="7" t="s">
        <v>2179</v>
      </c>
      <c r="B2149" s="7">
        <v>2004</v>
      </c>
      <c r="C2149" s="7" t="s">
        <v>30</v>
      </c>
      <c r="D2149" s="7">
        <v>25</v>
      </c>
      <c r="E2149" s="7">
        <v>0</v>
      </c>
      <c r="F2149" s="7">
        <v>36307.800000000003</v>
      </c>
      <c r="G2149" s="7" t="s">
        <v>16</v>
      </c>
      <c r="H2149" s="7" t="s">
        <v>11</v>
      </c>
      <c r="I2149" s="7" t="s">
        <v>13</v>
      </c>
    </row>
    <row r="2150" spans="1:9" x14ac:dyDescent="0.25">
      <c r="A2150" s="7" t="s">
        <v>2180</v>
      </c>
      <c r="B2150" s="7">
        <v>1992</v>
      </c>
      <c r="C2150" s="7" t="s">
        <v>18</v>
      </c>
      <c r="D2150" s="7">
        <v>16</v>
      </c>
      <c r="E2150" s="7">
        <v>0</v>
      </c>
      <c r="F2150" s="7">
        <v>36314.050000000003</v>
      </c>
      <c r="G2150" s="7" t="s">
        <v>11</v>
      </c>
      <c r="H2150" s="7" t="s">
        <v>11</v>
      </c>
      <c r="I2150" s="7" t="s">
        <v>42</v>
      </c>
    </row>
    <row r="2151" spans="1:9" x14ac:dyDescent="0.25">
      <c r="A2151" s="7" t="s">
        <v>2181</v>
      </c>
      <c r="B2151" s="7">
        <v>1967</v>
      </c>
      <c r="C2151" s="7" t="s">
        <v>37</v>
      </c>
      <c r="D2151" s="7">
        <v>18</v>
      </c>
      <c r="E2151" s="7">
        <v>0</v>
      </c>
      <c r="F2151" s="7">
        <v>36332.449999999997</v>
      </c>
      <c r="G2151" s="7" t="s">
        <v>16</v>
      </c>
      <c r="H2151" s="7" t="s">
        <v>12</v>
      </c>
      <c r="I2151" s="7" t="s">
        <v>42</v>
      </c>
    </row>
    <row r="2152" spans="1:9" x14ac:dyDescent="0.25">
      <c r="A2152" s="7" t="s">
        <v>2182</v>
      </c>
      <c r="B2152" s="7">
        <v>1975</v>
      </c>
      <c r="C2152" s="7" t="s">
        <v>18</v>
      </c>
      <c r="D2152" s="7">
        <v>5</v>
      </c>
      <c r="E2152" s="7">
        <v>1</v>
      </c>
      <c r="F2152" s="7">
        <v>36350.71</v>
      </c>
      <c r="G2152" s="7" t="s">
        <v>16</v>
      </c>
      <c r="H2152" s="7" t="s">
        <v>11</v>
      </c>
      <c r="I2152" s="7" t="s">
        <v>42</v>
      </c>
    </row>
    <row r="2153" spans="1:9" x14ac:dyDescent="0.25">
      <c r="A2153" s="7" t="s">
        <v>2183</v>
      </c>
      <c r="B2153" s="7">
        <v>2003</v>
      </c>
      <c r="C2153" s="7" t="s">
        <v>30</v>
      </c>
      <c r="D2153" s="7">
        <v>9</v>
      </c>
      <c r="E2153" s="7">
        <v>2</v>
      </c>
      <c r="F2153" s="7">
        <v>36397.58</v>
      </c>
      <c r="G2153" s="7" t="s">
        <v>11</v>
      </c>
      <c r="H2153" s="7" t="s">
        <v>12</v>
      </c>
      <c r="I2153" s="7" t="s">
        <v>42</v>
      </c>
    </row>
    <row r="2154" spans="1:9" x14ac:dyDescent="0.25">
      <c r="A2154" s="7" t="s">
        <v>2184</v>
      </c>
      <c r="B2154" s="7">
        <v>1962</v>
      </c>
      <c r="C2154" s="7" t="s">
        <v>15</v>
      </c>
      <c r="D2154" s="7">
        <v>19</v>
      </c>
      <c r="E2154" s="7">
        <v>0</v>
      </c>
      <c r="F2154" s="7">
        <v>36445.550000000003</v>
      </c>
      <c r="G2154" s="7" t="s">
        <v>11</v>
      </c>
      <c r="H2154" s="7" t="s">
        <v>11</v>
      </c>
      <c r="I2154" s="7" t="s">
        <v>42</v>
      </c>
    </row>
    <row r="2155" spans="1:9" x14ac:dyDescent="0.25">
      <c r="A2155" s="7" t="s">
        <v>2185</v>
      </c>
      <c r="B2155" s="7">
        <v>1973</v>
      </c>
      <c r="C2155" s="7" t="s">
        <v>35</v>
      </c>
      <c r="D2155" s="7">
        <v>9</v>
      </c>
      <c r="E2155" s="7">
        <v>0</v>
      </c>
      <c r="F2155" s="7">
        <v>36541.550000000003</v>
      </c>
      <c r="G2155" s="7" t="s">
        <v>11</v>
      </c>
      <c r="H2155" s="7" t="s">
        <v>12</v>
      </c>
      <c r="I2155" s="7" t="s">
        <v>42</v>
      </c>
    </row>
    <row r="2156" spans="1:9" x14ac:dyDescent="0.25">
      <c r="A2156" s="7" t="s">
        <v>2186</v>
      </c>
      <c r="B2156" s="7">
        <v>1992</v>
      </c>
      <c r="C2156" s="7" t="s">
        <v>37</v>
      </c>
      <c r="D2156" s="7">
        <v>9</v>
      </c>
      <c r="E2156" s="7">
        <v>0</v>
      </c>
      <c r="F2156" s="7">
        <v>36572.800000000003</v>
      </c>
      <c r="G2156" s="7" t="s">
        <v>16</v>
      </c>
      <c r="H2156" s="7" t="s">
        <v>11</v>
      </c>
      <c r="I2156" s="7" t="s">
        <v>42</v>
      </c>
    </row>
    <row r="2157" spans="1:9" x14ac:dyDescent="0.25">
      <c r="A2157" s="7" t="s">
        <v>2187</v>
      </c>
      <c r="B2157" s="7">
        <v>1961</v>
      </c>
      <c r="C2157" s="7" t="s">
        <v>10</v>
      </c>
      <c r="D2157" s="7">
        <v>29</v>
      </c>
      <c r="E2157" s="7">
        <v>4</v>
      </c>
      <c r="F2157" s="7">
        <v>36580.28</v>
      </c>
      <c r="G2157" s="7" t="s">
        <v>11</v>
      </c>
      <c r="H2157" s="7" t="s">
        <v>11</v>
      </c>
      <c r="I2157" s="7" t="s">
        <v>13</v>
      </c>
    </row>
    <row r="2158" spans="1:9" x14ac:dyDescent="0.25">
      <c r="A2158" s="7" t="s">
        <v>2188</v>
      </c>
      <c r="B2158" s="7">
        <v>1970</v>
      </c>
      <c r="C2158" s="7" t="s">
        <v>10</v>
      </c>
      <c r="D2158" s="7">
        <v>14</v>
      </c>
      <c r="E2158" s="7">
        <v>0</v>
      </c>
      <c r="F2158" s="7">
        <v>36786.370000000003</v>
      </c>
      <c r="G2158" s="7" t="s">
        <v>16</v>
      </c>
      <c r="H2158" s="7" t="s">
        <v>16</v>
      </c>
      <c r="I2158" s="7" t="s">
        <v>42</v>
      </c>
    </row>
    <row r="2159" spans="1:9" x14ac:dyDescent="0.25">
      <c r="A2159" s="7" t="s">
        <v>2189</v>
      </c>
      <c r="B2159" s="7">
        <v>1965</v>
      </c>
      <c r="C2159" s="7" t="s">
        <v>30</v>
      </c>
      <c r="D2159" s="7">
        <v>28</v>
      </c>
      <c r="E2159" s="7">
        <v>0</v>
      </c>
      <c r="F2159" s="7">
        <v>36795.29</v>
      </c>
      <c r="G2159" s="7" t="s">
        <v>11</v>
      </c>
      <c r="H2159" s="7" t="s">
        <v>16</v>
      </c>
      <c r="I2159" s="7" t="s">
        <v>42</v>
      </c>
    </row>
    <row r="2160" spans="1:9" x14ac:dyDescent="0.25">
      <c r="A2160" s="7" t="s">
        <v>31</v>
      </c>
      <c r="B2160" s="7">
        <v>1992</v>
      </c>
      <c r="C2160" s="7" t="s">
        <v>37</v>
      </c>
      <c r="D2160" s="7">
        <v>6</v>
      </c>
      <c r="E2160" s="7">
        <v>0</v>
      </c>
      <c r="F2160" s="7">
        <v>36837.47</v>
      </c>
      <c r="G2160" s="7" t="s">
        <v>16</v>
      </c>
      <c r="H2160" s="7" t="s">
        <v>11</v>
      </c>
      <c r="I2160" s="7" t="s">
        <v>42</v>
      </c>
    </row>
    <row r="2161" spans="1:9" x14ac:dyDescent="0.25">
      <c r="A2161" s="7" t="s">
        <v>2190</v>
      </c>
      <c r="B2161" s="7">
        <v>1992</v>
      </c>
      <c r="C2161" s="7" t="s">
        <v>10</v>
      </c>
      <c r="D2161" s="7">
        <v>4</v>
      </c>
      <c r="E2161" s="7">
        <v>0</v>
      </c>
      <c r="F2161" s="7">
        <v>36837.47</v>
      </c>
      <c r="G2161" s="7" t="s">
        <v>11</v>
      </c>
      <c r="H2161" s="7" t="s">
        <v>12</v>
      </c>
      <c r="I2161" s="7" t="s">
        <v>42</v>
      </c>
    </row>
    <row r="2162" spans="1:9" x14ac:dyDescent="0.25">
      <c r="A2162" s="7" t="s">
        <v>2191</v>
      </c>
      <c r="B2162" s="7">
        <v>1972</v>
      </c>
      <c r="C2162" s="7" t="s">
        <v>30</v>
      </c>
      <c r="D2162" s="7">
        <v>5</v>
      </c>
      <c r="E2162" s="7">
        <v>0</v>
      </c>
      <c r="F2162" s="7">
        <v>36889.99</v>
      </c>
      <c r="G2162" s="7" t="s">
        <v>16</v>
      </c>
      <c r="H2162" s="7" t="s">
        <v>12</v>
      </c>
      <c r="I2162" s="7" t="s">
        <v>42</v>
      </c>
    </row>
    <row r="2163" spans="1:9" x14ac:dyDescent="0.25">
      <c r="A2163" s="7" t="s">
        <v>2192</v>
      </c>
      <c r="B2163" s="7">
        <v>2003</v>
      </c>
      <c r="C2163" s="7" t="s">
        <v>18</v>
      </c>
      <c r="D2163" s="7">
        <v>21</v>
      </c>
      <c r="E2163" s="7">
        <v>0</v>
      </c>
      <c r="F2163" s="7">
        <v>36898.730000000003</v>
      </c>
      <c r="G2163" s="7" t="s">
        <v>11</v>
      </c>
      <c r="H2163" s="7" t="s">
        <v>16</v>
      </c>
      <c r="I2163" s="7" t="s">
        <v>23</v>
      </c>
    </row>
    <row r="2164" spans="1:9" x14ac:dyDescent="0.25">
      <c r="A2164" s="7" t="s">
        <v>2193</v>
      </c>
      <c r="B2164" s="7">
        <v>1963</v>
      </c>
      <c r="C2164" s="7" t="s">
        <v>10</v>
      </c>
      <c r="D2164" s="7">
        <v>24</v>
      </c>
      <c r="E2164" s="7">
        <v>2</v>
      </c>
      <c r="F2164" s="7">
        <v>36910.61</v>
      </c>
      <c r="G2164" s="7" t="s">
        <v>11</v>
      </c>
      <c r="H2164" s="7" t="s">
        <v>11</v>
      </c>
      <c r="I2164" s="7" t="s">
        <v>42</v>
      </c>
    </row>
    <row r="2165" spans="1:9" x14ac:dyDescent="0.25">
      <c r="A2165" s="7" t="s">
        <v>2194</v>
      </c>
      <c r="B2165" s="7">
        <v>1991</v>
      </c>
      <c r="C2165" s="7" t="s">
        <v>18</v>
      </c>
      <c r="D2165" s="7">
        <v>10</v>
      </c>
      <c r="E2165" s="7">
        <v>3</v>
      </c>
      <c r="F2165" s="7">
        <v>36911.99</v>
      </c>
      <c r="G2165" s="7" t="s">
        <v>11</v>
      </c>
      <c r="H2165" s="7" t="s">
        <v>11</v>
      </c>
      <c r="I2165" s="7" t="s">
        <v>42</v>
      </c>
    </row>
    <row r="2166" spans="1:9" x14ac:dyDescent="0.25">
      <c r="A2166" s="7" t="s">
        <v>2195</v>
      </c>
      <c r="B2166" s="7">
        <v>1968</v>
      </c>
      <c r="C2166" s="7" t="s">
        <v>37</v>
      </c>
      <c r="D2166" s="7">
        <v>22</v>
      </c>
      <c r="E2166" s="7">
        <v>0</v>
      </c>
      <c r="F2166" s="7">
        <v>36922.61</v>
      </c>
      <c r="G2166" s="7" t="s">
        <v>11</v>
      </c>
      <c r="H2166" s="7" t="s">
        <v>16</v>
      </c>
      <c r="I2166" s="7" t="s">
        <v>42</v>
      </c>
    </row>
    <row r="2167" spans="1:9" x14ac:dyDescent="0.25">
      <c r="A2167" s="7" t="s">
        <v>2196</v>
      </c>
      <c r="B2167" s="7">
        <v>1977</v>
      </c>
      <c r="C2167" s="7" t="s">
        <v>35</v>
      </c>
      <c r="D2167" s="7">
        <v>13</v>
      </c>
      <c r="E2167" s="7">
        <v>2</v>
      </c>
      <c r="F2167" s="7">
        <v>36935.64</v>
      </c>
      <c r="G2167" s="7" t="s">
        <v>11</v>
      </c>
      <c r="H2167" s="7" t="s">
        <v>16</v>
      </c>
      <c r="I2167" s="7" t="s">
        <v>42</v>
      </c>
    </row>
    <row r="2168" spans="1:9" x14ac:dyDescent="0.25">
      <c r="A2168" s="7" t="s">
        <v>2197</v>
      </c>
      <c r="B2168" s="7">
        <v>1992</v>
      </c>
      <c r="C2168" s="7" t="s">
        <v>35</v>
      </c>
      <c r="D2168" s="7">
        <v>25</v>
      </c>
      <c r="E2168" s="7">
        <v>0</v>
      </c>
      <c r="F2168" s="7">
        <v>36950.26</v>
      </c>
      <c r="G2168" s="7" t="s">
        <v>16</v>
      </c>
      <c r="H2168" s="7" t="s">
        <v>16</v>
      </c>
      <c r="I2168" s="7" t="s">
        <v>13</v>
      </c>
    </row>
    <row r="2169" spans="1:9" x14ac:dyDescent="0.25">
      <c r="A2169" s="7" t="s">
        <v>2198</v>
      </c>
      <c r="B2169" s="7">
        <v>1992</v>
      </c>
      <c r="C2169" s="7" t="s">
        <v>20</v>
      </c>
      <c r="D2169" s="7">
        <v>13</v>
      </c>
      <c r="E2169" s="7">
        <v>0</v>
      </c>
      <c r="F2169" s="7">
        <v>36976.449999999997</v>
      </c>
      <c r="G2169" s="7" t="s">
        <v>11</v>
      </c>
      <c r="H2169" s="7" t="s">
        <v>12</v>
      </c>
      <c r="I2169" s="7" t="s">
        <v>42</v>
      </c>
    </row>
    <row r="2170" spans="1:9" x14ac:dyDescent="0.25">
      <c r="A2170" s="7" t="s">
        <v>2199</v>
      </c>
      <c r="B2170" s="7">
        <v>1991</v>
      </c>
      <c r="C2170" s="7" t="s">
        <v>15</v>
      </c>
      <c r="D2170" s="7">
        <v>1</v>
      </c>
      <c r="E2170" s="7">
        <v>3</v>
      </c>
      <c r="F2170" s="7">
        <v>37040.879999999997</v>
      </c>
      <c r="G2170" s="7" t="s">
        <v>11</v>
      </c>
      <c r="H2170" s="7" t="s">
        <v>11</v>
      </c>
      <c r="I2170" s="7" t="s">
        <v>42</v>
      </c>
    </row>
    <row r="2171" spans="1:9" x14ac:dyDescent="0.25">
      <c r="A2171" s="7" t="s">
        <v>2200</v>
      </c>
      <c r="B2171" s="7">
        <v>1988</v>
      </c>
      <c r="C2171" s="7" t="s">
        <v>30</v>
      </c>
      <c r="D2171" s="7">
        <v>17</v>
      </c>
      <c r="E2171" s="7">
        <v>3</v>
      </c>
      <c r="F2171" s="7">
        <v>37076.370000000003</v>
      </c>
      <c r="G2171" s="7" t="s">
        <v>11</v>
      </c>
      <c r="H2171" s="7" t="s">
        <v>16</v>
      </c>
      <c r="I2171" s="7" t="s">
        <v>42</v>
      </c>
    </row>
    <row r="2172" spans="1:9" x14ac:dyDescent="0.25">
      <c r="A2172" s="7" t="s">
        <v>2201</v>
      </c>
      <c r="B2172" s="7">
        <v>1989</v>
      </c>
      <c r="C2172" s="7" t="s">
        <v>18</v>
      </c>
      <c r="D2172" s="7">
        <v>10</v>
      </c>
      <c r="E2172" s="7">
        <v>0</v>
      </c>
      <c r="F2172" s="7">
        <v>37079.370000000003</v>
      </c>
      <c r="G2172" s="7" t="s">
        <v>11</v>
      </c>
      <c r="H2172" s="7" t="s">
        <v>12</v>
      </c>
      <c r="I2172" s="7" t="s">
        <v>42</v>
      </c>
    </row>
    <row r="2173" spans="1:9" x14ac:dyDescent="0.25">
      <c r="A2173" s="7" t="s">
        <v>2202</v>
      </c>
      <c r="B2173" s="7">
        <v>1995</v>
      </c>
      <c r="C2173" s="7" t="s">
        <v>37</v>
      </c>
      <c r="D2173" s="7">
        <v>30</v>
      </c>
      <c r="E2173" s="7">
        <v>0</v>
      </c>
      <c r="F2173" s="7">
        <v>37133.9</v>
      </c>
      <c r="G2173" s="7" t="s">
        <v>11</v>
      </c>
      <c r="H2173" s="7" t="s">
        <v>11</v>
      </c>
      <c r="I2173" s="7" t="s">
        <v>13</v>
      </c>
    </row>
    <row r="2174" spans="1:9" x14ac:dyDescent="0.25">
      <c r="A2174" s="7" t="s">
        <v>2203</v>
      </c>
      <c r="B2174" s="7">
        <v>2000</v>
      </c>
      <c r="C2174" s="7" t="s">
        <v>20</v>
      </c>
      <c r="D2174" s="7">
        <v>5</v>
      </c>
      <c r="E2174" s="7">
        <v>1</v>
      </c>
      <c r="F2174" s="7">
        <v>37165.160000000003</v>
      </c>
      <c r="G2174" s="7" t="s">
        <v>16</v>
      </c>
      <c r="H2174" s="7" t="s">
        <v>12</v>
      </c>
      <c r="I2174" s="7" t="s">
        <v>31</v>
      </c>
    </row>
    <row r="2175" spans="1:9" x14ac:dyDescent="0.25">
      <c r="A2175" s="7" t="s">
        <v>2204</v>
      </c>
      <c r="B2175" s="7">
        <v>1990</v>
      </c>
      <c r="C2175" s="7" t="s">
        <v>37</v>
      </c>
      <c r="D2175" s="7">
        <v>17</v>
      </c>
      <c r="E2175" s="7">
        <v>3</v>
      </c>
      <c r="F2175" s="7">
        <v>37251.22</v>
      </c>
      <c r="G2175" s="7" t="s">
        <v>11</v>
      </c>
      <c r="H2175" s="7" t="s">
        <v>11</v>
      </c>
      <c r="I2175" s="7" t="s">
        <v>42</v>
      </c>
    </row>
    <row r="2176" spans="1:9" x14ac:dyDescent="0.25">
      <c r="A2176" s="7" t="s">
        <v>2205</v>
      </c>
      <c r="B2176" s="7">
        <v>1985</v>
      </c>
      <c r="C2176" s="7" t="s">
        <v>15</v>
      </c>
      <c r="D2176" s="7">
        <v>17</v>
      </c>
      <c r="E2176" s="7">
        <v>0</v>
      </c>
      <c r="F2176" s="7">
        <v>37270.15</v>
      </c>
      <c r="G2176" s="7" t="s">
        <v>11</v>
      </c>
      <c r="H2176" s="7" t="s">
        <v>16</v>
      </c>
      <c r="I2176" s="7" t="s">
        <v>247</v>
      </c>
    </row>
    <row r="2177" spans="1:9" x14ac:dyDescent="0.25">
      <c r="A2177" s="7" t="s">
        <v>2206</v>
      </c>
      <c r="B2177" s="7">
        <v>1975</v>
      </c>
      <c r="C2177" s="7" t="s">
        <v>15</v>
      </c>
      <c r="D2177" s="7">
        <v>9</v>
      </c>
      <c r="E2177" s="7">
        <v>1</v>
      </c>
      <c r="F2177" s="7">
        <v>37272.339999999997</v>
      </c>
      <c r="G2177" s="7" t="s">
        <v>11</v>
      </c>
      <c r="H2177" s="7" t="s">
        <v>12</v>
      </c>
      <c r="I2177" s="7" t="s">
        <v>42</v>
      </c>
    </row>
    <row r="2178" spans="1:9" x14ac:dyDescent="0.25">
      <c r="A2178" s="7" t="s">
        <v>2207</v>
      </c>
      <c r="B2178" s="7">
        <v>1969</v>
      </c>
      <c r="C2178" s="7" t="s">
        <v>37</v>
      </c>
      <c r="D2178" s="7">
        <v>30</v>
      </c>
      <c r="E2178" s="7">
        <v>0</v>
      </c>
      <c r="F2178" s="7">
        <v>37277.269999999997</v>
      </c>
      <c r="G2178" s="7" t="s">
        <v>16</v>
      </c>
      <c r="H2178" s="7" t="s">
        <v>12</v>
      </c>
      <c r="I2178" s="7" t="s">
        <v>42</v>
      </c>
    </row>
    <row r="2179" spans="1:9" x14ac:dyDescent="0.25">
      <c r="A2179" s="7" t="s">
        <v>2208</v>
      </c>
      <c r="B2179" s="7">
        <v>1979</v>
      </c>
      <c r="C2179" s="7" t="s">
        <v>35</v>
      </c>
      <c r="D2179" s="7">
        <v>3</v>
      </c>
      <c r="E2179" s="7">
        <v>2</v>
      </c>
      <c r="F2179" s="7">
        <v>37425.94</v>
      </c>
      <c r="G2179" s="7" t="s">
        <v>11</v>
      </c>
      <c r="H2179" s="7" t="s">
        <v>16</v>
      </c>
      <c r="I2179" s="7" t="s">
        <v>42</v>
      </c>
    </row>
    <row r="2180" spans="1:9" x14ac:dyDescent="0.25">
      <c r="A2180" s="7" t="s">
        <v>2209</v>
      </c>
      <c r="B2180" s="7">
        <v>2002</v>
      </c>
      <c r="C2180" s="7" t="s">
        <v>20</v>
      </c>
      <c r="D2180" s="7">
        <v>27</v>
      </c>
      <c r="E2180" s="7">
        <v>3</v>
      </c>
      <c r="F2180" s="7">
        <v>37465.339999999997</v>
      </c>
      <c r="G2180" s="7" t="s">
        <v>16</v>
      </c>
      <c r="H2180" s="7" t="s">
        <v>11</v>
      </c>
      <c r="I2180" s="7" t="s">
        <v>23</v>
      </c>
    </row>
    <row r="2181" spans="1:9" x14ac:dyDescent="0.25">
      <c r="A2181" s="7" t="s">
        <v>2210</v>
      </c>
      <c r="B2181" s="7">
        <v>2000</v>
      </c>
      <c r="C2181" s="7" t="s">
        <v>37</v>
      </c>
      <c r="D2181" s="7">
        <v>12</v>
      </c>
      <c r="E2181" s="7">
        <v>2</v>
      </c>
      <c r="F2181" s="7">
        <v>37484.449999999997</v>
      </c>
      <c r="G2181" s="7" t="s">
        <v>16</v>
      </c>
      <c r="H2181" s="7" t="s">
        <v>16</v>
      </c>
      <c r="I2181" s="7" t="s">
        <v>13</v>
      </c>
    </row>
    <row r="2182" spans="1:9" x14ac:dyDescent="0.25">
      <c r="A2182" s="7" t="s">
        <v>2211</v>
      </c>
      <c r="B2182" s="7">
        <v>1990</v>
      </c>
      <c r="C2182" s="7" t="s">
        <v>15</v>
      </c>
      <c r="D2182" s="7">
        <v>16</v>
      </c>
      <c r="E2182" s="7">
        <v>1</v>
      </c>
      <c r="F2182" s="7">
        <v>37607.53</v>
      </c>
      <c r="G2182" s="7" t="s">
        <v>16</v>
      </c>
      <c r="H2182" s="7" t="s">
        <v>11</v>
      </c>
      <c r="I2182" s="7" t="s">
        <v>166</v>
      </c>
    </row>
    <row r="2183" spans="1:9" x14ac:dyDescent="0.25">
      <c r="A2183" s="7" t="s">
        <v>2212</v>
      </c>
      <c r="B2183" s="7">
        <v>1982</v>
      </c>
      <c r="C2183" s="7" t="s">
        <v>18</v>
      </c>
      <c r="D2183" s="7">
        <v>20</v>
      </c>
      <c r="E2183" s="7">
        <v>3</v>
      </c>
      <c r="F2183" s="7">
        <v>37650.74</v>
      </c>
      <c r="G2183" s="7" t="s">
        <v>11</v>
      </c>
      <c r="H2183" s="7" t="s">
        <v>11</v>
      </c>
      <c r="I2183" s="7" t="s">
        <v>23</v>
      </c>
    </row>
    <row r="2184" spans="1:9" x14ac:dyDescent="0.25">
      <c r="A2184" s="7" t="s">
        <v>2213</v>
      </c>
      <c r="B2184" s="7">
        <v>1970</v>
      </c>
      <c r="C2184" s="7" t="s">
        <v>37</v>
      </c>
      <c r="D2184" s="7">
        <v>28</v>
      </c>
      <c r="E2184" s="7">
        <v>0</v>
      </c>
      <c r="F2184" s="7">
        <v>37675.06</v>
      </c>
      <c r="G2184" s="7" t="s">
        <v>11</v>
      </c>
      <c r="H2184" s="7" t="s">
        <v>12</v>
      </c>
      <c r="I2184" s="7" t="s">
        <v>42</v>
      </c>
    </row>
    <row r="2185" spans="1:9" x14ac:dyDescent="0.25">
      <c r="A2185" s="7" t="s">
        <v>2214</v>
      </c>
      <c r="B2185" s="7">
        <v>1988</v>
      </c>
      <c r="C2185" s="7" t="s">
        <v>37</v>
      </c>
      <c r="D2185" s="7">
        <v>10</v>
      </c>
      <c r="E2185" s="7">
        <v>1</v>
      </c>
      <c r="F2185" s="7">
        <v>37701.879999999997</v>
      </c>
      <c r="G2185" s="7" t="s">
        <v>11</v>
      </c>
      <c r="H2185" s="7" t="s">
        <v>12</v>
      </c>
      <c r="I2185" s="7" t="s">
        <v>249</v>
      </c>
    </row>
    <row r="2186" spans="1:9" x14ac:dyDescent="0.25">
      <c r="A2186" s="7" t="s">
        <v>2215</v>
      </c>
      <c r="B2186" s="7">
        <v>1976</v>
      </c>
      <c r="C2186" s="7" t="s">
        <v>20</v>
      </c>
      <c r="D2186" s="7">
        <v>18</v>
      </c>
      <c r="E2186" s="7">
        <v>2</v>
      </c>
      <c r="F2186" s="7">
        <v>37735.199999999997</v>
      </c>
      <c r="G2186" s="7" t="s">
        <v>11</v>
      </c>
      <c r="H2186" s="7" t="s">
        <v>11</v>
      </c>
      <c r="I2186" s="7" t="s">
        <v>42</v>
      </c>
    </row>
    <row r="2187" spans="1:9" x14ac:dyDescent="0.25">
      <c r="A2187" s="7" t="s">
        <v>2216</v>
      </c>
      <c r="B2187" s="7">
        <v>1986</v>
      </c>
      <c r="C2187" s="7" t="s">
        <v>35</v>
      </c>
      <c r="D2187" s="7">
        <v>15</v>
      </c>
      <c r="E2187" s="7">
        <v>0</v>
      </c>
      <c r="F2187" s="7">
        <v>37742.58</v>
      </c>
      <c r="G2187" s="7" t="s">
        <v>16</v>
      </c>
      <c r="H2187" s="7" t="s">
        <v>16</v>
      </c>
      <c r="I2187" s="7" t="s">
        <v>13</v>
      </c>
    </row>
    <row r="2188" spans="1:9" x14ac:dyDescent="0.25">
      <c r="A2188" s="7" t="s">
        <v>2217</v>
      </c>
      <c r="B2188" s="7">
        <v>1983</v>
      </c>
      <c r="C2188" s="7" t="s">
        <v>10</v>
      </c>
      <c r="D2188" s="7">
        <v>26</v>
      </c>
      <c r="E2188" s="7">
        <v>3</v>
      </c>
      <c r="F2188" s="7">
        <v>37800.980000000003</v>
      </c>
      <c r="G2188" s="7" t="s">
        <v>11</v>
      </c>
      <c r="H2188" s="7" t="s">
        <v>11</v>
      </c>
      <c r="I2188" s="7" t="s">
        <v>42</v>
      </c>
    </row>
    <row r="2189" spans="1:9" x14ac:dyDescent="0.25">
      <c r="A2189" s="7" t="s">
        <v>2218</v>
      </c>
      <c r="B2189" s="7">
        <v>1979</v>
      </c>
      <c r="C2189" s="7" t="s">
        <v>20</v>
      </c>
      <c r="D2189" s="7">
        <v>9</v>
      </c>
      <c r="E2189" s="7">
        <v>0</v>
      </c>
      <c r="F2189" s="7">
        <v>37829.72</v>
      </c>
      <c r="G2189" s="7" t="s">
        <v>16</v>
      </c>
      <c r="H2189" s="7" t="s">
        <v>11</v>
      </c>
      <c r="I2189" s="7" t="s">
        <v>42</v>
      </c>
    </row>
    <row r="2190" spans="1:9" x14ac:dyDescent="0.25">
      <c r="A2190" s="7" t="s">
        <v>2219</v>
      </c>
      <c r="B2190" s="7">
        <v>1998</v>
      </c>
      <c r="C2190" s="7" t="s">
        <v>10</v>
      </c>
      <c r="D2190" s="7">
        <v>29</v>
      </c>
      <c r="E2190" s="7">
        <v>0</v>
      </c>
      <c r="F2190" s="7">
        <v>38126.25</v>
      </c>
      <c r="G2190" s="7" t="s">
        <v>16</v>
      </c>
      <c r="H2190" s="7" t="s">
        <v>12</v>
      </c>
      <c r="I2190" s="7" t="s">
        <v>13</v>
      </c>
    </row>
    <row r="2191" spans="1:9" x14ac:dyDescent="0.25">
      <c r="A2191" s="7" t="s">
        <v>2220</v>
      </c>
      <c r="B2191" s="7">
        <v>1972</v>
      </c>
      <c r="C2191" s="7" t="s">
        <v>15</v>
      </c>
      <c r="D2191" s="7">
        <v>19</v>
      </c>
      <c r="E2191" s="7">
        <v>0</v>
      </c>
      <c r="F2191" s="7">
        <v>38189.1</v>
      </c>
      <c r="G2191" s="7" t="s">
        <v>11</v>
      </c>
      <c r="H2191" s="7" t="s">
        <v>11</v>
      </c>
      <c r="I2191" s="7" t="s">
        <v>42</v>
      </c>
    </row>
    <row r="2192" spans="1:9" x14ac:dyDescent="0.25">
      <c r="A2192" s="7" t="s">
        <v>2221</v>
      </c>
      <c r="B2192" s="7">
        <v>1989</v>
      </c>
      <c r="C2192" s="7" t="s">
        <v>20</v>
      </c>
      <c r="D2192" s="7">
        <v>8</v>
      </c>
      <c r="E2192" s="7">
        <v>3</v>
      </c>
      <c r="F2192" s="7">
        <v>38237.339999999997</v>
      </c>
      <c r="G2192" s="7" t="s">
        <v>11</v>
      </c>
      <c r="H2192" s="7" t="s">
        <v>12</v>
      </c>
      <c r="I2192" s="7" t="s">
        <v>42</v>
      </c>
    </row>
    <row r="2193" spans="1:9" x14ac:dyDescent="0.25">
      <c r="A2193" s="7" t="s">
        <v>2222</v>
      </c>
      <c r="B2193" s="7">
        <v>1964</v>
      </c>
      <c r="C2193" s="7" t="s">
        <v>18</v>
      </c>
      <c r="D2193" s="7">
        <v>16</v>
      </c>
      <c r="E2193" s="7">
        <v>0</v>
      </c>
      <c r="F2193" s="7">
        <v>38241.74</v>
      </c>
      <c r="G2193" s="7" t="s">
        <v>11</v>
      </c>
      <c r="H2193" s="7" t="s">
        <v>12</v>
      </c>
      <c r="I2193" s="7" t="s">
        <v>42</v>
      </c>
    </row>
    <row r="2194" spans="1:9" x14ac:dyDescent="0.25">
      <c r="A2194" s="7" t="s">
        <v>2223</v>
      </c>
      <c r="B2194" s="7">
        <v>1980</v>
      </c>
      <c r="C2194" s="7" t="s">
        <v>35</v>
      </c>
      <c r="D2194" s="7">
        <v>16</v>
      </c>
      <c r="E2194" s="7">
        <v>1</v>
      </c>
      <c r="F2194" s="7">
        <v>38245.589999999997</v>
      </c>
      <c r="G2194" s="7" t="s">
        <v>16</v>
      </c>
      <c r="H2194" s="7" t="s">
        <v>11</v>
      </c>
      <c r="I2194" s="7" t="s">
        <v>13</v>
      </c>
    </row>
    <row r="2195" spans="1:9" x14ac:dyDescent="0.25">
      <c r="A2195" s="7" t="s">
        <v>2224</v>
      </c>
      <c r="B2195" s="7">
        <v>1989</v>
      </c>
      <c r="C2195" s="7" t="s">
        <v>37</v>
      </c>
      <c r="D2195" s="7">
        <v>30</v>
      </c>
      <c r="E2195" s="7">
        <v>1</v>
      </c>
      <c r="F2195" s="7">
        <v>38282.75</v>
      </c>
      <c r="G2195" s="7" t="s">
        <v>16</v>
      </c>
      <c r="H2195" s="7" t="s">
        <v>11</v>
      </c>
      <c r="I2195" s="7" t="s">
        <v>13</v>
      </c>
    </row>
    <row r="2196" spans="1:9" x14ac:dyDescent="0.25">
      <c r="A2196" s="7" t="s">
        <v>2225</v>
      </c>
      <c r="B2196" s="7">
        <v>1980</v>
      </c>
      <c r="C2196" s="7" t="s">
        <v>18</v>
      </c>
      <c r="D2196" s="7">
        <v>12</v>
      </c>
      <c r="E2196" s="7">
        <v>2</v>
      </c>
      <c r="F2196" s="7">
        <v>38313.129999999997</v>
      </c>
      <c r="G2196" s="7" t="s">
        <v>16</v>
      </c>
      <c r="H2196" s="7" t="s">
        <v>12</v>
      </c>
      <c r="I2196" s="7" t="s">
        <v>42</v>
      </c>
    </row>
    <row r="2197" spans="1:9" x14ac:dyDescent="0.25">
      <c r="A2197" s="7" t="s">
        <v>2226</v>
      </c>
      <c r="B2197" s="7">
        <v>2002</v>
      </c>
      <c r="C2197" s="7" t="s">
        <v>20</v>
      </c>
      <c r="D2197" s="7">
        <v>17</v>
      </c>
      <c r="E2197" s="7">
        <v>2</v>
      </c>
      <c r="F2197" s="7">
        <v>38344.57</v>
      </c>
      <c r="G2197" s="7" t="s">
        <v>16</v>
      </c>
      <c r="H2197" s="7" t="s">
        <v>12</v>
      </c>
      <c r="I2197" s="7" t="s">
        <v>42</v>
      </c>
    </row>
    <row r="2198" spans="1:9" x14ac:dyDescent="0.25">
      <c r="A2198" s="7" t="s">
        <v>2227</v>
      </c>
      <c r="B2198" s="7">
        <v>1970</v>
      </c>
      <c r="C2198" s="7" t="s">
        <v>35</v>
      </c>
      <c r="D2198" s="7">
        <v>22</v>
      </c>
      <c r="E2198" s="7">
        <v>0</v>
      </c>
      <c r="F2198" s="7">
        <v>38389.79</v>
      </c>
      <c r="G2198" s="7" t="s">
        <v>11</v>
      </c>
      <c r="H2198" s="7" t="s">
        <v>12</v>
      </c>
      <c r="I2198" s="7" t="s">
        <v>42</v>
      </c>
    </row>
    <row r="2199" spans="1:9" x14ac:dyDescent="0.25">
      <c r="A2199" s="7" t="s">
        <v>2228</v>
      </c>
      <c r="B2199" s="7">
        <v>1971</v>
      </c>
      <c r="C2199" s="7" t="s">
        <v>30</v>
      </c>
      <c r="D2199" s="7">
        <v>23</v>
      </c>
      <c r="E2199" s="7">
        <v>0</v>
      </c>
      <c r="F2199" s="7">
        <v>38405.26</v>
      </c>
      <c r="G2199" s="7" t="s">
        <v>11</v>
      </c>
      <c r="H2199" s="7" t="s">
        <v>16</v>
      </c>
      <c r="I2199" s="7" t="s">
        <v>42</v>
      </c>
    </row>
    <row r="2200" spans="1:9" x14ac:dyDescent="0.25">
      <c r="A2200" s="7" t="s">
        <v>2229</v>
      </c>
      <c r="B2200" s="7">
        <v>1986</v>
      </c>
      <c r="C2200" s="7" t="s">
        <v>18</v>
      </c>
      <c r="D2200" s="7">
        <v>21</v>
      </c>
      <c r="E2200" s="7">
        <v>2</v>
      </c>
      <c r="F2200" s="7">
        <v>38415.47</v>
      </c>
      <c r="G2200" s="7" t="s">
        <v>16</v>
      </c>
      <c r="H2200" s="7" t="s">
        <v>11</v>
      </c>
      <c r="I2200" s="7" t="s">
        <v>42</v>
      </c>
    </row>
    <row r="2201" spans="1:9" x14ac:dyDescent="0.25">
      <c r="A2201" s="7" t="s">
        <v>2230</v>
      </c>
      <c r="B2201" s="7">
        <v>1999</v>
      </c>
      <c r="C2201" s="7" t="s">
        <v>15</v>
      </c>
      <c r="D2201" s="7">
        <v>12</v>
      </c>
      <c r="E2201" s="7">
        <v>2</v>
      </c>
      <c r="F2201" s="7">
        <v>38511.629999999997</v>
      </c>
      <c r="G2201" s="7" t="s">
        <v>11</v>
      </c>
      <c r="H2201" s="7" t="s">
        <v>11</v>
      </c>
      <c r="I2201" s="7" t="s">
        <v>247</v>
      </c>
    </row>
    <row r="2202" spans="1:9" x14ac:dyDescent="0.25">
      <c r="A2202" s="7" t="s">
        <v>2231</v>
      </c>
      <c r="B2202" s="7">
        <v>1990</v>
      </c>
      <c r="C2202" s="7" t="s">
        <v>10</v>
      </c>
      <c r="D2202" s="7">
        <v>13</v>
      </c>
      <c r="E2202" s="7">
        <v>3</v>
      </c>
      <c r="F2202" s="7">
        <v>38652.089999999997</v>
      </c>
      <c r="G2202" s="7" t="s">
        <v>11</v>
      </c>
      <c r="H2202" s="7" t="s">
        <v>11</v>
      </c>
      <c r="I2202" s="7" t="s">
        <v>42</v>
      </c>
    </row>
    <row r="2203" spans="1:9" x14ac:dyDescent="0.25">
      <c r="A2203" s="7" t="s">
        <v>2232</v>
      </c>
      <c r="B2203" s="7">
        <v>1986</v>
      </c>
      <c r="C2203" s="7" t="s">
        <v>10</v>
      </c>
      <c r="D2203" s="7">
        <v>20</v>
      </c>
      <c r="E2203" s="7">
        <v>1</v>
      </c>
      <c r="F2203" s="7">
        <v>38709.18</v>
      </c>
      <c r="G2203" s="7" t="s">
        <v>16</v>
      </c>
      <c r="H2203" s="7" t="s">
        <v>12</v>
      </c>
      <c r="I2203" s="7" t="s">
        <v>13</v>
      </c>
    </row>
    <row r="2204" spans="1:9" x14ac:dyDescent="0.25">
      <c r="A2204" s="7" t="s">
        <v>31</v>
      </c>
      <c r="B2204" s="7">
        <v>1991</v>
      </c>
      <c r="C2204" s="7" t="s">
        <v>15</v>
      </c>
      <c r="D2204" s="7">
        <v>22</v>
      </c>
      <c r="E2204" s="7">
        <v>2</v>
      </c>
      <c r="F2204" s="7">
        <v>38711</v>
      </c>
      <c r="G2204" s="7" t="s">
        <v>16</v>
      </c>
      <c r="H2204" s="7" t="s">
        <v>12</v>
      </c>
      <c r="I2204" s="7" t="s">
        <v>42</v>
      </c>
    </row>
    <row r="2205" spans="1:9" x14ac:dyDescent="0.25">
      <c r="A2205" s="7" t="s">
        <v>2233</v>
      </c>
      <c r="B2205" s="7">
        <v>1991</v>
      </c>
      <c r="C2205" s="7" t="s">
        <v>15</v>
      </c>
      <c r="D2205" s="7">
        <v>2</v>
      </c>
      <c r="E2205" s="7">
        <v>2</v>
      </c>
      <c r="F2205" s="7">
        <v>38711</v>
      </c>
      <c r="G2205" s="7" t="s">
        <v>11</v>
      </c>
      <c r="H2205" s="7" t="s">
        <v>11</v>
      </c>
      <c r="I2205" s="7" t="s">
        <v>42</v>
      </c>
    </row>
    <row r="2206" spans="1:9" x14ac:dyDescent="0.25">
      <c r="A2206" s="7" t="s">
        <v>2234</v>
      </c>
      <c r="B2206" s="7">
        <v>1976</v>
      </c>
      <c r="C2206" s="7" t="s">
        <v>18</v>
      </c>
      <c r="D2206" s="7">
        <v>15</v>
      </c>
      <c r="E2206" s="7">
        <v>2</v>
      </c>
      <c r="F2206" s="7">
        <v>38740.120000000003</v>
      </c>
      <c r="G2206" s="7" t="s">
        <v>11</v>
      </c>
      <c r="H2206" s="7" t="s">
        <v>11</v>
      </c>
      <c r="I2206" s="7" t="s">
        <v>23</v>
      </c>
    </row>
    <row r="2207" spans="1:9" x14ac:dyDescent="0.25">
      <c r="A2207" s="7" t="s">
        <v>2235</v>
      </c>
      <c r="B2207" s="7">
        <v>1991</v>
      </c>
      <c r="C2207" s="7" t="s">
        <v>15</v>
      </c>
      <c r="D2207" s="7">
        <v>8</v>
      </c>
      <c r="E2207" s="7">
        <v>3</v>
      </c>
      <c r="F2207" s="7">
        <v>38746.36</v>
      </c>
      <c r="G2207" s="7" t="s">
        <v>16</v>
      </c>
      <c r="H2207" s="7" t="s">
        <v>11</v>
      </c>
      <c r="I2207" s="7" t="s">
        <v>23</v>
      </c>
    </row>
    <row r="2208" spans="1:9" x14ac:dyDescent="0.25">
      <c r="A2208" s="7" t="s">
        <v>2236</v>
      </c>
      <c r="B2208" s="7">
        <v>2004</v>
      </c>
      <c r="C2208" s="7" t="s">
        <v>30</v>
      </c>
      <c r="D2208" s="7">
        <v>5</v>
      </c>
      <c r="E2208" s="7">
        <v>0</v>
      </c>
      <c r="F2208" s="7">
        <v>38792.69</v>
      </c>
      <c r="G2208" s="7" t="s">
        <v>11</v>
      </c>
      <c r="H2208" s="7" t="s">
        <v>11</v>
      </c>
      <c r="I2208" s="7" t="s">
        <v>13</v>
      </c>
    </row>
    <row r="2209" spans="1:9" x14ac:dyDescent="0.25">
      <c r="A2209" s="7" t="s">
        <v>2237</v>
      </c>
      <c r="B2209" s="7">
        <v>1979</v>
      </c>
      <c r="C2209" s="7" t="s">
        <v>30</v>
      </c>
      <c r="D2209" s="7">
        <v>3</v>
      </c>
      <c r="E2209" s="7">
        <v>2</v>
      </c>
      <c r="F2209" s="7">
        <v>38836.980000000003</v>
      </c>
      <c r="G2209" s="7" t="s">
        <v>11</v>
      </c>
      <c r="H2209" s="7" t="s">
        <v>16</v>
      </c>
      <c r="I2209" s="7" t="s">
        <v>42</v>
      </c>
    </row>
    <row r="2210" spans="1:9" x14ac:dyDescent="0.25">
      <c r="A2210" s="7" t="s">
        <v>2238</v>
      </c>
      <c r="B2210" s="7">
        <v>1964</v>
      </c>
      <c r="C2210" s="7" t="s">
        <v>18</v>
      </c>
      <c r="D2210" s="7">
        <v>6</v>
      </c>
      <c r="E2210" s="7">
        <v>0</v>
      </c>
      <c r="F2210" s="7">
        <v>38869.25</v>
      </c>
      <c r="G2210" s="7" t="s">
        <v>11</v>
      </c>
      <c r="H2210" s="7" t="s">
        <v>11</v>
      </c>
      <c r="I2210" s="7" t="s">
        <v>42</v>
      </c>
    </row>
    <row r="2211" spans="1:9" x14ac:dyDescent="0.25">
      <c r="A2211" s="7" t="s">
        <v>2239</v>
      </c>
      <c r="B2211" s="7">
        <v>1967</v>
      </c>
      <c r="C2211" s="7" t="s">
        <v>10</v>
      </c>
      <c r="D2211" s="7">
        <v>30</v>
      </c>
      <c r="E2211" s="7">
        <v>0</v>
      </c>
      <c r="F2211" s="7">
        <v>38893.360000000001</v>
      </c>
      <c r="G2211" s="7" t="s">
        <v>16</v>
      </c>
      <c r="H2211" s="7" t="s">
        <v>11</v>
      </c>
      <c r="I2211" s="7" t="s">
        <v>42</v>
      </c>
    </row>
    <row r="2212" spans="1:9" x14ac:dyDescent="0.25">
      <c r="A2212" s="7" t="s">
        <v>2240</v>
      </c>
      <c r="B2212" s="7">
        <v>1987</v>
      </c>
      <c r="C2212" s="7" t="s">
        <v>18</v>
      </c>
      <c r="D2212" s="7">
        <v>16</v>
      </c>
      <c r="E2212" s="7">
        <v>3</v>
      </c>
      <c r="F2212" s="7">
        <v>38924.04</v>
      </c>
      <c r="G2212" s="7" t="s">
        <v>11</v>
      </c>
      <c r="H2212" s="7" t="s">
        <v>11</v>
      </c>
      <c r="I2212" s="7" t="s">
        <v>42</v>
      </c>
    </row>
    <row r="2213" spans="1:9" x14ac:dyDescent="0.25">
      <c r="A2213" s="7" t="s">
        <v>2241</v>
      </c>
      <c r="B2213" s="7">
        <v>1976</v>
      </c>
      <c r="C2213" s="7" t="s">
        <v>30</v>
      </c>
      <c r="D2213" s="7">
        <v>15</v>
      </c>
      <c r="E2213" s="7">
        <v>2</v>
      </c>
      <c r="F2213" s="7">
        <v>38932.559999999998</v>
      </c>
      <c r="G2213" s="7" t="s">
        <v>11</v>
      </c>
      <c r="H2213" s="7" t="s">
        <v>12</v>
      </c>
      <c r="I2213" s="7" t="s">
        <v>42</v>
      </c>
    </row>
    <row r="2214" spans="1:9" x14ac:dyDescent="0.25">
      <c r="A2214" s="7" t="s">
        <v>2242</v>
      </c>
      <c r="B2214" s="7">
        <v>1980</v>
      </c>
      <c r="C2214" s="7" t="s">
        <v>20</v>
      </c>
      <c r="D2214" s="7">
        <v>24</v>
      </c>
      <c r="E2214" s="7">
        <v>2</v>
      </c>
      <c r="F2214" s="7">
        <v>38947.43</v>
      </c>
      <c r="G2214" s="7" t="s">
        <v>11</v>
      </c>
      <c r="H2214" s="7" t="s">
        <v>12</v>
      </c>
      <c r="I2214" s="7" t="s">
        <v>42</v>
      </c>
    </row>
    <row r="2215" spans="1:9" x14ac:dyDescent="0.25">
      <c r="A2215" s="7" t="s">
        <v>2243</v>
      </c>
      <c r="B2215" s="7">
        <v>1978</v>
      </c>
      <c r="C2215" s="7" t="s">
        <v>37</v>
      </c>
      <c r="D2215" s="7">
        <v>12</v>
      </c>
      <c r="E2215" s="7">
        <v>2</v>
      </c>
      <c r="F2215" s="7">
        <v>38998.550000000003</v>
      </c>
      <c r="G2215" s="7" t="s">
        <v>16</v>
      </c>
      <c r="H2215" s="7" t="s">
        <v>16</v>
      </c>
      <c r="I2215" s="7" t="s">
        <v>42</v>
      </c>
    </row>
    <row r="2216" spans="1:9" x14ac:dyDescent="0.25">
      <c r="A2216" s="7" t="s">
        <v>2244</v>
      </c>
      <c r="B2216" s="7">
        <v>1985</v>
      </c>
      <c r="C2216" s="7" t="s">
        <v>20</v>
      </c>
      <c r="D2216" s="7">
        <v>20</v>
      </c>
      <c r="E2216" s="7">
        <v>1</v>
      </c>
      <c r="F2216" s="7">
        <v>39047.29</v>
      </c>
      <c r="G2216" s="7" t="s">
        <v>16</v>
      </c>
      <c r="H2216" s="7" t="s">
        <v>12</v>
      </c>
      <c r="I2216" s="7" t="s">
        <v>356</v>
      </c>
    </row>
    <row r="2217" spans="1:9" x14ac:dyDescent="0.25">
      <c r="A2217" s="7" t="s">
        <v>2245</v>
      </c>
      <c r="B2217" s="7">
        <v>1982</v>
      </c>
      <c r="C2217" s="7" t="s">
        <v>35</v>
      </c>
      <c r="D2217" s="7">
        <v>4</v>
      </c>
      <c r="E2217" s="7">
        <v>1</v>
      </c>
      <c r="F2217" s="7">
        <v>39125.33</v>
      </c>
      <c r="G2217" s="7" t="s">
        <v>16</v>
      </c>
      <c r="H2217" s="7" t="s">
        <v>16</v>
      </c>
      <c r="I2217" s="7" t="s">
        <v>168</v>
      </c>
    </row>
    <row r="2218" spans="1:9" x14ac:dyDescent="0.25">
      <c r="A2218" s="7" t="s">
        <v>2246</v>
      </c>
      <c r="B2218" s="7">
        <v>1962</v>
      </c>
      <c r="C2218" s="7" t="s">
        <v>10</v>
      </c>
      <c r="D2218" s="7">
        <v>7</v>
      </c>
      <c r="E2218" s="7">
        <v>0</v>
      </c>
      <c r="F2218" s="7">
        <v>39221.120000000003</v>
      </c>
      <c r="G2218" s="7" t="s">
        <v>11</v>
      </c>
      <c r="H2218" s="7" t="s">
        <v>16</v>
      </c>
      <c r="I2218" s="7" t="s">
        <v>42</v>
      </c>
    </row>
    <row r="2219" spans="1:9" x14ac:dyDescent="0.25">
      <c r="A2219" s="7" t="s">
        <v>2247</v>
      </c>
      <c r="B2219" s="7">
        <v>1992</v>
      </c>
      <c r="C2219" s="7" t="s">
        <v>15</v>
      </c>
      <c r="D2219" s="7">
        <v>30</v>
      </c>
      <c r="E2219" s="7">
        <v>2</v>
      </c>
      <c r="F2219" s="7">
        <v>39241.440000000002</v>
      </c>
      <c r="G2219" s="7" t="s">
        <v>16</v>
      </c>
      <c r="H2219" s="7" t="s">
        <v>12</v>
      </c>
      <c r="I2219" s="7" t="s">
        <v>42</v>
      </c>
    </row>
    <row r="2220" spans="1:9" x14ac:dyDescent="0.25">
      <c r="A2220" s="7" t="s">
        <v>2248</v>
      </c>
      <c r="B2220" s="7">
        <v>1982</v>
      </c>
      <c r="C2220" s="7" t="s">
        <v>35</v>
      </c>
      <c r="D2220" s="7">
        <v>16</v>
      </c>
      <c r="E2220" s="7">
        <v>3</v>
      </c>
      <c r="F2220" s="7">
        <v>39315.279999999999</v>
      </c>
      <c r="G2220" s="7" t="s">
        <v>11</v>
      </c>
      <c r="H2220" s="7" t="s">
        <v>12</v>
      </c>
      <c r="I2220" s="7" t="s">
        <v>42</v>
      </c>
    </row>
    <row r="2221" spans="1:9" x14ac:dyDescent="0.25">
      <c r="A2221" s="7" t="s">
        <v>2249</v>
      </c>
      <c r="B2221" s="7">
        <v>1978</v>
      </c>
      <c r="C2221" s="7" t="s">
        <v>35</v>
      </c>
      <c r="D2221" s="7">
        <v>5</v>
      </c>
      <c r="E2221" s="7">
        <v>2</v>
      </c>
      <c r="F2221" s="7">
        <v>39352.6</v>
      </c>
      <c r="G2221" s="7" t="s">
        <v>11</v>
      </c>
      <c r="H2221" s="7" t="s">
        <v>12</v>
      </c>
      <c r="I2221" s="7" t="s">
        <v>42</v>
      </c>
    </row>
    <row r="2222" spans="1:9" x14ac:dyDescent="0.25">
      <c r="A2222" s="7" t="s">
        <v>2250</v>
      </c>
      <c r="B2222" s="7">
        <v>1966</v>
      </c>
      <c r="C2222" s="7" t="s">
        <v>18</v>
      </c>
      <c r="D2222" s="7">
        <v>24</v>
      </c>
      <c r="E2222" s="7">
        <v>0</v>
      </c>
      <c r="F2222" s="7">
        <v>39396.86</v>
      </c>
      <c r="G2222" s="7" t="s">
        <v>11</v>
      </c>
      <c r="H2222" s="7" t="s">
        <v>11</v>
      </c>
      <c r="I2222" s="7" t="s">
        <v>42</v>
      </c>
    </row>
    <row r="2223" spans="1:9" x14ac:dyDescent="0.25">
      <c r="A2223" s="7" t="s">
        <v>2251</v>
      </c>
      <c r="B2223" s="7">
        <v>1978</v>
      </c>
      <c r="C2223" s="7" t="s">
        <v>10</v>
      </c>
      <c r="D2223" s="7">
        <v>12</v>
      </c>
      <c r="E2223" s="7">
        <v>1</v>
      </c>
      <c r="F2223" s="7">
        <v>39556.49</v>
      </c>
      <c r="G2223" s="7" t="s">
        <v>16</v>
      </c>
      <c r="H2223" s="7" t="s">
        <v>11</v>
      </c>
      <c r="I2223" s="7" t="s">
        <v>164</v>
      </c>
    </row>
    <row r="2224" spans="1:9" x14ac:dyDescent="0.25">
      <c r="A2224" s="7" t="s">
        <v>2252</v>
      </c>
      <c r="B2224" s="7">
        <v>1981</v>
      </c>
      <c r="C2224" s="7" t="s">
        <v>10</v>
      </c>
      <c r="D2224" s="7">
        <v>5</v>
      </c>
      <c r="E2224" s="7">
        <v>3</v>
      </c>
      <c r="F2224" s="7">
        <v>39597.410000000003</v>
      </c>
      <c r="G2224" s="7" t="s">
        <v>16</v>
      </c>
      <c r="H2224" s="7" t="s">
        <v>11</v>
      </c>
      <c r="I2224" s="7" t="s">
        <v>356</v>
      </c>
    </row>
    <row r="2225" spans="1:9" x14ac:dyDescent="0.25">
      <c r="A2225" s="7" t="s">
        <v>2253</v>
      </c>
      <c r="B2225" s="7">
        <v>1995</v>
      </c>
      <c r="C2225" s="7" t="s">
        <v>35</v>
      </c>
      <c r="D2225" s="7">
        <v>7</v>
      </c>
      <c r="E2225" s="7">
        <v>0</v>
      </c>
      <c r="F2225" s="7">
        <v>39611.760000000002</v>
      </c>
      <c r="G2225" s="7" t="s">
        <v>16</v>
      </c>
      <c r="H2225" s="7" t="s">
        <v>12</v>
      </c>
      <c r="I2225" s="7" t="s">
        <v>13</v>
      </c>
    </row>
    <row r="2226" spans="1:9" x14ac:dyDescent="0.25">
      <c r="A2226" s="7" t="s">
        <v>2254</v>
      </c>
      <c r="B2226" s="7">
        <v>1977</v>
      </c>
      <c r="C2226" s="7" t="s">
        <v>30</v>
      </c>
      <c r="D2226" s="7">
        <v>17</v>
      </c>
      <c r="E2226" s="7">
        <v>2</v>
      </c>
      <c r="F2226" s="7">
        <v>39670.44</v>
      </c>
      <c r="G2226" s="7" t="s">
        <v>11</v>
      </c>
      <c r="H2226" s="7" t="s">
        <v>16</v>
      </c>
      <c r="I2226" s="7" t="s">
        <v>23</v>
      </c>
    </row>
    <row r="2227" spans="1:9" x14ac:dyDescent="0.25">
      <c r="A2227" s="7" t="s">
        <v>2255</v>
      </c>
      <c r="B2227" s="7">
        <v>1968</v>
      </c>
      <c r="C2227" s="7" t="s">
        <v>20</v>
      </c>
      <c r="D2227" s="7">
        <v>29</v>
      </c>
      <c r="E2227" s="7">
        <v>0</v>
      </c>
      <c r="F2227" s="7">
        <v>39721.93</v>
      </c>
      <c r="G2227" s="7" t="s">
        <v>11</v>
      </c>
      <c r="H2227" s="7" t="s">
        <v>11</v>
      </c>
      <c r="I2227" s="7" t="s">
        <v>42</v>
      </c>
    </row>
    <row r="2228" spans="1:9" x14ac:dyDescent="0.25">
      <c r="A2228" s="7" t="s">
        <v>2256</v>
      </c>
      <c r="B2228" s="7">
        <v>2003</v>
      </c>
      <c r="C2228" s="7" t="s">
        <v>10</v>
      </c>
      <c r="D2228" s="7">
        <v>16</v>
      </c>
      <c r="E2228" s="7">
        <v>0</v>
      </c>
      <c r="F2228" s="7">
        <v>39722.75</v>
      </c>
      <c r="G2228" s="7" t="s">
        <v>16</v>
      </c>
      <c r="H2228" s="7" t="s">
        <v>16</v>
      </c>
      <c r="I2228" s="7" t="s">
        <v>13</v>
      </c>
    </row>
    <row r="2229" spans="1:9" x14ac:dyDescent="0.25">
      <c r="A2229" s="7" t="s">
        <v>2257</v>
      </c>
      <c r="B2229" s="7">
        <v>1977</v>
      </c>
      <c r="C2229" s="7" t="s">
        <v>35</v>
      </c>
      <c r="D2229" s="7">
        <v>12</v>
      </c>
      <c r="E2229" s="7">
        <v>1</v>
      </c>
      <c r="F2229" s="7">
        <v>39725.519999999997</v>
      </c>
      <c r="G2229" s="7" t="s">
        <v>11</v>
      </c>
      <c r="H2229" s="7" t="s">
        <v>16</v>
      </c>
      <c r="I2229" s="7" t="s">
        <v>23</v>
      </c>
    </row>
    <row r="2230" spans="1:9" x14ac:dyDescent="0.25">
      <c r="A2230" s="7" t="s">
        <v>2258</v>
      </c>
      <c r="B2230" s="7">
        <v>1973</v>
      </c>
      <c r="C2230" s="7" t="s">
        <v>30</v>
      </c>
      <c r="D2230" s="7">
        <v>17</v>
      </c>
      <c r="E2230" s="7">
        <v>0</v>
      </c>
      <c r="F2230" s="7">
        <v>39727.61</v>
      </c>
      <c r="G2230" s="7" t="s">
        <v>16</v>
      </c>
      <c r="H2230" s="7" t="s">
        <v>11</v>
      </c>
      <c r="I2230" s="7" t="s">
        <v>42</v>
      </c>
    </row>
    <row r="2231" spans="1:9" x14ac:dyDescent="0.25">
      <c r="A2231" s="7" t="s">
        <v>2259</v>
      </c>
      <c r="B2231" s="7">
        <v>1987</v>
      </c>
      <c r="C2231" s="7" t="s">
        <v>10</v>
      </c>
      <c r="D2231" s="7">
        <v>24</v>
      </c>
      <c r="E2231" s="7">
        <v>1</v>
      </c>
      <c r="F2231" s="7">
        <v>39774.28</v>
      </c>
      <c r="G2231" s="7" t="s">
        <v>16</v>
      </c>
      <c r="H2231" s="7" t="s">
        <v>16</v>
      </c>
      <c r="I2231" s="7" t="s">
        <v>276</v>
      </c>
    </row>
    <row r="2232" spans="1:9" x14ac:dyDescent="0.25">
      <c r="A2232" s="7" t="s">
        <v>2260</v>
      </c>
      <c r="B2232" s="7">
        <v>1985</v>
      </c>
      <c r="C2232" s="7" t="s">
        <v>10</v>
      </c>
      <c r="D2232" s="7">
        <v>17</v>
      </c>
      <c r="E2232" s="7">
        <v>2</v>
      </c>
      <c r="F2232" s="7">
        <v>39836.519999999997</v>
      </c>
      <c r="G2232" s="7" t="s">
        <v>11</v>
      </c>
      <c r="H2232" s="7" t="s">
        <v>16</v>
      </c>
      <c r="I2232" s="7" t="s">
        <v>42</v>
      </c>
    </row>
    <row r="2233" spans="1:9" x14ac:dyDescent="0.25">
      <c r="A2233" s="7" t="s">
        <v>2261</v>
      </c>
      <c r="B2233" s="7">
        <v>1983</v>
      </c>
      <c r="C2233" s="7" t="s">
        <v>18</v>
      </c>
      <c r="D2233" s="7">
        <v>1</v>
      </c>
      <c r="E2233" s="7">
        <v>3</v>
      </c>
      <c r="F2233" s="7">
        <v>39865.699999999997</v>
      </c>
      <c r="G2233" s="7" t="s">
        <v>11</v>
      </c>
      <c r="H2233" s="7" t="s">
        <v>11</v>
      </c>
      <c r="I2233" s="7" t="s">
        <v>42</v>
      </c>
    </row>
    <row r="2234" spans="1:9" x14ac:dyDescent="0.25">
      <c r="A2234" s="7" t="s">
        <v>2262</v>
      </c>
      <c r="B2234" s="7">
        <v>1985</v>
      </c>
      <c r="C2234" s="7" t="s">
        <v>35</v>
      </c>
      <c r="D2234" s="7">
        <v>22</v>
      </c>
      <c r="E2234" s="7">
        <v>1</v>
      </c>
      <c r="F2234" s="7">
        <v>39871.699999999997</v>
      </c>
      <c r="G2234" s="7" t="s">
        <v>16</v>
      </c>
      <c r="H2234" s="7" t="s">
        <v>11</v>
      </c>
      <c r="I2234" s="7" t="s">
        <v>13</v>
      </c>
    </row>
    <row r="2235" spans="1:9" x14ac:dyDescent="0.25">
      <c r="A2235" s="7" t="s">
        <v>2263</v>
      </c>
      <c r="B2235" s="7">
        <v>1975</v>
      </c>
      <c r="C2235" s="7" t="s">
        <v>30</v>
      </c>
      <c r="D2235" s="7">
        <v>2</v>
      </c>
      <c r="E2235" s="7">
        <v>1</v>
      </c>
      <c r="F2235" s="7">
        <v>39963.120000000003</v>
      </c>
      <c r="G2235" s="7" t="s">
        <v>11</v>
      </c>
      <c r="H2235" s="7" t="s">
        <v>11</v>
      </c>
      <c r="I2235" s="7" t="s">
        <v>42</v>
      </c>
    </row>
    <row r="2236" spans="1:9" x14ac:dyDescent="0.25">
      <c r="A2236" s="7" t="s">
        <v>2264</v>
      </c>
      <c r="B2236" s="7">
        <v>1987</v>
      </c>
      <c r="C2236" s="7" t="s">
        <v>35</v>
      </c>
      <c r="D2236" s="7">
        <v>8</v>
      </c>
      <c r="E2236" s="7">
        <v>3</v>
      </c>
      <c r="F2236" s="7">
        <v>39983.43</v>
      </c>
      <c r="G2236" s="7" t="s">
        <v>11</v>
      </c>
      <c r="H2236" s="7" t="s">
        <v>12</v>
      </c>
      <c r="I2236" s="7" t="s">
        <v>23</v>
      </c>
    </row>
    <row r="2237" spans="1:9" x14ac:dyDescent="0.25">
      <c r="A2237" s="7" t="s">
        <v>2265</v>
      </c>
      <c r="B2237" s="7">
        <v>1982</v>
      </c>
      <c r="C2237" s="7" t="s">
        <v>30</v>
      </c>
      <c r="D2237" s="7">
        <v>25</v>
      </c>
      <c r="E2237" s="7">
        <v>2</v>
      </c>
      <c r="F2237" s="7">
        <v>40003.33</v>
      </c>
      <c r="G2237" s="7" t="s">
        <v>16</v>
      </c>
      <c r="H2237" s="7" t="s">
        <v>16</v>
      </c>
      <c r="I2237" s="7" t="s">
        <v>23</v>
      </c>
    </row>
    <row r="2238" spans="1:9" x14ac:dyDescent="0.25">
      <c r="A2238" s="7" t="s">
        <v>2266</v>
      </c>
      <c r="B2238" s="7">
        <v>1978</v>
      </c>
      <c r="C2238" s="7" t="s">
        <v>30</v>
      </c>
      <c r="D2238" s="7">
        <v>20</v>
      </c>
      <c r="E2238" s="7">
        <v>2</v>
      </c>
      <c r="F2238" s="7">
        <v>40054.730000000003</v>
      </c>
      <c r="G2238" s="7" t="s">
        <v>16</v>
      </c>
      <c r="H2238" s="7" t="s">
        <v>12</v>
      </c>
      <c r="I2238" s="7" t="s">
        <v>42</v>
      </c>
    </row>
    <row r="2239" spans="1:9" x14ac:dyDescent="0.25">
      <c r="A2239" s="7" t="s">
        <v>2267</v>
      </c>
      <c r="B2239" s="7">
        <v>1966</v>
      </c>
      <c r="C2239" s="7" t="s">
        <v>35</v>
      </c>
      <c r="D2239" s="7">
        <v>12</v>
      </c>
      <c r="E2239" s="7">
        <v>0</v>
      </c>
      <c r="F2239" s="7">
        <v>40069.440000000002</v>
      </c>
      <c r="G2239" s="7" t="s">
        <v>16</v>
      </c>
      <c r="H2239" s="7" t="s">
        <v>12</v>
      </c>
      <c r="I2239" s="7" t="s">
        <v>42</v>
      </c>
    </row>
    <row r="2240" spans="1:9" x14ac:dyDescent="0.25">
      <c r="A2240" s="7" t="s">
        <v>2268</v>
      </c>
      <c r="B2240" s="7">
        <v>1983</v>
      </c>
      <c r="C2240" s="7" t="s">
        <v>37</v>
      </c>
      <c r="D2240" s="7">
        <v>14</v>
      </c>
      <c r="E2240" s="7">
        <v>2</v>
      </c>
      <c r="F2240" s="7">
        <v>40103.89</v>
      </c>
      <c r="G2240" s="7" t="s">
        <v>16</v>
      </c>
      <c r="H2240" s="7" t="s">
        <v>11</v>
      </c>
      <c r="I2240" s="7" t="s">
        <v>42</v>
      </c>
    </row>
    <row r="2241" spans="1:9" x14ac:dyDescent="0.25">
      <c r="A2241" s="7" t="s">
        <v>2269</v>
      </c>
      <c r="B2241" s="7">
        <v>1985</v>
      </c>
      <c r="C2241" s="7" t="s">
        <v>37</v>
      </c>
      <c r="D2241" s="7">
        <v>21</v>
      </c>
      <c r="E2241" s="7">
        <v>4</v>
      </c>
      <c r="F2241" s="7">
        <v>40182.25</v>
      </c>
      <c r="G2241" s="7" t="s">
        <v>16</v>
      </c>
      <c r="H2241" s="7" t="s">
        <v>11</v>
      </c>
      <c r="I2241" s="7" t="s">
        <v>42</v>
      </c>
    </row>
    <row r="2242" spans="1:9" x14ac:dyDescent="0.25">
      <c r="A2242" s="7" t="s">
        <v>2270</v>
      </c>
      <c r="B2242" s="7">
        <v>1979</v>
      </c>
      <c r="C2242" s="7" t="s">
        <v>35</v>
      </c>
      <c r="D2242" s="7">
        <v>18</v>
      </c>
      <c r="E2242" s="7">
        <v>2</v>
      </c>
      <c r="F2242" s="7">
        <v>40204.83</v>
      </c>
      <c r="G2242" s="7" t="s">
        <v>16</v>
      </c>
      <c r="H2242" s="7" t="s">
        <v>12</v>
      </c>
      <c r="I2242" s="7" t="s">
        <v>23</v>
      </c>
    </row>
    <row r="2243" spans="1:9" x14ac:dyDescent="0.25">
      <c r="A2243" s="7" t="s">
        <v>2271</v>
      </c>
      <c r="B2243" s="7">
        <v>1981</v>
      </c>
      <c r="C2243" s="7" t="s">
        <v>10</v>
      </c>
      <c r="D2243" s="7">
        <v>28</v>
      </c>
      <c r="E2243" s="7">
        <v>1</v>
      </c>
      <c r="F2243" s="7">
        <v>40208.559999999998</v>
      </c>
      <c r="G2243" s="7" t="s">
        <v>16</v>
      </c>
      <c r="H2243" s="7" t="s">
        <v>11</v>
      </c>
      <c r="I2243" s="7" t="s">
        <v>42</v>
      </c>
    </row>
    <row r="2244" spans="1:9" x14ac:dyDescent="0.25">
      <c r="A2244" s="7" t="s">
        <v>2272</v>
      </c>
      <c r="B2244" s="7">
        <v>1981</v>
      </c>
      <c r="C2244" s="7" t="s">
        <v>37</v>
      </c>
      <c r="D2244" s="7">
        <v>4</v>
      </c>
      <c r="E2244" s="7">
        <v>1</v>
      </c>
      <c r="F2244" s="7">
        <v>40273.65</v>
      </c>
      <c r="G2244" s="7" t="s">
        <v>16</v>
      </c>
      <c r="H2244" s="7" t="s">
        <v>12</v>
      </c>
      <c r="I2244" s="7" t="s">
        <v>13</v>
      </c>
    </row>
    <row r="2245" spans="1:9" x14ac:dyDescent="0.25">
      <c r="A2245" s="7" t="s">
        <v>2273</v>
      </c>
      <c r="B2245" s="7">
        <v>1977</v>
      </c>
      <c r="C2245" s="7" t="s">
        <v>18</v>
      </c>
      <c r="D2245" s="7">
        <v>27</v>
      </c>
      <c r="E2245" s="7">
        <v>2</v>
      </c>
      <c r="F2245" s="7">
        <v>40284.379999999997</v>
      </c>
      <c r="G2245" s="7" t="s">
        <v>16</v>
      </c>
      <c r="H2245" s="7" t="s">
        <v>12</v>
      </c>
      <c r="I2245" s="7" t="s">
        <v>23</v>
      </c>
    </row>
    <row r="2246" spans="1:9" x14ac:dyDescent="0.25">
      <c r="A2246" s="7" t="s">
        <v>2274</v>
      </c>
      <c r="B2246" s="7">
        <v>1962</v>
      </c>
      <c r="C2246" s="7" t="s">
        <v>20</v>
      </c>
      <c r="D2246" s="7">
        <v>4</v>
      </c>
      <c r="E2246" s="7">
        <v>0</v>
      </c>
      <c r="F2246" s="7">
        <v>40309.93</v>
      </c>
      <c r="G2246" s="7" t="s">
        <v>16</v>
      </c>
      <c r="H2246" s="7" t="s">
        <v>12</v>
      </c>
      <c r="I2246" s="7" t="s">
        <v>42</v>
      </c>
    </row>
    <row r="2247" spans="1:9" x14ac:dyDescent="0.25">
      <c r="A2247" s="7" t="s">
        <v>2275</v>
      </c>
      <c r="B2247" s="7">
        <v>1966</v>
      </c>
      <c r="C2247" s="7" t="s">
        <v>35</v>
      </c>
      <c r="D2247" s="7">
        <v>12</v>
      </c>
      <c r="E2247" s="7">
        <v>0</v>
      </c>
      <c r="F2247" s="7">
        <v>40373.74</v>
      </c>
      <c r="G2247" s="7" t="s">
        <v>16</v>
      </c>
      <c r="H2247" s="7" t="s">
        <v>12</v>
      </c>
      <c r="I2247" s="7" t="s">
        <v>42</v>
      </c>
    </row>
    <row r="2248" spans="1:9" x14ac:dyDescent="0.25">
      <c r="A2248" s="7" t="s">
        <v>2276</v>
      </c>
      <c r="B2248" s="7">
        <v>1985</v>
      </c>
      <c r="C2248" s="7" t="s">
        <v>15</v>
      </c>
      <c r="D2248" s="7">
        <v>3</v>
      </c>
      <c r="E2248" s="7">
        <v>0</v>
      </c>
      <c r="F2248" s="7">
        <v>40419.019999999997</v>
      </c>
      <c r="G2248" s="7" t="s">
        <v>16</v>
      </c>
      <c r="H2248" s="7" t="s">
        <v>11</v>
      </c>
      <c r="I2248" s="7" t="s">
        <v>13</v>
      </c>
    </row>
    <row r="2249" spans="1:9" x14ac:dyDescent="0.25">
      <c r="A2249" s="7" t="s">
        <v>2277</v>
      </c>
      <c r="B2249" s="7">
        <v>1975</v>
      </c>
      <c r="C2249" s="7" t="s">
        <v>10</v>
      </c>
      <c r="D2249" s="7">
        <v>10</v>
      </c>
      <c r="E2249" s="7">
        <v>1</v>
      </c>
      <c r="F2249" s="7">
        <v>40590.550000000003</v>
      </c>
      <c r="G2249" s="7" t="s">
        <v>16</v>
      </c>
      <c r="H2249" s="7" t="s">
        <v>12</v>
      </c>
      <c r="I2249" s="7" t="s">
        <v>23</v>
      </c>
    </row>
    <row r="2250" spans="1:9" x14ac:dyDescent="0.25">
      <c r="A2250" s="7" t="s">
        <v>2278</v>
      </c>
      <c r="B2250" s="7">
        <v>1970</v>
      </c>
      <c r="C2250" s="7" t="s">
        <v>20</v>
      </c>
      <c r="D2250" s="7">
        <v>25</v>
      </c>
      <c r="E2250" s="7">
        <v>0</v>
      </c>
      <c r="F2250" s="7">
        <v>40692.910000000003</v>
      </c>
      <c r="G2250" s="7" t="s">
        <v>16</v>
      </c>
      <c r="H2250" s="7" t="s">
        <v>16</v>
      </c>
      <c r="I2250" s="7" t="s">
        <v>42</v>
      </c>
    </row>
    <row r="2251" spans="1:9" x14ac:dyDescent="0.25">
      <c r="A2251" s="7" t="s">
        <v>2279</v>
      </c>
      <c r="B2251" s="7">
        <v>1976</v>
      </c>
      <c r="C2251" s="7" t="s">
        <v>30</v>
      </c>
      <c r="D2251" s="7">
        <v>26</v>
      </c>
      <c r="E2251" s="7">
        <v>3</v>
      </c>
      <c r="F2251" s="7">
        <v>40720.550000000003</v>
      </c>
      <c r="G2251" s="7" t="s">
        <v>16</v>
      </c>
      <c r="H2251" s="7" t="s">
        <v>12</v>
      </c>
      <c r="I2251" s="7" t="s">
        <v>23</v>
      </c>
    </row>
    <row r="2252" spans="1:9" x14ac:dyDescent="0.25">
      <c r="A2252" s="7" t="s">
        <v>2280</v>
      </c>
      <c r="B2252" s="7">
        <v>1972</v>
      </c>
      <c r="C2252" s="7" t="s">
        <v>18</v>
      </c>
      <c r="D2252" s="7">
        <v>10</v>
      </c>
      <c r="E2252" s="7">
        <v>0</v>
      </c>
      <c r="F2252" s="7">
        <v>40817.85</v>
      </c>
      <c r="G2252" s="7" t="s">
        <v>16</v>
      </c>
      <c r="H2252" s="7" t="s">
        <v>12</v>
      </c>
      <c r="I2252" s="7" t="s">
        <v>42</v>
      </c>
    </row>
    <row r="2253" spans="1:9" x14ac:dyDescent="0.25">
      <c r="A2253" s="7" t="s">
        <v>2281</v>
      </c>
      <c r="B2253" s="7">
        <v>1999</v>
      </c>
      <c r="C2253" s="7" t="s">
        <v>10</v>
      </c>
      <c r="D2253" s="7">
        <v>2</v>
      </c>
      <c r="E2253" s="7">
        <v>1</v>
      </c>
      <c r="F2253" s="7">
        <v>40904.199999999997</v>
      </c>
      <c r="G2253" s="7" t="s">
        <v>16</v>
      </c>
      <c r="H2253" s="7" t="s">
        <v>16</v>
      </c>
      <c r="I2253" s="7" t="s">
        <v>247</v>
      </c>
    </row>
    <row r="2254" spans="1:9" x14ac:dyDescent="0.25">
      <c r="A2254" s="7" t="s">
        <v>2282</v>
      </c>
      <c r="B2254" s="7">
        <v>1992</v>
      </c>
      <c r="C2254" s="7" t="s">
        <v>35</v>
      </c>
      <c r="D2254" s="7">
        <v>4</v>
      </c>
      <c r="E2254" s="7">
        <v>3</v>
      </c>
      <c r="F2254" s="7">
        <v>40932.43</v>
      </c>
      <c r="G2254" s="7" t="s">
        <v>16</v>
      </c>
      <c r="H2254" s="7" t="s">
        <v>11</v>
      </c>
      <c r="I2254" s="7" t="s">
        <v>13</v>
      </c>
    </row>
    <row r="2255" spans="1:9" x14ac:dyDescent="0.25">
      <c r="A2255" s="7" t="s">
        <v>2283</v>
      </c>
      <c r="B2255" s="7">
        <v>1979</v>
      </c>
      <c r="C2255" s="7" t="s">
        <v>20</v>
      </c>
      <c r="D2255" s="7">
        <v>16</v>
      </c>
      <c r="E2255" s="7">
        <v>3</v>
      </c>
      <c r="F2255" s="7">
        <v>40941.29</v>
      </c>
      <c r="G2255" s="7" t="s">
        <v>16</v>
      </c>
      <c r="H2255" s="7" t="s">
        <v>11</v>
      </c>
      <c r="I2255" s="7" t="s">
        <v>13</v>
      </c>
    </row>
    <row r="2256" spans="1:9" x14ac:dyDescent="0.25">
      <c r="A2256" s="7" t="s">
        <v>2284</v>
      </c>
      <c r="B2256" s="7">
        <v>1983</v>
      </c>
      <c r="C2256" s="7" t="s">
        <v>20</v>
      </c>
      <c r="D2256" s="7">
        <v>8</v>
      </c>
      <c r="E2256" s="7">
        <v>3</v>
      </c>
      <c r="F2256" s="7">
        <v>40961.29</v>
      </c>
      <c r="G2256" s="7" t="s">
        <v>16</v>
      </c>
      <c r="H2256" s="7" t="s">
        <v>11</v>
      </c>
      <c r="I2256" s="7" t="s">
        <v>42</v>
      </c>
    </row>
    <row r="2257" spans="1:9" x14ac:dyDescent="0.25">
      <c r="A2257" s="7" t="s">
        <v>2285</v>
      </c>
      <c r="B2257" s="7">
        <v>1974</v>
      </c>
      <c r="C2257" s="7" t="s">
        <v>18</v>
      </c>
      <c r="D2257" s="7">
        <v>5</v>
      </c>
      <c r="E2257" s="7">
        <v>0</v>
      </c>
      <c r="F2257" s="7">
        <v>40974.160000000003</v>
      </c>
      <c r="G2257" s="7" t="s">
        <v>16</v>
      </c>
      <c r="H2257" s="7" t="s">
        <v>11</v>
      </c>
      <c r="I2257" s="7" t="s">
        <v>13</v>
      </c>
    </row>
    <row r="2258" spans="1:9" x14ac:dyDescent="0.25">
      <c r="A2258" s="7" t="s">
        <v>2286</v>
      </c>
      <c r="B2258" s="7">
        <v>1979</v>
      </c>
      <c r="C2258" s="7" t="s">
        <v>37</v>
      </c>
      <c r="D2258" s="7">
        <v>11</v>
      </c>
      <c r="E2258" s="7">
        <v>1</v>
      </c>
      <c r="F2258" s="7">
        <v>41034.22</v>
      </c>
      <c r="G2258" s="7" t="s">
        <v>16</v>
      </c>
      <c r="H2258" s="7" t="s">
        <v>12</v>
      </c>
      <c r="I2258" s="7" t="s">
        <v>356</v>
      </c>
    </row>
    <row r="2259" spans="1:9" x14ac:dyDescent="0.25">
      <c r="A2259" s="7" t="s">
        <v>2287</v>
      </c>
      <c r="B2259" s="7">
        <v>1972</v>
      </c>
      <c r="C2259" s="7" t="s">
        <v>35</v>
      </c>
      <c r="D2259" s="7">
        <v>12</v>
      </c>
      <c r="E2259" s="7">
        <v>0</v>
      </c>
      <c r="F2259" s="7">
        <v>41055.29</v>
      </c>
      <c r="G2259" s="7" t="s">
        <v>16</v>
      </c>
      <c r="H2259" s="7" t="s">
        <v>11</v>
      </c>
      <c r="I2259" s="7" t="s">
        <v>42</v>
      </c>
    </row>
    <row r="2260" spans="1:9" x14ac:dyDescent="0.25">
      <c r="A2260" s="7" t="s">
        <v>2288</v>
      </c>
      <c r="B2260" s="7">
        <v>1972</v>
      </c>
      <c r="C2260" s="7" t="s">
        <v>20</v>
      </c>
      <c r="D2260" s="7">
        <v>6</v>
      </c>
      <c r="E2260" s="7">
        <v>0</v>
      </c>
      <c r="F2260" s="7">
        <v>41097.160000000003</v>
      </c>
      <c r="G2260" s="7" t="s">
        <v>16</v>
      </c>
      <c r="H2260" s="7" t="s">
        <v>12</v>
      </c>
      <c r="I2260" s="7" t="s">
        <v>168</v>
      </c>
    </row>
    <row r="2261" spans="1:9" x14ac:dyDescent="0.25">
      <c r="A2261" s="7" t="s">
        <v>2289</v>
      </c>
      <c r="B2261" s="7">
        <v>1969</v>
      </c>
      <c r="C2261" s="7" t="s">
        <v>35</v>
      </c>
      <c r="D2261" s="7">
        <v>8</v>
      </c>
      <c r="E2261" s="7">
        <v>0</v>
      </c>
      <c r="F2261" s="7">
        <v>41191.57</v>
      </c>
      <c r="G2261" s="7" t="s">
        <v>16</v>
      </c>
      <c r="H2261" s="7" t="s">
        <v>11</v>
      </c>
      <c r="I2261" s="7" t="s">
        <v>42</v>
      </c>
    </row>
    <row r="2262" spans="1:9" x14ac:dyDescent="0.25">
      <c r="A2262" s="7" t="s">
        <v>2290</v>
      </c>
      <c r="B2262" s="7">
        <v>1964</v>
      </c>
      <c r="C2262" s="7" t="s">
        <v>18</v>
      </c>
      <c r="D2262" s="7">
        <v>6</v>
      </c>
      <c r="E2262" s="7">
        <v>0</v>
      </c>
      <c r="F2262" s="7">
        <v>41250.39</v>
      </c>
      <c r="G2262" s="7" t="s">
        <v>16</v>
      </c>
      <c r="H2262" s="7" t="s">
        <v>12</v>
      </c>
      <c r="I2262" s="7" t="s">
        <v>42</v>
      </c>
    </row>
    <row r="2263" spans="1:9" x14ac:dyDescent="0.25">
      <c r="A2263" s="7" t="s">
        <v>2291</v>
      </c>
      <c r="B2263" s="7">
        <v>1977</v>
      </c>
      <c r="C2263" s="7" t="s">
        <v>35</v>
      </c>
      <c r="D2263" s="7">
        <v>27</v>
      </c>
      <c r="E2263" s="7">
        <v>2</v>
      </c>
      <c r="F2263" s="7">
        <v>41271.5</v>
      </c>
      <c r="G2263" s="7" t="s">
        <v>16</v>
      </c>
      <c r="H2263" s="7" t="s">
        <v>11</v>
      </c>
      <c r="I2263" s="7" t="s">
        <v>42</v>
      </c>
    </row>
    <row r="2264" spans="1:9" x14ac:dyDescent="0.25">
      <c r="A2264" s="7" t="s">
        <v>2292</v>
      </c>
      <c r="B2264" s="7">
        <v>1964</v>
      </c>
      <c r="C2264" s="7" t="s">
        <v>37</v>
      </c>
      <c r="D2264" s="7">
        <v>7</v>
      </c>
      <c r="E2264" s="7">
        <v>0</v>
      </c>
      <c r="F2264" s="7">
        <v>41331.79</v>
      </c>
      <c r="G2264" s="7" t="s">
        <v>16</v>
      </c>
      <c r="H2264" s="7" t="s">
        <v>11</v>
      </c>
      <c r="I2264" s="7" t="s">
        <v>42</v>
      </c>
    </row>
    <row r="2265" spans="1:9" x14ac:dyDescent="0.25">
      <c r="A2265" s="7" t="s">
        <v>2293</v>
      </c>
      <c r="B2265" s="7">
        <v>1971</v>
      </c>
      <c r="C2265" s="7" t="s">
        <v>37</v>
      </c>
      <c r="D2265" s="7">
        <v>16</v>
      </c>
      <c r="E2265" s="7">
        <v>0</v>
      </c>
      <c r="F2265" s="7">
        <v>41351.879999999997</v>
      </c>
      <c r="G2265" s="7" t="s">
        <v>16</v>
      </c>
      <c r="H2265" s="7" t="s">
        <v>11</v>
      </c>
      <c r="I2265" s="7" t="s">
        <v>42</v>
      </c>
    </row>
    <row r="2266" spans="1:9" x14ac:dyDescent="0.25">
      <c r="A2266" s="7" t="s">
        <v>2294</v>
      </c>
      <c r="B2266" s="7">
        <v>1967</v>
      </c>
      <c r="C2266" s="7" t="s">
        <v>30</v>
      </c>
      <c r="D2266" s="7">
        <v>22</v>
      </c>
      <c r="E2266" s="7">
        <v>0</v>
      </c>
      <c r="F2266" s="7">
        <v>41505.15</v>
      </c>
      <c r="G2266" s="7" t="s">
        <v>16</v>
      </c>
      <c r="H2266" s="7" t="s">
        <v>11</v>
      </c>
      <c r="I2266" s="7" t="s">
        <v>42</v>
      </c>
    </row>
    <row r="2267" spans="1:9" x14ac:dyDescent="0.25">
      <c r="A2267" s="7" t="s">
        <v>2295</v>
      </c>
      <c r="B2267" s="7">
        <v>1974</v>
      </c>
      <c r="C2267" s="7" t="s">
        <v>15</v>
      </c>
      <c r="D2267" s="7">
        <v>24</v>
      </c>
      <c r="E2267" s="7">
        <v>0</v>
      </c>
      <c r="F2267" s="7">
        <v>41636.199999999997</v>
      </c>
      <c r="G2267" s="7" t="s">
        <v>16</v>
      </c>
      <c r="H2267" s="7" t="s">
        <v>16</v>
      </c>
      <c r="I2267" s="7" t="s">
        <v>42</v>
      </c>
    </row>
    <row r="2268" spans="1:9" x14ac:dyDescent="0.25">
      <c r="A2268" s="7" t="s">
        <v>2296</v>
      </c>
      <c r="B2268" s="7">
        <v>1976</v>
      </c>
      <c r="C2268" s="7" t="s">
        <v>37</v>
      </c>
      <c r="D2268" s="7">
        <v>29</v>
      </c>
      <c r="E2268" s="7">
        <v>1</v>
      </c>
      <c r="F2268" s="7">
        <v>41661.599999999999</v>
      </c>
      <c r="G2268" s="7" t="s">
        <v>16</v>
      </c>
      <c r="H2268" s="7" t="s">
        <v>12</v>
      </c>
      <c r="I2268" s="7" t="s">
        <v>42</v>
      </c>
    </row>
    <row r="2269" spans="1:9" x14ac:dyDescent="0.25">
      <c r="A2269" s="7" t="s">
        <v>2297</v>
      </c>
      <c r="B2269" s="7">
        <v>1975</v>
      </c>
      <c r="C2269" s="7" t="s">
        <v>15</v>
      </c>
      <c r="D2269" s="7">
        <v>14</v>
      </c>
      <c r="E2269" s="7">
        <v>0</v>
      </c>
      <c r="F2269" s="7">
        <v>41676.080000000002</v>
      </c>
      <c r="G2269" s="7" t="s">
        <v>16</v>
      </c>
      <c r="H2269" s="7" t="s">
        <v>11</v>
      </c>
      <c r="I2269" s="7" t="s">
        <v>13</v>
      </c>
    </row>
    <row r="2270" spans="1:9" x14ac:dyDescent="0.25">
      <c r="A2270" s="7" t="s">
        <v>2298</v>
      </c>
      <c r="B2270" s="7">
        <v>1975</v>
      </c>
      <c r="C2270" s="7" t="s">
        <v>20</v>
      </c>
      <c r="D2270" s="7">
        <v>29</v>
      </c>
      <c r="E2270" s="7">
        <v>1</v>
      </c>
      <c r="F2270" s="7">
        <v>41681.86</v>
      </c>
      <c r="G2270" s="7" t="s">
        <v>16</v>
      </c>
      <c r="H2270" s="7" t="s">
        <v>16</v>
      </c>
      <c r="I2270" s="7" t="s">
        <v>42</v>
      </c>
    </row>
    <row r="2271" spans="1:9" x14ac:dyDescent="0.25">
      <c r="A2271" s="7" t="s">
        <v>2299</v>
      </c>
      <c r="B2271" s="7">
        <v>1962</v>
      </c>
      <c r="C2271" s="7" t="s">
        <v>20</v>
      </c>
      <c r="D2271" s="7">
        <v>22</v>
      </c>
      <c r="E2271" s="7">
        <v>0</v>
      </c>
      <c r="F2271" s="7">
        <v>41794.629999999997</v>
      </c>
      <c r="G2271" s="7" t="s">
        <v>16</v>
      </c>
      <c r="H2271" s="7" t="s">
        <v>12</v>
      </c>
      <c r="I2271" s="7" t="s">
        <v>42</v>
      </c>
    </row>
    <row r="2272" spans="1:9" x14ac:dyDescent="0.25">
      <c r="A2272" s="7" t="s">
        <v>2300</v>
      </c>
      <c r="B2272" s="7">
        <v>1966</v>
      </c>
      <c r="C2272" s="7" t="s">
        <v>20</v>
      </c>
      <c r="D2272" s="7">
        <v>21</v>
      </c>
      <c r="E2272" s="7">
        <v>0</v>
      </c>
      <c r="F2272" s="7">
        <v>41886.54</v>
      </c>
      <c r="G2272" s="7" t="s">
        <v>16</v>
      </c>
      <c r="H2272" s="7" t="s">
        <v>12</v>
      </c>
      <c r="I2272" s="7" t="s">
        <v>42</v>
      </c>
    </row>
    <row r="2273" spans="1:9" x14ac:dyDescent="0.25">
      <c r="A2273" s="7" t="s">
        <v>2301</v>
      </c>
      <c r="B2273" s="7">
        <v>1972</v>
      </c>
      <c r="C2273" s="7" t="s">
        <v>18</v>
      </c>
      <c r="D2273" s="7">
        <v>8</v>
      </c>
      <c r="E2273" s="7">
        <v>1</v>
      </c>
      <c r="F2273" s="7">
        <v>41919.1</v>
      </c>
      <c r="G2273" s="7" t="s">
        <v>16</v>
      </c>
      <c r="H2273" s="7" t="s">
        <v>16</v>
      </c>
      <c r="I2273" s="7" t="s">
        <v>168</v>
      </c>
    </row>
    <row r="2274" spans="1:9" x14ac:dyDescent="0.25">
      <c r="A2274" s="7" t="s">
        <v>2302</v>
      </c>
      <c r="B2274" s="7">
        <v>1984</v>
      </c>
      <c r="C2274" s="7" t="s">
        <v>15</v>
      </c>
      <c r="D2274" s="7">
        <v>10</v>
      </c>
      <c r="E2274" s="7">
        <v>3</v>
      </c>
      <c r="F2274" s="7">
        <v>41949.24</v>
      </c>
      <c r="G2274" s="7" t="s">
        <v>16</v>
      </c>
      <c r="H2274" s="7" t="s">
        <v>16</v>
      </c>
      <c r="I2274" s="7" t="s">
        <v>13</v>
      </c>
    </row>
    <row r="2275" spans="1:9" x14ac:dyDescent="0.25">
      <c r="A2275" s="7" t="s">
        <v>2303</v>
      </c>
      <c r="B2275" s="7">
        <v>1968</v>
      </c>
      <c r="C2275" s="7" t="s">
        <v>30</v>
      </c>
      <c r="D2275" s="7">
        <v>19</v>
      </c>
      <c r="E2275" s="7">
        <v>1</v>
      </c>
      <c r="F2275" s="7">
        <v>41999.519999999997</v>
      </c>
      <c r="G2275" s="7" t="s">
        <v>16</v>
      </c>
      <c r="H2275" s="7" t="s">
        <v>12</v>
      </c>
      <c r="I2275" s="7" t="s">
        <v>13</v>
      </c>
    </row>
    <row r="2276" spans="1:9" x14ac:dyDescent="0.25">
      <c r="A2276" s="7" t="s">
        <v>2304</v>
      </c>
      <c r="B2276" s="7">
        <v>1976</v>
      </c>
      <c r="C2276" s="7" t="s">
        <v>15</v>
      </c>
      <c r="D2276" s="7">
        <v>28</v>
      </c>
      <c r="E2276" s="7">
        <v>0</v>
      </c>
      <c r="F2276" s="7">
        <v>42111.66</v>
      </c>
      <c r="G2276" s="7" t="s">
        <v>16</v>
      </c>
      <c r="H2276" s="7" t="s">
        <v>16</v>
      </c>
      <c r="I2276" s="7" t="s">
        <v>247</v>
      </c>
    </row>
    <row r="2277" spans="1:9" x14ac:dyDescent="0.25">
      <c r="A2277" s="7" t="s">
        <v>2305</v>
      </c>
      <c r="B2277" s="7">
        <v>1997</v>
      </c>
      <c r="C2277" s="7" t="s">
        <v>30</v>
      </c>
      <c r="D2277" s="7">
        <v>9</v>
      </c>
      <c r="E2277" s="7">
        <v>2</v>
      </c>
      <c r="F2277" s="7">
        <v>42112.24</v>
      </c>
      <c r="G2277" s="7" t="s">
        <v>16</v>
      </c>
      <c r="H2277" s="7" t="s">
        <v>12</v>
      </c>
      <c r="I2277" s="7" t="s">
        <v>13</v>
      </c>
    </row>
    <row r="2278" spans="1:9" x14ac:dyDescent="0.25">
      <c r="A2278" s="7" t="s">
        <v>2306</v>
      </c>
      <c r="B2278" s="7">
        <v>1979</v>
      </c>
      <c r="C2278" s="7" t="s">
        <v>10</v>
      </c>
      <c r="D2278" s="7">
        <v>3</v>
      </c>
      <c r="E2278" s="7">
        <v>3</v>
      </c>
      <c r="F2278" s="7">
        <v>42124.52</v>
      </c>
      <c r="G2278" s="7" t="s">
        <v>16</v>
      </c>
      <c r="H2278" s="7" t="s">
        <v>16</v>
      </c>
      <c r="I2278" s="7" t="s">
        <v>13</v>
      </c>
    </row>
    <row r="2279" spans="1:9" x14ac:dyDescent="0.25">
      <c r="A2279" s="7" t="s">
        <v>2307</v>
      </c>
      <c r="B2279" s="7">
        <v>1973</v>
      </c>
      <c r="C2279" s="7" t="s">
        <v>20</v>
      </c>
      <c r="D2279" s="7">
        <v>18</v>
      </c>
      <c r="E2279" s="7">
        <v>0</v>
      </c>
      <c r="F2279" s="7">
        <v>42188.15</v>
      </c>
      <c r="G2279" s="7" t="s">
        <v>16</v>
      </c>
      <c r="H2279" s="7" t="s">
        <v>16</v>
      </c>
      <c r="I2279" s="7" t="s">
        <v>42</v>
      </c>
    </row>
    <row r="2280" spans="1:9" x14ac:dyDescent="0.25">
      <c r="A2280" s="7" t="s">
        <v>2308</v>
      </c>
      <c r="B2280" s="7">
        <v>1975</v>
      </c>
      <c r="C2280" s="7" t="s">
        <v>35</v>
      </c>
      <c r="D2280" s="7">
        <v>15</v>
      </c>
      <c r="E2280" s="7">
        <v>1</v>
      </c>
      <c r="F2280" s="7">
        <v>42211.14</v>
      </c>
      <c r="G2280" s="7" t="s">
        <v>16</v>
      </c>
      <c r="H2280" s="7" t="s">
        <v>12</v>
      </c>
      <c r="I2280" s="7" t="s">
        <v>13</v>
      </c>
    </row>
    <row r="2281" spans="1:9" x14ac:dyDescent="0.25">
      <c r="A2281" s="7" t="s">
        <v>2309</v>
      </c>
      <c r="B2281" s="7">
        <v>1967</v>
      </c>
      <c r="C2281" s="7" t="s">
        <v>18</v>
      </c>
      <c r="D2281" s="7">
        <v>28</v>
      </c>
      <c r="E2281" s="7">
        <v>0</v>
      </c>
      <c r="F2281" s="7">
        <v>42303.69</v>
      </c>
      <c r="G2281" s="7" t="s">
        <v>16</v>
      </c>
      <c r="H2281" s="7" t="s">
        <v>11</v>
      </c>
      <c r="I2281" s="7" t="s">
        <v>168</v>
      </c>
    </row>
    <row r="2282" spans="1:9" x14ac:dyDescent="0.25">
      <c r="A2282" s="7" t="s">
        <v>2310</v>
      </c>
      <c r="B2282" s="7">
        <v>1968</v>
      </c>
      <c r="C2282" s="7" t="s">
        <v>35</v>
      </c>
      <c r="D2282" s="7">
        <v>3</v>
      </c>
      <c r="E2282" s="7">
        <v>0</v>
      </c>
      <c r="F2282" s="7">
        <v>42478.6</v>
      </c>
      <c r="G2282" s="7" t="s">
        <v>16</v>
      </c>
      <c r="H2282" s="7" t="s">
        <v>11</v>
      </c>
      <c r="I2282" s="7" t="s">
        <v>42</v>
      </c>
    </row>
    <row r="2283" spans="1:9" x14ac:dyDescent="0.25">
      <c r="A2283" s="7" t="s">
        <v>2311</v>
      </c>
      <c r="B2283" s="7">
        <v>1967</v>
      </c>
      <c r="C2283" s="7" t="s">
        <v>18</v>
      </c>
      <c r="D2283" s="7">
        <v>27</v>
      </c>
      <c r="E2283" s="7">
        <v>0</v>
      </c>
      <c r="F2283" s="7">
        <v>42538.720000000001</v>
      </c>
      <c r="G2283" s="7" t="s">
        <v>16</v>
      </c>
      <c r="H2283" s="7" t="s">
        <v>12</v>
      </c>
      <c r="I2283" s="7" t="s">
        <v>42</v>
      </c>
    </row>
    <row r="2284" spans="1:9" x14ac:dyDescent="0.25">
      <c r="A2284" s="7" t="s">
        <v>2312</v>
      </c>
      <c r="B2284" s="7">
        <v>1979</v>
      </c>
      <c r="C2284" s="7" t="s">
        <v>30</v>
      </c>
      <c r="D2284" s="7">
        <v>27</v>
      </c>
      <c r="E2284" s="7">
        <v>2</v>
      </c>
      <c r="F2284" s="7">
        <v>42560.43</v>
      </c>
      <c r="G2284" s="7" t="s">
        <v>16</v>
      </c>
      <c r="H2284" s="7" t="s">
        <v>12</v>
      </c>
      <c r="I2284" s="7" t="s">
        <v>13</v>
      </c>
    </row>
    <row r="2285" spans="1:9" x14ac:dyDescent="0.25">
      <c r="A2285" s="7" t="s">
        <v>2313</v>
      </c>
      <c r="B2285" s="7">
        <v>1971</v>
      </c>
      <c r="C2285" s="7" t="s">
        <v>15</v>
      </c>
      <c r="D2285" s="7">
        <v>3</v>
      </c>
      <c r="E2285" s="7">
        <v>0</v>
      </c>
      <c r="F2285" s="7">
        <v>42644.2</v>
      </c>
      <c r="G2285" s="7" t="s">
        <v>16</v>
      </c>
      <c r="H2285" s="7" t="s">
        <v>12</v>
      </c>
      <c r="I2285" s="7" t="s">
        <v>42</v>
      </c>
    </row>
    <row r="2286" spans="1:9" x14ac:dyDescent="0.25">
      <c r="A2286" s="7" t="s">
        <v>2314</v>
      </c>
      <c r="B2286" s="7">
        <v>1977</v>
      </c>
      <c r="C2286" s="7" t="s">
        <v>37</v>
      </c>
      <c r="D2286" s="7">
        <v>21</v>
      </c>
      <c r="E2286" s="7">
        <v>2</v>
      </c>
      <c r="F2286" s="7">
        <v>42760.5</v>
      </c>
      <c r="G2286" s="7" t="s">
        <v>16</v>
      </c>
      <c r="H2286" s="7" t="s">
        <v>11</v>
      </c>
      <c r="I2286" s="7" t="s">
        <v>23</v>
      </c>
    </row>
    <row r="2287" spans="1:9" x14ac:dyDescent="0.25">
      <c r="A2287" s="7" t="s">
        <v>2315</v>
      </c>
      <c r="B2287" s="7">
        <v>1965</v>
      </c>
      <c r="C2287" s="7" t="s">
        <v>37</v>
      </c>
      <c r="D2287" s="7">
        <v>29</v>
      </c>
      <c r="E2287" s="7">
        <v>0</v>
      </c>
      <c r="F2287" s="7">
        <v>42764.12</v>
      </c>
      <c r="G2287" s="7" t="s">
        <v>16</v>
      </c>
      <c r="H2287" s="7" t="s">
        <v>11</v>
      </c>
      <c r="I2287" s="7" t="s">
        <v>42</v>
      </c>
    </row>
    <row r="2288" spans="1:9" x14ac:dyDescent="0.25">
      <c r="A2288" s="7" t="s">
        <v>2316</v>
      </c>
      <c r="B2288" s="7">
        <v>1972</v>
      </c>
      <c r="C2288" s="7" t="s">
        <v>20</v>
      </c>
      <c r="D2288" s="7">
        <v>10</v>
      </c>
      <c r="E2288" s="7">
        <v>2</v>
      </c>
      <c r="F2288" s="7">
        <v>42856.84</v>
      </c>
      <c r="G2288" s="7" t="s">
        <v>16</v>
      </c>
      <c r="H2288" s="7" t="s">
        <v>16</v>
      </c>
      <c r="I2288" s="7" t="s">
        <v>42</v>
      </c>
    </row>
    <row r="2289" spans="1:9" x14ac:dyDescent="0.25">
      <c r="A2289" s="7" t="s">
        <v>2317</v>
      </c>
      <c r="B2289" s="7">
        <v>1975</v>
      </c>
      <c r="C2289" s="7" t="s">
        <v>37</v>
      </c>
      <c r="D2289" s="7">
        <v>23</v>
      </c>
      <c r="E2289" s="7">
        <v>1</v>
      </c>
      <c r="F2289" s="7">
        <v>42969.85</v>
      </c>
      <c r="G2289" s="7" t="s">
        <v>16</v>
      </c>
      <c r="H2289" s="7" t="s">
        <v>12</v>
      </c>
      <c r="I2289" s="7" t="s">
        <v>13</v>
      </c>
    </row>
    <row r="2290" spans="1:9" x14ac:dyDescent="0.25">
      <c r="A2290" s="7" t="s">
        <v>2318</v>
      </c>
      <c r="B2290" s="7">
        <v>1978</v>
      </c>
      <c r="C2290" s="7" t="s">
        <v>15</v>
      </c>
      <c r="D2290" s="7">
        <v>4</v>
      </c>
      <c r="E2290" s="7">
        <v>0</v>
      </c>
      <c r="F2290" s="7">
        <v>42983.46</v>
      </c>
      <c r="G2290" s="7" t="s">
        <v>16</v>
      </c>
      <c r="H2290" s="7" t="s">
        <v>11</v>
      </c>
      <c r="I2290" s="7" t="s">
        <v>23</v>
      </c>
    </row>
    <row r="2291" spans="1:9" x14ac:dyDescent="0.25">
      <c r="A2291" s="7" t="s">
        <v>2319</v>
      </c>
      <c r="B2291" s="7">
        <v>1965</v>
      </c>
      <c r="C2291" s="7" t="s">
        <v>15</v>
      </c>
      <c r="D2291" s="7">
        <v>29</v>
      </c>
      <c r="E2291" s="7">
        <v>0</v>
      </c>
      <c r="F2291" s="7">
        <v>43073.760000000002</v>
      </c>
      <c r="G2291" s="7" t="s">
        <v>11</v>
      </c>
      <c r="H2291" s="7" t="s">
        <v>11</v>
      </c>
      <c r="I2291" s="7" t="s">
        <v>42</v>
      </c>
    </row>
    <row r="2292" spans="1:9" x14ac:dyDescent="0.25">
      <c r="A2292" s="7" t="s">
        <v>2320</v>
      </c>
      <c r="B2292" s="7">
        <v>1969</v>
      </c>
      <c r="C2292" s="7" t="s">
        <v>30</v>
      </c>
      <c r="D2292" s="7">
        <v>3</v>
      </c>
      <c r="E2292" s="7">
        <v>0</v>
      </c>
      <c r="F2292" s="7">
        <v>43254.42</v>
      </c>
      <c r="G2292" s="7" t="s">
        <v>11</v>
      </c>
      <c r="H2292" s="7" t="s">
        <v>11</v>
      </c>
      <c r="I2292" s="7" t="s">
        <v>168</v>
      </c>
    </row>
    <row r="2293" spans="1:9" x14ac:dyDescent="0.25">
      <c r="A2293" s="7" t="s">
        <v>2321</v>
      </c>
      <c r="B2293" s="7">
        <v>1965</v>
      </c>
      <c r="C2293" s="7" t="s">
        <v>35</v>
      </c>
      <c r="D2293" s="7">
        <v>22</v>
      </c>
      <c r="E2293" s="7">
        <v>0</v>
      </c>
      <c r="F2293" s="7">
        <v>43578.94</v>
      </c>
      <c r="G2293" s="7" t="s">
        <v>11</v>
      </c>
      <c r="H2293" s="7" t="s">
        <v>11</v>
      </c>
      <c r="I2293" s="7" t="s">
        <v>23</v>
      </c>
    </row>
    <row r="2294" spans="1:9" x14ac:dyDescent="0.25">
      <c r="A2294" s="7" t="s">
        <v>2322</v>
      </c>
      <c r="B2294" s="7">
        <v>1986</v>
      </c>
      <c r="C2294" s="7" t="s">
        <v>30</v>
      </c>
      <c r="D2294" s="7">
        <v>29</v>
      </c>
      <c r="E2294" s="7">
        <v>3</v>
      </c>
      <c r="F2294" s="7">
        <v>43753.34</v>
      </c>
      <c r="G2294" s="7" t="s">
        <v>11</v>
      </c>
      <c r="H2294" s="7" t="s">
        <v>16</v>
      </c>
      <c r="I2294" s="7" t="s">
        <v>164</v>
      </c>
    </row>
    <row r="2295" spans="1:9" x14ac:dyDescent="0.25">
      <c r="A2295" s="7" t="s">
        <v>2323</v>
      </c>
      <c r="B2295" s="7">
        <v>1966</v>
      </c>
      <c r="C2295" s="7" t="s">
        <v>37</v>
      </c>
      <c r="D2295" s="7">
        <v>25</v>
      </c>
      <c r="E2295" s="7">
        <v>2</v>
      </c>
      <c r="F2295" s="7">
        <v>43813.87</v>
      </c>
      <c r="G2295" s="7" t="s">
        <v>11</v>
      </c>
      <c r="H2295" s="7" t="s">
        <v>11</v>
      </c>
      <c r="I2295" s="7" t="s">
        <v>13</v>
      </c>
    </row>
    <row r="2296" spans="1:9" x14ac:dyDescent="0.25">
      <c r="A2296" s="7" t="s">
        <v>2324</v>
      </c>
      <c r="B2296" s="7">
        <v>1966</v>
      </c>
      <c r="C2296" s="7" t="s">
        <v>10</v>
      </c>
      <c r="D2296" s="7">
        <v>2</v>
      </c>
      <c r="E2296" s="7">
        <v>0</v>
      </c>
      <c r="F2296" s="7">
        <v>43817.45</v>
      </c>
      <c r="G2296" s="7" t="s">
        <v>11</v>
      </c>
      <c r="H2296" s="7" t="s">
        <v>12</v>
      </c>
      <c r="I2296" s="7" t="s">
        <v>23</v>
      </c>
    </row>
    <row r="2297" spans="1:9" x14ac:dyDescent="0.25">
      <c r="A2297" s="7" t="s">
        <v>2325</v>
      </c>
      <c r="B2297" s="7">
        <v>1980</v>
      </c>
      <c r="C2297" s="7" t="s">
        <v>15</v>
      </c>
      <c r="D2297" s="7">
        <v>10</v>
      </c>
      <c r="E2297" s="7">
        <v>2</v>
      </c>
      <c r="F2297" s="7">
        <v>43896.38</v>
      </c>
      <c r="G2297" s="7" t="s">
        <v>11</v>
      </c>
      <c r="H2297" s="7" t="s">
        <v>16</v>
      </c>
      <c r="I2297" s="7" t="s">
        <v>13</v>
      </c>
    </row>
    <row r="2298" spans="1:9" x14ac:dyDescent="0.25">
      <c r="A2298" s="7" t="s">
        <v>2326</v>
      </c>
      <c r="B2298" s="7">
        <v>1966</v>
      </c>
      <c r="C2298" s="7" t="s">
        <v>37</v>
      </c>
      <c r="D2298" s="7">
        <v>5</v>
      </c>
      <c r="E2298" s="7">
        <v>0</v>
      </c>
      <c r="F2298" s="7">
        <v>43921.18</v>
      </c>
      <c r="G2298" s="7" t="s">
        <v>11</v>
      </c>
      <c r="H2298" s="7" t="s">
        <v>11</v>
      </c>
      <c r="I2298" s="7" t="s">
        <v>23</v>
      </c>
    </row>
    <row r="2299" spans="1:9" x14ac:dyDescent="0.25">
      <c r="A2299" s="7" t="s">
        <v>2327</v>
      </c>
      <c r="B2299" s="7">
        <v>1988</v>
      </c>
      <c r="C2299" s="7" t="s">
        <v>10</v>
      </c>
      <c r="D2299" s="7">
        <v>16</v>
      </c>
      <c r="E2299" s="7">
        <v>1</v>
      </c>
      <c r="F2299" s="7">
        <v>43943.88</v>
      </c>
      <c r="G2299" s="7" t="s">
        <v>11</v>
      </c>
      <c r="H2299" s="7" t="s">
        <v>16</v>
      </c>
      <c r="I2299" s="7" t="s">
        <v>23</v>
      </c>
    </row>
    <row r="2300" spans="1:9" x14ac:dyDescent="0.25">
      <c r="A2300" s="7" t="s">
        <v>2328</v>
      </c>
      <c r="B2300" s="7">
        <v>1975</v>
      </c>
      <c r="C2300" s="7" t="s">
        <v>18</v>
      </c>
      <c r="D2300" s="7">
        <v>1</v>
      </c>
      <c r="E2300" s="7">
        <v>2</v>
      </c>
      <c r="F2300" s="7">
        <v>44202.65</v>
      </c>
      <c r="G2300" s="7" t="s">
        <v>11</v>
      </c>
      <c r="H2300" s="7" t="s">
        <v>11</v>
      </c>
      <c r="I2300" s="7" t="s">
        <v>13</v>
      </c>
    </row>
    <row r="2301" spans="1:9" x14ac:dyDescent="0.25">
      <c r="A2301" s="7" t="s">
        <v>2329</v>
      </c>
      <c r="B2301" s="7">
        <v>1968</v>
      </c>
      <c r="C2301" s="7" t="s">
        <v>15</v>
      </c>
      <c r="D2301" s="7">
        <v>24</v>
      </c>
      <c r="E2301" s="7">
        <v>2</v>
      </c>
      <c r="F2301" s="7">
        <v>44260.75</v>
      </c>
      <c r="G2301" s="7" t="s">
        <v>11</v>
      </c>
      <c r="H2301" s="7" t="s">
        <v>16</v>
      </c>
      <c r="I2301" s="7" t="s">
        <v>13</v>
      </c>
    </row>
    <row r="2302" spans="1:9" x14ac:dyDescent="0.25">
      <c r="A2302" s="7" t="s">
        <v>2330</v>
      </c>
      <c r="B2302" s="7">
        <v>1971</v>
      </c>
      <c r="C2302" s="7" t="s">
        <v>37</v>
      </c>
      <c r="D2302" s="7">
        <v>29</v>
      </c>
      <c r="E2302" s="7">
        <v>0</v>
      </c>
      <c r="F2302" s="7">
        <v>44400.41</v>
      </c>
      <c r="G2302" s="7" t="s">
        <v>11</v>
      </c>
      <c r="H2302" s="7" t="s">
        <v>11</v>
      </c>
      <c r="I2302" s="7" t="s">
        <v>13</v>
      </c>
    </row>
    <row r="2303" spans="1:9" x14ac:dyDescent="0.25">
      <c r="A2303" s="7" t="s">
        <v>2331</v>
      </c>
      <c r="B2303" s="7">
        <v>1967</v>
      </c>
      <c r="C2303" s="7" t="s">
        <v>20</v>
      </c>
      <c r="D2303" s="7">
        <v>14</v>
      </c>
      <c r="E2303" s="7">
        <v>0</v>
      </c>
      <c r="F2303" s="7">
        <v>44423.8</v>
      </c>
      <c r="G2303" s="7" t="s">
        <v>11</v>
      </c>
      <c r="H2303" s="7" t="s">
        <v>12</v>
      </c>
      <c r="I2303" s="7" t="s">
        <v>13</v>
      </c>
    </row>
    <row r="2304" spans="1:9" x14ac:dyDescent="0.25">
      <c r="A2304" s="7" t="s">
        <v>2332</v>
      </c>
      <c r="B2304" s="7">
        <v>2000</v>
      </c>
      <c r="C2304" s="7" t="s">
        <v>35</v>
      </c>
      <c r="D2304" s="7">
        <v>2</v>
      </c>
      <c r="E2304" s="7">
        <v>1</v>
      </c>
      <c r="F2304" s="7">
        <v>44501.4</v>
      </c>
      <c r="G2304" s="7" t="s">
        <v>11</v>
      </c>
      <c r="H2304" s="7" t="s">
        <v>12</v>
      </c>
      <c r="I2304" s="7" t="s">
        <v>13</v>
      </c>
    </row>
    <row r="2305" spans="1:9" x14ac:dyDescent="0.25">
      <c r="A2305" s="7" t="s">
        <v>2333</v>
      </c>
      <c r="B2305" s="7">
        <v>1993</v>
      </c>
      <c r="C2305" s="7" t="s">
        <v>37</v>
      </c>
      <c r="D2305" s="7">
        <v>11</v>
      </c>
      <c r="E2305" s="7">
        <v>2</v>
      </c>
      <c r="F2305" s="7">
        <v>44585.46</v>
      </c>
      <c r="G2305" s="7" t="s">
        <v>11</v>
      </c>
      <c r="H2305" s="7" t="s">
        <v>11</v>
      </c>
      <c r="I2305" s="7" t="s">
        <v>42</v>
      </c>
    </row>
    <row r="2306" spans="1:9" x14ac:dyDescent="0.25">
      <c r="A2306" s="7" t="s">
        <v>2334</v>
      </c>
      <c r="B2306" s="7">
        <v>1971</v>
      </c>
      <c r="C2306" s="7" t="s">
        <v>35</v>
      </c>
      <c r="D2306" s="7">
        <v>13</v>
      </c>
      <c r="E2306" s="7">
        <v>2</v>
      </c>
      <c r="F2306" s="7">
        <v>44641.2</v>
      </c>
      <c r="G2306" s="7" t="s">
        <v>11</v>
      </c>
      <c r="H2306" s="7" t="s">
        <v>12</v>
      </c>
      <c r="I2306" s="7" t="s">
        <v>247</v>
      </c>
    </row>
    <row r="2307" spans="1:9" x14ac:dyDescent="0.25">
      <c r="A2307" s="7" t="s">
        <v>2335</v>
      </c>
      <c r="B2307" s="7">
        <v>1962</v>
      </c>
      <c r="C2307" s="7" t="s">
        <v>30</v>
      </c>
      <c r="D2307" s="7">
        <v>17</v>
      </c>
      <c r="E2307" s="7">
        <v>0</v>
      </c>
      <c r="F2307" s="7">
        <v>45008.959999999999</v>
      </c>
      <c r="G2307" s="7" t="s">
        <v>11</v>
      </c>
      <c r="H2307" s="7" t="s">
        <v>11</v>
      </c>
      <c r="I2307" s="7" t="s">
        <v>13</v>
      </c>
    </row>
    <row r="2308" spans="1:9" x14ac:dyDescent="0.25">
      <c r="A2308" s="7" t="s">
        <v>2336</v>
      </c>
      <c r="B2308" s="7">
        <v>1974</v>
      </c>
      <c r="C2308" s="7" t="s">
        <v>35</v>
      </c>
      <c r="D2308" s="7">
        <v>9</v>
      </c>
      <c r="E2308" s="7">
        <v>2</v>
      </c>
      <c r="F2308" s="7">
        <v>45702.02</v>
      </c>
      <c r="G2308" s="7" t="s">
        <v>11</v>
      </c>
      <c r="H2308" s="7" t="s">
        <v>11</v>
      </c>
      <c r="I2308" s="7" t="s">
        <v>23</v>
      </c>
    </row>
    <row r="2309" spans="1:9" x14ac:dyDescent="0.25">
      <c r="A2309" s="7" t="s">
        <v>2337</v>
      </c>
      <c r="B2309" s="7">
        <v>1960</v>
      </c>
      <c r="C2309" s="7" t="s">
        <v>30</v>
      </c>
      <c r="D2309" s="7">
        <v>21</v>
      </c>
      <c r="E2309" s="7">
        <v>0</v>
      </c>
      <c r="F2309" s="7">
        <v>45710.21</v>
      </c>
      <c r="G2309" s="7" t="s">
        <v>11</v>
      </c>
      <c r="H2309" s="7" t="s">
        <v>11</v>
      </c>
      <c r="I2309" s="7" t="s">
        <v>168</v>
      </c>
    </row>
    <row r="2310" spans="1:9" x14ac:dyDescent="0.25">
      <c r="A2310" s="7" t="s">
        <v>2338</v>
      </c>
      <c r="B2310" s="7">
        <v>1979</v>
      </c>
      <c r="C2310" s="7" t="s">
        <v>35</v>
      </c>
      <c r="D2310" s="7">
        <v>12</v>
      </c>
      <c r="E2310" s="7">
        <v>0</v>
      </c>
      <c r="F2310" s="7">
        <v>45863.21</v>
      </c>
      <c r="G2310" s="7" t="s">
        <v>11</v>
      </c>
      <c r="H2310" s="7" t="s">
        <v>16</v>
      </c>
      <c r="I2310" s="7" t="s">
        <v>13</v>
      </c>
    </row>
    <row r="2311" spans="1:9" x14ac:dyDescent="0.25">
      <c r="A2311" s="7" t="s">
        <v>2339</v>
      </c>
      <c r="B2311" s="7">
        <v>1985</v>
      </c>
      <c r="C2311" s="7" t="s">
        <v>20</v>
      </c>
      <c r="D2311" s="7">
        <v>30</v>
      </c>
      <c r="E2311" s="7">
        <v>2</v>
      </c>
      <c r="F2311" s="7">
        <v>46113.51</v>
      </c>
      <c r="G2311" s="7" t="s">
        <v>11</v>
      </c>
      <c r="H2311" s="7" t="s">
        <v>12</v>
      </c>
      <c r="I2311" s="7" t="s">
        <v>42</v>
      </c>
    </row>
    <row r="2312" spans="1:9" x14ac:dyDescent="0.25">
      <c r="A2312" s="7" t="s">
        <v>2340</v>
      </c>
      <c r="B2312" s="7">
        <v>1962</v>
      </c>
      <c r="C2312" s="7" t="s">
        <v>30</v>
      </c>
      <c r="D2312" s="7">
        <v>4</v>
      </c>
      <c r="E2312" s="7">
        <v>3</v>
      </c>
      <c r="F2312" s="7">
        <v>46130.53</v>
      </c>
      <c r="G2312" s="7" t="s">
        <v>16</v>
      </c>
      <c r="H2312" s="7" t="s">
        <v>16</v>
      </c>
      <c r="I2312" s="7" t="s">
        <v>23</v>
      </c>
    </row>
    <row r="2313" spans="1:9" x14ac:dyDescent="0.25">
      <c r="A2313" s="7" t="s">
        <v>2341</v>
      </c>
      <c r="B2313" s="7">
        <v>1976</v>
      </c>
      <c r="C2313" s="7" t="s">
        <v>30</v>
      </c>
      <c r="D2313" s="7">
        <v>2</v>
      </c>
      <c r="E2313" s="7">
        <v>3</v>
      </c>
      <c r="F2313" s="7">
        <v>46151.12</v>
      </c>
      <c r="G2313" s="7" t="s">
        <v>16</v>
      </c>
      <c r="H2313" s="7" t="s">
        <v>12</v>
      </c>
      <c r="I2313" s="7" t="s">
        <v>13</v>
      </c>
    </row>
    <row r="2314" spans="1:9" x14ac:dyDescent="0.25">
      <c r="A2314" s="7" t="s">
        <v>2342</v>
      </c>
      <c r="B2314" s="7">
        <v>1978</v>
      </c>
      <c r="C2314" s="7" t="s">
        <v>35</v>
      </c>
      <c r="D2314" s="7">
        <v>17</v>
      </c>
      <c r="E2314" s="7">
        <v>2</v>
      </c>
      <c r="F2314" s="7">
        <v>46200.99</v>
      </c>
      <c r="G2314" s="7" t="s">
        <v>16</v>
      </c>
      <c r="H2314" s="7" t="s">
        <v>16</v>
      </c>
      <c r="I2314" s="7" t="s">
        <v>13</v>
      </c>
    </row>
    <row r="2315" spans="1:9" x14ac:dyDescent="0.25">
      <c r="A2315" s="7" t="s">
        <v>2343</v>
      </c>
      <c r="B2315" s="7">
        <v>1971</v>
      </c>
      <c r="C2315" s="7" t="s">
        <v>30</v>
      </c>
      <c r="D2315" s="7">
        <v>6</v>
      </c>
      <c r="E2315" s="7">
        <v>3</v>
      </c>
      <c r="F2315" s="7">
        <v>46255.11</v>
      </c>
      <c r="G2315" s="7" t="s">
        <v>16</v>
      </c>
      <c r="H2315" s="7" t="s">
        <v>12</v>
      </c>
      <c r="I2315" s="7" t="s">
        <v>247</v>
      </c>
    </row>
    <row r="2316" spans="1:9" x14ac:dyDescent="0.25">
      <c r="A2316" s="7" t="s">
        <v>2344</v>
      </c>
      <c r="B2316" s="7">
        <v>1961</v>
      </c>
      <c r="C2316" s="7" t="s">
        <v>35</v>
      </c>
      <c r="D2316" s="7">
        <v>8</v>
      </c>
      <c r="E2316" s="7">
        <v>0</v>
      </c>
      <c r="F2316" s="7">
        <v>46599.11</v>
      </c>
      <c r="G2316" s="7" t="s">
        <v>16</v>
      </c>
      <c r="H2316" s="7" t="s">
        <v>16</v>
      </c>
      <c r="I2316" s="7" t="s">
        <v>13</v>
      </c>
    </row>
    <row r="2317" spans="1:9" x14ac:dyDescent="0.25">
      <c r="A2317" s="7" t="s">
        <v>2345</v>
      </c>
      <c r="B2317" s="7">
        <v>1969</v>
      </c>
      <c r="C2317" s="7" t="s">
        <v>18</v>
      </c>
      <c r="D2317" s="7">
        <v>23</v>
      </c>
      <c r="E2317" s="7">
        <v>3</v>
      </c>
      <c r="F2317" s="7">
        <v>46661.440000000002</v>
      </c>
      <c r="G2317" s="7" t="s">
        <v>16</v>
      </c>
      <c r="H2317" s="7" t="s">
        <v>12</v>
      </c>
      <c r="I2317" s="7" t="s">
        <v>23</v>
      </c>
    </row>
    <row r="2318" spans="1:9" x14ac:dyDescent="0.25">
      <c r="A2318" s="7" t="s">
        <v>2346</v>
      </c>
      <c r="B2318" s="7">
        <v>1960</v>
      </c>
      <c r="C2318" s="7" t="s">
        <v>15</v>
      </c>
      <c r="D2318" s="7">
        <v>17</v>
      </c>
      <c r="E2318" s="7">
        <v>3</v>
      </c>
      <c r="F2318" s="7">
        <v>46718.16</v>
      </c>
      <c r="G2318" s="7" t="s">
        <v>16</v>
      </c>
      <c r="H2318" s="7" t="s">
        <v>16</v>
      </c>
      <c r="I2318" s="7" t="s">
        <v>23</v>
      </c>
    </row>
    <row r="2319" spans="1:9" x14ac:dyDescent="0.25">
      <c r="A2319" s="7" t="s">
        <v>2347</v>
      </c>
      <c r="B2319" s="7">
        <v>1958</v>
      </c>
      <c r="C2319" s="7" t="s">
        <v>20</v>
      </c>
      <c r="D2319" s="7">
        <v>15</v>
      </c>
      <c r="E2319" s="7">
        <v>0</v>
      </c>
      <c r="F2319" s="7">
        <v>46889.26</v>
      </c>
      <c r="G2319" s="7" t="s">
        <v>11</v>
      </c>
      <c r="H2319" s="7" t="s">
        <v>12</v>
      </c>
      <c r="I2319" s="7" t="s">
        <v>13</v>
      </c>
    </row>
    <row r="2320" spans="1:9" x14ac:dyDescent="0.25">
      <c r="A2320" s="7" t="s">
        <v>2348</v>
      </c>
      <c r="B2320" s="7">
        <v>1959</v>
      </c>
      <c r="C2320" s="7" t="s">
        <v>10</v>
      </c>
      <c r="D2320" s="7">
        <v>14</v>
      </c>
      <c r="E2320" s="7">
        <v>0</v>
      </c>
      <c r="F2320" s="7">
        <v>47055.53</v>
      </c>
      <c r="G2320" s="7" t="s">
        <v>11</v>
      </c>
      <c r="H2320" s="7" t="s">
        <v>16</v>
      </c>
      <c r="I2320" s="7" t="s">
        <v>13</v>
      </c>
    </row>
    <row r="2321" spans="1:9" x14ac:dyDescent="0.25">
      <c r="A2321" s="7" t="s">
        <v>2349</v>
      </c>
      <c r="B2321" s="7">
        <v>1970</v>
      </c>
      <c r="C2321" s="7" t="s">
        <v>30</v>
      </c>
      <c r="D2321" s="7">
        <v>28</v>
      </c>
      <c r="E2321" s="7">
        <v>2</v>
      </c>
      <c r="F2321" s="7">
        <v>47269.85</v>
      </c>
      <c r="G2321" s="7" t="s">
        <v>16</v>
      </c>
      <c r="H2321" s="7" t="s">
        <v>11</v>
      </c>
      <c r="I2321" s="7" t="s">
        <v>13</v>
      </c>
    </row>
    <row r="2322" spans="1:9" x14ac:dyDescent="0.25">
      <c r="A2322" s="7" t="s">
        <v>2350</v>
      </c>
      <c r="B2322" s="7">
        <v>1958</v>
      </c>
      <c r="C2322" s="7" t="s">
        <v>20</v>
      </c>
      <c r="D2322" s="7">
        <v>3</v>
      </c>
      <c r="E2322" s="7">
        <v>2</v>
      </c>
      <c r="F2322" s="7">
        <v>47291.06</v>
      </c>
      <c r="G2322" s="7" t="s">
        <v>11</v>
      </c>
      <c r="H2322" s="7" t="s">
        <v>16</v>
      </c>
      <c r="I2322" s="7" t="s">
        <v>42</v>
      </c>
    </row>
    <row r="2323" spans="1:9" x14ac:dyDescent="0.25">
      <c r="A2323" s="7" t="s">
        <v>2351</v>
      </c>
      <c r="B2323" s="7">
        <v>1959</v>
      </c>
      <c r="C2323" s="7" t="s">
        <v>37</v>
      </c>
      <c r="D2323" s="7">
        <v>4</v>
      </c>
      <c r="E2323" s="7">
        <v>2</v>
      </c>
      <c r="F2323" s="7">
        <v>47305.31</v>
      </c>
      <c r="G2323" s="7" t="s">
        <v>11</v>
      </c>
      <c r="H2323" s="7" t="s">
        <v>16</v>
      </c>
      <c r="I2323" s="7" t="s">
        <v>42</v>
      </c>
    </row>
    <row r="2324" spans="1:9" x14ac:dyDescent="0.25">
      <c r="A2324" s="7" t="s">
        <v>2352</v>
      </c>
      <c r="B2324" s="7">
        <v>1961</v>
      </c>
      <c r="C2324" s="7" t="s">
        <v>18</v>
      </c>
      <c r="D2324" s="7">
        <v>13</v>
      </c>
      <c r="E2324" s="7">
        <v>1</v>
      </c>
      <c r="F2324" s="7">
        <v>47403.88</v>
      </c>
      <c r="G2324" s="7" t="s">
        <v>16</v>
      </c>
      <c r="H2324" s="7" t="s">
        <v>12</v>
      </c>
      <c r="I2324" s="7" t="s">
        <v>42</v>
      </c>
    </row>
    <row r="2325" spans="1:9" x14ac:dyDescent="0.25">
      <c r="A2325" s="7" t="s">
        <v>2353</v>
      </c>
      <c r="B2325" s="7">
        <v>1971</v>
      </c>
      <c r="C2325" s="7" t="s">
        <v>20</v>
      </c>
      <c r="D2325" s="7">
        <v>27</v>
      </c>
      <c r="E2325" s="7">
        <v>2</v>
      </c>
      <c r="F2325" s="7">
        <v>47462.89</v>
      </c>
      <c r="G2325" s="7" t="s">
        <v>16</v>
      </c>
      <c r="H2325" s="7" t="s">
        <v>11</v>
      </c>
      <c r="I2325" s="7" t="s">
        <v>13</v>
      </c>
    </row>
    <row r="2326" spans="1:9" x14ac:dyDescent="0.25">
      <c r="A2326" s="7" t="s">
        <v>2354</v>
      </c>
      <c r="B2326" s="7">
        <v>1964</v>
      </c>
      <c r="C2326" s="7" t="s">
        <v>15</v>
      </c>
      <c r="D2326" s="7">
        <v>7</v>
      </c>
      <c r="E2326" s="7">
        <v>2</v>
      </c>
      <c r="F2326" s="7">
        <v>47496.49</v>
      </c>
      <c r="G2326" s="7" t="s">
        <v>16</v>
      </c>
      <c r="H2326" s="7" t="s">
        <v>12</v>
      </c>
      <c r="I2326" s="7" t="s">
        <v>23</v>
      </c>
    </row>
    <row r="2327" spans="1:9" x14ac:dyDescent="0.25">
      <c r="A2327" s="7" t="s">
        <v>2355</v>
      </c>
      <c r="B2327" s="7">
        <v>1963</v>
      </c>
      <c r="C2327" s="7" t="s">
        <v>35</v>
      </c>
      <c r="D2327" s="7">
        <v>5</v>
      </c>
      <c r="E2327" s="7">
        <v>1</v>
      </c>
      <c r="F2327" s="7">
        <v>47896.79</v>
      </c>
      <c r="G2327" s="7" t="s">
        <v>16</v>
      </c>
      <c r="H2327" s="7" t="s">
        <v>12</v>
      </c>
      <c r="I2327" s="7" t="s">
        <v>247</v>
      </c>
    </row>
    <row r="2328" spans="1:9" x14ac:dyDescent="0.25">
      <c r="A2328" s="7" t="s">
        <v>2356</v>
      </c>
      <c r="B2328" s="7">
        <v>1958</v>
      </c>
      <c r="C2328" s="7" t="s">
        <v>15</v>
      </c>
      <c r="D2328" s="7">
        <v>16</v>
      </c>
      <c r="E2328" s="7">
        <v>1</v>
      </c>
      <c r="F2328" s="7">
        <v>47928.03</v>
      </c>
      <c r="G2328" s="7" t="s">
        <v>11</v>
      </c>
      <c r="H2328" s="7" t="s">
        <v>12</v>
      </c>
      <c r="I2328" s="7" t="s">
        <v>42</v>
      </c>
    </row>
    <row r="2329" spans="1:9" x14ac:dyDescent="0.25">
      <c r="A2329" s="7" t="s">
        <v>2357</v>
      </c>
      <c r="B2329" s="7">
        <v>1962</v>
      </c>
      <c r="C2329" s="7" t="s">
        <v>35</v>
      </c>
      <c r="D2329" s="7">
        <v>27</v>
      </c>
      <c r="E2329" s="7">
        <v>0</v>
      </c>
      <c r="F2329" s="7">
        <v>48173.36</v>
      </c>
      <c r="G2329" s="7" t="s">
        <v>16</v>
      </c>
      <c r="H2329" s="7" t="s">
        <v>12</v>
      </c>
      <c r="I2329" s="7" t="s">
        <v>42</v>
      </c>
    </row>
    <row r="2330" spans="1:9" x14ac:dyDescent="0.25">
      <c r="A2330" s="7" t="s">
        <v>2358</v>
      </c>
      <c r="B2330" s="7">
        <v>1961</v>
      </c>
      <c r="C2330" s="7" t="s">
        <v>30</v>
      </c>
      <c r="D2330" s="7">
        <v>21</v>
      </c>
      <c r="E2330" s="7">
        <v>1</v>
      </c>
      <c r="F2330" s="7">
        <v>48517.56</v>
      </c>
      <c r="G2330" s="7" t="s">
        <v>16</v>
      </c>
      <c r="H2330" s="7" t="s">
        <v>12</v>
      </c>
      <c r="I2330" s="7" t="s">
        <v>247</v>
      </c>
    </row>
    <row r="2331" spans="1:9" x14ac:dyDescent="0.25">
      <c r="A2331" s="7" t="s">
        <v>2359</v>
      </c>
      <c r="B2331" s="7">
        <v>1968</v>
      </c>
      <c r="C2331" s="7" t="s">
        <v>30</v>
      </c>
      <c r="D2331" s="7">
        <v>1</v>
      </c>
      <c r="E2331" s="7">
        <v>3</v>
      </c>
      <c r="F2331" s="7">
        <v>48549.18</v>
      </c>
      <c r="G2331" s="7" t="s">
        <v>16</v>
      </c>
      <c r="H2331" s="7" t="s">
        <v>12</v>
      </c>
      <c r="I2331" s="7" t="s">
        <v>168</v>
      </c>
    </row>
    <row r="2332" spans="1:9" x14ac:dyDescent="0.25">
      <c r="A2332" s="7" t="s">
        <v>2360</v>
      </c>
      <c r="B2332" s="7">
        <v>1962</v>
      </c>
      <c r="C2332" s="7" t="s">
        <v>37</v>
      </c>
      <c r="D2332" s="7">
        <v>11</v>
      </c>
      <c r="E2332" s="7">
        <v>0</v>
      </c>
      <c r="F2332" s="7">
        <v>48673.56</v>
      </c>
      <c r="G2332" s="7" t="s">
        <v>16</v>
      </c>
      <c r="H2332" s="7" t="s">
        <v>11</v>
      </c>
      <c r="I2332" s="7" t="s">
        <v>13</v>
      </c>
    </row>
    <row r="2333" spans="1:9" x14ac:dyDescent="0.25">
      <c r="A2333" s="7" t="s">
        <v>2361</v>
      </c>
      <c r="B2333" s="7">
        <v>1965</v>
      </c>
      <c r="C2333" s="7" t="s">
        <v>37</v>
      </c>
      <c r="D2333" s="7">
        <v>27</v>
      </c>
      <c r="E2333" s="7">
        <v>1</v>
      </c>
      <c r="F2333" s="7">
        <v>48675.519999999997</v>
      </c>
      <c r="G2333" s="7" t="s">
        <v>16</v>
      </c>
      <c r="H2333" s="7" t="s">
        <v>11</v>
      </c>
      <c r="I2333" s="7" t="s">
        <v>13</v>
      </c>
    </row>
    <row r="2334" spans="1:9" x14ac:dyDescent="0.25">
      <c r="A2334" s="7" t="s">
        <v>2362</v>
      </c>
      <c r="B2334" s="7">
        <v>1959</v>
      </c>
      <c r="C2334" s="7" t="s">
        <v>10</v>
      </c>
      <c r="D2334" s="7">
        <v>22</v>
      </c>
      <c r="E2334" s="7">
        <v>0</v>
      </c>
      <c r="F2334" s="7">
        <v>48824.45</v>
      </c>
      <c r="G2334" s="7" t="s">
        <v>11</v>
      </c>
      <c r="H2334" s="7" t="s">
        <v>16</v>
      </c>
      <c r="I2334" s="7" t="s">
        <v>42</v>
      </c>
    </row>
    <row r="2335" spans="1:9" x14ac:dyDescent="0.25">
      <c r="A2335" s="7" t="s">
        <v>2363</v>
      </c>
      <c r="B2335" s="7">
        <v>1978</v>
      </c>
      <c r="C2335" s="7" t="s">
        <v>30</v>
      </c>
      <c r="D2335" s="7">
        <v>29</v>
      </c>
      <c r="E2335" s="7">
        <v>0</v>
      </c>
      <c r="F2335" s="7">
        <v>48885.14</v>
      </c>
      <c r="G2335" s="7" t="s">
        <v>16</v>
      </c>
      <c r="H2335" s="7" t="s">
        <v>11</v>
      </c>
      <c r="I2335" s="7" t="s">
        <v>13</v>
      </c>
    </row>
    <row r="2336" spans="1:9" x14ac:dyDescent="0.25">
      <c r="A2336" s="7" t="s">
        <v>2364</v>
      </c>
      <c r="B2336" s="7">
        <v>1963</v>
      </c>
      <c r="C2336" s="7" t="s">
        <v>20</v>
      </c>
      <c r="D2336" s="7">
        <v>4</v>
      </c>
      <c r="E2336" s="7">
        <v>1</v>
      </c>
      <c r="F2336" s="7">
        <v>48970.25</v>
      </c>
      <c r="G2336" s="7" t="s">
        <v>16</v>
      </c>
      <c r="H2336" s="7" t="s">
        <v>11</v>
      </c>
      <c r="I2336" s="7" t="s">
        <v>13</v>
      </c>
    </row>
    <row r="2337" spans="1:9" x14ac:dyDescent="0.25">
      <c r="A2337" s="7" t="s">
        <v>2365</v>
      </c>
      <c r="B2337" s="7">
        <v>1958</v>
      </c>
      <c r="C2337" s="7" t="s">
        <v>18</v>
      </c>
      <c r="D2337" s="7">
        <v>27</v>
      </c>
      <c r="E2337" s="7">
        <v>2</v>
      </c>
      <c r="F2337" s="7">
        <v>49577.66</v>
      </c>
      <c r="G2337" s="7" t="s">
        <v>11</v>
      </c>
      <c r="H2337" s="7" t="s">
        <v>11</v>
      </c>
      <c r="I2337" s="7" t="s">
        <v>13</v>
      </c>
    </row>
    <row r="2338" spans="1:9" x14ac:dyDescent="0.25">
      <c r="A2338" s="7" t="s">
        <v>2366</v>
      </c>
      <c r="B2338" s="7">
        <v>1994</v>
      </c>
      <c r="C2338" s="7" t="s">
        <v>37</v>
      </c>
      <c r="D2338" s="7">
        <v>27</v>
      </c>
      <c r="E2338" s="7">
        <v>1</v>
      </c>
      <c r="F2338" s="7">
        <v>51194.559999999998</v>
      </c>
      <c r="G2338" s="7" t="s">
        <v>16</v>
      </c>
      <c r="H2338" s="7" t="s">
        <v>12</v>
      </c>
      <c r="I2338" s="7" t="s">
        <v>42</v>
      </c>
    </row>
    <row r="2339" spans="1:9" x14ac:dyDescent="0.25">
      <c r="A2339" s="7" t="s">
        <v>2367</v>
      </c>
      <c r="B2339" s="7">
        <v>1962</v>
      </c>
      <c r="C2339" s="7" t="s">
        <v>35</v>
      </c>
      <c r="D2339" s="7">
        <v>4</v>
      </c>
      <c r="E2339" s="7">
        <v>0</v>
      </c>
      <c r="F2339" s="7">
        <v>52590.83</v>
      </c>
      <c r="G2339" s="7" t="s">
        <v>16</v>
      </c>
      <c r="H2339" s="7" t="s">
        <v>12</v>
      </c>
      <c r="I2339" s="7" t="s">
        <v>42</v>
      </c>
    </row>
    <row r="2340" spans="1:9" x14ac:dyDescent="0.25">
      <c r="A2340" s="7" t="s">
        <v>2368</v>
      </c>
      <c r="B2340" s="7">
        <v>1989</v>
      </c>
      <c r="C2340" s="7" t="s">
        <v>18</v>
      </c>
      <c r="D2340" s="7">
        <v>19</v>
      </c>
      <c r="E2340" s="7">
        <v>0</v>
      </c>
      <c r="F2340" s="7">
        <v>55135.4</v>
      </c>
      <c r="G2340" s="7" t="s">
        <v>16</v>
      </c>
      <c r="H2340" s="7" t="s">
        <v>11</v>
      </c>
      <c r="I2340" s="7" t="s">
        <v>23</v>
      </c>
    </row>
    <row r="2341" spans="1:9" x14ac:dyDescent="0.25">
      <c r="A2341" s="7" t="s">
        <v>2369</v>
      </c>
      <c r="B2341" s="7">
        <v>1991</v>
      </c>
      <c r="C2341" s="7" t="s">
        <v>18</v>
      </c>
      <c r="D2341" s="7">
        <v>6</v>
      </c>
      <c r="E2341" s="7">
        <v>1</v>
      </c>
      <c r="F2341" s="7">
        <v>58571.07</v>
      </c>
      <c r="G2341" s="7" t="s">
        <v>16</v>
      </c>
      <c r="H2341" s="7" t="s">
        <v>12</v>
      </c>
      <c r="I2341" s="7" t="s">
        <v>247</v>
      </c>
    </row>
    <row r="2342" spans="1:9" x14ac:dyDescent="0.25">
      <c r="A2342" s="7" t="s">
        <v>2370</v>
      </c>
      <c r="B2342" s="7">
        <v>1970</v>
      </c>
      <c r="C2342" s="7" t="s">
        <v>31</v>
      </c>
      <c r="D2342" s="7">
        <v>11</v>
      </c>
      <c r="E2342" s="7">
        <v>3</v>
      </c>
      <c r="F2342" s="7">
        <v>60021.4</v>
      </c>
      <c r="G2342" s="7" t="s">
        <v>16</v>
      </c>
      <c r="H2342" s="7" t="s">
        <v>16</v>
      </c>
      <c r="I2342" s="7" t="s">
        <v>23</v>
      </c>
    </row>
    <row r="2343" spans="1:9" x14ac:dyDescent="0.25">
      <c r="A2343" s="7" t="s">
        <v>2371</v>
      </c>
      <c r="B2343" s="7">
        <v>1977</v>
      </c>
      <c r="C2343" s="7" t="s">
        <v>18</v>
      </c>
      <c r="D2343" s="7">
        <v>8</v>
      </c>
      <c r="E2343" s="7">
        <v>0</v>
      </c>
      <c r="F2343" s="7">
        <v>62592.87</v>
      </c>
      <c r="G2343" s="7" t="s">
        <v>11</v>
      </c>
      <c r="H2343" s="7" t="s">
        <v>12</v>
      </c>
      <c r="I2343" s="7" t="s">
        <v>13</v>
      </c>
    </row>
    <row r="2344" spans="1:9" x14ac:dyDescent="0.25">
      <c r="A2344" s="7" t="s">
        <v>2372</v>
      </c>
      <c r="B2344" s="7">
        <v>1968</v>
      </c>
      <c r="C2344" s="7" t="s">
        <v>37</v>
      </c>
      <c r="D2344" s="7">
        <v>12</v>
      </c>
      <c r="E2344" s="7">
        <v>0</v>
      </c>
      <c r="F2344" s="7">
        <v>63770.43</v>
      </c>
      <c r="G2344" s="7" t="s">
        <v>16</v>
      </c>
      <c r="H2344" s="7" t="s">
        <v>12</v>
      </c>
      <c r="I2344" s="7" t="s">
        <v>13</v>
      </c>
    </row>
  </sheetData>
  <autoFilter ref="A1:I2344" xr:uid="{DEB84860-A85E-49C9-A076-AA3D40F58D1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pane ySplit="1" topLeftCell="A2310" activePane="bottomLeft" state="frozen"/>
      <selection pane="bottomLeft" activeCell="L2330" sqref="L2330"/>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28515625" bestFit="1" customWidth="1"/>
  </cols>
  <sheetData>
    <row r="1" spans="1:10" ht="18.95" customHeight="1" x14ac:dyDescent="0.25">
      <c r="A1" s="3" t="s">
        <v>0</v>
      </c>
      <c r="B1" s="3" t="s">
        <v>2373</v>
      </c>
      <c r="C1" s="3" t="s">
        <v>2374</v>
      </c>
      <c r="D1" s="3" t="s">
        <v>2375</v>
      </c>
      <c r="E1" s="3" t="s">
        <v>2376</v>
      </c>
      <c r="F1" s="3" t="s">
        <v>2377</v>
      </c>
      <c r="G1" s="3" t="s">
        <v>2378</v>
      </c>
      <c r="H1" s="3" t="s">
        <v>2379</v>
      </c>
    </row>
    <row r="2" spans="1:10" x14ac:dyDescent="0.25">
      <c r="A2" s="7" t="s">
        <v>2372</v>
      </c>
      <c r="B2" s="7">
        <v>47.41</v>
      </c>
      <c r="C2" s="7">
        <v>7.47</v>
      </c>
      <c r="D2" s="7" t="s">
        <v>2380</v>
      </c>
      <c r="E2" s="7" t="s">
        <v>2380</v>
      </c>
      <c r="F2" s="7" t="s">
        <v>2380</v>
      </c>
      <c r="G2" s="7" t="s">
        <v>2381</v>
      </c>
      <c r="H2" s="7" t="s">
        <v>2382</v>
      </c>
    </row>
    <row r="3" spans="1:10" x14ac:dyDescent="0.25">
      <c r="A3" s="7" t="s">
        <v>2371</v>
      </c>
      <c r="B3" s="7">
        <v>30.36</v>
      </c>
      <c r="C3" s="7">
        <v>5.77</v>
      </c>
      <c r="D3" s="7" t="s">
        <v>2380</v>
      </c>
      <c r="E3" s="7" t="s">
        <v>2380</v>
      </c>
      <c r="F3" s="7" t="s">
        <v>2380</v>
      </c>
      <c r="G3" s="7" t="s">
        <v>2381</v>
      </c>
      <c r="H3" s="7" t="s">
        <v>2382</v>
      </c>
    </row>
    <row r="4" spans="1:10" x14ac:dyDescent="0.25">
      <c r="A4" s="7" t="s">
        <v>2370</v>
      </c>
      <c r="B4" s="7">
        <v>34.484999999999999</v>
      </c>
      <c r="C4" s="7">
        <v>11.87</v>
      </c>
      <c r="D4" s="7" t="s">
        <v>2382</v>
      </c>
      <c r="E4" s="7" t="s">
        <v>2380</v>
      </c>
      <c r="F4" s="7" t="s">
        <v>2380</v>
      </c>
      <c r="G4" s="7">
        <v>2</v>
      </c>
      <c r="H4" s="7" t="s">
        <v>2382</v>
      </c>
    </row>
    <row r="5" spans="1:10" x14ac:dyDescent="0.25">
      <c r="A5" s="7" t="s">
        <v>2369</v>
      </c>
      <c r="B5" s="7">
        <v>38.094999999999999</v>
      </c>
      <c r="C5" s="7">
        <v>6.05</v>
      </c>
      <c r="D5" s="7" t="s">
        <v>2380</v>
      </c>
      <c r="E5" s="7" t="s">
        <v>2380</v>
      </c>
      <c r="F5" s="7" t="s">
        <v>2380</v>
      </c>
      <c r="G5" s="7" t="s">
        <v>2381</v>
      </c>
      <c r="H5" s="7" t="s">
        <v>2382</v>
      </c>
    </row>
    <row r="6" spans="1:10" x14ac:dyDescent="0.25">
      <c r="A6" s="7" t="s">
        <v>2368</v>
      </c>
      <c r="B6" s="7">
        <v>35.53</v>
      </c>
      <c r="C6" s="7">
        <v>5.45</v>
      </c>
      <c r="D6" s="7" t="s">
        <v>2380</v>
      </c>
      <c r="E6" s="7" t="s">
        <v>2380</v>
      </c>
      <c r="F6" s="7" t="s">
        <v>2380</v>
      </c>
      <c r="G6" s="7" t="s">
        <v>2381</v>
      </c>
      <c r="H6" s="7" t="s">
        <v>2382</v>
      </c>
    </row>
    <row r="7" spans="1:10" x14ac:dyDescent="0.25">
      <c r="A7" s="7" t="s">
        <v>2367</v>
      </c>
      <c r="B7" s="7">
        <v>32.799999999999997</v>
      </c>
      <c r="C7" s="7">
        <v>6.59</v>
      </c>
      <c r="D7" s="7" t="s">
        <v>2380</v>
      </c>
      <c r="E7" s="7" t="s">
        <v>2380</v>
      </c>
      <c r="F7" s="7" t="s">
        <v>2380</v>
      </c>
      <c r="G7" s="7" t="s">
        <v>2381</v>
      </c>
      <c r="H7" s="7" t="s">
        <v>2382</v>
      </c>
    </row>
    <row r="8" spans="1:10" x14ac:dyDescent="0.25">
      <c r="A8" s="7" t="s">
        <v>2366</v>
      </c>
      <c r="B8" s="7">
        <v>36.4</v>
      </c>
      <c r="C8" s="7">
        <v>6.07</v>
      </c>
      <c r="D8" s="7" t="s">
        <v>2380</v>
      </c>
      <c r="E8" s="7" t="s">
        <v>2380</v>
      </c>
      <c r="F8" s="7" t="s">
        <v>2380</v>
      </c>
      <c r="G8" s="7" t="s">
        <v>2381</v>
      </c>
      <c r="H8" s="7" t="s">
        <v>2382</v>
      </c>
    </row>
    <row r="9" spans="1:10" x14ac:dyDescent="0.25">
      <c r="A9" s="7" t="s">
        <v>2365</v>
      </c>
      <c r="B9" s="7">
        <v>36.96</v>
      </c>
      <c r="C9" s="7">
        <v>7.93</v>
      </c>
      <c r="D9" s="7" t="s">
        <v>2380</v>
      </c>
      <c r="E9" s="7" t="s">
        <v>2380</v>
      </c>
      <c r="F9" s="7" t="s">
        <v>2380</v>
      </c>
      <c r="G9" s="7">
        <v>3</v>
      </c>
      <c r="H9" s="7" t="s">
        <v>2382</v>
      </c>
    </row>
    <row r="10" spans="1:10" x14ac:dyDescent="0.25">
      <c r="A10" s="7" t="s">
        <v>2364</v>
      </c>
      <c r="B10" s="7">
        <v>41.14</v>
      </c>
      <c r="C10" s="7">
        <v>9.58</v>
      </c>
      <c r="D10" s="7" t="s">
        <v>2382</v>
      </c>
      <c r="E10" s="7" t="s">
        <v>2380</v>
      </c>
      <c r="F10" s="7" t="s">
        <v>2383</v>
      </c>
      <c r="G10" s="7">
        <v>1</v>
      </c>
      <c r="H10" s="7" t="s">
        <v>2382</v>
      </c>
    </row>
    <row r="11" spans="1:10" x14ac:dyDescent="0.25">
      <c r="A11" s="7" t="s">
        <v>2363</v>
      </c>
      <c r="B11" s="7">
        <v>38.06</v>
      </c>
      <c r="C11" s="7">
        <v>10.79</v>
      </c>
      <c r="D11" s="7" t="s">
        <v>2380</v>
      </c>
      <c r="E11" s="7" t="s">
        <v>2380</v>
      </c>
      <c r="F11" s="7" t="s">
        <v>2380</v>
      </c>
      <c r="G11" s="7" t="s">
        <v>2381</v>
      </c>
      <c r="H11" s="7" t="s">
        <v>2382</v>
      </c>
    </row>
    <row r="12" spans="1:10" x14ac:dyDescent="0.25">
      <c r="A12" s="7" t="s">
        <v>2362</v>
      </c>
      <c r="B12" s="7">
        <v>37.700000000000003</v>
      </c>
      <c r="C12" s="7">
        <v>5.96</v>
      </c>
      <c r="D12" s="7" t="s">
        <v>2382</v>
      </c>
      <c r="E12" s="7" t="s">
        <v>2380</v>
      </c>
      <c r="F12" s="7" t="s">
        <v>2380</v>
      </c>
      <c r="G12" s="7">
        <v>2</v>
      </c>
      <c r="H12" s="7" t="s">
        <v>2382</v>
      </c>
    </row>
    <row r="13" spans="1:10" x14ac:dyDescent="0.25">
      <c r="A13" s="7" t="s">
        <v>2361</v>
      </c>
      <c r="B13" s="7">
        <v>42.13</v>
      </c>
      <c r="C13" s="7">
        <v>11.9</v>
      </c>
      <c r="D13" s="7" t="s">
        <v>2380</v>
      </c>
      <c r="E13" s="7" t="s">
        <v>2380</v>
      </c>
      <c r="F13" s="7" t="s">
        <v>2380</v>
      </c>
      <c r="G13" s="7" t="s">
        <v>2381</v>
      </c>
      <c r="H13" s="7" t="s">
        <v>2382</v>
      </c>
      <c r="J13" t="s">
        <v>4722</v>
      </c>
    </row>
    <row r="14" spans="1:10" x14ac:dyDescent="0.25">
      <c r="A14" s="7" t="s">
        <v>2360</v>
      </c>
      <c r="B14" s="7">
        <v>40.92</v>
      </c>
      <c r="C14" s="7">
        <v>8.41</v>
      </c>
      <c r="D14" s="7" t="s">
        <v>2380</v>
      </c>
      <c r="E14" s="7" t="s">
        <v>2380</v>
      </c>
      <c r="F14" s="7" t="s">
        <v>2380</v>
      </c>
      <c r="G14" s="7" t="s">
        <v>2381</v>
      </c>
      <c r="H14" s="7" t="s">
        <v>2382</v>
      </c>
    </row>
    <row r="15" spans="1:10" x14ac:dyDescent="0.25">
      <c r="A15" s="7" t="s">
        <v>2359</v>
      </c>
      <c r="B15" s="7">
        <v>40.564999999999998</v>
      </c>
      <c r="C15" s="7">
        <v>7.02</v>
      </c>
      <c r="D15" s="7" t="s">
        <v>2380</v>
      </c>
      <c r="E15" s="7" t="s">
        <v>2380</v>
      </c>
      <c r="F15" s="7" t="s">
        <v>2380</v>
      </c>
      <c r="G15" s="7" t="s">
        <v>2381</v>
      </c>
      <c r="H15" s="7" t="s">
        <v>2382</v>
      </c>
    </row>
    <row r="16" spans="1:10" x14ac:dyDescent="0.25">
      <c r="A16" s="7" t="s">
        <v>2358</v>
      </c>
      <c r="B16" s="7">
        <v>36.384999999999998</v>
      </c>
      <c r="C16" s="7">
        <v>7.59</v>
      </c>
      <c r="D16" s="7" t="s">
        <v>2382</v>
      </c>
      <c r="E16" s="7" t="s">
        <v>2380</v>
      </c>
      <c r="F16" s="7" t="s">
        <v>2380</v>
      </c>
      <c r="G16" s="7">
        <v>2</v>
      </c>
      <c r="H16" s="7" t="s">
        <v>2382</v>
      </c>
    </row>
    <row r="17" spans="1:8" x14ac:dyDescent="0.25">
      <c r="A17" s="7" t="s">
        <v>2357</v>
      </c>
      <c r="B17" s="7">
        <v>39.9</v>
      </c>
      <c r="C17" s="7">
        <v>11.32</v>
      </c>
      <c r="D17" s="7" t="s">
        <v>2380</v>
      </c>
      <c r="E17" s="7" t="s">
        <v>2380</v>
      </c>
      <c r="F17" s="7" t="s">
        <v>2380</v>
      </c>
      <c r="G17" s="7" t="s">
        <v>2381</v>
      </c>
      <c r="H17" s="7" t="s">
        <v>2382</v>
      </c>
    </row>
    <row r="18" spans="1:8" x14ac:dyDescent="0.25">
      <c r="A18" s="7" t="s">
        <v>2356</v>
      </c>
      <c r="B18" s="7">
        <v>33.799999999999997</v>
      </c>
      <c r="C18" s="7">
        <v>7.67</v>
      </c>
      <c r="D18" s="7" t="s">
        <v>2380</v>
      </c>
      <c r="E18" s="7" t="s">
        <v>2380</v>
      </c>
      <c r="F18" s="7" t="s">
        <v>2380</v>
      </c>
      <c r="G18" s="7">
        <v>3</v>
      </c>
      <c r="H18" s="7" t="s">
        <v>2382</v>
      </c>
    </row>
    <row r="19" spans="1:8" x14ac:dyDescent="0.25">
      <c r="A19" s="7" t="s">
        <v>2355</v>
      </c>
      <c r="B19" s="7">
        <v>36.765000000000001</v>
      </c>
      <c r="C19" s="7">
        <v>7.29</v>
      </c>
      <c r="D19" s="7" t="s">
        <v>2382</v>
      </c>
      <c r="E19" s="7" t="s">
        <v>2380</v>
      </c>
      <c r="F19" s="7" t="s">
        <v>2383</v>
      </c>
      <c r="G19" s="7">
        <v>1</v>
      </c>
      <c r="H19" s="7" t="s">
        <v>2382</v>
      </c>
    </row>
    <row r="20" spans="1:8" x14ac:dyDescent="0.25">
      <c r="A20" s="7" t="s">
        <v>2354</v>
      </c>
      <c r="B20" s="7">
        <v>36.954999999999998</v>
      </c>
      <c r="C20" s="7">
        <v>4.72</v>
      </c>
      <c r="D20" s="7" t="s">
        <v>2382</v>
      </c>
      <c r="E20" s="7" t="s">
        <v>2380</v>
      </c>
      <c r="F20" s="7" t="s">
        <v>2380</v>
      </c>
      <c r="G20" s="7">
        <v>1</v>
      </c>
      <c r="H20" s="7" t="s">
        <v>2382</v>
      </c>
    </row>
    <row r="21" spans="1:8" x14ac:dyDescent="0.25">
      <c r="A21" s="7" t="s">
        <v>2353</v>
      </c>
      <c r="B21" s="7">
        <v>42.9</v>
      </c>
      <c r="C21" s="7">
        <v>11.41</v>
      </c>
      <c r="D21" s="7" t="s">
        <v>2380</v>
      </c>
      <c r="E21" s="7" t="s">
        <v>2380</v>
      </c>
      <c r="F21" s="7" t="s">
        <v>2380</v>
      </c>
      <c r="G21" s="7" t="s">
        <v>2381</v>
      </c>
      <c r="H21" s="7" t="s">
        <v>2382</v>
      </c>
    </row>
    <row r="22" spans="1:8" x14ac:dyDescent="0.25">
      <c r="A22" s="7" t="s">
        <v>2352</v>
      </c>
      <c r="B22" s="7">
        <v>36.299999999999997</v>
      </c>
      <c r="C22" s="7">
        <v>11.5</v>
      </c>
      <c r="D22" s="7" t="s">
        <v>2382</v>
      </c>
      <c r="E22" s="7" t="s">
        <v>2380</v>
      </c>
      <c r="F22" s="7" t="s">
        <v>2380</v>
      </c>
      <c r="G22" s="7">
        <v>2</v>
      </c>
      <c r="H22" s="7" t="s">
        <v>2382</v>
      </c>
    </row>
    <row r="23" spans="1:8" x14ac:dyDescent="0.25">
      <c r="A23" s="7" t="s">
        <v>2351</v>
      </c>
      <c r="B23" s="7">
        <v>32.200000000000003</v>
      </c>
      <c r="C23" s="7">
        <v>6.22</v>
      </c>
      <c r="D23" s="7" t="s">
        <v>2382</v>
      </c>
      <c r="E23" s="7" t="s">
        <v>2380</v>
      </c>
      <c r="F23" s="7" t="s">
        <v>2380</v>
      </c>
      <c r="G23" s="7">
        <v>2</v>
      </c>
      <c r="H23" s="7" t="s">
        <v>2382</v>
      </c>
    </row>
    <row r="24" spans="1:8" x14ac:dyDescent="0.25">
      <c r="A24" s="7" t="s">
        <v>2350</v>
      </c>
      <c r="B24" s="7">
        <v>31.3</v>
      </c>
      <c r="C24" s="7">
        <v>11.38</v>
      </c>
      <c r="D24" s="7" t="s">
        <v>2380</v>
      </c>
      <c r="E24" s="7" t="s">
        <v>2380</v>
      </c>
      <c r="F24" s="7" t="s">
        <v>2380</v>
      </c>
      <c r="G24" s="7">
        <v>3</v>
      </c>
      <c r="H24" s="7" t="s">
        <v>2382</v>
      </c>
    </row>
    <row r="25" spans="1:8" x14ac:dyDescent="0.25">
      <c r="A25" s="7" t="s">
        <v>2349</v>
      </c>
      <c r="B25" s="7">
        <v>41.8</v>
      </c>
      <c r="C25" s="7">
        <v>7.89</v>
      </c>
      <c r="D25" s="7" t="s">
        <v>2382</v>
      </c>
      <c r="E25" s="7" t="s">
        <v>2380</v>
      </c>
      <c r="F25" s="7" t="s">
        <v>2380</v>
      </c>
      <c r="G25" s="7">
        <v>2</v>
      </c>
      <c r="H25" s="7" t="s">
        <v>2382</v>
      </c>
    </row>
    <row r="26" spans="1:8" x14ac:dyDescent="0.25">
      <c r="A26" s="7" t="s">
        <v>2348</v>
      </c>
      <c r="B26" s="7">
        <v>35.090000000000003</v>
      </c>
      <c r="C26" s="7">
        <v>4.38</v>
      </c>
      <c r="D26" s="7" t="s">
        <v>2382</v>
      </c>
      <c r="E26" s="7" t="s">
        <v>2380</v>
      </c>
      <c r="F26" s="7" t="s">
        <v>2380</v>
      </c>
      <c r="G26" s="7">
        <v>2</v>
      </c>
      <c r="H26" s="7" t="s">
        <v>2382</v>
      </c>
    </row>
    <row r="27" spans="1:8" x14ac:dyDescent="0.25">
      <c r="A27" s="7" t="s">
        <v>2347</v>
      </c>
      <c r="B27" s="7">
        <v>33.880000000000003</v>
      </c>
      <c r="C27" s="7">
        <v>7.01</v>
      </c>
      <c r="D27" s="7" t="s">
        <v>2380</v>
      </c>
      <c r="E27" s="7" t="s">
        <v>2380</v>
      </c>
      <c r="F27" s="7" t="s">
        <v>2380</v>
      </c>
      <c r="G27" s="7">
        <v>3</v>
      </c>
      <c r="H27" s="7" t="s">
        <v>2382</v>
      </c>
    </row>
    <row r="28" spans="1:8" x14ac:dyDescent="0.25">
      <c r="A28" s="7" t="s">
        <v>2346</v>
      </c>
      <c r="B28" s="7">
        <v>30.875</v>
      </c>
      <c r="C28" s="7">
        <v>11.88</v>
      </c>
      <c r="D28" s="7" t="s">
        <v>2380</v>
      </c>
      <c r="E28" s="7" t="s">
        <v>2380</v>
      </c>
      <c r="F28" s="7" t="s">
        <v>2380</v>
      </c>
      <c r="G28" s="7" t="s">
        <v>2381</v>
      </c>
      <c r="H28" s="7" t="s">
        <v>2382</v>
      </c>
    </row>
    <row r="29" spans="1:8" x14ac:dyDescent="0.25">
      <c r="A29" s="7" t="s">
        <v>2345</v>
      </c>
      <c r="B29" s="7">
        <v>36.86</v>
      </c>
      <c r="C29" s="7">
        <v>5.19</v>
      </c>
      <c r="D29" s="7" t="s">
        <v>2382</v>
      </c>
      <c r="E29" s="7" t="s">
        <v>2380</v>
      </c>
      <c r="F29" s="7" t="s">
        <v>2383</v>
      </c>
      <c r="G29" s="7">
        <v>1</v>
      </c>
      <c r="H29" s="7" t="s">
        <v>2382</v>
      </c>
    </row>
    <row r="30" spans="1:8" x14ac:dyDescent="0.25">
      <c r="A30" s="7" t="s">
        <v>2344</v>
      </c>
      <c r="B30" s="7">
        <v>35.86</v>
      </c>
      <c r="C30" s="7">
        <v>6.74</v>
      </c>
      <c r="D30" s="7" t="s">
        <v>2382</v>
      </c>
      <c r="E30" s="7" t="s">
        <v>2380</v>
      </c>
      <c r="F30" s="7" t="s">
        <v>2380</v>
      </c>
      <c r="G30" s="7">
        <v>2</v>
      </c>
      <c r="H30" s="7" t="s">
        <v>2382</v>
      </c>
    </row>
    <row r="31" spans="1:8" x14ac:dyDescent="0.25">
      <c r="A31" s="7" t="s">
        <v>2343</v>
      </c>
      <c r="B31" s="7">
        <v>37.049999999999997</v>
      </c>
      <c r="C31" s="7">
        <v>8.44</v>
      </c>
      <c r="D31" s="7" t="s">
        <v>2380</v>
      </c>
      <c r="E31" s="7" t="s">
        <v>2380</v>
      </c>
      <c r="F31" s="7" t="s">
        <v>2380</v>
      </c>
      <c r="G31" s="7" t="s">
        <v>2381</v>
      </c>
      <c r="H31" s="7" t="s">
        <v>2382</v>
      </c>
    </row>
    <row r="32" spans="1:8" x14ac:dyDescent="0.25">
      <c r="A32" s="7" t="s">
        <v>2342</v>
      </c>
      <c r="B32" s="7">
        <v>43.89</v>
      </c>
      <c r="C32" s="7">
        <v>8.7100000000000009</v>
      </c>
      <c r="D32" s="7" t="s">
        <v>2380</v>
      </c>
      <c r="E32" s="7" t="s">
        <v>2380</v>
      </c>
      <c r="F32" s="7" t="s">
        <v>2380</v>
      </c>
      <c r="G32" s="7" t="s">
        <v>2381</v>
      </c>
      <c r="H32" s="7" t="s">
        <v>2382</v>
      </c>
    </row>
    <row r="33" spans="1:8" x14ac:dyDescent="0.25">
      <c r="A33" s="7" t="s">
        <v>2341</v>
      </c>
      <c r="B33" s="7">
        <v>42.35</v>
      </c>
      <c r="C33" s="7">
        <v>5.08</v>
      </c>
      <c r="D33" s="7" t="s">
        <v>2382</v>
      </c>
      <c r="E33" s="7" t="s">
        <v>2380</v>
      </c>
      <c r="F33" s="7" t="s">
        <v>2380</v>
      </c>
      <c r="G33" s="7" t="s">
        <v>2381</v>
      </c>
      <c r="H33" s="7" t="s">
        <v>2382</v>
      </c>
    </row>
    <row r="34" spans="1:8" x14ac:dyDescent="0.25">
      <c r="A34" s="7" t="s">
        <v>2340</v>
      </c>
      <c r="B34" s="7">
        <v>31.35</v>
      </c>
      <c r="C34" s="7">
        <v>6.86</v>
      </c>
      <c r="D34" s="7" t="s">
        <v>2380</v>
      </c>
      <c r="E34" s="7" t="s">
        <v>2380</v>
      </c>
      <c r="F34" s="7" t="s">
        <v>2380</v>
      </c>
      <c r="G34" s="7" t="s">
        <v>2381</v>
      </c>
      <c r="H34" s="7" t="s">
        <v>2382</v>
      </c>
    </row>
    <row r="35" spans="1:8" x14ac:dyDescent="0.25">
      <c r="A35" s="7" t="s">
        <v>2339</v>
      </c>
      <c r="B35" s="7">
        <v>47.6</v>
      </c>
      <c r="C35" s="7">
        <v>5.95</v>
      </c>
      <c r="D35" s="7" t="s">
        <v>2382</v>
      </c>
      <c r="E35" s="7" t="s">
        <v>2380</v>
      </c>
      <c r="F35" s="7" t="s">
        <v>2380</v>
      </c>
      <c r="G35" s="7" t="s">
        <v>2381</v>
      </c>
      <c r="H35" s="7" t="s">
        <v>2382</v>
      </c>
    </row>
    <row r="36" spans="1:8" x14ac:dyDescent="0.25">
      <c r="A36" s="7" t="s">
        <v>2338</v>
      </c>
      <c r="B36" s="7">
        <v>46.2</v>
      </c>
      <c r="C36" s="7">
        <v>6.09</v>
      </c>
      <c r="D36" s="7" t="s">
        <v>2380</v>
      </c>
      <c r="E36" s="7" t="s">
        <v>2380</v>
      </c>
      <c r="F36" s="7" t="s">
        <v>2383</v>
      </c>
      <c r="G36" s="7">
        <v>1</v>
      </c>
      <c r="H36" s="7" t="s">
        <v>2382</v>
      </c>
    </row>
    <row r="37" spans="1:8" x14ac:dyDescent="0.25">
      <c r="A37" s="7" t="s">
        <v>2337</v>
      </c>
      <c r="B37" s="7">
        <v>32.015000000000001</v>
      </c>
      <c r="C37" s="7">
        <v>11.75</v>
      </c>
      <c r="D37" s="7" t="s">
        <v>2380</v>
      </c>
      <c r="E37" s="7" t="s">
        <v>2380</v>
      </c>
      <c r="F37" s="7" t="s">
        <v>2380</v>
      </c>
      <c r="G37" s="7" t="s">
        <v>2381</v>
      </c>
      <c r="H37" s="7" t="s">
        <v>2382</v>
      </c>
    </row>
    <row r="38" spans="1:8" x14ac:dyDescent="0.25">
      <c r="A38" s="7" t="s">
        <v>2336</v>
      </c>
      <c r="B38" s="7">
        <v>40.564999999999998</v>
      </c>
      <c r="C38" s="7">
        <v>7.37</v>
      </c>
      <c r="D38" s="7" t="s">
        <v>2380</v>
      </c>
      <c r="E38" s="7" t="s">
        <v>2380</v>
      </c>
      <c r="F38" s="7" t="s">
        <v>2380</v>
      </c>
      <c r="G38" s="7" t="s">
        <v>2381</v>
      </c>
      <c r="H38" s="7" t="s">
        <v>2382</v>
      </c>
    </row>
    <row r="39" spans="1:8" x14ac:dyDescent="0.25">
      <c r="A39" s="7" t="s">
        <v>2335</v>
      </c>
      <c r="B39" s="7">
        <v>32.450000000000003</v>
      </c>
      <c r="C39" s="7">
        <v>11.91</v>
      </c>
      <c r="D39" s="7" t="s">
        <v>2380</v>
      </c>
      <c r="E39" s="7" t="s">
        <v>2380</v>
      </c>
      <c r="F39" s="7" t="s">
        <v>2380</v>
      </c>
      <c r="G39" s="7" t="s">
        <v>2381</v>
      </c>
      <c r="H39" s="7" t="s">
        <v>2382</v>
      </c>
    </row>
    <row r="40" spans="1:8" x14ac:dyDescent="0.25">
      <c r="A40" s="7" t="s">
        <v>2334</v>
      </c>
      <c r="B40" s="7">
        <v>34.96</v>
      </c>
      <c r="C40" s="7">
        <v>6.52</v>
      </c>
      <c r="D40" s="7" t="s">
        <v>2380</v>
      </c>
      <c r="E40" s="7" t="s">
        <v>2380</v>
      </c>
      <c r="F40" s="7" t="s">
        <v>2380</v>
      </c>
      <c r="G40" s="7" t="s">
        <v>2381</v>
      </c>
      <c r="H40" s="7" t="s">
        <v>2382</v>
      </c>
    </row>
    <row r="41" spans="1:8" x14ac:dyDescent="0.25">
      <c r="A41" s="7" t="s">
        <v>2333</v>
      </c>
      <c r="B41" s="7">
        <v>35.5</v>
      </c>
      <c r="C41" s="7">
        <v>5.14</v>
      </c>
      <c r="D41" s="7" t="s">
        <v>2380</v>
      </c>
      <c r="E41" s="7" t="s">
        <v>2380</v>
      </c>
      <c r="F41" s="7" t="s">
        <v>2383</v>
      </c>
      <c r="G41" s="7">
        <v>1</v>
      </c>
      <c r="H41" s="7" t="s">
        <v>2382</v>
      </c>
    </row>
    <row r="42" spans="1:8" x14ac:dyDescent="0.25">
      <c r="A42" s="7" t="s">
        <v>2332</v>
      </c>
      <c r="B42" s="7">
        <v>52.58</v>
      </c>
      <c r="C42" s="7">
        <v>4.1900000000000004</v>
      </c>
      <c r="D42" s="7" t="s">
        <v>2380</v>
      </c>
      <c r="E42" s="7" t="s">
        <v>2382</v>
      </c>
      <c r="F42" s="7" t="s">
        <v>2380</v>
      </c>
      <c r="G42" s="7">
        <v>1</v>
      </c>
      <c r="H42" s="7" t="s">
        <v>2382</v>
      </c>
    </row>
    <row r="43" spans="1:8" x14ac:dyDescent="0.25">
      <c r="A43" s="7" t="s">
        <v>2331</v>
      </c>
      <c r="B43" s="7">
        <v>35.200000000000003</v>
      </c>
      <c r="C43" s="7">
        <v>11.68</v>
      </c>
      <c r="D43" s="7" t="s">
        <v>2382</v>
      </c>
      <c r="E43" s="7" t="s">
        <v>2380</v>
      </c>
      <c r="F43" s="7" t="s">
        <v>2380</v>
      </c>
      <c r="G43" s="7" t="s">
        <v>2381</v>
      </c>
      <c r="H43" s="7" t="s">
        <v>2382</v>
      </c>
    </row>
    <row r="44" spans="1:8" x14ac:dyDescent="0.25">
      <c r="A44" s="7" t="s">
        <v>2330</v>
      </c>
      <c r="B44" s="7">
        <v>38.06</v>
      </c>
      <c r="C44" s="7">
        <v>6.98</v>
      </c>
      <c r="D44" s="7" t="s">
        <v>2380</v>
      </c>
      <c r="E44" s="7" t="s">
        <v>2380</v>
      </c>
      <c r="F44" s="7" t="s">
        <v>2380</v>
      </c>
      <c r="G44" s="7" t="s">
        <v>2381</v>
      </c>
      <c r="H44" s="7" t="s">
        <v>2382</v>
      </c>
    </row>
    <row r="45" spans="1:8" x14ac:dyDescent="0.25">
      <c r="A45" s="7" t="s">
        <v>2329</v>
      </c>
      <c r="B45" s="7">
        <v>34.21</v>
      </c>
      <c r="C45" s="7">
        <v>8.34</v>
      </c>
      <c r="D45" s="7" t="s">
        <v>2380</v>
      </c>
      <c r="E45" s="7" t="s">
        <v>2380</v>
      </c>
      <c r="F45" s="7" t="s">
        <v>2380</v>
      </c>
      <c r="G45" s="7" t="s">
        <v>2381</v>
      </c>
      <c r="H45" s="7" t="s">
        <v>2382</v>
      </c>
    </row>
    <row r="46" spans="1:8" x14ac:dyDescent="0.25">
      <c r="A46" s="7" t="s">
        <v>2328</v>
      </c>
      <c r="B46" s="7">
        <v>38.94</v>
      </c>
      <c r="C46" s="7">
        <v>8.49</v>
      </c>
      <c r="D46" s="7" t="s">
        <v>2382</v>
      </c>
      <c r="E46" s="7" t="s">
        <v>2380</v>
      </c>
      <c r="F46" s="7" t="s">
        <v>2380</v>
      </c>
      <c r="G46" s="7">
        <v>1</v>
      </c>
      <c r="H46" s="7" t="s">
        <v>2382</v>
      </c>
    </row>
    <row r="47" spans="1:8" x14ac:dyDescent="0.25">
      <c r="A47" s="7" t="s">
        <v>2327</v>
      </c>
      <c r="B47" s="7">
        <v>30.21</v>
      </c>
      <c r="C47" s="7">
        <v>5.34</v>
      </c>
      <c r="D47" s="7" t="s">
        <v>2382</v>
      </c>
      <c r="E47" s="7" t="s">
        <v>2380</v>
      </c>
      <c r="F47" s="7" t="s">
        <v>2380</v>
      </c>
      <c r="G47" s="7">
        <v>1</v>
      </c>
      <c r="H47" s="7" t="s">
        <v>2382</v>
      </c>
    </row>
    <row r="48" spans="1:8" x14ac:dyDescent="0.25">
      <c r="A48" s="7" t="s">
        <v>2326</v>
      </c>
      <c r="B48" s="7">
        <v>33.630000000000003</v>
      </c>
      <c r="C48" s="7">
        <v>4.43</v>
      </c>
      <c r="D48" s="7" t="s">
        <v>2382</v>
      </c>
      <c r="E48" s="7" t="s">
        <v>2380</v>
      </c>
      <c r="F48" s="7" t="s">
        <v>2380</v>
      </c>
      <c r="G48" s="7">
        <v>2</v>
      </c>
      <c r="H48" s="7" t="s">
        <v>2382</v>
      </c>
    </row>
    <row r="49" spans="1:8" x14ac:dyDescent="0.25">
      <c r="A49" s="7" t="s">
        <v>2325</v>
      </c>
      <c r="B49" s="7">
        <v>40.369999999999997</v>
      </c>
      <c r="C49" s="7">
        <v>4.47</v>
      </c>
      <c r="D49" s="7" t="s">
        <v>2380</v>
      </c>
      <c r="E49" s="7" t="s">
        <v>2380</v>
      </c>
      <c r="F49" s="7" t="s">
        <v>2380</v>
      </c>
      <c r="G49" s="7" t="s">
        <v>2381</v>
      </c>
      <c r="H49" s="7" t="s">
        <v>2382</v>
      </c>
    </row>
    <row r="50" spans="1:8" x14ac:dyDescent="0.25">
      <c r="A50" s="7" t="s">
        <v>2324</v>
      </c>
      <c r="B50" s="7">
        <v>53.09</v>
      </c>
      <c r="C50" s="7">
        <v>4.82</v>
      </c>
      <c r="D50" s="7" t="s">
        <v>2382</v>
      </c>
      <c r="E50" s="7" t="s">
        <v>2380</v>
      </c>
      <c r="F50" s="7" t="s">
        <v>2380</v>
      </c>
      <c r="G50" s="7">
        <v>2</v>
      </c>
      <c r="H50" s="7" t="s">
        <v>2382</v>
      </c>
    </row>
    <row r="51" spans="1:8" x14ac:dyDescent="0.25">
      <c r="A51" s="7" t="s">
        <v>2323</v>
      </c>
      <c r="B51" s="7">
        <v>31.79</v>
      </c>
      <c r="C51" s="7">
        <v>5.51</v>
      </c>
      <c r="D51" s="7" t="s">
        <v>2382</v>
      </c>
      <c r="E51" s="7" t="s">
        <v>2380</v>
      </c>
      <c r="F51" s="7" t="s">
        <v>2380</v>
      </c>
      <c r="G51" s="7">
        <v>2</v>
      </c>
      <c r="H51" s="7" t="s">
        <v>2382</v>
      </c>
    </row>
    <row r="52" spans="1:8" x14ac:dyDescent="0.25">
      <c r="A52" s="7" t="s">
        <v>2322</v>
      </c>
      <c r="B52" s="7">
        <v>41.895000000000003</v>
      </c>
      <c r="C52" s="7">
        <v>10.87</v>
      </c>
      <c r="D52" s="7" t="s">
        <v>2382</v>
      </c>
      <c r="E52" s="7" t="s">
        <v>2380</v>
      </c>
      <c r="F52" s="7" t="s">
        <v>2380</v>
      </c>
      <c r="G52" s="7">
        <v>1</v>
      </c>
      <c r="H52" s="7" t="s">
        <v>2382</v>
      </c>
    </row>
    <row r="53" spans="1:8" x14ac:dyDescent="0.25">
      <c r="A53" s="7" t="s">
        <v>2321</v>
      </c>
      <c r="B53" s="7">
        <v>31.16</v>
      </c>
      <c r="C53" s="7">
        <v>9.34</v>
      </c>
      <c r="D53" s="7" t="s">
        <v>2380</v>
      </c>
      <c r="E53" s="7" t="s">
        <v>2380</v>
      </c>
      <c r="F53" s="7" t="s">
        <v>2380</v>
      </c>
      <c r="G53" s="7" t="s">
        <v>2381</v>
      </c>
      <c r="H53" s="7" t="s">
        <v>2382</v>
      </c>
    </row>
    <row r="54" spans="1:8" x14ac:dyDescent="0.25">
      <c r="A54" s="7" t="s">
        <v>2320</v>
      </c>
      <c r="B54" s="7">
        <v>34.104999999999997</v>
      </c>
      <c r="C54" s="7">
        <v>5.03</v>
      </c>
      <c r="D54" s="7" t="s">
        <v>2382</v>
      </c>
      <c r="E54" s="7" t="s">
        <v>2380</v>
      </c>
      <c r="F54" s="7" t="s">
        <v>2383</v>
      </c>
      <c r="G54" s="7">
        <v>1</v>
      </c>
      <c r="H54" s="7" t="s">
        <v>2382</v>
      </c>
    </row>
    <row r="55" spans="1:8" x14ac:dyDescent="0.25">
      <c r="A55" s="7" t="s">
        <v>2319</v>
      </c>
      <c r="B55" s="7">
        <v>51.93</v>
      </c>
      <c r="C55" s="7">
        <v>11.05</v>
      </c>
      <c r="D55" s="7" t="s">
        <v>2380</v>
      </c>
      <c r="E55" s="7" t="s">
        <v>2380</v>
      </c>
      <c r="F55" s="7" t="s">
        <v>2380</v>
      </c>
      <c r="G55" s="7" t="s">
        <v>2381</v>
      </c>
      <c r="H55" s="7" t="s">
        <v>2382</v>
      </c>
    </row>
    <row r="56" spans="1:8" x14ac:dyDescent="0.25">
      <c r="A56" s="7" t="s">
        <v>2318</v>
      </c>
      <c r="B56" s="7">
        <v>38.950000000000003</v>
      </c>
      <c r="C56" s="7">
        <v>11.95</v>
      </c>
      <c r="D56" s="7" t="s">
        <v>2380</v>
      </c>
      <c r="E56" s="7" t="s">
        <v>2380</v>
      </c>
      <c r="F56" s="7" t="s">
        <v>2380</v>
      </c>
      <c r="G56" s="7" t="s">
        <v>2381</v>
      </c>
      <c r="H56" s="7" t="s">
        <v>2382</v>
      </c>
    </row>
    <row r="57" spans="1:8" x14ac:dyDescent="0.25">
      <c r="A57" s="7" t="s">
        <v>2317</v>
      </c>
      <c r="B57" s="7">
        <v>36.630000000000003</v>
      </c>
      <c r="C57" s="7">
        <v>7.72</v>
      </c>
      <c r="D57" s="7" t="s">
        <v>2382</v>
      </c>
      <c r="E57" s="7" t="s">
        <v>2380</v>
      </c>
      <c r="F57" s="7" t="s">
        <v>2380</v>
      </c>
      <c r="G57" s="7">
        <v>1</v>
      </c>
      <c r="H57" s="7" t="s">
        <v>2382</v>
      </c>
    </row>
    <row r="58" spans="1:8" x14ac:dyDescent="0.25">
      <c r="A58" s="7" t="s">
        <v>2316</v>
      </c>
      <c r="B58" s="7">
        <v>34.200000000000003</v>
      </c>
      <c r="C58" s="7">
        <v>5.75</v>
      </c>
      <c r="D58" s="7" t="s">
        <v>2380</v>
      </c>
      <c r="E58" s="7" t="s">
        <v>2380</v>
      </c>
      <c r="F58" s="7" t="s">
        <v>2380</v>
      </c>
      <c r="G58" s="7">
        <v>2</v>
      </c>
      <c r="H58" s="7" t="s">
        <v>2382</v>
      </c>
    </row>
    <row r="59" spans="1:8" x14ac:dyDescent="0.25">
      <c r="A59" s="7" t="s">
        <v>2315</v>
      </c>
      <c r="B59" s="7">
        <v>50.63</v>
      </c>
      <c r="C59" s="7">
        <v>11.89</v>
      </c>
      <c r="D59" s="7" t="s">
        <v>2380</v>
      </c>
      <c r="E59" s="7" t="s">
        <v>2380</v>
      </c>
      <c r="F59" s="7" t="s">
        <v>2380</v>
      </c>
      <c r="G59" s="7" t="s">
        <v>2381</v>
      </c>
      <c r="H59" s="7" t="s">
        <v>2382</v>
      </c>
    </row>
    <row r="60" spans="1:8" x14ac:dyDescent="0.25">
      <c r="A60" s="7" t="s">
        <v>2314</v>
      </c>
      <c r="B60" s="7">
        <v>36.479999999999997</v>
      </c>
      <c r="C60" s="7">
        <v>6.2</v>
      </c>
      <c r="D60" s="7" t="s">
        <v>2380</v>
      </c>
      <c r="E60" s="7" t="s">
        <v>2380</v>
      </c>
      <c r="F60" s="7" t="s">
        <v>2380</v>
      </c>
      <c r="G60" s="7" t="s">
        <v>2381</v>
      </c>
      <c r="H60" s="7" t="s">
        <v>2382</v>
      </c>
    </row>
    <row r="61" spans="1:8" x14ac:dyDescent="0.25">
      <c r="A61" s="7" t="s">
        <v>2313</v>
      </c>
      <c r="B61" s="7">
        <v>54.82</v>
      </c>
      <c r="C61" s="7">
        <v>10.61</v>
      </c>
      <c r="D61" s="7" t="s">
        <v>2380</v>
      </c>
      <c r="E61" s="7" t="s">
        <v>2380</v>
      </c>
      <c r="F61" s="7" t="s">
        <v>2380</v>
      </c>
      <c r="G61" s="7" t="s">
        <v>2381</v>
      </c>
      <c r="H61" s="7" t="s">
        <v>2382</v>
      </c>
    </row>
    <row r="62" spans="1:8" x14ac:dyDescent="0.25">
      <c r="A62" s="7" t="s">
        <v>2312</v>
      </c>
      <c r="B62" s="7">
        <v>38.06</v>
      </c>
      <c r="C62" s="7">
        <v>6.04</v>
      </c>
      <c r="D62" s="7" t="s">
        <v>2380</v>
      </c>
      <c r="E62" s="7" t="s">
        <v>2380</v>
      </c>
      <c r="F62" s="7" t="s">
        <v>2383</v>
      </c>
      <c r="G62" s="7">
        <v>1</v>
      </c>
      <c r="H62" s="7" t="s">
        <v>2382</v>
      </c>
    </row>
    <row r="63" spans="1:8" x14ac:dyDescent="0.25">
      <c r="A63" s="7" t="s">
        <v>2311</v>
      </c>
      <c r="B63" s="7">
        <v>51.48</v>
      </c>
      <c r="C63" s="7">
        <v>9.33</v>
      </c>
      <c r="D63" s="7" t="s">
        <v>2382</v>
      </c>
      <c r="E63" s="7" t="s">
        <v>2380</v>
      </c>
      <c r="F63" s="7" t="s">
        <v>2380</v>
      </c>
      <c r="G63" s="7" t="s">
        <v>2381</v>
      </c>
      <c r="H63" s="7" t="s">
        <v>2382</v>
      </c>
    </row>
    <row r="64" spans="1:8" x14ac:dyDescent="0.25">
      <c r="A64" s="7" t="s">
        <v>2310</v>
      </c>
      <c r="B64" s="7">
        <v>52.06</v>
      </c>
      <c r="C64" s="7">
        <v>11.47</v>
      </c>
      <c r="D64" s="7" t="s">
        <v>2380</v>
      </c>
      <c r="E64" s="7" t="s">
        <v>2380</v>
      </c>
      <c r="F64" s="7" t="s">
        <v>2380</v>
      </c>
      <c r="G64" s="7" t="s">
        <v>2381</v>
      </c>
      <c r="H64" s="7" t="s">
        <v>2382</v>
      </c>
    </row>
    <row r="65" spans="1:8" x14ac:dyDescent="0.25">
      <c r="A65" s="7" t="s">
        <v>2309</v>
      </c>
      <c r="B65" s="7">
        <v>30.684999999999999</v>
      </c>
      <c r="C65" s="7">
        <v>7.02</v>
      </c>
      <c r="D65" s="7" t="s">
        <v>2382</v>
      </c>
      <c r="E65" s="7" t="s">
        <v>2380</v>
      </c>
      <c r="F65" s="7" t="s">
        <v>2380</v>
      </c>
      <c r="G65" s="7" t="s">
        <v>2381</v>
      </c>
      <c r="H65" s="7" t="s">
        <v>2382</v>
      </c>
    </row>
    <row r="66" spans="1:8" x14ac:dyDescent="0.25">
      <c r="A66" s="7" t="s">
        <v>2308</v>
      </c>
      <c r="B66" s="7">
        <v>36.08</v>
      </c>
      <c r="C66" s="7">
        <v>8.8000000000000007</v>
      </c>
      <c r="D66" s="7" t="s">
        <v>2382</v>
      </c>
      <c r="E66" s="7" t="s">
        <v>2380</v>
      </c>
      <c r="F66" s="7" t="s">
        <v>2380</v>
      </c>
      <c r="G66" s="7">
        <v>1</v>
      </c>
      <c r="H66" s="7" t="s">
        <v>2382</v>
      </c>
    </row>
    <row r="67" spans="1:8" x14ac:dyDescent="0.25">
      <c r="A67" s="7" t="s">
        <v>2307</v>
      </c>
      <c r="B67" s="7">
        <v>54.99</v>
      </c>
      <c r="C67" s="7">
        <v>8.68</v>
      </c>
      <c r="D67" s="7" t="s">
        <v>2380</v>
      </c>
      <c r="E67" s="7" t="s">
        <v>2380</v>
      </c>
      <c r="F67" s="7" t="s">
        <v>2380</v>
      </c>
      <c r="G67" s="7">
        <v>2</v>
      </c>
      <c r="H67" s="7" t="s">
        <v>2382</v>
      </c>
    </row>
    <row r="68" spans="1:8" x14ac:dyDescent="0.25">
      <c r="A68" s="7" t="s">
        <v>2306</v>
      </c>
      <c r="B68" s="7">
        <v>35.97</v>
      </c>
      <c r="C68" s="7">
        <v>6.12</v>
      </c>
      <c r="D68" s="7" t="s">
        <v>2380</v>
      </c>
      <c r="E68" s="7" t="s">
        <v>2380</v>
      </c>
      <c r="F68" s="7" t="s">
        <v>2383</v>
      </c>
      <c r="G68" s="7">
        <v>1</v>
      </c>
      <c r="H68" s="7" t="s">
        <v>2382</v>
      </c>
    </row>
    <row r="69" spans="1:8" x14ac:dyDescent="0.25">
      <c r="A69" s="7" t="s">
        <v>2305</v>
      </c>
      <c r="B69" s="7">
        <v>45.54</v>
      </c>
      <c r="C69" s="7">
        <v>5.4</v>
      </c>
      <c r="D69" s="7" t="s">
        <v>2382</v>
      </c>
      <c r="E69" s="7" t="s">
        <v>2380</v>
      </c>
      <c r="F69" s="7" t="s">
        <v>2383</v>
      </c>
      <c r="G69" s="7">
        <v>1</v>
      </c>
      <c r="H69" s="7" t="s">
        <v>2382</v>
      </c>
    </row>
    <row r="70" spans="1:8" x14ac:dyDescent="0.25">
      <c r="A70" s="7" t="s">
        <v>2304</v>
      </c>
      <c r="B70" s="7">
        <v>35.53</v>
      </c>
      <c r="C70" s="7">
        <v>4.3600000000000003</v>
      </c>
      <c r="D70" s="7" t="s">
        <v>2382</v>
      </c>
      <c r="E70" s="7" t="s">
        <v>2380</v>
      </c>
      <c r="F70" s="7" t="s">
        <v>2380</v>
      </c>
      <c r="G70" s="7" t="s">
        <v>2381</v>
      </c>
      <c r="H70" s="7" t="s">
        <v>2382</v>
      </c>
    </row>
    <row r="71" spans="1:8" x14ac:dyDescent="0.25">
      <c r="A71" s="7" t="s">
        <v>2303</v>
      </c>
      <c r="B71" s="7">
        <v>30.8</v>
      </c>
      <c r="C71" s="7">
        <v>9.77</v>
      </c>
      <c r="D71" s="7" t="s">
        <v>2380</v>
      </c>
      <c r="E71" s="7" t="s">
        <v>2380</v>
      </c>
      <c r="F71" s="7" t="s">
        <v>2380</v>
      </c>
      <c r="G71" s="7" t="s">
        <v>2381</v>
      </c>
      <c r="H71" s="7" t="s">
        <v>2382</v>
      </c>
    </row>
    <row r="72" spans="1:8" x14ac:dyDescent="0.25">
      <c r="A72" s="7" t="s">
        <v>2302</v>
      </c>
      <c r="B72" s="7">
        <v>38.39</v>
      </c>
      <c r="C72" s="7">
        <v>4.25</v>
      </c>
      <c r="D72" s="7" t="s">
        <v>2380</v>
      </c>
      <c r="E72" s="7" t="s">
        <v>2380</v>
      </c>
      <c r="F72" s="7" t="s">
        <v>2380</v>
      </c>
      <c r="G72" s="7">
        <v>1</v>
      </c>
      <c r="H72" s="7" t="s">
        <v>2382</v>
      </c>
    </row>
    <row r="73" spans="1:8" x14ac:dyDescent="0.25">
      <c r="A73" s="7" t="s">
        <v>2301</v>
      </c>
      <c r="B73" s="7">
        <v>32.299999999999997</v>
      </c>
      <c r="C73" s="7">
        <v>4.76</v>
      </c>
      <c r="D73" s="7" t="s">
        <v>2380</v>
      </c>
      <c r="E73" s="7" t="s">
        <v>2380</v>
      </c>
      <c r="F73" s="7" t="s">
        <v>2380</v>
      </c>
      <c r="G73" s="7">
        <v>2</v>
      </c>
      <c r="H73" s="7" t="s">
        <v>2382</v>
      </c>
    </row>
    <row r="74" spans="1:8" x14ac:dyDescent="0.25">
      <c r="A74" s="7" t="s">
        <v>2300</v>
      </c>
      <c r="B74" s="7">
        <v>48.8</v>
      </c>
      <c r="C74" s="7">
        <v>6.22</v>
      </c>
      <c r="D74" s="7" t="s">
        <v>2382</v>
      </c>
      <c r="E74" s="7" t="s">
        <v>2380</v>
      </c>
      <c r="F74" s="7" t="s">
        <v>2380</v>
      </c>
      <c r="G74" s="7">
        <v>2</v>
      </c>
      <c r="H74" s="7" t="s">
        <v>2382</v>
      </c>
    </row>
    <row r="75" spans="1:8" x14ac:dyDescent="0.25">
      <c r="A75" s="7" t="s">
        <v>2299</v>
      </c>
      <c r="B75" s="7">
        <v>45.5</v>
      </c>
      <c r="C75" s="7">
        <v>7.96</v>
      </c>
      <c r="D75" s="7" t="s">
        <v>2380</v>
      </c>
      <c r="E75" s="7" t="s">
        <v>2380</v>
      </c>
      <c r="F75" s="7" t="s">
        <v>2380</v>
      </c>
      <c r="G75" s="7" t="s">
        <v>2381</v>
      </c>
      <c r="H75" s="7" t="s">
        <v>2382</v>
      </c>
    </row>
    <row r="76" spans="1:8" x14ac:dyDescent="0.25">
      <c r="A76" s="7" t="s">
        <v>2298</v>
      </c>
      <c r="B76" s="7">
        <v>53.61</v>
      </c>
      <c r="C76" s="7">
        <v>10.92</v>
      </c>
      <c r="D76" s="7" t="s">
        <v>2382</v>
      </c>
      <c r="E76" s="7" t="s">
        <v>2380</v>
      </c>
      <c r="F76" s="7" t="s">
        <v>2380</v>
      </c>
      <c r="G76" s="7">
        <v>1</v>
      </c>
      <c r="H76" s="7" t="s">
        <v>2382</v>
      </c>
    </row>
    <row r="77" spans="1:8" x14ac:dyDescent="0.25">
      <c r="A77" s="7" t="s">
        <v>2297</v>
      </c>
      <c r="B77" s="7">
        <v>36.19</v>
      </c>
      <c r="C77" s="7">
        <v>11.51</v>
      </c>
      <c r="D77" s="7" t="s">
        <v>2382</v>
      </c>
      <c r="E77" s="7" t="s">
        <v>2380</v>
      </c>
      <c r="F77" s="7" t="s">
        <v>2380</v>
      </c>
      <c r="G77" s="7">
        <v>1</v>
      </c>
      <c r="H77" s="7" t="s">
        <v>2382</v>
      </c>
    </row>
    <row r="78" spans="1:8" x14ac:dyDescent="0.25">
      <c r="A78" s="7" t="s">
        <v>2296</v>
      </c>
      <c r="B78" s="7">
        <v>34.6</v>
      </c>
      <c r="C78" s="7">
        <v>5.99</v>
      </c>
      <c r="D78" s="7" t="s">
        <v>2382</v>
      </c>
      <c r="E78" s="7" t="s">
        <v>2380</v>
      </c>
      <c r="F78" s="7" t="s">
        <v>2380</v>
      </c>
      <c r="G78" s="7" t="s">
        <v>2381</v>
      </c>
      <c r="H78" s="7" t="s">
        <v>2382</v>
      </c>
    </row>
    <row r="79" spans="1:8" x14ac:dyDescent="0.25">
      <c r="A79" s="7" t="s">
        <v>2295</v>
      </c>
      <c r="B79" s="7">
        <v>54.12</v>
      </c>
      <c r="C79" s="7">
        <v>11.57</v>
      </c>
      <c r="D79" s="7" t="s">
        <v>2380</v>
      </c>
      <c r="E79" s="7" t="s">
        <v>2380</v>
      </c>
      <c r="F79" s="7" t="s">
        <v>2380</v>
      </c>
      <c r="G79" s="7" t="s">
        <v>2381</v>
      </c>
      <c r="H79" s="7" t="s">
        <v>2382</v>
      </c>
    </row>
    <row r="80" spans="1:8" x14ac:dyDescent="0.25">
      <c r="A80" s="7" t="s">
        <v>2294</v>
      </c>
      <c r="B80" s="7">
        <v>48.82</v>
      </c>
      <c r="C80" s="7">
        <v>6.67</v>
      </c>
      <c r="D80" s="7" t="s">
        <v>2382</v>
      </c>
      <c r="E80" s="7" t="s">
        <v>2380</v>
      </c>
      <c r="F80" s="7" t="s">
        <v>2380</v>
      </c>
      <c r="G80" s="7" t="s">
        <v>2381</v>
      </c>
      <c r="H80" s="7" t="s">
        <v>2382</v>
      </c>
    </row>
    <row r="81" spans="1:8" x14ac:dyDescent="0.25">
      <c r="A81" s="7" t="s">
        <v>2293</v>
      </c>
      <c r="B81" s="7">
        <v>51.01</v>
      </c>
      <c r="C81" s="7">
        <v>9.1999999999999993</v>
      </c>
      <c r="D81" s="7" t="s">
        <v>2380</v>
      </c>
      <c r="E81" s="7" t="s">
        <v>2380</v>
      </c>
      <c r="F81" s="7" t="s">
        <v>2380</v>
      </c>
      <c r="G81" s="7" t="s">
        <v>2381</v>
      </c>
      <c r="H81" s="7" t="s">
        <v>2382</v>
      </c>
    </row>
    <row r="82" spans="1:8" x14ac:dyDescent="0.25">
      <c r="A82" s="7" t="s">
        <v>2292</v>
      </c>
      <c r="B82" s="7">
        <v>45.65</v>
      </c>
      <c r="C82" s="7">
        <v>5.1100000000000003</v>
      </c>
      <c r="D82" s="7" t="s">
        <v>2382</v>
      </c>
      <c r="E82" s="7" t="s">
        <v>2380</v>
      </c>
      <c r="F82" s="7" t="s">
        <v>2380</v>
      </c>
      <c r="G82" s="7">
        <v>1</v>
      </c>
      <c r="H82" s="7" t="s">
        <v>2382</v>
      </c>
    </row>
    <row r="83" spans="1:8" x14ac:dyDescent="0.25">
      <c r="A83" s="7" t="s">
        <v>2291</v>
      </c>
      <c r="B83" s="7">
        <v>52.9</v>
      </c>
      <c r="C83" s="7">
        <v>5.34</v>
      </c>
      <c r="D83" s="7" t="s">
        <v>2380</v>
      </c>
      <c r="E83" s="7" t="s">
        <v>2380</v>
      </c>
      <c r="F83" s="7" t="s">
        <v>2380</v>
      </c>
      <c r="G83" s="7" t="s">
        <v>2381</v>
      </c>
      <c r="H83" s="7" t="s">
        <v>2382</v>
      </c>
    </row>
    <row r="84" spans="1:8" x14ac:dyDescent="0.25">
      <c r="A84" s="7" t="s">
        <v>2290</v>
      </c>
      <c r="B84" s="7">
        <v>45.41</v>
      </c>
      <c r="C84" s="7">
        <v>4.03</v>
      </c>
      <c r="D84" s="7" t="s">
        <v>2382</v>
      </c>
      <c r="E84" s="7" t="s">
        <v>2380</v>
      </c>
      <c r="F84" s="7" t="s">
        <v>2380</v>
      </c>
      <c r="G84" s="7">
        <v>1</v>
      </c>
      <c r="H84" s="7" t="s">
        <v>2382</v>
      </c>
    </row>
    <row r="85" spans="1:8" x14ac:dyDescent="0.25">
      <c r="A85" s="7" t="s">
        <v>2289</v>
      </c>
      <c r="B85" s="7">
        <v>49.41</v>
      </c>
      <c r="C85" s="7">
        <v>4.2300000000000004</v>
      </c>
      <c r="D85" s="7" t="s">
        <v>2382</v>
      </c>
      <c r="E85" s="7" t="s">
        <v>2380</v>
      </c>
      <c r="F85" s="7" t="s">
        <v>2383</v>
      </c>
      <c r="G85" s="7">
        <v>1</v>
      </c>
      <c r="H85" s="7" t="s">
        <v>2382</v>
      </c>
    </row>
    <row r="86" spans="1:8" x14ac:dyDescent="0.25">
      <c r="A86" s="7" t="s">
        <v>2288</v>
      </c>
      <c r="B86" s="7">
        <v>31.824999999999999</v>
      </c>
      <c r="C86" s="7">
        <v>4.0599999999999996</v>
      </c>
      <c r="D86" s="7" t="s">
        <v>2380</v>
      </c>
      <c r="E86" s="7" t="s">
        <v>2380</v>
      </c>
      <c r="F86" s="7" t="s">
        <v>2380</v>
      </c>
      <c r="G86" s="7">
        <v>2</v>
      </c>
      <c r="H86" s="7" t="s">
        <v>2382</v>
      </c>
    </row>
    <row r="87" spans="1:8" x14ac:dyDescent="0.25">
      <c r="A87" s="7" t="s">
        <v>2287</v>
      </c>
      <c r="B87" s="7">
        <v>51.28</v>
      </c>
      <c r="C87" s="7">
        <v>4.68</v>
      </c>
      <c r="D87" s="7" t="s">
        <v>2380</v>
      </c>
      <c r="E87" s="7" t="s">
        <v>2380</v>
      </c>
      <c r="F87" s="7" t="s">
        <v>2380</v>
      </c>
      <c r="G87" s="7">
        <v>2</v>
      </c>
      <c r="H87" s="7" t="s">
        <v>2382</v>
      </c>
    </row>
    <row r="88" spans="1:8" x14ac:dyDescent="0.25">
      <c r="A88" s="7" t="s">
        <v>2286</v>
      </c>
      <c r="B88" s="7">
        <v>34.96</v>
      </c>
      <c r="C88" s="7">
        <v>4.34</v>
      </c>
      <c r="D88" s="7" t="s">
        <v>2380</v>
      </c>
      <c r="E88" s="7" t="s">
        <v>2380</v>
      </c>
      <c r="F88" s="7" t="s">
        <v>2383</v>
      </c>
      <c r="G88" s="7">
        <v>1</v>
      </c>
      <c r="H88" s="7" t="s">
        <v>2382</v>
      </c>
    </row>
    <row r="89" spans="1:8" x14ac:dyDescent="0.25">
      <c r="A89" s="7" t="s">
        <v>2285</v>
      </c>
      <c r="B89" s="7">
        <v>33.11</v>
      </c>
      <c r="C89" s="7">
        <v>10.51</v>
      </c>
      <c r="D89" s="7" t="s">
        <v>2380</v>
      </c>
      <c r="E89" s="7" t="s">
        <v>2380</v>
      </c>
      <c r="F89" s="7" t="s">
        <v>2380</v>
      </c>
      <c r="G89" s="7" t="s">
        <v>2381</v>
      </c>
      <c r="H89" s="7" t="s">
        <v>2382</v>
      </c>
    </row>
    <row r="90" spans="1:8" x14ac:dyDescent="0.25">
      <c r="A90" s="7" t="s">
        <v>2284</v>
      </c>
      <c r="B90" s="7">
        <v>54.74</v>
      </c>
      <c r="C90" s="7">
        <v>5.84</v>
      </c>
      <c r="D90" s="7" t="s">
        <v>2382</v>
      </c>
      <c r="E90" s="7" t="s">
        <v>2380</v>
      </c>
      <c r="F90" s="7" t="s">
        <v>2383</v>
      </c>
      <c r="G90" s="7">
        <v>1</v>
      </c>
      <c r="H90" s="7" t="s">
        <v>2382</v>
      </c>
    </row>
    <row r="91" spans="1:8" x14ac:dyDescent="0.25">
      <c r="A91" s="7" t="s">
        <v>2283</v>
      </c>
      <c r="B91" s="7">
        <v>32.56</v>
      </c>
      <c r="C91" s="7">
        <v>5.41</v>
      </c>
      <c r="D91" s="7" t="s">
        <v>2380</v>
      </c>
      <c r="E91" s="7" t="s">
        <v>2380</v>
      </c>
      <c r="F91" s="7" t="s">
        <v>2383</v>
      </c>
      <c r="G91" s="7">
        <v>1</v>
      </c>
      <c r="H91" s="7" t="s">
        <v>2382</v>
      </c>
    </row>
    <row r="92" spans="1:8" x14ac:dyDescent="0.25">
      <c r="A92" s="7" t="s">
        <v>2282</v>
      </c>
      <c r="B92" s="7">
        <v>39.049999999999997</v>
      </c>
      <c r="C92" s="7">
        <v>6.06</v>
      </c>
      <c r="D92" s="7" t="s">
        <v>2380</v>
      </c>
      <c r="E92" s="7" t="s">
        <v>2380</v>
      </c>
      <c r="F92" s="7" t="s">
        <v>2380</v>
      </c>
      <c r="G92" s="7">
        <v>1</v>
      </c>
      <c r="H92" s="7" t="s">
        <v>2382</v>
      </c>
    </row>
    <row r="93" spans="1:8" x14ac:dyDescent="0.25">
      <c r="A93" s="7" t="s">
        <v>2281</v>
      </c>
      <c r="B93" s="7">
        <v>42.75</v>
      </c>
      <c r="C93" s="7">
        <v>4.22</v>
      </c>
      <c r="D93" s="7" t="s">
        <v>2380</v>
      </c>
      <c r="E93" s="7" t="s">
        <v>2380</v>
      </c>
      <c r="F93" s="7" t="s">
        <v>2380</v>
      </c>
      <c r="G93" s="7" t="s">
        <v>2381</v>
      </c>
      <c r="H93" s="7" t="s">
        <v>2382</v>
      </c>
    </row>
    <row r="94" spans="1:8" x14ac:dyDescent="0.25">
      <c r="A94" s="7" t="s">
        <v>2280</v>
      </c>
      <c r="B94" s="7">
        <v>50.58</v>
      </c>
      <c r="C94" s="7">
        <v>5.12</v>
      </c>
      <c r="D94" s="7" t="s">
        <v>2380</v>
      </c>
      <c r="E94" s="7" t="s">
        <v>2380</v>
      </c>
      <c r="F94" s="7" t="s">
        <v>2380</v>
      </c>
      <c r="G94" s="7">
        <v>2</v>
      </c>
      <c r="H94" s="7" t="s">
        <v>2382</v>
      </c>
    </row>
    <row r="95" spans="1:8" x14ac:dyDescent="0.25">
      <c r="A95" s="7" t="s">
        <v>2279</v>
      </c>
      <c r="B95" s="7">
        <v>30.495000000000001</v>
      </c>
      <c r="C95" s="7">
        <v>4.57</v>
      </c>
      <c r="D95" s="7" t="s">
        <v>2382</v>
      </c>
      <c r="E95" s="7" t="s">
        <v>2380</v>
      </c>
      <c r="F95" s="7" t="s">
        <v>2380</v>
      </c>
      <c r="G95" s="7" t="s">
        <v>2381</v>
      </c>
      <c r="H95" s="7" t="s">
        <v>2382</v>
      </c>
    </row>
    <row r="96" spans="1:8" x14ac:dyDescent="0.25">
      <c r="A96" s="7" t="s">
        <v>2278</v>
      </c>
      <c r="B96" s="7">
        <v>48.31</v>
      </c>
      <c r="C96" s="7">
        <v>9.58</v>
      </c>
      <c r="D96" s="7" t="s">
        <v>2382</v>
      </c>
      <c r="E96" s="7" t="s">
        <v>2380</v>
      </c>
      <c r="F96" s="7" t="s">
        <v>2380</v>
      </c>
      <c r="G96" s="7">
        <v>2</v>
      </c>
      <c r="H96" s="7" t="s">
        <v>2382</v>
      </c>
    </row>
    <row r="97" spans="1:8" x14ac:dyDescent="0.25">
      <c r="A97" s="7" t="s">
        <v>2277</v>
      </c>
      <c r="B97" s="7">
        <v>48.99</v>
      </c>
      <c r="C97" s="7">
        <v>9.7799999999999994</v>
      </c>
      <c r="D97" s="7" t="s">
        <v>2382</v>
      </c>
      <c r="E97" s="7" t="s">
        <v>2380</v>
      </c>
      <c r="F97" s="7" t="s">
        <v>2380</v>
      </c>
      <c r="G97" s="7">
        <v>1</v>
      </c>
      <c r="H97" s="7" t="s">
        <v>2382</v>
      </c>
    </row>
    <row r="98" spans="1:8" x14ac:dyDescent="0.25">
      <c r="A98" s="7" t="s">
        <v>2276</v>
      </c>
      <c r="B98" s="7">
        <v>38.39</v>
      </c>
      <c r="C98" s="7">
        <v>4.1100000000000003</v>
      </c>
      <c r="D98" s="7" t="s">
        <v>2382</v>
      </c>
      <c r="E98" s="7" t="s">
        <v>2380</v>
      </c>
      <c r="F98" s="7" t="s">
        <v>2380</v>
      </c>
      <c r="G98" s="7" t="s">
        <v>2381</v>
      </c>
      <c r="H98" s="7" t="s">
        <v>2382</v>
      </c>
    </row>
    <row r="99" spans="1:8" x14ac:dyDescent="0.25">
      <c r="A99" s="7" t="s">
        <v>2275</v>
      </c>
      <c r="B99" s="7">
        <v>44.34</v>
      </c>
      <c r="C99" s="7">
        <v>4.0199999999999996</v>
      </c>
      <c r="D99" s="7" t="s">
        <v>2382</v>
      </c>
      <c r="E99" s="7" t="s">
        <v>2380</v>
      </c>
      <c r="F99" s="7" t="s">
        <v>2380</v>
      </c>
      <c r="G99" s="7">
        <v>2</v>
      </c>
      <c r="H99" s="7" t="s">
        <v>2382</v>
      </c>
    </row>
    <row r="100" spans="1:8" x14ac:dyDescent="0.25">
      <c r="A100" s="7" t="s">
        <v>2274</v>
      </c>
      <c r="B100" s="7">
        <v>41.51</v>
      </c>
      <c r="C100" s="7">
        <v>6.92</v>
      </c>
      <c r="D100" s="7" t="s">
        <v>2380</v>
      </c>
      <c r="E100" s="7" t="s">
        <v>2380</v>
      </c>
      <c r="F100" s="7" t="s">
        <v>2380</v>
      </c>
      <c r="G100" s="7" t="s">
        <v>2381</v>
      </c>
      <c r="H100" s="7" t="s">
        <v>2382</v>
      </c>
    </row>
    <row r="101" spans="1:8" x14ac:dyDescent="0.25">
      <c r="A101" s="7" t="s">
        <v>2273</v>
      </c>
      <c r="B101" s="7">
        <v>48.2</v>
      </c>
      <c r="C101" s="7">
        <v>4.84</v>
      </c>
      <c r="D101" s="7" t="s">
        <v>2380</v>
      </c>
      <c r="E101" s="7" t="s">
        <v>2380</v>
      </c>
      <c r="F101" s="7" t="s">
        <v>2380</v>
      </c>
      <c r="G101" s="7" t="s">
        <v>2381</v>
      </c>
      <c r="H101" s="7" t="s">
        <v>2382</v>
      </c>
    </row>
    <row r="102" spans="1:8" x14ac:dyDescent="0.25">
      <c r="A102" s="7" t="s">
        <v>2272</v>
      </c>
      <c r="B102" s="7">
        <v>35.75</v>
      </c>
      <c r="C102" s="7">
        <v>8</v>
      </c>
      <c r="D102" s="7" t="s">
        <v>2382</v>
      </c>
      <c r="E102" s="7" t="s">
        <v>2380</v>
      </c>
      <c r="F102" s="7" t="s">
        <v>2380</v>
      </c>
      <c r="G102" s="7" t="s">
        <v>2381</v>
      </c>
      <c r="H102" s="7" t="s">
        <v>2382</v>
      </c>
    </row>
    <row r="103" spans="1:8" x14ac:dyDescent="0.25">
      <c r="A103" s="7" t="s">
        <v>2271</v>
      </c>
      <c r="B103" s="7">
        <v>53.81</v>
      </c>
      <c r="C103" s="7">
        <v>8.77</v>
      </c>
      <c r="D103" s="7" t="s">
        <v>2382</v>
      </c>
      <c r="E103" s="7" t="s">
        <v>2380</v>
      </c>
      <c r="F103" s="7" t="s">
        <v>2380</v>
      </c>
      <c r="G103" s="7" t="s">
        <v>2381</v>
      </c>
      <c r="H103" s="7" t="s">
        <v>2382</v>
      </c>
    </row>
    <row r="104" spans="1:8" x14ac:dyDescent="0.25">
      <c r="A104" s="7" t="s">
        <v>2270</v>
      </c>
      <c r="B104" s="7">
        <v>49.48</v>
      </c>
      <c r="C104" s="7">
        <v>4.96</v>
      </c>
      <c r="D104" s="7" t="s">
        <v>2380</v>
      </c>
      <c r="E104" s="7" t="s">
        <v>2380</v>
      </c>
      <c r="F104" s="7" t="s">
        <v>2383</v>
      </c>
      <c r="G104" s="7">
        <v>1</v>
      </c>
      <c r="H104" s="7" t="s">
        <v>2382</v>
      </c>
    </row>
    <row r="105" spans="1:8" x14ac:dyDescent="0.25">
      <c r="A105" s="7" t="s">
        <v>2269</v>
      </c>
      <c r="B105" s="7">
        <v>34.1</v>
      </c>
      <c r="C105" s="7">
        <v>4.43</v>
      </c>
      <c r="D105" s="7" t="s">
        <v>2382</v>
      </c>
      <c r="E105" s="7" t="s">
        <v>2380</v>
      </c>
      <c r="F105" s="7" t="s">
        <v>2380</v>
      </c>
      <c r="G105" s="7" t="s">
        <v>2381</v>
      </c>
      <c r="H105" s="7" t="s">
        <v>2382</v>
      </c>
    </row>
    <row r="106" spans="1:8" x14ac:dyDescent="0.25">
      <c r="A106" s="7" t="s">
        <v>2268</v>
      </c>
      <c r="B106" s="7">
        <v>35.299999999999997</v>
      </c>
      <c r="C106" s="7">
        <v>5.82</v>
      </c>
      <c r="D106" s="7" t="s">
        <v>2382</v>
      </c>
      <c r="E106" s="7" t="s">
        <v>2380</v>
      </c>
      <c r="F106" s="7" t="s">
        <v>2383</v>
      </c>
      <c r="G106" s="7">
        <v>1</v>
      </c>
      <c r="H106" s="7" t="s">
        <v>2382</v>
      </c>
    </row>
    <row r="107" spans="1:8" x14ac:dyDescent="0.25">
      <c r="A107" s="7" t="s">
        <v>2267</v>
      </c>
      <c r="B107" s="7">
        <v>43.83</v>
      </c>
      <c r="C107" s="7">
        <v>6.03</v>
      </c>
      <c r="D107" s="7" t="s">
        <v>2382</v>
      </c>
      <c r="E107" s="7" t="s">
        <v>2380</v>
      </c>
      <c r="F107" s="7" t="s">
        <v>2380</v>
      </c>
      <c r="G107" s="7">
        <v>2</v>
      </c>
      <c r="H107" s="7" t="s">
        <v>2382</v>
      </c>
    </row>
    <row r="108" spans="1:8" x14ac:dyDescent="0.25">
      <c r="A108" s="7" t="s">
        <v>2266</v>
      </c>
      <c r="B108" s="7">
        <v>50.07</v>
      </c>
      <c r="C108" s="7">
        <v>9.27</v>
      </c>
      <c r="D108" s="7" t="s">
        <v>2380</v>
      </c>
      <c r="E108" s="7" t="s">
        <v>2380</v>
      </c>
      <c r="F108" s="7" t="s">
        <v>2380</v>
      </c>
      <c r="G108" s="7" t="s">
        <v>2381</v>
      </c>
      <c r="H108" s="7" t="s">
        <v>2382</v>
      </c>
    </row>
    <row r="109" spans="1:8" x14ac:dyDescent="0.25">
      <c r="A109" s="7" t="s">
        <v>2265</v>
      </c>
      <c r="B109" s="7">
        <v>32.774999999999999</v>
      </c>
      <c r="C109" s="7">
        <v>5.53</v>
      </c>
      <c r="D109" s="7" t="s">
        <v>2380</v>
      </c>
      <c r="E109" s="7" t="s">
        <v>2380</v>
      </c>
      <c r="F109" s="7" t="s">
        <v>2380</v>
      </c>
      <c r="G109" s="7" t="s">
        <v>2381</v>
      </c>
      <c r="H109" s="7" t="s">
        <v>2382</v>
      </c>
    </row>
    <row r="110" spans="1:8" x14ac:dyDescent="0.25">
      <c r="A110" s="7" t="s">
        <v>2264</v>
      </c>
      <c r="B110" s="7">
        <v>34.104999999999997</v>
      </c>
      <c r="C110" s="7">
        <v>5.07</v>
      </c>
      <c r="D110" s="7" t="s">
        <v>2380</v>
      </c>
      <c r="E110" s="7" t="s">
        <v>2380</v>
      </c>
      <c r="F110" s="7" t="s">
        <v>2380</v>
      </c>
      <c r="G110" s="7">
        <v>1</v>
      </c>
      <c r="H110" s="7" t="s">
        <v>2382</v>
      </c>
    </row>
    <row r="111" spans="1:8" x14ac:dyDescent="0.25">
      <c r="A111" s="7" t="s">
        <v>2263</v>
      </c>
      <c r="B111" s="7">
        <v>48.93</v>
      </c>
      <c r="C111" s="7">
        <v>11.17</v>
      </c>
      <c r="D111" s="7" t="s">
        <v>2382</v>
      </c>
      <c r="E111" s="7" t="s">
        <v>2380</v>
      </c>
      <c r="F111" s="7" t="s">
        <v>2380</v>
      </c>
      <c r="G111" s="7">
        <v>1</v>
      </c>
      <c r="H111" s="7" t="s">
        <v>2382</v>
      </c>
    </row>
    <row r="112" spans="1:8" x14ac:dyDescent="0.25">
      <c r="A112" s="7" t="s">
        <v>2262</v>
      </c>
      <c r="B112" s="7">
        <v>37.07</v>
      </c>
      <c r="C112" s="7">
        <v>6.14</v>
      </c>
      <c r="D112" s="7" t="s">
        <v>2382</v>
      </c>
      <c r="E112" s="7" t="s">
        <v>2380</v>
      </c>
      <c r="F112" s="7" t="s">
        <v>2380</v>
      </c>
      <c r="G112" s="7" t="s">
        <v>2381</v>
      </c>
      <c r="H112" s="7" t="s">
        <v>2382</v>
      </c>
    </row>
    <row r="113" spans="1:8" x14ac:dyDescent="0.25">
      <c r="A113" s="7" t="s">
        <v>2261</v>
      </c>
      <c r="B113" s="7">
        <v>51.51</v>
      </c>
      <c r="C113" s="7">
        <v>6.26</v>
      </c>
      <c r="D113" s="7" t="s">
        <v>2382</v>
      </c>
      <c r="E113" s="7" t="s">
        <v>2380</v>
      </c>
      <c r="F113" s="7" t="s">
        <v>2383</v>
      </c>
      <c r="G113" s="7">
        <v>1</v>
      </c>
      <c r="H113" s="7" t="s">
        <v>2382</v>
      </c>
    </row>
    <row r="114" spans="1:8" x14ac:dyDescent="0.25">
      <c r="A114" s="7" t="s">
        <v>2260</v>
      </c>
      <c r="B114" s="7">
        <v>34.799999999999997</v>
      </c>
      <c r="C114" s="7">
        <v>4.72</v>
      </c>
      <c r="D114" s="7" t="s">
        <v>2382</v>
      </c>
      <c r="E114" s="7" t="s">
        <v>2380</v>
      </c>
      <c r="F114" s="7" t="s">
        <v>2380</v>
      </c>
      <c r="G114" s="7" t="s">
        <v>2381</v>
      </c>
      <c r="H114" s="7" t="s">
        <v>2382</v>
      </c>
    </row>
    <row r="115" spans="1:8" x14ac:dyDescent="0.25">
      <c r="A115" s="7" t="s">
        <v>2259</v>
      </c>
      <c r="B115" s="7">
        <v>36.67</v>
      </c>
      <c r="C115" s="7">
        <v>5.18</v>
      </c>
      <c r="D115" s="7" t="s">
        <v>2380</v>
      </c>
      <c r="E115" s="7" t="s">
        <v>2380</v>
      </c>
      <c r="F115" s="7" t="s">
        <v>2380</v>
      </c>
      <c r="G115" s="7">
        <v>1</v>
      </c>
      <c r="H115" s="7" t="s">
        <v>2382</v>
      </c>
    </row>
    <row r="116" spans="1:8" x14ac:dyDescent="0.25">
      <c r="A116" s="7" t="s">
        <v>2258</v>
      </c>
      <c r="B116" s="7">
        <v>30.9</v>
      </c>
      <c r="C116" s="7">
        <v>9.4</v>
      </c>
      <c r="D116" s="7" t="s">
        <v>2380</v>
      </c>
      <c r="E116" s="7" t="s">
        <v>2380</v>
      </c>
      <c r="F116" s="7" t="s">
        <v>2380</v>
      </c>
      <c r="G116" s="7">
        <v>2</v>
      </c>
      <c r="H116" s="7" t="s">
        <v>2382</v>
      </c>
    </row>
    <row r="117" spans="1:8" x14ac:dyDescent="0.25">
      <c r="A117" s="7" t="s">
        <v>2257</v>
      </c>
      <c r="B117" s="7">
        <v>30.495000000000001</v>
      </c>
      <c r="C117" s="7">
        <v>6.29</v>
      </c>
      <c r="D117" s="7" t="s">
        <v>2380</v>
      </c>
      <c r="E117" s="7" t="s">
        <v>2380</v>
      </c>
      <c r="F117" s="7" t="s">
        <v>2380</v>
      </c>
      <c r="G117" s="7" t="s">
        <v>2381</v>
      </c>
      <c r="H117" s="7" t="s">
        <v>2382</v>
      </c>
    </row>
    <row r="118" spans="1:8" x14ac:dyDescent="0.25">
      <c r="A118" s="7" t="s">
        <v>2256</v>
      </c>
      <c r="B118" s="7">
        <v>44.88</v>
      </c>
      <c r="C118" s="7">
        <v>6.04</v>
      </c>
      <c r="D118" s="7" t="s">
        <v>2380</v>
      </c>
      <c r="E118" s="7" t="s">
        <v>2380</v>
      </c>
      <c r="F118" s="7" t="s">
        <v>2383</v>
      </c>
      <c r="G118" s="7">
        <v>1</v>
      </c>
      <c r="H118" s="7" t="s">
        <v>2382</v>
      </c>
    </row>
    <row r="119" spans="1:8" x14ac:dyDescent="0.25">
      <c r="A119" s="7" t="s">
        <v>2255</v>
      </c>
      <c r="B119" s="7">
        <v>44.32</v>
      </c>
      <c r="C119" s="7">
        <v>10.55</v>
      </c>
      <c r="D119" s="7" t="s">
        <v>2380</v>
      </c>
      <c r="E119" s="7" t="s">
        <v>2380</v>
      </c>
      <c r="F119" s="7" t="s">
        <v>2380</v>
      </c>
      <c r="G119" s="7" t="s">
        <v>2381</v>
      </c>
      <c r="H119" s="7" t="s">
        <v>2382</v>
      </c>
    </row>
    <row r="120" spans="1:8" x14ac:dyDescent="0.25">
      <c r="A120" s="7" t="s">
        <v>2254</v>
      </c>
      <c r="B120" s="7">
        <v>46.39</v>
      </c>
      <c r="C120" s="7">
        <v>5.09</v>
      </c>
      <c r="D120" s="7" t="s">
        <v>2380</v>
      </c>
      <c r="E120" s="7" t="s">
        <v>2380</v>
      </c>
      <c r="F120" s="7" t="s">
        <v>2380</v>
      </c>
      <c r="G120" s="7" t="s">
        <v>2381</v>
      </c>
      <c r="H120" s="7" t="s">
        <v>2382</v>
      </c>
    </row>
    <row r="121" spans="1:8" x14ac:dyDescent="0.25">
      <c r="A121" s="7" t="s">
        <v>2253</v>
      </c>
      <c r="B121" s="7">
        <v>42.13</v>
      </c>
      <c r="C121" s="7">
        <v>5.2</v>
      </c>
      <c r="D121" s="7" t="s">
        <v>2382</v>
      </c>
      <c r="E121" s="7" t="s">
        <v>2380</v>
      </c>
      <c r="F121" s="7" t="s">
        <v>2380</v>
      </c>
      <c r="G121" s="7">
        <v>1</v>
      </c>
      <c r="H121" s="7" t="s">
        <v>2382</v>
      </c>
    </row>
    <row r="122" spans="1:8" x14ac:dyDescent="0.25">
      <c r="A122" s="7" t="s">
        <v>2252</v>
      </c>
      <c r="B122" s="7">
        <v>30.78</v>
      </c>
      <c r="C122" s="7">
        <v>8.4499999999999993</v>
      </c>
      <c r="D122" s="7" t="s">
        <v>2382</v>
      </c>
      <c r="E122" s="7" t="s">
        <v>2380</v>
      </c>
      <c r="F122" s="7" t="s">
        <v>2380</v>
      </c>
      <c r="G122" s="7" t="s">
        <v>2381</v>
      </c>
      <c r="H122" s="7" t="s">
        <v>2382</v>
      </c>
    </row>
    <row r="123" spans="1:8" x14ac:dyDescent="0.25">
      <c r="A123" s="7" t="s">
        <v>2251</v>
      </c>
      <c r="B123" s="7">
        <v>31.35</v>
      </c>
      <c r="C123" s="7">
        <v>9.5399999999999991</v>
      </c>
      <c r="D123" s="7" t="s">
        <v>2380</v>
      </c>
      <c r="E123" s="7" t="s">
        <v>2380</v>
      </c>
      <c r="F123" s="7" t="s">
        <v>2380</v>
      </c>
      <c r="G123" s="7" t="s">
        <v>2381</v>
      </c>
      <c r="H123" s="7" t="s">
        <v>2382</v>
      </c>
    </row>
    <row r="124" spans="1:8" x14ac:dyDescent="0.25">
      <c r="A124" s="7" t="s">
        <v>2250</v>
      </c>
      <c r="B124" s="7">
        <v>41.46</v>
      </c>
      <c r="C124" s="7">
        <v>4.99</v>
      </c>
      <c r="D124" s="7" t="s">
        <v>2382</v>
      </c>
      <c r="E124" s="7" t="s">
        <v>2380</v>
      </c>
      <c r="F124" s="7" t="s">
        <v>2380</v>
      </c>
      <c r="G124" s="7">
        <v>2</v>
      </c>
      <c r="H124" s="7" t="s">
        <v>2382</v>
      </c>
    </row>
    <row r="125" spans="1:8" x14ac:dyDescent="0.25">
      <c r="A125" s="7" t="s">
        <v>2249</v>
      </c>
      <c r="B125" s="7">
        <v>48</v>
      </c>
      <c r="C125" s="7">
        <v>10.54</v>
      </c>
      <c r="D125" s="7" t="s">
        <v>2380</v>
      </c>
      <c r="E125" s="7" t="s">
        <v>2380</v>
      </c>
      <c r="F125" s="7" t="s">
        <v>2380</v>
      </c>
      <c r="G125" s="7" t="s">
        <v>2381</v>
      </c>
      <c r="H125" s="7" t="s">
        <v>2382</v>
      </c>
    </row>
    <row r="126" spans="1:8" x14ac:dyDescent="0.25">
      <c r="A126" s="7" t="s">
        <v>2248</v>
      </c>
      <c r="B126" s="7">
        <v>49.13</v>
      </c>
      <c r="C126" s="7">
        <v>4.54</v>
      </c>
      <c r="D126" s="7" t="s">
        <v>2380</v>
      </c>
      <c r="E126" s="7" t="s">
        <v>2380</v>
      </c>
      <c r="F126" s="7" t="s">
        <v>2380</v>
      </c>
      <c r="G126" s="7" t="s">
        <v>2381</v>
      </c>
      <c r="H126" s="7" t="s">
        <v>2382</v>
      </c>
    </row>
    <row r="127" spans="1:8" x14ac:dyDescent="0.25">
      <c r="A127" s="7" t="s">
        <v>2247</v>
      </c>
      <c r="B127" s="7">
        <v>37.799999999999997</v>
      </c>
      <c r="C127" s="7">
        <v>6.29</v>
      </c>
      <c r="D127" s="7" t="s">
        <v>2380</v>
      </c>
      <c r="E127" s="7" t="s">
        <v>2380</v>
      </c>
      <c r="F127" s="7" t="s">
        <v>2380</v>
      </c>
      <c r="G127" s="7">
        <v>1</v>
      </c>
      <c r="H127" s="7" t="s">
        <v>2382</v>
      </c>
    </row>
    <row r="128" spans="1:8" x14ac:dyDescent="0.25">
      <c r="A128" s="7" t="s">
        <v>2246</v>
      </c>
      <c r="B128" s="7">
        <v>38.299999999999997</v>
      </c>
      <c r="C128" s="7">
        <v>9.51</v>
      </c>
      <c r="D128" s="7" t="s">
        <v>2380</v>
      </c>
      <c r="E128" s="7" t="s">
        <v>2380</v>
      </c>
      <c r="F128" s="7" t="s">
        <v>2380</v>
      </c>
      <c r="G128" s="7" t="s">
        <v>2381</v>
      </c>
      <c r="H128" s="7" t="s">
        <v>2382</v>
      </c>
    </row>
    <row r="129" spans="1:8" x14ac:dyDescent="0.25">
      <c r="A129" s="7" t="s">
        <v>2245</v>
      </c>
      <c r="B129" s="7">
        <v>32.774999999999999</v>
      </c>
      <c r="C129" s="7">
        <v>4.72</v>
      </c>
      <c r="D129" s="7" t="s">
        <v>2380</v>
      </c>
      <c r="E129" s="7" t="s">
        <v>2380</v>
      </c>
      <c r="F129" s="7" t="s">
        <v>2380</v>
      </c>
      <c r="G129" s="7" t="s">
        <v>2381</v>
      </c>
      <c r="H129" s="7" t="s">
        <v>2382</v>
      </c>
    </row>
    <row r="130" spans="1:8" x14ac:dyDescent="0.25">
      <c r="A130" s="7" t="s">
        <v>2244</v>
      </c>
      <c r="B130" s="7">
        <v>34.200000000000003</v>
      </c>
      <c r="C130" s="7">
        <v>5.91</v>
      </c>
      <c r="D130" s="7" t="s">
        <v>2382</v>
      </c>
      <c r="E130" s="7" t="s">
        <v>2380</v>
      </c>
      <c r="F130" s="7" t="s">
        <v>2380</v>
      </c>
      <c r="G130" s="7" t="s">
        <v>2381</v>
      </c>
      <c r="H130" s="7" t="s">
        <v>2382</v>
      </c>
    </row>
    <row r="131" spans="1:8" x14ac:dyDescent="0.25">
      <c r="A131" s="7" t="s">
        <v>2243</v>
      </c>
      <c r="B131" s="7">
        <v>30.2</v>
      </c>
      <c r="C131" s="7">
        <v>9.58</v>
      </c>
      <c r="D131" s="7" t="s">
        <v>2380</v>
      </c>
      <c r="E131" s="7" t="s">
        <v>2380</v>
      </c>
      <c r="F131" s="7" t="s">
        <v>2380</v>
      </c>
      <c r="G131" s="7" t="s">
        <v>2381</v>
      </c>
      <c r="H131" s="7" t="s">
        <v>2382</v>
      </c>
    </row>
    <row r="132" spans="1:8" x14ac:dyDescent="0.25">
      <c r="A132" s="7" t="s">
        <v>2242</v>
      </c>
      <c r="B132" s="7">
        <v>48.32</v>
      </c>
      <c r="C132" s="7">
        <v>5.77</v>
      </c>
      <c r="D132" s="7" t="s">
        <v>2380</v>
      </c>
      <c r="E132" s="7" t="s">
        <v>2380</v>
      </c>
      <c r="F132" s="7" t="s">
        <v>2380</v>
      </c>
      <c r="G132" s="7" t="s">
        <v>2381</v>
      </c>
      <c r="H132" s="7" t="s">
        <v>2382</v>
      </c>
    </row>
    <row r="133" spans="1:8" x14ac:dyDescent="0.25">
      <c r="A133" s="7" t="s">
        <v>2241</v>
      </c>
      <c r="B133" s="7">
        <v>44.86</v>
      </c>
      <c r="C133" s="7">
        <v>4.38</v>
      </c>
      <c r="D133" s="7" t="s">
        <v>2382</v>
      </c>
      <c r="E133" s="7" t="s">
        <v>2380</v>
      </c>
      <c r="F133" s="7" t="s">
        <v>2380</v>
      </c>
      <c r="G133" s="7" t="s">
        <v>2381</v>
      </c>
      <c r="H133" s="7" t="s">
        <v>2382</v>
      </c>
    </row>
    <row r="134" spans="1:8" x14ac:dyDescent="0.25">
      <c r="A134" s="7" t="s">
        <v>2240</v>
      </c>
      <c r="B134" s="7">
        <v>52.15</v>
      </c>
      <c r="C134" s="7">
        <v>5.65</v>
      </c>
      <c r="D134" s="7" t="s">
        <v>2380</v>
      </c>
      <c r="E134" s="7" t="s">
        <v>2380</v>
      </c>
      <c r="F134" s="7" t="s">
        <v>2380</v>
      </c>
      <c r="G134" s="7">
        <v>1</v>
      </c>
      <c r="H134" s="7" t="s">
        <v>2382</v>
      </c>
    </row>
    <row r="135" spans="1:8" x14ac:dyDescent="0.25">
      <c r="A135" s="7" t="s">
        <v>2239</v>
      </c>
      <c r="B135" s="7">
        <v>41.12</v>
      </c>
      <c r="C135" s="7">
        <v>7.54</v>
      </c>
      <c r="D135" s="7" t="s">
        <v>2382</v>
      </c>
      <c r="E135" s="7" t="s">
        <v>2380</v>
      </c>
      <c r="F135" s="7" t="s">
        <v>2380</v>
      </c>
      <c r="G135" s="7" t="s">
        <v>2381</v>
      </c>
      <c r="H135" s="7" t="s">
        <v>2382</v>
      </c>
    </row>
    <row r="136" spans="1:8" x14ac:dyDescent="0.25">
      <c r="A136" s="7" t="s">
        <v>2238</v>
      </c>
      <c r="B136" s="7">
        <v>38.39</v>
      </c>
      <c r="C136" s="7">
        <v>5.1100000000000003</v>
      </c>
      <c r="D136" s="7" t="s">
        <v>2382</v>
      </c>
      <c r="E136" s="7" t="s">
        <v>2380</v>
      </c>
      <c r="F136" s="7" t="s">
        <v>2380</v>
      </c>
      <c r="G136" s="7">
        <v>1</v>
      </c>
      <c r="H136" s="7" t="s">
        <v>2382</v>
      </c>
    </row>
    <row r="137" spans="1:8" x14ac:dyDescent="0.25">
      <c r="A137" s="7" t="s">
        <v>2237</v>
      </c>
      <c r="B137" s="7">
        <v>46.85</v>
      </c>
      <c r="C137" s="7">
        <v>4.25</v>
      </c>
      <c r="D137" s="7" t="s">
        <v>2380</v>
      </c>
      <c r="E137" s="7" t="s">
        <v>2380</v>
      </c>
      <c r="F137" s="7" t="s">
        <v>2383</v>
      </c>
      <c r="G137" s="7">
        <v>1</v>
      </c>
      <c r="H137" s="7" t="s">
        <v>2382</v>
      </c>
    </row>
    <row r="138" spans="1:8" x14ac:dyDescent="0.25">
      <c r="A138" s="7" t="s">
        <v>2236</v>
      </c>
      <c r="B138" s="7">
        <v>42.24</v>
      </c>
      <c r="C138" s="7">
        <v>5.55</v>
      </c>
      <c r="D138" s="7" t="s">
        <v>2380</v>
      </c>
      <c r="E138" s="7" t="s">
        <v>2382</v>
      </c>
      <c r="F138" s="7" t="s">
        <v>2380</v>
      </c>
      <c r="G138" s="7">
        <v>1</v>
      </c>
      <c r="H138" s="7" t="s">
        <v>2382</v>
      </c>
    </row>
    <row r="139" spans="1:8" x14ac:dyDescent="0.25">
      <c r="A139" s="7" t="s">
        <v>2235</v>
      </c>
      <c r="B139" s="7">
        <v>34.39</v>
      </c>
      <c r="C139" s="7">
        <v>5.78</v>
      </c>
      <c r="D139" s="7" t="s">
        <v>2380</v>
      </c>
      <c r="E139" s="7" t="s">
        <v>2380</v>
      </c>
      <c r="F139" s="7" t="s">
        <v>2380</v>
      </c>
      <c r="G139" s="7" t="s">
        <v>2381</v>
      </c>
      <c r="H139" s="7" t="s">
        <v>2382</v>
      </c>
    </row>
    <row r="140" spans="1:8" x14ac:dyDescent="0.25">
      <c r="A140" s="7" t="s">
        <v>2234</v>
      </c>
      <c r="B140" s="7">
        <v>42.89</v>
      </c>
      <c r="C140" s="7">
        <v>5.28</v>
      </c>
      <c r="D140" s="7" t="s">
        <v>2382</v>
      </c>
      <c r="E140" s="7" t="s">
        <v>2380</v>
      </c>
      <c r="F140" s="7" t="s">
        <v>2380</v>
      </c>
      <c r="G140" s="7" t="s">
        <v>2381</v>
      </c>
      <c r="H140" s="7" t="s">
        <v>2382</v>
      </c>
    </row>
    <row r="141" spans="1:8" x14ac:dyDescent="0.25">
      <c r="A141" s="7" t="s">
        <v>2233</v>
      </c>
      <c r="B141" s="7">
        <v>36.299999999999997</v>
      </c>
      <c r="C141" s="7">
        <v>5.39</v>
      </c>
      <c r="D141" s="7" t="s">
        <v>2380</v>
      </c>
      <c r="E141" s="7" t="s">
        <v>2380</v>
      </c>
      <c r="F141" s="7" t="s">
        <v>2380</v>
      </c>
      <c r="G141" s="7" t="s">
        <v>2381</v>
      </c>
      <c r="H141" s="7" t="s">
        <v>2382</v>
      </c>
    </row>
    <row r="142" spans="1:8" x14ac:dyDescent="0.25">
      <c r="A142" s="7" t="s">
        <v>2232</v>
      </c>
      <c r="B142" s="7">
        <v>35.200000000000003</v>
      </c>
      <c r="C142" s="7">
        <v>8.01</v>
      </c>
      <c r="D142" s="7" t="s">
        <v>2382</v>
      </c>
      <c r="E142" s="7" t="s">
        <v>2380</v>
      </c>
      <c r="F142" s="7" t="s">
        <v>2380</v>
      </c>
      <c r="G142" s="7">
        <v>1</v>
      </c>
      <c r="H142" s="7" t="s">
        <v>2382</v>
      </c>
    </row>
    <row r="143" spans="1:8" x14ac:dyDescent="0.25">
      <c r="A143" s="7" t="s">
        <v>2231</v>
      </c>
      <c r="B143" s="7">
        <v>53.62</v>
      </c>
      <c r="C143" s="7">
        <v>5.21</v>
      </c>
      <c r="D143" s="7" t="s">
        <v>2380</v>
      </c>
      <c r="E143" s="7" t="s">
        <v>2380</v>
      </c>
      <c r="F143" s="7" t="s">
        <v>2380</v>
      </c>
      <c r="G143" s="7" t="s">
        <v>2381</v>
      </c>
      <c r="H143" s="7" t="s">
        <v>2382</v>
      </c>
    </row>
    <row r="144" spans="1:8" x14ac:dyDescent="0.25">
      <c r="A144" s="7" t="s">
        <v>2230</v>
      </c>
      <c r="B144" s="7">
        <v>36.67</v>
      </c>
      <c r="C144" s="7">
        <v>6.27</v>
      </c>
      <c r="D144" s="7" t="s">
        <v>2380</v>
      </c>
      <c r="E144" s="7" t="s">
        <v>2380</v>
      </c>
      <c r="F144" s="7" t="s">
        <v>2380</v>
      </c>
      <c r="G144" s="7" t="s">
        <v>2381</v>
      </c>
      <c r="H144" s="7" t="s">
        <v>2382</v>
      </c>
    </row>
    <row r="145" spans="1:8" x14ac:dyDescent="0.25">
      <c r="A145" s="7" t="s">
        <v>2229</v>
      </c>
      <c r="B145" s="7">
        <v>33.4</v>
      </c>
      <c r="C145" s="7">
        <v>10.73</v>
      </c>
      <c r="D145" s="7" t="s">
        <v>2382</v>
      </c>
      <c r="E145" s="7" t="s">
        <v>2380</v>
      </c>
      <c r="F145" s="7" t="s">
        <v>2380</v>
      </c>
      <c r="G145" s="7">
        <v>1</v>
      </c>
      <c r="H145" s="7" t="s">
        <v>2382</v>
      </c>
    </row>
    <row r="146" spans="1:8" x14ac:dyDescent="0.25">
      <c r="A146" s="7" t="s">
        <v>2228</v>
      </c>
      <c r="B146" s="7">
        <v>42.71</v>
      </c>
      <c r="C146" s="7">
        <v>10.52</v>
      </c>
      <c r="D146" s="7" t="s">
        <v>2380</v>
      </c>
      <c r="E146" s="7" t="s">
        <v>2380</v>
      </c>
      <c r="F146" s="7" t="s">
        <v>2380</v>
      </c>
      <c r="G146" s="7" t="s">
        <v>2381</v>
      </c>
      <c r="H146" s="7" t="s">
        <v>2382</v>
      </c>
    </row>
    <row r="147" spans="1:8" x14ac:dyDescent="0.25">
      <c r="A147" s="7" t="s">
        <v>2227</v>
      </c>
      <c r="B147" s="7">
        <v>41.52</v>
      </c>
      <c r="C147" s="7">
        <v>11.82</v>
      </c>
      <c r="D147" s="7" t="s">
        <v>2382</v>
      </c>
      <c r="E147" s="7" t="s">
        <v>2380</v>
      </c>
      <c r="F147" s="7" t="s">
        <v>2380</v>
      </c>
      <c r="G147" s="7">
        <v>2</v>
      </c>
      <c r="H147" s="7" t="s">
        <v>2382</v>
      </c>
    </row>
    <row r="148" spans="1:8" x14ac:dyDescent="0.25">
      <c r="A148" s="7" t="s">
        <v>2226</v>
      </c>
      <c r="B148" s="7">
        <v>39.4</v>
      </c>
      <c r="C148" s="7">
        <v>6.76</v>
      </c>
      <c r="D148" s="7" t="s">
        <v>2380</v>
      </c>
      <c r="E148" s="7" t="s">
        <v>2380</v>
      </c>
      <c r="F148" s="7" t="s">
        <v>2380</v>
      </c>
      <c r="G148" s="7" t="s">
        <v>2381</v>
      </c>
      <c r="H148" s="7" t="s">
        <v>2382</v>
      </c>
    </row>
    <row r="149" spans="1:8" x14ac:dyDescent="0.25">
      <c r="A149" s="7" t="s">
        <v>2225</v>
      </c>
      <c r="B149" s="7">
        <v>46.45</v>
      </c>
      <c r="C149" s="7">
        <v>5.62</v>
      </c>
      <c r="D149" s="7" t="s">
        <v>2380</v>
      </c>
      <c r="E149" s="7" t="s">
        <v>2380</v>
      </c>
      <c r="F149" s="7" t="s">
        <v>2380</v>
      </c>
      <c r="G149" s="7" t="s">
        <v>2381</v>
      </c>
      <c r="H149" s="7" t="s">
        <v>2382</v>
      </c>
    </row>
    <row r="150" spans="1:8" x14ac:dyDescent="0.25">
      <c r="A150" s="7" t="s">
        <v>2224</v>
      </c>
      <c r="B150" s="7">
        <v>35.75</v>
      </c>
      <c r="C150" s="7">
        <v>4.1900000000000004</v>
      </c>
      <c r="D150" s="7" t="s">
        <v>2380</v>
      </c>
      <c r="E150" s="7" t="s">
        <v>2380</v>
      </c>
      <c r="F150" s="7" t="s">
        <v>2380</v>
      </c>
      <c r="G150" s="7" t="s">
        <v>2381</v>
      </c>
      <c r="H150" s="7" t="s">
        <v>2382</v>
      </c>
    </row>
    <row r="151" spans="1:8" x14ac:dyDescent="0.25">
      <c r="A151" s="7" t="s">
        <v>2223</v>
      </c>
      <c r="B151" s="7">
        <v>26.07</v>
      </c>
      <c r="C151" s="7">
        <v>5.32</v>
      </c>
      <c r="D151" s="7" t="s">
        <v>2380</v>
      </c>
      <c r="E151" s="7" t="s">
        <v>2380</v>
      </c>
      <c r="F151" s="7" t="s">
        <v>2380</v>
      </c>
      <c r="G151" s="7" t="s">
        <v>2381</v>
      </c>
      <c r="H151" s="7" t="s">
        <v>2382</v>
      </c>
    </row>
    <row r="152" spans="1:8" x14ac:dyDescent="0.25">
      <c r="A152" s="7" t="s">
        <v>2222</v>
      </c>
      <c r="B152" s="7">
        <v>36.54</v>
      </c>
      <c r="C152" s="7">
        <v>4.46</v>
      </c>
      <c r="D152" s="7" t="s">
        <v>2382</v>
      </c>
      <c r="E152" s="7" t="s">
        <v>2380</v>
      </c>
      <c r="F152" s="7" t="s">
        <v>2380</v>
      </c>
      <c r="G152" s="7">
        <v>1</v>
      </c>
      <c r="H152" s="7" t="s">
        <v>2382</v>
      </c>
    </row>
    <row r="153" spans="1:8" x14ac:dyDescent="0.25">
      <c r="A153" s="7" t="s">
        <v>2221</v>
      </c>
      <c r="B153" s="7">
        <v>51.64</v>
      </c>
      <c r="C153" s="7">
        <v>5.65</v>
      </c>
      <c r="D153" s="7" t="s">
        <v>2380</v>
      </c>
      <c r="E153" s="7" t="s">
        <v>2380</v>
      </c>
      <c r="F153" s="7" t="s">
        <v>2380</v>
      </c>
      <c r="G153" s="7" t="s">
        <v>2381</v>
      </c>
      <c r="H153" s="7" t="s">
        <v>2382</v>
      </c>
    </row>
    <row r="154" spans="1:8" x14ac:dyDescent="0.25">
      <c r="A154" s="7" t="s">
        <v>2220</v>
      </c>
      <c r="B154" s="7">
        <v>42.83</v>
      </c>
      <c r="C154" s="7">
        <v>6.04</v>
      </c>
      <c r="D154" s="7" t="s">
        <v>2380</v>
      </c>
      <c r="E154" s="7" t="s">
        <v>2380</v>
      </c>
      <c r="F154" s="7" t="s">
        <v>2380</v>
      </c>
      <c r="G154" s="7">
        <v>2</v>
      </c>
      <c r="H154" s="7" t="s">
        <v>2382</v>
      </c>
    </row>
    <row r="155" spans="1:8" x14ac:dyDescent="0.25">
      <c r="A155" s="7" t="s">
        <v>2219</v>
      </c>
      <c r="B155" s="7">
        <v>40.15</v>
      </c>
      <c r="C155" s="7">
        <v>5.76</v>
      </c>
      <c r="D155" s="7" t="s">
        <v>2380</v>
      </c>
      <c r="E155" s="7" t="s">
        <v>2380</v>
      </c>
      <c r="F155" s="7" t="s">
        <v>2380</v>
      </c>
      <c r="G155" s="7">
        <v>1</v>
      </c>
      <c r="H155" s="7" t="s">
        <v>2382</v>
      </c>
    </row>
    <row r="156" spans="1:8" x14ac:dyDescent="0.25">
      <c r="A156" s="7" t="s">
        <v>2218</v>
      </c>
      <c r="B156" s="7">
        <v>27.8</v>
      </c>
      <c r="C156" s="7">
        <v>4.3600000000000003</v>
      </c>
      <c r="D156" s="7" t="s">
        <v>2380</v>
      </c>
      <c r="E156" s="7" t="s">
        <v>2380</v>
      </c>
      <c r="F156" s="7" t="s">
        <v>2383</v>
      </c>
      <c r="G156" s="7">
        <v>1</v>
      </c>
      <c r="H156" s="7" t="s">
        <v>2382</v>
      </c>
    </row>
    <row r="157" spans="1:8" x14ac:dyDescent="0.25">
      <c r="A157" s="7" t="s">
        <v>2217</v>
      </c>
      <c r="B157" s="7">
        <v>45.81</v>
      </c>
      <c r="C157" s="7">
        <v>4.76</v>
      </c>
      <c r="D157" s="7" t="s">
        <v>2382</v>
      </c>
      <c r="E157" s="7" t="s">
        <v>2380</v>
      </c>
      <c r="F157" s="7" t="s">
        <v>2383</v>
      </c>
      <c r="G157" s="7">
        <v>1</v>
      </c>
      <c r="H157" s="7" t="s">
        <v>2382</v>
      </c>
    </row>
    <row r="158" spans="1:8" x14ac:dyDescent="0.25">
      <c r="A158" s="7" t="s">
        <v>2216</v>
      </c>
      <c r="B158" s="7">
        <v>34.43</v>
      </c>
      <c r="C158" s="7">
        <v>10.82</v>
      </c>
      <c r="D158" s="7" t="s">
        <v>2382</v>
      </c>
      <c r="E158" s="7" t="s">
        <v>2380</v>
      </c>
      <c r="F158" s="7" t="s">
        <v>2380</v>
      </c>
      <c r="G158" s="7">
        <v>1</v>
      </c>
      <c r="H158" s="7" t="s">
        <v>2382</v>
      </c>
    </row>
    <row r="159" spans="1:8" x14ac:dyDescent="0.25">
      <c r="A159" s="7" t="s">
        <v>2215</v>
      </c>
      <c r="B159" s="7">
        <v>41.33</v>
      </c>
      <c r="C159" s="7">
        <v>4.01</v>
      </c>
      <c r="D159" s="7" t="s">
        <v>2382</v>
      </c>
      <c r="E159" s="7" t="s">
        <v>2380</v>
      </c>
      <c r="F159" s="7" t="s">
        <v>2380</v>
      </c>
      <c r="G159" s="7" t="s">
        <v>2381</v>
      </c>
      <c r="H159" s="7" t="s">
        <v>2382</v>
      </c>
    </row>
    <row r="160" spans="1:8" x14ac:dyDescent="0.25">
      <c r="A160" s="7" t="s">
        <v>2214</v>
      </c>
      <c r="B160" s="7">
        <v>31.92</v>
      </c>
      <c r="C160" s="7">
        <v>5.12</v>
      </c>
      <c r="D160" s="7" t="s">
        <v>2382</v>
      </c>
      <c r="E160" s="7" t="s">
        <v>2380</v>
      </c>
      <c r="F160" s="7" t="s">
        <v>2380</v>
      </c>
      <c r="G160" s="7">
        <v>1</v>
      </c>
      <c r="H160" s="7" t="s">
        <v>2382</v>
      </c>
    </row>
    <row r="161" spans="1:8" x14ac:dyDescent="0.25">
      <c r="A161" s="7" t="s">
        <v>2213</v>
      </c>
      <c r="B161" s="7">
        <v>39.799999999999997</v>
      </c>
      <c r="C161" s="7">
        <v>10.54</v>
      </c>
      <c r="D161" s="7" t="s">
        <v>2382</v>
      </c>
      <c r="E161" s="7" t="s">
        <v>2380</v>
      </c>
      <c r="F161" s="7" t="s">
        <v>2380</v>
      </c>
      <c r="G161" s="7">
        <v>2</v>
      </c>
      <c r="H161" s="7" t="s">
        <v>2382</v>
      </c>
    </row>
    <row r="162" spans="1:8" x14ac:dyDescent="0.25">
      <c r="A162" s="7" t="s">
        <v>2212</v>
      </c>
      <c r="B162" s="7">
        <v>42.82</v>
      </c>
      <c r="C162" s="7">
        <v>4.21</v>
      </c>
      <c r="D162" s="7" t="s">
        <v>2380</v>
      </c>
      <c r="E162" s="7" t="s">
        <v>2380</v>
      </c>
      <c r="F162" s="7" t="s">
        <v>2380</v>
      </c>
      <c r="G162" s="7" t="s">
        <v>2381</v>
      </c>
      <c r="H162" s="7" t="s">
        <v>2382</v>
      </c>
    </row>
    <row r="163" spans="1:8" x14ac:dyDescent="0.25">
      <c r="A163" s="7" t="s">
        <v>2211</v>
      </c>
      <c r="B163" s="7">
        <v>33.630000000000003</v>
      </c>
      <c r="C163" s="7">
        <v>5.42</v>
      </c>
      <c r="D163" s="7" t="s">
        <v>2380</v>
      </c>
      <c r="E163" s="7" t="s">
        <v>2380</v>
      </c>
      <c r="F163" s="7" t="s">
        <v>2380</v>
      </c>
      <c r="G163" s="7" t="s">
        <v>2381</v>
      </c>
      <c r="H163" s="7" t="s">
        <v>2382</v>
      </c>
    </row>
    <row r="164" spans="1:8" x14ac:dyDescent="0.25">
      <c r="A164" s="7" t="s">
        <v>2210</v>
      </c>
      <c r="B164" s="7">
        <v>37.07</v>
      </c>
      <c r="C164" s="7">
        <v>4.28</v>
      </c>
      <c r="D164" s="7" t="s">
        <v>2380</v>
      </c>
      <c r="E164" s="7" t="s">
        <v>2382</v>
      </c>
      <c r="F164" s="7" t="s">
        <v>2380</v>
      </c>
      <c r="G164" s="7">
        <v>1</v>
      </c>
      <c r="H164" s="7" t="s">
        <v>2382</v>
      </c>
    </row>
    <row r="165" spans="1:8" x14ac:dyDescent="0.25">
      <c r="A165" s="7" t="s">
        <v>2209</v>
      </c>
      <c r="B165" s="7">
        <v>35.625</v>
      </c>
      <c r="C165" s="7">
        <v>8.9</v>
      </c>
      <c r="D165" s="7" t="s">
        <v>2380</v>
      </c>
      <c r="E165" s="7" t="s">
        <v>2380</v>
      </c>
      <c r="F165" s="7" t="s">
        <v>2380</v>
      </c>
      <c r="G165" s="7" t="s">
        <v>2381</v>
      </c>
      <c r="H165" s="7" t="s">
        <v>2382</v>
      </c>
    </row>
    <row r="166" spans="1:8" x14ac:dyDescent="0.25">
      <c r="A166" s="7" t="s">
        <v>2208</v>
      </c>
      <c r="B166" s="7">
        <v>42.69</v>
      </c>
      <c r="C166" s="7">
        <v>4.8899999999999997</v>
      </c>
      <c r="D166" s="7" t="s">
        <v>2380</v>
      </c>
      <c r="E166" s="7" t="s">
        <v>2380</v>
      </c>
      <c r="F166" s="7" t="s">
        <v>2383</v>
      </c>
      <c r="G166" s="7">
        <v>1</v>
      </c>
      <c r="H166" s="7" t="s">
        <v>2382</v>
      </c>
    </row>
    <row r="167" spans="1:8" x14ac:dyDescent="0.25">
      <c r="A167" s="7" t="s">
        <v>2207</v>
      </c>
      <c r="B167" s="7">
        <v>37.869999999999997</v>
      </c>
      <c r="C167" s="7">
        <v>4.29</v>
      </c>
      <c r="D167" s="7" t="s">
        <v>2382</v>
      </c>
      <c r="E167" s="7" t="s">
        <v>2380</v>
      </c>
      <c r="F167" s="7" t="s">
        <v>2383</v>
      </c>
      <c r="G167" s="7">
        <v>1</v>
      </c>
      <c r="H167" s="7" t="s">
        <v>2382</v>
      </c>
    </row>
    <row r="168" spans="1:8" x14ac:dyDescent="0.25">
      <c r="A168" s="7" t="s">
        <v>2206</v>
      </c>
      <c r="B168" s="7">
        <v>40.61</v>
      </c>
      <c r="C168" s="7">
        <v>8</v>
      </c>
      <c r="D168" s="7" t="s">
        <v>2382</v>
      </c>
      <c r="E168" s="7" t="s">
        <v>2380</v>
      </c>
      <c r="F168" s="7" t="s">
        <v>2380</v>
      </c>
      <c r="G168" s="7">
        <v>1</v>
      </c>
      <c r="H168" s="7" t="s">
        <v>2382</v>
      </c>
    </row>
    <row r="169" spans="1:8" x14ac:dyDescent="0.25">
      <c r="A169" s="7" t="s">
        <v>2205</v>
      </c>
      <c r="B169" s="7">
        <v>30.78</v>
      </c>
      <c r="C169" s="7">
        <v>4.67</v>
      </c>
      <c r="D169" s="7" t="s">
        <v>2382</v>
      </c>
      <c r="E169" s="7" t="s">
        <v>2380</v>
      </c>
      <c r="F169" s="7" t="s">
        <v>2380</v>
      </c>
      <c r="G169" s="7" t="s">
        <v>2381</v>
      </c>
      <c r="H169" s="7" t="s">
        <v>2382</v>
      </c>
    </row>
    <row r="170" spans="1:8" x14ac:dyDescent="0.25">
      <c r="A170" s="7" t="s">
        <v>2204</v>
      </c>
      <c r="B170" s="7">
        <v>49.49</v>
      </c>
      <c r="C170" s="7">
        <v>4.5</v>
      </c>
      <c r="D170" s="7" t="s">
        <v>2380</v>
      </c>
      <c r="E170" s="7" t="s">
        <v>2380</v>
      </c>
      <c r="F170" s="7" t="s">
        <v>2380</v>
      </c>
      <c r="G170" s="7" t="s">
        <v>2381</v>
      </c>
      <c r="H170" s="7" t="s">
        <v>2382</v>
      </c>
    </row>
    <row r="171" spans="1:8" x14ac:dyDescent="0.25">
      <c r="A171" s="7" t="s">
        <v>2203</v>
      </c>
      <c r="B171" s="7">
        <v>37.619999999999997</v>
      </c>
      <c r="C171" s="7">
        <v>6.32</v>
      </c>
      <c r="D171" s="7" t="s">
        <v>2382</v>
      </c>
      <c r="E171" s="7" t="s">
        <v>2382</v>
      </c>
      <c r="F171" s="7" t="s">
        <v>2380</v>
      </c>
      <c r="G171" s="7">
        <v>2</v>
      </c>
      <c r="H171" s="7" t="s">
        <v>2382</v>
      </c>
    </row>
    <row r="172" spans="1:8" x14ac:dyDescent="0.25">
      <c r="A172" s="7" t="s">
        <v>2202</v>
      </c>
      <c r="B172" s="7">
        <v>36.08</v>
      </c>
      <c r="C172" s="7">
        <v>6.1</v>
      </c>
      <c r="D172" s="7" t="s">
        <v>2382</v>
      </c>
      <c r="E172" s="7" t="s">
        <v>2380</v>
      </c>
      <c r="F172" s="7" t="s">
        <v>2380</v>
      </c>
      <c r="G172" s="7">
        <v>1</v>
      </c>
      <c r="H172" s="7" t="s">
        <v>2382</v>
      </c>
    </row>
    <row r="173" spans="1:8" x14ac:dyDescent="0.25">
      <c r="A173" s="7" t="s">
        <v>2201</v>
      </c>
      <c r="B173" s="7">
        <v>33.5</v>
      </c>
      <c r="C173" s="7">
        <v>5.4</v>
      </c>
      <c r="D173" s="7" t="s">
        <v>2380</v>
      </c>
      <c r="E173" s="7" t="s">
        <v>2380</v>
      </c>
      <c r="F173" s="7" t="s">
        <v>2380</v>
      </c>
      <c r="G173" s="7" t="s">
        <v>2381</v>
      </c>
      <c r="H173" s="7" t="s">
        <v>2382</v>
      </c>
    </row>
    <row r="174" spans="1:8" x14ac:dyDescent="0.25">
      <c r="A174" s="7" t="s">
        <v>2200</v>
      </c>
      <c r="B174" s="7">
        <v>47.46</v>
      </c>
      <c r="C174" s="7">
        <v>6.24</v>
      </c>
      <c r="D174" s="7" t="s">
        <v>2382</v>
      </c>
      <c r="E174" s="7" t="s">
        <v>2380</v>
      </c>
      <c r="F174" s="7" t="s">
        <v>2380</v>
      </c>
      <c r="G174" s="7">
        <v>1</v>
      </c>
      <c r="H174" s="7" t="s">
        <v>2382</v>
      </c>
    </row>
    <row r="175" spans="1:8" x14ac:dyDescent="0.25">
      <c r="A175" s="7" t="s">
        <v>2199</v>
      </c>
      <c r="B175" s="7">
        <v>49.24</v>
      </c>
      <c r="C175" s="7">
        <v>4.45</v>
      </c>
      <c r="D175" s="7" t="s">
        <v>2380</v>
      </c>
      <c r="E175" s="7" t="s">
        <v>2380</v>
      </c>
      <c r="F175" s="7" t="s">
        <v>2380</v>
      </c>
      <c r="G175" s="7" t="s">
        <v>2381</v>
      </c>
      <c r="H175" s="7" t="s">
        <v>2382</v>
      </c>
    </row>
    <row r="176" spans="1:8" x14ac:dyDescent="0.25">
      <c r="A176" s="7" t="s">
        <v>2198</v>
      </c>
      <c r="B176" s="7">
        <v>54.4</v>
      </c>
      <c r="C176" s="7">
        <v>5.22</v>
      </c>
      <c r="D176" s="7" t="s">
        <v>2380</v>
      </c>
      <c r="E176" s="7" t="s">
        <v>2380</v>
      </c>
      <c r="F176" s="7" t="s">
        <v>2380</v>
      </c>
      <c r="G176" s="7">
        <v>1</v>
      </c>
      <c r="H176" s="7" t="s">
        <v>2382</v>
      </c>
    </row>
    <row r="177" spans="1:8" x14ac:dyDescent="0.25">
      <c r="A177" s="7" t="s">
        <v>2197</v>
      </c>
      <c r="B177" s="7">
        <v>35.53</v>
      </c>
      <c r="C177" s="7">
        <v>4.6100000000000003</v>
      </c>
      <c r="D177" s="7" t="s">
        <v>2380</v>
      </c>
      <c r="E177" s="7" t="s">
        <v>2380</v>
      </c>
      <c r="F177" s="7" t="s">
        <v>2380</v>
      </c>
      <c r="G177" s="7">
        <v>1</v>
      </c>
      <c r="H177" s="7" t="s">
        <v>2382</v>
      </c>
    </row>
    <row r="178" spans="1:8" x14ac:dyDescent="0.25">
      <c r="A178" s="7" t="s">
        <v>2196</v>
      </c>
      <c r="B178" s="7">
        <v>39.729999999999997</v>
      </c>
      <c r="C178" s="7">
        <v>6.24</v>
      </c>
      <c r="D178" s="7" t="s">
        <v>2380</v>
      </c>
      <c r="E178" s="7" t="s">
        <v>2380</v>
      </c>
      <c r="F178" s="7" t="s">
        <v>2380</v>
      </c>
      <c r="G178" s="7" t="s">
        <v>2381</v>
      </c>
      <c r="H178" s="7" t="s">
        <v>2382</v>
      </c>
    </row>
    <row r="179" spans="1:8" x14ac:dyDescent="0.25">
      <c r="A179" s="7" t="s">
        <v>2195</v>
      </c>
      <c r="B179" s="7">
        <v>35.68</v>
      </c>
      <c r="C179" s="7">
        <v>10.039999999999999</v>
      </c>
      <c r="D179" s="7" t="s">
        <v>2380</v>
      </c>
      <c r="E179" s="7" t="s">
        <v>2380</v>
      </c>
      <c r="F179" s="7" t="s">
        <v>2380</v>
      </c>
      <c r="G179" s="7" t="s">
        <v>2381</v>
      </c>
      <c r="H179" s="7" t="s">
        <v>2382</v>
      </c>
    </row>
    <row r="180" spans="1:8" x14ac:dyDescent="0.25">
      <c r="A180" s="7" t="s">
        <v>2194</v>
      </c>
      <c r="B180" s="7">
        <v>48.86</v>
      </c>
      <c r="C180" s="7">
        <v>6.09</v>
      </c>
      <c r="D180" s="7" t="s">
        <v>2380</v>
      </c>
      <c r="E180" s="7" t="s">
        <v>2380</v>
      </c>
      <c r="F180" s="7" t="s">
        <v>2380</v>
      </c>
      <c r="G180" s="7" t="s">
        <v>2381</v>
      </c>
      <c r="H180" s="7" t="s">
        <v>2382</v>
      </c>
    </row>
    <row r="181" spans="1:8" x14ac:dyDescent="0.25">
      <c r="A181" s="7" t="s">
        <v>2193</v>
      </c>
      <c r="B181" s="7">
        <v>34.799999999999997</v>
      </c>
      <c r="C181" s="7">
        <v>11.4</v>
      </c>
      <c r="D181" s="7" t="s">
        <v>2382</v>
      </c>
      <c r="E181" s="7" t="s">
        <v>2380</v>
      </c>
      <c r="F181" s="7" t="s">
        <v>2383</v>
      </c>
      <c r="G181" s="7">
        <v>1</v>
      </c>
      <c r="H181" s="7" t="s">
        <v>2380</v>
      </c>
    </row>
    <row r="182" spans="1:8" x14ac:dyDescent="0.25">
      <c r="A182" s="7" t="s">
        <v>2192</v>
      </c>
      <c r="B182" s="7">
        <v>32.49</v>
      </c>
      <c r="C182" s="7">
        <v>4.29</v>
      </c>
      <c r="D182" s="7" t="s">
        <v>2380</v>
      </c>
      <c r="E182" s="7" t="s">
        <v>2380</v>
      </c>
      <c r="F182" s="7" t="s">
        <v>2383</v>
      </c>
      <c r="G182" s="7">
        <v>1</v>
      </c>
      <c r="H182" s="7" t="s">
        <v>2382</v>
      </c>
    </row>
    <row r="183" spans="1:8" x14ac:dyDescent="0.25">
      <c r="A183" s="7" t="s">
        <v>2191</v>
      </c>
      <c r="B183" s="7">
        <v>39</v>
      </c>
      <c r="C183" s="7">
        <v>5.7</v>
      </c>
      <c r="D183" s="7" t="s">
        <v>2380</v>
      </c>
      <c r="E183" s="7" t="s">
        <v>2380</v>
      </c>
      <c r="F183" s="7" t="s">
        <v>2380</v>
      </c>
      <c r="G183" s="7">
        <v>2</v>
      </c>
      <c r="H183" s="7" t="s">
        <v>2382</v>
      </c>
    </row>
    <row r="184" spans="1:8" x14ac:dyDescent="0.25">
      <c r="A184" s="7" t="s">
        <v>2190</v>
      </c>
      <c r="B184" s="7">
        <v>35.299999999999997</v>
      </c>
      <c r="C184" s="7">
        <v>6.09</v>
      </c>
      <c r="D184" s="7" t="s">
        <v>2380</v>
      </c>
      <c r="E184" s="7" t="s">
        <v>2380</v>
      </c>
      <c r="F184" s="7" t="s">
        <v>2380</v>
      </c>
      <c r="G184" s="7">
        <v>1</v>
      </c>
      <c r="H184" s="7" t="s">
        <v>2382</v>
      </c>
    </row>
    <row r="185" spans="1:8" x14ac:dyDescent="0.25">
      <c r="A185" s="7" t="s">
        <v>2189</v>
      </c>
      <c r="B185" s="7">
        <v>33.42</v>
      </c>
      <c r="C185" s="7">
        <v>10.67</v>
      </c>
      <c r="D185" s="7" t="s">
        <v>2380</v>
      </c>
      <c r="E185" s="7" t="s">
        <v>2380</v>
      </c>
      <c r="F185" s="7" t="s">
        <v>2380</v>
      </c>
      <c r="G185" s="7" t="s">
        <v>2381</v>
      </c>
      <c r="H185" s="7" t="s">
        <v>2382</v>
      </c>
    </row>
    <row r="186" spans="1:8" x14ac:dyDescent="0.25">
      <c r="A186" s="7" t="s">
        <v>2188</v>
      </c>
      <c r="B186" s="7">
        <v>37.18</v>
      </c>
      <c r="C186" s="7">
        <v>6.75</v>
      </c>
      <c r="D186" s="7" t="s">
        <v>2382</v>
      </c>
      <c r="E186" s="7" t="s">
        <v>2380</v>
      </c>
      <c r="F186" s="7" t="s">
        <v>2380</v>
      </c>
      <c r="G186" s="7">
        <v>2</v>
      </c>
      <c r="H186" s="7" t="s">
        <v>2382</v>
      </c>
    </row>
    <row r="187" spans="1:8" x14ac:dyDescent="0.25">
      <c r="A187" s="7" t="s">
        <v>2187</v>
      </c>
      <c r="B187" s="7">
        <v>33.33</v>
      </c>
      <c r="C187" s="7">
        <v>9.26</v>
      </c>
      <c r="D187" s="7" t="s">
        <v>2382</v>
      </c>
      <c r="E187" s="7" t="s">
        <v>2380</v>
      </c>
      <c r="F187" s="7" t="s">
        <v>2380</v>
      </c>
      <c r="G187" s="7">
        <v>2</v>
      </c>
      <c r="H187" s="7" t="s">
        <v>2380</v>
      </c>
    </row>
    <row r="188" spans="1:8" x14ac:dyDescent="0.25">
      <c r="A188" s="7" t="s">
        <v>2186</v>
      </c>
      <c r="B188" s="7">
        <v>53.21</v>
      </c>
      <c r="C188" s="7">
        <v>4.2699999999999996</v>
      </c>
      <c r="D188" s="7" t="s">
        <v>2380</v>
      </c>
      <c r="E188" s="7" t="s">
        <v>2380</v>
      </c>
      <c r="F188" s="7" t="s">
        <v>2380</v>
      </c>
      <c r="G188" s="7">
        <v>1</v>
      </c>
      <c r="H188" s="7" t="s">
        <v>2382</v>
      </c>
    </row>
    <row r="189" spans="1:8" x14ac:dyDescent="0.25">
      <c r="A189" s="7" t="s">
        <v>2185</v>
      </c>
      <c r="B189" s="7">
        <v>38.729999999999997</v>
      </c>
      <c r="C189" s="7">
        <v>11.51</v>
      </c>
      <c r="D189" s="7" t="s">
        <v>2380</v>
      </c>
      <c r="E189" s="7" t="s">
        <v>2380</v>
      </c>
      <c r="F189" s="7" t="s">
        <v>2380</v>
      </c>
      <c r="G189" s="7">
        <v>2</v>
      </c>
      <c r="H189" s="7" t="s">
        <v>2382</v>
      </c>
    </row>
    <row r="190" spans="1:8" x14ac:dyDescent="0.25">
      <c r="A190" s="7" t="s">
        <v>2184</v>
      </c>
      <c r="B190" s="7">
        <v>29.73</v>
      </c>
      <c r="C190" s="7">
        <v>7.22</v>
      </c>
      <c r="D190" s="7" t="s">
        <v>2380</v>
      </c>
      <c r="E190" s="7" t="s">
        <v>2380</v>
      </c>
      <c r="F190" s="7" t="s">
        <v>2380</v>
      </c>
      <c r="G190" s="7" t="s">
        <v>2381</v>
      </c>
      <c r="H190" s="7" t="s">
        <v>2382</v>
      </c>
    </row>
    <row r="191" spans="1:8" x14ac:dyDescent="0.25">
      <c r="A191" s="7" t="s">
        <v>2183</v>
      </c>
      <c r="B191" s="7">
        <v>34.700000000000003</v>
      </c>
      <c r="C191" s="7">
        <v>4.37</v>
      </c>
      <c r="D191" s="7" t="s">
        <v>2380</v>
      </c>
      <c r="E191" s="7" t="s">
        <v>2380</v>
      </c>
      <c r="F191" s="7" t="s">
        <v>2383</v>
      </c>
      <c r="G191" s="7">
        <v>1</v>
      </c>
      <c r="H191" s="7" t="s">
        <v>2382</v>
      </c>
    </row>
    <row r="192" spans="1:8" x14ac:dyDescent="0.25">
      <c r="A192" s="7" t="s">
        <v>2182</v>
      </c>
      <c r="B192" s="7">
        <v>38.28</v>
      </c>
      <c r="C192" s="7">
        <v>11.56</v>
      </c>
      <c r="D192" s="7" t="s">
        <v>2382</v>
      </c>
      <c r="E192" s="7" t="s">
        <v>2380</v>
      </c>
      <c r="F192" s="7" t="s">
        <v>2380</v>
      </c>
      <c r="G192" s="7">
        <v>1</v>
      </c>
      <c r="H192" s="7" t="s">
        <v>2382</v>
      </c>
    </row>
    <row r="193" spans="1:8" x14ac:dyDescent="0.25">
      <c r="A193" s="7" t="s">
        <v>2181</v>
      </c>
      <c r="B193" s="7">
        <v>33.57</v>
      </c>
      <c r="C193" s="7">
        <v>8.82</v>
      </c>
      <c r="D193" s="7" t="s">
        <v>2382</v>
      </c>
      <c r="E193" s="7" t="s">
        <v>2380</v>
      </c>
      <c r="F193" s="7" t="s">
        <v>2380</v>
      </c>
      <c r="G193" s="7" t="s">
        <v>2381</v>
      </c>
      <c r="H193" s="7" t="s">
        <v>2382</v>
      </c>
    </row>
    <row r="194" spans="1:8" x14ac:dyDescent="0.25">
      <c r="A194" s="7" t="s">
        <v>2180</v>
      </c>
      <c r="B194" s="7">
        <v>52.06</v>
      </c>
      <c r="C194" s="7">
        <v>4.6900000000000004</v>
      </c>
      <c r="D194" s="7" t="s">
        <v>2380</v>
      </c>
      <c r="E194" s="7" t="s">
        <v>2380</v>
      </c>
      <c r="F194" s="7" t="s">
        <v>2380</v>
      </c>
      <c r="G194" s="7">
        <v>1</v>
      </c>
      <c r="H194" s="7" t="s">
        <v>2382</v>
      </c>
    </row>
    <row r="195" spans="1:8" x14ac:dyDescent="0.25">
      <c r="A195" s="7" t="s">
        <v>2179</v>
      </c>
      <c r="B195" s="7">
        <v>38.17</v>
      </c>
      <c r="C195" s="7">
        <v>4.53</v>
      </c>
      <c r="D195" s="7" t="s">
        <v>2380</v>
      </c>
      <c r="E195" s="7" t="s">
        <v>2382</v>
      </c>
      <c r="F195" s="7" t="s">
        <v>2380</v>
      </c>
      <c r="G195" s="7">
        <v>1</v>
      </c>
      <c r="H195" s="7" t="s">
        <v>2382</v>
      </c>
    </row>
    <row r="196" spans="1:8" x14ac:dyDescent="0.25">
      <c r="A196" s="7" t="s">
        <v>2178</v>
      </c>
      <c r="B196" s="7">
        <v>36.954999999999998</v>
      </c>
      <c r="C196" s="7">
        <v>5.84</v>
      </c>
      <c r="D196" s="7" t="s">
        <v>2380</v>
      </c>
      <c r="E196" s="7" t="s">
        <v>2380</v>
      </c>
      <c r="F196" s="7" t="s">
        <v>2383</v>
      </c>
      <c r="G196" s="7">
        <v>1</v>
      </c>
      <c r="H196" s="7" t="s">
        <v>2382</v>
      </c>
    </row>
    <row r="197" spans="1:8" x14ac:dyDescent="0.25">
      <c r="A197" s="7" t="s">
        <v>2177</v>
      </c>
      <c r="B197" s="7">
        <v>34.4</v>
      </c>
      <c r="C197" s="7">
        <v>4.9000000000000004</v>
      </c>
      <c r="D197" s="7" t="s">
        <v>2380</v>
      </c>
      <c r="E197" s="7" t="s">
        <v>2380</v>
      </c>
      <c r="F197" s="7" t="s">
        <v>2383</v>
      </c>
      <c r="G197" s="7">
        <v>1</v>
      </c>
      <c r="H197" s="7" t="s">
        <v>2382</v>
      </c>
    </row>
    <row r="198" spans="1:8" x14ac:dyDescent="0.25">
      <c r="A198" s="7" t="s">
        <v>2176</v>
      </c>
      <c r="B198" s="7">
        <v>31.73</v>
      </c>
      <c r="C198" s="7">
        <v>4.3</v>
      </c>
      <c r="D198" s="7" t="s">
        <v>2380</v>
      </c>
      <c r="E198" s="7" t="s">
        <v>2380</v>
      </c>
      <c r="F198" s="7" t="s">
        <v>2380</v>
      </c>
      <c r="G198" s="7" t="s">
        <v>2381</v>
      </c>
      <c r="H198" s="7" t="s">
        <v>2382</v>
      </c>
    </row>
    <row r="199" spans="1:8" x14ac:dyDescent="0.25">
      <c r="A199" s="7" t="s">
        <v>2175</v>
      </c>
      <c r="B199" s="7">
        <v>36.64</v>
      </c>
      <c r="C199" s="7">
        <v>11.34</v>
      </c>
      <c r="D199" s="7" t="s">
        <v>2380</v>
      </c>
      <c r="E199" s="7" t="s">
        <v>2380</v>
      </c>
      <c r="F199" s="7" t="s">
        <v>2380</v>
      </c>
      <c r="G199" s="7" t="s">
        <v>2381</v>
      </c>
      <c r="H199" s="7" t="s">
        <v>2382</v>
      </c>
    </row>
    <row r="200" spans="1:8" x14ac:dyDescent="0.25">
      <c r="A200" s="7" t="s">
        <v>2174</v>
      </c>
      <c r="B200" s="7">
        <v>36.85</v>
      </c>
      <c r="C200" s="7">
        <v>5.88</v>
      </c>
      <c r="D200" s="7" t="s">
        <v>2380</v>
      </c>
      <c r="E200" s="7" t="s">
        <v>2382</v>
      </c>
      <c r="F200" s="7" t="s">
        <v>2380</v>
      </c>
      <c r="G200" s="7">
        <v>1</v>
      </c>
      <c r="H200" s="7" t="s">
        <v>2382</v>
      </c>
    </row>
    <row r="201" spans="1:8" x14ac:dyDescent="0.25">
      <c r="A201" s="7" t="s">
        <v>2173</v>
      </c>
      <c r="B201" s="7">
        <v>33.33</v>
      </c>
      <c r="C201" s="7">
        <v>5.01</v>
      </c>
      <c r="D201" s="7" t="s">
        <v>2382</v>
      </c>
      <c r="E201" s="7" t="s">
        <v>2380</v>
      </c>
      <c r="F201" s="7" t="s">
        <v>2383</v>
      </c>
      <c r="G201" s="7">
        <v>1</v>
      </c>
      <c r="H201" s="7" t="s">
        <v>2382</v>
      </c>
    </row>
    <row r="202" spans="1:8" x14ac:dyDescent="0.25">
      <c r="A202" s="7" t="s">
        <v>2172</v>
      </c>
      <c r="B202" s="7">
        <v>39.14</v>
      </c>
      <c r="C202" s="7">
        <v>4.4000000000000004</v>
      </c>
      <c r="D202" s="7" t="s">
        <v>2380</v>
      </c>
      <c r="E202" s="7" t="s">
        <v>2380</v>
      </c>
      <c r="F202" s="7" t="s">
        <v>2383</v>
      </c>
      <c r="G202" s="7">
        <v>1</v>
      </c>
      <c r="H202" s="7" t="s">
        <v>2382</v>
      </c>
    </row>
    <row r="203" spans="1:8" x14ac:dyDescent="0.25">
      <c r="A203" s="7" t="s">
        <v>2171</v>
      </c>
      <c r="B203" s="7">
        <v>32.9</v>
      </c>
      <c r="C203" s="7">
        <v>6.26</v>
      </c>
      <c r="D203" s="7" t="s">
        <v>2382</v>
      </c>
      <c r="E203" s="7" t="s">
        <v>2380</v>
      </c>
      <c r="F203" s="7" t="s">
        <v>2380</v>
      </c>
      <c r="G203" s="7" t="s">
        <v>2381</v>
      </c>
      <c r="H203" s="7" t="s">
        <v>2382</v>
      </c>
    </row>
    <row r="204" spans="1:8" x14ac:dyDescent="0.25">
      <c r="A204" s="7" t="s">
        <v>2170</v>
      </c>
      <c r="B204" s="7">
        <v>29.78</v>
      </c>
      <c r="C204" s="7">
        <v>10.27</v>
      </c>
      <c r="D204" s="7" t="s">
        <v>2382</v>
      </c>
      <c r="E204" s="7" t="s">
        <v>2380</v>
      </c>
      <c r="F204" s="7" t="s">
        <v>2383</v>
      </c>
      <c r="G204" s="7">
        <v>1</v>
      </c>
      <c r="H204" s="7" t="s">
        <v>2382</v>
      </c>
    </row>
    <row r="205" spans="1:8" x14ac:dyDescent="0.25">
      <c r="A205" s="7" t="s">
        <v>2169</v>
      </c>
      <c r="B205" s="7">
        <v>32.78</v>
      </c>
      <c r="C205" s="7">
        <v>5.27</v>
      </c>
      <c r="D205" s="7" t="s">
        <v>2380</v>
      </c>
      <c r="E205" s="7" t="s">
        <v>2380</v>
      </c>
      <c r="F205" s="7" t="s">
        <v>2380</v>
      </c>
      <c r="G205" s="7" t="s">
        <v>2381</v>
      </c>
      <c r="H205" s="7" t="s">
        <v>2382</v>
      </c>
    </row>
    <row r="206" spans="1:8" x14ac:dyDescent="0.25">
      <c r="A206" s="7" t="s">
        <v>2168</v>
      </c>
      <c r="B206" s="7">
        <v>41.65</v>
      </c>
      <c r="C206" s="7">
        <v>10.73</v>
      </c>
      <c r="D206" s="7" t="s">
        <v>2382</v>
      </c>
      <c r="E206" s="7" t="s">
        <v>2380</v>
      </c>
      <c r="F206" s="7" t="s">
        <v>2380</v>
      </c>
      <c r="G206" s="7" t="s">
        <v>2381</v>
      </c>
      <c r="H206" s="7" t="s">
        <v>2382</v>
      </c>
    </row>
    <row r="207" spans="1:8" x14ac:dyDescent="0.25">
      <c r="A207" s="7" t="s">
        <v>2167</v>
      </c>
      <c r="B207" s="7">
        <v>50.79</v>
      </c>
      <c r="C207" s="7">
        <v>4.45</v>
      </c>
      <c r="D207" s="7" t="s">
        <v>2380</v>
      </c>
      <c r="E207" s="7" t="s">
        <v>2380</v>
      </c>
      <c r="F207" s="7" t="s">
        <v>2380</v>
      </c>
      <c r="G207" s="7">
        <v>1</v>
      </c>
      <c r="H207" s="7" t="s">
        <v>2382</v>
      </c>
    </row>
    <row r="208" spans="1:8" x14ac:dyDescent="0.25">
      <c r="A208" s="7" t="s">
        <v>2166</v>
      </c>
      <c r="B208" s="7">
        <v>35.43</v>
      </c>
      <c r="C208" s="7">
        <v>5.25</v>
      </c>
      <c r="D208" s="7" t="s">
        <v>2382</v>
      </c>
      <c r="E208" s="7" t="s">
        <v>2380</v>
      </c>
      <c r="F208" s="7" t="s">
        <v>2380</v>
      </c>
      <c r="G208" s="7" t="s">
        <v>2381</v>
      </c>
      <c r="H208" s="7" t="s">
        <v>2382</v>
      </c>
    </row>
    <row r="209" spans="1:8" x14ac:dyDescent="0.25">
      <c r="A209" s="7" t="s">
        <v>2165</v>
      </c>
      <c r="B209" s="7">
        <v>35.25</v>
      </c>
      <c r="C209" s="7">
        <v>9.51</v>
      </c>
      <c r="D209" s="7" t="s">
        <v>2380</v>
      </c>
      <c r="E209" s="7" t="s">
        <v>2380</v>
      </c>
      <c r="F209" s="7" t="s">
        <v>2380</v>
      </c>
      <c r="G209" s="7" t="s">
        <v>2381</v>
      </c>
      <c r="H209" s="7" t="s">
        <v>2382</v>
      </c>
    </row>
    <row r="210" spans="1:8" x14ac:dyDescent="0.25">
      <c r="A210" s="7" t="s">
        <v>2164</v>
      </c>
      <c r="B210" s="7">
        <v>36.85</v>
      </c>
      <c r="C210" s="7">
        <v>11.12</v>
      </c>
      <c r="D210" s="7" t="s">
        <v>2380</v>
      </c>
      <c r="E210" s="7" t="s">
        <v>2380</v>
      </c>
      <c r="F210" s="7" t="s">
        <v>2380</v>
      </c>
      <c r="G210" s="7" t="s">
        <v>2381</v>
      </c>
      <c r="H210" s="7" t="s">
        <v>2382</v>
      </c>
    </row>
    <row r="211" spans="1:8" x14ac:dyDescent="0.25">
      <c r="A211" s="7" t="s">
        <v>2163</v>
      </c>
      <c r="B211" s="7">
        <v>31.02</v>
      </c>
      <c r="C211" s="7">
        <v>4.5599999999999996</v>
      </c>
      <c r="D211" s="7" t="s">
        <v>2380</v>
      </c>
      <c r="E211" s="7" t="s">
        <v>2382</v>
      </c>
      <c r="F211" s="7" t="s">
        <v>2380</v>
      </c>
      <c r="G211" s="7">
        <v>1</v>
      </c>
      <c r="H211" s="7" t="s">
        <v>2382</v>
      </c>
    </row>
    <row r="212" spans="1:8" x14ac:dyDescent="0.25">
      <c r="A212" s="7" t="s">
        <v>2162</v>
      </c>
      <c r="B212" s="7">
        <v>35.6</v>
      </c>
      <c r="C212" s="7">
        <v>4.0199999999999996</v>
      </c>
      <c r="D212" s="7" t="s">
        <v>2382</v>
      </c>
      <c r="E212" s="7" t="s">
        <v>2382</v>
      </c>
      <c r="F212" s="7" t="s">
        <v>2380</v>
      </c>
      <c r="G212" s="7">
        <v>2</v>
      </c>
      <c r="H212" s="7" t="s">
        <v>2382</v>
      </c>
    </row>
    <row r="213" spans="1:8" x14ac:dyDescent="0.25">
      <c r="A213" s="7" t="s">
        <v>2161</v>
      </c>
      <c r="B213" s="7">
        <v>34.39</v>
      </c>
      <c r="C213" s="7">
        <v>8.7200000000000006</v>
      </c>
      <c r="D213" s="7" t="s">
        <v>2380</v>
      </c>
      <c r="E213" s="7" t="s">
        <v>2380</v>
      </c>
      <c r="F213" s="7" t="s">
        <v>2380</v>
      </c>
      <c r="G213" s="7" t="s">
        <v>2381</v>
      </c>
      <c r="H213" s="7" t="s">
        <v>2382</v>
      </c>
    </row>
    <row r="214" spans="1:8" x14ac:dyDescent="0.25">
      <c r="A214" s="7" t="s">
        <v>2160</v>
      </c>
      <c r="B214" s="7">
        <v>29.06</v>
      </c>
      <c r="C214" s="7">
        <v>6.25</v>
      </c>
      <c r="D214" s="7" t="s">
        <v>2382</v>
      </c>
      <c r="E214" s="7" t="s">
        <v>2380</v>
      </c>
      <c r="F214" s="7" t="s">
        <v>2380</v>
      </c>
      <c r="G214" s="7">
        <v>1</v>
      </c>
      <c r="H214" s="7" t="s">
        <v>2382</v>
      </c>
    </row>
    <row r="215" spans="1:8" x14ac:dyDescent="0.25">
      <c r="A215" s="7" t="s">
        <v>2159</v>
      </c>
      <c r="B215" s="7">
        <v>35.799999999999997</v>
      </c>
      <c r="C215" s="7">
        <v>7.32</v>
      </c>
      <c r="D215" s="7" t="s">
        <v>2380</v>
      </c>
      <c r="E215" s="7" t="s">
        <v>2380</v>
      </c>
      <c r="F215" s="7" t="s">
        <v>2380</v>
      </c>
      <c r="G215" s="7">
        <v>2</v>
      </c>
      <c r="H215" s="7" t="s">
        <v>2382</v>
      </c>
    </row>
    <row r="216" spans="1:8" x14ac:dyDescent="0.25">
      <c r="A216" s="7" t="s">
        <v>2158</v>
      </c>
      <c r="B216" s="7">
        <v>49.8</v>
      </c>
      <c r="C216" s="7">
        <v>4.24</v>
      </c>
      <c r="D216" s="7" t="s">
        <v>2380</v>
      </c>
      <c r="E216" s="7" t="s">
        <v>2380</v>
      </c>
      <c r="F216" s="7" t="s">
        <v>2380</v>
      </c>
      <c r="G216" s="7">
        <v>1</v>
      </c>
      <c r="H216" s="7" t="s">
        <v>2382</v>
      </c>
    </row>
    <row r="217" spans="1:8" x14ac:dyDescent="0.25">
      <c r="A217" s="7" t="s">
        <v>2157</v>
      </c>
      <c r="B217" s="7">
        <v>35.71</v>
      </c>
      <c r="C217" s="7">
        <v>6.84</v>
      </c>
      <c r="D217" s="7" t="s">
        <v>2380</v>
      </c>
      <c r="E217" s="7" t="s">
        <v>2380</v>
      </c>
      <c r="F217" s="7" t="s">
        <v>2380</v>
      </c>
      <c r="G217" s="7">
        <v>2</v>
      </c>
      <c r="H217" s="7" t="s">
        <v>2382</v>
      </c>
    </row>
    <row r="218" spans="1:8" x14ac:dyDescent="0.25">
      <c r="A218" s="7" t="s">
        <v>2156</v>
      </c>
      <c r="B218" s="7">
        <v>30.8</v>
      </c>
      <c r="C218" s="7">
        <v>5.23</v>
      </c>
      <c r="D218" s="7" t="s">
        <v>2382</v>
      </c>
      <c r="E218" s="7" t="s">
        <v>2380</v>
      </c>
      <c r="F218" s="7" t="s">
        <v>2380</v>
      </c>
      <c r="G218" s="7">
        <v>1</v>
      </c>
      <c r="H218" s="7" t="s">
        <v>2382</v>
      </c>
    </row>
    <row r="219" spans="1:8" x14ac:dyDescent="0.25">
      <c r="A219" s="7" t="s">
        <v>2155</v>
      </c>
      <c r="B219" s="7">
        <v>33.69</v>
      </c>
      <c r="C219" s="7">
        <v>9.68</v>
      </c>
      <c r="D219" s="7" t="s">
        <v>2380</v>
      </c>
      <c r="E219" s="7" t="s">
        <v>2380</v>
      </c>
      <c r="F219" s="7" t="s">
        <v>2380</v>
      </c>
      <c r="G219" s="7" t="s">
        <v>2381</v>
      </c>
      <c r="H219" s="7" t="s">
        <v>2382</v>
      </c>
    </row>
    <row r="220" spans="1:8" x14ac:dyDescent="0.25">
      <c r="A220" s="7" t="s">
        <v>2154</v>
      </c>
      <c r="B220" s="7">
        <v>42.27</v>
      </c>
      <c r="C220" s="7">
        <v>6.05</v>
      </c>
      <c r="D220" s="7" t="s">
        <v>2382</v>
      </c>
      <c r="E220" s="7" t="s">
        <v>2380</v>
      </c>
      <c r="F220" s="7" t="s">
        <v>2380</v>
      </c>
      <c r="G220" s="7">
        <v>1</v>
      </c>
      <c r="H220" s="7" t="s">
        <v>2382</v>
      </c>
    </row>
    <row r="221" spans="1:8" x14ac:dyDescent="0.25">
      <c r="A221" s="7" t="s">
        <v>2153</v>
      </c>
      <c r="B221" s="7">
        <v>53.25</v>
      </c>
      <c r="C221" s="7">
        <v>6.11</v>
      </c>
      <c r="D221" s="7" t="s">
        <v>2382</v>
      </c>
      <c r="E221" s="7" t="s">
        <v>2380</v>
      </c>
      <c r="F221" s="7" t="s">
        <v>2383</v>
      </c>
      <c r="G221" s="7">
        <v>1</v>
      </c>
      <c r="H221" s="7" t="s">
        <v>2382</v>
      </c>
    </row>
    <row r="222" spans="1:8" x14ac:dyDescent="0.25">
      <c r="A222" s="7" t="s">
        <v>2152</v>
      </c>
      <c r="B222" s="7">
        <v>26.8</v>
      </c>
      <c r="C222" s="7">
        <v>10.93</v>
      </c>
      <c r="D222" s="7" t="s">
        <v>2382</v>
      </c>
      <c r="E222" s="7" t="s">
        <v>2380</v>
      </c>
      <c r="F222" s="7" t="s">
        <v>2380</v>
      </c>
      <c r="G222" s="7" t="s">
        <v>2381</v>
      </c>
      <c r="H222" s="7" t="s">
        <v>2380</v>
      </c>
    </row>
    <row r="223" spans="1:8" x14ac:dyDescent="0.25">
      <c r="A223" s="7" t="s">
        <v>2151</v>
      </c>
      <c r="B223" s="7">
        <v>28.5</v>
      </c>
      <c r="C223" s="7">
        <v>5.12</v>
      </c>
      <c r="D223" s="7" t="s">
        <v>2380</v>
      </c>
      <c r="E223" s="7" t="s">
        <v>2380</v>
      </c>
      <c r="F223" s="7" t="s">
        <v>2380</v>
      </c>
      <c r="G223" s="7">
        <v>1</v>
      </c>
      <c r="H223" s="7" t="s">
        <v>2382</v>
      </c>
    </row>
    <row r="224" spans="1:8" x14ac:dyDescent="0.25">
      <c r="A224" s="7" t="s">
        <v>2150</v>
      </c>
      <c r="B224" s="7">
        <v>22.895</v>
      </c>
      <c r="C224" s="7">
        <v>5.72</v>
      </c>
      <c r="D224" s="7" t="s">
        <v>2380</v>
      </c>
      <c r="E224" s="7" t="s">
        <v>2380</v>
      </c>
      <c r="F224" s="7" t="s">
        <v>2380</v>
      </c>
      <c r="G224" s="7" t="s">
        <v>2381</v>
      </c>
      <c r="H224" s="7" t="s">
        <v>2382</v>
      </c>
    </row>
    <row r="225" spans="1:8" x14ac:dyDescent="0.25">
      <c r="A225" s="7" t="s">
        <v>2149</v>
      </c>
      <c r="B225" s="7">
        <v>34.06</v>
      </c>
      <c r="C225" s="7">
        <v>11.83</v>
      </c>
      <c r="D225" s="7" t="s">
        <v>2382</v>
      </c>
      <c r="E225" s="7" t="s">
        <v>2380</v>
      </c>
      <c r="F225" s="7" t="s">
        <v>2380</v>
      </c>
      <c r="G225" s="7">
        <v>1</v>
      </c>
      <c r="H225" s="7" t="s">
        <v>2382</v>
      </c>
    </row>
    <row r="226" spans="1:8" x14ac:dyDescent="0.25">
      <c r="A226" s="7" t="s">
        <v>2148</v>
      </c>
      <c r="B226" s="7">
        <v>36.409999999999997</v>
      </c>
      <c r="C226" s="7">
        <v>4.55</v>
      </c>
      <c r="D226" s="7" t="s">
        <v>2380</v>
      </c>
      <c r="E226" s="7" t="s">
        <v>2380</v>
      </c>
      <c r="F226" s="7" t="s">
        <v>2380</v>
      </c>
      <c r="G226" s="7" t="s">
        <v>2381</v>
      </c>
      <c r="H226" s="7" t="s">
        <v>2382</v>
      </c>
    </row>
    <row r="227" spans="1:8" x14ac:dyDescent="0.25">
      <c r="A227" s="7" t="s">
        <v>2147</v>
      </c>
      <c r="B227" s="7">
        <v>52.3</v>
      </c>
      <c r="C227" s="7">
        <v>4.87</v>
      </c>
      <c r="D227" s="7" t="s">
        <v>2382</v>
      </c>
      <c r="E227" s="7" t="s">
        <v>2380</v>
      </c>
      <c r="F227" s="7" t="s">
        <v>2383</v>
      </c>
      <c r="G227" s="7">
        <v>1</v>
      </c>
      <c r="H227" s="7" t="s">
        <v>2382</v>
      </c>
    </row>
    <row r="228" spans="1:8" x14ac:dyDescent="0.25">
      <c r="A228" s="7" t="s">
        <v>2146</v>
      </c>
      <c r="B228" s="7">
        <v>52.66</v>
      </c>
      <c r="C228" s="7">
        <v>4.45</v>
      </c>
      <c r="D228" s="7" t="s">
        <v>2380</v>
      </c>
      <c r="E228" s="7" t="s">
        <v>2380</v>
      </c>
      <c r="F228" s="7" t="s">
        <v>2380</v>
      </c>
      <c r="G228" s="7">
        <v>1</v>
      </c>
      <c r="H228" s="7" t="s">
        <v>2382</v>
      </c>
    </row>
    <row r="229" spans="1:8" x14ac:dyDescent="0.25">
      <c r="A229" s="7" t="s">
        <v>2145</v>
      </c>
      <c r="B229" s="7">
        <v>29.57</v>
      </c>
      <c r="C229" s="7">
        <v>9.42</v>
      </c>
      <c r="D229" s="7" t="s">
        <v>2382</v>
      </c>
      <c r="E229" s="7" t="s">
        <v>2380</v>
      </c>
      <c r="F229" s="7" t="s">
        <v>2380</v>
      </c>
      <c r="G229" s="7" t="s">
        <v>2381</v>
      </c>
      <c r="H229" s="7" t="s">
        <v>2382</v>
      </c>
    </row>
    <row r="230" spans="1:8" x14ac:dyDescent="0.25">
      <c r="A230" s="7" t="s">
        <v>2144</v>
      </c>
      <c r="B230" s="7">
        <v>36.99</v>
      </c>
      <c r="C230" s="7">
        <v>5.37</v>
      </c>
      <c r="D230" s="7" t="s">
        <v>2382</v>
      </c>
      <c r="E230" s="7" t="s">
        <v>2380</v>
      </c>
      <c r="F230" s="7" t="s">
        <v>2383</v>
      </c>
      <c r="G230" s="7">
        <v>1</v>
      </c>
      <c r="H230" s="7" t="s">
        <v>2382</v>
      </c>
    </row>
    <row r="231" spans="1:8" x14ac:dyDescent="0.25">
      <c r="A231" s="7" t="s">
        <v>2143</v>
      </c>
      <c r="B231" s="7">
        <v>31.4</v>
      </c>
      <c r="C231" s="7">
        <v>4.5999999999999996</v>
      </c>
      <c r="D231" s="7" t="s">
        <v>2382</v>
      </c>
      <c r="E231" s="7" t="s">
        <v>2380</v>
      </c>
      <c r="F231" s="7" t="s">
        <v>2380</v>
      </c>
      <c r="G231" s="7">
        <v>1</v>
      </c>
      <c r="H231" s="7" t="s">
        <v>2382</v>
      </c>
    </row>
    <row r="232" spans="1:8" x14ac:dyDescent="0.25">
      <c r="A232" s="7" t="s">
        <v>2142</v>
      </c>
      <c r="B232" s="7">
        <v>34.9</v>
      </c>
      <c r="C232" s="7">
        <v>6.22</v>
      </c>
      <c r="D232" s="7" t="s">
        <v>2380</v>
      </c>
      <c r="E232" s="7" t="s">
        <v>2380</v>
      </c>
      <c r="F232" s="7" t="s">
        <v>2383</v>
      </c>
      <c r="G232" s="7">
        <v>1</v>
      </c>
      <c r="H232" s="7" t="s">
        <v>2382</v>
      </c>
    </row>
    <row r="233" spans="1:8" x14ac:dyDescent="0.25">
      <c r="A233" s="7" t="s">
        <v>2141</v>
      </c>
      <c r="B233" s="7">
        <v>31.13</v>
      </c>
      <c r="C233" s="7">
        <v>4.5199999999999996</v>
      </c>
      <c r="D233" s="7" t="s">
        <v>2382</v>
      </c>
      <c r="E233" s="7" t="s">
        <v>2380</v>
      </c>
      <c r="F233" s="7" t="s">
        <v>2380</v>
      </c>
      <c r="G233" s="7">
        <v>1</v>
      </c>
      <c r="H233" s="7" t="s">
        <v>2382</v>
      </c>
    </row>
    <row r="234" spans="1:8" x14ac:dyDescent="0.25">
      <c r="A234" s="7" t="s">
        <v>2140</v>
      </c>
      <c r="B234" s="7">
        <v>34.799999999999997</v>
      </c>
      <c r="C234" s="7">
        <v>6.18</v>
      </c>
      <c r="D234" s="7" t="s">
        <v>2380</v>
      </c>
      <c r="E234" s="7" t="s">
        <v>2380</v>
      </c>
      <c r="F234" s="7" t="s">
        <v>2383</v>
      </c>
      <c r="G234" s="7">
        <v>1</v>
      </c>
      <c r="H234" s="7" t="s">
        <v>2382</v>
      </c>
    </row>
    <row r="235" spans="1:8" x14ac:dyDescent="0.25">
      <c r="A235" s="7" t="s">
        <v>2139</v>
      </c>
      <c r="B235" s="7">
        <v>31.68</v>
      </c>
      <c r="C235" s="7">
        <v>4.4000000000000004</v>
      </c>
      <c r="D235" s="7" t="s">
        <v>2380</v>
      </c>
      <c r="E235" s="7" t="s">
        <v>2380</v>
      </c>
      <c r="F235" s="7" t="s">
        <v>2380</v>
      </c>
      <c r="G235" s="7" t="s">
        <v>2381</v>
      </c>
      <c r="H235" s="7" t="s">
        <v>2382</v>
      </c>
    </row>
    <row r="236" spans="1:8" x14ac:dyDescent="0.25">
      <c r="A236" s="7" t="s">
        <v>2138</v>
      </c>
      <c r="B236" s="7">
        <v>33.534999999999997</v>
      </c>
      <c r="C236" s="7">
        <v>6.23</v>
      </c>
      <c r="D236" s="7" t="s">
        <v>2380</v>
      </c>
      <c r="E236" s="7" t="s">
        <v>2382</v>
      </c>
      <c r="F236" s="7" t="s">
        <v>2380</v>
      </c>
      <c r="G236" s="7">
        <v>1</v>
      </c>
      <c r="H236" s="7" t="s">
        <v>2382</v>
      </c>
    </row>
    <row r="237" spans="1:8" x14ac:dyDescent="0.25">
      <c r="A237" s="7" t="s">
        <v>2137</v>
      </c>
      <c r="B237" s="7">
        <v>31.92</v>
      </c>
      <c r="C237" s="7">
        <v>5.33</v>
      </c>
      <c r="D237" s="7" t="s">
        <v>2382</v>
      </c>
      <c r="E237" s="7" t="s">
        <v>2380</v>
      </c>
      <c r="F237" s="7" t="s">
        <v>2380</v>
      </c>
      <c r="G237" s="7" t="s">
        <v>2381</v>
      </c>
      <c r="H237" s="7" t="s">
        <v>2382</v>
      </c>
    </row>
    <row r="238" spans="1:8" x14ac:dyDescent="0.25">
      <c r="A238" s="7" t="s">
        <v>2136</v>
      </c>
      <c r="B238" s="7">
        <v>32.700000000000003</v>
      </c>
      <c r="C238" s="7">
        <v>4.09</v>
      </c>
      <c r="D238" s="7" t="s">
        <v>2380</v>
      </c>
      <c r="E238" s="7" t="s">
        <v>2380</v>
      </c>
      <c r="F238" s="7" t="s">
        <v>2380</v>
      </c>
      <c r="G238" s="7">
        <v>1</v>
      </c>
      <c r="H238" s="7" t="s">
        <v>2382</v>
      </c>
    </row>
    <row r="239" spans="1:8" x14ac:dyDescent="0.25">
      <c r="A239" s="7" t="s">
        <v>2135</v>
      </c>
      <c r="B239" s="7">
        <v>41.25</v>
      </c>
      <c r="C239" s="7">
        <v>5.19</v>
      </c>
      <c r="D239" s="7" t="s">
        <v>2380</v>
      </c>
      <c r="E239" s="7" t="s">
        <v>2380</v>
      </c>
      <c r="F239" s="7" t="s">
        <v>2380</v>
      </c>
      <c r="G239" s="7" t="s">
        <v>2381</v>
      </c>
      <c r="H239" s="7" t="s">
        <v>2382</v>
      </c>
    </row>
    <row r="240" spans="1:8" x14ac:dyDescent="0.25">
      <c r="A240" s="7" t="s">
        <v>2134</v>
      </c>
      <c r="B240" s="7">
        <v>33.11</v>
      </c>
      <c r="C240" s="7">
        <v>4.12</v>
      </c>
      <c r="D240" s="7" t="s">
        <v>2380</v>
      </c>
      <c r="E240" s="7" t="s">
        <v>2380</v>
      </c>
      <c r="F240" s="7" t="s">
        <v>2383</v>
      </c>
      <c r="G240" s="7">
        <v>1</v>
      </c>
      <c r="H240" s="7" t="s">
        <v>2382</v>
      </c>
    </row>
    <row r="241" spans="1:8" x14ac:dyDescent="0.25">
      <c r="A241" s="7" t="s">
        <v>2133</v>
      </c>
      <c r="B241" s="7">
        <v>36.159999999999997</v>
      </c>
      <c r="C241" s="7">
        <v>5.0999999999999996</v>
      </c>
      <c r="D241" s="7" t="s">
        <v>2380</v>
      </c>
      <c r="E241" s="7" t="s">
        <v>2380</v>
      </c>
      <c r="F241" s="7" t="s">
        <v>2380</v>
      </c>
      <c r="G241" s="7">
        <v>1</v>
      </c>
      <c r="H241" s="7" t="s">
        <v>2382</v>
      </c>
    </row>
    <row r="242" spans="1:8" x14ac:dyDescent="0.25">
      <c r="A242" s="7" t="s">
        <v>2132</v>
      </c>
      <c r="B242" s="7">
        <v>33.72</v>
      </c>
      <c r="C242" s="7">
        <v>6.21</v>
      </c>
      <c r="D242" s="7" t="s">
        <v>2382</v>
      </c>
      <c r="E242" s="7" t="s">
        <v>2380</v>
      </c>
      <c r="F242" s="7" t="s">
        <v>2383</v>
      </c>
      <c r="G242" s="7">
        <v>1</v>
      </c>
      <c r="H242" s="7" t="s">
        <v>2382</v>
      </c>
    </row>
    <row r="243" spans="1:8" x14ac:dyDescent="0.25">
      <c r="A243" s="7" t="s">
        <v>2130</v>
      </c>
      <c r="B243" s="7">
        <v>37.74</v>
      </c>
      <c r="C243" s="7">
        <v>9.5299999999999994</v>
      </c>
      <c r="D243" s="7" t="s">
        <v>2382</v>
      </c>
      <c r="E243" s="7" t="s">
        <v>2380</v>
      </c>
      <c r="F243" s="7" t="s">
        <v>2380</v>
      </c>
      <c r="G243" s="7">
        <v>1</v>
      </c>
      <c r="H243" s="7" t="s">
        <v>2382</v>
      </c>
    </row>
    <row r="244" spans="1:8" x14ac:dyDescent="0.25">
      <c r="A244" s="7" t="s">
        <v>2129</v>
      </c>
      <c r="B244" s="7">
        <v>48.75</v>
      </c>
      <c r="C244" s="7">
        <v>4.6399999999999997</v>
      </c>
      <c r="D244" s="7" t="s">
        <v>2382</v>
      </c>
      <c r="E244" s="7" t="s">
        <v>2380</v>
      </c>
      <c r="F244" s="7" t="s">
        <v>2380</v>
      </c>
      <c r="G244" s="7">
        <v>1</v>
      </c>
      <c r="H244" s="7" t="s">
        <v>2382</v>
      </c>
    </row>
    <row r="245" spans="1:8" x14ac:dyDescent="0.25">
      <c r="A245" s="7" t="s">
        <v>2128</v>
      </c>
      <c r="B245" s="7">
        <v>31.065000000000001</v>
      </c>
      <c r="C245" s="7">
        <v>5.05</v>
      </c>
      <c r="D245" s="7" t="s">
        <v>2380</v>
      </c>
      <c r="E245" s="7" t="s">
        <v>2380</v>
      </c>
      <c r="F245" s="7" t="s">
        <v>2380</v>
      </c>
      <c r="G245" s="7">
        <v>1</v>
      </c>
      <c r="H245" s="7" t="s">
        <v>2382</v>
      </c>
    </row>
    <row r="246" spans="1:8" x14ac:dyDescent="0.25">
      <c r="A246" s="7" t="s">
        <v>2127</v>
      </c>
      <c r="B246" s="7">
        <v>23.55</v>
      </c>
      <c r="C246" s="7">
        <v>10.38</v>
      </c>
      <c r="D246" s="7" t="s">
        <v>2380</v>
      </c>
      <c r="E246" s="7" t="s">
        <v>2380</v>
      </c>
      <c r="F246" s="7" t="s">
        <v>2380</v>
      </c>
      <c r="G246" s="7" t="s">
        <v>2381</v>
      </c>
      <c r="H246" s="7" t="s">
        <v>2382</v>
      </c>
    </row>
    <row r="247" spans="1:8" x14ac:dyDescent="0.25">
      <c r="A247" s="7" t="s">
        <v>2126</v>
      </c>
      <c r="B247" s="7">
        <v>30.18</v>
      </c>
      <c r="C247" s="7">
        <v>8.31</v>
      </c>
      <c r="D247" s="7" t="s">
        <v>2382</v>
      </c>
      <c r="E247" s="7" t="s">
        <v>2380</v>
      </c>
      <c r="F247" s="7" t="s">
        <v>2380</v>
      </c>
      <c r="G247" s="7">
        <v>1</v>
      </c>
      <c r="H247" s="7" t="s">
        <v>2382</v>
      </c>
    </row>
    <row r="248" spans="1:8" x14ac:dyDescent="0.25">
      <c r="A248" s="7" t="s">
        <v>2125</v>
      </c>
      <c r="B248" s="7">
        <v>29.94</v>
      </c>
      <c r="C248" s="7">
        <v>7.59</v>
      </c>
      <c r="D248" s="7" t="s">
        <v>2380</v>
      </c>
      <c r="E248" s="7" t="s">
        <v>2380</v>
      </c>
      <c r="F248" s="7" t="s">
        <v>2380</v>
      </c>
      <c r="G248" s="7" t="s">
        <v>2381</v>
      </c>
      <c r="H248" s="7" t="s">
        <v>2382</v>
      </c>
    </row>
    <row r="249" spans="1:8" x14ac:dyDescent="0.25">
      <c r="A249" s="7" t="s">
        <v>2124</v>
      </c>
      <c r="B249" s="7">
        <v>31.4</v>
      </c>
      <c r="C249" s="7">
        <v>5.49</v>
      </c>
      <c r="D249" s="7" t="s">
        <v>2380</v>
      </c>
      <c r="E249" s="7" t="s">
        <v>2380</v>
      </c>
      <c r="F249" s="7" t="s">
        <v>2380</v>
      </c>
      <c r="G249" s="7" t="s">
        <v>2381</v>
      </c>
      <c r="H249" s="7" t="s">
        <v>2382</v>
      </c>
    </row>
    <row r="250" spans="1:8" x14ac:dyDescent="0.25">
      <c r="A250" s="7" t="s">
        <v>2123</v>
      </c>
      <c r="B250" s="7">
        <v>53.06</v>
      </c>
      <c r="C250" s="7">
        <v>11.68</v>
      </c>
      <c r="D250" s="7" t="s">
        <v>2380</v>
      </c>
      <c r="E250" s="7" t="s">
        <v>2380</v>
      </c>
      <c r="F250" s="7" t="s">
        <v>2380</v>
      </c>
      <c r="G250" s="7" t="s">
        <v>2381</v>
      </c>
      <c r="H250" s="7" t="s">
        <v>2382</v>
      </c>
    </row>
    <row r="251" spans="1:8" x14ac:dyDescent="0.25">
      <c r="A251" s="7" t="s">
        <v>2122</v>
      </c>
      <c r="B251" s="7">
        <v>30.25</v>
      </c>
      <c r="C251" s="7">
        <v>4.1900000000000004</v>
      </c>
      <c r="D251" s="7" t="s">
        <v>2380</v>
      </c>
      <c r="E251" s="7" t="s">
        <v>2380</v>
      </c>
      <c r="F251" s="7" t="s">
        <v>2380</v>
      </c>
      <c r="G251" s="7">
        <v>2</v>
      </c>
      <c r="H251" s="7" t="s">
        <v>2382</v>
      </c>
    </row>
    <row r="252" spans="1:8" x14ac:dyDescent="0.25">
      <c r="A252" s="7" t="s">
        <v>2121</v>
      </c>
      <c r="B252" s="7">
        <v>46.68</v>
      </c>
      <c r="C252" s="7">
        <v>4.01</v>
      </c>
      <c r="D252" s="7" t="s">
        <v>2380</v>
      </c>
      <c r="E252" s="7" t="s">
        <v>2380</v>
      </c>
      <c r="F252" s="7" t="s">
        <v>2380</v>
      </c>
      <c r="G252" s="7" t="s">
        <v>2381</v>
      </c>
      <c r="H252" s="7" t="s">
        <v>2382</v>
      </c>
    </row>
    <row r="253" spans="1:8" x14ac:dyDescent="0.25">
      <c r="A253" s="7" t="s">
        <v>2120</v>
      </c>
      <c r="B253" s="7">
        <v>30.4</v>
      </c>
      <c r="C253" s="7">
        <v>5.91</v>
      </c>
      <c r="D253" s="7" t="s">
        <v>2380</v>
      </c>
      <c r="E253" s="7" t="s">
        <v>2382</v>
      </c>
      <c r="F253" s="7" t="s">
        <v>2380</v>
      </c>
      <c r="G253" s="7">
        <v>2</v>
      </c>
      <c r="H253" s="7" t="s">
        <v>2382</v>
      </c>
    </row>
    <row r="254" spans="1:8" x14ac:dyDescent="0.25">
      <c r="A254" s="7" t="s">
        <v>2119</v>
      </c>
      <c r="B254" s="7">
        <v>30.2</v>
      </c>
      <c r="C254" s="7">
        <v>4.47</v>
      </c>
      <c r="D254" s="7" t="s">
        <v>2382</v>
      </c>
      <c r="E254" s="7" t="s">
        <v>2380</v>
      </c>
      <c r="F254" s="7" t="s">
        <v>2383</v>
      </c>
      <c r="G254" s="7">
        <v>1</v>
      </c>
      <c r="H254" s="7" t="s">
        <v>2382</v>
      </c>
    </row>
    <row r="255" spans="1:8" x14ac:dyDescent="0.25">
      <c r="A255" s="7" t="s">
        <v>2118</v>
      </c>
      <c r="B255" s="7">
        <v>51.18</v>
      </c>
      <c r="C255" s="7">
        <v>4.5599999999999996</v>
      </c>
      <c r="D255" s="7" t="s">
        <v>2382</v>
      </c>
      <c r="E255" s="7" t="s">
        <v>2382</v>
      </c>
      <c r="F255" s="7" t="s">
        <v>2380</v>
      </c>
      <c r="G255" s="7">
        <v>2</v>
      </c>
      <c r="H255" s="7" t="s">
        <v>2382</v>
      </c>
    </row>
    <row r="256" spans="1:8" x14ac:dyDescent="0.25">
      <c r="A256" s="7" t="s">
        <v>2117</v>
      </c>
      <c r="B256" s="7">
        <v>22.18</v>
      </c>
      <c r="C256" s="7">
        <v>9.9</v>
      </c>
      <c r="D256" s="7" t="s">
        <v>2380</v>
      </c>
      <c r="E256" s="7" t="s">
        <v>2380</v>
      </c>
      <c r="F256" s="7" t="s">
        <v>2380</v>
      </c>
      <c r="G256" s="7" t="s">
        <v>2381</v>
      </c>
      <c r="H256" s="7" t="s">
        <v>2382</v>
      </c>
    </row>
    <row r="257" spans="1:8" x14ac:dyDescent="0.25">
      <c r="A257" s="7" t="s">
        <v>2116</v>
      </c>
      <c r="B257" s="7">
        <v>31.92</v>
      </c>
      <c r="C257" s="7">
        <v>5.1100000000000003</v>
      </c>
      <c r="D257" s="7" t="s">
        <v>2380</v>
      </c>
      <c r="E257" s="7" t="s">
        <v>2380</v>
      </c>
      <c r="F257" s="7" t="s">
        <v>2383</v>
      </c>
      <c r="G257" s="7">
        <v>1</v>
      </c>
      <c r="H257" s="7" t="s">
        <v>2382</v>
      </c>
    </row>
    <row r="258" spans="1:8" x14ac:dyDescent="0.25">
      <c r="A258" s="7" t="s">
        <v>2115</v>
      </c>
      <c r="B258" s="7">
        <v>31.73</v>
      </c>
      <c r="C258" s="7">
        <v>5.73</v>
      </c>
      <c r="D258" s="7" t="s">
        <v>2380</v>
      </c>
      <c r="E258" s="7" t="s">
        <v>2382</v>
      </c>
      <c r="F258" s="7" t="s">
        <v>2380</v>
      </c>
      <c r="G258" s="7">
        <v>1</v>
      </c>
      <c r="H258" s="7" t="s">
        <v>2382</v>
      </c>
    </row>
    <row r="259" spans="1:8" x14ac:dyDescent="0.25">
      <c r="A259" s="7" t="s">
        <v>2114</v>
      </c>
      <c r="B259" s="7">
        <v>45.52</v>
      </c>
      <c r="C259" s="7">
        <v>6.04</v>
      </c>
      <c r="D259" s="7" t="s">
        <v>2380</v>
      </c>
      <c r="E259" s="7" t="s">
        <v>2380</v>
      </c>
      <c r="F259" s="7" t="s">
        <v>2383</v>
      </c>
      <c r="G259" s="7">
        <v>1</v>
      </c>
      <c r="H259" s="7" t="s">
        <v>2382</v>
      </c>
    </row>
    <row r="260" spans="1:8" x14ac:dyDescent="0.25">
      <c r="A260" s="7" t="s">
        <v>2113</v>
      </c>
      <c r="B260" s="7">
        <v>52.81</v>
      </c>
      <c r="C260" s="7">
        <v>5.19</v>
      </c>
      <c r="D260" s="7" t="s">
        <v>2380</v>
      </c>
      <c r="E260" s="7" t="s">
        <v>2380</v>
      </c>
      <c r="F260" s="7" t="s">
        <v>2383</v>
      </c>
      <c r="G260" s="7">
        <v>1</v>
      </c>
      <c r="H260" s="7" t="s">
        <v>2382</v>
      </c>
    </row>
    <row r="261" spans="1:8" x14ac:dyDescent="0.25">
      <c r="A261" s="7" t="s">
        <v>2112</v>
      </c>
      <c r="B261" s="7">
        <v>33.58</v>
      </c>
      <c r="C261" s="7">
        <v>5.56</v>
      </c>
      <c r="D261" s="7" t="s">
        <v>2380</v>
      </c>
      <c r="E261" s="7" t="s">
        <v>2380</v>
      </c>
      <c r="F261" s="7" t="s">
        <v>2380</v>
      </c>
      <c r="G261" s="7">
        <v>1</v>
      </c>
      <c r="H261" s="7" t="s">
        <v>2382</v>
      </c>
    </row>
    <row r="262" spans="1:8" x14ac:dyDescent="0.25">
      <c r="A262" s="7" t="s">
        <v>2111</v>
      </c>
      <c r="B262" s="7">
        <v>30.684999999999999</v>
      </c>
      <c r="C262" s="7">
        <v>8.23</v>
      </c>
      <c r="D262" s="7" t="s">
        <v>2380</v>
      </c>
      <c r="E262" s="7" t="s">
        <v>2380</v>
      </c>
      <c r="F262" s="7" t="s">
        <v>2380</v>
      </c>
      <c r="G262" s="7" t="s">
        <v>2381</v>
      </c>
      <c r="H262" s="7" t="s">
        <v>2382</v>
      </c>
    </row>
    <row r="263" spans="1:8" x14ac:dyDescent="0.25">
      <c r="A263" s="7" t="s">
        <v>2110</v>
      </c>
      <c r="B263" s="7">
        <v>37.524999999999999</v>
      </c>
      <c r="C263" s="7">
        <v>9.0299999999999994</v>
      </c>
      <c r="D263" s="7" t="s">
        <v>2382</v>
      </c>
      <c r="E263" s="7" t="s">
        <v>2380</v>
      </c>
      <c r="F263" s="7" t="s">
        <v>2380</v>
      </c>
      <c r="G263" s="7">
        <v>2</v>
      </c>
      <c r="H263" s="7" t="s">
        <v>2380</v>
      </c>
    </row>
    <row r="264" spans="1:8" x14ac:dyDescent="0.25">
      <c r="A264" s="7" t="s">
        <v>2109</v>
      </c>
      <c r="B264" s="7">
        <v>34.5</v>
      </c>
      <c r="C264" s="7">
        <v>4.07</v>
      </c>
      <c r="D264" s="7" t="s">
        <v>2382</v>
      </c>
      <c r="E264" s="7" t="s">
        <v>2380</v>
      </c>
      <c r="F264" s="7" t="s">
        <v>2380</v>
      </c>
      <c r="G264" s="7" t="s">
        <v>2381</v>
      </c>
      <c r="H264" s="7" t="s">
        <v>2382</v>
      </c>
    </row>
    <row r="265" spans="1:8" x14ac:dyDescent="0.25">
      <c r="A265" s="7" t="s">
        <v>2108</v>
      </c>
      <c r="B265" s="7">
        <v>28.16</v>
      </c>
      <c r="C265" s="7">
        <v>5.77</v>
      </c>
      <c r="D265" s="7" t="s">
        <v>2380</v>
      </c>
      <c r="E265" s="7" t="s">
        <v>2380</v>
      </c>
      <c r="F265" s="7" t="s">
        <v>2380</v>
      </c>
      <c r="G265" s="7">
        <v>2</v>
      </c>
      <c r="H265" s="7" t="s">
        <v>2382</v>
      </c>
    </row>
    <row r="266" spans="1:8" x14ac:dyDescent="0.25">
      <c r="A266" s="7" t="s">
        <v>2107</v>
      </c>
      <c r="B266" s="7">
        <v>30.02</v>
      </c>
      <c r="C266" s="7">
        <v>5.98</v>
      </c>
      <c r="D266" s="7" t="s">
        <v>2380</v>
      </c>
      <c r="E266" s="7" t="s">
        <v>2380</v>
      </c>
      <c r="F266" s="7" t="s">
        <v>2383</v>
      </c>
      <c r="G266" s="7">
        <v>1</v>
      </c>
      <c r="H266" s="7" t="s">
        <v>2382</v>
      </c>
    </row>
    <row r="267" spans="1:8" x14ac:dyDescent="0.25">
      <c r="A267" s="7" t="s">
        <v>2106</v>
      </c>
      <c r="B267" s="7">
        <v>37.82</v>
      </c>
      <c r="C267" s="7">
        <v>6.01</v>
      </c>
      <c r="D267" s="7" t="s">
        <v>2380</v>
      </c>
      <c r="E267" s="7" t="s">
        <v>2380</v>
      </c>
      <c r="F267" s="7" t="s">
        <v>2380</v>
      </c>
      <c r="G267" s="7" t="s">
        <v>2381</v>
      </c>
      <c r="H267" s="7" t="s">
        <v>2382</v>
      </c>
    </row>
    <row r="268" spans="1:8" x14ac:dyDescent="0.25">
      <c r="A268" s="7" t="s">
        <v>2105</v>
      </c>
      <c r="B268" s="7">
        <v>33.14</v>
      </c>
      <c r="C268" s="7">
        <v>5.67</v>
      </c>
      <c r="D268" s="7" t="s">
        <v>2382</v>
      </c>
      <c r="E268" s="7" t="s">
        <v>2380</v>
      </c>
      <c r="F268" s="7" t="s">
        <v>2380</v>
      </c>
      <c r="G268" s="7" t="s">
        <v>2381</v>
      </c>
      <c r="H268" s="7" t="s">
        <v>2382</v>
      </c>
    </row>
    <row r="269" spans="1:8" x14ac:dyDescent="0.25">
      <c r="A269" s="7" t="s">
        <v>2104</v>
      </c>
      <c r="B269" s="7">
        <v>25.14</v>
      </c>
      <c r="C269" s="7">
        <v>6.02</v>
      </c>
      <c r="D269" s="7" t="s">
        <v>2382</v>
      </c>
      <c r="E269" s="7" t="s">
        <v>2380</v>
      </c>
      <c r="F269" s="7" t="s">
        <v>2383</v>
      </c>
      <c r="G269" s="7">
        <v>1</v>
      </c>
      <c r="H269" s="7" t="s">
        <v>2382</v>
      </c>
    </row>
    <row r="270" spans="1:8" x14ac:dyDescent="0.25">
      <c r="A270" s="7" t="s">
        <v>2103</v>
      </c>
      <c r="B270" s="7">
        <v>20.18</v>
      </c>
      <c r="C270" s="7">
        <v>11.19</v>
      </c>
      <c r="D270" s="7" t="s">
        <v>2380</v>
      </c>
      <c r="E270" s="7" t="s">
        <v>2380</v>
      </c>
      <c r="F270" s="7" t="s">
        <v>2380</v>
      </c>
      <c r="G270" s="7" t="s">
        <v>2381</v>
      </c>
      <c r="H270" s="7" t="s">
        <v>2382</v>
      </c>
    </row>
    <row r="271" spans="1:8" x14ac:dyDescent="0.25">
      <c r="A271" s="7" t="s">
        <v>2102</v>
      </c>
      <c r="B271" s="7">
        <v>44.36</v>
      </c>
      <c r="C271" s="7">
        <v>5.1100000000000003</v>
      </c>
      <c r="D271" s="7" t="s">
        <v>2380</v>
      </c>
      <c r="E271" s="7" t="s">
        <v>2380</v>
      </c>
      <c r="F271" s="7" t="s">
        <v>2380</v>
      </c>
      <c r="G271" s="7" t="s">
        <v>2381</v>
      </c>
      <c r="H271" s="7" t="s">
        <v>2382</v>
      </c>
    </row>
    <row r="272" spans="1:8" x14ac:dyDescent="0.25">
      <c r="A272" s="7" t="s">
        <v>2101</v>
      </c>
      <c r="B272" s="7">
        <v>23.82</v>
      </c>
      <c r="C272" s="7">
        <v>10.85</v>
      </c>
      <c r="D272" s="7" t="s">
        <v>2382</v>
      </c>
      <c r="E272" s="7" t="s">
        <v>2380</v>
      </c>
      <c r="F272" s="7" t="s">
        <v>2380</v>
      </c>
      <c r="G272" s="7" t="s">
        <v>2381</v>
      </c>
      <c r="H272" s="7" t="s">
        <v>2382</v>
      </c>
    </row>
    <row r="273" spans="1:8" x14ac:dyDescent="0.25">
      <c r="A273" s="7" t="s">
        <v>2100</v>
      </c>
      <c r="B273" s="7">
        <v>45</v>
      </c>
      <c r="C273" s="7">
        <v>5.24</v>
      </c>
      <c r="D273" s="7" t="s">
        <v>2382</v>
      </c>
      <c r="E273" s="7" t="s">
        <v>2380</v>
      </c>
      <c r="F273" s="7" t="s">
        <v>2380</v>
      </c>
      <c r="G273" s="7">
        <v>1</v>
      </c>
      <c r="H273" s="7" t="s">
        <v>2382</v>
      </c>
    </row>
    <row r="274" spans="1:8" x14ac:dyDescent="0.25">
      <c r="A274" s="7" t="s">
        <v>2099</v>
      </c>
      <c r="B274" s="7">
        <v>26.62</v>
      </c>
      <c r="C274" s="7">
        <v>10.08</v>
      </c>
      <c r="D274" s="7" t="s">
        <v>2380</v>
      </c>
      <c r="E274" s="7" t="s">
        <v>2380</v>
      </c>
      <c r="F274" s="7" t="s">
        <v>2380</v>
      </c>
      <c r="G274" s="7" t="s">
        <v>2381</v>
      </c>
      <c r="H274" s="7" t="s">
        <v>2382</v>
      </c>
    </row>
    <row r="275" spans="1:8" x14ac:dyDescent="0.25">
      <c r="A275" s="7" t="s">
        <v>2098</v>
      </c>
      <c r="B275" s="7">
        <v>32.67</v>
      </c>
      <c r="C275" s="7">
        <v>10.97</v>
      </c>
      <c r="D275" s="7" t="s">
        <v>2382</v>
      </c>
      <c r="E275" s="7" t="s">
        <v>2380</v>
      </c>
      <c r="F275" s="7" t="s">
        <v>2380</v>
      </c>
      <c r="G275" s="7" t="s">
        <v>2381</v>
      </c>
      <c r="H275" s="7" t="s">
        <v>2382</v>
      </c>
    </row>
    <row r="276" spans="1:8" x14ac:dyDescent="0.25">
      <c r="A276" s="7" t="s">
        <v>2097</v>
      </c>
      <c r="B276" s="7">
        <v>44.44</v>
      </c>
      <c r="C276" s="7">
        <v>4.9000000000000004</v>
      </c>
      <c r="D276" s="7" t="s">
        <v>2382</v>
      </c>
      <c r="E276" s="7" t="s">
        <v>2380</v>
      </c>
      <c r="F276" s="7" t="s">
        <v>2380</v>
      </c>
      <c r="G276" s="7">
        <v>1</v>
      </c>
      <c r="H276" s="7" t="s">
        <v>2382</v>
      </c>
    </row>
    <row r="277" spans="1:8" x14ac:dyDescent="0.25">
      <c r="A277" s="7" t="s">
        <v>2096</v>
      </c>
      <c r="B277" s="7">
        <v>28.31</v>
      </c>
      <c r="C277" s="7">
        <v>5.33</v>
      </c>
      <c r="D277" s="7" t="s">
        <v>2380</v>
      </c>
      <c r="E277" s="7" t="s">
        <v>2380</v>
      </c>
      <c r="F277" s="7" t="s">
        <v>2380</v>
      </c>
      <c r="G277" s="7" t="s">
        <v>2381</v>
      </c>
      <c r="H277" s="7" t="s">
        <v>2382</v>
      </c>
    </row>
    <row r="278" spans="1:8" x14ac:dyDescent="0.25">
      <c r="A278" s="7" t="s">
        <v>2095</v>
      </c>
      <c r="B278" s="7">
        <v>25.05</v>
      </c>
      <c r="C278" s="7">
        <v>4.6100000000000003</v>
      </c>
      <c r="D278" s="7" t="s">
        <v>2380</v>
      </c>
      <c r="E278" s="7" t="s">
        <v>2380</v>
      </c>
      <c r="F278" s="7" t="s">
        <v>2380</v>
      </c>
      <c r="G278" s="7">
        <v>2</v>
      </c>
      <c r="H278" s="7" t="s">
        <v>2382</v>
      </c>
    </row>
    <row r="279" spans="1:8" x14ac:dyDescent="0.25">
      <c r="A279" s="7" t="s">
        <v>2094</v>
      </c>
      <c r="B279" s="7">
        <v>28.34</v>
      </c>
      <c r="C279" s="7">
        <v>8.18</v>
      </c>
      <c r="D279" s="7" t="s">
        <v>2380</v>
      </c>
      <c r="E279" s="7" t="s">
        <v>2380</v>
      </c>
      <c r="F279" s="7" t="s">
        <v>2380</v>
      </c>
      <c r="G279" s="7" t="s">
        <v>2381</v>
      </c>
      <c r="H279" s="7" t="s">
        <v>2382</v>
      </c>
    </row>
    <row r="280" spans="1:8" x14ac:dyDescent="0.25">
      <c r="A280" s="7" t="s">
        <v>2093</v>
      </c>
      <c r="B280" s="7">
        <v>17.765000000000001</v>
      </c>
      <c r="C280" s="7">
        <v>5.62</v>
      </c>
      <c r="D280" s="7" t="s">
        <v>2380</v>
      </c>
      <c r="E280" s="7" t="s">
        <v>2380</v>
      </c>
      <c r="F280" s="7" t="s">
        <v>2380</v>
      </c>
      <c r="G280" s="7" t="s">
        <v>2381</v>
      </c>
      <c r="H280" s="7" t="s">
        <v>2382</v>
      </c>
    </row>
    <row r="281" spans="1:8" x14ac:dyDescent="0.25">
      <c r="A281" s="7" t="s">
        <v>2092</v>
      </c>
      <c r="B281" s="7">
        <v>36.119999999999997</v>
      </c>
      <c r="C281" s="7">
        <v>5.82</v>
      </c>
      <c r="D281" s="7" t="s">
        <v>2380</v>
      </c>
      <c r="E281" s="7" t="s">
        <v>2380</v>
      </c>
      <c r="F281" s="7" t="s">
        <v>2380</v>
      </c>
      <c r="G281" s="7" t="s">
        <v>2381</v>
      </c>
      <c r="H281" s="7" t="s">
        <v>2382</v>
      </c>
    </row>
    <row r="282" spans="1:8" x14ac:dyDescent="0.25">
      <c r="A282" s="7" t="s">
        <v>2091</v>
      </c>
      <c r="B282" s="7">
        <v>23.19</v>
      </c>
      <c r="C282" s="7">
        <v>7.66</v>
      </c>
      <c r="D282" s="7" t="s">
        <v>2380</v>
      </c>
      <c r="E282" s="7" t="s">
        <v>2380</v>
      </c>
      <c r="F282" s="7" t="s">
        <v>2380</v>
      </c>
      <c r="G282" s="7" t="s">
        <v>2381</v>
      </c>
      <c r="H282" s="7" t="s">
        <v>2382</v>
      </c>
    </row>
    <row r="283" spans="1:8" x14ac:dyDescent="0.25">
      <c r="A283" s="7" t="s">
        <v>2090</v>
      </c>
      <c r="B283" s="7">
        <v>35.99</v>
      </c>
      <c r="C283" s="7">
        <v>4.2300000000000004</v>
      </c>
      <c r="D283" s="7" t="s">
        <v>2380</v>
      </c>
      <c r="E283" s="7" t="s">
        <v>2380</v>
      </c>
      <c r="F283" s="7" t="s">
        <v>2380</v>
      </c>
      <c r="G283" s="7" t="s">
        <v>2381</v>
      </c>
      <c r="H283" s="7" t="s">
        <v>2382</v>
      </c>
    </row>
    <row r="284" spans="1:8" x14ac:dyDescent="0.25">
      <c r="A284" s="7" t="s">
        <v>2089</v>
      </c>
      <c r="B284" s="7">
        <v>30.25</v>
      </c>
      <c r="C284" s="7">
        <v>5.58</v>
      </c>
      <c r="D284" s="7" t="s">
        <v>2380</v>
      </c>
      <c r="E284" s="7" t="s">
        <v>2380</v>
      </c>
      <c r="F284" s="7" t="s">
        <v>2383</v>
      </c>
      <c r="G284" s="7">
        <v>1</v>
      </c>
      <c r="H284" s="7" t="s">
        <v>2382</v>
      </c>
    </row>
    <row r="285" spans="1:8" x14ac:dyDescent="0.25">
      <c r="A285" s="7" t="s">
        <v>2088</v>
      </c>
      <c r="B285" s="7">
        <v>26.24</v>
      </c>
      <c r="C285" s="7">
        <v>6.26</v>
      </c>
      <c r="D285" s="7" t="s">
        <v>2382</v>
      </c>
      <c r="E285" s="7" t="s">
        <v>2380</v>
      </c>
      <c r="F285" s="7" t="s">
        <v>2380</v>
      </c>
      <c r="G285" s="7" t="s">
        <v>2381</v>
      </c>
      <c r="H285" s="7" t="s">
        <v>2382</v>
      </c>
    </row>
    <row r="286" spans="1:8" x14ac:dyDescent="0.25">
      <c r="A286" s="7" t="s">
        <v>2087</v>
      </c>
      <c r="B286" s="7">
        <v>31.36</v>
      </c>
      <c r="C286" s="7">
        <v>10.6</v>
      </c>
      <c r="D286" s="7" t="s">
        <v>2382</v>
      </c>
      <c r="E286" s="7" t="s">
        <v>2380</v>
      </c>
      <c r="F286" s="7" t="s">
        <v>2380</v>
      </c>
      <c r="G286" s="7" t="s">
        <v>2381</v>
      </c>
      <c r="H286" s="7" t="s">
        <v>2382</v>
      </c>
    </row>
    <row r="287" spans="1:8" x14ac:dyDescent="0.25">
      <c r="A287" s="7" t="s">
        <v>2086</v>
      </c>
      <c r="B287" s="7">
        <v>25.69</v>
      </c>
      <c r="C287" s="7">
        <v>4.78</v>
      </c>
      <c r="D287" s="7" t="s">
        <v>2382</v>
      </c>
      <c r="E287" s="7" t="s">
        <v>2380</v>
      </c>
      <c r="F287" s="7" t="s">
        <v>2380</v>
      </c>
      <c r="G287" s="7" t="s">
        <v>2381</v>
      </c>
      <c r="H287" s="7" t="s">
        <v>2382</v>
      </c>
    </row>
    <row r="288" spans="1:8" x14ac:dyDescent="0.25">
      <c r="A288" s="7" t="s">
        <v>2085</v>
      </c>
      <c r="B288" s="7">
        <v>25.46</v>
      </c>
      <c r="C288" s="7">
        <v>6.03</v>
      </c>
      <c r="D288" s="7" t="s">
        <v>2380</v>
      </c>
      <c r="E288" s="7" t="s">
        <v>2380</v>
      </c>
      <c r="F288" s="7" t="s">
        <v>2380</v>
      </c>
      <c r="G288" s="7">
        <v>2</v>
      </c>
      <c r="H288" s="7" t="s">
        <v>2382</v>
      </c>
    </row>
    <row r="289" spans="1:8" x14ac:dyDescent="0.25">
      <c r="A289" s="7" t="s">
        <v>2084</v>
      </c>
      <c r="B289" s="7">
        <v>31.83</v>
      </c>
      <c r="C289" s="7">
        <v>11.55</v>
      </c>
      <c r="D289" s="7" t="s">
        <v>2382</v>
      </c>
      <c r="E289" s="7" t="s">
        <v>2380</v>
      </c>
      <c r="F289" s="7" t="s">
        <v>2380</v>
      </c>
      <c r="G289" s="7">
        <v>1</v>
      </c>
      <c r="H289" s="7" t="s">
        <v>2382</v>
      </c>
    </row>
    <row r="290" spans="1:8" x14ac:dyDescent="0.25">
      <c r="A290" s="7" t="s">
        <v>2083</v>
      </c>
      <c r="B290" s="7">
        <v>24.43</v>
      </c>
      <c r="C290" s="7">
        <v>7.59</v>
      </c>
      <c r="D290" s="7" t="s">
        <v>2382</v>
      </c>
      <c r="E290" s="7" t="s">
        <v>2380</v>
      </c>
      <c r="F290" s="7" t="s">
        <v>2380</v>
      </c>
      <c r="G290" s="7">
        <v>1</v>
      </c>
      <c r="H290" s="7" t="s">
        <v>2382</v>
      </c>
    </row>
    <row r="291" spans="1:8" x14ac:dyDescent="0.25">
      <c r="A291" s="7" t="s">
        <v>2082</v>
      </c>
      <c r="B291" s="7">
        <v>41.9</v>
      </c>
      <c r="C291" s="7">
        <v>4.26</v>
      </c>
      <c r="D291" s="7" t="s">
        <v>2380</v>
      </c>
      <c r="E291" s="7" t="s">
        <v>2380</v>
      </c>
      <c r="F291" s="7" t="s">
        <v>2380</v>
      </c>
      <c r="G291" s="7" t="s">
        <v>2381</v>
      </c>
      <c r="H291" s="7" t="s">
        <v>2382</v>
      </c>
    </row>
    <row r="292" spans="1:8" x14ac:dyDescent="0.25">
      <c r="A292" s="7" t="s">
        <v>2081</v>
      </c>
      <c r="B292" s="7">
        <v>22.88</v>
      </c>
      <c r="C292" s="7">
        <v>5.9</v>
      </c>
      <c r="D292" s="7" t="s">
        <v>2382</v>
      </c>
      <c r="E292" s="7" t="s">
        <v>2380</v>
      </c>
      <c r="F292" s="7" t="s">
        <v>2383</v>
      </c>
      <c r="G292" s="7">
        <v>1</v>
      </c>
      <c r="H292" s="7" t="s">
        <v>2382</v>
      </c>
    </row>
    <row r="293" spans="1:8" x14ac:dyDescent="0.25">
      <c r="A293" s="7" t="s">
        <v>2080</v>
      </c>
      <c r="B293" s="7">
        <v>29.734999999999999</v>
      </c>
      <c r="C293" s="7">
        <v>7.79</v>
      </c>
      <c r="D293" s="7" t="s">
        <v>2380</v>
      </c>
      <c r="E293" s="7" t="s">
        <v>2380</v>
      </c>
      <c r="F293" s="7" t="s">
        <v>2380</v>
      </c>
      <c r="G293" s="7" t="s">
        <v>2381</v>
      </c>
      <c r="H293" s="7" t="s">
        <v>2380</v>
      </c>
    </row>
    <row r="294" spans="1:8" x14ac:dyDescent="0.25">
      <c r="A294" s="7" t="s">
        <v>2079</v>
      </c>
      <c r="B294" s="7">
        <v>40.74</v>
      </c>
      <c r="C294" s="7">
        <v>5.28</v>
      </c>
      <c r="D294" s="7" t="s">
        <v>2380</v>
      </c>
      <c r="E294" s="7" t="s">
        <v>2380</v>
      </c>
      <c r="F294" s="7" t="s">
        <v>2383</v>
      </c>
      <c r="G294" s="7">
        <v>1</v>
      </c>
      <c r="H294" s="7" t="s">
        <v>2382</v>
      </c>
    </row>
    <row r="295" spans="1:8" x14ac:dyDescent="0.25">
      <c r="A295" s="7" t="s">
        <v>2078</v>
      </c>
      <c r="B295" s="7">
        <v>24.14</v>
      </c>
      <c r="C295" s="7">
        <v>5.87</v>
      </c>
      <c r="D295" s="7" t="s">
        <v>2380</v>
      </c>
      <c r="E295" s="7" t="s">
        <v>2380</v>
      </c>
      <c r="F295" s="7" t="s">
        <v>2380</v>
      </c>
      <c r="G295" s="7">
        <v>2</v>
      </c>
      <c r="H295" s="7" t="s">
        <v>2382</v>
      </c>
    </row>
    <row r="296" spans="1:8" x14ac:dyDescent="0.25">
      <c r="A296" s="7" t="s">
        <v>2077</v>
      </c>
      <c r="B296" s="7">
        <v>25.15</v>
      </c>
      <c r="C296" s="7">
        <v>9.08</v>
      </c>
      <c r="D296" s="7" t="s">
        <v>2382</v>
      </c>
      <c r="E296" s="7" t="s">
        <v>2380</v>
      </c>
      <c r="F296" s="7" t="s">
        <v>2380</v>
      </c>
      <c r="G296" s="7">
        <v>1</v>
      </c>
      <c r="H296" s="7" t="s">
        <v>2382</v>
      </c>
    </row>
    <row r="297" spans="1:8" x14ac:dyDescent="0.25">
      <c r="A297" s="7" t="s">
        <v>2076</v>
      </c>
      <c r="B297" s="7">
        <v>28.71</v>
      </c>
      <c r="C297" s="7">
        <v>5.2</v>
      </c>
      <c r="D297" s="7" t="s">
        <v>2380</v>
      </c>
      <c r="E297" s="7" t="s">
        <v>2380</v>
      </c>
      <c r="F297" s="7" t="s">
        <v>2380</v>
      </c>
      <c r="G297" s="7">
        <v>1</v>
      </c>
      <c r="H297" s="7" t="s">
        <v>2382</v>
      </c>
    </row>
    <row r="298" spans="1:8" x14ac:dyDescent="0.25">
      <c r="A298" s="7" t="s">
        <v>2075</v>
      </c>
      <c r="B298" s="7">
        <v>23</v>
      </c>
      <c r="C298" s="7">
        <v>5.48</v>
      </c>
      <c r="D298" s="7" t="s">
        <v>2380</v>
      </c>
      <c r="E298" s="7" t="s">
        <v>2380</v>
      </c>
      <c r="F298" s="7" t="s">
        <v>2380</v>
      </c>
      <c r="G298" s="7" t="s">
        <v>2381</v>
      </c>
      <c r="H298" s="7" t="s">
        <v>2382</v>
      </c>
    </row>
    <row r="299" spans="1:8" x14ac:dyDescent="0.25">
      <c r="A299" s="7" t="s">
        <v>2074</v>
      </c>
      <c r="B299" s="7">
        <v>36.86</v>
      </c>
      <c r="C299" s="7">
        <v>11.95</v>
      </c>
      <c r="D299" s="7" t="s">
        <v>2380</v>
      </c>
      <c r="E299" s="7" t="s">
        <v>2380</v>
      </c>
      <c r="F299" s="7" t="s">
        <v>2380</v>
      </c>
      <c r="G299" s="7" t="s">
        <v>2381</v>
      </c>
      <c r="H299" s="7" t="s">
        <v>2380</v>
      </c>
    </row>
    <row r="300" spans="1:8" x14ac:dyDescent="0.25">
      <c r="A300" s="7" t="s">
        <v>2073</v>
      </c>
      <c r="B300" s="7">
        <v>24.25</v>
      </c>
      <c r="C300" s="7">
        <v>8.6999999999999993</v>
      </c>
      <c r="D300" s="7" t="s">
        <v>2382</v>
      </c>
      <c r="E300" s="7" t="s">
        <v>2380</v>
      </c>
      <c r="F300" s="7" t="s">
        <v>2380</v>
      </c>
      <c r="G300" s="7">
        <v>1</v>
      </c>
      <c r="H300" s="7" t="s">
        <v>2382</v>
      </c>
    </row>
    <row r="301" spans="1:8" x14ac:dyDescent="0.25">
      <c r="A301" s="7" t="s">
        <v>2072</v>
      </c>
      <c r="B301" s="7">
        <v>23.85</v>
      </c>
      <c r="C301" s="7">
        <v>7.84</v>
      </c>
      <c r="D301" s="7" t="s">
        <v>2380</v>
      </c>
      <c r="E301" s="7" t="s">
        <v>2380</v>
      </c>
      <c r="F301" s="7" t="s">
        <v>2380</v>
      </c>
      <c r="G301" s="7" t="s">
        <v>2381</v>
      </c>
      <c r="H301" s="7" t="s">
        <v>2382</v>
      </c>
    </row>
    <row r="302" spans="1:8" x14ac:dyDescent="0.25">
      <c r="A302" s="7" t="s">
        <v>2071</v>
      </c>
      <c r="B302" s="7">
        <v>40.020000000000003</v>
      </c>
      <c r="C302" s="7">
        <v>5.19</v>
      </c>
      <c r="D302" s="7" t="s">
        <v>2382</v>
      </c>
      <c r="E302" s="7" t="s">
        <v>2380</v>
      </c>
      <c r="F302" s="7" t="s">
        <v>2380</v>
      </c>
      <c r="G302" s="7">
        <v>1</v>
      </c>
      <c r="H302" s="7" t="s">
        <v>2382</v>
      </c>
    </row>
    <row r="303" spans="1:8" x14ac:dyDescent="0.25">
      <c r="A303" s="7" t="s">
        <v>2070</v>
      </c>
      <c r="B303" s="7">
        <v>19.170000000000002</v>
      </c>
      <c r="C303" s="7">
        <v>8.41</v>
      </c>
      <c r="D303" s="7" t="s">
        <v>2380</v>
      </c>
      <c r="E303" s="7" t="s">
        <v>2380</v>
      </c>
      <c r="F303" s="7" t="s">
        <v>2380</v>
      </c>
      <c r="G303" s="7" t="s">
        <v>2381</v>
      </c>
      <c r="H303" s="7" t="s">
        <v>2382</v>
      </c>
    </row>
    <row r="304" spans="1:8" x14ac:dyDescent="0.25">
      <c r="A304" s="7" t="s">
        <v>2069</v>
      </c>
      <c r="B304" s="7">
        <v>43.53</v>
      </c>
      <c r="C304" s="7">
        <v>5.86</v>
      </c>
      <c r="D304" s="7" t="s">
        <v>2382</v>
      </c>
      <c r="E304" s="7" t="s">
        <v>2382</v>
      </c>
      <c r="F304" s="7" t="s">
        <v>2380</v>
      </c>
      <c r="G304" s="7">
        <v>2</v>
      </c>
      <c r="H304" s="7" t="s">
        <v>2382</v>
      </c>
    </row>
    <row r="305" spans="1:8" x14ac:dyDescent="0.25">
      <c r="A305" s="7" t="s">
        <v>2068</v>
      </c>
      <c r="B305" s="7">
        <v>46.06</v>
      </c>
      <c r="C305" s="7">
        <v>4.18</v>
      </c>
      <c r="D305" s="7" t="s">
        <v>2380</v>
      </c>
      <c r="E305" s="7" t="s">
        <v>2382</v>
      </c>
      <c r="F305" s="7" t="s">
        <v>2380</v>
      </c>
      <c r="G305" s="7">
        <v>1</v>
      </c>
      <c r="H305" s="7" t="s">
        <v>2382</v>
      </c>
    </row>
    <row r="306" spans="1:8" x14ac:dyDescent="0.25">
      <c r="A306" s="7" t="s">
        <v>2067</v>
      </c>
      <c r="B306" s="7">
        <v>29.92</v>
      </c>
      <c r="C306" s="7">
        <v>11.99</v>
      </c>
      <c r="D306" s="7" t="s">
        <v>2382</v>
      </c>
      <c r="E306" s="7" t="s">
        <v>2380</v>
      </c>
      <c r="F306" s="7" t="s">
        <v>2380</v>
      </c>
      <c r="G306" s="7">
        <v>2</v>
      </c>
      <c r="H306" s="7" t="s">
        <v>2382</v>
      </c>
    </row>
    <row r="307" spans="1:8" x14ac:dyDescent="0.25">
      <c r="A307" s="7" t="s">
        <v>2066</v>
      </c>
      <c r="B307" s="7">
        <v>28.46</v>
      </c>
      <c r="C307" s="7">
        <v>4.8499999999999996</v>
      </c>
      <c r="D307" s="7" t="s">
        <v>2382</v>
      </c>
      <c r="E307" s="7" t="s">
        <v>2380</v>
      </c>
      <c r="F307" s="7" t="s">
        <v>2380</v>
      </c>
      <c r="G307" s="7">
        <v>1</v>
      </c>
      <c r="H307" s="7" t="s">
        <v>2382</v>
      </c>
    </row>
    <row r="308" spans="1:8" x14ac:dyDescent="0.25">
      <c r="A308" s="7" t="s">
        <v>2065</v>
      </c>
      <c r="B308" s="7">
        <v>24.56</v>
      </c>
      <c r="C308" s="7">
        <v>6.18</v>
      </c>
      <c r="D308" s="7" t="s">
        <v>2382</v>
      </c>
      <c r="E308" s="7" t="s">
        <v>2380</v>
      </c>
      <c r="F308" s="7" t="s">
        <v>2383</v>
      </c>
      <c r="G308" s="7">
        <v>1</v>
      </c>
      <c r="H308" s="7" t="s">
        <v>2382</v>
      </c>
    </row>
    <row r="309" spans="1:8" x14ac:dyDescent="0.25">
      <c r="A309" s="7" t="s">
        <v>2064</v>
      </c>
      <c r="B309" s="7">
        <v>41.19</v>
      </c>
      <c r="C309" s="7">
        <v>6.37</v>
      </c>
      <c r="D309" s="7" t="s">
        <v>2380</v>
      </c>
      <c r="E309" s="7" t="s">
        <v>2380</v>
      </c>
      <c r="F309" s="7" t="s">
        <v>2380</v>
      </c>
      <c r="G309" s="7" t="s">
        <v>2381</v>
      </c>
      <c r="H309" s="7" t="s">
        <v>2382</v>
      </c>
    </row>
    <row r="310" spans="1:8" x14ac:dyDescent="0.25">
      <c r="A310" s="7" t="s">
        <v>2063</v>
      </c>
      <c r="B310" s="7">
        <v>18.63</v>
      </c>
      <c r="C310" s="7">
        <v>9.81</v>
      </c>
      <c r="D310" s="7" t="s">
        <v>2382</v>
      </c>
      <c r="E310" s="7" t="s">
        <v>2380</v>
      </c>
      <c r="F310" s="7" t="s">
        <v>2380</v>
      </c>
      <c r="G310" s="7">
        <v>2</v>
      </c>
      <c r="H310" s="7" t="s">
        <v>2382</v>
      </c>
    </row>
    <row r="311" spans="1:8" x14ac:dyDescent="0.25">
      <c r="A311" s="7" t="s">
        <v>2062</v>
      </c>
      <c r="B311" s="7">
        <v>26.26</v>
      </c>
      <c r="C311" s="7">
        <v>11.8</v>
      </c>
      <c r="D311" s="7" t="s">
        <v>2382</v>
      </c>
      <c r="E311" s="7" t="s">
        <v>2380</v>
      </c>
      <c r="F311" s="7" t="s">
        <v>2380</v>
      </c>
      <c r="G311" s="7">
        <v>1</v>
      </c>
      <c r="H311" s="7" t="s">
        <v>2382</v>
      </c>
    </row>
    <row r="312" spans="1:8" x14ac:dyDescent="0.25">
      <c r="A312" s="7" t="s">
        <v>2061</v>
      </c>
      <c r="B312" s="7">
        <v>22.37</v>
      </c>
      <c r="C312" s="7">
        <v>5.86</v>
      </c>
      <c r="D312" s="7" t="s">
        <v>2382</v>
      </c>
      <c r="E312" s="7" t="s">
        <v>2380</v>
      </c>
      <c r="F312" s="7" t="s">
        <v>2383</v>
      </c>
      <c r="G312" s="7">
        <v>1</v>
      </c>
      <c r="H312" s="7" t="s">
        <v>2382</v>
      </c>
    </row>
    <row r="313" spans="1:8" x14ac:dyDescent="0.25">
      <c r="A313" s="7" t="s">
        <v>2060</v>
      </c>
      <c r="B313" s="7">
        <v>39.619999999999997</v>
      </c>
      <c r="C313" s="7">
        <v>4.28</v>
      </c>
      <c r="D313" s="7" t="s">
        <v>2380</v>
      </c>
      <c r="E313" s="7" t="s">
        <v>2380</v>
      </c>
      <c r="F313" s="7" t="s">
        <v>2380</v>
      </c>
      <c r="G313" s="7">
        <v>1</v>
      </c>
      <c r="H313" s="7" t="s">
        <v>2382</v>
      </c>
    </row>
    <row r="314" spans="1:8" x14ac:dyDescent="0.25">
      <c r="A314" s="7" t="s">
        <v>2059</v>
      </c>
      <c r="B314" s="7">
        <v>18.329999999999998</v>
      </c>
      <c r="C314" s="7">
        <v>4.16</v>
      </c>
      <c r="D314" s="7" t="s">
        <v>2382</v>
      </c>
      <c r="E314" s="7" t="s">
        <v>2380</v>
      </c>
      <c r="F314" s="7" t="s">
        <v>2380</v>
      </c>
      <c r="G314" s="7" t="s">
        <v>2381</v>
      </c>
      <c r="H314" s="7" t="s">
        <v>2382</v>
      </c>
    </row>
    <row r="315" spans="1:8" x14ac:dyDescent="0.25">
      <c r="A315" s="7" t="s">
        <v>2058</v>
      </c>
      <c r="B315" s="7">
        <v>17.11</v>
      </c>
      <c r="C315" s="7">
        <v>4.9800000000000004</v>
      </c>
      <c r="D315" s="7" t="s">
        <v>2382</v>
      </c>
      <c r="E315" s="7" t="s">
        <v>2380</v>
      </c>
      <c r="F315" s="7" t="s">
        <v>2383</v>
      </c>
      <c r="G315" s="7">
        <v>1</v>
      </c>
      <c r="H315" s="7" t="s">
        <v>2382</v>
      </c>
    </row>
    <row r="316" spans="1:8" x14ac:dyDescent="0.25">
      <c r="A316" s="7" t="s">
        <v>2057</v>
      </c>
      <c r="B316" s="7">
        <v>43.5</v>
      </c>
      <c r="C316" s="7">
        <v>6.38</v>
      </c>
      <c r="D316" s="7" t="s">
        <v>2380</v>
      </c>
      <c r="E316" s="7" t="s">
        <v>2382</v>
      </c>
      <c r="F316" s="7" t="s">
        <v>2380</v>
      </c>
      <c r="G316" s="7">
        <v>1</v>
      </c>
      <c r="H316" s="7" t="s">
        <v>2382</v>
      </c>
    </row>
    <row r="317" spans="1:8" x14ac:dyDescent="0.25">
      <c r="A317" s="7" t="s">
        <v>2056</v>
      </c>
      <c r="B317" s="7">
        <v>25.364999999999998</v>
      </c>
      <c r="C317" s="7">
        <v>5.19</v>
      </c>
      <c r="D317" s="7" t="s">
        <v>2380</v>
      </c>
      <c r="E317" s="7" t="s">
        <v>2380</v>
      </c>
      <c r="F317" s="7" t="s">
        <v>2380</v>
      </c>
      <c r="G317" s="7">
        <v>2</v>
      </c>
      <c r="H317" s="7" t="s">
        <v>2380</v>
      </c>
    </row>
    <row r="318" spans="1:8" x14ac:dyDescent="0.25">
      <c r="A318" s="7" t="s">
        <v>2055</v>
      </c>
      <c r="B318" s="7">
        <v>28.594999999999999</v>
      </c>
      <c r="C318" s="7">
        <v>10.210000000000001</v>
      </c>
      <c r="D318" s="7" t="s">
        <v>2380</v>
      </c>
      <c r="E318" s="7" t="s">
        <v>2380</v>
      </c>
      <c r="F318" s="7" t="s">
        <v>2380</v>
      </c>
      <c r="G318" s="7" t="s">
        <v>2381</v>
      </c>
      <c r="H318" s="7" t="s">
        <v>2380</v>
      </c>
    </row>
    <row r="319" spans="1:8" x14ac:dyDescent="0.25">
      <c r="A319" s="7" t="s">
        <v>2054</v>
      </c>
      <c r="B319" s="7">
        <v>29.83</v>
      </c>
      <c r="C319" s="7">
        <v>9.6999999999999993</v>
      </c>
      <c r="D319" s="7" t="s">
        <v>2382</v>
      </c>
      <c r="E319" s="7" t="s">
        <v>2380</v>
      </c>
      <c r="F319" s="7" t="s">
        <v>2383</v>
      </c>
      <c r="G319" s="7">
        <v>1</v>
      </c>
      <c r="H319" s="7" t="s">
        <v>2382</v>
      </c>
    </row>
    <row r="320" spans="1:8" x14ac:dyDescent="0.25">
      <c r="A320" s="7" t="s">
        <v>2053</v>
      </c>
      <c r="B320" s="7">
        <v>24.7</v>
      </c>
      <c r="C320" s="7">
        <v>10.25</v>
      </c>
      <c r="D320" s="7" t="s">
        <v>2380</v>
      </c>
      <c r="E320" s="7" t="s">
        <v>2380</v>
      </c>
      <c r="F320" s="7" t="s">
        <v>2380</v>
      </c>
      <c r="G320" s="7">
        <v>3</v>
      </c>
      <c r="H320" s="7" t="s">
        <v>2380</v>
      </c>
    </row>
    <row r="321" spans="1:8" x14ac:dyDescent="0.25">
      <c r="A321" s="7" t="s">
        <v>2052</v>
      </c>
      <c r="B321" s="7">
        <v>17.940000000000001</v>
      </c>
      <c r="C321" s="7">
        <v>9.77</v>
      </c>
      <c r="D321" s="7" t="s">
        <v>2380</v>
      </c>
      <c r="E321" s="7" t="s">
        <v>2380</v>
      </c>
      <c r="F321" s="7" t="s">
        <v>2380</v>
      </c>
      <c r="G321" s="7" t="s">
        <v>2381</v>
      </c>
      <c r="H321" s="7" t="s">
        <v>2382</v>
      </c>
    </row>
    <row r="322" spans="1:8" x14ac:dyDescent="0.25">
      <c r="A322" s="7" t="s">
        <v>2051</v>
      </c>
      <c r="B322" s="7">
        <v>21.08</v>
      </c>
      <c r="C322" s="7">
        <v>4.83</v>
      </c>
      <c r="D322" s="7" t="s">
        <v>2380</v>
      </c>
      <c r="E322" s="7" t="s">
        <v>2380</v>
      </c>
      <c r="F322" s="7" t="s">
        <v>2383</v>
      </c>
      <c r="G322" s="7">
        <v>1</v>
      </c>
      <c r="H322" s="7" t="s">
        <v>2382</v>
      </c>
    </row>
    <row r="323" spans="1:8" x14ac:dyDescent="0.25">
      <c r="A323" s="7" t="s">
        <v>2050</v>
      </c>
      <c r="B323" s="7">
        <v>37.715000000000003</v>
      </c>
      <c r="C323" s="7">
        <v>10.86</v>
      </c>
      <c r="D323" s="7" t="s">
        <v>2382</v>
      </c>
      <c r="E323" s="7" t="s">
        <v>2380</v>
      </c>
      <c r="F323" s="7" t="s">
        <v>2380</v>
      </c>
      <c r="G323" s="7" t="s">
        <v>2381</v>
      </c>
      <c r="H323" s="7" t="s">
        <v>2380</v>
      </c>
    </row>
    <row r="324" spans="1:8" x14ac:dyDescent="0.25">
      <c r="A324" s="7" t="s">
        <v>2049</v>
      </c>
      <c r="B324" s="7">
        <v>22.39</v>
      </c>
      <c r="C324" s="7">
        <v>9.5299999999999994</v>
      </c>
      <c r="D324" s="7" t="s">
        <v>2382</v>
      </c>
      <c r="E324" s="7" t="s">
        <v>2380</v>
      </c>
      <c r="F324" s="7" t="s">
        <v>2380</v>
      </c>
      <c r="G324" s="7" t="s">
        <v>2381</v>
      </c>
      <c r="H324" s="7" t="s">
        <v>2382</v>
      </c>
    </row>
    <row r="325" spans="1:8" x14ac:dyDescent="0.25">
      <c r="A325" s="7" t="s">
        <v>2048</v>
      </c>
      <c r="B325" s="7">
        <v>28.78</v>
      </c>
      <c r="C325" s="7">
        <v>5.68</v>
      </c>
      <c r="D325" s="7" t="s">
        <v>2380</v>
      </c>
      <c r="E325" s="7" t="s">
        <v>2380</v>
      </c>
      <c r="F325" s="7" t="s">
        <v>2380</v>
      </c>
      <c r="G325" s="7" t="s">
        <v>2381</v>
      </c>
      <c r="H325" s="7" t="s">
        <v>2382</v>
      </c>
    </row>
    <row r="326" spans="1:8" x14ac:dyDescent="0.25">
      <c r="A326" s="7" t="s">
        <v>2047</v>
      </c>
      <c r="B326" s="7">
        <v>18.329999999999998</v>
      </c>
      <c r="C326" s="7">
        <v>5.57</v>
      </c>
      <c r="D326" s="7" t="s">
        <v>2382</v>
      </c>
      <c r="E326" s="7" t="s">
        <v>2380</v>
      </c>
      <c r="F326" s="7" t="s">
        <v>2380</v>
      </c>
      <c r="G326" s="7" t="s">
        <v>2381</v>
      </c>
      <c r="H326" s="7" t="s">
        <v>2382</v>
      </c>
    </row>
    <row r="327" spans="1:8" x14ac:dyDescent="0.25">
      <c r="A327" s="7" t="s">
        <v>2046</v>
      </c>
      <c r="B327" s="7">
        <v>26.39</v>
      </c>
      <c r="C327" s="7">
        <v>4.58</v>
      </c>
      <c r="D327" s="7" t="s">
        <v>2382</v>
      </c>
      <c r="E327" s="7" t="s">
        <v>2380</v>
      </c>
      <c r="F327" s="7" t="s">
        <v>2380</v>
      </c>
      <c r="G327" s="7">
        <v>1</v>
      </c>
      <c r="H327" s="7" t="s">
        <v>2382</v>
      </c>
    </row>
    <row r="328" spans="1:8" x14ac:dyDescent="0.25">
      <c r="A328" s="7" t="s">
        <v>2045</v>
      </c>
      <c r="B328" s="7">
        <v>19.260000000000002</v>
      </c>
      <c r="C328" s="7">
        <v>8.9600000000000009</v>
      </c>
      <c r="D328" s="7" t="s">
        <v>2382</v>
      </c>
      <c r="E328" s="7" t="s">
        <v>2380</v>
      </c>
      <c r="F328" s="7" t="s">
        <v>2380</v>
      </c>
      <c r="G328" s="7">
        <v>1</v>
      </c>
      <c r="H328" s="7" t="s">
        <v>2382</v>
      </c>
    </row>
    <row r="329" spans="1:8" x14ac:dyDescent="0.25">
      <c r="A329" s="7" t="s">
        <v>2044</v>
      </c>
      <c r="B329" s="7">
        <v>26.92</v>
      </c>
      <c r="C329" s="7">
        <v>6.09</v>
      </c>
      <c r="D329" s="7" t="s">
        <v>2380</v>
      </c>
      <c r="E329" s="7" t="s">
        <v>2380</v>
      </c>
      <c r="F329" s="7" t="s">
        <v>2380</v>
      </c>
      <c r="G329" s="7" t="s">
        <v>2381</v>
      </c>
      <c r="H329" s="7" t="s">
        <v>2382</v>
      </c>
    </row>
    <row r="330" spans="1:8" x14ac:dyDescent="0.25">
      <c r="A330" s="7" t="s">
        <v>2043</v>
      </c>
      <c r="B330" s="7">
        <v>19.73</v>
      </c>
      <c r="C330" s="7">
        <v>4.3600000000000003</v>
      </c>
      <c r="D330" s="7" t="s">
        <v>2380</v>
      </c>
      <c r="E330" s="7" t="s">
        <v>2380</v>
      </c>
      <c r="F330" s="7" t="s">
        <v>2380</v>
      </c>
      <c r="G330" s="7" t="s">
        <v>2381</v>
      </c>
      <c r="H330" s="7" t="s">
        <v>2382</v>
      </c>
    </row>
    <row r="331" spans="1:8" x14ac:dyDescent="0.25">
      <c r="A331" s="7" t="s">
        <v>2042</v>
      </c>
      <c r="B331" s="7">
        <v>23.56</v>
      </c>
      <c r="C331" s="7">
        <v>11.74</v>
      </c>
      <c r="D331" s="7" t="s">
        <v>2382</v>
      </c>
      <c r="E331" s="7" t="s">
        <v>2380</v>
      </c>
      <c r="F331" s="7" t="s">
        <v>2380</v>
      </c>
      <c r="G331" s="7" t="s">
        <v>2381</v>
      </c>
      <c r="H331" s="7" t="s">
        <v>2382</v>
      </c>
    </row>
    <row r="332" spans="1:8" x14ac:dyDescent="0.25">
      <c r="A332" s="7" t="s">
        <v>2041</v>
      </c>
      <c r="B332" s="7">
        <v>37.67</v>
      </c>
      <c r="C332" s="7">
        <v>5.89</v>
      </c>
      <c r="D332" s="7" t="s">
        <v>2380</v>
      </c>
      <c r="E332" s="7" t="s">
        <v>2380</v>
      </c>
      <c r="F332" s="7" t="s">
        <v>2380</v>
      </c>
      <c r="G332" s="7">
        <v>1</v>
      </c>
      <c r="H332" s="7" t="s">
        <v>2382</v>
      </c>
    </row>
    <row r="333" spans="1:8" x14ac:dyDescent="0.25">
      <c r="A333" s="7" t="s">
        <v>2040</v>
      </c>
      <c r="B333" s="7">
        <v>18.73</v>
      </c>
      <c r="C333" s="7">
        <v>10.64</v>
      </c>
      <c r="D333" s="7" t="s">
        <v>2380</v>
      </c>
      <c r="E333" s="7" t="s">
        <v>2380</v>
      </c>
      <c r="F333" s="7" t="s">
        <v>2380</v>
      </c>
      <c r="G333" s="7">
        <v>2</v>
      </c>
      <c r="H333" s="7" t="s">
        <v>2382</v>
      </c>
    </row>
    <row r="334" spans="1:8" x14ac:dyDescent="0.25">
      <c r="A334" s="7" t="s">
        <v>2039</v>
      </c>
      <c r="B334" s="7">
        <v>33.090000000000003</v>
      </c>
      <c r="C334" s="7">
        <v>6.06</v>
      </c>
      <c r="D334" s="7" t="s">
        <v>2380</v>
      </c>
      <c r="E334" s="7" t="s">
        <v>2380</v>
      </c>
      <c r="F334" s="7" t="s">
        <v>2383</v>
      </c>
      <c r="G334" s="7">
        <v>1</v>
      </c>
      <c r="H334" s="7" t="s">
        <v>2382</v>
      </c>
    </row>
    <row r="335" spans="1:8" x14ac:dyDescent="0.25">
      <c r="A335" s="7" t="s">
        <v>2038</v>
      </c>
      <c r="B335" s="7">
        <v>18.329999999999998</v>
      </c>
      <c r="C335" s="7">
        <v>7.46</v>
      </c>
      <c r="D335" s="7" t="s">
        <v>2382</v>
      </c>
      <c r="E335" s="7" t="s">
        <v>2380</v>
      </c>
      <c r="F335" s="7" t="s">
        <v>2380</v>
      </c>
      <c r="G335" s="7">
        <v>1</v>
      </c>
      <c r="H335" s="7" t="s">
        <v>2382</v>
      </c>
    </row>
    <row r="336" spans="1:8" x14ac:dyDescent="0.25">
      <c r="A336" s="7" t="s">
        <v>2037</v>
      </c>
      <c r="B336" s="7">
        <v>27.74</v>
      </c>
      <c r="C336" s="7">
        <v>4.68</v>
      </c>
      <c r="D336" s="7" t="s">
        <v>2382</v>
      </c>
      <c r="E336" s="7" t="s">
        <v>2380</v>
      </c>
      <c r="F336" s="7" t="s">
        <v>2380</v>
      </c>
      <c r="G336" s="7">
        <v>2</v>
      </c>
      <c r="H336" s="7" t="s">
        <v>2382</v>
      </c>
    </row>
    <row r="337" spans="1:8" x14ac:dyDescent="0.25">
      <c r="A337" s="7" t="s">
        <v>2036</v>
      </c>
      <c r="B337" s="7">
        <v>24.2</v>
      </c>
      <c r="C337" s="7">
        <v>6.15</v>
      </c>
      <c r="D337" s="7" t="s">
        <v>2380</v>
      </c>
      <c r="E337" s="7" t="s">
        <v>2380</v>
      </c>
      <c r="F337" s="7" t="s">
        <v>2380</v>
      </c>
      <c r="G337" s="7">
        <v>1</v>
      </c>
      <c r="H337" s="7" t="s">
        <v>2382</v>
      </c>
    </row>
    <row r="338" spans="1:8" x14ac:dyDescent="0.25">
      <c r="A338" s="7" t="s">
        <v>2035</v>
      </c>
      <c r="B338" s="7">
        <v>22.03</v>
      </c>
      <c r="C338" s="7">
        <v>4.28</v>
      </c>
      <c r="D338" s="7" t="s">
        <v>2382</v>
      </c>
      <c r="E338" s="7" t="s">
        <v>2380</v>
      </c>
      <c r="F338" s="7" t="s">
        <v>2380</v>
      </c>
      <c r="G338" s="7" t="s">
        <v>2381</v>
      </c>
      <c r="H338" s="7" t="s">
        <v>2382</v>
      </c>
    </row>
    <row r="339" spans="1:8" x14ac:dyDescent="0.25">
      <c r="A339" s="7" t="s">
        <v>2034</v>
      </c>
      <c r="B339" s="7">
        <v>26.885000000000002</v>
      </c>
      <c r="C339" s="7">
        <v>9.86</v>
      </c>
      <c r="D339" s="7" t="s">
        <v>2380</v>
      </c>
      <c r="E339" s="7" t="s">
        <v>2380</v>
      </c>
      <c r="F339" s="7" t="s">
        <v>2380</v>
      </c>
      <c r="G339" s="7">
        <v>3</v>
      </c>
      <c r="H339" s="7" t="s">
        <v>2382</v>
      </c>
    </row>
    <row r="340" spans="1:8" x14ac:dyDescent="0.25">
      <c r="A340" s="7" t="s">
        <v>2033</v>
      </c>
      <c r="B340" s="7">
        <v>16.36</v>
      </c>
      <c r="C340" s="7">
        <v>11.19</v>
      </c>
      <c r="D340" s="7" t="s">
        <v>2380</v>
      </c>
      <c r="E340" s="7" t="s">
        <v>2380</v>
      </c>
      <c r="F340" s="7" t="s">
        <v>2380</v>
      </c>
      <c r="G340" s="7" t="s">
        <v>2381</v>
      </c>
      <c r="H340" s="7" t="s">
        <v>2382</v>
      </c>
    </row>
    <row r="341" spans="1:8" x14ac:dyDescent="0.25">
      <c r="A341" s="7" t="s">
        <v>2032</v>
      </c>
      <c r="B341" s="7">
        <v>32.299999999999997</v>
      </c>
      <c r="C341" s="7">
        <v>4.8899999999999997</v>
      </c>
      <c r="D341" s="7" t="s">
        <v>2382</v>
      </c>
      <c r="E341" s="7" t="s">
        <v>2380</v>
      </c>
      <c r="F341" s="7" t="s">
        <v>2383</v>
      </c>
      <c r="G341" s="7">
        <v>1</v>
      </c>
      <c r="H341" s="7" t="s">
        <v>2380</v>
      </c>
    </row>
    <row r="342" spans="1:8" x14ac:dyDescent="0.25">
      <c r="A342" s="7" t="s">
        <v>2031</v>
      </c>
      <c r="B342" s="7">
        <v>16.05</v>
      </c>
      <c r="C342" s="7">
        <v>4.3499999999999996</v>
      </c>
      <c r="D342" s="7" t="s">
        <v>2382</v>
      </c>
      <c r="E342" s="7" t="s">
        <v>2380</v>
      </c>
      <c r="F342" s="7" t="s">
        <v>2380</v>
      </c>
      <c r="G342" s="7" t="s">
        <v>2381</v>
      </c>
      <c r="H342" s="7" t="s">
        <v>2382</v>
      </c>
    </row>
    <row r="343" spans="1:8" x14ac:dyDescent="0.25">
      <c r="A343" s="7" t="s">
        <v>2030</v>
      </c>
      <c r="B343" s="7">
        <v>29.07</v>
      </c>
      <c r="C343" s="7">
        <v>8.66</v>
      </c>
      <c r="D343" s="7" t="s">
        <v>2382</v>
      </c>
      <c r="E343" s="7" t="s">
        <v>2380</v>
      </c>
      <c r="F343" s="7" t="s">
        <v>2380</v>
      </c>
      <c r="G343" s="7">
        <v>2</v>
      </c>
      <c r="H343" s="7" t="s">
        <v>2382</v>
      </c>
    </row>
    <row r="344" spans="1:8" x14ac:dyDescent="0.25">
      <c r="A344" s="7" t="s">
        <v>2029</v>
      </c>
      <c r="B344" s="7">
        <v>17.43</v>
      </c>
      <c r="C344" s="7">
        <v>8.64</v>
      </c>
      <c r="D344" s="7" t="s">
        <v>2380</v>
      </c>
      <c r="E344" s="7" t="s">
        <v>2380</v>
      </c>
      <c r="F344" s="7" t="s">
        <v>2380</v>
      </c>
      <c r="G344" s="7" t="s">
        <v>2381</v>
      </c>
      <c r="H344" s="7" t="s">
        <v>2382</v>
      </c>
    </row>
    <row r="345" spans="1:8" x14ac:dyDescent="0.25">
      <c r="A345" s="7" t="s">
        <v>2028</v>
      </c>
      <c r="B345" s="7">
        <v>19.329999999999998</v>
      </c>
      <c r="C345" s="7">
        <v>4.2699999999999996</v>
      </c>
      <c r="D345" s="7" t="s">
        <v>2380</v>
      </c>
      <c r="E345" s="7" t="s">
        <v>2380</v>
      </c>
      <c r="F345" s="7" t="s">
        <v>2380</v>
      </c>
      <c r="G345" s="7" t="s">
        <v>2381</v>
      </c>
      <c r="H345" s="7" t="s">
        <v>2382</v>
      </c>
    </row>
    <row r="346" spans="1:8" x14ac:dyDescent="0.25">
      <c r="A346" s="7" t="s">
        <v>2027</v>
      </c>
      <c r="B346" s="7">
        <v>30.52</v>
      </c>
      <c r="C346" s="7">
        <v>4.21</v>
      </c>
      <c r="D346" s="7" t="s">
        <v>2380</v>
      </c>
      <c r="E346" s="7" t="s">
        <v>2380</v>
      </c>
      <c r="F346" s="7" t="s">
        <v>2380</v>
      </c>
      <c r="G346" s="7">
        <v>1</v>
      </c>
      <c r="H346" s="7" t="s">
        <v>2382</v>
      </c>
    </row>
    <row r="347" spans="1:8" x14ac:dyDescent="0.25">
      <c r="A347" s="7" t="s">
        <v>2026</v>
      </c>
      <c r="B347" s="7">
        <v>39.21</v>
      </c>
      <c r="C347" s="7">
        <v>5.04</v>
      </c>
      <c r="D347" s="7" t="s">
        <v>2380</v>
      </c>
      <c r="E347" s="7" t="s">
        <v>2380</v>
      </c>
      <c r="F347" s="7" t="s">
        <v>2383</v>
      </c>
      <c r="G347" s="7">
        <v>1</v>
      </c>
      <c r="H347" s="7" t="s">
        <v>2382</v>
      </c>
    </row>
    <row r="348" spans="1:8" x14ac:dyDescent="0.25">
      <c r="A348" s="7" t="s">
        <v>2025</v>
      </c>
      <c r="B348" s="7">
        <v>26.98</v>
      </c>
      <c r="C348" s="7">
        <v>5.21</v>
      </c>
      <c r="D348" s="7" t="s">
        <v>2382</v>
      </c>
      <c r="E348" s="7" t="s">
        <v>2380</v>
      </c>
      <c r="F348" s="7" t="s">
        <v>2380</v>
      </c>
      <c r="G348" s="7">
        <v>2</v>
      </c>
      <c r="H348" s="7" t="s">
        <v>2382</v>
      </c>
    </row>
    <row r="349" spans="1:8" x14ac:dyDescent="0.25">
      <c r="A349" s="7" t="s">
        <v>2024</v>
      </c>
      <c r="B349" s="7">
        <v>25.84</v>
      </c>
      <c r="C349" s="7">
        <v>8.83</v>
      </c>
      <c r="D349" s="7" t="s">
        <v>2380</v>
      </c>
      <c r="E349" s="7" t="s">
        <v>2380</v>
      </c>
      <c r="F349" s="7" t="s">
        <v>2380</v>
      </c>
      <c r="G349" s="7" t="s">
        <v>2381</v>
      </c>
      <c r="H349" s="7" t="s">
        <v>2380</v>
      </c>
    </row>
    <row r="350" spans="1:8" x14ac:dyDescent="0.25">
      <c r="A350" s="7" t="s">
        <v>2023</v>
      </c>
      <c r="B350" s="7">
        <v>28.31</v>
      </c>
      <c r="C350" s="7">
        <v>8.4700000000000006</v>
      </c>
      <c r="D350" s="7" t="s">
        <v>2382</v>
      </c>
      <c r="E350" s="7" t="s">
        <v>2380</v>
      </c>
      <c r="F350" s="7" t="s">
        <v>2380</v>
      </c>
      <c r="G350" s="7">
        <v>2</v>
      </c>
      <c r="H350" s="7" t="s">
        <v>2382</v>
      </c>
    </row>
    <row r="351" spans="1:8" x14ac:dyDescent="0.25">
      <c r="A351" s="7" t="s">
        <v>2022</v>
      </c>
      <c r="B351" s="7">
        <v>23.94</v>
      </c>
      <c r="C351" s="7">
        <v>4.2</v>
      </c>
      <c r="D351" s="7" t="s">
        <v>2380</v>
      </c>
      <c r="E351" s="7" t="s">
        <v>2380</v>
      </c>
      <c r="F351" s="7" t="s">
        <v>2380</v>
      </c>
      <c r="G351" s="7" t="s">
        <v>2381</v>
      </c>
      <c r="H351" s="7" t="s">
        <v>2382</v>
      </c>
    </row>
    <row r="352" spans="1:8" x14ac:dyDescent="0.25">
      <c r="A352" s="7" t="s">
        <v>2021</v>
      </c>
      <c r="B352" s="7">
        <v>20.03</v>
      </c>
      <c r="C352" s="7">
        <v>6.14</v>
      </c>
      <c r="D352" s="7" t="s">
        <v>2382</v>
      </c>
      <c r="E352" s="7" t="s">
        <v>2380</v>
      </c>
      <c r="F352" s="7" t="s">
        <v>2380</v>
      </c>
      <c r="G352" s="7" t="s">
        <v>2381</v>
      </c>
      <c r="H352" s="7" t="s">
        <v>2382</v>
      </c>
    </row>
    <row r="353" spans="1:8" x14ac:dyDescent="0.25">
      <c r="A353" s="7" t="s">
        <v>2020</v>
      </c>
      <c r="B353" s="7">
        <v>41.42</v>
      </c>
      <c r="C353" s="7">
        <v>6.07</v>
      </c>
      <c r="D353" s="7" t="s">
        <v>2380</v>
      </c>
      <c r="E353" s="7" t="s">
        <v>2380</v>
      </c>
      <c r="F353" s="7" t="s">
        <v>2380</v>
      </c>
      <c r="G353" s="7" t="s">
        <v>2381</v>
      </c>
      <c r="H353" s="7" t="s">
        <v>2380</v>
      </c>
    </row>
    <row r="354" spans="1:8" x14ac:dyDescent="0.25">
      <c r="A354" s="7" t="s">
        <v>2019</v>
      </c>
      <c r="B354" s="7">
        <v>36.67</v>
      </c>
      <c r="C354" s="7">
        <v>10.210000000000001</v>
      </c>
      <c r="D354" s="7" t="s">
        <v>2380</v>
      </c>
      <c r="E354" s="7" t="s">
        <v>2380</v>
      </c>
      <c r="F354" s="7" t="s">
        <v>2380</v>
      </c>
      <c r="G354" s="7" t="s">
        <v>2381</v>
      </c>
      <c r="H354" s="7" t="s">
        <v>2380</v>
      </c>
    </row>
    <row r="355" spans="1:8" x14ac:dyDescent="0.25">
      <c r="A355" s="7" t="s">
        <v>2018</v>
      </c>
      <c r="B355" s="7">
        <v>27.645</v>
      </c>
      <c r="C355" s="7">
        <v>4.6900000000000004</v>
      </c>
      <c r="D355" s="7" t="s">
        <v>2380</v>
      </c>
      <c r="E355" s="7" t="s">
        <v>2380</v>
      </c>
      <c r="F355" s="7" t="s">
        <v>2380</v>
      </c>
      <c r="G355" s="7" t="s">
        <v>2381</v>
      </c>
      <c r="H355" s="7" t="s">
        <v>2380</v>
      </c>
    </row>
    <row r="356" spans="1:8" x14ac:dyDescent="0.25">
      <c r="A356" s="7" t="s">
        <v>2017</v>
      </c>
      <c r="B356" s="7">
        <v>22.72</v>
      </c>
      <c r="C356" s="7">
        <v>5.71</v>
      </c>
      <c r="D356" s="7" t="s">
        <v>2380</v>
      </c>
      <c r="E356" s="7" t="s">
        <v>2380</v>
      </c>
      <c r="F356" s="7" t="s">
        <v>2380</v>
      </c>
      <c r="G356" s="7" t="s">
        <v>2381</v>
      </c>
      <c r="H356" s="7" t="s">
        <v>2382</v>
      </c>
    </row>
    <row r="357" spans="1:8" x14ac:dyDescent="0.25">
      <c r="A357" s="7" t="s">
        <v>2016</v>
      </c>
      <c r="B357" s="7">
        <v>36.520000000000003</v>
      </c>
      <c r="C357" s="7">
        <v>9.07</v>
      </c>
      <c r="D357" s="7" t="s">
        <v>2382</v>
      </c>
      <c r="E357" s="7" t="s">
        <v>2380</v>
      </c>
      <c r="F357" s="7" t="s">
        <v>2383</v>
      </c>
      <c r="G357" s="7">
        <v>1</v>
      </c>
      <c r="H357" s="7" t="s">
        <v>2380</v>
      </c>
    </row>
    <row r="358" spans="1:8" x14ac:dyDescent="0.25">
      <c r="A358" s="7" t="s">
        <v>2015</v>
      </c>
      <c r="B358" s="7">
        <v>33.96</v>
      </c>
      <c r="C358" s="7">
        <v>4.99</v>
      </c>
      <c r="D358" s="7" t="s">
        <v>2380</v>
      </c>
      <c r="E358" s="7" t="s">
        <v>2380</v>
      </c>
      <c r="F358" s="7" t="s">
        <v>2380</v>
      </c>
      <c r="G358" s="7" t="s">
        <v>2381</v>
      </c>
      <c r="H358" s="7" t="s">
        <v>2382</v>
      </c>
    </row>
    <row r="359" spans="1:8" x14ac:dyDescent="0.25">
      <c r="A359" s="7" t="s">
        <v>2014</v>
      </c>
      <c r="B359" s="7">
        <v>26.695</v>
      </c>
      <c r="C359" s="7">
        <v>8.31</v>
      </c>
      <c r="D359" s="7" t="s">
        <v>2380</v>
      </c>
      <c r="E359" s="7" t="s">
        <v>2380</v>
      </c>
      <c r="F359" s="7" t="s">
        <v>2380</v>
      </c>
      <c r="G359" s="7" t="s">
        <v>2381</v>
      </c>
      <c r="H359" s="7" t="s">
        <v>2382</v>
      </c>
    </row>
    <row r="360" spans="1:8" x14ac:dyDescent="0.25">
      <c r="A360" s="7" t="s">
        <v>2013</v>
      </c>
      <c r="B360" s="7">
        <v>18.45</v>
      </c>
      <c r="C360" s="7">
        <v>5.07</v>
      </c>
      <c r="D360" s="7" t="s">
        <v>2382</v>
      </c>
      <c r="E360" s="7" t="s">
        <v>2380</v>
      </c>
      <c r="F360" s="7" t="s">
        <v>2380</v>
      </c>
      <c r="G360" s="7" t="s">
        <v>2381</v>
      </c>
      <c r="H360" s="7" t="s">
        <v>2382</v>
      </c>
    </row>
    <row r="361" spans="1:8" x14ac:dyDescent="0.25">
      <c r="A361" s="7" t="s">
        <v>2012</v>
      </c>
      <c r="B361" s="7">
        <v>33.18</v>
      </c>
      <c r="C361" s="7">
        <v>4.79</v>
      </c>
      <c r="D361" s="7" t="s">
        <v>2380</v>
      </c>
      <c r="E361" s="7" t="s">
        <v>2380</v>
      </c>
      <c r="F361" s="7" t="s">
        <v>2380</v>
      </c>
      <c r="G361" s="7" t="s">
        <v>2381</v>
      </c>
      <c r="H361" s="7" t="s">
        <v>2382</v>
      </c>
    </row>
    <row r="362" spans="1:8" x14ac:dyDescent="0.25">
      <c r="A362" s="7" t="s">
        <v>2011</v>
      </c>
      <c r="B362" s="7">
        <v>36.1</v>
      </c>
      <c r="C362" s="7">
        <v>11.39</v>
      </c>
      <c r="D362" s="7" t="s">
        <v>2382</v>
      </c>
      <c r="E362" s="7" t="s">
        <v>2380</v>
      </c>
      <c r="F362" s="7" t="s">
        <v>2380</v>
      </c>
      <c r="G362" s="7">
        <v>2</v>
      </c>
      <c r="H362" s="7" t="s">
        <v>2380</v>
      </c>
    </row>
    <row r="363" spans="1:8" x14ac:dyDescent="0.25">
      <c r="A363" s="7" t="s">
        <v>2010</v>
      </c>
      <c r="B363" s="7">
        <v>22.77</v>
      </c>
      <c r="C363" s="7">
        <v>6</v>
      </c>
      <c r="D363" s="7" t="s">
        <v>2380</v>
      </c>
      <c r="E363" s="7" t="s">
        <v>2380</v>
      </c>
      <c r="F363" s="7" t="s">
        <v>2380</v>
      </c>
      <c r="G363" s="7" t="s">
        <v>2381</v>
      </c>
      <c r="H363" s="7" t="s">
        <v>2382</v>
      </c>
    </row>
    <row r="364" spans="1:8" x14ac:dyDescent="0.25">
      <c r="A364" s="7" t="s">
        <v>2009</v>
      </c>
      <c r="B364" s="7">
        <v>21.24</v>
      </c>
      <c r="C364" s="7">
        <v>5.13</v>
      </c>
      <c r="D364" s="7" t="s">
        <v>2380</v>
      </c>
      <c r="E364" s="7" t="s">
        <v>2380</v>
      </c>
      <c r="F364" s="7" t="s">
        <v>2380</v>
      </c>
      <c r="G364" s="7" t="s">
        <v>2381</v>
      </c>
      <c r="H364" s="7" t="s">
        <v>2382</v>
      </c>
    </row>
    <row r="365" spans="1:8" x14ac:dyDescent="0.25">
      <c r="A365" s="7" t="s">
        <v>2008</v>
      </c>
      <c r="B365" s="7">
        <v>17.600000000000001</v>
      </c>
      <c r="C365" s="7">
        <v>5.26</v>
      </c>
      <c r="D365" s="7" t="s">
        <v>2382</v>
      </c>
      <c r="E365" s="7" t="s">
        <v>2380</v>
      </c>
      <c r="F365" s="7" t="s">
        <v>2380</v>
      </c>
      <c r="G365" s="7" t="s">
        <v>2381</v>
      </c>
      <c r="H365" s="7" t="s">
        <v>2382</v>
      </c>
    </row>
    <row r="366" spans="1:8" x14ac:dyDescent="0.25">
      <c r="A366" s="7" t="s">
        <v>2007</v>
      </c>
      <c r="B366" s="7">
        <v>26.29</v>
      </c>
      <c r="C366" s="7">
        <v>6.84</v>
      </c>
      <c r="D366" s="7" t="s">
        <v>2380</v>
      </c>
      <c r="E366" s="7" t="s">
        <v>2380</v>
      </c>
      <c r="F366" s="7" t="s">
        <v>2380</v>
      </c>
      <c r="G366" s="7" t="s">
        <v>2381</v>
      </c>
      <c r="H366" s="7" t="s">
        <v>2382</v>
      </c>
    </row>
    <row r="367" spans="1:8" x14ac:dyDescent="0.25">
      <c r="A367" s="7" t="s">
        <v>2006</v>
      </c>
      <c r="B367" s="7">
        <v>35.31</v>
      </c>
      <c r="C367" s="7">
        <v>9.0399999999999991</v>
      </c>
      <c r="D367" s="7" t="s">
        <v>2380</v>
      </c>
      <c r="E367" s="7" t="s">
        <v>2380</v>
      </c>
      <c r="F367" s="7" t="s">
        <v>2380</v>
      </c>
      <c r="G367" s="7" t="s">
        <v>2381</v>
      </c>
      <c r="H367" s="7" t="s">
        <v>2380</v>
      </c>
    </row>
    <row r="368" spans="1:8" x14ac:dyDescent="0.25">
      <c r="A368" s="7" t="s">
        <v>2005</v>
      </c>
      <c r="B368" s="7">
        <v>27.04</v>
      </c>
      <c r="C368" s="7">
        <v>4.0999999999999996</v>
      </c>
      <c r="D368" s="7" t="s">
        <v>2380</v>
      </c>
      <c r="E368" s="7" t="s">
        <v>2380</v>
      </c>
      <c r="F368" s="7" t="s">
        <v>2380</v>
      </c>
      <c r="G368" s="7">
        <v>1</v>
      </c>
      <c r="H368" s="7" t="s">
        <v>2382</v>
      </c>
    </row>
    <row r="369" spans="1:8" x14ac:dyDescent="0.25">
      <c r="A369" s="7" t="s">
        <v>2004</v>
      </c>
      <c r="B369" s="7">
        <v>30.23</v>
      </c>
      <c r="C369" s="7">
        <v>4.2300000000000004</v>
      </c>
      <c r="D369" s="7" t="s">
        <v>2382</v>
      </c>
      <c r="E369" s="7" t="s">
        <v>2380</v>
      </c>
      <c r="F369" s="7" t="s">
        <v>2383</v>
      </c>
      <c r="G369" s="7">
        <v>1</v>
      </c>
      <c r="H369" s="7" t="s">
        <v>2382</v>
      </c>
    </row>
    <row r="370" spans="1:8" x14ac:dyDescent="0.25">
      <c r="A370" s="7" t="s">
        <v>2003</v>
      </c>
      <c r="B370" s="7">
        <v>30.6</v>
      </c>
      <c r="C370" s="7">
        <v>6.48</v>
      </c>
      <c r="D370" s="7" t="s">
        <v>2382</v>
      </c>
      <c r="E370" s="7" t="s">
        <v>2380</v>
      </c>
      <c r="F370" s="7" t="s">
        <v>2383</v>
      </c>
      <c r="G370" s="7">
        <v>1</v>
      </c>
      <c r="H370" s="7" t="s">
        <v>2382</v>
      </c>
    </row>
    <row r="371" spans="1:8" x14ac:dyDescent="0.25">
      <c r="A371" s="7" t="s">
        <v>2002</v>
      </c>
      <c r="B371" s="7">
        <v>26.8</v>
      </c>
      <c r="C371" s="7">
        <v>5.53</v>
      </c>
      <c r="D371" s="7" t="s">
        <v>2380</v>
      </c>
      <c r="E371" s="7" t="s">
        <v>2380</v>
      </c>
      <c r="F371" s="7" t="s">
        <v>2380</v>
      </c>
      <c r="G371" s="7">
        <v>1</v>
      </c>
      <c r="H371" s="7" t="s">
        <v>2382</v>
      </c>
    </row>
    <row r="372" spans="1:8" x14ac:dyDescent="0.25">
      <c r="A372" s="7" t="s">
        <v>2001</v>
      </c>
      <c r="B372" s="7">
        <v>16.86</v>
      </c>
      <c r="C372" s="7">
        <v>4.07</v>
      </c>
      <c r="D372" s="7" t="s">
        <v>2382</v>
      </c>
      <c r="E372" s="7" t="s">
        <v>2380</v>
      </c>
      <c r="F372" s="7" t="s">
        <v>2380</v>
      </c>
      <c r="G372" s="7" t="s">
        <v>2381</v>
      </c>
      <c r="H372" s="7" t="s">
        <v>2382</v>
      </c>
    </row>
    <row r="373" spans="1:8" x14ac:dyDescent="0.25">
      <c r="A373" s="7" t="s">
        <v>2000</v>
      </c>
      <c r="B373" s="7">
        <v>16.3</v>
      </c>
      <c r="C373" s="7">
        <v>5.51</v>
      </c>
      <c r="D373" s="7" t="s">
        <v>2380</v>
      </c>
      <c r="E373" s="7" t="s">
        <v>2380</v>
      </c>
      <c r="F373" s="7" t="s">
        <v>2380</v>
      </c>
      <c r="G373" s="7">
        <v>1</v>
      </c>
      <c r="H373" s="7" t="s">
        <v>2382</v>
      </c>
    </row>
    <row r="374" spans="1:8" x14ac:dyDescent="0.25">
      <c r="A374" s="7" t="s">
        <v>1999</v>
      </c>
      <c r="B374" s="7">
        <v>29.81</v>
      </c>
      <c r="C374" s="7">
        <v>11.66</v>
      </c>
      <c r="D374" s="7" t="s">
        <v>2380</v>
      </c>
      <c r="E374" s="7" t="s">
        <v>2380</v>
      </c>
      <c r="F374" s="7" t="s">
        <v>2380</v>
      </c>
      <c r="G374" s="7" t="s">
        <v>2381</v>
      </c>
      <c r="H374" s="7" t="s">
        <v>2382</v>
      </c>
    </row>
    <row r="375" spans="1:8" x14ac:dyDescent="0.25">
      <c r="A375" s="7" t="s">
        <v>1998</v>
      </c>
      <c r="B375" s="7">
        <v>16.329999999999998</v>
      </c>
      <c r="C375" s="7">
        <v>7.26</v>
      </c>
      <c r="D375" s="7" t="s">
        <v>2382</v>
      </c>
      <c r="E375" s="7" t="s">
        <v>2380</v>
      </c>
      <c r="F375" s="7" t="s">
        <v>2380</v>
      </c>
      <c r="G375" s="7" t="s">
        <v>2381</v>
      </c>
      <c r="H375" s="7" t="s">
        <v>2382</v>
      </c>
    </row>
    <row r="376" spans="1:8" x14ac:dyDescent="0.25">
      <c r="A376" s="7" t="s">
        <v>1997</v>
      </c>
      <c r="B376" s="7">
        <v>16.37</v>
      </c>
      <c r="C376" s="7">
        <v>4.79</v>
      </c>
      <c r="D376" s="7" t="s">
        <v>2382</v>
      </c>
      <c r="E376" s="7" t="s">
        <v>2380</v>
      </c>
      <c r="F376" s="7" t="s">
        <v>2380</v>
      </c>
      <c r="G376" s="7" t="s">
        <v>2381</v>
      </c>
      <c r="H376" s="7" t="s">
        <v>2382</v>
      </c>
    </row>
    <row r="377" spans="1:8" x14ac:dyDescent="0.25">
      <c r="A377" s="7" t="s">
        <v>1996</v>
      </c>
      <c r="B377" s="7">
        <v>22.42</v>
      </c>
      <c r="C377" s="7">
        <v>4.68</v>
      </c>
      <c r="D377" s="7" t="s">
        <v>2382</v>
      </c>
      <c r="E377" s="7" t="s">
        <v>2380</v>
      </c>
      <c r="F377" s="7" t="s">
        <v>2380</v>
      </c>
      <c r="G377" s="7">
        <v>1</v>
      </c>
      <c r="H377" s="7" t="s">
        <v>2380</v>
      </c>
    </row>
    <row r="378" spans="1:8" x14ac:dyDescent="0.25">
      <c r="A378" s="7" t="s">
        <v>1995</v>
      </c>
      <c r="B378" s="7">
        <v>31.35</v>
      </c>
      <c r="C378" s="7">
        <v>4.33</v>
      </c>
      <c r="D378" s="7" t="s">
        <v>2382</v>
      </c>
      <c r="E378" s="7" t="s">
        <v>2380</v>
      </c>
      <c r="F378" s="7" t="s">
        <v>2383</v>
      </c>
      <c r="G378" s="7">
        <v>1</v>
      </c>
      <c r="H378" s="7" t="s">
        <v>2380</v>
      </c>
    </row>
    <row r="379" spans="1:8" x14ac:dyDescent="0.25">
      <c r="A379" s="7" t="s">
        <v>1994</v>
      </c>
      <c r="B379" s="7">
        <v>31.9</v>
      </c>
      <c r="C379" s="7">
        <v>11.89</v>
      </c>
      <c r="D379" s="7" t="s">
        <v>2380</v>
      </c>
      <c r="E379" s="7" t="s">
        <v>2380</v>
      </c>
      <c r="F379" s="7" t="s">
        <v>2380</v>
      </c>
      <c r="G379" s="7" t="s">
        <v>2381</v>
      </c>
      <c r="H379" s="7" t="s">
        <v>2380</v>
      </c>
    </row>
    <row r="380" spans="1:8" x14ac:dyDescent="0.25">
      <c r="A380" s="7" t="s">
        <v>1993</v>
      </c>
      <c r="B380" s="7">
        <v>30.6</v>
      </c>
      <c r="C380" s="7">
        <v>5.24</v>
      </c>
      <c r="D380" s="7" t="s">
        <v>2380</v>
      </c>
      <c r="E380" s="7" t="s">
        <v>2380</v>
      </c>
      <c r="F380" s="7" t="s">
        <v>2380</v>
      </c>
      <c r="G380" s="7" t="s">
        <v>2381</v>
      </c>
      <c r="H380" s="7" t="s">
        <v>2382</v>
      </c>
    </row>
    <row r="381" spans="1:8" x14ac:dyDescent="0.25">
      <c r="A381" s="7" t="s">
        <v>1992</v>
      </c>
      <c r="B381" s="7">
        <v>28.975000000000001</v>
      </c>
      <c r="C381" s="7">
        <v>7.63</v>
      </c>
      <c r="D381" s="7" t="s">
        <v>2380</v>
      </c>
      <c r="E381" s="7" t="s">
        <v>2380</v>
      </c>
      <c r="F381" s="7" t="s">
        <v>2380</v>
      </c>
      <c r="G381" s="7" t="s">
        <v>2381</v>
      </c>
      <c r="H381" s="7" t="s">
        <v>2382</v>
      </c>
    </row>
    <row r="382" spans="1:8" x14ac:dyDescent="0.25">
      <c r="A382" s="7" t="s">
        <v>1991</v>
      </c>
      <c r="B382" s="7">
        <v>24.86</v>
      </c>
      <c r="C382" s="7">
        <v>8.92</v>
      </c>
      <c r="D382" s="7" t="s">
        <v>2382</v>
      </c>
      <c r="E382" s="7" t="s">
        <v>2380</v>
      </c>
      <c r="F382" s="7" t="s">
        <v>2380</v>
      </c>
      <c r="G382" s="7">
        <v>2</v>
      </c>
      <c r="H382" s="7" t="s">
        <v>2380</v>
      </c>
    </row>
    <row r="383" spans="1:8" x14ac:dyDescent="0.25">
      <c r="A383" s="7" t="s">
        <v>1990</v>
      </c>
      <c r="B383" s="7">
        <v>19.54</v>
      </c>
      <c r="C383" s="7">
        <v>5.37</v>
      </c>
      <c r="D383" s="7" t="s">
        <v>2380</v>
      </c>
      <c r="E383" s="7" t="s">
        <v>2380</v>
      </c>
      <c r="F383" s="7" t="s">
        <v>2380</v>
      </c>
      <c r="G383" s="7" t="s">
        <v>2381</v>
      </c>
      <c r="H383" s="7" t="s">
        <v>2382</v>
      </c>
    </row>
    <row r="384" spans="1:8" x14ac:dyDescent="0.25">
      <c r="A384" s="7" t="s">
        <v>1989</v>
      </c>
      <c r="B384" s="7">
        <v>26.74</v>
      </c>
      <c r="C384" s="7">
        <v>4.3099999999999996</v>
      </c>
      <c r="D384" s="7" t="s">
        <v>2380</v>
      </c>
      <c r="E384" s="7" t="s">
        <v>2380</v>
      </c>
      <c r="F384" s="7" t="s">
        <v>2380</v>
      </c>
      <c r="G384" s="7" t="s">
        <v>2381</v>
      </c>
      <c r="H384" s="7" t="s">
        <v>2382</v>
      </c>
    </row>
    <row r="385" spans="1:8" x14ac:dyDescent="0.25">
      <c r="A385" s="7" t="s">
        <v>1988</v>
      </c>
      <c r="B385" s="7">
        <v>22.99</v>
      </c>
      <c r="C385" s="7">
        <v>10.46</v>
      </c>
      <c r="D385" s="7" t="s">
        <v>2380</v>
      </c>
      <c r="E385" s="7" t="s">
        <v>2380</v>
      </c>
      <c r="F385" s="7" t="s">
        <v>2380</v>
      </c>
      <c r="G385" s="7">
        <v>3</v>
      </c>
      <c r="H385" s="7" t="s">
        <v>2382</v>
      </c>
    </row>
    <row r="386" spans="1:8" x14ac:dyDescent="0.25">
      <c r="A386" s="7" t="s">
        <v>1987</v>
      </c>
      <c r="B386" s="7">
        <v>31.46</v>
      </c>
      <c r="C386" s="7">
        <v>7.39</v>
      </c>
      <c r="D386" s="7" t="s">
        <v>2380</v>
      </c>
      <c r="E386" s="7" t="s">
        <v>2380</v>
      </c>
      <c r="F386" s="7" t="s">
        <v>2380</v>
      </c>
      <c r="G386" s="7" t="s">
        <v>2381</v>
      </c>
      <c r="H386" s="7" t="s">
        <v>2380</v>
      </c>
    </row>
    <row r="387" spans="1:8" x14ac:dyDescent="0.25">
      <c r="A387" s="7" t="s">
        <v>1986</v>
      </c>
      <c r="B387" s="7">
        <v>30.86</v>
      </c>
      <c r="C387" s="7">
        <v>6.18</v>
      </c>
      <c r="D387" s="7" t="s">
        <v>2380</v>
      </c>
      <c r="E387" s="7" t="s">
        <v>2382</v>
      </c>
      <c r="F387" s="7" t="s">
        <v>2380</v>
      </c>
      <c r="G387" s="7">
        <v>2</v>
      </c>
      <c r="H387" s="7" t="s">
        <v>2382</v>
      </c>
    </row>
    <row r="388" spans="1:8" x14ac:dyDescent="0.25">
      <c r="A388" s="7" t="s">
        <v>1985</v>
      </c>
      <c r="B388" s="7">
        <v>31.96</v>
      </c>
      <c r="C388" s="7">
        <v>8.86</v>
      </c>
      <c r="D388" s="7" t="s">
        <v>2380</v>
      </c>
      <c r="E388" s="7" t="s">
        <v>2380</v>
      </c>
      <c r="F388" s="7" t="s">
        <v>2380</v>
      </c>
      <c r="G388" s="7" t="s">
        <v>2381</v>
      </c>
      <c r="H388" s="7" t="s">
        <v>2382</v>
      </c>
    </row>
    <row r="389" spans="1:8" x14ac:dyDescent="0.25">
      <c r="A389" s="7" t="s">
        <v>1984</v>
      </c>
      <c r="B389" s="7">
        <v>23.76</v>
      </c>
      <c r="C389" s="7">
        <v>10.96</v>
      </c>
      <c r="D389" s="7" t="s">
        <v>2380</v>
      </c>
      <c r="E389" s="7" t="s">
        <v>2380</v>
      </c>
      <c r="F389" s="7" t="s">
        <v>2380</v>
      </c>
      <c r="G389" s="7">
        <v>3</v>
      </c>
      <c r="H389" s="7" t="s">
        <v>2382</v>
      </c>
    </row>
    <row r="390" spans="1:8" x14ac:dyDescent="0.25">
      <c r="A390" s="7" t="s">
        <v>1983</v>
      </c>
      <c r="B390" s="7">
        <v>19.38</v>
      </c>
      <c r="C390" s="7">
        <v>6.28</v>
      </c>
      <c r="D390" s="7" t="s">
        <v>2380</v>
      </c>
      <c r="E390" s="7" t="s">
        <v>2380</v>
      </c>
      <c r="F390" s="7" t="s">
        <v>2380</v>
      </c>
      <c r="G390" s="7" t="s">
        <v>2381</v>
      </c>
      <c r="H390" s="7" t="s">
        <v>2382</v>
      </c>
    </row>
    <row r="391" spans="1:8" x14ac:dyDescent="0.25">
      <c r="A391" s="7" t="s">
        <v>1982</v>
      </c>
      <c r="B391" s="7">
        <v>16.21</v>
      </c>
      <c r="C391" s="7">
        <v>6.29</v>
      </c>
      <c r="D391" s="7" t="s">
        <v>2382</v>
      </c>
      <c r="E391" s="7" t="s">
        <v>2380</v>
      </c>
      <c r="F391" s="7" t="s">
        <v>2380</v>
      </c>
      <c r="G391" s="7">
        <v>1</v>
      </c>
      <c r="H391" s="7" t="s">
        <v>2382</v>
      </c>
    </row>
    <row r="392" spans="1:8" x14ac:dyDescent="0.25">
      <c r="A392" s="7" t="s">
        <v>1981</v>
      </c>
      <c r="B392" s="7">
        <v>32.54</v>
      </c>
      <c r="C392" s="7">
        <v>4.0199999999999996</v>
      </c>
      <c r="D392" s="7" t="s">
        <v>2380</v>
      </c>
      <c r="E392" s="7" t="s">
        <v>2382</v>
      </c>
      <c r="F392" s="7" t="s">
        <v>2380</v>
      </c>
      <c r="G392" s="7">
        <v>1</v>
      </c>
      <c r="H392" s="7" t="s">
        <v>2382</v>
      </c>
    </row>
    <row r="393" spans="1:8" x14ac:dyDescent="0.25">
      <c r="A393" s="7" t="s">
        <v>1980</v>
      </c>
      <c r="B393" s="7">
        <v>36.765000000000001</v>
      </c>
      <c r="C393" s="7">
        <v>11.95</v>
      </c>
      <c r="D393" s="7" t="s">
        <v>2382</v>
      </c>
      <c r="E393" s="7" t="s">
        <v>2380</v>
      </c>
      <c r="F393" s="7" t="s">
        <v>2380</v>
      </c>
      <c r="G393" s="7">
        <v>2</v>
      </c>
      <c r="H393" s="7" t="s">
        <v>2380</v>
      </c>
    </row>
    <row r="394" spans="1:8" x14ac:dyDescent="0.25">
      <c r="A394" s="7" t="s">
        <v>1979</v>
      </c>
      <c r="B394" s="7">
        <v>35.909999999999997</v>
      </c>
      <c r="C394" s="7">
        <v>8.7100000000000009</v>
      </c>
      <c r="D394" s="7" t="s">
        <v>2380</v>
      </c>
      <c r="E394" s="7" t="s">
        <v>2380</v>
      </c>
      <c r="F394" s="7" t="s">
        <v>2380</v>
      </c>
      <c r="G394" s="7" t="s">
        <v>2381</v>
      </c>
      <c r="H394" s="7" t="s">
        <v>2380</v>
      </c>
    </row>
    <row r="395" spans="1:8" x14ac:dyDescent="0.25">
      <c r="A395" s="7" t="s">
        <v>1978</v>
      </c>
      <c r="B395" s="7">
        <v>32.06</v>
      </c>
      <c r="C395" s="7">
        <v>4.67</v>
      </c>
      <c r="D395" s="7" t="s">
        <v>2380</v>
      </c>
      <c r="E395" s="7" t="s">
        <v>2382</v>
      </c>
      <c r="F395" s="7" t="s">
        <v>2380</v>
      </c>
      <c r="G395" s="7">
        <v>1</v>
      </c>
      <c r="H395" s="7" t="s">
        <v>2382</v>
      </c>
    </row>
    <row r="396" spans="1:8" x14ac:dyDescent="0.25">
      <c r="A396" s="7" t="s">
        <v>1977</v>
      </c>
      <c r="B396" s="7">
        <v>24.1</v>
      </c>
      <c r="C396" s="7">
        <v>11.14</v>
      </c>
      <c r="D396" s="7" t="s">
        <v>2382</v>
      </c>
      <c r="E396" s="7" t="s">
        <v>2380</v>
      </c>
      <c r="F396" s="7" t="s">
        <v>2380</v>
      </c>
      <c r="G396" s="7">
        <v>1</v>
      </c>
      <c r="H396" s="7" t="s">
        <v>2380</v>
      </c>
    </row>
    <row r="397" spans="1:8" x14ac:dyDescent="0.25">
      <c r="A397" s="7" t="s">
        <v>1976</v>
      </c>
      <c r="B397" s="7">
        <v>27.1</v>
      </c>
      <c r="C397" s="7">
        <v>9.0500000000000007</v>
      </c>
      <c r="D397" s="7" t="s">
        <v>2380</v>
      </c>
      <c r="E397" s="7" t="s">
        <v>2380</v>
      </c>
      <c r="F397" s="7" t="s">
        <v>2380</v>
      </c>
      <c r="G397" s="7">
        <v>2</v>
      </c>
      <c r="H397" s="7" t="s">
        <v>2380</v>
      </c>
    </row>
    <row r="398" spans="1:8" x14ac:dyDescent="0.25">
      <c r="A398" s="7" t="s">
        <v>1975</v>
      </c>
      <c r="B398" s="7">
        <v>24.42</v>
      </c>
      <c r="C398" s="7">
        <v>11.31</v>
      </c>
      <c r="D398" s="7" t="s">
        <v>2380</v>
      </c>
      <c r="E398" s="7" t="s">
        <v>2380</v>
      </c>
      <c r="F398" s="7" t="s">
        <v>2380</v>
      </c>
      <c r="G398" s="7" t="s">
        <v>2381</v>
      </c>
      <c r="H398" s="7" t="s">
        <v>2382</v>
      </c>
    </row>
    <row r="399" spans="1:8" x14ac:dyDescent="0.25">
      <c r="A399" s="7" t="s">
        <v>1974</v>
      </c>
      <c r="B399" s="7">
        <v>26.695</v>
      </c>
      <c r="C399" s="7">
        <v>4.68</v>
      </c>
      <c r="D399" s="7" t="s">
        <v>2382</v>
      </c>
      <c r="E399" s="7" t="s">
        <v>2380</v>
      </c>
      <c r="F399" s="7" t="s">
        <v>2380</v>
      </c>
      <c r="G399" s="7">
        <v>2</v>
      </c>
      <c r="H399" s="7" t="s">
        <v>2382</v>
      </c>
    </row>
    <row r="400" spans="1:8" x14ac:dyDescent="0.25">
      <c r="A400" s="7" t="s">
        <v>1973</v>
      </c>
      <c r="B400" s="7">
        <v>27.79</v>
      </c>
      <c r="C400" s="7">
        <v>6.05</v>
      </c>
      <c r="D400" s="7" t="s">
        <v>2382</v>
      </c>
      <c r="E400" s="7" t="s">
        <v>2382</v>
      </c>
      <c r="F400" s="7" t="s">
        <v>2380</v>
      </c>
      <c r="G400" s="7">
        <v>1</v>
      </c>
      <c r="H400" s="7" t="s">
        <v>2382</v>
      </c>
    </row>
    <row r="401" spans="1:8" x14ac:dyDescent="0.25">
      <c r="A401" s="7" t="s">
        <v>1972</v>
      </c>
      <c r="B401" s="7">
        <v>32.68</v>
      </c>
      <c r="C401" s="7">
        <v>4.68</v>
      </c>
      <c r="D401" s="7" t="s">
        <v>2382</v>
      </c>
      <c r="E401" s="7" t="s">
        <v>2380</v>
      </c>
      <c r="F401" s="7" t="s">
        <v>2380</v>
      </c>
      <c r="G401" s="7" t="s">
        <v>2381</v>
      </c>
      <c r="H401" s="7" t="s">
        <v>2380</v>
      </c>
    </row>
    <row r="402" spans="1:8" x14ac:dyDescent="0.25">
      <c r="A402" s="7" t="s">
        <v>1971</v>
      </c>
      <c r="B402" s="7">
        <v>26.4</v>
      </c>
      <c r="C402" s="7">
        <v>9.5</v>
      </c>
      <c r="D402" s="7" t="s">
        <v>2382</v>
      </c>
      <c r="E402" s="7" t="s">
        <v>2380</v>
      </c>
      <c r="F402" s="7" t="s">
        <v>2380</v>
      </c>
      <c r="G402" s="7">
        <v>2</v>
      </c>
      <c r="H402" s="7" t="s">
        <v>2380</v>
      </c>
    </row>
    <row r="403" spans="1:8" x14ac:dyDescent="0.25">
      <c r="A403" s="7" t="s">
        <v>1970</v>
      </c>
      <c r="B403" s="7">
        <v>23.655000000000001</v>
      </c>
      <c r="C403" s="7">
        <v>10.84</v>
      </c>
      <c r="D403" s="7" t="s">
        <v>2382</v>
      </c>
      <c r="E403" s="7" t="s">
        <v>2380</v>
      </c>
      <c r="F403" s="7" t="s">
        <v>2383</v>
      </c>
      <c r="G403" s="7">
        <v>1</v>
      </c>
      <c r="H403" s="7" t="s">
        <v>2382</v>
      </c>
    </row>
    <row r="404" spans="1:8" x14ac:dyDescent="0.25">
      <c r="A404" s="7" t="s">
        <v>1969</v>
      </c>
      <c r="B404" s="7">
        <v>27.36</v>
      </c>
      <c r="C404" s="7">
        <v>5.88</v>
      </c>
      <c r="D404" s="7" t="s">
        <v>2380</v>
      </c>
      <c r="E404" s="7" t="s">
        <v>2380</v>
      </c>
      <c r="F404" s="7" t="s">
        <v>2380</v>
      </c>
      <c r="G404" s="7">
        <v>2</v>
      </c>
      <c r="H404" s="7" t="s">
        <v>2380</v>
      </c>
    </row>
    <row r="405" spans="1:8" x14ac:dyDescent="0.25">
      <c r="A405" s="7" t="s">
        <v>1968</v>
      </c>
      <c r="B405" s="7">
        <v>27.82</v>
      </c>
      <c r="C405" s="7">
        <v>5.24</v>
      </c>
      <c r="D405" s="7" t="s">
        <v>2382</v>
      </c>
      <c r="E405" s="7" t="s">
        <v>2380</v>
      </c>
      <c r="F405" s="7" t="s">
        <v>2380</v>
      </c>
      <c r="G405" s="7" t="s">
        <v>2381</v>
      </c>
      <c r="H405" s="7" t="s">
        <v>2382</v>
      </c>
    </row>
    <row r="406" spans="1:8" x14ac:dyDescent="0.25">
      <c r="A406" s="7" t="s">
        <v>1967</v>
      </c>
      <c r="B406" s="7">
        <v>25.46</v>
      </c>
      <c r="C406" s="7">
        <v>11.75</v>
      </c>
      <c r="D406" s="7" t="s">
        <v>2380</v>
      </c>
      <c r="E406" s="7" t="s">
        <v>2380</v>
      </c>
      <c r="F406" s="7" t="s">
        <v>2380</v>
      </c>
      <c r="G406" s="7" t="s">
        <v>2381</v>
      </c>
      <c r="H406" s="7" t="s">
        <v>2380</v>
      </c>
    </row>
    <row r="407" spans="1:8" x14ac:dyDescent="0.25">
      <c r="A407" s="7" t="s">
        <v>1966</v>
      </c>
      <c r="B407" s="7">
        <v>25.1</v>
      </c>
      <c r="C407" s="7">
        <v>6.97</v>
      </c>
      <c r="D407" s="7" t="s">
        <v>2380</v>
      </c>
      <c r="E407" s="7" t="s">
        <v>2380</v>
      </c>
      <c r="F407" s="7" t="s">
        <v>2380</v>
      </c>
      <c r="G407" s="7" t="s">
        <v>2381</v>
      </c>
      <c r="H407" s="7" t="s">
        <v>2382</v>
      </c>
    </row>
    <row r="408" spans="1:8" x14ac:dyDescent="0.25">
      <c r="A408" s="7" t="s">
        <v>1965</v>
      </c>
      <c r="B408" s="7">
        <v>32.11</v>
      </c>
      <c r="C408" s="7">
        <v>4.76</v>
      </c>
      <c r="D408" s="7" t="s">
        <v>2380</v>
      </c>
      <c r="E408" s="7" t="s">
        <v>2380</v>
      </c>
      <c r="F408" s="7" t="s">
        <v>2380</v>
      </c>
      <c r="G408" s="7">
        <v>2</v>
      </c>
      <c r="H408" s="7" t="s">
        <v>2380</v>
      </c>
    </row>
    <row r="409" spans="1:8" x14ac:dyDescent="0.25">
      <c r="A409" s="7" t="s">
        <v>1964</v>
      </c>
      <c r="B409" s="7">
        <v>29.8</v>
      </c>
      <c r="C409" s="7">
        <v>8.24</v>
      </c>
      <c r="D409" s="7" t="s">
        <v>2382</v>
      </c>
      <c r="E409" s="7" t="s">
        <v>2380</v>
      </c>
      <c r="F409" s="7" t="s">
        <v>2380</v>
      </c>
      <c r="G409" s="7">
        <v>1</v>
      </c>
      <c r="H409" s="7" t="s">
        <v>2382</v>
      </c>
    </row>
    <row r="410" spans="1:8" x14ac:dyDescent="0.25">
      <c r="A410" s="7" t="s">
        <v>1963</v>
      </c>
      <c r="B410" s="7">
        <v>24.01</v>
      </c>
      <c r="C410" s="7">
        <v>4.76</v>
      </c>
      <c r="D410" s="7" t="s">
        <v>2380</v>
      </c>
      <c r="E410" s="7" t="s">
        <v>2380</v>
      </c>
      <c r="F410" s="7" t="s">
        <v>2380</v>
      </c>
      <c r="G410" s="7">
        <v>1</v>
      </c>
      <c r="H410" s="7" t="s">
        <v>2382</v>
      </c>
    </row>
    <row r="411" spans="1:8" x14ac:dyDescent="0.25">
      <c r="A411" s="7" t="s">
        <v>1962</v>
      </c>
      <c r="B411" s="7">
        <v>23.21</v>
      </c>
      <c r="C411" s="7">
        <v>6.03</v>
      </c>
      <c r="D411" s="7" t="s">
        <v>2380</v>
      </c>
      <c r="E411" s="7" t="s">
        <v>2380</v>
      </c>
      <c r="F411" s="7" t="s">
        <v>2380</v>
      </c>
      <c r="G411" s="7">
        <v>1</v>
      </c>
      <c r="H411" s="7" t="s">
        <v>2380</v>
      </c>
    </row>
    <row r="412" spans="1:8" x14ac:dyDescent="0.25">
      <c r="A412" s="7" t="s">
        <v>1961</v>
      </c>
      <c r="B412" s="7">
        <v>21.2</v>
      </c>
      <c r="C412" s="7">
        <v>4.07</v>
      </c>
      <c r="D412" s="7" t="s">
        <v>2382</v>
      </c>
      <c r="E412" s="7" t="s">
        <v>2380</v>
      </c>
      <c r="F412" s="7" t="s">
        <v>2380</v>
      </c>
      <c r="G412" s="7">
        <v>1</v>
      </c>
      <c r="H412" s="7" t="s">
        <v>2382</v>
      </c>
    </row>
    <row r="413" spans="1:8" x14ac:dyDescent="0.25">
      <c r="A413" s="7" t="s">
        <v>1960</v>
      </c>
      <c r="B413" s="7">
        <v>28.215</v>
      </c>
      <c r="C413" s="7">
        <v>8.26</v>
      </c>
      <c r="D413" s="7" t="s">
        <v>2382</v>
      </c>
      <c r="E413" s="7" t="s">
        <v>2380</v>
      </c>
      <c r="F413" s="7" t="s">
        <v>2380</v>
      </c>
      <c r="G413" s="7">
        <v>1</v>
      </c>
      <c r="H413" s="7" t="s">
        <v>2382</v>
      </c>
    </row>
    <row r="414" spans="1:8" x14ac:dyDescent="0.25">
      <c r="A414" s="7" t="s">
        <v>1959</v>
      </c>
      <c r="B414" s="7">
        <v>38.094999999999999</v>
      </c>
      <c r="C414" s="7">
        <v>4.76</v>
      </c>
      <c r="D414" s="7" t="s">
        <v>2380</v>
      </c>
      <c r="E414" s="7" t="s">
        <v>2380</v>
      </c>
      <c r="F414" s="7" t="s">
        <v>2380</v>
      </c>
      <c r="G414" s="7">
        <v>1</v>
      </c>
      <c r="H414" s="7" t="s">
        <v>2380</v>
      </c>
    </row>
    <row r="415" spans="1:8" x14ac:dyDescent="0.25">
      <c r="A415" s="7" t="s">
        <v>1958</v>
      </c>
      <c r="B415" s="7">
        <v>22.61</v>
      </c>
      <c r="C415" s="7">
        <v>6.13</v>
      </c>
      <c r="D415" s="7" t="s">
        <v>2382</v>
      </c>
      <c r="E415" s="7" t="s">
        <v>2380</v>
      </c>
      <c r="F415" s="7" t="s">
        <v>2383</v>
      </c>
      <c r="G415" s="7">
        <v>1</v>
      </c>
      <c r="H415" s="7" t="s">
        <v>2382</v>
      </c>
    </row>
    <row r="416" spans="1:8" x14ac:dyDescent="0.25">
      <c r="A416" s="7" t="s">
        <v>1957</v>
      </c>
      <c r="B416" s="7">
        <v>24.32</v>
      </c>
      <c r="C416" s="7">
        <v>10.47</v>
      </c>
      <c r="D416" s="7" t="s">
        <v>2382</v>
      </c>
      <c r="E416" s="7" t="s">
        <v>2380</v>
      </c>
      <c r="F416" s="7" t="s">
        <v>2380</v>
      </c>
      <c r="G416" s="7">
        <v>2</v>
      </c>
      <c r="H416" s="7" t="s">
        <v>2382</v>
      </c>
    </row>
    <row r="417" spans="1:8" x14ac:dyDescent="0.25">
      <c r="A417" s="7" t="s">
        <v>1956</v>
      </c>
      <c r="B417" s="7">
        <v>20.96</v>
      </c>
      <c r="C417" s="7">
        <v>4.04</v>
      </c>
      <c r="D417" s="7" t="s">
        <v>2382</v>
      </c>
      <c r="E417" s="7" t="s">
        <v>2380</v>
      </c>
      <c r="F417" s="7" t="s">
        <v>2380</v>
      </c>
      <c r="G417" s="7">
        <v>1</v>
      </c>
      <c r="H417" s="7" t="s">
        <v>2382</v>
      </c>
    </row>
    <row r="418" spans="1:8" x14ac:dyDescent="0.25">
      <c r="A418" s="7" t="s">
        <v>1955</v>
      </c>
      <c r="B418" s="7">
        <v>19.68</v>
      </c>
      <c r="C418" s="7">
        <v>5.74</v>
      </c>
      <c r="D418" s="7" t="s">
        <v>2380</v>
      </c>
      <c r="E418" s="7" t="s">
        <v>2380</v>
      </c>
      <c r="F418" s="7" t="s">
        <v>2380</v>
      </c>
      <c r="G418" s="7" t="s">
        <v>2381</v>
      </c>
      <c r="H418" s="7" t="s">
        <v>2382</v>
      </c>
    </row>
    <row r="419" spans="1:8" x14ac:dyDescent="0.25">
      <c r="A419" s="7" t="s">
        <v>1954</v>
      </c>
      <c r="B419" s="7">
        <v>18.100000000000001</v>
      </c>
      <c r="C419" s="7">
        <v>6.33</v>
      </c>
      <c r="D419" s="7" t="s">
        <v>2380</v>
      </c>
      <c r="E419" s="7" t="s">
        <v>2380</v>
      </c>
      <c r="F419" s="7" t="s">
        <v>2380</v>
      </c>
      <c r="G419" s="7">
        <v>1</v>
      </c>
      <c r="H419" s="7" t="s">
        <v>2382</v>
      </c>
    </row>
    <row r="420" spans="1:8" x14ac:dyDescent="0.25">
      <c r="A420" s="7" t="s">
        <v>1953</v>
      </c>
      <c r="B420" s="7">
        <v>29.64</v>
      </c>
      <c r="C420" s="7">
        <v>4.28</v>
      </c>
      <c r="D420" s="7" t="s">
        <v>2382</v>
      </c>
      <c r="E420" s="7" t="s">
        <v>2380</v>
      </c>
      <c r="F420" s="7" t="s">
        <v>2380</v>
      </c>
      <c r="G420" s="7" t="s">
        <v>2381</v>
      </c>
      <c r="H420" s="7" t="s">
        <v>2380</v>
      </c>
    </row>
    <row r="421" spans="1:8" x14ac:dyDescent="0.25">
      <c r="A421" s="7" t="s">
        <v>1952</v>
      </c>
      <c r="B421" s="7">
        <v>25.3</v>
      </c>
      <c r="C421" s="7">
        <v>9.4700000000000006</v>
      </c>
      <c r="D421" s="7" t="s">
        <v>2382</v>
      </c>
      <c r="E421" s="7" t="s">
        <v>2380</v>
      </c>
      <c r="F421" s="7" t="s">
        <v>2380</v>
      </c>
      <c r="G421" s="7">
        <v>2</v>
      </c>
      <c r="H421" s="7" t="s">
        <v>2382</v>
      </c>
    </row>
    <row r="422" spans="1:8" x14ac:dyDescent="0.25">
      <c r="A422" s="7" t="s">
        <v>1951</v>
      </c>
      <c r="B422" s="7">
        <v>27.6</v>
      </c>
      <c r="C422" s="7">
        <v>4.8499999999999996</v>
      </c>
      <c r="D422" s="7" t="s">
        <v>2382</v>
      </c>
      <c r="E422" s="7" t="s">
        <v>2380</v>
      </c>
      <c r="F422" s="7" t="s">
        <v>2380</v>
      </c>
      <c r="G422" s="7" t="s">
        <v>2381</v>
      </c>
      <c r="H422" s="7" t="s">
        <v>2380</v>
      </c>
    </row>
    <row r="423" spans="1:8" x14ac:dyDescent="0.25">
      <c r="A423" s="7" t="s">
        <v>1950</v>
      </c>
      <c r="B423" s="7">
        <v>27.645</v>
      </c>
      <c r="C423" s="7">
        <v>11.03</v>
      </c>
      <c r="D423" s="7" t="s">
        <v>2382</v>
      </c>
      <c r="E423" s="7" t="s">
        <v>2380</v>
      </c>
      <c r="F423" s="7" t="s">
        <v>2380</v>
      </c>
      <c r="G423" s="7">
        <v>1</v>
      </c>
      <c r="H423" s="7" t="s">
        <v>2382</v>
      </c>
    </row>
    <row r="424" spans="1:8" x14ac:dyDescent="0.25">
      <c r="A424" s="7" t="s">
        <v>1949</v>
      </c>
      <c r="B424" s="7">
        <v>27.6</v>
      </c>
      <c r="C424" s="7">
        <v>5.22</v>
      </c>
      <c r="D424" s="7" t="s">
        <v>2380</v>
      </c>
      <c r="E424" s="7" t="s">
        <v>2380</v>
      </c>
      <c r="F424" s="7" t="s">
        <v>2380</v>
      </c>
      <c r="G424" s="7">
        <v>2</v>
      </c>
      <c r="H424" s="7" t="s">
        <v>2382</v>
      </c>
    </row>
    <row r="425" spans="1:8" x14ac:dyDescent="0.25">
      <c r="A425" s="7" t="s">
        <v>1948</v>
      </c>
      <c r="B425" s="7">
        <v>25.08</v>
      </c>
      <c r="C425" s="7">
        <v>9.52</v>
      </c>
      <c r="D425" s="7" t="s">
        <v>2382</v>
      </c>
      <c r="E425" s="7" t="s">
        <v>2380</v>
      </c>
      <c r="F425" s="7" t="s">
        <v>2380</v>
      </c>
      <c r="G425" s="7">
        <v>2</v>
      </c>
      <c r="H425" s="7" t="s">
        <v>2380</v>
      </c>
    </row>
    <row r="426" spans="1:8" x14ac:dyDescent="0.25">
      <c r="A426" s="7" t="s">
        <v>1947</v>
      </c>
      <c r="B426" s="7">
        <v>30.02</v>
      </c>
      <c r="C426" s="7">
        <v>11.09</v>
      </c>
      <c r="D426" s="7" t="s">
        <v>2380</v>
      </c>
      <c r="E426" s="7" t="s">
        <v>2380</v>
      </c>
      <c r="F426" s="7" t="s">
        <v>2380</v>
      </c>
      <c r="G426" s="7" t="s">
        <v>2381</v>
      </c>
      <c r="H426" s="7" t="s">
        <v>2380</v>
      </c>
    </row>
    <row r="427" spans="1:8" x14ac:dyDescent="0.25">
      <c r="A427" s="7" t="s">
        <v>1946</v>
      </c>
      <c r="B427" s="7">
        <v>27.36</v>
      </c>
      <c r="C427" s="7">
        <v>9.4499999999999993</v>
      </c>
      <c r="D427" s="7" t="s">
        <v>2382</v>
      </c>
      <c r="E427" s="7" t="s">
        <v>2380</v>
      </c>
      <c r="F427" s="7" t="s">
        <v>2380</v>
      </c>
      <c r="G427" s="7">
        <v>2</v>
      </c>
      <c r="H427" s="7" t="s">
        <v>2382</v>
      </c>
    </row>
    <row r="428" spans="1:8" x14ac:dyDescent="0.25">
      <c r="A428" s="7" t="s">
        <v>1945</v>
      </c>
      <c r="B428" s="7">
        <v>22.2</v>
      </c>
      <c r="C428" s="7">
        <v>5.51</v>
      </c>
      <c r="D428" s="7" t="s">
        <v>2380</v>
      </c>
      <c r="E428" s="7" t="s">
        <v>2380</v>
      </c>
      <c r="F428" s="7" t="s">
        <v>2380</v>
      </c>
      <c r="G428" s="7" t="s">
        <v>2381</v>
      </c>
      <c r="H428" s="7" t="s">
        <v>2382</v>
      </c>
    </row>
    <row r="429" spans="1:8" x14ac:dyDescent="0.25">
      <c r="A429" s="7" t="s">
        <v>1944</v>
      </c>
      <c r="B429" s="7">
        <v>25.71</v>
      </c>
      <c r="C429" s="7">
        <v>4.18</v>
      </c>
      <c r="D429" s="7" t="s">
        <v>2380</v>
      </c>
      <c r="E429" s="7" t="s">
        <v>2382</v>
      </c>
      <c r="F429" s="7" t="s">
        <v>2380</v>
      </c>
      <c r="G429" s="7">
        <v>1</v>
      </c>
      <c r="H429" s="7" t="s">
        <v>2382</v>
      </c>
    </row>
    <row r="430" spans="1:8" x14ac:dyDescent="0.25">
      <c r="A430" s="7" t="s">
        <v>1943</v>
      </c>
      <c r="B430" s="7">
        <v>41.91</v>
      </c>
      <c r="C430" s="7">
        <v>5.98</v>
      </c>
      <c r="D430" s="7" t="s">
        <v>2382</v>
      </c>
      <c r="E430" s="7" t="s">
        <v>2380</v>
      </c>
      <c r="F430" s="7" t="s">
        <v>2380</v>
      </c>
      <c r="G430" s="7">
        <v>1</v>
      </c>
      <c r="H430" s="7" t="s">
        <v>2380</v>
      </c>
    </row>
    <row r="431" spans="1:8" x14ac:dyDescent="0.25">
      <c r="A431" s="7" t="s">
        <v>1942</v>
      </c>
      <c r="B431" s="7">
        <v>25.85</v>
      </c>
      <c r="C431" s="7">
        <v>10.16</v>
      </c>
      <c r="D431" s="7" t="s">
        <v>2380</v>
      </c>
      <c r="E431" s="7" t="s">
        <v>2380</v>
      </c>
      <c r="F431" s="7" t="s">
        <v>2380</v>
      </c>
      <c r="G431" s="7" t="s">
        <v>2381</v>
      </c>
      <c r="H431" s="7" t="s">
        <v>2382</v>
      </c>
    </row>
    <row r="432" spans="1:8" x14ac:dyDescent="0.25">
      <c r="A432" s="7" t="s">
        <v>1941</v>
      </c>
      <c r="B432" s="7">
        <v>23.844999999999999</v>
      </c>
      <c r="C432" s="7">
        <v>11.71</v>
      </c>
      <c r="D432" s="7" t="s">
        <v>2380</v>
      </c>
      <c r="E432" s="7" t="s">
        <v>2380</v>
      </c>
      <c r="F432" s="7" t="s">
        <v>2380</v>
      </c>
      <c r="G432" s="7">
        <v>2</v>
      </c>
      <c r="H432" s="7" t="s">
        <v>2382</v>
      </c>
    </row>
    <row r="433" spans="1:8" x14ac:dyDescent="0.25">
      <c r="A433" s="7" t="s">
        <v>1940</v>
      </c>
      <c r="B433" s="7">
        <v>30.59</v>
      </c>
      <c r="C433" s="7">
        <v>5.23</v>
      </c>
      <c r="D433" s="7" t="s">
        <v>2380</v>
      </c>
      <c r="E433" s="7" t="s">
        <v>2380</v>
      </c>
      <c r="F433" s="7" t="s">
        <v>2383</v>
      </c>
      <c r="G433" s="7">
        <v>1</v>
      </c>
      <c r="H433" s="7" t="s">
        <v>2380</v>
      </c>
    </row>
    <row r="434" spans="1:8" x14ac:dyDescent="0.25">
      <c r="A434" s="7" t="s">
        <v>1939</v>
      </c>
      <c r="B434" s="7">
        <v>24.795000000000002</v>
      </c>
      <c r="C434" s="7">
        <v>6.85</v>
      </c>
      <c r="D434" s="7" t="s">
        <v>2380</v>
      </c>
      <c r="E434" s="7" t="s">
        <v>2380</v>
      </c>
      <c r="F434" s="7" t="s">
        <v>2380</v>
      </c>
      <c r="G434" s="7" t="s">
        <v>2381</v>
      </c>
      <c r="H434" s="7" t="s">
        <v>2382</v>
      </c>
    </row>
    <row r="435" spans="1:8" x14ac:dyDescent="0.25">
      <c r="A435" s="7" t="s">
        <v>1938</v>
      </c>
      <c r="B435" s="7">
        <v>24.13</v>
      </c>
      <c r="C435" s="7">
        <v>7.05</v>
      </c>
      <c r="D435" s="7" t="s">
        <v>2382</v>
      </c>
      <c r="E435" s="7" t="s">
        <v>2380</v>
      </c>
      <c r="F435" s="7" t="s">
        <v>2380</v>
      </c>
      <c r="G435" s="7">
        <v>2</v>
      </c>
      <c r="H435" s="7" t="s">
        <v>2382</v>
      </c>
    </row>
    <row r="436" spans="1:8" x14ac:dyDescent="0.25">
      <c r="A436" s="7" t="s">
        <v>1937</v>
      </c>
      <c r="B436" s="7">
        <v>25.84</v>
      </c>
      <c r="C436" s="7">
        <v>11.64</v>
      </c>
      <c r="D436" s="7" t="s">
        <v>2380</v>
      </c>
      <c r="E436" s="7" t="s">
        <v>2380</v>
      </c>
      <c r="F436" s="7" t="s">
        <v>2380</v>
      </c>
      <c r="G436" s="7">
        <v>2</v>
      </c>
      <c r="H436" s="7" t="s">
        <v>2382</v>
      </c>
    </row>
    <row r="437" spans="1:8" x14ac:dyDescent="0.25">
      <c r="A437" s="7" t="s">
        <v>1936</v>
      </c>
      <c r="B437" s="7">
        <v>28</v>
      </c>
      <c r="C437" s="7">
        <v>10.52</v>
      </c>
      <c r="D437" s="7" t="s">
        <v>2380</v>
      </c>
      <c r="E437" s="7" t="s">
        <v>2380</v>
      </c>
      <c r="F437" s="7" t="s">
        <v>2380</v>
      </c>
      <c r="G437" s="7" t="s">
        <v>2381</v>
      </c>
      <c r="H437" s="7" t="s">
        <v>2382</v>
      </c>
    </row>
    <row r="438" spans="1:8" x14ac:dyDescent="0.25">
      <c r="A438" s="7" t="s">
        <v>1935</v>
      </c>
      <c r="B438" s="7">
        <v>34.1</v>
      </c>
      <c r="C438" s="7">
        <v>4.01</v>
      </c>
      <c r="D438" s="7" t="s">
        <v>2382</v>
      </c>
      <c r="E438" s="7" t="s">
        <v>2380</v>
      </c>
      <c r="F438" s="7" t="s">
        <v>2383</v>
      </c>
      <c r="G438" s="7">
        <v>1</v>
      </c>
      <c r="H438" s="7" t="s">
        <v>2380</v>
      </c>
    </row>
    <row r="439" spans="1:8" x14ac:dyDescent="0.25">
      <c r="A439" s="7" t="s">
        <v>1934</v>
      </c>
      <c r="B439" s="7">
        <v>26.125</v>
      </c>
      <c r="C439" s="7">
        <v>8.56</v>
      </c>
      <c r="D439" s="7" t="s">
        <v>2382</v>
      </c>
      <c r="E439" s="7" t="s">
        <v>2380</v>
      </c>
      <c r="F439" s="7" t="s">
        <v>2380</v>
      </c>
      <c r="G439" s="7">
        <v>1</v>
      </c>
      <c r="H439" s="7" t="s">
        <v>2382</v>
      </c>
    </row>
    <row r="440" spans="1:8" x14ac:dyDescent="0.25">
      <c r="A440" s="7" t="s">
        <v>1933</v>
      </c>
      <c r="B440" s="7">
        <v>25.6</v>
      </c>
      <c r="C440" s="7">
        <v>10.5</v>
      </c>
      <c r="D440" s="7" t="s">
        <v>2380</v>
      </c>
      <c r="E440" s="7" t="s">
        <v>2380</v>
      </c>
      <c r="F440" s="7" t="s">
        <v>2380</v>
      </c>
      <c r="G440" s="7">
        <v>2</v>
      </c>
      <c r="H440" s="7" t="s">
        <v>2382</v>
      </c>
    </row>
    <row r="441" spans="1:8" x14ac:dyDescent="0.25">
      <c r="A441" s="7" t="s">
        <v>1932</v>
      </c>
      <c r="B441" s="7">
        <v>24.32</v>
      </c>
      <c r="C441" s="7">
        <v>6.39</v>
      </c>
      <c r="D441" s="7" t="s">
        <v>2380</v>
      </c>
      <c r="E441" s="7" t="s">
        <v>2380</v>
      </c>
      <c r="F441" s="7" t="s">
        <v>2380</v>
      </c>
      <c r="G441" s="7" t="s">
        <v>2381</v>
      </c>
      <c r="H441" s="7" t="s">
        <v>2380</v>
      </c>
    </row>
    <row r="442" spans="1:8" x14ac:dyDescent="0.25">
      <c r="A442" s="7" t="s">
        <v>1931</v>
      </c>
      <c r="B442" s="7">
        <v>22.88</v>
      </c>
      <c r="C442" s="7">
        <v>5.71</v>
      </c>
      <c r="D442" s="7" t="s">
        <v>2382</v>
      </c>
      <c r="E442" s="7" t="s">
        <v>2380</v>
      </c>
      <c r="F442" s="7" t="s">
        <v>2383</v>
      </c>
      <c r="G442" s="7">
        <v>1</v>
      </c>
      <c r="H442" s="7" t="s">
        <v>2382</v>
      </c>
    </row>
    <row r="443" spans="1:8" x14ac:dyDescent="0.25">
      <c r="A443" s="7" t="s">
        <v>1930</v>
      </c>
      <c r="B443" s="7">
        <v>24.984999999999999</v>
      </c>
      <c r="C443" s="7">
        <v>4.43</v>
      </c>
      <c r="D443" s="7" t="s">
        <v>2382</v>
      </c>
      <c r="E443" s="7" t="s">
        <v>2380</v>
      </c>
      <c r="F443" s="7" t="s">
        <v>2383</v>
      </c>
      <c r="G443" s="7">
        <v>1</v>
      </c>
      <c r="H443" s="7" t="s">
        <v>2380</v>
      </c>
    </row>
    <row r="444" spans="1:8" x14ac:dyDescent="0.25">
      <c r="A444" s="7" t="s">
        <v>1929</v>
      </c>
      <c r="B444" s="7">
        <v>33.1</v>
      </c>
      <c r="C444" s="7">
        <v>5.52</v>
      </c>
      <c r="D444" s="7" t="s">
        <v>2380</v>
      </c>
      <c r="E444" s="7" t="s">
        <v>2380</v>
      </c>
      <c r="F444" s="7" t="s">
        <v>2383</v>
      </c>
      <c r="G444" s="7">
        <v>1</v>
      </c>
      <c r="H444" s="7" t="s">
        <v>2380</v>
      </c>
    </row>
    <row r="445" spans="1:8" x14ac:dyDescent="0.25">
      <c r="A445" s="7" t="s">
        <v>1928</v>
      </c>
      <c r="B445" s="7">
        <v>27.83</v>
      </c>
      <c r="C445" s="7">
        <v>9.1999999999999993</v>
      </c>
      <c r="D445" s="7" t="s">
        <v>2382</v>
      </c>
      <c r="E445" s="7" t="s">
        <v>2380</v>
      </c>
      <c r="F445" s="7" t="s">
        <v>2380</v>
      </c>
      <c r="G445" s="7">
        <v>1</v>
      </c>
      <c r="H445" s="7" t="s">
        <v>2382</v>
      </c>
    </row>
    <row r="446" spans="1:8" x14ac:dyDescent="0.25">
      <c r="A446" s="7" t="s">
        <v>1927</v>
      </c>
      <c r="B446" s="7">
        <v>30.875</v>
      </c>
      <c r="C446" s="7">
        <v>10.97</v>
      </c>
      <c r="D446" s="7" t="s">
        <v>2382</v>
      </c>
      <c r="E446" s="7" t="s">
        <v>2380</v>
      </c>
      <c r="F446" s="7" t="s">
        <v>2380</v>
      </c>
      <c r="G446" s="7">
        <v>2</v>
      </c>
      <c r="H446" s="7" t="s">
        <v>2380</v>
      </c>
    </row>
    <row r="447" spans="1:8" x14ac:dyDescent="0.25">
      <c r="A447" s="7" t="s">
        <v>1926</v>
      </c>
      <c r="B447" s="7">
        <v>27.265000000000001</v>
      </c>
      <c r="C447" s="7">
        <v>4.25</v>
      </c>
      <c r="D447" s="7" t="s">
        <v>2380</v>
      </c>
      <c r="E447" s="7" t="s">
        <v>2380</v>
      </c>
      <c r="F447" s="7" t="s">
        <v>2383</v>
      </c>
      <c r="G447" s="7">
        <v>1</v>
      </c>
      <c r="H447" s="7" t="s">
        <v>2380</v>
      </c>
    </row>
    <row r="448" spans="1:8" x14ac:dyDescent="0.25">
      <c r="A448" s="7" t="s">
        <v>1925</v>
      </c>
      <c r="B448" s="7">
        <v>26.7</v>
      </c>
      <c r="C448" s="7">
        <v>5.23</v>
      </c>
      <c r="D448" s="7" t="s">
        <v>2380</v>
      </c>
      <c r="E448" s="7" t="s">
        <v>2380</v>
      </c>
      <c r="F448" s="7" t="s">
        <v>2383</v>
      </c>
      <c r="G448" s="7">
        <v>1</v>
      </c>
      <c r="H448" s="7" t="s">
        <v>2382</v>
      </c>
    </row>
    <row r="449" spans="1:8" x14ac:dyDescent="0.25">
      <c r="A449" s="7" t="s">
        <v>1924</v>
      </c>
      <c r="B449" s="7">
        <v>29.925000000000001</v>
      </c>
      <c r="C449" s="7">
        <v>5.96</v>
      </c>
      <c r="D449" s="7" t="s">
        <v>2382</v>
      </c>
      <c r="E449" s="7" t="s">
        <v>2380</v>
      </c>
      <c r="F449" s="7" t="s">
        <v>2383</v>
      </c>
      <c r="G449" s="7">
        <v>1</v>
      </c>
      <c r="H449" s="7" t="s">
        <v>2382</v>
      </c>
    </row>
    <row r="450" spans="1:8" x14ac:dyDescent="0.25">
      <c r="A450" s="7" t="s">
        <v>1923</v>
      </c>
      <c r="B450" s="7">
        <v>19.95</v>
      </c>
      <c r="C450" s="7">
        <v>4.29</v>
      </c>
      <c r="D450" s="7" t="s">
        <v>2382</v>
      </c>
      <c r="E450" s="7" t="s">
        <v>2380</v>
      </c>
      <c r="F450" s="7" t="s">
        <v>2380</v>
      </c>
      <c r="G450" s="7">
        <v>2</v>
      </c>
      <c r="H450" s="7" t="s">
        <v>2382</v>
      </c>
    </row>
    <row r="451" spans="1:8" x14ac:dyDescent="0.25">
      <c r="A451" s="7" t="s">
        <v>1922</v>
      </c>
      <c r="B451" s="7">
        <v>24.225000000000001</v>
      </c>
      <c r="C451" s="7">
        <v>4.09</v>
      </c>
      <c r="D451" s="7" t="s">
        <v>2380</v>
      </c>
      <c r="E451" s="7" t="s">
        <v>2380</v>
      </c>
      <c r="F451" s="7" t="s">
        <v>2380</v>
      </c>
      <c r="G451" s="7" t="s">
        <v>2381</v>
      </c>
      <c r="H451" s="7" t="s">
        <v>2380</v>
      </c>
    </row>
    <row r="452" spans="1:8" x14ac:dyDescent="0.25">
      <c r="A452" s="7" t="s">
        <v>1921</v>
      </c>
      <c r="B452" s="7">
        <v>28.12</v>
      </c>
      <c r="C452" s="7">
        <v>4.88</v>
      </c>
      <c r="D452" s="7" t="s">
        <v>2380</v>
      </c>
      <c r="E452" s="7" t="s">
        <v>2380</v>
      </c>
      <c r="F452" s="7" t="s">
        <v>2380</v>
      </c>
      <c r="G452" s="7" t="s">
        <v>2381</v>
      </c>
      <c r="H452" s="7" t="s">
        <v>2382</v>
      </c>
    </row>
    <row r="453" spans="1:8" x14ac:dyDescent="0.25">
      <c r="A453" s="7" t="s">
        <v>1920</v>
      </c>
      <c r="B453" s="7">
        <v>23.21</v>
      </c>
      <c r="C453" s="7">
        <v>6.76</v>
      </c>
      <c r="D453" s="7" t="s">
        <v>2380</v>
      </c>
      <c r="E453" s="7" t="s">
        <v>2380</v>
      </c>
      <c r="F453" s="7" t="s">
        <v>2380</v>
      </c>
      <c r="G453" s="7" t="s">
        <v>2381</v>
      </c>
      <c r="H453" s="7" t="s">
        <v>2382</v>
      </c>
    </row>
    <row r="454" spans="1:8" x14ac:dyDescent="0.25">
      <c r="A454" s="7" t="s">
        <v>1919</v>
      </c>
      <c r="B454" s="7">
        <v>23.98</v>
      </c>
      <c r="C454" s="7">
        <v>10.67</v>
      </c>
      <c r="D454" s="7" t="s">
        <v>2380</v>
      </c>
      <c r="E454" s="7" t="s">
        <v>2380</v>
      </c>
      <c r="F454" s="7" t="s">
        <v>2380</v>
      </c>
      <c r="G454" s="7" t="s">
        <v>2381</v>
      </c>
      <c r="H454" s="7" t="s">
        <v>2380</v>
      </c>
    </row>
    <row r="455" spans="1:8" x14ac:dyDescent="0.25">
      <c r="A455" s="7" t="s">
        <v>1918</v>
      </c>
      <c r="B455" s="7">
        <v>30</v>
      </c>
      <c r="C455" s="7">
        <v>6.21</v>
      </c>
      <c r="D455" s="7" t="s">
        <v>2380</v>
      </c>
      <c r="E455" s="7" t="s">
        <v>2380</v>
      </c>
      <c r="F455" s="7" t="s">
        <v>2380</v>
      </c>
      <c r="G455" s="7" t="s">
        <v>2381</v>
      </c>
      <c r="H455" s="7" t="s">
        <v>2382</v>
      </c>
    </row>
    <row r="456" spans="1:8" x14ac:dyDescent="0.25">
      <c r="A456" s="7" t="s">
        <v>1917</v>
      </c>
      <c r="B456" s="7">
        <v>17.350000000000001</v>
      </c>
      <c r="C456" s="7">
        <v>5.03</v>
      </c>
      <c r="D456" s="7" t="s">
        <v>2382</v>
      </c>
      <c r="E456" s="7" t="s">
        <v>2380</v>
      </c>
      <c r="F456" s="7" t="s">
        <v>2380</v>
      </c>
      <c r="G456" s="7" t="s">
        <v>2381</v>
      </c>
      <c r="H456" s="7" t="s">
        <v>2382</v>
      </c>
    </row>
    <row r="457" spans="1:8" x14ac:dyDescent="0.25">
      <c r="A457" s="7" t="s">
        <v>1916</v>
      </c>
      <c r="B457" s="7">
        <v>22.704999999999998</v>
      </c>
      <c r="C457" s="7">
        <v>5.27</v>
      </c>
      <c r="D457" s="7" t="s">
        <v>2380</v>
      </c>
      <c r="E457" s="7" t="s">
        <v>2380</v>
      </c>
      <c r="F457" s="7" t="s">
        <v>2380</v>
      </c>
      <c r="G457" s="7" t="s">
        <v>2381</v>
      </c>
      <c r="H457" s="7" t="s">
        <v>2380</v>
      </c>
    </row>
    <row r="458" spans="1:8" x14ac:dyDescent="0.25">
      <c r="A458" s="7" t="s">
        <v>1915</v>
      </c>
      <c r="B458" s="7">
        <v>25.41</v>
      </c>
      <c r="C458" s="7">
        <v>10.53</v>
      </c>
      <c r="D458" s="7" t="s">
        <v>2382</v>
      </c>
      <c r="E458" s="7" t="s">
        <v>2380</v>
      </c>
      <c r="F458" s="7" t="s">
        <v>2380</v>
      </c>
      <c r="G458" s="7">
        <v>1</v>
      </c>
      <c r="H458" s="7" t="s">
        <v>2382</v>
      </c>
    </row>
    <row r="459" spans="1:8" x14ac:dyDescent="0.25">
      <c r="A459" s="7" t="s">
        <v>1914</v>
      </c>
      <c r="B459" s="7">
        <v>18.23</v>
      </c>
      <c r="C459" s="7">
        <v>5.78</v>
      </c>
      <c r="D459" s="7" t="s">
        <v>2380</v>
      </c>
      <c r="E459" s="7" t="s">
        <v>2380</v>
      </c>
      <c r="F459" s="7" t="s">
        <v>2383</v>
      </c>
      <c r="G459" s="7">
        <v>1</v>
      </c>
      <c r="H459" s="7" t="s">
        <v>2382</v>
      </c>
    </row>
    <row r="460" spans="1:8" x14ac:dyDescent="0.25">
      <c r="A460" s="7" t="s">
        <v>1913</v>
      </c>
      <c r="B460" s="7">
        <v>24.7</v>
      </c>
      <c r="C460" s="7">
        <v>4.3600000000000003</v>
      </c>
      <c r="D460" s="7" t="s">
        <v>2380</v>
      </c>
      <c r="E460" s="7" t="s">
        <v>2380</v>
      </c>
      <c r="F460" s="7" t="s">
        <v>2383</v>
      </c>
      <c r="G460" s="7">
        <v>1</v>
      </c>
      <c r="H460" s="7" t="s">
        <v>2382</v>
      </c>
    </row>
    <row r="461" spans="1:8" x14ac:dyDescent="0.25">
      <c r="A461" s="7" t="s">
        <v>1912</v>
      </c>
      <c r="B461" s="7">
        <v>37.4</v>
      </c>
      <c r="C461" s="7">
        <v>9.7200000000000006</v>
      </c>
      <c r="D461" s="7" t="s">
        <v>2382</v>
      </c>
      <c r="E461" s="7" t="s">
        <v>2380</v>
      </c>
      <c r="F461" s="7" t="s">
        <v>2383</v>
      </c>
      <c r="G461" s="7">
        <v>1</v>
      </c>
      <c r="H461" s="7" t="s">
        <v>2380</v>
      </c>
    </row>
    <row r="462" spans="1:8" x14ac:dyDescent="0.25">
      <c r="A462" s="7" t="s">
        <v>1911</v>
      </c>
      <c r="B462" s="7">
        <v>26.885000000000002</v>
      </c>
      <c r="C462" s="7">
        <v>5.18</v>
      </c>
      <c r="D462" s="7" t="s">
        <v>2380</v>
      </c>
      <c r="E462" s="7" t="s">
        <v>2380</v>
      </c>
      <c r="F462" s="7" t="s">
        <v>2383</v>
      </c>
      <c r="G462" s="7">
        <v>1</v>
      </c>
      <c r="H462" s="7" t="s">
        <v>2382</v>
      </c>
    </row>
    <row r="463" spans="1:8" x14ac:dyDescent="0.25">
      <c r="A463" s="7" t="s">
        <v>1910</v>
      </c>
      <c r="B463" s="7">
        <v>25.27</v>
      </c>
      <c r="C463" s="7">
        <v>5.29</v>
      </c>
      <c r="D463" s="7" t="s">
        <v>2380</v>
      </c>
      <c r="E463" s="7" t="s">
        <v>2380</v>
      </c>
      <c r="F463" s="7" t="s">
        <v>2383</v>
      </c>
      <c r="G463" s="7">
        <v>1</v>
      </c>
      <c r="H463" s="7" t="s">
        <v>2382</v>
      </c>
    </row>
    <row r="464" spans="1:8" x14ac:dyDescent="0.25">
      <c r="A464" s="7" t="s">
        <v>1909</v>
      </c>
      <c r="B464" s="7">
        <v>23.655000000000001</v>
      </c>
      <c r="C464" s="7">
        <v>4.8600000000000003</v>
      </c>
      <c r="D464" s="7" t="s">
        <v>2382</v>
      </c>
      <c r="E464" s="7" t="s">
        <v>2380</v>
      </c>
      <c r="F464" s="7" t="s">
        <v>2380</v>
      </c>
      <c r="G464" s="7" t="s">
        <v>2381</v>
      </c>
      <c r="H464" s="7" t="s">
        <v>2382</v>
      </c>
    </row>
    <row r="465" spans="1:8" x14ac:dyDescent="0.25">
      <c r="A465" s="7" t="s">
        <v>1908</v>
      </c>
      <c r="B465" s="7">
        <v>55.05</v>
      </c>
      <c r="C465" s="7">
        <v>7.66</v>
      </c>
      <c r="D465" s="7" t="s">
        <v>2380</v>
      </c>
      <c r="E465" s="7" t="s">
        <v>2380</v>
      </c>
      <c r="F465" s="7" t="s">
        <v>2380</v>
      </c>
      <c r="G465" s="7" t="s">
        <v>2381</v>
      </c>
      <c r="H465" s="7" t="s">
        <v>2380</v>
      </c>
    </row>
    <row r="466" spans="1:8" x14ac:dyDescent="0.25">
      <c r="A466" s="7" t="s">
        <v>1907</v>
      </c>
      <c r="B466" s="7">
        <v>24.89</v>
      </c>
      <c r="C466" s="7">
        <v>6.1</v>
      </c>
      <c r="D466" s="7" t="s">
        <v>2382</v>
      </c>
      <c r="E466" s="7" t="s">
        <v>2380</v>
      </c>
      <c r="F466" s="7" t="s">
        <v>2383</v>
      </c>
      <c r="G466" s="7">
        <v>1</v>
      </c>
      <c r="H466" s="7" t="s">
        <v>2382</v>
      </c>
    </row>
    <row r="467" spans="1:8" x14ac:dyDescent="0.25">
      <c r="A467" s="7" t="s">
        <v>1906</v>
      </c>
      <c r="B467" s="7">
        <v>18.715</v>
      </c>
      <c r="C467" s="7">
        <v>4.4400000000000004</v>
      </c>
      <c r="D467" s="7" t="s">
        <v>2380</v>
      </c>
      <c r="E467" s="7" t="s">
        <v>2380</v>
      </c>
      <c r="F467" s="7" t="s">
        <v>2380</v>
      </c>
      <c r="G467" s="7" t="s">
        <v>2381</v>
      </c>
      <c r="H467" s="7" t="s">
        <v>2380</v>
      </c>
    </row>
    <row r="468" spans="1:8" x14ac:dyDescent="0.25">
      <c r="A468" s="7" t="s">
        <v>1905</v>
      </c>
      <c r="B468" s="7">
        <v>28.12</v>
      </c>
      <c r="C468" s="7">
        <v>6.15</v>
      </c>
      <c r="D468" s="7" t="s">
        <v>2380</v>
      </c>
      <c r="E468" s="7" t="s">
        <v>2380</v>
      </c>
      <c r="F468" s="7" t="s">
        <v>2380</v>
      </c>
      <c r="G468" s="7" t="s">
        <v>2381</v>
      </c>
      <c r="H468" s="7" t="s">
        <v>2382</v>
      </c>
    </row>
    <row r="469" spans="1:8" x14ac:dyDescent="0.25">
      <c r="A469" s="7" t="s">
        <v>1904</v>
      </c>
      <c r="B469" s="7">
        <v>26.6</v>
      </c>
      <c r="C469" s="7">
        <v>4.53</v>
      </c>
      <c r="D469" s="7" t="s">
        <v>2380</v>
      </c>
      <c r="E469" s="7" t="s">
        <v>2380</v>
      </c>
      <c r="F469" s="7" t="s">
        <v>2380</v>
      </c>
      <c r="G469" s="7" t="s">
        <v>2381</v>
      </c>
      <c r="H469" s="7" t="s">
        <v>2382</v>
      </c>
    </row>
    <row r="470" spans="1:8" x14ac:dyDescent="0.25">
      <c r="A470" s="7" t="s">
        <v>1903</v>
      </c>
      <c r="B470" s="7">
        <v>30.114999999999998</v>
      </c>
      <c r="C470" s="7">
        <v>5.48</v>
      </c>
      <c r="D470" s="7" t="s">
        <v>2380</v>
      </c>
      <c r="E470" s="7" t="s">
        <v>2382</v>
      </c>
      <c r="F470" s="7" t="s">
        <v>2380</v>
      </c>
      <c r="G470" s="7">
        <v>1</v>
      </c>
      <c r="H470" s="7" t="s">
        <v>2380</v>
      </c>
    </row>
    <row r="471" spans="1:8" x14ac:dyDescent="0.25">
      <c r="A471" s="7" t="s">
        <v>1902</v>
      </c>
      <c r="B471" s="7">
        <v>24.605</v>
      </c>
      <c r="C471" s="7">
        <v>5.48</v>
      </c>
      <c r="D471" s="7" t="s">
        <v>2380</v>
      </c>
      <c r="E471" s="7" t="s">
        <v>2380</v>
      </c>
      <c r="F471" s="7" t="s">
        <v>2380</v>
      </c>
      <c r="G471" s="7" t="s">
        <v>2381</v>
      </c>
      <c r="H471" s="7" t="s">
        <v>2382</v>
      </c>
    </row>
    <row r="472" spans="1:8" x14ac:dyDescent="0.25">
      <c r="A472" s="7" t="s">
        <v>1901</v>
      </c>
      <c r="B472" s="7">
        <v>29.6</v>
      </c>
      <c r="C472" s="7">
        <v>8.1</v>
      </c>
      <c r="D472" s="7" t="s">
        <v>2380</v>
      </c>
      <c r="E472" s="7" t="s">
        <v>2380</v>
      </c>
      <c r="F472" s="7" t="s">
        <v>2380</v>
      </c>
      <c r="G472" s="7" t="s">
        <v>2381</v>
      </c>
      <c r="H472" s="7" t="s">
        <v>2380</v>
      </c>
    </row>
    <row r="473" spans="1:8" x14ac:dyDescent="0.25">
      <c r="A473" s="7" t="s">
        <v>1900</v>
      </c>
      <c r="B473" s="7">
        <v>24.42</v>
      </c>
      <c r="C473" s="7">
        <v>7.16</v>
      </c>
      <c r="D473" s="7" t="s">
        <v>2380</v>
      </c>
      <c r="E473" s="7" t="s">
        <v>2380</v>
      </c>
      <c r="F473" s="7" t="s">
        <v>2380</v>
      </c>
      <c r="G473" s="7" t="s">
        <v>2381</v>
      </c>
      <c r="H473" s="7" t="s">
        <v>2382</v>
      </c>
    </row>
    <row r="474" spans="1:8" x14ac:dyDescent="0.25">
      <c r="A474" s="7" t="s">
        <v>1899</v>
      </c>
      <c r="B474" s="7">
        <v>20.9</v>
      </c>
      <c r="C474" s="7">
        <v>4.55</v>
      </c>
      <c r="D474" s="7" t="s">
        <v>2382</v>
      </c>
      <c r="E474" s="7" t="s">
        <v>2380</v>
      </c>
      <c r="F474" s="7" t="s">
        <v>2383</v>
      </c>
      <c r="G474" s="7">
        <v>1</v>
      </c>
      <c r="H474" s="7" t="s">
        <v>2382</v>
      </c>
    </row>
    <row r="475" spans="1:8" x14ac:dyDescent="0.25">
      <c r="A475" s="7" t="s">
        <v>1898</v>
      </c>
      <c r="B475" s="7">
        <v>22.895</v>
      </c>
      <c r="C475" s="7">
        <v>6.03</v>
      </c>
      <c r="D475" s="7" t="s">
        <v>2380</v>
      </c>
      <c r="E475" s="7" t="s">
        <v>2380</v>
      </c>
      <c r="F475" s="7" t="s">
        <v>2380</v>
      </c>
      <c r="G475" s="7" t="s">
        <v>2381</v>
      </c>
      <c r="H475" s="7" t="s">
        <v>2382</v>
      </c>
    </row>
    <row r="476" spans="1:8" x14ac:dyDescent="0.25">
      <c r="A476" s="7" t="s">
        <v>1897</v>
      </c>
      <c r="B476" s="7">
        <v>28.3</v>
      </c>
      <c r="C476" s="7">
        <v>5.47</v>
      </c>
      <c r="D476" s="7" t="s">
        <v>2382</v>
      </c>
      <c r="E476" s="7" t="s">
        <v>2380</v>
      </c>
      <c r="F476" s="7" t="s">
        <v>2383</v>
      </c>
      <c r="G476" s="7">
        <v>1</v>
      </c>
      <c r="H476" s="7" t="s">
        <v>2382</v>
      </c>
    </row>
    <row r="477" spans="1:8" x14ac:dyDescent="0.25">
      <c r="A477" s="7" t="s">
        <v>1895</v>
      </c>
      <c r="B477" s="7">
        <v>54.3</v>
      </c>
      <c r="C477" s="7">
        <v>4.1500000000000004</v>
      </c>
      <c r="D477" s="7" t="s">
        <v>2382</v>
      </c>
      <c r="E477" s="7" t="s">
        <v>2380</v>
      </c>
      <c r="F477" s="7" t="s">
        <v>2380</v>
      </c>
      <c r="G477" s="7">
        <v>1</v>
      </c>
      <c r="H477" s="7" t="s">
        <v>2380</v>
      </c>
    </row>
    <row r="478" spans="1:8" x14ac:dyDescent="0.25">
      <c r="A478" s="7" t="s">
        <v>1894</v>
      </c>
      <c r="B478" s="7">
        <v>33.344999999999999</v>
      </c>
      <c r="C478" s="7">
        <v>11.32</v>
      </c>
      <c r="D478" s="7" t="s">
        <v>2382</v>
      </c>
      <c r="E478" s="7" t="s">
        <v>2380</v>
      </c>
      <c r="F478" s="7" t="s">
        <v>2380</v>
      </c>
      <c r="G478" s="7">
        <v>1</v>
      </c>
      <c r="H478" s="7" t="s">
        <v>2380</v>
      </c>
    </row>
    <row r="479" spans="1:8" x14ac:dyDescent="0.25">
      <c r="A479" s="7" t="s">
        <v>1893</v>
      </c>
      <c r="B479" s="7">
        <v>33</v>
      </c>
      <c r="C479" s="7">
        <v>9.51</v>
      </c>
      <c r="D479" s="7" t="s">
        <v>2382</v>
      </c>
      <c r="E479" s="7" t="s">
        <v>2380</v>
      </c>
      <c r="F479" s="7" t="s">
        <v>2380</v>
      </c>
      <c r="G479" s="7" t="s">
        <v>2381</v>
      </c>
      <c r="H479" s="7" t="s">
        <v>2380</v>
      </c>
    </row>
    <row r="480" spans="1:8" x14ac:dyDescent="0.25">
      <c r="A480" s="7" t="s">
        <v>1892</v>
      </c>
      <c r="B480" s="7">
        <v>28.024999999999999</v>
      </c>
      <c r="C480" s="7">
        <v>7.67</v>
      </c>
      <c r="D480" s="7" t="s">
        <v>2382</v>
      </c>
      <c r="E480" s="7" t="s">
        <v>2380</v>
      </c>
      <c r="F480" s="7" t="s">
        <v>2380</v>
      </c>
      <c r="G480" s="7">
        <v>1</v>
      </c>
      <c r="H480" s="7" t="s">
        <v>2382</v>
      </c>
    </row>
    <row r="481" spans="1:8" x14ac:dyDescent="0.25">
      <c r="A481" s="7" t="s">
        <v>1891</v>
      </c>
      <c r="B481" s="7">
        <v>28.69</v>
      </c>
      <c r="C481" s="7">
        <v>6.23</v>
      </c>
      <c r="D481" s="7" t="s">
        <v>2380</v>
      </c>
      <c r="E481" s="7" t="s">
        <v>2380</v>
      </c>
      <c r="F481" s="7" t="s">
        <v>2380</v>
      </c>
      <c r="G481" s="7">
        <v>1</v>
      </c>
      <c r="H481" s="7" t="s">
        <v>2382</v>
      </c>
    </row>
    <row r="482" spans="1:8" x14ac:dyDescent="0.25">
      <c r="A482" s="7" t="s">
        <v>1890</v>
      </c>
      <c r="B482" s="7">
        <v>40.28</v>
      </c>
      <c r="C482" s="7">
        <v>8.9</v>
      </c>
      <c r="D482" s="7" t="s">
        <v>2380</v>
      </c>
      <c r="E482" s="7" t="s">
        <v>2380</v>
      </c>
      <c r="F482" s="7" t="s">
        <v>2380</v>
      </c>
      <c r="G482" s="7" t="s">
        <v>2381</v>
      </c>
      <c r="H482" s="7" t="s">
        <v>2380</v>
      </c>
    </row>
    <row r="483" spans="1:8" x14ac:dyDescent="0.25">
      <c r="A483" s="7" t="s">
        <v>1889</v>
      </c>
      <c r="B483" s="7">
        <v>37.299999999999997</v>
      </c>
      <c r="C483" s="7">
        <v>7.79</v>
      </c>
      <c r="D483" s="7" t="s">
        <v>2382</v>
      </c>
      <c r="E483" s="7" t="s">
        <v>2380</v>
      </c>
      <c r="F483" s="7" t="s">
        <v>2380</v>
      </c>
      <c r="G483" s="7" t="s">
        <v>2381</v>
      </c>
      <c r="H483" s="7" t="s">
        <v>2380</v>
      </c>
    </row>
    <row r="484" spans="1:8" x14ac:dyDescent="0.25">
      <c r="A484" s="7" t="s">
        <v>1888</v>
      </c>
      <c r="B484" s="7">
        <v>54.47</v>
      </c>
      <c r="C484" s="7">
        <v>4.49</v>
      </c>
      <c r="D484" s="7" t="s">
        <v>2382</v>
      </c>
      <c r="E484" s="7" t="s">
        <v>2380</v>
      </c>
      <c r="F484" s="7" t="s">
        <v>2380</v>
      </c>
      <c r="G484" s="7">
        <v>2</v>
      </c>
      <c r="H484" s="7" t="s">
        <v>2380</v>
      </c>
    </row>
    <row r="485" spans="1:8" x14ac:dyDescent="0.25">
      <c r="A485" s="7" t="s">
        <v>1887</v>
      </c>
      <c r="B485" s="7">
        <v>38.06</v>
      </c>
      <c r="C485" s="7">
        <v>5.24</v>
      </c>
      <c r="D485" s="7" t="s">
        <v>2382</v>
      </c>
      <c r="E485" s="7" t="s">
        <v>2380</v>
      </c>
      <c r="F485" s="7" t="s">
        <v>2383</v>
      </c>
      <c r="G485" s="7">
        <v>1</v>
      </c>
      <c r="H485" s="7" t="s">
        <v>2380</v>
      </c>
    </row>
    <row r="486" spans="1:8" x14ac:dyDescent="0.25">
      <c r="A486" s="7" t="s">
        <v>1886</v>
      </c>
      <c r="B486" s="7">
        <v>51.47</v>
      </c>
      <c r="C486" s="7">
        <v>9.6</v>
      </c>
      <c r="D486" s="7" t="s">
        <v>2380</v>
      </c>
      <c r="E486" s="7" t="s">
        <v>2380</v>
      </c>
      <c r="F486" s="7" t="s">
        <v>2380</v>
      </c>
      <c r="G486" s="7" t="s">
        <v>2381</v>
      </c>
      <c r="H486" s="7" t="s">
        <v>2380</v>
      </c>
    </row>
    <row r="487" spans="1:8" x14ac:dyDescent="0.25">
      <c r="A487" s="7" t="s">
        <v>1885</v>
      </c>
      <c r="B487" s="7">
        <v>29.8</v>
      </c>
      <c r="C487" s="7">
        <v>5.78</v>
      </c>
      <c r="D487" s="7" t="s">
        <v>2382</v>
      </c>
      <c r="E487" s="7" t="s">
        <v>2380</v>
      </c>
      <c r="F487" s="7" t="s">
        <v>2380</v>
      </c>
      <c r="G487" s="7" t="s">
        <v>2381</v>
      </c>
      <c r="H487" s="7" t="s">
        <v>2380</v>
      </c>
    </row>
    <row r="488" spans="1:8" x14ac:dyDescent="0.25">
      <c r="A488" s="7" t="s">
        <v>1884</v>
      </c>
      <c r="B488" s="7">
        <v>49.77</v>
      </c>
      <c r="C488" s="7">
        <v>7.02</v>
      </c>
      <c r="D488" s="7" t="s">
        <v>2380</v>
      </c>
      <c r="E488" s="7" t="s">
        <v>2380</v>
      </c>
      <c r="F488" s="7" t="s">
        <v>2380</v>
      </c>
      <c r="G488" s="7" t="s">
        <v>2381</v>
      </c>
      <c r="H488" s="7" t="s">
        <v>2380</v>
      </c>
    </row>
    <row r="489" spans="1:8" x14ac:dyDescent="0.25">
      <c r="A489" s="7" t="s">
        <v>1883</v>
      </c>
      <c r="B489" s="7">
        <v>25.555</v>
      </c>
      <c r="C489" s="7">
        <v>4.09</v>
      </c>
      <c r="D489" s="7" t="s">
        <v>2382</v>
      </c>
      <c r="E489" s="7" t="s">
        <v>2380</v>
      </c>
      <c r="F489" s="7" t="s">
        <v>2380</v>
      </c>
      <c r="G489" s="7" t="s">
        <v>2381</v>
      </c>
      <c r="H489" s="7" t="s">
        <v>2382</v>
      </c>
    </row>
    <row r="490" spans="1:8" x14ac:dyDescent="0.25">
      <c r="A490" s="7" t="s">
        <v>1882</v>
      </c>
      <c r="B490" s="7">
        <v>29.64</v>
      </c>
      <c r="C490" s="7">
        <v>4.93</v>
      </c>
      <c r="D490" s="7" t="s">
        <v>2380</v>
      </c>
      <c r="E490" s="7" t="s">
        <v>2380</v>
      </c>
      <c r="F490" s="7" t="s">
        <v>2383</v>
      </c>
      <c r="G490" s="7">
        <v>1</v>
      </c>
      <c r="H490" s="7" t="s">
        <v>2380</v>
      </c>
    </row>
    <row r="491" spans="1:8" x14ac:dyDescent="0.25">
      <c r="A491" s="7" t="s">
        <v>1881</v>
      </c>
      <c r="B491" s="7">
        <v>53.93</v>
      </c>
      <c r="C491" s="7">
        <v>5.34</v>
      </c>
      <c r="D491" s="7" t="s">
        <v>2382</v>
      </c>
      <c r="E491" s="7" t="s">
        <v>2380</v>
      </c>
      <c r="F491" s="7" t="s">
        <v>2380</v>
      </c>
      <c r="G491" s="7">
        <v>2</v>
      </c>
      <c r="H491" s="7" t="s">
        <v>2380</v>
      </c>
    </row>
    <row r="492" spans="1:8" x14ac:dyDescent="0.25">
      <c r="A492" s="7" t="s">
        <v>1880</v>
      </c>
      <c r="B492" s="7">
        <v>28.024999999999999</v>
      </c>
      <c r="C492" s="7">
        <v>5.65</v>
      </c>
      <c r="D492" s="7" t="s">
        <v>2380</v>
      </c>
      <c r="E492" s="7" t="s">
        <v>2380</v>
      </c>
      <c r="F492" s="7" t="s">
        <v>2380</v>
      </c>
      <c r="G492" s="7">
        <v>1</v>
      </c>
      <c r="H492" s="7" t="s">
        <v>2382</v>
      </c>
    </row>
    <row r="493" spans="1:8" x14ac:dyDescent="0.25">
      <c r="A493" s="7" t="s">
        <v>1879</v>
      </c>
      <c r="B493" s="7">
        <v>27.5</v>
      </c>
      <c r="C493" s="7">
        <v>4.49</v>
      </c>
      <c r="D493" s="7" t="s">
        <v>2380</v>
      </c>
      <c r="E493" s="7" t="s">
        <v>2380</v>
      </c>
      <c r="F493" s="7" t="s">
        <v>2380</v>
      </c>
      <c r="G493" s="7" t="s">
        <v>2381</v>
      </c>
      <c r="H493" s="7" t="s">
        <v>2380</v>
      </c>
    </row>
    <row r="494" spans="1:8" x14ac:dyDescent="0.25">
      <c r="A494" s="7" t="s">
        <v>1878</v>
      </c>
      <c r="B494" s="7">
        <v>21.8</v>
      </c>
      <c r="C494" s="7">
        <v>10.55</v>
      </c>
      <c r="D494" s="7" t="s">
        <v>2380</v>
      </c>
      <c r="E494" s="7" t="s">
        <v>2380</v>
      </c>
      <c r="F494" s="7" t="s">
        <v>2380</v>
      </c>
      <c r="G494" s="7" t="s">
        <v>2381</v>
      </c>
      <c r="H494" s="7" t="s">
        <v>2382</v>
      </c>
    </row>
    <row r="495" spans="1:8" x14ac:dyDescent="0.25">
      <c r="A495" s="7" t="s">
        <v>1877</v>
      </c>
      <c r="B495" s="7">
        <v>26.41</v>
      </c>
      <c r="C495" s="7">
        <v>4.92</v>
      </c>
      <c r="D495" s="7" t="s">
        <v>2382</v>
      </c>
      <c r="E495" s="7" t="s">
        <v>2380</v>
      </c>
      <c r="F495" s="7" t="s">
        <v>2383</v>
      </c>
      <c r="G495" s="7">
        <v>1</v>
      </c>
      <c r="H495" s="7" t="s">
        <v>2382</v>
      </c>
    </row>
    <row r="496" spans="1:8" x14ac:dyDescent="0.25">
      <c r="A496" s="7" t="s">
        <v>1876</v>
      </c>
      <c r="B496" s="7">
        <v>27.835000000000001</v>
      </c>
      <c r="C496" s="7">
        <v>5.9</v>
      </c>
      <c r="D496" s="7" t="s">
        <v>2382</v>
      </c>
      <c r="E496" s="7" t="s">
        <v>2380</v>
      </c>
      <c r="F496" s="7" t="s">
        <v>2380</v>
      </c>
      <c r="G496" s="7">
        <v>1</v>
      </c>
      <c r="H496" s="7" t="s">
        <v>2382</v>
      </c>
    </row>
    <row r="497" spans="1:8" x14ac:dyDescent="0.25">
      <c r="A497" s="7" t="s">
        <v>1875</v>
      </c>
      <c r="B497" s="7">
        <v>51.74</v>
      </c>
      <c r="C497" s="7">
        <v>4.9800000000000004</v>
      </c>
      <c r="D497" s="7" t="s">
        <v>2382</v>
      </c>
      <c r="E497" s="7" t="s">
        <v>2380</v>
      </c>
      <c r="F497" s="7" t="s">
        <v>2380</v>
      </c>
      <c r="G497" s="7">
        <v>2</v>
      </c>
      <c r="H497" s="7" t="s">
        <v>2380</v>
      </c>
    </row>
    <row r="498" spans="1:8" x14ac:dyDescent="0.25">
      <c r="A498" s="7" t="s">
        <v>1874</v>
      </c>
      <c r="B498" s="7">
        <v>23.37</v>
      </c>
      <c r="C498" s="7">
        <v>5.8</v>
      </c>
      <c r="D498" s="7" t="s">
        <v>2380</v>
      </c>
      <c r="E498" s="7" t="s">
        <v>2380</v>
      </c>
      <c r="F498" s="7" t="s">
        <v>2380</v>
      </c>
      <c r="G498" s="7" t="s">
        <v>2381</v>
      </c>
      <c r="H498" s="7" t="s">
        <v>2382</v>
      </c>
    </row>
    <row r="499" spans="1:8" x14ac:dyDescent="0.25">
      <c r="A499" s="7" t="s">
        <v>1873</v>
      </c>
      <c r="B499" s="7">
        <v>29.7</v>
      </c>
      <c r="C499" s="7">
        <v>6.21</v>
      </c>
      <c r="D499" s="7" t="s">
        <v>2382</v>
      </c>
      <c r="E499" s="7" t="s">
        <v>2380</v>
      </c>
      <c r="F499" s="7" t="s">
        <v>2383</v>
      </c>
      <c r="G499" s="7">
        <v>1</v>
      </c>
      <c r="H499" s="7" t="s">
        <v>2382</v>
      </c>
    </row>
    <row r="500" spans="1:8" x14ac:dyDescent="0.25">
      <c r="A500" s="7" t="s">
        <v>1872</v>
      </c>
      <c r="B500" s="7">
        <v>20.045000000000002</v>
      </c>
      <c r="C500" s="7">
        <v>6.17</v>
      </c>
      <c r="D500" s="7" t="s">
        <v>2380</v>
      </c>
      <c r="E500" s="7" t="s">
        <v>2380</v>
      </c>
      <c r="F500" s="7" t="s">
        <v>2383</v>
      </c>
      <c r="G500" s="7">
        <v>1</v>
      </c>
      <c r="H500" s="7" t="s">
        <v>2382</v>
      </c>
    </row>
    <row r="501" spans="1:8" x14ac:dyDescent="0.25">
      <c r="A501" s="7" t="s">
        <v>1871</v>
      </c>
      <c r="B501" s="7">
        <v>27.83</v>
      </c>
      <c r="C501" s="7">
        <v>5.36</v>
      </c>
      <c r="D501" s="7" t="s">
        <v>2380</v>
      </c>
      <c r="E501" s="7" t="s">
        <v>2380</v>
      </c>
      <c r="F501" s="7" t="s">
        <v>2380</v>
      </c>
      <c r="G501" s="7">
        <v>2</v>
      </c>
      <c r="H501" s="7" t="s">
        <v>2380</v>
      </c>
    </row>
    <row r="502" spans="1:8" x14ac:dyDescent="0.25">
      <c r="A502" s="7" t="s">
        <v>1870</v>
      </c>
      <c r="B502" s="7">
        <v>28.93</v>
      </c>
      <c r="C502" s="7">
        <v>5.2</v>
      </c>
      <c r="D502" s="7" t="s">
        <v>2380</v>
      </c>
      <c r="E502" s="7" t="s">
        <v>2380</v>
      </c>
      <c r="F502" s="7" t="s">
        <v>2380</v>
      </c>
      <c r="G502" s="7" t="s">
        <v>2381</v>
      </c>
      <c r="H502" s="7" t="s">
        <v>2382</v>
      </c>
    </row>
    <row r="503" spans="1:8" x14ac:dyDescent="0.25">
      <c r="A503" s="7" t="s">
        <v>1869</v>
      </c>
      <c r="B503" s="7">
        <v>33.82</v>
      </c>
      <c r="C503" s="7">
        <v>5.42</v>
      </c>
      <c r="D503" s="7" t="s">
        <v>2380</v>
      </c>
      <c r="E503" s="7" t="s">
        <v>2380</v>
      </c>
      <c r="F503" s="7" t="s">
        <v>2380</v>
      </c>
      <c r="G503" s="7" t="s">
        <v>2381</v>
      </c>
      <c r="H503" s="7" t="s">
        <v>2380</v>
      </c>
    </row>
    <row r="504" spans="1:8" x14ac:dyDescent="0.25">
      <c r="A504" s="7" t="s">
        <v>1868</v>
      </c>
      <c r="B504" s="7">
        <v>20.234999999999999</v>
      </c>
      <c r="C504" s="7">
        <v>6.84</v>
      </c>
      <c r="D504" s="7" t="s">
        <v>2380</v>
      </c>
      <c r="E504" s="7" t="s">
        <v>2380</v>
      </c>
      <c r="F504" s="7" t="s">
        <v>2380</v>
      </c>
      <c r="G504" s="7" t="s">
        <v>2381</v>
      </c>
      <c r="H504" s="7" t="s">
        <v>2382</v>
      </c>
    </row>
    <row r="505" spans="1:8" x14ac:dyDescent="0.25">
      <c r="A505" s="7" t="s">
        <v>1867</v>
      </c>
      <c r="B505" s="7">
        <v>49.2</v>
      </c>
      <c r="C505" s="7">
        <v>10.9</v>
      </c>
      <c r="D505" s="7" t="s">
        <v>2382</v>
      </c>
      <c r="E505" s="7" t="s">
        <v>2380</v>
      </c>
      <c r="F505" s="7" t="s">
        <v>2383</v>
      </c>
      <c r="G505" s="7">
        <v>1</v>
      </c>
      <c r="H505" s="7" t="s">
        <v>2380</v>
      </c>
    </row>
    <row r="506" spans="1:8" x14ac:dyDescent="0.25">
      <c r="A506" s="7" t="s">
        <v>1866</v>
      </c>
      <c r="B506" s="7">
        <v>26.4</v>
      </c>
      <c r="C506" s="7">
        <v>4.87</v>
      </c>
      <c r="D506" s="7" t="s">
        <v>2382</v>
      </c>
      <c r="E506" s="7" t="s">
        <v>2380</v>
      </c>
      <c r="F506" s="7" t="s">
        <v>2380</v>
      </c>
      <c r="G506" s="7" t="s">
        <v>2381</v>
      </c>
      <c r="H506" s="7" t="s">
        <v>2382</v>
      </c>
    </row>
    <row r="507" spans="1:8" x14ac:dyDescent="0.25">
      <c r="A507" s="7" t="s">
        <v>1865</v>
      </c>
      <c r="B507" s="7">
        <v>28.38</v>
      </c>
      <c r="C507" s="7">
        <v>6.07</v>
      </c>
      <c r="D507" s="7" t="s">
        <v>2380</v>
      </c>
      <c r="E507" s="7" t="s">
        <v>2380</v>
      </c>
      <c r="F507" s="7" t="s">
        <v>2380</v>
      </c>
      <c r="G507" s="7">
        <v>1</v>
      </c>
      <c r="H507" s="7" t="s">
        <v>2382</v>
      </c>
    </row>
    <row r="508" spans="1:8" x14ac:dyDescent="0.25">
      <c r="A508" s="7" t="s">
        <v>1864</v>
      </c>
      <c r="B508" s="7">
        <v>24.64</v>
      </c>
      <c r="C508" s="7">
        <v>4.33</v>
      </c>
      <c r="D508" s="7" t="s">
        <v>2380</v>
      </c>
      <c r="E508" s="7" t="s">
        <v>2380</v>
      </c>
      <c r="F508" s="7" t="s">
        <v>2380</v>
      </c>
      <c r="G508" s="7" t="s">
        <v>2381</v>
      </c>
      <c r="H508" s="7" t="s">
        <v>2382</v>
      </c>
    </row>
    <row r="509" spans="1:8" x14ac:dyDescent="0.25">
      <c r="A509" s="7" t="s">
        <v>1863</v>
      </c>
      <c r="B509" s="7">
        <v>39.71</v>
      </c>
      <c r="C509" s="7">
        <v>5.83</v>
      </c>
      <c r="D509" s="7" t="s">
        <v>2380</v>
      </c>
      <c r="E509" s="7" t="s">
        <v>2380</v>
      </c>
      <c r="F509" s="7" t="s">
        <v>2380</v>
      </c>
      <c r="G509" s="7">
        <v>1</v>
      </c>
      <c r="H509" s="7" t="s">
        <v>2380</v>
      </c>
    </row>
    <row r="510" spans="1:8" x14ac:dyDescent="0.25">
      <c r="A510" s="7" t="s">
        <v>1862</v>
      </c>
      <c r="B510" s="7">
        <v>22.22</v>
      </c>
      <c r="C510" s="7">
        <v>5.5</v>
      </c>
      <c r="D510" s="7" t="s">
        <v>2380</v>
      </c>
      <c r="E510" s="7" t="s">
        <v>2380</v>
      </c>
      <c r="F510" s="7" t="s">
        <v>2380</v>
      </c>
      <c r="G510" s="7" t="s">
        <v>2381</v>
      </c>
      <c r="H510" s="7" t="s">
        <v>2382</v>
      </c>
    </row>
    <row r="511" spans="1:8" x14ac:dyDescent="0.25">
      <c r="A511" s="7" t="s">
        <v>1861</v>
      </c>
      <c r="B511" s="7">
        <v>33.344999999999999</v>
      </c>
      <c r="C511" s="7">
        <v>4.79</v>
      </c>
      <c r="D511" s="7" t="s">
        <v>2380</v>
      </c>
      <c r="E511" s="7" t="s">
        <v>2380</v>
      </c>
      <c r="F511" s="7" t="s">
        <v>2383</v>
      </c>
      <c r="G511" s="7">
        <v>1</v>
      </c>
      <c r="H511" s="7" t="s">
        <v>2380</v>
      </c>
    </row>
    <row r="512" spans="1:8" x14ac:dyDescent="0.25">
      <c r="A512" s="7" t="s">
        <v>1860</v>
      </c>
      <c r="B512" s="7">
        <v>24.42</v>
      </c>
      <c r="C512" s="7">
        <v>5.81</v>
      </c>
      <c r="D512" s="7" t="s">
        <v>2380</v>
      </c>
      <c r="E512" s="7" t="s">
        <v>2380</v>
      </c>
      <c r="F512" s="7" t="s">
        <v>2380</v>
      </c>
      <c r="G512" s="7">
        <v>1</v>
      </c>
      <c r="H512" s="7" t="s">
        <v>2382</v>
      </c>
    </row>
    <row r="513" spans="1:8" x14ac:dyDescent="0.25">
      <c r="A513" s="7" t="s">
        <v>1859</v>
      </c>
      <c r="B513" s="7">
        <v>29.81</v>
      </c>
      <c r="C513" s="7">
        <v>5.58</v>
      </c>
      <c r="D513" s="7" t="s">
        <v>2380</v>
      </c>
      <c r="E513" s="7" t="s">
        <v>2380</v>
      </c>
      <c r="F513" s="7" t="s">
        <v>2380</v>
      </c>
      <c r="G513" s="7" t="s">
        <v>2381</v>
      </c>
      <c r="H513" s="7" t="s">
        <v>2382</v>
      </c>
    </row>
    <row r="514" spans="1:8" x14ac:dyDescent="0.25">
      <c r="A514" s="7" t="s">
        <v>1858</v>
      </c>
      <c r="B514" s="7">
        <v>51.18</v>
      </c>
      <c r="C514" s="7">
        <v>4.4000000000000004</v>
      </c>
      <c r="D514" s="7" t="s">
        <v>2382</v>
      </c>
      <c r="E514" s="7" t="s">
        <v>2380</v>
      </c>
      <c r="F514" s="7" t="s">
        <v>2380</v>
      </c>
      <c r="G514" s="7">
        <v>2</v>
      </c>
      <c r="H514" s="7" t="s">
        <v>2380</v>
      </c>
    </row>
    <row r="515" spans="1:8" x14ac:dyDescent="0.25">
      <c r="A515" s="7" t="s">
        <v>1857</v>
      </c>
      <c r="B515" s="7">
        <v>51.37</v>
      </c>
      <c r="C515" s="7">
        <v>8.18</v>
      </c>
      <c r="D515" s="7" t="s">
        <v>2382</v>
      </c>
      <c r="E515" s="7" t="s">
        <v>2380</v>
      </c>
      <c r="F515" s="7" t="s">
        <v>2380</v>
      </c>
      <c r="G515" s="7" t="s">
        <v>2381</v>
      </c>
      <c r="H515" s="7" t="s">
        <v>2380</v>
      </c>
    </row>
    <row r="516" spans="1:8" x14ac:dyDescent="0.25">
      <c r="A516" s="7" t="s">
        <v>1856</v>
      </c>
      <c r="B516" s="7">
        <v>36.19</v>
      </c>
      <c r="C516" s="7">
        <v>5.52</v>
      </c>
      <c r="D516" s="7" t="s">
        <v>2382</v>
      </c>
      <c r="E516" s="7" t="s">
        <v>2380</v>
      </c>
      <c r="F516" s="7" t="s">
        <v>2380</v>
      </c>
      <c r="G516" s="7" t="s">
        <v>2381</v>
      </c>
      <c r="H516" s="7" t="s">
        <v>2380</v>
      </c>
    </row>
    <row r="517" spans="1:8" x14ac:dyDescent="0.25">
      <c r="A517" s="7" t="s">
        <v>1855</v>
      </c>
      <c r="B517" s="7">
        <v>25.9</v>
      </c>
      <c r="C517" s="7">
        <v>4.84</v>
      </c>
      <c r="D517" s="7" t="s">
        <v>2380</v>
      </c>
      <c r="E517" s="7" t="s">
        <v>2380</v>
      </c>
      <c r="F517" s="7" t="s">
        <v>2380</v>
      </c>
      <c r="G517" s="7" t="s">
        <v>2381</v>
      </c>
      <c r="H517" s="7" t="s">
        <v>2382</v>
      </c>
    </row>
    <row r="518" spans="1:8" x14ac:dyDescent="0.25">
      <c r="A518" s="7" t="s">
        <v>1854</v>
      </c>
      <c r="B518" s="7">
        <v>35.72</v>
      </c>
      <c r="C518" s="7">
        <v>4.08</v>
      </c>
      <c r="D518" s="7" t="s">
        <v>2380</v>
      </c>
      <c r="E518" s="7" t="s">
        <v>2380</v>
      </c>
      <c r="F518" s="7" t="s">
        <v>2383</v>
      </c>
      <c r="G518" s="7">
        <v>1</v>
      </c>
      <c r="H518" s="7" t="s">
        <v>2380</v>
      </c>
    </row>
    <row r="519" spans="1:8" x14ac:dyDescent="0.25">
      <c r="A519" s="7" t="s">
        <v>1853</v>
      </c>
      <c r="B519" s="7">
        <v>27.94</v>
      </c>
      <c r="C519" s="7">
        <v>4.4800000000000004</v>
      </c>
      <c r="D519" s="7" t="s">
        <v>2380</v>
      </c>
      <c r="E519" s="7" t="s">
        <v>2380</v>
      </c>
      <c r="F519" s="7" t="s">
        <v>2383</v>
      </c>
      <c r="G519" s="7">
        <v>1</v>
      </c>
      <c r="H519" s="7" t="s">
        <v>2382</v>
      </c>
    </row>
    <row r="520" spans="1:8" x14ac:dyDescent="0.25">
      <c r="A520" s="7" t="s">
        <v>1852</v>
      </c>
      <c r="B520" s="7">
        <v>27.1</v>
      </c>
      <c r="C520" s="7">
        <v>5.73</v>
      </c>
      <c r="D520" s="7" t="s">
        <v>2380</v>
      </c>
      <c r="E520" s="7" t="s">
        <v>2380</v>
      </c>
      <c r="F520" s="7" t="s">
        <v>2380</v>
      </c>
      <c r="G520" s="7" t="s">
        <v>2381</v>
      </c>
      <c r="H520" s="7" t="s">
        <v>2382</v>
      </c>
    </row>
    <row r="521" spans="1:8" x14ac:dyDescent="0.25">
      <c r="A521" s="7" t="s">
        <v>1851</v>
      </c>
      <c r="B521" s="7">
        <v>18.3</v>
      </c>
      <c r="C521" s="7">
        <v>5.46</v>
      </c>
      <c r="D521" s="7" t="s">
        <v>2382</v>
      </c>
      <c r="E521" s="7" t="s">
        <v>2380</v>
      </c>
      <c r="F521" s="7" t="s">
        <v>2383</v>
      </c>
      <c r="G521" s="7">
        <v>1</v>
      </c>
      <c r="H521" s="7" t="s">
        <v>2382</v>
      </c>
    </row>
    <row r="522" spans="1:8" x14ac:dyDescent="0.25">
      <c r="A522" s="7" t="s">
        <v>1850</v>
      </c>
      <c r="B522" s="7">
        <v>25.3</v>
      </c>
      <c r="C522" s="7">
        <v>5.0199999999999996</v>
      </c>
      <c r="D522" s="7" t="s">
        <v>2382</v>
      </c>
      <c r="E522" s="7" t="s">
        <v>2380</v>
      </c>
      <c r="F522" s="7" t="s">
        <v>2380</v>
      </c>
      <c r="G522" s="7">
        <v>1</v>
      </c>
      <c r="H522" s="7" t="s">
        <v>2382</v>
      </c>
    </row>
    <row r="523" spans="1:8" x14ac:dyDescent="0.25">
      <c r="A523" s="7" t="s">
        <v>1849</v>
      </c>
      <c r="B523" s="7">
        <v>38.83</v>
      </c>
      <c r="C523" s="7">
        <v>6.36</v>
      </c>
      <c r="D523" s="7" t="s">
        <v>2380</v>
      </c>
      <c r="E523" s="7" t="s">
        <v>2380</v>
      </c>
      <c r="F523" s="7" t="s">
        <v>2380</v>
      </c>
      <c r="G523" s="7">
        <v>1</v>
      </c>
      <c r="H523" s="7" t="s">
        <v>2380</v>
      </c>
    </row>
    <row r="524" spans="1:8" x14ac:dyDescent="0.25">
      <c r="A524" s="7" t="s">
        <v>1848</v>
      </c>
      <c r="B524" s="7">
        <v>27.6</v>
      </c>
      <c r="C524" s="7">
        <v>5.36</v>
      </c>
      <c r="D524" s="7" t="s">
        <v>2380</v>
      </c>
      <c r="E524" s="7" t="s">
        <v>2380</v>
      </c>
      <c r="F524" s="7" t="s">
        <v>2380</v>
      </c>
      <c r="G524" s="7">
        <v>1</v>
      </c>
      <c r="H524" s="7" t="s">
        <v>2380</v>
      </c>
    </row>
    <row r="525" spans="1:8" x14ac:dyDescent="0.25">
      <c r="A525" s="7" t="s">
        <v>1847</v>
      </c>
      <c r="B525" s="7">
        <v>46.4</v>
      </c>
      <c r="C525" s="7">
        <v>8.3699999999999992</v>
      </c>
      <c r="D525" s="7" t="s">
        <v>2382</v>
      </c>
      <c r="E525" s="7" t="s">
        <v>2380</v>
      </c>
      <c r="F525" s="7" t="s">
        <v>2383</v>
      </c>
      <c r="G525" s="7">
        <v>1</v>
      </c>
      <c r="H525" s="7" t="s">
        <v>2380</v>
      </c>
    </row>
    <row r="526" spans="1:8" x14ac:dyDescent="0.25">
      <c r="A526" s="7" t="s">
        <v>1846</v>
      </c>
      <c r="B526" s="7">
        <v>51.92</v>
      </c>
      <c r="C526" s="7">
        <v>5.18</v>
      </c>
      <c r="D526" s="7" t="s">
        <v>2382</v>
      </c>
      <c r="E526" s="7" t="s">
        <v>2380</v>
      </c>
      <c r="F526" s="7" t="s">
        <v>2383</v>
      </c>
      <c r="G526" s="7">
        <v>1</v>
      </c>
      <c r="H526" s="7" t="s">
        <v>2380</v>
      </c>
    </row>
    <row r="527" spans="1:8" x14ac:dyDescent="0.25">
      <c r="A527" s="7" t="s">
        <v>1845</v>
      </c>
      <c r="B527" s="7">
        <v>32.395000000000003</v>
      </c>
      <c r="C527" s="7">
        <v>5.68</v>
      </c>
      <c r="D527" s="7" t="s">
        <v>2382</v>
      </c>
      <c r="E527" s="7" t="s">
        <v>2380</v>
      </c>
      <c r="F527" s="7" t="s">
        <v>2380</v>
      </c>
      <c r="G527" s="7">
        <v>1</v>
      </c>
      <c r="H527" s="7" t="s">
        <v>2380</v>
      </c>
    </row>
    <row r="528" spans="1:8" x14ac:dyDescent="0.25">
      <c r="A528" s="7" t="s">
        <v>1844</v>
      </c>
      <c r="B528" s="7">
        <v>46.19</v>
      </c>
      <c r="C528" s="7">
        <v>7.31</v>
      </c>
      <c r="D528" s="7" t="s">
        <v>2382</v>
      </c>
      <c r="E528" s="7" t="s">
        <v>2380</v>
      </c>
      <c r="F528" s="7" t="s">
        <v>2383</v>
      </c>
      <c r="G528" s="7">
        <v>1</v>
      </c>
      <c r="H528" s="7" t="s">
        <v>2380</v>
      </c>
    </row>
    <row r="529" spans="1:8" x14ac:dyDescent="0.25">
      <c r="A529" s="7" t="s">
        <v>1843</v>
      </c>
      <c r="B529" s="7">
        <v>27.93</v>
      </c>
      <c r="C529" s="7">
        <v>4.67</v>
      </c>
      <c r="D529" s="7" t="s">
        <v>2380</v>
      </c>
      <c r="E529" s="7" t="s">
        <v>2380</v>
      </c>
      <c r="F529" s="7" t="s">
        <v>2383</v>
      </c>
      <c r="G529" s="7">
        <v>1</v>
      </c>
      <c r="H529" s="7" t="s">
        <v>2380</v>
      </c>
    </row>
    <row r="530" spans="1:8" x14ac:dyDescent="0.25">
      <c r="A530" s="7" t="s">
        <v>1842</v>
      </c>
      <c r="B530" s="7">
        <v>45.62</v>
      </c>
      <c r="C530" s="7">
        <v>6.87</v>
      </c>
      <c r="D530" s="7" t="s">
        <v>2380</v>
      </c>
      <c r="E530" s="7" t="s">
        <v>2380</v>
      </c>
      <c r="F530" s="7" t="s">
        <v>2380</v>
      </c>
      <c r="G530" s="7" t="s">
        <v>2381</v>
      </c>
      <c r="H530" s="7" t="s">
        <v>2380</v>
      </c>
    </row>
    <row r="531" spans="1:8" x14ac:dyDescent="0.25">
      <c r="A531" s="7" t="s">
        <v>1841</v>
      </c>
      <c r="B531" s="7">
        <v>35.31</v>
      </c>
      <c r="C531" s="7">
        <v>5.87</v>
      </c>
      <c r="D531" s="7" t="s">
        <v>2380</v>
      </c>
      <c r="E531" s="7" t="s">
        <v>2380</v>
      </c>
      <c r="F531" s="7" t="s">
        <v>2383</v>
      </c>
      <c r="G531" s="7">
        <v>1</v>
      </c>
      <c r="H531" s="7" t="s">
        <v>2380</v>
      </c>
    </row>
    <row r="532" spans="1:8" x14ac:dyDescent="0.25">
      <c r="A532" s="7" t="s">
        <v>1840</v>
      </c>
      <c r="B532" s="7">
        <v>30.4</v>
      </c>
      <c r="C532" s="7">
        <v>4.07</v>
      </c>
      <c r="D532" s="7" t="s">
        <v>2382</v>
      </c>
      <c r="E532" s="7" t="s">
        <v>2380</v>
      </c>
      <c r="F532" s="7" t="s">
        <v>2380</v>
      </c>
      <c r="G532" s="7">
        <v>1</v>
      </c>
      <c r="H532" s="7" t="s">
        <v>2380</v>
      </c>
    </row>
    <row r="533" spans="1:8" x14ac:dyDescent="0.25">
      <c r="A533" s="7" t="s">
        <v>1839</v>
      </c>
      <c r="B533" s="7">
        <v>20.13</v>
      </c>
      <c r="C533" s="7">
        <v>6.47</v>
      </c>
      <c r="D533" s="7" t="s">
        <v>2380</v>
      </c>
      <c r="E533" s="7" t="s">
        <v>2380</v>
      </c>
      <c r="F533" s="7" t="s">
        <v>2383</v>
      </c>
      <c r="G533" s="7">
        <v>1</v>
      </c>
      <c r="H533" s="7" t="s">
        <v>2382</v>
      </c>
    </row>
    <row r="534" spans="1:8" x14ac:dyDescent="0.25">
      <c r="A534" s="7" t="s">
        <v>1838</v>
      </c>
      <c r="B534" s="7">
        <v>23.655000000000001</v>
      </c>
      <c r="C534" s="7">
        <v>5.14</v>
      </c>
      <c r="D534" s="7" t="s">
        <v>2380</v>
      </c>
      <c r="E534" s="7" t="s">
        <v>2380</v>
      </c>
      <c r="F534" s="7" t="s">
        <v>2380</v>
      </c>
      <c r="G534" s="7">
        <v>1</v>
      </c>
      <c r="H534" s="7" t="s">
        <v>2382</v>
      </c>
    </row>
    <row r="535" spans="1:8" x14ac:dyDescent="0.25">
      <c r="A535" s="7" t="s">
        <v>1837</v>
      </c>
      <c r="B535" s="7">
        <v>49.05</v>
      </c>
      <c r="C535" s="7">
        <v>9.77</v>
      </c>
      <c r="D535" s="7" t="s">
        <v>2382</v>
      </c>
      <c r="E535" s="7" t="s">
        <v>2380</v>
      </c>
      <c r="F535" s="7" t="s">
        <v>2380</v>
      </c>
      <c r="G535" s="7" t="s">
        <v>2381</v>
      </c>
      <c r="H535" s="7" t="s">
        <v>2380</v>
      </c>
    </row>
    <row r="536" spans="1:8" x14ac:dyDescent="0.25">
      <c r="A536" s="7" t="s">
        <v>1836</v>
      </c>
      <c r="B536" s="7">
        <v>51.94</v>
      </c>
      <c r="C536" s="7">
        <v>8.8000000000000007</v>
      </c>
      <c r="D536" s="7" t="s">
        <v>2382</v>
      </c>
      <c r="E536" s="7" t="s">
        <v>2380</v>
      </c>
      <c r="F536" s="7" t="s">
        <v>2380</v>
      </c>
      <c r="G536" s="7">
        <v>2</v>
      </c>
      <c r="H536" s="7" t="s">
        <v>2380</v>
      </c>
    </row>
    <row r="537" spans="1:8" x14ac:dyDescent="0.25">
      <c r="A537" s="7" t="s">
        <v>1835</v>
      </c>
      <c r="B537" s="7">
        <v>29.83</v>
      </c>
      <c r="C537" s="7">
        <v>5.84</v>
      </c>
      <c r="D537" s="7" t="s">
        <v>2380</v>
      </c>
      <c r="E537" s="7" t="s">
        <v>2380</v>
      </c>
      <c r="F537" s="7" t="s">
        <v>2380</v>
      </c>
      <c r="G537" s="7">
        <v>1</v>
      </c>
      <c r="H537" s="7" t="s">
        <v>2382</v>
      </c>
    </row>
    <row r="538" spans="1:8" x14ac:dyDescent="0.25">
      <c r="A538" s="7" t="s">
        <v>1834</v>
      </c>
      <c r="B538" s="7">
        <v>22.6</v>
      </c>
      <c r="C538" s="7">
        <v>10.43</v>
      </c>
      <c r="D538" s="7" t="s">
        <v>2382</v>
      </c>
      <c r="E538" s="7" t="s">
        <v>2380</v>
      </c>
      <c r="F538" s="7" t="s">
        <v>2380</v>
      </c>
      <c r="G538" s="7">
        <v>1</v>
      </c>
      <c r="H538" s="7" t="s">
        <v>2382</v>
      </c>
    </row>
    <row r="539" spans="1:8" x14ac:dyDescent="0.25">
      <c r="A539" s="7" t="s">
        <v>1833</v>
      </c>
      <c r="B539" s="7">
        <v>46.69</v>
      </c>
      <c r="C539" s="7">
        <v>4.25</v>
      </c>
      <c r="D539" s="7" t="s">
        <v>2382</v>
      </c>
      <c r="E539" s="7" t="s">
        <v>2380</v>
      </c>
      <c r="F539" s="7" t="s">
        <v>2380</v>
      </c>
      <c r="G539" s="7">
        <v>1</v>
      </c>
      <c r="H539" s="7" t="s">
        <v>2380</v>
      </c>
    </row>
    <row r="540" spans="1:8" x14ac:dyDescent="0.25">
      <c r="A540" s="7" t="s">
        <v>1832</v>
      </c>
      <c r="B540" s="7">
        <v>28.49</v>
      </c>
      <c r="C540" s="7">
        <v>4.8899999999999997</v>
      </c>
      <c r="D540" s="7" t="s">
        <v>2380</v>
      </c>
      <c r="E540" s="7" t="s">
        <v>2380</v>
      </c>
      <c r="F540" s="7" t="s">
        <v>2380</v>
      </c>
      <c r="G540" s="7" t="s">
        <v>2381</v>
      </c>
      <c r="H540" s="7" t="s">
        <v>2382</v>
      </c>
    </row>
    <row r="541" spans="1:8" x14ac:dyDescent="0.25">
      <c r="A541" s="7" t="s">
        <v>1831</v>
      </c>
      <c r="B541" s="7">
        <v>28.5</v>
      </c>
      <c r="C541" s="7">
        <v>5.55</v>
      </c>
      <c r="D541" s="7" t="s">
        <v>2382</v>
      </c>
      <c r="E541" s="7" t="s">
        <v>2380</v>
      </c>
      <c r="F541" s="7" t="s">
        <v>2380</v>
      </c>
      <c r="G541" s="7">
        <v>1</v>
      </c>
      <c r="H541" s="7" t="s">
        <v>2382</v>
      </c>
    </row>
    <row r="542" spans="1:8" x14ac:dyDescent="0.25">
      <c r="A542" s="7" t="s">
        <v>1830</v>
      </c>
      <c r="B542" s="7">
        <v>24.4</v>
      </c>
      <c r="C542" s="7">
        <v>4.5199999999999996</v>
      </c>
      <c r="D542" s="7" t="s">
        <v>2380</v>
      </c>
      <c r="E542" s="7" t="s">
        <v>2380</v>
      </c>
      <c r="F542" s="7" t="s">
        <v>2380</v>
      </c>
      <c r="G542" s="7">
        <v>1</v>
      </c>
      <c r="H542" s="7" t="s">
        <v>2382</v>
      </c>
    </row>
    <row r="543" spans="1:8" x14ac:dyDescent="0.25">
      <c r="A543" s="7" t="s">
        <v>1829</v>
      </c>
      <c r="B543" s="7">
        <v>29.15</v>
      </c>
      <c r="C543" s="7">
        <v>4.45</v>
      </c>
      <c r="D543" s="7" t="s">
        <v>2382</v>
      </c>
      <c r="E543" s="7" t="s">
        <v>2380</v>
      </c>
      <c r="F543" s="7" t="s">
        <v>2380</v>
      </c>
      <c r="G543" s="7">
        <v>1</v>
      </c>
      <c r="H543" s="7" t="s">
        <v>2382</v>
      </c>
    </row>
    <row r="544" spans="1:8" x14ac:dyDescent="0.25">
      <c r="A544" s="7" t="s">
        <v>1828</v>
      </c>
      <c r="B544" s="7">
        <v>27.28</v>
      </c>
      <c r="C544" s="7">
        <v>4.72</v>
      </c>
      <c r="D544" s="7" t="s">
        <v>2380</v>
      </c>
      <c r="E544" s="7" t="s">
        <v>2382</v>
      </c>
      <c r="F544" s="7" t="s">
        <v>2380</v>
      </c>
      <c r="G544" s="7">
        <v>1</v>
      </c>
      <c r="H544" s="7" t="s">
        <v>2382</v>
      </c>
    </row>
    <row r="545" spans="1:8" x14ac:dyDescent="0.25">
      <c r="A545" s="7" t="s">
        <v>1827</v>
      </c>
      <c r="B545" s="7">
        <v>32.229999999999997</v>
      </c>
      <c r="C545" s="7">
        <v>4.6500000000000004</v>
      </c>
      <c r="D545" s="7" t="s">
        <v>2382</v>
      </c>
      <c r="E545" s="7" t="s">
        <v>2380</v>
      </c>
      <c r="F545" s="7" t="s">
        <v>2383</v>
      </c>
      <c r="G545" s="7">
        <v>1</v>
      </c>
      <c r="H545" s="7" t="s">
        <v>2380</v>
      </c>
    </row>
    <row r="546" spans="1:8" x14ac:dyDescent="0.25">
      <c r="A546" s="7" t="s">
        <v>1826</v>
      </c>
      <c r="B546" s="7">
        <v>44.2</v>
      </c>
      <c r="C546" s="7">
        <v>11.34</v>
      </c>
      <c r="D546" s="7" t="s">
        <v>2382</v>
      </c>
      <c r="E546" s="7" t="s">
        <v>2380</v>
      </c>
      <c r="F546" s="7" t="s">
        <v>2383</v>
      </c>
      <c r="G546" s="7">
        <v>1</v>
      </c>
      <c r="H546" s="7" t="s">
        <v>2380</v>
      </c>
    </row>
    <row r="547" spans="1:8" x14ac:dyDescent="0.25">
      <c r="A547" s="7" t="s">
        <v>1825</v>
      </c>
      <c r="B547" s="7">
        <v>29.734999999999999</v>
      </c>
      <c r="C547" s="7">
        <v>4.53</v>
      </c>
      <c r="D547" s="7" t="s">
        <v>2380</v>
      </c>
      <c r="E547" s="7" t="s">
        <v>2380</v>
      </c>
      <c r="F547" s="7" t="s">
        <v>2383</v>
      </c>
      <c r="G547" s="7">
        <v>1</v>
      </c>
      <c r="H547" s="7" t="s">
        <v>2380</v>
      </c>
    </row>
    <row r="548" spans="1:8" x14ac:dyDescent="0.25">
      <c r="A548" s="7" t="s">
        <v>1824</v>
      </c>
      <c r="B548" s="7">
        <v>28.31</v>
      </c>
      <c r="C548" s="7">
        <v>6.35</v>
      </c>
      <c r="D548" s="7" t="s">
        <v>2380</v>
      </c>
      <c r="E548" s="7" t="s">
        <v>2380</v>
      </c>
      <c r="F548" s="7" t="s">
        <v>2380</v>
      </c>
      <c r="G548" s="7" t="s">
        <v>2381</v>
      </c>
      <c r="H548" s="7" t="s">
        <v>2382</v>
      </c>
    </row>
    <row r="549" spans="1:8" x14ac:dyDescent="0.25">
      <c r="A549" s="7" t="s">
        <v>1823</v>
      </c>
      <c r="B549" s="7">
        <v>46.62</v>
      </c>
      <c r="C549" s="7">
        <v>8.51</v>
      </c>
      <c r="D549" s="7" t="s">
        <v>2380</v>
      </c>
      <c r="E549" s="7" t="s">
        <v>2380</v>
      </c>
      <c r="F549" s="7" t="s">
        <v>2380</v>
      </c>
      <c r="G549" s="7" t="s">
        <v>2381</v>
      </c>
      <c r="H549" s="7" t="s">
        <v>2380</v>
      </c>
    </row>
    <row r="550" spans="1:8" x14ac:dyDescent="0.25">
      <c r="A550" s="7" t="s">
        <v>1822</v>
      </c>
      <c r="B550" s="7">
        <v>51.75</v>
      </c>
      <c r="C550" s="7">
        <v>8.59</v>
      </c>
      <c r="D550" s="7" t="s">
        <v>2382</v>
      </c>
      <c r="E550" s="7" t="s">
        <v>2380</v>
      </c>
      <c r="F550" s="7" t="s">
        <v>2380</v>
      </c>
      <c r="G550" s="7">
        <v>1</v>
      </c>
      <c r="H550" s="7" t="s">
        <v>2380</v>
      </c>
    </row>
    <row r="551" spans="1:8" x14ac:dyDescent="0.25">
      <c r="A551" s="7" t="s">
        <v>1821</v>
      </c>
      <c r="B551" s="7">
        <v>25.7</v>
      </c>
      <c r="C551" s="7">
        <v>4.13</v>
      </c>
      <c r="D551" s="7" t="s">
        <v>2382</v>
      </c>
      <c r="E551" s="7" t="s">
        <v>2380</v>
      </c>
      <c r="F551" s="7" t="s">
        <v>2380</v>
      </c>
      <c r="G551" s="7" t="s">
        <v>2381</v>
      </c>
      <c r="H551" s="7" t="s">
        <v>2382</v>
      </c>
    </row>
    <row r="552" spans="1:8" x14ac:dyDescent="0.25">
      <c r="A552" s="7" t="s">
        <v>1820</v>
      </c>
      <c r="B552" s="7">
        <v>31.79</v>
      </c>
      <c r="C552" s="7">
        <v>4.55</v>
      </c>
      <c r="D552" s="7" t="s">
        <v>2380</v>
      </c>
      <c r="E552" s="7" t="s">
        <v>2380</v>
      </c>
      <c r="F552" s="7" t="s">
        <v>2380</v>
      </c>
      <c r="G552" s="7" t="s">
        <v>2381</v>
      </c>
      <c r="H552" s="7" t="s">
        <v>2380</v>
      </c>
    </row>
    <row r="553" spans="1:8" x14ac:dyDescent="0.25">
      <c r="A553" s="7" t="s">
        <v>1819</v>
      </c>
      <c r="B553" s="7">
        <v>24.795000000000002</v>
      </c>
      <c r="C553" s="7">
        <v>4.5199999999999996</v>
      </c>
      <c r="D553" s="7" t="s">
        <v>2380</v>
      </c>
      <c r="E553" s="7" t="s">
        <v>2380</v>
      </c>
      <c r="F553" s="7" t="s">
        <v>2380</v>
      </c>
      <c r="G553" s="7" t="s">
        <v>2381</v>
      </c>
      <c r="H553" s="7" t="s">
        <v>2382</v>
      </c>
    </row>
    <row r="554" spans="1:8" x14ac:dyDescent="0.25">
      <c r="A554" s="7" t="s">
        <v>1818</v>
      </c>
      <c r="B554" s="7">
        <v>53.98</v>
      </c>
      <c r="C554" s="7">
        <v>5.07</v>
      </c>
      <c r="D554" s="7" t="s">
        <v>2380</v>
      </c>
      <c r="E554" s="7" t="s">
        <v>2380</v>
      </c>
      <c r="F554" s="7" t="s">
        <v>2383</v>
      </c>
      <c r="G554" s="7">
        <v>1</v>
      </c>
      <c r="H554" s="7" t="s">
        <v>2380</v>
      </c>
    </row>
    <row r="555" spans="1:8" x14ac:dyDescent="0.25">
      <c r="A555" s="7" t="s">
        <v>1817</v>
      </c>
      <c r="B555" s="7">
        <v>41.325000000000003</v>
      </c>
      <c r="C555" s="7">
        <v>4.04</v>
      </c>
      <c r="D555" s="7" t="s">
        <v>2382</v>
      </c>
      <c r="E555" s="7" t="s">
        <v>2380</v>
      </c>
      <c r="F555" s="7" t="s">
        <v>2383</v>
      </c>
      <c r="G555" s="7">
        <v>1</v>
      </c>
      <c r="H555" s="7" t="s">
        <v>2380</v>
      </c>
    </row>
    <row r="556" spans="1:8" x14ac:dyDescent="0.25">
      <c r="A556" s="7" t="s">
        <v>1816</v>
      </c>
      <c r="B556" s="7">
        <v>51.65</v>
      </c>
      <c r="C556" s="7">
        <v>5.3</v>
      </c>
      <c r="D556" s="7" t="s">
        <v>2382</v>
      </c>
      <c r="E556" s="7" t="s">
        <v>2380</v>
      </c>
      <c r="F556" s="7" t="s">
        <v>2380</v>
      </c>
      <c r="G556" s="7" t="s">
        <v>2381</v>
      </c>
      <c r="H556" s="7" t="s">
        <v>2380</v>
      </c>
    </row>
    <row r="557" spans="1:8" x14ac:dyDescent="0.25">
      <c r="A557" s="7" t="s">
        <v>1815</v>
      </c>
      <c r="B557" s="7">
        <v>44.52</v>
      </c>
      <c r="C557" s="7">
        <v>8.64</v>
      </c>
      <c r="D557" s="7" t="s">
        <v>2382</v>
      </c>
      <c r="E557" s="7" t="s">
        <v>2380</v>
      </c>
      <c r="F557" s="7" t="s">
        <v>2383</v>
      </c>
      <c r="G557" s="7">
        <v>1</v>
      </c>
      <c r="H557" s="7" t="s">
        <v>2380</v>
      </c>
    </row>
    <row r="558" spans="1:8" x14ac:dyDescent="0.25">
      <c r="A558" s="7" t="s">
        <v>1814</v>
      </c>
      <c r="B558" s="7">
        <v>53.29</v>
      </c>
      <c r="C558" s="7">
        <v>4.03</v>
      </c>
      <c r="D558" s="7" t="s">
        <v>2380</v>
      </c>
      <c r="E558" s="7" t="s">
        <v>2380</v>
      </c>
      <c r="F558" s="7" t="s">
        <v>2383</v>
      </c>
      <c r="G558" s="7">
        <v>1</v>
      </c>
      <c r="H558" s="7" t="s">
        <v>2380</v>
      </c>
    </row>
    <row r="559" spans="1:8" x14ac:dyDescent="0.25">
      <c r="A559" s="7" t="s">
        <v>1813</v>
      </c>
      <c r="B559" s="7">
        <v>46.63</v>
      </c>
      <c r="C559" s="7">
        <v>4.26</v>
      </c>
      <c r="D559" s="7" t="s">
        <v>2382</v>
      </c>
      <c r="E559" s="7" t="s">
        <v>2380</v>
      </c>
      <c r="F559" s="7" t="s">
        <v>2380</v>
      </c>
      <c r="G559" s="7">
        <v>2</v>
      </c>
      <c r="H559" s="7" t="s">
        <v>2380</v>
      </c>
    </row>
    <row r="560" spans="1:8" x14ac:dyDescent="0.25">
      <c r="A560" s="7" t="s">
        <v>1812</v>
      </c>
      <c r="B560" s="7">
        <v>28.88</v>
      </c>
      <c r="C560" s="7">
        <v>5.35</v>
      </c>
      <c r="D560" s="7" t="s">
        <v>2380</v>
      </c>
      <c r="E560" s="7" t="s">
        <v>2380</v>
      </c>
      <c r="F560" s="7" t="s">
        <v>2383</v>
      </c>
      <c r="G560" s="7">
        <v>1</v>
      </c>
      <c r="H560" s="7" t="s">
        <v>2382</v>
      </c>
    </row>
    <row r="561" spans="1:8" x14ac:dyDescent="0.25">
      <c r="A561" s="7" t="s">
        <v>1811</v>
      </c>
      <c r="B561" s="7">
        <v>23.98</v>
      </c>
      <c r="C561" s="7">
        <v>4.9000000000000004</v>
      </c>
      <c r="D561" s="7" t="s">
        <v>2380</v>
      </c>
      <c r="E561" s="7" t="s">
        <v>2380</v>
      </c>
      <c r="F561" s="7" t="s">
        <v>2380</v>
      </c>
      <c r="G561" s="7" t="s">
        <v>2381</v>
      </c>
      <c r="H561" s="7" t="s">
        <v>31</v>
      </c>
    </row>
    <row r="562" spans="1:8" x14ac:dyDescent="0.25">
      <c r="A562" s="7" t="s">
        <v>1810</v>
      </c>
      <c r="B562" s="7">
        <v>23.65</v>
      </c>
      <c r="C562" s="7">
        <v>4.5</v>
      </c>
      <c r="D562" s="7" t="s">
        <v>2380</v>
      </c>
      <c r="E562" s="7" t="s">
        <v>2380</v>
      </c>
      <c r="F562" s="7" t="s">
        <v>2380</v>
      </c>
      <c r="G562" s="7" t="s">
        <v>2381</v>
      </c>
      <c r="H562" s="7" t="s">
        <v>2380</v>
      </c>
    </row>
    <row r="563" spans="1:8" x14ac:dyDescent="0.25">
      <c r="A563" s="7" t="s">
        <v>1809</v>
      </c>
      <c r="B563" s="7">
        <v>49.09</v>
      </c>
      <c r="C563" s="7">
        <v>8.3800000000000008</v>
      </c>
      <c r="D563" s="7" t="s">
        <v>2382</v>
      </c>
      <c r="E563" s="7" t="s">
        <v>2380</v>
      </c>
      <c r="F563" s="7" t="s">
        <v>2380</v>
      </c>
      <c r="G563" s="7">
        <v>2</v>
      </c>
      <c r="H563" s="7" t="s">
        <v>2380</v>
      </c>
    </row>
    <row r="564" spans="1:8" x14ac:dyDescent="0.25">
      <c r="A564" s="7" t="s">
        <v>1808</v>
      </c>
      <c r="B564" s="7">
        <v>28.024999999999999</v>
      </c>
      <c r="C564" s="7">
        <v>7.03</v>
      </c>
      <c r="D564" s="7" t="s">
        <v>2380</v>
      </c>
      <c r="E564" s="7" t="s">
        <v>2380</v>
      </c>
      <c r="F564" s="7" t="s">
        <v>2380</v>
      </c>
      <c r="G564" s="7" t="s">
        <v>2381</v>
      </c>
      <c r="H564" s="7" t="s">
        <v>2382</v>
      </c>
    </row>
    <row r="565" spans="1:8" x14ac:dyDescent="0.25">
      <c r="A565" s="7" t="s">
        <v>1807</v>
      </c>
      <c r="B565" s="7">
        <v>43.32</v>
      </c>
      <c r="C565" s="7">
        <v>8.75</v>
      </c>
      <c r="D565" s="7" t="s">
        <v>2382</v>
      </c>
      <c r="E565" s="7" t="s">
        <v>2380</v>
      </c>
      <c r="F565" s="7" t="s">
        <v>2383</v>
      </c>
      <c r="G565" s="7">
        <v>1</v>
      </c>
      <c r="H565" s="7" t="s">
        <v>2380</v>
      </c>
    </row>
    <row r="566" spans="1:8" x14ac:dyDescent="0.25">
      <c r="A566" s="7" t="s">
        <v>1806</v>
      </c>
      <c r="B566" s="7">
        <v>45.92</v>
      </c>
      <c r="C566" s="7">
        <v>9.51</v>
      </c>
      <c r="D566" s="7" t="s">
        <v>2380</v>
      </c>
      <c r="E566" s="7" t="s">
        <v>2380</v>
      </c>
      <c r="F566" s="7" t="s">
        <v>2380</v>
      </c>
      <c r="G566" s="7" t="s">
        <v>2381</v>
      </c>
      <c r="H566" s="7" t="s">
        <v>2380</v>
      </c>
    </row>
    <row r="567" spans="1:8" x14ac:dyDescent="0.25">
      <c r="A567" s="7" t="s">
        <v>1805</v>
      </c>
      <c r="B567" s="7">
        <v>44.03</v>
      </c>
      <c r="C567" s="7">
        <v>9.36</v>
      </c>
      <c r="D567" s="7" t="s">
        <v>2380</v>
      </c>
      <c r="E567" s="7" t="s">
        <v>2380</v>
      </c>
      <c r="F567" s="7" t="s">
        <v>2380</v>
      </c>
      <c r="G567" s="7" t="s">
        <v>2381</v>
      </c>
      <c r="H567" s="7" t="s">
        <v>2380</v>
      </c>
    </row>
    <row r="568" spans="1:8" x14ac:dyDescent="0.25">
      <c r="A568" s="7" t="s">
        <v>1804</v>
      </c>
      <c r="B568" s="7">
        <v>24.6</v>
      </c>
      <c r="C568" s="7">
        <v>4.8099999999999996</v>
      </c>
      <c r="D568" s="7" t="s">
        <v>2380</v>
      </c>
      <c r="E568" s="7" t="s">
        <v>2380</v>
      </c>
      <c r="F568" s="7" t="s">
        <v>2380</v>
      </c>
      <c r="G568" s="7" t="s">
        <v>2381</v>
      </c>
      <c r="H568" s="7" t="s">
        <v>2382</v>
      </c>
    </row>
    <row r="569" spans="1:8" x14ac:dyDescent="0.25">
      <c r="A569" s="7" t="s">
        <v>1803</v>
      </c>
      <c r="B569" s="7">
        <v>49.15</v>
      </c>
      <c r="C569" s="7">
        <v>8.08</v>
      </c>
      <c r="D569" s="7" t="s">
        <v>2380</v>
      </c>
      <c r="E569" s="7" t="s">
        <v>2380</v>
      </c>
      <c r="F569" s="7" t="s">
        <v>2380</v>
      </c>
      <c r="G569" s="7" t="s">
        <v>2381</v>
      </c>
      <c r="H569" s="7" t="s">
        <v>2380</v>
      </c>
    </row>
    <row r="570" spans="1:8" x14ac:dyDescent="0.25">
      <c r="A570" s="7" t="s">
        <v>1802</v>
      </c>
      <c r="B570" s="7">
        <v>28.31</v>
      </c>
      <c r="C570" s="7">
        <v>6.29</v>
      </c>
      <c r="D570" s="7" t="s">
        <v>2380</v>
      </c>
      <c r="E570" s="7" t="s">
        <v>2380</v>
      </c>
      <c r="F570" s="7" t="s">
        <v>2383</v>
      </c>
      <c r="G570" s="7">
        <v>1</v>
      </c>
      <c r="H570" s="7" t="s">
        <v>2382</v>
      </c>
    </row>
    <row r="571" spans="1:8" x14ac:dyDescent="0.25">
      <c r="A571" s="7" t="s">
        <v>1801</v>
      </c>
      <c r="B571" s="7">
        <v>22.99</v>
      </c>
      <c r="C571" s="7">
        <v>6.29</v>
      </c>
      <c r="D571" s="7" t="s">
        <v>2380</v>
      </c>
      <c r="E571" s="7" t="s">
        <v>2380</v>
      </c>
      <c r="F571" s="7" t="s">
        <v>2380</v>
      </c>
      <c r="G571" s="7">
        <v>1</v>
      </c>
      <c r="H571" s="7" t="s">
        <v>2382</v>
      </c>
    </row>
    <row r="572" spans="1:8" x14ac:dyDescent="0.25">
      <c r="A572" s="7" t="s">
        <v>1800</v>
      </c>
      <c r="B572" s="7">
        <v>29.07</v>
      </c>
      <c r="C572" s="7">
        <v>5.12</v>
      </c>
      <c r="D572" s="7" t="s">
        <v>2380</v>
      </c>
      <c r="E572" s="7" t="s">
        <v>2380</v>
      </c>
      <c r="F572" s="7" t="s">
        <v>2383</v>
      </c>
      <c r="G572" s="7">
        <v>1</v>
      </c>
      <c r="H572" s="7" t="s">
        <v>2382</v>
      </c>
    </row>
    <row r="573" spans="1:8" x14ac:dyDescent="0.25">
      <c r="A573" s="7" t="s">
        <v>1799</v>
      </c>
      <c r="B573" s="7">
        <v>42.02</v>
      </c>
      <c r="C573" s="7">
        <v>9.9499999999999993</v>
      </c>
      <c r="D573" s="7" t="s">
        <v>2382</v>
      </c>
      <c r="E573" s="7" t="s">
        <v>2380</v>
      </c>
      <c r="F573" s="7" t="s">
        <v>2383</v>
      </c>
      <c r="G573" s="7">
        <v>1</v>
      </c>
      <c r="H573" s="7" t="s">
        <v>2380</v>
      </c>
    </row>
    <row r="574" spans="1:8" x14ac:dyDescent="0.25">
      <c r="A574" s="7" t="s">
        <v>1798</v>
      </c>
      <c r="B574" s="7">
        <v>49.07</v>
      </c>
      <c r="C574" s="7">
        <v>9.08</v>
      </c>
      <c r="D574" s="7" t="s">
        <v>2382</v>
      </c>
      <c r="E574" s="7" t="s">
        <v>2380</v>
      </c>
      <c r="F574" s="7" t="s">
        <v>2380</v>
      </c>
      <c r="G574" s="7">
        <v>1</v>
      </c>
      <c r="H574" s="7" t="s">
        <v>2380</v>
      </c>
    </row>
    <row r="575" spans="1:8" x14ac:dyDescent="0.25">
      <c r="A575" s="7" t="s">
        <v>1797</v>
      </c>
      <c r="B575" s="7">
        <v>19.8</v>
      </c>
      <c r="C575" s="7">
        <v>4.82</v>
      </c>
      <c r="D575" s="7" t="s">
        <v>2380</v>
      </c>
      <c r="E575" s="7" t="s">
        <v>2380</v>
      </c>
      <c r="F575" s="7" t="s">
        <v>2380</v>
      </c>
      <c r="G575" s="7" t="s">
        <v>2381</v>
      </c>
      <c r="H575" s="7" t="s">
        <v>2382</v>
      </c>
    </row>
    <row r="576" spans="1:8" x14ac:dyDescent="0.25">
      <c r="A576" s="7" t="s">
        <v>1796</v>
      </c>
      <c r="B576" s="7">
        <v>27.36</v>
      </c>
      <c r="C576" s="7">
        <v>4.6500000000000004</v>
      </c>
      <c r="D576" s="7" t="s">
        <v>2380</v>
      </c>
      <c r="E576" s="7" t="s">
        <v>2382</v>
      </c>
      <c r="F576" s="7" t="s">
        <v>2380</v>
      </c>
      <c r="G576" s="7">
        <v>1</v>
      </c>
      <c r="H576" s="7" t="s">
        <v>2382</v>
      </c>
    </row>
    <row r="577" spans="1:8" x14ac:dyDescent="0.25">
      <c r="A577" s="7" t="s">
        <v>1795</v>
      </c>
      <c r="B577" s="7">
        <v>42.95</v>
      </c>
      <c r="C577" s="7">
        <v>5.16</v>
      </c>
      <c r="D577" s="7" t="s">
        <v>2382</v>
      </c>
      <c r="E577" s="7" t="s">
        <v>2380</v>
      </c>
      <c r="F577" s="7" t="s">
        <v>2380</v>
      </c>
      <c r="G577" s="7">
        <v>1</v>
      </c>
      <c r="H577" s="7" t="s">
        <v>2380</v>
      </c>
    </row>
    <row r="578" spans="1:8" x14ac:dyDescent="0.25">
      <c r="A578" s="7" t="s">
        <v>1794</v>
      </c>
      <c r="B578" s="7">
        <v>42.66</v>
      </c>
      <c r="C578" s="7">
        <v>10.44</v>
      </c>
      <c r="D578" s="7" t="s">
        <v>2380</v>
      </c>
      <c r="E578" s="7" t="s">
        <v>2380</v>
      </c>
      <c r="F578" s="7" t="s">
        <v>2380</v>
      </c>
      <c r="G578" s="7" t="s">
        <v>2381</v>
      </c>
      <c r="H578" s="7" t="s">
        <v>2380</v>
      </c>
    </row>
    <row r="579" spans="1:8" x14ac:dyDescent="0.25">
      <c r="A579" s="7" t="s">
        <v>1793</v>
      </c>
      <c r="B579" s="7">
        <v>33.630000000000003</v>
      </c>
      <c r="C579" s="7">
        <v>5.69</v>
      </c>
      <c r="D579" s="7" t="s">
        <v>2380</v>
      </c>
      <c r="E579" s="7" t="s">
        <v>2380</v>
      </c>
      <c r="F579" s="7" t="s">
        <v>2380</v>
      </c>
      <c r="G579" s="7">
        <v>1</v>
      </c>
      <c r="H579" s="7" t="s">
        <v>2380</v>
      </c>
    </row>
    <row r="580" spans="1:8" x14ac:dyDescent="0.25">
      <c r="A580" s="7" t="s">
        <v>1792</v>
      </c>
      <c r="B580" s="7">
        <v>26.84</v>
      </c>
      <c r="C580" s="7">
        <v>6.5</v>
      </c>
      <c r="D580" s="7" t="s">
        <v>2380</v>
      </c>
      <c r="E580" s="7" t="s">
        <v>2380</v>
      </c>
      <c r="F580" s="7" t="s">
        <v>2380</v>
      </c>
      <c r="G580" s="7" t="s">
        <v>2381</v>
      </c>
      <c r="H580" s="7" t="s">
        <v>2382</v>
      </c>
    </row>
    <row r="581" spans="1:8" x14ac:dyDescent="0.25">
      <c r="A581" s="7" t="s">
        <v>1791</v>
      </c>
      <c r="B581" s="7">
        <v>28.3</v>
      </c>
      <c r="C581" s="7">
        <v>5.73</v>
      </c>
      <c r="D581" s="7" t="s">
        <v>2380</v>
      </c>
      <c r="E581" s="7" t="s">
        <v>2380</v>
      </c>
      <c r="F581" s="7" t="s">
        <v>2383</v>
      </c>
      <c r="G581" s="7">
        <v>1</v>
      </c>
      <c r="H581" s="7" t="s">
        <v>2382</v>
      </c>
    </row>
    <row r="582" spans="1:8" x14ac:dyDescent="0.25">
      <c r="A582" s="7" t="s">
        <v>1790</v>
      </c>
      <c r="B582" s="7">
        <v>27.06</v>
      </c>
      <c r="C582" s="7">
        <v>5.74</v>
      </c>
      <c r="D582" s="7" t="s">
        <v>2382</v>
      </c>
      <c r="E582" s="7" t="s">
        <v>2380</v>
      </c>
      <c r="F582" s="7" t="s">
        <v>2380</v>
      </c>
      <c r="G582" s="7" t="s">
        <v>2381</v>
      </c>
      <c r="H582" s="7" t="s">
        <v>2382</v>
      </c>
    </row>
    <row r="583" spans="1:8" x14ac:dyDescent="0.25">
      <c r="A583" s="7" t="s">
        <v>1789</v>
      </c>
      <c r="B583" s="7">
        <v>47.13</v>
      </c>
      <c r="C583" s="7">
        <v>8.6999999999999993</v>
      </c>
      <c r="D583" s="7" t="s">
        <v>2380</v>
      </c>
      <c r="E583" s="7" t="s">
        <v>2380</v>
      </c>
      <c r="F583" s="7" t="s">
        <v>2380</v>
      </c>
      <c r="G583" s="7" t="s">
        <v>2381</v>
      </c>
      <c r="H583" s="7" t="s">
        <v>2380</v>
      </c>
    </row>
    <row r="584" spans="1:8" x14ac:dyDescent="0.25">
      <c r="A584" s="7" t="s">
        <v>1788</v>
      </c>
      <c r="B584" s="7">
        <v>51.72</v>
      </c>
      <c r="C584" s="7">
        <v>5.09</v>
      </c>
      <c r="D584" s="7" t="s">
        <v>2380</v>
      </c>
      <c r="E584" s="7" t="s">
        <v>2380</v>
      </c>
      <c r="F584" s="7" t="s">
        <v>2380</v>
      </c>
      <c r="G584" s="7" t="s">
        <v>2381</v>
      </c>
      <c r="H584" s="7" t="s">
        <v>2380</v>
      </c>
    </row>
    <row r="585" spans="1:8" x14ac:dyDescent="0.25">
      <c r="A585" s="7" t="s">
        <v>1787</v>
      </c>
      <c r="B585" s="7">
        <v>48.59</v>
      </c>
      <c r="C585" s="7">
        <v>5.57</v>
      </c>
      <c r="D585" s="7" t="s">
        <v>2380</v>
      </c>
      <c r="E585" s="7" t="s">
        <v>2380</v>
      </c>
      <c r="F585" s="7" t="s">
        <v>2380</v>
      </c>
      <c r="G585" s="7" t="s">
        <v>2381</v>
      </c>
      <c r="H585" s="7" t="s">
        <v>2380</v>
      </c>
    </row>
    <row r="586" spans="1:8" x14ac:dyDescent="0.25">
      <c r="A586" s="7" t="s">
        <v>1786</v>
      </c>
      <c r="B586" s="7">
        <v>45.18</v>
      </c>
      <c r="C586" s="7">
        <v>10.87</v>
      </c>
      <c r="D586" s="7" t="s">
        <v>2380</v>
      </c>
      <c r="E586" s="7" t="s">
        <v>2380</v>
      </c>
      <c r="F586" s="7" t="s">
        <v>2380</v>
      </c>
      <c r="G586" s="7" t="s">
        <v>2381</v>
      </c>
      <c r="H586" s="7" t="s">
        <v>2380</v>
      </c>
    </row>
    <row r="587" spans="1:8" x14ac:dyDescent="0.25">
      <c r="A587" s="7" t="s">
        <v>1785</v>
      </c>
      <c r="B587" s="7">
        <v>27.9</v>
      </c>
      <c r="C587" s="7">
        <v>6.02</v>
      </c>
      <c r="D587" s="7" t="s">
        <v>2380</v>
      </c>
      <c r="E587" s="7" t="s">
        <v>2380</v>
      </c>
      <c r="F587" s="7" t="s">
        <v>2383</v>
      </c>
      <c r="G587" s="7">
        <v>1</v>
      </c>
      <c r="H587" s="7" t="s">
        <v>2382</v>
      </c>
    </row>
    <row r="588" spans="1:8" x14ac:dyDescent="0.25">
      <c r="A588" s="7" t="s">
        <v>1784</v>
      </c>
      <c r="B588" s="7">
        <v>51.33</v>
      </c>
      <c r="C588" s="7">
        <v>7</v>
      </c>
      <c r="D588" s="7" t="s">
        <v>2380</v>
      </c>
      <c r="E588" s="7" t="s">
        <v>2380</v>
      </c>
      <c r="F588" s="7" t="s">
        <v>2380</v>
      </c>
      <c r="G588" s="7" t="s">
        <v>2381</v>
      </c>
      <c r="H588" s="7" t="s">
        <v>2380</v>
      </c>
    </row>
    <row r="589" spans="1:8" x14ac:dyDescent="0.25">
      <c r="A589" s="7" t="s">
        <v>1783</v>
      </c>
      <c r="B589" s="7">
        <v>30.59</v>
      </c>
      <c r="C589" s="7">
        <v>5.56</v>
      </c>
      <c r="D589" s="7" t="s">
        <v>2382</v>
      </c>
      <c r="E589" s="7" t="s">
        <v>2380</v>
      </c>
      <c r="F589" s="7" t="s">
        <v>2380</v>
      </c>
      <c r="G589" s="7">
        <v>1</v>
      </c>
      <c r="H589" s="7" t="s">
        <v>2380</v>
      </c>
    </row>
    <row r="590" spans="1:8" x14ac:dyDescent="0.25">
      <c r="A590" s="7" t="s">
        <v>1782</v>
      </c>
      <c r="B590" s="7">
        <v>39.229999999999997</v>
      </c>
      <c r="C590" s="7">
        <v>8.4499999999999993</v>
      </c>
      <c r="D590" s="7" t="s">
        <v>2380</v>
      </c>
      <c r="E590" s="7" t="s">
        <v>2380</v>
      </c>
      <c r="F590" s="7" t="s">
        <v>2380</v>
      </c>
      <c r="G590" s="7" t="s">
        <v>2381</v>
      </c>
      <c r="H590" s="7" t="s">
        <v>2380</v>
      </c>
    </row>
    <row r="591" spans="1:8" x14ac:dyDescent="0.25">
      <c r="A591" s="7" t="s">
        <v>1781</v>
      </c>
      <c r="B591" s="7">
        <v>19.094999999999999</v>
      </c>
      <c r="C591" s="7">
        <v>6.19</v>
      </c>
      <c r="D591" s="7" t="s">
        <v>2380</v>
      </c>
      <c r="E591" s="7" t="s">
        <v>2380</v>
      </c>
      <c r="F591" s="7" t="s">
        <v>2380</v>
      </c>
      <c r="G591" s="7" t="s">
        <v>2381</v>
      </c>
      <c r="H591" s="7" t="s">
        <v>2382</v>
      </c>
    </row>
    <row r="592" spans="1:8" x14ac:dyDescent="0.25">
      <c r="A592" s="7" t="s">
        <v>1780</v>
      </c>
      <c r="B592" s="7">
        <v>49.72</v>
      </c>
      <c r="C592" s="7">
        <v>7.71</v>
      </c>
      <c r="D592" s="7" t="s">
        <v>2380</v>
      </c>
      <c r="E592" s="7" t="s">
        <v>2380</v>
      </c>
      <c r="F592" s="7" t="s">
        <v>2380</v>
      </c>
      <c r="G592" s="7" t="s">
        <v>2381</v>
      </c>
      <c r="H592" s="7" t="s">
        <v>2380</v>
      </c>
    </row>
    <row r="593" spans="1:8" x14ac:dyDescent="0.25">
      <c r="A593" s="7" t="s">
        <v>1779</v>
      </c>
      <c r="B593" s="7">
        <v>21.754999999999999</v>
      </c>
      <c r="C593" s="7">
        <v>4.63</v>
      </c>
      <c r="D593" s="7" t="s">
        <v>2380</v>
      </c>
      <c r="E593" s="7" t="s">
        <v>2380</v>
      </c>
      <c r="F593" s="7" t="s">
        <v>2383</v>
      </c>
      <c r="G593" s="7">
        <v>1</v>
      </c>
      <c r="H593" s="7" t="s">
        <v>2382</v>
      </c>
    </row>
    <row r="594" spans="1:8" x14ac:dyDescent="0.25">
      <c r="A594" s="7" t="s">
        <v>1778</v>
      </c>
      <c r="B594" s="7">
        <v>48.39</v>
      </c>
      <c r="C594" s="7">
        <v>4.6100000000000003</v>
      </c>
      <c r="D594" s="7" t="s">
        <v>2380</v>
      </c>
      <c r="E594" s="7" t="s">
        <v>2380</v>
      </c>
      <c r="F594" s="7" t="s">
        <v>2380</v>
      </c>
      <c r="G594" s="7" t="s">
        <v>2381</v>
      </c>
      <c r="H594" s="7" t="s">
        <v>2380</v>
      </c>
    </row>
    <row r="595" spans="1:8" x14ac:dyDescent="0.25">
      <c r="A595" s="7" t="s">
        <v>1777</v>
      </c>
      <c r="B595" s="7">
        <v>47.15</v>
      </c>
      <c r="C595" s="7">
        <v>9.5299999999999994</v>
      </c>
      <c r="D595" s="7" t="s">
        <v>2382</v>
      </c>
      <c r="E595" s="7" t="s">
        <v>2380</v>
      </c>
      <c r="F595" s="7" t="s">
        <v>2380</v>
      </c>
      <c r="G595" s="7">
        <v>1</v>
      </c>
      <c r="H595" s="7" t="s">
        <v>2380</v>
      </c>
    </row>
    <row r="596" spans="1:8" x14ac:dyDescent="0.25">
      <c r="A596" s="7" t="s">
        <v>1776</v>
      </c>
      <c r="B596" s="7">
        <v>47.59</v>
      </c>
      <c r="C596" s="7">
        <v>11.43</v>
      </c>
      <c r="D596" s="7" t="s">
        <v>2382</v>
      </c>
      <c r="E596" s="7" t="s">
        <v>2380</v>
      </c>
      <c r="F596" s="7" t="s">
        <v>2380</v>
      </c>
      <c r="G596" s="7">
        <v>2</v>
      </c>
      <c r="H596" s="7" t="s">
        <v>2380</v>
      </c>
    </row>
    <row r="597" spans="1:8" x14ac:dyDescent="0.25">
      <c r="A597" s="7" t="s">
        <v>1775</v>
      </c>
      <c r="B597" s="7">
        <v>39.81</v>
      </c>
      <c r="C597" s="7">
        <v>7.65</v>
      </c>
      <c r="D597" s="7" t="s">
        <v>2382</v>
      </c>
      <c r="E597" s="7" t="s">
        <v>2380</v>
      </c>
      <c r="F597" s="7" t="s">
        <v>2383</v>
      </c>
      <c r="G597" s="7">
        <v>1</v>
      </c>
      <c r="H597" s="7" t="s">
        <v>2380</v>
      </c>
    </row>
    <row r="598" spans="1:8" x14ac:dyDescent="0.25">
      <c r="A598" s="7" t="s">
        <v>1774</v>
      </c>
      <c r="B598" s="7">
        <v>31.02</v>
      </c>
      <c r="C598" s="7">
        <v>5.87</v>
      </c>
      <c r="D598" s="7" t="s">
        <v>2382</v>
      </c>
      <c r="E598" s="7" t="s">
        <v>2380</v>
      </c>
      <c r="F598" s="7" t="s">
        <v>2380</v>
      </c>
      <c r="G598" s="7" t="s">
        <v>2381</v>
      </c>
      <c r="H598" s="7" t="s">
        <v>2380</v>
      </c>
    </row>
    <row r="599" spans="1:8" x14ac:dyDescent="0.25">
      <c r="A599" s="7" t="s">
        <v>1773</v>
      </c>
      <c r="B599" s="7">
        <v>24.75</v>
      </c>
      <c r="C599" s="7">
        <v>4.3600000000000003</v>
      </c>
      <c r="D599" s="7" t="s">
        <v>2382</v>
      </c>
      <c r="E599" s="7" t="s">
        <v>2380</v>
      </c>
      <c r="F599" s="7" t="s">
        <v>2380</v>
      </c>
      <c r="G599" s="7">
        <v>1</v>
      </c>
      <c r="H599" s="7" t="s">
        <v>2382</v>
      </c>
    </row>
    <row r="600" spans="1:8" x14ac:dyDescent="0.25">
      <c r="A600" s="7" t="s">
        <v>1772</v>
      </c>
      <c r="B600" s="7">
        <v>30.114999999999998</v>
      </c>
      <c r="C600" s="7">
        <v>10.119999999999999</v>
      </c>
      <c r="D600" s="7" t="s">
        <v>2380</v>
      </c>
      <c r="E600" s="7" t="s">
        <v>2380</v>
      </c>
      <c r="F600" s="7" t="s">
        <v>2380</v>
      </c>
      <c r="G600" s="7">
        <v>3</v>
      </c>
      <c r="H600" s="7" t="s">
        <v>2380</v>
      </c>
    </row>
    <row r="601" spans="1:8" x14ac:dyDescent="0.25">
      <c r="A601" s="7" t="s">
        <v>1771</v>
      </c>
      <c r="B601" s="7">
        <v>26.03</v>
      </c>
      <c r="C601" s="7">
        <v>4.01</v>
      </c>
      <c r="D601" s="7" t="s">
        <v>2380</v>
      </c>
      <c r="E601" s="7" t="s">
        <v>2380</v>
      </c>
      <c r="F601" s="7" t="s">
        <v>2383</v>
      </c>
      <c r="G601" s="7">
        <v>1</v>
      </c>
      <c r="H601" s="7" t="s">
        <v>2382</v>
      </c>
    </row>
    <row r="602" spans="1:8" x14ac:dyDescent="0.25">
      <c r="A602" s="7" t="s">
        <v>1770</v>
      </c>
      <c r="B602" s="7">
        <v>20.045000000000002</v>
      </c>
      <c r="C602" s="7">
        <v>4.7699999999999996</v>
      </c>
      <c r="D602" s="7" t="s">
        <v>2382</v>
      </c>
      <c r="E602" s="7" t="s">
        <v>2380</v>
      </c>
      <c r="F602" s="7" t="s">
        <v>2380</v>
      </c>
      <c r="G602" s="7">
        <v>1</v>
      </c>
      <c r="H602" s="7" t="s">
        <v>2382</v>
      </c>
    </row>
    <row r="603" spans="1:8" x14ac:dyDescent="0.25">
      <c r="A603" s="7" t="s">
        <v>1769</v>
      </c>
      <c r="B603" s="7">
        <v>40.24</v>
      </c>
      <c r="C603" s="7">
        <v>6.83</v>
      </c>
      <c r="D603" s="7" t="s">
        <v>2380</v>
      </c>
      <c r="E603" s="7" t="s">
        <v>2380</v>
      </c>
      <c r="F603" s="7" t="s">
        <v>2380</v>
      </c>
      <c r="G603" s="7" t="s">
        <v>2381</v>
      </c>
      <c r="H603" s="7" t="s">
        <v>2380</v>
      </c>
    </row>
    <row r="604" spans="1:8" x14ac:dyDescent="0.25">
      <c r="A604" s="7" t="s">
        <v>1768</v>
      </c>
      <c r="B604" s="7">
        <v>43.15</v>
      </c>
      <c r="C604" s="7">
        <v>6.14</v>
      </c>
      <c r="D604" s="7" t="s">
        <v>2382</v>
      </c>
      <c r="E604" s="7" t="s">
        <v>2380</v>
      </c>
      <c r="F604" s="7" t="s">
        <v>2383</v>
      </c>
      <c r="G604" s="7">
        <v>1</v>
      </c>
      <c r="H604" s="7" t="s">
        <v>2380</v>
      </c>
    </row>
    <row r="605" spans="1:8" x14ac:dyDescent="0.25">
      <c r="A605" s="7" t="s">
        <v>1767</v>
      </c>
      <c r="B605" s="7">
        <v>27.7</v>
      </c>
      <c r="C605" s="7">
        <v>5.6</v>
      </c>
      <c r="D605" s="7" t="s">
        <v>2380</v>
      </c>
      <c r="E605" s="7" t="s">
        <v>2380</v>
      </c>
      <c r="F605" s="7" t="s">
        <v>2383</v>
      </c>
      <c r="G605" s="7">
        <v>1</v>
      </c>
      <c r="H605" s="7" t="s">
        <v>2382</v>
      </c>
    </row>
    <row r="606" spans="1:8" x14ac:dyDescent="0.25">
      <c r="A606" s="7" t="s">
        <v>1766</v>
      </c>
      <c r="B606" s="7">
        <v>45.68</v>
      </c>
      <c r="C606" s="7">
        <v>4.8</v>
      </c>
      <c r="D606" s="7" t="s">
        <v>2380</v>
      </c>
      <c r="E606" s="7" t="s">
        <v>2380</v>
      </c>
      <c r="F606" s="7" t="s">
        <v>2380</v>
      </c>
      <c r="G606" s="7">
        <v>2</v>
      </c>
      <c r="H606" s="7" t="s">
        <v>2380</v>
      </c>
    </row>
    <row r="607" spans="1:8" x14ac:dyDescent="0.25">
      <c r="A607" s="7" t="s">
        <v>1765</v>
      </c>
      <c r="B607" s="7">
        <v>27.3</v>
      </c>
      <c r="C607" s="7">
        <v>11.89</v>
      </c>
      <c r="D607" s="7" t="s">
        <v>2380</v>
      </c>
      <c r="E607" s="7" t="s">
        <v>2380</v>
      </c>
      <c r="F607" s="7" t="s">
        <v>2380</v>
      </c>
      <c r="G607" s="7" t="s">
        <v>2381</v>
      </c>
      <c r="H607" s="7" t="s">
        <v>2382</v>
      </c>
    </row>
    <row r="608" spans="1:8" x14ac:dyDescent="0.25">
      <c r="A608" s="7" t="s">
        <v>1764</v>
      </c>
      <c r="B608" s="7">
        <v>54.45</v>
      </c>
      <c r="C608" s="7">
        <v>4.7300000000000004</v>
      </c>
      <c r="D608" s="7" t="s">
        <v>2382</v>
      </c>
      <c r="E608" s="7" t="s">
        <v>2380</v>
      </c>
      <c r="F608" s="7" t="s">
        <v>2380</v>
      </c>
      <c r="G608" s="7">
        <v>1</v>
      </c>
      <c r="H608" s="7" t="s">
        <v>2380</v>
      </c>
    </row>
    <row r="609" spans="1:8" x14ac:dyDescent="0.25">
      <c r="A609" s="7" t="s">
        <v>1763</v>
      </c>
      <c r="B609" s="7">
        <v>54.43</v>
      </c>
      <c r="C609" s="7">
        <v>4.6100000000000003</v>
      </c>
      <c r="D609" s="7" t="s">
        <v>2382</v>
      </c>
      <c r="E609" s="7" t="s">
        <v>2380</v>
      </c>
      <c r="F609" s="7" t="s">
        <v>2380</v>
      </c>
      <c r="G609" s="7">
        <v>1</v>
      </c>
      <c r="H609" s="7" t="s">
        <v>2380</v>
      </c>
    </row>
    <row r="610" spans="1:8" x14ac:dyDescent="0.25">
      <c r="A610" s="7" t="s">
        <v>1762</v>
      </c>
      <c r="B610" s="7">
        <v>48.01</v>
      </c>
      <c r="C610" s="7">
        <v>7.3</v>
      </c>
      <c r="D610" s="7" t="s">
        <v>2380</v>
      </c>
      <c r="E610" s="7" t="s">
        <v>2380</v>
      </c>
      <c r="F610" s="7" t="s">
        <v>2380</v>
      </c>
      <c r="G610" s="7" t="s">
        <v>2381</v>
      </c>
      <c r="H610" s="7" t="s">
        <v>2380</v>
      </c>
    </row>
    <row r="611" spans="1:8" x14ac:dyDescent="0.25">
      <c r="A611" s="7" t="s">
        <v>1761</v>
      </c>
      <c r="B611" s="7">
        <v>48.32</v>
      </c>
      <c r="C611" s="7">
        <v>5.88</v>
      </c>
      <c r="D611" s="7" t="s">
        <v>2380</v>
      </c>
      <c r="E611" s="7" t="s">
        <v>2380</v>
      </c>
      <c r="F611" s="7" t="s">
        <v>2380</v>
      </c>
      <c r="G611" s="7" t="s">
        <v>2381</v>
      </c>
      <c r="H611" s="7" t="s">
        <v>2380</v>
      </c>
    </row>
    <row r="612" spans="1:8" x14ac:dyDescent="0.25">
      <c r="A612" s="7" t="s">
        <v>1760</v>
      </c>
      <c r="B612" s="7">
        <v>22.895</v>
      </c>
      <c r="C612" s="7">
        <v>4.0599999999999996</v>
      </c>
      <c r="D612" s="7" t="s">
        <v>2380</v>
      </c>
      <c r="E612" s="7" t="s">
        <v>2380</v>
      </c>
      <c r="F612" s="7" t="s">
        <v>2383</v>
      </c>
      <c r="G612" s="7">
        <v>1</v>
      </c>
      <c r="H612" s="7" t="s">
        <v>2382</v>
      </c>
    </row>
    <row r="613" spans="1:8" x14ac:dyDescent="0.25">
      <c r="A613" s="7" t="s">
        <v>1759</v>
      </c>
      <c r="B613" s="7">
        <v>54.85</v>
      </c>
      <c r="C613" s="7">
        <v>4.9000000000000004</v>
      </c>
      <c r="D613" s="7" t="s">
        <v>2380</v>
      </c>
      <c r="E613" s="7" t="s">
        <v>2380</v>
      </c>
      <c r="F613" s="7" t="s">
        <v>2380</v>
      </c>
      <c r="G613" s="7">
        <v>1</v>
      </c>
      <c r="H613" s="7" t="s">
        <v>2380</v>
      </c>
    </row>
    <row r="614" spans="1:8" x14ac:dyDescent="0.25">
      <c r="A614" s="7" t="s">
        <v>1758</v>
      </c>
      <c r="B614" s="7">
        <v>21.85</v>
      </c>
      <c r="C614" s="7">
        <v>5.52</v>
      </c>
      <c r="D614" s="7" t="s">
        <v>2380</v>
      </c>
      <c r="E614" s="7" t="s">
        <v>2380</v>
      </c>
      <c r="F614" s="7" t="s">
        <v>2383</v>
      </c>
      <c r="G614" s="7">
        <v>1</v>
      </c>
      <c r="H614" s="7" t="s">
        <v>2382</v>
      </c>
    </row>
    <row r="615" spans="1:8" x14ac:dyDescent="0.25">
      <c r="A615" s="7" t="s">
        <v>1757</v>
      </c>
      <c r="B615" s="7">
        <v>51.86</v>
      </c>
      <c r="C615" s="7">
        <v>5.2</v>
      </c>
      <c r="D615" s="7" t="s">
        <v>2382</v>
      </c>
      <c r="E615" s="7" t="s">
        <v>2380</v>
      </c>
      <c r="F615" s="7" t="s">
        <v>2380</v>
      </c>
      <c r="G615" s="7" t="s">
        <v>2381</v>
      </c>
      <c r="H615" s="7" t="s">
        <v>2380</v>
      </c>
    </row>
    <row r="616" spans="1:8" x14ac:dyDescent="0.25">
      <c r="A616" s="7" t="s">
        <v>1756</v>
      </c>
      <c r="B616" s="7">
        <v>39.049999999999997</v>
      </c>
      <c r="C616" s="7">
        <v>7.59</v>
      </c>
      <c r="D616" s="7" t="s">
        <v>2380</v>
      </c>
      <c r="E616" s="7" t="s">
        <v>2380</v>
      </c>
      <c r="F616" s="7" t="s">
        <v>2380</v>
      </c>
      <c r="G616" s="7">
        <v>3</v>
      </c>
      <c r="H616" s="7" t="s">
        <v>2380</v>
      </c>
    </row>
    <row r="617" spans="1:8" x14ac:dyDescent="0.25">
      <c r="A617" s="7" t="s">
        <v>1755</v>
      </c>
      <c r="B617" s="7">
        <v>31.824999999999999</v>
      </c>
      <c r="C617" s="7">
        <v>8.2799999999999994</v>
      </c>
      <c r="D617" s="7" t="s">
        <v>2380</v>
      </c>
      <c r="E617" s="7" t="s">
        <v>2380</v>
      </c>
      <c r="F617" s="7" t="s">
        <v>2380</v>
      </c>
      <c r="G617" s="7">
        <v>3</v>
      </c>
      <c r="H617" s="7" t="s">
        <v>2380</v>
      </c>
    </row>
    <row r="618" spans="1:8" x14ac:dyDescent="0.25">
      <c r="A618" s="7" t="s">
        <v>1754</v>
      </c>
      <c r="B618" s="7">
        <v>46.43</v>
      </c>
      <c r="C618" s="7">
        <v>6.72</v>
      </c>
      <c r="D618" s="7" t="s">
        <v>2380</v>
      </c>
      <c r="E618" s="7" t="s">
        <v>2380</v>
      </c>
      <c r="F618" s="7" t="s">
        <v>2380</v>
      </c>
      <c r="G618" s="7" t="s">
        <v>2381</v>
      </c>
      <c r="H618" s="7" t="s">
        <v>2380</v>
      </c>
    </row>
    <row r="619" spans="1:8" x14ac:dyDescent="0.25">
      <c r="A619" s="7" t="s">
        <v>1753</v>
      </c>
      <c r="B619" s="7">
        <v>53.63</v>
      </c>
      <c r="C619" s="7">
        <v>5.47</v>
      </c>
      <c r="D619" s="7" t="s">
        <v>2382</v>
      </c>
      <c r="E619" s="7" t="s">
        <v>2380</v>
      </c>
      <c r="F619" s="7" t="s">
        <v>2380</v>
      </c>
      <c r="G619" s="7">
        <v>1</v>
      </c>
      <c r="H619" s="7" t="s">
        <v>2380</v>
      </c>
    </row>
    <row r="620" spans="1:8" x14ac:dyDescent="0.25">
      <c r="A620" s="7" t="s">
        <v>1752</v>
      </c>
      <c r="B620" s="7">
        <v>48.7</v>
      </c>
      <c r="C620" s="7">
        <v>4.71</v>
      </c>
      <c r="D620" s="7" t="s">
        <v>2380</v>
      </c>
      <c r="E620" s="7" t="s">
        <v>2380</v>
      </c>
      <c r="F620" s="7" t="s">
        <v>2380</v>
      </c>
      <c r="G620" s="7" t="s">
        <v>2381</v>
      </c>
      <c r="H620" s="7" t="s">
        <v>2380</v>
      </c>
    </row>
    <row r="621" spans="1:8" x14ac:dyDescent="0.25">
      <c r="A621" s="7" t="s">
        <v>1751</v>
      </c>
      <c r="B621" s="7">
        <v>48.81</v>
      </c>
      <c r="C621" s="7">
        <v>5.49</v>
      </c>
      <c r="D621" s="7" t="s">
        <v>2380</v>
      </c>
      <c r="E621" s="7" t="s">
        <v>2380</v>
      </c>
      <c r="F621" s="7" t="s">
        <v>2380</v>
      </c>
      <c r="G621" s="7" t="s">
        <v>2381</v>
      </c>
      <c r="H621" s="7" t="s">
        <v>2380</v>
      </c>
    </row>
    <row r="622" spans="1:8" x14ac:dyDescent="0.25">
      <c r="A622" s="7" t="s">
        <v>1750</v>
      </c>
      <c r="B622" s="7">
        <v>47.53</v>
      </c>
      <c r="C622" s="7">
        <v>4.72</v>
      </c>
      <c r="D622" s="7" t="s">
        <v>2380</v>
      </c>
      <c r="E622" s="7" t="s">
        <v>2380</v>
      </c>
      <c r="F622" s="7" t="s">
        <v>2380</v>
      </c>
      <c r="G622" s="7" t="s">
        <v>2381</v>
      </c>
      <c r="H622" s="7" t="s">
        <v>2380</v>
      </c>
    </row>
    <row r="623" spans="1:8" x14ac:dyDescent="0.25">
      <c r="A623" s="7" t="s">
        <v>1749</v>
      </c>
      <c r="B623" s="7">
        <v>36.85</v>
      </c>
      <c r="C623" s="7">
        <v>6.7</v>
      </c>
      <c r="D623" s="7" t="s">
        <v>2380</v>
      </c>
      <c r="E623" s="7" t="s">
        <v>2380</v>
      </c>
      <c r="F623" s="7" t="s">
        <v>2380</v>
      </c>
      <c r="G623" s="7" t="s">
        <v>2381</v>
      </c>
      <c r="H623" s="7" t="s">
        <v>2380</v>
      </c>
    </row>
    <row r="624" spans="1:8" x14ac:dyDescent="0.25">
      <c r="A624" s="7" t="s">
        <v>1748</v>
      </c>
      <c r="B624" s="7">
        <v>29.3</v>
      </c>
      <c r="C624" s="7">
        <v>5.5</v>
      </c>
      <c r="D624" s="7" t="s">
        <v>2380</v>
      </c>
      <c r="E624" s="7" t="s">
        <v>2380</v>
      </c>
      <c r="F624" s="7" t="s">
        <v>2380</v>
      </c>
      <c r="G624" s="7" t="s">
        <v>2381</v>
      </c>
      <c r="H624" s="7" t="s">
        <v>2380</v>
      </c>
    </row>
    <row r="625" spans="1:8" x14ac:dyDescent="0.25">
      <c r="A625" s="7" t="s">
        <v>1747</v>
      </c>
      <c r="B625" s="7">
        <v>19.3</v>
      </c>
      <c r="C625" s="7">
        <v>4.46</v>
      </c>
      <c r="D625" s="7" t="s">
        <v>2380</v>
      </c>
      <c r="E625" s="7" t="s">
        <v>2380</v>
      </c>
      <c r="F625" s="7" t="s">
        <v>2380</v>
      </c>
      <c r="G625" s="7">
        <v>1</v>
      </c>
      <c r="H625" s="7" t="s">
        <v>2382</v>
      </c>
    </row>
    <row r="626" spans="1:8" x14ac:dyDescent="0.25">
      <c r="A626" s="7" t="s">
        <v>1746</v>
      </c>
      <c r="B626" s="7">
        <v>24.13</v>
      </c>
      <c r="C626" s="7">
        <v>5.29</v>
      </c>
      <c r="D626" s="7" t="s">
        <v>2382</v>
      </c>
      <c r="E626" s="7" t="s">
        <v>2380</v>
      </c>
      <c r="F626" s="7" t="s">
        <v>2383</v>
      </c>
      <c r="G626" s="7">
        <v>1</v>
      </c>
      <c r="H626" s="7" t="s">
        <v>2382</v>
      </c>
    </row>
    <row r="627" spans="1:8" x14ac:dyDescent="0.25">
      <c r="A627" s="7" t="s">
        <v>1745</v>
      </c>
      <c r="B627" s="7">
        <v>46.7</v>
      </c>
      <c r="C627" s="7">
        <v>10.99</v>
      </c>
      <c r="D627" s="7" t="s">
        <v>2380</v>
      </c>
      <c r="E627" s="7" t="s">
        <v>2380</v>
      </c>
      <c r="F627" s="7" t="s">
        <v>2380</v>
      </c>
      <c r="G627" s="7" t="s">
        <v>2381</v>
      </c>
      <c r="H627" s="7" t="s">
        <v>2380</v>
      </c>
    </row>
    <row r="628" spans="1:8" x14ac:dyDescent="0.25">
      <c r="A628" s="7" t="s">
        <v>1744</v>
      </c>
      <c r="B628" s="7">
        <v>45.27</v>
      </c>
      <c r="C628" s="7">
        <v>5.2</v>
      </c>
      <c r="D628" s="7" t="s">
        <v>2382</v>
      </c>
      <c r="E628" s="7" t="s">
        <v>2380</v>
      </c>
      <c r="F628" s="7" t="s">
        <v>2380</v>
      </c>
      <c r="G628" s="7" t="s">
        <v>2381</v>
      </c>
      <c r="H628" s="7" t="s">
        <v>2380</v>
      </c>
    </row>
    <row r="629" spans="1:8" x14ac:dyDescent="0.25">
      <c r="A629" s="7" t="s">
        <v>1743</v>
      </c>
      <c r="B629" s="7">
        <v>44.29</v>
      </c>
      <c r="C629" s="7">
        <v>9.66</v>
      </c>
      <c r="D629" s="7" t="s">
        <v>2380</v>
      </c>
      <c r="E629" s="7" t="s">
        <v>2380</v>
      </c>
      <c r="F629" s="7" t="s">
        <v>2380</v>
      </c>
      <c r="G629" s="7">
        <v>2</v>
      </c>
      <c r="H629" s="7" t="s">
        <v>2380</v>
      </c>
    </row>
    <row r="630" spans="1:8" x14ac:dyDescent="0.25">
      <c r="A630" s="7" t="s">
        <v>1742</v>
      </c>
      <c r="B630" s="7">
        <v>54.59</v>
      </c>
      <c r="C630" s="7">
        <v>4.22</v>
      </c>
      <c r="D630" s="7" t="s">
        <v>2382</v>
      </c>
      <c r="E630" s="7" t="s">
        <v>2380</v>
      </c>
      <c r="F630" s="7" t="s">
        <v>2380</v>
      </c>
      <c r="G630" s="7">
        <v>1</v>
      </c>
      <c r="H630" s="7" t="s">
        <v>2380</v>
      </c>
    </row>
    <row r="631" spans="1:8" x14ac:dyDescent="0.25">
      <c r="A631" s="7" t="s">
        <v>1741</v>
      </c>
      <c r="B631" s="7">
        <v>32.965000000000003</v>
      </c>
      <c r="C631" s="7">
        <v>11.78</v>
      </c>
      <c r="D631" s="7" t="s">
        <v>2380</v>
      </c>
      <c r="E631" s="7" t="s">
        <v>2380</v>
      </c>
      <c r="F631" s="7" t="s">
        <v>2380</v>
      </c>
      <c r="G631" s="7" t="s">
        <v>2381</v>
      </c>
      <c r="H631" s="7" t="s">
        <v>2380</v>
      </c>
    </row>
    <row r="632" spans="1:8" x14ac:dyDescent="0.25">
      <c r="A632" s="7" t="s">
        <v>1740</v>
      </c>
      <c r="B632" s="7">
        <v>38.049999999999997</v>
      </c>
      <c r="C632" s="7">
        <v>9.6199999999999992</v>
      </c>
      <c r="D632" s="7" t="s">
        <v>2380</v>
      </c>
      <c r="E632" s="7" t="s">
        <v>2380</v>
      </c>
      <c r="F632" s="7" t="s">
        <v>2380</v>
      </c>
      <c r="G632" s="7" t="s">
        <v>2381</v>
      </c>
      <c r="H632" s="7" t="s">
        <v>2380</v>
      </c>
    </row>
    <row r="633" spans="1:8" x14ac:dyDescent="0.25">
      <c r="A633" s="7" t="s">
        <v>1739</v>
      </c>
      <c r="B633" s="7">
        <v>46.14</v>
      </c>
      <c r="C633" s="7">
        <v>10.78</v>
      </c>
      <c r="D633" s="7" t="s">
        <v>2380</v>
      </c>
      <c r="E633" s="7" t="s">
        <v>2380</v>
      </c>
      <c r="F633" s="7" t="s">
        <v>2380</v>
      </c>
      <c r="G633" s="7" t="s">
        <v>2381</v>
      </c>
      <c r="H633" s="7" t="s">
        <v>2380</v>
      </c>
    </row>
    <row r="634" spans="1:8" x14ac:dyDescent="0.25">
      <c r="A634" s="7" t="s">
        <v>1738</v>
      </c>
      <c r="B634" s="7">
        <v>41.325000000000003</v>
      </c>
      <c r="C634" s="7">
        <v>5.1100000000000003</v>
      </c>
      <c r="D634" s="7" t="s">
        <v>2382</v>
      </c>
      <c r="E634" s="7" t="s">
        <v>2380</v>
      </c>
      <c r="F634" s="7" t="s">
        <v>2380</v>
      </c>
      <c r="G634" s="7">
        <v>2</v>
      </c>
      <c r="H634" s="7" t="s">
        <v>2380</v>
      </c>
    </row>
    <row r="635" spans="1:8" x14ac:dyDescent="0.25">
      <c r="A635" s="7" t="s">
        <v>1737</v>
      </c>
      <c r="B635" s="7">
        <v>44.64</v>
      </c>
      <c r="C635" s="7">
        <v>7.18</v>
      </c>
      <c r="D635" s="7" t="s">
        <v>2380</v>
      </c>
      <c r="E635" s="7" t="s">
        <v>2380</v>
      </c>
      <c r="F635" s="7" t="s">
        <v>2380</v>
      </c>
      <c r="G635" s="7" t="s">
        <v>2381</v>
      </c>
      <c r="H635" s="7" t="s">
        <v>2380</v>
      </c>
    </row>
    <row r="636" spans="1:8" x14ac:dyDescent="0.25">
      <c r="A636" s="7" t="s">
        <v>1736</v>
      </c>
      <c r="B636" s="7">
        <v>25.175000000000001</v>
      </c>
      <c r="C636" s="7">
        <v>4.96</v>
      </c>
      <c r="D636" s="7" t="s">
        <v>2380</v>
      </c>
      <c r="E636" s="7" t="s">
        <v>2382</v>
      </c>
      <c r="F636" s="7" t="s">
        <v>2380</v>
      </c>
      <c r="G636" s="7">
        <v>1</v>
      </c>
      <c r="H636" s="7" t="s">
        <v>31</v>
      </c>
    </row>
    <row r="637" spans="1:8" x14ac:dyDescent="0.25">
      <c r="A637" s="7" t="s">
        <v>1735</v>
      </c>
      <c r="B637" s="7">
        <v>43.11</v>
      </c>
      <c r="C637" s="7">
        <v>4.67</v>
      </c>
      <c r="D637" s="7" t="s">
        <v>2382</v>
      </c>
      <c r="E637" s="7" t="s">
        <v>2380</v>
      </c>
      <c r="F637" s="7" t="s">
        <v>2380</v>
      </c>
      <c r="G637" s="7" t="s">
        <v>2381</v>
      </c>
      <c r="H637" s="7" t="s">
        <v>2380</v>
      </c>
    </row>
    <row r="638" spans="1:8" x14ac:dyDescent="0.25">
      <c r="A638" s="7" t="s">
        <v>1734</v>
      </c>
      <c r="B638" s="7">
        <v>53.32</v>
      </c>
      <c r="C638" s="7">
        <v>5.0599999999999996</v>
      </c>
      <c r="D638" s="7" t="s">
        <v>2380</v>
      </c>
      <c r="E638" s="7" t="s">
        <v>2380</v>
      </c>
      <c r="F638" s="7" t="s">
        <v>2380</v>
      </c>
      <c r="G638" s="7" t="s">
        <v>2381</v>
      </c>
      <c r="H638" s="7" t="s">
        <v>2380</v>
      </c>
    </row>
    <row r="639" spans="1:8" x14ac:dyDescent="0.25">
      <c r="A639" s="7" t="s">
        <v>1733</v>
      </c>
      <c r="B639" s="7">
        <v>38.04</v>
      </c>
      <c r="C639" s="7">
        <v>5.0199999999999996</v>
      </c>
      <c r="D639" s="7" t="s">
        <v>2382</v>
      </c>
      <c r="E639" s="7" t="s">
        <v>2380</v>
      </c>
      <c r="F639" s="7" t="s">
        <v>2380</v>
      </c>
      <c r="G639" s="7">
        <v>1</v>
      </c>
      <c r="H639" s="7" t="s">
        <v>2380</v>
      </c>
    </row>
    <row r="640" spans="1:8" x14ac:dyDescent="0.25">
      <c r="A640" s="7" t="s">
        <v>1732</v>
      </c>
      <c r="B640" s="7">
        <v>37.9</v>
      </c>
      <c r="C640" s="7">
        <v>7.76</v>
      </c>
      <c r="D640" s="7" t="s">
        <v>2380</v>
      </c>
      <c r="E640" s="7" t="s">
        <v>2380</v>
      </c>
      <c r="F640" s="7" t="s">
        <v>2380</v>
      </c>
      <c r="G640" s="7" t="s">
        <v>2381</v>
      </c>
      <c r="H640" s="7" t="s">
        <v>2380</v>
      </c>
    </row>
    <row r="641" spans="1:8" x14ac:dyDescent="0.25">
      <c r="A641" s="7" t="s">
        <v>1731</v>
      </c>
      <c r="B641" s="7">
        <v>39.6</v>
      </c>
      <c r="C641" s="7">
        <v>9.32</v>
      </c>
      <c r="D641" s="7" t="s">
        <v>2380</v>
      </c>
      <c r="E641" s="7" t="s">
        <v>2380</v>
      </c>
      <c r="F641" s="7" t="s">
        <v>2380</v>
      </c>
      <c r="G641" s="7" t="s">
        <v>2381</v>
      </c>
      <c r="H641" s="7" t="s">
        <v>2380</v>
      </c>
    </row>
    <row r="642" spans="1:8" x14ac:dyDescent="0.25">
      <c r="A642" s="7" t="s">
        <v>1730</v>
      </c>
      <c r="B642" s="7">
        <v>50.92</v>
      </c>
      <c r="C642" s="7">
        <v>5.31</v>
      </c>
      <c r="D642" s="7" t="s">
        <v>2382</v>
      </c>
      <c r="E642" s="7" t="s">
        <v>2380</v>
      </c>
      <c r="F642" s="7" t="s">
        <v>2380</v>
      </c>
      <c r="G642" s="7">
        <v>1</v>
      </c>
      <c r="H642" s="7" t="s">
        <v>2380</v>
      </c>
    </row>
    <row r="643" spans="1:8" x14ac:dyDescent="0.25">
      <c r="A643" s="7" t="s">
        <v>1729</v>
      </c>
      <c r="B643" s="7">
        <v>21.85</v>
      </c>
      <c r="C643" s="7">
        <v>5.56</v>
      </c>
      <c r="D643" s="7" t="s">
        <v>2382</v>
      </c>
      <c r="E643" s="7" t="s">
        <v>2380</v>
      </c>
      <c r="F643" s="7" t="s">
        <v>2380</v>
      </c>
      <c r="G643" s="7" t="s">
        <v>2381</v>
      </c>
      <c r="H643" s="7" t="s">
        <v>2382</v>
      </c>
    </row>
    <row r="644" spans="1:8" x14ac:dyDescent="0.25">
      <c r="A644" s="7" t="s">
        <v>1728</v>
      </c>
      <c r="B644" s="7">
        <v>36.08</v>
      </c>
      <c r="C644" s="7">
        <v>7.11</v>
      </c>
      <c r="D644" s="7" t="s">
        <v>2382</v>
      </c>
      <c r="E644" s="7" t="s">
        <v>2380</v>
      </c>
      <c r="F644" s="7" t="s">
        <v>2383</v>
      </c>
      <c r="G644" s="7">
        <v>1</v>
      </c>
      <c r="H644" s="7" t="s">
        <v>2380</v>
      </c>
    </row>
    <row r="645" spans="1:8" x14ac:dyDescent="0.25">
      <c r="A645" s="7" t="s">
        <v>1727</v>
      </c>
      <c r="B645" s="7">
        <v>40.44</v>
      </c>
      <c r="C645" s="7">
        <v>5.13</v>
      </c>
      <c r="D645" s="7" t="s">
        <v>2382</v>
      </c>
      <c r="E645" s="7" t="s">
        <v>2380</v>
      </c>
      <c r="F645" s="7" t="s">
        <v>2383</v>
      </c>
      <c r="G645" s="7">
        <v>1</v>
      </c>
      <c r="H645" s="7" t="s">
        <v>2380</v>
      </c>
    </row>
    <row r="646" spans="1:8" x14ac:dyDescent="0.25">
      <c r="A646" s="7" t="s">
        <v>1726</v>
      </c>
      <c r="B646" s="7">
        <v>38.094999999999999</v>
      </c>
      <c r="C646" s="7">
        <v>10.199999999999999</v>
      </c>
      <c r="D646" s="7" t="s">
        <v>2380</v>
      </c>
      <c r="E646" s="7" t="s">
        <v>2380</v>
      </c>
      <c r="F646" s="7" t="s">
        <v>2380</v>
      </c>
      <c r="G646" s="7" t="s">
        <v>2381</v>
      </c>
      <c r="H646" s="7" t="s">
        <v>2380</v>
      </c>
    </row>
    <row r="647" spans="1:8" x14ac:dyDescent="0.25">
      <c r="A647" s="7" t="s">
        <v>1725</v>
      </c>
      <c r="B647" s="7">
        <v>44.95</v>
      </c>
      <c r="C647" s="7">
        <v>10.4</v>
      </c>
      <c r="D647" s="7" t="s">
        <v>2380</v>
      </c>
      <c r="E647" s="7" t="s">
        <v>2380</v>
      </c>
      <c r="F647" s="7" t="s">
        <v>2380</v>
      </c>
      <c r="G647" s="7" t="s">
        <v>2381</v>
      </c>
      <c r="H647" s="7" t="s">
        <v>2380</v>
      </c>
    </row>
    <row r="648" spans="1:8" x14ac:dyDescent="0.25">
      <c r="A648" s="7" t="s">
        <v>1724</v>
      </c>
      <c r="B648" s="7">
        <v>35.54</v>
      </c>
      <c r="C648" s="7">
        <v>10.67</v>
      </c>
      <c r="D648" s="7" t="s">
        <v>2380</v>
      </c>
      <c r="E648" s="7" t="s">
        <v>2380</v>
      </c>
      <c r="F648" s="7" t="s">
        <v>2380</v>
      </c>
      <c r="G648" s="7" t="s">
        <v>2381</v>
      </c>
      <c r="H648" s="7" t="s">
        <v>2380</v>
      </c>
    </row>
    <row r="649" spans="1:8" x14ac:dyDescent="0.25">
      <c r="A649" s="7" t="s">
        <v>1723</v>
      </c>
      <c r="B649" s="7">
        <v>39.799999999999997</v>
      </c>
      <c r="C649" s="7">
        <v>4.6500000000000004</v>
      </c>
      <c r="D649" s="7" t="s">
        <v>2382</v>
      </c>
      <c r="E649" s="7" t="s">
        <v>2380</v>
      </c>
      <c r="F649" s="7" t="s">
        <v>2380</v>
      </c>
      <c r="G649" s="7">
        <v>2</v>
      </c>
      <c r="H649" s="7" t="s">
        <v>2380</v>
      </c>
    </row>
    <row r="650" spans="1:8" x14ac:dyDescent="0.25">
      <c r="A650" s="7" t="s">
        <v>1722</v>
      </c>
      <c r="B650" s="7">
        <v>33.659999999999997</v>
      </c>
      <c r="C650" s="7">
        <v>5.65</v>
      </c>
      <c r="D650" s="7" t="s">
        <v>2382</v>
      </c>
      <c r="E650" s="7" t="s">
        <v>2380</v>
      </c>
      <c r="F650" s="7" t="s">
        <v>2380</v>
      </c>
      <c r="G650" s="7">
        <v>2</v>
      </c>
      <c r="H650" s="7" t="s">
        <v>2380</v>
      </c>
    </row>
    <row r="651" spans="1:8" x14ac:dyDescent="0.25">
      <c r="A651" s="7" t="s">
        <v>1721</v>
      </c>
      <c r="B651" s="7">
        <v>35.5</v>
      </c>
      <c r="C651" s="7">
        <v>11.97</v>
      </c>
      <c r="D651" s="7" t="s">
        <v>2380</v>
      </c>
      <c r="E651" s="7" t="s">
        <v>2380</v>
      </c>
      <c r="F651" s="7" t="s">
        <v>2380</v>
      </c>
      <c r="G651" s="7" t="s">
        <v>2381</v>
      </c>
      <c r="H651" s="7" t="s">
        <v>2380</v>
      </c>
    </row>
    <row r="652" spans="1:8" x14ac:dyDescent="0.25">
      <c r="A652" s="7" t="s">
        <v>1720</v>
      </c>
      <c r="B652" s="7">
        <v>41.63</v>
      </c>
      <c r="C652" s="7">
        <v>6.71</v>
      </c>
      <c r="D652" s="7" t="s">
        <v>2380</v>
      </c>
      <c r="E652" s="7" t="s">
        <v>2380</v>
      </c>
      <c r="F652" s="7" t="s">
        <v>2380</v>
      </c>
      <c r="G652" s="7" t="s">
        <v>2381</v>
      </c>
      <c r="H652" s="7" t="s">
        <v>2380</v>
      </c>
    </row>
    <row r="653" spans="1:8" x14ac:dyDescent="0.25">
      <c r="A653" s="7" t="s">
        <v>1719</v>
      </c>
      <c r="B653" s="7">
        <v>46.49</v>
      </c>
      <c r="C653" s="7">
        <v>11.92</v>
      </c>
      <c r="D653" s="7" t="s">
        <v>2380</v>
      </c>
      <c r="E653" s="7" t="s">
        <v>2380</v>
      </c>
      <c r="F653" s="7" t="s">
        <v>2380</v>
      </c>
      <c r="G653" s="7" t="s">
        <v>2381</v>
      </c>
      <c r="H653" s="7" t="s">
        <v>2380</v>
      </c>
    </row>
    <row r="654" spans="1:8" x14ac:dyDescent="0.25">
      <c r="A654" s="7" t="s">
        <v>1718</v>
      </c>
      <c r="B654" s="7">
        <v>43.29</v>
      </c>
      <c r="C654" s="7">
        <v>5.35</v>
      </c>
      <c r="D654" s="7" t="s">
        <v>2380</v>
      </c>
      <c r="E654" s="7" t="s">
        <v>2380</v>
      </c>
      <c r="F654" s="7" t="s">
        <v>2380</v>
      </c>
      <c r="G654" s="7">
        <v>2</v>
      </c>
      <c r="H654" s="7" t="s">
        <v>2380</v>
      </c>
    </row>
    <row r="655" spans="1:8" x14ac:dyDescent="0.25">
      <c r="A655" s="7" t="s">
        <v>1717</v>
      </c>
      <c r="B655" s="7">
        <v>43.08</v>
      </c>
      <c r="C655" s="7">
        <v>8.9600000000000009</v>
      </c>
      <c r="D655" s="7" t="s">
        <v>2382</v>
      </c>
      <c r="E655" s="7" t="s">
        <v>2380</v>
      </c>
      <c r="F655" s="7" t="s">
        <v>2380</v>
      </c>
      <c r="G655" s="7">
        <v>1</v>
      </c>
      <c r="H655" s="7" t="s">
        <v>2380</v>
      </c>
    </row>
    <row r="656" spans="1:8" x14ac:dyDescent="0.25">
      <c r="A656" s="7" t="s">
        <v>1716</v>
      </c>
      <c r="B656" s="7">
        <v>39.07</v>
      </c>
      <c r="C656" s="7">
        <v>11.93</v>
      </c>
      <c r="D656" s="7" t="s">
        <v>2380</v>
      </c>
      <c r="E656" s="7" t="s">
        <v>2380</v>
      </c>
      <c r="F656" s="7" t="s">
        <v>2380</v>
      </c>
      <c r="G656" s="7" t="s">
        <v>2381</v>
      </c>
      <c r="H656" s="7" t="s">
        <v>2380</v>
      </c>
    </row>
    <row r="657" spans="1:8" x14ac:dyDescent="0.25">
      <c r="A657" s="7" t="s">
        <v>1715</v>
      </c>
      <c r="B657" s="7">
        <v>41.3</v>
      </c>
      <c r="C657" s="7">
        <v>9.59</v>
      </c>
      <c r="D657" s="7" t="s">
        <v>2380</v>
      </c>
      <c r="E657" s="7" t="s">
        <v>2380</v>
      </c>
      <c r="F657" s="7" t="s">
        <v>2380</v>
      </c>
      <c r="G657" s="7" t="s">
        <v>2381</v>
      </c>
      <c r="H657" s="7" t="s">
        <v>2380</v>
      </c>
    </row>
    <row r="658" spans="1:8" x14ac:dyDescent="0.25">
      <c r="A658" s="7" t="s">
        <v>1714</v>
      </c>
      <c r="B658" s="7">
        <v>42.95</v>
      </c>
      <c r="C658" s="7">
        <v>11.88</v>
      </c>
      <c r="D658" s="7" t="s">
        <v>2382</v>
      </c>
      <c r="E658" s="7" t="s">
        <v>2380</v>
      </c>
      <c r="F658" s="7" t="s">
        <v>2380</v>
      </c>
      <c r="G658" s="7">
        <v>2</v>
      </c>
      <c r="H658" s="7" t="s">
        <v>2380</v>
      </c>
    </row>
    <row r="659" spans="1:8" x14ac:dyDescent="0.25">
      <c r="A659" s="7" t="s">
        <v>1713</v>
      </c>
      <c r="B659" s="7">
        <v>46.96</v>
      </c>
      <c r="C659" s="7">
        <v>4.6399999999999997</v>
      </c>
      <c r="D659" s="7" t="s">
        <v>2380</v>
      </c>
      <c r="E659" s="7" t="s">
        <v>2380</v>
      </c>
      <c r="F659" s="7" t="s">
        <v>2383</v>
      </c>
      <c r="G659" s="7">
        <v>1</v>
      </c>
      <c r="H659" s="7" t="s">
        <v>2380</v>
      </c>
    </row>
    <row r="660" spans="1:8" x14ac:dyDescent="0.25">
      <c r="A660" s="7" t="s">
        <v>1712</v>
      </c>
      <c r="B660" s="7">
        <v>30.495000000000001</v>
      </c>
      <c r="C660" s="7">
        <v>9.5299999999999994</v>
      </c>
      <c r="D660" s="7" t="s">
        <v>2380</v>
      </c>
      <c r="E660" s="7" t="s">
        <v>2380</v>
      </c>
      <c r="F660" s="7" t="s">
        <v>2380</v>
      </c>
      <c r="G660" s="7" t="s">
        <v>2381</v>
      </c>
      <c r="H660" s="7" t="s">
        <v>2380</v>
      </c>
    </row>
    <row r="661" spans="1:8" x14ac:dyDescent="0.25">
      <c r="A661" s="7" t="s">
        <v>1711</v>
      </c>
      <c r="B661" s="7">
        <v>17.954999999999998</v>
      </c>
      <c r="C661" s="7">
        <v>5.29</v>
      </c>
      <c r="D661" s="7" t="s">
        <v>2382</v>
      </c>
      <c r="E661" s="7" t="s">
        <v>2380</v>
      </c>
      <c r="F661" s="7" t="s">
        <v>2380</v>
      </c>
      <c r="G661" s="7">
        <v>1</v>
      </c>
      <c r="H661" s="7" t="s">
        <v>2382</v>
      </c>
    </row>
    <row r="662" spans="1:8" x14ac:dyDescent="0.25">
      <c r="A662" s="7" t="s">
        <v>1710</v>
      </c>
      <c r="B662" s="7">
        <v>25.6</v>
      </c>
      <c r="C662" s="7">
        <v>10.95</v>
      </c>
      <c r="D662" s="7" t="s">
        <v>2380</v>
      </c>
      <c r="E662" s="7" t="s">
        <v>2380</v>
      </c>
      <c r="F662" s="7" t="s">
        <v>2380</v>
      </c>
      <c r="G662" s="7">
        <v>3</v>
      </c>
      <c r="H662" s="7" t="s">
        <v>2380</v>
      </c>
    </row>
    <row r="663" spans="1:8" x14ac:dyDescent="0.25">
      <c r="A663" s="7" t="s">
        <v>1709</v>
      </c>
      <c r="B663" s="7">
        <v>34.21</v>
      </c>
      <c r="C663" s="7">
        <v>9.17</v>
      </c>
      <c r="D663" s="7" t="s">
        <v>2380</v>
      </c>
      <c r="E663" s="7" t="s">
        <v>2380</v>
      </c>
      <c r="F663" s="7" t="s">
        <v>2380</v>
      </c>
      <c r="G663" s="7" t="s">
        <v>2381</v>
      </c>
      <c r="H663" s="7" t="s">
        <v>2380</v>
      </c>
    </row>
    <row r="664" spans="1:8" x14ac:dyDescent="0.25">
      <c r="A664" s="7" t="s">
        <v>1708</v>
      </c>
      <c r="B664" s="7">
        <v>39.74</v>
      </c>
      <c r="C664" s="7">
        <v>7.39</v>
      </c>
      <c r="D664" s="7" t="s">
        <v>2380</v>
      </c>
      <c r="E664" s="7" t="s">
        <v>2380</v>
      </c>
      <c r="F664" s="7" t="s">
        <v>2380</v>
      </c>
      <c r="G664" s="7" t="s">
        <v>2381</v>
      </c>
      <c r="H664" s="7" t="s">
        <v>2380</v>
      </c>
    </row>
    <row r="665" spans="1:8" x14ac:dyDescent="0.25">
      <c r="A665" s="7" t="s">
        <v>1707</v>
      </c>
      <c r="B665" s="7">
        <v>49.53</v>
      </c>
      <c r="C665" s="7">
        <v>9.1300000000000008</v>
      </c>
      <c r="D665" s="7" t="s">
        <v>2382</v>
      </c>
      <c r="E665" s="7" t="s">
        <v>2380</v>
      </c>
      <c r="F665" s="7" t="s">
        <v>2380</v>
      </c>
      <c r="G665" s="7" t="s">
        <v>2381</v>
      </c>
      <c r="H665" s="7" t="s">
        <v>2380</v>
      </c>
    </row>
    <row r="666" spans="1:8" x14ac:dyDescent="0.25">
      <c r="A666" s="7" t="s">
        <v>1706</v>
      </c>
      <c r="B666" s="7">
        <v>39.33</v>
      </c>
      <c r="C666" s="7">
        <v>10.4</v>
      </c>
      <c r="D666" s="7" t="s">
        <v>2380</v>
      </c>
      <c r="E666" s="7" t="s">
        <v>2380</v>
      </c>
      <c r="F666" s="7" t="s">
        <v>2380</v>
      </c>
      <c r="G666" s="7">
        <v>3</v>
      </c>
      <c r="H666" s="7" t="s">
        <v>2380</v>
      </c>
    </row>
    <row r="667" spans="1:8" x14ac:dyDescent="0.25">
      <c r="A667" s="7" t="s">
        <v>1705</v>
      </c>
      <c r="B667" s="7">
        <v>39.979999999999997</v>
      </c>
      <c r="C667" s="7">
        <v>9.4600000000000009</v>
      </c>
      <c r="D667" s="7" t="s">
        <v>2382</v>
      </c>
      <c r="E667" s="7" t="s">
        <v>2380</v>
      </c>
      <c r="F667" s="7" t="s">
        <v>2380</v>
      </c>
      <c r="G667" s="7">
        <v>2</v>
      </c>
      <c r="H667" s="7" t="s">
        <v>2380</v>
      </c>
    </row>
    <row r="668" spans="1:8" x14ac:dyDescent="0.25">
      <c r="A668" s="7" t="s">
        <v>1704</v>
      </c>
      <c r="B668" s="7">
        <v>46.51</v>
      </c>
      <c r="C668" s="7">
        <v>8.69</v>
      </c>
      <c r="D668" s="7" t="s">
        <v>2382</v>
      </c>
      <c r="E668" s="7" t="s">
        <v>2380</v>
      </c>
      <c r="F668" s="7" t="s">
        <v>2380</v>
      </c>
      <c r="G668" s="7" t="s">
        <v>2381</v>
      </c>
      <c r="H668" s="7" t="s">
        <v>2380</v>
      </c>
    </row>
    <row r="669" spans="1:8" x14ac:dyDescent="0.25">
      <c r="A669" s="7" t="s">
        <v>1703</v>
      </c>
      <c r="B669" s="7">
        <v>43.58</v>
      </c>
      <c r="C669" s="7">
        <v>4.2300000000000004</v>
      </c>
      <c r="D669" s="7" t="s">
        <v>2380</v>
      </c>
      <c r="E669" s="7" t="s">
        <v>2380</v>
      </c>
      <c r="F669" s="7" t="s">
        <v>2383</v>
      </c>
      <c r="G669" s="7">
        <v>1</v>
      </c>
      <c r="H669" s="7" t="s">
        <v>2380</v>
      </c>
    </row>
    <row r="670" spans="1:8" x14ac:dyDescent="0.25">
      <c r="A670" s="7" t="s">
        <v>1702</v>
      </c>
      <c r="B670" s="7">
        <v>42.28</v>
      </c>
      <c r="C670" s="7">
        <v>9.16</v>
      </c>
      <c r="D670" s="7" t="s">
        <v>2382</v>
      </c>
      <c r="E670" s="7" t="s">
        <v>2380</v>
      </c>
      <c r="F670" s="7" t="s">
        <v>2380</v>
      </c>
      <c r="G670" s="7">
        <v>1</v>
      </c>
      <c r="H670" s="7" t="s">
        <v>2380</v>
      </c>
    </row>
    <row r="671" spans="1:8" x14ac:dyDescent="0.25">
      <c r="A671" s="7" t="s">
        <v>1701</v>
      </c>
      <c r="B671" s="7">
        <v>35.520000000000003</v>
      </c>
      <c r="C671" s="7">
        <v>8.26</v>
      </c>
      <c r="D671" s="7" t="s">
        <v>2380</v>
      </c>
      <c r="E671" s="7" t="s">
        <v>2380</v>
      </c>
      <c r="F671" s="7" t="s">
        <v>2380</v>
      </c>
      <c r="G671" s="7" t="s">
        <v>2381</v>
      </c>
      <c r="H671" s="7" t="s">
        <v>2380</v>
      </c>
    </row>
    <row r="672" spans="1:8" x14ac:dyDescent="0.25">
      <c r="A672" s="7" t="s">
        <v>1700</v>
      </c>
      <c r="B672" s="7">
        <v>33.6</v>
      </c>
      <c r="C672" s="7">
        <v>11.25</v>
      </c>
      <c r="D672" s="7" t="s">
        <v>2380</v>
      </c>
      <c r="E672" s="7" t="s">
        <v>2380</v>
      </c>
      <c r="F672" s="7" t="s">
        <v>2380</v>
      </c>
      <c r="G672" s="7" t="s">
        <v>2381</v>
      </c>
      <c r="H672" s="7" t="s">
        <v>2380</v>
      </c>
    </row>
    <row r="673" spans="1:8" x14ac:dyDescent="0.25">
      <c r="A673" s="7" t="s">
        <v>1699</v>
      </c>
      <c r="B673" s="7">
        <v>22.42</v>
      </c>
      <c r="C673" s="7">
        <v>6.74</v>
      </c>
      <c r="D673" s="7" t="s">
        <v>2380</v>
      </c>
      <c r="E673" s="7" t="s">
        <v>2380</v>
      </c>
      <c r="F673" s="7" t="s">
        <v>2380</v>
      </c>
      <c r="G673" s="7" t="s">
        <v>2381</v>
      </c>
      <c r="H673" s="7" t="s">
        <v>2382</v>
      </c>
    </row>
    <row r="674" spans="1:8" x14ac:dyDescent="0.25">
      <c r="A674" s="7" t="s">
        <v>1698</v>
      </c>
      <c r="B674" s="7">
        <v>46.86</v>
      </c>
      <c r="C674" s="7">
        <v>4.87</v>
      </c>
      <c r="D674" s="7" t="s">
        <v>2380</v>
      </c>
      <c r="E674" s="7" t="s">
        <v>2380</v>
      </c>
      <c r="F674" s="7" t="s">
        <v>2380</v>
      </c>
      <c r="G674" s="7" t="s">
        <v>2381</v>
      </c>
      <c r="H674" s="7" t="s">
        <v>2380</v>
      </c>
    </row>
    <row r="675" spans="1:8" x14ac:dyDescent="0.25">
      <c r="A675" s="7" t="s">
        <v>1697</v>
      </c>
      <c r="B675" s="7">
        <v>32.965000000000003</v>
      </c>
      <c r="C675" s="7">
        <v>6.68</v>
      </c>
      <c r="D675" s="7" t="s">
        <v>2380</v>
      </c>
      <c r="E675" s="7" t="s">
        <v>2380</v>
      </c>
      <c r="F675" s="7" t="s">
        <v>2380</v>
      </c>
      <c r="G675" s="7">
        <v>3</v>
      </c>
      <c r="H675" s="7" t="s">
        <v>2380</v>
      </c>
    </row>
    <row r="676" spans="1:8" x14ac:dyDescent="0.25">
      <c r="A676" s="7" t="s">
        <v>1696</v>
      </c>
      <c r="B676" s="7">
        <v>39.340000000000003</v>
      </c>
      <c r="C676" s="7">
        <v>5.0199999999999996</v>
      </c>
      <c r="D676" s="7" t="s">
        <v>2382</v>
      </c>
      <c r="E676" s="7" t="s">
        <v>2380</v>
      </c>
      <c r="F676" s="7" t="s">
        <v>2383</v>
      </c>
      <c r="G676" s="7">
        <v>1</v>
      </c>
      <c r="H676" s="7" t="s">
        <v>2380</v>
      </c>
    </row>
    <row r="677" spans="1:8" x14ac:dyDescent="0.25">
      <c r="A677" s="7" t="s">
        <v>1695</v>
      </c>
      <c r="B677" s="7">
        <v>47</v>
      </c>
      <c r="C677" s="7">
        <v>10.64</v>
      </c>
      <c r="D677" s="7" t="s">
        <v>2382</v>
      </c>
      <c r="E677" s="7" t="s">
        <v>2380</v>
      </c>
      <c r="F677" s="7" t="s">
        <v>2380</v>
      </c>
      <c r="G677" s="7" t="s">
        <v>2381</v>
      </c>
      <c r="H677" s="7" t="s">
        <v>2380</v>
      </c>
    </row>
    <row r="678" spans="1:8" x14ac:dyDescent="0.25">
      <c r="A678" s="7" t="s">
        <v>1694</v>
      </c>
      <c r="B678" s="7">
        <v>36.71</v>
      </c>
      <c r="C678" s="7">
        <v>8.74</v>
      </c>
      <c r="D678" s="7" t="s">
        <v>2382</v>
      </c>
      <c r="E678" s="7" t="s">
        <v>2380</v>
      </c>
      <c r="F678" s="7" t="s">
        <v>2380</v>
      </c>
      <c r="G678" s="7" t="s">
        <v>2381</v>
      </c>
      <c r="H678" s="7" t="s">
        <v>2380</v>
      </c>
    </row>
    <row r="679" spans="1:8" x14ac:dyDescent="0.25">
      <c r="A679" s="7" t="s">
        <v>1693</v>
      </c>
      <c r="B679" s="7">
        <v>53.48</v>
      </c>
      <c r="C679" s="7">
        <v>5.64</v>
      </c>
      <c r="D679" s="7" t="s">
        <v>2380</v>
      </c>
      <c r="E679" s="7" t="s">
        <v>2380</v>
      </c>
      <c r="F679" s="7" t="s">
        <v>2380</v>
      </c>
      <c r="G679" s="7" t="s">
        <v>2381</v>
      </c>
      <c r="H679" s="7" t="s">
        <v>2380</v>
      </c>
    </row>
    <row r="680" spans="1:8" x14ac:dyDescent="0.25">
      <c r="A680" s="7" t="s">
        <v>1692</v>
      </c>
      <c r="B680" s="7">
        <v>35.5</v>
      </c>
      <c r="C680" s="7">
        <v>10.37</v>
      </c>
      <c r="D680" s="7" t="s">
        <v>2380</v>
      </c>
      <c r="E680" s="7" t="s">
        <v>2380</v>
      </c>
      <c r="F680" s="7" t="s">
        <v>2380</v>
      </c>
      <c r="G680" s="7" t="s">
        <v>2381</v>
      </c>
      <c r="H680" s="7" t="s">
        <v>2380</v>
      </c>
    </row>
    <row r="681" spans="1:8" x14ac:dyDescent="0.25">
      <c r="A681" s="7" t="s">
        <v>1691</v>
      </c>
      <c r="B681" s="7">
        <v>36.979999999999997</v>
      </c>
      <c r="C681" s="7">
        <v>9.56</v>
      </c>
      <c r="D681" s="7" t="s">
        <v>2382</v>
      </c>
      <c r="E681" s="7" t="s">
        <v>2380</v>
      </c>
      <c r="F681" s="7" t="s">
        <v>2380</v>
      </c>
      <c r="G681" s="7" t="s">
        <v>2381</v>
      </c>
      <c r="H681" s="7" t="s">
        <v>2380</v>
      </c>
    </row>
    <row r="682" spans="1:8" x14ac:dyDescent="0.25">
      <c r="A682" s="7" t="s">
        <v>1690</v>
      </c>
      <c r="B682" s="7">
        <v>32.395000000000003</v>
      </c>
      <c r="C682" s="7">
        <v>8.23</v>
      </c>
      <c r="D682" s="7" t="s">
        <v>2382</v>
      </c>
      <c r="E682" s="7" t="s">
        <v>2380</v>
      </c>
      <c r="F682" s="7" t="s">
        <v>2383</v>
      </c>
      <c r="G682" s="7">
        <v>1</v>
      </c>
      <c r="H682" s="7" t="s">
        <v>2380</v>
      </c>
    </row>
    <row r="683" spans="1:8" x14ac:dyDescent="0.25">
      <c r="A683" s="7" t="s">
        <v>1689</v>
      </c>
      <c r="B683" s="7">
        <v>32.729999999999997</v>
      </c>
      <c r="C683" s="7">
        <v>7.03</v>
      </c>
      <c r="D683" s="7" t="s">
        <v>2380</v>
      </c>
      <c r="E683" s="7" t="s">
        <v>2380</v>
      </c>
      <c r="F683" s="7" t="s">
        <v>2380</v>
      </c>
      <c r="G683" s="7" t="s">
        <v>2381</v>
      </c>
      <c r="H683" s="7" t="s">
        <v>2380</v>
      </c>
    </row>
    <row r="684" spans="1:8" x14ac:dyDescent="0.25">
      <c r="A684" s="7" t="s">
        <v>1688</v>
      </c>
      <c r="B684" s="7">
        <v>20.52</v>
      </c>
      <c r="C684" s="7">
        <v>5.45</v>
      </c>
      <c r="D684" s="7" t="s">
        <v>2380</v>
      </c>
      <c r="E684" s="7" t="s">
        <v>2380</v>
      </c>
      <c r="F684" s="7" t="s">
        <v>2380</v>
      </c>
      <c r="G684" s="7">
        <v>1</v>
      </c>
      <c r="H684" s="7" t="s">
        <v>2382</v>
      </c>
    </row>
    <row r="685" spans="1:8" x14ac:dyDescent="0.25">
      <c r="A685" s="7" t="s">
        <v>1687</v>
      </c>
      <c r="B685" s="7">
        <v>51.72</v>
      </c>
      <c r="C685" s="7">
        <v>5.76</v>
      </c>
      <c r="D685" s="7" t="s">
        <v>2380</v>
      </c>
      <c r="E685" s="7" t="s">
        <v>2380</v>
      </c>
      <c r="F685" s="7" t="s">
        <v>2380</v>
      </c>
      <c r="G685" s="7" t="s">
        <v>2381</v>
      </c>
      <c r="H685" s="7" t="s">
        <v>2380</v>
      </c>
    </row>
    <row r="686" spans="1:8" x14ac:dyDescent="0.25">
      <c r="A686" s="7" t="s">
        <v>1686</v>
      </c>
      <c r="B686" s="7">
        <v>50.2</v>
      </c>
      <c r="C686" s="7">
        <v>5.4</v>
      </c>
      <c r="D686" s="7" t="s">
        <v>2380</v>
      </c>
      <c r="E686" s="7" t="s">
        <v>2380</v>
      </c>
      <c r="F686" s="7" t="s">
        <v>2380</v>
      </c>
      <c r="G686" s="7" t="s">
        <v>2381</v>
      </c>
      <c r="H686" s="7" t="s">
        <v>2380</v>
      </c>
    </row>
    <row r="687" spans="1:8" x14ac:dyDescent="0.25">
      <c r="A687" s="7" t="s">
        <v>1685</v>
      </c>
      <c r="B687" s="7">
        <v>25.52</v>
      </c>
      <c r="C687" s="7">
        <v>6.35</v>
      </c>
      <c r="D687" s="7" t="s">
        <v>2380</v>
      </c>
      <c r="E687" s="7" t="s">
        <v>2380</v>
      </c>
      <c r="F687" s="7" t="s">
        <v>2383</v>
      </c>
      <c r="G687" s="7">
        <v>1</v>
      </c>
      <c r="H687" s="7" t="s">
        <v>2380</v>
      </c>
    </row>
    <row r="688" spans="1:8" x14ac:dyDescent="0.25">
      <c r="A688" s="7" t="s">
        <v>1684</v>
      </c>
      <c r="B688" s="7">
        <v>35.200000000000003</v>
      </c>
      <c r="C688" s="7">
        <v>6.26</v>
      </c>
      <c r="D688" s="7" t="s">
        <v>2382</v>
      </c>
      <c r="E688" s="7" t="s">
        <v>2380</v>
      </c>
      <c r="F688" s="7" t="s">
        <v>2380</v>
      </c>
      <c r="G688" s="7">
        <v>2</v>
      </c>
      <c r="H688" s="7" t="s">
        <v>2380</v>
      </c>
    </row>
    <row r="689" spans="1:8" x14ac:dyDescent="0.25">
      <c r="A689" s="7" t="s">
        <v>1683</v>
      </c>
      <c r="B689" s="7">
        <v>41.26</v>
      </c>
      <c r="C689" s="7">
        <v>5.97</v>
      </c>
      <c r="D689" s="7" t="s">
        <v>2382</v>
      </c>
      <c r="E689" s="7" t="s">
        <v>2380</v>
      </c>
      <c r="F689" s="7" t="s">
        <v>2380</v>
      </c>
      <c r="G689" s="7" t="s">
        <v>2381</v>
      </c>
      <c r="H689" s="7" t="s">
        <v>2380</v>
      </c>
    </row>
    <row r="690" spans="1:8" x14ac:dyDescent="0.25">
      <c r="A690" s="7" t="s">
        <v>1682</v>
      </c>
      <c r="B690" s="7">
        <v>17.195</v>
      </c>
      <c r="C690" s="7">
        <v>5.29</v>
      </c>
      <c r="D690" s="7" t="s">
        <v>2382</v>
      </c>
      <c r="E690" s="7" t="s">
        <v>2380</v>
      </c>
      <c r="F690" s="7" t="s">
        <v>2380</v>
      </c>
      <c r="G690" s="7" t="s">
        <v>2381</v>
      </c>
      <c r="H690" s="7" t="s">
        <v>2382</v>
      </c>
    </row>
    <row r="691" spans="1:8" x14ac:dyDescent="0.25">
      <c r="A691" s="7" t="s">
        <v>1681</v>
      </c>
      <c r="B691" s="7">
        <v>23.085000000000001</v>
      </c>
      <c r="C691" s="7">
        <v>4.2699999999999996</v>
      </c>
      <c r="D691" s="7" t="s">
        <v>2382</v>
      </c>
      <c r="E691" s="7" t="s">
        <v>2380</v>
      </c>
      <c r="F691" s="7" t="s">
        <v>2380</v>
      </c>
      <c r="G691" s="7">
        <v>2</v>
      </c>
      <c r="H691" s="7" t="s">
        <v>2380</v>
      </c>
    </row>
    <row r="692" spans="1:8" x14ac:dyDescent="0.25">
      <c r="A692" s="7" t="s">
        <v>1680</v>
      </c>
      <c r="B692" s="7">
        <v>21.66</v>
      </c>
      <c r="C692" s="7">
        <v>5.2</v>
      </c>
      <c r="D692" s="7" t="s">
        <v>2382</v>
      </c>
      <c r="E692" s="7" t="s">
        <v>2380</v>
      </c>
      <c r="F692" s="7" t="s">
        <v>2380</v>
      </c>
      <c r="G692" s="7">
        <v>2</v>
      </c>
      <c r="H692" s="7" t="s">
        <v>2380</v>
      </c>
    </row>
    <row r="693" spans="1:8" x14ac:dyDescent="0.25">
      <c r="A693" s="7" t="s">
        <v>1679</v>
      </c>
      <c r="B693" s="7">
        <v>36.47</v>
      </c>
      <c r="C693" s="7">
        <v>8.23</v>
      </c>
      <c r="D693" s="7" t="s">
        <v>2382</v>
      </c>
      <c r="E693" s="7" t="s">
        <v>2380</v>
      </c>
      <c r="F693" s="7" t="s">
        <v>2380</v>
      </c>
      <c r="G693" s="7" t="s">
        <v>2381</v>
      </c>
      <c r="H693" s="7" t="s">
        <v>2380</v>
      </c>
    </row>
    <row r="694" spans="1:8" x14ac:dyDescent="0.25">
      <c r="A694" s="7" t="s">
        <v>1678</v>
      </c>
      <c r="B694" s="7">
        <v>36.08</v>
      </c>
      <c r="C694" s="7">
        <v>10.33</v>
      </c>
      <c r="D694" s="7" t="s">
        <v>2382</v>
      </c>
      <c r="E694" s="7" t="s">
        <v>2380</v>
      </c>
      <c r="F694" s="7" t="s">
        <v>2380</v>
      </c>
      <c r="G694" s="7" t="s">
        <v>2381</v>
      </c>
      <c r="H694" s="7" t="s">
        <v>2380</v>
      </c>
    </row>
    <row r="695" spans="1:8" x14ac:dyDescent="0.25">
      <c r="A695" s="7" t="s">
        <v>1677</v>
      </c>
      <c r="B695" s="7">
        <v>23.18</v>
      </c>
      <c r="C695" s="7">
        <v>6.13</v>
      </c>
      <c r="D695" s="7" t="s">
        <v>2380</v>
      </c>
      <c r="E695" s="7" t="s">
        <v>2380</v>
      </c>
      <c r="F695" s="7" t="s">
        <v>2380</v>
      </c>
      <c r="G695" s="7" t="s">
        <v>2381</v>
      </c>
      <c r="H695" s="7" t="s">
        <v>2380</v>
      </c>
    </row>
    <row r="696" spans="1:8" x14ac:dyDescent="0.25">
      <c r="A696" s="7" t="s">
        <v>1676</v>
      </c>
      <c r="B696" s="7">
        <v>39.159999999999997</v>
      </c>
      <c r="C696" s="7">
        <v>8.08</v>
      </c>
      <c r="D696" s="7" t="s">
        <v>2380</v>
      </c>
      <c r="E696" s="7" t="s">
        <v>2380</v>
      </c>
      <c r="F696" s="7" t="s">
        <v>2380</v>
      </c>
      <c r="G696" s="7">
        <v>3</v>
      </c>
      <c r="H696" s="7" t="s">
        <v>2380</v>
      </c>
    </row>
    <row r="697" spans="1:8" x14ac:dyDescent="0.25">
      <c r="A697" s="7" t="s">
        <v>1675</v>
      </c>
      <c r="B697" s="7">
        <v>38.19</v>
      </c>
      <c r="C697" s="7">
        <v>10.49</v>
      </c>
      <c r="D697" s="7" t="s">
        <v>2380</v>
      </c>
      <c r="E697" s="7" t="s">
        <v>2380</v>
      </c>
      <c r="F697" s="7" t="s">
        <v>2380</v>
      </c>
      <c r="G697" s="7">
        <v>3</v>
      </c>
      <c r="H697" s="7" t="s">
        <v>2380</v>
      </c>
    </row>
    <row r="698" spans="1:8" x14ac:dyDescent="0.25">
      <c r="A698" s="7" t="s">
        <v>1674</v>
      </c>
      <c r="B698" s="7">
        <v>26.41</v>
      </c>
      <c r="C698" s="7">
        <v>8.11</v>
      </c>
      <c r="D698" s="7" t="s">
        <v>2380</v>
      </c>
      <c r="E698" s="7" t="s">
        <v>2380</v>
      </c>
      <c r="F698" s="7" t="s">
        <v>2380</v>
      </c>
      <c r="G698" s="7">
        <v>3</v>
      </c>
      <c r="H698" s="7" t="s">
        <v>2380</v>
      </c>
    </row>
    <row r="699" spans="1:8" x14ac:dyDescent="0.25">
      <c r="A699" s="7" t="s">
        <v>1673</v>
      </c>
      <c r="B699" s="7">
        <v>28.785</v>
      </c>
      <c r="C699" s="7">
        <v>6.6</v>
      </c>
      <c r="D699" s="7" t="s">
        <v>2380</v>
      </c>
      <c r="E699" s="7" t="s">
        <v>2380</v>
      </c>
      <c r="F699" s="7" t="s">
        <v>2380</v>
      </c>
      <c r="G699" s="7" t="s">
        <v>2381</v>
      </c>
      <c r="H699" s="7" t="s">
        <v>2380</v>
      </c>
    </row>
    <row r="700" spans="1:8" x14ac:dyDescent="0.25">
      <c r="A700" s="7" t="s">
        <v>1672</v>
      </c>
      <c r="B700" s="7">
        <v>26.695</v>
      </c>
      <c r="C700" s="7">
        <v>10.14</v>
      </c>
      <c r="D700" s="7" t="s">
        <v>2382</v>
      </c>
      <c r="E700" s="7" t="s">
        <v>2380</v>
      </c>
      <c r="F700" s="7" t="s">
        <v>2383</v>
      </c>
      <c r="G700" s="7">
        <v>1</v>
      </c>
      <c r="H700" s="7" t="s">
        <v>2380</v>
      </c>
    </row>
    <row r="701" spans="1:8" x14ac:dyDescent="0.25">
      <c r="A701" s="7" t="s">
        <v>1671</v>
      </c>
      <c r="B701" s="7">
        <v>32.799999999999997</v>
      </c>
      <c r="C701" s="7">
        <v>6.06</v>
      </c>
      <c r="D701" s="7" t="s">
        <v>2382</v>
      </c>
      <c r="E701" s="7" t="s">
        <v>2380</v>
      </c>
      <c r="F701" s="7" t="s">
        <v>2380</v>
      </c>
      <c r="G701" s="7">
        <v>1</v>
      </c>
      <c r="H701" s="7" t="s">
        <v>2380</v>
      </c>
    </row>
    <row r="702" spans="1:8" x14ac:dyDescent="0.25">
      <c r="A702" s="7" t="s">
        <v>1670</v>
      </c>
      <c r="B702" s="7">
        <v>35.869999999999997</v>
      </c>
      <c r="C702" s="7">
        <v>9.91</v>
      </c>
      <c r="D702" s="7" t="s">
        <v>2382</v>
      </c>
      <c r="E702" s="7" t="s">
        <v>2380</v>
      </c>
      <c r="F702" s="7" t="s">
        <v>2380</v>
      </c>
      <c r="G702" s="7" t="s">
        <v>2381</v>
      </c>
      <c r="H702" s="7" t="s">
        <v>2380</v>
      </c>
    </row>
    <row r="703" spans="1:8" x14ac:dyDescent="0.25">
      <c r="A703" s="7" t="s">
        <v>1669</v>
      </c>
      <c r="B703" s="7">
        <v>21.66</v>
      </c>
      <c r="C703" s="7">
        <v>4.1399999999999997</v>
      </c>
      <c r="D703" s="7" t="s">
        <v>2382</v>
      </c>
      <c r="E703" s="7" t="s">
        <v>2380</v>
      </c>
      <c r="F703" s="7" t="s">
        <v>2380</v>
      </c>
      <c r="G703" s="7">
        <v>2</v>
      </c>
      <c r="H703" s="7" t="s">
        <v>2380</v>
      </c>
    </row>
    <row r="704" spans="1:8" x14ac:dyDescent="0.25">
      <c r="A704" s="7" t="s">
        <v>1668</v>
      </c>
      <c r="B704" s="7">
        <v>37.72</v>
      </c>
      <c r="C704" s="7">
        <v>4.38</v>
      </c>
      <c r="D704" s="7" t="s">
        <v>2382</v>
      </c>
      <c r="E704" s="7" t="s">
        <v>2380</v>
      </c>
      <c r="F704" s="7" t="s">
        <v>2383</v>
      </c>
      <c r="G704" s="7">
        <v>1</v>
      </c>
      <c r="H704" s="7" t="s">
        <v>2380</v>
      </c>
    </row>
    <row r="705" spans="1:8" x14ac:dyDescent="0.25">
      <c r="A705" s="7" t="s">
        <v>1667</v>
      </c>
      <c r="B705" s="7">
        <v>39.700000000000003</v>
      </c>
      <c r="C705" s="7">
        <v>9.83</v>
      </c>
      <c r="D705" s="7" t="s">
        <v>2380</v>
      </c>
      <c r="E705" s="7" t="s">
        <v>2380</v>
      </c>
      <c r="F705" s="7" t="s">
        <v>2380</v>
      </c>
      <c r="G705" s="7">
        <v>3</v>
      </c>
      <c r="H705" s="7" t="s">
        <v>2380</v>
      </c>
    </row>
    <row r="706" spans="1:8" x14ac:dyDescent="0.25">
      <c r="A706" s="7" t="s">
        <v>1666</v>
      </c>
      <c r="B706" s="7">
        <v>35.97</v>
      </c>
      <c r="C706" s="7">
        <v>11.08</v>
      </c>
      <c r="D706" s="7" t="s">
        <v>2380</v>
      </c>
      <c r="E706" s="7" t="s">
        <v>2380</v>
      </c>
      <c r="F706" s="7" t="s">
        <v>2380</v>
      </c>
      <c r="G706" s="7">
        <v>3</v>
      </c>
      <c r="H706" s="7" t="s">
        <v>2380</v>
      </c>
    </row>
    <row r="707" spans="1:8" x14ac:dyDescent="0.25">
      <c r="A707" s="7" t="s">
        <v>1665</v>
      </c>
      <c r="B707" s="7">
        <v>37.85</v>
      </c>
      <c r="C707" s="7">
        <v>11.01</v>
      </c>
      <c r="D707" s="7" t="s">
        <v>2380</v>
      </c>
      <c r="E707" s="7" t="s">
        <v>2380</v>
      </c>
      <c r="F707" s="7" t="s">
        <v>2380</v>
      </c>
      <c r="G707" s="7" t="s">
        <v>2381</v>
      </c>
      <c r="H707" s="7" t="s">
        <v>2380</v>
      </c>
    </row>
    <row r="708" spans="1:8" x14ac:dyDescent="0.25">
      <c r="A708" s="7" t="s">
        <v>1664</v>
      </c>
      <c r="B708" s="7">
        <v>21.66</v>
      </c>
      <c r="C708" s="7">
        <v>4.37</v>
      </c>
      <c r="D708" s="7" t="s">
        <v>2380</v>
      </c>
      <c r="E708" s="7" t="s">
        <v>2382</v>
      </c>
      <c r="F708" s="7" t="s">
        <v>2380</v>
      </c>
      <c r="G708" s="7">
        <v>1</v>
      </c>
      <c r="H708" s="7" t="s">
        <v>2382</v>
      </c>
    </row>
    <row r="709" spans="1:8" x14ac:dyDescent="0.25">
      <c r="A709" s="7" t="s">
        <v>1663</v>
      </c>
      <c r="B709" s="7">
        <v>39.369999999999997</v>
      </c>
      <c r="C709" s="7">
        <v>5.91</v>
      </c>
      <c r="D709" s="7" t="s">
        <v>2380</v>
      </c>
      <c r="E709" s="7" t="s">
        <v>2380</v>
      </c>
      <c r="F709" s="7" t="s">
        <v>2380</v>
      </c>
      <c r="G709" s="7">
        <v>2</v>
      </c>
      <c r="H709" s="7" t="s">
        <v>2380</v>
      </c>
    </row>
    <row r="710" spans="1:8" x14ac:dyDescent="0.25">
      <c r="A710" s="7" t="s">
        <v>1662</v>
      </c>
      <c r="B710" s="7">
        <v>40.880000000000003</v>
      </c>
      <c r="C710" s="7">
        <v>7.65</v>
      </c>
      <c r="D710" s="7" t="s">
        <v>2380</v>
      </c>
      <c r="E710" s="7" t="s">
        <v>2380</v>
      </c>
      <c r="F710" s="7" t="s">
        <v>2380</v>
      </c>
      <c r="G710" s="7" t="s">
        <v>2381</v>
      </c>
      <c r="H710" s="7" t="s">
        <v>2380</v>
      </c>
    </row>
    <row r="711" spans="1:8" x14ac:dyDescent="0.25">
      <c r="A711" s="7" t="s">
        <v>1661</v>
      </c>
      <c r="B711" s="7">
        <v>26.22</v>
      </c>
      <c r="C711" s="7">
        <v>5.37</v>
      </c>
      <c r="D711" s="7" t="s">
        <v>2382</v>
      </c>
      <c r="E711" s="7" t="s">
        <v>2380</v>
      </c>
      <c r="F711" s="7" t="s">
        <v>2380</v>
      </c>
      <c r="G711" s="7">
        <v>2</v>
      </c>
      <c r="H711" s="7" t="s">
        <v>2380</v>
      </c>
    </row>
    <row r="712" spans="1:8" x14ac:dyDescent="0.25">
      <c r="A712" s="7" t="s">
        <v>1660</v>
      </c>
      <c r="B712" s="7">
        <v>25.08</v>
      </c>
      <c r="C712" s="7">
        <v>5.75</v>
      </c>
      <c r="D712" s="7" t="s">
        <v>2382</v>
      </c>
      <c r="E712" s="7" t="s">
        <v>2380</v>
      </c>
      <c r="F712" s="7" t="s">
        <v>2380</v>
      </c>
      <c r="G712" s="7">
        <v>2</v>
      </c>
      <c r="H712" s="7" t="s">
        <v>2380</v>
      </c>
    </row>
    <row r="713" spans="1:8" x14ac:dyDescent="0.25">
      <c r="A713" s="7" t="s">
        <v>1659</v>
      </c>
      <c r="B713" s="7">
        <v>39.1</v>
      </c>
      <c r="C713" s="7">
        <v>6.79</v>
      </c>
      <c r="D713" s="7" t="s">
        <v>2382</v>
      </c>
      <c r="E713" s="7" t="s">
        <v>2380</v>
      </c>
      <c r="F713" s="7" t="s">
        <v>2380</v>
      </c>
      <c r="G713" s="7">
        <v>2</v>
      </c>
      <c r="H713" s="7" t="s">
        <v>2380</v>
      </c>
    </row>
    <row r="714" spans="1:8" x14ac:dyDescent="0.25">
      <c r="A714" s="7" t="s">
        <v>1658</v>
      </c>
      <c r="B714" s="7">
        <v>37.905000000000001</v>
      </c>
      <c r="C714" s="7">
        <v>7.03</v>
      </c>
      <c r="D714" s="7" t="s">
        <v>2380</v>
      </c>
      <c r="E714" s="7" t="s">
        <v>2380</v>
      </c>
      <c r="F714" s="7" t="s">
        <v>2380</v>
      </c>
      <c r="G714" s="7">
        <v>3</v>
      </c>
      <c r="H714" s="7" t="s">
        <v>2380</v>
      </c>
    </row>
    <row r="715" spans="1:8" x14ac:dyDescent="0.25">
      <c r="A715" s="7" t="s">
        <v>1657</v>
      </c>
      <c r="B715" s="7">
        <v>43.35</v>
      </c>
      <c r="C715" s="7">
        <v>5.41</v>
      </c>
      <c r="D715" s="7" t="s">
        <v>2382</v>
      </c>
      <c r="E715" s="7" t="s">
        <v>2380</v>
      </c>
      <c r="F715" s="7" t="s">
        <v>2383</v>
      </c>
      <c r="G715" s="7">
        <v>1</v>
      </c>
      <c r="H715" s="7" t="s">
        <v>2380</v>
      </c>
    </row>
    <row r="716" spans="1:8" x14ac:dyDescent="0.25">
      <c r="A716" s="7" t="s">
        <v>1656</v>
      </c>
      <c r="B716" s="7">
        <v>36.15</v>
      </c>
      <c r="C716" s="7">
        <v>8.0500000000000007</v>
      </c>
      <c r="D716" s="7" t="s">
        <v>2380</v>
      </c>
      <c r="E716" s="7" t="s">
        <v>2380</v>
      </c>
      <c r="F716" s="7" t="s">
        <v>2380</v>
      </c>
      <c r="G716" s="7" t="s">
        <v>2381</v>
      </c>
      <c r="H716" s="7" t="s">
        <v>2380</v>
      </c>
    </row>
    <row r="717" spans="1:8" x14ac:dyDescent="0.25">
      <c r="A717" s="7" t="s">
        <v>1655</v>
      </c>
      <c r="B717" s="7">
        <v>44.98</v>
      </c>
      <c r="C717" s="7">
        <v>5.94</v>
      </c>
      <c r="D717" s="7" t="s">
        <v>2380</v>
      </c>
      <c r="E717" s="7" t="s">
        <v>2380</v>
      </c>
      <c r="F717" s="7" t="s">
        <v>2380</v>
      </c>
      <c r="G717" s="7">
        <v>1</v>
      </c>
      <c r="H717" s="7" t="s">
        <v>2380</v>
      </c>
    </row>
    <row r="718" spans="1:8" x14ac:dyDescent="0.25">
      <c r="A718" s="7" t="s">
        <v>1654</v>
      </c>
      <c r="B718" s="7">
        <v>38.28</v>
      </c>
      <c r="C718" s="7">
        <v>5.51</v>
      </c>
      <c r="D718" s="7" t="s">
        <v>2380</v>
      </c>
      <c r="E718" s="7" t="s">
        <v>2382</v>
      </c>
      <c r="F718" s="7" t="s">
        <v>2380</v>
      </c>
      <c r="G718" s="7">
        <v>1</v>
      </c>
      <c r="H718" s="7" t="s">
        <v>2380</v>
      </c>
    </row>
    <row r="719" spans="1:8" x14ac:dyDescent="0.25">
      <c r="A719" s="7" t="s">
        <v>1653</v>
      </c>
      <c r="B719" s="7">
        <v>32.299999999999997</v>
      </c>
      <c r="C719" s="7">
        <v>6.55</v>
      </c>
      <c r="D719" s="7" t="s">
        <v>2382</v>
      </c>
      <c r="E719" s="7" t="s">
        <v>2380</v>
      </c>
      <c r="F719" s="7" t="s">
        <v>2380</v>
      </c>
      <c r="G719" s="7">
        <v>2</v>
      </c>
      <c r="H719" s="7" t="s">
        <v>2380</v>
      </c>
    </row>
    <row r="720" spans="1:8" x14ac:dyDescent="0.25">
      <c r="A720" s="7" t="s">
        <v>1652</v>
      </c>
      <c r="B720" s="7">
        <v>39.51</v>
      </c>
      <c r="C720" s="7">
        <v>5.79</v>
      </c>
      <c r="D720" s="7" t="s">
        <v>2382</v>
      </c>
      <c r="E720" s="7" t="s">
        <v>2380</v>
      </c>
      <c r="F720" s="7" t="s">
        <v>2380</v>
      </c>
      <c r="G720" s="7" t="s">
        <v>2381</v>
      </c>
      <c r="H720" s="7" t="s">
        <v>2380</v>
      </c>
    </row>
    <row r="721" spans="1:8" x14ac:dyDescent="0.25">
      <c r="A721" s="7" t="s">
        <v>1651</v>
      </c>
      <c r="B721" s="7">
        <v>50.46</v>
      </c>
      <c r="C721" s="7">
        <v>4.5599999999999996</v>
      </c>
      <c r="D721" s="7" t="s">
        <v>2380</v>
      </c>
      <c r="E721" s="7" t="s">
        <v>2380</v>
      </c>
      <c r="F721" s="7" t="s">
        <v>2380</v>
      </c>
      <c r="G721" s="7" t="s">
        <v>2381</v>
      </c>
      <c r="H721" s="7" t="s">
        <v>2380</v>
      </c>
    </row>
    <row r="722" spans="1:8" x14ac:dyDescent="0.25">
      <c r="A722" s="7" t="s">
        <v>1650</v>
      </c>
      <c r="B722" s="7">
        <v>31.73</v>
      </c>
      <c r="C722" s="7">
        <v>7</v>
      </c>
      <c r="D722" s="7" t="s">
        <v>2380</v>
      </c>
      <c r="E722" s="7" t="s">
        <v>2380</v>
      </c>
      <c r="F722" s="7" t="s">
        <v>2380</v>
      </c>
      <c r="G722" s="7" t="s">
        <v>2381</v>
      </c>
      <c r="H722" s="7" t="s">
        <v>2380</v>
      </c>
    </row>
    <row r="723" spans="1:8" x14ac:dyDescent="0.25">
      <c r="A723" s="7" t="s">
        <v>1649</v>
      </c>
      <c r="B723" s="7">
        <v>32.1</v>
      </c>
      <c r="C723" s="7">
        <v>6.57</v>
      </c>
      <c r="D723" s="7" t="s">
        <v>2382</v>
      </c>
      <c r="E723" s="7" t="s">
        <v>2380</v>
      </c>
      <c r="F723" s="7" t="s">
        <v>2383</v>
      </c>
      <c r="G723" s="7">
        <v>1</v>
      </c>
      <c r="H723" s="7" t="s">
        <v>2380</v>
      </c>
    </row>
    <row r="724" spans="1:8" x14ac:dyDescent="0.25">
      <c r="A724" s="7" t="s">
        <v>1648</v>
      </c>
      <c r="B724" s="7">
        <v>27.83</v>
      </c>
      <c r="C724" s="7">
        <v>11.61</v>
      </c>
      <c r="D724" s="7" t="s">
        <v>2382</v>
      </c>
      <c r="E724" s="7" t="s">
        <v>2380</v>
      </c>
      <c r="F724" s="7" t="s">
        <v>2383</v>
      </c>
      <c r="G724" s="7">
        <v>1</v>
      </c>
      <c r="H724" s="7" t="s">
        <v>2380</v>
      </c>
    </row>
    <row r="725" spans="1:8" x14ac:dyDescent="0.25">
      <c r="A725" s="7" t="s">
        <v>1647</v>
      </c>
      <c r="B725" s="7">
        <v>27.72</v>
      </c>
      <c r="C725" s="7">
        <v>8.16</v>
      </c>
      <c r="D725" s="7" t="s">
        <v>2382</v>
      </c>
      <c r="E725" s="7" t="s">
        <v>2380</v>
      </c>
      <c r="F725" s="7" t="s">
        <v>2383</v>
      </c>
      <c r="G725" s="7">
        <v>1</v>
      </c>
      <c r="H725" s="7" t="s">
        <v>2380</v>
      </c>
    </row>
    <row r="726" spans="1:8" x14ac:dyDescent="0.25">
      <c r="A726" s="7" t="s">
        <v>1646</v>
      </c>
      <c r="B726" s="7">
        <v>36.765000000000001</v>
      </c>
      <c r="C726" s="7">
        <v>4.4800000000000004</v>
      </c>
      <c r="D726" s="7" t="s">
        <v>2382</v>
      </c>
      <c r="E726" s="7" t="s">
        <v>2380</v>
      </c>
      <c r="F726" s="7" t="s">
        <v>2380</v>
      </c>
      <c r="G726" s="7">
        <v>2</v>
      </c>
      <c r="H726" s="7" t="s">
        <v>2380</v>
      </c>
    </row>
    <row r="727" spans="1:8" x14ac:dyDescent="0.25">
      <c r="A727" s="7" t="s">
        <v>1645</v>
      </c>
      <c r="B727" s="7">
        <v>48.36</v>
      </c>
      <c r="C727" s="7">
        <v>4.08</v>
      </c>
      <c r="D727" s="7" t="s">
        <v>2380</v>
      </c>
      <c r="E727" s="7" t="s">
        <v>2380</v>
      </c>
      <c r="F727" s="7" t="s">
        <v>2380</v>
      </c>
      <c r="G727" s="7" t="s">
        <v>2381</v>
      </c>
      <c r="H727" s="7" t="s">
        <v>2380</v>
      </c>
    </row>
    <row r="728" spans="1:8" x14ac:dyDescent="0.25">
      <c r="A728" s="7" t="s">
        <v>1644</v>
      </c>
      <c r="B728" s="7">
        <v>31.445</v>
      </c>
      <c r="C728" s="7">
        <v>4.4000000000000004</v>
      </c>
      <c r="D728" s="7" t="s">
        <v>2382</v>
      </c>
      <c r="E728" s="7" t="s">
        <v>2380</v>
      </c>
      <c r="F728" s="7" t="s">
        <v>2380</v>
      </c>
      <c r="G728" s="7">
        <v>2</v>
      </c>
      <c r="H728" s="7" t="s">
        <v>2380</v>
      </c>
    </row>
    <row r="729" spans="1:8" x14ac:dyDescent="0.25">
      <c r="A729" s="7" t="s">
        <v>1643</v>
      </c>
      <c r="B729" s="7">
        <v>27.55</v>
      </c>
      <c r="C729" s="7">
        <v>9.02</v>
      </c>
      <c r="D729" s="7" t="s">
        <v>2380</v>
      </c>
      <c r="E729" s="7" t="s">
        <v>2380</v>
      </c>
      <c r="F729" s="7" t="s">
        <v>2380</v>
      </c>
      <c r="G729" s="7" t="s">
        <v>2381</v>
      </c>
      <c r="H729" s="7" t="s">
        <v>2380</v>
      </c>
    </row>
    <row r="730" spans="1:8" x14ac:dyDescent="0.25">
      <c r="A730" s="7" t="s">
        <v>1642</v>
      </c>
      <c r="B730" s="7">
        <v>33.11</v>
      </c>
      <c r="C730" s="7">
        <v>8.06</v>
      </c>
      <c r="D730" s="7" t="s">
        <v>2380</v>
      </c>
      <c r="E730" s="7" t="s">
        <v>2380</v>
      </c>
      <c r="F730" s="7" t="s">
        <v>2380</v>
      </c>
      <c r="G730" s="7" t="s">
        <v>2381</v>
      </c>
      <c r="H730" s="7" t="s">
        <v>2380</v>
      </c>
    </row>
    <row r="731" spans="1:8" x14ac:dyDescent="0.25">
      <c r="A731" s="7" t="s">
        <v>1641</v>
      </c>
      <c r="B731" s="7">
        <v>36.85</v>
      </c>
      <c r="C731" s="7">
        <v>6.21</v>
      </c>
      <c r="D731" s="7" t="s">
        <v>2382</v>
      </c>
      <c r="E731" s="7" t="s">
        <v>2380</v>
      </c>
      <c r="F731" s="7" t="s">
        <v>2380</v>
      </c>
      <c r="G731" s="7">
        <v>2</v>
      </c>
      <c r="H731" s="7" t="s">
        <v>2380</v>
      </c>
    </row>
    <row r="732" spans="1:8" x14ac:dyDescent="0.25">
      <c r="A732" s="7" t="s">
        <v>1640</v>
      </c>
      <c r="B732" s="7">
        <v>36.299999999999997</v>
      </c>
      <c r="C732" s="7">
        <v>5.79</v>
      </c>
      <c r="D732" s="7" t="s">
        <v>2382</v>
      </c>
      <c r="E732" s="7" t="s">
        <v>2380</v>
      </c>
      <c r="F732" s="7" t="s">
        <v>2380</v>
      </c>
      <c r="G732" s="7">
        <v>2</v>
      </c>
      <c r="H732" s="7" t="s">
        <v>2380</v>
      </c>
    </row>
    <row r="733" spans="1:8" x14ac:dyDescent="0.25">
      <c r="A733" s="7" t="s">
        <v>1639</v>
      </c>
      <c r="B733" s="7">
        <v>45.34</v>
      </c>
      <c r="C733" s="7">
        <v>5.69</v>
      </c>
      <c r="D733" s="7" t="s">
        <v>2382</v>
      </c>
      <c r="E733" s="7" t="s">
        <v>2380</v>
      </c>
      <c r="F733" s="7" t="s">
        <v>2380</v>
      </c>
      <c r="G733" s="7" t="s">
        <v>2381</v>
      </c>
      <c r="H733" s="7" t="s">
        <v>2380</v>
      </c>
    </row>
    <row r="734" spans="1:8" x14ac:dyDescent="0.25">
      <c r="A734" s="7" t="s">
        <v>1638</v>
      </c>
      <c r="B734" s="7">
        <v>31.8</v>
      </c>
      <c r="C734" s="7">
        <v>5.36</v>
      </c>
      <c r="D734" s="7" t="s">
        <v>2382</v>
      </c>
      <c r="E734" s="7" t="s">
        <v>2380</v>
      </c>
      <c r="F734" s="7" t="s">
        <v>2380</v>
      </c>
      <c r="G734" s="7">
        <v>2</v>
      </c>
      <c r="H734" s="7" t="s">
        <v>2380</v>
      </c>
    </row>
    <row r="735" spans="1:8" x14ac:dyDescent="0.25">
      <c r="A735" s="7" t="s">
        <v>1637</v>
      </c>
      <c r="B735" s="7">
        <v>41.02</v>
      </c>
      <c r="C735" s="7">
        <v>11.37</v>
      </c>
      <c r="D735" s="7" t="s">
        <v>2380</v>
      </c>
      <c r="E735" s="7" t="s">
        <v>2380</v>
      </c>
      <c r="F735" s="7" t="s">
        <v>2380</v>
      </c>
      <c r="G735" s="7" t="s">
        <v>2381</v>
      </c>
      <c r="H735" s="7" t="s">
        <v>2380</v>
      </c>
    </row>
    <row r="736" spans="1:8" x14ac:dyDescent="0.25">
      <c r="A736" s="7" t="s">
        <v>1636</v>
      </c>
      <c r="B736" s="7">
        <v>32.68</v>
      </c>
      <c r="C736" s="7">
        <v>11.87</v>
      </c>
      <c r="D736" s="7" t="s">
        <v>2380</v>
      </c>
      <c r="E736" s="7" t="s">
        <v>2380</v>
      </c>
      <c r="F736" s="7" t="s">
        <v>2380</v>
      </c>
      <c r="G736" s="7" t="s">
        <v>2381</v>
      </c>
      <c r="H736" s="7" t="s">
        <v>2380</v>
      </c>
    </row>
    <row r="737" spans="1:8" x14ac:dyDescent="0.25">
      <c r="A737" s="7" t="s">
        <v>1635</v>
      </c>
      <c r="B737" s="7">
        <v>21.7</v>
      </c>
      <c r="C737" s="7">
        <v>4.9000000000000004</v>
      </c>
      <c r="D737" s="7" t="s">
        <v>2380</v>
      </c>
      <c r="E737" s="7" t="s">
        <v>2380</v>
      </c>
      <c r="F737" s="7" t="s">
        <v>2383</v>
      </c>
      <c r="G737" s="7">
        <v>1</v>
      </c>
      <c r="H737" s="7" t="s">
        <v>2382</v>
      </c>
    </row>
    <row r="738" spans="1:8" x14ac:dyDescent="0.25">
      <c r="A738" s="7" t="s">
        <v>1634</v>
      </c>
      <c r="B738" s="7">
        <v>40.479999999999997</v>
      </c>
      <c r="C738" s="7">
        <v>6.7</v>
      </c>
      <c r="D738" s="7" t="s">
        <v>2380</v>
      </c>
      <c r="E738" s="7" t="s">
        <v>2380</v>
      </c>
      <c r="F738" s="7" t="s">
        <v>2380</v>
      </c>
      <c r="G738" s="7">
        <v>3</v>
      </c>
      <c r="H738" s="7" t="s">
        <v>2380</v>
      </c>
    </row>
    <row r="739" spans="1:8" x14ac:dyDescent="0.25">
      <c r="A739" s="7" t="s">
        <v>1633</v>
      </c>
      <c r="B739" s="7">
        <v>34.5</v>
      </c>
      <c r="C739" s="7">
        <v>10.3</v>
      </c>
      <c r="D739" s="7" t="s">
        <v>2380</v>
      </c>
      <c r="E739" s="7" t="s">
        <v>2380</v>
      </c>
      <c r="F739" s="7" t="s">
        <v>2380</v>
      </c>
      <c r="G739" s="7">
        <v>3</v>
      </c>
      <c r="H739" s="7" t="s">
        <v>2380</v>
      </c>
    </row>
    <row r="740" spans="1:8" x14ac:dyDescent="0.25">
      <c r="A740" s="7" t="s">
        <v>1632</v>
      </c>
      <c r="B740" s="7">
        <v>45.9</v>
      </c>
      <c r="C740" s="7">
        <v>11.14</v>
      </c>
      <c r="D740" s="7" t="s">
        <v>2382</v>
      </c>
      <c r="E740" s="7" t="s">
        <v>2380</v>
      </c>
      <c r="F740" s="7" t="s">
        <v>2380</v>
      </c>
      <c r="G740" s="7">
        <v>1</v>
      </c>
      <c r="H740" s="7" t="s">
        <v>2380</v>
      </c>
    </row>
    <row r="741" spans="1:8" x14ac:dyDescent="0.25">
      <c r="A741" s="7" t="s">
        <v>1631</v>
      </c>
      <c r="B741" s="7">
        <v>33.479999999999997</v>
      </c>
      <c r="C741" s="7">
        <v>4.74</v>
      </c>
      <c r="D741" s="7" t="s">
        <v>2382</v>
      </c>
      <c r="E741" s="7" t="s">
        <v>2380</v>
      </c>
      <c r="F741" s="7" t="s">
        <v>2380</v>
      </c>
      <c r="G741" s="7">
        <v>2</v>
      </c>
      <c r="H741" s="7" t="s">
        <v>2380</v>
      </c>
    </row>
    <row r="742" spans="1:8" x14ac:dyDescent="0.25">
      <c r="A742" s="7" t="s">
        <v>1630</v>
      </c>
      <c r="B742" s="7">
        <v>28.31</v>
      </c>
      <c r="C742" s="7">
        <v>5.96</v>
      </c>
      <c r="D742" s="7" t="s">
        <v>2382</v>
      </c>
      <c r="E742" s="7" t="s">
        <v>2380</v>
      </c>
      <c r="F742" s="7" t="s">
        <v>2380</v>
      </c>
      <c r="G742" s="7">
        <v>2</v>
      </c>
      <c r="H742" s="7" t="s">
        <v>2380</v>
      </c>
    </row>
    <row r="743" spans="1:8" x14ac:dyDescent="0.25">
      <c r="A743" s="7" t="s">
        <v>1629</v>
      </c>
      <c r="B743" s="7">
        <v>21.565000000000001</v>
      </c>
      <c r="C743" s="7">
        <v>4.95</v>
      </c>
      <c r="D743" s="7" t="s">
        <v>2380</v>
      </c>
      <c r="E743" s="7" t="s">
        <v>2382</v>
      </c>
      <c r="F743" s="7" t="s">
        <v>2380</v>
      </c>
      <c r="G743" s="7">
        <v>1</v>
      </c>
      <c r="H743" s="7" t="s">
        <v>2382</v>
      </c>
    </row>
    <row r="744" spans="1:8" x14ac:dyDescent="0.25">
      <c r="A744" s="7" t="s">
        <v>1628</v>
      </c>
      <c r="B744" s="7">
        <v>35.590000000000003</v>
      </c>
      <c r="C744" s="7">
        <v>5.21</v>
      </c>
      <c r="D744" s="7" t="s">
        <v>2382</v>
      </c>
      <c r="E744" s="7" t="s">
        <v>2380</v>
      </c>
      <c r="F744" s="7" t="s">
        <v>2383</v>
      </c>
      <c r="G744" s="7">
        <v>1</v>
      </c>
      <c r="H744" s="7" t="s">
        <v>2380</v>
      </c>
    </row>
    <row r="745" spans="1:8" x14ac:dyDescent="0.25">
      <c r="A745" s="7" t="s">
        <v>1627</v>
      </c>
      <c r="B745" s="7">
        <v>43.44</v>
      </c>
      <c r="C745" s="7">
        <v>4.8600000000000003</v>
      </c>
      <c r="D745" s="7" t="s">
        <v>2382</v>
      </c>
      <c r="E745" s="7" t="s">
        <v>2380</v>
      </c>
      <c r="F745" s="7" t="s">
        <v>2380</v>
      </c>
      <c r="G745" s="7" t="s">
        <v>2381</v>
      </c>
      <c r="H745" s="7" t="s">
        <v>2380</v>
      </c>
    </row>
    <row r="746" spans="1:8" x14ac:dyDescent="0.25">
      <c r="A746" s="7" t="s">
        <v>1626</v>
      </c>
      <c r="B746" s="7">
        <v>21.754999999999999</v>
      </c>
      <c r="C746" s="7">
        <v>7.79</v>
      </c>
      <c r="D746" s="7" t="s">
        <v>2382</v>
      </c>
      <c r="E746" s="7" t="s">
        <v>2380</v>
      </c>
      <c r="F746" s="7" t="s">
        <v>2380</v>
      </c>
      <c r="G746" s="7" t="s">
        <v>2381</v>
      </c>
      <c r="H746" s="7" t="s">
        <v>2380</v>
      </c>
    </row>
    <row r="747" spans="1:8" x14ac:dyDescent="0.25">
      <c r="A747" s="7" t="s">
        <v>1625</v>
      </c>
      <c r="B747" s="7">
        <v>44.55</v>
      </c>
      <c r="C747" s="7">
        <v>7.12</v>
      </c>
      <c r="D747" s="7" t="s">
        <v>2382</v>
      </c>
      <c r="E747" s="7" t="s">
        <v>2380</v>
      </c>
      <c r="F747" s="7" t="s">
        <v>2380</v>
      </c>
      <c r="G747" s="7">
        <v>1</v>
      </c>
      <c r="H747" s="7" t="s">
        <v>2380</v>
      </c>
    </row>
    <row r="748" spans="1:8" x14ac:dyDescent="0.25">
      <c r="A748" s="7" t="s">
        <v>1624</v>
      </c>
      <c r="B748" s="7">
        <v>43.32</v>
      </c>
      <c r="C748" s="7">
        <v>4.67</v>
      </c>
      <c r="D748" s="7" t="s">
        <v>2382</v>
      </c>
      <c r="E748" s="7" t="s">
        <v>2380</v>
      </c>
      <c r="F748" s="7" t="s">
        <v>2380</v>
      </c>
      <c r="G748" s="7" t="s">
        <v>2381</v>
      </c>
      <c r="H748" s="7" t="s">
        <v>2380</v>
      </c>
    </row>
    <row r="749" spans="1:8" x14ac:dyDescent="0.25">
      <c r="A749" s="7" t="s">
        <v>1623</v>
      </c>
      <c r="B749" s="7">
        <v>31.23</v>
      </c>
      <c r="C749" s="7">
        <v>9.1199999999999992</v>
      </c>
      <c r="D749" s="7" t="s">
        <v>2382</v>
      </c>
      <c r="E749" s="7" t="s">
        <v>2380</v>
      </c>
      <c r="F749" s="7" t="s">
        <v>2383</v>
      </c>
      <c r="G749" s="7">
        <v>1</v>
      </c>
      <c r="H749" s="7" t="s">
        <v>2380</v>
      </c>
    </row>
    <row r="750" spans="1:8" x14ac:dyDescent="0.25">
      <c r="A750" s="7" t="s">
        <v>1622</v>
      </c>
      <c r="B750" s="7">
        <v>42.81</v>
      </c>
      <c r="C750" s="7">
        <v>4.1500000000000004</v>
      </c>
      <c r="D750" s="7" t="s">
        <v>2380</v>
      </c>
      <c r="E750" s="7" t="s">
        <v>2380</v>
      </c>
      <c r="F750" s="7" t="s">
        <v>2380</v>
      </c>
      <c r="G750" s="7">
        <v>1</v>
      </c>
      <c r="H750" s="7" t="s">
        <v>2380</v>
      </c>
    </row>
    <row r="751" spans="1:8" x14ac:dyDescent="0.25">
      <c r="A751" s="7" t="s">
        <v>1621</v>
      </c>
      <c r="B751" s="7">
        <v>35.909999999999997</v>
      </c>
      <c r="C751" s="7">
        <v>6.72</v>
      </c>
      <c r="D751" s="7" t="s">
        <v>2382</v>
      </c>
      <c r="E751" s="7" t="s">
        <v>2380</v>
      </c>
      <c r="F751" s="7" t="s">
        <v>2380</v>
      </c>
      <c r="G751" s="7">
        <v>2</v>
      </c>
      <c r="H751" s="7" t="s">
        <v>2380</v>
      </c>
    </row>
    <row r="752" spans="1:8" x14ac:dyDescent="0.25">
      <c r="A752" s="7" t="s">
        <v>1620</v>
      </c>
      <c r="B752" s="7">
        <v>36.65</v>
      </c>
      <c r="C752" s="7">
        <v>5.01</v>
      </c>
      <c r="D752" s="7" t="s">
        <v>2382</v>
      </c>
      <c r="E752" s="7" t="s">
        <v>2380</v>
      </c>
      <c r="F752" s="7" t="s">
        <v>2383</v>
      </c>
      <c r="G752" s="7">
        <v>1</v>
      </c>
      <c r="H752" s="7" t="s">
        <v>2380</v>
      </c>
    </row>
    <row r="753" spans="1:8" x14ac:dyDescent="0.25">
      <c r="A753" s="7" t="s">
        <v>1619</v>
      </c>
      <c r="B753" s="7">
        <v>22.04</v>
      </c>
      <c r="C753" s="7">
        <v>10.9</v>
      </c>
      <c r="D753" s="7" t="s">
        <v>2382</v>
      </c>
      <c r="E753" s="7" t="s">
        <v>2380</v>
      </c>
      <c r="F753" s="7" t="s">
        <v>2380</v>
      </c>
      <c r="G753" s="7">
        <v>2</v>
      </c>
      <c r="H753" s="7" t="s">
        <v>2380</v>
      </c>
    </row>
    <row r="754" spans="1:8" x14ac:dyDescent="0.25">
      <c r="A754" s="7" t="s">
        <v>1618</v>
      </c>
      <c r="B754" s="7">
        <v>31.824999999999999</v>
      </c>
      <c r="C754" s="7">
        <v>5.52</v>
      </c>
      <c r="D754" s="7" t="s">
        <v>2382</v>
      </c>
      <c r="E754" s="7" t="s">
        <v>2380</v>
      </c>
      <c r="F754" s="7" t="s">
        <v>2380</v>
      </c>
      <c r="G754" s="7">
        <v>1</v>
      </c>
      <c r="H754" s="7" t="s">
        <v>2380</v>
      </c>
    </row>
    <row r="755" spans="1:8" x14ac:dyDescent="0.25">
      <c r="A755" s="7" t="s">
        <v>1617</v>
      </c>
      <c r="B755" s="7">
        <v>53.58</v>
      </c>
      <c r="C755" s="7">
        <v>4.55</v>
      </c>
      <c r="D755" s="7" t="s">
        <v>2380</v>
      </c>
      <c r="E755" s="7" t="s">
        <v>2380</v>
      </c>
      <c r="F755" s="7" t="s">
        <v>2380</v>
      </c>
      <c r="G755" s="7">
        <v>1</v>
      </c>
      <c r="H755" s="7" t="s">
        <v>2380</v>
      </c>
    </row>
    <row r="756" spans="1:8" x14ac:dyDescent="0.25">
      <c r="A756" s="7" t="s">
        <v>1616</v>
      </c>
      <c r="B756" s="7">
        <v>34.299999999999997</v>
      </c>
      <c r="C756" s="7">
        <v>11.76</v>
      </c>
      <c r="D756" s="7" t="s">
        <v>2380</v>
      </c>
      <c r="E756" s="7" t="s">
        <v>2380</v>
      </c>
      <c r="F756" s="7" t="s">
        <v>2380</v>
      </c>
      <c r="G756" s="7" t="s">
        <v>2381</v>
      </c>
      <c r="H756" s="7" t="s">
        <v>2380</v>
      </c>
    </row>
    <row r="757" spans="1:8" x14ac:dyDescent="0.25">
      <c r="A757" s="7" t="s">
        <v>1615</v>
      </c>
      <c r="B757" s="7">
        <v>32.11</v>
      </c>
      <c r="C757" s="7">
        <v>7.06</v>
      </c>
      <c r="D757" s="7" t="s">
        <v>2380</v>
      </c>
      <c r="E757" s="7" t="s">
        <v>2380</v>
      </c>
      <c r="F757" s="7" t="s">
        <v>2380</v>
      </c>
      <c r="G757" s="7" t="s">
        <v>2381</v>
      </c>
      <c r="H757" s="7" t="s">
        <v>2380</v>
      </c>
    </row>
    <row r="758" spans="1:8" x14ac:dyDescent="0.25">
      <c r="A758" s="7" t="s">
        <v>1614</v>
      </c>
      <c r="B758" s="7">
        <v>31.78</v>
      </c>
      <c r="C758" s="7">
        <v>11.35</v>
      </c>
      <c r="D758" s="7" t="s">
        <v>2382</v>
      </c>
      <c r="E758" s="7" t="s">
        <v>2380</v>
      </c>
      <c r="F758" s="7" t="s">
        <v>2383</v>
      </c>
      <c r="G758" s="7">
        <v>1</v>
      </c>
      <c r="H758" s="7" t="s">
        <v>2380</v>
      </c>
    </row>
    <row r="759" spans="1:8" x14ac:dyDescent="0.25">
      <c r="A759" s="7" t="s">
        <v>1613</v>
      </c>
      <c r="B759" s="7">
        <v>46.89</v>
      </c>
      <c r="C759" s="7">
        <v>5.52</v>
      </c>
      <c r="D759" s="7" t="s">
        <v>2380</v>
      </c>
      <c r="E759" s="7" t="s">
        <v>2380</v>
      </c>
      <c r="F759" s="7" t="s">
        <v>2380</v>
      </c>
      <c r="G759" s="7" t="s">
        <v>2381</v>
      </c>
      <c r="H759" s="7" t="s">
        <v>2380</v>
      </c>
    </row>
    <row r="760" spans="1:8" x14ac:dyDescent="0.25">
      <c r="A760" s="7" t="s">
        <v>1612</v>
      </c>
      <c r="B760" s="7">
        <v>39.35</v>
      </c>
      <c r="C760" s="7">
        <v>7.86</v>
      </c>
      <c r="D760" s="7" t="s">
        <v>2382</v>
      </c>
      <c r="E760" s="7" t="s">
        <v>2380</v>
      </c>
      <c r="F760" s="7" t="s">
        <v>2380</v>
      </c>
      <c r="G760" s="7">
        <v>1</v>
      </c>
      <c r="H760" s="7" t="s">
        <v>2380</v>
      </c>
    </row>
    <row r="761" spans="1:8" x14ac:dyDescent="0.25">
      <c r="A761" s="7" t="s">
        <v>1611</v>
      </c>
      <c r="B761" s="7">
        <v>39.200000000000003</v>
      </c>
      <c r="C761" s="7">
        <v>11.38</v>
      </c>
      <c r="D761" s="7" t="s">
        <v>2380</v>
      </c>
      <c r="E761" s="7" t="s">
        <v>2380</v>
      </c>
      <c r="F761" s="7" t="s">
        <v>2380</v>
      </c>
      <c r="G761" s="7" t="s">
        <v>2381</v>
      </c>
      <c r="H761" s="7" t="s">
        <v>2380</v>
      </c>
    </row>
    <row r="762" spans="1:8" x14ac:dyDescent="0.25">
      <c r="A762" s="7" t="s">
        <v>1610</v>
      </c>
      <c r="B762" s="7">
        <v>39.159999999999997</v>
      </c>
      <c r="C762" s="7">
        <v>10.48</v>
      </c>
      <c r="D762" s="7" t="s">
        <v>2380</v>
      </c>
      <c r="E762" s="7" t="s">
        <v>2380</v>
      </c>
      <c r="F762" s="7" t="s">
        <v>2380</v>
      </c>
      <c r="G762" s="7" t="s">
        <v>2381</v>
      </c>
      <c r="H762" s="7" t="s">
        <v>2380</v>
      </c>
    </row>
    <row r="763" spans="1:8" x14ac:dyDescent="0.25">
      <c r="A763" s="7" t="s">
        <v>1609</v>
      </c>
      <c r="B763" s="7">
        <v>44.1</v>
      </c>
      <c r="C763" s="7">
        <v>5.04</v>
      </c>
      <c r="D763" s="7" t="s">
        <v>2382</v>
      </c>
      <c r="E763" s="7" t="s">
        <v>2380</v>
      </c>
      <c r="F763" s="7" t="s">
        <v>2380</v>
      </c>
      <c r="G763" s="7" t="s">
        <v>2381</v>
      </c>
      <c r="H763" s="7" t="s">
        <v>2380</v>
      </c>
    </row>
    <row r="764" spans="1:8" x14ac:dyDescent="0.25">
      <c r="A764" s="7" t="s">
        <v>1608</v>
      </c>
      <c r="B764" s="7">
        <v>33.200000000000003</v>
      </c>
      <c r="C764" s="7">
        <v>9.06</v>
      </c>
      <c r="D764" s="7" t="s">
        <v>2380</v>
      </c>
      <c r="E764" s="7" t="s">
        <v>2380</v>
      </c>
      <c r="F764" s="7" t="s">
        <v>2380</v>
      </c>
      <c r="G764" s="7" t="s">
        <v>2381</v>
      </c>
      <c r="H764" s="7" t="s">
        <v>2380</v>
      </c>
    </row>
    <row r="765" spans="1:8" x14ac:dyDescent="0.25">
      <c r="A765" s="7" t="s">
        <v>1607</v>
      </c>
      <c r="B765" s="7">
        <v>29.92</v>
      </c>
      <c r="C765" s="7">
        <v>11.07</v>
      </c>
      <c r="D765" s="7" t="s">
        <v>2380</v>
      </c>
      <c r="E765" s="7" t="s">
        <v>2380</v>
      </c>
      <c r="F765" s="7" t="s">
        <v>2380</v>
      </c>
      <c r="G765" s="7" t="s">
        <v>2381</v>
      </c>
      <c r="H765" s="7" t="s">
        <v>2380</v>
      </c>
    </row>
    <row r="766" spans="1:8" x14ac:dyDescent="0.25">
      <c r="A766" s="7" t="s">
        <v>1606</v>
      </c>
      <c r="B766" s="7">
        <v>25</v>
      </c>
      <c r="C766" s="7">
        <v>10.45</v>
      </c>
      <c r="D766" s="7" t="s">
        <v>2380</v>
      </c>
      <c r="E766" s="7" t="s">
        <v>2380</v>
      </c>
      <c r="F766" s="7" t="s">
        <v>2380</v>
      </c>
      <c r="G766" s="7" t="s">
        <v>2381</v>
      </c>
      <c r="H766" s="7" t="s">
        <v>2380</v>
      </c>
    </row>
    <row r="767" spans="1:8" x14ac:dyDescent="0.25">
      <c r="A767" s="7" t="s">
        <v>1605</v>
      </c>
      <c r="B767" s="7">
        <v>38.869999999999997</v>
      </c>
      <c r="C767" s="7">
        <v>8.6300000000000008</v>
      </c>
      <c r="D767" s="7" t="s">
        <v>2382</v>
      </c>
      <c r="E767" s="7" t="s">
        <v>2380</v>
      </c>
      <c r="F767" s="7" t="s">
        <v>2380</v>
      </c>
      <c r="G767" s="7">
        <v>1</v>
      </c>
      <c r="H767" s="7" t="s">
        <v>2380</v>
      </c>
    </row>
    <row r="768" spans="1:8" x14ac:dyDescent="0.25">
      <c r="A768" s="7" t="s">
        <v>1604</v>
      </c>
      <c r="B768" s="7">
        <v>32.299999999999997</v>
      </c>
      <c r="C768" s="7">
        <v>5.28</v>
      </c>
      <c r="D768" s="7" t="s">
        <v>2382</v>
      </c>
      <c r="E768" s="7" t="s">
        <v>2380</v>
      </c>
      <c r="F768" s="7" t="s">
        <v>2380</v>
      </c>
      <c r="G768" s="7">
        <v>2</v>
      </c>
      <c r="H768" s="7" t="s">
        <v>2380</v>
      </c>
    </row>
    <row r="769" spans="1:8" x14ac:dyDescent="0.25">
      <c r="A769" s="7" t="s">
        <v>1603</v>
      </c>
      <c r="B769" s="7">
        <v>31.16</v>
      </c>
      <c r="C769" s="7">
        <v>7.49</v>
      </c>
      <c r="D769" s="7" t="s">
        <v>2382</v>
      </c>
      <c r="E769" s="7" t="s">
        <v>2380</v>
      </c>
      <c r="F769" s="7" t="s">
        <v>2380</v>
      </c>
      <c r="G769" s="7">
        <v>2</v>
      </c>
      <c r="H769" s="7" t="s">
        <v>2380</v>
      </c>
    </row>
    <row r="770" spans="1:8" x14ac:dyDescent="0.25">
      <c r="A770" s="7" t="s">
        <v>1602</v>
      </c>
      <c r="B770" s="7">
        <v>54.59</v>
      </c>
      <c r="C770" s="7">
        <v>4.2699999999999996</v>
      </c>
      <c r="D770" s="7" t="s">
        <v>2380</v>
      </c>
      <c r="E770" s="7" t="s">
        <v>2380</v>
      </c>
      <c r="F770" s="7" t="s">
        <v>2380</v>
      </c>
      <c r="G770" s="7" t="s">
        <v>2381</v>
      </c>
      <c r="H770" s="7" t="s">
        <v>2380</v>
      </c>
    </row>
    <row r="771" spans="1:8" x14ac:dyDescent="0.25">
      <c r="A771" s="7" t="s">
        <v>1601</v>
      </c>
      <c r="B771" s="7">
        <v>21.09</v>
      </c>
      <c r="C771" s="7">
        <v>9.2200000000000006</v>
      </c>
      <c r="D771" s="7" t="s">
        <v>2382</v>
      </c>
      <c r="E771" s="7" t="s">
        <v>2380</v>
      </c>
      <c r="F771" s="7" t="s">
        <v>2380</v>
      </c>
      <c r="G771" s="7">
        <v>2</v>
      </c>
      <c r="H771" s="7" t="s">
        <v>2380</v>
      </c>
    </row>
    <row r="772" spans="1:8" x14ac:dyDescent="0.25">
      <c r="A772" s="7" t="s">
        <v>1600</v>
      </c>
      <c r="B772" s="7">
        <v>52.41</v>
      </c>
      <c r="C772" s="7">
        <v>5.99</v>
      </c>
      <c r="D772" s="7" t="s">
        <v>2380</v>
      </c>
      <c r="E772" s="7" t="s">
        <v>2380</v>
      </c>
      <c r="F772" s="7" t="s">
        <v>2380</v>
      </c>
      <c r="G772" s="7">
        <v>1</v>
      </c>
      <c r="H772" s="7" t="s">
        <v>2380</v>
      </c>
    </row>
    <row r="773" spans="1:8" x14ac:dyDescent="0.25">
      <c r="A773" s="7" t="s">
        <v>1599</v>
      </c>
      <c r="B773" s="7">
        <v>41.47</v>
      </c>
      <c r="C773" s="7">
        <v>5.86</v>
      </c>
      <c r="D773" s="7" t="s">
        <v>2382</v>
      </c>
      <c r="E773" s="7" t="s">
        <v>2380</v>
      </c>
      <c r="F773" s="7" t="s">
        <v>2380</v>
      </c>
      <c r="G773" s="7">
        <v>2</v>
      </c>
      <c r="H773" s="7" t="s">
        <v>2380</v>
      </c>
    </row>
    <row r="774" spans="1:8" x14ac:dyDescent="0.25">
      <c r="A774" s="7" t="s">
        <v>1598</v>
      </c>
      <c r="B774" s="7">
        <v>33.1</v>
      </c>
      <c r="C774" s="7">
        <v>5.19</v>
      </c>
      <c r="D774" s="7" t="s">
        <v>2382</v>
      </c>
      <c r="E774" s="7" t="s">
        <v>2380</v>
      </c>
      <c r="F774" s="7" t="s">
        <v>2380</v>
      </c>
      <c r="G774" s="7">
        <v>2</v>
      </c>
      <c r="H774" s="7" t="s">
        <v>2380</v>
      </c>
    </row>
    <row r="775" spans="1:8" x14ac:dyDescent="0.25">
      <c r="A775" s="7" t="s">
        <v>1597</v>
      </c>
      <c r="B775" s="7">
        <v>30.8</v>
      </c>
      <c r="C775" s="7">
        <v>4.37</v>
      </c>
      <c r="D775" s="7" t="s">
        <v>2382</v>
      </c>
      <c r="E775" s="7" t="s">
        <v>2380</v>
      </c>
      <c r="F775" s="7" t="s">
        <v>2380</v>
      </c>
      <c r="G775" s="7">
        <v>2</v>
      </c>
      <c r="H775" s="7" t="s">
        <v>2380</v>
      </c>
    </row>
    <row r="776" spans="1:8" x14ac:dyDescent="0.25">
      <c r="A776" s="7" t="s">
        <v>1596</v>
      </c>
      <c r="B776" s="7">
        <v>42.06</v>
      </c>
      <c r="C776" s="7">
        <v>5.32</v>
      </c>
      <c r="D776" s="7" t="s">
        <v>2380</v>
      </c>
      <c r="E776" s="7" t="s">
        <v>2380</v>
      </c>
      <c r="F776" s="7" t="s">
        <v>2380</v>
      </c>
      <c r="G776" s="7">
        <v>1</v>
      </c>
      <c r="H776" s="7" t="s">
        <v>2380</v>
      </c>
    </row>
    <row r="777" spans="1:8" x14ac:dyDescent="0.25">
      <c r="A777" s="7" t="s">
        <v>1595</v>
      </c>
      <c r="B777" s="7">
        <v>39.270000000000003</v>
      </c>
      <c r="C777" s="7">
        <v>5.64</v>
      </c>
      <c r="D777" s="7" t="s">
        <v>2380</v>
      </c>
      <c r="E777" s="7" t="s">
        <v>2380</v>
      </c>
      <c r="F777" s="7" t="s">
        <v>2383</v>
      </c>
      <c r="G777" s="7">
        <v>1</v>
      </c>
      <c r="H777" s="7" t="s">
        <v>2380</v>
      </c>
    </row>
    <row r="778" spans="1:8" x14ac:dyDescent="0.25">
      <c r="A778" s="7" t="s">
        <v>1594</v>
      </c>
      <c r="B778" s="7">
        <v>30.71</v>
      </c>
      <c r="C778" s="7">
        <v>5.59</v>
      </c>
      <c r="D778" s="7" t="s">
        <v>2382</v>
      </c>
      <c r="E778" s="7" t="s">
        <v>2380</v>
      </c>
      <c r="F778" s="7" t="s">
        <v>2380</v>
      </c>
      <c r="G778" s="7">
        <v>1</v>
      </c>
      <c r="H778" s="7" t="s">
        <v>2380</v>
      </c>
    </row>
    <row r="779" spans="1:8" x14ac:dyDescent="0.25">
      <c r="A779" s="7" t="s">
        <v>1593</v>
      </c>
      <c r="B779" s="7">
        <v>47.19</v>
      </c>
      <c r="C779" s="7">
        <v>5.29</v>
      </c>
      <c r="D779" s="7" t="s">
        <v>2380</v>
      </c>
      <c r="E779" s="7" t="s">
        <v>2380</v>
      </c>
      <c r="F779" s="7" t="s">
        <v>2380</v>
      </c>
      <c r="G779" s="7" t="s">
        <v>2381</v>
      </c>
      <c r="H779" s="7" t="s">
        <v>2380</v>
      </c>
    </row>
    <row r="780" spans="1:8" x14ac:dyDescent="0.25">
      <c r="A780" s="7" t="s">
        <v>1592</v>
      </c>
      <c r="B780" s="7">
        <v>30.02</v>
      </c>
      <c r="C780" s="7">
        <v>6.65</v>
      </c>
      <c r="D780" s="7" t="s">
        <v>2380</v>
      </c>
      <c r="E780" s="7" t="s">
        <v>2380</v>
      </c>
      <c r="F780" s="7" t="s">
        <v>2380</v>
      </c>
      <c r="G780" s="7" t="s">
        <v>2381</v>
      </c>
      <c r="H780" s="7" t="s">
        <v>2380</v>
      </c>
    </row>
    <row r="781" spans="1:8" x14ac:dyDescent="0.25">
      <c r="A781" s="7" t="s">
        <v>1591</v>
      </c>
      <c r="B781" s="7">
        <v>37.909999999999997</v>
      </c>
      <c r="C781" s="7">
        <v>5.68</v>
      </c>
      <c r="D781" s="7" t="s">
        <v>2382</v>
      </c>
      <c r="E781" s="7" t="s">
        <v>2380</v>
      </c>
      <c r="F781" s="7" t="s">
        <v>2380</v>
      </c>
      <c r="G781" s="7" t="s">
        <v>2381</v>
      </c>
      <c r="H781" s="7" t="s">
        <v>2380</v>
      </c>
    </row>
    <row r="782" spans="1:8" x14ac:dyDescent="0.25">
      <c r="A782" s="7" t="s">
        <v>1590</v>
      </c>
      <c r="B782" s="7">
        <v>54.61</v>
      </c>
      <c r="C782" s="7">
        <v>4.49</v>
      </c>
      <c r="D782" s="7" t="s">
        <v>2380</v>
      </c>
      <c r="E782" s="7" t="s">
        <v>2380</v>
      </c>
      <c r="F782" s="7" t="s">
        <v>2380</v>
      </c>
      <c r="G782" s="7" t="s">
        <v>2381</v>
      </c>
      <c r="H782" s="7" t="s">
        <v>2380</v>
      </c>
    </row>
    <row r="783" spans="1:8" x14ac:dyDescent="0.25">
      <c r="A783" s="7" t="s">
        <v>1589</v>
      </c>
      <c r="B783" s="7">
        <v>36.005000000000003</v>
      </c>
      <c r="C783" s="7">
        <v>6.9</v>
      </c>
      <c r="D783" s="7" t="s">
        <v>2380</v>
      </c>
      <c r="E783" s="7" t="s">
        <v>2380</v>
      </c>
      <c r="F783" s="7" t="s">
        <v>2380</v>
      </c>
      <c r="G783" s="7" t="s">
        <v>2381</v>
      </c>
      <c r="H783" s="7" t="s">
        <v>2380</v>
      </c>
    </row>
    <row r="784" spans="1:8" x14ac:dyDescent="0.25">
      <c r="A784" s="7" t="s">
        <v>1588</v>
      </c>
      <c r="B784" s="7">
        <v>28.7</v>
      </c>
      <c r="C784" s="7">
        <v>11.52</v>
      </c>
      <c r="D784" s="7" t="s">
        <v>2380</v>
      </c>
      <c r="E784" s="7" t="s">
        <v>2380</v>
      </c>
      <c r="F784" s="7" t="s">
        <v>2380</v>
      </c>
      <c r="G784" s="7" t="s">
        <v>2381</v>
      </c>
      <c r="H784" s="7" t="s">
        <v>2380</v>
      </c>
    </row>
    <row r="785" spans="1:8" x14ac:dyDescent="0.25">
      <c r="A785" s="7" t="s">
        <v>1587</v>
      </c>
      <c r="B785" s="7">
        <v>34.295000000000002</v>
      </c>
      <c r="C785" s="7">
        <v>11.24</v>
      </c>
      <c r="D785" s="7" t="s">
        <v>2380</v>
      </c>
      <c r="E785" s="7" t="s">
        <v>2380</v>
      </c>
      <c r="F785" s="7" t="s">
        <v>2380</v>
      </c>
      <c r="G785" s="7" t="s">
        <v>2381</v>
      </c>
      <c r="H785" s="7" t="s">
        <v>2380</v>
      </c>
    </row>
    <row r="786" spans="1:8" x14ac:dyDescent="0.25">
      <c r="A786" s="7" t="s">
        <v>1586</v>
      </c>
      <c r="B786" s="7">
        <v>27.55</v>
      </c>
      <c r="C786" s="7">
        <v>10.98</v>
      </c>
      <c r="D786" s="7" t="s">
        <v>2380</v>
      </c>
      <c r="E786" s="7" t="s">
        <v>2380</v>
      </c>
      <c r="F786" s="7" t="s">
        <v>2380</v>
      </c>
      <c r="G786" s="7" t="s">
        <v>2381</v>
      </c>
      <c r="H786" s="7" t="s">
        <v>2380</v>
      </c>
    </row>
    <row r="787" spans="1:8" x14ac:dyDescent="0.25">
      <c r="A787" s="7" t="s">
        <v>1585</v>
      </c>
      <c r="B787" s="7">
        <v>40.700000000000003</v>
      </c>
      <c r="C787" s="7">
        <v>5.42</v>
      </c>
      <c r="D787" s="7" t="s">
        <v>2380</v>
      </c>
      <c r="E787" s="7" t="s">
        <v>2380</v>
      </c>
      <c r="F787" s="7" t="s">
        <v>2380</v>
      </c>
      <c r="G787" s="7" t="s">
        <v>2381</v>
      </c>
      <c r="H787" s="7" t="s">
        <v>2380</v>
      </c>
    </row>
    <row r="788" spans="1:8" x14ac:dyDescent="0.25">
      <c r="A788" s="7" t="s">
        <v>1584</v>
      </c>
      <c r="B788" s="7">
        <v>18.335000000000001</v>
      </c>
      <c r="C788" s="7">
        <v>10.97</v>
      </c>
      <c r="D788" s="7" t="s">
        <v>2380</v>
      </c>
      <c r="E788" s="7" t="s">
        <v>2380</v>
      </c>
      <c r="F788" s="7" t="s">
        <v>2380</v>
      </c>
      <c r="G788" s="7" t="s">
        <v>2381</v>
      </c>
      <c r="H788" s="7" t="s">
        <v>2380</v>
      </c>
    </row>
    <row r="789" spans="1:8" x14ac:dyDescent="0.25">
      <c r="A789" s="7" t="s">
        <v>1583</v>
      </c>
      <c r="B789" s="7">
        <v>33.914999999999999</v>
      </c>
      <c r="C789" s="7">
        <v>9.56</v>
      </c>
      <c r="D789" s="7" t="s">
        <v>2382</v>
      </c>
      <c r="E789" s="7" t="s">
        <v>2380</v>
      </c>
      <c r="F789" s="7" t="s">
        <v>2380</v>
      </c>
      <c r="G789" s="7">
        <v>2</v>
      </c>
      <c r="H789" s="7" t="s">
        <v>2380</v>
      </c>
    </row>
    <row r="790" spans="1:8" x14ac:dyDescent="0.25">
      <c r="A790" s="7" t="s">
        <v>1582</v>
      </c>
      <c r="B790" s="7">
        <v>33.534999999999997</v>
      </c>
      <c r="C790" s="7">
        <v>9.4</v>
      </c>
      <c r="D790" s="7" t="s">
        <v>2382</v>
      </c>
      <c r="E790" s="7" t="s">
        <v>2380</v>
      </c>
      <c r="F790" s="7" t="s">
        <v>2380</v>
      </c>
      <c r="G790" s="7">
        <v>2</v>
      </c>
      <c r="H790" s="7" t="s">
        <v>2380</v>
      </c>
    </row>
    <row r="791" spans="1:8" x14ac:dyDescent="0.25">
      <c r="A791" s="7" t="s">
        <v>1581</v>
      </c>
      <c r="B791" s="7">
        <v>23.655000000000001</v>
      </c>
      <c r="C791" s="7">
        <v>8.48</v>
      </c>
      <c r="D791" s="7" t="s">
        <v>2382</v>
      </c>
      <c r="E791" s="7" t="s">
        <v>2380</v>
      </c>
      <c r="F791" s="7" t="s">
        <v>2380</v>
      </c>
      <c r="G791" s="7">
        <v>2</v>
      </c>
      <c r="H791" s="7" t="s">
        <v>2380</v>
      </c>
    </row>
    <row r="792" spans="1:8" x14ac:dyDescent="0.25">
      <c r="A792" s="7" t="s">
        <v>1580</v>
      </c>
      <c r="B792" s="7">
        <v>28</v>
      </c>
      <c r="C792" s="7">
        <v>5.57</v>
      </c>
      <c r="D792" s="7" t="s">
        <v>2380</v>
      </c>
      <c r="E792" s="7" t="s">
        <v>2380</v>
      </c>
      <c r="F792" s="7" t="s">
        <v>2380</v>
      </c>
      <c r="G792" s="7" t="s">
        <v>2381</v>
      </c>
      <c r="H792" s="7" t="s">
        <v>2380</v>
      </c>
    </row>
    <row r="793" spans="1:8" x14ac:dyDescent="0.25">
      <c r="A793" s="7" t="s">
        <v>1579</v>
      </c>
      <c r="B793" s="7">
        <v>30.23</v>
      </c>
      <c r="C793" s="7">
        <v>6.94</v>
      </c>
      <c r="D793" s="7" t="s">
        <v>2382</v>
      </c>
      <c r="E793" s="7" t="s">
        <v>2380</v>
      </c>
      <c r="F793" s="7" t="s">
        <v>2383</v>
      </c>
      <c r="G793" s="7">
        <v>1</v>
      </c>
      <c r="H793" s="7" t="s">
        <v>2380</v>
      </c>
    </row>
    <row r="794" spans="1:8" x14ac:dyDescent="0.25">
      <c r="A794" s="7" t="s">
        <v>1578</v>
      </c>
      <c r="B794" s="7">
        <v>51.14</v>
      </c>
      <c r="C794" s="7">
        <v>4.05</v>
      </c>
      <c r="D794" s="7" t="s">
        <v>2380</v>
      </c>
      <c r="E794" s="7" t="s">
        <v>2380</v>
      </c>
      <c r="F794" s="7" t="s">
        <v>2380</v>
      </c>
      <c r="G794" s="7">
        <v>1</v>
      </c>
      <c r="H794" s="7" t="s">
        <v>2380</v>
      </c>
    </row>
    <row r="795" spans="1:8" x14ac:dyDescent="0.25">
      <c r="A795" s="7" t="s">
        <v>1577</v>
      </c>
      <c r="B795" s="7">
        <v>24.32</v>
      </c>
      <c r="C795" s="7">
        <v>10.220000000000001</v>
      </c>
      <c r="D795" s="7" t="s">
        <v>2380</v>
      </c>
      <c r="E795" s="7" t="s">
        <v>2380</v>
      </c>
      <c r="F795" s="7" t="s">
        <v>2380</v>
      </c>
      <c r="G795" s="7" t="s">
        <v>2381</v>
      </c>
      <c r="H795" s="7" t="s">
        <v>2380</v>
      </c>
    </row>
    <row r="796" spans="1:8" x14ac:dyDescent="0.25">
      <c r="A796" s="7" t="s">
        <v>1576</v>
      </c>
      <c r="B796" s="7">
        <v>38.06</v>
      </c>
      <c r="C796" s="7">
        <v>9.24</v>
      </c>
      <c r="D796" s="7" t="s">
        <v>2380</v>
      </c>
      <c r="E796" s="7" t="s">
        <v>2380</v>
      </c>
      <c r="F796" s="7" t="s">
        <v>2380</v>
      </c>
      <c r="G796" s="7" t="s">
        <v>2381</v>
      </c>
      <c r="H796" s="7" t="s">
        <v>2380</v>
      </c>
    </row>
    <row r="797" spans="1:8" x14ac:dyDescent="0.25">
      <c r="A797" s="7" t="s">
        <v>1575</v>
      </c>
      <c r="B797" s="7">
        <v>37.700000000000003</v>
      </c>
      <c r="C797" s="7">
        <v>8.6</v>
      </c>
      <c r="D797" s="7" t="s">
        <v>2380</v>
      </c>
      <c r="E797" s="7" t="s">
        <v>2380</v>
      </c>
      <c r="F797" s="7" t="s">
        <v>2380</v>
      </c>
      <c r="G797" s="7" t="s">
        <v>2381</v>
      </c>
      <c r="H797" s="7" t="s">
        <v>2380</v>
      </c>
    </row>
    <row r="798" spans="1:8" x14ac:dyDescent="0.25">
      <c r="A798" s="7" t="s">
        <v>1574</v>
      </c>
      <c r="B798" s="7">
        <v>44</v>
      </c>
      <c r="C798" s="7">
        <v>9.32</v>
      </c>
      <c r="D798" s="7" t="s">
        <v>2382</v>
      </c>
      <c r="E798" s="7" t="s">
        <v>2380</v>
      </c>
      <c r="F798" s="7" t="s">
        <v>2380</v>
      </c>
      <c r="G798" s="7">
        <v>2</v>
      </c>
      <c r="H798" s="7" t="s">
        <v>2380</v>
      </c>
    </row>
    <row r="799" spans="1:8" x14ac:dyDescent="0.25">
      <c r="A799" s="7" t="s">
        <v>1573</v>
      </c>
      <c r="B799" s="7">
        <v>41.45</v>
      </c>
      <c r="C799" s="7">
        <v>6.12</v>
      </c>
      <c r="D799" s="7" t="s">
        <v>2382</v>
      </c>
      <c r="E799" s="7" t="s">
        <v>2380</v>
      </c>
      <c r="F799" s="7" t="s">
        <v>2380</v>
      </c>
      <c r="G799" s="7" t="s">
        <v>2381</v>
      </c>
      <c r="H799" s="7" t="s">
        <v>2380</v>
      </c>
    </row>
    <row r="800" spans="1:8" x14ac:dyDescent="0.25">
      <c r="A800" s="7" t="s">
        <v>1572</v>
      </c>
      <c r="B800" s="7">
        <v>25.364999999999998</v>
      </c>
      <c r="C800" s="7">
        <v>9.19</v>
      </c>
      <c r="D800" s="7" t="s">
        <v>2382</v>
      </c>
      <c r="E800" s="7" t="s">
        <v>2380</v>
      </c>
      <c r="F800" s="7" t="s">
        <v>2380</v>
      </c>
      <c r="G800" s="7" t="s">
        <v>2381</v>
      </c>
      <c r="H800" s="7" t="s">
        <v>2380</v>
      </c>
    </row>
    <row r="801" spans="1:8" x14ac:dyDescent="0.25">
      <c r="A801" s="7" t="s">
        <v>1571</v>
      </c>
      <c r="B801" s="7">
        <v>34.56</v>
      </c>
      <c r="C801" s="7">
        <v>5.84</v>
      </c>
      <c r="D801" s="7" t="s">
        <v>2382</v>
      </c>
      <c r="E801" s="7" t="s">
        <v>2380</v>
      </c>
      <c r="F801" s="7" t="s">
        <v>2383</v>
      </c>
      <c r="G801" s="7">
        <v>1</v>
      </c>
      <c r="H801" s="7" t="s">
        <v>2380</v>
      </c>
    </row>
    <row r="802" spans="1:8" x14ac:dyDescent="0.25">
      <c r="A802" s="7" t="s">
        <v>1570</v>
      </c>
      <c r="B802" s="7">
        <v>28.2</v>
      </c>
      <c r="C802" s="7">
        <v>7.19</v>
      </c>
      <c r="D802" s="7" t="s">
        <v>2382</v>
      </c>
      <c r="E802" s="7" t="s">
        <v>2380</v>
      </c>
      <c r="F802" s="7" t="s">
        <v>2380</v>
      </c>
      <c r="G802" s="7">
        <v>2</v>
      </c>
      <c r="H802" s="7" t="s">
        <v>2380</v>
      </c>
    </row>
    <row r="803" spans="1:8" x14ac:dyDescent="0.25">
      <c r="A803" s="7" t="s">
        <v>1569</v>
      </c>
      <c r="B803" s="7">
        <v>30.43</v>
      </c>
      <c r="C803" s="7">
        <v>9.39</v>
      </c>
      <c r="D803" s="7" t="s">
        <v>2380</v>
      </c>
      <c r="E803" s="7" t="s">
        <v>2380</v>
      </c>
      <c r="F803" s="7" t="s">
        <v>2380</v>
      </c>
      <c r="G803" s="7" t="s">
        <v>2381</v>
      </c>
      <c r="H803" s="7" t="s">
        <v>2380</v>
      </c>
    </row>
    <row r="804" spans="1:8" x14ac:dyDescent="0.25">
      <c r="A804" s="7" t="s">
        <v>1568</v>
      </c>
      <c r="B804" s="7">
        <v>32.395000000000003</v>
      </c>
      <c r="C804" s="7">
        <v>4.2699999999999996</v>
      </c>
      <c r="D804" s="7" t="s">
        <v>2382</v>
      </c>
      <c r="E804" s="7" t="s">
        <v>2380</v>
      </c>
      <c r="F804" s="7" t="s">
        <v>2380</v>
      </c>
      <c r="G804" s="7">
        <v>1</v>
      </c>
      <c r="H804" s="7" t="s">
        <v>2380</v>
      </c>
    </row>
    <row r="805" spans="1:8" x14ac:dyDescent="0.25">
      <c r="A805" s="7" t="s">
        <v>1567</v>
      </c>
      <c r="B805" s="7">
        <v>24.035</v>
      </c>
      <c r="C805" s="7">
        <v>11.71</v>
      </c>
      <c r="D805" s="7" t="s">
        <v>2380</v>
      </c>
      <c r="E805" s="7" t="s">
        <v>2380</v>
      </c>
      <c r="F805" s="7" t="s">
        <v>2380</v>
      </c>
      <c r="G805" s="7" t="s">
        <v>2381</v>
      </c>
      <c r="H805" s="7" t="s">
        <v>2380</v>
      </c>
    </row>
    <row r="806" spans="1:8" x14ac:dyDescent="0.25">
      <c r="A806" s="7" t="s">
        <v>1566</v>
      </c>
      <c r="B806" s="7">
        <v>37.119999999999997</v>
      </c>
      <c r="C806" s="7">
        <v>5.29</v>
      </c>
      <c r="D806" s="7" t="s">
        <v>2380</v>
      </c>
      <c r="E806" s="7" t="s">
        <v>2380</v>
      </c>
      <c r="F806" s="7" t="s">
        <v>2380</v>
      </c>
      <c r="G806" s="7">
        <v>2</v>
      </c>
      <c r="H806" s="7" t="s">
        <v>2380</v>
      </c>
    </row>
    <row r="807" spans="1:8" x14ac:dyDescent="0.25">
      <c r="A807" s="7" t="s">
        <v>1565</v>
      </c>
      <c r="B807" s="7">
        <v>34.840000000000003</v>
      </c>
      <c r="C807" s="7">
        <v>6</v>
      </c>
      <c r="D807" s="7" t="s">
        <v>2382</v>
      </c>
      <c r="E807" s="7" t="s">
        <v>2380</v>
      </c>
      <c r="F807" s="7" t="s">
        <v>2383</v>
      </c>
      <c r="G807" s="7">
        <v>1</v>
      </c>
      <c r="H807" s="7" t="s">
        <v>2380</v>
      </c>
    </row>
    <row r="808" spans="1:8" x14ac:dyDescent="0.25">
      <c r="A808" s="7" t="s">
        <v>1564</v>
      </c>
      <c r="B808" s="7">
        <v>29.53</v>
      </c>
      <c r="C808" s="7">
        <v>10.64</v>
      </c>
      <c r="D808" s="7" t="s">
        <v>2380</v>
      </c>
      <c r="E808" s="7" t="s">
        <v>2380</v>
      </c>
      <c r="F808" s="7" t="s">
        <v>2380</v>
      </c>
      <c r="G808" s="7" t="s">
        <v>2381</v>
      </c>
      <c r="H808" s="7" t="s">
        <v>2380</v>
      </c>
    </row>
    <row r="809" spans="1:8" x14ac:dyDescent="0.25">
      <c r="A809" s="7" t="s">
        <v>1563</v>
      </c>
      <c r="B809" s="7">
        <v>42.51</v>
      </c>
      <c r="C809" s="7">
        <v>8.2100000000000009</v>
      </c>
      <c r="D809" s="7" t="s">
        <v>2382</v>
      </c>
      <c r="E809" s="7" t="s">
        <v>2380</v>
      </c>
      <c r="F809" s="7" t="s">
        <v>2380</v>
      </c>
      <c r="G809" s="7" t="s">
        <v>2381</v>
      </c>
      <c r="H809" s="7" t="s">
        <v>2380</v>
      </c>
    </row>
    <row r="810" spans="1:8" x14ac:dyDescent="0.25">
      <c r="A810" s="7" t="s">
        <v>1562</v>
      </c>
      <c r="B810" s="7">
        <v>38.14</v>
      </c>
      <c r="C810" s="7">
        <v>5.58</v>
      </c>
      <c r="D810" s="7" t="s">
        <v>2380</v>
      </c>
      <c r="E810" s="7" t="s">
        <v>2380</v>
      </c>
      <c r="F810" s="7" t="s">
        <v>2383</v>
      </c>
      <c r="G810" s="7">
        <v>1</v>
      </c>
      <c r="H810" s="7" t="s">
        <v>2380</v>
      </c>
    </row>
    <row r="811" spans="1:8" x14ac:dyDescent="0.25">
      <c r="A811" s="7" t="s">
        <v>1561</v>
      </c>
      <c r="B811" s="7">
        <v>39.93</v>
      </c>
      <c r="C811" s="7">
        <v>8.75</v>
      </c>
      <c r="D811" s="7" t="s">
        <v>2380</v>
      </c>
      <c r="E811" s="7" t="s">
        <v>2380</v>
      </c>
      <c r="F811" s="7" t="s">
        <v>2380</v>
      </c>
      <c r="G811" s="7" t="s">
        <v>2381</v>
      </c>
      <c r="H811" s="7" t="s">
        <v>2380</v>
      </c>
    </row>
    <row r="812" spans="1:8" x14ac:dyDescent="0.25">
      <c r="A812" s="7" t="s">
        <v>1560</v>
      </c>
      <c r="B812" s="7">
        <v>38.83</v>
      </c>
      <c r="C812" s="7">
        <v>11.86</v>
      </c>
      <c r="D812" s="7" t="s">
        <v>2380</v>
      </c>
      <c r="E812" s="7" t="s">
        <v>2380</v>
      </c>
      <c r="F812" s="7" t="s">
        <v>2380</v>
      </c>
      <c r="G812" s="7" t="s">
        <v>2381</v>
      </c>
      <c r="H812" s="7" t="s">
        <v>2380</v>
      </c>
    </row>
    <row r="813" spans="1:8" x14ac:dyDescent="0.25">
      <c r="A813" s="7" t="s">
        <v>1559</v>
      </c>
      <c r="B813" s="7">
        <v>37.4</v>
      </c>
      <c r="C813" s="7">
        <v>11.46</v>
      </c>
      <c r="D813" s="7" t="s">
        <v>2380</v>
      </c>
      <c r="E813" s="7" t="s">
        <v>2380</v>
      </c>
      <c r="F813" s="7" t="s">
        <v>2380</v>
      </c>
      <c r="G813" s="7" t="s">
        <v>2381</v>
      </c>
      <c r="H813" s="7" t="s">
        <v>2380</v>
      </c>
    </row>
    <row r="814" spans="1:8" x14ac:dyDescent="0.25">
      <c r="A814" s="7" t="s">
        <v>1558</v>
      </c>
      <c r="B814" s="7">
        <v>21.4</v>
      </c>
      <c r="C814" s="7">
        <v>9.0299999999999994</v>
      </c>
      <c r="D814" s="7" t="s">
        <v>2380</v>
      </c>
      <c r="E814" s="7" t="s">
        <v>2380</v>
      </c>
      <c r="F814" s="7" t="s">
        <v>2380</v>
      </c>
      <c r="G814" s="7" t="s">
        <v>2381</v>
      </c>
      <c r="H814" s="7" t="s">
        <v>2380</v>
      </c>
    </row>
    <row r="815" spans="1:8" x14ac:dyDescent="0.25">
      <c r="A815" s="7" t="s">
        <v>1557</v>
      </c>
      <c r="B815" s="7">
        <v>38.380000000000003</v>
      </c>
      <c r="C815" s="7">
        <v>8.26</v>
      </c>
      <c r="D815" s="7" t="s">
        <v>2382</v>
      </c>
      <c r="E815" s="7" t="s">
        <v>2380</v>
      </c>
      <c r="F815" s="7" t="s">
        <v>2380</v>
      </c>
      <c r="G815" s="7">
        <v>2</v>
      </c>
      <c r="H815" s="7" t="s">
        <v>2380</v>
      </c>
    </row>
    <row r="816" spans="1:8" x14ac:dyDescent="0.25">
      <c r="A816" s="7" t="s">
        <v>1556</v>
      </c>
      <c r="B816" s="7">
        <v>33.659999999999997</v>
      </c>
      <c r="C816" s="7">
        <v>5.42</v>
      </c>
      <c r="D816" s="7" t="s">
        <v>2382</v>
      </c>
      <c r="E816" s="7" t="s">
        <v>2380</v>
      </c>
      <c r="F816" s="7" t="s">
        <v>2380</v>
      </c>
      <c r="G816" s="7">
        <v>2</v>
      </c>
      <c r="H816" s="7" t="s">
        <v>2380</v>
      </c>
    </row>
    <row r="817" spans="1:8" x14ac:dyDescent="0.25">
      <c r="A817" s="7" t="s">
        <v>1555</v>
      </c>
      <c r="B817" s="7">
        <v>31.79</v>
      </c>
      <c r="C817" s="7">
        <v>11.33</v>
      </c>
      <c r="D817" s="7" t="s">
        <v>2382</v>
      </c>
      <c r="E817" s="7" t="s">
        <v>2380</v>
      </c>
      <c r="F817" s="7" t="s">
        <v>2383</v>
      </c>
      <c r="G817" s="7">
        <v>1</v>
      </c>
      <c r="H817" s="7" t="s">
        <v>2380</v>
      </c>
    </row>
    <row r="818" spans="1:8" x14ac:dyDescent="0.25">
      <c r="A818" s="7" t="s">
        <v>1554</v>
      </c>
      <c r="B818" s="7">
        <v>29.7</v>
      </c>
      <c r="C818" s="7">
        <v>7.69</v>
      </c>
      <c r="D818" s="7" t="s">
        <v>2382</v>
      </c>
      <c r="E818" s="7" t="s">
        <v>2380</v>
      </c>
      <c r="F818" s="7" t="s">
        <v>2383</v>
      </c>
      <c r="G818" s="7">
        <v>1</v>
      </c>
      <c r="H818" s="7" t="s">
        <v>2380</v>
      </c>
    </row>
    <row r="819" spans="1:8" x14ac:dyDescent="0.25">
      <c r="A819" s="7" t="s">
        <v>1553</v>
      </c>
      <c r="B819" s="7">
        <v>25.46</v>
      </c>
      <c r="C819" s="7">
        <v>8.77</v>
      </c>
      <c r="D819" s="7" t="s">
        <v>2382</v>
      </c>
      <c r="E819" s="7" t="s">
        <v>2380</v>
      </c>
      <c r="F819" s="7" t="s">
        <v>2383</v>
      </c>
      <c r="G819" s="7">
        <v>1</v>
      </c>
      <c r="H819" s="7" t="s">
        <v>2380</v>
      </c>
    </row>
    <row r="820" spans="1:8" x14ac:dyDescent="0.25">
      <c r="A820" s="7" t="s">
        <v>1552</v>
      </c>
      <c r="B820" s="7">
        <v>39.14</v>
      </c>
      <c r="C820" s="7">
        <v>4.91</v>
      </c>
      <c r="D820" s="7" t="s">
        <v>2380</v>
      </c>
      <c r="E820" s="7" t="s">
        <v>2382</v>
      </c>
      <c r="F820" s="7" t="s">
        <v>2380</v>
      </c>
      <c r="G820" s="7">
        <v>1</v>
      </c>
      <c r="H820" s="7" t="s">
        <v>2380</v>
      </c>
    </row>
    <row r="821" spans="1:8" x14ac:dyDescent="0.25">
      <c r="A821" s="7" t="s">
        <v>1551</v>
      </c>
      <c r="B821" s="7">
        <v>41.2</v>
      </c>
      <c r="C821" s="7">
        <v>4.95</v>
      </c>
      <c r="D821" s="7" t="s">
        <v>2380</v>
      </c>
      <c r="E821" s="7" t="s">
        <v>2380</v>
      </c>
      <c r="F821" s="7" t="s">
        <v>2380</v>
      </c>
      <c r="G821" s="7">
        <v>1</v>
      </c>
      <c r="H821" s="7" t="s">
        <v>2380</v>
      </c>
    </row>
    <row r="822" spans="1:8" x14ac:dyDescent="0.25">
      <c r="A822" s="7" t="s">
        <v>1550</v>
      </c>
      <c r="B822" s="7">
        <v>28.81</v>
      </c>
      <c r="C822" s="7">
        <v>10.8</v>
      </c>
      <c r="D822" s="7" t="s">
        <v>2382</v>
      </c>
      <c r="E822" s="7" t="s">
        <v>2380</v>
      </c>
      <c r="F822" s="7" t="s">
        <v>2383</v>
      </c>
      <c r="G822" s="7">
        <v>1</v>
      </c>
      <c r="H822" s="7" t="s">
        <v>2380</v>
      </c>
    </row>
    <row r="823" spans="1:8" x14ac:dyDescent="0.25">
      <c r="A823" s="7" t="s">
        <v>1549</v>
      </c>
      <c r="B823" s="7">
        <v>37.409999999999997</v>
      </c>
      <c r="C823" s="7">
        <v>7.21</v>
      </c>
      <c r="D823" s="7" t="s">
        <v>2380</v>
      </c>
      <c r="E823" s="7" t="s">
        <v>2380</v>
      </c>
      <c r="F823" s="7" t="s">
        <v>2380</v>
      </c>
      <c r="G823" s="7">
        <v>2</v>
      </c>
      <c r="H823" s="7" t="s">
        <v>2380</v>
      </c>
    </row>
    <row r="824" spans="1:8" x14ac:dyDescent="0.25">
      <c r="A824" s="7" t="s">
        <v>1548</v>
      </c>
      <c r="B824" s="7">
        <v>52.54</v>
      </c>
      <c r="C824" s="7">
        <v>5.12</v>
      </c>
      <c r="D824" s="7" t="s">
        <v>2380</v>
      </c>
      <c r="E824" s="7" t="s">
        <v>2380</v>
      </c>
      <c r="F824" s="7" t="s">
        <v>2383</v>
      </c>
      <c r="G824" s="7">
        <v>1</v>
      </c>
      <c r="H824" s="7" t="s">
        <v>2380</v>
      </c>
    </row>
    <row r="825" spans="1:8" x14ac:dyDescent="0.25">
      <c r="A825" s="7" t="s">
        <v>1547</v>
      </c>
      <c r="B825" s="7">
        <v>17.29</v>
      </c>
      <c r="C825" s="7">
        <v>4.62</v>
      </c>
      <c r="D825" s="7" t="s">
        <v>2380</v>
      </c>
      <c r="E825" s="7" t="s">
        <v>2382</v>
      </c>
      <c r="F825" s="7" t="s">
        <v>2380</v>
      </c>
      <c r="G825" s="7">
        <v>1</v>
      </c>
      <c r="H825" s="7" t="s">
        <v>2382</v>
      </c>
    </row>
    <row r="826" spans="1:8" x14ac:dyDescent="0.25">
      <c r="A826" s="7" t="s">
        <v>1546</v>
      </c>
      <c r="B826" s="7">
        <v>31.74</v>
      </c>
      <c r="C826" s="7">
        <v>7.68</v>
      </c>
      <c r="D826" s="7" t="s">
        <v>2382</v>
      </c>
      <c r="E826" s="7" t="s">
        <v>2380</v>
      </c>
      <c r="F826" s="7" t="s">
        <v>2380</v>
      </c>
      <c r="G826" s="7" t="s">
        <v>2381</v>
      </c>
      <c r="H826" s="7" t="s">
        <v>2380</v>
      </c>
    </row>
    <row r="827" spans="1:8" x14ac:dyDescent="0.25">
      <c r="A827" s="7" t="s">
        <v>1545</v>
      </c>
      <c r="B827" s="7">
        <v>26.504999999999999</v>
      </c>
      <c r="C827" s="7">
        <v>6.79</v>
      </c>
      <c r="D827" s="7" t="s">
        <v>2382</v>
      </c>
      <c r="E827" s="7" t="s">
        <v>2380</v>
      </c>
      <c r="F827" s="7" t="s">
        <v>2383</v>
      </c>
      <c r="G827" s="7">
        <v>1</v>
      </c>
      <c r="H827" s="7" t="s">
        <v>2380</v>
      </c>
    </row>
    <row r="828" spans="1:8" x14ac:dyDescent="0.25">
      <c r="A828" s="7" t="s">
        <v>1544</v>
      </c>
      <c r="B828" s="7">
        <v>36.479999999999997</v>
      </c>
      <c r="C828" s="7">
        <v>11.09</v>
      </c>
      <c r="D828" s="7" t="s">
        <v>2380</v>
      </c>
      <c r="E828" s="7" t="s">
        <v>2380</v>
      </c>
      <c r="F828" s="7" t="s">
        <v>2380</v>
      </c>
      <c r="G828" s="7" t="s">
        <v>2381</v>
      </c>
      <c r="H828" s="7" t="s">
        <v>2380</v>
      </c>
    </row>
    <row r="829" spans="1:8" x14ac:dyDescent="0.25">
      <c r="A829" s="7" t="s">
        <v>1543</v>
      </c>
      <c r="B829" s="7">
        <v>39.159999999999997</v>
      </c>
      <c r="C829" s="7">
        <v>5.24</v>
      </c>
      <c r="D829" s="7" t="s">
        <v>2382</v>
      </c>
      <c r="E829" s="7" t="s">
        <v>2380</v>
      </c>
      <c r="F829" s="7" t="s">
        <v>2383</v>
      </c>
      <c r="G829" s="7">
        <v>1</v>
      </c>
      <c r="H829" s="7" t="s">
        <v>2380</v>
      </c>
    </row>
    <row r="830" spans="1:8" x14ac:dyDescent="0.25">
      <c r="A830" s="7" t="s">
        <v>1542</v>
      </c>
      <c r="B830" s="7">
        <v>28.22</v>
      </c>
      <c r="C830" s="7">
        <v>7.51</v>
      </c>
      <c r="D830" s="7" t="s">
        <v>2382</v>
      </c>
      <c r="E830" s="7" t="s">
        <v>2380</v>
      </c>
      <c r="F830" s="7" t="s">
        <v>2383</v>
      </c>
      <c r="G830" s="7">
        <v>1</v>
      </c>
      <c r="H830" s="7" t="s">
        <v>2380</v>
      </c>
    </row>
    <row r="831" spans="1:8" x14ac:dyDescent="0.25">
      <c r="A831" s="7" t="s">
        <v>1541</v>
      </c>
      <c r="B831" s="7">
        <v>35</v>
      </c>
      <c r="C831" s="7">
        <v>4.13</v>
      </c>
      <c r="D831" s="7" t="s">
        <v>2380</v>
      </c>
      <c r="E831" s="7" t="s">
        <v>2380</v>
      </c>
      <c r="F831" s="7" t="s">
        <v>2380</v>
      </c>
      <c r="G831" s="7">
        <v>2</v>
      </c>
      <c r="H831" s="7" t="s">
        <v>2380</v>
      </c>
    </row>
    <row r="832" spans="1:8" x14ac:dyDescent="0.25">
      <c r="A832" s="7" t="s">
        <v>1540</v>
      </c>
      <c r="B832" s="7">
        <v>36.24</v>
      </c>
      <c r="C832" s="7">
        <v>8.3800000000000008</v>
      </c>
      <c r="D832" s="7" t="s">
        <v>2382</v>
      </c>
      <c r="E832" s="7" t="s">
        <v>2380</v>
      </c>
      <c r="F832" s="7" t="s">
        <v>2380</v>
      </c>
      <c r="G832" s="7">
        <v>1</v>
      </c>
      <c r="H832" s="7" t="s">
        <v>2380</v>
      </c>
    </row>
    <row r="833" spans="1:8" x14ac:dyDescent="0.25">
      <c r="A833" s="7" t="s">
        <v>1539</v>
      </c>
      <c r="B833" s="7">
        <v>36.954999999999998</v>
      </c>
      <c r="C833" s="7">
        <v>8.07</v>
      </c>
      <c r="D833" s="7" t="s">
        <v>2380</v>
      </c>
      <c r="E833" s="7" t="s">
        <v>2380</v>
      </c>
      <c r="F833" s="7" t="s">
        <v>2380</v>
      </c>
      <c r="G833" s="7" t="s">
        <v>2381</v>
      </c>
      <c r="H833" s="7" t="s">
        <v>2380</v>
      </c>
    </row>
    <row r="834" spans="1:8" x14ac:dyDescent="0.25">
      <c r="A834" s="7" t="s">
        <v>1538</v>
      </c>
      <c r="B834" s="7">
        <v>29.64</v>
      </c>
      <c r="C834" s="7">
        <v>8.9499999999999993</v>
      </c>
      <c r="D834" s="7" t="s">
        <v>2380</v>
      </c>
      <c r="E834" s="7" t="s">
        <v>2380</v>
      </c>
      <c r="F834" s="7" t="s">
        <v>2380</v>
      </c>
      <c r="G834" s="7" t="s">
        <v>2381</v>
      </c>
      <c r="H834" s="7" t="s">
        <v>2380</v>
      </c>
    </row>
    <row r="835" spans="1:8" x14ac:dyDescent="0.25">
      <c r="A835" s="7" t="s">
        <v>1537</v>
      </c>
      <c r="B835" s="7">
        <v>42.74</v>
      </c>
      <c r="C835" s="7">
        <v>6.31</v>
      </c>
      <c r="D835" s="7" t="s">
        <v>2382</v>
      </c>
      <c r="E835" s="7" t="s">
        <v>2380</v>
      </c>
      <c r="F835" s="7" t="s">
        <v>2380</v>
      </c>
      <c r="G835" s="7">
        <v>1</v>
      </c>
      <c r="H835" s="7" t="s">
        <v>2380</v>
      </c>
    </row>
    <row r="836" spans="1:8" x14ac:dyDescent="0.25">
      <c r="A836" s="7" t="s">
        <v>1536</v>
      </c>
      <c r="B836" s="7">
        <v>36.130000000000003</v>
      </c>
      <c r="C836" s="7">
        <v>7.19</v>
      </c>
      <c r="D836" s="7" t="s">
        <v>2382</v>
      </c>
      <c r="E836" s="7" t="s">
        <v>2380</v>
      </c>
      <c r="F836" s="7" t="s">
        <v>2380</v>
      </c>
      <c r="G836" s="7">
        <v>2</v>
      </c>
      <c r="H836" s="7" t="s">
        <v>2380</v>
      </c>
    </row>
    <row r="837" spans="1:8" x14ac:dyDescent="0.25">
      <c r="A837" s="7" t="s">
        <v>1535</v>
      </c>
      <c r="B837" s="7">
        <v>31.55</v>
      </c>
      <c r="C837" s="7">
        <v>6.11</v>
      </c>
      <c r="D837" s="7" t="s">
        <v>2382</v>
      </c>
      <c r="E837" s="7" t="s">
        <v>2380</v>
      </c>
      <c r="F837" s="7" t="s">
        <v>2380</v>
      </c>
      <c r="G837" s="7">
        <v>1</v>
      </c>
      <c r="H837" s="7" t="s">
        <v>2380</v>
      </c>
    </row>
    <row r="838" spans="1:8" x14ac:dyDescent="0.25">
      <c r="A838" s="7" t="s">
        <v>1534</v>
      </c>
      <c r="B838" s="7">
        <v>52.75</v>
      </c>
      <c r="C838" s="7">
        <v>6.02</v>
      </c>
      <c r="D838" s="7" t="s">
        <v>2380</v>
      </c>
      <c r="E838" s="7" t="s">
        <v>2380</v>
      </c>
      <c r="F838" s="7" t="s">
        <v>2380</v>
      </c>
      <c r="G838" s="7">
        <v>1</v>
      </c>
      <c r="H838" s="7" t="s">
        <v>2380</v>
      </c>
    </row>
    <row r="839" spans="1:8" x14ac:dyDescent="0.25">
      <c r="A839" s="7" t="s">
        <v>1533</v>
      </c>
      <c r="B839" s="7">
        <v>36.67</v>
      </c>
      <c r="C839" s="7">
        <v>11.86</v>
      </c>
      <c r="D839" s="7" t="s">
        <v>2380</v>
      </c>
      <c r="E839" s="7" t="s">
        <v>2380</v>
      </c>
      <c r="F839" s="7" t="s">
        <v>2380</v>
      </c>
      <c r="G839" s="7" t="s">
        <v>2381</v>
      </c>
      <c r="H839" s="7" t="s">
        <v>2380</v>
      </c>
    </row>
    <row r="840" spans="1:8" x14ac:dyDescent="0.25">
      <c r="A840" s="7" t="s">
        <v>1532</v>
      </c>
      <c r="B840" s="7">
        <v>38.06</v>
      </c>
      <c r="C840" s="7">
        <v>8.25</v>
      </c>
      <c r="D840" s="7" t="s">
        <v>2380</v>
      </c>
      <c r="E840" s="7" t="s">
        <v>2380</v>
      </c>
      <c r="F840" s="7" t="s">
        <v>2380</v>
      </c>
      <c r="G840" s="7" t="s">
        <v>2381</v>
      </c>
      <c r="H840" s="7" t="s">
        <v>2380</v>
      </c>
    </row>
    <row r="841" spans="1:8" x14ac:dyDescent="0.25">
      <c r="A841" s="7" t="s">
        <v>1531</v>
      </c>
      <c r="B841" s="7">
        <v>38</v>
      </c>
      <c r="C841" s="7">
        <v>8.1300000000000008</v>
      </c>
      <c r="D841" s="7" t="s">
        <v>2380</v>
      </c>
      <c r="E841" s="7" t="s">
        <v>2380</v>
      </c>
      <c r="F841" s="7" t="s">
        <v>2380</v>
      </c>
      <c r="G841" s="7" t="s">
        <v>2381</v>
      </c>
      <c r="H841" s="7" t="s">
        <v>2380</v>
      </c>
    </row>
    <row r="842" spans="1:8" x14ac:dyDescent="0.25">
      <c r="A842" s="7" t="s">
        <v>1530</v>
      </c>
      <c r="B842" s="7">
        <v>35.1</v>
      </c>
      <c r="C842" s="7">
        <v>10.1</v>
      </c>
      <c r="D842" s="7" t="s">
        <v>2380</v>
      </c>
      <c r="E842" s="7" t="s">
        <v>2380</v>
      </c>
      <c r="F842" s="7" t="s">
        <v>2380</v>
      </c>
      <c r="G842" s="7" t="s">
        <v>2381</v>
      </c>
      <c r="H842" s="7" t="s">
        <v>2380</v>
      </c>
    </row>
    <row r="843" spans="1:8" x14ac:dyDescent="0.25">
      <c r="A843" s="7" t="s">
        <v>1529</v>
      </c>
      <c r="B843" s="7">
        <v>33.82</v>
      </c>
      <c r="C843" s="7">
        <v>5.89</v>
      </c>
      <c r="D843" s="7" t="s">
        <v>2382</v>
      </c>
      <c r="E843" s="7" t="s">
        <v>2380</v>
      </c>
      <c r="F843" s="7" t="s">
        <v>2380</v>
      </c>
      <c r="G843" s="7">
        <v>2</v>
      </c>
      <c r="H843" s="7" t="s">
        <v>2380</v>
      </c>
    </row>
    <row r="844" spans="1:8" x14ac:dyDescent="0.25">
      <c r="A844" s="7" t="s">
        <v>1528</v>
      </c>
      <c r="B844" s="7">
        <v>37.43</v>
      </c>
      <c r="C844" s="7">
        <v>4.97</v>
      </c>
      <c r="D844" s="7" t="s">
        <v>2380</v>
      </c>
      <c r="E844" s="7" t="s">
        <v>2380</v>
      </c>
      <c r="F844" s="7" t="s">
        <v>2380</v>
      </c>
      <c r="G844" s="7">
        <v>2</v>
      </c>
      <c r="H844" s="7" t="s">
        <v>2380</v>
      </c>
    </row>
    <row r="845" spans="1:8" x14ac:dyDescent="0.25">
      <c r="A845" s="7" t="s">
        <v>1527</v>
      </c>
      <c r="B845" s="7">
        <v>30.5</v>
      </c>
      <c r="C845" s="7">
        <v>9.9</v>
      </c>
      <c r="D845" s="7" t="s">
        <v>2380</v>
      </c>
      <c r="E845" s="7" t="s">
        <v>2380</v>
      </c>
      <c r="F845" s="7" t="s">
        <v>2380</v>
      </c>
      <c r="G845" s="7" t="s">
        <v>2381</v>
      </c>
      <c r="H845" s="7" t="s">
        <v>2380</v>
      </c>
    </row>
    <row r="846" spans="1:8" x14ac:dyDescent="0.25">
      <c r="A846" s="7" t="s">
        <v>1526</v>
      </c>
      <c r="B846" s="7">
        <v>24.53</v>
      </c>
      <c r="C846" s="7">
        <v>9.0500000000000007</v>
      </c>
      <c r="D846" s="7" t="s">
        <v>2380</v>
      </c>
      <c r="E846" s="7" t="s">
        <v>2380</v>
      </c>
      <c r="F846" s="7" t="s">
        <v>2380</v>
      </c>
      <c r="G846" s="7" t="s">
        <v>2381</v>
      </c>
      <c r="H846" s="7" t="s">
        <v>2380</v>
      </c>
    </row>
    <row r="847" spans="1:8" x14ac:dyDescent="0.25">
      <c r="A847" s="7" t="s">
        <v>1525</v>
      </c>
      <c r="B847" s="7">
        <v>25.74</v>
      </c>
      <c r="C847" s="7">
        <v>10.93</v>
      </c>
      <c r="D847" s="7" t="s">
        <v>2380</v>
      </c>
      <c r="E847" s="7" t="s">
        <v>2380</v>
      </c>
      <c r="F847" s="7" t="s">
        <v>2380</v>
      </c>
      <c r="G847" s="7" t="s">
        <v>2381</v>
      </c>
      <c r="H847" s="7" t="s">
        <v>2380</v>
      </c>
    </row>
    <row r="848" spans="1:8" x14ac:dyDescent="0.25">
      <c r="A848" s="7" t="s">
        <v>1524</v>
      </c>
      <c r="B848" s="7">
        <v>34.08</v>
      </c>
      <c r="C848" s="7">
        <v>7.58</v>
      </c>
      <c r="D848" s="7" t="s">
        <v>2382</v>
      </c>
      <c r="E848" s="7" t="s">
        <v>2380</v>
      </c>
      <c r="F848" s="7" t="s">
        <v>2380</v>
      </c>
      <c r="G848" s="7">
        <v>2</v>
      </c>
      <c r="H848" s="7" t="s">
        <v>2380</v>
      </c>
    </row>
    <row r="849" spans="1:8" x14ac:dyDescent="0.25">
      <c r="A849" s="7" t="s">
        <v>1523</v>
      </c>
      <c r="B849" s="7">
        <v>31.35</v>
      </c>
      <c r="C849" s="7">
        <v>11</v>
      </c>
      <c r="D849" s="7" t="s">
        <v>2382</v>
      </c>
      <c r="E849" s="7" t="s">
        <v>2380</v>
      </c>
      <c r="F849" s="7" t="s">
        <v>2383</v>
      </c>
      <c r="G849" s="7">
        <v>1</v>
      </c>
      <c r="H849" s="7" t="s">
        <v>2380</v>
      </c>
    </row>
    <row r="850" spans="1:8" x14ac:dyDescent="0.25">
      <c r="A850" s="7" t="s">
        <v>1522</v>
      </c>
      <c r="B850" s="7">
        <v>26.79</v>
      </c>
      <c r="C850" s="7">
        <v>5.0599999999999996</v>
      </c>
      <c r="D850" s="7" t="s">
        <v>2380</v>
      </c>
      <c r="E850" s="7" t="s">
        <v>2380</v>
      </c>
      <c r="F850" s="7" t="s">
        <v>2380</v>
      </c>
      <c r="G850" s="7">
        <v>1</v>
      </c>
      <c r="H850" s="7" t="s">
        <v>2380</v>
      </c>
    </row>
    <row r="851" spans="1:8" x14ac:dyDescent="0.25">
      <c r="A851" s="7" t="s">
        <v>1521</v>
      </c>
      <c r="B851" s="7">
        <v>42.78</v>
      </c>
      <c r="C851" s="7">
        <v>6.11</v>
      </c>
      <c r="D851" s="7" t="s">
        <v>2382</v>
      </c>
      <c r="E851" s="7" t="s">
        <v>2380</v>
      </c>
      <c r="F851" s="7" t="s">
        <v>2380</v>
      </c>
      <c r="G851" s="7">
        <v>1</v>
      </c>
      <c r="H851" s="7" t="s">
        <v>2380</v>
      </c>
    </row>
    <row r="852" spans="1:8" x14ac:dyDescent="0.25">
      <c r="A852" s="7" t="s">
        <v>1520</v>
      </c>
      <c r="B852" s="7">
        <v>46.75</v>
      </c>
      <c r="C852" s="7">
        <v>6.66</v>
      </c>
      <c r="D852" s="7" t="s">
        <v>2382</v>
      </c>
      <c r="E852" s="7" t="s">
        <v>2380</v>
      </c>
      <c r="F852" s="7" t="s">
        <v>2380</v>
      </c>
      <c r="G852" s="7">
        <v>2</v>
      </c>
      <c r="H852" s="7" t="s">
        <v>2380</v>
      </c>
    </row>
    <row r="853" spans="1:8" x14ac:dyDescent="0.25">
      <c r="A853" s="7" t="s">
        <v>1519</v>
      </c>
      <c r="B853" s="7">
        <v>32.15</v>
      </c>
      <c r="C853" s="7">
        <v>4.0199999999999996</v>
      </c>
      <c r="D853" s="7" t="s">
        <v>2382</v>
      </c>
      <c r="E853" s="7" t="s">
        <v>2380</v>
      </c>
      <c r="F853" s="7" t="s">
        <v>2383</v>
      </c>
      <c r="G853" s="7">
        <v>1</v>
      </c>
      <c r="H853" s="7" t="s">
        <v>2380</v>
      </c>
    </row>
    <row r="854" spans="1:8" x14ac:dyDescent="0.25">
      <c r="A854" s="7" t="s">
        <v>1518</v>
      </c>
      <c r="B854" s="7">
        <v>43.4</v>
      </c>
      <c r="C854" s="7">
        <v>8.81</v>
      </c>
      <c r="D854" s="7" t="s">
        <v>2382</v>
      </c>
      <c r="E854" s="7" t="s">
        <v>2380</v>
      </c>
      <c r="F854" s="7" t="s">
        <v>2380</v>
      </c>
      <c r="G854" s="7">
        <v>2</v>
      </c>
      <c r="H854" s="7" t="s">
        <v>2380</v>
      </c>
    </row>
    <row r="855" spans="1:8" x14ac:dyDescent="0.25">
      <c r="A855" s="7" t="s">
        <v>1517</v>
      </c>
      <c r="B855" s="7">
        <v>31.57</v>
      </c>
      <c r="C855" s="7">
        <v>7.92</v>
      </c>
      <c r="D855" s="7" t="s">
        <v>2382</v>
      </c>
      <c r="E855" s="7" t="s">
        <v>2380</v>
      </c>
      <c r="F855" s="7" t="s">
        <v>2380</v>
      </c>
      <c r="G855" s="7">
        <v>2</v>
      </c>
      <c r="H855" s="7" t="s">
        <v>2380</v>
      </c>
    </row>
    <row r="856" spans="1:8" x14ac:dyDescent="0.25">
      <c r="A856" s="7" t="s">
        <v>1516</v>
      </c>
      <c r="B856" s="7">
        <v>24.32</v>
      </c>
      <c r="C856" s="7">
        <v>7.48</v>
      </c>
      <c r="D856" s="7" t="s">
        <v>2380</v>
      </c>
      <c r="E856" s="7" t="s">
        <v>2380</v>
      </c>
      <c r="F856" s="7" t="s">
        <v>2380</v>
      </c>
      <c r="G856" s="7" t="s">
        <v>2381</v>
      </c>
      <c r="H856" s="7" t="s">
        <v>2380</v>
      </c>
    </row>
    <row r="857" spans="1:8" x14ac:dyDescent="0.25">
      <c r="A857" s="7" t="s">
        <v>1515</v>
      </c>
      <c r="B857" s="7">
        <v>31.07</v>
      </c>
      <c r="C857" s="7">
        <v>4.62</v>
      </c>
      <c r="D857" s="7" t="s">
        <v>2382</v>
      </c>
      <c r="E857" s="7" t="s">
        <v>2380</v>
      </c>
      <c r="F857" s="7" t="s">
        <v>2380</v>
      </c>
      <c r="G857" s="7">
        <v>2</v>
      </c>
      <c r="H857" s="7" t="s">
        <v>2380</v>
      </c>
    </row>
    <row r="858" spans="1:8" x14ac:dyDescent="0.25">
      <c r="A858" s="7" t="s">
        <v>1514</v>
      </c>
      <c r="B858" s="7">
        <v>35.814999999999998</v>
      </c>
      <c r="C858" s="7">
        <v>8.4700000000000006</v>
      </c>
      <c r="D858" s="7" t="s">
        <v>2380</v>
      </c>
      <c r="E858" s="7" t="s">
        <v>2380</v>
      </c>
      <c r="F858" s="7" t="s">
        <v>2380</v>
      </c>
      <c r="G858" s="7" t="s">
        <v>2381</v>
      </c>
      <c r="H858" s="7" t="s">
        <v>2380</v>
      </c>
    </row>
    <row r="859" spans="1:8" x14ac:dyDescent="0.25">
      <c r="A859" s="7" t="s">
        <v>1513</v>
      </c>
      <c r="B859" s="7">
        <v>40.81</v>
      </c>
      <c r="C859" s="7">
        <v>10.58</v>
      </c>
      <c r="D859" s="7" t="s">
        <v>2382</v>
      </c>
      <c r="E859" s="7" t="s">
        <v>2380</v>
      </c>
      <c r="F859" s="7" t="s">
        <v>2380</v>
      </c>
      <c r="G859" s="7" t="s">
        <v>2381</v>
      </c>
      <c r="H859" s="7" t="s">
        <v>2380</v>
      </c>
    </row>
    <row r="860" spans="1:8" x14ac:dyDescent="0.25">
      <c r="A860" s="7" t="s">
        <v>1512</v>
      </c>
      <c r="B860" s="7">
        <v>24.605</v>
      </c>
      <c r="C860" s="7">
        <v>7.48</v>
      </c>
      <c r="D860" s="7" t="s">
        <v>2380</v>
      </c>
      <c r="E860" s="7" t="s">
        <v>2380</v>
      </c>
      <c r="F860" s="7" t="s">
        <v>2380</v>
      </c>
      <c r="G860" s="7" t="s">
        <v>2381</v>
      </c>
      <c r="H860" s="7" t="s">
        <v>2380</v>
      </c>
    </row>
    <row r="861" spans="1:8" x14ac:dyDescent="0.25">
      <c r="A861" s="7" t="s">
        <v>1511</v>
      </c>
      <c r="B861" s="7">
        <v>21.47</v>
      </c>
      <c r="C861" s="7">
        <v>7.82</v>
      </c>
      <c r="D861" s="7" t="s">
        <v>2380</v>
      </c>
      <c r="E861" s="7" t="s">
        <v>2380</v>
      </c>
      <c r="F861" s="7" t="s">
        <v>2380</v>
      </c>
      <c r="G861" s="7" t="s">
        <v>2381</v>
      </c>
      <c r="H861" s="7" t="s">
        <v>2380</v>
      </c>
    </row>
    <row r="862" spans="1:8" x14ac:dyDescent="0.25">
      <c r="A862" s="7" t="s">
        <v>1510</v>
      </c>
      <c r="B862" s="7">
        <v>52.89</v>
      </c>
      <c r="C862" s="7">
        <v>4.96</v>
      </c>
      <c r="D862" s="7" t="s">
        <v>2382</v>
      </c>
      <c r="E862" s="7" t="s">
        <v>2380</v>
      </c>
      <c r="F862" s="7" t="s">
        <v>2380</v>
      </c>
      <c r="G862" s="7">
        <v>1</v>
      </c>
      <c r="H862" s="7" t="s">
        <v>2380</v>
      </c>
    </row>
    <row r="863" spans="1:8" x14ac:dyDescent="0.25">
      <c r="A863" s="7" t="s">
        <v>1509</v>
      </c>
      <c r="B863" s="7">
        <v>32.965000000000003</v>
      </c>
      <c r="C863" s="7">
        <v>6.15</v>
      </c>
      <c r="D863" s="7" t="s">
        <v>2382</v>
      </c>
      <c r="E863" s="7" t="s">
        <v>2380</v>
      </c>
      <c r="F863" s="7" t="s">
        <v>2380</v>
      </c>
      <c r="G863" s="7">
        <v>1</v>
      </c>
      <c r="H863" s="7" t="s">
        <v>2380</v>
      </c>
    </row>
    <row r="864" spans="1:8" x14ac:dyDescent="0.25">
      <c r="A864" s="7" t="s">
        <v>1508</v>
      </c>
      <c r="B864" s="7">
        <v>36.799999999999997</v>
      </c>
      <c r="C864" s="7">
        <v>4.62</v>
      </c>
      <c r="D864" s="7" t="s">
        <v>2380</v>
      </c>
      <c r="E864" s="7" t="s">
        <v>2380</v>
      </c>
      <c r="F864" s="7" t="s">
        <v>2383</v>
      </c>
      <c r="G864" s="7">
        <v>1</v>
      </c>
      <c r="H864" s="7" t="s">
        <v>2380</v>
      </c>
    </row>
    <row r="865" spans="1:8" x14ac:dyDescent="0.25">
      <c r="A865" s="7" t="s">
        <v>1507</v>
      </c>
      <c r="B865" s="7">
        <v>34.299999999999997</v>
      </c>
      <c r="C865" s="7">
        <v>4.87</v>
      </c>
      <c r="D865" s="7" t="s">
        <v>2380</v>
      </c>
      <c r="E865" s="7" t="s">
        <v>2380</v>
      </c>
      <c r="F865" s="7" t="s">
        <v>2380</v>
      </c>
      <c r="G865" s="7">
        <v>2</v>
      </c>
      <c r="H865" s="7" t="s">
        <v>2380</v>
      </c>
    </row>
    <row r="866" spans="1:8" x14ac:dyDescent="0.25">
      <c r="A866" s="7" t="s">
        <v>1506</v>
      </c>
      <c r="B866" s="7">
        <v>35.244999999999997</v>
      </c>
      <c r="C866" s="7">
        <v>4.63</v>
      </c>
      <c r="D866" s="7" t="s">
        <v>2380</v>
      </c>
      <c r="E866" s="7" t="s">
        <v>2380</v>
      </c>
      <c r="F866" s="7" t="s">
        <v>2380</v>
      </c>
      <c r="G866" s="7" t="s">
        <v>2381</v>
      </c>
      <c r="H866" s="7" t="s">
        <v>2380</v>
      </c>
    </row>
    <row r="867" spans="1:8" x14ac:dyDescent="0.25">
      <c r="A867" s="7" t="s">
        <v>1505</v>
      </c>
      <c r="B867" s="7">
        <v>26.23</v>
      </c>
      <c r="C867" s="7">
        <v>11.93</v>
      </c>
      <c r="D867" s="7" t="s">
        <v>2380</v>
      </c>
      <c r="E867" s="7" t="s">
        <v>2380</v>
      </c>
      <c r="F867" s="7" t="s">
        <v>2380</v>
      </c>
      <c r="G867" s="7" t="s">
        <v>2381</v>
      </c>
      <c r="H867" s="7" t="s">
        <v>2380</v>
      </c>
    </row>
    <row r="868" spans="1:8" x14ac:dyDescent="0.25">
      <c r="A868" s="7" t="s">
        <v>1504</v>
      </c>
      <c r="B868" s="7">
        <v>36.1</v>
      </c>
      <c r="C868" s="7">
        <v>5.65</v>
      </c>
      <c r="D868" s="7" t="s">
        <v>2382</v>
      </c>
      <c r="E868" s="7" t="s">
        <v>2380</v>
      </c>
      <c r="F868" s="7" t="s">
        <v>2380</v>
      </c>
      <c r="G868" s="7">
        <v>2</v>
      </c>
      <c r="H868" s="7" t="s">
        <v>2380</v>
      </c>
    </row>
    <row r="869" spans="1:8" x14ac:dyDescent="0.25">
      <c r="A869" s="7" t="s">
        <v>1503</v>
      </c>
      <c r="B869" s="7">
        <v>37.1</v>
      </c>
      <c r="C869" s="7">
        <v>11.21</v>
      </c>
      <c r="D869" s="7" t="s">
        <v>2382</v>
      </c>
      <c r="E869" s="7" t="s">
        <v>2380</v>
      </c>
      <c r="F869" s="7" t="s">
        <v>2383</v>
      </c>
      <c r="G869" s="7">
        <v>1</v>
      </c>
      <c r="H869" s="7" t="s">
        <v>2380</v>
      </c>
    </row>
    <row r="870" spans="1:8" x14ac:dyDescent="0.25">
      <c r="A870" s="7" t="s">
        <v>1502</v>
      </c>
      <c r="B870" s="7">
        <v>27.5</v>
      </c>
      <c r="C870" s="7">
        <v>10.62</v>
      </c>
      <c r="D870" s="7" t="s">
        <v>2382</v>
      </c>
      <c r="E870" s="7" t="s">
        <v>2380</v>
      </c>
      <c r="F870" s="7" t="s">
        <v>2383</v>
      </c>
      <c r="G870" s="7">
        <v>1</v>
      </c>
      <c r="H870" s="7" t="s">
        <v>2380</v>
      </c>
    </row>
    <row r="871" spans="1:8" x14ac:dyDescent="0.25">
      <c r="A871" s="7" t="s">
        <v>1501</v>
      </c>
      <c r="B871" s="7">
        <v>24.7</v>
      </c>
      <c r="C871" s="7">
        <v>10.7</v>
      </c>
      <c r="D871" s="7" t="s">
        <v>2382</v>
      </c>
      <c r="E871" s="7" t="s">
        <v>2380</v>
      </c>
      <c r="F871" s="7" t="s">
        <v>2383</v>
      </c>
      <c r="G871" s="7">
        <v>1</v>
      </c>
      <c r="H871" s="7" t="s">
        <v>2380</v>
      </c>
    </row>
    <row r="872" spans="1:8" x14ac:dyDescent="0.25">
      <c r="A872" s="7" t="s">
        <v>1500</v>
      </c>
      <c r="B872" s="7">
        <v>26.78</v>
      </c>
      <c r="C872" s="7">
        <v>10.02</v>
      </c>
      <c r="D872" s="7" t="s">
        <v>2382</v>
      </c>
      <c r="E872" s="7" t="s">
        <v>2380</v>
      </c>
      <c r="F872" s="7" t="s">
        <v>2383</v>
      </c>
      <c r="G872" s="7">
        <v>1</v>
      </c>
      <c r="H872" s="7" t="s">
        <v>2380</v>
      </c>
    </row>
    <row r="873" spans="1:8" x14ac:dyDescent="0.25">
      <c r="A873" s="7" t="s">
        <v>1499</v>
      </c>
      <c r="B873" s="7">
        <v>45.8</v>
      </c>
      <c r="C873" s="7">
        <v>4.8499999999999996</v>
      </c>
      <c r="D873" s="7" t="s">
        <v>2380</v>
      </c>
      <c r="E873" s="7" t="s">
        <v>2380</v>
      </c>
      <c r="F873" s="7" t="s">
        <v>2380</v>
      </c>
      <c r="G873" s="7" t="s">
        <v>2381</v>
      </c>
      <c r="H873" s="7" t="s">
        <v>2380</v>
      </c>
    </row>
    <row r="874" spans="1:8" x14ac:dyDescent="0.25">
      <c r="A874" s="7" t="s">
        <v>1498</v>
      </c>
      <c r="B874" s="7">
        <v>29</v>
      </c>
      <c r="C874" s="7">
        <v>4.3899999999999997</v>
      </c>
      <c r="D874" s="7" t="s">
        <v>2382</v>
      </c>
      <c r="E874" s="7" t="s">
        <v>2380</v>
      </c>
      <c r="F874" s="7" t="s">
        <v>2380</v>
      </c>
      <c r="G874" s="7">
        <v>2</v>
      </c>
      <c r="H874" s="7" t="s">
        <v>2380</v>
      </c>
    </row>
    <row r="875" spans="1:8" x14ac:dyDescent="0.25">
      <c r="A875" s="7" t="s">
        <v>1497</v>
      </c>
      <c r="B875" s="7">
        <v>33.534999999999997</v>
      </c>
      <c r="C875" s="7">
        <v>8.24</v>
      </c>
      <c r="D875" s="7" t="s">
        <v>2382</v>
      </c>
      <c r="E875" s="7" t="s">
        <v>2380</v>
      </c>
      <c r="F875" s="7" t="s">
        <v>2380</v>
      </c>
      <c r="G875" s="7" t="s">
        <v>2381</v>
      </c>
      <c r="H875" s="7" t="s">
        <v>2380</v>
      </c>
    </row>
    <row r="876" spans="1:8" x14ac:dyDescent="0.25">
      <c r="A876" s="7" t="s">
        <v>1496</v>
      </c>
      <c r="B876" s="7">
        <v>32.774999999999999</v>
      </c>
      <c r="C876" s="7">
        <v>9.77</v>
      </c>
      <c r="D876" s="7" t="s">
        <v>2382</v>
      </c>
      <c r="E876" s="7" t="s">
        <v>2380</v>
      </c>
      <c r="F876" s="7" t="s">
        <v>2380</v>
      </c>
      <c r="G876" s="7" t="s">
        <v>2381</v>
      </c>
      <c r="H876" s="7" t="s">
        <v>2380</v>
      </c>
    </row>
    <row r="877" spans="1:8" x14ac:dyDescent="0.25">
      <c r="A877" s="7" t="s">
        <v>1495</v>
      </c>
      <c r="B877" s="7">
        <v>37.51</v>
      </c>
      <c r="C877" s="7">
        <v>5.5</v>
      </c>
      <c r="D877" s="7" t="s">
        <v>2382</v>
      </c>
      <c r="E877" s="7" t="s">
        <v>2380</v>
      </c>
      <c r="F877" s="7" t="s">
        <v>2380</v>
      </c>
      <c r="G877" s="7">
        <v>2</v>
      </c>
      <c r="H877" s="7" t="s">
        <v>2380</v>
      </c>
    </row>
    <row r="878" spans="1:8" x14ac:dyDescent="0.25">
      <c r="A878" s="7" t="s">
        <v>1494</v>
      </c>
      <c r="B878" s="7">
        <v>39.86</v>
      </c>
      <c r="C878" s="7">
        <v>11.84</v>
      </c>
      <c r="D878" s="7" t="s">
        <v>2382</v>
      </c>
      <c r="E878" s="7" t="s">
        <v>2380</v>
      </c>
      <c r="F878" s="7" t="s">
        <v>2380</v>
      </c>
      <c r="G878" s="7">
        <v>1</v>
      </c>
      <c r="H878" s="7" t="s">
        <v>2380</v>
      </c>
    </row>
    <row r="879" spans="1:8" x14ac:dyDescent="0.25">
      <c r="A879" s="7" t="s">
        <v>1493</v>
      </c>
      <c r="B879" s="7">
        <v>42.13</v>
      </c>
      <c r="C879" s="7">
        <v>4.66</v>
      </c>
      <c r="D879" s="7" t="s">
        <v>2380</v>
      </c>
      <c r="E879" s="7" t="s">
        <v>2380</v>
      </c>
      <c r="F879" s="7" t="s">
        <v>2380</v>
      </c>
      <c r="G879" s="7" t="s">
        <v>2381</v>
      </c>
      <c r="H879" s="7" t="s">
        <v>2380</v>
      </c>
    </row>
    <row r="880" spans="1:8" x14ac:dyDescent="0.25">
      <c r="A880" s="7" t="s">
        <v>1492</v>
      </c>
      <c r="B880" s="7">
        <v>35.99</v>
      </c>
      <c r="C880" s="7">
        <v>11.11</v>
      </c>
      <c r="D880" s="7" t="s">
        <v>2380</v>
      </c>
      <c r="E880" s="7" t="s">
        <v>2380</v>
      </c>
      <c r="F880" s="7" t="s">
        <v>2380</v>
      </c>
      <c r="G880" s="7" t="s">
        <v>2381</v>
      </c>
      <c r="H880" s="7" t="s">
        <v>2380</v>
      </c>
    </row>
    <row r="881" spans="1:8" x14ac:dyDescent="0.25">
      <c r="A881" s="7" t="s">
        <v>1491</v>
      </c>
      <c r="B881" s="7">
        <v>35.200000000000003</v>
      </c>
      <c r="C881" s="7">
        <v>7.72</v>
      </c>
      <c r="D881" s="7" t="s">
        <v>2382</v>
      </c>
      <c r="E881" s="7" t="s">
        <v>2380</v>
      </c>
      <c r="F881" s="7" t="s">
        <v>2383</v>
      </c>
      <c r="G881" s="7">
        <v>1</v>
      </c>
      <c r="H881" s="7" t="s">
        <v>2380</v>
      </c>
    </row>
    <row r="882" spans="1:8" x14ac:dyDescent="0.25">
      <c r="A882" s="7" t="s">
        <v>1490</v>
      </c>
      <c r="B882" s="7">
        <v>29.91</v>
      </c>
      <c r="C882" s="7">
        <v>5.55</v>
      </c>
      <c r="D882" s="7" t="s">
        <v>2382</v>
      </c>
      <c r="E882" s="7" t="s">
        <v>2380</v>
      </c>
      <c r="F882" s="7" t="s">
        <v>2380</v>
      </c>
      <c r="G882" s="7">
        <v>2</v>
      </c>
      <c r="H882" s="7" t="s">
        <v>2380</v>
      </c>
    </row>
    <row r="883" spans="1:8" x14ac:dyDescent="0.25">
      <c r="A883" s="7" t="s">
        <v>1489</v>
      </c>
      <c r="B883" s="7">
        <v>36.479999999999997</v>
      </c>
      <c r="C883" s="7">
        <v>5.05</v>
      </c>
      <c r="D883" s="7" t="s">
        <v>2382</v>
      </c>
      <c r="E883" s="7" t="s">
        <v>2380</v>
      </c>
      <c r="F883" s="7" t="s">
        <v>2380</v>
      </c>
      <c r="G883" s="7">
        <v>1</v>
      </c>
      <c r="H883" s="7" t="s">
        <v>2380</v>
      </c>
    </row>
    <row r="884" spans="1:8" x14ac:dyDescent="0.25">
      <c r="A884" s="7" t="s">
        <v>1488</v>
      </c>
      <c r="B884" s="7">
        <v>27.5</v>
      </c>
      <c r="C884" s="7">
        <v>8.69</v>
      </c>
      <c r="D884" s="7" t="s">
        <v>2382</v>
      </c>
      <c r="E884" s="7" t="s">
        <v>2380</v>
      </c>
      <c r="F884" s="7" t="s">
        <v>2383</v>
      </c>
      <c r="G884" s="7">
        <v>1</v>
      </c>
      <c r="H884" s="7" t="s">
        <v>2380</v>
      </c>
    </row>
    <row r="885" spans="1:8" x14ac:dyDescent="0.25">
      <c r="A885" s="7" t="s">
        <v>1487</v>
      </c>
      <c r="B885" s="7">
        <v>33.44</v>
      </c>
      <c r="C885" s="7">
        <v>5.9</v>
      </c>
      <c r="D885" s="7" t="s">
        <v>2382</v>
      </c>
      <c r="E885" s="7" t="s">
        <v>2380</v>
      </c>
      <c r="F885" s="7" t="s">
        <v>2380</v>
      </c>
      <c r="G885" s="7">
        <v>1</v>
      </c>
      <c r="H885" s="7" t="s">
        <v>2380</v>
      </c>
    </row>
    <row r="886" spans="1:8" x14ac:dyDescent="0.25">
      <c r="A886" s="7" t="s">
        <v>1486</v>
      </c>
      <c r="B886" s="7">
        <v>28.215</v>
      </c>
      <c r="C886" s="7">
        <v>6.29</v>
      </c>
      <c r="D886" s="7" t="s">
        <v>2382</v>
      </c>
      <c r="E886" s="7" t="s">
        <v>2380</v>
      </c>
      <c r="F886" s="7" t="s">
        <v>2380</v>
      </c>
      <c r="G886" s="7">
        <v>1</v>
      </c>
      <c r="H886" s="7" t="s">
        <v>2380</v>
      </c>
    </row>
    <row r="887" spans="1:8" x14ac:dyDescent="0.25">
      <c r="A887" s="7" t="s">
        <v>1485</v>
      </c>
      <c r="B887" s="7">
        <v>27.17</v>
      </c>
      <c r="C887" s="7">
        <v>5.84</v>
      </c>
      <c r="D887" s="7" t="s">
        <v>2382</v>
      </c>
      <c r="E887" s="7" t="s">
        <v>2380</v>
      </c>
      <c r="F887" s="7" t="s">
        <v>2380</v>
      </c>
      <c r="G887" s="7">
        <v>1</v>
      </c>
      <c r="H887" s="7" t="s">
        <v>2380</v>
      </c>
    </row>
    <row r="888" spans="1:8" x14ac:dyDescent="0.25">
      <c r="A888" s="7" t="s">
        <v>1484</v>
      </c>
      <c r="B888" s="7">
        <v>35.380000000000003</v>
      </c>
      <c r="C888" s="7">
        <v>6.12</v>
      </c>
      <c r="D888" s="7" t="s">
        <v>2380</v>
      </c>
      <c r="E888" s="7" t="s">
        <v>2380</v>
      </c>
      <c r="F888" s="7" t="s">
        <v>2380</v>
      </c>
      <c r="G888" s="7" t="s">
        <v>2381</v>
      </c>
      <c r="H888" s="7" t="s">
        <v>2380</v>
      </c>
    </row>
    <row r="889" spans="1:8" x14ac:dyDescent="0.25">
      <c r="A889" s="7" t="s">
        <v>1483</v>
      </c>
      <c r="B889" s="7">
        <v>43.48</v>
      </c>
      <c r="C889" s="7">
        <v>6.24</v>
      </c>
      <c r="D889" s="7" t="s">
        <v>2380</v>
      </c>
      <c r="E889" s="7" t="s">
        <v>2380</v>
      </c>
      <c r="F889" s="7" t="s">
        <v>2380</v>
      </c>
      <c r="G889" s="7" t="s">
        <v>2381</v>
      </c>
      <c r="H889" s="7" t="s">
        <v>2380</v>
      </c>
    </row>
    <row r="890" spans="1:8" x14ac:dyDescent="0.25">
      <c r="A890" s="7" t="s">
        <v>1482</v>
      </c>
      <c r="B890" s="7">
        <v>41.73</v>
      </c>
      <c r="C890" s="7">
        <v>6.25</v>
      </c>
      <c r="D890" s="7" t="s">
        <v>2380</v>
      </c>
      <c r="E890" s="7" t="s">
        <v>2380</v>
      </c>
      <c r="F890" s="7" t="s">
        <v>2380</v>
      </c>
      <c r="G890" s="7">
        <v>1</v>
      </c>
      <c r="H890" s="7" t="s">
        <v>2380</v>
      </c>
    </row>
    <row r="891" spans="1:8" x14ac:dyDescent="0.25">
      <c r="A891" s="7" t="s">
        <v>1481</v>
      </c>
      <c r="B891" s="7">
        <v>28.9</v>
      </c>
      <c r="C891" s="7">
        <v>11.96</v>
      </c>
      <c r="D891" s="7" t="s">
        <v>2380</v>
      </c>
      <c r="E891" s="7" t="s">
        <v>2380</v>
      </c>
      <c r="F891" s="7" t="s">
        <v>2380</v>
      </c>
      <c r="G891" s="7" t="s">
        <v>2381</v>
      </c>
      <c r="H891" s="7" t="s">
        <v>2380</v>
      </c>
    </row>
    <row r="892" spans="1:8" x14ac:dyDescent="0.25">
      <c r="A892" s="7" t="s">
        <v>1480</v>
      </c>
      <c r="B892" s="7">
        <v>25.74</v>
      </c>
      <c r="C892" s="7">
        <v>7.69</v>
      </c>
      <c r="D892" s="7" t="s">
        <v>2380</v>
      </c>
      <c r="E892" s="7" t="s">
        <v>2380</v>
      </c>
      <c r="F892" s="7" t="s">
        <v>2380</v>
      </c>
      <c r="G892" s="7" t="s">
        <v>2381</v>
      </c>
      <c r="H892" s="7" t="s">
        <v>2380</v>
      </c>
    </row>
    <row r="893" spans="1:8" x14ac:dyDescent="0.25">
      <c r="A893" s="7" t="s">
        <v>1479</v>
      </c>
      <c r="B893" s="7">
        <v>36.06</v>
      </c>
      <c r="C893" s="7">
        <v>8.83</v>
      </c>
      <c r="D893" s="7" t="s">
        <v>2380</v>
      </c>
      <c r="E893" s="7" t="s">
        <v>2380</v>
      </c>
      <c r="F893" s="7" t="s">
        <v>2380</v>
      </c>
      <c r="G893" s="7" t="s">
        <v>2381</v>
      </c>
      <c r="H893" s="7" t="s">
        <v>2380</v>
      </c>
    </row>
    <row r="894" spans="1:8" x14ac:dyDescent="0.25">
      <c r="A894" s="7" t="s">
        <v>1478</v>
      </c>
      <c r="B894" s="7">
        <v>43.28</v>
      </c>
      <c r="C894" s="7">
        <v>4.41</v>
      </c>
      <c r="D894" s="7" t="s">
        <v>2380</v>
      </c>
      <c r="E894" s="7" t="s">
        <v>2380</v>
      </c>
      <c r="F894" s="7" t="s">
        <v>2380</v>
      </c>
      <c r="G894" s="7" t="s">
        <v>2381</v>
      </c>
      <c r="H894" s="7" t="s">
        <v>2380</v>
      </c>
    </row>
    <row r="895" spans="1:8" x14ac:dyDescent="0.25">
      <c r="A895" s="7" t="s">
        <v>1477</v>
      </c>
      <c r="B895" s="7">
        <v>28.785</v>
      </c>
      <c r="C895" s="7">
        <v>9.1</v>
      </c>
      <c r="D895" s="7" t="s">
        <v>2382</v>
      </c>
      <c r="E895" s="7" t="s">
        <v>2380</v>
      </c>
      <c r="F895" s="7" t="s">
        <v>2383</v>
      </c>
      <c r="G895" s="7">
        <v>1</v>
      </c>
      <c r="H895" s="7" t="s">
        <v>2380</v>
      </c>
    </row>
    <row r="896" spans="1:8" x14ac:dyDescent="0.25">
      <c r="A896" s="7" t="s">
        <v>1476</v>
      </c>
      <c r="B896" s="7">
        <v>25.46</v>
      </c>
      <c r="C896" s="7">
        <v>11.52</v>
      </c>
      <c r="D896" s="7" t="s">
        <v>2382</v>
      </c>
      <c r="E896" s="7" t="s">
        <v>2380</v>
      </c>
      <c r="F896" s="7" t="s">
        <v>2383</v>
      </c>
      <c r="G896" s="7">
        <v>1</v>
      </c>
      <c r="H896" s="7" t="s">
        <v>2380</v>
      </c>
    </row>
    <row r="897" spans="1:8" x14ac:dyDescent="0.25">
      <c r="A897" s="7" t="s">
        <v>1475</v>
      </c>
      <c r="B897" s="7">
        <v>30.8</v>
      </c>
      <c r="C897" s="7">
        <v>10.95</v>
      </c>
      <c r="D897" s="7" t="s">
        <v>2380</v>
      </c>
      <c r="E897" s="7" t="s">
        <v>2380</v>
      </c>
      <c r="F897" s="7" t="s">
        <v>2380</v>
      </c>
      <c r="G897" s="7" t="s">
        <v>2381</v>
      </c>
      <c r="H897" s="7" t="s">
        <v>2380</v>
      </c>
    </row>
    <row r="898" spans="1:8" x14ac:dyDescent="0.25">
      <c r="A898" s="7" t="s">
        <v>1474</v>
      </c>
      <c r="B898" s="7">
        <v>28.88</v>
      </c>
      <c r="C898" s="7">
        <v>11.5</v>
      </c>
      <c r="D898" s="7" t="s">
        <v>2380</v>
      </c>
      <c r="E898" s="7" t="s">
        <v>2380</v>
      </c>
      <c r="F898" s="7" t="s">
        <v>2380</v>
      </c>
      <c r="G898" s="7" t="s">
        <v>2381</v>
      </c>
      <c r="H898" s="7" t="s">
        <v>2380</v>
      </c>
    </row>
    <row r="899" spans="1:8" x14ac:dyDescent="0.25">
      <c r="A899" s="7" t="s">
        <v>1473</v>
      </c>
      <c r="B899" s="7">
        <v>23</v>
      </c>
      <c r="C899" s="7">
        <v>9.8800000000000008</v>
      </c>
      <c r="D899" s="7" t="s">
        <v>2380</v>
      </c>
      <c r="E899" s="7" t="s">
        <v>2380</v>
      </c>
      <c r="F899" s="7" t="s">
        <v>2380</v>
      </c>
      <c r="G899" s="7" t="s">
        <v>2381</v>
      </c>
      <c r="H899" s="7" t="s">
        <v>2380</v>
      </c>
    </row>
    <row r="900" spans="1:8" x14ac:dyDescent="0.25">
      <c r="A900" s="7" t="s">
        <v>1472</v>
      </c>
      <c r="B900" s="7">
        <v>38.25</v>
      </c>
      <c r="C900" s="7">
        <v>6.2</v>
      </c>
      <c r="D900" s="7" t="s">
        <v>2380</v>
      </c>
      <c r="E900" s="7" t="s">
        <v>2380</v>
      </c>
      <c r="F900" s="7" t="s">
        <v>2380</v>
      </c>
      <c r="G900" s="7">
        <v>1</v>
      </c>
      <c r="H900" s="7" t="s">
        <v>2380</v>
      </c>
    </row>
    <row r="901" spans="1:8" x14ac:dyDescent="0.25">
      <c r="A901" s="7" t="s">
        <v>1471</v>
      </c>
      <c r="B901" s="7">
        <v>39.25</v>
      </c>
      <c r="C901" s="7">
        <v>8.41</v>
      </c>
      <c r="D901" s="7" t="s">
        <v>2382</v>
      </c>
      <c r="E901" s="7" t="s">
        <v>2380</v>
      </c>
      <c r="F901" s="7" t="s">
        <v>2380</v>
      </c>
      <c r="G901" s="7">
        <v>1</v>
      </c>
      <c r="H901" s="7" t="s">
        <v>2380</v>
      </c>
    </row>
    <row r="902" spans="1:8" x14ac:dyDescent="0.25">
      <c r="A902" s="7" t="s">
        <v>1470</v>
      </c>
      <c r="B902" s="7">
        <v>26.6</v>
      </c>
      <c r="C902" s="7">
        <v>5.07</v>
      </c>
      <c r="D902" s="7" t="s">
        <v>2382</v>
      </c>
      <c r="E902" s="7" t="s">
        <v>2380</v>
      </c>
      <c r="F902" s="7" t="s">
        <v>2380</v>
      </c>
      <c r="G902" s="7">
        <v>2</v>
      </c>
      <c r="H902" s="7" t="s">
        <v>2380</v>
      </c>
    </row>
    <row r="903" spans="1:8" x14ac:dyDescent="0.25">
      <c r="A903" s="7" t="s">
        <v>1469</v>
      </c>
      <c r="B903" s="7">
        <v>35.700000000000003</v>
      </c>
      <c r="C903" s="7">
        <v>4.0599999999999996</v>
      </c>
      <c r="D903" s="7" t="s">
        <v>2380</v>
      </c>
      <c r="E903" s="7" t="s">
        <v>2380</v>
      </c>
      <c r="F903" s="7" t="s">
        <v>2383</v>
      </c>
      <c r="G903" s="7">
        <v>1</v>
      </c>
      <c r="H903" s="7" t="s">
        <v>2380</v>
      </c>
    </row>
    <row r="904" spans="1:8" x14ac:dyDescent="0.25">
      <c r="A904" s="7" t="s">
        <v>1468</v>
      </c>
      <c r="B904" s="7">
        <v>20.100000000000001</v>
      </c>
      <c r="C904" s="7">
        <v>10.52</v>
      </c>
      <c r="D904" s="7" t="s">
        <v>2380</v>
      </c>
      <c r="E904" s="7" t="s">
        <v>2380</v>
      </c>
      <c r="F904" s="7" t="s">
        <v>2380</v>
      </c>
      <c r="G904" s="7" t="s">
        <v>2381</v>
      </c>
      <c r="H904" s="7" t="s">
        <v>2380</v>
      </c>
    </row>
    <row r="905" spans="1:8" x14ac:dyDescent="0.25">
      <c r="A905" s="7" t="s">
        <v>1467</v>
      </c>
      <c r="B905" s="7">
        <v>22.23</v>
      </c>
      <c r="C905" s="7">
        <v>9.65</v>
      </c>
      <c r="D905" s="7" t="s">
        <v>2380</v>
      </c>
      <c r="E905" s="7" t="s">
        <v>2380</v>
      </c>
      <c r="F905" s="7" t="s">
        <v>2380</v>
      </c>
      <c r="G905" s="7" t="s">
        <v>2381</v>
      </c>
      <c r="H905" s="7" t="s">
        <v>2380</v>
      </c>
    </row>
    <row r="906" spans="1:8" x14ac:dyDescent="0.25">
      <c r="A906" s="7" t="s">
        <v>1466</v>
      </c>
      <c r="B906" s="7">
        <v>36.47</v>
      </c>
      <c r="C906" s="7">
        <v>6.21</v>
      </c>
      <c r="D906" s="7" t="s">
        <v>2380</v>
      </c>
      <c r="E906" s="7" t="s">
        <v>2380</v>
      </c>
      <c r="F906" s="7" t="s">
        <v>2380</v>
      </c>
      <c r="G906" s="7" t="s">
        <v>2381</v>
      </c>
      <c r="H906" s="7" t="s">
        <v>2380</v>
      </c>
    </row>
    <row r="907" spans="1:8" x14ac:dyDescent="0.25">
      <c r="A907" s="7" t="s">
        <v>1465</v>
      </c>
      <c r="B907" s="7">
        <v>49.64</v>
      </c>
      <c r="C907" s="7">
        <v>4.76</v>
      </c>
      <c r="D907" s="7" t="s">
        <v>2380</v>
      </c>
      <c r="E907" s="7" t="s">
        <v>2380</v>
      </c>
      <c r="F907" s="7" t="s">
        <v>2383</v>
      </c>
      <c r="G907" s="7">
        <v>1</v>
      </c>
      <c r="H907" s="7" t="s">
        <v>2380</v>
      </c>
    </row>
    <row r="908" spans="1:8" x14ac:dyDescent="0.25">
      <c r="A908" s="7" t="s">
        <v>1464</v>
      </c>
      <c r="B908" s="7">
        <v>36.799999999999997</v>
      </c>
      <c r="C908" s="7">
        <v>5.73</v>
      </c>
      <c r="D908" s="7" t="s">
        <v>2382</v>
      </c>
      <c r="E908" s="7" t="s">
        <v>2380</v>
      </c>
      <c r="F908" s="7" t="s">
        <v>2383</v>
      </c>
      <c r="G908" s="7">
        <v>1</v>
      </c>
      <c r="H908" s="7" t="s">
        <v>2380</v>
      </c>
    </row>
    <row r="909" spans="1:8" x14ac:dyDescent="0.25">
      <c r="A909" s="7" t="s">
        <v>1463</v>
      </c>
      <c r="B909" s="7">
        <v>33.880000000000003</v>
      </c>
      <c r="C909" s="7">
        <v>10.78</v>
      </c>
      <c r="D909" s="7" t="s">
        <v>2382</v>
      </c>
      <c r="E909" s="7" t="s">
        <v>2380</v>
      </c>
      <c r="F909" s="7" t="s">
        <v>2380</v>
      </c>
      <c r="G909" s="7" t="s">
        <v>2381</v>
      </c>
      <c r="H909" s="7" t="s">
        <v>2380</v>
      </c>
    </row>
    <row r="910" spans="1:8" x14ac:dyDescent="0.25">
      <c r="A910" s="7" t="s">
        <v>1462</v>
      </c>
      <c r="B910" s="7">
        <v>32.01</v>
      </c>
      <c r="C910" s="7">
        <v>5.08</v>
      </c>
      <c r="D910" s="7" t="s">
        <v>2382</v>
      </c>
      <c r="E910" s="7" t="s">
        <v>2380</v>
      </c>
      <c r="F910" s="7" t="s">
        <v>2380</v>
      </c>
      <c r="G910" s="7">
        <v>1</v>
      </c>
      <c r="H910" s="7" t="s">
        <v>2380</v>
      </c>
    </row>
    <row r="911" spans="1:8" x14ac:dyDescent="0.25">
      <c r="A911" s="7" t="s">
        <v>1461</v>
      </c>
      <c r="B911" s="7">
        <v>33.630000000000003</v>
      </c>
      <c r="C911" s="7">
        <v>11.39</v>
      </c>
      <c r="D911" s="7" t="s">
        <v>2380</v>
      </c>
      <c r="E911" s="7" t="s">
        <v>2380</v>
      </c>
      <c r="F911" s="7" t="s">
        <v>2380</v>
      </c>
      <c r="G911" s="7" t="s">
        <v>2381</v>
      </c>
      <c r="H911" s="7" t="s">
        <v>2380</v>
      </c>
    </row>
    <row r="912" spans="1:8" x14ac:dyDescent="0.25">
      <c r="A912" s="7" t="s">
        <v>1460</v>
      </c>
      <c r="B912" s="7">
        <v>34.865000000000002</v>
      </c>
      <c r="C912" s="7">
        <v>5.35</v>
      </c>
      <c r="D912" s="7" t="s">
        <v>2382</v>
      </c>
      <c r="E912" s="7" t="s">
        <v>2380</v>
      </c>
      <c r="F912" s="7" t="s">
        <v>2380</v>
      </c>
      <c r="G912" s="7">
        <v>1</v>
      </c>
      <c r="H912" s="7" t="s">
        <v>2380</v>
      </c>
    </row>
    <row r="913" spans="1:8" x14ac:dyDescent="0.25">
      <c r="A913" s="7" t="s">
        <v>1459</v>
      </c>
      <c r="B913" s="7">
        <v>43.11</v>
      </c>
      <c r="C913" s="7">
        <v>5.6</v>
      </c>
      <c r="D913" s="7" t="s">
        <v>2380</v>
      </c>
      <c r="E913" s="7" t="s">
        <v>2380</v>
      </c>
      <c r="F913" s="7" t="s">
        <v>2380</v>
      </c>
      <c r="G913" s="7" t="s">
        <v>2381</v>
      </c>
      <c r="H913" s="7" t="s">
        <v>2380</v>
      </c>
    </row>
    <row r="914" spans="1:8" x14ac:dyDescent="0.25">
      <c r="A914" s="7" t="s">
        <v>1458</v>
      </c>
      <c r="B914" s="7">
        <v>30.305</v>
      </c>
      <c r="C914" s="7">
        <v>4.2699999999999996</v>
      </c>
      <c r="D914" s="7" t="s">
        <v>2382</v>
      </c>
      <c r="E914" s="7" t="s">
        <v>2380</v>
      </c>
      <c r="F914" s="7" t="s">
        <v>2380</v>
      </c>
      <c r="G914" s="7">
        <v>1</v>
      </c>
      <c r="H914" s="7" t="s">
        <v>2380</v>
      </c>
    </row>
    <row r="915" spans="1:8" x14ac:dyDescent="0.25">
      <c r="A915" s="7" t="s">
        <v>1457</v>
      </c>
      <c r="B915" s="7">
        <v>25.175000000000001</v>
      </c>
      <c r="C915" s="7">
        <v>5.57</v>
      </c>
      <c r="D915" s="7" t="s">
        <v>2382</v>
      </c>
      <c r="E915" s="7" t="s">
        <v>2380</v>
      </c>
      <c r="F915" s="7" t="s">
        <v>2380</v>
      </c>
      <c r="G915" s="7">
        <v>1</v>
      </c>
      <c r="H915" s="7" t="s">
        <v>2380</v>
      </c>
    </row>
    <row r="916" spans="1:8" x14ac:dyDescent="0.25">
      <c r="A916" s="7" t="s">
        <v>1456</v>
      </c>
      <c r="B916" s="7">
        <v>26.8</v>
      </c>
      <c r="C916" s="7">
        <v>5.68</v>
      </c>
      <c r="D916" s="7" t="s">
        <v>2382</v>
      </c>
      <c r="E916" s="7" t="s">
        <v>2380</v>
      </c>
      <c r="F916" s="7" t="s">
        <v>2380</v>
      </c>
      <c r="G916" s="7">
        <v>1</v>
      </c>
      <c r="H916" s="7" t="s">
        <v>2380</v>
      </c>
    </row>
    <row r="917" spans="1:8" x14ac:dyDescent="0.25">
      <c r="A917" s="7" t="s">
        <v>1455</v>
      </c>
      <c r="B917" s="7">
        <v>21.78</v>
      </c>
      <c r="C917" s="7">
        <v>5.3</v>
      </c>
      <c r="D917" s="7" t="s">
        <v>2380</v>
      </c>
      <c r="E917" s="7" t="s">
        <v>2382</v>
      </c>
      <c r="F917" s="7" t="s">
        <v>2380</v>
      </c>
      <c r="G917" s="7">
        <v>1</v>
      </c>
      <c r="H917" s="7" t="s">
        <v>2380</v>
      </c>
    </row>
    <row r="918" spans="1:8" x14ac:dyDescent="0.25">
      <c r="A918" s="7" t="s">
        <v>1454</v>
      </c>
      <c r="B918" s="7">
        <v>30.14</v>
      </c>
      <c r="C918" s="7">
        <v>9.4499999999999993</v>
      </c>
      <c r="D918" s="7" t="s">
        <v>2382</v>
      </c>
      <c r="E918" s="7" t="s">
        <v>2380</v>
      </c>
      <c r="F918" s="7" t="s">
        <v>2380</v>
      </c>
      <c r="G918" s="7" t="s">
        <v>2381</v>
      </c>
      <c r="H918" s="7" t="s">
        <v>2380</v>
      </c>
    </row>
    <row r="919" spans="1:8" x14ac:dyDescent="0.25">
      <c r="A919" s="7" t="s">
        <v>1453</v>
      </c>
      <c r="B919" s="7">
        <v>29.7</v>
      </c>
      <c r="C919" s="7">
        <v>6.79</v>
      </c>
      <c r="D919" s="7" t="s">
        <v>2382</v>
      </c>
      <c r="E919" s="7" t="s">
        <v>2380</v>
      </c>
      <c r="F919" s="7" t="s">
        <v>2380</v>
      </c>
      <c r="G919" s="7" t="s">
        <v>2381</v>
      </c>
      <c r="H919" s="7" t="s">
        <v>2380</v>
      </c>
    </row>
    <row r="920" spans="1:8" x14ac:dyDescent="0.25">
      <c r="A920" s="7" t="s">
        <v>1452</v>
      </c>
      <c r="B920" s="7">
        <v>32.395000000000003</v>
      </c>
      <c r="C920" s="7">
        <v>11.1</v>
      </c>
      <c r="D920" s="7" t="s">
        <v>2382</v>
      </c>
      <c r="E920" s="7" t="s">
        <v>2380</v>
      </c>
      <c r="F920" s="7" t="s">
        <v>2380</v>
      </c>
      <c r="G920" s="7" t="s">
        <v>2381</v>
      </c>
      <c r="H920" s="7" t="s">
        <v>2380</v>
      </c>
    </row>
    <row r="921" spans="1:8" x14ac:dyDescent="0.25">
      <c r="A921" s="7" t="s">
        <v>1451</v>
      </c>
      <c r="B921" s="7">
        <v>36.64</v>
      </c>
      <c r="C921" s="7">
        <v>7.26</v>
      </c>
      <c r="D921" s="7" t="s">
        <v>2380</v>
      </c>
      <c r="E921" s="7" t="s">
        <v>2380</v>
      </c>
      <c r="F921" s="7" t="s">
        <v>2380</v>
      </c>
      <c r="G921" s="7" t="s">
        <v>2381</v>
      </c>
      <c r="H921" s="7" t="s">
        <v>2380</v>
      </c>
    </row>
    <row r="922" spans="1:8" x14ac:dyDescent="0.25">
      <c r="A922" s="7" t="s">
        <v>1450</v>
      </c>
      <c r="B922" s="7">
        <v>39.049999999999997</v>
      </c>
      <c r="C922" s="7">
        <v>5.27</v>
      </c>
      <c r="D922" s="7" t="s">
        <v>2382</v>
      </c>
      <c r="E922" s="7" t="s">
        <v>2380</v>
      </c>
      <c r="F922" s="7" t="s">
        <v>2380</v>
      </c>
      <c r="G922" s="7">
        <v>1</v>
      </c>
      <c r="H922" s="7" t="s">
        <v>2380</v>
      </c>
    </row>
    <row r="923" spans="1:8" x14ac:dyDescent="0.25">
      <c r="A923" s="7" t="s">
        <v>1449</v>
      </c>
      <c r="B923" s="7">
        <v>33.1</v>
      </c>
      <c r="C923" s="7">
        <v>5.46</v>
      </c>
      <c r="D923" s="7" t="s">
        <v>2382</v>
      </c>
      <c r="E923" s="7" t="s">
        <v>2380</v>
      </c>
      <c r="F923" s="7" t="s">
        <v>2380</v>
      </c>
      <c r="G923" s="7">
        <v>1</v>
      </c>
      <c r="H923" s="7" t="s">
        <v>2380</v>
      </c>
    </row>
    <row r="924" spans="1:8" x14ac:dyDescent="0.25">
      <c r="A924" s="7" t="s">
        <v>1448</v>
      </c>
      <c r="B924" s="7">
        <v>31.824999999999999</v>
      </c>
      <c r="C924" s="7">
        <v>8.1300000000000008</v>
      </c>
      <c r="D924" s="7" t="s">
        <v>2380</v>
      </c>
      <c r="E924" s="7" t="s">
        <v>2380</v>
      </c>
      <c r="F924" s="7" t="s">
        <v>2380</v>
      </c>
      <c r="G924" s="7" t="s">
        <v>2381</v>
      </c>
      <c r="H924" s="7" t="s">
        <v>2380</v>
      </c>
    </row>
    <row r="925" spans="1:8" x14ac:dyDescent="0.25">
      <c r="A925" s="7" t="s">
        <v>1447</v>
      </c>
      <c r="B925" s="7">
        <v>29</v>
      </c>
      <c r="C925" s="7">
        <v>4.25</v>
      </c>
      <c r="D925" s="7" t="s">
        <v>2382</v>
      </c>
      <c r="E925" s="7" t="s">
        <v>2380</v>
      </c>
      <c r="F925" s="7" t="s">
        <v>2380</v>
      </c>
      <c r="G925" s="7">
        <v>1</v>
      </c>
      <c r="H925" s="7" t="s">
        <v>2380</v>
      </c>
    </row>
    <row r="926" spans="1:8" x14ac:dyDescent="0.25">
      <c r="A926" s="7" t="s">
        <v>1446</v>
      </c>
      <c r="B926" s="7">
        <v>30.495000000000001</v>
      </c>
      <c r="C926" s="7">
        <v>8.68</v>
      </c>
      <c r="D926" s="7" t="s">
        <v>2380</v>
      </c>
      <c r="E926" s="7" t="s">
        <v>2380</v>
      </c>
      <c r="F926" s="7" t="s">
        <v>2380</v>
      </c>
      <c r="G926" s="7" t="s">
        <v>2381</v>
      </c>
      <c r="H926" s="7" t="s">
        <v>2380</v>
      </c>
    </row>
    <row r="927" spans="1:8" x14ac:dyDescent="0.25">
      <c r="A927" s="7" t="s">
        <v>1445</v>
      </c>
      <c r="B927" s="7">
        <v>25.2</v>
      </c>
      <c r="C927" s="7">
        <v>6.25</v>
      </c>
      <c r="D927" s="7" t="s">
        <v>2382</v>
      </c>
      <c r="E927" s="7" t="s">
        <v>2380</v>
      </c>
      <c r="F927" s="7" t="s">
        <v>2380</v>
      </c>
      <c r="G927" s="7">
        <v>1</v>
      </c>
      <c r="H927" s="7" t="s">
        <v>2380</v>
      </c>
    </row>
    <row r="928" spans="1:8" x14ac:dyDescent="0.25">
      <c r="A928" s="7" t="s">
        <v>1444</v>
      </c>
      <c r="B928" s="7">
        <v>22.77</v>
      </c>
      <c r="C928" s="7">
        <v>4.47</v>
      </c>
      <c r="D928" s="7" t="s">
        <v>2382</v>
      </c>
      <c r="E928" s="7" t="s">
        <v>2380</v>
      </c>
      <c r="F928" s="7" t="s">
        <v>2380</v>
      </c>
      <c r="G928" s="7">
        <v>1</v>
      </c>
      <c r="H928" s="7" t="s">
        <v>2380</v>
      </c>
    </row>
    <row r="929" spans="1:8" x14ac:dyDescent="0.25">
      <c r="A929" s="7" t="s">
        <v>1443</v>
      </c>
      <c r="B929" s="7">
        <v>23.18</v>
      </c>
      <c r="C929" s="7">
        <v>8.31</v>
      </c>
      <c r="D929" s="7" t="s">
        <v>2380</v>
      </c>
      <c r="E929" s="7" t="s">
        <v>2380</v>
      </c>
      <c r="F929" s="7" t="s">
        <v>2380</v>
      </c>
      <c r="G929" s="7" t="s">
        <v>2381</v>
      </c>
      <c r="H929" s="7" t="s">
        <v>2380</v>
      </c>
    </row>
    <row r="930" spans="1:8" x14ac:dyDescent="0.25">
      <c r="A930" s="7" t="s">
        <v>1442</v>
      </c>
      <c r="B930" s="7">
        <v>35.409999999999997</v>
      </c>
      <c r="C930" s="7">
        <v>5.68</v>
      </c>
      <c r="D930" s="7" t="s">
        <v>2380</v>
      </c>
      <c r="E930" s="7" t="s">
        <v>2380</v>
      </c>
      <c r="F930" s="7" t="s">
        <v>2380</v>
      </c>
      <c r="G930" s="7" t="s">
        <v>2381</v>
      </c>
      <c r="H930" s="7" t="s">
        <v>2380</v>
      </c>
    </row>
    <row r="931" spans="1:8" x14ac:dyDescent="0.25">
      <c r="A931" s="7" t="s">
        <v>1441</v>
      </c>
      <c r="B931" s="7">
        <v>32.11</v>
      </c>
      <c r="C931" s="7">
        <v>4.75</v>
      </c>
      <c r="D931" s="7" t="s">
        <v>2382</v>
      </c>
      <c r="E931" s="7" t="s">
        <v>2380</v>
      </c>
      <c r="F931" s="7" t="s">
        <v>2380</v>
      </c>
      <c r="G931" s="7">
        <v>2</v>
      </c>
      <c r="H931" s="7" t="s">
        <v>2380</v>
      </c>
    </row>
    <row r="932" spans="1:8" x14ac:dyDescent="0.25">
      <c r="A932" s="7" t="s">
        <v>1440</v>
      </c>
      <c r="B932" s="7">
        <v>34.479999999999997</v>
      </c>
      <c r="C932" s="7">
        <v>6.31</v>
      </c>
      <c r="D932" s="7" t="s">
        <v>2380</v>
      </c>
      <c r="E932" s="7" t="s">
        <v>2380</v>
      </c>
      <c r="F932" s="7" t="s">
        <v>2383</v>
      </c>
      <c r="G932" s="7">
        <v>1</v>
      </c>
      <c r="H932" s="7" t="s">
        <v>2380</v>
      </c>
    </row>
    <row r="933" spans="1:8" x14ac:dyDescent="0.25">
      <c r="A933" s="7" t="s">
        <v>1439</v>
      </c>
      <c r="B933" s="7">
        <v>34.39</v>
      </c>
      <c r="C933" s="7">
        <v>6.28</v>
      </c>
      <c r="D933" s="7" t="s">
        <v>2382</v>
      </c>
      <c r="E933" s="7" t="s">
        <v>2380</v>
      </c>
      <c r="F933" s="7" t="s">
        <v>2380</v>
      </c>
      <c r="G933" s="7">
        <v>1</v>
      </c>
      <c r="H933" s="7" t="s">
        <v>2380</v>
      </c>
    </row>
    <row r="934" spans="1:8" x14ac:dyDescent="0.25">
      <c r="A934" s="7" t="s">
        <v>1438</v>
      </c>
      <c r="B934" s="7">
        <v>26.4</v>
      </c>
      <c r="C934" s="7">
        <v>9.2899999999999991</v>
      </c>
      <c r="D934" s="7" t="s">
        <v>2382</v>
      </c>
      <c r="E934" s="7" t="s">
        <v>2380</v>
      </c>
      <c r="F934" s="7" t="s">
        <v>2383</v>
      </c>
      <c r="G934" s="7">
        <v>1</v>
      </c>
      <c r="H934" s="7" t="s">
        <v>2380</v>
      </c>
    </row>
    <row r="935" spans="1:8" x14ac:dyDescent="0.25">
      <c r="A935" s="7" t="s">
        <v>1437</v>
      </c>
      <c r="B935" s="7">
        <v>28.1</v>
      </c>
      <c r="C935" s="7">
        <v>5.79</v>
      </c>
      <c r="D935" s="7" t="s">
        <v>2382</v>
      </c>
      <c r="E935" s="7" t="s">
        <v>2380</v>
      </c>
      <c r="F935" s="7" t="s">
        <v>2383</v>
      </c>
      <c r="G935" s="7">
        <v>1</v>
      </c>
      <c r="H935" s="7" t="s">
        <v>2380</v>
      </c>
    </row>
    <row r="936" spans="1:8" x14ac:dyDescent="0.25">
      <c r="A936" s="7" t="s">
        <v>1436</v>
      </c>
      <c r="B936" s="7">
        <v>27</v>
      </c>
      <c r="C936" s="7">
        <v>4.54</v>
      </c>
      <c r="D936" s="7" t="s">
        <v>2382</v>
      </c>
      <c r="E936" s="7" t="s">
        <v>2380</v>
      </c>
      <c r="F936" s="7" t="s">
        <v>2380</v>
      </c>
      <c r="G936" s="7">
        <v>1</v>
      </c>
      <c r="H936" s="7" t="s">
        <v>2380</v>
      </c>
    </row>
    <row r="937" spans="1:8" x14ac:dyDescent="0.25">
      <c r="A937" s="7" t="s">
        <v>1435</v>
      </c>
      <c r="B937" s="7">
        <v>28.594999999999999</v>
      </c>
      <c r="C937" s="7">
        <v>4.68</v>
      </c>
      <c r="D937" s="7" t="s">
        <v>2382</v>
      </c>
      <c r="E937" s="7" t="s">
        <v>2380</v>
      </c>
      <c r="F937" s="7" t="s">
        <v>2380</v>
      </c>
      <c r="G937" s="7">
        <v>1</v>
      </c>
      <c r="H937" s="7" t="s">
        <v>2380</v>
      </c>
    </row>
    <row r="938" spans="1:8" x14ac:dyDescent="0.25">
      <c r="A938" s="7" t="s">
        <v>1434</v>
      </c>
      <c r="B938" s="7">
        <v>36.799999999999997</v>
      </c>
      <c r="C938" s="7">
        <v>5.88</v>
      </c>
      <c r="D938" s="7" t="s">
        <v>2380</v>
      </c>
      <c r="E938" s="7" t="s">
        <v>2380</v>
      </c>
      <c r="F938" s="7" t="s">
        <v>2380</v>
      </c>
      <c r="G938" s="7">
        <v>1</v>
      </c>
      <c r="H938" s="7" t="s">
        <v>2380</v>
      </c>
    </row>
    <row r="939" spans="1:8" x14ac:dyDescent="0.25">
      <c r="A939" s="7" t="s">
        <v>1433</v>
      </c>
      <c r="B939" s="7">
        <v>23.75</v>
      </c>
      <c r="C939" s="7">
        <v>5.42</v>
      </c>
      <c r="D939" s="7" t="s">
        <v>2382</v>
      </c>
      <c r="E939" s="7" t="s">
        <v>2380</v>
      </c>
      <c r="F939" s="7" t="s">
        <v>2383</v>
      </c>
      <c r="G939" s="7">
        <v>1</v>
      </c>
      <c r="H939" s="7" t="s">
        <v>2380</v>
      </c>
    </row>
    <row r="940" spans="1:8" x14ac:dyDescent="0.25">
      <c r="A940" s="7" t="s">
        <v>1432</v>
      </c>
      <c r="B940" s="7">
        <v>35.619999999999997</v>
      </c>
      <c r="C940" s="7">
        <v>4.16</v>
      </c>
      <c r="D940" s="7" t="s">
        <v>2380</v>
      </c>
      <c r="E940" s="7" t="s">
        <v>2380</v>
      </c>
      <c r="F940" s="7" t="s">
        <v>2380</v>
      </c>
      <c r="G940" s="7" t="s">
        <v>2381</v>
      </c>
      <c r="H940" s="7" t="s">
        <v>2380</v>
      </c>
    </row>
    <row r="941" spans="1:8" x14ac:dyDescent="0.25">
      <c r="A941" s="7" t="s">
        <v>1431</v>
      </c>
      <c r="B941" s="7">
        <v>30.69</v>
      </c>
      <c r="C941" s="7">
        <v>7.05</v>
      </c>
      <c r="D941" s="7" t="s">
        <v>2382</v>
      </c>
      <c r="E941" s="7" t="s">
        <v>2380</v>
      </c>
      <c r="F941" s="7" t="s">
        <v>2380</v>
      </c>
      <c r="G941" s="7">
        <v>2</v>
      </c>
      <c r="H941" s="7" t="s">
        <v>2380</v>
      </c>
    </row>
    <row r="942" spans="1:8" x14ac:dyDescent="0.25">
      <c r="A942" s="7" t="s">
        <v>1430</v>
      </c>
      <c r="B942" s="7">
        <v>35.799999999999997</v>
      </c>
      <c r="C942" s="7">
        <v>5.63</v>
      </c>
      <c r="D942" s="7" t="s">
        <v>2382</v>
      </c>
      <c r="E942" s="7" t="s">
        <v>2380</v>
      </c>
      <c r="F942" s="7" t="s">
        <v>2380</v>
      </c>
      <c r="G942" s="7">
        <v>2</v>
      </c>
      <c r="H942" s="7" t="s">
        <v>2380</v>
      </c>
    </row>
    <row r="943" spans="1:8" x14ac:dyDescent="0.25">
      <c r="A943" s="7" t="s">
        <v>1429</v>
      </c>
      <c r="B943" s="7">
        <v>28.785</v>
      </c>
      <c r="C943" s="7">
        <v>4.24</v>
      </c>
      <c r="D943" s="7" t="s">
        <v>2382</v>
      </c>
      <c r="E943" s="7" t="s">
        <v>2380</v>
      </c>
      <c r="F943" s="7" t="s">
        <v>2380</v>
      </c>
      <c r="G943" s="7">
        <v>2</v>
      </c>
      <c r="H943" s="7" t="s">
        <v>2380</v>
      </c>
    </row>
    <row r="944" spans="1:8" x14ac:dyDescent="0.25">
      <c r="A944" s="7" t="s">
        <v>1428</v>
      </c>
      <c r="B944" s="7">
        <v>28.594999999999999</v>
      </c>
      <c r="C944" s="7">
        <v>4.96</v>
      </c>
      <c r="D944" s="7" t="s">
        <v>2382</v>
      </c>
      <c r="E944" s="7" t="s">
        <v>2380</v>
      </c>
      <c r="F944" s="7" t="s">
        <v>2380</v>
      </c>
      <c r="G944" s="7">
        <v>2</v>
      </c>
      <c r="H944" s="7" t="s">
        <v>2380</v>
      </c>
    </row>
    <row r="945" spans="1:8" x14ac:dyDescent="0.25">
      <c r="A945" s="7" t="s">
        <v>1427</v>
      </c>
      <c r="B945" s="7">
        <v>48.75</v>
      </c>
      <c r="C945" s="7">
        <v>4.34</v>
      </c>
      <c r="D945" s="7" t="s">
        <v>2380</v>
      </c>
      <c r="E945" s="7" t="s">
        <v>2380</v>
      </c>
      <c r="F945" s="7" t="s">
        <v>2380</v>
      </c>
      <c r="G945" s="7" t="s">
        <v>2381</v>
      </c>
      <c r="H945" s="7" t="s">
        <v>2380</v>
      </c>
    </row>
    <row r="946" spans="1:8" x14ac:dyDescent="0.25">
      <c r="A946" s="7" t="s">
        <v>1426</v>
      </c>
      <c r="B946" s="7">
        <v>28.31</v>
      </c>
      <c r="C946" s="7">
        <v>5.43</v>
      </c>
      <c r="D946" s="7" t="s">
        <v>2382</v>
      </c>
      <c r="E946" s="7" t="s">
        <v>2380</v>
      </c>
      <c r="F946" s="7" t="s">
        <v>2380</v>
      </c>
      <c r="G946" s="7">
        <v>2</v>
      </c>
      <c r="H946" s="7" t="s">
        <v>2380</v>
      </c>
    </row>
    <row r="947" spans="1:8" x14ac:dyDescent="0.25">
      <c r="A947" s="7" t="s">
        <v>1425</v>
      </c>
      <c r="B947" s="7">
        <v>38.39</v>
      </c>
      <c r="C947" s="7">
        <v>8.33</v>
      </c>
      <c r="D947" s="7" t="s">
        <v>2382</v>
      </c>
      <c r="E947" s="7" t="s">
        <v>2380</v>
      </c>
      <c r="F947" s="7" t="s">
        <v>2380</v>
      </c>
      <c r="G947" s="7">
        <v>1</v>
      </c>
      <c r="H947" s="7" t="s">
        <v>2380</v>
      </c>
    </row>
    <row r="948" spans="1:8" x14ac:dyDescent="0.25">
      <c r="A948" s="7" t="s">
        <v>1424</v>
      </c>
      <c r="B948" s="7">
        <v>25.87</v>
      </c>
      <c r="C948" s="7">
        <v>5.63</v>
      </c>
      <c r="D948" s="7" t="s">
        <v>2382</v>
      </c>
      <c r="E948" s="7" t="s">
        <v>2380</v>
      </c>
      <c r="F948" s="7" t="s">
        <v>2380</v>
      </c>
      <c r="G948" s="7">
        <v>1</v>
      </c>
      <c r="H948" s="7" t="s">
        <v>2380</v>
      </c>
    </row>
    <row r="949" spans="1:8" x14ac:dyDescent="0.25">
      <c r="A949" s="7" t="s">
        <v>1423</v>
      </c>
      <c r="B949" s="7">
        <v>43.7</v>
      </c>
      <c r="C949" s="7">
        <v>7.23</v>
      </c>
      <c r="D949" s="7" t="s">
        <v>2380</v>
      </c>
      <c r="E949" s="7" t="s">
        <v>2380</v>
      </c>
      <c r="F949" s="7" t="s">
        <v>2380</v>
      </c>
      <c r="G949" s="7" t="s">
        <v>2381</v>
      </c>
      <c r="H949" s="7" t="s">
        <v>2380</v>
      </c>
    </row>
    <row r="950" spans="1:8" x14ac:dyDescent="0.25">
      <c r="A950" s="7" t="s">
        <v>1422</v>
      </c>
      <c r="B950" s="7">
        <v>40.945</v>
      </c>
      <c r="C950" s="7">
        <v>10.57</v>
      </c>
      <c r="D950" s="7" t="s">
        <v>2380</v>
      </c>
      <c r="E950" s="7" t="s">
        <v>2380</v>
      </c>
      <c r="F950" s="7" t="s">
        <v>2380</v>
      </c>
      <c r="G950" s="7" t="s">
        <v>2381</v>
      </c>
      <c r="H950" s="7" t="s">
        <v>2380</v>
      </c>
    </row>
    <row r="951" spans="1:8" x14ac:dyDescent="0.25">
      <c r="A951" s="7" t="s">
        <v>1421</v>
      </c>
      <c r="B951" s="7">
        <v>27.94</v>
      </c>
      <c r="C951" s="7">
        <v>7.92</v>
      </c>
      <c r="D951" s="7" t="s">
        <v>2380</v>
      </c>
      <c r="E951" s="7" t="s">
        <v>2380</v>
      </c>
      <c r="F951" s="7" t="s">
        <v>2380</v>
      </c>
      <c r="G951" s="7" t="s">
        <v>2381</v>
      </c>
      <c r="H951" s="7" t="s">
        <v>2380</v>
      </c>
    </row>
    <row r="952" spans="1:8" x14ac:dyDescent="0.25">
      <c r="A952" s="7" t="s">
        <v>1420</v>
      </c>
      <c r="B952" s="7">
        <v>31.9</v>
      </c>
      <c r="C952" s="7">
        <v>10.119999999999999</v>
      </c>
      <c r="D952" s="7" t="s">
        <v>2380</v>
      </c>
      <c r="E952" s="7" t="s">
        <v>2380</v>
      </c>
      <c r="F952" s="7" t="s">
        <v>2380</v>
      </c>
      <c r="G952" s="7">
        <v>2</v>
      </c>
      <c r="H952" s="7" t="s">
        <v>2380</v>
      </c>
    </row>
    <row r="953" spans="1:8" x14ac:dyDescent="0.25">
      <c r="A953" s="7" t="s">
        <v>1419</v>
      </c>
      <c r="B953" s="7">
        <v>31.64</v>
      </c>
      <c r="C953" s="7">
        <v>7.91</v>
      </c>
      <c r="D953" s="7" t="s">
        <v>2380</v>
      </c>
      <c r="E953" s="7" t="s">
        <v>2380</v>
      </c>
      <c r="F953" s="7" t="s">
        <v>2380</v>
      </c>
      <c r="G953" s="7" t="s">
        <v>2381</v>
      </c>
      <c r="H953" s="7" t="s">
        <v>2380</v>
      </c>
    </row>
    <row r="954" spans="1:8" x14ac:dyDescent="0.25">
      <c r="A954" s="7" t="s">
        <v>1418</v>
      </c>
      <c r="B954" s="7">
        <v>46.7</v>
      </c>
      <c r="C954" s="7">
        <v>10.9</v>
      </c>
      <c r="D954" s="7" t="s">
        <v>2380</v>
      </c>
      <c r="E954" s="7" t="s">
        <v>2380</v>
      </c>
      <c r="F954" s="7" t="s">
        <v>2380</v>
      </c>
      <c r="G954" s="7" t="s">
        <v>2381</v>
      </c>
      <c r="H954" s="7" t="s">
        <v>2380</v>
      </c>
    </row>
    <row r="955" spans="1:8" x14ac:dyDescent="0.25">
      <c r="A955" s="7" t="s">
        <v>1417</v>
      </c>
      <c r="B955" s="7">
        <v>18.335000000000001</v>
      </c>
      <c r="C955" s="7">
        <v>11.83</v>
      </c>
      <c r="D955" s="7" t="s">
        <v>2380</v>
      </c>
      <c r="E955" s="7" t="s">
        <v>2380</v>
      </c>
      <c r="F955" s="7" t="s">
        <v>2380</v>
      </c>
      <c r="G955" s="7" t="s">
        <v>2381</v>
      </c>
      <c r="H955" s="7" t="s">
        <v>2380</v>
      </c>
    </row>
    <row r="956" spans="1:8" x14ac:dyDescent="0.25">
      <c r="A956" s="7" t="s">
        <v>1416</v>
      </c>
      <c r="B956" s="7">
        <v>31.24</v>
      </c>
      <c r="C956" s="7">
        <v>7.42</v>
      </c>
      <c r="D956" s="7" t="s">
        <v>2382</v>
      </c>
      <c r="E956" s="7" t="s">
        <v>2380</v>
      </c>
      <c r="F956" s="7" t="s">
        <v>2380</v>
      </c>
      <c r="G956" s="7">
        <v>2</v>
      </c>
      <c r="H956" s="7" t="s">
        <v>2380</v>
      </c>
    </row>
    <row r="957" spans="1:8" x14ac:dyDescent="0.25">
      <c r="A957" s="7" t="s">
        <v>1415</v>
      </c>
      <c r="B957" s="7">
        <v>39.22</v>
      </c>
      <c r="C957" s="7">
        <v>5.62</v>
      </c>
      <c r="D957" s="7" t="s">
        <v>2382</v>
      </c>
      <c r="E957" s="7" t="s">
        <v>2380</v>
      </c>
      <c r="F957" s="7" t="s">
        <v>2380</v>
      </c>
      <c r="G957" s="7">
        <v>1</v>
      </c>
      <c r="H957" s="7" t="s">
        <v>2380</v>
      </c>
    </row>
    <row r="958" spans="1:8" x14ac:dyDescent="0.25">
      <c r="A958" s="7" t="s">
        <v>1414</v>
      </c>
      <c r="B958" s="7">
        <v>24.414999999999999</v>
      </c>
      <c r="C958" s="7">
        <v>7.16</v>
      </c>
      <c r="D958" s="7" t="s">
        <v>2380</v>
      </c>
      <c r="E958" s="7" t="s">
        <v>2380</v>
      </c>
      <c r="F958" s="7" t="s">
        <v>2380</v>
      </c>
      <c r="G958" s="7" t="s">
        <v>2381</v>
      </c>
      <c r="H958" s="7" t="s">
        <v>2380</v>
      </c>
    </row>
    <row r="959" spans="1:8" x14ac:dyDescent="0.25">
      <c r="A959" s="7" t="s">
        <v>1413</v>
      </c>
      <c r="B959" s="7">
        <v>32.299999999999997</v>
      </c>
      <c r="C959" s="7">
        <v>9.89</v>
      </c>
      <c r="D959" s="7" t="s">
        <v>2380</v>
      </c>
      <c r="E959" s="7" t="s">
        <v>2380</v>
      </c>
      <c r="F959" s="7" t="s">
        <v>2380</v>
      </c>
      <c r="G959" s="7" t="s">
        <v>2381</v>
      </c>
      <c r="H959" s="7" t="s">
        <v>2380</v>
      </c>
    </row>
    <row r="960" spans="1:8" x14ac:dyDescent="0.25">
      <c r="A960" s="7" t="s">
        <v>1412</v>
      </c>
      <c r="B960" s="7">
        <v>39.94</v>
      </c>
      <c r="C960" s="7">
        <v>5.14</v>
      </c>
      <c r="D960" s="7" t="s">
        <v>2380</v>
      </c>
      <c r="E960" s="7" t="s">
        <v>2380</v>
      </c>
      <c r="F960" s="7" t="s">
        <v>2380</v>
      </c>
      <c r="G960" s="7" t="s">
        <v>2381</v>
      </c>
      <c r="H960" s="7" t="s">
        <v>2380</v>
      </c>
    </row>
    <row r="961" spans="1:8" x14ac:dyDescent="0.25">
      <c r="A961" s="7" t="s">
        <v>1411</v>
      </c>
      <c r="B961" s="7">
        <v>30</v>
      </c>
      <c r="C961" s="7">
        <v>5.61</v>
      </c>
      <c r="D961" s="7" t="s">
        <v>2382</v>
      </c>
      <c r="E961" s="7" t="s">
        <v>2380</v>
      </c>
      <c r="F961" s="7" t="s">
        <v>2383</v>
      </c>
      <c r="G961" s="7">
        <v>1</v>
      </c>
      <c r="H961" s="7" t="s">
        <v>2380</v>
      </c>
    </row>
    <row r="962" spans="1:8" x14ac:dyDescent="0.25">
      <c r="A962" s="7" t="s">
        <v>1410</v>
      </c>
      <c r="B962" s="7">
        <v>35.340000000000003</v>
      </c>
      <c r="C962" s="7">
        <v>5.51</v>
      </c>
      <c r="D962" s="7" t="s">
        <v>2382</v>
      </c>
      <c r="E962" s="7" t="s">
        <v>2380</v>
      </c>
      <c r="F962" s="7" t="s">
        <v>2383</v>
      </c>
      <c r="G962" s="7">
        <v>1</v>
      </c>
      <c r="H962" s="7" t="s">
        <v>2380</v>
      </c>
    </row>
    <row r="963" spans="1:8" x14ac:dyDescent="0.25">
      <c r="A963" s="7" t="s">
        <v>1409</v>
      </c>
      <c r="B963" s="7">
        <v>32.204999999999998</v>
      </c>
      <c r="C963" s="7">
        <v>8.3800000000000008</v>
      </c>
      <c r="D963" s="7" t="s">
        <v>2382</v>
      </c>
      <c r="E963" s="7" t="s">
        <v>2380</v>
      </c>
      <c r="F963" s="7" t="s">
        <v>2380</v>
      </c>
      <c r="G963" s="7">
        <v>2</v>
      </c>
      <c r="H963" s="7" t="s">
        <v>2380</v>
      </c>
    </row>
    <row r="964" spans="1:8" x14ac:dyDescent="0.25">
      <c r="A964" s="7" t="s">
        <v>1408</v>
      </c>
      <c r="B964" s="7">
        <v>33.880000000000003</v>
      </c>
      <c r="C964" s="7">
        <v>4.68</v>
      </c>
      <c r="D964" s="7" t="s">
        <v>2380</v>
      </c>
      <c r="E964" s="7" t="s">
        <v>2382</v>
      </c>
      <c r="F964" s="7" t="s">
        <v>2380</v>
      </c>
      <c r="G964" s="7">
        <v>1</v>
      </c>
      <c r="H964" s="7" t="s">
        <v>2380</v>
      </c>
    </row>
    <row r="965" spans="1:8" x14ac:dyDescent="0.25">
      <c r="A965" s="7" t="s">
        <v>1407</v>
      </c>
      <c r="B965" s="7">
        <v>26.63</v>
      </c>
      <c r="C965" s="7">
        <v>4.3600000000000003</v>
      </c>
      <c r="D965" s="7" t="s">
        <v>2382</v>
      </c>
      <c r="E965" s="7" t="s">
        <v>2380</v>
      </c>
      <c r="F965" s="7" t="s">
        <v>2380</v>
      </c>
      <c r="G965" s="7">
        <v>2</v>
      </c>
      <c r="H965" s="7" t="s">
        <v>2380</v>
      </c>
    </row>
    <row r="966" spans="1:8" x14ac:dyDescent="0.25">
      <c r="A966" s="7" t="s">
        <v>1406</v>
      </c>
      <c r="B966" s="7">
        <v>28.7</v>
      </c>
      <c r="C966" s="7">
        <v>7.74</v>
      </c>
      <c r="D966" s="7" t="s">
        <v>2380</v>
      </c>
      <c r="E966" s="7" t="s">
        <v>2380</v>
      </c>
      <c r="F966" s="7" t="s">
        <v>2380</v>
      </c>
      <c r="G966" s="7" t="s">
        <v>2381</v>
      </c>
      <c r="H966" s="7" t="s">
        <v>2380</v>
      </c>
    </row>
    <row r="967" spans="1:8" x14ac:dyDescent="0.25">
      <c r="A967" s="7" t="s">
        <v>1405</v>
      </c>
      <c r="B967" s="7">
        <v>25.65</v>
      </c>
      <c r="C967" s="7">
        <v>4.05</v>
      </c>
      <c r="D967" s="7" t="s">
        <v>2382</v>
      </c>
      <c r="E967" s="7" t="s">
        <v>2380</v>
      </c>
      <c r="F967" s="7" t="s">
        <v>2380</v>
      </c>
      <c r="G967" s="7">
        <v>2</v>
      </c>
      <c r="H967" s="7" t="s">
        <v>2380</v>
      </c>
    </row>
    <row r="968" spans="1:8" x14ac:dyDescent="0.25">
      <c r="A968" s="7" t="s">
        <v>1404</v>
      </c>
      <c r="B968" s="7">
        <v>36.384999999999998</v>
      </c>
      <c r="C968" s="7">
        <v>11.49</v>
      </c>
      <c r="D968" s="7" t="s">
        <v>2380</v>
      </c>
      <c r="E968" s="7" t="s">
        <v>2380</v>
      </c>
      <c r="F968" s="7" t="s">
        <v>2380</v>
      </c>
      <c r="G968" s="7" t="s">
        <v>2381</v>
      </c>
      <c r="H968" s="7" t="s">
        <v>2380</v>
      </c>
    </row>
    <row r="969" spans="1:8" x14ac:dyDescent="0.25">
      <c r="A969" s="7" t="s">
        <v>1403</v>
      </c>
      <c r="B969" s="7">
        <v>34.69</v>
      </c>
      <c r="C969" s="7">
        <v>5.65</v>
      </c>
      <c r="D969" s="7" t="s">
        <v>2380</v>
      </c>
      <c r="E969" s="7" t="s">
        <v>2380</v>
      </c>
      <c r="F969" s="7" t="s">
        <v>2380</v>
      </c>
      <c r="G969" s="7" t="s">
        <v>2381</v>
      </c>
      <c r="H969" s="7" t="s">
        <v>2380</v>
      </c>
    </row>
    <row r="970" spans="1:8" x14ac:dyDescent="0.25">
      <c r="A970" s="7" t="s">
        <v>1402</v>
      </c>
      <c r="B970" s="7">
        <v>37.68</v>
      </c>
      <c r="C970" s="7">
        <v>4.29</v>
      </c>
      <c r="D970" s="7" t="s">
        <v>2382</v>
      </c>
      <c r="E970" s="7" t="s">
        <v>2380</v>
      </c>
      <c r="F970" s="7" t="s">
        <v>2380</v>
      </c>
      <c r="G970" s="7" t="s">
        <v>2381</v>
      </c>
      <c r="H970" s="7" t="s">
        <v>2380</v>
      </c>
    </row>
    <row r="971" spans="1:8" x14ac:dyDescent="0.25">
      <c r="A971" s="7" t="s">
        <v>1401</v>
      </c>
      <c r="B971" s="7">
        <v>35.49</v>
      </c>
      <c r="C971" s="7">
        <v>4.74</v>
      </c>
      <c r="D971" s="7" t="s">
        <v>2382</v>
      </c>
      <c r="E971" s="7" t="s">
        <v>2380</v>
      </c>
      <c r="F971" s="7" t="s">
        <v>2383</v>
      </c>
      <c r="G971" s="7">
        <v>1</v>
      </c>
      <c r="H971" s="7" t="s">
        <v>2380</v>
      </c>
    </row>
    <row r="972" spans="1:8" x14ac:dyDescent="0.25">
      <c r="A972" s="7" t="s">
        <v>1400</v>
      </c>
      <c r="B972" s="7">
        <v>44.7</v>
      </c>
      <c r="C972" s="7">
        <v>7.6</v>
      </c>
      <c r="D972" s="7" t="s">
        <v>2382</v>
      </c>
      <c r="E972" s="7" t="s">
        <v>2380</v>
      </c>
      <c r="F972" s="7" t="s">
        <v>2380</v>
      </c>
      <c r="G972" s="7">
        <v>2</v>
      </c>
      <c r="H972" s="7" t="s">
        <v>2380</v>
      </c>
    </row>
    <row r="973" spans="1:8" x14ac:dyDescent="0.25">
      <c r="A973" s="7" t="s">
        <v>1399</v>
      </c>
      <c r="B973" s="7">
        <v>38.380000000000003</v>
      </c>
      <c r="C973" s="7">
        <v>8.5</v>
      </c>
      <c r="D973" s="7" t="s">
        <v>2382</v>
      </c>
      <c r="E973" s="7" t="s">
        <v>2380</v>
      </c>
      <c r="F973" s="7" t="s">
        <v>2380</v>
      </c>
      <c r="G973" s="7">
        <v>2</v>
      </c>
      <c r="H973" s="7" t="s">
        <v>2380</v>
      </c>
    </row>
    <row r="974" spans="1:8" x14ac:dyDescent="0.25">
      <c r="A974" s="7" t="s">
        <v>1398</v>
      </c>
      <c r="B974" s="7">
        <v>35.244999999999997</v>
      </c>
      <c r="C974" s="7">
        <v>11.22</v>
      </c>
      <c r="D974" s="7" t="s">
        <v>2382</v>
      </c>
      <c r="E974" s="7" t="s">
        <v>2380</v>
      </c>
      <c r="F974" s="7" t="s">
        <v>2380</v>
      </c>
      <c r="G974" s="7" t="s">
        <v>2381</v>
      </c>
      <c r="H974" s="7" t="s">
        <v>2380</v>
      </c>
    </row>
    <row r="975" spans="1:8" x14ac:dyDescent="0.25">
      <c r="A975" s="7" t="s">
        <v>1397</v>
      </c>
      <c r="B975" s="7">
        <v>49.84</v>
      </c>
      <c r="C975" s="7">
        <v>5.0999999999999996</v>
      </c>
      <c r="D975" s="7" t="s">
        <v>2382</v>
      </c>
      <c r="E975" s="7" t="s">
        <v>2380</v>
      </c>
      <c r="F975" s="7" t="s">
        <v>2383</v>
      </c>
      <c r="G975" s="7">
        <v>1</v>
      </c>
      <c r="H975" s="7" t="s">
        <v>2380</v>
      </c>
    </row>
    <row r="976" spans="1:8" x14ac:dyDescent="0.25">
      <c r="A976" s="7" t="s">
        <v>1396</v>
      </c>
      <c r="B976" s="7">
        <v>49.06</v>
      </c>
      <c r="C976" s="7">
        <v>5.43</v>
      </c>
      <c r="D976" s="7" t="s">
        <v>2382</v>
      </c>
      <c r="E976" s="7" t="s">
        <v>2380</v>
      </c>
      <c r="F976" s="7" t="s">
        <v>2380</v>
      </c>
      <c r="G976" s="7">
        <v>1</v>
      </c>
      <c r="H976" s="7" t="s">
        <v>2380</v>
      </c>
    </row>
    <row r="977" spans="1:8" x14ac:dyDescent="0.25">
      <c r="A977" s="7" t="s">
        <v>1395</v>
      </c>
      <c r="B977" s="7">
        <v>30.88</v>
      </c>
      <c r="C977" s="7">
        <v>5.82</v>
      </c>
      <c r="D977" s="7" t="s">
        <v>2380</v>
      </c>
      <c r="E977" s="7" t="s">
        <v>2380</v>
      </c>
      <c r="F977" s="7" t="s">
        <v>2380</v>
      </c>
      <c r="G977" s="7">
        <v>2</v>
      </c>
      <c r="H977" s="7" t="s">
        <v>2380</v>
      </c>
    </row>
    <row r="978" spans="1:8" x14ac:dyDescent="0.25">
      <c r="A978" s="7" t="s">
        <v>1394</v>
      </c>
      <c r="B978" s="7">
        <v>33.35</v>
      </c>
      <c r="C978" s="7">
        <v>6.05</v>
      </c>
      <c r="D978" s="7" t="s">
        <v>2380</v>
      </c>
      <c r="E978" s="7" t="s">
        <v>2380</v>
      </c>
      <c r="F978" s="7" t="s">
        <v>2383</v>
      </c>
      <c r="G978" s="7">
        <v>1</v>
      </c>
      <c r="H978" s="7" t="s">
        <v>2380</v>
      </c>
    </row>
    <row r="979" spans="1:8" x14ac:dyDescent="0.25">
      <c r="A979" s="7" t="s">
        <v>1393</v>
      </c>
      <c r="B979" s="7">
        <v>38</v>
      </c>
      <c r="C979" s="7">
        <v>6.38</v>
      </c>
      <c r="D979" s="7" t="s">
        <v>2382</v>
      </c>
      <c r="E979" s="7" t="s">
        <v>2380</v>
      </c>
      <c r="F979" s="7" t="s">
        <v>2380</v>
      </c>
      <c r="G979" s="7">
        <v>1</v>
      </c>
      <c r="H979" s="7" t="s">
        <v>2380</v>
      </c>
    </row>
    <row r="980" spans="1:8" x14ac:dyDescent="0.25">
      <c r="A980" s="7" t="s">
        <v>1392</v>
      </c>
      <c r="B980" s="7">
        <v>36.08</v>
      </c>
      <c r="C980" s="7">
        <v>5.73</v>
      </c>
      <c r="D980" s="7" t="s">
        <v>2382</v>
      </c>
      <c r="E980" s="7" t="s">
        <v>2380</v>
      </c>
      <c r="F980" s="7" t="s">
        <v>2380</v>
      </c>
      <c r="G980" s="7">
        <v>1</v>
      </c>
      <c r="H980" s="7" t="s">
        <v>2380</v>
      </c>
    </row>
    <row r="981" spans="1:8" x14ac:dyDescent="0.25">
      <c r="A981" s="7" t="s">
        <v>1391</v>
      </c>
      <c r="B981" s="7">
        <v>35.700000000000003</v>
      </c>
      <c r="C981" s="7">
        <v>5.47</v>
      </c>
      <c r="D981" s="7" t="s">
        <v>2382</v>
      </c>
      <c r="E981" s="7" t="s">
        <v>2380</v>
      </c>
      <c r="F981" s="7" t="s">
        <v>2380</v>
      </c>
      <c r="G981" s="7">
        <v>1</v>
      </c>
      <c r="H981" s="7" t="s">
        <v>2380</v>
      </c>
    </row>
    <row r="982" spans="1:8" x14ac:dyDescent="0.25">
      <c r="A982" s="7" t="s">
        <v>1390</v>
      </c>
      <c r="B982" s="7">
        <v>34.01</v>
      </c>
      <c r="C982" s="7">
        <v>11.3</v>
      </c>
      <c r="D982" s="7" t="s">
        <v>2380</v>
      </c>
      <c r="E982" s="7" t="s">
        <v>2380</v>
      </c>
      <c r="F982" s="7" t="s">
        <v>2380</v>
      </c>
      <c r="G982" s="7" t="s">
        <v>2381</v>
      </c>
      <c r="H982" s="7" t="s">
        <v>2380</v>
      </c>
    </row>
    <row r="983" spans="1:8" x14ac:dyDescent="0.25">
      <c r="A983" s="7" t="s">
        <v>1389</v>
      </c>
      <c r="B983" s="7">
        <v>31.54</v>
      </c>
      <c r="C983" s="7">
        <v>6.72</v>
      </c>
      <c r="D983" s="7" t="s">
        <v>2380</v>
      </c>
      <c r="E983" s="7" t="s">
        <v>2380</v>
      </c>
      <c r="F983" s="7" t="s">
        <v>2380</v>
      </c>
      <c r="G983" s="7" t="s">
        <v>2381</v>
      </c>
      <c r="H983" s="7" t="s">
        <v>2380</v>
      </c>
    </row>
    <row r="984" spans="1:8" x14ac:dyDescent="0.25">
      <c r="A984" s="7" t="s">
        <v>1388</v>
      </c>
      <c r="B984" s="7">
        <v>23.3</v>
      </c>
      <c r="C984" s="7">
        <v>5.36</v>
      </c>
      <c r="D984" s="7" t="s">
        <v>2382</v>
      </c>
      <c r="E984" s="7" t="s">
        <v>2380</v>
      </c>
      <c r="F984" s="7" t="s">
        <v>2380</v>
      </c>
      <c r="G984" s="7">
        <v>1</v>
      </c>
      <c r="H984" s="7" t="s">
        <v>2380</v>
      </c>
    </row>
    <row r="985" spans="1:8" x14ac:dyDescent="0.25">
      <c r="A985" s="7" t="s">
        <v>1387</v>
      </c>
      <c r="B985" s="7">
        <v>27.75</v>
      </c>
      <c r="C985" s="7">
        <v>9.8800000000000008</v>
      </c>
      <c r="D985" s="7" t="s">
        <v>2380</v>
      </c>
      <c r="E985" s="7" t="s">
        <v>2380</v>
      </c>
      <c r="F985" s="7" t="s">
        <v>2380</v>
      </c>
      <c r="G985" s="7" t="s">
        <v>2381</v>
      </c>
      <c r="H985" s="7" t="s">
        <v>2380</v>
      </c>
    </row>
    <row r="986" spans="1:8" x14ac:dyDescent="0.25">
      <c r="A986" s="7" t="s">
        <v>1386</v>
      </c>
      <c r="B986" s="7">
        <v>42.46</v>
      </c>
      <c r="C986" s="7">
        <v>4.1100000000000003</v>
      </c>
      <c r="D986" s="7" t="s">
        <v>2380</v>
      </c>
      <c r="E986" s="7" t="s">
        <v>2380</v>
      </c>
      <c r="F986" s="7" t="s">
        <v>2380</v>
      </c>
      <c r="G986" s="7" t="s">
        <v>2381</v>
      </c>
      <c r="H986" s="7" t="s">
        <v>2380</v>
      </c>
    </row>
    <row r="987" spans="1:8" x14ac:dyDescent="0.25">
      <c r="A987" s="7" t="s">
        <v>1385</v>
      </c>
      <c r="B987" s="7">
        <v>54.47</v>
      </c>
      <c r="C987" s="7">
        <v>7.48</v>
      </c>
      <c r="D987" s="7" t="s">
        <v>2380</v>
      </c>
      <c r="E987" s="7" t="s">
        <v>2380</v>
      </c>
      <c r="F987" s="7" t="s">
        <v>2380</v>
      </c>
      <c r="G987" s="7" t="s">
        <v>2381</v>
      </c>
      <c r="H987" s="7" t="s">
        <v>2380</v>
      </c>
    </row>
    <row r="988" spans="1:8" x14ac:dyDescent="0.25">
      <c r="A988" s="7" t="s">
        <v>1384</v>
      </c>
      <c r="B988" s="7">
        <v>24.93</v>
      </c>
      <c r="C988" s="7">
        <v>9.18</v>
      </c>
      <c r="D988" s="7" t="s">
        <v>2382</v>
      </c>
      <c r="E988" s="7" t="s">
        <v>2380</v>
      </c>
      <c r="F988" s="7" t="s">
        <v>2383</v>
      </c>
      <c r="G988" s="7">
        <v>1</v>
      </c>
      <c r="H988" s="7" t="s">
        <v>2380</v>
      </c>
    </row>
    <row r="989" spans="1:8" x14ac:dyDescent="0.25">
      <c r="A989" s="7" t="s">
        <v>1383</v>
      </c>
      <c r="B989" s="7">
        <v>48.12</v>
      </c>
      <c r="C989" s="7">
        <v>4.51</v>
      </c>
      <c r="D989" s="7" t="s">
        <v>2382</v>
      </c>
      <c r="E989" s="7" t="s">
        <v>2380</v>
      </c>
      <c r="F989" s="7" t="s">
        <v>2380</v>
      </c>
      <c r="G989" s="7">
        <v>1</v>
      </c>
      <c r="H989" s="7" t="s">
        <v>2380</v>
      </c>
    </row>
    <row r="990" spans="1:8" x14ac:dyDescent="0.25">
      <c r="A990" s="7" t="s">
        <v>1382</v>
      </c>
      <c r="B990" s="7">
        <v>24.91</v>
      </c>
      <c r="C990" s="7">
        <v>7.33</v>
      </c>
      <c r="D990" s="7" t="s">
        <v>2382</v>
      </c>
      <c r="E990" s="7" t="s">
        <v>2380</v>
      </c>
      <c r="F990" s="7" t="s">
        <v>2383</v>
      </c>
      <c r="G990" s="7">
        <v>1</v>
      </c>
      <c r="H990" s="7" t="s">
        <v>2380</v>
      </c>
    </row>
    <row r="991" spans="1:8" x14ac:dyDescent="0.25">
      <c r="A991" s="7" t="s">
        <v>1381</v>
      </c>
      <c r="B991" s="7">
        <v>27.645</v>
      </c>
      <c r="C991" s="7">
        <v>10.56</v>
      </c>
      <c r="D991" s="7" t="s">
        <v>2380</v>
      </c>
      <c r="E991" s="7" t="s">
        <v>2380</v>
      </c>
      <c r="F991" s="7" t="s">
        <v>2380</v>
      </c>
      <c r="G991" s="7" t="s">
        <v>2381</v>
      </c>
      <c r="H991" s="7" t="s">
        <v>2380</v>
      </c>
    </row>
    <row r="992" spans="1:8" x14ac:dyDescent="0.25">
      <c r="A992" s="7" t="s">
        <v>1380</v>
      </c>
      <c r="B992" s="7">
        <v>33.700000000000003</v>
      </c>
      <c r="C992" s="7">
        <v>4.01</v>
      </c>
      <c r="D992" s="7" t="s">
        <v>2380</v>
      </c>
      <c r="E992" s="7" t="s">
        <v>2380</v>
      </c>
      <c r="F992" s="7" t="s">
        <v>2380</v>
      </c>
      <c r="G992" s="7">
        <v>2</v>
      </c>
      <c r="H992" s="7" t="s">
        <v>2380</v>
      </c>
    </row>
    <row r="993" spans="1:8" x14ac:dyDescent="0.25">
      <c r="A993" s="7" t="s">
        <v>1379</v>
      </c>
      <c r="B993" s="7">
        <v>38.93</v>
      </c>
      <c r="C993" s="7">
        <v>5.64</v>
      </c>
      <c r="D993" s="7" t="s">
        <v>2382</v>
      </c>
      <c r="E993" s="7" t="s">
        <v>2380</v>
      </c>
      <c r="F993" s="7" t="s">
        <v>2380</v>
      </c>
      <c r="G993" s="7">
        <v>1</v>
      </c>
      <c r="H993" s="7" t="s">
        <v>2380</v>
      </c>
    </row>
    <row r="994" spans="1:8" x14ac:dyDescent="0.25">
      <c r="A994" s="7" t="s">
        <v>1378</v>
      </c>
      <c r="B994" s="7">
        <v>32.774999999999999</v>
      </c>
      <c r="C994" s="7">
        <v>8.02</v>
      </c>
      <c r="D994" s="7" t="s">
        <v>2382</v>
      </c>
      <c r="E994" s="7" t="s">
        <v>2380</v>
      </c>
      <c r="F994" s="7" t="s">
        <v>2380</v>
      </c>
      <c r="G994" s="7">
        <v>2</v>
      </c>
      <c r="H994" s="7" t="s">
        <v>2380</v>
      </c>
    </row>
    <row r="995" spans="1:8" x14ac:dyDescent="0.25">
      <c r="A995" s="7" t="s">
        <v>1377</v>
      </c>
      <c r="B995" s="7">
        <v>29.83</v>
      </c>
      <c r="C995" s="7">
        <v>7.2</v>
      </c>
      <c r="D995" s="7" t="s">
        <v>2382</v>
      </c>
      <c r="E995" s="7" t="s">
        <v>2380</v>
      </c>
      <c r="F995" s="7" t="s">
        <v>2380</v>
      </c>
      <c r="G995" s="7" t="s">
        <v>2381</v>
      </c>
      <c r="H995" s="7" t="s">
        <v>2380</v>
      </c>
    </row>
    <row r="996" spans="1:8" x14ac:dyDescent="0.25">
      <c r="A996" s="7" t="s">
        <v>1376</v>
      </c>
      <c r="B996" s="7">
        <v>28.31</v>
      </c>
      <c r="C996" s="7">
        <v>4.55</v>
      </c>
      <c r="D996" s="7" t="s">
        <v>2380</v>
      </c>
      <c r="E996" s="7" t="s">
        <v>2382</v>
      </c>
      <c r="F996" s="7" t="s">
        <v>2380</v>
      </c>
      <c r="G996" s="7">
        <v>1</v>
      </c>
      <c r="H996" s="7" t="s">
        <v>2380</v>
      </c>
    </row>
    <row r="997" spans="1:8" x14ac:dyDescent="0.25">
      <c r="A997" s="7" t="s">
        <v>1375</v>
      </c>
      <c r="B997" s="7">
        <v>29.79</v>
      </c>
      <c r="C997" s="7">
        <v>9.0299999999999994</v>
      </c>
      <c r="D997" s="7" t="s">
        <v>2380</v>
      </c>
      <c r="E997" s="7" t="s">
        <v>2380</v>
      </c>
      <c r="F997" s="7" t="s">
        <v>2380</v>
      </c>
      <c r="G997" s="7" t="s">
        <v>2381</v>
      </c>
      <c r="H997" s="7" t="s">
        <v>2380</v>
      </c>
    </row>
    <row r="998" spans="1:8" x14ac:dyDescent="0.25">
      <c r="A998" s="7" t="s">
        <v>1374</v>
      </c>
      <c r="B998" s="7">
        <v>36.6</v>
      </c>
      <c r="C998" s="7">
        <v>5.2</v>
      </c>
      <c r="D998" s="7" t="s">
        <v>2382</v>
      </c>
      <c r="E998" s="7" t="s">
        <v>2380</v>
      </c>
      <c r="F998" s="7" t="s">
        <v>2383</v>
      </c>
      <c r="G998" s="7">
        <v>1</v>
      </c>
      <c r="H998" s="7" t="s">
        <v>2380</v>
      </c>
    </row>
    <row r="999" spans="1:8" x14ac:dyDescent="0.25">
      <c r="A999" s="7" t="s">
        <v>1373</v>
      </c>
      <c r="B999" s="7">
        <v>35.93</v>
      </c>
      <c r="C999" s="7">
        <v>8.3000000000000007</v>
      </c>
      <c r="D999" s="7" t="s">
        <v>2382</v>
      </c>
      <c r="E999" s="7" t="s">
        <v>2380</v>
      </c>
      <c r="F999" s="7" t="s">
        <v>2380</v>
      </c>
      <c r="G999" s="7" t="s">
        <v>2381</v>
      </c>
      <c r="H999" s="7" t="s">
        <v>2380</v>
      </c>
    </row>
    <row r="1000" spans="1:8" x14ac:dyDescent="0.25">
      <c r="A1000" s="7" t="s">
        <v>1372</v>
      </c>
      <c r="B1000" s="7">
        <v>28.6</v>
      </c>
      <c r="C1000" s="7">
        <v>5.56</v>
      </c>
      <c r="D1000" s="7" t="s">
        <v>2382</v>
      </c>
      <c r="E1000" s="7" t="s">
        <v>2380</v>
      </c>
      <c r="F1000" s="7" t="s">
        <v>2383</v>
      </c>
      <c r="G1000" s="7">
        <v>1</v>
      </c>
      <c r="H1000" s="7" t="s">
        <v>2380</v>
      </c>
    </row>
    <row r="1001" spans="1:8" x14ac:dyDescent="0.25">
      <c r="A1001" s="7" t="s">
        <v>1371</v>
      </c>
      <c r="B1001" s="7">
        <v>39.17</v>
      </c>
      <c r="C1001" s="7">
        <v>4.1500000000000004</v>
      </c>
      <c r="D1001" s="7" t="s">
        <v>2380</v>
      </c>
      <c r="E1001" s="7" t="s">
        <v>2380</v>
      </c>
      <c r="F1001" s="7" t="s">
        <v>2380</v>
      </c>
      <c r="G1001" s="7" t="s">
        <v>2381</v>
      </c>
      <c r="H1001" s="7" t="s">
        <v>2380</v>
      </c>
    </row>
    <row r="1002" spans="1:8" x14ac:dyDescent="0.25">
      <c r="A1002" s="7" t="s">
        <v>1370</v>
      </c>
      <c r="B1002" s="7">
        <v>26.41</v>
      </c>
      <c r="C1002" s="7">
        <v>5.99</v>
      </c>
      <c r="D1002" s="7" t="s">
        <v>2382</v>
      </c>
      <c r="E1002" s="7" t="s">
        <v>2380</v>
      </c>
      <c r="F1002" s="7" t="s">
        <v>2383</v>
      </c>
      <c r="G1002" s="7">
        <v>1</v>
      </c>
      <c r="H1002" s="7" t="s">
        <v>2380</v>
      </c>
    </row>
    <row r="1003" spans="1:8" x14ac:dyDescent="0.25">
      <c r="A1003" s="7" t="s">
        <v>1369</v>
      </c>
      <c r="B1003" s="7">
        <v>30.63</v>
      </c>
      <c r="C1003" s="7">
        <v>5.8</v>
      </c>
      <c r="D1003" s="7" t="s">
        <v>2382</v>
      </c>
      <c r="E1003" s="7" t="s">
        <v>2380</v>
      </c>
      <c r="F1003" s="7" t="s">
        <v>2380</v>
      </c>
      <c r="G1003" s="7" t="s">
        <v>2381</v>
      </c>
      <c r="H1003" s="7" t="s">
        <v>2380</v>
      </c>
    </row>
    <row r="1004" spans="1:8" x14ac:dyDescent="0.25">
      <c r="A1004" s="7" t="s">
        <v>1368</v>
      </c>
      <c r="B1004" s="7">
        <v>31.73</v>
      </c>
      <c r="C1004" s="7">
        <v>7.32</v>
      </c>
      <c r="D1004" s="7" t="s">
        <v>2382</v>
      </c>
      <c r="E1004" s="7" t="s">
        <v>2380</v>
      </c>
      <c r="F1004" s="7" t="s">
        <v>2380</v>
      </c>
      <c r="G1004" s="7">
        <v>2</v>
      </c>
      <c r="H1004" s="7" t="s">
        <v>2380</v>
      </c>
    </row>
    <row r="1005" spans="1:8" x14ac:dyDescent="0.25">
      <c r="A1005" s="7" t="s">
        <v>1367</v>
      </c>
      <c r="B1005" s="7">
        <v>30.7</v>
      </c>
      <c r="C1005" s="7">
        <v>5.16</v>
      </c>
      <c r="D1005" s="7" t="s">
        <v>2380</v>
      </c>
      <c r="E1005" s="7" t="s">
        <v>2380</v>
      </c>
      <c r="F1005" s="7" t="s">
        <v>2380</v>
      </c>
      <c r="G1005" s="7">
        <v>2</v>
      </c>
      <c r="H1005" s="7" t="s">
        <v>2380</v>
      </c>
    </row>
    <row r="1006" spans="1:8" x14ac:dyDescent="0.25">
      <c r="A1006" s="7" t="s">
        <v>1366</v>
      </c>
      <c r="B1006" s="7">
        <v>25.934999999999999</v>
      </c>
      <c r="C1006" s="7">
        <v>5.96</v>
      </c>
      <c r="D1006" s="7" t="s">
        <v>2382</v>
      </c>
      <c r="E1006" s="7" t="s">
        <v>2380</v>
      </c>
      <c r="F1006" s="7" t="s">
        <v>2380</v>
      </c>
      <c r="G1006" s="7">
        <v>2</v>
      </c>
      <c r="H1006" s="7" t="s">
        <v>2380</v>
      </c>
    </row>
    <row r="1007" spans="1:8" x14ac:dyDescent="0.25">
      <c r="A1007" s="7" t="s">
        <v>1365</v>
      </c>
      <c r="B1007" s="7">
        <v>35.9</v>
      </c>
      <c r="C1007" s="7">
        <v>4.8499999999999996</v>
      </c>
      <c r="D1007" s="7" t="s">
        <v>2382</v>
      </c>
      <c r="E1007" s="7" t="s">
        <v>2380</v>
      </c>
      <c r="F1007" s="7" t="s">
        <v>2383</v>
      </c>
      <c r="G1007" s="7">
        <v>1</v>
      </c>
      <c r="H1007" s="7" t="s">
        <v>2380</v>
      </c>
    </row>
    <row r="1008" spans="1:8" x14ac:dyDescent="0.25">
      <c r="A1008" s="7" t="s">
        <v>1364</v>
      </c>
      <c r="B1008" s="7">
        <v>26.7</v>
      </c>
      <c r="C1008" s="7">
        <v>5.09</v>
      </c>
      <c r="D1008" s="7" t="s">
        <v>2382</v>
      </c>
      <c r="E1008" s="7" t="s">
        <v>2380</v>
      </c>
      <c r="F1008" s="7" t="s">
        <v>2383</v>
      </c>
      <c r="G1008" s="7">
        <v>1</v>
      </c>
      <c r="H1008" s="7" t="s">
        <v>2380</v>
      </c>
    </row>
    <row r="1009" spans="1:8" x14ac:dyDescent="0.25">
      <c r="A1009" s="7" t="s">
        <v>1363</v>
      </c>
      <c r="B1009" s="7">
        <v>33.71</v>
      </c>
      <c r="C1009" s="7">
        <v>4.9400000000000004</v>
      </c>
      <c r="D1009" s="7" t="s">
        <v>2380</v>
      </c>
      <c r="E1009" s="7" t="s">
        <v>2380</v>
      </c>
      <c r="F1009" s="7" t="s">
        <v>2380</v>
      </c>
      <c r="G1009" s="7" t="s">
        <v>2381</v>
      </c>
      <c r="H1009" s="7" t="s">
        <v>2380</v>
      </c>
    </row>
    <row r="1010" spans="1:8" x14ac:dyDescent="0.25">
      <c r="A1010" s="7" t="s">
        <v>1362</v>
      </c>
      <c r="B1010" s="7">
        <v>41.91</v>
      </c>
      <c r="C1010" s="7">
        <v>4.92</v>
      </c>
      <c r="D1010" s="7" t="s">
        <v>2382</v>
      </c>
      <c r="E1010" s="7" t="s">
        <v>2380</v>
      </c>
      <c r="F1010" s="7" t="s">
        <v>2380</v>
      </c>
      <c r="G1010" s="7">
        <v>2</v>
      </c>
      <c r="H1010" s="7" t="s">
        <v>2380</v>
      </c>
    </row>
    <row r="1011" spans="1:8" x14ac:dyDescent="0.25">
      <c r="A1011" s="7" t="s">
        <v>1361</v>
      </c>
      <c r="B1011" s="7">
        <v>39.82</v>
      </c>
      <c r="C1011" s="7">
        <v>6.05</v>
      </c>
      <c r="D1011" s="7" t="s">
        <v>2382</v>
      </c>
      <c r="E1011" s="7" t="s">
        <v>2380</v>
      </c>
      <c r="F1011" s="7" t="s">
        <v>2380</v>
      </c>
      <c r="G1011" s="7">
        <v>2</v>
      </c>
      <c r="H1011" s="7" t="s">
        <v>2380</v>
      </c>
    </row>
    <row r="1012" spans="1:8" x14ac:dyDescent="0.25">
      <c r="A1012" s="7" t="s">
        <v>1360</v>
      </c>
      <c r="B1012" s="7">
        <v>28.12</v>
      </c>
      <c r="C1012" s="7">
        <v>4.67</v>
      </c>
      <c r="D1012" s="7" t="s">
        <v>2380</v>
      </c>
      <c r="E1012" s="7" t="s">
        <v>2380</v>
      </c>
      <c r="F1012" s="7" t="s">
        <v>2380</v>
      </c>
      <c r="G1012" s="7">
        <v>2</v>
      </c>
      <c r="H1012" s="7" t="s">
        <v>2380</v>
      </c>
    </row>
    <row r="1013" spans="1:8" x14ac:dyDescent="0.25">
      <c r="A1013" s="7" t="s">
        <v>1359</v>
      </c>
      <c r="B1013" s="7">
        <v>26.98</v>
      </c>
      <c r="C1013" s="7">
        <v>9.81</v>
      </c>
      <c r="D1013" s="7" t="s">
        <v>2382</v>
      </c>
      <c r="E1013" s="7" t="s">
        <v>2380</v>
      </c>
      <c r="F1013" s="7" t="s">
        <v>2380</v>
      </c>
      <c r="G1013" s="7" t="s">
        <v>2381</v>
      </c>
      <c r="H1013" s="7" t="s">
        <v>2380</v>
      </c>
    </row>
    <row r="1014" spans="1:8" x14ac:dyDescent="0.25">
      <c r="A1014" s="7" t="s">
        <v>1358</v>
      </c>
      <c r="B1014" s="7">
        <v>27.2</v>
      </c>
      <c r="C1014" s="7">
        <v>6.06</v>
      </c>
      <c r="D1014" s="7" t="s">
        <v>2382</v>
      </c>
      <c r="E1014" s="7" t="s">
        <v>2380</v>
      </c>
      <c r="F1014" s="7" t="s">
        <v>2380</v>
      </c>
      <c r="G1014" s="7">
        <v>2</v>
      </c>
      <c r="H1014" s="7" t="s">
        <v>2380</v>
      </c>
    </row>
    <row r="1015" spans="1:8" x14ac:dyDescent="0.25">
      <c r="A1015" s="7" t="s">
        <v>1357</v>
      </c>
      <c r="B1015" s="7">
        <v>25.3</v>
      </c>
      <c r="C1015" s="7">
        <v>5.19</v>
      </c>
      <c r="D1015" s="7" t="s">
        <v>2382</v>
      </c>
      <c r="E1015" s="7" t="s">
        <v>2380</v>
      </c>
      <c r="F1015" s="7" t="s">
        <v>2380</v>
      </c>
      <c r="G1015" s="7">
        <v>2</v>
      </c>
      <c r="H1015" s="7" t="s">
        <v>2380</v>
      </c>
    </row>
    <row r="1016" spans="1:8" x14ac:dyDescent="0.25">
      <c r="A1016" s="7" t="s">
        <v>1356</v>
      </c>
      <c r="B1016" s="7">
        <v>30.25</v>
      </c>
      <c r="C1016" s="7">
        <v>10.16</v>
      </c>
      <c r="D1016" s="7" t="s">
        <v>2380</v>
      </c>
      <c r="E1016" s="7" t="s">
        <v>2380</v>
      </c>
      <c r="F1016" s="7" t="s">
        <v>2380</v>
      </c>
      <c r="G1016" s="7" t="s">
        <v>2381</v>
      </c>
      <c r="H1016" s="7" t="s">
        <v>2380</v>
      </c>
    </row>
    <row r="1017" spans="1:8" x14ac:dyDescent="0.25">
      <c r="A1017" s="7" t="s">
        <v>1355</v>
      </c>
      <c r="B1017" s="7">
        <v>54</v>
      </c>
      <c r="C1017" s="7">
        <v>4.68</v>
      </c>
      <c r="D1017" s="7" t="s">
        <v>2382</v>
      </c>
      <c r="E1017" s="7" t="s">
        <v>2382</v>
      </c>
      <c r="F1017" s="7" t="s">
        <v>2380</v>
      </c>
      <c r="G1017" s="7">
        <v>2</v>
      </c>
      <c r="H1017" s="7" t="s">
        <v>2380</v>
      </c>
    </row>
    <row r="1018" spans="1:8" x14ac:dyDescent="0.25">
      <c r="A1018" s="7" t="s">
        <v>1354</v>
      </c>
      <c r="B1018" s="7">
        <v>51.86</v>
      </c>
      <c r="C1018" s="7">
        <v>5.32</v>
      </c>
      <c r="D1018" s="7" t="s">
        <v>2382</v>
      </c>
      <c r="E1018" s="7" t="s">
        <v>2380</v>
      </c>
      <c r="F1018" s="7" t="s">
        <v>2380</v>
      </c>
      <c r="G1018" s="7" t="s">
        <v>2381</v>
      </c>
      <c r="H1018" s="7" t="s">
        <v>2380</v>
      </c>
    </row>
    <row r="1019" spans="1:8" x14ac:dyDescent="0.25">
      <c r="A1019" s="7" t="s">
        <v>1353</v>
      </c>
      <c r="B1019" s="7">
        <v>31.39</v>
      </c>
      <c r="C1019" s="7">
        <v>6.99</v>
      </c>
      <c r="D1019" s="7" t="s">
        <v>2380</v>
      </c>
      <c r="E1019" s="7" t="s">
        <v>2380</v>
      </c>
      <c r="F1019" s="7" t="s">
        <v>2380</v>
      </c>
      <c r="G1019" s="7" t="s">
        <v>2381</v>
      </c>
      <c r="H1019" s="7" t="s">
        <v>2380</v>
      </c>
    </row>
    <row r="1020" spans="1:8" x14ac:dyDescent="0.25">
      <c r="A1020" s="7" t="s">
        <v>1352</v>
      </c>
      <c r="B1020" s="7">
        <v>39.97</v>
      </c>
      <c r="C1020" s="7">
        <v>5.55</v>
      </c>
      <c r="D1020" s="7" t="s">
        <v>2380</v>
      </c>
      <c r="E1020" s="7" t="s">
        <v>2380</v>
      </c>
      <c r="F1020" s="7" t="s">
        <v>2380</v>
      </c>
      <c r="G1020" s="7" t="s">
        <v>2381</v>
      </c>
      <c r="H1020" s="7" t="s">
        <v>2380</v>
      </c>
    </row>
    <row r="1021" spans="1:8" x14ac:dyDescent="0.25">
      <c r="A1021" s="7" t="s">
        <v>1351</v>
      </c>
      <c r="B1021" s="7">
        <v>41.23</v>
      </c>
      <c r="C1021" s="7">
        <v>6.94</v>
      </c>
      <c r="D1021" s="7" t="s">
        <v>2380</v>
      </c>
      <c r="E1021" s="7" t="s">
        <v>2380</v>
      </c>
      <c r="F1021" s="7" t="s">
        <v>2380</v>
      </c>
      <c r="G1021" s="7" t="s">
        <v>2381</v>
      </c>
      <c r="H1021" s="7" t="s">
        <v>2380</v>
      </c>
    </row>
    <row r="1022" spans="1:8" x14ac:dyDescent="0.25">
      <c r="A1022" s="7" t="s">
        <v>1350</v>
      </c>
      <c r="B1022" s="7">
        <v>49.45</v>
      </c>
      <c r="C1022" s="7">
        <v>4.2</v>
      </c>
      <c r="D1022" s="7" t="s">
        <v>2382</v>
      </c>
      <c r="E1022" s="7" t="s">
        <v>2380</v>
      </c>
      <c r="F1022" s="7" t="s">
        <v>2380</v>
      </c>
      <c r="G1022" s="7" t="s">
        <v>2381</v>
      </c>
      <c r="H1022" s="7" t="s">
        <v>2380</v>
      </c>
    </row>
    <row r="1023" spans="1:8" x14ac:dyDescent="0.25">
      <c r="A1023" s="7" t="s">
        <v>1349</v>
      </c>
      <c r="B1023" s="7">
        <v>41.04</v>
      </c>
      <c r="C1023" s="7">
        <v>5.59</v>
      </c>
      <c r="D1023" s="7" t="s">
        <v>2380</v>
      </c>
      <c r="E1023" s="7" t="s">
        <v>2380</v>
      </c>
      <c r="F1023" s="7" t="s">
        <v>2380</v>
      </c>
      <c r="G1023" s="7" t="s">
        <v>2381</v>
      </c>
      <c r="H1023" s="7" t="s">
        <v>2380</v>
      </c>
    </row>
    <row r="1024" spans="1:8" x14ac:dyDescent="0.25">
      <c r="A1024" s="7" t="s">
        <v>1348</v>
      </c>
      <c r="B1024" s="7">
        <v>27.93</v>
      </c>
      <c r="C1024" s="7">
        <v>9.9600000000000009</v>
      </c>
      <c r="D1024" s="7" t="s">
        <v>2380</v>
      </c>
      <c r="E1024" s="7" t="s">
        <v>2380</v>
      </c>
      <c r="F1024" s="7" t="s">
        <v>2380</v>
      </c>
      <c r="G1024" s="7" t="s">
        <v>2381</v>
      </c>
      <c r="H1024" s="7" t="s">
        <v>2380</v>
      </c>
    </row>
    <row r="1025" spans="1:8" x14ac:dyDescent="0.25">
      <c r="A1025" s="7" t="s">
        <v>1347</v>
      </c>
      <c r="B1025" s="7">
        <v>21.01</v>
      </c>
      <c r="C1025" s="7">
        <v>7.37</v>
      </c>
      <c r="D1025" s="7" t="s">
        <v>2380</v>
      </c>
      <c r="E1025" s="7" t="s">
        <v>2380</v>
      </c>
      <c r="F1025" s="7" t="s">
        <v>2380</v>
      </c>
      <c r="G1025" s="7" t="s">
        <v>2381</v>
      </c>
      <c r="H1025" s="7" t="s">
        <v>2380</v>
      </c>
    </row>
    <row r="1026" spans="1:8" x14ac:dyDescent="0.25">
      <c r="A1026" s="7" t="s">
        <v>1346</v>
      </c>
      <c r="B1026" s="7">
        <v>52.37</v>
      </c>
      <c r="C1026" s="7">
        <v>5.0599999999999996</v>
      </c>
      <c r="D1026" s="7" t="s">
        <v>2382</v>
      </c>
      <c r="E1026" s="7" t="s">
        <v>2382</v>
      </c>
      <c r="F1026" s="7" t="s">
        <v>2380</v>
      </c>
      <c r="G1026" s="7">
        <v>2</v>
      </c>
      <c r="H1026" s="7" t="s">
        <v>2380</v>
      </c>
    </row>
    <row r="1027" spans="1:8" x14ac:dyDescent="0.25">
      <c r="A1027" s="7" t="s">
        <v>1345</v>
      </c>
      <c r="B1027" s="7">
        <v>40.369999999999997</v>
      </c>
      <c r="C1027" s="7">
        <v>8.2100000000000009</v>
      </c>
      <c r="D1027" s="7" t="s">
        <v>2380</v>
      </c>
      <c r="E1027" s="7" t="s">
        <v>2380</v>
      </c>
      <c r="F1027" s="7" t="s">
        <v>2380</v>
      </c>
      <c r="G1027" s="7" t="s">
        <v>2381</v>
      </c>
      <c r="H1027" s="7" t="s">
        <v>2380</v>
      </c>
    </row>
    <row r="1028" spans="1:8" x14ac:dyDescent="0.25">
      <c r="A1028" s="7" t="s">
        <v>1344</v>
      </c>
      <c r="B1028" s="7">
        <v>41.47</v>
      </c>
      <c r="C1028" s="7">
        <v>10.34</v>
      </c>
      <c r="D1028" s="7" t="s">
        <v>2380</v>
      </c>
      <c r="E1028" s="7" t="s">
        <v>2380</v>
      </c>
      <c r="F1028" s="7" t="s">
        <v>2380</v>
      </c>
      <c r="G1028" s="7">
        <v>2</v>
      </c>
      <c r="H1028" s="7" t="s">
        <v>2380</v>
      </c>
    </row>
    <row r="1029" spans="1:8" x14ac:dyDescent="0.25">
      <c r="A1029" s="7" t="s">
        <v>1343</v>
      </c>
      <c r="B1029" s="7">
        <v>33.725000000000001</v>
      </c>
      <c r="C1029" s="7">
        <v>5.51</v>
      </c>
      <c r="D1029" s="7" t="s">
        <v>2382</v>
      </c>
      <c r="E1029" s="7" t="s">
        <v>2380</v>
      </c>
      <c r="F1029" s="7" t="s">
        <v>2380</v>
      </c>
      <c r="G1029" s="7">
        <v>2</v>
      </c>
      <c r="H1029" s="7" t="s">
        <v>2380</v>
      </c>
    </row>
    <row r="1030" spans="1:8" x14ac:dyDescent="0.25">
      <c r="A1030" s="7" t="s">
        <v>1342</v>
      </c>
      <c r="B1030" s="7">
        <v>28.1</v>
      </c>
      <c r="C1030" s="7">
        <v>11.2</v>
      </c>
      <c r="D1030" s="7" t="s">
        <v>2380</v>
      </c>
      <c r="E1030" s="7" t="s">
        <v>2380</v>
      </c>
      <c r="F1030" s="7" t="s">
        <v>2380</v>
      </c>
      <c r="G1030" s="7" t="s">
        <v>2381</v>
      </c>
      <c r="H1030" s="7" t="s">
        <v>2380</v>
      </c>
    </row>
    <row r="1031" spans="1:8" x14ac:dyDescent="0.25">
      <c r="A1031" s="7" t="s">
        <v>1341</v>
      </c>
      <c r="B1031" s="7">
        <v>37.43</v>
      </c>
      <c r="C1031" s="7">
        <v>4.3499999999999996</v>
      </c>
      <c r="D1031" s="7" t="s">
        <v>2382</v>
      </c>
      <c r="E1031" s="7" t="s">
        <v>2380</v>
      </c>
      <c r="F1031" s="7" t="s">
        <v>2383</v>
      </c>
      <c r="G1031" s="7">
        <v>1</v>
      </c>
      <c r="H1031" s="7" t="s">
        <v>2380</v>
      </c>
    </row>
    <row r="1032" spans="1:8" x14ac:dyDescent="0.25">
      <c r="A1032" s="7" t="s">
        <v>1340</v>
      </c>
      <c r="B1032" s="7">
        <v>23.7</v>
      </c>
      <c r="C1032" s="7">
        <v>10.45</v>
      </c>
      <c r="D1032" s="7" t="s">
        <v>2380</v>
      </c>
      <c r="E1032" s="7" t="s">
        <v>2380</v>
      </c>
      <c r="F1032" s="7" t="s">
        <v>2380</v>
      </c>
      <c r="G1032" s="7" t="s">
        <v>2381</v>
      </c>
      <c r="H1032" s="7" t="s">
        <v>2380</v>
      </c>
    </row>
    <row r="1033" spans="1:8" x14ac:dyDescent="0.25">
      <c r="A1033" s="7" t="s">
        <v>1339</v>
      </c>
      <c r="B1033" s="7">
        <v>24.795000000000002</v>
      </c>
      <c r="C1033" s="7">
        <v>4.07</v>
      </c>
      <c r="D1033" s="7" t="s">
        <v>2382</v>
      </c>
      <c r="E1033" s="7" t="s">
        <v>2380</v>
      </c>
      <c r="F1033" s="7" t="s">
        <v>2383</v>
      </c>
      <c r="G1033" s="7">
        <v>1</v>
      </c>
      <c r="H1033" s="7" t="s">
        <v>2380</v>
      </c>
    </row>
    <row r="1034" spans="1:8" x14ac:dyDescent="0.25">
      <c r="A1034" s="7" t="s">
        <v>1338</v>
      </c>
      <c r="B1034" s="7">
        <v>31.9</v>
      </c>
      <c r="C1034" s="7">
        <v>8.34</v>
      </c>
      <c r="D1034" s="7" t="s">
        <v>2380</v>
      </c>
      <c r="E1034" s="7" t="s">
        <v>2380</v>
      </c>
      <c r="F1034" s="7" t="s">
        <v>2380</v>
      </c>
      <c r="G1034" s="7" t="s">
        <v>2381</v>
      </c>
      <c r="H1034" s="7" t="s">
        <v>2380</v>
      </c>
    </row>
    <row r="1035" spans="1:8" x14ac:dyDescent="0.25">
      <c r="A1035" s="7" t="s">
        <v>1337</v>
      </c>
      <c r="B1035" s="7">
        <v>32.68</v>
      </c>
      <c r="C1035" s="7">
        <v>7.41</v>
      </c>
      <c r="D1035" s="7" t="s">
        <v>2380</v>
      </c>
      <c r="E1035" s="7" t="s">
        <v>2380</v>
      </c>
      <c r="F1035" s="7" t="s">
        <v>2380</v>
      </c>
      <c r="G1035" s="7" t="s">
        <v>2381</v>
      </c>
      <c r="H1035" s="7" t="s">
        <v>2380</v>
      </c>
    </row>
    <row r="1036" spans="1:8" x14ac:dyDescent="0.25">
      <c r="A1036" s="7" t="s">
        <v>1336</v>
      </c>
      <c r="B1036" s="7">
        <v>47.13</v>
      </c>
      <c r="C1036" s="7">
        <v>4.3099999999999996</v>
      </c>
      <c r="D1036" s="7" t="s">
        <v>2380</v>
      </c>
      <c r="E1036" s="7" t="s">
        <v>2380</v>
      </c>
      <c r="F1036" s="7" t="s">
        <v>2380</v>
      </c>
      <c r="G1036" s="7" t="s">
        <v>2381</v>
      </c>
      <c r="H1036" s="7" t="s">
        <v>2380</v>
      </c>
    </row>
    <row r="1037" spans="1:8" x14ac:dyDescent="0.25">
      <c r="A1037" s="7" t="s">
        <v>1335</v>
      </c>
      <c r="B1037" s="7">
        <v>36.67</v>
      </c>
      <c r="C1037" s="7">
        <v>10.83</v>
      </c>
      <c r="D1037" s="7" t="s">
        <v>2380</v>
      </c>
      <c r="E1037" s="7" t="s">
        <v>2380</v>
      </c>
      <c r="F1037" s="7" t="s">
        <v>2380</v>
      </c>
      <c r="G1037" s="7" t="s">
        <v>2381</v>
      </c>
      <c r="H1037" s="7" t="s">
        <v>2380</v>
      </c>
    </row>
    <row r="1038" spans="1:8" x14ac:dyDescent="0.25">
      <c r="A1038" s="7" t="s">
        <v>1334</v>
      </c>
      <c r="B1038" s="7">
        <v>33.630000000000003</v>
      </c>
      <c r="C1038" s="7">
        <v>11.31</v>
      </c>
      <c r="D1038" s="7" t="s">
        <v>2380</v>
      </c>
      <c r="E1038" s="7" t="s">
        <v>2380</v>
      </c>
      <c r="F1038" s="7" t="s">
        <v>2380</v>
      </c>
      <c r="G1038" s="7" t="s">
        <v>2381</v>
      </c>
      <c r="H1038" s="7" t="s">
        <v>2380</v>
      </c>
    </row>
    <row r="1039" spans="1:8" x14ac:dyDescent="0.25">
      <c r="A1039" s="7" t="s">
        <v>1333</v>
      </c>
      <c r="B1039" s="7">
        <v>32.67</v>
      </c>
      <c r="C1039" s="7">
        <v>11.81</v>
      </c>
      <c r="D1039" s="7" t="s">
        <v>2382</v>
      </c>
      <c r="E1039" s="7" t="s">
        <v>2380</v>
      </c>
      <c r="F1039" s="7" t="s">
        <v>2380</v>
      </c>
      <c r="G1039" s="7" t="s">
        <v>2381</v>
      </c>
      <c r="H1039" s="7" t="s">
        <v>2380</v>
      </c>
    </row>
    <row r="1040" spans="1:8" x14ac:dyDescent="0.25">
      <c r="A1040" s="7" t="s">
        <v>1332</v>
      </c>
      <c r="B1040" s="7">
        <v>33.299999999999997</v>
      </c>
      <c r="C1040" s="7">
        <v>8.26</v>
      </c>
      <c r="D1040" s="7" t="s">
        <v>2382</v>
      </c>
      <c r="E1040" s="7" t="s">
        <v>2380</v>
      </c>
      <c r="F1040" s="7" t="s">
        <v>2380</v>
      </c>
      <c r="G1040" s="7">
        <v>2</v>
      </c>
      <c r="H1040" s="7" t="s">
        <v>2380</v>
      </c>
    </row>
    <row r="1041" spans="1:8" x14ac:dyDescent="0.25">
      <c r="A1041" s="7" t="s">
        <v>1331</v>
      </c>
      <c r="B1041" s="7">
        <v>30.78</v>
      </c>
      <c r="C1041" s="7">
        <v>10.74</v>
      </c>
      <c r="D1041" s="7" t="s">
        <v>2382</v>
      </c>
      <c r="E1041" s="7" t="s">
        <v>2380</v>
      </c>
      <c r="F1041" s="7" t="s">
        <v>2380</v>
      </c>
      <c r="G1041" s="7">
        <v>2</v>
      </c>
      <c r="H1041" s="7" t="s">
        <v>2380</v>
      </c>
    </row>
    <row r="1042" spans="1:8" x14ac:dyDescent="0.25">
      <c r="A1042" s="7" t="s">
        <v>1330</v>
      </c>
      <c r="B1042" s="7">
        <v>28.975000000000001</v>
      </c>
      <c r="C1042" s="7">
        <v>7.69</v>
      </c>
      <c r="D1042" s="7" t="s">
        <v>2382</v>
      </c>
      <c r="E1042" s="7" t="s">
        <v>2380</v>
      </c>
      <c r="F1042" s="7" t="s">
        <v>2380</v>
      </c>
      <c r="G1042" s="7" t="s">
        <v>2381</v>
      </c>
      <c r="H1042" s="7" t="s">
        <v>2380</v>
      </c>
    </row>
    <row r="1043" spans="1:8" x14ac:dyDescent="0.25">
      <c r="A1043" s="7" t="s">
        <v>1329</v>
      </c>
      <c r="B1043" s="7">
        <v>33.4</v>
      </c>
      <c r="C1043" s="7">
        <v>4.84</v>
      </c>
      <c r="D1043" s="7" t="s">
        <v>2380</v>
      </c>
      <c r="E1043" s="7" t="s">
        <v>2380</v>
      </c>
      <c r="F1043" s="7" t="s">
        <v>2380</v>
      </c>
      <c r="G1043" s="7" t="s">
        <v>2381</v>
      </c>
      <c r="H1043" s="7" t="s">
        <v>2380</v>
      </c>
    </row>
    <row r="1044" spans="1:8" x14ac:dyDescent="0.25">
      <c r="A1044" s="7" t="s">
        <v>1328</v>
      </c>
      <c r="B1044" s="7">
        <v>21.5</v>
      </c>
      <c r="C1044" s="7">
        <v>9.77</v>
      </c>
      <c r="D1044" s="7" t="s">
        <v>2382</v>
      </c>
      <c r="E1044" s="7" t="s">
        <v>2380</v>
      </c>
      <c r="F1044" s="7" t="s">
        <v>2380</v>
      </c>
      <c r="G1044" s="7" t="s">
        <v>2381</v>
      </c>
      <c r="H1044" s="7" t="s">
        <v>2380</v>
      </c>
    </row>
    <row r="1045" spans="1:8" x14ac:dyDescent="0.25">
      <c r="A1045" s="7" t="s">
        <v>1327</v>
      </c>
      <c r="B1045" s="7">
        <v>38.14</v>
      </c>
      <c r="C1045" s="7">
        <v>5.84</v>
      </c>
      <c r="D1045" s="7" t="s">
        <v>2380</v>
      </c>
      <c r="E1045" s="7" t="s">
        <v>2380</v>
      </c>
      <c r="F1045" s="7" t="s">
        <v>2380</v>
      </c>
      <c r="G1045" s="7" t="s">
        <v>2381</v>
      </c>
      <c r="H1045" s="7" t="s">
        <v>2380</v>
      </c>
    </row>
    <row r="1046" spans="1:8" x14ac:dyDescent="0.25">
      <c r="A1046" s="7" t="s">
        <v>1326</v>
      </c>
      <c r="B1046" s="7">
        <v>35.42</v>
      </c>
      <c r="C1046" s="7">
        <v>8.6999999999999993</v>
      </c>
      <c r="D1046" s="7" t="s">
        <v>2382</v>
      </c>
      <c r="E1046" s="7" t="s">
        <v>2380</v>
      </c>
      <c r="F1046" s="7" t="s">
        <v>2380</v>
      </c>
      <c r="G1046" s="7">
        <v>1</v>
      </c>
      <c r="H1046" s="7" t="s">
        <v>2380</v>
      </c>
    </row>
    <row r="1047" spans="1:8" x14ac:dyDescent="0.25">
      <c r="A1047" s="7" t="s">
        <v>1325</v>
      </c>
      <c r="B1047" s="7">
        <v>35.625</v>
      </c>
      <c r="C1047" s="7">
        <v>10.79</v>
      </c>
      <c r="D1047" s="7" t="s">
        <v>2380</v>
      </c>
      <c r="E1047" s="7" t="s">
        <v>2380</v>
      </c>
      <c r="F1047" s="7" t="s">
        <v>2380</v>
      </c>
      <c r="G1047" s="7" t="s">
        <v>2381</v>
      </c>
      <c r="H1047" s="7" t="s">
        <v>2380</v>
      </c>
    </row>
    <row r="1048" spans="1:8" x14ac:dyDescent="0.25">
      <c r="A1048" s="7" t="s">
        <v>1324</v>
      </c>
      <c r="B1048" s="7">
        <v>45.51</v>
      </c>
      <c r="C1048" s="7">
        <v>4.32</v>
      </c>
      <c r="D1048" s="7" t="s">
        <v>2380</v>
      </c>
      <c r="E1048" s="7" t="s">
        <v>2380</v>
      </c>
      <c r="F1048" s="7" t="s">
        <v>2380</v>
      </c>
      <c r="G1048" s="7">
        <v>1</v>
      </c>
      <c r="H1048" s="7" t="s">
        <v>2380</v>
      </c>
    </row>
    <row r="1049" spans="1:8" x14ac:dyDescent="0.25">
      <c r="A1049" s="7" t="s">
        <v>1323</v>
      </c>
      <c r="B1049" s="7">
        <v>37.1</v>
      </c>
      <c r="C1049" s="7">
        <v>7.19</v>
      </c>
      <c r="D1049" s="7" t="s">
        <v>2382</v>
      </c>
      <c r="E1049" s="7" t="s">
        <v>2380</v>
      </c>
      <c r="F1049" s="7" t="s">
        <v>2380</v>
      </c>
      <c r="G1049" s="7" t="s">
        <v>2381</v>
      </c>
      <c r="H1049" s="7" t="s">
        <v>2380</v>
      </c>
    </row>
    <row r="1050" spans="1:8" x14ac:dyDescent="0.25">
      <c r="A1050" s="7" t="s">
        <v>1322</v>
      </c>
      <c r="B1050" s="7">
        <v>30.5</v>
      </c>
      <c r="C1050" s="7">
        <v>11.94</v>
      </c>
      <c r="D1050" s="7" t="s">
        <v>2382</v>
      </c>
      <c r="E1050" s="7" t="s">
        <v>2380</v>
      </c>
      <c r="F1050" s="7" t="s">
        <v>2380</v>
      </c>
      <c r="G1050" s="7" t="s">
        <v>2381</v>
      </c>
      <c r="H1050" s="7" t="s">
        <v>2380</v>
      </c>
    </row>
    <row r="1051" spans="1:8" x14ac:dyDescent="0.25">
      <c r="A1051" s="7" t="s">
        <v>1321</v>
      </c>
      <c r="B1051" s="7">
        <v>28.16</v>
      </c>
      <c r="C1051" s="7">
        <v>5.56</v>
      </c>
      <c r="D1051" s="7" t="s">
        <v>2380</v>
      </c>
      <c r="E1051" s="7" t="s">
        <v>2380</v>
      </c>
      <c r="F1051" s="7" t="s">
        <v>2380</v>
      </c>
      <c r="G1051" s="7">
        <v>2</v>
      </c>
      <c r="H1051" s="7" t="s">
        <v>2380</v>
      </c>
    </row>
    <row r="1052" spans="1:8" x14ac:dyDescent="0.25">
      <c r="A1052" s="7" t="s">
        <v>1320</v>
      </c>
      <c r="B1052" s="7">
        <v>29.1</v>
      </c>
      <c r="C1052" s="7">
        <v>5.64</v>
      </c>
      <c r="D1052" s="7" t="s">
        <v>2382</v>
      </c>
      <c r="E1052" s="7" t="s">
        <v>2380</v>
      </c>
      <c r="F1052" s="7" t="s">
        <v>2380</v>
      </c>
      <c r="G1052" s="7" t="s">
        <v>2381</v>
      </c>
      <c r="H1052" s="7" t="s">
        <v>2380</v>
      </c>
    </row>
    <row r="1053" spans="1:8" x14ac:dyDescent="0.25">
      <c r="A1053" s="7" t="s">
        <v>1319</v>
      </c>
      <c r="B1053" s="7">
        <v>30.22</v>
      </c>
      <c r="C1053" s="7">
        <v>4.6500000000000004</v>
      </c>
      <c r="D1053" s="7" t="s">
        <v>2380</v>
      </c>
      <c r="E1053" s="7" t="s">
        <v>2380</v>
      </c>
      <c r="F1053" s="7" t="s">
        <v>2380</v>
      </c>
      <c r="G1053" s="7" t="s">
        <v>2381</v>
      </c>
      <c r="H1053" s="7" t="s">
        <v>2380</v>
      </c>
    </row>
    <row r="1054" spans="1:8" x14ac:dyDescent="0.25">
      <c r="A1054" s="7" t="s">
        <v>1318</v>
      </c>
      <c r="B1054" s="7">
        <v>24.29</v>
      </c>
      <c r="C1054" s="7">
        <v>9.0500000000000007</v>
      </c>
      <c r="D1054" s="7" t="s">
        <v>2380</v>
      </c>
      <c r="E1054" s="7" t="s">
        <v>2380</v>
      </c>
      <c r="F1054" s="7" t="s">
        <v>2380</v>
      </c>
      <c r="G1054" s="7" t="s">
        <v>2381</v>
      </c>
      <c r="H1054" s="7" t="s">
        <v>2380</v>
      </c>
    </row>
    <row r="1055" spans="1:8" x14ac:dyDescent="0.25">
      <c r="A1055" s="7" t="s">
        <v>1317</v>
      </c>
      <c r="B1055" s="7">
        <v>29.39</v>
      </c>
      <c r="C1055" s="7">
        <v>4.5199999999999996</v>
      </c>
      <c r="D1055" s="7" t="s">
        <v>2382</v>
      </c>
      <c r="E1055" s="7" t="s">
        <v>2380</v>
      </c>
      <c r="F1055" s="7" t="s">
        <v>2380</v>
      </c>
      <c r="G1055" s="7" t="s">
        <v>2381</v>
      </c>
      <c r="H1055" s="7" t="s">
        <v>2380</v>
      </c>
    </row>
    <row r="1056" spans="1:8" x14ac:dyDescent="0.25">
      <c r="A1056" s="7" t="s">
        <v>1316</v>
      </c>
      <c r="B1056" s="7">
        <v>25.66</v>
      </c>
      <c r="C1056" s="7">
        <v>4.62</v>
      </c>
      <c r="D1056" s="7" t="s">
        <v>2382</v>
      </c>
      <c r="E1056" s="7" t="s">
        <v>2380</v>
      </c>
      <c r="F1056" s="7" t="s">
        <v>2380</v>
      </c>
      <c r="G1056" s="7">
        <v>1</v>
      </c>
      <c r="H1056" s="7" t="s">
        <v>2380</v>
      </c>
    </row>
    <row r="1057" spans="1:8" x14ac:dyDescent="0.25">
      <c r="A1057" s="7" t="s">
        <v>1315</v>
      </c>
      <c r="B1057" s="7">
        <v>39.11</v>
      </c>
      <c r="C1057" s="7">
        <v>5.87</v>
      </c>
      <c r="D1057" s="7" t="s">
        <v>2380</v>
      </c>
      <c r="E1057" s="7" t="s">
        <v>2380</v>
      </c>
      <c r="F1057" s="7" t="s">
        <v>2380</v>
      </c>
      <c r="G1057" s="7" t="s">
        <v>2381</v>
      </c>
      <c r="H1057" s="7" t="s">
        <v>2380</v>
      </c>
    </row>
    <row r="1058" spans="1:8" x14ac:dyDescent="0.25">
      <c r="A1058" s="7" t="s">
        <v>1314</v>
      </c>
      <c r="B1058" s="7">
        <v>43.78</v>
      </c>
      <c r="C1058" s="7">
        <v>5.71</v>
      </c>
      <c r="D1058" s="7" t="s">
        <v>2380</v>
      </c>
      <c r="E1058" s="7" t="s">
        <v>2380</v>
      </c>
      <c r="F1058" s="7" t="s">
        <v>2380</v>
      </c>
      <c r="G1058" s="7">
        <v>1</v>
      </c>
      <c r="H1058" s="7" t="s">
        <v>2380</v>
      </c>
    </row>
    <row r="1059" spans="1:8" x14ac:dyDescent="0.25">
      <c r="A1059" s="7" t="s">
        <v>1313</v>
      </c>
      <c r="B1059" s="7">
        <v>24.35</v>
      </c>
      <c r="C1059" s="7">
        <v>9.08</v>
      </c>
      <c r="D1059" s="7" t="s">
        <v>2380</v>
      </c>
      <c r="E1059" s="7" t="s">
        <v>2380</v>
      </c>
      <c r="F1059" s="7" t="s">
        <v>2380</v>
      </c>
      <c r="G1059" s="7" t="s">
        <v>2381</v>
      </c>
      <c r="H1059" s="7" t="s">
        <v>2380</v>
      </c>
    </row>
    <row r="1060" spans="1:8" x14ac:dyDescent="0.25">
      <c r="A1060" s="7" t="s">
        <v>1312</v>
      </c>
      <c r="B1060" s="7">
        <v>40.299999999999997</v>
      </c>
      <c r="C1060" s="7">
        <v>5.3</v>
      </c>
      <c r="D1060" s="7" t="s">
        <v>2382</v>
      </c>
      <c r="E1060" s="7" t="s">
        <v>2380</v>
      </c>
      <c r="F1060" s="7" t="s">
        <v>2380</v>
      </c>
      <c r="G1060" s="7">
        <v>2</v>
      </c>
      <c r="H1060" s="7" t="s">
        <v>2380</v>
      </c>
    </row>
    <row r="1061" spans="1:8" x14ac:dyDescent="0.25">
      <c r="A1061" s="7" t="s">
        <v>1311</v>
      </c>
      <c r="B1061" s="7">
        <v>32.774999999999999</v>
      </c>
      <c r="C1061" s="7">
        <v>11.76</v>
      </c>
      <c r="D1061" s="7" t="s">
        <v>2382</v>
      </c>
      <c r="E1061" s="7" t="s">
        <v>2380</v>
      </c>
      <c r="F1061" s="7" t="s">
        <v>2380</v>
      </c>
      <c r="G1061" s="7" t="s">
        <v>2381</v>
      </c>
      <c r="H1061" s="7" t="s">
        <v>2380</v>
      </c>
    </row>
    <row r="1062" spans="1:8" x14ac:dyDescent="0.25">
      <c r="A1062" s="7" t="s">
        <v>1310</v>
      </c>
      <c r="B1062" s="7">
        <v>39.6</v>
      </c>
      <c r="C1062" s="7">
        <v>5.1100000000000003</v>
      </c>
      <c r="D1062" s="7" t="s">
        <v>2382</v>
      </c>
      <c r="E1062" s="7" t="s">
        <v>2380</v>
      </c>
      <c r="F1062" s="7" t="s">
        <v>2380</v>
      </c>
      <c r="G1062" s="7">
        <v>2</v>
      </c>
      <c r="H1062" s="7" t="s">
        <v>2380</v>
      </c>
    </row>
    <row r="1063" spans="1:8" x14ac:dyDescent="0.25">
      <c r="A1063" s="7" t="s">
        <v>1309</v>
      </c>
      <c r="B1063" s="7">
        <v>30.97</v>
      </c>
      <c r="C1063" s="7">
        <v>5.54</v>
      </c>
      <c r="D1063" s="7" t="s">
        <v>2380</v>
      </c>
      <c r="E1063" s="7" t="s">
        <v>2380</v>
      </c>
      <c r="F1063" s="7" t="s">
        <v>2380</v>
      </c>
      <c r="G1063" s="7">
        <v>2</v>
      </c>
      <c r="H1063" s="7" t="s">
        <v>2380</v>
      </c>
    </row>
    <row r="1064" spans="1:8" x14ac:dyDescent="0.25">
      <c r="A1064" s="7" t="s">
        <v>1308</v>
      </c>
      <c r="B1064" s="7">
        <v>27.645</v>
      </c>
      <c r="C1064" s="7">
        <v>8.8699999999999992</v>
      </c>
      <c r="D1064" s="7" t="s">
        <v>2382</v>
      </c>
      <c r="E1064" s="7" t="s">
        <v>2380</v>
      </c>
      <c r="F1064" s="7" t="s">
        <v>2380</v>
      </c>
      <c r="G1064" s="7" t="s">
        <v>2381</v>
      </c>
      <c r="H1064" s="7" t="s">
        <v>2380</v>
      </c>
    </row>
    <row r="1065" spans="1:8" x14ac:dyDescent="0.25">
      <c r="A1065" s="7" t="s">
        <v>1307</v>
      </c>
      <c r="B1065" s="7">
        <v>34.43</v>
      </c>
      <c r="C1065" s="7">
        <v>5.96</v>
      </c>
      <c r="D1065" s="7" t="s">
        <v>2382</v>
      </c>
      <c r="E1065" s="7" t="s">
        <v>2380</v>
      </c>
      <c r="F1065" s="7" t="s">
        <v>2380</v>
      </c>
      <c r="G1065" s="7">
        <v>2</v>
      </c>
      <c r="H1065" s="7" t="s">
        <v>2380</v>
      </c>
    </row>
    <row r="1066" spans="1:8" x14ac:dyDescent="0.25">
      <c r="A1066" s="7" t="s">
        <v>1306</v>
      </c>
      <c r="B1066" s="7">
        <v>39.6</v>
      </c>
      <c r="C1066" s="7">
        <v>4.4400000000000004</v>
      </c>
      <c r="D1066" s="7" t="s">
        <v>2382</v>
      </c>
      <c r="E1066" s="7" t="s">
        <v>2380</v>
      </c>
      <c r="F1066" s="7" t="s">
        <v>2383</v>
      </c>
      <c r="G1066" s="7">
        <v>1</v>
      </c>
      <c r="H1066" s="7" t="s">
        <v>2380</v>
      </c>
    </row>
    <row r="1067" spans="1:8" x14ac:dyDescent="0.25">
      <c r="A1067" s="7" t="s">
        <v>1305</v>
      </c>
      <c r="B1067" s="7">
        <v>22.1</v>
      </c>
      <c r="C1067" s="7">
        <v>4.6500000000000004</v>
      </c>
      <c r="D1067" s="7" t="s">
        <v>2382</v>
      </c>
      <c r="E1067" s="7" t="s">
        <v>2380</v>
      </c>
      <c r="F1067" s="7" t="s">
        <v>2380</v>
      </c>
      <c r="G1067" s="7">
        <v>2</v>
      </c>
      <c r="H1067" s="7" t="s">
        <v>2380</v>
      </c>
    </row>
    <row r="1068" spans="1:8" x14ac:dyDescent="0.25">
      <c r="A1068" s="7" t="s">
        <v>1304</v>
      </c>
      <c r="B1068" s="7">
        <v>33.25</v>
      </c>
      <c r="C1068" s="7">
        <v>5.64</v>
      </c>
      <c r="D1068" s="7" t="s">
        <v>2382</v>
      </c>
      <c r="E1068" s="7" t="s">
        <v>2380</v>
      </c>
      <c r="F1068" s="7" t="s">
        <v>2383</v>
      </c>
      <c r="G1068" s="7">
        <v>1</v>
      </c>
      <c r="H1068" s="7" t="s">
        <v>2380</v>
      </c>
    </row>
    <row r="1069" spans="1:8" x14ac:dyDescent="0.25">
      <c r="A1069" s="7" t="s">
        <v>1303</v>
      </c>
      <c r="B1069" s="7">
        <v>33.33</v>
      </c>
      <c r="C1069" s="7">
        <v>10.19</v>
      </c>
      <c r="D1069" s="7" t="s">
        <v>2380</v>
      </c>
      <c r="E1069" s="7" t="s">
        <v>2380</v>
      </c>
      <c r="F1069" s="7" t="s">
        <v>2380</v>
      </c>
      <c r="G1069" s="7" t="s">
        <v>2381</v>
      </c>
      <c r="H1069" s="7" t="s">
        <v>2380</v>
      </c>
    </row>
    <row r="1070" spans="1:8" x14ac:dyDescent="0.25">
      <c r="A1070" s="7" t="s">
        <v>1302</v>
      </c>
      <c r="B1070" s="7">
        <v>30.5</v>
      </c>
      <c r="C1070" s="7">
        <v>10.79</v>
      </c>
      <c r="D1070" s="7" t="s">
        <v>2380</v>
      </c>
      <c r="E1070" s="7" t="s">
        <v>2380</v>
      </c>
      <c r="F1070" s="7" t="s">
        <v>2380</v>
      </c>
      <c r="G1070" s="7" t="s">
        <v>2381</v>
      </c>
      <c r="H1070" s="7" t="s">
        <v>2380</v>
      </c>
    </row>
    <row r="1071" spans="1:8" x14ac:dyDescent="0.25">
      <c r="A1071" s="7" t="s">
        <v>1301</v>
      </c>
      <c r="B1071" s="7">
        <v>30.3</v>
      </c>
      <c r="C1071" s="7">
        <v>4.24</v>
      </c>
      <c r="D1071" s="7" t="s">
        <v>2380</v>
      </c>
      <c r="E1071" s="7" t="s">
        <v>2380</v>
      </c>
      <c r="F1071" s="7" t="s">
        <v>2380</v>
      </c>
      <c r="G1071" s="7" t="s">
        <v>2381</v>
      </c>
      <c r="H1071" s="7" t="s">
        <v>2380</v>
      </c>
    </row>
    <row r="1072" spans="1:8" x14ac:dyDescent="0.25">
      <c r="A1072" s="7" t="s">
        <v>1300</v>
      </c>
      <c r="B1072" s="7">
        <v>26.22</v>
      </c>
      <c r="C1072" s="7">
        <v>5.83</v>
      </c>
      <c r="D1072" s="7" t="s">
        <v>2380</v>
      </c>
      <c r="E1072" s="7" t="s">
        <v>2380</v>
      </c>
      <c r="F1072" s="7" t="s">
        <v>2380</v>
      </c>
      <c r="G1072" s="7">
        <v>2</v>
      </c>
      <c r="H1072" s="7" t="s">
        <v>2380</v>
      </c>
    </row>
    <row r="1073" spans="1:8" x14ac:dyDescent="0.25">
      <c r="A1073" s="7" t="s">
        <v>1299</v>
      </c>
      <c r="B1073" s="7">
        <v>29.99</v>
      </c>
      <c r="C1073" s="7">
        <v>11.85</v>
      </c>
      <c r="D1073" s="7" t="s">
        <v>2380</v>
      </c>
      <c r="E1073" s="7" t="s">
        <v>2380</v>
      </c>
      <c r="F1073" s="7" t="s">
        <v>2380</v>
      </c>
      <c r="G1073" s="7" t="s">
        <v>2381</v>
      </c>
      <c r="H1073" s="7" t="s">
        <v>2380</v>
      </c>
    </row>
    <row r="1074" spans="1:8" x14ac:dyDescent="0.25">
      <c r="A1074" s="7" t="s">
        <v>1298</v>
      </c>
      <c r="B1074" s="7">
        <v>36.380000000000003</v>
      </c>
      <c r="C1074" s="7">
        <v>5.98</v>
      </c>
      <c r="D1074" s="7" t="s">
        <v>2380</v>
      </c>
      <c r="E1074" s="7" t="s">
        <v>2380</v>
      </c>
      <c r="F1074" s="7" t="s">
        <v>2380</v>
      </c>
      <c r="G1074" s="7">
        <v>1</v>
      </c>
      <c r="H1074" s="7" t="s">
        <v>2380</v>
      </c>
    </row>
    <row r="1075" spans="1:8" x14ac:dyDescent="0.25">
      <c r="A1075" s="7" t="s">
        <v>1297</v>
      </c>
      <c r="B1075" s="7">
        <v>31.16</v>
      </c>
      <c r="C1075" s="7">
        <v>4.26</v>
      </c>
      <c r="D1075" s="7" t="s">
        <v>2382</v>
      </c>
      <c r="E1075" s="7" t="s">
        <v>2380</v>
      </c>
      <c r="F1075" s="7" t="s">
        <v>2383</v>
      </c>
      <c r="G1075" s="7">
        <v>1</v>
      </c>
      <c r="H1075" s="7" t="s">
        <v>2380</v>
      </c>
    </row>
    <row r="1076" spans="1:8" x14ac:dyDescent="0.25">
      <c r="A1076" s="7" t="s">
        <v>1296</v>
      </c>
      <c r="B1076" s="7">
        <v>25.55</v>
      </c>
      <c r="C1076" s="7">
        <v>4.96</v>
      </c>
      <c r="D1076" s="7" t="s">
        <v>2382</v>
      </c>
      <c r="E1076" s="7" t="s">
        <v>2380</v>
      </c>
      <c r="F1076" s="7" t="s">
        <v>2380</v>
      </c>
      <c r="G1076" s="7">
        <v>1</v>
      </c>
      <c r="H1076" s="7" t="s">
        <v>2380</v>
      </c>
    </row>
    <row r="1077" spans="1:8" x14ac:dyDescent="0.25">
      <c r="A1077" s="7" t="s">
        <v>1295</v>
      </c>
      <c r="B1077" s="7">
        <v>28.77</v>
      </c>
      <c r="C1077" s="7">
        <v>4</v>
      </c>
      <c r="D1077" s="7" t="s">
        <v>2382</v>
      </c>
      <c r="E1077" s="7" t="s">
        <v>2380</v>
      </c>
      <c r="F1077" s="7" t="s">
        <v>2380</v>
      </c>
      <c r="G1077" s="7" t="s">
        <v>2381</v>
      </c>
      <c r="H1077" s="7" t="s">
        <v>2380</v>
      </c>
    </row>
    <row r="1078" spans="1:8" x14ac:dyDescent="0.25">
      <c r="A1078" s="7" t="s">
        <v>1294</v>
      </c>
      <c r="B1078" s="7">
        <v>23.14</v>
      </c>
      <c r="C1078" s="7">
        <v>4.1500000000000004</v>
      </c>
      <c r="D1078" s="7" t="s">
        <v>2382</v>
      </c>
      <c r="E1078" s="7" t="s">
        <v>2380</v>
      </c>
      <c r="F1078" s="7" t="s">
        <v>2380</v>
      </c>
      <c r="G1078" s="7">
        <v>1</v>
      </c>
      <c r="H1078" s="7" t="s">
        <v>2380</v>
      </c>
    </row>
    <row r="1079" spans="1:8" x14ac:dyDescent="0.25">
      <c r="A1079" s="7" t="s">
        <v>1293</v>
      </c>
      <c r="B1079" s="7">
        <v>39.6</v>
      </c>
      <c r="C1079" s="7">
        <v>11.36</v>
      </c>
      <c r="D1079" s="7" t="s">
        <v>2380</v>
      </c>
      <c r="E1079" s="7" t="s">
        <v>2380</v>
      </c>
      <c r="F1079" s="7" t="s">
        <v>2380</v>
      </c>
      <c r="G1079" s="7" t="s">
        <v>2381</v>
      </c>
      <c r="H1079" s="7" t="s">
        <v>2380</v>
      </c>
    </row>
    <row r="1080" spans="1:8" x14ac:dyDescent="0.25">
      <c r="A1080" s="7" t="s">
        <v>1292</v>
      </c>
      <c r="B1080" s="7">
        <v>29.2</v>
      </c>
      <c r="C1080" s="7">
        <v>7.53</v>
      </c>
      <c r="D1080" s="7" t="s">
        <v>2380</v>
      </c>
      <c r="E1080" s="7" t="s">
        <v>2380</v>
      </c>
      <c r="F1080" s="7" t="s">
        <v>2380</v>
      </c>
      <c r="G1080" s="7" t="s">
        <v>2381</v>
      </c>
      <c r="H1080" s="7" t="s">
        <v>2380</v>
      </c>
    </row>
    <row r="1081" spans="1:8" x14ac:dyDescent="0.25">
      <c r="A1081" s="7" t="s">
        <v>1291</v>
      </c>
      <c r="B1081" s="7">
        <v>32.774999999999999</v>
      </c>
      <c r="C1081" s="7">
        <v>7.95</v>
      </c>
      <c r="D1081" s="7" t="s">
        <v>2380</v>
      </c>
      <c r="E1081" s="7" t="s">
        <v>2380</v>
      </c>
      <c r="F1081" s="7" t="s">
        <v>2380</v>
      </c>
      <c r="G1081" s="7" t="s">
        <v>2381</v>
      </c>
      <c r="H1081" s="7" t="s">
        <v>2380</v>
      </c>
    </row>
    <row r="1082" spans="1:8" x14ac:dyDescent="0.25">
      <c r="A1082" s="7" t="s">
        <v>1290</v>
      </c>
      <c r="B1082" s="7">
        <v>24.035</v>
      </c>
      <c r="C1082" s="7">
        <v>8.5</v>
      </c>
      <c r="D1082" s="7" t="s">
        <v>2380</v>
      </c>
      <c r="E1082" s="7" t="s">
        <v>2380</v>
      </c>
      <c r="F1082" s="7" t="s">
        <v>2380</v>
      </c>
      <c r="G1082" s="7" t="s">
        <v>2381</v>
      </c>
      <c r="H1082" s="7" t="s">
        <v>2380</v>
      </c>
    </row>
    <row r="1083" spans="1:8" x14ac:dyDescent="0.25">
      <c r="A1083" s="7" t="s">
        <v>1289</v>
      </c>
      <c r="B1083" s="7">
        <v>30.55</v>
      </c>
      <c r="C1083" s="7">
        <v>5.89</v>
      </c>
      <c r="D1083" s="7" t="s">
        <v>2380</v>
      </c>
      <c r="E1083" s="7" t="s">
        <v>2380</v>
      </c>
      <c r="F1083" s="7" t="s">
        <v>2383</v>
      </c>
      <c r="G1083" s="7">
        <v>1</v>
      </c>
      <c r="H1083" s="7" t="s">
        <v>2380</v>
      </c>
    </row>
    <row r="1084" spans="1:8" x14ac:dyDescent="0.25">
      <c r="A1084" s="7" t="s">
        <v>1288</v>
      </c>
      <c r="B1084" s="7">
        <v>28.81</v>
      </c>
      <c r="C1084" s="7">
        <v>8.76</v>
      </c>
      <c r="D1084" s="7" t="s">
        <v>2380</v>
      </c>
      <c r="E1084" s="7" t="s">
        <v>2380</v>
      </c>
      <c r="F1084" s="7" t="s">
        <v>2380</v>
      </c>
      <c r="G1084" s="7">
        <v>2</v>
      </c>
      <c r="H1084" s="7" t="s">
        <v>2380</v>
      </c>
    </row>
    <row r="1085" spans="1:8" x14ac:dyDescent="0.25">
      <c r="A1085" s="7" t="s">
        <v>1287</v>
      </c>
      <c r="B1085" s="7">
        <v>31.66</v>
      </c>
      <c r="C1085" s="7">
        <v>4.1100000000000003</v>
      </c>
      <c r="D1085" s="7" t="s">
        <v>2380</v>
      </c>
      <c r="E1085" s="7" t="s">
        <v>2380</v>
      </c>
      <c r="F1085" s="7" t="s">
        <v>2380</v>
      </c>
      <c r="G1085" s="7" t="s">
        <v>2381</v>
      </c>
      <c r="H1085" s="7" t="s">
        <v>2380</v>
      </c>
    </row>
    <row r="1086" spans="1:8" x14ac:dyDescent="0.25">
      <c r="A1086" s="7" t="s">
        <v>1286</v>
      </c>
      <c r="B1086" s="7">
        <v>28.215</v>
      </c>
      <c r="C1086" s="7">
        <v>7.56</v>
      </c>
      <c r="D1086" s="7" t="s">
        <v>2382</v>
      </c>
      <c r="E1086" s="7" t="s">
        <v>2380</v>
      </c>
      <c r="F1086" s="7" t="s">
        <v>2380</v>
      </c>
      <c r="G1086" s="7">
        <v>1</v>
      </c>
      <c r="H1086" s="7" t="s">
        <v>2380</v>
      </c>
    </row>
    <row r="1087" spans="1:8" x14ac:dyDescent="0.25">
      <c r="A1087" s="7" t="s">
        <v>1285</v>
      </c>
      <c r="B1087" s="7">
        <v>26.12</v>
      </c>
      <c r="C1087" s="7">
        <v>4.17</v>
      </c>
      <c r="D1087" s="7" t="s">
        <v>2382</v>
      </c>
      <c r="E1087" s="7" t="s">
        <v>2380</v>
      </c>
      <c r="F1087" s="7" t="s">
        <v>2383</v>
      </c>
      <c r="G1087" s="7">
        <v>1</v>
      </c>
      <c r="H1087" s="7" t="s">
        <v>2380</v>
      </c>
    </row>
    <row r="1088" spans="1:8" x14ac:dyDescent="0.25">
      <c r="A1088" s="7" t="s">
        <v>1284</v>
      </c>
      <c r="B1088" s="7">
        <v>36.630000000000003</v>
      </c>
      <c r="C1088" s="7">
        <v>11.42</v>
      </c>
      <c r="D1088" s="7" t="s">
        <v>2380</v>
      </c>
      <c r="E1088" s="7" t="s">
        <v>2380</v>
      </c>
      <c r="F1088" s="7" t="s">
        <v>2380</v>
      </c>
      <c r="G1088" s="7">
        <v>2</v>
      </c>
      <c r="H1088" s="7" t="s">
        <v>2380</v>
      </c>
    </row>
    <row r="1089" spans="1:8" x14ac:dyDescent="0.25">
      <c r="A1089" s="7" t="s">
        <v>1283</v>
      </c>
      <c r="B1089" s="7">
        <v>33.344999999999999</v>
      </c>
      <c r="C1089" s="7">
        <v>7.33</v>
      </c>
      <c r="D1089" s="7" t="s">
        <v>2380</v>
      </c>
      <c r="E1089" s="7" t="s">
        <v>2380</v>
      </c>
      <c r="F1089" s="7" t="s">
        <v>2380</v>
      </c>
      <c r="G1089" s="7">
        <v>2</v>
      </c>
      <c r="H1089" s="7" t="s">
        <v>2380</v>
      </c>
    </row>
    <row r="1090" spans="1:8" x14ac:dyDescent="0.25">
      <c r="A1090" s="7" t="s">
        <v>1282</v>
      </c>
      <c r="B1090" s="7">
        <v>27.11</v>
      </c>
      <c r="C1090" s="7">
        <v>6.7</v>
      </c>
      <c r="D1090" s="7" t="s">
        <v>2380</v>
      </c>
      <c r="E1090" s="7" t="s">
        <v>2380</v>
      </c>
      <c r="F1090" s="7" t="s">
        <v>2380</v>
      </c>
      <c r="G1090" s="7" t="s">
        <v>2381</v>
      </c>
      <c r="H1090" s="7" t="s">
        <v>2380</v>
      </c>
    </row>
    <row r="1091" spans="1:8" x14ac:dyDescent="0.25">
      <c r="A1091" s="7" t="s">
        <v>1281</v>
      </c>
      <c r="B1091" s="7">
        <v>26.6</v>
      </c>
      <c r="C1091" s="7">
        <v>5.27</v>
      </c>
      <c r="D1091" s="7" t="s">
        <v>2382</v>
      </c>
      <c r="E1091" s="7" t="s">
        <v>2380</v>
      </c>
      <c r="F1091" s="7" t="s">
        <v>2383</v>
      </c>
      <c r="G1091" s="7">
        <v>1</v>
      </c>
      <c r="H1091" s="7" t="s">
        <v>2380</v>
      </c>
    </row>
    <row r="1092" spans="1:8" x14ac:dyDescent="0.25">
      <c r="A1092" s="7" t="s">
        <v>1280</v>
      </c>
      <c r="B1092" s="7">
        <v>30.41</v>
      </c>
      <c r="C1092" s="7">
        <v>7.72</v>
      </c>
      <c r="D1092" s="7" t="s">
        <v>2380</v>
      </c>
      <c r="E1092" s="7" t="s">
        <v>2380</v>
      </c>
      <c r="F1092" s="7" t="s">
        <v>2380</v>
      </c>
      <c r="G1092" s="7" t="s">
        <v>2381</v>
      </c>
      <c r="H1092" s="7" t="s">
        <v>2380</v>
      </c>
    </row>
    <row r="1093" spans="1:8" x14ac:dyDescent="0.25">
      <c r="A1093" s="7" t="s">
        <v>1279</v>
      </c>
      <c r="B1093" s="7">
        <v>28.98</v>
      </c>
      <c r="C1093" s="7">
        <v>8.68</v>
      </c>
      <c r="D1093" s="7" t="s">
        <v>2380</v>
      </c>
      <c r="E1093" s="7" t="s">
        <v>2380</v>
      </c>
      <c r="F1093" s="7" t="s">
        <v>2380</v>
      </c>
      <c r="G1093" s="7">
        <v>2</v>
      </c>
      <c r="H1093" s="7" t="s">
        <v>2380</v>
      </c>
    </row>
    <row r="1094" spans="1:8" x14ac:dyDescent="0.25">
      <c r="A1094" s="7" t="s">
        <v>1278</v>
      </c>
      <c r="B1094" s="7">
        <v>31.24</v>
      </c>
      <c r="C1094" s="7">
        <v>9.8000000000000007</v>
      </c>
      <c r="D1094" s="7" t="s">
        <v>2380</v>
      </c>
      <c r="E1094" s="7" t="s">
        <v>2380</v>
      </c>
      <c r="F1094" s="7" t="s">
        <v>2380</v>
      </c>
      <c r="G1094" s="7" t="s">
        <v>2381</v>
      </c>
      <c r="H1094" s="7" t="s">
        <v>2380</v>
      </c>
    </row>
    <row r="1095" spans="1:8" x14ac:dyDescent="0.25">
      <c r="A1095" s="7" t="s">
        <v>1277</v>
      </c>
      <c r="B1095" s="7">
        <v>31.54</v>
      </c>
      <c r="C1095" s="7">
        <v>4.4400000000000004</v>
      </c>
      <c r="D1095" s="7" t="s">
        <v>2380</v>
      </c>
      <c r="E1095" s="7" t="s">
        <v>2380</v>
      </c>
      <c r="F1095" s="7" t="s">
        <v>2380</v>
      </c>
      <c r="G1095" s="7" t="s">
        <v>2381</v>
      </c>
      <c r="H1095" s="7" t="s">
        <v>2380</v>
      </c>
    </row>
    <row r="1096" spans="1:8" x14ac:dyDescent="0.25">
      <c r="A1096" s="7" t="s">
        <v>1276</v>
      </c>
      <c r="B1096" s="7">
        <v>38.6</v>
      </c>
      <c r="C1096" s="7">
        <v>7.19</v>
      </c>
      <c r="D1096" s="7" t="s">
        <v>2382</v>
      </c>
      <c r="E1096" s="7" t="s">
        <v>2380</v>
      </c>
      <c r="F1096" s="7" t="s">
        <v>2380</v>
      </c>
      <c r="G1096" s="7">
        <v>2</v>
      </c>
      <c r="H1096" s="7" t="s">
        <v>2380</v>
      </c>
    </row>
    <row r="1097" spans="1:8" x14ac:dyDescent="0.25">
      <c r="A1097" s="7" t="s">
        <v>1275</v>
      </c>
      <c r="B1097" s="7">
        <v>37.950000000000003</v>
      </c>
      <c r="C1097" s="7">
        <v>6.06</v>
      </c>
      <c r="D1097" s="7" t="s">
        <v>2380</v>
      </c>
      <c r="E1097" s="7" t="s">
        <v>2380</v>
      </c>
      <c r="F1097" s="7" t="s">
        <v>2380</v>
      </c>
      <c r="G1097" s="7" t="s">
        <v>2381</v>
      </c>
      <c r="H1097" s="7" t="s">
        <v>2380</v>
      </c>
    </row>
    <row r="1098" spans="1:8" x14ac:dyDescent="0.25">
      <c r="A1098" s="7" t="s">
        <v>1274</v>
      </c>
      <c r="B1098" s="7">
        <v>38.97</v>
      </c>
      <c r="C1098" s="7">
        <v>5.12</v>
      </c>
      <c r="D1098" s="7" t="s">
        <v>2380</v>
      </c>
      <c r="E1098" s="7" t="s">
        <v>2380</v>
      </c>
      <c r="F1098" s="7" t="s">
        <v>2380</v>
      </c>
      <c r="G1098" s="7" t="s">
        <v>2381</v>
      </c>
      <c r="H1098" s="7" t="s">
        <v>2380</v>
      </c>
    </row>
    <row r="1099" spans="1:8" x14ac:dyDescent="0.25">
      <c r="A1099" s="7" t="s">
        <v>1273</v>
      </c>
      <c r="B1099" s="7">
        <v>21.2</v>
      </c>
      <c r="C1099" s="7">
        <v>10.72</v>
      </c>
      <c r="D1099" s="7" t="s">
        <v>2380</v>
      </c>
      <c r="E1099" s="7" t="s">
        <v>2380</v>
      </c>
      <c r="F1099" s="7" t="s">
        <v>2380</v>
      </c>
      <c r="G1099" s="7" t="s">
        <v>2381</v>
      </c>
      <c r="H1099" s="7" t="s">
        <v>2380</v>
      </c>
    </row>
    <row r="1100" spans="1:8" x14ac:dyDescent="0.25">
      <c r="A1100" s="7" t="s">
        <v>1272</v>
      </c>
      <c r="B1100" s="7">
        <v>23.96</v>
      </c>
      <c r="C1100" s="7">
        <v>9.58</v>
      </c>
      <c r="D1100" s="7" t="s">
        <v>2382</v>
      </c>
      <c r="E1100" s="7" t="s">
        <v>2380</v>
      </c>
      <c r="F1100" s="7" t="s">
        <v>2383</v>
      </c>
      <c r="G1100" s="7">
        <v>1</v>
      </c>
      <c r="H1100" s="7" t="s">
        <v>2380</v>
      </c>
    </row>
    <row r="1101" spans="1:8" x14ac:dyDescent="0.25">
      <c r="A1101" s="7" t="s">
        <v>1271</v>
      </c>
      <c r="B1101" s="7">
        <v>35.93</v>
      </c>
      <c r="C1101" s="7">
        <v>6.4</v>
      </c>
      <c r="D1101" s="7" t="s">
        <v>2382</v>
      </c>
      <c r="E1101" s="7" t="s">
        <v>2380</v>
      </c>
      <c r="F1101" s="7" t="s">
        <v>2380</v>
      </c>
      <c r="G1101" s="7">
        <v>1</v>
      </c>
      <c r="H1101" s="7" t="s">
        <v>2380</v>
      </c>
    </row>
    <row r="1102" spans="1:8" x14ac:dyDescent="0.25">
      <c r="A1102" s="7" t="s">
        <v>1270</v>
      </c>
      <c r="B1102" s="7">
        <v>26.11</v>
      </c>
      <c r="C1102" s="7">
        <v>6.8</v>
      </c>
      <c r="D1102" s="7" t="s">
        <v>2382</v>
      </c>
      <c r="E1102" s="7" t="s">
        <v>2380</v>
      </c>
      <c r="F1102" s="7" t="s">
        <v>2380</v>
      </c>
      <c r="G1102" s="7">
        <v>2</v>
      </c>
      <c r="H1102" s="7" t="s">
        <v>2380</v>
      </c>
    </row>
    <row r="1103" spans="1:8" x14ac:dyDescent="0.25">
      <c r="A1103" s="7" t="s">
        <v>1269</v>
      </c>
      <c r="B1103" s="7">
        <v>32.299999999999997</v>
      </c>
      <c r="C1103" s="7">
        <v>9.48</v>
      </c>
      <c r="D1103" s="7" t="s">
        <v>2380</v>
      </c>
      <c r="E1103" s="7" t="s">
        <v>2380</v>
      </c>
      <c r="F1103" s="7" t="s">
        <v>2380</v>
      </c>
      <c r="G1103" s="7">
        <v>2</v>
      </c>
      <c r="H1103" s="7" t="s">
        <v>2380</v>
      </c>
    </row>
    <row r="1104" spans="1:8" x14ac:dyDescent="0.25">
      <c r="A1104" s="7" t="s">
        <v>1268</v>
      </c>
      <c r="B1104" s="7">
        <v>28.69</v>
      </c>
      <c r="C1104" s="7">
        <v>7.45</v>
      </c>
      <c r="D1104" s="7" t="s">
        <v>2380</v>
      </c>
      <c r="E1104" s="7" t="s">
        <v>2380</v>
      </c>
      <c r="F1104" s="7" t="s">
        <v>2380</v>
      </c>
      <c r="G1104" s="7">
        <v>2</v>
      </c>
      <c r="H1104" s="7" t="s">
        <v>2380</v>
      </c>
    </row>
    <row r="1105" spans="1:8" x14ac:dyDescent="0.25">
      <c r="A1105" s="7" t="s">
        <v>1267</v>
      </c>
      <c r="B1105" s="7">
        <v>31.28</v>
      </c>
      <c r="C1105" s="7">
        <v>6.94</v>
      </c>
      <c r="D1105" s="7" t="s">
        <v>2382</v>
      </c>
      <c r="E1105" s="7" t="s">
        <v>2380</v>
      </c>
      <c r="F1105" s="7" t="s">
        <v>2380</v>
      </c>
      <c r="G1105" s="7">
        <v>1</v>
      </c>
      <c r="H1105" s="7" t="s">
        <v>2380</v>
      </c>
    </row>
    <row r="1106" spans="1:8" x14ac:dyDescent="0.25">
      <c r="A1106" s="7" t="s">
        <v>1266</v>
      </c>
      <c r="B1106" s="7">
        <v>30.21</v>
      </c>
      <c r="C1106" s="7">
        <v>7.83</v>
      </c>
      <c r="D1106" s="7" t="s">
        <v>2380</v>
      </c>
      <c r="E1106" s="7" t="s">
        <v>2380</v>
      </c>
      <c r="F1106" s="7" t="s">
        <v>2380</v>
      </c>
      <c r="G1106" s="7" t="s">
        <v>2381</v>
      </c>
      <c r="H1106" s="7" t="s">
        <v>2380</v>
      </c>
    </row>
    <row r="1107" spans="1:8" x14ac:dyDescent="0.25">
      <c r="A1107" s="7" t="s">
        <v>1265</v>
      </c>
      <c r="B1107" s="7">
        <v>38.28</v>
      </c>
      <c r="C1107" s="7">
        <v>10.17</v>
      </c>
      <c r="D1107" s="7" t="s">
        <v>2382</v>
      </c>
      <c r="E1107" s="7" t="s">
        <v>2380</v>
      </c>
      <c r="F1107" s="7" t="s">
        <v>2380</v>
      </c>
      <c r="G1107" s="7" t="s">
        <v>2381</v>
      </c>
      <c r="H1107" s="7" t="s">
        <v>2380</v>
      </c>
    </row>
    <row r="1108" spans="1:8" x14ac:dyDescent="0.25">
      <c r="A1108" s="7" t="s">
        <v>1264</v>
      </c>
      <c r="B1108" s="7">
        <v>29.9</v>
      </c>
      <c r="C1108" s="7">
        <v>8.9600000000000009</v>
      </c>
      <c r="D1108" s="7" t="s">
        <v>2382</v>
      </c>
      <c r="E1108" s="7" t="s">
        <v>2380</v>
      </c>
      <c r="F1108" s="7" t="s">
        <v>2380</v>
      </c>
      <c r="G1108" s="7" t="s">
        <v>2381</v>
      </c>
      <c r="H1108" s="7" t="s">
        <v>2380</v>
      </c>
    </row>
    <row r="1109" spans="1:8" x14ac:dyDescent="0.25">
      <c r="A1109" s="7" t="s">
        <v>1263</v>
      </c>
      <c r="B1109" s="7">
        <v>23.18</v>
      </c>
      <c r="C1109" s="7">
        <v>6.96</v>
      </c>
      <c r="D1109" s="7" t="s">
        <v>2382</v>
      </c>
      <c r="E1109" s="7" t="s">
        <v>2380</v>
      </c>
      <c r="F1109" s="7" t="s">
        <v>2380</v>
      </c>
      <c r="G1109" s="7">
        <v>2</v>
      </c>
      <c r="H1109" s="7" t="s">
        <v>2380</v>
      </c>
    </row>
    <row r="1110" spans="1:8" x14ac:dyDescent="0.25">
      <c r="A1110" s="7" t="s">
        <v>1262</v>
      </c>
      <c r="B1110" s="7">
        <v>33.020000000000003</v>
      </c>
      <c r="C1110" s="7">
        <v>5.07</v>
      </c>
      <c r="D1110" s="7" t="s">
        <v>2382</v>
      </c>
      <c r="E1110" s="7" t="s">
        <v>2380</v>
      </c>
      <c r="F1110" s="7" t="s">
        <v>2380</v>
      </c>
      <c r="G1110" s="7" t="s">
        <v>2381</v>
      </c>
      <c r="H1110" s="7" t="s">
        <v>2380</v>
      </c>
    </row>
    <row r="1111" spans="1:8" x14ac:dyDescent="0.25">
      <c r="A1111" s="7" t="s">
        <v>1261</v>
      </c>
      <c r="B1111" s="7">
        <v>27.29</v>
      </c>
      <c r="C1111" s="7">
        <v>5.85</v>
      </c>
      <c r="D1111" s="7" t="s">
        <v>2380</v>
      </c>
      <c r="E1111" s="7" t="s">
        <v>2380</v>
      </c>
      <c r="F1111" s="7" t="s">
        <v>2380</v>
      </c>
      <c r="G1111" s="7">
        <v>2</v>
      </c>
      <c r="H1111" s="7" t="s">
        <v>2380</v>
      </c>
    </row>
    <row r="1112" spans="1:8" x14ac:dyDescent="0.25">
      <c r="A1112" s="7" t="s">
        <v>1260</v>
      </c>
      <c r="B1112" s="7">
        <v>23.18</v>
      </c>
      <c r="C1112" s="7">
        <v>10.56</v>
      </c>
      <c r="D1112" s="7" t="s">
        <v>2380</v>
      </c>
      <c r="E1112" s="7" t="s">
        <v>2380</v>
      </c>
      <c r="F1112" s="7" t="s">
        <v>2380</v>
      </c>
      <c r="G1112" s="7">
        <v>2</v>
      </c>
      <c r="H1112" s="7" t="s">
        <v>2380</v>
      </c>
    </row>
    <row r="1113" spans="1:8" x14ac:dyDescent="0.25">
      <c r="A1113" s="7" t="s">
        <v>1259</v>
      </c>
      <c r="B1113" s="7">
        <v>32.659999999999997</v>
      </c>
      <c r="C1113" s="7">
        <v>8.92</v>
      </c>
      <c r="D1113" s="7" t="s">
        <v>2382</v>
      </c>
      <c r="E1113" s="7" t="s">
        <v>2380</v>
      </c>
      <c r="F1113" s="7" t="s">
        <v>2380</v>
      </c>
      <c r="G1113" s="7" t="s">
        <v>2381</v>
      </c>
      <c r="H1113" s="7" t="s">
        <v>2380</v>
      </c>
    </row>
    <row r="1114" spans="1:8" x14ac:dyDescent="0.25">
      <c r="A1114" s="7" t="s">
        <v>1258</v>
      </c>
      <c r="B1114" s="7">
        <v>30.78</v>
      </c>
      <c r="C1114" s="7">
        <v>8.6300000000000008</v>
      </c>
      <c r="D1114" s="7" t="s">
        <v>2380</v>
      </c>
      <c r="E1114" s="7" t="s">
        <v>2380</v>
      </c>
      <c r="F1114" s="7" t="s">
        <v>2380</v>
      </c>
      <c r="G1114" s="7" t="s">
        <v>2381</v>
      </c>
      <c r="H1114" s="7" t="s">
        <v>2380</v>
      </c>
    </row>
    <row r="1115" spans="1:8" x14ac:dyDescent="0.25">
      <c r="A1115" s="7" t="s">
        <v>1257</v>
      </c>
      <c r="B1115" s="7">
        <v>47.2</v>
      </c>
      <c r="C1115" s="7">
        <v>6.29</v>
      </c>
      <c r="D1115" s="7" t="s">
        <v>2382</v>
      </c>
      <c r="E1115" s="7" t="s">
        <v>2380</v>
      </c>
      <c r="F1115" s="7" t="s">
        <v>2383</v>
      </c>
      <c r="G1115" s="7">
        <v>1</v>
      </c>
      <c r="H1115" s="7" t="s">
        <v>2380</v>
      </c>
    </row>
    <row r="1116" spans="1:8" x14ac:dyDescent="0.25">
      <c r="A1116" s="7" t="s">
        <v>1256</v>
      </c>
      <c r="B1116" s="7">
        <v>31.6</v>
      </c>
      <c r="C1116" s="7">
        <v>5.75</v>
      </c>
      <c r="D1116" s="7" t="s">
        <v>2380</v>
      </c>
      <c r="E1116" s="7" t="s">
        <v>2380</v>
      </c>
      <c r="F1116" s="7" t="s">
        <v>2380</v>
      </c>
      <c r="G1116" s="7">
        <v>2</v>
      </c>
      <c r="H1116" s="7" t="s">
        <v>2380</v>
      </c>
    </row>
    <row r="1117" spans="1:8" x14ac:dyDescent="0.25">
      <c r="A1117" s="7" t="s">
        <v>1255</v>
      </c>
      <c r="B1117" s="7">
        <v>33.914999999999999</v>
      </c>
      <c r="C1117" s="7">
        <v>6.66</v>
      </c>
      <c r="D1117" s="7" t="s">
        <v>2382</v>
      </c>
      <c r="E1117" s="7" t="s">
        <v>2380</v>
      </c>
      <c r="F1117" s="7" t="s">
        <v>2380</v>
      </c>
      <c r="G1117" s="7">
        <v>1</v>
      </c>
      <c r="H1117" s="7" t="s">
        <v>2380</v>
      </c>
    </row>
    <row r="1118" spans="1:8" x14ac:dyDescent="0.25">
      <c r="A1118" s="7" t="s">
        <v>1254</v>
      </c>
      <c r="B1118" s="7">
        <v>23.54</v>
      </c>
      <c r="C1118" s="7">
        <v>5.0999999999999996</v>
      </c>
      <c r="D1118" s="7" t="s">
        <v>2380</v>
      </c>
      <c r="E1118" s="7" t="s">
        <v>2380</v>
      </c>
      <c r="F1118" s="7" t="s">
        <v>2380</v>
      </c>
      <c r="G1118" s="7">
        <v>2</v>
      </c>
      <c r="H1118" s="7" t="s">
        <v>2380</v>
      </c>
    </row>
    <row r="1119" spans="1:8" x14ac:dyDescent="0.25">
      <c r="A1119" s="7" t="s">
        <v>1253</v>
      </c>
      <c r="B1119" s="7">
        <v>27.074999999999999</v>
      </c>
      <c r="C1119" s="7">
        <v>4.41</v>
      </c>
      <c r="D1119" s="7" t="s">
        <v>2380</v>
      </c>
      <c r="E1119" s="7" t="s">
        <v>2380</v>
      </c>
      <c r="F1119" s="7" t="s">
        <v>2380</v>
      </c>
      <c r="G1119" s="7">
        <v>2</v>
      </c>
      <c r="H1119" s="7" t="s">
        <v>2380</v>
      </c>
    </row>
    <row r="1120" spans="1:8" x14ac:dyDescent="0.25">
      <c r="A1120" s="7" t="s">
        <v>1252</v>
      </c>
      <c r="B1120" s="7">
        <v>25.8</v>
      </c>
      <c r="C1120" s="7">
        <v>5.52</v>
      </c>
      <c r="D1120" s="7" t="s">
        <v>2382</v>
      </c>
      <c r="E1120" s="7" t="s">
        <v>2380</v>
      </c>
      <c r="F1120" s="7" t="s">
        <v>2380</v>
      </c>
      <c r="G1120" s="7" t="s">
        <v>2381</v>
      </c>
      <c r="H1120" s="7" t="s">
        <v>2380</v>
      </c>
    </row>
    <row r="1121" spans="1:8" x14ac:dyDescent="0.25">
      <c r="A1121" s="7" t="s">
        <v>1251</v>
      </c>
      <c r="B1121" s="7">
        <v>36.1</v>
      </c>
      <c r="C1121" s="7">
        <v>4.62</v>
      </c>
      <c r="D1121" s="7" t="s">
        <v>2382</v>
      </c>
      <c r="E1121" s="7" t="s">
        <v>2380</v>
      </c>
      <c r="F1121" s="7" t="s">
        <v>2383</v>
      </c>
      <c r="G1121" s="7">
        <v>1</v>
      </c>
      <c r="H1121" s="7" t="s">
        <v>2380</v>
      </c>
    </row>
    <row r="1122" spans="1:8" x14ac:dyDescent="0.25">
      <c r="A1122" s="7" t="s">
        <v>1250</v>
      </c>
      <c r="B1122" s="7">
        <v>30.495000000000001</v>
      </c>
      <c r="C1122" s="7">
        <v>5.74</v>
      </c>
      <c r="D1122" s="7" t="s">
        <v>2382</v>
      </c>
      <c r="E1122" s="7" t="s">
        <v>2380</v>
      </c>
      <c r="F1122" s="7" t="s">
        <v>2383</v>
      </c>
      <c r="G1122" s="7">
        <v>1</v>
      </c>
      <c r="H1122" s="7" t="s">
        <v>2380</v>
      </c>
    </row>
    <row r="1123" spans="1:8" x14ac:dyDescent="0.25">
      <c r="A1123" s="7" t="s">
        <v>1249</v>
      </c>
      <c r="B1123" s="7">
        <v>21.4</v>
      </c>
      <c r="C1123" s="7">
        <v>6.3</v>
      </c>
      <c r="D1123" s="7" t="s">
        <v>2382</v>
      </c>
      <c r="E1123" s="7" t="s">
        <v>2380</v>
      </c>
      <c r="F1123" s="7" t="s">
        <v>2383</v>
      </c>
      <c r="G1123" s="7">
        <v>1</v>
      </c>
      <c r="H1123" s="7" t="s">
        <v>2380</v>
      </c>
    </row>
    <row r="1124" spans="1:8" x14ac:dyDescent="0.25">
      <c r="A1124" s="7" t="s">
        <v>1248</v>
      </c>
      <c r="B1124" s="7">
        <v>32.299999999999997</v>
      </c>
      <c r="C1124" s="7">
        <v>10.27</v>
      </c>
      <c r="D1124" s="7" t="s">
        <v>2380</v>
      </c>
      <c r="E1124" s="7" t="s">
        <v>2380</v>
      </c>
      <c r="F1124" s="7" t="s">
        <v>2380</v>
      </c>
      <c r="G1124" s="7" t="s">
        <v>2381</v>
      </c>
      <c r="H1124" s="7" t="s">
        <v>2380</v>
      </c>
    </row>
    <row r="1125" spans="1:8" x14ac:dyDescent="0.25">
      <c r="A1125" s="7" t="s">
        <v>1247</v>
      </c>
      <c r="B1125" s="7">
        <v>29.78</v>
      </c>
      <c r="C1125" s="7">
        <v>5.85</v>
      </c>
      <c r="D1125" s="7" t="s">
        <v>2380</v>
      </c>
      <c r="E1125" s="7" t="s">
        <v>2380</v>
      </c>
      <c r="F1125" s="7" t="s">
        <v>2383</v>
      </c>
      <c r="G1125" s="7">
        <v>1</v>
      </c>
      <c r="H1125" s="7" t="s">
        <v>2380</v>
      </c>
    </row>
    <row r="1126" spans="1:8" x14ac:dyDescent="0.25">
      <c r="A1126" s="7" t="s">
        <v>1246</v>
      </c>
      <c r="B1126" s="7">
        <v>34.76</v>
      </c>
      <c r="C1126" s="7">
        <v>5.92</v>
      </c>
      <c r="D1126" s="7" t="s">
        <v>2382</v>
      </c>
      <c r="E1126" s="7" t="s">
        <v>2380</v>
      </c>
      <c r="F1126" s="7" t="s">
        <v>2380</v>
      </c>
      <c r="G1126" s="7">
        <v>1</v>
      </c>
      <c r="H1126" s="7" t="s">
        <v>2380</v>
      </c>
    </row>
    <row r="1127" spans="1:8" x14ac:dyDescent="0.25">
      <c r="A1127" s="7" t="s">
        <v>1245</v>
      </c>
      <c r="B1127" s="7">
        <v>18.335000000000001</v>
      </c>
      <c r="C1127" s="7">
        <v>10.01</v>
      </c>
      <c r="D1127" s="7" t="s">
        <v>2382</v>
      </c>
      <c r="E1127" s="7" t="s">
        <v>2380</v>
      </c>
      <c r="F1127" s="7" t="s">
        <v>2380</v>
      </c>
      <c r="G1127" s="7">
        <v>2</v>
      </c>
      <c r="H1127" s="7" t="s">
        <v>2380</v>
      </c>
    </row>
    <row r="1128" spans="1:8" x14ac:dyDescent="0.25">
      <c r="A1128" s="7" t="s">
        <v>1244</v>
      </c>
      <c r="B1128" s="7">
        <v>32.299999999999997</v>
      </c>
      <c r="C1128" s="7">
        <v>9.59</v>
      </c>
      <c r="D1128" s="7" t="s">
        <v>2380</v>
      </c>
      <c r="E1128" s="7" t="s">
        <v>2380</v>
      </c>
      <c r="F1128" s="7" t="s">
        <v>2380</v>
      </c>
      <c r="G1128" s="7" t="s">
        <v>2381</v>
      </c>
      <c r="H1128" s="7" t="s">
        <v>2380</v>
      </c>
    </row>
    <row r="1129" spans="1:8" x14ac:dyDescent="0.25">
      <c r="A1129" s="7" t="s">
        <v>1243</v>
      </c>
      <c r="B1129" s="7">
        <v>27.74</v>
      </c>
      <c r="C1129" s="7">
        <v>10.37</v>
      </c>
      <c r="D1129" s="7" t="s">
        <v>2380</v>
      </c>
      <c r="E1129" s="7" t="s">
        <v>2380</v>
      </c>
      <c r="F1129" s="7" t="s">
        <v>2380</v>
      </c>
      <c r="G1129" s="7" t="s">
        <v>2381</v>
      </c>
      <c r="H1129" s="7" t="s">
        <v>2380</v>
      </c>
    </row>
    <row r="1130" spans="1:8" x14ac:dyDescent="0.25">
      <c r="A1130" s="7" t="s">
        <v>1242</v>
      </c>
      <c r="B1130" s="7">
        <v>24</v>
      </c>
      <c r="C1130" s="7">
        <v>4.01</v>
      </c>
      <c r="D1130" s="7" t="s">
        <v>2382</v>
      </c>
      <c r="E1130" s="7" t="s">
        <v>2380</v>
      </c>
      <c r="F1130" s="7" t="s">
        <v>2380</v>
      </c>
      <c r="G1130" s="7">
        <v>1</v>
      </c>
      <c r="H1130" s="7" t="s">
        <v>2380</v>
      </c>
    </row>
    <row r="1131" spans="1:8" x14ac:dyDescent="0.25">
      <c r="A1131" s="7" t="s">
        <v>1241</v>
      </c>
      <c r="B1131" s="7">
        <v>31.78</v>
      </c>
      <c r="C1131" s="7">
        <v>4.24</v>
      </c>
      <c r="D1131" s="7" t="s">
        <v>2382</v>
      </c>
      <c r="E1131" s="7" t="s">
        <v>2380</v>
      </c>
      <c r="F1131" s="7" t="s">
        <v>2383</v>
      </c>
      <c r="G1131" s="7">
        <v>1</v>
      </c>
      <c r="H1131" s="7" t="s">
        <v>2380</v>
      </c>
    </row>
    <row r="1132" spans="1:8" x14ac:dyDescent="0.25">
      <c r="A1132" s="7" t="s">
        <v>1240</v>
      </c>
      <c r="B1132" s="7">
        <v>32.25</v>
      </c>
      <c r="C1132" s="7">
        <v>5.36</v>
      </c>
      <c r="D1132" s="7" t="s">
        <v>2382</v>
      </c>
      <c r="E1132" s="7" t="s">
        <v>2380</v>
      </c>
      <c r="F1132" s="7" t="s">
        <v>2380</v>
      </c>
      <c r="G1132" s="7" t="s">
        <v>2381</v>
      </c>
      <c r="H1132" s="7" t="s">
        <v>2380</v>
      </c>
    </row>
    <row r="1133" spans="1:8" x14ac:dyDescent="0.25">
      <c r="A1133" s="7" t="s">
        <v>1239</v>
      </c>
      <c r="B1133" s="7">
        <v>30.114999999999998</v>
      </c>
      <c r="C1133" s="7">
        <v>4.99</v>
      </c>
      <c r="D1133" s="7" t="s">
        <v>2380</v>
      </c>
      <c r="E1133" s="7" t="s">
        <v>2380</v>
      </c>
      <c r="F1133" s="7" t="s">
        <v>2380</v>
      </c>
      <c r="G1133" s="7">
        <v>2</v>
      </c>
      <c r="H1133" s="7" t="s">
        <v>2380</v>
      </c>
    </row>
    <row r="1134" spans="1:8" x14ac:dyDescent="0.25">
      <c r="A1134" s="7" t="s">
        <v>1238</v>
      </c>
      <c r="B1134" s="7">
        <v>22.41</v>
      </c>
      <c r="C1134" s="7">
        <v>8.68</v>
      </c>
      <c r="D1134" s="7" t="s">
        <v>2380</v>
      </c>
      <c r="E1134" s="7" t="s">
        <v>2380</v>
      </c>
      <c r="F1134" s="7" t="s">
        <v>2380</v>
      </c>
      <c r="G1134" s="7" t="s">
        <v>2381</v>
      </c>
      <c r="H1134" s="7" t="s">
        <v>2380</v>
      </c>
    </row>
    <row r="1135" spans="1:8" x14ac:dyDescent="0.25">
      <c r="A1135" s="7" t="s">
        <v>1237</v>
      </c>
      <c r="B1135" s="7">
        <v>45.72</v>
      </c>
      <c r="C1135" s="7">
        <v>4.2300000000000004</v>
      </c>
      <c r="D1135" s="7" t="s">
        <v>2382</v>
      </c>
      <c r="E1135" s="7" t="s">
        <v>2380</v>
      </c>
      <c r="F1135" s="7" t="s">
        <v>2380</v>
      </c>
      <c r="G1135" s="7" t="s">
        <v>2381</v>
      </c>
      <c r="H1135" s="7" t="s">
        <v>2380</v>
      </c>
    </row>
    <row r="1136" spans="1:8" x14ac:dyDescent="0.25">
      <c r="A1136" s="7" t="s">
        <v>1236</v>
      </c>
      <c r="B1136" s="7">
        <v>25</v>
      </c>
      <c r="C1136" s="7">
        <v>5.32</v>
      </c>
      <c r="D1136" s="7" t="s">
        <v>2382</v>
      </c>
      <c r="E1136" s="7" t="s">
        <v>2380</v>
      </c>
      <c r="F1136" s="7" t="s">
        <v>2380</v>
      </c>
      <c r="G1136" s="7">
        <v>2</v>
      </c>
      <c r="H1136" s="7" t="s">
        <v>2380</v>
      </c>
    </row>
    <row r="1137" spans="1:8" x14ac:dyDescent="0.25">
      <c r="A1137" s="7" t="s">
        <v>1235</v>
      </c>
      <c r="B1137" s="7">
        <v>39.5</v>
      </c>
      <c r="C1137" s="7">
        <v>6.66</v>
      </c>
      <c r="D1137" s="7" t="s">
        <v>2380</v>
      </c>
      <c r="E1137" s="7" t="s">
        <v>2380</v>
      </c>
      <c r="F1137" s="7" t="s">
        <v>2380</v>
      </c>
      <c r="G1137" s="7" t="s">
        <v>2381</v>
      </c>
      <c r="H1137" s="7" t="s">
        <v>2380</v>
      </c>
    </row>
    <row r="1138" spans="1:8" x14ac:dyDescent="0.25">
      <c r="A1138" s="7" t="s">
        <v>1234</v>
      </c>
      <c r="B1138" s="7">
        <v>37.729999999999997</v>
      </c>
      <c r="C1138" s="7">
        <v>7.4</v>
      </c>
      <c r="D1138" s="7" t="s">
        <v>2380</v>
      </c>
      <c r="E1138" s="7" t="s">
        <v>2380</v>
      </c>
      <c r="F1138" s="7" t="s">
        <v>2380</v>
      </c>
      <c r="G1138" s="7" t="s">
        <v>2381</v>
      </c>
      <c r="H1138" s="7" t="s">
        <v>2380</v>
      </c>
    </row>
    <row r="1139" spans="1:8" x14ac:dyDescent="0.25">
      <c r="A1139" s="7" t="s">
        <v>1233</v>
      </c>
      <c r="B1139" s="7">
        <v>40.659999999999997</v>
      </c>
      <c r="C1139" s="7">
        <v>10.08</v>
      </c>
      <c r="D1139" s="7" t="s">
        <v>2380</v>
      </c>
      <c r="E1139" s="7" t="s">
        <v>2380</v>
      </c>
      <c r="F1139" s="7" t="s">
        <v>2380</v>
      </c>
      <c r="G1139" s="7" t="s">
        <v>2381</v>
      </c>
      <c r="H1139" s="7" t="s">
        <v>2380</v>
      </c>
    </row>
    <row r="1140" spans="1:8" x14ac:dyDescent="0.25">
      <c r="A1140" s="7" t="s">
        <v>1232</v>
      </c>
      <c r="B1140" s="7">
        <v>34.200000000000003</v>
      </c>
      <c r="C1140" s="7">
        <v>8.58</v>
      </c>
      <c r="D1140" s="7" t="s">
        <v>2380</v>
      </c>
      <c r="E1140" s="7" t="s">
        <v>2380</v>
      </c>
      <c r="F1140" s="7" t="s">
        <v>2380</v>
      </c>
      <c r="G1140" s="7" t="s">
        <v>2381</v>
      </c>
      <c r="H1140" s="7" t="s">
        <v>2380</v>
      </c>
    </row>
    <row r="1141" spans="1:8" x14ac:dyDescent="0.25">
      <c r="A1141" s="7" t="s">
        <v>1231</v>
      </c>
      <c r="B1141" s="7">
        <v>46.51</v>
      </c>
      <c r="C1141" s="7">
        <v>5.84</v>
      </c>
      <c r="D1141" s="7" t="s">
        <v>2380</v>
      </c>
      <c r="E1141" s="7" t="s">
        <v>2380</v>
      </c>
      <c r="F1141" s="7" t="s">
        <v>2380</v>
      </c>
      <c r="G1141" s="7">
        <v>1</v>
      </c>
      <c r="H1141" s="7" t="s">
        <v>2380</v>
      </c>
    </row>
    <row r="1142" spans="1:8" x14ac:dyDescent="0.25">
      <c r="A1142" s="7" t="s">
        <v>1230</v>
      </c>
      <c r="B1142" s="7">
        <v>28.88</v>
      </c>
      <c r="C1142" s="7">
        <v>4.8600000000000003</v>
      </c>
      <c r="D1142" s="7" t="s">
        <v>2382</v>
      </c>
      <c r="E1142" s="7" t="s">
        <v>2380</v>
      </c>
      <c r="F1142" s="7" t="s">
        <v>2383</v>
      </c>
      <c r="G1142" s="7">
        <v>1</v>
      </c>
      <c r="H1142" s="7" t="s">
        <v>2380</v>
      </c>
    </row>
    <row r="1143" spans="1:8" x14ac:dyDescent="0.25">
      <c r="A1143" s="7" t="s">
        <v>1229</v>
      </c>
      <c r="B1143" s="7">
        <v>33.914999999999999</v>
      </c>
      <c r="C1143" s="7">
        <v>11.52</v>
      </c>
      <c r="D1143" s="7" t="s">
        <v>2380</v>
      </c>
      <c r="E1143" s="7" t="s">
        <v>2380</v>
      </c>
      <c r="F1143" s="7" t="s">
        <v>2380</v>
      </c>
      <c r="G1143" s="7" t="s">
        <v>2381</v>
      </c>
      <c r="H1143" s="7" t="s">
        <v>2380</v>
      </c>
    </row>
    <row r="1144" spans="1:8" x14ac:dyDescent="0.25">
      <c r="A1144" s="7" t="s">
        <v>1228</v>
      </c>
      <c r="B1144" s="7">
        <v>24.32</v>
      </c>
      <c r="C1144" s="7">
        <v>6.15</v>
      </c>
      <c r="D1144" s="7" t="s">
        <v>2382</v>
      </c>
      <c r="E1144" s="7" t="s">
        <v>2380</v>
      </c>
      <c r="F1144" s="7" t="s">
        <v>2383</v>
      </c>
      <c r="G1144" s="7">
        <v>1</v>
      </c>
      <c r="H1144" s="7" t="s">
        <v>2380</v>
      </c>
    </row>
    <row r="1145" spans="1:8" x14ac:dyDescent="0.25">
      <c r="A1145" s="7" t="s">
        <v>1227</v>
      </c>
      <c r="B1145" s="7">
        <v>25.8</v>
      </c>
      <c r="C1145" s="7">
        <v>9.94</v>
      </c>
      <c r="D1145" s="7" t="s">
        <v>2380</v>
      </c>
      <c r="E1145" s="7" t="s">
        <v>2380</v>
      </c>
      <c r="F1145" s="7" t="s">
        <v>2380</v>
      </c>
      <c r="G1145" s="7" t="s">
        <v>2381</v>
      </c>
      <c r="H1145" s="7" t="s">
        <v>2380</v>
      </c>
    </row>
    <row r="1146" spans="1:8" x14ac:dyDescent="0.25">
      <c r="A1146" s="7" t="s">
        <v>1226</v>
      </c>
      <c r="B1146" s="7">
        <v>21.56</v>
      </c>
      <c r="C1146" s="7">
        <v>10.56</v>
      </c>
      <c r="D1146" s="7" t="s">
        <v>2380</v>
      </c>
      <c r="E1146" s="7" t="s">
        <v>2380</v>
      </c>
      <c r="F1146" s="7" t="s">
        <v>2380</v>
      </c>
      <c r="G1146" s="7" t="s">
        <v>2381</v>
      </c>
      <c r="H1146" s="7" t="s">
        <v>2380</v>
      </c>
    </row>
    <row r="1147" spans="1:8" x14ac:dyDescent="0.25">
      <c r="A1147" s="7" t="s">
        <v>1225</v>
      </c>
      <c r="B1147" s="7">
        <v>31.6</v>
      </c>
      <c r="C1147" s="7">
        <v>6.79</v>
      </c>
      <c r="D1147" s="7" t="s">
        <v>2380</v>
      </c>
      <c r="E1147" s="7" t="s">
        <v>2380</v>
      </c>
      <c r="F1147" s="7" t="s">
        <v>2380</v>
      </c>
      <c r="G1147" s="7" t="s">
        <v>2381</v>
      </c>
      <c r="H1147" s="7" t="s">
        <v>2380</v>
      </c>
    </row>
    <row r="1148" spans="1:8" x14ac:dyDescent="0.25">
      <c r="A1148" s="7" t="s">
        <v>1224</v>
      </c>
      <c r="B1148" s="7">
        <v>42.93</v>
      </c>
      <c r="C1148" s="7">
        <v>4.8</v>
      </c>
      <c r="D1148" s="7" t="s">
        <v>2380</v>
      </c>
      <c r="E1148" s="7" t="s">
        <v>2380</v>
      </c>
      <c r="F1148" s="7" t="s">
        <v>2380</v>
      </c>
      <c r="G1148" s="7">
        <v>1</v>
      </c>
      <c r="H1148" s="7" t="s">
        <v>2380</v>
      </c>
    </row>
    <row r="1149" spans="1:8" x14ac:dyDescent="0.25">
      <c r="A1149" s="7" t="s">
        <v>1223</v>
      </c>
      <c r="B1149" s="7">
        <v>26.72</v>
      </c>
      <c r="C1149" s="7">
        <v>5.75</v>
      </c>
      <c r="D1149" s="7" t="s">
        <v>2380</v>
      </c>
      <c r="E1149" s="7" t="s">
        <v>2380</v>
      </c>
      <c r="F1149" s="7" t="s">
        <v>2380</v>
      </c>
      <c r="G1149" s="7">
        <v>2</v>
      </c>
      <c r="H1149" s="7" t="s">
        <v>2380</v>
      </c>
    </row>
    <row r="1150" spans="1:8" x14ac:dyDescent="0.25">
      <c r="A1150" s="7" t="s">
        <v>1222</v>
      </c>
      <c r="B1150" s="7">
        <v>26.67</v>
      </c>
      <c r="C1150" s="7">
        <v>5.81</v>
      </c>
      <c r="D1150" s="7" t="s">
        <v>2380</v>
      </c>
      <c r="E1150" s="7" t="s">
        <v>2380</v>
      </c>
      <c r="F1150" s="7" t="s">
        <v>2380</v>
      </c>
      <c r="G1150" s="7">
        <v>2</v>
      </c>
      <c r="H1150" s="7" t="s">
        <v>2380</v>
      </c>
    </row>
    <row r="1151" spans="1:8" x14ac:dyDescent="0.25">
      <c r="A1151" s="7" t="s">
        <v>1221</v>
      </c>
      <c r="B1151" s="7">
        <v>42.68</v>
      </c>
      <c r="C1151" s="7">
        <v>9.2799999999999994</v>
      </c>
      <c r="D1151" s="7" t="s">
        <v>2380</v>
      </c>
      <c r="E1151" s="7" t="s">
        <v>2380</v>
      </c>
      <c r="F1151" s="7" t="s">
        <v>2380</v>
      </c>
      <c r="G1151" s="7">
        <v>2</v>
      </c>
      <c r="H1151" s="7" t="s">
        <v>2380</v>
      </c>
    </row>
    <row r="1152" spans="1:8" x14ac:dyDescent="0.25">
      <c r="A1152" s="7" t="s">
        <v>1220</v>
      </c>
      <c r="B1152" s="7">
        <v>24.31</v>
      </c>
      <c r="C1152" s="7">
        <v>6.37</v>
      </c>
      <c r="D1152" s="7" t="s">
        <v>2380</v>
      </c>
      <c r="E1152" s="7" t="s">
        <v>2380</v>
      </c>
      <c r="F1152" s="7" t="s">
        <v>2380</v>
      </c>
      <c r="G1152" s="7" t="s">
        <v>2381</v>
      </c>
      <c r="H1152" s="7" t="s">
        <v>2380</v>
      </c>
    </row>
    <row r="1153" spans="1:8" x14ac:dyDescent="0.25">
      <c r="A1153" s="7" t="s">
        <v>1219</v>
      </c>
      <c r="B1153" s="7">
        <v>44.75</v>
      </c>
      <c r="C1153" s="7">
        <v>5.09</v>
      </c>
      <c r="D1153" s="7" t="s">
        <v>2382</v>
      </c>
      <c r="E1153" s="7" t="s">
        <v>2380</v>
      </c>
      <c r="F1153" s="7" t="s">
        <v>2380</v>
      </c>
      <c r="G1153" s="7" t="s">
        <v>2381</v>
      </c>
      <c r="H1153" s="7" t="s">
        <v>2380</v>
      </c>
    </row>
    <row r="1154" spans="1:8" x14ac:dyDescent="0.25">
      <c r="A1154" s="7" t="s">
        <v>1218</v>
      </c>
      <c r="B1154" s="7">
        <v>30.78</v>
      </c>
      <c r="C1154" s="7">
        <v>7.94</v>
      </c>
      <c r="D1154" s="7" t="s">
        <v>2380</v>
      </c>
      <c r="E1154" s="7" t="s">
        <v>2380</v>
      </c>
      <c r="F1154" s="7" t="s">
        <v>2380</v>
      </c>
      <c r="G1154" s="7">
        <v>2</v>
      </c>
      <c r="H1154" s="7" t="s">
        <v>2380</v>
      </c>
    </row>
    <row r="1155" spans="1:8" x14ac:dyDescent="0.25">
      <c r="A1155" s="7" t="s">
        <v>1217</v>
      </c>
      <c r="B1155" s="7">
        <v>21.86</v>
      </c>
      <c r="C1155" s="7">
        <v>10.95</v>
      </c>
      <c r="D1155" s="7" t="s">
        <v>2380</v>
      </c>
      <c r="E1155" s="7" t="s">
        <v>2380</v>
      </c>
      <c r="F1155" s="7" t="s">
        <v>2380</v>
      </c>
      <c r="G1155" s="7" t="s">
        <v>2381</v>
      </c>
      <c r="H1155" s="7" t="s">
        <v>2380</v>
      </c>
    </row>
    <row r="1156" spans="1:8" x14ac:dyDescent="0.25">
      <c r="A1156" s="7" t="s">
        <v>1216</v>
      </c>
      <c r="B1156" s="7">
        <v>49.09</v>
      </c>
      <c r="C1156" s="7">
        <v>6.3</v>
      </c>
      <c r="D1156" s="7" t="s">
        <v>2382</v>
      </c>
      <c r="E1156" s="7" t="s">
        <v>2380</v>
      </c>
      <c r="F1156" s="7" t="s">
        <v>2380</v>
      </c>
      <c r="G1156" s="7" t="s">
        <v>2381</v>
      </c>
      <c r="H1156" s="7" t="s">
        <v>2380</v>
      </c>
    </row>
    <row r="1157" spans="1:8" x14ac:dyDescent="0.25">
      <c r="A1157" s="7" t="s">
        <v>1215</v>
      </c>
      <c r="B1157" s="7">
        <v>47.74</v>
      </c>
      <c r="C1157" s="7">
        <v>8.0500000000000007</v>
      </c>
      <c r="D1157" s="7" t="s">
        <v>2382</v>
      </c>
      <c r="E1157" s="7" t="s">
        <v>2380</v>
      </c>
      <c r="F1157" s="7" t="s">
        <v>2380</v>
      </c>
      <c r="G1157" s="7">
        <v>2</v>
      </c>
      <c r="H1157" s="7" t="s">
        <v>2380</v>
      </c>
    </row>
    <row r="1158" spans="1:8" x14ac:dyDescent="0.25">
      <c r="A1158" s="7" t="s">
        <v>1214</v>
      </c>
      <c r="B1158" s="7">
        <v>30.2</v>
      </c>
      <c r="C1158" s="7">
        <v>9.8800000000000008</v>
      </c>
      <c r="D1158" s="7" t="s">
        <v>2382</v>
      </c>
      <c r="E1158" s="7" t="s">
        <v>2380</v>
      </c>
      <c r="F1158" s="7" t="s">
        <v>2380</v>
      </c>
      <c r="G1158" s="7">
        <v>2</v>
      </c>
      <c r="H1158" s="7" t="s">
        <v>2380</v>
      </c>
    </row>
    <row r="1159" spans="1:8" x14ac:dyDescent="0.25">
      <c r="A1159" s="7" t="s">
        <v>1213</v>
      </c>
      <c r="B1159" s="7">
        <v>33.25</v>
      </c>
      <c r="C1159" s="7">
        <v>7.42</v>
      </c>
      <c r="D1159" s="7" t="s">
        <v>2382</v>
      </c>
      <c r="E1159" s="7" t="s">
        <v>2380</v>
      </c>
      <c r="F1159" s="7" t="s">
        <v>2380</v>
      </c>
      <c r="G1159" s="7">
        <v>2</v>
      </c>
      <c r="H1159" s="7" t="s">
        <v>2380</v>
      </c>
    </row>
    <row r="1160" spans="1:8" x14ac:dyDescent="0.25">
      <c r="A1160" s="7" t="s">
        <v>1212</v>
      </c>
      <c r="B1160" s="7">
        <v>26.6</v>
      </c>
      <c r="C1160" s="7">
        <v>8.4499999999999993</v>
      </c>
      <c r="D1160" s="7" t="s">
        <v>2382</v>
      </c>
      <c r="E1160" s="7" t="s">
        <v>2380</v>
      </c>
      <c r="F1160" s="7" t="s">
        <v>2380</v>
      </c>
      <c r="G1160" s="7">
        <v>1</v>
      </c>
      <c r="H1160" s="7" t="s">
        <v>2380</v>
      </c>
    </row>
    <row r="1161" spans="1:8" x14ac:dyDescent="0.25">
      <c r="A1161" s="7" t="s">
        <v>1211</v>
      </c>
      <c r="B1161" s="7">
        <v>26.35</v>
      </c>
      <c r="C1161" s="7">
        <v>6.21</v>
      </c>
      <c r="D1161" s="7" t="s">
        <v>2380</v>
      </c>
      <c r="E1161" s="7" t="s">
        <v>2380</v>
      </c>
      <c r="F1161" s="7" t="s">
        <v>2380</v>
      </c>
      <c r="G1161" s="7">
        <v>2</v>
      </c>
      <c r="H1161" s="7" t="s">
        <v>2380</v>
      </c>
    </row>
    <row r="1162" spans="1:8" x14ac:dyDescent="0.25">
      <c r="A1162" s="7" t="s">
        <v>1210</v>
      </c>
      <c r="B1162" s="7">
        <v>39.994999999999997</v>
      </c>
      <c r="C1162" s="7">
        <v>4.6500000000000004</v>
      </c>
      <c r="D1162" s="7" t="s">
        <v>2380</v>
      </c>
      <c r="E1162" s="7" t="s">
        <v>2380</v>
      </c>
      <c r="F1162" s="7" t="s">
        <v>2380</v>
      </c>
      <c r="G1162" s="7" t="s">
        <v>2381</v>
      </c>
      <c r="H1162" s="7" t="s">
        <v>2380</v>
      </c>
    </row>
    <row r="1163" spans="1:8" x14ac:dyDescent="0.25">
      <c r="A1163" s="7" t="s">
        <v>1209</v>
      </c>
      <c r="B1163" s="7">
        <v>22.92</v>
      </c>
      <c r="C1163" s="7">
        <v>5.87</v>
      </c>
      <c r="D1163" s="7" t="s">
        <v>2382</v>
      </c>
      <c r="E1163" s="7" t="s">
        <v>2380</v>
      </c>
      <c r="F1163" s="7" t="s">
        <v>2380</v>
      </c>
      <c r="G1163" s="7">
        <v>1</v>
      </c>
      <c r="H1163" s="7" t="s">
        <v>2380</v>
      </c>
    </row>
    <row r="1164" spans="1:8" x14ac:dyDescent="0.25">
      <c r="A1164" s="7" t="s">
        <v>1208</v>
      </c>
      <c r="B1164" s="7">
        <v>24.78</v>
      </c>
      <c r="C1164" s="7">
        <v>4.24</v>
      </c>
      <c r="D1164" s="7" t="s">
        <v>2382</v>
      </c>
      <c r="E1164" s="7" t="s">
        <v>2380</v>
      </c>
      <c r="F1164" s="7" t="s">
        <v>2380</v>
      </c>
      <c r="G1164" s="7">
        <v>2</v>
      </c>
      <c r="H1164" s="7" t="s">
        <v>2380</v>
      </c>
    </row>
    <row r="1165" spans="1:8" x14ac:dyDescent="0.25">
      <c r="A1165" s="7" t="s">
        <v>1207</v>
      </c>
      <c r="B1165" s="7">
        <v>34.07</v>
      </c>
      <c r="C1165" s="7">
        <v>7.81</v>
      </c>
      <c r="D1165" s="7" t="s">
        <v>2382</v>
      </c>
      <c r="E1165" s="7" t="s">
        <v>2380</v>
      </c>
      <c r="F1165" s="7" t="s">
        <v>2380</v>
      </c>
      <c r="G1165" s="7" t="s">
        <v>2381</v>
      </c>
      <c r="H1165" s="7" t="s">
        <v>2380</v>
      </c>
    </row>
    <row r="1166" spans="1:8" x14ac:dyDescent="0.25">
      <c r="A1166" s="7" t="s">
        <v>1206</v>
      </c>
      <c r="B1166" s="7">
        <v>30.14</v>
      </c>
      <c r="C1166" s="7">
        <v>9.85</v>
      </c>
      <c r="D1166" s="7" t="s">
        <v>2380</v>
      </c>
      <c r="E1166" s="7" t="s">
        <v>2380</v>
      </c>
      <c r="F1166" s="7" t="s">
        <v>2380</v>
      </c>
      <c r="G1166" s="7" t="s">
        <v>2381</v>
      </c>
      <c r="H1166" s="7" t="s">
        <v>2380</v>
      </c>
    </row>
    <row r="1167" spans="1:8" x14ac:dyDescent="0.25">
      <c r="A1167" s="7" t="s">
        <v>1205</v>
      </c>
      <c r="B1167" s="7">
        <v>18.05</v>
      </c>
      <c r="C1167" s="7">
        <v>6.94</v>
      </c>
      <c r="D1167" s="7" t="s">
        <v>2380</v>
      </c>
      <c r="E1167" s="7" t="s">
        <v>2380</v>
      </c>
      <c r="F1167" s="7" t="s">
        <v>2380</v>
      </c>
      <c r="G1167" s="7" t="s">
        <v>2381</v>
      </c>
      <c r="H1167" s="7" t="s">
        <v>2380</v>
      </c>
    </row>
    <row r="1168" spans="1:8" x14ac:dyDescent="0.25">
      <c r="A1168" s="7" t="s">
        <v>1204</v>
      </c>
      <c r="B1168" s="7">
        <v>37.4</v>
      </c>
      <c r="C1168" s="7">
        <v>11.3</v>
      </c>
      <c r="D1168" s="7" t="s">
        <v>2382</v>
      </c>
      <c r="E1168" s="7" t="s">
        <v>2380</v>
      </c>
      <c r="F1168" s="7" t="s">
        <v>2380</v>
      </c>
      <c r="G1168" s="7">
        <v>2</v>
      </c>
      <c r="H1168" s="7" t="s">
        <v>2380</v>
      </c>
    </row>
    <row r="1169" spans="1:8" x14ac:dyDescent="0.25">
      <c r="A1169" s="7" t="s">
        <v>1203</v>
      </c>
      <c r="B1169" s="7">
        <v>25.75</v>
      </c>
      <c r="C1169" s="7">
        <v>9.23</v>
      </c>
      <c r="D1169" s="7" t="s">
        <v>2380</v>
      </c>
      <c r="E1169" s="7" t="s">
        <v>2380</v>
      </c>
      <c r="F1169" s="7" t="s">
        <v>2380</v>
      </c>
      <c r="G1169" s="7" t="s">
        <v>2381</v>
      </c>
      <c r="H1169" s="7" t="s">
        <v>2380</v>
      </c>
    </row>
    <row r="1170" spans="1:8" x14ac:dyDescent="0.25">
      <c r="A1170" s="7" t="s">
        <v>1202</v>
      </c>
      <c r="B1170" s="7">
        <v>32.299999999999997</v>
      </c>
      <c r="C1170" s="7">
        <v>4.37</v>
      </c>
      <c r="D1170" s="7" t="s">
        <v>2380</v>
      </c>
      <c r="E1170" s="7" t="s">
        <v>2380</v>
      </c>
      <c r="F1170" s="7" t="s">
        <v>2380</v>
      </c>
      <c r="G1170" s="7">
        <v>2</v>
      </c>
      <c r="H1170" s="7" t="s">
        <v>2380</v>
      </c>
    </row>
    <row r="1171" spans="1:8" x14ac:dyDescent="0.25">
      <c r="A1171" s="7" t="s">
        <v>1201</v>
      </c>
      <c r="B1171" s="7">
        <v>28.61</v>
      </c>
      <c r="C1171" s="7">
        <v>5.76</v>
      </c>
      <c r="D1171" s="7" t="s">
        <v>2380</v>
      </c>
      <c r="E1171" s="7" t="s">
        <v>2380</v>
      </c>
      <c r="F1171" s="7" t="s">
        <v>2383</v>
      </c>
      <c r="G1171" s="7">
        <v>1</v>
      </c>
      <c r="H1171" s="7" t="s">
        <v>2380</v>
      </c>
    </row>
    <row r="1172" spans="1:8" x14ac:dyDescent="0.25">
      <c r="A1172" s="7" t="s">
        <v>1200</v>
      </c>
      <c r="B1172" s="7">
        <v>45.41</v>
      </c>
      <c r="C1172" s="7">
        <v>4.96</v>
      </c>
      <c r="D1172" s="7" t="s">
        <v>2380</v>
      </c>
      <c r="E1172" s="7" t="s">
        <v>2380</v>
      </c>
      <c r="F1172" s="7" t="s">
        <v>2380</v>
      </c>
      <c r="G1172" s="7">
        <v>1</v>
      </c>
      <c r="H1172" s="7" t="s">
        <v>2380</v>
      </c>
    </row>
    <row r="1173" spans="1:8" x14ac:dyDescent="0.25">
      <c r="A1173" s="7" t="s">
        <v>1199</v>
      </c>
      <c r="B1173" s="7">
        <v>31.2</v>
      </c>
      <c r="C1173" s="7">
        <v>11.04</v>
      </c>
      <c r="D1173" s="7" t="s">
        <v>2382</v>
      </c>
      <c r="E1173" s="7" t="s">
        <v>2380</v>
      </c>
      <c r="F1173" s="7" t="s">
        <v>2380</v>
      </c>
      <c r="G1173" s="7">
        <v>2</v>
      </c>
      <c r="H1173" s="7" t="s">
        <v>2380</v>
      </c>
    </row>
    <row r="1174" spans="1:8" x14ac:dyDescent="0.25">
      <c r="A1174" s="7" t="s">
        <v>1198</v>
      </c>
      <c r="B1174" s="7">
        <v>29.83</v>
      </c>
      <c r="C1174" s="7">
        <v>7.81</v>
      </c>
      <c r="D1174" s="7" t="s">
        <v>2382</v>
      </c>
      <c r="E1174" s="7" t="s">
        <v>2380</v>
      </c>
      <c r="F1174" s="7" t="s">
        <v>2380</v>
      </c>
      <c r="G1174" s="7">
        <v>1</v>
      </c>
      <c r="H1174" s="7" t="s">
        <v>2380</v>
      </c>
    </row>
    <row r="1175" spans="1:8" x14ac:dyDescent="0.25">
      <c r="A1175" s="7" t="s">
        <v>1197</v>
      </c>
      <c r="B1175" s="7">
        <v>29.06</v>
      </c>
      <c r="C1175" s="7">
        <v>4.55</v>
      </c>
      <c r="D1175" s="7" t="s">
        <v>2380</v>
      </c>
      <c r="E1175" s="7" t="s">
        <v>2380</v>
      </c>
      <c r="F1175" s="7" t="s">
        <v>2380</v>
      </c>
      <c r="G1175" s="7" t="s">
        <v>2381</v>
      </c>
      <c r="H1175" s="7" t="s">
        <v>2380</v>
      </c>
    </row>
    <row r="1176" spans="1:8" x14ac:dyDescent="0.25">
      <c r="A1176" s="7" t="s">
        <v>1196</v>
      </c>
      <c r="B1176" s="7">
        <v>27.454999999999998</v>
      </c>
      <c r="C1176" s="7">
        <v>6.13</v>
      </c>
      <c r="D1176" s="7" t="s">
        <v>2380</v>
      </c>
      <c r="E1176" s="7" t="s">
        <v>2380</v>
      </c>
      <c r="F1176" s="7" t="s">
        <v>2380</v>
      </c>
      <c r="G1176" s="7">
        <v>2</v>
      </c>
      <c r="H1176" s="7" t="s">
        <v>2380</v>
      </c>
    </row>
    <row r="1177" spans="1:8" x14ac:dyDescent="0.25">
      <c r="A1177" s="7" t="s">
        <v>1195</v>
      </c>
      <c r="B1177" s="7">
        <v>23.01</v>
      </c>
      <c r="C1177" s="7">
        <v>6.04</v>
      </c>
      <c r="D1177" s="7" t="s">
        <v>2382</v>
      </c>
      <c r="E1177" s="7" t="s">
        <v>2380</v>
      </c>
      <c r="F1177" s="7" t="s">
        <v>2380</v>
      </c>
      <c r="G1177" s="7">
        <v>1</v>
      </c>
      <c r="H1177" s="7" t="s">
        <v>2380</v>
      </c>
    </row>
    <row r="1178" spans="1:8" x14ac:dyDescent="0.25">
      <c r="A1178" s="7" t="s">
        <v>1194</v>
      </c>
      <c r="B1178" s="7">
        <v>31.39</v>
      </c>
      <c r="C1178" s="7">
        <v>8.85</v>
      </c>
      <c r="D1178" s="7" t="s">
        <v>2382</v>
      </c>
      <c r="E1178" s="7" t="s">
        <v>2380</v>
      </c>
      <c r="F1178" s="7" t="s">
        <v>2380</v>
      </c>
      <c r="G1178" s="7" t="s">
        <v>2381</v>
      </c>
      <c r="H1178" s="7" t="s">
        <v>2380</v>
      </c>
    </row>
    <row r="1179" spans="1:8" x14ac:dyDescent="0.25">
      <c r="A1179" s="7" t="s">
        <v>1193</v>
      </c>
      <c r="B1179" s="7">
        <v>34.770000000000003</v>
      </c>
      <c r="C1179" s="7">
        <v>10.54</v>
      </c>
      <c r="D1179" s="7" t="s">
        <v>2380</v>
      </c>
      <c r="E1179" s="7" t="s">
        <v>2380</v>
      </c>
      <c r="F1179" s="7" t="s">
        <v>2380</v>
      </c>
      <c r="G1179" s="7">
        <v>2</v>
      </c>
      <c r="H1179" s="7" t="s">
        <v>2380</v>
      </c>
    </row>
    <row r="1180" spans="1:8" x14ac:dyDescent="0.25">
      <c r="A1180" s="7" t="s">
        <v>1192</v>
      </c>
      <c r="B1180" s="7">
        <v>24.48</v>
      </c>
      <c r="C1180" s="7">
        <v>4.37</v>
      </c>
      <c r="D1180" s="7" t="s">
        <v>2382</v>
      </c>
      <c r="E1180" s="7" t="s">
        <v>2380</v>
      </c>
      <c r="F1180" s="7" t="s">
        <v>2380</v>
      </c>
      <c r="G1180" s="7">
        <v>2</v>
      </c>
      <c r="H1180" s="7" t="s">
        <v>2380</v>
      </c>
    </row>
    <row r="1181" spans="1:8" x14ac:dyDescent="0.25">
      <c r="A1181" s="7" t="s">
        <v>1191</v>
      </c>
      <c r="B1181" s="7">
        <v>22.61</v>
      </c>
      <c r="C1181" s="7">
        <v>9.6300000000000008</v>
      </c>
      <c r="D1181" s="7" t="s">
        <v>2380</v>
      </c>
      <c r="E1181" s="7" t="s">
        <v>2380</v>
      </c>
      <c r="F1181" s="7" t="s">
        <v>2380</v>
      </c>
      <c r="G1181" s="7">
        <v>2</v>
      </c>
      <c r="H1181" s="7" t="s">
        <v>2380</v>
      </c>
    </row>
    <row r="1182" spans="1:8" x14ac:dyDescent="0.25">
      <c r="A1182" s="7" t="s">
        <v>1190</v>
      </c>
      <c r="B1182" s="7">
        <v>34.299999999999997</v>
      </c>
      <c r="C1182" s="7">
        <v>10.37</v>
      </c>
      <c r="D1182" s="7" t="s">
        <v>2380</v>
      </c>
      <c r="E1182" s="7" t="s">
        <v>2380</v>
      </c>
      <c r="F1182" s="7" t="s">
        <v>2380</v>
      </c>
      <c r="G1182" s="7" t="s">
        <v>2381</v>
      </c>
      <c r="H1182" s="7" t="s">
        <v>2380</v>
      </c>
    </row>
    <row r="1183" spans="1:8" x14ac:dyDescent="0.25">
      <c r="A1183" s="7" t="s">
        <v>1189</v>
      </c>
      <c r="B1183" s="7">
        <v>46.09</v>
      </c>
      <c r="C1183" s="7">
        <v>5.44</v>
      </c>
      <c r="D1183" s="7" t="s">
        <v>2380</v>
      </c>
      <c r="E1183" s="7" t="s">
        <v>2380</v>
      </c>
      <c r="F1183" s="7" t="s">
        <v>2380</v>
      </c>
      <c r="G1183" s="7">
        <v>2</v>
      </c>
      <c r="H1183" s="7" t="s">
        <v>2380</v>
      </c>
    </row>
    <row r="1184" spans="1:8" x14ac:dyDescent="0.25">
      <c r="A1184" s="7" t="s">
        <v>1188</v>
      </c>
      <c r="B1184" s="7">
        <v>44.744999999999997</v>
      </c>
      <c r="C1184" s="7">
        <v>5.19</v>
      </c>
      <c r="D1184" s="7" t="s">
        <v>2380</v>
      </c>
      <c r="E1184" s="7" t="s">
        <v>2380</v>
      </c>
      <c r="F1184" s="7" t="s">
        <v>2380</v>
      </c>
      <c r="G1184" s="7">
        <v>2</v>
      </c>
      <c r="H1184" s="7" t="s">
        <v>2380</v>
      </c>
    </row>
    <row r="1185" spans="1:8" x14ac:dyDescent="0.25">
      <c r="A1185" s="7" t="s">
        <v>1187</v>
      </c>
      <c r="B1185" s="7">
        <v>26.33</v>
      </c>
      <c r="C1185" s="7">
        <v>11.8</v>
      </c>
      <c r="D1185" s="7" t="s">
        <v>2382</v>
      </c>
      <c r="E1185" s="7" t="s">
        <v>2380</v>
      </c>
      <c r="F1185" s="7" t="s">
        <v>2380</v>
      </c>
      <c r="G1185" s="7">
        <v>1</v>
      </c>
      <c r="H1185" s="7" t="s">
        <v>2380</v>
      </c>
    </row>
    <row r="1186" spans="1:8" x14ac:dyDescent="0.25">
      <c r="A1186" s="7" t="s">
        <v>1186</v>
      </c>
      <c r="B1186" s="7">
        <v>26.6</v>
      </c>
      <c r="C1186" s="7">
        <v>8.3800000000000008</v>
      </c>
      <c r="D1186" s="7" t="s">
        <v>2380</v>
      </c>
      <c r="E1186" s="7" t="s">
        <v>2380</v>
      </c>
      <c r="F1186" s="7" t="s">
        <v>2380</v>
      </c>
      <c r="G1186" s="7">
        <v>2</v>
      </c>
      <c r="H1186" s="7" t="s">
        <v>2380</v>
      </c>
    </row>
    <row r="1187" spans="1:8" x14ac:dyDescent="0.25">
      <c r="A1187" s="7" t="s">
        <v>1185</v>
      </c>
      <c r="B1187" s="7">
        <v>27.5</v>
      </c>
      <c r="C1187" s="7">
        <v>7.58</v>
      </c>
      <c r="D1187" s="7" t="s">
        <v>2380</v>
      </c>
      <c r="E1187" s="7" t="s">
        <v>2380</v>
      </c>
      <c r="F1187" s="7" t="s">
        <v>2380</v>
      </c>
      <c r="G1187" s="7" t="s">
        <v>2381</v>
      </c>
      <c r="H1187" s="7" t="s">
        <v>2380</v>
      </c>
    </row>
    <row r="1188" spans="1:8" x14ac:dyDescent="0.25">
      <c r="A1188" s="7" t="s">
        <v>1184</v>
      </c>
      <c r="B1188" s="7">
        <v>41.55</v>
      </c>
      <c r="C1188" s="7">
        <v>4.6100000000000003</v>
      </c>
      <c r="D1188" s="7" t="s">
        <v>2380</v>
      </c>
      <c r="E1188" s="7" t="s">
        <v>2380</v>
      </c>
      <c r="F1188" s="7" t="s">
        <v>2380</v>
      </c>
      <c r="G1188" s="7">
        <v>1</v>
      </c>
      <c r="H1188" s="7" t="s">
        <v>2380</v>
      </c>
    </row>
    <row r="1189" spans="1:8" x14ac:dyDescent="0.25">
      <c r="A1189" s="7" t="s">
        <v>1183</v>
      </c>
      <c r="B1189" s="7">
        <v>41.47</v>
      </c>
      <c r="C1189" s="7">
        <v>4.7</v>
      </c>
      <c r="D1189" s="7" t="s">
        <v>2382</v>
      </c>
      <c r="E1189" s="7" t="s">
        <v>2380</v>
      </c>
      <c r="F1189" s="7" t="s">
        <v>2383</v>
      </c>
      <c r="G1189" s="7">
        <v>1</v>
      </c>
      <c r="H1189" s="7" t="s">
        <v>2380</v>
      </c>
    </row>
    <row r="1190" spans="1:8" x14ac:dyDescent="0.25">
      <c r="A1190" s="7" t="s">
        <v>1182</v>
      </c>
      <c r="B1190" s="7">
        <v>24.795000000000002</v>
      </c>
      <c r="C1190" s="7">
        <v>6.05</v>
      </c>
      <c r="D1190" s="7" t="s">
        <v>2382</v>
      </c>
      <c r="E1190" s="7" t="s">
        <v>2380</v>
      </c>
      <c r="F1190" s="7" t="s">
        <v>2380</v>
      </c>
      <c r="G1190" s="7" t="s">
        <v>2381</v>
      </c>
      <c r="H1190" s="7" t="s">
        <v>2380</v>
      </c>
    </row>
    <row r="1191" spans="1:8" x14ac:dyDescent="0.25">
      <c r="A1191" s="7" t="s">
        <v>1181</v>
      </c>
      <c r="B1191" s="7">
        <v>29.48</v>
      </c>
      <c r="C1191" s="7">
        <v>5.63</v>
      </c>
      <c r="D1191" s="7" t="s">
        <v>2382</v>
      </c>
      <c r="E1191" s="7" t="s">
        <v>2380</v>
      </c>
      <c r="F1191" s="7" t="s">
        <v>2383</v>
      </c>
      <c r="G1191" s="7">
        <v>1</v>
      </c>
      <c r="H1191" s="7" t="s">
        <v>2380</v>
      </c>
    </row>
    <row r="1192" spans="1:8" x14ac:dyDescent="0.25">
      <c r="A1192" s="7" t="s">
        <v>1180</v>
      </c>
      <c r="B1192" s="7">
        <v>28.09</v>
      </c>
      <c r="C1192" s="7">
        <v>6.06</v>
      </c>
      <c r="D1192" s="7" t="s">
        <v>2380</v>
      </c>
      <c r="E1192" s="7" t="s">
        <v>2380</v>
      </c>
      <c r="F1192" s="7" t="s">
        <v>2383</v>
      </c>
      <c r="G1192" s="7">
        <v>1</v>
      </c>
      <c r="H1192" s="7" t="s">
        <v>2380</v>
      </c>
    </row>
    <row r="1193" spans="1:8" x14ac:dyDescent="0.25">
      <c r="A1193" s="7" t="s">
        <v>1179</v>
      </c>
      <c r="B1193" s="7">
        <v>32.729999999999997</v>
      </c>
      <c r="C1193" s="7">
        <v>5.19</v>
      </c>
      <c r="D1193" s="7" t="s">
        <v>2380</v>
      </c>
      <c r="E1193" s="7" t="s">
        <v>2380</v>
      </c>
      <c r="F1193" s="7" t="s">
        <v>2380</v>
      </c>
      <c r="G1193" s="7">
        <v>1</v>
      </c>
      <c r="H1193" s="7" t="s">
        <v>2380</v>
      </c>
    </row>
    <row r="1194" spans="1:8" x14ac:dyDescent="0.25">
      <c r="A1194" s="7" t="s">
        <v>1178</v>
      </c>
      <c r="B1194" s="7">
        <v>27.36</v>
      </c>
      <c r="C1194" s="7">
        <v>8.9600000000000009</v>
      </c>
      <c r="D1194" s="7" t="s">
        <v>2380</v>
      </c>
      <c r="E1194" s="7" t="s">
        <v>2380</v>
      </c>
      <c r="F1194" s="7" t="s">
        <v>2380</v>
      </c>
      <c r="G1194" s="7" t="s">
        <v>2381</v>
      </c>
      <c r="H1194" s="7" t="s">
        <v>2380</v>
      </c>
    </row>
    <row r="1195" spans="1:8" x14ac:dyDescent="0.25">
      <c r="A1195" s="7" t="s">
        <v>1177</v>
      </c>
      <c r="B1195" s="7">
        <v>27.265000000000001</v>
      </c>
      <c r="C1195" s="7">
        <v>11.39</v>
      </c>
      <c r="D1195" s="7" t="s">
        <v>2380</v>
      </c>
      <c r="E1195" s="7" t="s">
        <v>2380</v>
      </c>
      <c r="F1195" s="7" t="s">
        <v>2380</v>
      </c>
      <c r="G1195" s="7" t="s">
        <v>2381</v>
      </c>
      <c r="H1195" s="7" t="s">
        <v>2380</v>
      </c>
    </row>
    <row r="1196" spans="1:8" x14ac:dyDescent="0.25">
      <c r="A1196" s="7" t="s">
        <v>1176</v>
      </c>
      <c r="B1196" s="7">
        <v>48.07</v>
      </c>
      <c r="C1196" s="7">
        <v>4.0599999999999996</v>
      </c>
      <c r="D1196" s="7" t="s">
        <v>2382</v>
      </c>
      <c r="E1196" s="7" t="s">
        <v>2380</v>
      </c>
      <c r="F1196" s="7" t="s">
        <v>2380</v>
      </c>
      <c r="G1196" s="7" t="s">
        <v>2381</v>
      </c>
      <c r="H1196" s="7" t="s">
        <v>2380</v>
      </c>
    </row>
    <row r="1197" spans="1:8" x14ac:dyDescent="0.25">
      <c r="A1197" s="7" t="s">
        <v>1175</v>
      </c>
      <c r="B1197" s="7">
        <v>30.8</v>
      </c>
      <c r="C1197" s="7">
        <v>5.23</v>
      </c>
      <c r="D1197" s="7" t="s">
        <v>2382</v>
      </c>
      <c r="E1197" s="7" t="s">
        <v>2380</v>
      </c>
      <c r="F1197" s="7" t="s">
        <v>2380</v>
      </c>
      <c r="G1197" s="7" t="s">
        <v>2381</v>
      </c>
      <c r="H1197" s="7" t="s">
        <v>2380</v>
      </c>
    </row>
    <row r="1198" spans="1:8" x14ac:dyDescent="0.25">
      <c r="A1198" s="7" t="s">
        <v>1174</v>
      </c>
      <c r="B1198" s="7">
        <v>32.299999999999997</v>
      </c>
      <c r="C1198" s="7">
        <v>5.05</v>
      </c>
      <c r="D1198" s="7" t="s">
        <v>2382</v>
      </c>
      <c r="E1198" s="7" t="s">
        <v>2380</v>
      </c>
      <c r="F1198" s="7" t="s">
        <v>2380</v>
      </c>
      <c r="G1198" s="7" t="s">
        <v>2381</v>
      </c>
      <c r="H1198" s="7" t="s">
        <v>2380</v>
      </c>
    </row>
    <row r="1199" spans="1:8" x14ac:dyDescent="0.25">
      <c r="A1199" s="7" t="s">
        <v>1173</v>
      </c>
      <c r="B1199" s="7">
        <v>39.700000000000003</v>
      </c>
      <c r="C1199" s="7">
        <v>7.34</v>
      </c>
      <c r="D1199" s="7" t="s">
        <v>2380</v>
      </c>
      <c r="E1199" s="7" t="s">
        <v>2380</v>
      </c>
      <c r="F1199" s="7" t="s">
        <v>2380</v>
      </c>
      <c r="G1199" s="7" t="s">
        <v>2381</v>
      </c>
      <c r="H1199" s="7" t="s">
        <v>2380</v>
      </c>
    </row>
    <row r="1200" spans="1:8" x14ac:dyDescent="0.25">
      <c r="A1200" s="7" t="s">
        <v>1172</v>
      </c>
      <c r="B1200" s="7">
        <v>35.97</v>
      </c>
      <c r="C1200" s="7">
        <v>8.1300000000000008</v>
      </c>
      <c r="D1200" s="7" t="s">
        <v>2380</v>
      </c>
      <c r="E1200" s="7" t="s">
        <v>2380</v>
      </c>
      <c r="F1200" s="7" t="s">
        <v>2380</v>
      </c>
      <c r="G1200" s="7" t="s">
        <v>2381</v>
      </c>
      <c r="H1200" s="7" t="s">
        <v>2380</v>
      </c>
    </row>
    <row r="1201" spans="1:8" x14ac:dyDescent="0.25">
      <c r="A1201" s="7" t="s">
        <v>1171</v>
      </c>
      <c r="B1201" s="7">
        <v>25.86</v>
      </c>
      <c r="C1201" s="7">
        <v>6.68</v>
      </c>
      <c r="D1201" s="7" t="s">
        <v>2382</v>
      </c>
      <c r="E1201" s="7" t="s">
        <v>2380</v>
      </c>
      <c r="F1201" s="7" t="s">
        <v>2380</v>
      </c>
      <c r="G1201" s="7">
        <v>1</v>
      </c>
      <c r="H1201" s="7" t="s">
        <v>2380</v>
      </c>
    </row>
    <row r="1202" spans="1:8" x14ac:dyDescent="0.25">
      <c r="A1202" s="7" t="s">
        <v>1170</v>
      </c>
      <c r="B1202" s="7">
        <v>30.03</v>
      </c>
      <c r="C1202" s="7">
        <v>11.51</v>
      </c>
      <c r="D1202" s="7" t="s">
        <v>2380</v>
      </c>
      <c r="E1202" s="7" t="s">
        <v>2380</v>
      </c>
      <c r="F1202" s="7" t="s">
        <v>2380</v>
      </c>
      <c r="G1202" s="7" t="s">
        <v>2381</v>
      </c>
      <c r="H1202" s="7" t="s">
        <v>2380</v>
      </c>
    </row>
    <row r="1203" spans="1:8" x14ac:dyDescent="0.25">
      <c r="A1203" s="7" t="s">
        <v>1169</v>
      </c>
      <c r="B1203" s="7">
        <v>25.76</v>
      </c>
      <c r="C1203" s="7">
        <v>6.02</v>
      </c>
      <c r="D1203" s="7" t="s">
        <v>2382</v>
      </c>
      <c r="E1203" s="7" t="s">
        <v>2380</v>
      </c>
      <c r="F1203" s="7" t="s">
        <v>2383</v>
      </c>
      <c r="G1203" s="7">
        <v>1</v>
      </c>
      <c r="H1203" s="7" t="s">
        <v>2380</v>
      </c>
    </row>
    <row r="1204" spans="1:8" x14ac:dyDescent="0.25">
      <c r="A1204" s="7" t="s">
        <v>1168</v>
      </c>
      <c r="B1204" s="7">
        <v>22.42</v>
      </c>
      <c r="C1204" s="7">
        <v>7.96</v>
      </c>
      <c r="D1204" s="7" t="s">
        <v>2380</v>
      </c>
      <c r="E1204" s="7" t="s">
        <v>2380</v>
      </c>
      <c r="F1204" s="7" t="s">
        <v>2380</v>
      </c>
      <c r="G1204" s="7" t="s">
        <v>2381</v>
      </c>
      <c r="H1204" s="7" t="s">
        <v>2380</v>
      </c>
    </row>
    <row r="1205" spans="1:8" x14ac:dyDescent="0.25">
      <c r="A1205" s="7" t="s">
        <v>1167</v>
      </c>
      <c r="B1205" s="7">
        <v>33.18</v>
      </c>
      <c r="C1205" s="7">
        <v>6.01</v>
      </c>
      <c r="D1205" s="7" t="s">
        <v>2382</v>
      </c>
      <c r="E1205" s="7" t="s">
        <v>2380</v>
      </c>
      <c r="F1205" s="7" t="s">
        <v>2380</v>
      </c>
      <c r="G1205" s="7">
        <v>1</v>
      </c>
      <c r="H1205" s="7" t="s">
        <v>2380</v>
      </c>
    </row>
    <row r="1206" spans="1:8" x14ac:dyDescent="0.25">
      <c r="A1206" s="7" t="s">
        <v>1166</v>
      </c>
      <c r="B1206" s="7">
        <v>43.04</v>
      </c>
      <c r="C1206" s="7">
        <v>5.9</v>
      </c>
      <c r="D1206" s="7" t="s">
        <v>2382</v>
      </c>
      <c r="E1206" s="7" t="s">
        <v>2380</v>
      </c>
      <c r="F1206" s="7" t="s">
        <v>2380</v>
      </c>
      <c r="G1206" s="7" t="s">
        <v>2381</v>
      </c>
      <c r="H1206" s="7" t="s">
        <v>2380</v>
      </c>
    </row>
    <row r="1207" spans="1:8" x14ac:dyDescent="0.25">
      <c r="A1207" s="7" t="s">
        <v>1165</v>
      </c>
      <c r="B1207" s="7">
        <v>34.15</v>
      </c>
      <c r="C1207" s="7">
        <v>4.49</v>
      </c>
      <c r="D1207" s="7" t="s">
        <v>2382</v>
      </c>
      <c r="E1207" s="7" t="s">
        <v>2380</v>
      </c>
      <c r="F1207" s="7" t="s">
        <v>2380</v>
      </c>
      <c r="G1207" s="7">
        <v>1</v>
      </c>
      <c r="H1207" s="7" t="s">
        <v>2380</v>
      </c>
    </row>
    <row r="1208" spans="1:8" x14ac:dyDescent="0.25">
      <c r="A1208" s="7" t="s">
        <v>1164</v>
      </c>
      <c r="B1208" s="7">
        <v>25.78</v>
      </c>
      <c r="C1208" s="7">
        <v>6.25</v>
      </c>
      <c r="D1208" s="7" t="s">
        <v>2380</v>
      </c>
      <c r="E1208" s="7" t="s">
        <v>2380</v>
      </c>
      <c r="F1208" s="7" t="s">
        <v>2380</v>
      </c>
      <c r="G1208" s="7" t="s">
        <v>2381</v>
      </c>
      <c r="H1208" s="7" t="s">
        <v>2380</v>
      </c>
    </row>
    <row r="1209" spans="1:8" x14ac:dyDescent="0.25">
      <c r="A1209" s="7" t="s">
        <v>1163</v>
      </c>
      <c r="B1209" s="7">
        <v>21.02</v>
      </c>
      <c r="C1209" s="7">
        <v>9.6199999999999992</v>
      </c>
      <c r="D1209" s="7" t="s">
        <v>2382</v>
      </c>
      <c r="E1209" s="7" t="s">
        <v>2380</v>
      </c>
      <c r="F1209" s="7" t="s">
        <v>2383</v>
      </c>
      <c r="G1209" s="7">
        <v>1</v>
      </c>
      <c r="H1209" s="7" t="s">
        <v>2380</v>
      </c>
    </row>
    <row r="1210" spans="1:8" x14ac:dyDescent="0.25">
      <c r="A1210" s="7" t="s">
        <v>1162</v>
      </c>
      <c r="B1210" s="7">
        <v>37.51</v>
      </c>
      <c r="C1210" s="7">
        <v>11.06</v>
      </c>
      <c r="D1210" s="7" t="s">
        <v>2380</v>
      </c>
      <c r="E1210" s="7" t="s">
        <v>2380</v>
      </c>
      <c r="F1210" s="7" t="s">
        <v>2380</v>
      </c>
      <c r="G1210" s="7">
        <v>2</v>
      </c>
      <c r="H1210" s="7" t="s">
        <v>2380</v>
      </c>
    </row>
    <row r="1211" spans="1:8" x14ac:dyDescent="0.25">
      <c r="A1211" s="7" t="s">
        <v>1161</v>
      </c>
      <c r="B1211" s="7">
        <v>25.745000000000001</v>
      </c>
      <c r="C1211" s="7">
        <v>6.11</v>
      </c>
      <c r="D1211" s="7" t="s">
        <v>2382</v>
      </c>
      <c r="E1211" s="7" t="s">
        <v>2380</v>
      </c>
      <c r="F1211" s="7" t="s">
        <v>2380</v>
      </c>
      <c r="G1211" s="7" t="s">
        <v>2381</v>
      </c>
      <c r="H1211" s="7" t="s">
        <v>2380</v>
      </c>
    </row>
    <row r="1212" spans="1:8" x14ac:dyDescent="0.25">
      <c r="A1212" s="7" t="s">
        <v>1160</v>
      </c>
      <c r="B1212" s="7">
        <v>31.35</v>
      </c>
      <c r="C1212" s="7">
        <v>11.49</v>
      </c>
      <c r="D1212" s="7" t="s">
        <v>2380</v>
      </c>
      <c r="E1212" s="7" t="s">
        <v>2380</v>
      </c>
      <c r="F1212" s="7" t="s">
        <v>2380</v>
      </c>
      <c r="G1212" s="7">
        <v>2</v>
      </c>
      <c r="H1212" s="7" t="s">
        <v>2380</v>
      </c>
    </row>
    <row r="1213" spans="1:8" x14ac:dyDescent="0.25">
      <c r="A1213" s="7" t="s">
        <v>1159</v>
      </c>
      <c r="B1213" s="7">
        <v>29.83</v>
      </c>
      <c r="C1213" s="7">
        <v>8.68</v>
      </c>
      <c r="D1213" s="7" t="s">
        <v>2380</v>
      </c>
      <c r="E1213" s="7" t="s">
        <v>2380</v>
      </c>
      <c r="F1213" s="7" t="s">
        <v>2380</v>
      </c>
      <c r="G1213" s="7">
        <v>2</v>
      </c>
      <c r="H1213" s="7" t="s">
        <v>2380</v>
      </c>
    </row>
    <row r="1214" spans="1:8" x14ac:dyDescent="0.25">
      <c r="A1214" s="7" t="s">
        <v>1158</v>
      </c>
      <c r="B1214" s="7">
        <v>25.49</v>
      </c>
      <c r="C1214" s="7">
        <v>5.68</v>
      </c>
      <c r="D1214" s="7" t="s">
        <v>2382</v>
      </c>
      <c r="E1214" s="7" t="s">
        <v>2380</v>
      </c>
      <c r="F1214" s="7" t="s">
        <v>2383</v>
      </c>
      <c r="G1214" s="7">
        <v>1</v>
      </c>
      <c r="H1214" s="7" t="s">
        <v>2380</v>
      </c>
    </row>
    <row r="1215" spans="1:8" x14ac:dyDescent="0.25">
      <c r="A1215" s="7" t="s">
        <v>1157</v>
      </c>
      <c r="B1215" s="7">
        <v>34.1</v>
      </c>
      <c r="C1215" s="7">
        <v>8.4499999999999993</v>
      </c>
      <c r="D1215" s="7" t="s">
        <v>2380</v>
      </c>
      <c r="E1215" s="7" t="s">
        <v>2380</v>
      </c>
      <c r="F1215" s="7" t="s">
        <v>2380</v>
      </c>
      <c r="G1215" s="7" t="s">
        <v>2381</v>
      </c>
      <c r="H1215" s="7" t="s">
        <v>2380</v>
      </c>
    </row>
    <row r="1216" spans="1:8" x14ac:dyDescent="0.25">
      <c r="A1216" s="7" t="s">
        <v>1156</v>
      </c>
      <c r="B1216" s="7">
        <v>25.84</v>
      </c>
      <c r="C1216" s="7">
        <v>8.51</v>
      </c>
      <c r="D1216" s="7" t="s">
        <v>2380</v>
      </c>
      <c r="E1216" s="7" t="s">
        <v>2380</v>
      </c>
      <c r="F1216" s="7" t="s">
        <v>2380</v>
      </c>
      <c r="G1216" s="7">
        <v>2</v>
      </c>
      <c r="H1216" s="7" t="s">
        <v>2380</v>
      </c>
    </row>
    <row r="1217" spans="1:8" x14ac:dyDescent="0.25">
      <c r="A1217" s="7" t="s">
        <v>1155</v>
      </c>
      <c r="B1217" s="7">
        <v>20.6</v>
      </c>
      <c r="C1217" s="7">
        <v>7.62</v>
      </c>
      <c r="D1217" s="7" t="s">
        <v>2380</v>
      </c>
      <c r="E1217" s="7" t="s">
        <v>2380</v>
      </c>
      <c r="F1217" s="7" t="s">
        <v>2380</v>
      </c>
      <c r="G1217" s="7" t="s">
        <v>2381</v>
      </c>
      <c r="H1217" s="7" t="s">
        <v>2380</v>
      </c>
    </row>
    <row r="1218" spans="1:8" x14ac:dyDescent="0.25">
      <c r="A1218" s="7" t="s">
        <v>1154</v>
      </c>
      <c r="B1218" s="7">
        <v>28.88</v>
      </c>
      <c r="C1218" s="7">
        <v>10.18</v>
      </c>
      <c r="D1218" s="7" t="s">
        <v>2380</v>
      </c>
      <c r="E1218" s="7" t="s">
        <v>2380</v>
      </c>
      <c r="F1218" s="7" t="s">
        <v>2380</v>
      </c>
      <c r="G1218" s="7" t="s">
        <v>2381</v>
      </c>
      <c r="H1218" s="7" t="s">
        <v>2380</v>
      </c>
    </row>
    <row r="1219" spans="1:8" x14ac:dyDescent="0.25">
      <c r="A1219" s="7" t="s">
        <v>1153</v>
      </c>
      <c r="B1219" s="7">
        <v>28.24</v>
      </c>
      <c r="C1219" s="7">
        <v>5.36</v>
      </c>
      <c r="D1219" s="7" t="s">
        <v>2380</v>
      </c>
      <c r="E1219" s="7" t="s">
        <v>2380</v>
      </c>
      <c r="F1219" s="7" t="s">
        <v>2380</v>
      </c>
      <c r="G1219" s="7" t="s">
        <v>2381</v>
      </c>
      <c r="H1219" s="7" t="s">
        <v>2380</v>
      </c>
    </row>
    <row r="1220" spans="1:8" x14ac:dyDescent="0.25">
      <c r="A1220" s="7" t="s">
        <v>1152</v>
      </c>
      <c r="B1220" s="7">
        <v>25.46</v>
      </c>
      <c r="C1220" s="7">
        <v>11.78</v>
      </c>
      <c r="D1220" s="7" t="s">
        <v>2382</v>
      </c>
      <c r="E1220" s="7" t="s">
        <v>2380</v>
      </c>
      <c r="F1220" s="7" t="s">
        <v>2380</v>
      </c>
      <c r="G1220" s="7">
        <v>1</v>
      </c>
      <c r="H1220" s="7" t="s">
        <v>2380</v>
      </c>
    </row>
    <row r="1221" spans="1:8" x14ac:dyDescent="0.25">
      <c r="A1221" s="7" t="s">
        <v>1151</v>
      </c>
      <c r="B1221" s="7">
        <v>29.64</v>
      </c>
      <c r="C1221" s="7">
        <v>10.82</v>
      </c>
      <c r="D1221" s="7" t="s">
        <v>2382</v>
      </c>
      <c r="E1221" s="7" t="s">
        <v>2380</v>
      </c>
      <c r="F1221" s="7" t="s">
        <v>2380</v>
      </c>
      <c r="G1221" s="7" t="s">
        <v>2381</v>
      </c>
      <c r="H1221" s="7" t="s">
        <v>2380</v>
      </c>
    </row>
    <row r="1222" spans="1:8" x14ac:dyDescent="0.25">
      <c r="A1222" s="7" t="s">
        <v>1150</v>
      </c>
      <c r="B1222" s="7">
        <v>31.27</v>
      </c>
      <c r="C1222" s="7">
        <v>7.73</v>
      </c>
      <c r="D1222" s="7" t="s">
        <v>2382</v>
      </c>
      <c r="E1222" s="7" t="s">
        <v>2380</v>
      </c>
      <c r="F1222" s="7" t="s">
        <v>2380</v>
      </c>
      <c r="G1222" s="7">
        <v>1</v>
      </c>
      <c r="H1222" s="7" t="s">
        <v>2380</v>
      </c>
    </row>
    <row r="1223" spans="1:8" x14ac:dyDescent="0.25">
      <c r="A1223" s="7" t="s">
        <v>1149</v>
      </c>
      <c r="B1223" s="7">
        <v>19.95</v>
      </c>
      <c r="C1223" s="7">
        <v>6.24</v>
      </c>
      <c r="D1223" s="7" t="s">
        <v>2382</v>
      </c>
      <c r="E1223" s="7" t="s">
        <v>2380</v>
      </c>
      <c r="F1223" s="7" t="s">
        <v>2380</v>
      </c>
      <c r="G1223" s="7" t="s">
        <v>2381</v>
      </c>
      <c r="H1223" s="7" t="s">
        <v>2380</v>
      </c>
    </row>
    <row r="1224" spans="1:8" x14ac:dyDescent="0.25">
      <c r="A1224" s="7" t="s">
        <v>1148</v>
      </c>
      <c r="B1224" s="7">
        <v>21.3</v>
      </c>
      <c r="C1224" s="7">
        <v>10.42</v>
      </c>
      <c r="D1224" s="7" t="s">
        <v>2380</v>
      </c>
      <c r="E1224" s="7" t="s">
        <v>2380</v>
      </c>
      <c r="F1224" s="7" t="s">
        <v>2380</v>
      </c>
      <c r="G1224" s="7">
        <v>2</v>
      </c>
      <c r="H1224" s="7" t="s">
        <v>2380</v>
      </c>
    </row>
    <row r="1225" spans="1:8" x14ac:dyDescent="0.25">
      <c r="A1225" s="7" t="s">
        <v>1147</v>
      </c>
      <c r="B1225" s="7">
        <v>31.635000000000002</v>
      </c>
      <c r="C1225" s="7">
        <v>11.11</v>
      </c>
      <c r="D1225" s="7" t="s">
        <v>2380</v>
      </c>
      <c r="E1225" s="7" t="s">
        <v>2380</v>
      </c>
      <c r="F1225" s="7" t="s">
        <v>2380</v>
      </c>
      <c r="G1225" s="7" t="s">
        <v>2381</v>
      </c>
      <c r="H1225" s="7" t="s">
        <v>2380</v>
      </c>
    </row>
    <row r="1226" spans="1:8" x14ac:dyDescent="0.25">
      <c r="A1226" s="7" t="s">
        <v>1146</v>
      </c>
      <c r="B1226" s="7">
        <v>23.9</v>
      </c>
      <c r="C1226" s="7">
        <v>7.67</v>
      </c>
      <c r="D1226" s="7" t="s">
        <v>2382</v>
      </c>
      <c r="E1226" s="7" t="s">
        <v>2380</v>
      </c>
      <c r="F1226" s="7" t="s">
        <v>2380</v>
      </c>
      <c r="G1226" s="7">
        <v>2</v>
      </c>
      <c r="H1226" s="7" t="s">
        <v>2380</v>
      </c>
    </row>
    <row r="1227" spans="1:8" x14ac:dyDescent="0.25">
      <c r="A1227" s="7" t="s">
        <v>1145</v>
      </c>
      <c r="B1227" s="7">
        <v>34.15</v>
      </c>
      <c r="C1227" s="7">
        <v>6.15</v>
      </c>
      <c r="D1227" s="7" t="s">
        <v>2380</v>
      </c>
      <c r="E1227" s="7" t="s">
        <v>2380</v>
      </c>
      <c r="F1227" s="7" t="s">
        <v>2380</v>
      </c>
      <c r="G1227" s="7" t="s">
        <v>2381</v>
      </c>
      <c r="H1227" s="7" t="s">
        <v>2380</v>
      </c>
    </row>
    <row r="1228" spans="1:8" x14ac:dyDescent="0.25">
      <c r="A1228" s="7" t="s">
        <v>1144</v>
      </c>
      <c r="B1228" s="7">
        <v>28.71</v>
      </c>
      <c r="C1228" s="7">
        <v>5.71</v>
      </c>
      <c r="D1228" s="7" t="s">
        <v>2380</v>
      </c>
      <c r="E1228" s="7" t="s">
        <v>2380</v>
      </c>
      <c r="F1228" s="7" t="s">
        <v>2380</v>
      </c>
      <c r="G1228" s="7" t="s">
        <v>2381</v>
      </c>
      <c r="H1228" s="7" t="s">
        <v>2380</v>
      </c>
    </row>
    <row r="1229" spans="1:8" x14ac:dyDescent="0.25">
      <c r="A1229" s="7" t="s">
        <v>1143</v>
      </c>
      <c r="B1229" s="7">
        <v>36.700000000000003</v>
      </c>
      <c r="C1229" s="7">
        <v>8.6999999999999993</v>
      </c>
      <c r="D1229" s="7" t="s">
        <v>2382</v>
      </c>
      <c r="E1229" s="7" t="s">
        <v>2380</v>
      </c>
      <c r="F1229" s="7" t="s">
        <v>2380</v>
      </c>
      <c r="G1229" s="7">
        <v>2</v>
      </c>
      <c r="H1229" s="7" t="s">
        <v>2380</v>
      </c>
    </row>
    <row r="1230" spans="1:8" x14ac:dyDescent="0.25">
      <c r="A1230" s="7" t="s">
        <v>1142</v>
      </c>
      <c r="B1230" s="7">
        <v>34.1</v>
      </c>
      <c r="C1230" s="7">
        <v>9.0399999999999991</v>
      </c>
      <c r="D1230" s="7" t="s">
        <v>2382</v>
      </c>
      <c r="E1230" s="7" t="s">
        <v>2380</v>
      </c>
      <c r="F1230" s="7" t="s">
        <v>2380</v>
      </c>
      <c r="G1230" s="7">
        <v>2</v>
      </c>
      <c r="H1230" s="7" t="s">
        <v>2380</v>
      </c>
    </row>
    <row r="1231" spans="1:8" x14ac:dyDescent="0.25">
      <c r="A1231" s="7" t="s">
        <v>1141</v>
      </c>
      <c r="B1231" s="7">
        <v>25.7</v>
      </c>
      <c r="C1231" s="7">
        <v>5.61</v>
      </c>
      <c r="D1231" s="7" t="s">
        <v>2380</v>
      </c>
      <c r="E1231" s="7" t="s">
        <v>2380</v>
      </c>
      <c r="F1231" s="7" t="s">
        <v>2380</v>
      </c>
      <c r="G1231" s="7" t="s">
        <v>2381</v>
      </c>
      <c r="H1231" s="7" t="s">
        <v>2380</v>
      </c>
    </row>
    <row r="1232" spans="1:8" x14ac:dyDescent="0.25">
      <c r="A1232" s="7" t="s">
        <v>1140</v>
      </c>
      <c r="B1232" s="7">
        <v>21.68</v>
      </c>
      <c r="C1232" s="7">
        <v>8.1199999999999992</v>
      </c>
      <c r="D1232" s="7" t="s">
        <v>2380</v>
      </c>
      <c r="E1232" s="7" t="s">
        <v>2380</v>
      </c>
      <c r="F1232" s="7" t="s">
        <v>2380</v>
      </c>
      <c r="G1232" s="7" t="s">
        <v>2381</v>
      </c>
      <c r="H1232" s="7" t="s">
        <v>2380</v>
      </c>
    </row>
    <row r="1233" spans="1:8" x14ac:dyDescent="0.25">
      <c r="A1233" s="7" t="s">
        <v>1139</v>
      </c>
      <c r="B1233" s="7">
        <v>25.175000000000001</v>
      </c>
      <c r="C1233" s="7">
        <v>4.74</v>
      </c>
      <c r="D1233" s="7" t="s">
        <v>2380</v>
      </c>
      <c r="E1233" s="7" t="s">
        <v>2380</v>
      </c>
      <c r="F1233" s="7" t="s">
        <v>2380</v>
      </c>
      <c r="G1233" s="7" t="s">
        <v>2381</v>
      </c>
      <c r="H1233" s="7" t="s">
        <v>2380</v>
      </c>
    </row>
    <row r="1234" spans="1:8" x14ac:dyDescent="0.25">
      <c r="A1234" s="7" t="s">
        <v>1138</v>
      </c>
      <c r="B1234" s="7">
        <v>44.77</v>
      </c>
      <c r="C1234" s="7">
        <v>4.0599999999999996</v>
      </c>
      <c r="D1234" s="7" t="s">
        <v>2380</v>
      </c>
      <c r="E1234" s="7" t="s">
        <v>2380</v>
      </c>
      <c r="F1234" s="7" t="s">
        <v>2380</v>
      </c>
      <c r="G1234" s="7">
        <v>2</v>
      </c>
      <c r="H1234" s="7" t="s">
        <v>2380</v>
      </c>
    </row>
    <row r="1235" spans="1:8" x14ac:dyDescent="0.25">
      <c r="A1235" s="7" t="s">
        <v>1137</v>
      </c>
      <c r="B1235" s="7">
        <v>37.07</v>
      </c>
      <c r="C1235" s="7">
        <v>5.69</v>
      </c>
      <c r="D1235" s="7" t="s">
        <v>2380</v>
      </c>
      <c r="E1235" s="7" t="s">
        <v>2380</v>
      </c>
      <c r="F1235" s="7" t="s">
        <v>2380</v>
      </c>
      <c r="G1235" s="7">
        <v>2</v>
      </c>
      <c r="H1235" s="7" t="s">
        <v>2380</v>
      </c>
    </row>
    <row r="1236" spans="1:8" x14ac:dyDescent="0.25">
      <c r="A1236" s="7" t="s">
        <v>1136</v>
      </c>
      <c r="B1236" s="7">
        <v>39.799999999999997</v>
      </c>
      <c r="C1236" s="7">
        <v>5.66</v>
      </c>
      <c r="D1236" s="7" t="s">
        <v>2380</v>
      </c>
      <c r="E1236" s="7" t="s">
        <v>2380</v>
      </c>
      <c r="F1236" s="7" t="s">
        <v>2383</v>
      </c>
      <c r="G1236" s="7">
        <v>1</v>
      </c>
      <c r="H1236" s="7" t="s">
        <v>2380</v>
      </c>
    </row>
    <row r="1237" spans="1:8" x14ac:dyDescent="0.25">
      <c r="A1237" s="7" t="s">
        <v>1135</v>
      </c>
      <c r="B1237" s="7">
        <v>26.36</v>
      </c>
      <c r="C1237" s="7">
        <v>4.32</v>
      </c>
      <c r="D1237" s="7" t="s">
        <v>2380</v>
      </c>
      <c r="E1237" s="7" t="s">
        <v>2380</v>
      </c>
      <c r="F1237" s="7" t="s">
        <v>2383</v>
      </c>
      <c r="G1237" s="7">
        <v>1</v>
      </c>
      <c r="H1237" s="7" t="s">
        <v>2380</v>
      </c>
    </row>
    <row r="1238" spans="1:8" x14ac:dyDescent="0.25">
      <c r="A1238" s="7" t="s">
        <v>1134</v>
      </c>
      <c r="B1238" s="7">
        <v>29.925000000000001</v>
      </c>
      <c r="C1238" s="7">
        <v>8.2899999999999991</v>
      </c>
      <c r="D1238" s="7" t="s">
        <v>2380</v>
      </c>
      <c r="E1238" s="7" t="s">
        <v>2380</v>
      </c>
      <c r="F1238" s="7" t="s">
        <v>2380</v>
      </c>
      <c r="G1238" s="7">
        <v>2</v>
      </c>
      <c r="H1238" s="7" t="s">
        <v>2380</v>
      </c>
    </row>
    <row r="1239" spans="1:8" x14ac:dyDescent="0.25">
      <c r="A1239" s="7" t="s">
        <v>1133</v>
      </c>
      <c r="B1239" s="7">
        <v>37.29</v>
      </c>
      <c r="C1239" s="7">
        <v>10.46</v>
      </c>
      <c r="D1239" s="7" t="s">
        <v>2380</v>
      </c>
      <c r="E1239" s="7" t="s">
        <v>2380</v>
      </c>
      <c r="F1239" s="7" t="s">
        <v>2380</v>
      </c>
      <c r="G1239" s="7" t="s">
        <v>2381</v>
      </c>
      <c r="H1239" s="7" t="s">
        <v>2380</v>
      </c>
    </row>
    <row r="1240" spans="1:8" x14ac:dyDescent="0.25">
      <c r="A1240" s="7" t="s">
        <v>1132</v>
      </c>
      <c r="B1240" s="7">
        <v>30.2</v>
      </c>
      <c r="C1240" s="7">
        <v>11.96</v>
      </c>
      <c r="D1240" s="7" t="s">
        <v>2380</v>
      </c>
      <c r="E1240" s="7" t="s">
        <v>2380</v>
      </c>
      <c r="F1240" s="7" t="s">
        <v>2380</v>
      </c>
      <c r="G1240" s="7" t="s">
        <v>2381</v>
      </c>
      <c r="H1240" s="7" t="s">
        <v>2380</v>
      </c>
    </row>
    <row r="1241" spans="1:8" x14ac:dyDescent="0.25">
      <c r="A1241" s="7" t="s">
        <v>1131</v>
      </c>
      <c r="B1241" s="7">
        <v>24.225000000000001</v>
      </c>
      <c r="C1241" s="7">
        <v>4.25</v>
      </c>
      <c r="D1241" s="7" t="s">
        <v>2382</v>
      </c>
      <c r="E1241" s="7" t="s">
        <v>2380</v>
      </c>
      <c r="F1241" s="7" t="s">
        <v>2383</v>
      </c>
      <c r="G1241" s="7">
        <v>1</v>
      </c>
      <c r="H1241" s="7" t="s">
        <v>2380</v>
      </c>
    </row>
    <row r="1242" spans="1:8" x14ac:dyDescent="0.25">
      <c r="A1242" s="7" t="s">
        <v>1130</v>
      </c>
      <c r="B1242" s="7">
        <v>31.445</v>
      </c>
      <c r="C1242" s="7">
        <v>8.33</v>
      </c>
      <c r="D1242" s="7" t="s">
        <v>2380</v>
      </c>
      <c r="E1242" s="7" t="s">
        <v>2380</v>
      </c>
      <c r="F1242" s="7" t="s">
        <v>2380</v>
      </c>
      <c r="G1242" s="7" t="s">
        <v>2381</v>
      </c>
      <c r="H1242" s="7" t="s">
        <v>2380</v>
      </c>
    </row>
    <row r="1243" spans="1:8" x14ac:dyDescent="0.25">
      <c r="A1243" s="7" t="s">
        <v>1129</v>
      </c>
      <c r="B1243" s="7">
        <v>38.880000000000003</v>
      </c>
      <c r="C1243" s="7">
        <v>4.29</v>
      </c>
      <c r="D1243" s="7" t="s">
        <v>2380</v>
      </c>
      <c r="E1243" s="7" t="s">
        <v>2380</v>
      </c>
      <c r="F1243" s="7" t="s">
        <v>2380</v>
      </c>
      <c r="G1243" s="7">
        <v>1</v>
      </c>
      <c r="H1243" s="7" t="s">
        <v>2380</v>
      </c>
    </row>
    <row r="1244" spans="1:8" x14ac:dyDescent="0.25">
      <c r="A1244" s="7" t="s">
        <v>1128</v>
      </c>
      <c r="B1244" s="7">
        <v>43.89</v>
      </c>
      <c r="C1244" s="7">
        <v>6.32</v>
      </c>
      <c r="D1244" s="7" t="s">
        <v>2382</v>
      </c>
      <c r="E1244" s="7" t="s">
        <v>2380</v>
      </c>
      <c r="F1244" s="7" t="s">
        <v>2380</v>
      </c>
      <c r="G1244" s="7" t="s">
        <v>2381</v>
      </c>
      <c r="H1244" s="7" t="s">
        <v>2380</v>
      </c>
    </row>
    <row r="1245" spans="1:8" x14ac:dyDescent="0.25">
      <c r="A1245" s="7" t="s">
        <v>1127</v>
      </c>
      <c r="B1245" s="7">
        <v>25.6</v>
      </c>
      <c r="C1245" s="7">
        <v>5.65</v>
      </c>
      <c r="D1245" s="7" t="s">
        <v>2380</v>
      </c>
      <c r="E1245" s="7" t="s">
        <v>2380</v>
      </c>
      <c r="F1245" s="7" t="s">
        <v>2380</v>
      </c>
      <c r="G1245" s="7">
        <v>2</v>
      </c>
      <c r="H1245" s="7" t="s">
        <v>2380</v>
      </c>
    </row>
    <row r="1246" spans="1:8" x14ac:dyDescent="0.25">
      <c r="A1246" s="7" t="s">
        <v>1126</v>
      </c>
      <c r="B1246" s="7">
        <v>29.545000000000002</v>
      </c>
      <c r="C1246" s="7">
        <v>8.41</v>
      </c>
      <c r="D1246" s="7" t="s">
        <v>2382</v>
      </c>
      <c r="E1246" s="7" t="s">
        <v>2380</v>
      </c>
      <c r="F1246" s="7" t="s">
        <v>2380</v>
      </c>
      <c r="G1246" s="7">
        <v>1</v>
      </c>
      <c r="H1246" s="7" t="s">
        <v>2380</v>
      </c>
    </row>
    <row r="1247" spans="1:8" x14ac:dyDescent="0.25">
      <c r="A1247" s="7" t="s">
        <v>1125</v>
      </c>
      <c r="B1247" s="7">
        <v>23.25</v>
      </c>
      <c r="C1247" s="7">
        <v>11.96</v>
      </c>
      <c r="D1247" s="7" t="s">
        <v>2382</v>
      </c>
      <c r="E1247" s="7" t="s">
        <v>2380</v>
      </c>
      <c r="F1247" s="7" t="s">
        <v>2380</v>
      </c>
      <c r="G1247" s="7" t="s">
        <v>2381</v>
      </c>
      <c r="H1247" s="7" t="s">
        <v>2380</v>
      </c>
    </row>
    <row r="1248" spans="1:8" x14ac:dyDescent="0.25">
      <c r="A1248" s="7" t="s">
        <v>1124</v>
      </c>
      <c r="B1248" s="7">
        <v>43.95</v>
      </c>
      <c r="C1248" s="7">
        <v>5.17</v>
      </c>
      <c r="D1248" s="7" t="s">
        <v>2382</v>
      </c>
      <c r="E1248" s="7" t="s">
        <v>2380</v>
      </c>
      <c r="F1248" s="7" t="s">
        <v>2383</v>
      </c>
      <c r="G1248" s="7">
        <v>1</v>
      </c>
      <c r="H1248" s="7" t="s">
        <v>2380</v>
      </c>
    </row>
    <row r="1249" spans="1:8" x14ac:dyDescent="0.25">
      <c r="A1249" s="7" t="s">
        <v>1123</v>
      </c>
      <c r="B1249" s="7">
        <v>21.85</v>
      </c>
      <c r="C1249" s="7">
        <v>8.76</v>
      </c>
      <c r="D1249" s="7" t="s">
        <v>2380</v>
      </c>
      <c r="E1249" s="7" t="s">
        <v>2380</v>
      </c>
      <c r="F1249" s="7" t="s">
        <v>2380</v>
      </c>
      <c r="G1249" s="7" t="s">
        <v>2381</v>
      </c>
      <c r="H1249" s="7" t="s">
        <v>2380</v>
      </c>
    </row>
    <row r="1250" spans="1:8" x14ac:dyDescent="0.25">
      <c r="A1250" s="7" t="s">
        <v>1122</v>
      </c>
      <c r="B1250" s="7">
        <v>25.73</v>
      </c>
      <c r="C1250" s="7">
        <v>7.99</v>
      </c>
      <c r="D1250" s="7" t="s">
        <v>2380</v>
      </c>
      <c r="E1250" s="7" t="s">
        <v>2380</v>
      </c>
      <c r="F1250" s="7" t="s">
        <v>2380</v>
      </c>
      <c r="G1250" s="7">
        <v>2</v>
      </c>
      <c r="H1250" s="7" t="s">
        <v>2380</v>
      </c>
    </row>
    <row r="1251" spans="1:8" x14ac:dyDescent="0.25">
      <c r="A1251" s="7" t="s">
        <v>1121</v>
      </c>
      <c r="B1251" s="7">
        <v>32.229999999999997</v>
      </c>
      <c r="C1251" s="7">
        <v>8.59</v>
      </c>
      <c r="D1251" s="7" t="s">
        <v>2380</v>
      </c>
      <c r="E1251" s="7" t="s">
        <v>2380</v>
      </c>
      <c r="F1251" s="7" t="s">
        <v>2380</v>
      </c>
      <c r="G1251" s="7" t="s">
        <v>2381</v>
      </c>
      <c r="H1251" s="7" t="s">
        <v>2380</v>
      </c>
    </row>
    <row r="1252" spans="1:8" x14ac:dyDescent="0.25">
      <c r="A1252" s="7" t="s">
        <v>1120</v>
      </c>
      <c r="B1252" s="7">
        <v>32.204999999999998</v>
      </c>
      <c r="C1252" s="7">
        <v>6.14</v>
      </c>
      <c r="D1252" s="7" t="s">
        <v>2380</v>
      </c>
      <c r="E1252" s="7" t="s">
        <v>2380</v>
      </c>
      <c r="F1252" s="7" t="s">
        <v>2380</v>
      </c>
      <c r="G1252" s="7">
        <v>2</v>
      </c>
      <c r="H1252" s="7" t="s">
        <v>2380</v>
      </c>
    </row>
    <row r="1253" spans="1:8" x14ac:dyDescent="0.25">
      <c r="A1253" s="7" t="s">
        <v>1119</v>
      </c>
      <c r="B1253" s="7">
        <v>26.41</v>
      </c>
      <c r="C1253" s="7">
        <v>4.08</v>
      </c>
      <c r="D1253" s="7" t="s">
        <v>2380</v>
      </c>
      <c r="E1253" s="7" t="s">
        <v>2380</v>
      </c>
      <c r="F1253" s="7" t="s">
        <v>2380</v>
      </c>
      <c r="G1253" s="7">
        <v>2</v>
      </c>
      <c r="H1253" s="7" t="s">
        <v>2380</v>
      </c>
    </row>
    <row r="1254" spans="1:8" x14ac:dyDescent="0.25">
      <c r="A1254" s="7" t="s">
        <v>1118</v>
      </c>
      <c r="B1254" s="7">
        <v>30.2</v>
      </c>
      <c r="C1254" s="7">
        <v>6.25</v>
      </c>
      <c r="D1254" s="7" t="s">
        <v>2382</v>
      </c>
      <c r="E1254" s="7" t="s">
        <v>2380</v>
      </c>
      <c r="F1254" s="7" t="s">
        <v>2380</v>
      </c>
      <c r="G1254" s="7" t="s">
        <v>2381</v>
      </c>
      <c r="H1254" s="7" t="s">
        <v>2380</v>
      </c>
    </row>
    <row r="1255" spans="1:8" x14ac:dyDescent="0.25">
      <c r="A1255" s="7" t="s">
        <v>1117</v>
      </c>
      <c r="B1255" s="7">
        <v>31.26</v>
      </c>
      <c r="C1255" s="7">
        <v>5.94</v>
      </c>
      <c r="D1255" s="7" t="s">
        <v>2382</v>
      </c>
      <c r="E1255" s="7" t="s">
        <v>2380</v>
      </c>
      <c r="F1255" s="7" t="s">
        <v>2380</v>
      </c>
      <c r="G1255" s="7">
        <v>1</v>
      </c>
      <c r="H1255" s="7" t="s">
        <v>2380</v>
      </c>
    </row>
    <row r="1256" spans="1:8" x14ac:dyDescent="0.25">
      <c r="A1256" s="7" t="s">
        <v>1116</v>
      </c>
      <c r="B1256" s="7">
        <v>33.725000000000001</v>
      </c>
      <c r="C1256" s="7">
        <v>6.45</v>
      </c>
      <c r="D1256" s="7" t="s">
        <v>2382</v>
      </c>
      <c r="E1256" s="7" t="s">
        <v>2380</v>
      </c>
      <c r="F1256" s="7" t="s">
        <v>2380</v>
      </c>
      <c r="G1256" s="7" t="s">
        <v>2381</v>
      </c>
      <c r="H1256" s="7" t="s">
        <v>2380</v>
      </c>
    </row>
    <row r="1257" spans="1:8" x14ac:dyDescent="0.25">
      <c r="A1257" s="7" t="s">
        <v>1115</v>
      </c>
      <c r="B1257" s="7">
        <v>28.9</v>
      </c>
      <c r="C1257" s="7">
        <v>5.74</v>
      </c>
      <c r="D1257" s="7" t="s">
        <v>2382</v>
      </c>
      <c r="E1257" s="7" t="s">
        <v>2380</v>
      </c>
      <c r="F1257" s="7" t="s">
        <v>2380</v>
      </c>
      <c r="G1257" s="7" t="s">
        <v>2381</v>
      </c>
      <c r="H1257" s="7" t="s">
        <v>2380</v>
      </c>
    </row>
    <row r="1258" spans="1:8" x14ac:dyDescent="0.25">
      <c r="A1258" s="7" t="s">
        <v>1114</v>
      </c>
      <c r="B1258" s="7">
        <v>45.69</v>
      </c>
      <c r="C1258" s="7">
        <v>4.43</v>
      </c>
      <c r="D1258" s="7" t="s">
        <v>2382</v>
      </c>
      <c r="E1258" s="7" t="s">
        <v>2380</v>
      </c>
      <c r="F1258" s="7" t="s">
        <v>2380</v>
      </c>
      <c r="G1258" s="7" t="s">
        <v>2381</v>
      </c>
      <c r="H1258" s="7" t="s">
        <v>2380</v>
      </c>
    </row>
    <row r="1259" spans="1:8" x14ac:dyDescent="0.25">
      <c r="A1259" s="7" t="s">
        <v>1113</v>
      </c>
      <c r="B1259" s="7">
        <v>21.03</v>
      </c>
      <c r="C1259" s="7">
        <v>6.5</v>
      </c>
      <c r="D1259" s="7" t="s">
        <v>2380</v>
      </c>
      <c r="E1259" s="7" t="s">
        <v>2380</v>
      </c>
      <c r="F1259" s="7" t="s">
        <v>2380</v>
      </c>
      <c r="G1259" s="7" t="s">
        <v>2381</v>
      </c>
      <c r="H1259" s="7" t="s">
        <v>2380</v>
      </c>
    </row>
    <row r="1260" spans="1:8" x14ac:dyDescent="0.25">
      <c r="A1260" s="7" t="s">
        <v>1112</v>
      </c>
      <c r="B1260" s="7">
        <v>37</v>
      </c>
      <c r="C1260" s="7">
        <v>8.75</v>
      </c>
      <c r="D1260" s="7" t="s">
        <v>2380</v>
      </c>
      <c r="E1260" s="7" t="s">
        <v>2380</v>
      </c>
      <c r="F1260" s="7" t="s">
        <v>2380</v>
      </c>
      <c r="G1260" s="7" t="s">
        <v>2381</v>
      </c>
      <c r="H1260" s="7" t="s">
        <v>2380</v>
      </c>
    </row>
    <row r="1261" spans="1:8" x14ac:dyDescent="0.25">
      <c r="A1261" s="7" t="s">
        <v>1111</v>
      </c>
      <c r="B1261" s="7">
        <v>25.4</v>
      </c>
      <c r="C1261" s="7">
        <v>11.96</v>
      </c>
      <c r="D1261" s="7" t="s">
        <v>2380</v>
      </c>
      <c r="E1261" s="7" t="s">
        <v>2380</v>
      </c>
      <c r="F1261" s="7" t="s">
        <v>2380</v>
      </c>
      <c r="G1261" s="7" t="s">
        <v>2381</v>
      </c>
      <c r="H1261" s="7" t="s">
        <v>2380</v>
      </c>
    </row>
    <row r="1262" spans="1:8" x14ac:dyDescent="0.25">
      <c r="A1262" s="7" t="s">
        <v>1110</v>
      </c>
      <c r="B1262" s="7">
        <v>32.299999999999997</v>
      </c>
      <c r="C1262" s="7">
        <v>10.54</v>
      </c>
      <c r="D1262" s="7" t="s">
        <v>2380</v>
      </c>
      <c r="E1262" s="7" t="s">
        <v>2380</v>
      </c>
      <c r="F1262" s="7" t="s">
        <v>2380</v>
      </c>
      <c r="G1262" s="7" t="s">
        <v>2381</v>
      </c>
      <c r="H1262" s="7" t="s">
        <v>2380</v>
      </c>
    </row>
    <row r="1263" spans="1:8" x14ac:dyDescent="0.25">
      <c r="A1263" s="7" t="s">
        <v>1109</v>
      </c>
      <c r="B1263" s="7">
        <v>23.94</v>
      </c>
      <c r="C1263" s="7">
        <v>4.54</v>
      </c>
      <c r="D1263" s="7" t="s">
        <v>2382</v>
      </c>
      <c r="E1263" s="7" t="s">
        <v>2380</v>
      </c>
      <c r="F1263" s="7" t="s">
        <v>2383</v>
      </c>
      <c r="G1263" s="7">
        <v>1</v>
      </c>
      <c r="H1263" s="7" t="s">
        <v>2380</v>
      </c>
    </row>
    <row r="1264" spans="1:8" x14ac:dyDescent="0.25">
      <c r="A1264" s="7" t="s">
        <v>1108</v>
      </c>
      <c r="B1264" s="7">
        <v>46.4</v>
      </c>
      <c r="C1264" s="7">
        <v>5.71</v>
      </c>
      <c r="D1264" s="7" t="s">
        <v>2380</v>
      </c>
      <c r="E1264" s="7" t="s">
        <v>2380</v>
      </c>
      <c r="F1264" s="7" t="s">
        <v>2380</v>
      </c>
      <c r="G1264" s="7" t="s">
        <v>2381</v>
      </c>
      <c r="H1264" s="7" t="s">
        <v>2380</v>
      </c>
    </row>
    <row r="1265" spans="1:8" x14ac:dyDescent="0.25">
      <c r="A1265" s="7" t="s">
        <v>1107</v>
      </c>
      <c r="B1265" s="7">
        <v>40.375</v>
      </c>
      <c r="C1265" s="7">
        <v>6.25</v>
      </c>
      <c r="D1265" s="7" t="s">
        <v>2382</v>
      </c>
      <c r="E1265" s="7" t="s">
        <v>2380</v>
      </c>
      <c r="F1265" s="7" t="s">
        <v>2380</v>
      </c>
      <c r="G1265" s="7" t="s">
        <v>2381</v>
      </c>
      <c r="H1265" s="7" t="s">
        <v>2380</v>
      </c>
    </row>
    <row r="1266" spans="1:8" x14ac:dyDescent="0.25">
      <c r="A1266" s="7" t="s">
        <v>1106</v>
      </c>
      <c r="B1266" s="7">
        <v>28.7</v>
      </c>
      <c r="C1266" s="7">
        <v>9.4700000000000006</v>
      </c>
      <c r="D1266" s="7" t="s">
        <v>2380</v>
      </c>
      <c r="E1266" s="7" t="s">
        <v>2380</v>
      </c>
      <c r="F1266" s="7" t="s">
        <v>2380</v>
      </c>
      <c r="G1266" s="7">
        <v>2</v>
      </c>
      <c r="H1266" s="7" t="s">
        <v>2380</v>
      </c>
    </row>
    <row r="1267" spans="1:8" x14ac:dyDescent="0.25">
      <c r="A1267" s="7" t="s">
        <v>1105</v>
      </c>
      <c r="B1267" s="7">
        <v>26.63</v>
      </c>
      <c r="C1267" s="7">
        <v>5.7</v>
      </c>
      <c r="D1267" s="7" t="s">
        <v>2380</v>
      </c>
      <c r="E1267" s="7" t="s">
        <v>2380</v>
      </c>
      <c r="F1267" s="7" t="s">
        <v>2380</v>
      </c>
      <c r="G1267" s="7" t="s">
        <v>2381</v>
      </c>
      <c r="H1267" s="7" t="s">
        <v>2380</v>
      </c>
    </row>
    <row r="1268" spans="1:8" x14ac:dyDescent="0.25">
      <c r="A1268" s="7" t="s">
        <v>1104</v>
      </c>
      <c r="B1268" s="7">
        <v>22.515000000000001</v>
      </c>
      <c r="C1268" s="7">
        <v>11.18</v>
      </c>
      <c r="D1268" s="7" t="s">
        <v>2380</v>
      </c>
      <c r="E1268" s="7" t="s">
        <v>2380</v>
      </c>
      <c r="F1268" s="7" t="s">
        <v>2380</v>
      </c>
      <c r="G1268" s="7">
        <v>2</v>
      </c>
      <c r="H1268" s="7" t="s">
        <v>2380</v>
      </c>
    </row>
    <row r="1269" spans="1:8" x14ac:dyDescent="0.25">
      <c r="A1269" s="7" t="s">
        <v>1103</v>
      </c>
      <c r="B1269" s="7">
        <v>36.575000000000003</v>
      </c>
      <c r="C1269" s="7">
        <v>10.98</v>
      </c>
      <c r="D1269" s="7" t="s">
        <v>2380</v>
      </c>
      <c r="E1269" s="7" t="s">
        <v>2380</v>
      </c>
      <c r="F1269" s="7" t="s">
        <v>2380</v>
      </c>
      <c r="G1269" s="7" t="s">
        <v>2381</v>
      </c>
      <c r="H1269" s="7" t="s">
        <v>2380</v>
      </c>
    </row>
    <row r="1270" spans="1:8" x14ac:dyDescent="0.25">
      <c r="A1270" s="7" t="s">
        <v>1102</v>
      </c>
      <c r="B1270" s="7">
        <v>23.66</v>
      </c>
      <c r="C1270" s="7">
        <v>5.1100000000000003</v>
      </c>
      <c r="D1270" s="7" t="s">
        <v>2382</v>
      </c>
      <c r="E1270" s="7" t="s">
        <v>2380</v>
      </c>
      <c r="F1270" s="7" t="s">
        <v>2383</v>
      </c>
      <c r="G1270" s="7">
        <v>1</v>
      </c>
      <c r="H1270" s="7" t="s">
        <v>2380</v>
      </c>
    </row>
    <row r="1271" spans="1:8" x14ac:dyDescent="0.25">
      <c r="A1271" s="7" t="s">
        <v>1101</v>
      </c>
      <c r="B1271" s="7">
        <v>18.62</v>
      </c>
      <c r="C1271" s="7">
        <v>10.24</v>
      </c>
      <c r="D1271" s="7" t="s">
        <v>2380</v>
      </c>
      <c r="E1271" s="7" t="s">
        <v>2380</v>
      </c>
      <c r="F1271" s="7" t="s">
        <v>2380</v>
      </c>
      <c r="G1271" s="7" t="s">
        <v>2381</v>
      </c>
      <c r="H1271" s="7" t="s">
        <v>2380</v>
      </c>
    </row>
    <row r="1272" spans="1:8" x14ac:dyDescent="0.25">
      <c r="A1272" s="7" t="s">
        <v>1100</v>
      </c>
      <c r="B1272" s="7">
        <v>19.190000000000001</v>
      </c>
      <c r="C1272" s="7">
        <v>7.71</v>
      </c>
      <c r="D1272" s="7" t="s">
        <v>2382</v>
      </c>
      <c r="E1272" s="7" t="s">
        <v>2380</v>
      </c>
      <c r="F1272" s="7" t="s">
        <v>2380</v>
      </c>
      <c r="G1272" s="7">
        <v>1</v>
      </c>
      <c r="H1272" s="7" t="s">
        <v>2380</v>
      </c>
    </row>
    <row r="1273" spans="1:8" x14ac:dyDescent="0.25">
      <c r="A1273" s="7" t="s">
        <v>1099</v>
      </c>
      <c r="B1273" s="7">
        <v>27.5</v>
      </c>
      <c r="C1273" s="7">
        <v>6.03</v>
      </c>
      <c r="D1273" s="7" t="s">
        <v>2380</v>
      </c>
      <c r="E1273" s="7" t="s">
        <v>2380</v>
      </c>
      <c r="F1273" s="7" t="s">
        <v>2380</v>
      </c>
      <c r="G1273" s="7" t="s">
        <v>2381</v>
      </c>
      <c r="H1273" s="7" t="s">
        <v>2380</v>
      </c>
    </row>
    <row r="1274" spans="1:8" x14ac:dyDescent="0.25">
      <c r="A1274" s="7" t="s">
        <v>1098</v>
      </c>
      <c r="B1274" s="7">
        <v>27.36</v>
      </c>
      <c r="C1274" s="7">
        <v>5.96</v>
      </c>
      <c r="D1274" s="7" t="s">
        <v>2380</v>
      </c>
      <c r="E1274" s="7" t="s">
        <v>2380</v>
      </c>
      <c r="F1274" s="7" t="s">
        <v>2383</v>
      </c>
      <c r="G1274" s="7">
        <v>1</v>
      </c>
      <c r="H1274" s="7" t="s">
        <v>2380</v>
      </c>
    </row>
    <row r="1275" spans="1:8" x14ac:dyDescent="0.25">
      <c r="A1275" s="7" t="s">
        <v>1097</v>
      </c>
      <c r="B1275" s="7">
        <v>20.350000000000001</v>
      </c>
      <c r="C1275" s="7">
        <v>4.16</v>
      </c>
      <c r="D1275" s="7" t="s">
        <v>2380</v>
      </c>
      <c r="E1275" s="7" t="s">
        <v>2380</v>
      </c>
      <c r="F1275" s="7" t="s">
        <v>2380</v>
      </c>
      <c r="G1275" s="7" t="s">
        <v>2381</v>
      </c>
      <c r="H1275" s="7" t="s">
        <v>2380</v>
      </c>
    </row>
    <row r="1276" spans="1:8" x14ac:dyDescent="0.25">
      <c r="A1276" s="7" t="s">
        <v>1096</v>
      </c>
      <c r="B1276" s="7">
        <v>24.035</v>
      </c>
      <c r="C1276" s="7">
        <v>6.11</v>
      </c>
      <c r="D1276" s="7" t="s">
        <v>2380</v>
      </c>
      <c r="E1276" s="7" t="s">
        <v>2380</v>
      </c>
      <c r="F1276" s="7" t="s">
        <v>2380</v>
      </c>
      <c r="G1276" s="7" t="s">
        <v>2381</v>
      </c>
      <c r="H1276" s="7" t="s">
        <v>2380</v>
      </c>
    </row>
    <row r="1277" spans="1:8" x14ac:dyDescent="0.25">
      <c r="A1277" s="7" t="s">
        <v>1095</v>
      </c>
      <c r="B1277" s="7">
        <v>23.56</v>
      </c>
      <c r="C1277" s="7">
        <v>5.97</v>
      </c>
      <c r="D1277" s="7" t="s">
        <v>2380</v>
      </c>
      <c r="E1277" s="7" t="s">
        <v>2380</v>
      </c>
      <c r="F1277" s="7" t="s">
        <v>2380</v>
      </c>
      <c r="G1277" s="7" t="s">
        <v>2381</v>
      </c>
      <c r="H1277" s="7" t="s">
        <v>2380</v>
      </c>
    </row>
    <row r="1278" spans="1:8" x14ac:dyDescent="0.25">
      <c r="A1278" s="7" t="s">
        <v>1094</v>
      </c>
      <c r="B1278" s="7">
        <v>27.17</v>
      </c>
      <c r="C1278" s="7">
        <v>10.81</v>
      </c>
      <c r="D1278" s="7" t="s">
        <v>2380</v>
      </c>
      <c r="E1278" s="7" t="s">
        <v>2380</v>
      </c>
      <c r="F1278" s="7" t="s">
        <v>2380</v>
      </c>
      <c r="G1278" s="7">
        <v>2</v>
      </c>
      <c r="H1278" s="7" t="s">
        <v>2380</v>
      </c>
    </row>
    <row r="1279" spans="1:8" x14ac:dyDescent="0.25">
      <c r="A1279" s="7" t="s">
        <v>1093</v>
      </c>
      <c r="B1279" s="7">
        <v>34.32</v>
      </c>
      <c r="C1279" s="7">
        <v>5.7</v>
      </c>
      <c r="D1279" s="7" t="s">
        <v>2382</v>
      </c>
      <c r="E1279" s="7" t="s">
        <v>2380</v>
      </c>
      <c r="F1279" s="7" t="s">
        <v>2383</v>
      </c>
      <c r="G1279" s="7">
        <v>1</v>
      </c>
      <c r="H1279" s="7" t="s">
        <v>2380</v>
      </c>
    </row>
    <row r="1280" spans="1:8" x14ac:dyDescent="0.25">
      <c r="A1280" s="7" t="s">
        <v>1092</v>
      </c>
      <c r="B1280" s="7">
        <v>23.87</v>
      </c>
      <c r="C1280" s="7">
        <v>4.7699999999999996</v>
      </c>
      <c r="D1280" s="7" t="s">
        <v>2382</v>
      </c>
      <c r="E1280" s="7" t="s">
        <v>2380</v>
      </c>
      <c r="F1280" s="7" t="s">
        <v>2383</v>
      </c>
      <c r="G1280" s="7">
        <v>1</v>
      </c>
      <c r="H1280" s="7" t="s">
        <v>2380</v>
      </c>
    </row>
    <row r="1281" spans="1:8" x14ac:dyDescent="0.25">
      <c r="A1281" s="7" t="s">
        <v>1091</v>
      </c>
      <c r="B1281" s="7">
        <v>30.15</v>
      </c>
      <c r="C1281" s="7">
        <v>4.25</v>
      </c>
      <c r="D1281" s="7" t="s">
        <v>2380</v>
      </c>
      <c r="E1281" s="7" t="s">
        <v>2380</v>
      </c>
      <c r="F1281" s="7" t="s">
        <v>2380</v>
      </c>
      <c r="G1281" s="7">
        <v>1</v>
      </c>
      <c r="H1281" s="7" t="s">
        <v>2380</v>
      </c>
    </row>
    <row r="1282" spans="1:8" x14ac:dyDescent="0.25">
      <c r="A1282" s="7" t="s">
        <v>1090</v>
      </c>
      <c r="B1282" s="7">
        <v>26.36</v>
      </c>
      <c r="C1282" s="7">
        <v>5.52</v>
      </c>
      <c r="D1282" s="7" t="s">
        <v>2380</v>
      </c>
      <c r="E1282" s="7" t="s">
        <v>2380</v>
      </c>
      <c r="F1282" s="7" t="s">
        <v>2380</v>
      </c>
      <c r="G1282" s="7" t="s">
        <v>2381</v>
      </c>
      <c r="H1282" s="7" t="s">
        <v>2380</v>
      </c>
    </row>
    <row r="1283" spans="1:8" x14ac:dyDescent="0.25">
      <c r="A1283" s="7" t="s">
        <v>1089</v>
      </c>
      <c r="B1283" s="7">
        <v>45.32</v>
      </c>
      <c r="C1283" s="7">
        <v>6.53</v>
      </c>
      <c r="D1283" s="7" t="s">
        <v>2382</v>
      </c>
      <c r="E1283" s="7" t="s">
        <v>2380</v>
      </c>
      <c r="F1283" s="7" t="s">
        <v>2380</v>
      </c>
      <c r="G1283" s="7">
        <v>1</v>
      </c>
      <c r="H1283" s="7" t="s">
        <v>2380</v>
      </c>
    </row>
    <row r="1284" spans="1:8" x14ac:dyDescent="0.25">
      <c r="A1284" s="7" t="s">
        <v>1088</v>
      </c>
      <c r="B1284" s="7">
        <v>31.93</v>
      </c>
      <c r="C1284" s="7">
        <v>4.82</v>
      </c>
      <c r="D1284" s="7" t="s">
        <v>2382</v>
      </c>
      <c r="E1284" s="7" t="s">
        <v>2380</v>
      </c>
      <c r="F1284" s="7" t="s">
        <v>2380</v>
      </c>
      <c r="G1284" s="7">
        <v>1</v>
      </c>
      <c r="H1284" s="7" t="s">
        <v>2380</v>
      </c>
    </row>
    <row r="1285" spans="1:8" x14ac:dyDescent="0.25">
      <c r="A1285" s="7" t="s">
        <v>1087</v>
      </c>
      <c r="B1285" s="7">
        <v>36</v>
      </c>
      <c r="C1285" s="7">
        <v>11.94</v>
      </c>
      <c r="D1285" s="7" t="s">
        <v>2382</v>
      </c>
      <c r="E1285" s="7" t="s">
        <v>2380</v>
      </c>
      <c r="F1285" s="7" t="s">
        <v>2380</v>
      </c>
      <c r="G1285" s="7">
        <v>1</v>
      </c>
      <c r="H1285" s="7" t="s">
        <v>2380</v>
      </c>
    </row>
    <row r="1286" spans="1:8" x14ac:dyDescent="0.25">
      <c r="A1286" s="7" t="s">
        <v>1086</v>
      </c>
      <c r="B1286" s="7">
        <v>32</v>
      </c>
      <c r="C1286" s="7">
        <v>7.85</v>
      </c>
      <c r="D1286" s="7" t="s">
        <v>2382</v>
      </c>
      <c r="E1286" s="7" t="s">
        <v>2380</v>
      </c>
      <c r="F1286" s="7" t="s">
        <v>2380</v>
      </c>
      <c r="G1286" s="7">
        <v>1</v>
      </c>
      <c r="H1286" s="7" t="s">
        <v>2380</v>
      </c>
    </row>
    <row r="1287" spans="1:8" x14ac:dyDescent="0.25">
      <c r="A1287" s="7" t="s">
        <v>1085</v>
      </c>
      <c r="B1287" s="7">
        <v>29.37</v>
      </c>
      <c r="C1287" s="7">
        <v>8.01</v>
      </c>
      <c r="D1287" s="7" t="s">
        <v>2382</v>
      </c>
      <c r="E1287" s="7" t="s">
        <v>2380</v>
      </c>
      <c r="F1287" s="7" t="s">
        <v>2380</v>
      </c>
      <c r="G1287" s="7">
        <v>1</v>
      </c>
      <c r="H1287" s="7" t="s">
        <v>2380</v>
      </c>
    </row>
    <row r="1288" spans="1:8" x14ac:dyDescent="0.25">
      <c r="A1288" s="7" t="s">
        <v>1084</v>
      </c>
      <c r="B1288" s="7">
        <v>23.6</v>
      </c>
      <c r="C1288" s="7">
        <v>7.4</v>
      </c>
      <c r="D1288" s="7" t="s">
        <v>2382</v>
      </c>
      <c r="E1288" s="7" t="s">
        <v>2380</v>
      </c>
      <c r="F1288" s="7" t="s">
        <v>2380</v>
      </c>
      <c r="G1288" s="7">
        <v>1</v>
      </c>
      <c r="H1288" s="7" t="s">
        <v>2380</v>
      </c>
    </row>
    <row r="1289" spans="1:8" x14ac:dyDescent="0.25">
      <c r="A1289" s="7" t="s">
        <v>1083</v>
      </c>
      <c r="B1289" s="7">
        <v>33.155000000000001</v>
      </c>
      <c r="C1289" s="7">
        <v>8.3800000000000008</v>
      </c>
      <c r="D1289" s="7" t="s">
        <v>2382</v>
      </c>
      <c r="E1289" s="7" t="s">
        <v>2380</v>
      </c>
      <c r="F1289" s="7" t="s">
        <v>2380</v>
      </c>
      <c r="G1289" s="7" t="s">
        <v>2381</v>
      </c>
      <c r="H1289" s="7" t="s">
        <v>2380</v>
      </c>
    </row>
    <row r="1290" spans="1:8" x14ac:dyDescent="0.25">
      <c r="A1290" s="7" t="s">
        <v>1082</v>
      </c>
      <c r="B1290" s="7">
        <v>24.32</v>
      </c>
      <c r="C1290" s="7">
        <v>11.56</v>
      </c>
      <c r="D1290" s="7" t="s">
        <v>2382</v>
      </c>
      <c r="E1290" s="7" t="s">
        <v>2380</v>
      </c>
      <c r="F1290" s="7" t="s">
        <v>2380</v>
      </c>
      <c r="G1290" s="7">
        <v>1</v>
      </c>
      <c r="H1290" s="7" t="s">
        <v>2380</v>
      </c>
    </row>
    <row r="1291" spans="1:8" x14ac:dyDescent="0.25">
      <c r="A1291" s="7" t="s">
        <v>1081</v>
      </c>
      <c r="B1291" s="7">
        <v>36.299999999999997</v>
      </c>
      <c r="C1291" s="7">
        <v>4.6100000000000003</v>
      </c>
      <c r="D1291" s="7" t="s">
        <v>2380</v>
      </c>
      <c r="E1291" s="7" t="s">
        <v>2380</v>
      </c>
      <c r="F1291" s="7" t="s">
        <v>2380</v>
      </c>
      <c r="G1291" s="7" t="s">
        <v>2381</v>
      </c>
      <c r="H1291" s="7" t="s">
        <v>2380</v>
      </c>
    </row>
    <row r="1292" spans="1:8" x14ac:dyDescent="0.25">
      <c r="A1292" s="7" t="s">
        <v>1080</v>
      </c>
      <c r="B1292" s="7">
        <v>34.4</v>
      </c>
      <c r="C1292" s="7">
        <v>4.95</v>
      </c>
      <c r="D1292" s="7" t="s">
        <v>2380</v>
      </c>
      <c r="E1292" s="7" t="s">
        <v>2380</v>
      </c>
      <c r="F1292" s="7" t="s">
        <v>2383</v>
      </c>
      <c r="G1292" s="7">
        <v>1</v>
      </c>
      <c r="H1292" s="7" t="s">
        <v>2380</v>
      </c>
    </row>
    <row r="1293" spans="1:8" x14ac:dyDescent="0.25">
      <c r="A1293" s="7" t="s">
        <v>1079</v>
      </c>
      <c r="B1293" s="7">
        <v>30.9</v>
      </c>
      <c r="C1293" s="7">
        <v>5.04</v>
      </c>
      <c r="D1293" s="7" t="s">
        <v>2380</v>
      </c>
      <c r="E1293" s="7" t="s">
        <v>2380</v>
      </c>
      <c r="F1293" s="7" t="s">
        <v>2380</v>
      </c>
      <c r="G1293" s="7" t="s">
        <v>2381</v>
      </c>
      <c r="H1293" s="7" t="s">
        <v>2380</v>
      </c>
    </row>
    <row r="1294" spans="1:8" x14ac:dyDescent="0.25">
      <c r="A1294" s="7" t="s">
        <v>1078</v>
      </c>
      <c r="B1294" s="7">
        <v>28.6</v>
      </c>
      <c r="C1294" s="7">
        <v>5.42</v>
      </c>
      <c r="D1294" s="7" t="s">
        <v>2380</v>
      </c>
      <c r="E1294" s="7" t="s">
        <v>2380</v>
      </c>
      <c r="F1294" s="7" t="s">
        <v>2380</v>
      </c>
      <c r="G1294" s="7" t="s">
        <v>2381</v>
      </c>
      <c r="H1294" s="7" t="s">
        <v>2380</v>
      </c>
    </row>
    <row r="1295" spans="1:8" x14ac:dyDescent="0.25">
      <c r="A1295" s="7" t="s">
        <v>1077</v>
      </c>
      <c r="B1295" s="7">
        <v>27.83</v>
      </c>
      <c r="C1295" s="7">
        <v>5.39</v>
      </c>
      <c r="D1295" s="7" t="s">
        <v>2380</v>
      </c>
      <c r="E1295" s="7" t="s">
        <v>2380</v>
      </c>
      <c r="F1295" s="7" t="s">
        <v>2380</v>
      </c>
      <c r="G1295" s="7" t="s">
        <v>2381</v>
      </c>
      <c r="H1295" s="7" t="s">
        <v>2380</v>
      </c>
    </row>
    <row r="1296" spans="1:8" x14ac:dyDescent="0.25">
      <c r="A1296" s="7" t="s">
        <v>1076</v>
      </c>
      <c r="B1296" s="7">
        <v>39.64</v>
      </c>
      <c r="C1296" s="7">
        <v>6</v>
      </c>
      <c r="D1296" s="7" t="s">
        <v>2380</v>
      </c>
      <c r="E1296" s="7" t="s">
        <v>2380</v>
      </c>
      <c r="F1296" s="7" t="s">
        <v>2383</v>
      </c>
      <c r="G1296" s="7">
        <v>1</v>
      </c>
      <c r="H1296" s="7" t="s">
        <v>2380</v>
      </c>
    </row>
    <row r="1297" spans="1:8" x14ac:dyDescent="0.25">
      <c r="A1297" s="7" t="s">
        <v>1075</v>
      </c>
      <c r="B1297" s="7">
        <v>38.479999999999997</v>
      </c>
      <c r="C1297" s="7">
        <v>6.02</v>
      </c>
      <c r="D1297" s="7" t="s">
        <v>2380</v>
      </c>
      <c r="E1297" s="7" t="s">
        <v>2380</v>
      </c>
      <c r="F1297" s="7" t="s">
        <v>2380</v>
      </c>
      <c r="G1297" s="7">
        <v>1</v>
      </c>
      <c r="H1297" s="7" t="s">
        <v>2380</v>
      </c>
    </row>
    <row r="1298" spans="1:8" x14ac:dyDescent="0.25">
      <c r="A1298" s="7" t="s">
        <v>1074</v>
      </c>
      <c r="B1298" s="7">
        <v>36.200000000000003</v>
      </c>
      <c r="C1298" s="7">
        <v>4.62</v>
      </c>
      <c r="D1298" s="7" t="s">
        <v>2380</v>
      </c>
      <c r="E1298" s="7" t="s">
        <v>2380</v>
      </c>
      <c r="F1298" s="7" t="s">
        <v>2380</v>
      </c>
      <c r="G1298" s="7">
        <v>2</v>
      </c>
      <c r="H1298" s="7" t="s">
        <v>2380</v>
      </c>
    </row>
    <row r="1299" spans="1:8" x14ac:dyDescent="0.25">
      <c r="A1299" s="7" t="s">
        <v>1073</v>
      </c>
      <c r="B1299" s="7">
        <v>27.13</v>
      </c>
      <c r="C1299" s="7">
        <v>5.59</v>
      </c>
      <c r="D1299" s="7" t="s">
        <v>2380</v>
      </c>
      <c r="E1299" s="7" t="s">
        <v>2380</v>
      </c>
      <c r="F1299" s="7" t="s">
        <v>2380</v>
      </c>
      <c r="G1299" s="7">
        <v>1</v>
      </c>
      <c r="H1299" s="7" t="s">
        <v>2380</v>
      </c>
    </row>
    <row r="1300" spans="1:8" x14ac:dyDescent="0.25">
      <c r="A1300" s="7" t="s">
        <v>1072</v>
      </c>
      <c r="B1300" s="7">
        <v>20.75</v>
      </c>
      <c r="C1300" s="7">
        <v>5.18</v>
      </c>
      <c r="D1300" s="7" t="s">
        <v>2382</v>
      </c>
      <c r="E1300" s="7" t="s">
        <v>2380</v>
      </c>
      <c r="F1300" s="7" t="s">
        <v>2380</v>
      </c>
      <c r="G1300" s="7">
        <v>2</v>
      </c>
      <c r="H1300" s="7" t="s">
        <v>2380</v>
      </c>
    </row>
    <row r="1301" spans="1:8" x14ac:dyDescent="0.25">
      <c r="A1301" s="7" t="s">
        <v>1071</v>
      </c>
      <c r="B1301" s="7">
        <v>26.6</v>
      </c>
      <c r="C1301" s="7">
        <v>6.29</v>
      </c>
      <c r="D1301" s="7" t="s">
        <v>2380</v>
      </c>
      <c r="E1301" s="7" t="s">
        <v>2380</v>
      </c>
      <c r="F1301" s="7" t="s">
        <v>2380</v>
      </c>
      <c r="G1301" s="7">
        <v>2</v>
      </c>
      <c r="H1301" s="7" t="s">
        <v>2380</v>
      </c>
    </row>
    <row r="1302" spans="1:8" x14ac:dyDescent="0.25">
      <c r="A1302" s="7" t="s">
        <v>1070</v>
      </c>
      <c r="B1302" s="7">
        <v>25.3</v>
      </c>
      <c r="C1302" s="7">
        <v>4.49</v>
      </c>
      <c r="D1302" s="7" t="s">
        <v>2380</v>
      </c>
      <c r="E1302" s="7" t="s">
        <v>2380</v>
      </c>
      <c r="F1302" s="7" t="s">
        <v>2380</v>
      </c>
      <c r="G1302" s="7">
        <v>2</v>
      </c>
      <c r="H1302" s="7" t="s">
        <v>2380</v>
      </c>
    </row>
    <row r="1303" spans="1:8" x14ac:dyDescent="0.25">
      <c r="A1303" s="7" t="s">
        <v>1069</v>
      </c>
      <c r="B1303" s="7">
        <v>18.84</v>
      </c>
      <c r="C1303" s="7">
        <v>11.82</v>
      </c>
      <c r="D1303" s="7" t="s">
        <v>2382</v>
      </c>
      <c r="E1303" s="7" t="s">
        <v>2380</v>
      </c>
      <c r="F1303" s="7" t="s">
        <v>2383</v>
      </c>
      <c r="G1303" s="7">
        <v>1</v>
      </c>
      <c r="H1303" s="7" t="s">
        <v>2380</v>
      </c>
    </row>
    <row r="1304" spans="1:8" x14ac:dyDescent="0.25">
      <c r="A1304" s="7" t="s">
        <v>1068</v>
      </c>
      <c r="B1304" s="7">
        <v>19.57</v>
      </c>
      <c r="C1304" s="7">
        <v>7.41</v>
      </c>
      <c r="D1304" s="7" t="s">
        <v>2382</v>
      </c>
      <c r="E1304" s="7" t="s">
        <v>2380</v>
      </c>
      <c r="F1304" s="7" t="s">
        <v>2380</v>
      </c>
      <c r="G1304" s="7">
        <v>1</v>
      </c>
      <c r="H1304" s="7" t="s">
        <v>2380</v>
      </c>
    </row>
    <row r="1305" spans="1:8" x14ac:dyDescent="0.25">
      <c r="A1305" s="7" t="s">
        <v>1067</v>
      </c>
      <c r="B1305" s="7">
        <v>30.495000000000001</v>
      </c>
      <c r="C1305" s="7">
        <v>5.97</v>
      </c>
      <c r="D1305" s="7" t="s">
        <v>2380</v>
      </c>
      <c r="E1305" s="7" t="s">
        <v>2380</v>
      </c>
      <c r="F1305" s="7" t="s">
        <v>2380</v>
      </c>
      <c r="G1305" s="7" t="s">
        <v>2381</v>
      </c>
      <c r="H1305" s="7" t="s">
        <v>2380</v>
      </c>
    </row>
    <row r="1306" spans="1:8" x14ac:dyDescent="0.25">
      <c r="A1306" s="7" t="s">
        <v>1066</v>
      </c>
      <c r="B1306" s="7">
        <v>30.114999999999998</v>
      </c>
      <c r="C1306" s="7">
        <v>5.74</v>
      </c>
      <c r="D1306" s="7" t="s">
        <v>2380</v>
      </c>
      <c r="E1306" s="7" t="s">
        <v>2380</v>
      </c>
      <c r="F1306" s="7" t="s">
        <v>2383</v>
      </c>
      <c r="G1306" s="7">
        <v>1</v>
      </c>
      <c r="H1306" s="7" t="s">
        <v>2380</v>
      </c>
    </row>
    <row r="1307" spans="1:8" x14ac:dyDescent="0.25">
      <c r="A1307" s="7" t="s">
        <v>1065</v>
      </c>
      <c r="B1307" s="7">
        <v>24.78</v>
      </c>
      <c r="C1307" s="7">
        <v>9.85</v>
      </c>
      <c r="D1307" s="7" t="s">
        <v>2380</v>
      </c>
      <c r="E1307" s="7" t="s">
        <v>2380</v>
      </c>
      <c r="F1307" s="7" t="s">
        <v>2380</v>
      </c>
      <c r="G1307" s="7" t="s">
        <v>2381</v>
      </c>
      <c r="H1307" s="7" t="s">
        <v>2380</v>
      </c>
    </row>
    <row r="1308" spans="1:8" x14ac:dyDescent="0.25">
      <c r="A1308" s="7" t="s">
        <v>1064</v>
      </c>
      <c r="B1308" s="7">
        <v>24.77</v>
      </c>
      <c r="C1308" s="7">
        <v>7.59</v>
      </c>
      <c r="D1308" s="7" t="s">
        <v>2380</v>
      </c>
      <c r="E1308" s="7" t="s">
        <v>2380</v>
      </c>
      <c r="F1308" s="7" t="s">
        <v>2380</v>
      </c>
      <c r="G1308" s="7" t="s">
        <v>2381</v>
      </c>
      <c r="H1308" s="7" t="s">
        <v>2380</v>
      </c>
    </row>
    <row r="1309" spans="1:8" x14ac:dyDescent="0.25">
      <c r="A1309" s="7" t="s">
        <v>1063</v>
      </c>
      <c r="B1309" s="7">
        <v>16.579999999999998</v>
      </c>
      <c r="C1309" s="7">
        <v>6.98</v>
      </c>
      <c r="D1309" s="7" t="s">
        <v>2382</v>
      </c>
      <c r="E1309" s="7" t="s">
        <v>2380</v>
      </c>
      <c r="F1309" s="7" t="s">
        <v>2383</v>
      </c>
      <c r="G1309" s="7">
        <v>1</v>
      </c>
      <c r="H1309" s="7" t="s">
        <v>2380</v>
      </c>
    </row>
    <row r="1310" spans="1:8" x14ac:dyDescent="0.25">
      <c r="A1310" s="7" t="s">
        <v>1062</v>
      </c>
      <c r="B1310" s="7">
        <v>38.17</v>
      </c>
      <c r="C1310" s="7">
        <v>4.7300000000000004</v>
      </c>
      <c r="D1310" s="7" t="s">
        <v>2382</v>
      </c>
      <c r="E1310" s="7" t="s">
        <v>2380</v>
      </c>
      <c r="F1310" s="7" t="s">
        <v>2380</v>
      </c>
      <c r="G1310" s="7" t="s">
        <v>2381</v>
      </c>
      <c r="H1310" s="7" t="s">
        <v>2380</v>
      </c>
    </row>
    <row r="1311" spans="1:8" x14ac:dyDescent="0.25">
      <c r="A1311" s="7" t="s">
        <v>1061</v>
      </c>
      <c r="B1311" s="7">
        <v>39.424999999999997</v>
      </c>
      <c r="C1311" s="7">
        <v>4.76</v>
      </c>
      <c r="D1311" s="7" t="s">
        <v>2382</v>
      </c>
      <c r="E1311" s="7" t="s">
        <v>2380</v>
      </c>
      <c r="F1311" s="7" t="s">
        <v>2380</v>
      </c>
      <c r="G1311" s="7" t="s">
        <v>2381</v>
      </c>
      <c r="H1311" s="7" t="s">
        <v>2380</v>
      </c>
    </row>
    <row r="1312" spans="1:8" x14ac:dyDescent="0.25">
      <c r="A1312" s="7" t="s">
        <v>1060</v>
      </c>
      <c r="B1312" s="7">
        <v>33.44</v>
      </c>
      <c r="C1312" s="7">
        <v>6.24</v>
      </c>
      <c r="D1312" s="7" t="s">
        <v>2382</v>
      </c>
      <c r="E1312" s="7" t="s">
        <v>2380</v>
      </c>
      <c r="F1312" s="7" t="s">
        <v>2380</v>
      </c>
      <c r="G1312" s="7" t="s">
        <v>2381</v>
      </c>
      <c r="H1312" s="7" t="s">
        <v>2380</v>
      </c>
    </row>
    <row r="1313" spans="1:8" x14ac:dyDescent="0.25">
      <c r="A1313" s="7" t="s">
        <v>1059</v>
      </c>
      <c r="B1313" s="7">
        <v>33.344999999999999</v>
      </c>
      <c r="C1313" s="7">
        <v>5.44</v>
      </c>
      <c r="D1313" s="7" t="s">
        <v>2382</v>
      </c>
      <c r="E1313" s="7" t="s">
        <v>2380</v>
      </c>
      <c r="F1313" s="7" t="s">
        <v>2380</v>
      </c>
      <c r="G1313" s="7" t="s">
        <v>2381</v>
      </c>
      <c r="H1313" s="7" t="s">
        <v>2380</v>
      </c>
    </row>
    <row r="1314" spans="1:8" x14ac:dyDescent="0.25">
      <c r="A1314" s="7" t="s">
        <v>1058</v>
      </c>
      <c r="B1314" s="7">
        <v>38.79</v>
      </c>
      <c r="C1314" s="7">
        <v>5.08</v>
      </c>
      <c r="D1314" s="7" t="s">
        <v>2380</v>
      </c>
      <c r="E1314" s="7" t="s">
        <v>2380</v>
      </c>
      <c r="F1314" s="7" t="s">
        <v>2383</v>
      </c>
      <c r="G1314" s="7">
        <v>1</v>
      </c>
      <c r="H1314" s="7" t="s">
        <v>2380</v>
      </c>
    </row>
    <row r="1315" spans="1:8" x14ac:dyDescent="0.25">
      <c r="A1315" s="7" t="s">
        <v>1057</v>
      </c>
      <c r="B1315" s="7">
        <v>30.684999999999999</v>
      </c>
      <c r="C1315" s="7">
        <v>4.87</v>
      </c>
      <c r="D1315" s="7" t="s">
        <v>2380</v>
      </c>
      <c r="E1315" s="7" t="s">
        <v>2380</v>
      </c>
      <c r="F1315" s="7" t="s">
        <v>2383</v>
      </c>
      <c r="G1315" s="7">
        <v>1</v>
      </c>
      <c r="H1315" s="7" t="s">
        <v>2380</v>
      </c>
    </row>
    <row r="1316" spans="1:8" x14ac:dyDescent="0.25">
      <c r="A1316" s="7" t="s">
        <v>1056</v>
      </c>
      <c r="B1316" s="7">
        <v>22.135000000000002</v>
      </c>
      <c r="C1316" s="7">
        <v>8.17</v>
      </c>
      <c r="D1316" s="7" t="s">
        <v>2380</v>
      </c>
      <c r="E1316" s="7" t="s">
        <v>2380</v>
      </c>
      <c r="F1316" s="7" t="s">
        <v>2380</v>
      </c>
      <c r="G1316" s="7" t="s">
        <v>2381</v>
      </c>
      <c r="H1316" s="7" t="s">
        <v>2380</v>
      </c>
    </row>
    <row r="1317" spans="1:8" x14ac:dyDescent="0.25">
      <c r="A1317" s="7" t="s">
        <v>1055</v>
      </c>
      <c r="B1317" s="7">
        <v>33.33</v>
      </c>
      <c r="C1317" s="7">
        <v>7.61</v>
      </c>
      <c r="D1317" s="7" t="s">
        <v>2380</v>
      </c>
      <c r="E1317" s="7" t="s">
        <v>2380</v>
      </c>
      <c r="F1317" s="7" t="s">
        <v>2380</v>
      </c>
      <c r="G1317" s="7" t="s">
        <v>2381</v>
      </c>
      <c r="H1317" s="7" t="s">
        <v>2380</v>
      </c>
    </row>
    <row r="1318" spans="1:8" x14ac:dyDescent="0.25">
      <c r="A1318" s="7" t="s">
        <v>1054</v>
      </c>
      <c r="B1318" s="7">
        <v>31.13</v>
      </c>
      <c r="C1318" s="7">
        <v>10.1</v>
      </c>
      <c r="D1318" s="7" t="s">
        <v>2380</v>
      </c>
      <c r="E1318" s="7" t="s">
        <v>2380</v>
      </c>
      <c r="F1318" s="7" t="s">
        <v>2380</v>
      </c>
      <c r="G1318" s="7" t="s">
        <v>2381</v>
      </c>
      <c r="H1318" s="7" t="s">
        <v>2380</v>
      </c>
    </row>
    <row r="1319" spans="1:8" x14ac:dyDescent="0.25">
      <c r="A1319" s="7" t="s">
        <v>1053</v>
      </c>
      <c r="B1319" s="7">
        <v>28.9</v>
      </c>
      <c r="C1319" s="7">
        <v>11.24</v>
      </c>
      <c r="D1319" s="7" t="s">
        <v>2380</v>
      </c>
      <c r="E1319" s="7" t="s">
        <v>2380</v>
      </c>
      <c r="F1319" s="7" t="s">
        <v>2380</v>
      </c>
      <c r="G1319" s="7" t="s">
        <v>2381</v>
      </c>
      <c r="H1319" s="7" t="s">
        <v>2380</v>
      </c>
    </row>
    <row r="1320" spans="1:8" x14ac:dyDescent="0.25">
      <c r="A1320" s="7" t="s">
        <v>1052</v>
      </c>
      <c r="B1320" s="7">
        <v>43.31</v>
      </c>
      <c r="C1320" s="7">
        <v>6.1</v>
      </c>
      <c r="D1320" s="7" t="s">
        <v>2382</v>
      </c>
      <c r="E1320" s="7" t="s">
        <v>2382</v>
      </c>
      <c r="F1320" s="7" t="s">
        <v>2380</v>
      </c>
      <c r="G1320" s="7">
        <v>1</v>
      </c>
      <c r="H1320" s="7" t="s">
        <v>2380</v>
      </c>
    </row>
    <row r="1321" spans="1:8" x14ac:dyDescent="0.25">
      <c r="A1321" s="7" t="s">
        <v>1051</v>
      </c>
      <c r="B1321" s="7">
        <v>22.8</v>
      </c>
      <c r="C1321" s="7">
        <v>6.98</v>
      </c>
      <c r="D1321" s="7" t="s">
        <v>2380</v>
      </c>
      <c r="E1321" s="7" t="s">
        <v>2380</v>
      </c>
      <c r="F1321" s="7" t="s">
        <v>2380</v>
      </c>
      <c r="G1321" s="7" t="s">
        <v>2381</v>
      </c>
      <c r="H1321" s="7" t="s">
        <v>2380</v>
      </c>
    </row>
    <row r="1322" spans="1:8" x14ac:dyDescent="0.25">
      <c r="A1322" s="7" t="s">
        <v>1050</v>
      </c>
      <c r="B1322" s="7">
        <v>19.09</v>
      </c>
      <c r="C1322" s="7">
        <v>4</v>
      </c>
      <c r="D1322" s="7" t="s">
        <v>2382</v>
      </c>
      <c r="E1322" s="7" t="s">
        <v>2380</v>
      </c>
      <c r="F1322" s="7" t="s">
        <v>2380</v>
      </c>
      <c r="G1322" s="7">
        <v>1</v>
      </c>
      <c r="H1322" s="7" t="s">
        <v>2380</v>
      </c>
    </row>
    <row r="1323" spans="1:8" x14ac:dyDescent="0.25">
      <c r="A1323" s="7" t="s">
        <v>1049</v>
      </c>
      <c r="B1323" s="7">
        <v>23.37</v>
      </c>
      <c r="C1323" s="7">
        <v>4.2300000000000004</v>
      </c>
      <c r="D1323" s="7" t="s">
        <v>2380</v>
      </c>
      <c r="E1323" s="7" t="s">
        <v>2380</v>
      </c>
      <c r="F1323" s="7" t="s">
        <v>2380</v>
      </c>
      <c r="G1323" s="7" t="s">
        <v>2381</v>
      </c>
      <c r="H1323" s="7" t="s">
        <v>2380</v>
      </c>
    </row>
    <row r="1324" spans="1:8" x14ac:dyDescent="0.25">
      <c r="A1324" s="7" t="s">
        <v>1048</v>
      </c>
      <c r="B1324" s="7">
        <v>33.44</v>
      </c>
      <c r="C1324" s="7">
        <v>4.72</v>
      </c>
      <c r="D1324" s="7" t="s">
        <v>2382</v>
      </c>
      <c r="E1324" s="7" t="s">
        <v>2380</v>
      </c>
      <c r="F1324" s="7" t="s">
        <v>2380</v>
      </c>
      <c r="G1324" s="7" t="s">
        <v>2381</v>
      </c>
      <c r="H1324" s="7" t="s">
        <v>2380</v>
      </c>
    </row>
    <row r="1325" spans="1:8" x14ac:dyDescent="0.25">
      <c r="A1325" s="7" t="s">
        <v>1047</v>
      </c>
      <c r="B1325" s="7">
        <v>28.05</v>
      </c>
      <c r="C1325" s="7">
        <v>5.63</v>
      </c>
      <c r="D1325" s="7" t="s">
        <v>2382</v>
      </c>
      <c r="E1325" s="7" t="s">
        <v>2380</v>
      </c>
      <c r="F1325" s="7" t="s">
        <v>2380</v>
      </c>
      <c r="G1325" s="7" t="s">
        <v>2381</v>
      </c>
      <c r="H1325" s="7" t="s">
        <v>2380</v>
      </c>
    </row>
    <row r="1326" spans="1:8" x14ac:dyDescent="0.25">
      <c r="A1326" s="7" t="s">
        <v>1046</v>
      </c>
      <c r="B1326" s="7">
        <v>27.72</v>
      </c>
      <c r="C1326" s="7">
        <v>5.83</v>
      </c>
      <c r="D1326" s="7" t="s">
        <v>2382</v>
      </c>
      <c r="E1326" s="7" t="s">
        <v>2380</v>
      </c>
      <c r="F1326" s="7" t="s">
        <v>2380</v>
      </c>
      <c r="G1326" s="7" t="s">
        <v>2381</v>
      </c>
      <c r="H1326" s="7" t="s">
        <v>2380</v>
      </c>
    </row>
    <row r="1327" spans="1:8" x14ac:dyDescent="0.25">
      <c r="A1327" s="7" t="s">
        <v>1045</v>
      </c>
      <c r="B1327" s="7">
        <v>29.81</v>
      </c>
      <c r="C1327" s="7">
        <v>9.23</v>
      </c>
      <c r="D1327" s="7" t="s">
        <v>2380</v>
      </c>
      <c r="E1327" s="7" t="s">
        <v>2380</v>
      </c>
      <c r="F1327" s="7" t="s">
        <v>2380</v>
      </c>
      <c r="G1327" s="7" t="s">
        <v>2381</v>
      </c>
      <c r="H1327" s="7" t="s">
        <v>2380</v>
      </c>
    </row>
    <row r="1328" spans="1:8" x14ac:dyDescent="0.25">
      <c r="A1328" s="7" t="s">
        <v>1044</v>
      </c>
      <c r="B1328" s="7">
        <v>23.98</v>
      </c>
      <c r="C1328" s="7">
        <v>9.89</v>
      </c>
      <c r="D1328" s="7" t="s">
        <v>2380</v>
      </c>
      <c r="E1328" s="7" t="s">
        <v>2380</v>
      </c>
      <c r="F1328" s="7" t="s">
        <v>2380</v>
      </c>
      <c r="G1328" s="7" t="s">
        <v>2381</v>
      </c>
      <c r="H1328" s="7" t="s">
        <v>2380</v>
      </c>
    </row>
    <row r="1329" spans="1:8" x14ac:dyDescent="0.25">
      <c r="A1329" s="7" t="s">
        <v>1043</v>
      </c>
      <c r="B1329" s="7">
        <v>17.34</v>
      </c>
      <c r="C1329" s="7">
        <v>12</v>
      </c>
      <c r="D1329" s="7" t="s">
        <v>2380</v>
      </c>
      <c r="E1329" s="7" t="s">
        <v>2380</v>
      </c>
      <c r="F1329" s="7" t="s">
        <v>2380</v>
      </c>
      <c r="G1329" s="7" t="s">
        <v>2381</v>
      </c>
      <c r="H1329" s="7" t="s">
        <v>2380</v>
      </c>
    </row>
    <row r="1330" spans="1:8" x14ac:dyDescent="0.25">
      <c r="A1330" s="7" t="s">
        <v>1042</v>
      </c>
      <c r="B1330" s="7">
        <v>40.39</v>
      </c>
      <c r="C1330" s="7">
        <v>4.24</v>
      </c>
      <c r="D1330" s="7" t="s">
        <v>2382</v>
      </c>
      <c r="E1330" s="7" t="s">
        <v>2380</v>
      </c>
      <c r="F1330" s="7" t="s">
        <v>2383</v>
      </c>
      <c r="G1330" s="7">
        <v>1</v>
      </c>
      <c r="H1330" s="7" t="s">
        <v>2380</v>
      </c>
    </row>
    <row r="1331" spans="1:8" x14ac:dyDescent="0.25">
      <c r="A1331" s="7" t="s">
        <v>1041</v>
      </c>
      <c r="B1331" s="7">
        <v>25.96</v>
      </c>
      <c r="C1331" s="7">
        <v>4.68</v>
      </c>
      <c r="D1331" s="7" t="s">
        <v>2382</v>
      </c>
      <c r="E1331" s="7" t="s">
        <v>2380</v>
      </c>
      <c r="F1331" s="7" t="s">
        <v>2383</v>
      </c>
      <c r="G1331" s="7">
        <v>1</v>
      </c>
      <c r="H1331" s="7" t="s">
        <v>2380</v>
      </c>
    </row>
    <row r="1332" spans="1:8" x14ac:dyDescent="0.25">
      <c r="A1332" s="7" t="s">
        <v>1040</v>
      </c>
      <c r="B1332" s="7">
        <v>17.68</v>
      </c>
      <c r="C1332" s="7">
        <v>8.57</v>
      </c>
      <c r="D1332" s="7" t="s">
        <v>2382</v>
      </c>
      <c r="E1332" s="7" t="s">
        <v>2380</v>
      </c>
      <c r="F1332" s="7" t="s">
        <v>2383</v>
      </c>
      <c r="G1332" s="7">
        <v>1</v>
      </c>
      <c r="H1332" s="7" t="s">
        <v>2380</v>
      </c>
    </row>
    <row r="1333" spans="1:8" x14ac:dyDescent="0.25">
      <c r="A1333" s="7" t="s">
        <v>1039</v>
      </c>
      <c r="B1333" s="7">
        <v>30.875</v>
      </c>
      <c r="C1333" s="7">
        <v>4.0999999999999996</v>
      </c>
      <c r="D1333" s="7" t="s">
        <v>2380</v>
      </c>
      <c r="E1333" s="7" t="s">
        <v>2380</v>
      </c>
      <c r="F1333" s="7" t="s">
        <v>2380</v>
      </c>
      <c r="G1333" s="7" t="s">
        <v>2381</v>
      </c>
      <c r="H1333" s="7" t="s">
        <v>2380</v>
      </c>
    </row>
    <row r="1334" spans="1:8" x14ac:dyDescent="0.25">
      <c r="A1334" s="7" t="s">
        <v>1038</v>
      </c>
      <c r="B1334" s="7">
        <v>30.81</v>
      </c>
      <c r="C1334" s="7">
        <v>4.49</v>
      </c>
      <c r="D1334" s="7" t="s">
        <v>2380</v>
      </c>
      <c r="E1334" s="7" t="s">
        <v>2380</v>
      </c>
      <c r="F1334" s="7" t="s">
        <v>2380</v>
      </c>
      <c r="G1334" s="7" t="s">
        <v>2381</v>
      </c>
      <c r="H1334" s="7" t="s">
        <v>2380</v>
      </c>
    </row>
    <row r="1335" spans="1:8" x14ac:dyDescent="0.25">
      <c r="A1335" s="7" t="s">
        <v>1037</v>
      </c>
      <c r="B1335" s="7">
        <v>36.85</v>
      </c>
      <c r="C1335" s="7">
        <v>8.8000000000000007</v>
      </c>
      <c r="D1335" s="7" t="s">
        <v>2380</v>
      </c>
      <c r="E1335" s="7" t="s">
        <v>2380</v>
      </c>
      <c r="F1335" s="7" t="s">
        <v>2380</v>
      </c>
      <c r="G1335" s="7">
        <v>2</v>
      </c>
      <c r="H1335" s="7" t="s">
        <v>2380</v>
      </c>
    </row>
    <row r="1336" spans="1:8" x14ac:dyDescent="0.25">
      <c r="A1336" s="7" t="s">
        <v>1036</v>
      </c>
      <c r="B1336" s="7">
        <v>35.86</v>
      </c>
      <c r="C1336" s="7">
        <v>7.93</v>
      </c>
      <c r="D1336" s="7" t="s">
        <v>2380</v>
      </c>
      <c r="E1336" s="7" t="s">
        <v>2380</v>
      </c>
      <c r="F1336" s="7" t="s">
        <v>2380</v>
      </c>
      <c r="G1336" s="7">
        <v>2</v>
      </c>
      <c r="H1336" s="7" t="s">
        <v>2380</v>
      </c>
    </row>
    <row r="1337" spans="1:8" x14ac:dyDescent="0.25">
      <c r="A1337" s="7" t="s">
        <v>1035</v>
      </c>
      <c r="B1337" s="7">
        <v>30.3</v>
      </c>
      <c r="C1337" s="7">
        <v>9.4499999999999993</v>
      </c>
      <c r="D1337" s="7" t="s">
        <v>2380</v>
      </c>
      <c r="E1337" s="7" t="s">
        <v>2380</v>
      </c>
      <c r="F1337" s="7" t="s">
        <v>2380</v>
      </c>
      <c r="G1337" s="7">
        <v>2</v>
      </c>
      <c r="H1337" s="7" t="s">
        <v>2380</v>
      </c>
    </row>
    <row r="1338" spans="1:8" x14ac:dyDescent="0.25">
      <c r="A1338" s="7" t="s">
        <v>1034</v>
      </c>
      <c r="B1338" s="7">
        <v>32.015000000000001</v>
      </c>
      <c r="C1338" s="7">
        <v>7.67</v>
      </c>
      <c r="D1338" s="7" t="s">
        <v>2380</v>
      </c>
      <c r="E1338" s="7" t="s">
        <v>2380</v>
      </c>
      <c r="F1338" s="7" t="s">
        <v>2380</v>
      </c>
      <c r="G1338" s="7" t="s">
        <v>2381</v>
      </c>
      <c r="H1338" s="7" t="s">
        <v>2380</v>
      </c>
    </row>
    <row r="1339" spans="1:8" x14ac:dyDescent="0.25">
      <c r="A1339" s="7" t="s">
        <v>1033</v>
      </c>
      <c r="B1339" s="7">
        <v>25.06</v>
      </c>
      <c r="C1339" s="7">
        <v>10.53</v>
      </c>
      <c r="D1339" s="7" t="s">
        <v>2380</v>
      </c>
      <c r="E1339" s="7" t="s">
        <v>2380</v>
      </c>
      <c r="F1339" s="7" t="s">
        <v>2380</v>
      </c>
      <c r="G1339" s="7">
        <v>2</v>
      </c>
      <c r="H1339" s="7" t="s">
        <v>2380</v>
      </c>
    </row>
    <row r="1340" spans="1:8" x14ac:dyDescent="0.25">
      <c r="A1340" s="7" t="s">
        <v>1032</v>
      </c>
      <c r="B1340" s="7">
        <v>18.829999999999998</v>
      </c>
      <c r="C1340" s="7">
        <v>10.08</v>
      </c>
      <c r="D1340" s="7" t="s">
        <v>2382</v>
      </c>
      <c r="E1340" s="7" t="s">
        <v>2380</v>
      </c>
      <c r="F1340" s="7" t="s">
        <v>2380</v>
      </c>
      <c r="G1340" s="7" t="s">
        <v>2381</v>
      </c>
      <c r="H1340" s="7" t="s">
        <v>2380</v>
      </c>
    </row>
    <row r="1341" spans="1:8" x14ac:dyDescent="0.25">
      <c r="A1341" s="7" t="s">
        <v>1031</v>
      </c>
      <c r="B1341" s="7">
        <v>47.52</v>
      </c>
      <c r="C1341" s="7">
        <v>11.39</v>
      </c>
      <c r="D1341" s="7" t="s">
        <v>2382</v>
      </c>
      <c r="E1341" s="7" t="s">
        <v>2380</v>
      </c>
      <c r="F1341" s="7" t="s">
        <v>2380</v>
      </c>
      <c r="G1341" s="7">
        <v>1</v>
      </c>
      <c r="H1341" s="7" t="s">
        <v>2380</v>
      </c>
    </row>
    <row r="1342" spans="1:8" x14ac:dyDescent="0.25">
      <c r="A1342" s="7" t="s">
        <v>1030</v>
      </c>
      <c r="B1342" s="7">
        <v>37.82</v>
      </c>
      <c r="C1342" s="7">
        <v>6.36</v>
      </c>
      <c r="D1342" s="7" t="s">
        <v>2380</v>
      </c>
      <c r="E1342" s="7" t="s">
        <v>2380</v>
      </c>
      <c r="F1342" s="7" t="s">
        <v>2380</v>
      </c>
      <c r="G1342" s="7" t="s">
        <v>2381</v>
      </c>
      <c r="H1342" s="7" t="s">
        <v>2380</v>
      </c>
    </row>
    <row r="1343" spans="1:8" x14ac:dyDescent="0.25">
      <c r="A1343" s="7" t="s">
        <v>1029</v>
      </c>
      <c r="B1343" s="7">
        <v>44.16</v>
      </c>
      <c r="C1343" s="7">
        <v>5.31</v>
      </c>
      <c r="D1343" s="7" t="s">
        <v>2382</v>
      </c>
      <c r="E1343" s="7" t="s">
        <v>2380</v>
      </c>
      <c r="F1343" s="7" t="s">
        <v>2380</v>
      </c>
      <c r="G1343" s="7" t="s">
        <v>2381</v>
      </c>
      <c r="H1343" s="7" t="s">
        <v>2380</v>
      </c>
    </row>
    <row r="1344" spans="1:8" x14ac:dyDescent="0.25">
      <c r="A1344" s="7" t="s">
        <v>1028</v>
      </c>
      <c r="B1344" s="7">
        <v>37.049999999999997</v>
      </c>
      <c r="C1344" s="7">
        <v>4.74</v>
      </c>
      <c r="D1344" s="7" t="s">
        <v>2380</v>
      </c>
      <c r="E1344" s="7" t="s">
        <v>2380</v>
      </c>
      <c r="F1344" s="7" t="s">
        <v>2383</v>
      </c>
      <c r="G1344" s="7">
        <v>1</v>
      </c>
      <c r="H1344" s="7" t="s">
        <v>2380</v>
      </c>
    </row>
    <row r="1345" spans="1:8" x14ac:dyDescent="0.25">
      <c r="A1345" s="7" t="s">
        <v>1027</v>
      </c>
      <c r="B1345" s="7">
        <v>18.66</v>
      </c>
      <c r="C1345" s="7">
        <v>11.35</v>
      </c>
      <c r="D1345" s="7" t="s">
        <v>2380</v>
      </c>
      <c r="E1345" s="7" t="s">
        <v>2380</v>
      </c>
      <c r="F1345" s="7" t="s">
        <v>2380</v>
      </c>
      <c r="G1345" s="7" t="s">
        <v>2381</v>
      </c>
      <c r="H1345" s="7" t="s">
        <v>2380</v>
      </c>
    </row>
    <row r="1346" spans="1:8" x14ac:dyDescent="0.25">
      <c r="A1346" s="7" t="s">
        <v>1026</v>
      </c>
      <c r="B1346" s="7">
        <v>36.200000000000003</v>
      </c>
      <c r="C1346" s="7">
        <v>6.81</v>
      </c>
      <c r="D1346" s="7" t="s">
        <v>2382</v>
      </c>
      <c r="E1346" s="7" t="s">
        <v>2380</v>
      </c>
      <c r="F1346" s="7" t="s">
        <v>2380</v>
      </c>
      <c r="G1346" s="7">
        <v>1</v>
      </c>
      <c r="H1346" s="7" t="s">
        <v>2380</v>
      </c>
    </row>
    <row r="1347" spans="1:8" x14ac:dyDescent="0.25">
      <c r="A1347" s="7" t="s">
        <v>1025</v>
      </c>
      <c r="B1347" s="7">
        <v>18.87</v>
      </c>
      <c r="C1347" s="7">
        <v>8.06</v>
      </c>
      <c r="D1347" s="7" t="s">
        <v>2380</v>
      </c>
      <c r="E1347" s="7" t="s">
        <v>2380</v>
      </c>
      <c r="F1347" s="7" t="s">
        <v>2380</v>
      </c>
      <c r="G1347" s="7" t="s">
        <v>2381</v>
      </c>
      <c r="H1347" s="7" t="s">
        <v>2380</v>
      </c>
    </row>
    <row r="1348" spans="1:8" x14ac:dyDescent="0.25">
      <c r="A1348" s="7" t="s">
        <v>1024</v>
      </c>
      <c r="B1348" s="7">
        <v>32.299999999999997</v>
      </c>
      <c r="C1348" s="7">
        <v>6.74</v>
      </c>
      <c r="D1348" s="7" t="s">
        <v>2382</v>
      </c>
      <c r="E1348" s="7" t="s">
        <v>2380</v>
      </c>
      <c r="F1348" s="7" t="s">
        <v>2380</v>
      </c>
      <c r="G1348" s="7">
        <v>1</v>
      </c>
      <c r="H1348" s="7" t="s">
        <v>2380</v>
      </c>
    </row>
    <row r="1349" spans="1:8" x14ac:dyDescent="0.25">
      <c r="A1349" s="7" t="s">
        <v>1023</v>
      </c>
      <c r="B1349" s="7">
        <v>22.64</v>
      </c>
      <c r="C1349" s="7">
        <v>6.54</v>
      </c>
      <c r="D1349" s="7" t="s">
        <v>2382</v>
      </c>
      <c r="E1349" s="7" t="s">
        <v>2380</v>
      </c>
      <c r="F1349" s="7" t="s">
        <v>2380</v>
      </c>
      <c r="G1349" s="7">
        <v>2</v>
      </c>
      <c r="H1349" s="7" t="s">
        <v>2380</v>
      </c>
    </row>
    <row r="1350" spans="1:8" x14ac:dyDescent="0.25">
      <c r="A1350" s="7" t="s">
        <v>1022</v>
      </c>
      <c r="B1350" s="7">
        <v>28.69</v>
      </c>
      <c r="C1350" s="7">
        <v>5.4</v>
      </c>
      <c r="D1350" s="7" t="s">
        <v>2380</v>
      </c>
      <c r="E1350" s="7" t="s">
        <v>2380</v>
      </c>
      <c r="F1350" s="7" t="s">
        <v>2380</v>
      </c>
      <c r="G1350" s="7" t="s">
        <v>2381</v>
      </c>
      <c r="H1350" s="7" t="s">
        <v>2380</v>
      </c>
    </row>
    <row r="1351" spans="1:8" x14ac:dyDescent="0.25">
      <c r="A1351" s="7" t="s">
        <v>1021</v>
      </c>
      <c r="B1351" s="7">
        <v>28.16</v>
      </c>
      <c r="C1351" s="7">
        <v>5.58</v>
      </c>
      <c r="D1351" s="7" t="s">
        <v>2382</v>
      </c>
      <c r="E1351" s="7" t="s">
        <v>2380</v>
      </c>
      <c r="F1351" s="7" t="s">
        <v>2380</v>
      </c>
      <c r="G1351" s="7" t="s">
        <v>2381</v>
      </c>
      <c r="H1351" s="7" t="s">
        <v>2380</v>
      </c>
    </row>
    <row r="1352" spans="1:8" x14ac:dyDescent="0.25">
      <c r="A1352" s="7" t="s">
        <v>1020</v>
      </c>
      <c r="B1352" s="7">
        <v>45.54</v>
      </c>
      <c r="C1352" s="7">
        <v>5.84</v>
      </c>
      <c r="D1352" s="7" t="s">
        <v>2380</v>
      </c>
      <c r="E1352" s="7" t="s">
        <v>2380</v>
      </c>
      <c r="F1352" s="7" t="s">
        <v>2383</v>
      </c>
      <c r="G1352" s="7">
        <v>1</v>
      </c>
      <c r="H1352" s="7" t="s">
        <v>2380</v>
      </c>
    </row>
    <row r="1353" spans="1:8" x14ac:dyDescent="0.25">
      <c r="A1353" s="7" t="s">
        <v>1019</v>
      </c>
      <c r="B1353" s="7">
        <v>28.7</v>
      </c>
      <c r="C1353" s="7">
        <v>4.2</v>
      </c>
      <c r="D1353" s="7" t="s">
        <v>2380</v>
      </c>
      <c r="E1353" s="7" t="s">
        <v>2380</v>
      </c>
      <c r="F1353" s="7" t="s">
        <v>2380</v>
      </c>
      <c r="G1353" s="7" t="s">
        <v>2381</v>
      </c>
      <c r="H1353" s="7" t="s">
        <v>2380</v>
      </c>
    </row>
    <row r="1354" spans="1:8" x14ac:dyDescent="0.25">
      <c r="A1354" s="7" t="s">
        <v>1018</v>
      </c>
      <c r="B1354" s="7">
        <v>27.74</v>
      </c>
      <c r="C1354" s="7">
        <v>6.06</v>
      </c>
      <c r="D1354" s="7" t="s">
        <v>2382</v>
      </c>
      <c r="E1354" s="7" t="s">
        <v>2380</v>
      </c>
      <c r="F1354" s="7" t="s">
        <v>2380</v>
      </c>
      <c r="G1354" s="7" t="s">
        <v>2381</v>
      </c>
      <c r="H1354" s="7" t="s">
        <v>2380</v>
      </c>
    </row>
    <row r="1355" spans="1:8" x14ac:dyDescent="0.25">
      <c r="A1355" s="7" t="s">
        <v>1017</v>
      </c>
      <c r="B1355" s="7">
        <v>36.954999999999998</v>
      </c>
      <c r="C1355" s="7">
        <v>7.57</v>
      </c>
      <c r="D1355" s="7" t="s">
        <v>2380</v>
      </c>
      <c r="E1355" s="7" t="s">
        <v>2380</v>
      </c>
      <c r="F1355" s="7" t="s">
        <v>2380</v>
      </c>
      <c r="G1355" s="7" t="s">
        <v>2381</v>
      </c>
      <c r="H1355" s="7" t="s">
        <v>2380</v>
      </c>
    </row>
    <row r="1356" spans="1:8" x14ac:dyDescent="0.25">
      <c r="A1356" s="7" t="s">
        <v>1016</v>
      </c>
      <c r="B1356" s="7">
        <v>30.69</v>
      </c>
      <c r="C1356" s="7">
        <v>6.15</v>
      </c>
      <c r="D1356" s="7" t="s">
        <v>2380</v>
      </c>
      <c r="E1356" s="7" t="s">
        <v>2380</v>
      </c>
      <c r="F1356" s="7" t="s">
        <v>2380</v>
      </c>
      <c r="G1356" s="7" t="s">
        <v>2381</v>
      </c>
      <c r="H1356" s="7" t="s">
        <v>2380</v>
      </c>
    </row>
    <row r="1357" spans="1:8" x14ac:dyDescent="0.25">
      <c r="A1357" s="7" t="s">
        <v>1015</v>
      </c>
      <c r="B1357" s="7">
        <v>24.984999999999999</v>
      </c>
      <c r="C1357" s="7">
        <v>4.5599999999999996</v>
      </c>
      <c r="D1357" s="7" t="s">
        <v>2380</v>
      </c>
      <c r="E1357" s="7" t="s">
        <v>2380</v>
      </c>
      <c r="F1357" s="7" t="s">
        <v>2380</v>
      </c>
      <c r="G1357" s="7" t="s">
        <v>2381</v>
      </c>
      <c r="H1357" s="7" t="s">
        <v>2380</v>
      </c>
    </row>
    <row r="1358" spans="1:8" x14ac:dyDescent="0.25">
      <c r="A1358" s="7" t="s">
        <v>1014</v>
      </c>
      <c r="B1358" s="7">
        <v>39.42</v>
      </c>
      <c r="C1358" s="7">
        <v>4.72</v>
      </c>
      <c r="D1358" s="7" t="s">
        <v>2382</v>
      </c>
      <c r="E1358" s="7" t="s">
        <v>2380</v>
      </c>
      <c r="F1358" s="7" t="s">
        <v>2380</v>
      </c>
      <c r="G1358" s="7">
        <v>1</v>
      </c>
      <c r="H1358" s="7" t="s">
        <v>2380</v>
      </c>
    </row>
    <row r="1359" spans="1:8" x14ac:dyDescent="0.25">
      <c r="A1359" s="7" t="s">
        <v>1013</v>
      </c>
      <c r="B1359" s="7">
        <v>16.8</v>
      </c>
      <c r="C1359" s="7">
        <v>7.98</v>
      </c>
      <c r="D1359" s="7" t="s">
        <v>2380</v>
      </c>
      <c r="E1359" s="7" t="s">
        <v>2380</v>
      </c>
      <c r="F1359" s="7" t="s">
        <v>2380</v>
      </c>
      <c r="G1359" s="7" t="s">
        <v>2381</v>
      </c>
      <c r="H1359" s="7" t="s">
        <v>2380</v>
      </c>
    </row>
    <row r="1360" spans="1:8" x14ac:dyDescent="0.25">
      <c r="A1360" s="7" t="s">
        <v>1012</v>
      </c>
      <c r="B1360" s="7">
        <v>23.274999999999999</v>
      </c>
      <c r="C1360" s="7">
        <v>6.26</v>
      </c>
      <c r="D1360" s="7" t="s">
        <v>2382</v>
      </c>
      <c r="E1360" s="7" t="s">
        <v>2380</v>
      </c>
      <c r="F1360" s="7" t="s">
        <v>2383</v>
      </c>
      <c r="G1360" s="7">
        <v>1</v>
      </c>
      <c r="H1360" s="7" t="s">
        <v>2380</v>
      </c>
    </row>
    <row r="1361" spans="1:8" x14ac:dyDescent="0.25">
      <c r="A1361" s="7" t="s">
        <v>1011</v>
      </c>
      <c r="B1361" s="7">
        <v>22.8</v>
      </c>
      <c r="C1361" s="7">
        <v>4.29</v>
      </c>
      <c r="D1361" s="7" t="s">
        <v>2382</v>
      </c>
      <c r="E1361" s="7" t="s">
        <v>2380</v>
      </c>
      <c r="F1361" s="7" t="s">
        <v>2383</v>
      </c>
      <c r="G1361" s="7">
        <v>1</v>
      </c>
      <c r="H1361" s="7" t="s">
        <v>2380</v>
      </c>
    </row>
    <row r="1362" spans="1:8" x14ac:dyDescent="0.25">
      <c r="A1362" s="7" t="s">
        <v>1010</v>
      </c>
      <c r="B1362" s="7">
        <v>24.3</v>
      </c>
      <c r="C1362" s="7">
        <v>5.43</v>
      </c>
      <c r="D1362" s="7" t="s">
        <v>2380</v>
      </c>
      <c r="E1362" s="7" t="s">
        <v>2380</v>
      </c>
      <c r="F1362" s="7" t="s">
        <v>2380</v>
      </c>
      <c r="G1362" s="7">
        <v>2</v>
      </c>
      <c r="H1362" s="7" t="s">
        <v>2380</v>
      </c>
    </row>
    <row r="1363" spans="1:8" x14ac:dyDescent="0.25">
      <c r="A1363" s="7" t="s">
        <v>1009</v>
      </c>
      <c r="B1363" s="7">
        <v>25.13</v>
      </c>
      <c r="C1363" s="7">
        <v>8</v>
      </c>
      <c r="D1363" s="7" t="s">
        <v>2382</v>
      </c>
      <c r="E1363" s="7" t="s">
        <v>2380</v>
      </c>
      <c r="F1363" s="7" t="s">
        <v>2380</v>
      </c>
      <c r="G1363" s="7">
        <v>1</v>
      </c>
      <c r="H1363" s="7" t="s">
        <v>2380</v>
      </c>
    </row>
    <row r="1364" spans="1:8" x14ac:dyDescent="0.25">
      <c r="A1364" s="7" t="s">
        <v>1008</v>
      </c>
      <c r="B1364" s="7">
        <v>22.72</v>
      </c>
      <c r="C1364" s="7">
        <v>9.9600000000000009</v>
      </c>
      <c r="D1364" s="7" t="s">
        <v>2382</v>
      </c>
      <c r="E1364" s="7" t="s">
        <v>2380</v>
      </c>
      <c r="F1364" s="7" t="s">
        <v>2380</v>
      </c>
      <c r="G1364" s="7">
        <v>2</v>
      </c>
      <c r="H1364" s="7" t="s">
        <v>2380</v>
      </c>
    </row>
    <row r="1365" spans="1:8" x14ac:dyDescent="0.25">
      <c r="A1365" s="7" t="s">
        <v>1007</v>
      </c>
      <c r="B1365" s="7">
        <v>32.6</v>
      </c>
      <c r="C1365" s="7">
        <v>6.8</v>
      </c>
      <c r="D1365" s="7" t="s">
        <v>2382</v>
      </c>
      <c r="E1365" s="7" t="s">
        <v>2380</v>
      </c>
      <c r="F1365" s="7" t="s">
        <v>2380</v>
      </c>
      <c r="G1365" s="7" t="s">
        <v>2381</v>
      </c>
      <c r="H1365" s="7" t="s">
        <v>2380</v>
      </c>
    </row>
    <row r="1366" spans="1:8" x14ac:dyDescent="0.25">
      <c r="A1366" s="7" t="s">
        <v>1006</v>
      </c>
      <c r="B1366" s="7">
        <v>17.28</v>
      </c>
      <c r="C1366" s="7">
        <v>6.22</v>
      </c>
      <c r="D1366" s="7" t="s">
        <v>2382</v>
      </c>
      <c r="E1366" s="7" t="s">
        <v>2380</v>
      </c>
      <c r="F1366" s="7" t="s">
        <v>2380</v>
      </c>
      <c r="G1366" s="7">
        <v>2</v>
      </c>
      <c r="H1366" s="7" t="s">
        <v>2380</v>
      </c>
    </row>
    <row r="1367" spans="1:8" x14ac:dyDescent="0.25">
      <c r="A1367" s="7" t="s">
        <v>1005</v>
      </c>
      <c r="B1367" s="7">
        <v>27.92</v>
      </c>
      <c r="C1367" s="7">
        <v>5.79</v>
      </c>
      <c r="D1367" s="7" t="s">
        <v>2380</v>
      </c>
      <c r="E1367" s="7" t="s">
        <v>2380</v>
      </c>
      <c r="F1367" s="7" t="s">
        <v>2380</v>
      </c>
      <c r="G1367" s="7">
        <v>1</v>
      </c>
      <c r="H1367" s="7" t="s">
        <v>2380</v>
      </c>
    </row>
    <row r="1368" spans="1:8" x14ac:dyDescent="0.25">
      <c r="A1368" s="7" t="s">
        <v>1004</v>
      </c>
      <c r="B1368" s="7">
        <v>38.284999999999997</v>
      </c>
      <c r="C1368" s="7">
        <v>5.41</v>
      </c>
      <c r="D1368" s="7" t="s">
        <v>2380</v>
      </c>
      <c r="E1368" s="7" t="s">
        <v>2380</v>
      </c>
      <c r="F1368" s="7" t="s">
        <v>2380</v>
      </c>
      <c r="G1368" s="7" t="s">
        <v>2381</v>
      </c>
      <c r="H1368" s="7" t="s">
        <v>2380</v>
      </c>
    </row>
    <row r="1369" spans="1:8" x14ac:dyDescent="0.25">
      <c r="A1369" s="7" t="s">
        <v>1003</v>
      </c>
      <c r="B1369" s="7">
        <v>16.48</v>
      </c>
      <c r="C1369" s="7">
        <v>11.05</v>
      </c>
      <c r="D1369" s="7" t="s">
        <v>2380</v>
      </c>
      <c r="E1369" s="7" t="s">
        <v>2380</v>
      </c>
      <c r="F1369" s="7" t="s">
        <v>2380</v>
      </c>
      <c r="G1369" s="7" t="s">
        <v>2381</v>
      </c>
      <c r="H1369" s="7" t="s">
        <v>2380</v>
      </c>
    </row>
    <row r="1370" spans="1:8" x14ac:dyDescent="0.25">
      <c r="A1370" s="7" t="s">
        <v>1002</v>
      </c>
      <c r="B1370" s="7">
        <v>38.57</v>
      </c>
      <c r="C1370" s="7">
        <v>6.27</v>
      </c>
      <c r="D1370" s="7" t="s">
        <v>2380</v>
      </c>
      <c r="E1370" s="7" t="s">
        <v>2380</v>
      </c>
      <c r="F1370" s="7" t="s">
        <v>2380</v>
      </c>
      <c r="G1370" s="7" t="s">
        <v>2381</v>
      </c>
      <c r="H1370" s="7" t="s">
        <v>2380</v>
      </c>
    </row>
    <row r="1371" spans="1:8" x14ac:dyDescent="0.25">
      <c r="A1371" s="7" t="s">
        <v>1001</v>
      </c>
      <c r="B1371" s="7">
        <v>43.85</v>
      </c>
      <c r="C1371" s="7">
        <v>4.7699999999999996</v>
      </c>
      <c r="D1371" s="7" t="s">
        <v>2382</v>
      </c>
      <c r="E1371" s="7" t="s">
        <v>2380</v>
      </c>
      <c r="F1371" s="7" t="s">
        <v>2380</v>
      </c>
      <c r="G1371" s="7" t="s">
        <v>2381</v>
      </c>
      <c r="H1371" s="7" t="s">
        <v>2380</v>
      </c>
    </row>
    <row r="1372" spans="1:8" x14ac:dyDescent="0.25">
      <c r="A1372" s="7" t="s">
        <v>1000</v>
      </c>
      <c r="B1372" s="7">
        <v>30.11</v>
      </c>
      <c r="C1372" s="7">
        <v>4.08</v>
      </c>
      <c r="D1372" s="7" t="s">
        <v>2380</v>
      </c>
      <c r="E1372" s="7" t="s">
        <v>2380</v>
      </c>
      <c r="F1372" s="7" t="s">
        <v>2380</v>
      </c>
      <c r="G1372" s="7" t="s">
        <v>2381</v>
      </c>
      <c r="H1372" s="7" t="s">
        <v>2380</v>
      </c>
    </row>
    <row r="1373" spans="1:8" x14ac:dyDescent="0.25">
      <c r="A1373" s="7" t="s">
        <v>999</v>
      </c>
      <c r="B1373" s="7">
        <v>31.59</v>
      </c>
      <c r="C1373" s="7">
        <v>6.01</v>
      </c>
      <c r="D1373" s="7" t="s">
        <v>2380</v>
      </c>
      <c r="E1373" s="7" t="s">
        <v>2380</v>
      </c>
      <c r="F1373" s="7" t="s">
        <v>2380</v>
      </c>
      <c r="G1373" s="7" t="s">
        <v>2381</v>
      </c>
      <c r="H1373" s="7" t="s">
        <v>2380</v>
      </c>
    </row>
    <row r="1374" spans="1:8" x14ac:dyDescent="0.25">
      <c r="A1374" s="7" t="s">
        <v>998</v>
      </c>
      <c r="B1374" s="7">
        <v>40.15</v>
      </c>
      <c r="C1374" s="7">
        <v>11.84</v>
      </c>
      <c r="D1374" s="7" t="s">
        <v>2380</v>
      </c>
      <c r="E1374" s="7" t="s">
        <v>2380</v>
      </c>
      <c r="F1374" s="7" t="s">
        <v>2380</v>
      </c>
      <c r="G1374" s="7" t="s">
        <v>2381</v>
      </c>
      <c r="H1374" s="7" t="s">
        <v>2380</v>
      </c>
    </row>
    <row r="1375" spans="1:8" x14ac:dyDescent="0.25">
      <c r="A1375" s="7" t="s">
        <v>997</v>
      </c>
      <c r="B1375" s="7">
        <v>40.700000000000003</v>
      </c>
      <c r="C1375" s="7">
        <v>6.27</v>
      </c>
      <c r="D1375" s="7" t="s">
        <v>2382</v>
      </c>
      <c r="E1375" s="7" t="s">
        <v>2380</v>
      </c>
      <c r="F1375" s="7" t="s">
        <v>2383</v>
      </c>
      <c r="G1375" s="7">
        <v>1</v>
      </c>
      <c r="H1375" s="7" t="s">
        <v>2380</v>
      </c>
    </row>
    <row r="1376" spans="1:8" x14ac:dyDescent="0.25">
      <c r="A1376" s="7" t="s">
        <v>996</v>
      </c>
      <c r="B1376" s="7">
        <v>40.76</v>
      </c>
      <c r="C1376" s="7">
        <v>5.28</v>
      </c>
      <c r="D1376" s="7" t="s">
        <v>2380</v>
      </c>
      <c r="E1376" s="7" t="s">
        <v>2380</v>
      </c>
      <c r="F1376" s="7" t="s">
        <v>2380</v>
      </c>
      <c r="G1376" s="7" t="s">
        <v>2381</v>
      </c>
      <c r="H1376" s="7" t="s">
        <v>2380</v>
      </c>
    </row>
    <row r="1377" spans="1:8" x14ac:dyDescent="0.25">
      <c r="A1377" s="7" t="s">
        <v>995</v>
      </c>
      <c r="B1377" s="7">
        <v>29.7</v>
      </c>
      <c r="C1377" s="7">
        <v>7.03</v>
      </c>
      <c r="D1377" s="7" t="s">
        <v>2380</v>
      </c>
      <c r="E1377" s="7" t="s">
        <v>2380</v>
      </c>
      <c r="F1377" s="7" t="s">
        <v>2380</v>
      </c>
      <c r="G1377" s="7" t="s">
        <v>2381</v>
      </c>
      <c r="H1377" s="7" t="s">
        <v>2380</v>
      </c>
    </row>
    <row r="1378" spans="1:8" x14ac:dyDescent="0.25">
      <c r="A1378" s="7" t="s">
        <v>994</v>
      </c>
      <c r="B1378" s="7">
        <v>40.58</v>
      </c>
      <c r="C1378" s="7">
        <v>5.32</v>
      </c>
      <c r="D1378" s="7" t="s">
        <v>2382</v>
      </c>
      <c r="E1378" s="7" t="s">
        <v>2380</v>
      </c>
      <c r="F1378" s="7" t="s">
        <v>2383</v>
      </c>
      <c r="G1378" s="7">
        <v>1</v>
      </c>
      <c r="H1378" s="7" t="s">
        <v>2380</v>
      </c>
    </row>
    <row r="1379" spans="1:8" x14ac:dyDescent="0.25">
      <c r="A1379" s="7" t="s">
        <v>993</v>
      </c>
      <c r="B1379" s="7">
        <v>33.06</v>
      </c>
      <c r="C1379" s="7">
        <v>9.59</v>
      </c>
      <c r="D1379" s="7" t="s">
        <v>2382</v>
      </c>
      <c r="E1379" s="7" t="s">
        <v>2380</v>
      </c>
      <c r="F1379" s="7" t="s">
        <v>2380</v>
      </c>
      <c r="G1379" s="7" t="s">
        <v>2381</v>
      </c>
      <c r="H1379" s="7" t="s">
        <v>2380</v>
      </c>
    </row>
    <row r="1380" spans="1:8" x14ac:dyDescent="0.25">
      <c r="A1380" s="7" t="s">
        <v>992</v>
      </c>
      <c r="B1380" s="7">
        <v>26.62</v>
      </c>
      <c r="C1380" s="7">
        <v>6.15</v>
      </c>
      <c r="D1380" s="7" t="s">
        <v>2382</v>
      </c>
      <c r="E1380" s="7" t="s">
        <v>2380</v>
      </c>
      <c r="F1380" s="7" t="s">
        <v>2380</v>
      </c>
      <c r="G1380" s="7" t="s">
        <v>2381</v>
      </c>
      <c r="H1380" s="7" t="s">
        <v>2380</v>
      </c>
    </row>
    <row r="1381" spans="1:8" x14ac:dyDescent="0.25">
      <c r="A1381" s="7" t="s">
        <v>991</v>
      </c>
      <c r="B1381" s="7">
        <v>37.1</v>
      </c>
      <c r="C1381" s="7">
        <v>11.08</v>
      </c>
      <c r="D1381" s="7" t="s">
        <v>2380</v>
      </c>
      <c r="E1381" s="7" t="s">
        <v>2380</v>
      </c>
      <c r="F1381" s="7" t="s">
        <v>2380</v>
      </c>
      <c r="G1381" s="7" t="s">
        <v>2381</v>
      </c>
      <c r="H1381" s="7" t="s">
        <v>2380</v>
      </c>
    </row>
    <row r="1382" spans="1:8" x14ac:dyDescent="0.25">
      <c r="A1382" s="7" t="s">
        <v>990</v>
      </c>
      <c r="B1382" s="7">
        <v>18.28</v>
      </c>
      <c r="C1382" s="7">
        <v>7.95</v>
      </c>
      <c r="D1382" s="7" t="s">
        <v>2380</v>
      </c>
      <c r="E1382" s="7" t="s">
        <v>2380</v>
      </c>
      <c r="F1382" s="7" t="s">
        <v>2380</v>
      </c>
      <c r="G1382" s="7" t="s">
        <v>2381</v>
      </c>
      <c r="H1382" s="7" t="s">
        <v>2380</v>
      </c>
    </row>
    <row r="1383" spans="1:8" x14ac:dyDescent="0.25">
      <c r="A1383" s="7" t="s">
        <v>989</v>
      </c>
      <c r="B1383" s="7">
        <v>35.814999999999998</v>
      </c>
      <c r="C1383" s="7">
        <v>6.23</v>
      </c>
      <c r="D1383" s="7" t="s">
        <v>2380</v>
      </c>
      <c r="E1383" s="7" t="s">
        <v>2380</v>
      </c>
      <c r="F1383" s="7" t="s">
        <v>2380</v>
      </c>
      <c r="G1383" s="7" t="s">
        <v>2381</v>
      </c>
      <c r="H1383" s="7" t="s">
        <v>2380</v>
      </c>
    </row>
    <row r="1384" spans="1:8" x14ac:dyDescent="0.25">
      <c r="A1384" s="7" t="s">
        <v>988</v>
      </c>
      <c r="B1384" s="7">
        <v>30.69</v>
      </c>
      <c r="C1384" s="7">
        <v>6.5</v>
      </c>
      <c r="D1384" s="7" t="s">
        <v>2380</v>
      </c>
      <c r="E1384" s="7" t="s">
        <v>2380</v>
      </c>
      <c r="F1384" s="7" t="s">
        <v>2380</v>
      </c>
      <c r="G1384" s="7" t="s">
        <v>2381</v>
      </c>
      <c r="H1384" s="7" t="s">
        <v>2380</v>
      </c>
    </row>
    <row r="1385" spans="1:8" x14ac:dyDescent="0.25">
      <c r="A1385" s="7" t="s">
        <v>987</v>
      </c>
      <c r="B1385" s="7">
        <v>26.125</v>
      </c>
      <c r="C1385" s="7">
        <v>5.22</v>
      </c>
      <c r="D1385" s="7" t="s">
        <v>2380</v>
      </c>
      <c r="E1385" s="7" t="s">
        <v>2380</v>
      </c>
      <c r="F1385" s="7" t="s">
        <v>2380</v>
      </c>
      <c r="G1385" s="7" t="s">
        <v>2381</v>
      </c>
      <c r="H1385" s="7" t="s">
        <v>2380</v>
      </c>
    </row>
    <row r="1386" spans="1:8" x14ac:dyDescent="0.25">
      <c r="A1386" s="7" t="s">
        <v>986</v>
      </c>
      <c r="B1386" s="7">
        <v>34.58</v>
      </c>
      <c r="C1386" s="7">
        <v>6.3</v>
      </c>
      <c r="D1386" s="7" t="s">
        <v>2380</v>
      </c>
      <c r="E1386" s="7" t="s">
        <v>2380</v>
      </c>
      <c r="F1386" s="7" t="s">
        <v>2383</v>
      </c>
      <c r="G1386" s="7">
        <v>1</v>
      </c>
      <c r="H1386" s="7" t="s">
        <v>2380</v>
      </c>
    </row>
    <row r="1387" spans="1:8" x14ac:dyDescent="0.25">
      <c r="A1387" s="7" t="s">
        <v>985</v>
      </c>
      <c r="B1387" s="7">
        <v>27.4</v>
      </c>
      <c r="C1387" s="7">
        <v>8.84</v>
      </c>
      <c r="D1387" s="7" t="s">
        <v>2380</v>
      </c>
      <c r="E1387" s="7" t="s">
        <v>2380</v>
      </c>
      <c r="F1387" s="7" t="s">
        <v>2380</v>
      </c>
      <c r="G1387" s="7" t="s">
        <v>2381</v>
      </c>
      <c r="H1387" s="7" t="s">
        <v>2380</v>
      </c>
    </row>
    <row r="1388" spans="1:8" x14ac:dyDescent="0.25">
      <c r="A1388" s="7" t="s">
        <v>984</v>
      </c>
      <c r="B1388" s="7">
        <v>27.53</v>
      </c>
      <c r="C1388" s="7">
        <v>4.1100000000000003</v>
      </c>
      <c r="D1388" s="7" t="s">
        <v>2380</v>
      </c>
      <c r="E1388" s="7" t="s">
        <v>2380</v>
      </c>
      <c r="F1388" s="7" t="s">
        <v>2380</v>
      </c>
      <c r="G1388" s="7">
        <v>1</v>
      </c>
      <c r="H1388" s="7" t="s">
        <v>2380</v>
      </c>
    </row>
    <row r="1389" spans="1:8" x14ac:dyDescent="0.25">
      <c r="A1389" s="7" t="s">
        <v>983</v>
      </c>
      <c r="B1389" s="7">
        <v>33</v>
      </c>
      <c r="C1389" s="7">
        <v>4.57</v>
      </c>
      <c r="D1389" s="7" t="s">
        <v>2380</v>
      </c>
      <c r="E1389" s="7" t="s">
        <v>2380</v>
      </c>
      <c r="F1389" s="7" t="s">
        <v>2380</v>
      </c>
      <c r="G1389" s="7" t="s">
        <v>2381</v>
      </c>
      <c r="H1389" s="7" t="s">
        <v>2380</v>
      </c>
    </row>
    <row r="1390" spans="1:8" x14ac:dyDescent="0.25">
      <c r="A1390" s="7" t="s">
        <v>982</v>
      </c>
      <c r="B1390" s="7">
        <v>25.78</v>
      </c>
      <c r="C1390" s="7">
        <v>11.06</v>
      </c>
      <c r="D1390" s="7" t="s">
        <v>2382</v>
      </c>
      <c r="E1390" s="7" t="s">
        <v>2380</v>
      </c>
      <c r="F1390" s="7" t="s">
        <v>2380</v>
      </c>
      <c r="G1390" s="7" t="s">
        <v>2381</v>
      </c>
      <c r="H1390" s="7" t="s">
        <v>2380</v>
      </c>
    </row>
    <row r="1391" spans="1:8" x14ac:dyDescent="0.25">
      <c r="A1391" s="7" t="s">
        <v>981</v>
      </c>
      <c r="B1391" s="7">
        <v>22.66</v>
      </c>
      <c r="C1391" s="7">
        <v>10.68</v>
      </c>
      <c r="D1391" s="7" t="s">
        <v>2380</v>
      </c>
      <c r="E1391" s="7" t="s">
        <v>2380</v>
      </c>
      <c r="F1391" s="7" t="s">
        <v>2380</v>
      </c>
      <c r="G1391" s="7" t="s">
        <v>2381</v>
      </c>
      <c r="H1391" s="7" t="s">
        <v>2380</v>
      </c>
    </row>
    <row r="1392" spans="1:8" x14ac:dyDescent="0.25">
      <c r="A1392" s="7" t="s">
        <v>980</v>
      </c>
      <c r="B1392" s="7">
        <v>38.81</v>
      </c>
      <c r="C1392" s="7">
        <v>6.14</v>
      </c>
      <c r="D1392" s="7" t="s">
        <v>2382</v>
      </c>
      <c r="E1392" s="7" t="s">
        <v>2380</v>
      </c>
      <c r="F1392" s="7" t="s">
        <v>2380</v>
      </c>
      <c r="G1392" s="7">
        <v>1</v>
      </c>
      <c r="H1392" s="7" t="s">
        <v>2380</v>
      </c>
    </row>
    <row r="1393" spans="1:8" x14ac:dyDescent="0.25">
      <c r="A1393" s="7" t="s">
        <v>979</v>
      </c>
      <c r="B1393" s="7">
        <v>38.51</v>
      </c>
      <c r="C1393" s="7">
        <v>5.45</v>
      </c>
      <c r="D1393" s="7" t="s">
        <v>2382</v>
      </c>
      <c r="E1393" s="7" t="s">
        <v>2380</v>
      </c>
      <c r="F1393" s="7" t="s">
        <v>2380</v>
      </c>
      <c r="G1393" s="7" t="s">
        <v>2381</v>
      </c>
      <c r="H1393" s="7" t="s">
        <v>2380</v>
      </c>
    </row>
    <row r="1394" spans="1:8" x14ac:dyDescent="0.25">
      <c r="A1394" s="7" t="s">
        <v>978</v>
      </c>
      <c r="B1394" s="7">
        <v>22.98</v>
      </c>
      <c r="C1394" s="7">
        <v>6.14</v>
      </c>
      <c r="D1394" s="7" t="s">
        <v>2382</v>
      </c>
      <c r="E1394" s="7" t="s">
        <v>2380</v>
      </c>
      <c r="F1394" s="7" t="s">
        <v>2380</v>
      </c>
      <c r="G1394" s="7" t="s">
        <v>2381</v>
      </c>
      <c r="H1394" s="7" t="s">
        <v>2380</v>
      </c>
    </row>
    <row r="1395" spans="1:8" x14ac:dyDescent="0.25">
      <c r="A1395" s="7" t="s">
        <v>977</v>
      </c>
      <c r="B1395" s="7">
        <v>15.65</v>
      </c>
      <c r="C1395" s="7">
        <v>7.85</v>
      </c>
      <c r="D1395" s="7" t="s">
        <v>2380</v>
      </c>
      <c r="E1395" s="7" t="s">
        <v>2380</v>
      </c>
      <c r="F1395" s="7" t="s">
        <v>2380</v>
      </c>
      <c r="G1395" s="7" t="s">
        <v>2381</v>
      </c>
      <c r="H1395" s="7" t="s">
        <v>2380</v>
      </c>
    </row>
    <row r="1396" spans="1:8" x14ac:dyDescent="0.25">
      <c r="A1396" s="7" t="s">
        <v>976</v>
      </c>
      <c r="B1396" s="7">
        <v>39.97</v>
      </c>
      <c r="C1396" s="7">
        <v>4.09</v>
      </c>
      <c r="D1396" s="7" t="s">
        <v>2380</v>
      </c>
      <c r="E1396" s="7" t="s">
        <v>2380</v>
      </c>
      <c r="F1396" s="7" t="s">
        <v>2380</v>
      </c>
      <c r="G1396" s="7">
        <v>1</v>
      </c>
      <c r="H1396" s="7" t="s">
        <v>2380</v>
      </c>
    </row>
    <row r="1397" spans="1:8" x14ac:dyDescent="0.25">
      <c r="A1397" s="7" t="s">
        <v>975</v>
      </c>
      <c r="B1397" s="7">
        <v>37.22</v>
      </c>
      <c r="C1397" s="7">
        <v>4.62</v>
      </c>
      <c r="D1397" s="7" t="s">
        <v>2380</v>
      </c>
      <c r="E1397" s="7" t="s">
        <v>2380</v>
      </c>
      <c r="F1397" s="7" t="s">
        <v>2383</v>
      </c>
      <c r="G1397" s="7">
        <v>1</v>
      </c>
      <c r="H1397" s="7" t="s">
        <v>2380</v>
      </c>
    </row>
    <row r="1398" spans="1:8" x14ac:dyDescent="0.25">
      <c r="A1398" s="7" t="s">
        <v>974</v>
      </c>
      <c r="B1398" s="7">
        <v>41.325000000000003</v>
      </c>
      <c r="C1398" s="7">
        <v>5.77</v>
      </c>
      <c r="D1398" s="7" t="s">
        <v>2380</v>
      </c>
      <c r="E1398" s="7" t="s">
        <v>2380</v>
      </c>
      <c r="F1398" s="7" t="s">
        <v>2380</v>
      </c>
      <c r="G1398" s="7" t="s">
        <v>2381</v>
      </c>
      <c r="H1398" s="7" t="s">
        <v>2380</v>
      </c>
    </row>
    <row r="1399" spans="1:8" x14ac:dyDescent="0.25">
      <c r="A1399" s="7" t="s">
        <v>973</v>
      </c>
      <c r="B1399" s="7">
        <v>40.31</v>
      </c>
      <c r="C1399" s="7">
        <v>5.84</v>
      </c>
      <c r="D1399" s="7" t="s">
        <v>2380</v>
      </c>
      <c r="E1399" s="7" t="s">
        <v>2380</v>
      </c>
      <c r="F1399" s="7" t="s">
        <v>2380</v>
      </c>
      <c r="G1399" s="7" t="s">
        <v>2381</v>
      </c>
      <c r="H1399" s="7" t="s">
        <v>2380</v>
      </c>
    </row>
    <row r="1400" spans="1:8" x14ac:dyDescent="0.25">
      <c r="A1400" s="7" t="s">
        <v>972</v>
      </c>
      <c r="B1400" s="7">
        <v>29.48</v>
      </c>
      <c r="C1400" s="7">
        <v>4.91</v>
      </c>
      <c r="D1400" s="7" t="s">
        <v>2380</v>
      </c>
      <c r="E1400" s="7" t="s">
        <v>2380</v>
      </c>
      <c r="F1400" s="7" t="s">
        <v>2380</v>
      </c>
      <c r="G1400" s="7" t="s">
        <v>2381</v>
      </c>
      <c r="H1400" s="7" t="s">
        <v>2380</v>
      </c>
    </row>
    <row r="1401" spans="1:8" x14ac:dyDescent="0.25">
      <c r="A1401" s="7" t="s">
        <v>971</v>
      </c>
      <c r="B1401" s="7">
        <v>33.155000000000001</v>
      </c>
      <c r="C1401" s="7">
        <v>5.07</v>
      </c>
      <c r="D1401" s="7" t="s">
        <v>2380</v>
      </c>
      <c r="E1401" s="7" t="s">
        <v>2380</v>
      </c>
      <c r="F1401" s="7" t="s">
        <v>2380</v>
      </c>
      <c r="G1401" s="7" t="s">
        <v>2381</v>
      </c>
      <c r="H1401" s="7" t="s">
        <v>2380</v>
      </c>
    </row>
    <row r="1402" spans="1:8" x14ac:dyDescent="0.25">
      <c r="A1402" s="7" t="s">
        <v>970</v>
      </c>
      <c r="B1402" s="7">
        <v>42.85</v>
      </c>
      <c r="C1402" s="7">
        <v>5.81</v>
      </c>
      <c r="D1402" s="7" t="s">
        <v>2382</v>
      </c>
      <c r="E1402" s="7" t="s">
        <v>2380</v>
      </c>
      <c r="F1402" s="7" t="s">
        <v>2380</v>
      </c>
      <c r="G1402" s="7" t="s">
        <v>2381</v>
      </c>
      <c r="H1402" s="7" t="s">
        <v>2380</v>
      </c>
    </row>
    <row r="1403" spans="1:8" x14ac:dyDescent="0.25">
      <c r="A1403" s="7" t="s">
        <v>969</v>
      </c>
      <c r="B1403" s="7">
        <v>32.340000000000003</v>
      </c>
      <c r="C1403" s="7">
        <v>11.2</v>
      </c>
      <c r="D1403" s="7" t="s">
        <v>2380</v>
      </c>
      <c r="E1403" s="7" t="s">
        <v>2380</v>
      </c>
      <c r="F1403" s="7" t="s">
        <v>2380</v>
      </c>
      <c r="G1403" s="7" t="s">
        <v>2381</v>
      </c>
      <c r="H1403" s="7" t="s">
        <v>2380</v>
      </c>
    </row>
    <row r="1404" spans="1:8" x14ac:dyDescent="0.25">
      <c r="A1404" s="7" t="s">
        <v>968</v>
      </c>
      <c r="B1404" s="7">
        <v>27.5</v>
      </c>
      <c r="C1404" s="7">
        <v>10.75</v>
      </c>
      <c r="D1404" s="7" t="s">
        <v>2380</v>
      </c>
      <c r="E1404" s="7" t="s">
        <v>2380</v>
      </c>
      <c r="F1404" s="7" t="s">
        <v>2380</v>
      </c>
      <c r="G1404" s="7" t="s">
        <v>2381</v>
      </c>
      <c r="H1404" s="7" t="s">
        <v>2380</v>
      </c>
    </row>
    <row r="1405" spans="1:8" x14ac:dyDescent="0.25">
      <c r="A1405" s="7" t="s">
        <v>967</v>
      </c>
      <c r="B1405" s="7">
        <v>25.8</v>
      </c>
      <c r="C1405" s="7">
        <v>7.8</v>
      </c>
      <c r="D1405" s="7" t="s">
        <v>2380</v>
      </c>
      <c r="E1405" s="7" t="s">
        <v>2380</v>
      </c>
      <c r="F1405" s="7" t="s">
        <v>2380</v>
      </c>
      <c r="G1405" s="7" t="s">
        <v>2381</v>
      </c>
      <c r="H1405" s="7" t="s">
        <v>2380</v>
      </c>
    </row>
    <row r="1406" spans="1:8" x14ac:dyDescent="0.25">
      <c r="A1406" s="7" t="s">
        <v>966</v>
      </c>
      <c r="B1406" s="7">
        <v>25</v>
      </c>
      <c r="C1406" s="7">
        <v>7.04</v>
      </c>
      <c r="D1406" s="7" t="s">
        <v>2380</v>
      </c>
      <c r="E1406" s="7" t="s">
        <v>2380</v>
      </c>
      <c r="F1406" s="7" t="s">
        <v>2380</v>
      </c>
      <c r="G1406" s="7" t="s">
        <v>2381</v>
      </c>
      <c r="H1406" s="7" t="s">
        <v>2380</v>
      </c>
    </row>
    <row r="1407" spans="1:8" x14ac:dyDescent="0.25">
      <c r="A1407" s="7" t="s">
        <v>965</v>
      </c>
      <c r="B1407" s="7">
        <v>41.2</v>
      </c>
      <c r="C1407" s="7">
        <v>4.18</v>
      </c>
      <c r="D1407" s="7" t="s">
        <v>2382</v>
      </c>
      <c r="E1407" s="7" t="s">
        <v>2380</v>
      </c>
      <c r="F1407" s="7" t="s">
        <v>2380</v>
      </c>
      <c r="G1407" s="7" t="s">
        <v>2381</v>
      </c>
      <c r="H1407" s="7" t="s">
        <v>2380</v>
      </c>
    </row>
    <row r="1408" spans="1:8" x14ac:dyDescent="0.25">
      <c r="A1408" s="7" t="s">
        <v>964</v>
      </c>
      <c r="B1408" s="7">
        <v>17.78</v>
      </c>
      <c r="C1408" s="7">
        <v>8.19</v>
      </c>
      <c r="D1408" s="7" t="s">
        <v>2380</v>
      </c>
      <c r="E1408" s="7" t="s">
        <v>2380</v>
      </c>
      <c r="F1408" s="7" t="s">
        <v>2380</v>
      </c>
      <c r="G1408" s="7" t="s">
        <v>2381</v>
      </c>
      <c r="H1408" s="7" t="s">
        <v>2380</v>
      </c>
    </row>
    <row r="1409" spans="1:8" x14ac:dyDescent="0.25">
      <c r="A1409" s="7" t="s">
        <v>963</v>
      </c>
      <c r="B1409" s="7">
        <v>40.119999999999997</v>
      </c>
      <c r="C1409" s="7">
        <v>6.22</v>
      </c>
      <c r="D1409" s="7" t="s">
        <v>2382</v>
      </c>
      <c r="E1409" s="7" t="s">
        <v>2380</v>
      </c>
      <c r="F1409" s="7" t="s">
        <v>2383</v>
      </c>
      <c r="G1409" s="7">
        <v>1</v>
      </c>
      <c r="H1409" s="7" t="s">
        <v>2380</v>
      </c>
    </row>
    <row r="1410" spans="1:8" x14ac:dyDescent="0.25">
      <c r="A1410" s="7" t="s">
        <v>962</v>
      </c>
      <c r="B1410" s="7">
        <v>19.350000000000001</v>
      </c>
      <c r="C1410" s="7">
        <v>8.2200000000000006</v>
      </c>
      <c r="D1410" s="7" t="s">
        <v>2382</v>
      </c>
      <c r="E1410" s="7" t="s">
        <v>2380</v>
      </c>
      <c r="F1410" s="7" t="s">
        <v>2380</v>
      </c>
      <c r="G1410" s="7" t="s">
        <v>2381</v>
      </c>
      <c r="H1410" s="7" t="s">
        <v>2380</v>
      </c>
    </row>
    <row r="1411" spans="1:8" x14ac:dyDescent="0.25">
      <c r="A1411" s="7" t="s">
        <v>961</v>
      </c>
      <c r="B1411" s="7">
        <v>36.69</v>
      </c>
      <c r="C1411" s="7">
        <v>6.15</v>
      </c>
      <c r="D1411" s="7" t="s">
        <v>2380</v>
      </c>
      <c r="E1411" s="7" t="s">
        <v>2380</v>
      </c>
      <c r="F1411" s="7" t="s">
        <v>2380</v>
      </c>
      <c r="G1411" s="7" t="s">
        <v>2381</v>
      </c>
      <c r="H1411" s="7" t="s">
        <v>2380</v>
      </c>
    </row>
    <row r="1412" spans="1:8" x14ac:dyDescent="0.25">
      <c r="A1412" s="7" t="s">
        <v>960</v>
      </c>
      <c r="B1412" s="7">
        <v>28.51</v>
      </c>
      <c r="C1412" s="7">
        <v>5.65</v>
      </c>
      <c r="D1412" s="7" t="s">
        <v>2382</v>
      </c>
      <c r="E1412" s="7" t="s">
        <v>2380</v>
      </c>
      <c r="F1412" s="7" t="s">
        <v>2380</v>
      </c>
      <c r="G1412" s="7">
        <v>1</v>
      </c>
      <c r="H1412" s="7" t="s">
        <v>2380</v>
      </c>
    </row>
    <row r="1413" spans="1:8" x14ac:dyDescent="0.25">
      <c r="A1413" s="7" t="s">
        <v>959</v>
      </c>
      <c r="B1413" s="7">
        <v>30.21</v>
      </c>
      <c r="C1413" s="7">
        <v>5.5</v>
      </c>
      <c r="D1413" s="7" t="s">
        <v>2380</v>
      </c>
      <c r="E1413" s="7" t="s">
        <v>2380</v>
      </c>
      <c r="F1413" s="7" t="s">
        <v>2380</v>
      </c>
      <c r="G1413" s="7">
        <v>1</v>
      </c>
      <c r="H1413" s="7" t="s">
        <v>2380</v>
      </c>
    </row>
    <row r="1414" spans="1:8" x14ac:dyDescent="0.25">
      <c r="A1414" s="7" t="s">
        <v>958</v>
      </c>
      <c r="B1414" s="7">
        <v>24.33</v>
      </c>
      <c r="C1414" s="7">
        <v>8</v>
      </c>
      <c r="D1414" s="7" t="s">
        <v>2380</v>
      </c>
      <c r="E1414" s="7" t="s">
        <v>2380</v>
      </c>
      <c r="F1414" s="7" t="s">
        <v>2380</v>
      </c>
      <c r="G1414" s="7" t="s">
        <v>2381</v>
      </c>
      <c r="H1414" s="7" t="s">
        <v>2380</v>
      </c>
    </row>
    <row r="1415" spans="1:8" x14ac:dyDescent="0.25">
      <c r="A1415" s="7" t="s">
        <v>957</v>
      </c>
      <c r="B1415" s="7">
        <v>19.855</v>
      </c>
      <c r="C1415" s="7">
        <v>5.71</v>
      </c>
      <c r="D1415" s="7" t="s">
        <v>2382</v>
      </c>
      <c r="E1415" s="7" t="s">
        <v>2380</v>
      </c>
      <c r="F1415" s="7" t="s">
        <v>2380</v>
      </c>
      <c r="G1415" s="7" t="s">
        <v>2381</v>
      </c>
      <c r="H1415" s="7" t="s">
        <v>2380</v>
      </c>
    </row>
    <row r="1416" spans="1:8" x14ac:dyDescent="0.25">
      <c r="A1416" s="7" t="s">
        <v>956</v>
      </c>
      <c r="B1416" s="7">
        <v>25.364999999999998</v>
      </c>
      <c r="C1416" s="7">
        <v>11.71</v>
      </c>
      <c r="D1416" s="7" t="s">
        <v>2380</v>
      </c>
      <c r="E1416" s="7" t="s">
        <v>2380</v>
      </c>
      <c r="F1416" s="7" t="s">
        <v>2380</v>
      </c>
      <c r="G1416" s="7" t="s">
        <v>2381</v>
      </c>
      <c r="H1416" s="7" t="s">
        <v>2380</v>
      </c>
    </row>
    <row r="1417" spans="1:8" x14ac:dyDescent="0.25">
      <c r="A1417" s="7" t="s">
        <v>955</v>
      </c>
      <c r="B1417" s="7">
        <v>29.6</v>
      </c>
      <c r="C1417" s="7">
        <v>6.17</v>
      </c>
      <c r="D1417" s="7" t="s">
        <v>2382</v>
      </c>
      <c r="E1417" s="7" t="s">
        <v>2380</v>
      </c>
      <c r="F1417" s="7" t="s">
        <v>2383</v>
      </c>
      <c r="G1417" s="7">
        <v>1</v>
      </c>
      <c r="H1417" s="7" t="s">
        <v>2380</v>
      </c>
    </row>
    <row r="1418" spans="1:8" x14ac:dyDescent="0.25">
      <c r="A1418" s="7" t="s">
        <v>954</v>
      </c>
      <c r="B1418" s="7">
        <v>39.43</v>
      </c>
      <c r="C1418" s="7">
        <v>6.1</v>
      </c>
      <c r="D1418" s="7" t="s">
        <v>2382</v>
      </c>
      <c r="E1418" s="7" t="s">
        <v>2380</v>
      </c>
      <c r="F1418" s="7" t="s">
        <v>2383</v>
      </c>
      <c r="G1418" s="7">
        <v>1</v>
      </c>
      <c r="H1418" s="7" t="s">
        <v>2380</v>
      </c>
    </row>
    <row r="1419" spans="1:8" x14ac:dyDescent="0.25">
      <c r="A1419" s="7" t="s">
        <v>953</v>
      </c>
      <c r="B1419" s="7">
        <v>27.34</v>
      </c>
      <c r="C1419" s="7">
        <v>5.19</v>
      </c>
      <c r="D1419" s="7" t="s">
        <v>2382</v>
      </c>
      <c r="E1419" s="7" t="s">
        <v>2380</v>
      </c>
      <c r="F1419" s="7" t="s">
        <v>2380</v>
      </c>
      <c r="G1419" s="7">
        <v>1</v>
      </c>
      <c r="H1419" s="7" t="s">
        <v>2380</v>
      </c>
    </row>
    <row r="1420" spans="1:8" x14ac:dyDescent="0.25">
      <c r="A1420" s="7" t="s">
        <v>952</v>
      </c>
      <c r="B1420" s="7">
        <v>39.01</v>
      </c>
      <c r="C1420" s="7">
        <v>5.37</v>
      </c>
      <c r="D1420" s="7" t="s">
        <v>2382</v>
      </c>
      <c r="E1420" s="7" t="s">
        <v>2380</v>
      </c>
      <c r="F1420" s="7" t="s">
        <v>2380</v>
      </c>
      <c r="G1420" s="7" t="s">
        <v>2381</v>
      </c>
      <c r="H1420" s="7" t="s">
        <v>2380</v>
      </c>
    </row>
    <row r="1421" spans="1:8" x14ac:dyDescent="0.25">
      <c r="A1421" s="7" t="s">
        <v>951</v>
      </c>
      <c r="B1421" s="7">
        <v>18.989999999999998</v>
      </c>
      <c r="C1421" s="7">
        <v>10.82</v>
      </c>
      <c r="D1421" s="7" t="s">
        <v>2382</v>
      </c>
      <c r="E1421" s="7" t="s">
        <v>2380</v>
      </c>
      <c r="F1421" s="7" t="s">
        <v>2380</v>
      </c>
      <c r="G1421" s="7" t="s">
        <v>2381</v>
      </c>
      <c r="H1421" s="7" t="s">
        <v>2380</v>
      </c>
    </row>
    <row r="1422" spans="1:8" x14ac:dyDescent="0.25">
      <c r="A1422" s="7" t="s">
        <v>950</v>
      </c>
      <c r="B1422" s="7">
        <v>42.3</v>
      </c>
      <c r="C1422" s="7">
        <v>6.06</v>
      </c>
      <c r="D1422" s="7" t="s">
        <v>2382</v>
      </c>
      <c r="E1422" s="7" t="s">
        <v>2380</v>
      </c>
      <c r="F1422" s="7" t="s">
        <v>2380</v>
      </c>
      <c r="G1422" s="7" t="s">
        <v>2381</v>
      </c>
      <c r="H1422" s="7" t="s">
        <v>2380</v>
      </c>
    </row>
    <row r="1423" spans="1:8" x14ac:dyDescent="0.25">
      <c r="A1423" s="7" t="s">
        <v>949</v>
      </c>
      <c r="B1423" s="7">
        <v>39.805</v>
      </c>
      <c r="C1423" s="7">
        <v>5.91</v>
      </c>
      <c r="D1423" s="7" t="s">
        <v>2380</v>
      </c>
      <c r="E1423" s="7" t="s">
        <v>2380</v>
      </c>
      <c r="F1423" s="7" t="s">
        <v>2380</v>
      </c>
      <c r="G1423" s="7" t="s">
        <v>2381</v>
      </c>
      <c r="H1423" s="7" t="s">
        <v>2380</v>
      </c>
    </row>
    <row r="1424" spans="1:8" x14ac:dyDescent="0.25">
      <c r="A1424" s="7" t="s">
        <v>948</v>
      </c>
      <c r="B1424" s="7">
        <v>33.700000000000003</v>
      </c>
      <c r="C1424" s="7">
        <v>5.87</v>
      </c>
      <c r="D1424" s="7" t="s">
        <v>2380</v>
      </c>
      <c r="E1424" s="7" t="s">
        <v>2380</v>
      </c>
      <c r="F1424" s="7" t="s">
        <v>2380</v>
      </c>
      <c r="G1424" s="7" t="s">
        <v>2381</v>
      </c>
      <c r="H1424" s="7" t="s">
        <v>2380</v>
      </c>
    </row>
    <row r="1425" spans="1:8" x14ac:dyDescent="0.25">
      <c r="A1425" s="7" t="s">
        <v>947</v>
      </c>
      <c r="B1425" s="7">
        <v>36.195</v>
      </c>
      <c r="C1425" s="7">
        <v>6.22</v>
      </c>
      <c r="D1425" s="7" t="s">
        <v>2380</v>
      </c>
      <c r="E1425" s="7" t="s">
        <v>2380</v>
      </c>
      <c r="F1425" s="7" t="s">
        <v>2380</v>
      </c>
      <c r="G1425" s="7" t="s">
        <v>2381</v>
      </c>
      <c r="H1425" s="7" t="s">
        <v>2380</v>
      </c>
    </row>
    <row r="1426" spans="1:8" x14ac:dyDescent="0.25">
      <c r="A1426" s="7" t="s">
        <v>946</v>
      </c>
      <c r="B1426" s="7">
        <v>32.6</v>
      </c>
      <c r="C1426" s="7">
        <v>5.73</v>
      </c>
      <c r="D1426" s="7" t="s">
        <v>2380</v>
      </c>
      <c r="E1426" s="7" t="s">
        <v>2380</v>
      </c>
      <c r="F1426" s="7" t="s">
        <v>2383</v>
      </c>
      <c r="G1426" s="7">
        <v>1</v>
      </c>
      <c r="H1426" s="7" t="s">
        <v>2380</v>
      </c>
    </row>
    <row r="1427" spans="1:8" x14ac:dyDescent="0.25">
      <c r="A1427" s="7" t="s">
        <v>945</v>
      </c>
      <c r="B1427" s="7">
        <v>30.2</v>
      </c>
      <c r="C1427" s="7">
        <v>5.7</v>
      </c>
      <c r="D1427" s="7" t="s">
        <v>2380</v>
      </c>
      <c r="E1427" s="7" t="s">
        <v>2380</v>
      </c>
      <c r="F1427" s="7" t="s">
        <v>2380</v>
      </c>
      <c r="G1427" s="7" t="s">
        <v>2381</v>
      </c>
      <c r="H1427" s="7" t="s">
        <v>2380</v>
      </c>
    </row>
    <row r="1428" spans="1:8" x14ac:dyDescent="0.25">
      <c r="A1428" s="7" t="s">
        <v>944</v>
      </c>
      <c r="B1428" s="7">
        <v>27.645</v>
      </c>
      <c r="C1428" s="7">
        <v>9.91</v>
      </c>
      <c r="D1428" s="7" t="s">
        <v>2380</v>
      </c>
      <c r="E1428" s="7" t="s">
        <v>2380</v>
      </c>
      <c r="F1428" s="7" t="s">
        <v>2380</v>
      </c>
      <c r="G1428" s="7" t="s">
        <v>2381</v>
      </c>
      <c r="H1428" s="7" t="s">
        <v>2380</v>
      </c>
    </row>
    <row r="1429" spans="1:8" x14ac:dyDescent="0.25">
      <c r="A1429" s="7" t="s">
        <v>943</v>
      </c>
      <c r="B1429" s="7">
        <v>26.41</v>
      </c>
      <c r="C1429" s="7">
        <v>11.4</v>
      </c>
      <c r="D1429" s="7" t="s">
        <v>2380</v>
      </c>
      <c r="E1429" s="7" t="s">
        <v>2380</v>
      </c>
      <c r="F1429" s="7" t="s">
        <v>2380</v>
      </c>
      <c r="G1429" s="7" t="s">
        <v>2381</v>
      </c>
      <c r="H1429" s="7" t="s">
        <v>2380</v>
      </c>
    </row>
    <row r="1430" spans="1:8" x14ac:dyDescent="0.25">
      <c r="A1430" s="7" t="s">
        <v>942</v>
      </c>
      <c r="B1430" s="7">
        <v>34.1</v>
      </c>
      <c r="C1430" s="7">
        <v>6.29</v>
      </c>
      <c r="D1430" s="7" t="s">
        <v>2382</v>
      </c>
      <c r="E1430" s="7" t="s">
        <v>2380</v>
      </c>
      <c r="F1430" s="7" t="s">
        <v>2383</v>
      </c>
      <c r="G1430" s="7">
        <v>1</v>
      </c>
      <c r="H1430" s="7" t="s">
        <v>2380</v>
      </c>
    </row>
    <row r="1431" spans="1:8" x14ac:dyDescent="0.25">
      <c r="A1431" s="7" t="s">
        <v>941</v>
      </c>
      <c r="B1431" s="7">
        <v>17.3</v>
      </c>
      <c r="C1431" s="7">
        <v>9.2799999999999994</v>
      </c>
      <c r="D1431" s="7" t="s">
        <v>2380</v>
      </c>
      <c r="E1431" s="7" t="s">
        <v>2380</v>
      </c>
      <c r="F1431" s="7" t="s">
        <v>2380</v>
      </c>
      <c r="G1431" s="7" t="s">
        <v>2381</v>
      </c>
      <c r="H1431" s="7" t="s">
        <v>2380</v>
      </c>
    </row>
    <row r="1432" spans="1:8" x14ac:dyDescent="0.25">
      <c r="A1432" s="7" t="s">
        <v>940</v>
      </c>
      <c r="B1432" s="7">
        <v>35.020000000000003</v>
      </c>
      <c r="C1432" s="7">
        <v>4.78</v>
      </c>
      <c r="D1432" s="7" t="s">
        <v>2380</v>
      </c>
      <c r="E1432" s="7" t="s">
        <v>2380</v>
      </c>
      <c r="F1432" s="7" t="s">
        <v>2383</v>
      </c>
      <c r="G1432" s="7">
        <v>1</v>
      </c>
      <c r="H1432" s="7" t="s">
        <v>2380</v>
      </c>
    </row>
    <row r="1433" spans="1:8" x14ac:dyDescent="0.25">
      <c r="A1433" s="7" t="s">
        <v>939</v>
      </c>
      <c r="B1433" s="7">
        <v>37.1</v>
      </c>
      <c r="C1433" s="7">
        <v>8.8699999999999992</v>
      </c>
      <c r="D1433" s="7" t="s">
        <v>2382</v>
      </c>
      <c r="E1433" s="7" t="s">
        <v>2380</v>
      </c>
      <c r="F1433" s="7" t="s">
        <v>2380</v>
      </c>
      <c r="G1433" s="7" t="s">
        <v>2381</v>
      </c>
      <c r="H1433" s="7" t="s">
        <v>2380</v>
      </c>
    </row>
    <row r="1434" spans="1:8" x14ac:dyDescent="0.25">
      <c r="A1434" s="7" t="s">
        <v>938</v>
      </c>
      <c r="B1434" s="7">
        <v>16.79</v>
      </c>
      <c r="C1434" s="7">
        <v>11.4</v>
      </c>
      <c r="D1434" s="7" t="s">
        <v>2380</v>
      </c>
      <c r="E1434" s="7" t="s">
        <v>2380</v>
      </c>
      <c r="F1434" s="7" t="s">
        <v>2380</v>
      </c>
      <c r="G1434" s="7" t="s">
        <v>2381</v>
      </c>
      <c r="H1434" s="7" t="s">
        <v>2380</v>
      </c>
    </row>
    <row r="1435" spans="1:8" x14ac:dyDescent="0.25">
      <c r="A1435" s="7" t="s">
        <v>937</v>
      </c>
      <c r="B1435" s="7">
        <v>31.635000000000002</v>
      </c>
      <c r="C1435" s="7">
        <v>9.1300000000000008</v>
      </c>
      <c r="D1435" s="7" t="s">
        <v>2382</v>
      </c>
      <c r="E1435" s="7" t="s">
        <v>2380</v>
      </c>
      <c r="F1435" s="7" t="s">
        <v>2380</v>
      </c>
      <c r="G1435" s="7" t="s">
        <v>2381</v>
      </c>
      <c r="H1435" s="7" t="s">
        <v>2380</v>
      </c>
    </row>
    <row r="1436" spans="1:8" x14ac:dyDescent="0.25">
      <c r="A1436" s="7" t="s">
        <v>936</v>
      </c>
      <c r="B1436" s="7">
        <v>24.19</v>
      </c>
      <c r="C1436" s="7">
        <v>6.22</v>
      </c>
      <c r="D1436" s="7" t="s">
        <v>2382</v>
      </c>
      <c r="E1436" s="7" t="s">
        <v>2380</v>
      </c>
      <c r="F1436" s="7" t="s">
        <v>2383</v>
      </c>
      <c r="G1436" s="7">
        <v>1</v>
      </c>
      <c r="H1436" s="7" t="s">
        <v>2380</v>
      </c>
    </row>
    <row r="1437" spans="1:8" x14ac:dyDescent="0.25">
      <c r="A1437" s="7" t="s">
        <v>935</v>
      </c>
      <c r="B1437" s="7">
        <v>35.29</v>
      </c>
      <c r="C1437" s="7">
        <v>5.9</v>
      </c>
      <c r="D1437" s="7" t="s">
        <v>2380</v>
      </c>
      <c r="E1437" s="7" t="s">
        <v>2380</v>
      </c>
      <c r="F1437" s="7" t="s">
        <v>2383</v>
      </c>
      <c r="G1437" s="7">
        <v>1</v>
      </c>
      <c r="H1437" s="7" t="s">
        <v>2380</v>
      </c>
    </row>
    <row r="1438" spans="1:8" x14ac:dyDescent="0.25">
      <c r="A1438" s="7" t="s">
        <v>934</v>
      </c>
      <c r="B1438" s="7">
        <v>35.299999999999997</v>
      </c>
      <c r="C1438" s="7">
        <v>4.45</v>
      </c>
      <c r="D1438" s="7" t="s">
        <v>2380</v>
      </c>
      <c r="E1438" s="7" t="s">
        <v>2380</v>
      </c>
      <c r="F1438" s="7" t="s">
        <v>2380</v>
      </c>
      <c r="G1438" s="7" t="s">
        <v>2381</v>
      </c>
      <c r="H1438" s="7" t="s">
        <v>2380</v>
      </c>
    </row>
    <row r="1439" spans="1:8" x14ac:dyDescent="0.25">
      <c r="A1439" s="7" t="s">
        <v>933</v>
      </c>
      <c r="B1439" s="7">
        <v>35.64</v>
      </c>
      <c r="C1439" s="7">
        <v>6.17</v>
      </c>
      <c r="D1439" s="7" t="s">
        <v>2380</v>
      </c>
      <c r="E1439" s="7" t="s">
        <v>2380</v>
      </c>
      <c r="F1439" s="7" t="s">
        <v>2383</v>
      </c>
      <c r="G1439" s="7">
        <v>1</v>
      </c>
      <c r="H1439" s="7" t="s">
        <v>2380</v>
      </c>
    </row>
    <row r="1440" spans="1:8" x14ac:dyDescent="0.25">
      <c r="A1440" s="7" t="s">
        <v>932</v>
      </c>
      <c r="B1440" s="7">
        <v>33.1</v>
      </c>
      <c r="C1440" s="7">
        <v>4.93</v>
      </c>
      <c r="D1440" s="7" t="s">
        <v>2380</v>
      </c>
      <c r="E1440" s="7" t="s">
        <v>2380</v>
      </c>
      <c r="F1440" s="7" t="s">
        <v>2380</v>
      </c>
      <c r="G1440" s="7" t="s">
        <v>2381</v>
      </c>
      <c r="H1440" s="7" t="s">
        <v>2380</v>
      </c>
    </row>
    <row r="1441" spans="1:8" x14ac:dyDescent="0.25">
      <c r="A1441" s="7" t="s">
        <v>931</v>
      </c>
      <c r="B1441" s="7">
        <v>26.41</v>
      </c>
      <c r="C1441" s="7">
        <v>7.32</v>
      </c>
      <c r="D1441" s="7" t="s">
        <v>2382</v>
      </c>
      <c r="E1441" s="7" t="s">
        <v>2380</v>
      </c>
      <c r="F1441" s="7" t="s">
        <v>2380</v>
      </c>
      <c r="G1441" s="7">
        <v>1</v>
      </c>
      <c r="H1441" s="7" t="s">
        <v>2380</v>
      </c>
    </row>
    <row r="1442" spans="1:8" x14ac:dyDescent="0.25">
      <c r="A1442" s="7" t="s">
        <v>930</v>
      </c>
      <c r="B1442" s="7">
        <v>29.9</v>
      </c>
      <c r="C1442" s="7">
        <v>5.27</v>
      </c>
      <c r="D1442" s="7" t="s">
        <v>2380</v>
      </c>
      <c r="E1442" s="7" t="s">
        <v>2380</v>
      </c>
      <c r="F1442" s="7" t="s">
        <v>2383</v>
      </c>
      <c r="G1442" s="7">
        <v>1</v>
      </c>
      <c r="H1442" s="7" t="s">
        <v>2380</v>
      </c>
    </row>
    <row r="1443" spans="1:8" x14ac:dyDescent="0.25">
      <c r="A1443" s="7" t="s">
        <v>929</v>
      </c>
      <c r="B1443" s="7">
        <v>25.24</v>
      </c>
      <c r="C1443" s="7">
        <v>5.82</v>
      </c>
      <c r="D1443" s="7" t="s">
        <v>2380</v>
      </c>
      <c r="E1443" s="7" t="s">
        <v>2380</v>
      </c>
      <c r="F1443" s="7" t="s">
        <v>2380</v>
      </c>
      <c r="G1443" s="7">
        <v>1</v>
      </c>
      <c r="H1443" s="7" t="s">
        <v>2380</v>
      </c>
    </row>
    <row r="1444" spans="1:8" x14ac:dyDescent="0.25">
      <c r="A1444" s="7" t="s">
        <v>928</v>
      </c>
      <c r="B1444" s="7">
        <v>25.08</v>
      </c>
      <c r="C1444" s="7">
        <v>5.8</v>
      </c>
      <c r="D1444" s="7" t="s">
        <v>2380</v>
      </c>
      <c r="E1444" s="7" t="s">
        <v>2380</v>
      </c>
      <c r="F1444" s="7" t="s">
        <v>2383</v>
      </c>
      <c r="G1444" s="7">
        <v>1</v>
      </c>
      <c r="H1444" s="7" t="s">
        <v>2380</v>
      </c>
    </row>
    <row r="1445" spans="1:8" x14ac:dyDescent="0.25">
      <c r="A1445" s="7" t="s">
        <v>927</v>
      </c>
      <c r="B1445" s="7">
        <v>29.164999999999999</v>
      </c>
      <c r="C1445" s="7">
        <v>4.87</v>
      </c>
      <c r="D1445" s="7" t="s">
        <v>2380</v>
      </c>
      <c r="E1445" s="7" t="s">
        <v>2382</v>
      </c>
      <c r="F1445" s="7" t="s">
        <v>2380</v>
      </c>
      <c r="G1445" s="7">
        <v>1</v>
      </c>
      <c r="H1445" s="7" t="s">
        <v>2380</v>
      </c>
    </row>
    <row r="1446" spans="1:8" x14ac:dyDescent="0.25">
      <c r="A1446" s="7" t="s">
        <v>926</v>
      </c>
      <c r="B1446" s="7">
        <v>15.05</v>
      </c>
      <c r="C1446" s="7">
        <v>8.1199999999999992</v>
      </c>
      <c r="D1446" s="7" t="s">
        <v>2380</v>
      </c>
      <c r="E1446" s="7" t="s">
        <v>2380</v>
      </c>
      <c r="F1446" s="7" t="s">
        <v>2380</v>
      </c>
      <c r="G1446" s="7" t="s">
        <v>2381</v>
      </c>
      <c r="H1446" s="7" t="s">
        <v>2380</v>
      </c>
    </row>
    <row r="1447" spans="1:8" x14ac:dyDescent="0.25">
      <c r="A1447" s="7" t="s">
        <v>925</v>
      </c>
      <c r="B1447" s="7">
        <v>19.95</v>
      </c>
      <c r="C1447" s="7">
        <v>4.3600000000000003</v>
      </c>
      <c r="D1447" s="7" t="s">
        <v>2380</v>
      </c>
      <c r="E1447" s="7" t="s">
        <v>2380</v>
      </c>
      <c r="F1447" s="7" t="s">
        <v>2380</v>
      </c>
      <c r="G1447" s="7">
        <v>2</v>
      </c>
      <c r="H1447" s="7" t="s">
        <v>2380</v>
      </c>
    </row>
    <row r="1448" spans="1:8" x14ac:dyDescent="0.25">
      <c r="A1448" s="7" t="s">
        <v>924</v>
      </c>
      <c r="B1448" s="7">
        <v>16.66</v>
      </c>
      <c r="C1448" s="7">
        <v>9.16</v>
      </c>
      <c r="D1448" s="7" t="s">
        <v>2380</v>
      </c>
      <c r="E1448" s="7" t="s">
        <v>2380</v>
      </c>
      <c r="F1448" s="7" t="s">
        <v>2380</v>
      </c>
      <c r="G1448" s="7" t="s">
        <v>2381</v>
      </c>
      <c r="H1448" s="7" t="s">
        <v>2380</v>
      </c>
    </row>
    <row r="1449" spans="1:8" x14ac:dyDescent="0.25">
      <c r="A1449" s="7" t="s">
        <v>923</v>
      </c>
      <c r="B1449" s="7">
        <v>16.62</v>
      </c>
      <c r="C1449" s="7">
        <v>9.14</v>
      </c>
      <c r="D1449" s="7" t="s">
        <v>2380</v>
      </c>
      <c r="E1449" s="7" t="s">
        <v>2380</v>
      </c>
      <c r="F1449" s="7" t="s">
        <v>2380</v>
      </c>
      <c r="G1449" s="7" t="s">
        <v>2381</v>
      </c>
      <c r="H1449" s="7" t="s">
        <v>2380</v>
      </c>
    </row>
    <row r="1450" spans="1:8" x14ac:dyDescent="0.25">
      <c r="A1450" s="7" t="s">
        <v>922</v>
      </c>
      <c r="B1450" s="7">
        <v>15.36</v>
      </c>
      <c r="C1450" s="7">
        <v>5.49</v>
      </c>
      <c r="D1450" s="7" t="s">
        <v>2382</v>
      </c>
      <c r="E1450" s="7" t="s">
        <v>2380</v>
      </c>
      <c r="F1450" s="7" t="s">
        <v>2380</v>
      </c>
      <c r="G1450" s="7">
        <v>2</v>
      </c>
      <c r="H1450" s="7" t="s">
        <v>2380</v>
      </c>
    </row>
    <row r="1451" spans="1:8" x14ac:dyDescent="0.25">
      <c r="A1451" s="7" t="s">
        <v>921</v>
      </c>
      <c r="B1451" s="7">
        <v>27.74</v>
      </c>
      <c r="C1451" s="7">
        <v>5.96</v>
      </c>
      <c r="D1451" s="7" t="s">
        <v>2382</v>
      </c>
      <c r="E1451" s="7" t="s">
        <v>2380</v>
      </c>
      <c r="F1451" s="7" t="s">
        <v>2380</v>
      </c>
      <c r="G1451" s="7" t="s">
        <v>2381</v>
      </c>
      <c r="H1451" s="7" t="s">
        <v>2380</v>
      </c>
    </row>
    <row r="1452" spans="1:8" x14ac:dyDescent="0.25">
      <c r="A1452" s="7" t="s">
        <v>920</v>
      </c>
      <c r="B1452" s="7">
        <v>22.44</v>
      </c>
      <c r="C1452" s="7">
        <v>4.62</v>
      </c>
      <c r="D1452" s="7" t="s">
        <v>2382</v>
      </c>
      <c r="E1452" s="7" t="s">
        <v>2380</v>
      </c>
      <c r="F1452" s="7" t="s">
        <v>2380</v>
      </c>
      <c r="G1452" s="7" t="s">
        <v>2381</v>
      </c>
      <c r="H1452" s="7" t="s">
        <v>2380</v>
      </c>
    </row>
    <row r="1453" spans="1:8" x14ac:dyDescent="0.25">
      <c r="A1453" s="7" t="s">
        <v>919</v>
      </c>
      <c r="B1453" s="7">
        <v>37.049999999999997</v>
      </c>
      <c r="C1453" s="7">
        <v>9.9600000000000009</v>
      </c>
      <c r="D1453" s="7" t="s">
        <v>2382</v>
      </c>
      <c r="E1453" s="7" t="s">
        <v>2380</v>
      </c>
      <c r="F1453" s="7" t="s">
        <v>2380</v>
      </c>
      <c r="G1453" s="7" t="s">
        <v>2381</v>
      </c>
      <c r="H1453" s="7" t="s">
        <v>2380</v>
      </c>
    </row>
    <row r="1454" spans="1:8" x14ac:dyDescent="0.25">
      <c r="A1454" s="7" t="s">
        <v>918</v>
      </c>
      <c r="B1454" s="7">
        <v>22.95</v>
      </c>
      <c r="C1454" s="7">
        <v>10.53</v>
      </c>
      <c r="D1454" s="7" t="s">
        <v>2380</v>
      </c>
      <c r="E1454" s="7" t="s">
        <v>2380</v>
      </c>
      <c r="F1454" s="7" t="s">
        <v>2380</v>
      </c>
      <c r="G1454" s="7">
        <v>2</v>
      </c>
      <c r="H1454" s="7" t="s">
        <v>2380</v>
      </c>
    </row>
    <row r="1455" spans="1:8" x14ac:dyDescent="0.25">
      <c r="A1455" s="7" t="s">
        <v>917</v>
      </c>
      <c r="B1455" s="7">
        <v>34.200000000000003</v>
      </c>
      <c r="C1455" s="7">
        <v>6.69</v>
      </c>
      <c r="D1455" s="7" t="s">
        <v>2382</v>
      </c>
      <c r="E1455" s="7" t="s">
        <v>2380</v>
      </c>
      <c r="F1455" s="7" t="s">
        <v>2380</v>
      </c>
      <c r="G1455" s="7" t="s">
        <v>2381</v>
      </c>
      <c r="H1455" s="7" t="s">
        <v>2380</v>
      </c>
    </row>
    <row r="1456" spans="1:8" x14ac:dyDescent="0.25">
      <c r="A1456" s="7" t="s">
        <v>916</v>
      </c>
      <c r="B1456" s="7">
        <v>30.59</v>
      </c>
      <c r="C1456" s="7">
        <v>9.5500000000000007</v>
      </c>
      <c r="D1456" s="7" t="s">
        <v>2382</v>
      </c>
      <c r="E1456" s="7" t="s">
        <v>2380</v>
      </c>
      <c r="F1456" s="7" t="s">
        <v>2380</v>
      </c>
      <c r="G1456" s="7" t="s">
        <v>2381</v>
      </c>
      <c r="H1456" s="7" t="s">
        <v>2380</v>
      </c>
    </row>
    <row r="1457" spans="1:8" x14ac:dyDescent="0.25">
      <c r="A1457" s="7" t="s">
        <v>915</v>
      </c>
      <c r="B1457" s="7">
        <v>25.51</v>
      </c>
      <c r="C1457" s="7">
        <v>6.05</v>
      </c>
      <c r="D1457" s="7" t="s">
        <v>2380</v>
      </c>
      <c r="E1457" s="7" t="s">
        <v>2380</v>
      </c>
      <c r="F1457" s="7" t="s">
        <v>2380</v>
      </c>
      <c r="G1457" s="7" t="s">
        <v>2381</v>
      </c>
      <c r="H1457" s="7" t="s">
        <v>2380</v>
      </c>
    </row>
    <row r="1458" spans="1:8" x14ac:dyDescent="0.25">
      <c r="A1458" s="7" t="s">
        <v>914</v>
      </c>
      <c r="B1458" s="7">
        <v>29.04</v>
      </c>
      <c r="C1458" s="7">
        <v>10.56</v>
      </c>
      <c r="D1458" s="7" t="s">
        <v>2382</v>
      </c>
      <c r="E1458" s="7" t="s">
        <v>2380</v>
      </c>
      <c r="F1458" s="7" t="s">
        <v>2380</v>
      </c>
      <c r="G1458" s="7">
        <v>1</v>
      </c>
      <c r="H1458" s="7" t="s">
        <v>2380</v>
      </c>
    </row>
    <row r="1459" spans="1:8" x14ac:dyDescent="0.25">
      <c r="A1459" s="7" t="s">
        <v>913</v>
      </c>
      <c r="B1459" s="7">
        <v>22.135000000000002</v>
      </c>
      <c r="C1459" s="7">
        <v>10.81</v>
      </c>
      <c r="D1459" s="7" t="s">
        <v>2382</v>
      </c>
      <c r="E1459" s="7" t="s">
        <v>2380</v>
      </c>
      <c r="F1459" s="7" t="s">
        <v>2380</v>
      </c>
      <c r="G1459" s="7">
        <v>1</v>
      </c>
      <c r="H1459" s="7" t="s">
        <v>2380</v>
      </c>
    </row>
    <row r="1460" spans="1:8" x14ac:dyDescent="0.25">
      <c r="A1460" s="7" t="s">
        <v>912</v>
      </c>
      <c r="B1460" s="7">
        <v>21.375</v>
      </c>
      <c r="C1460" s="7">
        <v>4.32</v>
      </c>
      <c r="D1460" s="7" t="s">
        <v>2380</v>
      </c>
      <c r="E1460" s="7" t="s">
        <v>2380</v>
      </c>
      <c r="F1460" s="7" t="s">
        <v>2380</v>
      </c>
      <c r="G1460" s="7" t="s">
        <v>2381</v>
      </c>
      <c r="H1460" s="7" t="s">
        <v>2380</v>
      </c>
    </row>
    <row r="1461" spans="1:8" x14ac:dyDescent="0.25">
      <c r="A1461" s="7" t="s">
        <v>911</v>
      </c>
      <c r="B1461" s="7">
        <v>29.19</v>
      </c>
      <c r="C1461" s="7">
        <v>4.37</v>
      </c>
      <c r="D1461" s="7" t="s">
        <v>2380</v>
      </c>
      <c r="E1461" s="7" t="s">
        <v>2380</v>
      </c>
      <c r="F1461" s="7" t="s">
        <v>2380</v>
      </c>
      <c r="G1461" s="7" t="s">
        <v>2381</v>
      </c>
      <c r="H1461" s="7" t="s">
        <v>2380</v>
      </c>
    </row>
    <row r="1462" spans="1:8" x14ac:dyDescent="0.25">
      <c r="A1462" s="7" t="s">
        <v>910</v>
      </c>
      <c r="B1462" s="7">
        <v>31.92</v>
      </c>
      <c r="C1462" s="7">
        <v>4.8099999999999996</v>
      </c>
      <c r="D1462" s="7" t="s">
        <v>2382</v>
      </c>
      <c r="E1462" s="7" t="s">
        <v>2380</v>
      </c>
      <c r="F1462" s="7" t="s">
        <v>2383</v>
      </c>
      <c r="G1462" s="7">
        <v>1</v>
      </c>
      <c r="H1462" s="7" t="s">
        <v>2380</v>
      </c>
    </row>
    <row r="1463" spans="1:8" x14ac:dyDescent="0.25">
      <c r="A1463" s="7" t="s">
        <v>909</v>
      </c>
      <c r="B1463" s="7">
        <v>26.315000000000001</v>
      </c>
      <c r="C1463" s="7">
        <v>4.5599999999999996</v>
      </c>
      <c r="D1463" s="7" t="s">
        <v>2382</v>
      </c>
      <c r="E1463" s="7" t="s">
        <v>2380</v>
      </c>
      <c r="F1463" s="7" t="s">
        <v>2383</v>
      </c>
      <c r="G1463" s="7">
        <v>1</v>
      </c>
      <c r="H1463" s="7" t="s">
        <v>2380</v>
      </c>
    </row>
    <row r="1464" spans="1:8" x14ac:dyDescent="0.25">
      <c r="A1464" s="7" t="s">
        <v>908</v>
      </c>
      <c r="B1464" s="7">
        <v>35.299999999999997</v>
      </c>
      <c r="C1464" s="7">
        <v>4.3899999999999997</v>
      </c>
      <c r="D1464" s="7" t="s">
        <v>2380</v>
      </c>
      <c r="E1464" s="7" t="s">
        <v>2380</v>
      </c>
      <c r="F1464" s="7" t="s">
        <v>2380</v>
      </c>
      <c r="G1464" s="7" t="s">
        <v>2381</v>
      </c>
      <c r="H1464" s="7" t="s">
        <v>2380</v>
      </c>
    </row>
    <row r="1465" spans="1:8" x14ac:dyDescent="0.25">
      <c r="A1465" s="7" t="s">
        <v>907</v>
      </c>
      <c r="B1465" s="7">
        <v>18.91</v>
      </c>
      <c r="C1465" s="7">
        <v>11.44</v>
      </c>
      <c r="D1465" s="7" t="s">
        <v>2380</v>
      </c>
      <c r="E1465" s="7" t="s">
        <v>2380</v>
      </c>
      <c r="F1465" s="7" t="s">
        <v>2380</v>
      </c>
      <c r="G1465" s="7" t="s">
        <v>2381</v>
      </c>
      <c r="H1465" s="7" t="s">
        <v>2380</v>
      </c>
    </row>
    <row r="1466" spans="1:8" x14ac:dyDescent="0.25">
      <c r="A1466" s="7" t="s">
        <v>906</v>
      </c>
      <c r="B1466" s="7">
        <v>22.41</v>
      </c>
      <c r="C1466" s="7">
        <v>11.37</v>
      </c>
      <c r="D1466" s="7" t="s">
        <v>2382</v>
      </c>
      <c r="E1466" s="7" t="s">
        <v>2380</v>
      </c>
      <c r="F1466" s="7" t="s">
        <v>2380</v>
      </c>
      <c r="G1466" s="7">
        <v>1</v>
      </c>
      <c r="H1466" s="7" t="s">
        <v>2380</v>
      </c>
    </row>
    <row r="1467" spans="1:8" x14ac:dyDescent="0.25">
      <c r="A1467" s="7" t="s">
        <v>905</v>
      </c>
      <c r="B1467" s="7">
        <v>22.704999999999998</v>
      </c>
      <c r="C1467" s="7">
        <v>6.14</v>
      </c>
      <c r="D1467" s="7" t="s">
        <v>2380</v>
      </c>
      <c r="E1467" s="7" t="s">
        <v>2380</v>
      </c>
      <c r="F1467" s="7" t="s">
        <v>2380</v>
      </c>
      <c r="G1467" s="7" t="s">
        <v>2381</v>
      </c>
      <c r="H1467" s="7" t="s">
        <v>2380</v>
      </c>
    </row>
    <row r="1468" spans="1:8" x14ac:dyDescent="0.25">
      <c r="A1468" s="7" t="s">
        <v>904</v>
      </c>
      <c r="B1468" s="7">
        <v>37.18</v>
      </c>
      <c r="C1468" s="7">
        <v>4.8899999999999997</v>
      </c>
      <c r="D1468" s="7" t="s">
        <v>2380</v>
      </c>
      <c r="E1468" s="7" t="s">
        <v>2380</v>
      </c>
      <c r="F1468" s="7" t="s">
        <v>2380</v>
      </c>
      <c r="G1468" s="7" t="s">
        <v>2381</v>
      </c>
      <c r="H1468" s="7" t="s">
        <v>2380</v>
      </c>
    </row>
    <row r="1469" spans="1:8" x14ac:dyDescent="0.25">
      <c r="A1469" s="7" t="s">
        <v>903</v>
      </c>
      <c r="B1469" s="7">
        <v>35.97</v>
      </c>
      <c r="C1469" s="7">
        <v>4.5999999999999996</v>
      </c>
      <c r="D1469" s="7" t="s">
        <v>2380</v>
      </c>
      <c r="E1469" s="7" t="s">
        <v>2380</v>
      </c>
      <c r="F1469" s="7" t="s">
        <v>2380</v>
      </c>
      <c r="G1469" s="7" t="s">
        <v>2381</v>
      </c>
      <c r="H1469" s="7" t="s">
        <v>2380</v>
      </c>
    </row>
    <row r="1470" spans="1:8" x14ac:dyDescent="0.25">
      <c r="A1470" s="7" t="s">
        <v>902</v>
      </c>
      <c r="B1470" s="7">
        <v>35.799999999999997</v>
      </c>
      <c r="C1470" s="7">
        <v>4.42</v>
      </c>
      <c r="D1470" s="7" t="s">
        <v>2380</v>
      </c>
      <c r="E1470" s="7" t="s">
        <v>2380</v>
      </c>
      <c r="F1470" s="7" t="s">
        <v>2380</v>
      </c>
      <c r="G1470" s="7" t="s">
        <v>2381</v>
      </c>
      <c r="H1470" s="7" t="s">
        <v>2380</v>
      </c>
    </row>
    <row r="1471" spans="1:8" x14ac:dyDescent="0.25">
      <c r="A1471" s="7" t="s">
        <v>901</v>
      </c>
      <c r="B1471" s="7">
        <v>28.31</v>
      </c>
      <c r="C1471" s="7">
        <v>7.48</v>
      </c>
      <c r="D1471" s="7" t="s">
        <v>2382</v>
      </c>
      <c r="E1471" s="7" t="s">
        <v>2380</v>
      </c>
      <c r="F1471" s="7" t="s">
        <v>2380</v>
      </c>
      <c r="G1471" s="7" t="s">
        <v>2381</v>
      </c>
      <c r="H1471" s="7" t="s">
        <v>2380</v>
      </c>
    </row>
    <row r="1472" spans="1:8" x14ac:dyDescent="0.25">
      <c r="A1472" s="7" t="s">
        <v>900</v>
      </c>
      <c r="B1472" s="7">
        <v>38.06</v>
      </c>
      <c r="C1472" s="7">
        <v>10.74</v>
      </c>
      <c r="D1472" s="7" t="s">
        <v>2380</v>
      </c>
      <c r="E1472" s="7" t="s">
        <v>2380</v>
      </c>
      <c r="F1472" s="7" t="s">
        <v>2380</v>
      </c>
      <c r="G1472" s="7" t="s">
        <v>2381</v>
      </c>
      <c r="H1472" s="7" t="s">
        <v>2380</v>
      </c>
    </row>
    <row r="1473" spans="1:8" x14ac:dyDescent="0.25">
      <c r="A1473" s="7" t="s">
        <v>899</v>
      </c>
      <c r="B1473" s="7">
        <v>28</v>
      </c>
      <c r="C1473" s="7">
        <v>5.19</v>
      </c>
      <c r="D1473" s="7" t="s">
        <v>2380</v>
      </c>
      <c r="E1473" s="7" t="s">
        <v>2380</v>
      </c>
      <c r="F1473" s="7" t="s">
        <v>2380</v>
      </c>
      <c r="G1473" s="7">
        <v>1</v>
      </c>
      <c r="H1473" s="7" t="s">
        <v>2380</v>
      </c>
    </row>
    <row r="1474" spans="1:8" x14ac:dyDescent="0.25">
      <c r="A1474" s="7" t="s">
        <v>898</v>
      </c>
      <c r="B1474" s="7">
        <v>34.32</v>
      </c>
      <c r="C1474" s="7">
        <v>9.17</v>
      </c>
      <c r="D1474" s="7" t="s">
        <v>2380</v>
      </c>
      <c r="E1474" s="7" t="s">
        <v>2380</v>
      </c>
      <c r="F1474" s="7" t="s">
        <v>2380</v>
      </c>
      <c r="G1474" s="7" t="s">
        <v>2381</v>
      </c>
      <c r="H1474" s="7" t="s">
        <v>2380</v>
      </c>
    </row>
    <row r="1475" spans="1:8" x14ac:dyDescent="0.25">
      <c r="A1475" s="7" t="s">
        <v>897</v>
      </c>
      <c r="B1475" s="7">
        <v>22.3</v>
      </c>
      <c r="C1475" s="7">
        <v>4.95</v>
      </c>
      <c r="D1475" s="7" t="s">
        <v>2382</v>
      </c>
      <c r="E1475" s="7" t="s">
        <v>2380</v>
      </c>
      <c r="F1475" s="7" t="s">
        <v>2380</v>
      </c>
      <c r="G1475" s="7" t="s">
        <v>2381</v>
      </c>
      <c r="H1475" s="7" t="s">
        <v>2380</v>
      </c>
    </row>
    <row r="1476" spans="1:8" x14ac:dyDescent="0.25">
      <c r="A1476" s="7" t="s">
        <v>896</v>
      </c>
      <c r="B1476" s="7">
        <v>27.835000000000001</v>
      </c>
      <c r="C1476" s="7">
        <v>6.03</v>
      </c>
      <c r="D1476" s="7" t="s">
        <v>2380</v>
      </c>
      <c r="E1476" s="7" t="s">
        <v>2380</v>
      </c>
      <c r="F1476" s="7" t="s">
        <v>2380</v>
      </c>
      <c r="G1476" s="7">
        <v>1</v>
      </c>
      <c r="H1476" s="7" t="s">
        <v>2380</v>
      </c>
    </row>
    <row r="1477" spans="1:8" x14ac:dyDescent="0.25">
      <c r="A1477" s="7" t="s">
        <v>895</v>
      </c>
      <c r="B1477" s="7">
        <v>39.229999999999997</v>
      </c>
      <c r="C1477" s="7">
        <v>5.36</v>
      </c>
      <c r="D1477" s="7" t="s">
        <v>2380</v>
      </c>
      <c r="E1477" s="7" t="s">
        <v>2380</v>
      </c>
      <c r="F1477" s="7" t="s">
        <v>2380</v>
      </c>
      <c r="G1477" s="7" t="s">
        <v>2381</v>
      </c>
      <c r="H1477" s="7" t="s">
        <v>2380</v>
      </c>
    </row>
    <row r="1478" spans="1:8" x14ac:dyDescent="0.25">
      <c r="A1478" s="7" t="s">
        <v>894</v>
      </c>
      <c r="B1478" s="7">
        <v>19.95</v>
      </c>
      <c r="C1478" s="7">
        <v>6.11</v>
      </c>
      <c r="D1478" s="7" t="s">
        <v>2380</v>
      </c>
      <c r="E1478" s="7" t="s">
        <v>2380</v>
      </c>
      <c r="F1478" s="7" t="s">
        <v>2380</v>
      </c>
      <c r="G1478" s="7">
        <v>1</v>
      </c>
      <c r="H1478" s="7" t="s">
        <v>2380</v>
      </c>
    </row>
    <row r="1479" spans="1:8" x14ac:dyDescent="0.25">
      <c r="A1479" s="7" t="s">
        <v>893</v>
      </c>
      <c r="B1479" s="7">
        <v>34.64</v>
      </c>
      <c r="C1479" s="7">
        <v>4.88</v>
      </c>
      <c r="D1479" s="7" t="s">
        <v>2380</v>
      </c>
      <c r="E1479" s="7" t="s">
        <v>2380</v>
      </c>
      <c r="F1479" s="7" t="s">
        <v>2383</v>
      </c>
      <c r="G1479" s="7">
        <v>1</v>
      </c>
      <c r="H1479" s="7" t="s">
        <v>2380</v>
      </c>
    </row>
    <row r="1480" spans="1:8" x14ac:dyDescent="0.25">
      <c r="A1480" s="7" t="s">
        <v>892</v>
      </c>
      <c r="B1480" s="7">
        <v>18.75</v>
      </c>
      <c r="C1480" s="7">
        <v>6.72</v>
      </c>
      <c r="D1480" s="7" t="s">
        <v>2380</v>
      </c>
      <c r="E1480" s="7" t="s">
        <v>2380</v>
      </c>
      <c r="F1480" s="7" t="s">
        <v>2380</v>
      </c>
      <c r="G1480" s="7" t="s">
        <v>2381</v>
      </c>
      <c r="H1480" s="7" t="s">
        <v>2380</v>
      </c>
    </row>
    <row r="1481" spans="1:8" x14ac:dyDescent="0.25">
      <c r="A1481" s="7" t="s">
        <v>891</v>
      </c>
      <c r="B1481" s="7">
        <v>26.48</v>
      </c>
      <c r="C1481" s="7">
        <v>4.2</v>
      </c>
      <c r="D1481" s="7" t="s">
        <v>2380</v>
      </c>
      <c r="E1481" s="7" t="s">
        <v>2380</v>
      </c>
      <c r="F1481" s="7" t="s">
        <v>2380</v>
      </c>
      <c r="G1481" s="7">
        <v>1</v>
      </c>
      <c r="H1481" s="7" t="s">
        <v>2380</v>
      </c>
    </row>
    <row r="1482" spans="1:8" x14ac:dyDescent="0.25">
      <c r="A1482" s="7" t="s">
        <v>890</v>
      </c>
      <c r="B1482" s="7">
        <v>34.83</v>
      </c>
      <c r="C1482" s="7">
        <v>5.79</v>
      </c>
      <c r="D1482" s="7" t="s">
        <v>2380</v>
      </c>
      <c r="E1482" s="7" t="s">
        <v>2380</v>
      </c>
      <c r="F1482" s="7" t="s">
        <v>2380</v>
      </c>
      <c r="G1482" s="7">
        <v>1</v>
      </c>
      <c r="H1482" s="7" t="s">
        <v>2380</v>
      </c>
    </row>
    <row r="1483" spans="1:8" x14ac:dyDescent="0.25">
      <c r="A1483" s="7" t="s">
        <v>889</v>
      </c>
      <c r="B1483" s="7">
        <v>25.46</v>
      </c>
      <c r="C1483" s="7">
        <v>4.29</v>
      </c>
      <c r="D1483" s="7" t="s">
        <v>2380</v>
      </c>
      <c r="E1483" s="7" t="s">
        <v>2380</v>
      </c>
      <c r="F1483" s="7" t="s">
        <v>2380</v>
      </c>
      <c r="G1483" s="7" t="s">
        <v>2381</v>
      </c>
      <c r="H1483" s="7" t="s">
        <v>2380</v>
      </c>
    </row>
    <row r="1484" spans="1:8" x14ac:dyDescent="0.25">
      <c r="A1484" s="7" t="s">
        <v>888</v>
      </c>
      <c r="B1484" s="7">
        <v>23.31</v>
      </c>
      <c r="C1484" s="7">
        <v>8.27</v>
      </c>
      <c r="D1484" s="7" t="s">
        <v>2380</v>
      </c>
      <c r="E1484" s="7" t="s">
        <v>2380</v>
      </c>
      <c r="F1484" s="7" t="s">
        <v>2380</v>
      </c>
      <c r="G1484" s="7" t="s">
        <v>2381</v>
      </c>
      <c r="H1484" s="7" t="s">
        <v>2380</v>
      </c>
    </row>
    <row r="1485" spans="1:8" x14ac:dyDescent="0.25">
      <c r="A1485" s="7" t="s">
        <v>887</v>
      </c>
      <c r="B1485" s="7">
        <v>29</v>
      </c>
      <c r="C1485" s="7">
        <v>4.5599999999999996</v>
      </c>
      <c r="D1485" s="7" t="s">
        <v>2380</v>
      </c>
      <c r="E1485" s="7" t="s">
        <v>2380</v>
      </c>
      <c r="F1485" s="7" t="s">
        <v>2380</v>
      </c>
      <c r="G1485" s="7" t="s">
        <v>2381</v>
      </c>
      <c r="H1485" s="7" t="s">
        <v>2380</v>
      </c>
    </row>
    <row r="1486" spans="1:8" x14ac:dyDescent="0.25">
      <c r="A1486" s="7" t="s">
        <v>886</v>
      </c>
      <c r="B1486" s="7">
        <v>32.869999999999997</v>
      </c>
      <c r="C1486" s="7">
        <v>5.33</v>
      </c>
      <c r="D1486" s="7" t="s">
        <v>2380</v>
      </c>
      <c r="E1486" s="7" t="s">
        <v>2380</v>
      </c>
      <c r="F1486" s="7" t="s">
        <v>2380</v>
      </c>
      <c r="G1486" s="7" t="s">
        <v>2381</v>
      </c>
      <c r="H1486" s="7" t="s">
        <v>2380</v>
      </c>
    </row>
    <row r="1487" spans="1:8" x14ac:dyDescent="0.25">
      <c r="A1487" s="7" t="s">
        <v>885</v>
      </c>
      <c r="B1487" s="7">
        <v>26.18</v>
      </c>
      <c r="C1487" s="7">
        <v>5.63</v>
      </c>
      <c r="D1487" s="7" t="s">
        <v>2380</v>
      </c>
      <c r="E1487" s="7" t="s">
        <v>2380</v>
      </c>
      <c r="F1487" s="7" t="s">
        <v>2380</v>
      </c>
      <c r="G1487" s="7" t="s">
        <v>2381</v>
      </c>
      <c r="H1487" s="7" t="s">
        <v>2380</v>
      </c>
    </row>
    <row r="1488" spans="1:8" x14ac:dyDescent="0.25">
      <c r="A1488" s="7" t="s">
        <v>884</v>
      </c>
      <c r="B1488" s="7">
        <v>25.3</v>
      </c>
      <c r="C1488" s="7">
        <v>5.12</v>
      </c>
      <c r="D1488" s="7" t="s">
        <v>2380</v>
      </c>
      <c r="E1488" s="7" t="s">
        <v>2380</v>
      </c>
      <c r="F1488" s="7" t="s">
        <v>2380</v>
      </c>
      <c r="G1488" s="7" t="s">
        <v>2381</v>
      </c>
      <c r="H1488" s="7" t="s">
        <v>2380</v>
      </c>
    </row>
    <row r="1489" spans="1:8" x14ac:dyDescent="0.25">
      <c r="A1489" s="7" t="s">
        <v>883</v>
      </c>
      <c r="B1489" s="7">
        <v>36.94</v>
      </c>
      <c r="C1489" s="7">
        <v>5.15</v>
      </c>
      <c r="D1489" s="7" t="s">
        <v>2382</v>
      </c>
      <c r="E1489" s="7" t="s">
        <v>2380</v>
      </c>
      <c r="F1489" s="7" t="s">
        <v>2380</v>
      </c>
      <c r="G1489" s="7">
        <v>1</v>
      </c>
      <c r="H1489" s="7" t="s">
        <v>2380</v>
      </c>
    </row>
    <row r="1490" spans="1:8" x14ac:dyDescent="0.25">
      <c r="A1490" s="7" t="s">
        <v>882</v>
      </c>
      <c r="B1490" s="7">
        <v>22.86</v>
      </c>
      <c r="C1490" s="7">
        <v>7.5</v>
      </c>
      <c r="D1490" s="7" t="s">
        <v>2380</v>
      </c>
      <c r="E1490" s="7" t="s">
        <v>2380</v>
      </c>
      <c r="F1490" s="7" t="s">
        <v>2380</v>
      </c>
      <c r="G1490" s="7" t="s">
        <v>2381</v>
      </c>
      <c r="H1490" s="7" t="s">
        <v>2380</v>
      </c>
    </row>
    <row r="1491" spans="1:8" x14ac:dyDescent="0.25">
      <c r="A1491" s="7" t="s">
        <v>881</v>
      </c>
      <c r="B1491" s="7">
        <v>18.760000000000002</v>
      </c>
      <c r="C1491" s="7">
        <v>4.88</v>
      </c>
      <c r="D1491" s="7" t="s">
        <v>2382</v>
      </c>
      <c r="E1491" s="7" t="s">
        <v>2380</v>
      </c>
      <c r="F1491" s="7" t="s">
        <v>2383</v>
      </c>
      <c r="G1491" s="7">
        <v>1</v>
      </c>
      <c r="H1491" s="7" t="s">
        <v>2380</v>
      </c>
    </row>
    <row r="1492" spans="1:8" x14ac:dyDescent="0.25">
      <c r="A1492" s="7" t="s">
        <v>880</v>
      </c>
      <c r="B1492" s="7">
        <v>24.36</v>
      </c>
      <c r="C1492" s="7">
        <v>5.57</v>
      </c>
      <c r="D1492" s="7" t="s">
        <v>2380</v>
      </c>
      <c r="E1492" s="7" t="s">
        <v>2380</v>
      </c>
      <c r="F1492" s="7" t="s">
        <v>2380</v>
      </c>
      <c r="G1492" s="7" t="s">
        <v>2381</v>
      </c>
      <c r="H1492" s="7" t="s">
        <v>2380</v>
      </c>
    </row>
    <row r="1493" spans="1:8" x14ac:dyDescent="0.25">
      <c r="A1493" s="7" t="s">
        <v>879</v>
      </c>
      <c r="B1493" s="7">
        <v>32.299999999999997</v>
      </c>
      <c r="C1493" s="7">
        <v>5.31</v>
      </c>
      <c r="D1493" s="7" t="s">
        <v>2380</v>
      </c>
      <c r="E1493" s="7" t="s">
        <v>2380</v>
      </c>
      <c r="F1493" s="7" t="s">
        <v>2380</v>
      </c>
      <c r="G1493" s="7" t="s">
        <v>2381</v>
      </c>
      <c r="H1493" s="7" t="s">
        <v>2380</v>
      </c>
    </row>
    <row r="1494" spans="1:8" x14ac:dyDescent="0.25">
      <c r="A1494" s="7" t="s">
        <v>878</v>
      </c>
      <c r="B1494" s="7">
        <v>22.704999999999998</v>
      </c>
      <c r="C1494" s="7">
        <v>4.57</v>
      </c>
      <c r="D1494" s="7" t="s">
        <v>2382</v>
      </c>
      <c r="E1494" s="7" t="s">
        <v>2380</v>
      </c>
      <c r="F1494" s="7" t="s">
        <v>2380</v>
      </c>
      <c r="G1494" s="7" t="s">
        <v>2381</v>
      </c>
      <c r="H1494" s="7" t="s">
        <v>2380</v>
      </c>
    </row>
    <row r="1495" spans="1:8" x14ac:dyDescent="0.25">
      <c r="A1495" s="7" t="s">
        <v>877</v>
      </c>
      <c r="B1495" s="7">
        <v>21.79</v>
      </c>
      <c r="C1495" s="7">
        <v>8.6999999999999993</v>
      </c>
      <c r="D1495" s="7" t="s">
        <v>2382</v>
      </c>
      <c r="E1495" s="7" t="s">
        <v>2380</v>
      </c>
      <c r="F1495" s="7" t="s">
        <v>2380</v>
      </c>
      <c r="G1495" s="7">
        <v>1</v>
      </c>
      <c r="H1495" s="7" t="s">
        <v>2380</v>
      </c>
    </row>
    <row r="1496" spans="1:8" x14ac:dyDescent="0.25">
      <c r="A1496" s="7" t="s">
        <v>876</v>
      </c>
      <c r="B1496" s="7">
        <v>24.52</v>
      </c>
      <c r="C1496" s="7">
        <v>4.76</v>
      </c>
      <c r="D1496" s="7" t="s">
        <v>2380</v>
      </c>
      <c r="E1496" s="7" t="s">
        <v>2380</v>
      </c>
      <c r="F1496" s="7" t="s">
        <v>2380</v>
      </c>
      <c r="G1496" s="7" t="s">
        <v>2381</v>
      </c>
      <c r="H1496" s="7" t="s">
        <v>2380</v>
      </c>
    </row>
    <row r="1497" spans="1:8" x14ac:dyDescent="0.25">
      <c r="A1497" s="7" t="s">
        <v>875</v>
      </c>
      <c r="B1497" s="7">
        <v>39.520000000000003</v>
      </c>
      <c r="C1497" s="7">
        <v>11.81</v>
      </c>
      <c r="D1497" s="7" t="s">
        <v>2380</v>
      </c>
      <c r="E1497" s="7" t="s">
        <v>2380</v>
      </c>
      <c r="F1497" s="7" t="s">
        <v>2380</v>
      </c>
      <c r="G1497" s="7" t="s">
        <v>2381</v>
      </c>
      <c r="H1497" s="7" t="s">
        <v>2380</v>
      </c>
    </row>
    <row r="1498" spans="1:8" x14ac:dyDescent="0.25">
      <c r="A1498" s="7" t="s">
        <v>874</v>
      </c>
      <c r="B1498" s="7">
        <v>24.49</v>
      </c>
      <c r="C1498" s="7">
        <v>4.67</v>
      </c>
      <c r="D1498" s="7" t="s">
        <v>2380</v>
      </c>
      <c r="E1498" s="7" t="s">
        <v>2380</v>
      </c>
      <c r="F1498" s="7" t="s">
        <v>2380</v>
      </c>
      <c r="G1498" s="7" t="s">
        <v>2381</v>
      </c>
      <c r="H1498" s="7" t="s">
        <v>2380</v>
      </c>
    </row>
    <row r="1499" spans="1:8" x14ac:dyDescent="0.25">
      <c r="A1499" s="7" t="s">
        <v>873</v>
      </c>
      <c r="B1499" s="7">
        <v>26.315000000000001</v>
      </c>
      <c r="C1499" s="7">
        <v>6.02</v>
      </c>
      <c r="D1499" s="7" t="s">
        <v>2380</v>
      </c>
      <c r="E1499" s="7" t="s">
        <v>2380</v>
      </c>
      <c r="F1499" s="7" t="s">
        <v>2380</v>
      </c>
      <c r="G1499" s="7" t="s">
        <v>2381</v>
      </c>
      <c r="H1499" s="7" t="s">
        <v>2380</v>
      </c>
    </row>
    <row r="1500" spans="1:8" x14ac:dyDescent="0.25">
      <c r="A1500" s="7" t="s">
        <v>872</v>
      </c>
      <c r="B1500" s="7">
        <v>22.58</v>
      </c>
      <c r="C1500" s="7">
        <v>7.46</v>
      </c>
      <c r="D1500" s="7" t="s">
        <v>2380</v>
      </c>
      <c r="E1500" s="7" t="s">
        <v>2380</v>
      </c>
      <c r="F1500" s="7" t="s">
        <v>2380</v>
      </c>
      <c r="G1500" s="7" t="s">
        <v>2381</v>
      </c>
      <c r="H1500" s="7" t="s">
        <v>2380</v>
      </c>
    </row>
    <row r="1501" spans="1:8" x14ac:dyDescent="0.25">
      <c r="A1501" s="7" t="s">
        <v>871</v>
      </c>
      <c r="B1501" s="7">
        <v>19.475000000000001</v>
      </c>
      <c r="C1501" s="7">
        <v>4.74</v>
      </c>
      <c r="D1501" s="7" t="s">
        <v>2380</v>
      </c>
      <c r="E1501" s="7" t="s">
        <v>2380</v>
      </c>
      <c r="F1501" s="7" t="s">
        <v>2380</v>
      </c>
      <c r="G1501" s="7">
        <v>1</v>
      </c>
      <c r="H1501" s="7" t="s">
        <v>2380</v>
      </c>
    </row>
    <row r="1502" spans="1:8" x14ac:dyDescent="0.25">
      <c r="A1502" s="7" t="s">
        <v>870</v>
      </c>
      <c r="B1502" s="7">
        <v>26.33</v>
      </c>
      <c r="C1502" s="7">
        <v>4.79</v>
      </c>
      <c r="D1502" s="7" t="s">
        <v>2380</v>
      </c>
      <c r="E1502" s="7" t="s">
        <v>2380</v>
      </c>
      <c r="F1502" s="7" t="s">
        <v>2380</v>
      </c>
      <c r="G1502" s="7" t="s">
        <v>2381</v>
      </c>
      <c r="H1502" s="7" t="s">
        <v>2380</v>
      </c>
    </row>
    <row r="1503" spans="1:8" x14ac:dyDescent="0.25">
      <c r="A1503" s="7" t="s">
        <v>869</v>
      </c>
      <c r="B1503" s="7">
        <v>17.29</v>
      </c>
      <c r="C1503" s="7">
        <v>5.35</v>
      </c>
      <c r="D1503" s="7" t="s">
        <v>2382</v>
      </c>
      <c r="E1503" s="7" t="s">
        <v>2380</v>
      </c>
      <c r="F1503" s="7" t="s">
        <v>2380</v>
      </c>
      <c r="G1503" s="7" t="s">
        <v>2381</v>
      </c>
      <c r="H1503" s="7" t="s">
        <v>2380</v>
      </c>
    </row>
    <row r="1504" spans="1:8" x14ac:dyDescent="0.25">
      <c r="A1504" s="7" t="s">
        <v>868</v>
      </c>
      <c r="B1504" s="7">
        <v>42.88</v>
      </c>
      <c r="C1504" s="7">
        <v>4.87</v>
      </c>
      <c r="D1504" s="7" t="s">
        <v>2380</v>
      </c>
      <c r="E1504" s="7" t="s">
        <v>2382</v>
      </c>
      <c r="F1504" s="7" t="s">
        <v>2380</v>
      </c>
      <c r="G1504" s="7">
        <v>1</v>
      </c>
      <c r="H1504" s="7" t="s">
        <v>2380</v>
      </c>
    </row>
    <row r="1505" spans="1:8" x14ac:dyDescent="0.25">
      <c r="A1505" s="7" t="s">
        <v>867</v>
      </c>
      <c r="B1505" s="7">
        <v>32.200000000000003</v>
      </c>
      <c r="C1505" s="7">
        <v>10.09</v>
      </c>
      <c r="D1505" s="7" t="s">
        <v>2382</v>
      </c>
      <c r="E1505" s="7" t="s">
        <v>2380</v>
      </c>
      <c r="F1505" s="7" t="s">
        <v>2380</v>
      </c>
      <c r="G1505" s="7" t="s">
        <v>2381</v>
      </c>
      <c r="H1505" s="7" t="s">
        <v>2380</v>
      </c>
    </row>
    <row r="1506" spans="1:8" x14ac:dyDescent="0.25">
      <c r="A1506" s="7" t="s">
        <v>866</v>
      </c>
      <c r="B1506" s="7">
        <v>18.75</v>
      </c>
      <c r="C1506" s="7">
        <v>5.47</v>
      </c>
      <c r="D1506" s="7" t="s">
        <v>2382</v>
      </c>
      <c r="E1506" s="7" t="s">
        <v>2380</v>
      </c>
      <c r="F1506" s="7" t="s">
        <v>2383</v>
      </c>
      <c r="G1506" s="7">
        <v>1</v>
      </c>
      <c r="H1506" s="7" t="s">
        <v>2380</v>
      </c>
    </row>
    <row r="1507" spans="1:8" x14ac:dyDescent="0.25">
      <c r="A1507" s="7" t="s">
        <v>865</v>
      </c>
      <c r="B1507" s="7">
        <v>22.36</v>
      </c>
      <c r="C1507" s="7">
        <v>8.6</v>
      </c>
      <c r="D1507" s="7" t="s">
        <v>2380</v>
      </c>
      <c r="E1507" s="7" t="s">
        <v>2380</v>
      </c>
      <c r="F1507" s="7" t="s">
        <v>2380</v>
      </c>
      <c r="G1507" s="7" t="s">
        <v>2381</v>
      </c>
      <c r="H1507" s="7" t="s">
        <v>2380</v>
      </c>
    </row>
    <row r="1508" spans="1:8" x14ac:dyDescent="0.25">
      <c r="A1508" s="7" t="s">
        <v>864</v>
      </c>
      <c r="B1508" s="7">
        <v>23.94</v>
      </c>
      <c r="C1508" s="7">
        <v>10.74</v>
      </c>
      <c r="D1508" s="7" t="s">
        <v>2382</v>
      </c>
      <c r="E1508" s="7" t="s">
        <v>2380</v>
      </c>
      <c r="F1508" s="7" t="s">
        <v>2380</v>
      </c>
      <c r="G1508" s="7" t="s">
        <v>2381</v>
      </c>
      <c r="H1508" s="7" t="s">
        <v>2380</v>
      </c>
    </row>
    <row r="1509" spans="1:8" x14ac:dyDescent="0.25">
      <c r="A1509" s="7" t="s">
        <v>863</v>
      </c>
      <c r="B1509" s="7">
        <v>30.1</v>
      </c>
      <c r="C1509" s="7">
        <v>4.3899999999999997</v>
      </c>
      <c r="D1509" s="7" t="s">
        <v>2380</v>
      </c>
      <c r="E1509" s="7" t="s">
        <v>2380</v>
      </c>
      <c r="F1509" s="7" t="s">
        <v>2383</v>
      </c>
      <c r="G1509" s="7">
        <v>1</v>
      </c>
      <c r="H1509" s="7" t="s">
        <v>2380</v>
      </c>
    </row>
    <row r="1510" spans="1:8" x14ac:dyDescent="0.25">
      <c r="A1510" s="7" t="s">
        <v>862</v>
      </c>
      <c r="B1510" s="7">
        <v>21.93</v>
      </c>
      <c r="C1510" s="7">
        <v>6.3</v>
      </c>
      <c r="D1510" s="7" t="s">
        <v>2380</v>
      </c>
      <c r="E1510" s="7" t="s">
        <v>2380</v>
      </c>
      <c r="F1510" s="7" t="s">
        <v>2380</v>
      </c>
      <c r="G1510" s="7" t="s">
        <v>2381</v>
      </c>
      <c r="H1510" s="7" t="s">
        <v>2380</v>
      </c>
    </row>
    <row r="1511" spans="1:8" x14ac:dyDescent="0.25">
      <c r="A1511" s="7" t="s">
        <v>861</v>
      </c>
      <c r="B1511" s="7">
        <v>39.75</v>
      </c>
      <c r="C1511" s="7">
        <v>5.41</v>
      </c>
      <c r="D1511" s="7" t="s">
        <v>2380</v>
      </c>
      <c r="E1511" s="7" t="s">
        <v>2382</v>
      </c>
      <c r="F1511" s="7" t="s">
        <v>2380</v>
      </c>
      <c r="G1511" s="7">
        <v>1</v>
      </c>
      <c r="H1511" s="7" t="s">
        <v>2380</v>
      </c>
    </row>
    <row r="1512" spans="1:8" x14ac:dyDescent="0.25">
      <c r="A1512" s="7" t="s">
        <v>860</v>
      </c>
      <c r="B1512" s="7">
        <v>26.03</v>
      </c>
      <c r="C1512" s="7">
        <v>4.47</v>
      </c>
      <c r="D1512" s="7" t="s">
        <v>2380</v>
      </c>
      <c r="E1512" s="7" t="s">
        <v>2380</v>
      </c>
      <c r="F1512" s="7" t="s">
        <v>2383</v>
      </c>
      <c r="G1512" s="7">
        <v>1</v>
      </c>
      <c r="H1512" s="7" t="s">
        <v>2380</v>
      </c>
    </row>
    <row r="1513" spans="1:8" x14ac:dyDescent="0.25">
      <c r="A1513" s="7" t="s">
        <v>859</v>
      </c>
      <c r="B1513" s="7">
        <v>34.51</v>
      </c>
      <c r="C1513" s="7">
        <v>6.26</v>
      </c>
      <c r="D1513" s="7" t="s">
        <v>2380</v>
      </c>
      <c r="E1513" s="7" t="s">
        <v>2380</v>
      </c>
      <c r="F1513" s="7" t="s">
        <v>2380</v>
      </c>
      <c r="G1513" s="7" t="s">
        <v>2381</v>
      </c>
      <c r="H1513" s="7" t="s">
        <v>2380</v>
      </c>
    </row>
    <row r="1514" spans="1:8" x14ac:dyDescent="0.25">
      <c r="A1514" s="7" t="s">
        <v>858</v>
      </c>
      <c r="B1514" s="7">
        <v>19.32</v>
      </c>
      <c r="C1514" s="7">
        <v>11.58</v>
      </c>
      <c r="D1514" s="7" t="s">
        <v>2382</v>
      </c>
      <c r="E1514" s="7" t="s">
        <v>2380</v>
      </c>
      <c r="F1514" s="7" t="s">
        <v>2380</v>
      </c>
      <c r="G1514" s="7">
        <v>1</v>
      </c>
      <c r="H1514" s="7" t="s">
        <v>2380</v>
      </c>
    </row>
    <row r="1515" spans="1:8" x14ac:dyDescent="0.25">
      <c r="A1515" s="7" t="s">
        <v>857</v>
      </c>
      <c r="B1515" s="7">
        <v>28.5</v>
      </c>
      <c r="C1515" s="7">
        <v>4.3600000000000003</v>
      </c>
      <c r="D1515" s="7" t="s">
        <v>2380</v>
      </c>
      <c r="E1515" s="7" t="s">
        <v>2380</v>
      </c>
      <c r="F1515" s="7" t="s">
        <v>2380</v>
      </c>
      <c r="G1515" s="7" t="s">
        <v>2381</v>
      </c>
      <c r="H1515" s="7" t="s">
        <v>2380</v>
      </c>
    </row>
    <row r="1516" spans="1:8" x14ac:dyDescent="0.25">
      <c r="A1516" s="7" t="s">
        <v>856</v>
      </c>
      <c r="B1516" s="7">
        <v>30.875</v>
      </c>
      <c r="C1516" s="7">
        <v>4.1399999999999997</v>
      </c>
      <c r="D1516" s="7" t="s">
        <v>2382</v>
      </c>
      <c r="E1516" s="7" t="s">
        <v>2380</v>
      </c>
      <c r="F1516" s="7" t="s">
        <v>2380</v>
      </c>
      <c r="G1516" s="7" t="s">
        <v>2381</v>
      </c>
      <c r="H1516" s="7" t="s">
        <v>2380</v>
      </c>
    </row>
    <row r="1517" spans="1:8" x14ac:dyDescent="0.25">
      <c r="A1517" s="7" t="s">
        <v>855</v>
      </c>
      <c r="B1517" s="7">
        <v>24.02</v>
      </c>
      <c r="C1517" s="7">
        <v>4.38</v>
      </c>
      <c r="D1517" s="7" t="s">
        <v>2380</v>
      </c>
      <c r="E1517" s="7" t="s">
        <v>2380</v>
      </c>
      <c r="F1517" s="7" t="s">
        <v>2380</v>
      </c>
      <c r="G1517" s="7" t="s">
        <v>2381</v>
      </c>
      <c r="H1517" s="7" t="s">
        <v>2380</v>
      </c>
    </row>
    <row r="1518" spans="1:8" x14ac:dyDescent="0.25">
      <c r="A1518" s="7" t="s">
        <v>854</v>
      </c>
      <c r="B1518" s="7">
        <v>36.08</v>
      </c>
      <c r="C1518" s="7">
        <v>11.61</v>
      </c>
      <c r="D1518" s="7" t="s">
        <v>2382</v>
      </c>
      <c r="E1518" s="7" t="s">
        <v>2380</v>
      </c>
      <c r="F1518" s="7" t="s">
        <v>2380</v>
      </c>
      <c r="G1518" s="7" t="s">
        <v>2381</v>
      </c>
      <c r="H1518" s="7" t="s">
        <v>2380</v>
      </c>
    </row>
    <row r="1519" spans="1:8" x14ac:dyDescent="0.25">
      <c r="A1519" s="7" t="s">
        <v>853</v>
      </c>
      <c r="B1519" s="7">
        <v>32.200000000000003</v>
      </c>
      <c r="C1519" s="7">
        <v>10.59</v>
      </c>
      <c r="D1519" s="7" t="s">
        <v>2382</v>
      </c>
      <c r="E1519" s="7" t="s">
        <v>2380</v>
      </c>
      <c r="F1519" s="7" t="s">
        <v>2380</v>
      </c>
      <c r="G1519" s="7" t="s">
        <v>2381</v>
      </c>
      <c r="H1519" s="7" t="s">
        <v>2380</v>
      </c>
    </row>
    <row r="1520" spans="1:8" x14ac:dyDescent="0.25">
      <c r="A1520" s="7" t="s">
        <v>852</v>
      </c>
      <c r="B1520" s="7">
        <v>28.05</v>
      </c>
      <c r="C1520" s="7">
        <v>11.85</v>
      </c>
      <c r="D1520" s="7" t="s">
        <v>2382</v>
      </c>
      <c r="E1520" s="7" t="s">
        <v>2380</v>
      </c>
      <c r="F1520" s="7" t="s">
        <v>2380</v>
      </c>
      <c r="G1520" s="7" t="s">
        <v>2381</v>
      </c>
      <c r="H1520" s="7" t="s">
        <v>2380</v>
      </c>
    </row>
    <row r="1521" spans="1:8" x14ac:dyDescent="0.25">
      <c r="A1521" s="7" t="s">
        <v>851</v>
      </c>
      <c r="B1521" s="7">
        <v>19</v>
      </c>
      <c r="C1521" s="7">
        <v>5.46</v>
      </c>
      <c r="D1521" s="7" t="s">
        <v>2382</v>
      </c>
      <c r="E1521" s="7" t="s">
        <v>2380</v>
      </c>
      <c r="F1521" s="7" t="s">
        <v>2380</v>
      </c>
      <c r="G1521" s="7">
        <v>1</v>
      </c>
      <c r="H1521" s="7" t="s">
        <v>2380</v>
      </c>
    </row>
    <row r="1522" spans="1:8" x14ac:dyDescent="0.25">
      <c r="A1522" s="7" t="s">
        <v>850</v>
      </c>
      <c r="B1522" s="7">
        <v>16.13</v>
      </c>
      <c r="C1522" s="7">
        <v>4.54</v>
      </c>
      <c r="D1522" s="7" t="s">
        <v>2382</v>
      </c>
      <c r="E1522" s="7" t="s">
        <v>2380</v>
      </c>
      <c r="F1522" s="7" t="s">
        <v>2380</v>
      </c>
      <c r="G1522" s="7">
        <v>2</v>
      </c>
      <c r="H1522" s="7" t="s">
        <v>2380</v>
      </c>
    </row>
    <row r="1523" spans="1:8" x14ac:dyDescent="0.25">
      <c r="A1523" s="7" t="s">
        <v>849</v>
      </c>
      <c r="B1523" s="7">
        <v>18.77</v>
      </c>
      <c r="C1523" s="7">
        <v>11.98</v>
      </c>
      <c r="D1523" s="7" t="s">
        <v>2382</v>
      </c>
      <c r="E1523" s="7" t="s">
        <v>2380</v>
      </c>
      <c r="F1523" s="7" t="s">
        <v>2380</v>
      </c>
      <c r="G1523" s="7">
        <v>2</v>
      </c>
      <c r="H1523" s="7" t="s">
        <v>2380</v>
      </c>
    </row>
    <row r="1524" spans="1:8" x14ac:dyDescent="0.25">
      <c r="A1524" s="7" t="s">
        <v>848</v>
      </c>
      <c r="B1524" s="7">
        <v>28.88</v>
      </c>
      <c r="C1524" s="7">
        <v>6.59</v>
      </c>
      <c r="D1524" s="7" t="s">
        <v>2382</v>
      </c>
      <c r="E1524" s="7" t="s">
        <v>2380</v>
      </c>
      <c r="F1524" s="7" t="s">
        <v>2380</v>
      </c>
      <c r="G1524" s="7">
        <v>1</v>
      </c>
      <c r="H1524" s="7" t="s">
        <v>2380</v>
      </c>
    </row>
    <row r="1525" spans="1:8" x14ac:dyDescent="0.25">
      <c r="A1525" s="7" t="s">
        <v>847</v>
      </c>
      <c r="B1525" s="7">
        <v>27.55</v>
      </c>
      <c r="C1525" s="7">
        <v>10.83</v>
      </c>
      <c r="D1525" s="7" t="s">
        <v>2382</v>
      </c>
      <c r="E1525" s="7" t="s">
        <v>2380</v>
      </c>
      <c r="F1525" s="7" t="s">
        <v>2380</v>
      </c>
      <c r="G1525" s="7">
        <v>1</v>
      </c>
      <c r="H1525" s="7" t="s">
        <v>2380</v>
      </c>
    </row>
    <row r="1526" spans="1:8" x14ac:dyDescent="0.25">
      <c r="A1526" s="7" t="s">
        <v>846</v>
      </c>
      <c r="B1526" s="7">
        <v>15.6</v>
      </c>
      <c r="C1526" s="7">
        <v>8.6</v>
      </c>
      <c r="D1526" s="7" t="s">
        <v>2380</v>
      </c>
      <c r="E1526" s="7" t="s">
        <v>2380</v>
      </c>
      <c r="F1526" s="7" t="s">
        <v>2380</v>
      </c>
      <c r="G1526" s="7" t="s">
        <v>2381</v>
      </c>
      <c r="H1526" s="7" t="s">
        <v>2380</v>
      </c>
    </row>
    <row r="1527" spans="1:8" x14ac:dyDescent="0.25">
      <c r="A1527" s="7" t="s">
        <v>845</v>
      </c>
      <c r="B1527" s="7">
        <v>21.99</v>
      </c>
      <c r="C1527" s="7">
        <v>11.17</v>
      </c>
      <c r="D1527" s="7" t="s">
        <v>2380</v>
      </c>
      <c r="E1527" s="7" t="s">
        <v>2380</v>
      </c>
      <c r="F1527" s="7" t="s">
        <v>2380</v>
      </c>
      <c r="G1527" s="7" t="s">
        <v>2381</v>
      </c>
      <c r="H1527" s="7" t="s">
        <v>2380</v>
      </c>
    </row>
    <row r="1528" spans="1:8" x14ac:dyDescent="0.25">
      <c r="A1528" s="7" t="s">
        <v>844</v>
      </c>
      <c r="B1528" s="7">
        <v>34.85</v>
      </c>
      <c r="C1528" s="7">
        <v>5.75</v>
      </c>
      <c r="D1528" s="7" t="s">
        <v>2380</v>
      </c>
      <c r="E1528" s="7" t="s">
        <v>2380</v>
      </c>
      <c r="F1528" s="7" t="s">
        <v>2380</v>
      </c>
      <c r="G1528" s="7" t="s">
        <v>2381</v>
      </c>
      <c r="H1528" s="7" t="s">
        <v>2380</v>
      </c>
    </row>
    <row r="1529" spans="1:8" x14ac:dyDescent="0.25">
      <c r="A1529" s="7" t="s">
        <v>843</v>
      </c>
      <c r="B1529" s="7">
        <v>24.51</v>
      </c>
      <c r="C1529" s="7">
        <v>4.83</v>
      </c>
      <c r="D1529" s="7" t="s">
        <v>2382</v>
      </c>
      <c r="E1529" s="7" t="s">
        <v>2380</v>
      </c>
      <c r="F1529" s="7" t="s">
        <v>2383</v>
      </c>
      <c r="G1529" s="7">
        <v>1</v>
      </c>
      <c r="H1529" s="7" t="s">
        <v>2380</v>
      </c>
    </row>
    <row r="1530" spans="1:8" x14ac:dyDescent="0.25">
      <c r="A1530" s="7" t="s">
        <v>842</v>
      </c>
      <c r="B1530" s="7">
        <v>19.399999999999999</v>
      </c>
      <c r="C1530" s="7">
        <v>11.93</v>
      </c>
      <c r="D1530" s="7" t="s">
        <v>2380</v>
      </c>
      <c r="E1530" s="7" t="s">
        <v>2380</v>
      </c>
      <c r="F1530" s="7" t="s">
        <v>2380</v>
      </c>
      <c r="G1530" s="7" t="s">
        <v>2381</v>
      </c>
      <c r="H1530" s="7" t="s">
        <v>2380</v>
      </c>
    </row>
    <row r="1531" spans="1:8" x14ac:dyDescent="0.25">
      <c r="A1531" s="7" t="s">
        <v>841</v>
      </c>
      <c r="B1531" s="7">
        <v>15.1</v>
      </c>
      <c r="C1531" s="7">
        <v>8.41</v>
      </c>
      <c r="D1531" s="7" t="s">
        <v>2380</v>
      </c>
      <c r="E1531" s="7" t="s">
        <v>2380</v>
      </c>
      <c r="F1531" s="7" t="s">
        <v>2380</v>
      </c>
      <c r="G1531" s="7" t="s">
        <v>2381</v>
      </c>
      <c r="H1531" s="7" t="s">
        <v>2380</v>
      </c>
    </row>
    <row r="1532" spans="1:8" x14ac:dyDescent="0.25">
      <c r="A1532" s="7" t="s">
        <v>840</v>
      </c>
      <c r="B1532" s="7">
        <v>23.37</v>
      </c>
      <c r="C1532" s="7">
        <v>5.59</v>
      </c>
      <c r="D1532" s="7" t="s">
        <v>2382</v>
      </c>
      <c r="E1532" s="7" t="s">
        <v>2380</v>
      </c>
      <c r="F1532" s="7" t="s">
        <v>2380</v>
      </c>
      <c r="G1532" s="7" t="s">
        <v>2381</v>
      </c>
      <c r="H1532" s="7" t="s">
        <v>2380</v>
      </c>
    </row>
    <row r="1533" spans="1:8" x14ac:dyDescent="0.25">
      <c r="A1533" s="7" t="s">
        <v>839</v>
      </c>
      <c r="B1533" s="7">
        <v>42.4</v>
      </c>
      <c r="C1533" s="7">
        <v>4.0599999999999996</v>
      </c>
      <c r="D1533" s="7" t="s">
        <v>2380</v>
      </c>
      <c r="E1533" s="7" t="s">
        <v>2380</v>
      </c>
      <c r="F1533" s="7" t="s">
        <v>2380</v>
      </c>
      <c r="G1533" s="7" t="s">
        <v>2381</v>
      </c>
      <c r="H1533" s="7" t="s">
        <v>2380</v>
      </c>
    </row>
    <row r="1534" spans="1:8" x14ac:dyDescent="0.25">
      <c r="A1534" s="7" t="s">
        <v>838</v>
      </c>
      <c r="B1534" s="7">
        <v>28.405000000000001</v>
      </c>
      <c r="C1534" s="7">
        <v>7.02</v>
      </c>
      <c r="D1534" s="7" t="s">
        <v>2382</v>
      </c>
      <c r="E1534" s="7" t="s">
        <v>2380</v>
      </c>
      <c r="F1534" s="7" t="s">
        <v>2380</v>
      </c>
      <c r="G1534" s="7" t="s">
        <v>2381</v>
      </c>
      <c r="H1534" s="7" t="s">
        <v>2380</v>
      </c>
    </row>
    <row r="1535" spans="1:8" x14ac:dyDescent="0.25">
      <c r="A1535" s="7" t="s">
        <v>837</v>
      </c>
      <c r="B1535" s="7">
        <v>23.4</v>
      </c>
      <c r="C1535" s="7">
        <v>4.47</v>
      </c>
      <c r="D1535" s="7" t="s">
        <v>2380</v>
      </c>
      <c r="E1535" s="7" t="s">
        <v>2380</v>
      </c>
      <c r="F1535" s="7" t="s">
        <v>2380</v>
      </c>
      <c r="G1535" s="7" t="s">
        <v>2381</v>
      </c>
      <c r="H1535" s="7" t="s">
        <v>2380</v>
      </c>
    </row>
    <row r="1536" spans="1:8" x14ac:dyDescent="0.25">
      <c r="A1536" s="7" t="s">
        <v>836</v>
      </c>
      <c r="B1536" s="7">
        <v>33.44</v>
      </c>
      <c r="C1536" s="7">
        <v>4.54</v>
      </c>
      <c r="D1536" s="7" t="s">
        <v>2380</v>
      </c>
      <c r="E1536" s="7" t="s">
        <v>2380</v>
      </c>
      <c r="F1536" s="7" t="s">
        <v>2380</v>
      </c>
      <c r="G1536" s="7" t="s">
        <v>2381</v>
      </c>
      <c r="H1536" s="7" t="s">
        <v>2380</v>
      </c>
    </row>
    <row r="1537" spans="1:8" x14ac:dyDescent="0.25">
      <c r="A1537" s="7" t="s">
        <v>835</v>
      </c>
      <c r="B1537" s="7">
        <v>21.12</v>
      </c>
      <c r="C1537" s="7">
        <v>4.99</v>
      </c>
      <c r="D1537" s="7" t="s">
        <v>2380</v>
      </c>
      <c r="E1537" s="7" t="s">
        <v>2380</v>
      </c>
      <c r="F1537" s="7" t="s">
        <v>2380</v>
      </c>
      <c r="G1537" s="7">
        <v>1</v>
      </c>
      <c r="H1537" s="7" t="s">
        <v>2380</v>
      </c>
    </row>
    <row r="1538" spans="1:8" x14ac:dyDescent="0.25">
      <c r="A1538" s="7" t="s">
        <v>834</v>
      </c>
      <c r="B1538" s="7">
        <v>18.48</v>
      </c>
      <c r="C1538" s="7">
        <v>10.84</v>
      </c>
      <c r="D1538" s="7" t="s">
        <v>2382</v>
      </c>
      <c r="E1538" s="7" t="s">
        <v>2380</v>
      </c>
      <c r="F1538" s="7" t="s">
        <v>2380</v>
      </c>
      <c r="G1538" s="7">
        <v>2</v>
      </c>
      <c r="H1538" s="7" t="s">
        <v>2380</v>
      </c>
    </row>
    <row r="1539" spans="1:8" x14ac:dyDescent="0.25">
      <c r="A1539" s="7" t="s">
        <v>833</v>
      </c>
      <c r="B1539" s="7">
        <v>16.815000000000001</v>
      </c>
      <c r="C1539" s="7">
        <v>5.63</v>
      </c>
      <c r="D1539" s="7" t="s">
        <v>2380</v>
      </c>
      <c r="E1539" s="7" t="s">
        <v>2380</v>
      </c>
      <c r="F1539" s="7" t="s">
        <v>2380</v>
      </c>
      <c r="G1539" s="7">
        <v>1</v>
      </c>
      <c r="H1539" s="7" t="s">
        <v>2380</v>
      </c>
    </row>
    <row r="1540" spans="1:8" x14ac:dyDescent="0.25">
      <c r="A1540" s="7" t="s">
        <v>832</v>
      </c>
      <c r="B1540" s="7">
        <v>26.72</v>
      </c>
      <c r="C1540" s="7">
        <v>4.1399999999999997</v>
      </c>
      <c r="D1540" s="7" t="s">
        <v>2380</v>
      </c>
      <c r="E1540" s="7" t="s">
        <v>2380</v>
      </c>
      <c r="F1540" s="7" t="s">
        <v>2380</v>
      </c>
      <c r="G1540" s="7" t="s">
        <v>2381</v>
      </c>
      <c r="H1540" s="7" t="s">
        <v>2380</v>
      </c>
    </row>
    <row r="1541" spans="1:8" x14ac:dyDescent="0.25">
      <c r="A1541" s="7" t="s">
        <v>831</v>
      </c>
      <c r="B1541" s="7">
        <v>41.42</v>
      </c>
      <c r="C1541" s="7">
        <v>5.17</v>
      </c>
      <c r="D1541" s="7" t="s">
        <v>2380</v>
      </c>
      <c r="E1541" s="7" t="s">
        <v>2380</v>
      </c>
      <c r="F1541" s="7" t="s">
        <v>2383</v>
      </c>
      <c r="G1541" s="7">
        <v>1</v>
      </c>
      <c r="H1541" s="7" t="s">
        <v>2380</v>
      </c>
    </row>
    <row r="1542" spans="1:8" x14ac:dyDescent="0.25">
      <c r="A1542" s="7" t="s">
        <v>830</v>
      </c>
      <c r="B1542" s="7">
        <v>20.69</v>
      </c>
      <c r="C1542" s="7">
        <v>6.93</v>
      </c>
      <c r="D1542" s="7" t="s">
        <v>2380</v>
      </c>
      <c r="E1542" s="7" t="s">
        <v>2380</v>
      </c>
      <c r="F1542" s="7" t="s">
        <v>2380</v>
      </c>
      <c r="G1542" s="7">
        <v>2</v>
      </c>
      <c r="H1542" s="7" t="s">
        <v>2380</v>
      </c>
    </row>
    <row r="1543" spans="1:8" x14ac:dyDescent="0.25">
      <c r="A1543" s="7" t="s">
        <v>829</v>
      </c>
      <c r="B1543" s="7">
        <v>41.23</v>
      </c>
      <c r="C1543" s="7">
        <v>4.24</v>
      </c>
      <c r="D1543" s="7" t="s">
        <v>2380</v>
      </c>
      <c r="E1543" s="7" t="s">
        <v>2380</v>
      </c>
      <c r="F1543" s="7" t="s">
        <v>2380</v>
      </c>
      <c r="G1543" s="7" t="s">
        <v>2381</v>
      </c>
      <c r="H1543" s="7" t="s">
        <v>2380</v>
      </c>
    </row>
    <row r="1544" spans="1:8" x14ac:dyDescent="0.25">
      <c r="A1544" s="7" t="s">
        <v>828</v>
      </c>
      <c r="B1544" s="7">
        <v>29.9</v>
      </c>
      <c r="C1544" s="7">
        <v>5.91</v>
      </c>
      <c r="D1544" s="7" t="s">
        <v>2380</v>
      </c>
      <c r="E1544" s="7" t="s">
        <v>2380</v>
      </c>
      <c r="F1544" s="7" t="s">
        <v>2380</v>
      </c>
      <c r="G1544" s="7" t="s">
        <v>2381</v>
      </c>
      <c r="H1544" s="7" t="s">
        <v>2380</v>
      </c>
    </row>
    <row r="1545" spans="1:8" x14ac:dyDescent="0.25">
      <c r="A1545" s="7" t="s">
        <v>827</v>
      </c>
      <c r="B1545" s="7">
        <v>34.104999999999997</v>
      </c>
      <c r="C1545" s="7">
        <v>5.93</v>
      </c>
      <c r="D1545" s="7" t="s">
        <v>2380</v>
      </c>
      <c r="E1545" s="7" t="s">
        <v>2380</v>
      </c>
      <c r="F1545" s="7" t="s">
        <v>2380</v>
      </c>
      <c r="G1545" s="7" t="s">
        <v>2381</v>
      </c>
      <c r="H1545" s="7" t="s">
        <v>2380</v>
      </c>
    </row>
    <row r="1546" spans="1:8" x14ac:dyDescent="0.25">
      <c r="A1546" s="7" t="s">
        <v>826</v>
      </c>
      <c r="B1546" s="7">
        <v>24.97</v>
      </c>
      <c r="C1546" s="7">
        <v>5.66</v>
      </c>
      <c r="D1546" s="7" t="s">
        <v>2380</v>
      </c>
      <c r="E1546" s="7" t="s">
        <v>2380</v>
      </c>
      <c r="F1546" s="7" t="s">
        <v>2380</v>
      </c>
      <c r="G1546" s="7" t="s">
        <v>2381</v>
      </c>
      <c r="H1546" s="7" t="s">
        <v>2380</v>
      </c>
    </row>
    <row r="1547" spans="1:8" x14ac:dyDescent="0.25">
      <c r="A1547" s="7" t="s">
        <v>825</v>
      </c>
      <c r="B1547" s="7">
        <v>34.799999999999997</v>
      </c>
      <c r="C1547" s="7">
        <v>4.1900000000000004</v>
      </c>
      <c r="D1547" s="7" t="s">
        <v>2380</v>
      </c>
      <c r="E1547" s="7" t="s">
        <v>2380</v>
      </c>
      <c r="F1547" s="7" t="s">
        <v>2380</v>
      </c>
      <c r="G1547" s="7">
        <v>1</v>
      </c>
      <c r="H1547" s="7" t="s">
        <v>2380</v>
      </c>
    </row>
    <row r="1548" spans="1:8" x14ac:dyDescent="0.25">
      <c r="A1548" s="7" t="s">
        <v>824</v>
      </c>
      <c r="B1548" s="7">
        <v>32.965000000000003</v>
      </c>
      <c r="C1548" s="7">
        <v>9.2100000000000009</v>
      </c>
      <c r="D1548" s="7" t="s">
        <v>2382</v>
      </c>
      <c r="E1548" s="7" t="s">
        <v>2380</v>
      </c>
      <c r="F1548" s="7" t="s">
        <v>2380</v>
      </c>
      <c r="G1548" s="7" t="s">
        <v>2381</v>
      </c>
      <c r="H1548" s="7" t="s">
        <v>2380</v>
      </c>
    </row>
    <row r="1549" spans="1:8" x14ac:dyDescent="0.25">
      <c r="A1549" s="7" t="s">
        <v>823</v>
      </c>
      <c r="B1549" s="7">
        <v>27.265000000000001</v>
      </c>
      <c r="C1549" s="7">
        <v>5.51</v>
      </c>
      <c r="D1549" s="7" t="s">
        <v>2380</v>
      </c>
      <c r="E1549" s="7" t="s">
        <v>2380</v>
      </c>
      <c r="F1549" s="7" t="s">
        <v>2380</v>
      </c>
      <c r="G1549" s="7">
        <v>1</v>
      </c>
      <c r="H1549" s="7" t="s">
        <v>2380</v>
      </c>
    </row>
    <row r="1550" spans="1:8" x14ac:dyDescent="0.25">
      <c r="A1550" s="7" t="s">
        <v>822</v>
      </c>
      <c r="B1550" s="7">
        <v>17.059999999999999</v>
      </c>
      <c r="C1550" s="7">
        <v>8.5</v>
      </c>
      <c r="D1550" s="7" t="s">
        <v>2380</v>
      </c>
      <c r="E1550" s="7" t="s">
        <v>2380</v>
      </c>
      <c r="F1550" s="7" t="s">
        <v>2380</v>
      </c>
      <c r="G1550" s="7" t="s">
        <v>2381</v>
      </c>
      <c r="H1550" s="7" t="s">
        <v>2380</v>
      </c>
    </row>
    <row r="1551" spans="1:8" x14ac:dyDescent="0.25">
      <c r="A1551" s="7" t="s">
        <v>821</v>
      </c>
      <c r="B1551" s="7">
        <v>36.29</v>
      </c>
      <c r="C1551" s="7">
        <v>6.23</v>
      </c>
      <c r="D1551" s="7" t="s">
        <v>2380</v>
      </c>
      <c r="E1551" s="7" t="s">
        <v>2380</v>
      </c>
      <c r="F1551" s="7" t="s">
        <v>2380</v>
      </c>
      <c r="G1551" s="7" t="s">
        <v>2381</v>
      </c>
      <c r="H1551" s="7" t="s">
        <v>2380</v>
      </c>
    </row>
    <row r="1552" spans="1:8" x14ac:dyDescent="0.25">
      <c r="A1552" s="7" t="s">
        <v>820</v>
      </c>
      <c r="B1552" s="7">
        <v>28.594999999999999</v>
      </c>
      <c r="C1552" s="7">
        <v>8.5299999999999994</v>
      </c>
      <c r="D1552" s="7" t="s">
        <v>2382</v>
      </c>
      <c r="E1552" s="7" t="s">
        <v>2380</v>
      </c>
      <c r="F1552" s="7" t="s">
        <v>2380</v>
      </c>
      <c r="G1552" s="7">
        <v>1</v>
      </c>
      <c r="H1552" s="7" t="s">
        <v>2380</v>
      </c>
    </row>
    <row r="1553" spans="1:8" x14ac:dyDescent="0.25">
      <c r="A1553" s="7" t="s">
        <v>819</v>
      </c>
      <c r="B1553" s="7">
        <v>17.8</v>
      </c>
      <c r="C1553" s="7">
        <v>5.75</v>
      </c>
      <c r="D1553" s="7" t="s">
        <v>2382</v>
      </c>
      <c r="E1553" s="7" t="s">
        <v>2380</v>
      </c>
      <c r="F1553" s="7" t="s">
        <v>2383</v>
      </c>
      <c r="G1553" s="7">
        <v>1</v>
      </c>
      <c r="H1553" s="7" t="s">
        <v>2380</v>
      </c>
    </row>
    <row r="1554" spans="1:8" x14ac:dyDescent="0.25">
      <c r="A1554" s="7" t="s">
        <v>818</v>
      </c>
      <c r="B1554" s="7">
        <v>21.4</v>
      </c>
      <c r="C1554" s="7">
        <v>5.6</v>
      </c>
      <c r="D1554" s="7" t="s">
        <v>2380</v>
      </c>
      <c r="E1554" s="7" t="s">
        <v>2380</v>
      </c>
      <c r="F1554" s="7" t="s">
        <v>2380</v>
      </c>
      <c r="G1554" s="7" t="s">
        <v>2381</v>
      </c>
      <c r="H1554" s="7" t="s">
        <v>2380</v>
      </c>
    </row>
    <row r="1555" spans="1:8" x14ac:dyDescent="0.25">
      <c r="A1555" s="7" t="s">
        <v>817</v>
      </c>
      <c r="B1555" s="7">
        <v>23.01</v>
      </c>
      <c r="C1555" s="7">
        <v>4.68</v>
      </c>
      <c r="D1555" s="7" t="s">
        <v>2380</v>
      </c>
      <c r="E1555" s="7" t="s">
        <v>2380</v>
      </c>
      <c r="F1555" s="7" t="s">
        <v>2380</v>
      </c>
      <c r="G1555" s="7" t="s">
        <v>2381</v>
      </c>
      <c r="H1555" s="7" t="s">
        <v>2380</v>
      </c>
    </row>
    <row r="1556" spans="1:8" x14ac:dyDescent="0.25">
      <c r="A1556" s="7" t="s">
        <v>816</v>
      </c>
      <c r="B1556" s="7">
        <v>19.86</v>
      </c>
      <c r="C1556" s="7">
        <v>5.62</v>
      </c>
      <c r="D1556" s="7" t="s">
        <v>2382</v>
      </c>
      <c r="E1556" s="7" t="s">
        <v>2380</v>
      </c>
      <c r="F1556" s="7" t="s">
        <v>2380</v>
      </c>
      <c r="G1556" s="7" t="s">
        <v>2381</v>
      </c>
      <c r="H1556" s="7" t="s">
        <v>2380</v>
      </c>
    </row>
    <row r="1557" spans="1:8" x14ac:dyDescent="0.25">
      <c r="A1557" s="7" t="s">
        <v>815</v>
      </c>
      <c r="B1557" s="7">
        <v>33.58</v>
      </c>
      <c r="C1557" s="7">
        <v>5.08</v>
      </c>
      <c r="D1557" s="7" t="s">
        <v>2380</v>
      </c>
      <c r="E1557" s="7" t="s">
        <v>2380</v>
      </c>
      <c r="F1557" s="7" t="s">
        <v>2380</v>
      </c>
      <c r="G1557" s="7" t="s">
        <v>2381</v>
      </c>
      <c r="H1557" s="7" t="s">
        <v>2380</v>
      </c>
    </row>
    <row r="1558" spans="1:8" x14ac:dyDescent="0.25">
      <c r="A1558" s="7" t="s">
        <v>814</v>
      </c>
      <c r="B1558" s="7">
        <v>29.81</v>
      </c>
      <c r="C1558" s="7">
        <v>5.28</v>
      </c>
      <c r="D1558" s="7" t="s">
        <v>2380</v>
      </c>
      <c r="E1558" s="7" t="s">
        <v>2380</v>
      </c>
      <c r="F1558" s="7" t="s">
        <v>2380</v>
      </c>
      <c r="G1558" s="7" t="s">
        <v>2381</v>
      </c>
      <c r="H1558" s="7" t="s">
        <v>2380</v>
      </c>
    </row>
    <row r="1559" spans="1:8" x14ac:dyDescent="0.25">
      <c r="A1559" s="7" t="s">
        <v>813</v>
      </c>
      <c r="B1559" s="7">
        <v>27.4</v>
      </c>
      <c r="C1559" s="7">
        <v>4.6100000000000003</v>
      </c>
      <c r="D1559" s="7" t="s">
        <v>2380</v>
      </c>
      <c r="E1559" s="7" t="s">
        <v>2380</v>
      </c>
      <c r="F1559" s="7" t="s">
        <v>2380</v>
      </c>
      <c r="G1559" s="7" t="s">
        <v>2381</v>
      </c>
      <c r="H1559" s="7" t="s">
        <v>2380</v>
      </c>
    </row>
    <row r="1560" spans="1:8" x14ac:dyDescent="0.25">
      <c r="A1560" s="7" t="s">
        <v>812</v>
      </c>
      <c r="B1560" s="7">
        <v>17.98</v>
      </c>
      <c r="C1560" s="7">
        <v>6.57</v>
      </c>
      <c r="D1560" s="7" t="s">
        <v>2382</v>
      </c>
      <c r="E1560" s="7" t="s">
        <v>2380</v>
      </c>
      <c r="F1560" s="7" t="s">
        <v>2380</v>
      </c>
      <c r="G1560" s="7">
        <v>2</v>
      </c>
      <c r="H1560" s="7" t="s">
        <v>2380</v>
      </c>
    </row>
    <row r="1561" spans="1:8" x14ac:dyDescent="0.25">
      <c r="A1561" s="7" t="s">
        <v>811</v>
      </c>
      <c r="B1561" s="7">
        <v>37.9</v>
      </c>
      <c r="C1561" s="7">
        <v>5.83</v>
      </c>
      <c r="D1561" s="7" t="s">
        <v>2380</v>
      </c>
      <c r="E1561" s="7" t="s">
        <v>2380</v>
      </c>
      <c r="F1561" s="7" t="s">
        <v>2380</v>
      </c>
      <c r="G1561" s="7" t="s">
        <v>2381</v>
      </c>
      <c r="H1561" s="7" t="s">
        <v>2380</v>
      </c>
    </row>
    <row r="1562" spans="1:8" x14ac:dyDescent="0.25">
      <c r="A1562" s="7" t="s">
        <v>810</v>
      </c>
      <c r="B1562" s="7">
        <v>25.27</v>
      </c>
      <c r="C1562" s="7">
        <v>6.98</v>
      </c>
      <c r="D1562" s="7" t="s">
        <v>2382</v>
      </c>
      <c r="E1562" s="7" t="s">
        <v>2380</v>
      </c>
      <c r="F1562" s="7" t="s">
        <v>2380</v>
      </c>
      <c r="G1562" s="7" t="s">
        <v>2381</v>
      </c>
      <c r="H1562" s="7" t="s">
        <v>2380</v>
      </c>
    </row>
    <row r="1563" spans="1:8" x14ac:dyDescent="0.25">
      <c r="A1563" s="7" t="s">
        <v>809</v>
      </c>
      <c r="B1563" s="7">
        <v>29.26</v>
      </c>
      <c r="C1563" s="7">
        <v>4.03</v>
      </c>
      <c r="D1563" s="7" t="s">
        <v>2380</v>
      </c>
      <c r="E1563" s="7" t="s">
        <v>2380</v>
      </c>
      <c r="F1563" s="7" t="s">
        <v>2380</v>
      </c>
      <c r="G1563" s="7">
        <v>1</v>
      </c>
      <c r="H1563" s="7" t="s">
        <v>2380</v>
      </c>
    </row>
    <row r="1564" spans="1:8" x14ac:dyDescent="0.25">
      <c r="A1564" s="7" t="s">
        <v>808</v>
      </c>
      <c r="B1564" s="7">
        <v>27.835000000000001</v>
      </c>
      <c r="C1564" s="7">
        <v>4.5599999999999996</v>
      </c>
      <c r="D1564" s="7" t="s">
        <v>2380</v>
      </c>
      <c r="E1564" s="7" t="s">
        <v>2380</v>
      </c>
      <c r="F1564" s="7" t="s">
        <v>2380</v>
      </c>
      <c r="G1564" s="7">
        <v>1</v>
      </c>
      <c r="H1564" s="7" t="s">
        <v>2380</v>
      </c>
    </row>
    <row r="1565" spans="1:8" x14ac:dyDescent="0.25">
      <c r="A1565" s="7" t="s">
        <v>807</v>
      </c>
      <c r="B1565" s="7">
        <v>46.53</v>
      </c>
      <c r="C1565" s="7">
        <v>5.38</v>
      </c>
      <c r="D1565" s="7" t="s">
        <v>2382</v>
      </c>
      <c r="E1565" s="7" t="s">
        <v>2380</v>
      </c>
      <c r="F1565" s="7" t="s">
        <v>2380</v>
      </c>
      <c r="G1565" s="7" t="s">
        <v>2381</v>
      </c>
      <c r="H1565" s="7" t="s">
        <v>2380</v>
      </c>
    </row>
    <row r="1566" spans="1:8" x14ac:dyDescent="0.25">
      <c r="A1566" s="7" t="s">
        <v>806</v>
      </c>
      <c r="B1566" s="7">
        <v>20.58</v>
      </c>
      <c r="C1566" s="7">
        <v>11.04</v>
      </c>
      <c r="D1566" s="7" t="s">
        <v>2382</v>
      </c>
      <c r="E1566" s="7" t="s">
        <v>2380</v>
      </c>
      <c r="F1566" s="7" t="s">
        <v>2380</v>
      </c>
      <c r="G1566" s="7">
        <v>1</v>
      </c>
      <c r="H1566" s="7" t="s">
        <v>2380</v>
      </c>
    </row>
    <row r="1567" spans="1:8" x14ac:dyDescent="0.25">
      <c r="A1567" s="7" t="s">
        <v>805</v>
      </c>
      <c r="B1567" s="7">
        <v>19.53</v>
      </c>
      <c r="C1567" s="7">
        <v>6.09</v>
      </c>
      <c r="D1567" s="7" t="s">
        <v>2382</v>
      </c>
      <c r="E1567" s="7" t="s">
        <v>2380</v>
      </c>
      <c r="F1567" s="7" t="s">
        <v>2380</v>
      </c>
      <c r="G1567" s="7" t="s">
        <v>2381</v>
      </c>
      <c r="H1567" s="7" t="s">
        <v>2380</v>
      </c>
    </row>
    <row r="1568" spans="1:8" x14ac:dyDescent="0.25">
      <c r="A1568" s="7" t="s">
        <v>804</v>
      </c>
      <c r="B1568" s="7">
        <v>27.7</v>
      </c>
      <c r="C1568" s="7">
        <v>4.71</v>
      </c>
      <c r="D1568" s="7" t="s">
        <v>2380</v>
      </c>
      <c r="E1568" s="7" t="s">
        <v>2380</v>
      </c>
      <c r="F1568" s="7" t="s">
        <v>2380</v>
      </c>
      <c r="G1568" s="7">
        <v>1</v>
      </c>
      <c r="H1568" s="7" t="s">
        <v>2380</v>
      </c>
    </row>
    <row r="1569" spans="1:8" x14ac:dyDescent="0.25">
      <c r="A1569" s="7" t="s">
        <v>803</v>
      </c>
      <c r="B1569" s="7">
        <v>18.920000000000002</v>
      </c>
      <c r="C1569" s="7">
        <v>8.18</v>
      </c>
      <c r="D1569" s="7" t="s">
        <v>2380</v>
      </c>
      <c r="E1569" s="7" t="s">
        <v>2380</v>
      </c>
      <c r="F1569" s="7" t="s">
        <v>2380</v>
      </c>
      <c r="G1569" s="7" t="s">
        <v>2381</v>
      </c>
      <c r="H1569" s="7" t="s">
        <v>2380</v>
      </c>
    </row>
    <row r="1570" spans="1:8" x14ac:dyDescent="0.25">
      <c r="A1570" s="7" t="s">
        <v>802</v>
      </c>
      <c r="B1570" s="7">
        <v>17.760000000000002</v>
      </c>
      <c r="C1570" s="7">
        <v>11.18</v>
      </c>
      <c r="D1570" s="7" t="s">
        <v>2382</v>
      </c>
      <c r="E1570" s="7" t="s">
        <v>2380</v>
      </c>
      <c r="F1570" s="7" t="s">
        <v>2380</v>
      </c>
      <c r="G1570" s="7">
        <v>2</v>
      </c>
      <c r="H1570" s="7" t="s">
        <v>2380</v>
      </c>
    </row>
    <row r="1571" spans="1:8" x14ac:dyDescent="0.25">
      <c r="A1571" s="7" t="s">
        <v>801</v>
      </c>
      <c r="B1571" s="7">
        <v>29.83</v>
      </c>
      <c r="C1571" s="7">
        <v>5.03</v>
      </c>
      <c r="D1571" s="7" t="s">
        <v>2382</v>
      </c>
      <c r="E1571" s="7" t="s">
        <v>2380</v>
      </c>
      <c r="F1571" s="7" t="s">
        <v>2380</v>
      </c>
      <c r="G1571" s="7" t="s">
        <v>2381</v>
      </c>
      <c r="H1571" s="7" t="s">
        <v>2380</v>
      </c>
    </row>
    <row r="1572" spans="1:8" x14ac:dyDescent="0.25">
      <c r="A1572" s="7" t="s">
        <v>800</v>
      </c>
      <c r="B1572" s="7">
        <v>23.465</v>
      </c>
      <c r="C1572" s="7">
        <v>5.56</v>
      </c>
      <c r="D1572" s="7" t="s">
        <v>2380</v>
      </c>
      <c r="E1572" s="7" t="s">
        <v>2380</v>
      </c>
      <c r="F1572" s="7" t="s">
        <v>2380</v>
      </c>
      <c r="G1572" s="7">
        <v>1</v>
      </c>
      <c r="H1572" s="7" t="s">
        <v>2380</v>
      </c>
    </row>
    <row r="1573" spans="1:8" x14ac:dyDescent="0.25">
      <c r="A1573" s="7" t="s">
        <v>799</v>
      </c>
      <c r="B1573" s="7">
        <v>29.355</v>
      </c>
      <c r="C1573" s="7">
        <v>4.33</v>
      </c>
      <c r="D1573" s="7" t="s">
        <v>2380</v>
      </c>
      <c r="E1573" s="7" t="s">
        <v>2380</v>
      </c>
      <c r="F1573" s="7" t="s">
        <v>2380</v>
      </c>
      <c r="G1573" s="7" t="s">
        <v>2381</v>
      </c>
      <c r="H1573" s="7" t="s">
        <v>2380</v>
      </c>
    </row>
    <row r="1574" spans="1:8" x14ac:dyDescent="0.25">
      <c r="A1574" s="7" t="s">
        <v>798</v>
      </c>
      <c r="B1574" s="7">
        <v>35.49</v>
      </c>
      <c r="C1574" s="7">
        <v>5.21</v>
      </c>
      <c r="D1574" s="7" t="s">
        <v>2382</v>
      </c>
      <c r="E1574" s="7" t="s">
        <v>2380</v>
      </c>
      <c r="F1574" s="7" t="s">
        <v>2383</v>
      </c>
      <c r="G1574" s="7">
        <v>1</v>
      </c>
      <c r="H1574" s="7" t="s">
        <v>2380</v>
      </c>
    </row>
    <row r="1575" spans="1:8" x14ac:dyDescent="0.25">
      <c r="A1575" s="7" t="s">
        <v>797</v>
      </c>
      <c r="B1575" s="7">
        <v>26.315000000000001</v>
      </c>
      <c r="C1575" s="7">
        <v>5.89</v>
      </c>
      <c r="D1575" s="7" t="s">
        <v>2380</v>
      </c>
      <c r="E1575" s="7" t="s">
        <v>2380</v>
      </c>
      <c r="F1575" s="7" t="s">
        <v>2380</v>
      </c>
      <c r="G1575" s="7" t="s">
        <v>2381</v>
      </c>
      <c r="H1575" s="7" t="s">
        <v>2380</v>
      </c>
    </row>
    <row r="1576" spans="1:8" x14ac:dyDescent="0.25">
      <c r="A1576" s="7" t="s">
        <v>796</v>
      </c>
      <c r="B1576" s="7">
        <v>19.79</v>
      </c>
      <c r="C1576" s="7">
        <v>4.8099999999999996</v>
      </c>
      <c r="D1576" s="7" t="s">
        <v>2382</v>
      </c>
      <c r="E1576" s="7" t="s">
        <v>2380</v>
      </c>
      <c r="F1576" s="7" t="s">
        <v>2380</v>
      </c>
      <c r="G1576" s="7" t="s">
        <v>2381</v>
      </c>
      <c r="H1576" s="7" t="s">
        <v>2380</v>
      </c>
    </row>
    <row r="1577" spans="1:8" x14ac:dyDescent="0.25">
      <c r="A1577" s="7" t="s">
        <v>795</v>
      </c>
      <c r="B1577" s="7">
        <v>40.564999999999998</v>
      </c>
      <c r="C1577" s="7">
        <v>5.66</v>
      </c>
      <c r="D1577" s="7" t="s">
        <v>2380</v>
      </c>
      <c r="E1577" s="7" t="s">
        <v>2380</v>
      </c>
      <c r="F1577" s="7" t="s">
        <v>2380</v>
      </c>
      <c r="G1577" s="7">
        <v>1</v>
      </c>
      <c r="H1577" s="7" t="s">
        <v>2380</v>
      </c>
    </row>
    <row r="1578" spans="1:8" x14ac:dyDescent="0.25">
      <c r="A1578" s="7" t="s">
        <v>794</v>
      </c>
      <c r="B1578" s="7">
        <v>18.03</v>
      </c>
      <c r="C1578" s="7">
        <v>10.66</v>
      </c>
      <c r="D1578" s="7" t="s">
        <v>2382</v>
      </c>
      <c r="E1578" s="7" t="s">
        <v>2380</v>
      </c>
      <c r="F1578" s="7" t="s">
        <v>2380</v>
      </c>
      <c r="G1578" s="7">
        <v>2</v>
      </c>
      <c r="H1578" s="7" t="s">
        <v>2380</v>
      </c>
    </row>
    <row r="1579" spans="1:8" x14ac:dyDescent="0.25">
      <c r="A1579" s="7" t="s">
        <v>793</v>
      </c>
      <c r="B1579" s="7">
        <v>34.65</v>
      </c>
      <c r="C1579" s="7">
        <v>5.98</v>
      </c>
      <c r="D1579" s="7" t="s">
        <v>2382</v>
      </c>
      <c r="E1579" s="7" t="s">
        <v>2380</v>
      </c>
      <c r="F1579" s="7" t="s">
        <v>2380</v>
      </c>
      <c r="G1579" s="7" t="s">
        <v>2381</v>
      </c>
      <c r="H1579" s="7" t="s">
        <v>2380</v>
      </c>
    </row>
    <row r="1580" spans="1:8" x14ac:dyDescent="0.25">
      <c r="A1580" s="7" t="s">
        <v>792</v>
      </c>
      <c r="B1580" s="7">
        <v>42.94</v>
      </c>
      <c r="C1580" s="7">
        <v>4.34</v>
      </c>
      <c r="D1580" s="7" t="s">
        <v>2380</v>
      </c>
      <c r="E1580" s="7" t="s">
        <v>2380</v>
      </c>
      <c r="F1580" s="7" t="s">
        <v>2380</v>
      </c>
      <c r="G1580" s="7" t="s">
        <v>2381</v>
      </c>
      <c r="H1580" s="7" t="s">
        <v>2380</v>
      </c>
    </row>
    <row r="1581" spans="1:8" x14ac:dyDescent="0.25">
      <c r="A1581" s="7" t="s">
        <v>791</v>
      </c>
      <c r="B1581" s="7">
        <v>31.254999999999999</v>
      </c>
      <c r="C1581" s="7">
        <v>5.17</v>
      </c>
      <c r="D1581" s="7" t="s">
        <v>2380</v>
      </c>
      <c r="E1581" s="7" t="s">
        <v>2380</v>
      </c>
      <c r="F1581" s="7" t="s">
        <v>2380</v>
      </c>
      <c r="G1581" s="7" t="s">
        <v>2381</v>
      </c>
      <c r="H1581" s="7" t="s">
        <v>2380</v>
      </c>
    </row>
    <row r="1582" spans="1:8" x14ac:dyDescent="0.25">
      <c r="A1582" s="7" t="s">
        <v>790</v>
      </c>
      <c r="B1582" s="7">
        <v>45.43</v>
      </c>
      <c r="C1582" s="7">
        <v>4.2300000000000004</v>
      </c>
      <c r="D1582" s="7" t="s">
        <v>2382</v>
      </c>
      <c r="E1582" s="7" t="s">
        <v>2380</v>
      </c>
      <c r="F1582" s="7" t="s">
        <v>2383</v>
      </c>
      <c r="G1582" s="7">
        <v>1</v>
      </c>
      <c r="H1582" s="7" t="s">
        <v>2380</v>
      </c>
    </row>
    <row r="1583" spans="1:8" x14ac:dyDescent="0.25">
      <c r="A1583" s="7" t="s">
        <v>789</v>
      </c>
      <c r="B1583" s="7">
        <v>32.340000000000003</v>
      </c>
      <c r="C1583" s="7">
        <v>4.88</v>
      </c>
      <c r="D1583" s="7" t="s">
        <v>2382</v>
      </c>
      <c r="E1583" s="7" t="s">
        <v>2380</v>
      </c>
      <c r="F1583" s="7" t="s">
        <v>2383</v>
      </c>
      <c r="G1583" s="7">
        <v>1</v>
      </c>
      <c r="H1583" s="7" t="s">
        <v>2380</v>
      </c>
    </row>
    <row r="1584" spans="1:8" x14ac:dyDescent="0.25">
      <c r="A1584" s="7" t="s">
        <v>788</v>
      </c>
      <c r="B1584" s="7">
        <v>25.46</v>
      </c>
      <c r="C1584" s="7">
        <v>9.7100000000000009</v>
      </c>
      <c r="D1584" s="7" t="s">
        <v>2382</v>
      </c>
      <c r="E1584" s="7" t="s">
        <v>2380</v>
      </c>
      <c r="F1584" s="7" t="s">
        <v>2380</v>
      </c>
      <c r="G1584" s="7">
        <v>1</v>
      </c>
      <c r="H1584" s="7" t="s">
        <v>2380</v>
      </c>
    </row>
    <row r="1585" spans="1:8" x14ac:dyDescent="0.25">
      <c r="A1585" s="7" t="s">
        <v>787</v>
      </c>
      <c r="B1585" s="7">
        <v>37.145000000000003</v>
      </c>
      <c r="C1585" s="7">
        <v>5.32</v>
      </c>
      <c r="D1585" s="7" t="s">
        <v>2380</v>
      </c>
      <c r="E1585" s="7" t="s">
        <v>2380</v>
      </c>
      <c r="F1585" s="7" t="s">
        <v>2380</v>
      </c>
      <c r="G1585" s="7" t="s">
        <v>2381</v>
      </c>
      <c r="H1585" s="7" t="s">
        <v>2380</v>
      </c>
    </row>
    <row r="1586" spans="1:8" x14ac:dyDescent="0.25">
      <c r="A1586" s="7" t="s">
        <v>786</v>
      </c>
      <c r="B1586" s="7">
        <v>30.8</v>
      </c>
      <c r="C1586" s="7">
        <v>5.83</v>
      </c>
      <c r="D1586" s="7" t="s">
        <v>2382</v>
      </c>
      <c r="E1586" s="7" t="s">
        <v>2380</v>
      </c>
      <c r="F1586" s="7" t="s">
        <v>2380</v>
      </c>
      <c r="G1586" s="7" t="s">
        <v>2381</v>
      </c>
      <c r="H1586" s="7" t="s">
        <v>2380</v>
      </c>
    </row>
    <row r="1587" spans="1:8" x14ac:dyDescent="0.25">
      <c r="A1587" s="7" t="s">
        <v>785</v>
      </c>
      <c r="B1587" s="7">
        <v>29.5</v>
      </c>
      <c r="C1587" s="7">
        <v>5.54</v>
      </c>
      <c r="D1587" s="7" t="s">
        <v>2382</v>
      </c>
      <c r="E1587" s="7" t="s">
        <v>2380</v>
      </c>
      <c r="F1587" s="7" t="s">
        <v>2380</v>
      </c>
      <c r="G1587" s="7" t="s">
        <v>2381</v>
      </c>
      <c r="H1587" s="7" t="s">
        <v>2380</v>
      </c>
    </row>
    <row r="1588" spans="1:8" x14ac:dyDescent="0.25">
      <c r="A1588" s="7" t="s">
        <v>784</v>
      </c>
      <c r="B1588" s="7">
        <v>43.39</v>
      </c>
      <c r="C1588" s="7">
        <v>5.85</v>
      </c>
      <c r="D1588" s="7" t="s">
        <v>2380</v>
      </c>
      <c r="E1588" s="7" t="s">
        <v>2382</v>
      </c>
      <c r="F1588" s="7" t="s">
        <v>2380</v>
      </c>
      <c r="G1588" s="7">
        <v>1</v>
      </c>
      <c r="H1588" s="7" t="s">
        <v>2380</v>
      </c>
    </row>
    <row r="1589" spans="1:8" x14ac:dyDescent="0.25">
      <c r="A1589" s="7" t="s">
        <v>783</v>
      </c>
      <c r="B1589" s="7">
        <v>15.08</v>
      </c>
      <c r="C1589" s="7">
        <v>4.8499999999999996</v>
      </c>
      <c r="D1589" s="7" t="s">
        <v>2382</v>
      </c>
      <c r="E1589" s="7" t="s">
        <v>2380</v>
      </c>
      <c r="F1589" s="7" t="s">
        <v>2383</v>
      </c>
      <c r="G1589" s="7">
        <v>1</v>
      </c>
      <c r="H1589" s="7" t="s">
        <v>2380</v>
      </c>
    </row>
    <row r="1590" spans="1:8" x14ac:dyDescent="0.25">
      <c r="A1590" s="7" t="s">
        <v>782</v>
      </c>
      <c r="B1590" s="7">
        <v>20.48</v>
      </c>
      <c r="C1590" s="7">
        <v>11.09</v>
      </c>
      <c r="D1590" s="7" t="s">
        <v>2380</v>
      </c>
      <c r="E1590" s="7" t="s">
        <v>2380</v>
      </c>
      <c r="F1590" s="7" t="s">
        <v>2380</v>
      </c>
      <c r="G1590" s="7" t="s">
        <v>2381</v>
      </c>
      <c r="H1590" s="7" t="s">
        <v>2380</v>
      </c>
    </row>
    <row r="1591" spans="1:8" x14ac:dyDescent="0.25">
      <c r="A1591" s="7" t="s">
        <v>781</v>
      </c>
      <c r="B1591" s="7">
        <v>34.450000000000003</v>
      </c>
      <c r="C1591" s="7">
        <v>5.58</v>
      </c>
      <c r="D1591" s="7" t="s">
        <v>2382</v>
      </c>
      <c r="E1591" s="7" t="s">
        <v>2380</v>
      </c>
      <c r="F1591" s="7" t="s">
        <v>2380</v>
      </c>
      <c r="G1591" s="7" t="s">
        <v>2381</v>
      </c>
      <c r="H1591" s="7" t="s">
        <v>2380</v>
      </c>
    </row>
    <row r="1592" spans="1:8" x14ac:dyDescent="0.25">
      <c r="A1592" s="7" t="s">
        <v>780</v>
      </c>
      <c r="B1592" s="7">
        <v>34.21</v>
      </c>
      <c r="C1592" s="7">
        <v>9.7200000000000006</v>
      </c>
      <c r="D1592" s="7" t="s">
        <v>2382</v>
      </c>
      <c r="E1592" s="7" t="s">
        <v>2380</v>
      </c>
      <c r="F1592" s="7" t="s">
        <v>2380</v>
      </c>
      <c r="G1592" s="7" t="s">
        <v>2381</v>
      </c>
      <c r="H1592" s="7" t="s">
        <v>2380</v>
      </c>
    </row>
    <row r="1593" spans="1:8" x14ac:dyDescent="0.25">
      <c r="A1593" s="7" t="s">
        <v>779</v>
      </c>
      <c r="B1593" s="7">
        <v>28.8</v>
      </c>
      <c r="C1593" s="7">
        <v>11.41</v>
      </c>
      <c r="D1593" s="7" t="s">
        <v>2382</v>
      </c>
      <c r="E1593" s="7" t="s">
        <v>2380</v>
      </c>
      <c r="F1593" s="7" t="s">
        <v>2380</v>
      </c>
      <c r="G1593" s="7" t="s">
        <v>2381</v>
      </c>
      <c r="H1593" s="7" t="s">
        <v>2380</v>
      </c>
    </row>
    <row r="1594" spans="1:8" x14ac:dyDescent="0.25">
      <c r="A1594" s="7" t="s">
        <v>778</v>
      </c>
      <c r="B1594" s="7">
        <v>31.74</v>
      </c>
      <c r="C1594" s="7">
        <v>4.46</v>
      </c>
      <c r="D1594" s="7" t="s">
        <v>2380</v>
      </c>
      <c r="E1594" s="7" t="s">
        <v>2380</v>
      </c>
      <c r="F1594" s="7" t="s">
        <v>2383</v>
      </c>
      <c r="G1594" s="7">
        <v>1</v>
      </c>
      <c r="H1594" s="7" t="s">
        <v>2380</v>
      </c>
    </row>
    <row r="1595" spans="1:8" x14ac:dyDescent="0.25">
      <c r="A1595" s="7" t="s">
        <v>777</v>
      </c>
      <c r="B1595" s="7">
        <v>21.78</v>
      </c>
      <c r="C1595" s="7">
        <v>9.31</v>
      </c>
      <c r="D1595" s="7" t="s">
        <v>2382</v>
      </c>
      <c r="E1595" s="7" t="s">
        <v>2380</v>
      </c>
      <c r="F1595" s="7" t="s">
        <v>2380</v>
      </c>
      <c r="G1595" s="7" t="s">
        <v>2381</v>
      </c>
      <c r="H1595" s="7" t="s">
        <v>2380</v>
      </c>
    </row>
    <row r="1596" spans="1:8" x14ac:dyDescent="0.25">
      <c r="A1596" s="7" t="s">
        <v>776</v>
      </c>
      <c r="B1596" s="7">
        <v>23.75</v>
      </c>
      <c r="C1596" s="7">
        <v>5.03</v>
      </c>
      <c r="D1596" s="7" t="s">
        <v>2380</v>
      </c>
      <c r="E1596" s="7" t="s">
        <v>2380</v>
      </c>
      <c r="F1596" s="7" t="s">
        <v>2380</v>
      </c>
      <c r="G1596" s="7">
        <v>1</v>
      </c>
      <c r="H1596" s="7" t="s">
        <v>2380</v>
      </c>
    </row>
    <row r="1597" spans="1:8" x14ac:dyDescent="0.25">
      <c r="A1597" s="7" t="s">
        <v>775</v>
      </c>
      <c r="B1597" s="7">
        <v>33.21</v>
      </c>
      <c r="C1597" s="7">
        <v>5.07</v>
      </c>
      <c r="D1597" s="7" t="s">
        <v>2382</v>
      </c>
      <c r="E1597" s="7" t="s">
        <v>2380</v>
      </c>
      <c r="F1597" s="7" t="s">
        <v>2380</v>
      </c>
      <c r="G1597" s="7">
        <v>1</v>
      </c>
      <c r="H1597" s="7" t="s">
        <v>2380</v>
      </c>
    </row>
    <row r="1598" spans="1:8" x14ac:dyDescent="0.25">
      <c r="A1598" s="7" t="s">
        <v>774</v>
      </c>
      <c r="B1598" s="7">
        <v>17.7</v>
      </c>
      <c r="C1598" s="7">
        <v>10.42</v>
      </c>
      <c r="D1598" s="7" t="s">
        <v>2382</v>
      </c>
      <c r="E1598" s="7" t="s">
        <v>2380</v>
      </c>
      <c r="F1598" s="7" t="s">
        <v>2380</v>
      </c>
      <c r="G1598" s="7">
        <v>2</v>
      </c>
      <c r="H1598" s="7" t="s">
        <v>2380</v>
      </c>
    </row>
    <row r="1599" spans="1:8" x14ac:dyDescent="0.25">
      <c r="A1599" s="7" t="s">
        <v>773</v>
      </c>
      <c r="B1599" s="7">
        <v>17.2</v>
      </c>
      <c r="C1599" s="7">
        <v>6.45</v>
      </c>
      <c r="D1599" s="7" t="s">
        <v>2380</v>
      </c>
      <c r="E1599" s="7" t="s">
        <v>2380</v>
      </c>
      <c r="F1599" s="7" t="s">
        <v>2380</v>
      </c>
      <c r="G1599" s="7">
        <v>2</v>
      </c>
      <c r="H1599" s="7" t="s">
        <v>2380</v>
      </c>
    </row>
    <row r="1600" spans="1:8" x14ac:dyDescent="0.25">
      <c r="A1600" s="7" t="s">
        <v>772</v>
      </c>
      <c r="B1600" s="7">
        <v>19.21</v>
      </c>
      <c r="C1600" s="7">
        <v>5.52</v>
      </c>
      <c r="D1600" s="7" t="s">
        <v>2380</v>
      </c>
      <c r="E1600" s="7" t="s">
        <v>2380</v>
      </c>
      <c r="F1600" s="7" t="s">
        <v>2380</v>
      </c>
      <c r="G1600" s="7">
        <v>2</v>
      </c>
      <c r="H1600" s="7" t="s">
        <v>2380</v>
      </c>
    </row>
    <row r="1601" spans="1:8" x14ac:dyDescent="0.25">
      <c r="A1601" s="7" t="s">
        <v>771</v>
      </c>
      <c r="B1601" s="7">
        <v>23.2</v>
      </c>
      <c r="C1601" s="7">
        <v>4.41</v>
      </c>
      <c r="D1601" s="7" t="s">
        <v>2380</v>
      </c>
      <c r="E1601" s="7" t="s">
        <v>2380</v>
      </c>
      <c r="F1601" s="7" t="s">
        <v>2383</v>
      </c>
      <c r="G1601" s="7">
        <v>1</v>
      </c>
      <c r="H1601" s="7" t="s">
        <v>2380</v>
      </c>
    </row>
    <row r="1602" spans="1:8" x14ac:dyDescent="0.25">
      <c r="A1602" s="7" t="s">
        <v>770</v>
      </c>
      <c r="B1602" s="7">
        <v>32.5</v>
      </c>
      <c r="C1602" s="7">
        <v>4.6900000000000004</v>
      </c>
      <c r="D1602" s="7" t="s">
        <v>2382</v>
      </c>
      <c r="E1602" s="7" t="s">
        <v>2380</v>
      </c>
      <c r="F1602" s="7" t="s">
        <v>2383</v>
      </c>
      <c r="G1602" s="7">
        <v>1</v>
      </c>
      <c r="H1602" s="7" t="s">
        <v>2380</v>
      </c>
    </row>
    <row r="1603" spans="1:8" x14ac:dyDescent="0.25">
      <c r="A1603" s="7" t="s">
        <v>769</v>
      </c>
      <c r="B1603" s="7">
        <v>20.9</v>
      </c>
      <c r="C1603" s="7">
        <v>6.94</v>
      </c>
      <c r="D1603" s="7" t="s">
        <v>2380</v>
      </c>
      <c r="E1603" s="7" t="s">
        <v>2380</v>
      </c>
      <c r="F1603" s="7" t="s">
        <v>2380</v>
      </c>
      <c r="G1603" s="7" t="s">
        <v>2381</v>
      </c>
      <c r="H1603" s="7" t="s">
        <v>2380</v>
      </c>
    </row>
    <row r="1604" spans="1:8" x14ac:dyDescent="0.25">
      <c r="A1604" s="7" t="s">
        <v>768</v>
      </c>
      <c r="B1604" s="7">
        <v>19.11</v>
      </c>
      <c r="C1604" s="7">
        <v>4.3499999999999996</v>
      </c>
      <c r="D1604" s="7" t="s">
        <v>2380</v>
      </c>
      <c r="E1604" s="7" t="s">
        <v>2380</v>
      </c>
      <c r="F1604" s="7" t="s">
        <v>2380</v>
      </c>
      <c r="G1604" s="7">
        <v>2</v>
      </c>
      <c r="H1604" s="7" t="s">
        <v>2380</v>
      </c>
    </row>
    <row r="1605" spans="1:8" x14ac:dyDescent="0.25">
      <c r="A1605" s="7" t="s">
        <v>767</v>
      </c>
      <c r="B1605" s="7">
        <v>31.17</v>
      </c>
      <c r="C1605" s="7">
        <v>5.28</v>
      </c>
      <c r="D1605" s="7" t="s">
        <v>2380</v>
      </c>
      <c r="E1605" s="7" t="s">
        <v>2380</v>
      </c>
      <c r="F1605" s="7" t="s">
        <v>2380</v>
      </c>
      <c r="G1605" s="7">
        <v>1</v>
      </c>
      <c r="H1605" s="7" t="s">
        <v>2380</v>
      </c>
    </row>
    <row r="1606" spans="1:8" x14ac:dyDescent="0.25">
      <c r="A1606" s="7" t="s">
        <v>766</v>
      </c>
      <c r="B1606" s="7">
        <v>36.08</v>
      </c>
      <c r="C1606" s="7">
        <v>4.29</v>
      </c>
      <c r="D1606" s="7" t="s">
        <v>2380</v>
      </c>
      <c r="E1606" s="7" t="s">
        <v>2380</v>
      </c>
      <c r="F1606" s="7" t="s">
        <v>2380</v>
      </c>
      <c r="G1606" s="7" t="s">
        <v>2381</v>
      </c>
      <c r="H1606" s="7" t="s">
        <v>2380</v>
      </c>
    </row>
    <row r="1607" spans="1:8" x14ac:dyDescent="0.25">
      <c r="A1607" s="7" t="s">
        <v>765</v>
      </c>
      <c r="B1607" s="7">
        <v>28.024999999999999</v>
      </c>
      <c r="C1607" s="7">
        <v>5.69</v>
      </c>
      <c r="D1607" s="7" t="s">
        <v>2382</v>
      </c>
      <c r="E1607" s="7" t="s">
        <v>2380</v>
      </c>
      <c r="F1607" s="7" t="s">
        <v>2380</v>
      </c>
      <c r="G1607" s="7" t="s">
        <v>2381</v>
      </c>
      <c r="H1607" s="7" t="s">
        <v>2380</v>
      </c>
    </row>
    <row r="1608" spans="1:8" x14ac:dyDescent="0.25">
      <c r="A1608" s="7" t="s">
        <v>764</v>
      </c>
      <c r="B1608" s="7">
        <v>24.32</v>
      </c>
      <c r="C1608" s="7">
        <v>5.56</v>
      </c>
      <c r="D1608" s="7" t="s">
        <v>2382</v>
      </c>
      <c r="E1608" s="7" t="s">
        <v>2380</v>
      </c>
      <c r="F1608" s="7" t="s">
        <v>2380</v>
      </c>
      <c r="G1608" s="7" t="s">
        <v>2381</v>
      </c>
      <c r="H1608" s="7" t="s">
        <v>2380</v>
      </c>
    </row>
    <row r="1609" spans="1:8" x14ac:dyDescent="0.25">
      <c r="A1609" s="7" t="s">
        <v>763</v>
      </c>
      <c r="B1609" s="7">
        <v>38</v>
      </c>
      <c r="C1609" s="7">
        <v>5.41</v>
      </c>
      <c r="D1609" s="7" t="s">
        <v>2382</v>
      </c>
      <c r="E1609" s="7" t="s">
        <v>2380</v>
      </c>
      <c r="F1609" s="7" t="s">
        <v>2380</v>
      </c>
      <c r="G1609" s="7">
        <v>1</v>
      </c>
      <c r="H1609" s="7" t="s">
        <v>2380</v>
      </c>
    </row>
    <row r="1610" spans="1:8" x14ac:dyDescent="0.25">
      <c r="A1610" s="7" t="s">
        <v>762</v>
      </c>
      <c r="B1610" s="7">
        <v>31.6</v>
      </c>
      <c r="C1610" s="7">
        <v>10.85</v>
      </c>
      <c r="D1610" s="7" t="s">
        <v>2382</v>
      </c>
      <c r="E1610" s="7" t="s">
        <v>2380</v>
      </c>
      <c r="F1610" s="7" t="s">
        <v>2380</v>
      </c>
      <c r="G1610" s="7" t="s">
        <v>2381</v>
      </c>
      <c r="H1610" s="7" t="s">
        <v>2380</v>
      </c>
    </row>
    <row r="1611" spans="1:8" x14ac:dyDescent="0.25">
      <c r="A1611" s="7" t="s">
        <v>761</v>
      </c>
      <c r="B1611" s="7">
        <v>31.02</v>
      </c>
      <c r="C1611" s="7">
        <v>11.63</v>
      </c>
      <c r="D1611" s="7" t="s">
        <v>2382</v>
      </c>
      <c r="E1611" s="7" t="s">
        <v>2380</v>
      </c>
      <c r="F1611" s="7" t="s">
        <v>2380</v>
      </c>
      <c r="G1611" s="7" t="s">
        <v>2381</v>
      </c>
      <c r="H1611" s="7" t="s">
        <v>2380</v>
      </c>
    </row>
    <row r="1612" spans="1:8" x14ac:dyDescent="0.25">
      <c r="A1612" s="7" t="s">
        <v>760</v>
      </c>
      <c r="B1612" s="7">
        <v>29.26</v>
      </c>
      <c r="C1612" s="7">
        <v>5.68</v>
      </c>
      <c r="D1612" s="7" t="s">
        <v>2382</v>
      </c>
      <c r="E1612" s="7" t="s">
        <v>2380</v>
      </c>
      <c r="F1612" s="7" t="s">
        <v>2380</v>
      </c>
      <c r="G1612" s="7">
        <v>1</v>
      </c>
      <c r="H1612" s="7" t="s">
        <v>2380</v>
      </c>
    </row>
    <row r="1613" spans="1:8" x14ac:dyDescent="0.25">
      <c r="A1613" s="7" t="s">
        <v>759</v>
      </c>
      <c r="B1613" s="7">
        <v>15.09</v>
      </c>
      <c r="C1613" s="7">
        <v>7.59</v>
      </c>
      <c r="D1613" s="7" t="s">
        <v>2382</v>
      </c>
      <c r="E1613" s="7" t="s">
        <v>2380</v>
      </c>
      <c r="F1613" s="7" t="s">
        <v>2380</v>
      </c>
      <c r="G1613" s="7">
        <v>2</v>
      </c>
      <c r="H1613" s="7" t="s">
        <v>2380</v>
      </c>
    </row>
    <row r="1614" spans="1:8" x14ac:dyDescent="0.25">
      <c r="A1614" s="7" t="s">
        <v>758</v>
      </c>
      <c r="B1614" s="7">
        <v>22.63</v>
      </c>
      <c r="C1614" s="7">
        <v>5.09</v>
      </c>
      <c r="D1614" s="7" t="s">
        <v>2382</v>
      </c>
      <c r="E1614" s="7" t="s">
        <v>2380</v>
      </c>
      <c r="F1614" s="7" t="s">
        <v>2380</v>
      </c>
      <c r="G1614" s="7" t="s">
        <v>2381</v>
      </c>
      <c r="H1614" s="7" t="s">
        <v>2380</v>
      </c>
    </row>
    <row r="1615" spans="1:8" x14ac:dyDescent="0.25">
      <c r="A1615" s="7" t="s">
        <v>757</v>
      </c>
      <c r="B1615" s="7">
        <v>23.46</v>
      </c>
      <c r="C1615" s="7">
        <v>4.21</v>
      </c>
      <c r="D1615" s="7" t="s">
        <v>2380</v>
      </c>
      <c r="E1615" s="7" t="s">
        <v>2380</v>
      </c>
      <c r="F1615" s="7" t="s">
        <v>2380</v>
      </c>
      <c r="G1615" s="7">
        <v>1</v>
      </c>
      <c r="H1615" s="7" t="s">
        <v>2380</v>
      </c>
    </row>
    <row r="1616" spans="1:8" x14ac:dyDescent="0.25">
      <c r="A1616" s="7" t="s">
        <v>756</v>
      </c>
      <c r="B1616" s="7">
        <v>22.56</v>
      </c>
      <c r="C1616" s="7">
        <v>4.34</v>
      </c>
      <c r="D1616" s="7" t="s">
        <v>2382</v>
      </c>
      <c r="E1616" s="7" t="s">
        <v>2380</v>
      </c>
      <c r="F1616" s="7" t="s">
        <v>2380</v>
      </c>
      <c r="G1616" s="7" t="s">
        <v>2381</v>
      </c>
      <c r="H1616" s="7" t="s">
        <v>2380</v>
      </c>
    </row>
    <row r="1617" spans="1:8" x14ac:dyDescent="0.25">
      <c r="A1617" s="7" t="s">
        <v>755</v>
      </c>
      <c r="B1617" s="7">
        <v>19.28</v>
      </c>
      <c r="C1617" s="7">
        <v>11.85</v>
      </c>
      <c r="D1617" s="7" t="s">
        <v>2380</v>
      </c>
      <c r="E1617" s="7" t="s">
        <v>2380</v>
      </c>
      <c r="F1617" s="7" t="s">
        <v>2380</v>
      </c>
      <c r="G1617" s="7">
        <v>2</v>
      </c>
      <c r="H1617" s="7" t="s">
        <v>2380</v>
      </c>
    </row>
    <row r="1618" spans="1:8" x14ac:dyDescent="0.25">
      <c r="A1618" s="7" t="s">
        <v>754</v>
      </c>
      <c r="B1618" s="7">
        <v>15.37</v>
      </c>
      <c r="C1618" s="7">
        <v>9.61</v>
      </c>
      <c r="D1618" s="7" t="s">
        <v>2382</v>
      </c>
      <c r="E1618" s="7" t="s">
        <v>2380</v>
      </c>
      <c r="F1618" s="7" t="s">
        <v>2380</v>
      </c>
      <c r="G1618" s="7">
        <v>2</v>
      </c>
      <c r="H1618" s="7" t="s">
        <v>2380</v>
      </c>
    </row>
    <row r="1619" spans="1:8" x14ac:dyDescent="0.25">
      <c r="A1619" s="7" t="s">
        <v>753</v>
      </c>
      <c r="B1619" s="7">
        <v>18.71</v>
      </c>
      <c r="C1619" s="7">
        <v>5.29</v>
      </c>
      <c r="D1619" s="7" t="s">
        <v>2382</v>
      </c>
      <c r="E1619" s="7" t="s">
        <v>2380</v>
      </c>
      <c r="F1619" s="7" t="s">
        <v>2380</v>
      </c>
      <c r="G1619" s="7" t="s">
        <v>2381</v>
      </c>
      <c r="H1619" s="7" t="s">
        <v>2380</v>
      </c>
    </row>
    <row r="1620" spans="1:8" x14ac:dyDescent="0.25">
      <c r="A1620" s="7" t="s">
        <v>752</v>
      </c>
      <c r="B1620" s="7">
        <v>20.61</v>
      </c>
      <c r="C1620" s="7">
        <v>6.89</v>
      </c>
      <c r="D1620" s="7" t="s">
        <v>2380</v>
      </c>
      <c r="E1620" s="7" t="s">
        <v>2380</v>
      </c>
      <c r="F1620" s="7" t="s">
        <v>2380</v>
      </c>
      <c r="G1620" s="7" t="s">
        <v>2381</v>
      </c>
      <c r="H1620" s="7" t="s">
        <v>2380</v>
      </c>
    </row>
    <row r="1621" spans="1:8" x14ac:dyDescent="0.25">
      <c r="A1621" s="7" t="s">
        <v>751</v>
      </c>
      <c r="B1621" s="7">
        <v>15.99</v>
      </c>
      <c r="C1621" s="7">
        <v>4.57</v>
      </c>
      <c r="D1621" s="7" t="s">
        <v>2382</v>
      </c>
      <c r="E1621" s="7" t="s">
        <v>2380</v>
      </c>
      <c r="F1621" s="7" t="s">
        <v>2383</v>
      </c>
      <c r="G1621" s="7">
        <v>1</v>
      </c>
      <c r="H1621" s="7" t="s">
        <v>2380</v>
      </c>
    </row>
    <row r="1622" spans="1:8" x14ac:dyDescent="0.25">
      <c r="A1622" s="7" t="s">
        <v>750</v>
      </c>
      <c r="B1622" s="7">
        <v>33.155000000000001</v>
      </c>
      <c r="C1622" s="7">
        <v>4.32</v>
      </c>
      <c r="D1622" s="7" t="s">
        <v>2380</v>
      </c>
      <c r="E1622" s="7" t="s">
        <v>2380</v>
      </c>
      <c r="F1622" s="7" t="s">
        <v>2380</v>
      </c>
      <c r="G1622" s="7" t="s">
        <v>2381</v>
      </c>
      <c r="H1622" s="7" t="s">
        <v>2380</v>
      </c>
    </row>
    <row r="1623" spans="1:8" x14ac:dyDescent="0.25">
      <c r="A1623" s="7" t="s">
        <v>749</v>
      </c>
      <c r="B1623" s="7">
        <v>26.22</v>
      </c>
      <c r="C1623" s="7">
        <v>5.57</v>
      </c>
      <c r="D1623" s="7" t="s">
        <v>2382</v>
      </c>
      <c r="E1623" s="7" t="s">
        <v>2380</v>
      </c>
      <c r="F1623" s="7" t="s">
        <v>2383</v>
      </c>
      <c r="G1623" s="7">
        <v>1</v>
      </c>
      <c r="H1623" s="7" t="s">
        <v>2380</v>
      </c>
    </row>
    <row r="1624" spans="1:8" x14ac:dyDescent="0.25">
      <c r="A1624" s="7" t="s">
        <v>748</v>
      </c>
      <c r="B1624" s="7">
        <v>21.85</v>
      </c>
      <c r="C1624" s="7">
        <v>5.26</v>
      </c>
      <c r="D1624" s="7" t="s">
        <v>2382</v>
      </c>
      <c r="E1624" s="7" t="s">
        <v>2380</v>
      </c>
      <c r="F1624" s="7" t="s">
        <v>2383</v>
      </c>
      <c r="G1624" s="7">
        <v>1</v>
      </c>
      <c r="H1624" s="7" t="s">
        <v>2380</v>
      </c>
    </row>
    <row r="1625" spans="1:8" x14ac:dyDescent="0.25">
      <c r="A1625" s="7" t="s">
        <v>747</v>
      </c>
      <c r="B1625" s="7">
        <v>30.495000000000001</v>
      </c>
      <c r="C1625" s="7">
        <v>6.25</v>
      </c>
      <c r="D1625" s="7" t="s">
        <v>2380</v>
      </c>
      <c r="E1625" s="7" t="s">
        <v>2380</v>
      </c>
      <c r="F1625" s="7" t="s">
        <v>2380</v>
      </c>
      <c r="G1625" s="7" t="s">
        <v>2381</v>
      </c>
      <c r="H1625" s="7" t="s">
        <v>2380</v>
      </c>
    </row>
    <row r="1626" spans="1:8" x14ac:dyDescent="0.25">
      <c r="A1626" s="7" t="s">
        <v>746</v>
      </c>
      <c r="B1626" s="7">
        <v>34.104999999999997</v>
      </c>
      <c r="C1626" s="7">
        <v>5.67</v>
      </c>
      <c r="D1626" s="7" t="s">
        <v>2382</v>
      </c>
      <c r="E1626" s="7" t="s">
        <v>2380</v>
      </c>
      <c r="F1626" s="7" t="s">
        <v>2380</v>
      </c>
      <c r="G1626" s="7" t="s">
        <v>2381</v>
      </c>
      <c r="H1626" s="7" t="s">
        <v>2380</v>
      </c>
    </row>
    <row r="1627" spans="1:8" x14ac:dyDescent="0.25">
      <c r="A1627" s="7" t="s">
        <v>745</v>
      </c>
      <c r="B1627" s="7">
        <v>32.770000000000003</v>
      </c>
      <c r="C1627" s="7">
        <v>4.42</v>
      </c>
      <c r="D1627" s="7" t="s">
        <v>2382</v>
      </c>
      <c r="E1627" s="7" t="s">
        <v>2380</v>
      </c>
      <c r="F1627" s="7" t="s">
        <v>2380</v>
      </c>
      <c r="G1627" s="7">
        <v>1</v>
      </c>
      <c r="H1627" s="7" t="s">
        <v>2380</v>
      </c>
    </row>
    <row r="1628" spans="1:8" x14ac:dyDescent="0.25">
      <c r="A1628" s="7" t="s">
        <v>744</v>
      </c>
      <c r="B1628" s="7">
        <v>16.850000000000001</v>
      </c>
      <c r="C1628" s="7">
        <v>11.75</v>
      </c>
      <c r="D1628" s="7" t="s">
        <v>2382</v>
      </c>
      <c r="E1628" s="7" t="s">
        <v>2380</v>
      </c>
      <c r="F1628" s="7" t="s">
        <v>2380</v>
      </c>
      <c r="G1628" s="7">
        <v>2</v>
      </c>
      <c r="H1628" s="7" t="s">
        <v>2380</v>
      </c>
    </row>
    <row r="1629" spans="1:8" x14ac:dyDescent="0.25">
      <c r="A1629" s="7" t="s">
        <v>743</v>
      </c>
      <c r="B1629" s="7">
        <v>34.700000000000003</v>
      </c>
      <c r="C1629" s="7">
        <v>6.06</v>
      </c>
      <c r="D1629" s="7" t="s">
        <v>2380</v>
      </c>
      <c r="E1629" s="7" t="s">
        <v>2380</v>
      </c>
      <c r="F1629" s="7" t="s">
        <v>2380</v>
      </c>
      <c r="G1629" s="7">
        <v>1</v>
      </c>
      <c r="H1629" s="7" t="s">
        <v>2380</v>
      </c>
    </row>
    <row r="1630" spans="1:8" x14ac:dyDescent="0.25">
      <c r="A1630" s="7" t="s">
        <v>742</v>
      </c>
      <c r="B1630" s="7">
        <v>37.049999999999997</v>
      </c>
      <c r="C1630" s="7">
        <v>5.48</v>
      </c>
      <c r="D1630" s="7" t="s">
        <v>2380</v>
      </c>
      <c r="E1630" s="7" t="s">
        <v>2380</v>
      </c>
      <c r="F1630" s="7" t="s">
        <v>2380</v>
      </c>
      <c r="G1630" s="7">
        <v>1</v>
      </c>
      <c r="H1630" s="7" t="s">
        <v>2380</v>
      </c>
    </row>
    <row r="1631" spans="1:8" x14ac:dyDescent="0.25">
      <c r="A1631" s="7" t="s">
        <v>741</v>
      </c>
      <c r="B1631" s="7">
        <v>18.78</v>
      </c>
      <c r="C1631" s="7">
        <v>4.45</v>
      </c>
      <c r="D1631" s="7" t="s">
        <v>2380</v>
      </c>
      <c r="E1631" s="7" t="s">
        <v>2380</v>
      </c>
      <c r="F1631" s="7" t="s">
        <v>2383</v>
      </c>
      <c r="G1631" s="7">
        <v>1</v>
      </c>
      <c r="H1631" s="7" t="s">
        <v>2380</v>
      </c>
    </row>
    <row r="1632" spans="1:8" x14ac:dyDescent="0.25">
      <c r="A1632" s="7" t="s">
        <v>740</v>
      </c>
      <c r="B1632" s="7">
        <v>28.024999999999999</v>
      </c>
      <c r="C1632" s="7">
        <v>5</v>
      </c>
      <c r="D1632" s="7" t="s">
        <v>2380</v>
      </c>
      <c r="E1632" s="7" t="s">
        <v>2380</v>
      </c>
      <c r="F1632" s="7" t="s">
        <v>2380</v>
      </c>
      <c r="G1632" s="7">
        <v>1</v>
      </c>
      <c r="H1632" s="7" t="s">
        <v>2380</v>
      </c>
    </row>
    <row r="1633" spans="1:8" x14ac:dyDescent="0.25">
      <c r="A1633" s="7" t="s">
        <v>739</v>
      </c>
      <c r="B1633" s="7">
        <v>35.090000000000003</v>
      </c>
      <c r="C1633" s="7">
        <v>5.84</v>
      </c>
      <c r="D1633" s="7" t="s">
        <v>2380</v>
      </c>
      <c r="E1633" s="7" t="s">
        <v>2380</v>
      </c>
      <c r="F1633" s="7" t="s">
        <v>2380</v>
      </c>
      <c r="G1633" s="7" t="s">
        <v>2381</v>
      </c>
      <c r="H1633" s="7" t="s">
        <v>2380</v>
      </c>
    </row>
    <row r="1634" spans="1:8" x14ac:dyDescent="0.25">
      <c r="A1634" s="7" t="s">
        <v>738</v>
      </c>
      <c r="B1634" s="7">
        <v>34.42</v>
      </c>
      <c r="C1634" s="7">
        <v>5.21</v>
      </c>
      <c r="D1634" s="7" t="s">
        <v>2382</v>
      </c>
      <c r="E1634" s="7" t="s">
        <v>2380</v>
      </c>
      <c r="F1634" s="7" t="s">
        <v>2380</v>
      </c>
      <c r="G1634" s="7" t="s">
        <v>2381</v>
      </c>
      <c r="H1634" s="7" t="s">
        <v>2380</v>
      </c>
    </row>
    <row r="1635" spans="1:8" x14ac:dyDescent="0.25">
      <c r="A1635" s="7" t="s">
        <v>737</v>
      </c>
      <c r="B1635" s="7">
        <v>29.4</v>
      </c>
      <c r="C1635" s="7">
        <v>4.26</v>
      </c>
      <c r="D1635" s="7" t="s">
        <v>2380</v>
      </c>
      <c r="E1635" s="7" t="s">
        <v>2380</v>
      </c>
      <c r="F1635" s="7" t="s">
        <v>2380</v>
      </c>
      <c r="G1635" s="7" t="s">
        <v>2381</v>
      </c>
      <c r="H1635" s="7" t="s">
        <v>2380</v>
      </c>
    </row>
    <row r="1636" spans="1:8" x14ac:dyDescent="0.25">
      <c r="A1636" s="7" t="s">
        <v>736</v>
      </c>
      <c r="B1636" s="7">
        <v>21.31</v>
      </c>
      <c r="C1636" s="7">
        <v>4.17</v>
      </c>
      <c r="D1636" s="7" t="s">
        <v>2380</v>
      </c>
      <c r="E1636" s="7" t="s">
        <v>2380</v>
      </c>
      <c r="F1636" s="7" t="s">
        <v>2380</v>
      </c>
      <c r="G1636" s="7" t="s">
        <v>2381</v>
      </c>
      <c r="H1636" s="7" t="s">
        <v>2380</v>
      </c>
    </row>
    <row r="1637" spans="1:8" x14ac:dyDescent="0.25">
      <c r="A1637" s="7" t="s">
        <v>735</v>
      </c>
      <c r="B1637" s="7">
        <v>19.559999999999999</v>
      </c>
      <c r="C1637" s="7">
        <v>11.96</v>
      </c>
      <c r="D1637" s="7" t="s">
        <v>2380</v>
      </c>
      <c r="E1637" s="7" t="s">
        <v>2380</v>
      </c>
      <c r="F1637" s="7" t="s">
        <v>2380</v>
      </c>
      <c r="G1637" s="7" t="s">
        <v>2381</v>
      </c>
      <c r="H1637" s="7" t="s">
        <v>2380</v>
      </c>
    </row>
    <row r="1638" spans="1:8" x14ac:dyDescent="0.25">
      <c r="A1638" s="7" t="s">
        <v>734</v>
      </c>
      <c r="B1638" s="7">
        <v>37.335000000000001</v>
      </c>
      <c r="C1638" s="7">
        <v>6.26</v>
      </c>
      <c r="D1638" s="7" t="s">
        <v>2382</v>
      </c>
      <c r="E1638" s="7" t="s">
        <v>2380</v>
      </c>
      <c r="F1638" s="7" t="s">
        <v>2380</v>
      </c>
      <c r="G1638" s="7">
        <v>1</v>
      </c>
      <c r="H1638" s="7" t="s">
        <v>2380</v>
      </c>
    </row>
    <row r="1639" spans="1:8" x14ac:dyDescent="0.25">
      <c r="A1639" s="7" t="s">
        <v>733</v>
      </c>
      <c r="B1639" s="7">
        <v>19.53</v>
      </c>
      <c r="C1639" s="7">
        <v>11.68</v>
      </c>
      <c r="D1639" s="7" t="s">
        <v>2380</v>
      </c>
      <c r="E1639" s="7" t="s">
        <v>2380</v>
      </c>
      <c r="F1639" s="7" t="s">
        <v>2380</v>
      </c>
      <c r="G1639" s="7" t="s">
        <v>2381</v>
      </c>
      <c r="H1639" s="7" t="s">
        <v>2380</v>
      </c>
    </row>
    <row r="1640" spans="1:8" x14ac:dyDescent="0.25">
      <c r="A1640" s="7" t="s">
        <v>732</v>
      </c>
      <c r="B1640" s="7">
        <v>34.1</v>
      </c>
      <c r="C1640" s="7">
        <v>5.16</v>
      </c>
      <c r="D1640" s="7" t="s">
        <v>2380</v>
      </c>
      <c r="E1640" s="7" t="s">
        <v>2380</v>
      </c>
      <c r="F1640" s="7" t="s">
        <v>2380</v>
      </c>
      <c r="G1640" s="7" t="s">
        <v>2381</v>
      </c>
      <c r="H1640" s="7" t="s">
        <v>2380</v>
      </c>
    </row>
    <row r="1641" spans="1:8" x14ac:dyDescent="0.25">
      <c r="A1641" s="7" t="s">
        <v>731</v>
      </c>
      <c r="B1641" s="7">
        <v>16.5</v>
      </c>
      <c r="C1641" s="7">
        <v>6.9</v>
      </c>
      <c r="D1641" s="7" t="s">
        <v>2382</v>
      </c>
      <c r="E1641" s="7" t="s">
        <v>2380</v>
      </c>
      <c r="F1641" s="7" t="s">
        <v>2380</v>
      </c>
      <c r="G1641" s="7">
        <v>2</v>
      </c>
      <c r="H1641" s="7" t="s">
        <v>2380</v>
      </c>
    </row>
    <row r="1642" spans="1:8" x14ac:dyDescent="0.25">
      <c r="A1642" s="7" t="s">
        <v>730</v>
      </c>
      <c r="B1642" s="7">
        <v>30.69</v>
      </c>
      <c r="C1642" s="7">
        <v>4.83</v>
      </c>
      <c r="D1642" s="7" t="s">
        <v>2380</v>
      </c>
      <c r="E1642" s="7" t="s">
        <v>2380</v>
      </c>
      <c r="F1642" s="7" t="s">
        <v>2380</v>
      </c>
      <c r="G1642" s="7">
        <v>1</v>
      </c>
      <c r="H1642" s="7" t="s">
        <v>2380</v>
      </c>
    </row>
    <row r="1643" spans="1:8" x14ac:dyDescent="0.25">
      <c r="A1643" s="7" t="s">
        <v>729</v>
      </c>
      <c r="B1643" s="7">
        <v>28.93</v>
      </c>
      <c r="C1643" s="7">
        <v>4.87</v>
      </c>
      <c r="D1643" s="7" t="s">
        <v>2380</v>
      </c>
      <c r="E1643" s="7" t="s">
        <v>2380</v>
      </c>
      <c r="F1643" s="7" t="s">
        <v>2380</v>
      </c>
      <c r="G1643" s="7">
        <v>1</v>
      </c>
      <c r="H1643" s="7" t="s">
        <v>2380</v>
      </c>
    </row>
    <row r="1644" spans="1:8" x14ac:dyDescent="0.25">
      <c r="A1644" s="7" t="s">
        <v>728</v>
      </c>
      <c r="B1644" s="7">
        <v>38.9</v>
      </c>
      <c r="C1644" s="7">
        <v>4.28</v>
      </c>
      <c r="D1644" s="7" t="s">
        <v>2380</v>
      </c>
      <c r="E1644" s="7" t="s">
        <v>2380</v>
      </c>
      <c r="F1644" s="7" t="s">
        <v>2380</v>
      </c>
      <c r="G1644" s="7" t="s">
        <v>2381</v>
      </c>
      <c r="H1644" s="7" t="s">
        <v>2380</v>
      </c>
    </row>
    <row r="1645" spans="1:8" x14ac:dyDescent="0.25">
      <c r="A1645" s="7" t="s">
        <v>727</v>
      </c>
      <c r="B1645" s="7">
        <v>26.9</v>
      </c>
      <c r="C1645" s="7">
        <v>4.07</v>
      </c>
      <c r="D1645" s="7" t="s">
        <v>2380</v>
      </c>
      <c r="E1645" s="7" t="s">
        <v>2380</v>
      </c>
      <c r="F1645" s="7" t="s">
        <v>2380</v>
      </c>
      <c r="G1645" s="7" t="s">
        <v>2381</v>
      </c>
      <c r="H1645" s="7" t="s">
        <v>2380</v>
      </c>
    </row>
    <row r="1646" spans="1:8" x14ac:dyDescent="0.25">
      <c r="A1646" s="7" t="s">
        <v>726</v>
      </c>
      <c r="B1646" s="7">
        <v>24.86</v>
      </c>
      <c r="C1646" s="7">
        <v>6.23</v>
      </c>
      <c r="D1646" s="7" t="s">
        <v>2380</v>
      </c>
      <c r="E1646" s="7" t="s">
        <v>2380</v>
      </c>
      <c r="F1646" s="7" t="s">
        <v>2380</v>
      </c>
      <c r="G1646" s="7" t="s">
        <v>2381</v>
      </c>
      <c r="H1646" s="7" t="s">
        <v>2380</v>
      </c>
    </row>
    <row r="1647" spans="1:8" x14ac:dyDescent="0.25">
      <c r="A1647" s="7" t="s">
        <v>725</v>
      </c>
      <c r="B1647" s="7">
        <v>39.14</v>
      </c>
      <c r="C1647" s="7">
        <v>6.24</v>
      </c>
      <c r="D1647" s="7" t="s">
        <v>2380</v>
      </c>
      <c r="E1647" s="7" t="s">
        <v>2382</v>
      </c>
      <c r="F1647" s="7" t="s">
        <v>2380</v>
      </c>
      <c r="G1647" s="7">
        <v>1</v>
      </c>
      <c r="H1647" s="7" t="s">
        <v>2380</v>
      </c>
    </row>
    <row r="1648" spans="1:8" x14ac:dyDescent="0.25">
      <c r="A1648" s="7" t="s">
        <v>724</v>
      </c>
      <c r="B1648" s="7">
        <v>39.799999999999997</v>
      </c>
      <c r="C1648" s="7">
        <v>6.17</v>
      </c>
      <c r="D1648" s="7" t="s">
        <v>2380</v>
      </c>
      <c r="E1648" s="7" t="s">
        <v>2380</v>
      </c>
      <c r="F1648" s="7" t="s">
        <v>2383</v>
      </c>
      <c r="G1648" s="7">
        <v>1</v>
      </c>
      <c r="H1648" s="7" t="s">
        <v>2380</v>
      </c>
    </row>
    <row r="1649" spans="1:8" x14ac:dyDescent="0.25">
      <c r="A1649" s="7" t="s">
        <v>723</v>
      </c>
      <c r="B1649" s="7">
        <v>34.32</v>
      </c>
      <c r="C1649" s="7">
        <v>5.16</v>
      </c>
      <c r="D1649" s="7" t="s">
        <v>2380</v>
      </c>
      <c r="E1649" s="7" t="s">
        <v>2380</v>
      </c>
      <c r="F1649" s="7" t="s">
        <v>2380</v>
      </c>
      <c r="G1649" s="7">
        <v>1</v>
      </c>
      <c r="H1649" s="7" t="s">
        <v>2380</v>
      </c>
    </row>
    <row r="1650" spans="1:8" x14ac:dyDescent="0.25">
      <c r="A1650" s="7" t="s">
        <v>722</v>
      </c>
      <c r="B1650" s="7">
        <v>32.51</v>
      </c>
      <c r="C1650" s="7">
        <v>4.3</v>
      </c>
      <c r="D1650" s="7" t="s">
        <v>2380</v>
      </c>
      <c r="E1650" s="7" t="s">
        <v>2380</v>
      </c>
      <c r="F1650" s="7" t="s">
        <v>2380</v>
      </c>
      <c r="G1650" s="7" t="s">
        <v>2381</v>
      </c>
      <c r="H1650" s="7" t="s">
        <v>2380</v>
      </c>
    </row>
    <row r="1651" spans="1:8" x14ac:dyDescent="0.25">
      <c r="A1651" s="7" t="s">
        <v>721</v>
      </c>
      <c r="B1651" s="7">
        <v>30.71</v>
      </c>
      <c r="C1651" s="7">
        <v>6.14</v>
      </c>
      <c r="D1651" s="7" t="s">
        <v>2380</v>
      </c>
      <c r="E1651" s="7" t="s">
        <v>2380</v>
      </c>
      <c r="F1651" s="7" t="s">
        <v>2383</v>
      </c>
      <c r="G1651" s="7">
        <v>1</v>
      </c>
      <c r="H1651" s="7" t="s">
        <v>2380</v>
      </c>
    </row>
    <row r="1652" spans="1:8" x14ac:dyDescent="0.25">
      <c r="A1652" s="7" t="s">
        <v>720</v>
      </c>
      <c r="B1652" s="7">
        <v>28.9</v>
      </c>
      <c r="C1652" s="7">
        <v>5.36</v>
      </c>
      <c r="D1652" s="7" t="s">
        <v>2380</v>
      </c>
      <c r="E1652" s="7" t="s">
        <v>2380</v>
      </c>
      <c r="F1652" s="7" t="s">
        <v>2380</v>
      </c>
      <c r="G1652" s="7">
        <v>1</v>
      </c>
      <c r="H1652" s="7" t="s">
        <v>2380</v>
      </c>
    </row>
    <row r="1653" spans="1:8" x14ac:dyDescent="0.25">
      <c r="A1653" s="7" t="s">
        <v>719</v>
      </c>
      <c r="B1653" s="7">
        <v>36.19</v>
      </c>
      <c r="C1653" s="7">
        <v>4.3</v>
      </c>
      <c r="D1653" s="7" t="s">
        <v>2380</v>
      </c>
      <c r="E1653" s="7" t="s">
        <v>2380</v>
      </c>
      <c r="F1653" s="7" t="s">
        <v>2380</v>
      </c>
      <c r="G1653" s="7" t="s">
        <v>2381</v>
      </c>
      <c r="H1653" s="7" t="s">
        <v>2380</v>
      </c>
    </row>
    <row r="1654" spans="1:8" x14ac:dyDescent="0.25">
      <c r="A1654" s="7" t="s">
        <v>718</v>
      </c>
      <c r="B1654" s="7">
        <v>29.6</v>
      </c>
      <c r="C1654" s="7">
        <v>4.09</v>
      </c>
      <c r="D1654" s="7" t="s">
        <v>2380</v>
      </c>
      <c r="E1654" s="7" t="s">
        <v>2380</v>
      </c>
      <c r="F1654" s="7" t="s">
        <v>2380</v>
      </c>
      <c r="G1654" s="7" t="s">
        <v>2381</v>
      </c>
      <c r="H1654" s="7" t="s">
        <v>2380</v>
      </c>
    </row>
    <row r="1655" spans="1:8" x14ac:dyDescent="0.25">
      <c r="A1655" s="7" t="s">
        <v>717</v>
      </c>
      <c r="B1655" s="7">
        <v>30.95</v>
      </c>
      <c r="C1655" s="7">
        <v>6.27</v>
      </c>
      <c r="D1655" s="7" t="s">
        <v>2380</v>
      </c>
      <c r="E1655" s="7" t="s">
        <v>2380</v>
      </c>
      <c r="F1655" s="7" t="s">
        <v>2383</v>
      </c>
      <c r="G1655" s="7">
        <v>1</v>
      </c>
      <c r="H1655" s="7" t="s">
        <v>2380</v>
      </c>
    </row>
    <row r="1656" spans="1:8" x14ac:dyDescent="0.25">
      <c r="A1656" s="7" t="s">
        <v>716</v>
      </c>
      <c r="B1656" s="7">
        <v>19.95</v>
      </c>
      <c r="C1656" s="7">
        <v>5.39</v>
      </c>
      <c r="D1656" s="7" t="s">
        <v>2380</v>
      </c>
      <c r="E1656" s="7" t="s">
        <v>2380</v>
      </c>
      <c r="F1656" s="7" t="s">
        <v>2380</v>
      </c>
      <c r="G1656" s="7">
        <v>1</v>
      </c>
      <c r="H1656" s="7" t="s">
        <v>2380</v>
      </c>
    </row>
    <row r="1657" spans="1:8" x14ac:dyDescent="0.25">
      <c r="A1657" s="7" t="s">
        <v>715</v>
      </c>
      <c r="B1657" s="7">
        <v>23.65</v>
      </c>
      <c r="C1657" s="7">
        <v>5.75</v>
      </c>
      <c r="D1657" s="7" t="s">
        <v>2382</v>
      </c>
      <c r="E1657" s="7" t="s">
        <v>2380</v>
      </c>
      <c r="F1657" s="7" t="s">
        <v>2380</v>
      </c>
      <c r="G1657" s="7" t="s">
        <v>2381</v>
      </c>
      <c r="H1657" s="7" t="s">
        <v>2380</v>
      </c>
    </row>
    <row r="1658" spans="1:8" x14ac:dyDescent="0.25">
      <c r="A1658" s="7" t="s">
        <v>714</v>
      </c>
      <c r="B1658" s="7">
        <v>43.34</v>
      </c>
      <c r="C1658" s="7">
        <v>4.91</v>
      </c>
      <c r="D1658" s="7" t="s">
        <v>2380</v>
      </c>
      <c r="E1658" s="7" t="s">
        <v>2380</v>
      </c>
      <c r="F1658" s="7" t="s">
        <v>2380</v>
      </c>
      <c r="G1658" s="7">
        <v>1</v>
      </c>
      <c r="H1658" s="7" t="s">
        <v>2380</v>
      </c>
    </row>
    <row r="1659" spans="1:8" x14ac:dyDescent="0.25">
      <c r="A1659" s="7" t="s">
        <v>713</v>
      </c>
      <c r="B1659" s="7">
        <v>31.98</v>
      </c>
      <c r="C1659" s="7">
        <v>4.46</v>
      </c>
      <c r="D1659" s="7" t="s">
        <v>2382</v>
      </c>
      <c r="E1659" s="7" t="s">
        <v>2380</v>
      </c>
      <c r="F1659" s="7" t="s">
        <v>2380</v>
      </c>
      <c r="G1659" s="7">
        <v>1</v>
      </c>
      <c r="H1659" s="7" t="s">
        <v>2380</v>
      </c>
    </row>
    <row r="1660" spans="1:8" x14ac:dyDescent="0.25">
      <c r="A1660" s="7" t="s">
        <v>712</v>
      </c>
      <c r="B1660" s="7">
        <v>35.86</v>
      </c>
      <c r="C1660" s="7">
        <v>6.22</v>
      </c>
      <c r="D1660" s="7" t="s">
        <v>2380</v>
      </c>
      <c r="E1660" s="7" t="s">
        <v>2380</v>
      </c>
      <c r="F1660" s="7" t="s">
        <v>2380</v>
      </c>
      <c r="G1660" s="7">
        <v>1</v>
      </c>
      <c r="H1660" s="7" t="s">
        <v>2380</v>
      </c>
    </row>
    <row r="1661" spans="1:8" x14ac:dyDescent="0.25">
      <c r="A1661" s="7" t="s">
        <v>711</v>
      </c>
      <c r="B1661" s="7">
        <v>15.2</v>
      </c>
      <c r="C1661" s="7">
        <v>8.82</v>
      </c>
      <c r="D1661" s="7" t="s">
        <v>2380</v>
      </c>
      <c r="E1661" s="7" t="s">
        <v>2380</v>
      </c>
      <c r="F1661" s="7" t="s">
        <v>2380</v>
      </c>
      <c r="G1661" s="7" t="s">
        <v>2381</v>
      </c>
      <c r="H1661" s="7" t="s">
        <v>2380</v>
      </c>
    </row>
    <row r="1662" spans="1:8" x14ac:dyDescent="0.25">
      <c r="A1662" s="7" t="s">
        <v>710</v>
      </c>
      <c r="B1662" s="7">
        <v>37.200000000000003</v>
      </c>
      <c r="C1662" s="7">
        <v>10.14</v>
      </c>
      <c r="D1662" s="7" t="s">
        <v>2380</v>
      </c>
      <c r="E1662" s="7" t="s">
        <v>2380</v>
      </c>
      <c r="F1662" s="7" t="s">
        <v>2380</v>
      </c>
      <c r="G1662" s="7" t="s">
        <v>2381</v>
      </c>
      <c r="H1662" s="7" t="s">
        <v>2380</v>
      </c>
    </row>
    <row r="1663" spans="1:8" x14ac:dyDescent="0.25">
      <c r="A1663" s="7" t="s">
        <v>709</v>
      </c>
      <c r="B1663" s="7">
        <v>17.91</v>
      </c>
      <c r="C1663" s="7">
        <v>4.66</v>
      </c>
      <c r="D1663" s="7" t="s">
        <v>2380</v>
      </c>
      <c r="E1663" s="7" t="s">
        <v>2380</v>
      </c>
      <c r="F1663" s="7" t="s">
        <v>2380</v>
      </c>
      <c r="G1663" s="7">
        <v>2</v>
      </c>
      <c r="H1663" s="7" t="s">
        <v>2380</v>
      </c>
    </row>
    <row r="1664" spans="1:8" x14ac:dyDescent="0.25">
      <c r="A1664" s="7" t="s">
        <v>708</v>
      </c>
      <c r="B1664" s="7">
        <v>20.76</v>
      </c>
      <c r="C1664" s="7">
        <v>6.26</v>
      </c>
      <c r="D1664" s="7" t="s">
        <v>2380</v>
      </c>
      <c r="E1664" s="7" t="s">
        <v>2380</v>
      </c>
      <c r="F1664" s="7" t="s">
        <v>2380</v>
      </c>
      <c r="G1664" s="7" t="s">
        <v>2381</v>
      </c>
      <c r="H1664" s="7" t="s">
        <v>2380</v>
      </c>
    </row>
    <row r="1665" spans="1:8" x14ac:dyDescent="0.25">
      <c r="A1665" s="7" t="s">
        <v>707</v>
      </c>
      <c r="B1665" s="7">
        <v>38.99</v>
      </c>
      <c r="C1665" s="7">
        <v>5.21</v>
      </c>
      <c r="D1665" s="7" t="s">
        <v>2380</v>
      </c>
      <c r="E1665" s="7" t="s">
        <v>2382</v>
      </c>
      <c r="F1665" s="7" t="s">
        <v>2380</v>
      </c>
      <c r="G1665" s="7">
        <v>1</v>
      </c>
      <c r="H1665" s="7" t="s">
        <v>2380</v>
      </c>
    </row>
    <row r="1666" spans="1:8" x14ac:dyDescent="0.25">
      <c r="A1666" s="7" t="s">
        <v>706</v>
      </c>
      <c r="B1666" s="7">
        <v>42.655000000000001</v>
      </c>
      <c r="C1666" s="7">
        <v>5.94</v>
      </c>
      <c r="D1666" s="7" t="s">
        <v>2382</v>
      </c>
      <c r="E1666" s="7" t="s">
        <v>2380</v>
      </c>
      <c r="F1666" s="7" t="s">
        <v>2383</v>
      </c>
      <c r="G1666" s="7">
        <v>1</v>
      </c>
      <c r="H1666" s="7" t="s">
        <v>2380</v>
      </c>
    </row>
    <row r="1667" spans="1:8" x14ac:dyDescent="0.25">
      <c r="A1667" s="7" t="s">
        <v>705</v>
      </c>
      <c r="B1667" s="7">
        <v>30.57</v>
      </c>
      <c r="C1667" s="7">
        <v>5.34</v>
      </c>
      <c r="D1667" s="7" t="s">
        <v>2380</v>
      </c>
      <c r="E1667" s="7" t="s">
        <v>2380</v>
      </c>
      <c r="F1667" s="7" t="s">
        <v>2383</v>
      </c>
      <c r="G1667" s="7">
        <v>1</v>
      </c>
      <c r="H1667" s="7" t="s">
        <v>2380</v>
      </c>
    </row>
    <row r="1668" spans="1:8" x14ac:dyDescent="0.25">
      <c r="A1668" s="7" t="s">
        <v>704</v>
      </c>
      <c r="B1668" s="7">
        <v>17.7</v>
      </c>
      <c r="C1668" s="7">
        <v>6.38</v>
      </c>
      <c r="D1668" s="7" t="s">
        <v>2380</v>
      </c>
      <c r="E1668" s="7" t="s">
        <v>2380</v>
      </c>
      <c r="F1668" s="7" t="s">
        <v>2380</v>
      </c>
      <c r="G1668" s="7">
        <v>2</v>
      </c>
      <c r="H1668" s="7" t="s">
        <v>2380</v>
      </c>
    </row>
    <row r="1669" spans="1:8" x14ac:dyDescent="0.25">
      <c r="A1669" s="7" t="s">
        <v>703</v>
      </c>
      <c r="B1669" s="7">
        <v>34.770000000000003</v>
      </c>
      <c r="C1669" s="7">
        <v>4.47</v>
      </c>
      <c r="D1669" s="7" t="s">
        <v>2380</v>
      </c>
      <c r="E1669" s="7" t="s">
        <v>2380</v>
      </c>
      <c r="F1669" s="7" t="s">
        <v>2380</v>
      </c>
      <c r="G1669" s="7">
        <v>1</v>
      </c>
      <c r="H1669" s="7" t="s">
        <v>2380</v>
      </c>
    </row>
    <row r="1670" spans="1:8" x14ac:dyDescent="0.25">
      <c r="A1670" s="7" t="s">
        <v>702</v>
      </c>
      <c r="B1670" s="7">
        <v>16.88</v>
      </c>
      <c r="C1670" s="7">
        <v>9.9600000000000009</v>
      </c>
      <c r="D1670" s="7" t="s">
        <v>2380</v>
      </c>
      <c r="E1670" s="7" t="s">
        <v>2380</v>
      </c>
      <c r="F1670" s="7" t="s">
        <v>2380</v>
      </c>
      <c r="G1670" s="7" t="s">
        <v>2381</v>
      </c>
      <c r="H1670" s="7" t="s">
        <v>2380</v>
      </c>
    </row>
    <row r="1671" spans="1:8" x14ac:dyDescent="0.25">
      <c r="A1671" s="7" t="s">
        <v>701</v>
      </c>
      <c r="B1671" s="7">
        <v>40.26</v>
      </c>
      <c r="C1671" s="7">
        <v>9.92</v>
      </c>
      <c r="D1671" s="7" t="s">
        <v>2382</v>
      </c>
      <c r="E1671" s="7" t="s">
        <v>2380</v>
      </c>
      <c r="F1671" s="7" t="s">
        <v>2380</v>
      </c>
      <c r="G1671" s="7" t="s">
        <v>2381</v>
      </c>
      <c r="H1671" s="7" t="s">
        <v>2380</v>
      </c>
    </row>
    <row r="1672" spans="1:8" x14ac:dyDescent="0.25">
      <c r="A1672" s="7" t="s">
        <v>700</v>
      </c>
      <c r="B1672" s="7">
        <v>25.6</v>
      </c>
      <c r="C1672" s="7">
        <v>6.03</v>
      </c>
      <c r="D1672" s="7" t="s">
        <v>2380</v>
      </c>
      <c r="E1672" s="7" t="s">
        <v>2380</v>
      </c>
      <c r="F1672" s="7" t="s">
        <v>2383</v>
      </c>
      <c r="G1672" s="7">
        <v>1</v>
      </c>
      <c r="H1672" s="7" t="s">
        <v>2380</v>
      </c>
    </row>
    <row r="1673" spans="1:8" x14ac:dyDescent="0.25">
      <c r="A1673" s="7" t="s">
        <v>699</v>
      </c>
      <c r="B1673" s="7">
        <v>33.549999999999997</v>
      </c>
      <c r="C1673" s="7">
        <v>10.9</v>
      </c>
      <c r="D1673" s="7" t="s">
        <v>2382</v>
      </c>
      <c r="E1673" s="7" t="s">
        <v>2380</v>
      </c>
      <c r="F1673" s="7" t="s">
        <v>2380</v>
      </c>
      <c r="G1673" s="7" t="s">
        <v>2381</v>
      </c>
      <c r="H1673" s="7" t="s">
        <v>2380</v>
      </c>
    </row>
    <row r="1674" spans="1:8" x14ac:dyDescent="0.25">
      <c r="A1674" s="7" t="s">
        <v>698</v>
      </c>
      <c r="B1674" s="7">
        <v>16.690000000000001</v>
      </c>
      <c r="C1674" s="7">
        <v>10.66</v>
      </c>
      <c r="D1674" s="7" t="s">
        <v>2380</v>
      </c>
      <c r="E1674" s="7" t="s">
        <v>2380</v>
      </c>
      <c r="F1674" s="7" t="s">
        <v>2380</v>
      </c>
      <c r="G1674" s="7" t="s">
        <v>2381</v>
      </c>
      <c r="H1674" s="7" t="s">
        <v>2380</v>
      </c>
    </row>
    <row r="1675" spans="1:8" x14ac:dyDescent="0.25">
      <c r="A1675" s="7" t="s">
        <v>697</v>
      </c>
      <c r="B1675" s="7">
        <v>19.95</v>
      </c>
      <c r="C1675" s="7">
        <v>4.05</v>
      </c>
      <c r="D1675" s="7" t="s">
        <v>2380</v>
      </c>
      <c r="E1675" s="7" t="s">
        <v>2380</v>
      </c>
      <c r="F1675" s="7" t="s">
        <v>2380</v>
      </c>
      <c r="G1675" s="7">
        <v>1</v>
      </c>
      <c r="H1675" s="7" t="s">
        <v>2380</v>
      </c>
    </row>
    <row r="1676" spans="1:8" x14ac:dyDescent="0.25">
      <c r="A1676" s="7" t="s">
        <v>696</v>
      </c>
      <c r="B1676" s="7">
        <v>17.55</v>
      </c>
      <c r="C1676" s="7">
        <v>4.2300000000000004</v>
      </c>
      <c r="D1676" s="7" t="s">
        <v>2380</v>
      </c>
      <c r="E1676" s="7" t="s">
        <v>2380</v>
      </c>
      <c r="F1676" s="7" t="s">
        <v>2380</v>
      </c>
      <c r="G1676" s="7">
        <v>2</v>
      </c>
      <c r="H1676" s="7" t="s">
        <v>2380</v>
      </c>
    </row>
    <row r="1677" spans="1:8" x14ac:dyDescent="0.25">
      <c r="A1677" s="7" t="s">
        <v>695</v>
      </c>
      <c r="B1677" s="7">
        <v>22.01</v>
      </c>
      <c r="C1677" s="7">
        <v>5.01</v>
      </c>
      <c r="D1677" s="7" t="s">
        <v>2380</v>
      </c>
      <c r="E1677" s="7" t="s">
        <v>2380</v>
      </c>
      <c r="F1677" s="7" t="s">
        <v>2380</v>
      </c>
      <c r="G1677" s="7">
        <v>1</v>
      </c>
      <c r="H1677" s="7" t="s">
        <v>2380</v>
      </c>
    </row>
    <row r="1678" spans="1:8" x14ac:dyDescent="0.25">
      <c r="A1678" s="7" t="s">
        <v>694</v>
      </c>
      <c r="B1678" s="7">
        <v>41.8</v>
      </c>
      <c r="C1678" s="7">
        <v>5.82</v>
      </c>
      <c r="D1678" s="7" t="s">
        <v>2382</v>
      </c>
      <c r="E1678" s="7" t="s">
        <v>2380</v>
      </c>
      <c r="F1678" s="7" t="s">
        <v>2383</v>
      </c>
      <c r="G1678" s="7">
        <v>1</v>
      </c>
      <c r="H1678" s="7" t="s">
        <v>2380</v>
      </c>
    </row>
    <row r="1679" spans="1:8" x14ac:dyDescent="0.25">
      <c r="A1679" s="7" t="s">
        <v>693</v>
      </c>
      <c r="B1679" s="7">
        <v>19.170000000000002</v>
      </c>
      <c r="C1679" s="7">
        <v>7.94</v>
      </c>
      <c r="D1679" s="7" t="s">
        <v>2380</v>
      </c>
      <c r="E1679" s="7" t="s">
        <v>2380</v>
      </c>
      <c r="F1679" s="7" t="s">
        <v>2380</v>
      </c>
      <c r="G1679" s="7" t="s">
        <v>2381</v>
      </c>
      <c r="H1679" s="7" t="s">
        <v>2380</v>
      </c>
    </row>
    <row r="1680" spans="1:8" x14ac:dyDescent="0.25">
      <c r="A1680" s="7" t="s">
        <v>692</v>
      </c>
      <c r="B1680" s="7">
        <v>32.799999999999997</v>
      </c>
      <c r="C1680" s="7">
        <v>6.16</v>
      </c>
      <c r="D1680" s="7" t="s">
        <v>2382</v>
      </c>
      <c r="E1680" s="7" t="s">
        <v>2380</v>
      </c>
      <c r="F1680" s="7" t="s">
        <v>2383</v>
      </c>
      <c r="G1680" s="7">
        <v>1</v>
      </c>
      <c r="H1680" s="7" t="s">
        <v>2380</v>
      </c>
    </row>
    <row r="1681" spans="1:8" x14ac:dyDescent="0.25">
      <c r="A1681" s="7" t="s">
        <v>691</v>
      </c>
      <c r="B1681" s="7">
        <v>35.814999999999998</v>
      </c>
      <c r="C1681" s="7">
        <v>4.1500000000000004</v>
      </c>
      <c r="D1681" s="7" t="s">
        <v>2380</v>
      </c>
      <c r="E1681" s="7" t="s">
        <v>2380</v>
      </c>
      <c r="F1681" s="7" t="s">
        <v>2380</v>
      </c>
      <c r="G1681" s="7">
        <v>1</v>
      </c>
      <c r="H1681" s="7" t="s">
        <v>2380</v>
      </c>
    </row>
    <row r="1682" spans="1:8" x14ac:dyDescent="0.25">
      <c r="A1682" s="7" t="s">
        <v>690</v>
      </c>
      <c r="B1682" s="7">
        <v>24.3</v>
      </c>
      <c r="C1682" s="7">
        <v>6.23</v>
      </c>
      <c r="D1682" s="7" t="s">
        <v>2380</v>
      </c>
      <c r="E1682" s="7" t="s">
        <v>2380</v>
      </c>
      <c r="F1682" s="7" t="s">
        <v>2380</v>
      </c>
      <c r="G1682" s="7" t="s">
        <v>2381</v>
      </c>
      <c r="H1682" s="7" t="s">
        <v>2380</v>
      </c>
    </row>
    <row r="1683" spans="1:8" x14ac:dyDescent="0.25">
      <c r="A1683" s="7" t="s">
        <v>689</v>
      </c>
      <c r="B1683" s="7">
        <v>19.059999999999999</v>
      </c>
      <c r="C1683" s="7">
        <v>7.41</v>
      </c>
      <c r="D1683" s="7" t="s">
        <v>2380</v>
      </c>
      <c r="E1683" s="7" t="s">
        <v>2380</v>
      </c>
      <c r="F1683" s="7" t="s">
        <v>2380</v>
      </c>
      <c r="G1683" s="7" t="s">
        <v>2381</v>
      </c>
      <c r="H1683" s="7" t="s">
        <v>2380</v>
      </c>
    </row>
    <row r="1684" spans="1:8" x14ac:dyDescent="0.25">
      <c r="A1684" s="7" t="s">
        <v>688</v>
      </c>
      <c r="B1684" s="7">
        <v>33.25</v>
      </c>
      <c r="C1684" s="7">
        <v>5.62</v>
      </c>
      <c r="D1684" s="7" t="s">
        <v>2382</v>
      </c>
      <c r="E1684" s="7" t="s">
        <v>2380</v>
      </c>
      <c r="F1684" s="7" t="s">
        <v>2380</v>
      </c>
      <c r="G1684" s="7">
        <v>1</v>
      </c>
      <c r="H1684" s="7" t="s">
        <v>2380</v>
      </c>
    </row>
    <row r="1685" spans="1:8" x14ac:dyDescent="0.25">
      <c r="A1685" s="7" t="s">
        <v>687</v>
      </c>
      <c r="B1685" s="7">
        <v>21.37</v>
      </c>
      <c r="C1685" s="7">
        <v>4.54</v>
      </c>
      <c r="D1685" s="7" t="s">
        <v>2382</v>
      </c>
      <c r="E1685" s="7" t="s">
        <v>2380</v>
      </c>
      <c r="F1685" s="7" t="s">
        <v>2383</v>
      </c>
      <c r="G1685" s="7">
        <v>1</v>
      </c>
      <c r="H1685" s="7" t="s">
        <v>2380</v>
      </c>
    </row>
    <row r="1686" spans="1:8" x14ac:dyDescent="0.25">
      <c r="A1686" s="7" t="s">
        <v>686</v>
      </c>
      <c r="B1686" s="7">
        <v>34.43</v>
      </c>
      <c r="C1686" s="7">
        <v>8.6199999999999992</v>
      </c>
      <c r="D1686" s="7" t="s">
        <v>2382</v>
      </c>
      <c r="E1686" s="7" t="s">
        <v>2380</v>
      </c>
      <c r="F1686" s="7" t="s">
        <v>2380</v>
      </c>
      <c r="G1686" s="7">
        <v>1</v>
      </c>
      <c r="H1686" s="7" t="s">
        <v>2380</v>
      </c>
    </row>
    <row r="1687" spans="1:8" x14ac:dyDescent="0.25">
      <c r="A1687" s="7" t="s">
        <v>685</v>
      </c>
      <c r="B1687" s="7">
        <v>20.86</v>
      </c>
      <c r="C1687" s="7">
        <v>4.3600000000000003</v>
      </c>
      <c r="D1687" s="7" t="s">
        <v>2382</v>
      </c>
      <c r="E1687" s="7" t="s">
        <v>2380</v>
      </c>
      <c r="F1687" s="7" t="s">
        <v>2380</v>
      </c>
      <c r="G1687" s="7" t="s">
        <v>2381</v>
      </c>
      <c r="H1687" s="7" t="s">
        <v>2380</v>
      </c>
    </row>
    <row r="1688" spans="1:8" x14ac:dyDescent="0.25">
      <c r="A1688" s="7" t="s">
        <v>684</v>
      </c>
      <c r="B1688" s="7">
        <v>18.34</v>
      </c>
      <c r="C1688" s="7">
        <v>10.01</v>
      </c>
      <c r="D1688" s="7" t="s">
        <v>2380</v>
      </c>
      <c r="E1688" s="7" t="s">
        <v>2380</v>
      </c>
      <c r="F1688" s="7" t="s">
        <v>2380</v>
      </c>
      <c r="G1688" s="7" t="s">
        <v>2381</v>
      </c>
      <c r="H1688" s="7" t="s">
        <v>2380</v>
      </c>
    </row>
    <row r="1689" spans="1:8" x14ac:dyDescent="0.25">
      <c r="A1689" s="7" t="s">
        <v>683</v>
      </c>
      <c r="B1689" s="7">
        <v>34.15</v>
      </c>
      <c r="C1689" s="7">
        <v>5.42</v>
      </c>
      <c r="D1689" s="7" t="s">
        <v>2380</v>
      </c>
      <c r="E1689" s="7" t="s">
        <v>2380</v>
      </c>
      <c r="F1689" s="7" t="s">
        <v>2380</v>
      </c>
      <c r="G1689" s="7" t="s">
        <v>2381</v>
      </c>
      <c r="H1689" s="7" t="s">
        <v>2380</v>
      </c>
    </row>
    <row r="1690" spans="1:8" x14ac:dyDescent="0.25">
      <c r="A1690" s="7" t="s">
        <v>682</v>
      </c>
      <c r="B1690" s="7">
        <v>18.350000000000001</v>
      </c>
      <c r="C1690" s="7">
        <v>5.12</v>
      </c>
      <c r="D1690" s="7" t="s">
        <v>2380</v>
      </c>
      <c r="E1690" s="7" t="s">
        <v>2380</v>
      </c>
      <c r="F1690" s="7" t="s">
        <v>2380</v>
      </c>
      <c r="G1690" s="7" t="s">
        <v>2381</v>
      </c>
      <c r="H1690" s="7" t="s">
        <v>2380</v>
      </c>
    </row>
    <row r="1691" spans="1:8" x14ac:dyDescent="0.25">
      <c r="A1691" s="7" t="s">
        <v>681</v>
      </c>
      <c r="B1691" s="7">
        <v>22.13</v>
      </c>
      <c r="C1691" s="7">
        <v>9.1999999999999993</v>
      </c>
      <c r="D1691" s="7" t="s">
        <v>2382</v>
      </c>
      <c r="E1691" s="7" t="s">
        <v>2380</v>
      </c>
      <c r="F1691" s="7" t="s">
        <v>2380</v>
      </c>
      <c r="G1691" s="7" t="s">
        <v>2381</v>
      </c>
      <c r="H1691" s="7" t="s">
        <v>2380</v>
      </c>
    </row>
    <row r="1692" spans="1:8" x14ac:dyDescent="0.25">
      <c r="A1692" s="7" t="s">
        <v>680</v>
      </c>
      <c r="B1692" s="7">
        <v>22.51</v>
      </c>
      <c r="C1692" s="7">
        <v>6.08</v>
      </c>
      <c r="D1692" s="7" t="s">
        <v>2382</v>
      </c>
      <c r="E1692" s="7" t="s">
        <v>2380</v>
      </c>
      <c r="F1692" s="7" t="s">
        <v>2380</v>
      </c>
      <c r="G1692" s="7">
        <v>1</v>
      </c>
      <c r="H1692" s="7" t="s">
        <v>2380</v>
      </c>
    </row>
    <row r="1693" spans="1:8" x14ac:dyDescent="0.25">
      <c r="A1693" s="7" t="s">
        <v>679</v>
      </c>
      <c r="B1693" s="7">
        <v>31</v>
      </c>
      <c r="C1693" s="7">
        <v>4.7699999999999996</v>
      </c>
      <c r="D1693" s="7" t="s">
        <v>2380</v>
      </c>
      <c r="E1693" s="7" t="s">
        <v>2380</v>
      </c>
      <c r="F1693" s="7" t="s">
        <v>2380</v>
      </c>
      <c r="G1693" s="7">
        <v>1</v>
      </c>
      <c r="H1693" s="7" t="s">
        <v>2380</v>
      </c>
    </row>
    <row r="1694" spans="1:8" x14ac:dyDescent="0.25">
      <c r="A1694" s="7" t="s">
        <v>678</v>
      </c>
      <c r="B1694" s="7">
        <v>28.27</v>
      </c>
      <c r="C1694" s="7">
        <v>4.62</v>
      </c>
      <c r="D1694" s="7" t="s">
        <v>2380</v>
      </c>
      <c r="E1694" s="7" t="s">
        <v>2380</v>
      </c>
      <c r="F1694" s="7" t="s">
        <v>2380</v>
      </c>
      <c r="G1694" s="7">
        <v>1</v>
      </c>
      <c r="H1694" s="7" t="s">
        <v>2380</v>
      </c>
    </row>
    <row r="1695" spans="1:8" x14ac:dyDescent="0.25">
      <c r="A1695" s="7" t="s">
        <v>677</v>
      </c>
      <c r="B1695" s="7">
        <v>29.92</v>
      </c>
      <c r="C1695" s="7">
        <v>9.07</v>
      </c>
      <c r="D1695" s="7" t="s">
        <v>2382</v>
      </c>
      <c r="E1695" s="7" t="s">
        <v>2380</v>
      </c>
      <c r="F1695" s="7" t="s">
        <v>2380</v>
      </c>
      <c r="G1695" s="7">
        <v>1</v>
      </c>
      <c r="H1695" s="7" t="s">
        <v>2380</v>
      </c>
    </row>
    <row r="1696" spans="1:8" x14ac:dyDescent="0.25">
      <c r="A1696" s="7" t="s">
        <v>676</v>
      </c>
      <c r="B1696" s="7">
        <v>25.9</v>
      </c>
      <c r="C1696" s="7">
        <v>9.1199999999999992</v>
      </c>
      <c r="D1696" s="7" t="s">
        <v>2382</v>
      </c>
      <c r="E1696" s="7" t="s">
        <v>2380</v>
      </c>
      <c r="F1696" s="7" t="s">
        <v>2380</v>
      </c>
      <c r="G1696" s="7">
        <v>1</v>
      </c>
      <c r="H1696" s="7" t="s">
        <v>2380</v>
      </c>
    </row>
    <row r="1697" spans="1:8" x14ac:dyDescent="0.25">
      <c r="A1697" s="7" t="s">
        <v>675</v>
      </c>
      <c r="B1697" s="7">
        <v>27.74</v>
      </c>
      <c r="C1697" s="7">
        <v>7.32</v>
      </c>
      <c r="D1697" s="7" t="s">
        <v>2382</v>
      </c>
      <c r="E1697" s="7" t="s">
        <v>2380</v>
      </c>
      <c r="F1697" s="7" t="s">
        <v>2380</v>
      </c>
      <c r="G1697" s="7">
        <v>1</v>
      </c>
      <c r="H1697" s="7" t="s">
        <v>2380</v>
      </c>
    </row>
    <row r="1698" spans="1:8" x14ac:dyDescent="0.25">
      <c r="A1698" s="7" t="s">
        <v>674</v>
      </c>
      <c r="B1698" s="7">
        <v>17.260000000000002</v>
      </c>
      <c r="C1698" s="7">
        <v>11.73</v>
      </c>
      <c r="D1698" s="7" t="s">
        <v>2380</v>
      </c>
      <c r="E1698" s="7" t="s">
        <v>2380</v>
      </c>
      <c r="F1698" s="7" t="s">
        <v>2380</v>
      </c>
      <c r="G1698" s="7">
        <v>2</v>
      </c>
      <c r="H1698" s="7" t="s">
        <v>2380</v>
      </c>
    </row>
    <row r="1699" spans="1:8" x14ac:dyDescent="0.25">
      <c r="A1699" s="7" t="s">
        <v>673</v>
      </c>
      <c r="B1699" s="7">
        <v>19.855</v>
      </c>
      <c r="C1699" s="7">
        <v>6.64</v>
      </c>
      <c r="D1699" s="7" t="s">
        <v>2382</v>
      </c>
      <c r="E1699" s="7" t="s">
        <v>2380</v>
      </c>
      <c r="F1699" s="7" t="s">
        <v>2380</v>
      </c>
      <c r="G1699" s="7">
        <v>1</v>
      </c>
      <c r="H1699" s="7" t="s">
        <v>2380</v>
      </c>
    </row>
    <row r="1700" spans="1:8" x14ac:dyDescent="0.25">
      <c r="A1700" s="7" t="s">
        <v>672</v>
      </c>
      <c r="B1700" s="7">
        <v>41.69</v>
      </c>
      <c r="C1700" s="7">
        <v>5.78</v>
      </c>
      <c r="D1700" s="7" t="s">
        <v>2380</v>
      </c>
      <c r="E1700" s="7" t="s">
        <v>2380</v>
      </c>
      <c r="F1700" s="7" t="s">
        <v>2380</v>
      </c>
      <c r="G1700" s="7" t="s">
        <v>2381</v>
      </c>
      <c r="H1700" s="7" t="s">
        <v>2380</v>
      </c>
    </row>
    <row r="1701" spans="1:8" x14ac:dyDescent="0.25">
      <c r="A1701" s="7" t="s">
        <v>671</v>
      </c>
      <c r="B1701" s="7">
        <v>16.12</v>
      </c>
      <c r="C1701" s="7">
        <v>10.45</v>
      </c>
      <c r="D1701" s="7" t="s">
        <v>2380</v>
      </c>
      <c r="E1701" s="7" t="s">
        <v>2380</v>
      </c>
      <c r="F1701" s="7" t="s">
        <v>2380</v>
      </c>
      <c r="G1701" s="7" t="s">
        <v>2381</v>
      </c>
      <c r="H1701" s="7" t="s">
        <v>2380</v>
      </c>
    </row>
    <row r="1702" spans="1:8" x14ac:dyDescent="0.25">
      <c r="A1702" s="7" t="s">
        <v>670</v>
      </c>
      <c r="B1702" s="7">
        <v>37.43</v>
      </c>
      <c r="C1702" s="7">
        <v>4.5199999999999996</v>
      </c>
      <c r="D1702" s="7" t="s">
        <v>2380</v>
      </c>
      <c r="E1702" s="7" t="s">
        <v>2380</v>
      </c>
      <c r="F1702" s="7" t="s">
        <v>2380</v>
      </c>
      <c r="G1702" s="7">
        <v>1</v>
      </c>
      <c r="H1702" s="7" t="s">
        <v>2380</v>
      </c>
    </row>
    <row r="1703" spans="1:8" x14ac:dyDescent="0.25">
      <c r="A1703" s="7" t="s">
        <v>669</v>
      </c>
      <c r="B1703" s="7">
        <v>31.065000000000001</v>
      </c>
      <c r="C1703" s="7">
        <v>5.71</v>
      </c>
      <c r="D1703" s="7" t="s">
        <v>2380</v>
      </c>
      <c r="E1703" s="7" t="s">
        <v>2380</v>
      </c>
      <c r="F1703" s="7" t="s">
        <v>2380</v>
      </c>
      <c r="G1703" s="7" t="s">
        <v>2381</v>
      </c>
      <c r="H1703" s="7" t="s">
        <v>2380</v>
      </c>
    </row>
    <row r="1704" spans="1:8" x14ac:dyDescent="0.25">
      <c r="A1704" s="7" t="s">
        <v>668</v>
      </c>
      <c r="B1704" s="7">
        <v>25.08</v>
      </c>
      <c r="C1704" s="7">
        <v>4.7699999999999996</v>
      </c>
      <c r="D1704" s="7" t="s">
        <v>2380</v>
      </c>
      <c r="E1704" s="7" t="s">
        <v>2380</v>
      </c>
      <c r="F1704" s="7" t="s">
        <v>2380</v>
      </c>
      <c r="G1704" s="7" t="s">
        <v>2381</v>
      </c>
      <c r="H1704" s="7" t="s">
        <v>2380</v>
      </c>
    </row>
    <row r="1705" spans="1:8" x14ac:dyDescent="0.25">
      <c r="A1705" s="7" t="s">
        <v>667</v>
      </c>
      <c r="B1705" s="7">
        <v>15.2</v>
      </c>
      <c r="C1705" s="7">
        <v>7.81</v>
      </c>
      <c r="D1705" s="7" t="s">
        <v>2382</v>
      </c>
      <c r="E1705" s="7" t="s">
        <v>2380</v>
      </c>
      <c r="F1705" s="7" t="s">
        <v>2380</v>
      </c>
      <c r="G1705" s="7">
        <v>1</v>
      </c>
      <c r="H1705" s="7" t="s">
        <v>2380</v>
      </c>
    </row>
    <row r="1706" spans="1:8" x14ac:dyDescent="0.25">
      <c r="A1706" s="7" t="s">
        <v>666</v>
      </c>
      <c r="B1706" s="7">
        <v>22.34</v>
      </c>
      <c r="C1706" s="7">
        <v>5.19</v>
      </c>
      <c r="D1706" s="7" t="s">
        <v>2382</v>
      </c>
      <c r="E1706" s="7" t="s">
        <v>2380</v>
      </c>
      <c r="F1706" s="7" t="s">
        <v>2380</v>
      </c>
      <c r="G1706" s="7" t="s">
        <v>2381</v>
      </c>
      <c r="H1706" s="7" t="s">
        <v>2380</v>
      </c>
    </row>
    <row r="1707" spans="1:8" x14ac:dyDescent="0.25">
      <c r="A1707" s="7" t="s">
        <v>665</v>
      </c>
      <c r="B1707" s="7">
        <v>40.15</v>
      </c>
      <c r="C1707" s="7">
        <v>5.93</v>
      </c>
      <c r="D1707" s="7" t="s">
        <v>2380</v>
      </c>
      <c r="E1707" s="7" t="s">
        <v>2380</v>
      </c>
      <c r="F1707" s="7" t="s">
        <v>2380</v>
      </c>
      <c r="G1707" s="7">
        <v>1</v>
      </c>
      <c r="H1707" s="7" t="s">
        <v>2380</v>
      </c>
    </row>
    <row r="1708" spans="1:8" x14ac:dyDescent="0.25">
      <c r="A1708" s="7" t="s">
        <v>664</v>
      </c>
      <c r="B1708" s="7">
        <v>37.729999999999997</v>
      </c>
      <c r="C1708" s="7">
        <v>6.29</v>
      </c>
      <c r="D1708" s="7" t="s">
        <v>2380</v>
      </c>
      <c r="E1708" s="7" t="s">
        <v>2380</v>
      </c>
      <c r="F1708" s="7" t="s">
        <v>2380</v>
      </c>
      <c r="G1708" s="7">
        <v>1</v>
      </c>
      <c r="H1708" s="7" t="s">
        <v>2380</v>
      </c>
    </row>
    <row r="1709" spans="1:8" x14ac:dyDescent="0.25">
      <c r="A1709" s="7" t="s">
        <v>663</v>
      </c>
      <c r="B1709" s="7">
        <v>25.35</v>
      </c>
      <c r="C1709" s="7">
        <v>4.9000000000000004</v>
      </c>
      <c r="D1709" s="7" t="s">
        <v>2380</v>
      </c>
      <c r="E1709" s="7" t="s">
        <v>2380</v>
      </c>
      <c r="F1709" s="7" t="s">
        <v>2380</v>
      </c>
      <c r="G1709" s="7" t="s">
        <v>2381</v>
      </c>
      <c r="H1709" s="7" t="s">
        <v>2380</v>
      </c>
    </row>
    <row r="1710" spans="1:8" x14ac:dyDescent="0.25">
      <c r="A1710" s="7" t="s">
        <v>662</v>
      </c>
      <c r="B1710" s="7">
        <v>26.41</v>
      </c>
      <c r="C1710" s="7">
        <v>5.07</v>
      </c>
      <c r="D1710" s="7" t="s">
        <v>2382</v>
      </c>
      <c r="E1710" s="7" t="s">
        <v>2380</v>
      </c>
      <c r="F1710" s="7" t="s">
        <v>2380</v>
      </c>
      <c r="G1710" s="7">
        <v>1</v>
      </c>
      <c r="H1710" s="7" t="s">
        <v>2380</v>
      </c>
    </row>
    <row r="1711" spans="1:8" x14ac:dyDescent="0.25">
      <c r="A1711" s="7" t="s">
        <v>661</v>
      </c>
      <c r="B1711" s="7">
        <v>27.6</v>
      </c>
      <c r="C1711" s="7">
        <v>5.33</v>
      </c>
      <c r="D1711" s="7" t="s">
        <v>2380</v>
      </c>
      <c r="E1711" s="7" t="s">
        <v>2380</v>
      </c>
      <c r="F1711" s="7" t="s">
        <v>2380</v>
      </c>
      <c r="G1711" s="7">
        <v>1</v>
      </c>
      <c r="H1711" s="7" t="s">
        <v>2380</v>
      </c>
    </row>
    <row r="1712" spans="1:8" x14ac:dyDescent="0.25">
      <c r="A1712" s="7" t="s">
        <v>660</v>
      </c>
      <c r="B1712" s="7">
        <v>33.82</v>
      </c>
      <c r="C1712" s="7">
        <v>8.93</v>
      </c>
      <c r="D1712" s="7" t="s">
        <v>2382</v>
      </c>
      <c r="E1712" s="7" t="s">
        <v>2380</v>
      </c>
      <c r="F1712" s="7" t="s">
        <v>2380</v>
      </c>
      <c r="G1712" s="7">
        <v>1</v>
      </c>
      <c r="H1712" s="7" t="s">
        <v>2380</v>
      </c>
    </row>
    <row r="1713" spans="1:8" x14ac:dyDescent="0.25">
      <c r="A1713" s="7" t="s">
        <v>659</v>
      </c>
      <c r="B1713" s="7">
        <v>32.9</v>
      </c>
      <c r="C1713" s="7">
        <v>4.3499999999999996</v>
      </c>
      <c r="D1713" s="7" t="s">
        <v>2380</v>
      </c>
      <c r="E1713" s="7" t="s">
        <v>2380</v>
      </c>
      <c r="F1713" s="7" t="s">
        <v>2380</v>
      </c>
      <c r="G1713" s="7" t="s">
        <v>2381</v>
      </c>
      <c r="H1713" s="7" t="s">
        <v>2380</v>
      </c>
    </row>
    <row r="1714" spans="1:8" x14ac:dyDescent="0.25">
      <c r="A1714" s="7" t="s">
        <v>658</v>
      </c>
      <c r="B1714" s="7">
        <v>30.875</v>
      </c>
      <c r="C1714" s="7">
        <v>9.5399999999999991</v>
      </c>
      <c r="D1714" s="7" t="s">
        <v>2382</v>
      </c>
      <c r="E1714" s="7" t="s">
        <v>2380</v>
      </c>
      <c r="F1714" s="7" t="s">
        <v>2380</v>
      </c>
      <c r="G1714" s="7">
        <v>1</v>
      </c>
      <c r="H1714" s="7" t="s">
        <v>2380</v>
      </c>
    </row>
    <row r="1715" spans="1:8" x14ac:dyDescent="0.25">
      <c r="A1715" s="7" t="s">
        <v>657</v>
      </c>
      <c r="B1715" s="7">
        <v>32.64</v>
      </c>
      <c r="C1715" s="7">
        <v>5.91</v>
      </c>
      <c r="D1715" s="7" t="s">
        <v>2380</v>
      </c>
      <c r="E1715" s="7" t="s">
        <v>2380</v>
      </c>
      <c r="F1715" s="7" t="s">
        <v>2380</v>
      </c>
      <c r="G1715" s="7" t="s">
        <v>2381</v>
      </c>
      <c r="H1715" s="7" t="s">
        <v>2380</v>
      </c>
    </row>
    <row r="1716" spans="1:8" x14ac:dyDescent="0.25">
      <c r="A1716" s="7" t="s">
        <v>656</v>
      </c>
      <c r="B1716" s="7">
        <v>22.135000000000002</v>
      </c>
      <c r="C1716" s="7">
        <v>5.0999999999999996</v>
      </c>
      <c r="D1716" s="7" t="s">
        <v>2380</v>
      </c>
      <c r="E1716" s="7" t="s">
        <v>2380</v>
      </c>
      <c r="F1716" s="7" t="s">
        <v>2380</v>
      </c>
      <c r="G1716" s="7" t="s">
        <v>2381</v>
      </c>
      <c r="H1716" s="7" t="s">
        <v>2380</v>
      </c>
    </row>
    <row r="1717" spans="1:8" x14ac:dyDescent="0.25">
      <c r="A1717" s="7" t="s">
        <v>655</v>
      </c>
      <c r="B1717" s="7">
        <v>16.53</v>
      </c>
      <c r="C1717" s="7">
        <v>5.08</v>
      </c>
      <c r="D1717" s="7" t="s">
        <v>2380</v>
      </c>
      <c r="E1717" s="7" t="s">
        <v>2380</v>
      </c>
      <c r="F1717" s="7" t="s">
        <v>2380</v>
      </c>
      <c r="G1717" s="7">
        <v>2</v>
      </c>
      <c r="H1717" s="7" t="s">
        <v>2380</v>
      </c>
    </row>
    <row r="1718" spans="1:8" x14ac:dyDescent="0.25">
      <c r="A1718" s="7" t="s">
        <v>654</v>
      </c>
      <c r="B1718" s="7">
        <v>32.774999999999999</v>
      </c>
      <c r="C1718" s="7">
        <v>4.75</v>
      </c>
      <c r="D1718" s="7" t="s">
        <v>2380</v>
      </c>
      <c r="E1718" s="7" t="s">
        <v>2380</v>
      </c>
      <c r="F1718" s="7" t="s">
        <v>2380</v>
      </c>
      <c r="G1718" s="7" t="s">
        <v>2381</v>
      </c>
      <c r="H1718" s="7" t="s">
        <v>2380</v>
      </c>
    </row>
    <row r="1719" spans="1:8" x14ac:dyDescent="0.25">
      <c r="A1719" s="7" t="s">
        <v>653</v>
      </c>
      <c r="B1719" s="7">
        <v>30.9</v>
      </c>
      <c r="C1719" s="7">
        <v>6.05</v>
      </c>
      <c r="D1719" s="7" t="s">
        <v>2380</v>
      </c>
      <c r="E1719" s="7" t="s">
        <v>2380</v>
      </c>
      <c r="F1719" s="7" t="s">
        <v>2380</v>
      </c>
      <c r="G1719" s="7">
        <v>1</v>
      </c>
      <c r="H1719" s="7" t="s">
        <v>2380</v>
      </c>
    </row>
    <row r="1720" spans="1:8" x14ac:dyDescent="0.25">
      <c r="A1720" s="7" t="s">
        <v>652</v>
      </c>
      <c r="B1720" s="7">
        <v>15.58</v>
      </c>
      <c r="C1720" s="7">
        <v>11.56</v>
      </c>
      <c r="D1720" s="7" t="s">
        <v>2380</v>
      </c>
      <c r="E1720" s="7" t="s">
        <v>2380</v>
      </c>
      <c r="F1720" s="7" t="s">
        <v>2380</v>
      </c>
      <c r="G1720" s="7" t="s">
        <v>2381</v>
      </c>
      <c r="H1720" s="7" t="s">
        <v>2380</v>
      </c>
    </row>
    <row r="1721" spans="1:8" x14ac:dyDescent="0.25">
      <c r="A1721" s="7" t="s">
        <v>651</v>
      </c>
      <c r="B1721" s="7">
        <v>26.315000000000001</v>
      </c>
      <c r="C1721" s="7">
        <v>5.76</v>
      </c>
      <c r="D1721" s="7" t="s">
        <v>2380</v>
      </c>
      <c r="E1721" s="7" t="s">
        <v>2380</v>
      </c>
      <c r="F1721" s="7" t="s">
        <v>2380</v>
      </c>
      <c r="G1721" s="7" t="s">
        <v>2381</v>
      </c>
      <c r="H1721" s="7" t="s">
        <v>2380</v>
      </c>
    </row>
    <row r="1722" spans="1:8" x14ac:dyDescent="0.25">
      <c r="A1722" s="7" t="s">
        <v>650</v>
      </c>
      <c r="B1722" s="7">
        <v>35.61</v>
      </c>
      <c r="C1722" s="7">
        <v>5.65</v>
      </c>
      <c r="D1722" s="7" t="s">
        <v>2380</v>
      </c>
      <c r="E1722" s="7" t="s">
        <v>2382</v>
      </c>
      <c r="F1722" s="7" t="s">
        <v>2380</v>
      </c>
      <c r="G1722" s="7">
        <v>1</v>
      </c>
      <c r="H1722" s="7" t="s">
        <v>2380</v>
      </c>
    </row>
    <row r="1723" spans="1:8" x14ac:dyDescent="0.25">
      <c r="A1723" s="7" t="s">
        <v>649</v>
      </c>
      <c r="B1723" s="7">
        <v>37.56</v>
      </c>
      <c r="C1723" s="7">
        <v>5.88</v>
      </c>
      <c r="D1723" s="7" t="s">
        <v>2380</v>
      </c>
      <c r="E1723" s="7" t="s">
        <v>2382</v>
      </c>
      <c r="F1723" s="7" t="s">
        <v>2380</v>
      </c>
      <c r="G1723" s="7">
        <v>1</v>
      </c>
      <c r="H1723" s="7" t="s">
        <v>2380</v>
      </c>
    </row>
    <row r="1724" spans="1:8" x14ac:dyDescent="0.25">
      <c r="A1724" s="7" t="s">
        <v>648</v>
      </c>
      <c r="B1724" s="7">
        <v>15.49</v>
      </c>
      <c r="C1724" s="7">
        <v>9.6</v>
      </c>
      <c r="D1724" s="7" t="s">
        <v>2380</v>
      </c>
      <c r="E1724" s="7" t="s">
        <v>2380</v>
      </c>
      <c r="F1724" s="7" t="s">
        <v>2380</v>
      </c>
      <c r="G1724" s="7" t="s">
        <v>2381</v>
      </c>
      <c r="H1724" s="7" t="s">
        <v>2380</v>
      </c>
    </row>
    <row r="1725" spans="1:8" x14ac:dyDescent="0.25">
      <c r="A1725" s="7" t="s">
        <v>647</v>
      </c>
      <c r="B1725" s="7">
        <v>23.48</v>
      </c>
      <c r="C1725" s="7">
        <v>6.24</v>
      </c>
      <c r="D1725" s="7" t="s">
        <v>2380</v>
      </c>
      <c r="E1725" s="7" t="s">
        <v>2380</v>
      </c>
      <c r="F1725" s="7" t="s">
        <v>2380</v>
      </c>
      <c r="G1725" s="7">
        <v>1</v>
      </c>
      <c r="H1725" s="7" t="s">
        <v>2380</v>
      </c>
    </row>
    <row r="1726" spans="1:8" x14ac:dyDescent="0.25">
      <c r="A1726" s="7" t="s">
        <v>646</v>
      </c>
      <c r="B1726" s="7">
        <v>30.02</v>
      </c>
      <c r="C1726" s="7">
        <v>7.63</v>
      </c>
      <c r="D1726" s="7" t="s">
        <v>2382</v>
      </c>
      <c r="E1726" s="7" t="s">
        <v>2380</v>
      </c>
      <c r="F1726" s="7" t="s">
        <v>2380</v>
      </c>
      <c r="G1726" s="7">
        <v>1</v>
      </c>
      <c r="H1726" s="7" t="s">
        <v>2380</v>
      </c>
    </row>
    <row r="1727" spans="1:8" x14ac:dyDescent="0.25">
      <c r="A1727" s="7" t="s">
        <v>645</v>
      </c>
      <c r="B1727" s="7">
        <v>26.885000000000002</v>
      </c>
      <c r="C1727" s="7">
        <v>8.66</v>
      </c>
      <c r="D1727" s="7" t="s">
        <v>2382</v>
      </c>
      <c r="E1727" s="7" t="s">
        <v>2380</v>
      </c>
      <c r="F1727" s="7" t="s">
        <v>2380</v>
      </c>
      <c r="G1727" s="7">
        <v>1</v>
      </c>
      <c r="H1727" s="7" t="s">
        <v>2380</v>
      </c>
    </row>
    <row r="1728" spans="1:8" x14ac:dyDescent="0.25">
      <c r="A1728" s="7" t="s">
        <v>644</v>
      </c>
      <c r="B1728" s="7">
        <v>25.84</v>
      </c>
      <c r="C1728" s="7">
        <v>8.5500000000000007</v>
      </c>
      <c r="D1728" s="7" t="s">
        <v>2382</v>
      </c>
      <c r="E1728" s="7" t="s">
        <v>2380</v>
      </c>
      <c r="F1728" s="7" t="s">
        <v>2380</v>
      </c>
      <c r="G1728" s="7">
        <v>1</v>
      </c>
      <c r="H1728" s="7" t="s">
        <v>2380</v>
      </c>
    </row>
    <row r="1729" spans="1:8" x14ac:dyDescent="0.25">
      <c r="A1729" s="7" t="s">
        <v>643</v>
      </c>
      <c r="B1729" s="7">
        <v>27.454999999999998</v>
      </c>
      <c r="C1729" s="7">
        <v>4.54</v>
      </c>
      <c r="D1729" s="7" t="s">
        <v>2380</v>
      </c>
      <c r="E1729" s="7" t="s">
        <v>2380</v>
      </c>
      <c r="F1729" s="7" t="s">
        <v>2380</v>
      </c>
      <c r="G1729" s="7" t="s">
        <v>2381</v>
      </c>
      <c r="H1729" s="7" t="s">
        <v>2380</v>
      </c>
    </row>
    <row r="1730" spans="1:8" x14ac:dyDescent="0.25">
      <c r="A1730" s="7" t="s">
        <v>642</v>
      </c>
      <c r="B1730" s="7">
        <v>24.605</v>
      </c>
      <c r="C1730" s="7">
        <v>5.7</v>
      </c>
      <c r="D1730" s="7" t="s">
        <v>2380</v>
      </c>
      <c r="E1730" s="7" t="s">
        <v>2380</v>
      </c>
      <c r="F1730" s="7" t="s">
        <v>2380</v>
      </c>
      <c r="G1730" s="7" t="s">
        <v>2381</v>
      </c>
      <c r="H1730" s="7" t="s">
        <v>2380</v>
      </c>
    </row>
    <row r="1731" spans="1:8" x14ac:dyDescent="0.25">
      <c r="A1731" s="7" t="s">
        <v>641</v>
      </c>
      <c r="B1731" s="7">
        <v>30.8</v>
      </c>
      <c r="C1731" s="7">
        <v>5.07</v>
      </c>
      <c r="D1731" s="7" t="s">
        <v>2380</v>
      </c>
      <c r="E1731" s="7" t="s">
        <v>2380</v>
      </c>
      <c r="F1731" s="7" t="s">
        <v>2380</v>
      </c>
      <c r="G1731" s="7" t="s">
        <v>2381</v>
      </c>
      <c r="H1731" s="7" t="s">
        <v>2380</v>
      </c>
    </row>
    <row r="1732" spans="1:8" x14ac:dyDescent="0.25">
      <c r="A1732" s="7" t="s">
        <v>640</v>
      </c>
      <c r="B1732" s="7">
        <v>34.799999999999997</v>
      </c>
      <c r="C1732" s="7">
        <v>4.38</v>
      </c>
      <c r="D1732" s="7" t="s">
        <v>2380</v>
      </c>
      <c r="E1732" s="7" t="s">
        <v>2380</v>
      </c>
      <c r="F1732" s="7" t="s">
        <v>2380</v>
      </c>
      <c r="G1732" s="7">
        <v>1</v>
      </c>
      <c r="H1732" s="7" t="s">
        <v>2380</v>
      </c>
    </row>
    <row r="1733" spans="1:8" x14ac:dyDescent="0.25">
      <c r="A1733" s="7" t="s">
        <v>639</v>
      </c>
      <c r="B1733" s="7">
        <v>34.21</v>
      </c>
      <c r="C1733" s="7">
        <v>4.54</v>
      </c>
      <c r="D1733" s="7" t="s">
        <v>2380</v>
      </c>
      <c r="E1733" s="7" t="s">
        <v>2380</v>
      </c>
      <c r="F1733" s="7" t="s">
        <v>2380</v>
      </c>
      <c r="G1733" s="7">
        <v>1</v>
      </c>
      <c r="H1733" s="7" t="s">
        <v>2380</v>
      </c>
    </row>
    <row r="1734" spans="1:8" x14ac:dyDescent="0.25">
      <c r="A1734" s="7" t="s">
        <v>638</v>
      </c>
      <c r="B1734" s="7">
        <v>31</v>
      </c>
      <c r="C1734" s="7">
        <v>5.38</v>
      </c>
      <c r="D1734" s="7" t="s">
        <v>2380</v>
      </c>
      <c r="E1734" s="7" t="s">
        <v>2380</v>
      </c>
      <c r="F1734" s="7" t="s">
        <v>2380</v>
      </c>
      <c r="G1734" s="7">
        <v>1</v>
      </c>
      <c r="H1734" s="7" t="s">
        <v>2380</v>
      </c>
    </row>
    <row r="1735" spans="1:8" x14ac:dyDescent="0.25">
      <c r="A1735" s="7" t="s">
        <v>637</v>
      </c>
      <c r="B1735" s="7">
        <v>26.125</v>
      </c>
      <c r="C1735" s="7">
        <v>5.55</v>
      </c>
      <c r="D1735" s="7" t="s">
        <v>2380</v>
      </c>
      <c r="E1735" s="7" t="s">
        <v>2380</v>
      </c>
      <c r="F1735" s="7" t="s">
        <v>2380</v>
      </c>
      <c r="G1735" s="7">
        <v>1</v>
      </c>
      <c r="H1735" s="7" t="s">
        <v>2380</v>
      </c>
    </row>
    <row r="1736" spans="1:8" x14ac:dyDescent="0.25">
      <c r="A1736" s="7" t="s">
        <v>636</v>
      </c>
      <c r="B1736" s="7">
        <v>30.13</v>
      </c>
      <c r="C1736" s="7">
        <v>4.03</v>
      </c>
      <c r="D1736" s="7" t="s">
        <v>2382</v>
      </c>
      <c r="E1736" s="7" t="s">
        <v>2380</v>
      </c>
      <c r="F1736" s="7" t="s">
        <v>2380</v>
      </c>
      <c r="G1736" s="7">
        <v>1</v>
      </c>
      <c r="H1736" s="7" t="s">
        <v>2380</v>
      </c>
    </row>
    <row r="1737" spans="1:8" x14ac:dyDescent="0.25">
      <c r="A1737" s="7" t="s">
        <v>635</v>
      </c>
      <c r="B1737" s="7">
        <v>34.19</v>
      </c>
      <c r="C1737" s="7">
        <v>4.1900000000000004</v>
      </c>
      <c r="D1737" s="7" t="s">
        <v>2380</v>
      </c>
      <c r="E1737" s="7" t="s">
        <v>2380</v>
      </c>
      <c r="F1737" s="7" t="s">
        <v>2380</v>
      </c>
      <c r="G1737" s="7" t="s">
        <v>2381</v>
      </c>
      <c r="H1737" s="7" t="s">
        <v>2380</v>
      </c>
    </row>
    <row r="1738" spans="1:8" x14ac:dyDescent="0.25">
      <c r="A1738" s="7" t="s">
        <v>634</v>
      </c>
      <c r="B1738" s="7">
        <v>22.515000000000001</v>
      </c>
      <c r="C1738" s="7">
        <v>4.37</v>
      </c>
      <c r="D1738" s="7" t="s">
        <v>2380</v>
      </c>
      <c r="E1738" s="7" t="s">
        <v>2380</v>
      </c>
      <c r="F1738" s="7" t="s">
        <v>2383</v>
      </c>
      <c r="G1738" s="7">
        <v>1</v>
      </c>
      <c r="H1738" s="7" t="s">
        <v>2380</v>
      </c>
    </row>
    <row r="1739" spans="1:8" x14ac:dyDescent="0.25">
      <c r="A1739" s="7" t="s">
        <v>633</v>
      </c>
      <c r="B1739" s="7">
        <v>18.239999999999998</v>
      </c>
      <c r="C1739" s="7">
        <v>5.31</v>
      </c>
      <c r="D1739" s="7" t="s">
        <v>2382</v>
      </c>
      <c r="E1739" s="7" t="s">
        <v>2380</v>
      </c>
      <c r="F1739" s="7" t="s">
        <v>2383</v>
      </c>
      <c r="G1739" s="7">
        <v>1</v>
      </c>
      <c r="H1739" s="7" t="s">
        <v>2380</v>
      </c>
    </row>
    <row r="1740" spans="1:8" x14ac:dyDescent="0.25">
      <c r="A1740" s="7" t="s">
        <v>631</v>
      </c>
      <c r="B1740" s="7">
        <v>37.28</v>
      </c>
      <c r="C1740" s="7">
        <v>4.66</v>
      </c>
      <c r="D1740" s="7" t="s">
        <v>2380</v>
      </c>
      <c r="E1740" s="7" t="s">
        <v>2382</v>
      </c>
      <c r="F1740" s="7" t="s">
        <v>2380</v>
      </c>
      <c r="G1740" s="7">
        <v>1</v>
      </c>
      <c r="H1740" s="7" t="s">
        <v>2380</v>
      </c>
    </row>
    <row r="1741" spans="1:8" x14ac:dyDescent="0.25">
      <c r="A1741" s="7" t="s">
        <v>630</v>
      </c>
      <c r="B1741" s="7">
        <v>18.2</v>
      </c>
      <c r="C1741" s="7">
        <v>6.19</v>
      </c>
      <c r="D1741" s="7" t="s">
        <v>2380</v>
      </c>
      <c r="E1741" s="7" t="s">
        <v>2380</v>
      </c>
      <c r="F1741" s="7" t="s">
        <v>2383</v>
      </c>
      <c r="G1741" s="7">
        <v>1</v>
      </c>
      <c r="H1741" s="7" t="s">
        <v>2380</v>
      </c>
    </row>
    <row r="1742" spans="1:8" x14ac:dyDescent="0.25">
      <c r="A1742" s="7" t="s">
        <v>629</v>
      </c>
      <c r="B1742" s="7">
        <v>20.53</v>
      </c>
      <c r="C1742" s="7">
        <v>4.8600000000000003</v>
      </c>
      <c r="D1742" s="7" t="s">
        <v>2380</v>
      </c>
      <c r="E1742" s="7" t="s">
        <v>2380</v>
      </c>
      <c r="F1742" s="7" t="s">
        <v>2380</v>
      </c>
      <c r="G1742" s="7">
        <v>1</v>
      </c>
      <c r="H1742" s="7" t="s">
        <v>2380</v>
      </c>
    </row>
    <row r="1743" spans="1:8" x14ac:dyDescent="0.25">
      <c r="A1743" s="7" t="s">
        <v>628</v>
      </c>
      <c r="B1743" s="7">
        <v>23.79</v>
      </c>
      <c r="C1743" s="7">
        <v>4.74</v>
      </c>
      <c r="D1743" s="7" t="s">
        <v>2380</v>
      </c>
      <c r="E1743" s="7" t="s">
        <v>2380</v>
      </c>
      <c r="F1743" s="7" t="s">
        <v>2380</v>
      </c>
      <c r="G1743" s="7" t="s">
        <v>2381</v>
      </c>
      <c r="H1743" s="7" t="s">
        <v>2380</v>
      </c>
    </row>
    <row r="1744" spans="1:8" x14ac:dyDescent="0.25">
      <c r="A1744" s="7" t="s">
        <v>627</v>
      </c>
      <c r="B1744" s="7">
        <v>29.8</v>
      </c>
      <c r="C1744" s="7">
        <v>6.03</v>
      </c>
      <c r="D1744" s="7" t="s">
        <v>2380</v>
      </c>
      <c r="E1744" s="7" t="s">
        <v>2380</v>
      </c>
      <c r="F1744" s="7" t="s">
        <v>2380</v>
      </c>
      <c r="G1744" s="7" t="s">
        <v>2381</v>
      </c>
      <c r="H1744" s="7" t="s">
        <v>2380</v>
      </c>
    </row>
    <row r="1745" spans="1:8" x14ac:dyDescent="0.25">
      <c r="A1745" s="7" t="s">
        <v>626</v>
      </c>
      <c r="B1745" s="7">
        <v>31.54</v>
      </c>
      <c r="C1745" s="7">
        <v>4.71</v>
      </c>
      <c r="D1745" s="7" t="s">
        <v>2380</v>
      </c>
      <c r="E1745" s="7" t="s">
        <v>2380</v>
      </c>
      <c r="F1745" s="7" t="s">
        <v>2380</v>
      </c>
      <c r="G1745" s="7" t="s">
        <v>2381</v>
      </c>
      <c r="H1745" s="7" t="s">
        <v>2380</v>
      </c>
    </row>
    <row r="1746" spans="1:8" x14ac:dyDescent="0.25">
      <c r="A1746" s="7" t="s">
        <v>625</v>
      </c>
      <c r="B1746" s="7">
        <v>20.82</v>
      </c>
      <c r="C1746" s="7">
        <v>5.55</v>
      </c>
      <c r="D1746" s="7" t="s">
        <v>2380</v>
      </c>
      <c r="E1746" s="7" t="s">
        <v>2380</v>
      </c>
      <c r="F1746" s="7" t="s">
        <v>2380</v>
      </c>
      <c r="G1746" s="7">
        <v>1</v>
      </c>
      <c r="H1746" s="7" t="s">
        <v>2380</v>
      </c>
    </row>
    <row r="1747" spans="1:8" x14ac:dyDescent="0.25">
      <c r="A1747" s="7" t="s">
        <v>624</v>
      </c>
      <c r="B1747" s="7">
        <v>38.83</v>
      </c>
      <c r="C1747" s="7">
        <v>4.78</v>
      </c>
      <c r="D1747" s="7" t="s">
        <v>2380</v>
      </c>
      <c r="E1747" s="7" t="s">
        <v>2380</v>
      </c>
      <c r="F1747" s="7" t="s">
        <v>2383</v>
      </c>
      <c r="G1747" s="7">
        <v>1</v>
      </c>
      <c r="H1747" s="7" t="s">
        <v>2380</v>
      </c>
    </row>
    <row r="1748" spans="1:8" x14ac:dyDescent="0.25">
      <c r="A1748" s="7" t="s">
        <v>623</v>
      </c>
      <c r="B1748" s="7">
        <v>23.44</v>
      </c>
      <c r="C1748" s="7">
        <v>4.6500000000000004</v>
      </c>
      <c r="D1748" s="7" t="s">
        <v>2382</v>
      </c>
      <c r="E1748" s="7" t="s">
        <v>2380</v>
      </c>
      <c r="F1748" s="7" t="s">
        <v>2380</v>
      </c>
      <c r="G1748" s="7">
        <v>1</v>
      </c>
      <c r="H1748" s="7" t="s">
        <v>2380</v>
      </c>
    </row>
    <row r="1749" spans="1:8" x14ac:dyDescent="0.25">
      <c r="A1749" s="7" t="s">
        <v>622</v>
      </c>
      <c r="B1749" s="7">
        <v>24.13</v>
      </c>
      <c r="C1749" s="7">
        <v>5.2</v>
      </c>
      <c r="D1749" s="7" t="s">
        <v>2380</v>
      </c>
      <c r="E1749" s="7" t="s">
        <v>2380</v>
      </c>
      <c r="F1749" s="7" t="s">
        <v>2380</v>
      </c>
      <c r="G1749" s="7">
        <v>1</v>
      </c>
      <c r="H1749" s="7" t="s">
        <v>2380</v>
      </c>
    </row>
    <row r="1750" spans="1:8" x14ac:dyDescent="0.25">
      <c r="A1750" s="7" t="s">
        <v>621</v>
      </c>
      <c r="B1750" s="7">
        <v>42.13</v>
      </c>
      <c r="C1750" s="7">
        <v>4.54</v>
      </c>
      <c r="D1750" s="7" t="s">
        <v>2382</v>
      </c>
      <c r="E1750" s="7" t="s">
        <v>2380</v>
      </c>
      <c r="F1750" s="7" t="s">
        <v>2380</v>
      </c>
      <c r="G1750" s="7">
        <v>1</v>
      </c>
      <c r="H1750" s="7" t="s">
        <v>2380</v>
      </c>
    </row>
    <row r="1751" spans="1:8" x14ac:dyDescent="0.25">
      <c r="A1751" s="7" t="s">
        <v>620</v>
      </c>
      <c r="B1751" s="7">
        <v>17.86</v>
      </c>
      <c r="C1751" s="7">
        <v>4.1100000000000003</v>
      </c>
      <c r="D1751" s="7" t="s">
        <v>2380</v>
      </c>
      <c r="E1751" s="7" t="s">
        <v>2380</v>
      </c>
      <c r="F1751" s="7" t="s">
        <v>2380</v>
      </c>
      <c r="G1751" s="7">
        <v>1</v>
      </c>
      <c r="H1751" s="7" t="s">
        <v>2380</v>
      </c>
    </row>
    <row r="1752" spans="1:8" x14ac:dyDescent="0.25">
      <c r="A1752" s="7" t="s">
        <v>619</v>
      </c>
      <c r="B1752" s="7">
        <v>32.78</v>
      </c>
      <c r="C1752" s="7">
        <v>4.63</v>
      </c>
      <c r="D1752" s="7" t="s">
        <v>2380</v>
      </c>
      <c r="E1752" s="7" t="s">
        <v>2380</v>
      </c>
      <c r="F1752" s="7" t="s">
        <v>2380</v>
      </c>
      <c r="G1752" s="7" t="s">
        <v>2381</v>
      </c>
      <c r="H1752" s="7" t="s">
        <v>2380</v>
      </c>
    </row>
    <row r="1753" spans="1:8" x14ac:dyDescent="0.25">
      <c r="A1753" s="7" t="s">
        <v>618</v>
      </c>
      <c r="B1753" s="7">
        <v>23.9</v>
      </c>
      <c r="C1753" s="7">
        <v>6.06</v>
      </c>
      <c r="D1753" s="7" t="s">
        <v>2382</v>
      </c>
      <c r="E1753" s="7" t="s">
        <v>2380</v>
      </c>
      <c r="F1753" s="7" t="s">
        <v>2383</v>
      </c>
      <c r="G1753" s="7">
        <v>1</v>
      </c>
      <c r="H1753" s="7" t="s">
        <v>2380</v>
      </c>
    </row>
    <row r="1754" spans="1:8" x14ac:dyDescent="0.25">
      <c r="A1754" s="7" t="s">
        <v>617</v>
      </c>
      <c r="B1754" s="7">
        <v>15.47</v>
      </c>
      <c r="C1754" s="7">
        <v>8.43</v>
      </c>
      <c r="D1754" s="7" t="s">
        <v>2380</v>
      </c>
      <c r="E1754" s="7" t="s">
        <v>2380</v>
      </c>
      <c r="F1754" s="7" t="s">
        <v>2380</v>
      </c>
      <c r="G1754" s="7" t="s">
        <v>2381</v>
      </c>
      <c r="H1754" s="7" t="s">
        <v>2380</v>
      </c>
    </row>
    <row r="1755" spans="1:8" x14ac:dyDescent="0.25">
      <c r="A1755" s="7" t="s">
        <v>616</v>
      </c>
      <c r="B1755" s="7">
        <v>28.54</v>
      </c>
      <c r="C1755" s="7">
        <v>5.51</v>
      </c>
      <c r="D1755" s="7" t="s">
        <v>2380</v>
      </c>
      <c r="E1755" s="7" t="s">
        <v>2380</v>
      </c>
      <c r="F1755" s="7" t="s">
        <v>2383</v>
      </c>
      <c r="G1755" s="7">
        <v>1</v>
      </c>
      <c r="H1755" s="7" t="s">
        <v>2380</v>
      </c>
    </row>
    <row r="1756" spans="1:8" x14ac:dyDescent="0.25">
      <c r="A1756" s="7" t="s">
        <v>615</v>
      </c>
      <c r="B1756" s="7">
        <v>18.54</v>
      </c>
      <c r="C1756" s="7">
        <v>4.95</v>
      </c>
      <c r="D1756" s="7" t="s">
        <v>2380</v>
      </c>
      <c r="E1756" s="7" t="s">
        <v>2380</v>
      </c>
      <c r="F1756" s="7" t="s">
        <v>2380</v>
      </c>
      <c r="G1756" s="7" t="s">
        <v>2381</v>
      </c>
      <c r="H1756" s="7" t="s">
        <v>2380</v>
      </c>
    </row>
    <row r="1757" spans="1:8" x14ac:dyDescent="0.25">
      <c r="A1757" s="7" t="s">
        <v>614</v>
      </c>
      <c r="B1757" s="7">
        <v>32.18</v>
      </c>
      <c r="C1757" s="7">
        <v>6.44</v>
      </c>
      <c r="D1757" s="7" t="s">
        <v>2382</v>
      </c>
      <c r="E1757" s="7" t="s">
        <v>2380</v>
      </c>
      <c r="F1757" s="7" t="s">
        <v>2383</v>
      </c>
      <c r="G1757" s="7">
        <v>1</v>
      </c>
      <c r="H1757" s="7" t="s">
        <v>2380</v>
      </c>
    </row>
    <row r="1758" spans="1:8" x14ac:dyDescent="0.25">
      <c r="A1758" s="7" t="s">
        <v>613</v>
      </c>
      <c r="B1758" s="7">
        <v>37.380000000000003</v>
      </c>
      <c r="C1758" s="7">
        <v>6.05</v>
      </c>
      <c r="D1758" s="7" t="s">
        <v>2382</v>
      </c>
      <c r="E1758" s="7" t="s">
        <v>2380</v>
      </c>
      <c r="F1758" s="7" t="s">
        <v>2380</v>
      </c>
      <c r="G1758" s="7" t="s">
        <v>2381</v>
      </c>
      <c r="H1758" s="7" t="s">
        <v>2380</v>
      </c>
    </row>
    <row r="1759" spans="1:8" x14ac:dyDescent="0.25">
      <c r="A1759" s="7" t="s">
        <v>612</v>
      </c>
      <c r="B1759" s="7">
        <v>31.12</v>
      </c>
      <c r="C1759" s="7">
        <v>4.76</v>
      </c>
      <c r="D1759" s="7" t="s">
        <v>2382</v>
      </c>
      <c r="E1759" s="7" t="s">
        <v>2380</v>
      </c>
      <c r="F1759" s="7" t="s">
        <v>2383</v>
      </c>
      <c r="G1759" s="7">
        <v>1</v>
      </c>
      <c r="H1759" s="7" t="s">
        <v>2380</v>
      </c>
    </row>
    <row r="1760" spans="1:8" x14ac:dyDescent="0.25">
      <c r="A1760" s="7" t="s">
        <v>611</v>
      </c>
      <c r="B1760" s="7">
        <v>22.01</v>
      </c>
      <c r="C1760" s="7">
        <v>6.72</v>
      </c>
      <c r="D1760" s="7" t="s">
        <v>2382</v>
      </c>
      <c r="E1760" s="7" t="s">
        <v>2380</v>
      </c>
      <c r="F1760" s="7" t="s">
        <v>2380</v>
      </c>
      <c r="G1760" s="7">
        <v>1</v>
      </c>
      <c r="H1760" s="7" t="s">
        <v>2380</v>
      </c>
    </row>
    <row r="1761" spans="1:8" x14ac:dyDescent="0.25">
      <c r="A1761" s="7" t="s">
        <v>610</v>
      </c>
      <c r="B1761" s="7">
        <v>27.645</v>
      </c>
      <c r="C1761" s="7">
        <v>5.7</v>
      </c>
      <c r="D1761" s="7" t="s">
        <v>2380</v>
      </c>
      <c r="E1761" s="7" t="s">
        <v>2380</v>
      </c>
      <c r="F1761" s="7" t="s">
        <v>2380</v>
      </c>
      <c r="G1761" s="7" t="s">
        <v>2381</v>
      </c>
      <c r="H1761" s="7" t="s">
        <v>2380</v>
      </c>
    </row>
    <row r="1762" spans="1:8" x14ac:dyDescent="0.25">
      <c r="A1762" s="7" t="s">
        <v>609</v>
      </c>
      <c r="B1762" s="7">
        <v>29.64</v>
      </c>
      <c r="C1762" s="7">
        <v>5.31</v>
      </c>
      <c r="D1762" s="7" t="s">
        <v>2382</v>
      </c>
      <c r="E1762" s="7" t="s">
        <v>2380</v>
      </c>
      <c r="F1762" s="7" t="s">
        <v>2380</v>
      </c>
      <c r="G1762" s="7" t="s">
        <v>2381</v>
      </c>
      <c r="H1762" s="7" t="s">
        <v>2380</v>
      </c>
    </row>
    <row r="1763" spans="1:8" x14ac:dyDescent="0.25">
      <c r="A1763" s="7" t="s">
        <v>608</v>
      </c>
      <c r="B1763" s="7">
        <v>33.700000000000003</v>
      </c>
      <c r="C1763" s="7">
        <v>4.32</v>
      </c>
      <c r="D1763" s="7" t="s">
        <v>2382</v>
      </c>
      <c r="E1763" s="7" t="s">
        <v>2380</v>
      </c>
      <c r="F1763" s="7" t="s">
        <v>2380</v>
      </c>
      <c r="G1763" s="7">
        <v>1</v>
      </c>
      <c r="H1763" s="7" t="s">
        <v>2380</v>
      </c>
    </row>
    <row r="1764" spans="1:8" x14ac:dyDescent="0.25">
      <c r="A1764" s="7" t="s">
        <v>607</v>
      </c>
      <c r="B1764" s="7">
        <v>27.5</v>
      </c>
      <c r="C1764" s="7">
        <v>4.2300000000000004</v>
      </c>
      <c r="D1764" s="7" t="s">
        <v>2382</v>
      </c>
      <c r="E1764" s="7" t="s">
        <v>2380</v>
      </c>
      <c r="F1764" s="7" t="s">
        <v>2380</v>
      </c>
      <c r="G1764" s="7">
        <v>1</v>
      </c>
      <c r="H1764" s="7" t="s">
        <v>2380</v>
      </c>
    </row>
    <row r="1765" spans="1:8" x14ac:dyDescent="0.25">
      <c r="A1765" s="7" t="s">
        <v>606</v>
      </c>
      <c r="B1765" s="7">
        <v>16.12</v>
      </c>
      <c r="C1765" s="7">
        <v>6.09</v>
      </c>
      <c r="D1765" s="7" t="s">
        <v>2380</v>
      </c>
      <c r="E1765" s="7" t="s">
        <v>2380</v>
      </c>
      <c r="F1765" s="7" t="s">
        <v>2380</v>
      </c>
      <c r="G1765" s="7" t="s">
        <v>2381</v>
      </c>
      <c r="H1765" s="7" t="s">
        <v>2380</v>
      </c>
    </row>
    <row r="1766" spans="1:8" x14ac:dyDescent="0.25">
      <c r="A1766" s="7" t="s">
        <v>605</v>
      </c>
      <c r="B1766" s="7">
        <v>26.73</v>
      </c>
      <c r="C1766" s="7">
        <v>4.74</v>
      </c>
      <c r="D1766" s="7" t="s">
        <v>2382</v>
      </c>
      <c r="E1766" s="7" t="s">
        <v>2380</v>
      </c>
      <c r="F1766" s="7" t="s">
        <v>2380</v>
      </c>
      <c r="G1766" s="7">
        <v>1</v>
      </c>
      <c r="H1766" s="7" t="s">
        <v>2380</v>
      </c>
    </row>
    <row r="1767" spans="1:8" x14ac:dyDescent="0.25">
      <c r="A1767" s="7" t="s">
        <v>604</v>
      </c>
      <c r="B1767" s="7">
        <v>37.25</v>
      </c>
      <c r="C1767" s="7">
        <v>6.23</v>
      </c>
      <c r="D1767" s="7" t="s">
        <v>2382</v>
      </c>
      <c r="E1767" s="7" t="s">
        <v>2380</v>
      </c>
      <c r="F1767" s="7" t="s">
        <v>2380</v>
      </c>
      <c r="G1767" s="7" t="s">
        <v>2381</v>
      </c>
      <c r="H1767" s="7" t="s">
        <v>2380</v>
      </c>
    </row>
    <row r="1768" spans="1:8" x14ac:dyDescent="0.25">
      <c r="A1768" s="7" t="s">
        <v>603</v>
      </c>
      <c r="B1768" s="7">
        <v>23.56</v>
      </c>
      <c r="C1768" s="7">
        <v>5.45</v>
      </c>
      <c r="D1768" s="7" t="s">
        <v>2382</v>
      </c>
      <c r="E1768" s="7" t="s">
        <v>2380</v>
      </c>
      <c r="F1768" s="7" t="s">
        <v>2380</v>
      </c>
      <c r="G1768" s="7">
        <v>1</v>
      </c>
      <c r="H1768" s="7" t="s">
        <v>2380</v>
      </c>
    </row>
    <row r="1769" spans="1:8" x14ac:dyDescent="0.25">
      <c r="A1769" s="7" t="s">
        <v>602</v>
      </c>
      <c r="B1769" s="7">
        <v>15.84</v>
      </c>
      <c r="C1769" s="7">
        <v>10.34</v>
      </c>
      <c r="D1769" s="7" t="s">
        <v>2380</v>
      </c>
      <c r="E1769" s="7" t="s">
        <v>2380</v>
      </c>
      <c r="F1769" s="7" t="s">
        <v>2380</v>
      </c>
      <c r="G1769" s="7">
        <v>2</v>
      </c>
      <c r="H1769" s="7" t="s">
        <v>2380</v>
      </c>
    </row>
    <row r="1770" spans="1:8" x14ac:dyDescent="0.25">
      <c r="A1770" s="7" t="s">
        <v>601</v>
      </c>
      <c r="B1770" s="7">
        <v>36.630000000000003</v>
      </c>
      <c r="C1770" s="7">
        <v>5.15</v>
      </c>
      <c r="D1770" s="7" t="s">
        <v>2380</v>
      </c>
      <c r="E1770" s="7" t="s">
        <v>2380</v>
      </c>
      <c r="F1770" s="7" t="s">
        <v>2380</v>
      </c>
      <c r="G1770" s="7" t="s">
        <v>2381</v>
      </c>
      <c r="H1770" s="7" t="s">
        <v>2380</v>
      </c>
    </row>
    <row r="1771" spans="1:8" x14ac:dyDescent="0.25">
      <c r="A1771" s="7" t="s">
        <v>600</v>
      </c>
      <c r="B1771" s="7">
        <v>16.47</v>
      </c>
      <c r="C1771" s="7">
        <v>11.72</v>
      </c>
      <c r="D1771" s="7" t="s">
        <v>2380</v>
      </c>
      <c r="E1771" s="7" t="s">
        <v>2380</v>
      </c>
      <c r="F1771" s="7" t="s">
        <v>2380</v>
      </c>
      <c r="G1771" s="7" t="s">
        <v>2381</v>
      </c>
      <c r="H1771" s="7" t="s">
        <v>2380</v>
      </c>
    </row>
    <row r="1772" spans="1:8" x14ac:dyDescent="0.25">
      <c r="A1772" s="7" t="s">
        <v>599</v>
      </c>
      <c r="B1772" s="7">
        <v>25.8</v>
      </c>
      <c r="C1772" s="7">
        <v>5.29</v>
      </c>
      <c r="D1772" s="7" t="s">
        <v>2380</v>
      </c>
      <c r="E1772" s="7" t="s">
        <v>2380</v>
      </c>
      <c r="F1772" s="7" t="s">
        <v>2380</v>
      </c>
      <c r="G1772" s="7" t="s">
        <v>2381</v>
      </c>
      <c r="H1772" s="7" t="s">
        <v>2380</v>
      </c>
    </row>
    <row r="1773" spans="1:8" x14ac:dyDescent="0.25">
      <c r="A1773" s="7" t="s">
        <v>598</v>
      </c>
      <c r="B1773" s="7">
        <v>23.6</v>
      </c>
      <c r="C1773" s="7">
        <v>4.33</v>
      </c>
      <c r="D1773" s="7" t="s">
        <v>2380</v>
      </c>
      <c r="E1773" s="7" t="s">
        <v>2380</v>
      </c>
      <c r="F1773" s="7" t="s">
        <v>2380</v>
      </c>
      <c r="G1773" s="7" t="s">
        <v>2381</v>
      </c>
      <c r="H1773" s="7" t="s">
        <v>2380</v>
      </c>
    </row>
    <row r="1774" spans="1:8" x14ac:dyDescent="0.25">
      <c r="A1774" s="7" t="s">
        <v>597</v>
      </c>
      <c r="B1774" s="7">
        <v>32.11</v>
      </c>
      <c r="C1774" s="7">
        <v>6.24</v>
      </c>
      <c r="D1774" s="7" t="s">
        <v>2380</v>
      </c>
      <c r="E1774" s="7" t="s">
        <v>2380</v>
      </c>
      <c r="F1774" s="7" t="s">
        <v>2383</v>
      </c>
      <c r="G1774" s="7">
        <v>1</v>
      </c>
      <c r="H1774" s="7" t="s">
        <v>2380</v>
      </c>
    </row>
    <row r="1775" spans="1:8" x14ac:dyDescent="0.25">
      <c r="A1775" s="7" t="s">
        <v>596</v>
      </c>
      <c r="B1775" s="7">
        <v>30.114999999999998</v>
      </c>
      <c r="C1775" s="7">
        <v>11.61</v>
      </c>
      <c r="D1775" s="7" t="s">
        <v>2380</v>
      </c>
      <c r="E1775" s="7" t="s">
        <v>2380</v>
      </c>
      <c r="F1775" s="7" t="s">
        <v>2380</v>
      </c>
      <c r="G1775" s="7" t="s">
        <v>2381</v>
      </c>
      <c r="H1775" s="7" t="s">
        <v>2380</v>
      </c>
    </row>
    <row r="1776" spans="1:8" x14ac:dyDescent="0.25">
      <c r="A1776" s="7" t="s">
        <v>595</v>
      </c>
      <c r="B1776" s="7">
        <v>20.28</v>
      </c>
      <c r="C1776" s="7">
        <v>11.07</v>
      </c>
      <c r="D1776" s="7" t="s">
        <v>2382</v>
      </c>
      <c r="E1776" s="7" t="s">
        <v>2380</v>
      </c>
      <c r="F1776" s="7" t="s">
        <v>2380</v>
      </c>
      <c r="G1776" s="7" t="s">
        <v>2381</v>
      </c>
      <c r="H1776" s="7" t="s">
        <v>2380</v>
      </c>
    </row>
    <row r="1777" spans="1:8" x14ac:dyDescent="0.25">
      <c r="A1777" s="7" t="s">
        <v>594</v>
      </c>
      <c r="B1777" s="7">
        <v>20.234999999999999</v>
      </c>
      <c r="C1777" s="7">
        <v>5.19</v>
      </c>
      <c r="D1777" s="7" t="s">
        <v>2380</v>
      </c>
      <c r="E1777" s="7" t="s">
        <v>2380</v>
      </c>
      <c r="F1777" s="7" t="s">
        <v>2383</v>
      </c>
      <c r="G1777" s="7">
        <v>1</v>
      </c>
      <c r="H1777" s="7" t="s">
        <v>2380</v>
      </c>
    </row>
    <row r="1778" spans="1:8" x14ac:dyDescent="0.25">
      <c r="A1778" s="7" t="s">
        <v>593</v>
      </c>
      <c r="B1778" s="7">
        <v>25.27</v>
      </c>
      <c r="C1778" s="7">
        <v>5.7</v>
      </c>
      <c r="D1778" s="7" t="s">
        <v>2382</v>
      </c>
      <c r="E1778" s="7" t="s">
        <v>2380</v>
      </c>
      <c r="F1778" s="7" t="s">
        <v>2380</v>
      </c>
      <c r="G1778" s="7">
        <v>1</v>
      </c>
      <c r="H1778" s="7" t="s">
        <v>2380</v>
      </c>
    </row>
    <row r="1779" spans="1:8" x14ac:dyDescent="0.25">
      <c r="A1779" s="7" t="s">
        <v>592</v>
      </c>
      <c r="B1779" s="7">
        <v>24.24</v>
      </c>
      <c r="C1779" s="7">
        <v>6.15</v>
      </c>
      <c r="D1779" s="7" t="s">
        <v>2380</v>
      </c>
      <c r="E1779" s="7" t="s">
        <v>2380</v>
      </c>
      <c r="F1779" s="7" t="s">
        <v>2380</v>
      </c>
      <c r="G1779" s="7" t="s">
        <v>2381</v>
      </c>
      <c r="H1779" s="7" t="s">
        <v>2380</v>
      </c>
    </row>
    <row r="1780" spans="1:8" x14ac:dyDescent="0.25">
      <c r="A1780" s="7" t="s">
        <v>591</v>
      </c>
      <c r="B1780" s="7">
        <v>35.75</v>
      </c>
      <c r="C1780" s="7">
        <v>5.07</v>
      </c>
      <c r="D1780" s="7" t="s">
        <v>2380</v>
      </c>
      <c r="E1780" s="7" t="s">
        <v>2380</v>
      </c>
      <c r="F1780" s="7" t="s">
        <v>2380</v>
      </c>
      <c r="G1780" s="7" t="s">
        <v>2381</v>
      </c>
      <c r="H1780" s="7" t="s">
        <v>2380</v>
      </c>
    </row>
    <row r="1781" spans="1:8" x14ac:dyDescent="0.25">
      <c r="A1781" s="7" t="s">
        <v>590</v>
      </c>
      <c r="B1781" s="7">
        <v>29.92</v>
      </c>
      <c r="C1781" s="7">
        <v>10.97</v>
      </c>
      <c r="D1781" s="7" t="s">
        <v>2382</v>
      </c>
      <c r="E1781" s="7" t="s">
        <v>2380</v>
      </c>
      <c r="F1781" s="7" t="s">
        <v>2380</v>
      </c>
      <c r="G1781" s="7">
        <v>1</v>
      </c>
      <c r="H1781" s="7" t="s">
        <v>2380</v>
      </c>
    </row>
    <row r="1782" spans="1:8" x14ac:dyDescent="0.25">
      <c r="A1782" s="7" t="s">
        <v>589</v>
      </c>
      <c r="B1782" s="7">
        <v>26.2</v>
      </c>
      <c r="C1782" s="7">
        <v>10.93</v>
      </c>
      <c r="D1782" s="7" t="s">
        <v>2382</v>
      </c>
      <c r="E1782" s="7" t="s">
        <v>2380</v>
      </c>
      <c r="F1782" s="7" t="s">
        <v>2380</v>
      </c>
      <c r="G1782" s="7">
        <v>1</v>
      </c>
      <c r="H1782" s="7" t="s">
        <v>2380</v>
      </c>
    </row>
    <row r="1783" spans="1:8" x14ac:dyDescent="0.25">
      <c r="A1783" s="7" t="s">
        <v>588</v>
      </c>
      <c r="B1783" s="7">
        <v>26.695</v>
      </c>
      <c r="C1783" s="7">
        <v>4.21</v>
      </c>
      <c r="D1783" s="7" t="s">
        <v>2382</v>
      </c>
      <c r="E1783" s="7" t="s">
        <v>2380</v>
      </c>
      <c r="F1783" s="7" t="s">
        <v>2383</v>
      </c>
      <c r="G1783" s="7">
        <v>1</v>
      </c>
      <c r="H1783" s="7" t="s">
        <v>2380</v>
      </c>
    </row>
    <row r="1784" spans="1:8" x14ac:dyDescent="0.25">
      <c r="A1784" s="7" t="s">
        <v>587</v>
      </c>
      <c r="B1784" s="7">
        <v>23.16</v>
      </c>
      <c r="C1784" s="7">
        <v>5.5</v>
      </c>
      <c r="D1784" s="7" t="s">
        <v>2380</v>
      </c>
      <c r="E1784" s="7" t="s">
        <v>2380</v>
      </c>
      <c r="F1784" s="7" t="s">
        <v>2380</v>
      </c>
      <c r="G1784" s="7" t="s">
        <v>2381</v>
      </c>
      <c r="H1784" s="7" t="s">
        <v>2380</v>
      </c>
    </row>
    <row r="1785" spans="1:8" x14ac:dyDescent="0.25">
      <c r="A1785" s="7" t="s">
        <v>586</v>
      </c>
      <c r="B1785" s="7">
        <v>32.585000000000001</v>
      </c>
      <c r="C1785" s="7">
        <v>4.93</v>
      </c>
      <c r="D1785" s="7" t="s">
        <v>2382</v>
      </c>
      <c r="E1785" s="7" t="s">
        <v>2380</v>
      </c>
      <c r="F1785" s="7" t="s">
        <v>2380</v>
      </c>
      <c r="G1785" s="7">
        <v>1</v>
      </c>
      <c r="H1785" s="7" t="s">
        <v>2380</v>
      </c>
    </row>
    <row r="1786" spans="1:8" x14ac:dyDescent="0.25">
      <c r="A1786" s="7" t="s">
        <v>585</v>
      </c>
      <c r="B1786" s="7">
        <v>33.97</v>
      </c>
      <c r="C1786" s="7">
        <v>5.6</v>
      </c>
      <c r="D1786" s="7" t="s">
        <v>2382</v>
      </c>
      <c r="E1786" s="7" t="s">
        <v>2380</v>
      </c>
      <c r="F1786" s="7" t="s">
        <v>2380</v>
      </c>
      <c r="G1786" s="7" t="s">
        <v>2381</v>
      </c>
      <c r="H1786" s="7" t="s">
        <v>2380</v>
      </c>
    </row>
    <row r="1787" spans="1:8" x14ac:dyDescent="0.25">
      <c r="A1787" s="7" t="s">
        <v>584</v>
      </c>
      <c r="B1787" s="7">
        <v>16.57</v>
      </c>
      <c r="C1787" s="7">
        <v>9.99</v>
      </c>
      <c r="D1787" s="7" t="s">
        <v>2380</v>
      </c>
      <c r="E1787" s="7" t="s">
        <v>2380</v>
      </c>
      <c r="F1787" s="7" t="s">
        <v>2380</v>
      </c>
      <c r="G1787" s="7" t="s">
        <v>2381</v>
      </c>
      <c r="H1787" s="7" t="s">
        <v>2380</v>
      </c>
    </row>
    <row r="1788" spans="1:8" x14ac:dyDescent="0.25">
      <c r="A1788" s="7" t="s">
        <v>583</v>
      </c>
      <c r="B1788" s="7">
        <v>17.55</v>
      </c>
      <c r="C1788" s="7">
        <v>5.93</v>
      </c>
      <c r="D1788" s="7" t="s">
        <v>2380</v>
      </c>
      <c r="E1788" s="7" t="s">
        <v>2380</v>
      </c>
      <c r="F1788" s="7" t="s">
        <v>2383</v>
      </c>
      <c r="G1788" s="7">
        <v>1</v>
      </c>
      <c r="H1788" s="7" t="s">
        <v>2380</v>
      </c>
    </row>
    <row r="1789" spans="1:8" x14ac:dyDescent="0.25">
      <c r="A1789" s="7" t="s">
        <v>582</v>
      </c>
      <c r="B1789" s="7">
        <v>29.41</v>
      </c>
      <c r="C1789" s="7">
        <v>6.29</v>
      </c>
      <c r="D1789" s="7" t="s">
        <v>2382</v>
      </c>
      <c r="E1789" s="7" t="s">
        <v>2380</v>
      </c>
      <c r="F1789" s="7" t="s">
        <v>2380</v>
      </c>
      <c r="G1789" s="7">
        <v>1</v>
      </c>
      <c r="H1789" s="7" t="s">
        <v>2380</v>
      </c>
    </row>
    <row r="1790" spans="1:8" x14ac:dyDescent="0.25">
      <c r="A1790" s="7" t="s">
        <v>581</v>
      </c>
      <c r="B1790" s="7">
        <v>17.91</v>
      </c>
      <c r="C1790" s="7">
        <v>5.65</v>
      </c>
      <c r="D1790" s="7" t="s">
        <v>2380</v>
      </c>
      <c r="E1790" s="7" t="s">
        <v>2380</v>
      </c>
      <c r="F1790" s="7" t="s">
        <v>2380</v>
      </c>
      <c r="G1790" s="7">
        <v>1</v>
      </c>
      <c r="H1790" s="7" t="s">
        <v>2380</v>
      </c>
    </row>
    <row r="1791" spans="1:8" x14ac:dyDescent="0.25">
      <c r="A1791" s="7" t="s">
        <v>580</v>
      </c>
      <c r="B1791" s="7">
        <v>31.57</v>
      </c>
      <c r="C1791" s="7">
        <v>6.15</v>
      </c>
      <c r="D1791" s="7" t="s">
        <v>2380</v>
      </c>
      <c r="E1791" s="7" t="s">
        <v>2380</v>
      </c>
      <c r="F1791" s="7" t="s">
        <v>2380</v>
      </c>
      <c r="G1791" s="7">
        <v>1</v>
      </c>
      <c r="H1791" s="7" t="s">
        <v>2380</v>
      </c>
    </row>
    <row r="1792" spans="1:8" x14ac:dyDescent="0.25">
      <c r="A1792" s="7" t="s">
        <v>579</v>
      </c>
      <c r="B1792" s="7">
        <v>33.18</v>
      </c>
      <c r="C1792" s="7">
        <v>5.22</v>
      </c>
      <c r="D1792" s="7" t="s">
        <v>2380</v>
      </c>
      <c r="E1792" s="7" t="s">
        <v>2382</v>
      </c>
      <c r="F1792" s="7" t="s">
        <v>2380</v>
      </c>
      <c r="G1792" s="7">
        <v>1</v>
      </c>
      <c r="H1792" s="7" t="s">
        <v>2380</v>
      </c>
    </row>
    <row r="1793" spans="1:8" x14ac:dyDescent="0.25">
      <c r="A1793" s="7" t="s">
        <v>578</v>
      </c>
      <c r="B1793" s="7">
        <v>37</v>
      </c>
      <c r="C1793" s="7">
        <v>11.66</v>
      </c>
      <c r="D1793" s="7" t="s">
        <v>2380</v>
      </c>
      <c r="E1793" s="7" t="s">
        <v>2380</v>
      </c>
      <c r="F1793" s="7" t="s">
        <v>2380</v>
      </c>
      <c r="G1793" s="7" t="s">
        <v>2381</v>
      </c>
      <c r="H1793" s="7" t="s">
        <v>2380</v>
      </c>
    </row>
    <row r="1794" spans="1:8" x14ac:dyDescent="0.25">
      <c r="A1794" s="7" t="s">
        <v>577</v>
      </c>
      <c r="B1794" s="7">
        <v>18.905000000000001</v>
      </c>
      <c r="C1794" s="7">
        <v>4.91</v>
      </c>
      <c r="D1794" s="7" t="s">
        <v>2382</v>
      </c>
      <c r="E1794" s="7" t="s">
        <v>2380</v>
      </c>
      <c r="F1794" s="7" t="s">
        <v>2380</v>
      </c>
      <c r="G1794" s="7">
        <v>1</v>
      </c>
      <c r="H1794" s="7" t="s">
        <v>2380</v>
      </c>
    </row>
    <row r="1795" spans="1:8" x14ac:dyDescent="0.25">
      <c r="A1795" s="7" t="s">
        <v>576</v>
      </c>
      <c r="B1795" s="7">
        <v>20.03</v>
      </c>
      <c r="C1795" s="7">
        <v>9.25</v>
      </c>
      <c r="D1795" s="7" t="s">
        <v>2382</v>
      </c>
      <c r="E1795" s="7" t="s">
        <v>2380</v>
      </c>
      <c r="F1795" s="7" t="s">
        <v>2380</v>
      </c>
      <c r="G1795" s="7" t="s">
        <v>2381</v>
      </c>
      <c r="H1795" s="7" t="s">
        <v>2380</v>
      </c>
    </row>
    <row r="1796" spans="1:8" x14ac:dyDescent="0.25">
      <c r="A1796" s="7" t="s">
        <v>575</v>
      </c>
      <c r="B1796" s="7">
        <v>16.7</v>
      </c>
      <c r="C1796" s="7">
        <v>11.48</v>
      </c>
      <c r="D1796" s="7" t="s">
        <v>2380</v>
      </c>
      <c r="E1796" s="7" t="s">
        <v>2380</v>
      </c>
      <c r="F1796" s="7" t="s">
        <v>2380</v>
      </c>
      <c r="G1796" s="7" t="s">
        <v>2381</v>
      </c>
      <c r="H1796" s="7" t="s">
        <v>2380</v>
      </c>
    </row>
    <row r="1797" spans="1:8" x14ac:dyDescent="0.25">
      <c r="A1797" s="7" t="s">
        <v>574</v>
      </c>
      <c r="B1797" s="7">
        <v>39.82</v>
      </c>
      <c r="C1797" s="7">
        <v>6.06</v>
      </c>
      <c r="D1797" s="7" t="s">
        <v>2380</v>
      </c>
      <c r="E1797" s="7" t="s">
        <v>2380</v>
      </c>
      <c r="F1797" s="7" t="s">
        <v>2380</v>
      </c>
      <c r="G1797" s="7" t="s">
        <v>2381</v>
      </c>
      <c r="H1797" s="7" t="s">
        <v>2380</v>
      </c>
    </row>
    <row r="1798" spans="1:8" x14ac:dyDescent="0.25">
      <c r="A1798" s="7" t="s">
        <v>573</v>
      </c>
      <c r="B1798" s="7">
        <v>22.04</v>
      </c>
      <c r="C1798" s="7">
        <v>5.86</v>
      </c>
      <c r="D1798" s="7" t="s">
        <v>2380</v>
      </c>
      <c r="E1798" s="7" t="s">
        <v>2380</v>
      </c>
      <c r="F1798" s="7" t="s">
        <v>2380</v>
      </c>
      <c r="G1798" s="7">
        <v>1</v>
      </c>
      <c r="H1798" s="7" t="s">
        <v>2380</v>
      </c>
    </row>
    <row r="1799" spans="1:8" x14ac:dyDescent="0.25">
      <c r="A1799" s="7" t="s">
        <v>572</v>
      </c>
      <c r="B1799" s="7">
        <v>28.27</v>
      </c>
      <c r="C1799" s="7">
        <v>5.33</v>
      </c>
      <c r="D1799" s="7" t="s">
        <v>2380</v>
      </c>
      <c r="E1799" s="7" t="s">
        <v>2380</v>
      </c>
      <c r="F1799" s="7" t="s">
        <v>2380</v>
      </c>
      <c r="G1799" s="7" t="s">
        <v>2381</v>
      </c>
      <c r="H1799" s="7" t="s">
        <v>2380</v>
      </c>
    </row>
    <row r="1800" spans="1:8" x14ac:dyDescent="0.25">
      <c r="A1800" s="7" t="s">
        <v>571</v>
      </c>
      <c r="B1800" s="7">
        <v>18.5</v>
      </c>
      <c r="C1800" s="7">
        <v>5.33</v>
      </c>
      <c r="D1800" s="7" t="s">
        <v>2380</v>
      </c>
      <c r="E1800" s="7" t="s">
        <v>2380</v>
      </c>
      <c r="F1800" s="7" t="s">
        <v>2380</v>
      </c>
      <c r="G1800" s="7" t="s">
        <v>2381</v>
      </c>
      <c r="H1800" s="7" t="s">
        <v>2380</v>
      </c>
    </row>
    <row r="1801" spans="1:8" x14ac:dyDescent="0.25">
      <c r="A1801" s="7" t="s">
        <v>570</v>
      </c>
      <c r="B1801" s="7">
        <v>38.6</v>
      </c>
      <c r="C1801" s="7">
        <v>6.02</v>
      </c>
      <c r="D1801" s="7" t="s">
        <v>2380</v>
      </c>
      <c r="E1801" s="7" t="s">
        <v>2380</v>
      </c>
      <c r="F1801" s="7" t="s">
        <v>2380</v>
      </c>
      <c r="G1801" s="7">
        <v>1</v>
      </c>
      <c r="H1801" s="7" t="s">
        <v>2380</v>
      </c>
    </row>
    <row r="1802" spans="1:8" x14ac:dyDescent="0.25">
      <c r="A1802" s="7" t="s">
        <v>569</v>
      </c>
      <c r="B1802" s="7">
        <v>43.12</v>
      </c>
      <c r="C1802" s="7">
        <v>6.25</v>
      </c>
      <c r="D1802" s="7" t="s">
        <v>2380</v>
      </c>
      <c r="E1802" s="7" t="s">
        <v>2380</v>
      </c>
      <c r="F1802" s="7" t="s">
        <v>2380</v>
      </c>
      <c r="G1802" s="7">
        <v>1</v>
      </c>
      <c r="H1802" s="7" t="s">
        <v>2380</v>
      </c>
    </row>
    <row r="1803" spans="1:8" x14ac:dyDescent="0.25">
      <c r="A1803" s="7" t="s">
        <v>568</v>
      </c>
      <c r="B1803" s="7">
        <v>30.5</v>
      </c>
      <c r="C1803" s="7">
        <v>4.8099999999999996</v>
      </c>
      <c r="D1803" s="7" t="s">
        <v>2380</v>
      </c>
      <c r="E1803" s="7" t="s">
        <v>2380</v>
      </c>
      <c r="F1803" s="7" t="s">
        <v>2380</v>
      </c>
      <c r="G1803" s="7">
        <v>1</v>
      </c>
      <c r="H1803" s="7" t="s">
        <v>2380</v>
      </c>
    </row>
    <row r="1804" spans="1:8" x14ac:dyDescent="0.25">
      <c r="A1804" s="7" t="s">
        <v>567</v>
      </c>
      <c r="B1804" s="7">
        <v>27.61</v>
      </c>
      <c r="C1804" s="7">
        <v>4.5999999999999996</v>
      </c>
      <c r="D1804" s="7" t="s">
        <v>2380</v>
      </c>
      <c r="E1804" s="7" t="s">
        <v>2380</v>
      </c>
      <c r="F1804" s="7" t="s">
        <v>2380</v>
      </c>
      <c r="G1804" s="7">
        <v>1</v>
      </c>
      <c r="H1804" s="7" t="s">
        <v>2380</v>
      </c>
    </row>
    <row r="1805" spans="1:8" x14ac:dyDescent="0.25">
      <c r="A1805" s="7" t="s">
        <v>566</v>
      </c>
      <c r="B1805" s="7">
        <v>27.1</v>
      </c>
      <c r="C1805" s="7">
        <v>5.08</v>
      </c>
      <c r="D1805" s="7" t="s">
        <v>2380</v>
      </c>
      <c r="E1805" s="7" t="s">
        <v>2380</v>
      </c>
      <c r="F1805" s="7" t="s">
        <v>2380</v>
      </c>
      <c r="G1805" s="7">
        <v>1</v>
      </c>
      <c r="H1805" s="7" t="s">
        <v>2380</v>
      </c>
    </row>
    <row r="1806" spans="1:8" x14ac:dyDescent="0.25">
      <c r="A1806" s="7" t="s">
        <v>565</v>
      </c>
      <c r="B1806" s="7">
        <v>35.93</v>
      </c>
      <c r="C1806" s="7">
        <v>5.43</v>
      </c>
      <c r="D1806" s="7" t="s">
        <v>2380</v>
      </c>
      <c r="E1806" s="7" t="s">
        <v>2382</v>
      </c>
      <c r="F1806" s="7" t="s">
        <v>2380</v>
      </c>
      <c r="G1806" s="7">
        <v>1</v>
      </c>
      <c r="H1806" s="7" t="s">
        <v>2380</v>
      </c>
    </row>
    <row r="1807" spans="1:8" x14ac:dyDescent="0.25">
      <c r="A1807" s="7" t="s">
        <v>564</v>
      </c>
      <c r="B1807" s="7">
        <v>32.68</v>
      </c>
      <c r="C1807" s="7">
        <v>5.44</v>
      </c>
      <c r="D1807" s="7" t="s">
        <v>2380</v>
      </c>
      <c r="E1807" s="7" t="s">
        <v>2380</v>
      </c>
      <c r="F1807" s="7" t="s">
        <v>2380</v>
      </c>
      <c r="G1807" s="7" t="s">
        <v>2381</v>
      </c>
      <c r="H1807" s="7" t="s">
        <v>2380</v>
      </c>
    </row>
    <row r="1808" spans="1:8" x14ac:dyDescent="0.25">
      <c r="A1808" s="7" t="s">
        <v>563</v>
      </c>
      <c r="B1808" s="7">
        <v>20.74</v>
      </c>
      <c r="C1808" s="7">
        <v>11.69</v>
      </c>
      <c r="D1808" s="7" t="s">
        <v>2382</v>
      </c>
      <c r="E1808" s="7" t="s">
        <v>2380</v>
      </c>
      <c r="F1808" s="7" t="s">
        <v>2380</v>
      </c>
      <c r="G1808" s="7">
        <v>1</v>
      </c>
      <c r="H1808" s="7" t="s">
        <v>2380</v>
      </c>
    </row>
    <row r="1809" spans="1:8" x14ac:dyDescent="0.25">
      <c r="A1809" s="7" t="s">
        <v>562</v>
      </c>
      <c r="B1809" s="7">
        <v>15.57</v>
      </c>
      <c r="C1809" s="7">
        <v>6.07</v>
      </c>
      <c r="D1809" s="7" t="s">
        <v>2380</v>
      </c>
      <c r="E1809" s="7" t="s">
        <v>2380</v>
      </c>
      <c r="F1809" s="7" t="s">
        <v>2380</v>
      </c>
      <c r="G1809" s="7" t="s">
        <v>2381</v>
      </c>
      <c r="H1809" s="7" t="s">
        <v>2380</v>
      </c>
    </row>
    <row r="1810" spans="1:8" x14ac:dyDescent="0.25">
      <c r="A1810" s="7" t="s">
        <v>561</v>
      </c>
      <c r="B1810" s="7">
        <v>23.844999999999999</v>
      </c>
      <c r="C1810" s="7">
        <v>4.3600000000000003</v>
      </c>
      <c r="D1810" s="7" t="s">
        <v>2380</v>
      </c>
      <c r="E1810" s="7" t="s">
        <v>2380</v>
      </c>
      <c r="F1810" s="7" t="s">
        <v>2380</v>
      </c>
      <c r="G1810" s="7" t="s">
        <v>2381</v>
      </c>
      <c r="H1810" s="7" t="s">
        <v>2380</v>
      </c>
    </row>
    <row r="1811" spans="1:8" x14ac:dyDescent="0.25">
      <c r="A1811" s="7" t="s">
        <v>560</v>
      </c>
      <c r="B1811" s="7">
        <v>22.895</v>
      </c>
      <c r="C1811" s="7">
        <v>5.24</v>
      </c>
      <c r="D1811" s="7" t="s">
        <v>2380</v>
      </c>
      <c r="E1811" s="7" t="s">
        <v>2380</v>
      </c>
      <c r="F1811" s="7" t="s">
        <v>2380</v>
      </c>
      <c r="G1811" s="7">
        <v>1</v>
      </c>
      <c r="H1811" s="7" t="s">
        <v>2380</v>
      </c>
    </row>
    <row r="1812" spans="1:8" x14ac:dyDescent="0.25">
      <c r="A1812" s="7" t="s">
        <v>559</v>
      </c>
      <c r="B1812" s="7">
        <v>21.945</v>
      </c>
      <c r="C1812" s="7">
        <v>5.37</v>
      </c>
      <c r="D1812" s="7" t="s">
        <v>2380</v>
      </c>
      <c r="E1812" s="7" t="s">
        <v>2380</v>
      </c>
      <c r="F1812" s="7" t="s">
        <v>2380</v>
      </c>
      <c r="G1812" s="7">
        <v>1</v>
      </c>
      <c r="H1812" s="7" t="s">
        <v>2380</v>
      </c>
    </row>
    <row r="1813" spans="1:8" x14ac:dyDescent="0.25">
      <c r="A1813" s="7" t="s">
        <v>558</v>
      </c>
      <c r="B1813" s="7">
        <v>19.47</v>
      </c>
      <c r="C1813" s="7">
        <v>6.6</v>
      </c>
      <c r="D1813" s="7" t="s">
        <v>2382</v>
      </c>
      <c r="E1813" s="7" t="s">
        <v>2380</v>
      </c>
      <c r="F1813" s="7" t="s">
        <v>2380</v>
      </c>
      <c r="G1813" s="7" t="s">
        <v>2381</v>
      </c>
      <c r="H1813" s="7" t="s">
        <v>2380</v>
      </c>
    </row>
    <row r="1814" spans="1:8" x14ac:dyDescent="0.25">
      <c r="A1814" s="7" t="s">
        <v>557</v>
      </c>
      <c r="B1814" s="7">
        <v>15.61</v>
      </c>
      <c r="C1814" s="7">
        <v>5.77</v>
      </c>
      <c r="D1814" s="7" t="s">
        <v>2380</v>
      </c>
      <c r="E1814" s="7" t="s">
        <v>2380</v>
      </c>
      <c r="F1814" s="7" t="s">
        <v>2380</v>
      </c>
      <c r="G1814" s="7" t="s">
        <v>2381</v>
      </c>
      <c r="H1814" s="7" t="s">
        <v>2380</v>
      </c>
    </row>
    <row r="1815" spans="1:8" x14ac:dyDescent="0.25">
      <c r="A1815" s="7" t="s">
        <v>556</v>
      </c>
      <c r="B1815" s="7">
        <v>28.6</v>
      </c>
      <c r="C1815" s="7">
        <v>6.08</v>
      </c>
      <c r="D1815" s="7" t="s">
        <v>2380</v>
      </c>
      <c r="E1815" s="7" t="s">
        <v>2380</v>
      </c>
      <c r="F1815" s="7" t="s">
        <v>2383</v>
      </c>
      <c r="G1815" s="7">
        <v>1</v>
      </c>
      <c r="H1815" s="7" t="s">
        <v>2380</v>
      </c>
    </row>
    <row r="1816" spans="1:8" x14ac:dyDescent="0.25">
      <c r="A1816" s="7" t="s">
        <v>555</v>
      </c>
      <c r="B1816" s="7">
        <v>46.53</v>
      </c>
      <c r="C1816" s="7">
        <v>4.16</v>
      </c>
      <c r="D1816" s="7" t="s">
        <v>2380</v>
      </c>
      <c r="E1816" s="7" t="s">
        <v>2380</v>
      </c>
      <c r="F1816" s="7" t="s">
        <v>2380</v>
      </c>
      <c r="G1816" s="7" t="s">
        <v>2381</v>
      </c>
      <c r="H1816" s="7" t="s">
        <v>2380</v>
      </c>
    </row>
    <row r="1817" spans="1:8" x14ac:dyDescent="0.25">
      <c r="A1817" s="7" t="s">
        <v>554</v>
      </c>
      <c r="B1817" s="7">
        <v>34.99</v>
      </c>
      <c r="C1817" s="7">
        <v>5.0999999999999996</v>
      </c>
      <c r="D1817" s="7" t="s">
        <v>2380</v>
      </c>
      <c r="E1817" s="7" t="s">
        <v>2380</v>
      </c>
      <c r="F1817" s="7" t="s">
        <v>2383</v>
      </c>
      <c r="G1817" s="7">
        <v>1</v>
      </c>
      <c r="H1817" s="7" t="s">
        <v>2380</v>
      </c>
    </row>
    <row r="1818" spans="1:8" x14ac:dyDescent="0.25">
      <c r="A1818" s="7" t="s">
        <v>553</v>
      </c>
      <c r="B1818" s="7">
        <v>17.05</v>
      </c>
      <c r="C1818" s="7">
        <v>5.3</v>
      </c>
      <c r="D1818" s="7" t="s">
        <v>2380</v>
      </c>
      <c r="E1818" s="7" t="s">
        <v>2380</v>
      </c>
      <c r="F1818" s="7" t="s">
        <v>2383</v>
      </c>
      <c r="G1818" s="7">
        <v>1</v>
      </c>
      <c r="H1818" s="7" t="s">
        <v>2380</v>
      </c>
    </row>
    <row r="1819" spans="1:8" x14ac:dyDescent="0.25">
      <c r="A1819" s="7" t="s">
        <v>552</v>
      </c>
      <c r="B1819" s="7">
        <v>37.18</v>
      </c>
      <c r="C1819" s="7">
        <v>4.9000000000000004</v>
      </c>
      <c r="D1819" s="7" t="s">
        <v>2380</v>
      </c>
      <c r="E1819" s="7" t="s">
        <v>2380</v>
      </c>
      <c r="F1819" s="7" t="s">
        <v>2380</v>
      </c>
      <c r="G1819" s="7" t="s">
        <v>2381</v>
      </c>
      <c r="H1819" s="7" t="s">
        <v>2380</v>
      </c>
    </row>
    <row r="1820" spans="1:8" x14ac:dyDescent="0.25">
      <c r="A1820" s="7" t="s">
        <v>551</v>
      </c>
      <c r="B1820" s="7">
        <v>35.200000000000003</v>
      </c>
      <c r="C1820" s="7">
        <v>5.55</v>
      </c>
      <c r="D1820" s="7" t="s">
        <v>2380</v>
      </c>
      <c r="E1820" s="7" t="s">
        <v>2380</v>
      </c>
      <c r="F1820" s="7" t="s">
        <v>2380</v>
      </c>
      <c r="G1820" s="7" t="s">
        <v>2381</v>
      </c>
      <c r="H1820" s="7" t="s">
        <v>2380</v>
      </c>
    </row>
    <row r="1821" spans="1:8" x14ac:dyDescent="0.25">
      <c r="A1821" s="7" t="s">
        <v>550</v>
      </c>
      <c r="B1821" s="7">
        <v>37.335000000000001</v>
      </c>
      <c r="C1821" s="7">
        <v>4.95</v>
      </c>
      <c r="D1821" s="7" t="s">
        <v>2380</v>
      </c>
      <c r="E1821" s="7" t="s">
        <v>2380</v>
      </c>
      <c r="F1821" s="7" t="s">
        <v>2380</v>
      </c>
      <c r="G1821" s="7" t="s">
        <v>2381</v>
      </c>
      <c r="H1821" s="7" t="s">
        <v>2380</v>
      </c>
    </row>
    <row r="1822" spans="1:8" x14ac:dyDescent="0.25">
      <c r="A1822" s="7" t="s">
        <v>549</v>
      </c>
      <c r="B1822" s="7">
        <v>27.265000000000001</v>
      </c>
      <c r="C1822" s="7">
        <v>6.46</v>
      </c>
      <c r="D1822" s="7" t="s">
        <v>2382</v>
      </c>
      <c r="E1822" s="7" t="s">
        <v>2380</v>
      </c>
      <c r="F1822" s="7" t="s">
        <v>2380</v>
      </c>
      <c r="G1822" s="7" t="s">
        <v>2381</v>
      </c>
      <c r="H1822" s="7" t="s">
        <v>2380</v>
      </c>
    </row>
    <row r="1823" spans="1:8" x14ac:dyDescent="0.25">
      <c r="A1823" s="7" t="s">
        <v>548</v>
      </c>
      <c r="B1823" s="7">
        <v>30.8</v>
      </c>
      <c r="C1823" s="7">
        <v>4.9000000000000004</v>
      </c>
      <c r="D1823" s="7" t="s">
        <v>2382</v>
      </c>
      <c r="E1823" s="7" t="s">
        <v>2380</v>
      </c>
      <c r="F1823" s="7" t="s">
        <v>2380</v>
      </c>
      <c r="G1823" s="7" t="s">
        <v>2381</v>
      </c>
      <c r="H1823" s="7" t="s">
        <v>2380</v>
      </c>
    </row>
    <row r="1824" spans="1:8" x14ac:dyDescent="0.25">
      <c r="A1824" s="7" t="s">
        <v>547</v>
      </c>
      <c r="B1824" s="7">
        <v>30.21</v>
      </c>
      <c r="C1824" s="7">
        <v>5.21</v>
      </c>
      <c r="D1824" s="7" t="s">
        <v>2380</v>
      </c>
      <c r="E1824" s="7" t="s">
        <v>2380</v>
      </c>
      <c r="F1824" s="7" t="s">
        <v>2380</v>
      </c>
      <c r="G1824" s="7">
        <v>1</v>
      </c>
      <c r="H1824" s="7" t="s">
        <v>2380</v>
      </c>
    </row>
    <row r="1825" spans="1:8" x14ac:dyDescent="0.25">
      <c r="A1825" s="7" t="s">
        <v>546</v>
      </c>
      <c r="B1825" s="7">
        <v>35.340000000000003</v>
      </c>
      <c r="C1825" s="7">
        <v>4.13</v>
      </c>
      <c r="D1825" s="7" t="s">
        <v>2380</v>
      </c>
      <c r="E1825" s="7" t="s">
        <v>2382</v>
      </c>
      <c r="F1825" s="7" t="s">
        <v>2380</v>
      </c>
      <c r="G1825" s="7">
        <v>1</v>
      </c>
      <c r="H1825" s="7" t="s">
        <v>2380</v>
      </c>
    </row>
    <row r="1826" spans="1:8" x14ac:dyDescent="0.25">
      <c r="A1826" s="7" t="s">
        <v>545</v>
      </c>
      <c r="B1826" s="7">
        <v>26.695</v>
      </c>
      <c r="C1826" s="7">
        <v>5.28</v>
      </c>
      <c r="D1826" s="7" t="s">
        <v>2380</v>
      </c>
      <c r="E1826" s="7" t="s">
        <v>2380</v>
      </c>
      <c r="F1826" s="7" t="s">
        <v>2380</v>
      </c>
      <c r="G1826" s="7" t="s">
        <v>2381</v>
      </c>
      <c r="H1826" s="7" t="s">
        <v>2380</v>
      </c>
    </row>
    <row r="1827" spans="1:8" x14ac:dyDescent="0.25">
      <c r="A1827" s="7" t="s">
        <v>544</v>
      </c>
      <c r="B1827" s="7">
        <v>29.355</v>
      </c>
      <c r="C1827" s="7">
        <v>4.68</v>
      </c>
      <c r="D1827" s="7" t="s">
        <v>2382</v>
      </c>
      <c r="E1827" s="7" t="s">
        <v>2380</v>
      </c>
      <c r="F1827" s="7" t="s">
        <v>2380</v>
      </c>
      <c r="G1827" s="7" t="s">
        <v>2381</v>
      </c>
      <c r="H1827" s="7" t="s">
        <v>2380</v>
      </c>
    </row>
    <row r="1828" spans="1:8" x14ac:dyDescent="0.25">
      <c r="A1828" s="7" t="s">
        <v>543</v>
      </c>
      <c r="B1828" s="7">
        <v>29.59</v>
      </c>
      <c r="C1828" s="7">
        <v>4.0599999999999996</v>
      </c>
      <c r="D1828" s="7" t="s">
        <v>2380</v>
      </c>
      <c r="E1828" s="7" t="s">
        <v>2380</v>
      </c>
      <c r="F1828" s="7" t="s">
        <v>2380</v>
      </c>
      <c r="G1828" s="7" t="s">
        <v>2381</v>
      </c>
      <c r="H1828" s="7" t="s">
        <v>2380</v>
      </c>
    </row>
    <row r="1829" spans="1:8" x14ac:dyDescent="0.25">
      <c r="A1829" s="7" t="s">
        <v>542</v>
      </c>
      <c r="B1829" s="7">
        <v>31.35</v>
      </c>
      <c r="C1829" s="7">
        <v>4.2</v>
      </c>
      <c r="D1829" s="7" t="s">
        <v>2380</v>
      </c>
      <c r="E1829" s="7" t="s">
        <v>2382</v>
      </c>
      <c r="F1829" s="7" t="s">
        <v>2380</v>
      </c>
      <c r="G1829" s="7">
        <v>1</v>
      </c>
      <c r="H1829" s="7" t="s">
        <v>2380</v>
      </c>
    </row>
    <row r="1830" spans="1:8" x14ac:dyDescent="0.25">
      <c r="A1830" s="7" t="s">
        <v>541</v>
      </c>
      <c r="B1830" s="7">
        <v>20.52</v>
      </c>
      <c r="C1830" s="7">
        <v>4.83</v>
      </c>
      <c r="D1830" s="7" t="s">
        <v>2380</v>
      </c>
      <c r="E1830" s="7" t="s">
        <v>2380</v>
      </c>
      <c r="F1830" s="7" t="s">
        <v>2380</v>
      </c>
      <c r="G1830" s="7" t="s">
        <v>2381</v>
      </c>
      <c r="H1830" s="7" t="s">
        <v>2380</v>
      </c>
    </row>
    <row r="1831" spans="1:8" x14ac:dyDescent="0.25">
      <c r="A1831" s="7" t="s">
        <v>540</v>
      </c>
      <c r="B1831" s="7">
        <v>42.9</v>
      </c>
      <c r="C1831" s="7">
        <v>4.87</v>
      </c>
      <c r="D1831" s="7" t="s">
        <v>2382</v>
      </c>
      <c r="E1831" s="7" t="s">
        <v>2380</v>
      </c>
      <c r="F1831" s="7" t="s">
        <v>2380</v>
      </c>
      <c r="G1831" s="7">
        <v>1</v>
      </c>
      <c r="H1831" s="7" t="s">
        <v>2380</v>
      </c>
    </row>
    <row r="1832" spans="1:8" x14ac:dyDescent="0.25">
      <c r="A1832" s="7" t="s">
        <v>539</v>
      </c>
      <c r="B1832" s="7">
        <v>24.6</v>
      </c>
      <c r="C1832" s="7">
        <v>5.86</v>
      </c>
      <c r="D1832" s="7" t="s">
        <v>2380</v>
      </c>
      <c r="E1832" s="7" t="s">
        <v>2380</v>
      </c>
      <c r="F1832" s="7" t="s">
        <v>2383</v>
      </c>
      <c r="G1832" s="7">
        <v>1</v>
      </c>
      <c r="H1832" s="7" t="s">
        <v>2380</v>
      </c>
    </row>
    <row r="1833" spans="1:8" x14ac:dyDescent="0.25">
      <c r="A1833" s="7" t="s">
        <v>538</v>
      </c>
      <c r="B1833" s="7">
        <v>28.405000000000001</v>
      </c>
      <c r="C1833" s="7">
        <v>4.12</v>
      </c>
      <c r="D1833" s="7" t="s">
        <v>2380</v>
      </c>
      <c r="E1833" s="7" t="s">
        <v>2380</v>
      </c>
      <c r="F1833" s="7" t="s">
        <v>2380</v>
      </c>
      <c r="G1833" s="7">
        <v>1</v>
      </c>
      <c r="H1833" s="7" t="s">
        <v>2380</v>
      </c>
    </row>
    <row r="1834" spans="1:8" x14ac:dyDescent="0.25">
      <c r="A1834" s="7" t="s">
        <v>537</v>
      </c>
      <c r="B1834" s="7">
        <v>34.674999999999997</v>
      </c>
      <c r="C1834" s="7">
        <v>5.71</v>
      </c>
      <c r="D1834" s="7" t="s">
        <v>2382</v>
      </c>
      <c r="E1834" s="7" t="s">
        <v>2380</v>
      </c>
      <c r="F1834" s="7" t="s">
        <v>2380</v>
      </c>
      <c r="G1834" s="7">
        <v>1</v>
      </c>
      <c r="H1834" s="7" t="s">
        <v>2380</v>
      </c>
    </row>
    <row r="1835" spans="1:8" x14ac:dyDescent="0.25">
      <c r="A1835" s="7" t="s">
        <v>536</v>
      </c>
      <c r="B1835" s="7">
        <v>18.850000000000001</v>
      </c>
      <c r="C1835" s="7">
        <v>6.03</v>
      </c>
      <c r="D1835" s="7" t="s">
        <v>2380</v>
      </c>
      <c r="E1835" s="7" t="s">
        <v>2380</v>
      </c>
      <c r="F1835" s="7" t="s">
        <v>2380</v>
      </c>
      <c r="G1835" s="7">
        <v>1</v>
      </c>
      <c r="H1835" s="7" t="s">
        <v>2380</v>
      </c>
    </row>
    <row r="1836" spans="1:8" x14ac:dyDescent="0.25">
      <c r="A1836" s="7" t="s">
        <v>534</v>
      </c>
      <c r="B1836" s="7">
        <v>34.130000000000003</v>
      </c>
      <c r="C1836" s="7">
        <v>5.65</v>
      </c>
      <c r="D1836" s="7" t="s">
        <v>2380</v>
      </c>
      <c r="E1836" s="7" t="s">
        <v>2380</v>
      </c>
      <c r="F1836" s="7" t="s">
        <v>2383</v>
      </c>
      <c r="G1836" s="7">
        <v>1</v>
      </c>
      <c r="H1836" s="7" t="s">
        <v>2380</v>
      </c>
    </row>
    <row r="1837" spans="1:8" x14ac:dyDescent="0.25">
      <c r="A1837" s="7" t="s">
        <v>533</v>
      </c>
      <c r="B1837" s="7">
        <v>17.34</v>
      </c>
      <c r="C1837" s="7">
        <v>5.05</v>
      </c>
      <c r="D1837" s="7" t="s">
        <v>2380</v>
      </c>
      <c r="E1837" s="7" t="s">
        <v>2380</v>
      </c>
      <c r="F1837" s="7" t="s">
        <v>2380</v>
      </c>
      <c r="G1837" s="7" t="s">
        <v>2381</v>
      </c>
      <c r="H1837" s="7" t="s">
        <v>2380</v>
      </c>
    </row>
    <row r="1838" spans="1:8" x14ac:dyDescent="0.25">
      <c r="A1838" s="7" t="s">
        <v>532</v>
      </c>
      <c r="B1838" s="7">
        <v>17.440000000000001</v>
      </c>
      <c r="C1838" s="7">
        <v>6.26</v>
      </c>
      <c r="D1838" s="7" t="s">
        <v>2380</v>
      </c>
      <c r="E1838" s="7" t="s">
        <v>2380</v>
      </c>
      <c r="F1838" s="7" t="s">
        <v>2380</v>
      </c>
      <c r="G1838" s="7" t="s">
        <v>2381</v>
      </c>
      <c r="H1838" s="7" t="s">
        <v>2380</v>
      </c>
    </row>
    <row r="1839" spans="1:8" x14ac:dyDescent="0.25">
      <c r="A1839" s="7" t="s">
        <v>531</v>
      </c>
      <c r="B1839" s="7">
        <v>33.659999999999997</v>
      </c>
      <c r="C1839" s="7">
        <v>4.08</v>
      </c>
      <c r="D1839" s="7" t="s">
        <v>2382</v>
      </c>
      <c r="E1839" s="7" t="s">
        <v>2380</v>
      </c>
      <c r="F1839" s="7" t="s">
        <v>2383</v>
      </c>
      <c r="G1839" s="7">
        <v>1</v>
      </c>
      <c r="H1839" s="7" t="s">
        <v>2380</v>
      </c>
    </row>
    <row r="1840" spans="1:8" x14ac:dyDescent="0.25">
      <c r="A1840" s="7" t="s">
        <v>530</v>
      </c>
      <c r="B1840" s="7">
        <v>21.375</v>
      </c>
      <c r="C1840" s="7">
        <v>6.19</v>
      </c>
      <c r="D1840" s="7" t="s">
        <v>2382</v>
      </c>
      <c r="E1840" s="7" t="s">
        <v>2380</v>
      </c>
      <c r="F1840" s="7" t="s">
        <v>2380</v>
      </c>
      <c r="G1840" s="7">
        <v>1</v>
      </c>
      <c r="H1840" s="7" t="s">
        <v>2380</v>
      </c>
    </row>
    <row r="1841" spans="1:8" x14ac:dyDescent="0.25">
      <c r="A1841" s="7" t="s">
        <v>529</v>
      </c>
      <c r="B1841" s="7">
        <v>27.14</v>
      </c>
      <c r="C1841" s="7">
        <v>6.01</v>
      </c>
      <c r="D1841" s="7" t="s">
        <v>2380</v>
      </c>
      <c r="E1841" s="7" t="s">
        <v>2380</v>
      </c>
      <c r="F1841" s="7" t="s">
        <v>2380</v>
      </c>
      <c r="G1841" s="7">
        <v>1</v>
      </c>
      <c r="H1841" s="7" t="s">
        <v>2380</v>
      </c>
    </row>
    <row r="1842" spans="1:8" x14ac:dyDescent="0.25">
      <c r="A1842" s="7" t="s">
        <v>528</v>
      </c>
      <c r="B1842" s="7">
        <v>35.78</v>
      </c>
      <c r="C1842" s="7">
        <v>6.07</v>
      </c>
      <c r="D1842" s="7" t="s">
        <v>2380</v>
      </c>
      <c r="E1842" s="7" t="s">
        <v>2382</v>
      </c>
      <c r="F1842" s="7" t="s">
        <v>2380</v>
      </c>
      <c r="G1842" s="7">
        <v>1</v>
      </c>
      <c r="H1842" s="7" t="s">
        <v>2380</v>
      </c>
    </row>
    <row r="1843" spans="1:8" x14ac:dyDescent="0.25">
      <c r="A1843" s="7" t="s">
        <v>527</v>
      </c>
      <c r="B1843" s="7">
        <v>34.96</v>
      </c>
      <c r="C1843" s="7">
        <v>5.63</v>
      </c>
      <c r="D1843" s="7" t="s">
        <v>2380</v>
      </c>
      <c r="E1843" s="7" t="s">
        <v>2380</v>
      </c>
      <c r="F1843" s="7" t="s">
        <v>2380</v>
      </c>
      <c r="G1843" s="7" t="s">
        <v>2381</v>
      </c>
      <c r="H1843" s="7" t="s">
        <v>2380</v>
      </c>
    </row>
    <row r="1844" spans="1:8" x14ac:dyDescent="0.25">
      <c r="A1844" s="7" t="s">
        <v>526</v>
      </c>
      <c r="B1844" s="7">
        <v>38.39</v>
      </c>
      <c r="C1844" s="7">
        <v>6.05</v>
      </c>
      <c r="D1844" s="7" t="s">
        <v>2380</v>
      </c>
      <c r="E1844" s="7" t="s">
        <v>2380</v>
      </c>
      <c r="F1844" s="7" t="s">
        <v>2380</v>
      </c>
      <c r="G1844" s="7" t="s">
        <v>2381</v>
      </c>
      <c r="H1844" s="7" t="s">
        <v>2380</v>
      </c>
    </row>
    <row r="1845" spans="1:8" x14ac:dyDescent="0.25">
      <c r="A1845" s="7" t="s">
        <v>525</v>
      </c>
      <c r="B1845" s="7">
        <v>33.82</v>
      </c>
      <c r="C1845" s="7">
        <v>4.6500000000000004</v>
      </c>
      <c r="D1845" s="7" t="s">
        <v>2380</v>
      </c>
      <c r="E1845" s="7" t="s">
        <v>2380</v>
      </c>
      <c r="F1845" s="7" t="s">
        <v>2380</v>
      </c>
      <c r="G1845" s="7" t="s">
        <v>2381</v>
      </c>
      <c r="H1845" s="7" t="s">
        <v>2380</v>
      </c>
    </row>
    <row r="1846" spans="1:8" x14ac:dyDescent="0.25">
      <c r="A1846" s="7" t="s">
        <v>524</v>
      </c>
      <c r="B1846" s="7">
        <v>27.835000000000001</v>
      </c>
      <c r="C1846" s="7">
        <v>5.37</v>
      </c>
      <c r="D1846" s="7" t="s">
        <v>2380</v>
      </c>
      <c r="E1846" s="7" t="s">
        <v>2380</v>
      </c>
      <c r="F1846" s="7" t="s">
        <v>2380</v>
      </c>
      <c r="G1846" s="7" t="s">
        <v>2381</v>
      </c>
      <c r="H1846" s="7" t="s">
        <v>2380</v>
      </c>
    </row>
    <row r="1847" spans="1:8" x14ac:dyDescent="0.25">
      <c r="A1847" s="7" t="s">
        <v>523</v>
      </c>
      <c r="B1847" s="7">
        <v>33</v>
      </c>
      <c r="C1847" s="7">
        <v>5.39</v>
      </c>
      <c r="D1847" s="7" t="s">
        <v>2380</v>
      </c>
      <c r="E1847" s="7" t="s">
        <v>2380</v>
      </c>
      <c r="F1847" s="7" t="s">
        <v>2380</v>
      </c>
      <c r="G1847" s="7" t="s">
        <v>2381</v>
      </c>
      <c r="H1847" s="7" t="s">
        <v>2380</v>
      </c>
    </row>
    <row r="1848" spans="1:8" x14ac:dyDescent="0.25">
      <c r="A1848" s="7" t="s">
        <v>522</v>
      </c>
      <c r="B1848" s="7">
        <v>26.885000000000002</v>
      </c>
      <c r="C1848" s="7">
        <v>5.86</v>
      </c>
      <c r="D1848" s="7" t="s">
        <v>2380</v>
      </c>
      <c r="E1848" s="7" t="s">
        <v>2380</v>
      </c>
      <c r="F1848" s="7" t="s">
        <v>2380</v>
      </c>
      <c r="G1848" s="7" t="s">
        <v>2381</v>
      </c>
      <c r="H1848" s="7" t="s">
        <v>2380</v>
      </c>
    </row>
    <row r="1849" spans="1:8" x14ac:dyDescent="0.25">
      <c r="A1849" s="7" t="s">
        <v>521</v>
      </c>
      <c r="B1849" s="7">
        <v>29.26</v>
      </c>
      <c r="C1849" s="7">
        <v>4.4400000000000004</v>
      </c>
      <c r="D1849" s="7" t="s">
        <v>2380</v>
      </c>
      <c r="E1849" s="7" t="s">
        <v>2380</v>
      </c>
      <c r="F1849" s="7" t="s">
        <v>2380</v>
      </c>
      <c r="G1849" s="7" t="s">
        <v>2381</v>
      </c>
      <c r="H1849" s="7" t="s">
        <v>2380</v>
      </c>
    </row>
    <row r="1850" spans="1:8" x14ac:dyDescent="0.25">
      <c r="A1850" s="7" t="s">
        <v>520</v>
      </c>
      <c r="B1850" s="7">
        <v>26.98</v>
      </c>
      <c r="C1850" s="7">
        <v>4.41</v>
      </c>
      <c r="D1850" s="7" t="s">
        <v>2380</v>
      </c>
      <c r="E1850" s="7" t="s">
        <v>2380</v>
      </c>
      <c r="F1850" s="7" t="s">
        <v>2380</v>
      </c>
      <c r="G1850" s="7" t="s">
        <v>2381</v>
      </c>
      <c r="H1850" s="7" t="s">
        <v>2380</v>
      </c>
    </row>
    <row r="1851" spans="1:8" x14ac:dyDescent="0.25">
      <c r="A1851" s="7" t="s">
        <v>519</v>
      </c>
      <c r="B1851" s="7">
        <v>32.11</v>
      </c>
      <c r="C1851" s="7">
        <v>5.19</v>
      </c>
      <c r="D1851" s="7" t="s">
        <v>2380</v>
      </c>
      <c r="E1851" s="7" t="s">
        <v>2380</v>
      </c>
      <c r="F1851" s="7" t="s">
        <v>2383</v>
      </c>
      <c r="G1851" s="7">
        <v>1</v>
      </c>
      <c r="H1851" s="7" t="s">
        <v>2380</v>
      </c>
    </row>
    <row r="1852" spans="1:8" x14ac:dyDescent="0.25">
      <c r="A1852" s="7" t="s">
        <v>518</v>
      </c>
      <c r="B1852" s="7">
        <v>31.73</v>
      </c>
      <c r="C1852" s="7">
        <v>5.16</v>
      </c>
      <c r="D1852" s="7" t="s">
        <v>2380</v>
      </c>
      <c r="E1852" s="7" t="s">
        <v>2380</v>
      </c>
      <c r="F1852" s="7" t="s">
        <v>2383</v>
      </c>
      <c r="G1852" s="7">
        <v>1</v>
      </c>
      <c r="H1852" s="7" t="s">
        <v>2380</v>
      </c>
    </row>
    <row r="1853" spans="1:8" x14ac:dyDescent="0.25">
      <c r="A1853" s="7" t="s">
        <v>517</v>
      </c>
      <c r="B1853" s="7">
        <v>22.515000000000001</v>
      </c>
      <c r="C1853" s="7">
        <v>4.24</v>
      </c>
      <c r="D1853" s="7" t="s">
        <v>2380</v>
      </c>
      <c r="E1853" s="7" t="s">
        <v>2380</v>
      </c>
      <c r="F1853" s="7" t="s">
        <v>2380</v>
      </c>
      <c r="G1853" s="7" t="s">
        <v>2381</v>
      </c>
      <c r="H1853" s="7" t="s">
        <v>2380</v>
      </c>
    </row>
    <row r="1854" spans="1:8" x14ac:dyDescent="0.25">
      <c r="A1854" s="7" t="s">
        <v>515</v>
      </c>
      <c r="B1854" s="7">
        <v>25.9</v>
      </c>
      <c r="C1854" s="7">
        <v>5.45</v>
      </c>
      <c r="D1854" s="7" t="s">
        <v>2380</v>
      </c>
      <c r="E1854" s="7" t="s">
        <v>2380</v>
      </c>
      <c r="F1854" s="7" t="s">
        <v>2380</v>
      </c>
      <c r="G1854" s="7">
        <v>1</v>
      </c>
      <c r="H1854" s="7" t="s">
        <v>2380</v>
      </c>
    </row>
    <row r="1855" spans="1:8" x14ac:dyDescent="0.25">
      <c r="A1855" s="7" t="s">
        <v>514</v>
      </c>
      <c r="B1855" s="7">
        <v>27.72</v>
      </c>
      <c r="C1855" s="7">
        <v>5.03</v>
      </c>
      <c r="D1855" s="7" t="s">
        <v>2382</v>
      </c>
      <c r="E1855" s="7" t="s">
        <v>2380</v>
      </c>
      <c r="F1855" s="7" t="s">
        <v>2380</v>
      </c>
      <c r="G1855" s="7">
        <v>1</v>
      </c>
      <c r="H1855" s="7" t="s">
        <v>2380</v>
      </c>
    </row>
    <row r="1856" spans="1:8" x14ac:dyDescent="0.25">
      <c r="A1856" s="7" t="s">
        <v>513</v>
      </c>
      <c r="B1856" s="7">
        <v>31.5</v>
      </c>
      <c r="C1856" s="7">
        <v>9.6199999999999992</v>
      </c>
      <c r="D1856" s="7" t="s">
        <v>2382</v>
      </c>
      <c r="E1856" s="7" t="s">
        <v>2380</v>
      </c>
      <c r="F1856" s="7" t="s">
        <v>2380</v>
      </c>
      <c r="G1856" s="7">
        <v>1</v>
      </c>
      <c r="H1856" s="7" t="s">
        <v>2380</v>
      </c>
    </row>
    <row r="1857" spans="1:8" x14ac:dyDescent="0.25">
      <c r="A1857" s="7" t="s">
        <v>512</v>
      </c>
      <c r="B1857" s="7">
        <v>29.7</v>
      </c>
      <c r="C1857" s="7">
        <v>6.77</v>
      </c>
      <c r="D1857" s="7" t="s">
        <v>2382</v>
      </c>
      <c r="E1857" s="7" t="s">
        <v>2380</v>
      </c>
      <c r="F1857" s="7" t="s">
        <v>2380</v>
      </c>
      <c r="G1857" s="7">
        <v>1</v>
      </c>
      <c r="H1857" s="7" t="s">
        <v>2380</v>
      </c>
    </row>
    <row r="1858" spans="1:8" x14ac:dyDescent="0.25">
      <c r="A1858" s="7" t="s">
        <v>511</v>
      </c>
      <c r="B1858" s="7">
        <v>21.26</v>
      </c>
      <c r="C1858" s="7">
        <v>5.36</v>
      </c>
      <c r="D1858" s="7" t="s">
        <v>2382</v>
      </c>
      <c r="E1858" s="7" t="s">
        <v>2380</v>
      </c>
      <c r="F1858" s="7" t="s">
        <v>2380</v>
      </c>
      <c r="G1858" s="7">
        <v>1</v>
      </c>
      <c r="H1858" s="7" t="s">
        <v>2380</v>
      </c>
    </row>
    <row r="1859" spans="1:8" x14ac:dyDescent="0.25">
      <c r="A1859" s="7" t="s">
        <v>510</v>
      </c>
      <c r="B1859" s="7">
        <v>17.09</v>
      </c>
      <c r="C1859" s="7">
        <v>5.69</v>
      </c>
      <c r="D1859" s="7" t="s">
        <v>2380</v>
      </c>
      <c r="E1859" s="7" t="s">
        <v>2380</v>
      </c>
      <c r="F1859" s="7" t="s">
        <v>2380</v>
      </c>
      <c r="G1859" s="7" t="s">
        <v>2381</v>
      </c>
      <c r="H1859" s="7" t="s">
        <v>2380</v>
      </c>
    </row>
    <row r="1860" spans="1:8" x14ac:dyDescent="0.25">
      <c r="A1860" s="7" t="s">
        <v>509</v>
      </c>
      <c r="B1860" s="7">
        <v>24.3</v>
      </c>
      <c r="C1860" s="7">
        <v>4.9000000000000004</v>
      </c>
      <c r="D1860" s="7" t="s">
        <v>2382</v>
      </c>
      <c r="E1860" s="7" t="s">
        <v>2380</v>
      </c>
      <c r="F1860" s="7" t="s">
        <v>2383</v>
      </c>
      <c r="G1860" s="7">
        <v>1</v>
      </c>
      <c r="H1860" s="7" t="s">
        <v>2380</v>
      </c>
    </row>
    <row r="1861" spans="1:8" x14ac:dyDescent="0.25">
      <c r="A1861" s="7" t="s">
        <v>508</v>
      </c>
      <c r="B1861" s="7">
        <v>29.734999999999999</v>
      </c>
      <c r="C1861" s="7">
        <v>5.78</v>
      </c>
      <c r="D1861" s="7" t="s">
        <v>2380</v>
      </c>
      <c r="E1861" s="7" t="s">
        <v>2380</v>
      </c>
      <c r="F1861" s="7" t="s">
        <v>2380</v>
      </c>
      <c r="G1861" s="7" t="s">
        <v>2381</v>
      </c>
      <c r="H1861" s="7" t="s">
        <v>2380</v>
      </c>
    </row>
    <row r="1862" spans="1:8" x14ac:dyDescent="0.25">
      <c r="A1862" s="7" t="s">
        <v>507</v>
      </c>
      <c r="B1862" s="7">
        <v>29.26</v>
      </c>
      <c r="C1862" s="7">
        <v>4.7</v>
      </c>
      <c r="D1862" s="7" t="s">
        <v>2380</v>
      </c>
      <c r="E1862" s="7" t="s">
        <v>2380</v>
      </c>
      <c r="F1862" s="7" t="s">
        <v>2380</v>
      </c>
      <c r="G1862" s="7" t="s">
        <v>2381</v>
      </c>
      <c r="H1862" s="7" t="s">
        <v>2380</v>
      </c>
    </row>
    <row r="1863" spans="1:8" x14ac:dyDescent="0.25">
      <c r="A1863" s="7" t="s">
        <v>506</v>
      </c>
      <c r="B1863" s="7">
        <v>33</v>
      </c>
      <c r="C1863" s="7">
        <v>6.28</v>
      </c>
      <c r="D1863" s="7" t="s">
        <v>2380</v>
      </c>
      <c r="E1863" s="7" t="s">
        <v>2380</v>
      </c>
      <c r="F1863" s="7" t="s">
        <v>2380</v>
      </c>
      <c r="G1863" s="7" t="s">
        <v>2381</v>
      </c>
      <c r="H1863" s="7" t="s">
        <v>2380</v>
      </c>
    </row>
    <row r="1864" spans="1:8" x14ac:dyDescent="0.25">
      <c r="A1864" s="7" t="s">
        <v>505</v>
      </c>
      <c r="B1864" s="7">
        <v>31.065000000000001</v>
      </c>
      <c r="C1864" s="7">
        <v>4.2300000000000004</v>
      </c>
      <c r="D1864" s="7" t="s">
        <v>2380</v>
      </c>
      <c r="E1864" s="7" t="s">
        <v>2380</v>
      </c>
      <c r="F1864" s="7" t="s">
        <v>2380</v>
      </c>
      <c r="G1864" s="7" t="s">
        <v>2381</v>
      </c>
      <c r="H1864" s="7" t="s">
        <v>2380</v>
      </c>
    </row>
    <row r="1865" spans="1:8" x14ac:dyDescent="0.25">
      <c r="A1865" s="7" t="s">
        <v>504</v>
      </c>
      <c r="B1865" s="7">
        <v>26.51</v>
      </c>
      <c r="C1865" s="7">
        <v>6.17</v>
      </c>
      <c r="D1865" s="7" t="s">
        <v>2380</v>
      </c>
      <c r="E1865" s="7" t="s">
        <v>2380</v>
      </c>
      <c r="F1865" s="7" t="s">
        <v>2380</v>
      </c>
      <c r="G1865" s="7" t="s">
        <v>2381</v>
      </c>
      <c r="H1865" s="7" t="s">
        <v>2380</v>
      </c>
    </row>
    <row r="1866" spans="1:8" x14ac:dyDescent="0.25">
      <c r="A1866" s="7" t="s">
        <v>503</v>
      </c>
      <c r="B1866" s="7">
        <v>28.88</v>
      </c>
      <c r="C1866" s="7">
        <v>4.96</v>
      </c>
      <c r="D1866" s="7" t="s">
        <v>2380</v>
      </c>
      <c r="E1866" s="7" t="s">
        <v>2380</v>
      </c>
      <c r="F1866" s="7" t="s">
        <v>2380</v>
      </c>
      <c r="G1866" s="7" t="s">
        <v>2381</v>
      </c>
      <c r="H1866" s="7" t="s">
        <v>2380</v>
      </c>
    </row>
    <row r="1867" spans="1:8" x14ac:dyDescent="0.25">
      <c r="A1867" s="7" t="s">
        <v>502</v>
      </c>
      <c r="B1867" s="7">
        <v>35.814999999999998</v>
      </c>
      <c r="C1867" s="7">
        <v>5.1100000000000003</v>
      </c>
      <c r="D1867" s="7" t="s">
        <v>2382</v>
      </c>
      <c r="E1867" s="7" t="s">
        <v>2380</v>
      </c>
      <c r="F1867" s="7" t="s">
        <v>2380</v>
      </c>
      <c r="G1867" s="7">
        <v>1</v>
      </c>
      <c r="H1867" s="7" t="s">
        <v>2380</v>
      </c>
    </row>
    <row r="1868" spans="1:8" x14ac:dyDescent="0.25">
      <c r="A1868" s="7" t="s">
        <v>501</v>
      </c>
      <c r="B1868" s="7">
        <v>21.28</v>
      </c>
      <c r="C1868" s="7">
        <v>4.05</v>
      </c>
      <c r="D1868" s="7" t="s">
        <v>2380</v>
      </c>
      <c r="E1868" s="7" t="s">
        <v>2382</v>
      </c>
      <c r="F1868" s="7" t="s">
        <v>2380</v>
      </c>
      <c r="G1868" s="7">
        <v>1</v>
      </c>
      <c r="H1868" s="7" t="s">
        <v>2380</v>
      </c>
    </row>
    <row r="1869" spans="1:8" x14ac:dyDescent="0.25">
      <c r="A1869" s="7" t="s">
        <v>500</v>
      </c>
      <c r="B1869" s="7">
        <v>33.81</v>
      </c>
      <c r="C1869" s="7">
        <v>6.49</v>
      </c>
      <c r="D1869" s="7" t="s">
        <v>2380</v>
      </c>
      <c r="E1869" s="7" t="s">
        <v>2380</v>
      </c>
      <c r="F1869" s="7" t="s">
        <v>2383</v>
      </c>
      <c r="G1869" s="7">
        <v>1</v>
      </c>
      <c r="H1869" s="7" t="s">
        <v>2380</v>
      </c>
    </row>
    <row r="1870" spans="1:8" x14ac:dyDescent="0.25">
      <c r="A1870" s="7" t="s">
        <v>499</v>
      </c>
      <c r="B1870" s="7">
        <v>44.22</v>
      </c>
      <c r="C1870" s="7">
        <v>4.1900000000000004</v>
      </c>
      <c r="D1870" s="7" t="s">
        <v>2380</v>
      </c>
      <c r="E1870" s="7" t="s">
        <v>2380</v>
      </c>
      <c r="F1870" s="7" t="s">
        <v>2380</v>
      </c>
      <c r="G1870" s="7">
        <v>1</v>
      </c>
      <c r="H1870" s="7" t="s">
        <v>2380</v>
      </c>
    </row>
    <row r="1871" spans="1:8" x14ac:dyDescent="0.25">
      <c r="A1871" s="7" t="s">
        <v>498</v>
      </c>
      <c r="B1871" s="7">
        <v>15.46</v>
      </c>
      <c r="C1871" s="7">
        <v>4.99</v>
      </c>
      <c r="D1871" s="7" t="s">
        <v>2382</v>
      </c>
      <c r="E1871" s="7" t="s">
        <v>2380</v>
      </c>
      <c r="F1871" s="7" t="s">
        <v>2383</v>
      </c>
      <c r="G1871" s="7">
        <v>1</v>
      </c>
      <c r="H1871" s="7" t="s">
        <v>2380</v>
      </c>
    </row>
    <row r="1872" spans="1:8" x14ac:dyDescent="0.25">
      <c r="A1872" s="7" t="s">
        <v>497</v>
      </c>
      <c r="B1872" s="7">
        <v>30.3</v>
      </c>
      <c r="C1872" s="7">
        <v>4.7699999999999996</v>
      </c>
      <c r="D1872" s="7" t="s">
        <v>2382</v>
      </c>
      <c r="E1872" s="7" t="s">
        <v>2380</v>
      </c>
      <c r="F1872" s="7" t="s">
        <v>2380</v>
      </c>
      <c r="G1872" s="7">
        <v>1</v>
      </c>
      <c r="H1872" s="7" t="s">
        <v>2380</v>
      </c>
    </row>
    <row r="1873" spans="1:8" x14ac:dyDescent="0.25">
      <c r="A1873" s="7" t="s">
        <v>496</v>
      </c>
      <c r="B1873" s="7">
        <v>16.670000000000002</v>
      </c>
      <c r="C1873" s="7">
        <v>5.46</v>
      </c>
      <c r="D1873" s="7" t="s">
        <v>2380</v>
      </c>
      <c r="E1873" s="7" t="s">
        <v>2380</v>
      </c>
      <c r="F1873" s="7" t="s">
        <v>2380</v>
      </c>
      <c r="G1873" s="7" t="s">
        <v>2381</v>
      </c>
      <c r="H1873" s="7" t="s">
        <v>2380</v>
      </c>
    </row>
    <row r="1874" spans="1:8" x14ac:dyDescent="0.25">
      <c r="A1874" s="7" t="s">
        <v>495</v>
      </c>
      <c r="B1874" s="7">
        <v>28.594999999999999</v>
      </c>
      <c r="C1874" s="7">
        <v>5.43</v>
      </c>
      <c r="D1874" s="7" t="s">
        <v>2380</v>
      </c>
      <c r="E1874" s="7" t="s">
        <v>2380</v>
      </c>
      <c r="F1874" s="7" t="s">
        <v>2380</v>
      </c>
      <c r="G1874" s="7" t="s">
        <v>2381</v>
      </c>
      <c r="H1874" s="7" t="s">
        <v>2380</v>
      </c>
    </row>
    <row r="1875" spans="1:8" x14ac:dyDescent="0.25">
      <c r="A1875" s="7" t="s">
        <v>494</v>
      </c>
      <c r="B1875" s="7">
        <v>25.934999999999999</v>
      </c>
      <c r="C1875" s="7">
        <v>4.29</v>
      </c>
      <c r="D1875" s="7" t="s">
        <v>2380</v>
      </c>
      <c r="E1875" s="7" t="s">
        <v>2380</v>
      </c>
      <c r="F1875" s="7" t="s">
        <v>2380</v>
      </c>
      <c r="G1875" s="7" t="s">
        <v>2381</v>
      </c>
      <c r="H1875" s="7" t="s">
        <v>2380</v>
      </c>
    </row>
    <row r="1876" spans="1:8" x14ac:dyDescent="0.25">
      <c r="A1876" s="7" t="s">
        <v>493</v>
      </c>
      <c r="B1876" s="7">
        <v>27.645</v>
      </c>
      <c r="C1876" s="7">
        <v>5.25</v>
      </c>
      <c r="D1876" s="7" t="s">
        <v>2380</v>
      </c>
      <c r="E1876" s="7" t="s">
        <v>2380</v>
      </c>
      <c r="F1876" s="7" t="s">
        <v>2380</v>
      </c>
      <c r="G1876" s="7">
        <v>1</v>
      </c>
      <c r="H1876" s="7" t="s">
        <v>2380</v>
      </c>
    </row>
    <row r="1877" spans="1:8" x14ac:dyDescent="0.25">
      <c r="A1877" s="7" t="s">
        <v>492</v>
      </c>
      <c r="B1877" s="7">
        <v>30.1</v>
      </c>
      <c r="C1877" s="7">
        <v>4.04</v>
      </c>
      <c r="D1877" s="7" t="s">
        <v>2380</v>
      </c>
      <c r="E1877" s="7" t="s">
        <v>2380</v>
      </c>
      <c r="F1877" s="7" t="s">
        <v>2380</v>
      </c>
      <c r="G1877" s="7">
        <v>1</v>
      </c>
      <c r="H1877" s="7" t="s">
        <v>2380</v>
      </c>
    </row>
    <row r="1878" spans="1:8" x14ac:dyDescent="0.25">
      <c r="A1878" s="7" t="s">
        <v>491</v>
      </c>
      <c r="B1878" s="7">
        <v>26.79</v>
      </c>
      <c r="C1878" s="7">
        <v>5</v>
      </c>
      <c r="D1878" s="7" t="s">
        <v>2382</v>
      </c>
      <c r="E1878" s="7" t="s">
        <v>2380</v>
      </c>
      <c r="F1878" s="7" t="s">
        <v>2383</v>
      </c>
      <c r="G1878" s="7">
        <v>1</v>
      </c>
      <c r="H1878" s="7" t="s">
        <v>2380</v>
      </c>
    </row>
    <row r="1879" spans="1:8" x14ac:dyDescent="0.25">
      <c r="A1879" s="7" t="s">
        <v>490</v>
      </c>
      <c r="B1879" s="7">
        <v>27.1</v>
      </c>
      <c r="C1879" s="7">
        <v>4.01</v>
      </c>
      <c r="D1879" s="7" t="s">
        <v>2382</v>
      </c>
      <c r="E1879" s="7" t="s">
        <v>2380</v>
      </c>
      <c r="F1879" s="7" t="s">
        <v>2380</v>
      </c>
      <c r="G1879" s="7">
        <v>1</v>
      </c>
      <c r="H1879" s="7" t="s">
        <v>2380</v>
      </c>
    </row>
    <row r="1880" spans="1:8" x14ac:dyDescent="0.25">
      <c r="A1880" s="7" t="s">
        <v>489</v>
      </c>
      <c r="B1880" s="7">
        <v>24.31</v>
      </c>
      <c r="C1880" s="7">
        <v>5.4</v>
      </c>
      <c r="D1880" s="7" t="s">
        <v>2380</v>
      </c>
      <c r="E1880" s="7" t="s">
        <v>2380</v>
      </c>
      <c r="F1880" s="7" t="s">
        <v>2380</v>
      </c>
      <c r="G1880" s="7" t="s">
        <v>2381</v>
      </c>
      <c r="H1880" s="7" t="s">
        <v>2380</v>
      </c>
    </row>
    <row r="1881" spans="1:8" x14ac:dyDescent="0.25">
      <c r="A1881" s="7" t="s">
        <v>488</v>
      </c>
      <c r="B1881" s="7">
        <v>15.53</v>
      </c>
      <c r="C1881" s="7">
        <v>5.81</v>
      </c>
      <c r="D1881" s="7" t="s">
        <v>2380</v>
      </c>
      <c r="E1881" s="7" t="s">
        <v>2380</v>
      </c>
      <c r="F1881" s="7" t="s">
        <v>2380</v>
      </c>
      <c r="G1881" s="7">
        <v>1</v>
      </c>
      <c r="H1881" s="7" t="s">
        <v>2380</v>
      </c>
    </row>
    <row r="1882" spans="1:8" x14ac:dyDescent="0.25">
      <c r="A1882" s="7" t="s">
        <v>487</v>
      </c>
      <c r="B1882" s="7">
        <v>30.7</v>
      </c>
      <c r="C1882" s="7">
        <v>5.82</v>
      </c>
      <c r="D1882" s="7" t="s">
        <v>2380</v>
      </c>
      <c r="E1882" s="7" t="s">
        <v>2380</v>
      </c>
      <c r="F1882" s="7" t="s">
        <v>2380</v>
      </c>
      <c r="G1882" s="7">
        <v>1</v>
      </c>
      <c r="H1882" s="7" t="s">
        <v>2380</v>
      </c>
    </row>
    <row r="1883" spans="1:8" x14ac:dyDescent="0.25">
      <c r="A1883" s="7" t="s">
        <v>486</v>
      </c>
      <c r="B1883" s="7">
        <v>33.33</v>
      </c>
      <c r="C1883" s="7">
        <v>4.82</v>
      </c>
      <c r="D1883" s="7" t="s">
        <v>2380</v>
      </c>
      <c r="E1883" s="7" t="s">
        <v>2380</v>
      </c>
      <c r="F1883" s="7" t="s">
        <v>2380</v>
      </c>
      <c r="G1883" s="7">
        <v>1</v>
      </c>
      <c r="H1883" s="7" t="s">
        <v>2380</v>
      </c>
    </row>
    <row r="1884" spans="1:8" x14ac:dyDescent="0.25">
      <c r="A1884" s="7" t="s">
        <v>485</v>
      </c>
      <c r="B1884" s="7">
        <v>32.4</v>
      </c>
      <c r="C1884" s="7">
        <v>5.08</v>
      </c>
      <c r="D1884" s="7" t="s">
        <v>2380</v>
      </c>
      <c r="E1884" s="7" t="s">
        <v>2380</v>
      </c>
      <c r="F1884" s="7" t="s">
        <v>2380</v>
      </c>
      <c r="G1884" s="7">
        <v>1</v>
      </c>
      <c r="H1884" s="7" t="s">
        <v>2380</v>
      </c>
    </row>
    <row r="1885" spans="1:8" x14ac:dyDescent="0.25">
      <c r="A1885" s="7" t="s">
        <v>484</v>
      </c>
      <c r="B1885" s="7">
        <v>27.93</v>
      </c>
      <c r="C1885" s="7">
        <v>5.59</v>
      </c>
      <c r="D1885" s="7" t="s">
        <v>2380</v>
      </c>
      <c r="E1885" s="7" t="s">
        <v>2380</v>
      </c>
      <c r="F1885" s="7" t="s">
        <v>2380</v>
      </c>
      <c r="G1885" s="7">
        <v>1</v>
      </c>
      <c r="H1885" s="7" t="s">
        <v>2380</v>
      </c>
    </row>
    <row r="1886" spans="1:8" x14ac:dyDescent="0.25">
      <c r="A1886" s="7" t="s">
        <v>483</v>
      </c>
      <c r="B1886" s="7">
        <v>21.754999999999999</v>
      </c>
      <c r="C1886" s="7">
        <v>5.12</v>
      </c>
      <c r="D1886" s="7" t="s">
        <v>2380</v>
      </c>
      <c r="E1886" s="7" t="s">
        <v>2380</v>
      </c>
      <c r="F1886" s="7" t="s">
        <v>2380</v>
      </c>
      <c r="G1886" s="7" t="s">
        <v>2381</v>
      </c>
      <c r="H1886" s="7" t="s">
        <v>2380</v>
      </c>
    </row>
    <row r="1887" spans="1:8" x14ac:dyDescent="0.25">
      <c r="A1887" s="7" t="s">
        <v>482</v>
      </c>
      <c r="B1887" s="7">
        <v>25.934999999999999</v>
      </c>
      <c r="C1887" s="7">
        <v>4.95</v>
      </c>
      <c r="D1887" s="7" t="s">
        <v>2380</v>
      </c>
      <c r="E1887" s="7" t="s">
        <v>2380</v>
      </c>
      <c r="F1887" s="7" t="s">
        <v>2380</v>
      </c>
      <c r="G1887" s="7" t="s">
        <v>2381</v>
      </c>
      <c r="H1887" s="7" t="s">
        <v>2380</v>
      </c>
    </row>
    <row r="1888" spans="1:8" x14ac:dyDescent="0.25">
      <c r="A1888" s="7" t="s">
        <v>481</v>
      </c>
      <c r="B1888" s="7">
        <v>31.5</v>
      </c>
      <c r="C1888" s="7">
        <v>6.16</v>
      </c>
      <c r="D1888" s="7" t="s">
        <v>2380</v>
      </c>
      <c r="E1888" s="7" t="s">
        <v>2380</v>
      </c>
      <c r="F1888" s="7" t="s">
        <v>2380</v>
      </c>
      <c r="G1888" s="7" t="s">
        <v>2381</v>
      </c>
      <c r="H1888" s="7" t="s">
        <v>2380</v>
      </c>
    </row>
    <row r="1889" spans="1:8" x14ac:dyDescent="0.25">
      <c r="A1889" s="7" t="s">
        <v>480</v>
      </c>
      <c r="B1889" s="7">
        <v>30.03</v>
      </c>
      <c r="C1889" s="7">
        <v>6.41</v>
      </c>
      <c r="D1889" s="7" t="s">
        <v>2380</v>
      </c>
      <c r="E1889" s="7" t="s">
        <v>2380</v>
      </c>
      <c r="F1889" s="7" t="s">
        <v>2380</v>
      </c>
      <c r="G1889" s="7" t="s">
        <v>2381</v>
      </c>
      <c r="H1889" s="7" t="s">
        <v>2380</v>
      </c>
    </row>
    <row r="1890" spans="1:8" x14ac:dyDescent="0.25">
      <c r="A1890" s="7" t="s">
        <v>479</v>
      </c>
      <c r="B1890" s="7">
        <v>33.479999999999997</v>
      </c>
      <c r="C1890" s="7">
        <v>8.94</v>
      </c>
      <c r="D1890" s="7" t="s">
        <v>2380</v>
      </c>
      <c r="E1890" s="7" t="s">
        <v>2380</v>
      </c>
      <c r="F1890" s="7" t="s">
        <v>2380</v>
      </c>
      <c r="G1890" s="7" t="s">
        <v>2381</v>
      </c>
      <c r="H1890" s="7" t="s">
        <v>2380</v>
      </c>
    </row>
    <row r="1891" spans="1:8" x14ac:dyDescent="0.25">
      <c r="A1891" s="7" t="s">
        <v>478</v>
      </c>
      <c r="B1891" s="7">
        <v>16.510000000000002</v>
      </c>
      <c r="C1891" s="7">
        <v>4.42</v>
      </c>
      <c r="D1891" s="7" t="s">
        <v>2382</v>
      </c>
      <c r="E1891" s="7" t="s">
        <v>2380</v>
      </c>
      <c r="F1891" s="7" t="s">
        <v>2383</v>
      </c>
      <c r="G1891" s="7">
        <v>1</v>
      </c>
      <c r="H1891" s="7" t="s">
        <v>2380</v>
      </c>
    </row>
    <row r="1892" spans="1:8" x14ac:dyDescent="0.25">
      <c r="A1892" s="7" t="s">
        <v>477</v>
      </c>
      <c r="B1892" s="7">
        <v>33.155000000000001</v>
      </c>
      <c r="C1892" s="7">
        <v>5.3</v>
      </c>
      <c r="D1892" s="7" t="s">
        <v>2382</v>
      </c>
      <c r="E1892" s="7" t="s">
        <v>2380</v>
      </c>
      <c r="F1892" s="7" t="s">
        <v>2380</v>
      </c>
      <c r="G1892" s="7">
        <v>1</v>
      </c>
      <c r="H1892" s="7" t="s">
        <v>2380</v>
      </c>
    </row>
    <row r="1893" spans="1:8" x14ac:dyDescent="0.25">
      <c r="A1893" s="7" t="s">
        <v>476</v>
      </c>
      <c r="B1893" s="7">
        <v>37.29</v>
      </c>
      <c r="C1893" s="7">
        <v>4.6399999999999997</v>
      </c>
      <c r="D1893" s="7" t="s">
        <v>2380</v>
      </c>
      <c r="E1893" s="7" t="s">
        <v>2380</v>
      </c>
      <c r="F1893" s="7" t="s">
        <v>2383</v>
      </c>
      <c r="G1893" s="7">
        <v>1</v>
      </c>
      <c r="H1893" s="7" t="s">
        <v>2380</v>
      </c>
    </row>
    <row r="1894" spans="1:8" x14ac:dyDescent="0.25">
      <c r="A1894" s="7" t="s">
        <v>475</v>
      </c>
      <c r="B1894" s="7">
        <v>20.23</v>
      </c>
      <c r="C1894" s="7">
        <v>6.16</v>
      </c>
      <c r="D1894" s="7" t="s">
        <v>2382</v>
      </c>
      <c r="E1894" s="7" t="s">
        <v>2380</v>
      </c>
      <c r="F1894" s="7" t="s">
        <v>2380</v>
      </c>
      <c r="G1894" s="7">
        <v>1</v>
      </c>
      <c r="H1894" s="7" t="s">
        <v>2380</v>
      </c>
    </row>
    <row r="1895" spans="1:8" x14ac:dyDescent="0.25">
      <c r="A1895" s="7" t="s">
        <v>474</v>
      </c>
      <c r="B1895" s="7">
        <v>28.975000000000001</v>
      </c>
      <c r="C1895" s="7">
        <v>4.12</v>
      </c>
      <c r="D1895" s="7" t="s">
        <v>2380</v>
      </c>
      <c r="E1895" s="7" t="s">
        <v>2380</v>
      </c>
      <c r="F1895" s="7" t="s">
        <v>2383</v>
      </c>
      <c r="G1895" s="7">
        <v>1</v>
      </c>
      <c r="H1895" s="7" t="s">
        <v>2380</v>
      </c>
    </row>
    <row r="1896" spans="1:8" x14ac:dyDescent="0.25">
      <c r="A1896" s="7" t="s">
        <v>473</v>
      </c>
      <c r="B1896" s="7">
        <v>16.420000000000002</v>
      </c>
      <c r="C1896" s="7">
        <v>5.77</v>
      </c>
      <c r="D1896" s="7" t="s">
        <v>2382</v>
      </c>
      <c r="E1896" s="7" t="s">
        <v>2380</v>
      </c>
      <c r="F1896" s="7" t="s">
        <v>2383</v>
      </c>
      <c r="G1896" s="7">
        <v>1</v>
      </c>
      <c r="H1896" s="7" t="s">
        <v>2380</v>
      </c>
    </row>
    <row r="1897" spans="1:8" x14ac:dyDescent="0.25">
      <c r="A1897" s="7" t="s">
        <v>472</v>
      </c>
      <c r="B1897" s="7">
        <v>17.559999999999999</v>
      </c>
      <c r="C1897" s="7">
        <v>6.2</v>
      </c>
      <c r="D1897" s="7" t="s">
        <v>2380</v>
      </c>
      <c r="E1897" s="7" t="s">
        <v>2380</v>
      </c>
      <c r="F1897" s="7" t="s">
        <v>2380</v>
      </c>
      <c r="G1897" s="7">
        <v>1</v>
      </c>
      <c r="H1897" s="7" t="s">
        <v>2380</v>
      </c>
    </row>
    <row r="1898" spans="1:8" x14ac:dyDescent="0.25">
      <c r="A1898" s="7" t="s">
        <v>471</v>
      </c>
      <c r="B1898" s="7">
        <v>24.13</v>
      </c>
      <c r="C1898" s="7">
        <v>4.3899999999999997</v>
      </c>
      <c r="D1898" s="7" t="s">
        <v>2380</v>
      </c>
      <c r="E1898" s="7" t="s">
        <v>2380</v>
      </c>
      <c r="F1898" s="7" t="s">
        <v>2380</v>
      </c>
      <c r="G1898" s="7">
        <v>1</v>
      </c>
      <c r="H1898" s="7" t="s">
        <v>2380</v>
      </c>
    </row>
    <row r="1899" spans="1:8" x14ac:dyDescent="0.25">
      <c r="A1899" s="7" t="s">
        <v>470</v>
      </c>
      <c r="B1899" s="7">
        <v>19.95</v>
      </c>
      <c r="C1899" s="7">
        <v>5.13</v>
      </c>
      <c r="D1899" s="7" t="s">
        <v>2380</v>
      </c>
      <c r="E1899" s="7" t="s">
        <v>2382</v>
      </c>
      <c r="F1899" s="7" t="s">
        <v>2380</v>
      </c>
      <c r="G1899" s="7">
        <v>2</v>
      </c>
      <c r="H1899" s="7" t="s">
        <v>2380</v>
      </c>
    </row>
    <row r="1900" spans="1:8" x14ac:dyDescent="0.25">
      <c r="A1900" s="7" t="s">
        <v>469</v>
      </c>
      <c r="B1900" s="7">
        <v>21.24</v>
      </c>
      <c r="C1900" s="7">
        <v>4.49</v>
      </c>
      <c r="D1900" s="7" t="s">
        <v>2380</v>
      </c>
      <c r="E1900" s="7" t="s">
        <v>2380</v>
      </c>
      <c r="F1900" s="7" t="s">
        <v>2380</v>
      </c>
      <c r="G1900" s="7" t="s">
        <v>2381</v>
      </c>
      <c r="H1900" s="7" t="s">
        <v>2380</v>
      </c>
    </row>
    <row r="1901" spans="1:8" x14ac:dyDescent="0.25">
      <c r="A1901" s="7" t="s">
        <v>468</v>
      </c>
      <c r="B1901" s="7">
        <v>44.22</v>
      </c>
      <c r="C1901" s="7">
        <v>6.35</v>
      </c>
      <c r="D1901" s="7" t="s">
        <v>2380</v>
      </c>
      <c r="E1901" s="7" t="s">
        <v>2380</v>
      </c>
      <c r="F1901" s="7" t="s">
        <v>2380</v>
      </c>
      <c r="G1901" s="7" t="s">
        <v>2381</v>
      </c>
      <c r="H1901" s="7" t="s">
        <v>2380</v>
      </c>
    </row>
    <row r="1902" spans="1:8" x14ac:dyDescent="0.25">
      <c r="A1902" s="7" t="s">
        <v>467</v>
      </c>
      <c r="B1902" s="7">
        <v>41.1</v>
      </c>
      <c r="C1902" s="7">
        <v>5.79</v>
      </c>
      <c r="D1902" s="7" t="s">
        <v>2380</v>
      </c>
      <c r="E1902" s="7" t="s">
        <v>2380</v>
      </c>
      <c r="F1902" s="7" t="s">
        <v>2380</v>
      </c>
      <c r="G1902" s="7" t="s">
        <v>2381</v>
      </c>
      <c r="H1902" s="7" t="s">
        <v>2380</v>
      </c>
    </row>
    <row r="1903" spans="1:8" x14ac:dyDescent="0.25">
      <c r="A1903" s="7" t="s">
        <v>466</v>
      </c>
      <c r="B1903" s="7">
        <v>34.200000000000003</v>
      </c>
      <c r="C1903" s="7">
        <v>4.78</v>
      </c>
      <c r="D1903" s="7" t="s">
        <v>2382</v>
      </c>
      <c r="E1903" s="7" t="s">
        <v>2380</v>
      </c>
      <c r="F1903" s="7" t="s">
        <v>2380</v>
      </c>
      <c r="G1903" s="7" t="s">
        <v>2381</v>
      </c>
      <c r="H1903" s="7" t="s">
        <v>2380</v>
      </c>
    </row>
    <row r="1904" spans="1:8" x14ac:dyDescent="0.25">
      <c r="A1904" s="7" t="s">
        <v>465</v>
      </c>
      <c r="B1904" s="7">
        <v>29.92</v>
      </c>
      <c r="C1904" s="7">
        <v>6.02</v>
      </c>
      <c r="D1904" s="7" t="s">
        <v>2382</v>
      </c>
      <c r="E1904" s="7" t="s">
        <v>2380</v>
      </c>
      <c r="F1904" s="7" t="s">
        <v>2380</v>
      </c>
      <c r="G1904" s="7" t="s">
        <v>2381</v>
      </c>
      <c r="H1904" s="7" t="s">
        <v>2380</v>
      </c>
    </row>
    <row r="1905" spans="1:8" x14ac:dyDescent="0.25">
      <c r="A1905" s="7" t="s">
        <v>464</v>
      </c>
      <c r="B1905" s="7">
        <v>28.93</v>
      </c>
      <c r="C1905" s="7">
        <v>4.4400000000000004</v>
      </c>
      <c r="D1905" s="7" t="s">
        <v>2380</v>
      </c>
      <c r="E1905" s="7" t="s">
        <v>2380</v>
      </c>
      <c r="F1905" s="7" t="s">
        <v>2380</v>
      </c>
      <c r="G1905" s="7" t="s">
        <v>2381</v>
      </c>
      <c r="H1905" s="7" t="s">
        <v>2380</v>
      </c>
    </row>
    <row r="1906" spans="1:8" x14ac:dyDescent="0.25">
      <c r="A1906" s="7" t="s">
        <v>463</v>
      </c>
      <c r="B1906" s="7">
        <v>31.254999999999999</v>
      </c>
      <c r="C1906" s="7">
        <v>5.84</v>
      </c>
      <c r="D1906" s="7" t="s">
        <v>2382</v>
      </c>
      <c r="E1906" s="7" t="s">
        <v>2380</v>
      </c>
      <c r="F1906" s="7" t="s">
        <v>2380</v>
      </c>
      <c r="G1906" s="7">
        <v>1</v>
      </c>
      <c r="H1906" s="7" t="s">
        <v>2380</v>
      </c>
    </row>
    <row r="1907" spans="1:8" x14ac:dyDescent="0.25">
      <c r="A1907" s="7" t="s">
        <v>462</v>
      </c>
      <c r="B1907" s="7">
        <v>29.83</v>
      </c>
      <c r="C1907" s="7">
        <v>5.39</v>
      </c>
      <c r="D1907" s="7" t="s">
        <v>2380</v>
      </c>
      <c r="E1907" s="7" t="s">
        <v>2380</v>
      </c>
      <c r="F1907" s="7" t="s">
        <v>2380</v>
      </c>
      <c r="G1907" s="7" t="s">
        <v>2381</v>
      </c>
      <c r="H1907" s="7" t="s">
        <v>2380</v>
      </c>
    </row>
    <row r="1908" spans="1:8" x14ac:dyDescent="0.25">
      <c r="A1908" s="7" t="s">
        <v>461</v>
      </c>
      <c r="B1908" s="7">
        <v>29.59</v>
      </c>
      <c r="C1908" s="7">
        <v>6.16</v>
      </c>
      <c r="D1908" s="7" t="s">
        <v>2380</v>
      </c>
      <c r="E1908" s="7" t="s">
        <v>2380</v>
      </c>
      <c r="F1908" s="7" t="s">
        <v>2383</v>
      </c>
      <c r="G1908" s="7">
        <v>1</v>
      </c>
      <c r="H1908" s="7" t="s">
        <v>2380</v>
      </c>
    </row>
    <row r="1909" spans="1:8" x14ac:dyDescent="0.25">
      <c r="A1909" s="7" t="s">
        <v>460</v>
      </c>
      <c r="B1909" s="7">
        <v>31.16</v>
      </c>
      <c r="C1909" s="7">
        <v>4.49</v>
      </c>
      <c r="D1909" s="7" t="s">
        <v>2380</v>
      </c>
      <c r="E1909" s="7" t="s">
        <v>2380</v>
      </c>
      <c r="F1909" s="7" t="s">
        <v>2383</v>
      </c>
      <c r="G1909" s="7">
        <v>1</v>
      </c>
      <c r="H1909" s="7" t="s">
        <v>2380</v>
      </c>
    </row>
    <row r="1910" spans="1:8" x14ac:dyDescent="0.25">
      <c r="A1910" s="7" t="s">
        <v>459</v>
      </c>
      <c r="B1910" s="7">
        <v>34.21</v>
      </c>
      <c r="C1910" s="7">
        <v>4.4800000000000004</v>
      </c>
      <c r="D1910" s="7" t="s">
        <v>2382</v>
      </c>
      <c r="E1910" s="7" t="s">
        <v>2380</v>
      </c>
      <c r="F1910" s="7" t="s">
        <v>2380</v>
      </c>
      <c r="G1910" s="7">
        <v>1</v>
      </c>
      <c r="H1910" s="7" t="s">
        <v>2380</v>
      </c>
    </row>
    <row r="1911" spans="1:8" x14ac:dyDescent="0.25">
      <c r="A1911" s="7" t="s">
        <v>458</v>
      </c>
      <c r="B1911" s="7">
        <v>34.86</v>
      </c>
      <c r="C1911" s="7">
        <v>10.97</v>
      </c>
      <c r="D1911" s="7" t="s">
        <v>2380</v>
      </c>
      <c r="E1911" s="7" t="s">
        <v>2380</v>
      </c>
      <c r="F1911" s="7" t="s">
        <v>2380</v>
      </c>
      <c r="G1911" s="7" t="s">
        <v>2381</v>
      </c>
      <c r="H1911" s="7" t="s">
        <v>2380</v>
      </c>
    </row>
    <row r="1912" spans="1:8" x14ac:dyDescent="0.25">
      <c r="A1912" s="7" t="s">
        <v>457</v>
      </c>
      <c r="B1912" s="7">
        <v>34.58</v>
      </c>
      <c r="C1912" s="7">
        <v>5.14</v>
      </c>
      <c r="D1912" s="7" t="s">
        <v>2380</v>
      </c>
      <c r="E1912" s="7" t="s">
        <v>2382</v>
      </c>
      <c r="F1912" s="7" t="s">
        <v>2380</v>
      </c>
      <c r="G1912" s="7">
        <v>2</v>
      </c>
      <c r="H1912" s="7" t="s">
        <v>2380</v>
      </c>
    </row>
    <row r="1913" spans="1:8" x14ac:dyDescent="0.25">
      <c r="A1913" s="7" t="s">
        <v>456</v>
      </c>
      <c r="B1913" s="7">
        <v>17.940000000000001</v>
      </c>
      <c r="C1913" s="7">
        <v>5.17</v>
      </c>
      <c r="D1913" s="7" t="s">
        <v>2382</v>
      </c>
      <c r="E1913" s="7" t="s">
        <v>2380</v>
      </c>
      <c r="F1913" s="7" t="s">
        <v>2380</v>
      </c>
      <c r="G1913" s="7" t="s">
        <v>2381</v>
      </c>
      <c r="H1913" s="7" t="s">
        <v>2380</v>
      </c>
    </row>
    <row r="1914" spans="1:8" x14ac:dyDescent="0.25">
      <c r="A1914" s="7" t="s">
        <v>455</v>
      </c>
      <c r="B1914" s="7">
        <v>26.8</v>
      </c>
      <c r="C1914" s="7">
        <v>6.18</v>
      </c>
      <c r="D1914" s="7" t="s">
        <v>2382</v>
      </c>
      <c r="E1914" s="7" t="s">
        <v>2380</v>
      </c>
      <c r="F1914" s="7" t="s">
        <v>2383</v>
      </c>
      <c r="G1914" s="7">
        <v>1</v>
      </c>
      <c r="H1914" s="7" t="s">
        <v>2380</v>
      </c>
    </row>
    <row r="1915" spans="1:8" x14ac:dyDescent="0.25">
      <c r="A1915" s="7" t="s">
        <v>454</v>
      </c>
      <c r="B1915" s="7">
        <v>17.690000000000001</v>
      </c>
      <c r="C1915" s="7">
        <v>9.07</v>
      </c>
      <c r="D1915" s="7" t="s">
        <v>2382</v>
      </c>
      <c r="E1915" s="7" t="s">
        <v>2380</v>
      </c>
      <c r="F1915" s="7" t="s">
        <v>2380</v>
      </c>
      <c r="G1915" s="7" t="s">
        <v>2381</v>
      </c>
      <c r="H1915" s="7" t="s">
        <v>2380</v>
      </c>
    </row>
    <row r="1916" spans="1:8" x14ac:dyDescent="0.25">
      <c r="A1916" s="7" t="s">
        <v>453</v>
      </c>
      <c r="B1916" s="7">
        <v>25.77</v>
      </c>
      <c r="C1916" s="7">
        <v>4.43</v>
      </c>
      <c r="D1916" s="7" t="s">
        <v>2380</v>
      </c>
      <c r="E1916" s="7" t="s">
        <v>2380</v>
      </c>
      <c r="F1916" s="7" t="s">
        <v>2383</v>
      </c>
      <c r="G1916" s="7">
        <v>1</v>
      </c>
      <c r="H1916" s="7" t="s">
        <v>2380</v>
      </c>
    </row>
    <row r="1917" spans="1:8" x14ac:dyDescent="0.25">
      <c r="A1917" s="7" t="s">
        <v>452</v>
      </c>
      <c r="B1917" s="7">
        <v>34.46</v>
      </c>
      <c r="C1917" s="7">
        <v>4.17</v>
      </c>
      <c r="D1917" s="7" t="s">
        <v>2380</v>
      </c>
      <c r="E1917" s="7" t="s">
        <v>2382</v>
      </c>
      <c r="F1917" s="7" t="s">
        <v>2380</v>
      </c>
      <c r="G1917" s="7">
        <v>1</v>
      </c>
      <c r="H1917" s="7" t="s">
        <v>2380</v>
      </c>
    </row>
    <row r="1918" spans="1:8" x14ac:dyDescent="0.25">
      <c r="A1918" s="7" t="s">
        <v>451</v>
      </c>
      <c r="B1918" s="7">
        <v>30.875</v>
      </c>
      <c r="C1918" s="7">
        <v>4.95</v>
      </c>
      <c r="D1918" s="7" t="s">
        <v>2382</v>
      </c>
      <c r="E1918" s="7" t="s">
        <v>2380</v>
      </c>
      <c r="F1918" s="7" t="s">
        <v>2380</v>
      </c>
      <c r="G1918" s="7" t="s">
        <v>2381</v>
      </c>
      <c r="H1918" s="7" t="s">
        <v>2380</v>
      </c>
    </row>
    <row r="1919" spans="1:8" x14ac:dyDescent="0.25">
      <c r="A1919" s="7" t="s">
        <v>450</v>
      </c>
      <c r="B1919" s="7">
        <v>39.49</v>
      </c>
      <c r="C1919" s="7">
        <v>5.13</v>
      </c>
      <c r="D1919" s="7" t="s">
        <v>2380</v>
      </c>
      <c r="E1919" s="7" t="s">
        <v>2380</v>
      </c>
      <c r="F1919" s="7" t="s">
        <v>2380</v>
      </c>
      <c r="G1919" s="7" t="s">
        <v>2381</v>
      </c>
      <c r="H1919" s="7" t="s">
        <v>2380</v>
      </c>
    </row>
    <row r="1920" spans="1:8" x14ac:dyDescent="0.25">
      <c r="A1920" s="7" t="s">
        <v>449</v>
      </c>
      <c r="B1920" s="7">
        <v>28.88</v>
      </c>
      <c r="C1920" s="7">
        <v>4.0999999999999996</v>
      </c>
      <c r="D1920" s="7" t="s">
        <v>2380</v>
      </c>
      <c r="E1920" s="7" t="s">
        <v>2380</v>
      </c>
      <c r="F1920" s="7" t="s">
        <v>2380</v>
      </c>
      <c r="G1920" s="7" t="s">
        <v>2381</v>
      </c>
      <c r="H1920" s="7" t="s">
        <v>2380</v>
      </c>
    </row>
    <row r="1921" spans="1:8" x14ac:dyDescent="0.25">
      <c r="A1921" s="7" t="s">
        <v>448</v>
      </c>
      <c r="B1921" s="7">
        <v>20.234999999999999</v>
      </c>
      <c r="C1921" s="7">
        <v>5.01</v>
      </c>
      <c r="D1921" s="7" t="s">
        <v>2382</v>
      </c>
      <c r="E1921" s="7" t="s">
        <v>2380</v>
      </c>
      <c r="F1921" s="7" t="s">
        <v>2380</v>
      </c>
      <c r="G1921" s="7" t="s">
        <v>2381</v>
      </c>
      <c r="H1921" s="7" t="s">
        <v>2380</v>
      </c>
    </row>
    <row r="1922" spans="1:8" x14ac:dyDescent="0.25">
      <c r="A1922" s="7" t="s">
        <v>447</v>
      </c>
      <c r="B1922" s="7">
        <v>30.67</v>
      </c>
      <c r="C1922" s="7">
        <v>5.09</v>
      </c>
      <c r="D1922" s="7" t="s">
        <v>2382</v>
      </c>
      <c r="E1922" s="7" t="s">
        <v>2380</v>
      </c>
      <c r="F1922" s="7" t="s">
        <v>2380</v>
      </c>
      <c r="G1922" s="7" t="s">
        <v>2381</v>
      </c>
      <c r="H1922" s="7" t="s">
        <v>2380</v>
      </c>
    </row>
    <row r="1923" spans="1:8" x14ac:dyDescent="0.25">
      <c r="A1923" s="7" t="s">
        <v>446</v>
      </c>
      <c r="B1923" s="7">
        <v>30.875</v>
      </c>
      <c r="C1923" s="7">
        <v>6.49</v>
      </c>
      <c r="D1923" s="7" t="s">
        <v>2380</v>
      </c>
      <c r="E1923" s="7" t="s">
        <v>2380</v>
      </c>
      <c r="F1923" s="7" t="s">
        <v>2380</v>
      </c>
      <c r="G1923" s="7" t="s">
        <v>2381</v>
      </c>
      <c r="H1923" s="7" t="s">
        <v>2380</v>
      </c>
    </row>
    <row r="1924" spans="1:8" x14ac:dyDescent="0.25">
      <c r="A1924" s="7" t="s">
        <v>445</v>
      </c>
      <c r="B1924" s="7">
        <v>23.8</v>
      </c>
      <c r="C1924" s="7">
        <v>4.08</v>
      </c>
      <c r="D1924" s="7" t="s">
        <v>2380</v>
      </c>
      <c r="E1924" s="7" t="s">
        <v>2380</v>
      </c>
      <c r="F1924" s="7" t="s">
        <v>2380</v>
      </c>
      <c r="G1924" s="7" t="s">
        <v>2381</v>
      </c>
      <c r="H1924" s="7" t="s">
        <v>2380</v>
      </c>
    </row>
    <row r="1925" spans="1:8" x14ac:dyDescent="0.25">
      <c r="A1925" s="7" t="s">
        <v>444</v>
      </c>
      <c r="B1925" s="7">
        <v>15.37</v>
      </c>
      <c r="C1925" s="7">
        <v>8.6300000000000008</v>
      </c>
      <c r="D1925" s="7" t="s">
        <v>2382</v>
      </c>
      <c r="E1925" s="7" t="s">
        <v>2380</v>
      </c>
      <c r="F1925" s="7" t="s">
        <v>2380</v>
      </c>
      <c r="G1925" s="7" t="s">
        <v>2381</v>
      </c>
      <c r="H1925" s="7" t="s">
        <v>2380</v>
      </c>
    </row>
    <row r="1926" spans="1:8" x14ac:dyDescent="0.25">
      <c r="A1926" s="7" t="s">
        <v>443</v>
      </c>
      <c r="B1926" s="7">
        <v>30.4</v>
      </c>
      <c r="C1926" s="7">
        <v>5.28</v>
      </c>
      <c r="D1926" s="7" t="s">
        <v>2380</v>
      </c>
      <c r="E1926" s="7" t="s">
        <v>2380</v>
      </c>
      <c r="F1926" s="7" t="s">
        <v>2380</v>
      </c>
      <c r="G1926" s="7" t="s">
        <v>2381</v>
      </c>
      <c r="H1926" s="7" t="s">
        <v>2380</v>
      </c>
    </row>
    <row r="1927" spans="1:8" x14ac:dyDescent="0.25">
      <c r="A1927" s="7" t="s">
        <v>442</v>
      </c>
      <c r="B1927" s="7">
        <v>19.48</v>
      </c>
      <c r="C1927" s="7">
        <v>5.63</v>
      </c>
      <c r="D1927" s="7" t="s">
        <v>2382</v>
      </c>
      <c r="E1927" s="7" t="s">
        <v>2380</v>
      </c>
      <c r="F1927" s="7" t="s">
        <v>2380</v>
      </c>
      <c r="G1927" s="7">
        <v>1</v>
      </c>
      <c r="H1927" s="7" t="s">
        <v>2380</v>
      </c>
    </row>
    <row r="1928" spans="1:8" x14ac:dyDescent="0.25">
      <c r="A1928" s="7" t="s">
        <v>441</v>
      </c>
      <c r="B1928" s="7">
        <v>16.96</v>
      </c>
      <c r="C1928" s="7">
        <v>11.47</v>
      </c>
      <c r="D1928" s="7" t="s">
        <v>2382</v>
      </c>
      <c r="E1928" s="7" t="s">
        <v>2380</v>
      </c>
      <c r="F1928" s="7" t="s">
        <v>2380</v>
      </c>
      <c r="G1928" s="7" t="s">
        <v>2381</v>
      </c>
      <c r="H1928" s="7" t="s">
        <v>2380</v>
      </c>
    </row>
    <row r="1929" spans="1:8" x14ac:dyDescent="0.25">
      <c r="A1929" s="7" t="s">
        <v>440</v>
      </c>
      <c r="B1929" s="7">
        <v>19.05</v>
      </c>
      <c r="C1929" s="7">
        <v>4.92</v>
      </c>
      <c r="D1929" s="7" t="s">
        <v>2380</v>
      </c>
      <c r="E1929" s="7" t="s">
        <v>2380</v>
      </c>
      <c r="F1929" s="7" t="s">
        <v>2380</v>
      </c>
      <c r="G1929" s="7">
        <v>1</v>
      </c>
      <c r="H1929" s="7" t="s">
        <v>2380</v>
      </c>
    </row>
    <row r="1930" spans="1:8" x14ac:dyDescent="0.25">
      <c r="A1930" s="7" t="s">
        <v>439</v>
      </c>
      <c r="B1930" s="7">
        <v>37.619999999999997</v>
      </c>
      <c r="C1930" s="7">
        <v>4.18</v>
      </c>
      <c r="D1930" s="7" t="s">
        <v>2380</v>
      </c>
      <c r="E1930" s="7" t="s">
        <v>2380</v>
      </c>
      <c r="F1930" s="7" t="s">
        <v>2380</v>
      </c>
      <c r="G1930" s="7" t="s">
        <v>2381</v>
      </c>
      <c r="H1930" s="7" t="s">
        <v>2380</v>
      </c>
    </row>
    <row r="1931" spans="1:8" x14ac:dyDescent="0.25">
      <c r="A1931" s="7" t="s">
        <v>438</v>
      </c>
      <c r="B1931" s="7">
        <v>29.1</v>
      </c>
      <c r="C1931" s="7">
        <v>4.67</v>
      </c>
      <c r="D1931" s="7" t="s">
        <v>2380</v>
      </c>
      <c r="E1931" s="7" t="s">
        <v>2380</v>
      </c>
      <c r="F1931" s="7" t="s">
        <v>2380</v>
      </c>
      <c r="G1931" s="7" t="s">
        <v>2381</v>
      </c>
      <c r="H1931" s="7" t="s">
        <v>2380</v>
      </c>
    </row>
    <row r="1932" spans="1:8" x14ac:dyDescent="0.25">
      <c r="A1932" s="7" t="s">
        <v>437</v>
      </c>
      <c r="B1932" s="7">
        <v>26.62</v>
      </c>
      <c r="C1932" s="7">
        <v>6.24</v>
      </c>
      <c r="D1932" s="7" t="s">
        <v>2380</v>
      </c>
      <c r="E1932" s="7" t="s">
        <v>2380</v>
      </c>
      <c r="F1932" s="7" t="s">
        <v>2380</v>
      </c>
      <c r="G1932" s="7" t="s">
        <v>2381</v>
      </c>
      <c r="H1932" s="7" t="s">
        <v>2380</v>
      </c>
    </row>
    <row r="1933" spans="1:8" x14ac:dyDescent="0.25">
      <c r="A1933" s="7" t="s">
        <v>436</v>
      </c>
      <c r="B1933" s="7">
        <v>25.74</v>
      </c>
      <c r="C1933" s="7">
        <v>5.99</v>
      </c>
      <c r="D1933" s="7" t="s">
        <v>2380</v>
      </c>
      <c r="E1933" s="7" t="s">
        <v>2380</v>
      </c>
      <c r="F1933" s="7" t="s">
        <v>2380</v>
      </c>
      <c r="G1933" s="7" t="s">
        <v>2381</v>
      </c>
      <c r="H1933" s="7" t="s">
        <v>2380</v>
      </c>
    </row>
    <row r="1934" spans="1:8" x14ac:dyDescent="0.25">
      <c r="A1934" s="7" t="s">
        <v>435</v>
      </c>
      <c r="B1934" s="7">
        <v>18.22</v>
      </c>
      <c r="C1934" s="7">
        <v>10.27</v>
      </c>
      <c r="D1934" s="7" t="s">
        <v>2382</v>
      </c>
      <c r="E1934" s="7" t="s">
        <v>2380</v>
      </c>
      <c r="F1934" s="7" t="s">
        <v>2380</v>
      </c>
      <c r="G1934" s="7">
        <v>1</v>
      </c>
      <c r="H1934" s="7" t="s">
        <v>2380</v>
      </c>
    </row>
    <row r="1935" spans="1:8" x14ac:dyDescent="0.25">
      <c r="A1935" s="7" t="s">
        <v>434</v>
      </c>
      <c r="B1935" s="7">
        <v>26.03</v>
      </c>
      <c r="C1935" s="7">
        <v>5.97</v>
      </c>
      <c r="D1935" s="7" t="s">
        <v>2380</v>
      </c>
      <c r="E1935" s="7" t="s">
        <v>2380</v>
      </c>
      <c r="F1935" s="7" t="s">
        <v>2383</v>
      </c>
      <c r="G1935" s="7">
        <v>1</v>
      </c>
      <c r="H1935" s="7" t="s">
        <v>2380</v>
      </c>
    </row>
    <row r="1936" spans="1:8" x14ac:dyDescent="0.25">
      <c r="A1936" s="7" t="s">
        <v>433</v>
      </c>
      <c r="B1936" s="7">
        <v>17.29</v>
      </c>
      <c r="C1936" s="7">
        <v>4.9800000000000004</v>
      </c>
      <c r="D1936" s="7" t="s">
        <v>2380</v>
      </c>
      <c r="E1936" s="7" t="s">
        <v>2380</v>
      </c>
      <c r="F1936" s="7" t="s">
        <v>2380</v>
      </c>
      <c r="G1936" s="7" t="s">
        <v>2381</v>
      </c>
      <c r="H1936" s="7" t="s">
        <v>2380</v>
      </c>
    </row>
    <row r="1937" spans="1:8" x14ac:dyDescent="0.25">
      <c r="A1937" s="7" t="s">
        <v>432</v>
      </c>
      <c r="B1937" s="7">
        <v>18.170000000000002</v>
      </c>
      <c r="C1937" s="7">
        <v>6.91</v>
      </c>
      <c r="D1937" s="7" t="s">
        <v>2382</v>
      </c>
      <c r="E1937" s="7" t="s">
        <v>2380</v>
      </c>
      <c r="F1937" s="7" t="s">
        <v>2380</v>
      </c>
      <c r="G1937" s="7">
        <v>1</v>
      </c>
      <c r="H1937" s="7" t="s">
        <v>2380</v>
      </c>
    </row>
    <row r="1938" spans="1:8" x14ac:dyDescent="0.25">
      <c r="A1938" s="7" t="s">
        <v>431</v>
      </c>
      <c r="B1938" s="7">
        <v>32.54</v>
      </c>
      <c r="C1938" s="7">
        <v>6.38</v>
      </c>
      <c r="D1938" s="7" t="s">
        <v>2380</v>
      </c>
      <c r="E1938" s="7" t="s">
        <v>2382</v>
      </c>
      <c r="F1938" s="7" t="s">
        <v>2380</v>
      </c>
      <c r="G1938" s="7">
        <v>1</v>
      </c>
      <c r="H1938" s="7" t="s">
        <v>2380</v>
      </c>
    </row>
    <row r="1939" spans="1:8" x14ac:dyDescent="0.25">
      <c r="A1939" s="7" t="s">
        <v>430</v>
      </c>
      <c r="B1939" s="7">
        <v>30.25</v>
      </c>
      <c r="C1939" s="7">
        <v>4.7699999999999996</v>
      </c>
      <c r="D1939" s="7" t="s">
        <v>2380</v>
      </c>
      <c r="E1939" s="7" t="s">
        <v>2380</v>
      </c>
      <c r="F1939" s="7" t="s">
        <v>2380</v>
      </c>
      <c r="G1939" s="7" t="s">
        <v>2381</v>
      </c>
      <c r="H1939" s="7" t="s">
        <v>2380</v>
      </c>
    </row>
    <row r="1940" spans="1:8" x14ac:dyDescent="0.25">
      <c r="A1940" s="7" t="s">
        <v>429</v>
      </c>
      <c r="B1940" s="7">
        <v>19.59</v>
      </c>
      <c r="C1940" s="7">
        <v>6.04</v>
      </c>
      <c r="D1940" s="7" t="s">
        <v>2382</v>
      </c>
      <c r="E1940" s="7" t="s">
        <v>2380</v>
      </c>
      <c r="F1940" s="7" t="s">
        <v>2380</v>
      </c>
      <c r="G1940" s="7">
        <v>1</v>
      </c>
      <c r="H1940" s="7" t="s">
        <v>2380</v>
      </c>
    </row>
    <row r="1941" spans="1:8" x14ac:dyDescent="0.25">
      <c r="A1941" s="7" t="s">
        <v>428</v>
      </c>
      <c r="B1941" s="7">
        <v>45.9</v>
      </c>
      <c r="C1941" s="7">
        <v>4.3</v>
      </c>
      <c r="D1941" s="7" t="s">
        <v>2382</v>
      </c>
      <c r="E1941" s="7" t="s">
        <v>2380</v>
      </c>
      <c r="F1941" s="7" t="s">
        <v>2380</v>
      </c>
      <c r="G1941" s="7">
        <v>1</v>
      </c>
      <c r="H1941" s="7" t="s">
        <v>2380</v>
      </c>
    </row>
    <row r="1942" spans="1:8" x14ac:dyDescent="0.25">
      <c r="A1942" s="7" t="s">
        <v>427</v>
      </c>
      <c r="B1942" s="7">
        <v>17.059999999999999</v>
      </c>
      <c r="C1942" s="7">
        <v>8.75</v>
      </c>
      <c r="D1942" s="7" t="s">
        <v>2382</v>
      </c>
      <c r="E1942" s="7" t="s">
        <v>2380</v>
      </c>
      <c r="F1942" s="7" t="s">
        <v>2380</v>
      </c>
      <c r="G1942" s="7" t="s">
        <v>2381</v>
      </c>
      <c r="H1942" s="7" t="s">
        <v>2380</v>
      </c>
    </row>
    <row r="1943" spans="1:8" x14ac:dyDescent="0.25">
      <c r="A1943" s="7" t="s">
        <v>426</v>
      </c>
      <c r="B1943" s="7">
        <v>32.07</v>
      </c>
      <c r="C1943" s="7">
        <v>5.25</v>
      </c>
      <c r="D1943" s="7" t="s">
        <v>2380</v>
      </c>
      <c r="E1943" s="7" t="s">
        <v>2380</v>
      </c>
      <c r="F1943" s="7" t="s">
        <v>2383</v>
      </c>
      <c r="G1943" s="7">
        <v>1</v>
      </c>
      <c r="H1943" s="7" t="s">
        <v>2380</v>
      </c>
    </row>
    <row r="1944" spans="1:8" x14ac:dyDescent="0.25">
      <c r="A1944" s="7" t="s">
        <v>425</v>
      </c>
      <c r="B1944" s="7">
        <v>16.5</v>
      </c>
      <c r="C1944" s="7">
        <v>5.03</v>
      </c>
      <c r="D1944" s="7" t="s">
        <v>2380</v>
      </c>
      <c r="E1944" s="7" t="s">
        <v>2380</v>
      </c>
      <c r="F1944" s="7" t="s">
        <v>2380</v>
      </c>
      <c r="G1944" s="7">
        <v>1</v>
      </c>
      <c r="H1944" s="7" t="s">
        <v>2380</v>
      </c>
    </row>
    <row r="1945" spans="1:8" x14ac:dyDescent="0.25">
      <c r="A1945" s="7" t="s">
        <v>424</v>
      </c>
      <c r="B1945" s="7">
        <v>31.4</v>
      </c>
      <c r="C1945" s="7">
        <v>5.88</v>
      </c>
      <c r="D1945" s="7" t="s">
        <v>2380</v>
      </c>
      <c r="E1945" s="7" t="s">
        <v>2380</v>
      </c>
      <c r="F1945" s="7" t="s">
        <v>2380</v>
      </c>
      <c r="G1945" s="7">
        <v>1</v>
      </c>
      <c r="H1945" s="7" t="s">
        <v>2380</v>
      </c>
    </row>
    <row r="1946" spans="1:8" x14ac:dyDescent="0.25">
      <c r="A1946" s="7" t="s">
        <v>423</v>
      </c>
      <c r="B1946" s="7">
        <v>20.36</v>
      </c>
      <c r="C1946" s="7">
        <v>4.49</v>
      </c>
      <c r="D1946" s="7" t="s">
        <v>2380</v>
      </c>
      <c r="E1946" s="7" t="s">
        <v>2380</v>
      </c>
      <c r="F1946" s="7" t="s">
        <v>2380</v>
      </c>
      <c r="G1946" s="7" t="s">
        <v>2381</v>
      </c>
      <c r="H1946" s="7" t="s">
        <v>2380</v>
      </c>
    </row>
    <row r="1947" spans="1:8" x14ac:dyDescent="0.25">
      <c r="A1947" s="7" t="s">
        <v>422</v>
      </c>
      <c r="B1947" s="7">
        <v>25.46</v>
      </c>
      <c r="C1947" s="7">
        <v>4.1399999999999997</v>
      </c>
      <c r="D1947" s="7" t="s">
        <v>2380</v>
      </c>
      <c r="E1947" s="7" t="s">
        <v>2380</v>
      </c>
      <c r="F1947" s="7" t="s">
        <v>2380</v>
      </c>
      <c r="G1947" s="7">
        <v>1</v>
      </c>
      <c r="H1947" s="7" t="s">
        <v>2380</v>
      </c>
    </row>
    <row r="1948" spans="1:8" x14ac:dyDescent="0.25">
      <c r="A1948" s="7" t="s">
        <v>421</v>
      </c>
      <c r="B1948" s="7">
        <v>17.09</v>
      </c>
      <c r="C1948" s="7">
        <v>5.8</v>
      </c>
      <c r="D1948" s="7" t="s">
        <v>2382</v>
      </c>
      <c r="E1948" s="7" t="s">
        <v>2380</v>
      </c>
      <c r="F1948" s="7" t="s">
        <v>2380</v>
      </c>
      <c r="G1948" s="7" t="s">
        <v>2381</v>
      </c>
      <c r="H1948" s="7" t="s">
        <v>2380</v>
      </c>
    </row>
    <row r="1949" spans="1:8" x14ac:dyDescent="0.25">
      <c r="A1949" s="7" t="s">
        <v>420</v>
      </c>
      <c r="B1949" s="7">
        <v>20.83</v>
      </c>
      <c r="C1949" s="7">
        <v>5.12</v>
      </c>
      <c r="D1949" s="7" t="s">
        <v>2380</v>
      </c>
      <c r="E1949" s="7" t="s">
        <v>2380</v>
      </c>
      <c r="F1949" s="7" t="s">
        <v>2380</v>
      </c>
      <c r="G1949" s="7" t="s">
        <v>2381</v>
      </c>
      <c r="H1949" s="7" t="s">
        <v>2380</v>
      </c>
    </row>
    <row r="1950" spans="1:8" x14ac:dyDescent="0.25">
      <c r="A1950" s="7" t="s">
        <v>419</v>
      </c>
      <c r="B1950" s="7">
        <v>18.920000000000002</v>
      </c>
      <c r="C1950" s="7">
        <v>5.98</v>
      </c>
      <c r="D1950" s="7" t="s">
        <v>2382</v>
      </c>
      <c r="E1950" s="7" t="s">
        <v>2380</v>
      </c>
      <c r="F1950" s="7" t="s">
        <v>2380</v>
      </c>
      <c r="G1950" s="7">
        <v>1</v>
      </c>
      <c r="H1950" s="7" t="s">
        <v>2380</v>
      </c>
    </row>
    <row r="1951" spans="1:8" x14ac:dyDescent="0.25">
      <c r="A1951" s="7" t="s">
        <v>418</v>
      </c>
      <c r="B1951" s="7">
        <v>37.1</v>
      </c>
      <c r="C1951" s="7">
        <v>5.46</v>
      </c>
      <c r="D1951" s="7" t="s">
        <v>2380</v>
      </c>
      <c r="E1951" s="7" t="s">
        <v>2380</v>
      </c>
      <c r="F1951" s="7" t="s">
        <v>2380</v>
      </c>
      <c r="G1951" s="7" t="s">
        <v>2381</v>
      </c>
      <c r="H1951" s="7" t="s">
        <v>2380</v>
      </c>
    </row>
    <row r="1952" spans="1:8" x14ac:dyDescent="0.25">
      <c r="A1952" s="7" t="s">
        <v>417</v>
      </c>
      <c r="B1952" s="7">
        <v>22.515000000000001</v>
      </c>
      <c r="C1952" s="7">
        <v>4.91</v>
      </c>
      <c r="D1952" s="7" t="s">
        <v>2382</v>
      </c>
      <c r="E1952" s="7" t="s">
        <v>2380</v>
      </c>
      <c r="F1952" s="7" t="s">
        <v>2383</v>
      </c>
      <c r="G1952" s="7">
        <v>1</v>
      </c>
      <c r="H1952" s="7" t="s">
        <v>2380</v>
      </c>
    </row>
    <row r="1953" spans="1:8" x14ac:dyDescent="0.25">
      <c r="A1953" s="7" t="s">
        <v>416</v>
      </c>
      <c r="B1953" s="7">
        <v>32.700000000000003</v>
      </c>
      <c r="C1953" s="7">
        <v>4.66</v>
      </c>
      <c r="D1953" s="7" t="s">
        <v>2380</v>
      </c>
      <c r="E1953" s="7" t="s">
        <v>2380</v>
      </c>
      <c r="F1953" s="7" t="s">
        <v>2380</v>
      </c>
      <c r="G1953" s="7" t="s">
        <v>2381</v>
      </c>
      <c r="H1953" s="7" t="s">
        <v>2380</v>
      </c>
    </row>
    <row r="1954" spans="1:8" x14ac:dyDescent="0.25">
      <c r="A1954" s="7" t="s">
        <v>415</v>
      </c>
      <c r="B1954" s="7">
        <v>17.75</v>
      </c>
      <c r="C1954" s="7">
        <v>6.8</v>
      </c>
      <c r="D1954" s="7" t="s">
        <v>2382</v>
      </c>
      <c r="E1954" s="7" t="s">
        <v>2380</v>
      </c>
      <c r="F1954" s="7" t="s">
        <v>2380</v>
      </c>
      <c r="G1954" s="7">
        <v>1</v>
      </c>
      <c r="H1954" s="7" t="s">
        <v>2380</v>
      </c>
    </row>
    <row r="1955" spans="1:8" x14ac:dyDescent="0.25">
      <c r="A1955" s="7" t="s">
        <v>414</v>
      </c>
      <c r="B1955" s="7">
        <v>33.630000000000003</v>
      </c>
      <c r="C1955" s="7">
        <v>4.47</v>
      </c>
      <c r="D1955" s="7" t="s">
        <v>2382</v>
      </c>
      <c r="E1955" s="7" t="s">
        <v>2380</v>
      </c>
      <c r="F1955" s="7" t="s">
        <v>2380</v>
      </c>
      <c r="G1955" s="7" t="s">
        <v>2381</v>
      </c>
      <c r="H1955" s="7" t="s">
        <v>2380</v>
      </c>
    </row>
    <row r="1956" spans="1:8" x14ac:dyDescent="0.25">
      <c r="A1956" s="7" t="s">
        <v>413</v>
      </c>
      <c r="B1956" s="7">
        <v>34.799999999999997</v>
      </c>
      <c r="C1956" s="7">
        <v>4.08</v>
      </c>
      <c r="D1956" s="7" t="s">
        <v>2382</v>
      </c>
      <c r="E1956" s="7" t="s">
        <v>2380</v>
      </c>
      <c r="F1956" s="7" t="s">
        <v>2380</v>
      </c>
      <c r="G1956" s="7">
        <v>1</v>
      </c>
      <c r="H1956" s="7" t="s">
        <v>2380</v>
      </c>
    </row>
    <row r="1957" spans="1:8" x14ac:dyDescent="0.25">
      <c r="A1957" s="7" t="s">
        <v>412</v>
      </c>
      <c r="B1957" s="7">
        <v>16.809999999999999</v>
      </c>
      <c r="C1957" s="7">
        <v>5.51</v>
      </c>
      <c r="D1957" s="7" t="s">
        <v>2382</v>
      </c>
      <c r="E1957" s="7" t="s">
        <v>2380</v>
      </c>
      <c r="F1957" s="7" t="s">
        <v>2380</v>
      </c>
      <c r="G1957" s="7">
        <v>1</v>
      </c>
      <c r="H1957" s="7" t="s">
        <v>2380</v>
      </c>
    </row>
    <row r="1958" spans="1:8" x14ac:dyDescent="0.25">
      <c r="A1958" s="7" t="s">
        <v>411</v>
      </c>
      <c r="B1958" s="7">
        <v>16.690000000000001</v>
      </c>
      <c r="C1958" s="7">
        <v>8.4</v>
      </c>
      <c r="D1958" s="7" t="s">
        <v>2382</v>
      </c>
      <c r="E1958" s="7" t="s">
        <v>2380</v>
      </c>
      <c r="F1958" s="7" t="s">
        <v>2380</v>
      </c>
      <c r="G1958" s="7" t="s">
        <v>2381</v>
      </c>
      <c r="H1958" s="7" t="s">
        <v>2380</v>
      </c>
    </row>
    <row r="1959" spans="1:8" x14ac:dyDescent="0.25">
      <c r="A1959" s="7" t="s">
        <v>410</v>
      </c>
      <c r="B1959" s="7">
        <v>23.21</v>
      </c>
      <c r="C1959" s="7">
        <v>5.14</v>
      </c>
      <c r="D1959" s="7" t="s">
        <v>2382</v>
      </c>
      <c r="E1959" s="7" t="s">
        <v>2380</v>
      </c>
      <c r="F1959" s="7" t="s">
        <v>2380</v>
      </c>
      <c r="G1959" s="7">
        <v>1</v>
      </c>
      <c r="H1959" s="7" t="s">
        <v>2380</v>
      </c>
    </row>
    <row r="1960" spans="1:8" x14ac:dyDescent="0.25">
      <c r="A1960" s="7" t="s">
        <v>409</v>
      </c>
      <c r="B1960" s="7">
        <v>25.175000000000001</v>
      </c>
      <c r="C1960" s="7">
        <v>5.21</v>
      </c>
      <c r="D1960" s="7" t="s">
        <v>2382</v>
      </c>
      <c r="E1960" s="7" t="s">
        <v>2380</v>
      </c>
      <c r="F1960" s="7" t="s">
        <v>2380</v>
      </c>
      <c r="G1960" s="7">
        <v>1</v>
      </c>
      <c r="H1960" s="7" t="s">
        <v>2380</v>
      </c>
    </row>
    <row r="1961" spans="1:8" x14ac:dyDescent="0.25">
      <c r="A1961" s="7" t="s">
        <v>408</v>
      </c>
      <c r="B1961" s="7">
        <v>34.770000000000003</v>
      </c>
      <c r="C1961" s="7">
        <v>6.23</v>
      </c>
      <c r="D1961" s="7" t="s">
        <v>2380</v>
      </c>
      <c r="E1961" s="7" t="s">
        <v>2380</v>
      </c>
      <c r="F1961" s="7" t="s">
        <v>2380</v>
      </c>
      <c r="G1961" s="7" t="s">
        <v>2381</v>
      </c>
      <c r="H1961" s="7" t="s">
        <v>2380</v>
      </c>
    </row>
    <row r="1962" spans="1:8" x14ac:dyDescent="0.25">
      <c r="A1962" s="7" t="s">
        <v>407</v>
      </c>
      <c r="B1962" s="7">
        <v>27.7</v>
      </c>
      <c r="C1962" s="7">
        <v>5.6</v>
      </c>
      <c r="D1962" s="7" t="s">
        <v>2380</v>
      </c>
      <c r="E1962" s="7" t="s">
        <v>2380</v>
      </c>
      <c r="F1962" s="7" t="s">
        <v>2380</v>
      </c>
      <c r="G1962" s="7">
        <v>1</v>
      </c>
      <c r="H1962" s="7" t="s">
        <v>2380</v>
      </c>
    </row>
    <row r="1963" spans="1:8" x14ac:dyDescent="0.25">
      <c r="A1963" s="7" t="s">
        <v>406</v>
      </c>
      <c r="B1963" s="7">
        <v>19.12</v>
      </c>
      <c r="C1963" s="7">
        <v>4.72</v>
      </c>
      <c r="D1963" s="7" t="s">
        <v>2382</v>
      </c>
      <c r="E1963" s="7" t="s">
        <v>2380</v>
      </c>
      <c r="F1963" s="7" t="s">
        <v>2380</v>
      </c>
      <c r="G1963" s="7">
        <v>1</v>
      </c>
      <c r="H1963" s="7" t="s">
        <v>2380</v>
      </c>
    </row>
    <row r="1964" spans="1:8" x14ac:dyDescent="0.25">
      <c r="A1964" s="7" t="s">
        <v>405</v>
      </c>
      <c r="B1964" s="7">
        <v>32.67</v>
      </c>
      <c r="C1964" s="7">
        <v>4.67</v>
      </c>
      <c r="D1964" s="7" t="s">
        <v>2380</v>
      </c>
      <c r="E1964" s="7" t="s">
        <v>2380</v>
      </c>
      <c r="F1964" s="7" t="s">
        <v>2383</v>
      </c>
      <c r="G1964" s="7">
        <v>1</v>
      </c>
      <c r="H1964" s="7" t="s">
        <v>2380</v>
      </c>
    </row>
    <row r="1965" spans="1:8" x14ac:dyDescent="0.25">
      <c r="A1965" s="7" t="s">
        <v>404</v>
      </c>
      <c r="B1965" s="7">
        <v>28.5</v>
      </c>
      <c r="C1965" s="7">
        <v>6.11</v>
      </c>
      <c r="D1965" s="7" t="s">
        <v>2380</v>
      </c>
      <c r="E1965" s="7" t="s">
        <v>2380</v>
      </c>
      <c r="F1965" s="7" t="s">
        <v>2380</v>
      </c>
      <c r="G1965" s="7">
        <v>1</v>
      </c>
      <c r="H1965" s="7" t="s">
        <v>2380</v>
      </c>
    </row>
    <row r="1966" spans="1:8" x14ac:dyDescent="0.25">
      <c r="A1966" s="7" t="s">
        <v>403</v>
      </c>
      <c r="B1966" s="7">
        <v>39.270000000000003</v>
      </c>
      <c r="C1966" s="7">
        <v>6.25</v>
      </c>
      <c r="D1966" s="7" t="s">
        <v>2380</v>
      </c>
      <c r="E1966" s="7" t="s">
        <v>2380</v>
      </c>
      <c r="F1966" s="7" t="s">
        <v>2380</v>
      </c>
      <c r="G1966" s="7" t="s">
        <v>2381</v>
      </c>
      <c r="H1966" s="7" t="s">
        <v>2380</v>
      </c>
    </row>
    <row r="1967" spans="1:8" x14ac:dyDescent="0.25">
      <c r="A1967" s="7" t="s">
        <v>402</v>
      </c>
      <c r="B1967" s="7">
        <v>32.49</v>
      </c>
      <c r="C1967" s="7">
        <v>4</v>
      </c>
      <c r="D1967" s="7" t="s">
        <v>2382</v>
      </c>
      <c r="E1967" s="7" t="s">
        <v>2380</v>
      </c>
      <c r="F1967" s="7" t="s">
        <v>2380</v>
      </c>
      <c r="G1967" s="7" t="s">
        <v>2381</v>
      </c>
      <c r="H1967" s="7" t="s">
        <v>2380</v>
      </c>
    </row>
    <row r="1968" spans="1:8" x14ac:dyDescent="0.25">
      <c r="A1968" s="7" t="s">
        <v>401</v>
      </c>
      <c r="B1968" s="7">
        <v>23.7</v>
      </c>
      <c r="C1968" s="7">
        <v>5.55</v>
      </c>
      <c r="D1968" s="7" t="s">
        <v>2382</v>
      </c>
      <c r="E1968" s="7" t="s">
        <v>2380</v>
      </c>
      <c r="F1968" s="7" t="s">
        <v>2380</v>
      </c>
      <c r="G1968" s="7" t="s">
        <v>2381</v>
      </c>
      <c r="H1968" s="7" t="s">
        <v>2380</v>
      </c>
    </row>
    <row r="1969" spans="1:8" x14ac:dyDescent="0.25">
      <c r="A1969" s="7" t="s">
        <v>400</v>
      </c>
      <c r="B1969" s="7">
        <v>30.4</v>
      </c>
      <c r="C1969" s="7">
        <v>5.95</v>
      </c>
      <c r="D1969" s="7" t="s">
        <v>2380</v>
      </c>
      <c r="E1969" s="7" t="s">
        <v>2382</v>
      </c>
      <c r="F1969" s="7" t="s">
        <v>2380</v>
      </c>
      <c r="G1969" s="7">
        <v>1</v>
      </c>
      <c r="H1969" s="7" t="s">
        <v>2380</v>
      </c>
    </row>
    <row r="1970" spans="1:8" x14ac:dyDescent="0.25">
      <c r="A1970" s="7" t="s">
        <v>399</v>
      </c>
      <c r="B1970" s="7">
        <v>38.94</v>
      </c>
      <c r="C1970" s="7">
        <v>4.3600000000000003</v>
      </c>
      <c r="D1970" s="7" t="s">
        <v>2380</v>
      </c>
      <c r="E1970" s="7" t="s">
        <v>2380</v>
      </c>
      <c r="F1970" s="7" t="s">
        <v>2383</v>
      </c>
      <c r="G1970" s="7">
        <v>1</v>
      </c>
      <c r="H1970" s="7" t="s">
        <v>2380</v>
      </c>
    </row>
    <row r="1971" spans="1:8" x14ac:dyDescent="0.25">
      <c r="A1971" s="7" t="s">
        <v>398</v>
      </c>
      <c r="B1971" s="7">
        <v>31.02</v>
      </c>
      <c r="C1971" s="7">
        <v>4.84</v>
      </c>
      <c r="D1971" s="7" t="s">
        <v>2380</v>
      </c>
      <c r="E1971" s="7" t="s">
        <v>2380</v>
      </c>
      <c r="F1971" s="7" t="s">
        <v>2383</v>
      </c>
      <c r="G1971" s="7">
        <v>1</v>
      </c>
      <c r="H1971" s="7" t="s">
        <v>2380</v>
      </c>
    </row>
    <row r="1972" spans="1:8" x14ac:dyDescent="0.25">
      <c r="A1972" s="7" t="s">
        <v>397</v>
      </c>
      <c r="B1972" s="7">
        <v>17.5</v>
      </c>
      <c r="C1972" s="7">
        <v>4.5599999999999996</v>
      </c>
      <c r="D1972" s="7" t="s">
        <v>2380</v>
      </c>
      <c r="E1972" s="7" t="s">
        <v>2380</v>
      </c>
      <c r="F1972" s="7" t="s">
        <v>2380</v>
      </c>
      <c r="G1972" s="7">
        <v>1</v>
      </c>
      <c r="H1972" s="7" t="s">
        <v>2380</v>
      </c>
    </row>
    <row r="1973" spans="1:8" x14ac:dyDescent="0.25">
      <c r="A1973" s="7" t="s">
        <v>396</v>
      </c>
      <c r="B1973" s="7">
        <v>34.799999999999997</v>
      </c>
      <c r="C1973" s="7">
        <v>4.42</v>
      </c>
      <c r="D1973" s="7" t="s">
        <v>2382</v>
      </c>
      <c r="E1973" s="7" t="s">
        <v>2382</v>
      </c>
      <c r="F1973" s="7" t="s">
        <v>2380</v>
      </c>
      <c r="G1973" s="7">
        <v>2</v>
      </c>
      <c r="H1973" s="7" t="s">
        <v>2380</v>
      </c>
    </row>
    <row r="1974" spans="1:8" x14ac:dyDescent="0.25">
      <c r="A1974" s="7" t="s">
        <v>395</v>
      </c>
      <c r="B1974" s="7">
        <v>17.3</v>
      </c>
      <c r="C1974" s="7">
        <v>7.66</v>
      </c>
      <c r="D1974" s="7" t="s">
        <v>2382</v>
      </c>
      <c r="E1974" s="7" t="s">
        <v>2380</v>
      </c>
      <c r="F1974" s="7" t="s">
        <v>2380</v>
      </c>
      <c r="G1974" s="7">
        <v>1</v>
      </c>
      <c r="H1974" s="7" t="s">
        <v>2380</v>
      </c>
    </row>
    <row r="1975" spans="1:8" x14ac:dyDescent="0.25">
      <c r="A1975" s="7" t="s">
        <v>394</v>
      </c>
      <c r="B1975" s="7">
        <v>32.25</v>
      </c>
      <c r="C1975" s="7">
        <v>5.2</v>
      </c>
      <c r="D1975" s="7" t="s">
        <v>2382</v>
      </c>
      <c r="E1975" s="7" t="s">
        <v>2380</v>
      </c>
      <c r="F1975" s="7" t="s">
        <v>2380</v>
      </c>
      <c r="G1975" s="7" t="s">
        <v>2381</v>
      </c>
      <c r="H1975" s="7" t="s">
        <v>2380</v>
      </c>
    </row>
    <row r="1976" spans="1:8" x14ac:dyDescent="0.25">
      <c r="A1976" s="7" t="s">
        <v>393</v>
      </c>
      <c r="B1976" s="7">
        <v>42.4</v>
      </c>
      <c r="C1976" s="7">
        <v>5.53</v>
      </c>
      <c r="D1976" s="7" t="s">
        <v>2382</v>
      </c>
      <c r="E1976" s="7" t="s">
        <v>2380</v>
      </c>
      <c r="F1976" s="7" t="s">
        <v>2380</v>
      </c>
      <c r="G1976" s="7" t="s">
        <v>2381</v>
      </c>
      <c r="H1976" s="7" t="s">
        <v>2380</v>
      </c>
    </row>
    <row r="1977" spans="1:8" x14ac:dyDescent="0.25">
      <c r="A1977" s="7" t="s">
        <v>392</v>
      </c>
      <c r="B1977" s="7">
        <v>38.664999999999999</v>
      </c>
      <c r="C1977" s="7">
        <v>4.8600000000000003</v>
      </c>
      <c r="D1977" s="7" t="s">
        <v>2380</v>
      </c>
      <c r="E1977" s="7" t="s">
        <v>2382</v>
      </c>
      <c r="F1977" s="7" t="s">
        <v>2380</v>
      </c>
      <c r="G1977" s="7">
        <v>1</v>
      </c>
      <c r="H1977" s="7" t="s">
        <v>2380</v>
      </c>
    </row>
    <row r="1978" spans="1:8" x14ac:dyDescent="0.25">
      <c r="A1978" s="7" t="s">
        <v>391</v>
      </c>
      <c r="B1978" s="7">
        <v>29.92</v>
      </c>
      <c r="C1978" s="7">
        <v>5.49</v>
      </c>
      <c r="D1978" s="7" t="s">
        <v>2382</v>
      </c>
      <c r="E1978" s="7" t="s">
        <v>2380</v>
      </c>
      <c r="F1978" s="7" t="s">
        <v>2380</v>
      </c>
      <c r="G1978" s="7" t="s">
        <v>2381</v>
      </c>
      <c r="H1978" s="7" t="s">
        <v>2380</v>
      </c>
    </row>
    <row r="1979" spans="1:8" x14ac:dyDescent="0.25">
      <c r="A1979" s="7" t="s">
        <v>390</v>
      </c>
      <c r="B1979" s="7">
        <v>29.48</v>
      </c>
      <c r="C1979" s="7">
        <v>4.09</v>
      </c>
      <c r="D1979" s="7" t="s">
        <v>2382</v>
      </c>
      <c r="E1979" s="7" t="s">
        <v>2380</v>
      </c>
      <c r="F1979" s="7" t="s">
        <v>2380</v>
      </c>
      <c r="G1979" s="7" t="s">
        <v>2381</v>
      </c>
      <c r="H1979" s="7" t="s">
        <v>2380</v>
      </c>
    </row>
    <row r="1980" spans="1:8" x14ac:dyDescent="0.25">
      <c r="A1980" s="7" t="s">
        <v>389</v>
      </c>
      <c r="B1980" s="7">
        <v>28.785</v>
      </c>
      <c r="C1980" s="7">
        <v>4.3099999999999996</v>
      </c>
      <c r="D1980" s="7" t="s">
        <v>2382</v>
      </c>
      <c r="E1980" s="7" t="s">
        <v>2380</v>
      </c>
      <c r="F1980" s="7" t="s">
        <v>2380</v>
      </c>
      <c r="G1980" s="7" t="s">
        <v>2381</v>
      </c>
      <c r="H1980" s="7" t="s">
        <v>2380</v>
      </c>
    </row>
    <row r="1981" spans="1:8" x14ac:dyDescent="0.25">
      <c r="A1981" s="7" t="s">
        <v>388</v>
      </c>
      <c r="B1981" s="7">
        <v>19.8</v>
      </c>
      <c r="C1981" s="7">
        <v>4</v>
      </c>
      <c r="D1981" s="7" t="s">
        <v>2382</v>
      </c>
      <c r="E1981" s="7" t="s">
        <v>2380</v>
      </c>
      <c r="F1981" s="7" t="s">
        <v>2380</v>
      </c>
      <c r="G1981" s="7" t="s">
        <v>2381</v>
      </c>
      <c r="H1981" s="7" t="s">
        <v>2380</v>
      </c>
    </row>
    <row r="1982" spans="1:8" x14ac:dyDescent="0.25">
      <c r="A1982" s="7" t="s">
        <v>387</v>
      </c>
      <c r="B1982" s="7">
        <v>35.53</v>
      </c>
      <c r="C1982" s="7">
        <v>4.68</v>
      </c>
      <c r="D1982" s="7" t="s">
        <v>2380</v>
      </c>
      <c r="E1982" s="7" t="s">
        <v>2380</v>
      </c>
      <c r="F1982" s="7" t="s">
        <v>2383</v>
      </c>
      <c r="G1982" s="7">
        <v>1</v>
      </c>
      <c r="H1982" s="7" t="s">
        <v>2380</v>
      </c>
    </row>
    <row r="1983" spans="1:8" x14ac:dyDescent="0.25">
      <c r="A1983" s="7" t="s">
        <v>386</v>
      </c>
      <c r="B1983" s="7">
        <v>21.47</v>
      </c>
      <c r="C1983" s="7">
        <v>4.0199999999999996</v>
      </c>
      <c r="D1983" s="7" t="s">
        <v>2382</v>
      </c>
      <c r="E1983" s="7" t="s">
        <v>2380</v>
      </c>
      <c r="F1983" s="7" t="s">
        <v>2380</v>
      </c>
      <c r="G1983" s="7">
        <v>1</v>
      </c>
      <c r="H1983" s="7" t="s">
        <v>2380</v>
      </c>
    </row>
    <row r="1984" spans="1:8" x14ac:dyDescent="0.25">
      <c r="A1984" s="7" t="s">
        <v>385</v>
      </c>
      <c r="B1984" s="7">
        <v>25.9</v>
      </c>
      <c r="C1984" s="7">
        <v>5.12</v>
      </c>
      <c r="D1984" s="7" t="s">
        <v>2380</v>
      </c>
      <c r="E1984" s="7" t="s">
        <v>2380</v>
      </c>
      <c r="F1984" s="7" t="s">
        <v>2383</v>
      </c>
      <c r="G1984" s="7">
        <v>1</v>
      </c>
      <c r="H1984" s="7" t="s">
        <v>2380</v>
      </c>
    </row>
    <row r="1985" spans="1:8" x14ac:dyDescent="0.25">
      <c r="A1985" s="7" t="s">
        <v>384</v>
      </c>
      <c r="B1985" s="7">
        <v>20.81</v>
      </c>
      <c r="C1985" s="7">
        <v>5.52</v>
      </c>
      <c r="D1985" s="7" t="s">
        <v>2380</v>
      </c>
      <c r="E1985" s="7" t="s">
        <v>2380</v>
      </c>
      <c r="F1985" s="7" t="s">
        <v>2380</v>
      </c>
      <c r="G1985" s="7" t="s">
        <v>2381</v>
      </c>
      <c r="H1985" s="7" t="s">
        <v>2380</v>
      </c>
    </row>
    <row r="1986" spans="1:8" x14ac:dyDescent="0.25">
      <c r="A1986" s="7" t="s">
        <v>383</v>
      </c>
      <c r="B1986" s="7">
        <v>25.84</v>
      </c>
      <c r="C1986" s="7">
        <v>5.81</v>
      </c>
      <c r="D1986" s="7" t="s">
        <v>2382</v>
      </c>
      <c r="E1986" s="7" t="s">
        <v>2380</v>
      </c>
      <c r="F1986" s="7" t="s">
        <v>2383</v>
      </c>
      <c r="G1986" s="7">
        <v>1</v>
      </c>
      <c r="H1986" s="7" t="s">
        <v>2380</v>
      </c>
    </row>
    <row r="1987" spans="1:8" x14ac:dyDescent="0.25">
      <c r="A1987" s="7" t="s">
        <v>382</v>
      </c>
      <c r="B1987" s="7">
        <v>30.95</v>
      </c>
      <c r="C1987" s="7">
        <v>5.16</v>
      </c>
      <c r="D1987" s="7" t="s">
        <v>2380</v>
      </c>
      <c r="E1987" s="7" t="s">
        <v>2380</v>
      </c>
      <c r="F1987" s="7" t="s">
        <v>2383</v>
      </c>
      <c r="G1987" s="7">
        <v>1</v>
      </c>
      <c r="H1987" s="7" t="s">
        <v>2380</v>
      </c>
    </row>
    <row r="1988" spans="1:8" x14ac:dyDescent="0.25">
      <c r="A1988" s="7" t="s">
        <v>381</v>
      </c>
      <c r="B1988" s="7">
        <v>30.54</v>
      </c>
      <c r="C1988" s="7">
        <v>5</v>
      </c>
      <c r="D1988" s="7" t="s">
        <v>2380</v>
      </c>
      <c r="E1988" s="7" t="s">
        <v>2380</v>
      </c>
      <c r="F1988" s="7" t="s">
        <v>2383</v>
      </c>
      <c r="G1988" s="7">
        <v>1</v>
      </c>
      <c r="H1988" s="7" t="s">
        <v>2380</v>
      </c>
    </row>
    <row r="1989" spans="1:8" x14ac:dyDescent="0.25">
      <c r="A1989" s="7" t="s">
        <v>380</v>
      </c>
      <c r="B1989" s="7">
        <v>33.914999999999999</v>
      </c>
      <c r="C1989" s="7">
        <v>5.84</v>
      </c>
      <c r="D1989" s="7" t="s">
        <v>2382</v>
      </c>
      <c r="E1989" s="7" t="s">
        <v>2380</v>
      </c>
      <c r="F1989" s="7" t="s">
        <v>2380</v>
      </c>
      <c r="G1989" s="7" t="s">
        <v>2381</v>
      </c>
      <c r="H1989" s="7" t="s">
        <v>2380</v>
      </c>
    </row>
    <row r="1990" spans="1:8" x14ac:dyDescent="0.25">
      <c r="A1990" s="7" t="s">
        <v>379</v>
      </c>
      <c r="B1990" s="7">
        <v>33.31</v>
      </c>
      <c r="C1990" s="7">
        <v>4.1900000000000004</v>
      </c>
      <c r="D1990" s="7" t="s">
        <v>2380</v>
      </c>
      <c r="E1990" s="7" t="s">
        <v>2380</v>
      </c>
      <c r="F1990" s="7" t="s">
        <v>2383</v>
      </c>
      <c r="G1990" s="7">
        <v>1</v>
      </c>
      <c r="H1990" s="7" t="s">
        <v>2380</v>
      </c>
    </row>
    <row r="1991" spans="1:8" x14ac:dyDescent="0.25">
      <c r="A1991" s="7" t="s">
        <v>378</v>
      </c>
      <c r="B1991" s="7">
        <v>25.745000000000001</v>
      </c>
      <c r="C1991" s="7">
        <v>4.62</v>
      </c>
      <c r="D1991" s="7" t="s">
        <v>2382</v>
      </c>
      <c r="E1991" s="7" t="s">
        <v>2380</v>
      </c>
      <c r="F1991" s="7" t="s">
        <v>2380</v>
      </c>
      <c r="G1991" s="7" t="s">
        <v>2381</v>
      </c>
      <c r="H1991" s="7" t="s">
        <v>2380</v>
      </c>
    </row>
    <row r="1992" spans="1:8" x14ac:dyDescent="0.25">
      <c r="A1992" s="7" t="s">
        <v>377</v>
      </c>
      <c r="B1992" s="7">
        <v>37.1</v>
      </c>
      <c r="C1992" s="7">
        <v>6.24</v>
      </c>
      <c r="D1992" s="7" t="s">
        <v>2380</v>
      </c>
      <c r="E1992" s="7" t="s">
        <v>2380</v>
      </c>
      <c r="F1992" s="7" t="s">
        <v>2380</v>
      </c>
      <c r="G1992" s="7" t="s">
        <v>2381</v>
      </c>
      <c r="H1992" s="7" t="s">
        <v>2380</v>
      </c>
    </row>
    <row r="1993" spans="1:8" x14ac:dyDescent="0.25">
      <c r="A1993" s="7" t="s">
        <v>376</v>
      </c>
      <c r="B1993" s="7">
        <v>35.435000000000002</v>
      </c>
      <c r="C1993" s="7">
        <v>5.81</v>
      </c>
      <c r="D1993" s="7" t="s">
        <v>2380</v>
      </c>
      <c r="E1993" s="7" t="s">
        <v>2380</v>
      </c>
      <c r="F1993" s="7" t="s">
        <v>2380</v>
      </c>
      <c r="G1993" s="7" t="s">
        <v>2381</v>
      </c>
      <c r="H1993" s="7" t="s">
        <v>2380</v>
      </c>
    </row>
    <row r="1994" spans="1:8" x14ac:dyDescent="0.25">
      <c r="A1994" s="7" t="s">
        <v>375</v>
      </c>
      <c r="B1994" s="7">
        <v>20.399999999999999</v>
      </c>
      <c r="C1994" s="7">
        <v>4.83</v>
      </c>
      <c r="D1994" s="7" t="s">
        <v>2380</v>
      </c>
      <c r="E1994" s="7" t="s">
        <v>2380</v>
      </c>
      <c r="F1994" s="7" t="s">
        <v>2380</v>
      </c>
      <c r="G1994" s="7" t="s">
        <v>2381</v>
      </c>
      <c r="H1994" s="7" t="s">
        <v>2380</v>
      </c>
    </row>
    <row r="1995" spans="1:8" x14ac:dyDescent="0.25">
      <c r="A1995" s="7" t="s">
        <v>374</v>
      </c>
      <c r="B1995" s="7">
        <v>42.13</v>
      </c>
      <c r="C1995" s="7">
        <v>5.72</v>
      </c>
      <c r="D1995" s="7" t="s">
        <v>2382</v>
      </c>
      <c r="E1995" s="7" t="s">
        <v>2380</v>
      </c>
      <c r="F1995" s="7" t="s">
        <v>2383</v>
      </c>
      <c r="G1995" s="7">
        <v>1</v>
      </c>
      <c r="H1995" s="7" t="s">
        <v>2380</v>
      </c>
    </row>
    <row r="1996" spans="1:8" x14ac:dyDescent="0.25">
      <c r="A1996" s="7" t="s">
        <v>373</v>
      </c>
      <c r="B1996" s="7">
        <v>33.99</v>
      </c>
      <c r="C1996" s="7">
        <v>4.83</v>
      </c>
      <c r="D1996" s="7" t="s">
        <v>2382</v>
      </c>
      <c r="E1996" s="7" t="s">
        <v>2380</v>
      </c>
      <c r="F1996" s="7" t="s">
        <v>2383</v>
      </c>
      <c r="G1996" s="7">
        <v>1</v>
      </c>
      <c r="H1996" s="7" t="s">
        <v>2380</v>
      </c>
    </row>
    <row r="1997" spans="1:8" x14ac:dyDescent="0.25">
      <c r="A1997" s="7" t="s">
        <v>372</v>
      </c>
      <c r="B1997" s="7">
        <v>28.594999999999999</v>
      </c>
      <c r="C1997" s="7">
        <v>4.1399999999999997</v>
      </c>
      <c r="D1997" s="7" t="s">
        <v>2382</v>
      </c>
      <c r="E1997" s="7" t="s">
        <v>2380</v>
      </c>
      <c r="F1997" s="7" t="s">
        <v>2383</v>
      </c>
      <c r="G1997" s="7">
        <v>1</v>
      </c>
      <c r="H1997" s="7" t="s">
        <v>2380</v>
      </c>
    </row>
    <row r="1998" spans="1:8" x14ac:dyDescent="0.25">
      <c r="A1998" s="7" t="s">
        <v>371</v>
      </c>
      <c r="B1998" s="7">
        <v>20.8</v>
      </c>
      <c r="C1998" s="7">
        <v>4.07</v>
      </c>
      <c r="D1998" s="7" t="s">
        <v>2382</v>
      </c>
      <c r="E1998" s="7" t="s">
        <v>2380</v>
      </c>
      <c r="F1998" s="7" t="s">
        <v>2383</v>
      </c>
      <c r="G1998" s="7">
        <v>1</v>
      </c>
      <c r="H1998" s="7" t="s">
        <v>2380</v>
      </c>
    </row>
    <row r="1999" spans="1:8" x14ac:dyDescent="0.25">
      <c r="A1999" s="7" t="s">
        <v>370</v>
      </c>
      <c r="B1999" s="7">
        <v>23.465</v>
      </c>
      <c r="C1999" s="7">
        <v>6.26</v>
      </c>
      <c r="D1999" s="7" t="s">
        <v>2382</v>
      </c>
      <c r="E1999" s="7" t="s">
        <v>2380</v>
      </c>
      <c r="F1999" s="7" t="s">
        <v>2383</v>
      </c>
      <c r="G1999" s="7">
        <v>1</v>
      </c>
      <c r="H1999" s="7" t="s">
        <v>2380</v>
      </c>
    </row>
    <row r="2000" spans="1:8" x14ac:dyDescent="0.25">
      <c r="A2000" s="7" t="s">
        <v>369</v>
      </c>
      <c r="B2000" s="7">
        <v>40.185000000000002</v>
      </c>
      <c r="C2000" s="7">
        <v>5.88</v>
      </c>
      <c r="D2000" s="7" t="s">
        <v>2382</v>
      </c>
      <c r="E2000" s="7" t="s">
        <v>2380</v>
      </c>
      <c r="F2000" s="7" t="s">
        <v>2380</v>
      </c>
      <c r="G2000" s="7" t="s">
        <v>2381</v>
      </c>
      <c r="H2000" s="7" t="s">
        <v>2380</v>
      </c>
    </row>
    <row r="2001" spans="1:8" x14ac:dyDescent="0.25">
      <c r="A2001" s="7" t="s">
        <v>368</v>
      </c>
      <c r="B2001" s="7">
        <v>21.89</v>
      </c>
      <c r="C2001" s="7">
        <v>5.72</v>
      </c>
      <c r="D2001" s="7" t="s">
        <v>2382</v>
      </c>
      <c r="E2001" s="7" t="s">
        <v>2380</v>
      </c>
      <c r="F2001" s="7" t="s">
        <v>2380</v>
      </c>
      <c r="G2001" s="7" t="s">
        <v>2381</v>
      </c>
      <c r="H2001" s="7" t="s">
        <v>2380</v>
      </c>
    </row>
    <row r="2002" spans="1:8" x14ac:dyDescent="0.25">
      <c r="A2002" s="7" t="s">
        <v>367</v>
      </c>
      <c r="B2002" s="7">
        <v>29.34</v>
      </c>
      <c r="C2002" s="7">
        <v>6.09</v>
      </c>
      <c r="D2002" s="7" t="s">
        <v>2382</v>
      </c>
      <c r="E2002" s="7" t="s">
        <v>2382</v>
      </c>
      <c r="F2002" s="7" t="s">
        <v>2380</v>
      </c>
      <c r="G2002" s="7">
        <v>2</v>
      </c>
      <c r="H2002" s="7" t="s">
        <v>2380</v>
      </c>
    </row>
    <row r="2003" spans="1:8" x14ac:dyDescent="0.25">
      <c r="A2003" s="7" t="s">
        <v>366</v>
      </c>
      <c r="B2003" s="7">
        <v>22.61</v>
      </c>
      <c r="C2003" s="7">
        <v>4.25</v>
      </c>
      <c r="D2003" s="7" t="s">
        <v>2382</v>
      </c>
      <c r="E2003" s="7" t="s">
        <v>2380</v>
      </c>
      <c r="F2003" s="7" t="s">
        <v>2380</v>
      </c>
      <c r="G2003" s="7" t="s">
        <v>2381</v>
      </c>
      <c r="H2003" s="7" t="s">
        <v>2380</v>
      </c>
    </row>
    <row r="2004" spans="1:8" x14ac:dyDescent="0.25">
      <c r="A2004" s="7" t="s">
        <v>365</v>
      </c>
      <c r="B2004" s="7">
        <v>22.23</v>
      </c>
      <c r="C2004" s="7">
        <v>6.09</v>
      </c>
      <c r="D2004" s="7" t="s">
        <v>2382</v>
      </c>
      <c r="E2004" s="7" t="s">
        <v>2380</v>
      </c>
      <c r="F2004" s="7" t="s">
        <v>2380</v>
      </c>
      <c r="G2004" s="7" t="s">
        <v>2381</v>
      </c>
      <c r="H2004" s="7" t="s">
        <v>2380</v>
      </c>
    </row>
    <row r="2005" spans="1:8" x14ac:dyDescent="0.25">
      <c r="A2005" s="7" t="s">
        <v>364</v>
      </c>
      <c r="B2005" s="7">
        <v>33.4</v>
      </c>
      <c r="C2005" s="7">
        <v>5.51</v>
      </c>
      <c r="D2005" s="7" t="s">
        <v>2380</v>
      </c>
      <c r="E2005" s="7" t="s">
        <v>2380</v>
      </c>
      <c r="F2005" s="7" t="s">
        <v>2380</v>
      </c>
      <c r="G2005" s="7" t="s">
        <v>2381</v>
      </c>
      <c r="H2005" s="7" t="s">
        <v>2380</v>
      </c>
    </row>
    <row r="2006" spans="1:8" x14ac:dyDescent="0.25">
      <c r="A2006" s="7" t="s">
        <v>363</v>
      </c>
      <c r="B2006" s="7">
        <v>33.11</v>
      </c>
      <c r="C2006" s="7">
        <v>5.63</v>
      </c>
      <c r="D2006" s="7" t="s">
        <v>2380</v>
      </c>
      <c r="E2006" s="7" t="s">
        <v>2380</v>
      </c>
      <c r="F2006" s="7" t="s">
        <v>2380</v>
      </c>
      <c r="G2006" s="7" t="s">
        <v>2381</v>
      </c>
      <c r="H2006" s="7" t="s">
        <v>2380</v>
      </c>
    </row>
    <row r="2007" spans="1:8" x14ac:dyDescent="0.25">
      <c r="A2007" s="7" t="s">
        <v>362</v>
      </c>
      <c r="B2007" s="7">
        <v>16.815000000000001</v>
      </c>
      <c r="C2007" s="7">
        <v>5.29</v>
      </c>
      <c r="D2007" s="7" t="s">
        <v>2382</v>
      </c>
      <c r="E2007" s="7" t="s">
        <v>2380</v>
      </c>
      <c r="F2007" s="7" t="s">
        <v>2380</v>
      </c>
      <c r="G2007" s="7" t="s">
        <v>2381</v>
      </c>
      <c r="H2007" s="7" t="s">
        <v>2380</v>
      </c>
    </row>
    <row r="2008" spans="1:8" x14ac:dyDescent="0.25">
      <c r="A2008" s="7" t="s">
        <v>361</v>
      </c>
      <c r="B2008" s="7">
        <v>25.61</v>
      </c>
      <c r="C2008" s="7">
        <v>4</v>
      </c>
      <c r="D2008" s="7" t="s">
        <v>2380</v>
      </c>
      <c r="E2008" s="7" t="s">
        <v>2380</v>
      </c>
      <c r="F2008" s="7" t="s">
        <v>2383</v>
      </c>
      <c r="G2008" s="7">
        <v>1</v>
      </c>
      <c r="H2008" s="7" t="s">
        <v>2380</v>
      </c>
    </row>
    <row r="2009" spans="1:8" x14ac:dyDescent="0.25">
      <c r="A2009" s="7" t="s">
        <v>360</v>
      </c>
      <c r="B2009" s="7">
        <v>25.8</v>
      </c>
      <c r="C2009" s="7">
        <v>5.49</v>
      </c>
      <c r="D2009" s="7" t="s">
        <v>2380</v>
      </c>
      <c r="E2009" s="7" t="s">
        <v>2380</v>
      </c>
      <c r="F2009" s="7" t="s">
        <v>2380</v>
      </c>
      <c r="G2009" s="7" t="s">
        <v>2381</v>
      </c>
      <c r="H2009" s="7" t="s">
        <v>2380</v>
      </c>
    </row>
    <row r="2010" spans="1:8" x14ac:dyDescent="0.25">
      <c r="A2010" s="7" t="s">
        <v>359</v>
      </c>
      <c r="B2010" s="7">
        <v>27.39</v>
      </c>
      <c r="C2010" s="7">
        <v>5.34</v>
      </c>
      <c r="D2010" s="7" t="s">
        <v>2380</v>
      </c>
      <c r="E2010" s="7" t="s">
        <v>2380</v>
      </c>
      <c r="F2010" s="7" t="s">
        <v>2380</v>
      </c>
      <c r="G2010" s="7" t="s">
        <v>2381</v>
      </c>
      <c r="H2010" s="7" t="s">
        <v>2380</v>
      </c>
    </row>
    <row r="2011" spans="1:8" x14ac:dyDescent="0.25">
      <c r="A2011" s="7" t="s">
        <v>358</v>
      </c>
      <c r="B2011" s="7">
        <v>17.03</v>
      </c>
      <c r="C2011" s="7">
        <v>4.12</v>
      </c>
      <c r="D2011" s="7" t="s">
        <v>2380</v>
      </c>
      <c r="E2011" s="7" t="s">
        <v>2380</v>
      </c>
      <c r="F2011" s="7" t="s">
        <v>2380</v>
      </c>
      <c r="G2011" s="7">
        <v>1</v>
      </c>
      <c r="H2011" s="7" t="s">
        <v>2380</v>
      </c>
    </row>
    <row r="2012" spans="1:8" x14ac:dyDescent="0.25">
      <c r="A2012" s="7" t="s">
        <v>357</v>
      </c>
      <c r="B2012" s="7">
        <v>23.75</v>
      </c>
      <c r="C2012" s="7">
        <v>5.49</v>
      </c>
      <c r="D2012" s="7" t="s">
        <v>2382</v>
      </c>
      <c r="E2012" s="7" t="s">
        <v>2380</v>
      </c>
      <c r="F2012" s="7" t="s">
        <v>2380</v>
      </c>
      <c r="G2012" s="7" t="s">
        <v>2381</v>
      </c>
      <c r="H2012" s="7" t="s">
        <v>2380</v>
      </c>
    </row>
    <row r="2013" spans="1:8" x14ac:dyDescent="0.25">
      <c r="A2013" s="7" t="s">
        <v>355</v>
      </c>
      <c r="B2013" s="7">
        <v>26.03</v>
      </c>
      <c r="C2013" s="7">
        <v>5.1100000000000003</v>
      </c>
      <c r="D2013" s="7" t="s">
        <v>2382</v>
      </c>
      <c r="E2013" s="7" t="s">
        <v>2380</v>
      </c>
      <c r="F2013" s="7" t="s">
        <v>2380</v>
      </c>
      <c r="G2013" s="7">
        <v>1</v>
      </c>
      <c r="H2013" s="7" t="s">
        <v>2380</v>
      </c>
    </row>
    <row r="2014" spans="1:8" x14ac:dyDescent="0.25">
      <c r="A2014" s="7" t="s">
        <v>354</v>
      </c>
      <c r="B2014" s="7">
        <v>16.079999999999998</v>
      </c>
      <c r="C2014" s="7">
        <v>5.94</v>
      </c>
      <c r="D2014" s="7" t="s">
        <v>2380</v>
      </c>
      <c r="E2014" s="7" t="s">
        <v>2380</v>
      </c>
      <c r="F2014" s="7" t="s">
        <v>2380</v>
      </c>
      <c r="G2014" s="7" t="s">
        <v>2381</v>
      </c>
      <c r="H2014" s="7" t="s">
        <v>2380</v>
      </c>
    </row>
    <row r="2015" spans="1:8" x14ac:dyDescent="0.25">
      <c r="A2015" s="7" t="s">
        <v>353</v>
      </c>
      <c r="B2015" s="7">
        <v>30.875</v>
      </c>
      <c r="C2015" s="7">
        <v>5.54</v>
      </c>
      <c r="D2015" s="7" t="s">
        <v>2380</v>
      </c>
      <c r="E2015" s="7" t="s">
        <v>2380</v>
      </c>
      <c r="F2015" s="7" t="s">
        <v>2380</v>
      </c>
      <c r="G2015" s="7" t="s">
        <v>2381</v>
      </c>
      <c r="H2015" s="7" t="s">
        <v>2380</v>
      </c>
    </row>
    <row r="2016" spans="1:8" x14ac:dyDescent="0.25">
      <c r="A2016" s="7" t="s">
        <v>352</v>
      </c>
      <c r="B2016" s="7">
        <v>31.79</v>
      </c>
      <c r="C2016" s="7">
        <v>7.09</v>
      </c>
      <c r="D2016" s="7" t="s">
        <v>2380</v>
      </c>
      <c r="E2016" s="7" t="s">
        <v>2380</v>
      </c>
      <c r="F2016" s="7" t="s">
        <v>2380</v>
      </c>
      <c r="G2016" s="7" t="s">
        <v>2381</v>
      </c>
      <c r="H2016" s="7" t="s">
        <v>2380</v>
      </c>
    </row>
    <row r="2017" spans="1:8" x14ac:dyDescent="0.25">
      <c r="A2017" s="7" t="s">
        <v>351</v>
      </c>
      <c r="B2017" s="7">
        <v>28.48</v>
      </c>
      <c r="C2017" s="7">
        <v>6.22</v>
      </c>
      <c r="D2017" s="7" t="s">
        <v>2382</v>
      </c>
      <c r="E2017" s="7" t="s">
        <v>2380</v>
      </c>
      <c r="F2017" s="7" t="s">
        <v>2383</v>
      </c>
      <c r="G2017" s="7">
        <v>1</v>
      </c>
      <c r="H2017" s="7" t="s">
        <v>2380</v>
      </c>
    </row>
    <row r="2018" spans="1:8" x14ac:dyDescent="0.25">
      <c r="A2018" s="7" t="s">
        <v>350</v>
      </c>
      <c r="B2018" s="7">
        <v>26.6</v>
      </c>
      <c r="C2018" s="7">
        <v>4.33</v>
      </c>
      <c r="D2018" s="7" t="s">
        <v>2380</v>
      </c>
      <c r="E2018" s="7" t="s">
        <v>2380</v>
      </c>
      <c r="F2018" s="7" t="s">
        <v>2380</v>
      </c>
      <c r="G2018" s="7">
        <v>1</v>
      </c>
      <c r="H2018" s="7" t="s">
        <v>2380</v>
      </c>
    </row>
    <row r="2019" spans="1:8" x14ac:dyDescent="0.25">
      <c r="A2019" s="7" t="s">
        <v>349</v>
      </c>
      <c r="B2019" s="7">
        <v>25.27</v>
      </c>
      <c r="C2019" s="7">
        <v>5.83</v>
      </c>
      <c r="D2019" s="7" t="s">
        <v>2380</v>
      </c>
      <c r="E2019" s="7" t="s">
        <v>2380</v>
      </c>
      <c r="F2019" s="7" t="s">
        <v>2380</v>
      </c>
      <c r="G2019" s="7">
        <v>1</v>
      </c>
      <c r="H2019" s="7" t="s">
        <v>2380</v>
      </c>
    </row>
    <row r="2020" spans="1:8" x14ac:dyDescent="0.25">
      <c r="A2020" s="7" t="s">
        <v>348</v>
      </c>
      <c r="B2020" s="7">
        <v>34.484999999999999</v>
      </c>
      <c r="C2020" s="7">
        <v>4.7</v>
      </c>
      <c r="D2020" s="7" t="s">
        <v>2382</v>
      </c>
      <c r="E2020" s="7" t="s">
        <v>2380</v>
      </c>
      <c r="F2020" s="7" t="s">
        <v>2383</v>
      </c>
      <c r="G2020" s="7">
        <v>1</v>
      </c>
      <c r="H2020" s="7" t="s">
        <v>2380</v>
      </c>
    </row>
    <row r="2021" spans="1:8" x14ac:dyDescent="0.25">
      <c r="A2021" s="7" t="s">
        <v>347</v>
      </c>
      <c r="B2021" s="7">
        <v>15.57</v>
      </c>
      <c r="C2021" s="7">
        <v>4.07</v>
      </c>
      <c r="D2021" s="7" t="s">
        <v>2382</v>
      </c>
      <c r="E2021" s="7" t="s">
        <v>2380</v>
      </c>
      <c r="F2021" s="7" t="s">
        <v>2380</v>
      </c>
      <c r="G2021" s="7">
        <v>1</v>
      </c>
      <c r="H2021" s="7" t="s">
        <v>2380</v>
      </c>
    </row>
    <row r="2022" spans="1:8" x14ac:dyDescent="0.25">
      <c r="A2022" s="7" t="s">
        <v>346</v>
      </c>
      <c r="B2022" s="7">
        <v>30.36</v>
      </c>
      <c r="C2022" s="7">
        <v>9.39</v>
      </c>
      <c r="D2022" s="7" t="s">
        <v>2380</v>
      </c>
      <c r="E2022" s="7" t="s">
        <v>2380</v>
      </c>
      <c r="F2022" s="7" t="s">
        <v>2380</v>
      </c>
      <c r="G2022" s="7" t="s">
        <v>2381</v>
      </c>
      <c r="H2022" s="7" t="s">
        <v>2380</v>
      </c>
    </row>
    <row r="2023" spans="1:8" x14ac:dyDescent="0.25">
      <c r="A2023" s="7" t="s">
        <v>345</v>
      </c>
      <c r="B2023" s="7">
        <v>19.37</v>
      </c>
      <c r="C2023" s="7">
        <v>4.18</v>
      </c>
      <c r="D2023" s="7" t="s">
        <v>2380</v>
      </c>
      <c r="E2023" s="7" t="s">
        <v>2380</v>
      </c>
      <c r="F2023" s="7" t="s">
        <v>2380</v>
      </c>
      <c r="G2023" s="7" t="s">
        <v>2381</v>
      </c>
      <c r="H2023" s="7" t="s">
        <v>2380</v>
      </c>
    </row>
    <row r="2024" spans="1:8" x14ac:dyDescent="0.25">
      <c r="A2024" s="7" t="s">
        <v>344</v>
      </c>
      <c r="B2024" s="7">
        <v>16.71</v>
      </c>
      <c r="C2024" s="7">
        <v>4.18</v>
      </c>
      <c r="D2024" s="7" t="s">
        <v>2380</v>
      </c>
      <c r="E2024" s="7" t="s">
        <v>2380</v>
      </c>
      <c r="F2024" s="7" t="s">
        <v>2380</v>
      </c>
      <c r="G2024" s="7">
        <v>1</v>
      </c>
      <c r="H2024" s="7" t="s">
        <v>2380</v>
      </c>
    </row>
    <row r="2025" spans="1:8" x14ac:dyDescent="0.25">
      <c r="A2025" s="7" t="s">
        <v>343</v>
      </c>
      <c r="B2025" s="7">
        <v>24.1</v>
      </c>
      <c r="C2025" s="7">
        <v>4.4000000000000004</v>
      </c>
      <c r="D2025" s="7" t="s">
        <v>2382</v>
      </c>
      <c r="E2025" s="7" t="s">
        <v>2380</v>
      </c>
      <c r="F2025" s="7" t="s">
        <v>2380</v>
      </c>
      <c r="G2025" s="7">
        <v>1</v>
      </c>
      <c r="H2025" s="7" t="s">
        <v>2380</v>
      </c>
    </row>
    <row r="2026" spans="1:8" x14ac:dyDescent="0.25">
      <c r="A2026" s="7" t="s">
        <v>342</v>
      </c>
      <c r="B2026" s="7">
        <v>29.77</v>
      </c>
      <c r="C2026" s="7">
        <v>9.9</v>
      </c>
      <c r="D2026" s="7" t="s">
        <v>2380</v>
      </c>
      <c r="E2026" s="7" t="s">
        <v>2380</v>
      </c>
      <c r="F2026" s="7" t="s">
        <v>2380</v>
      </c>
      <c r="G2026" s="7" t="s">
        <v>2381</v>
      </c>
      <c r="H2026" s="7" t="s">
        <v>2380</v>
      </c>
    </row>
    <row r="2027" spans="1:8" x14ac:dyDescent="0.25">
      <c r="A2027" s="7" t="s">
        <v>341</v>
      </c>
      <c r="B2027" s="7">
        <v>46.53</v>
      </c>
      <c r="C2027" s="7">
        <v>4.84</v>
      </c>
      <c r="D2027" s="7" t="s">
        <v>2382</v>
      </c>
      <c r="E2027" s="7" t="s">
        <v>2380</v>
      </c>
      <c r="F2027" s="7" t="s">
        <v>2380</v>
      </c>
      <c r="G2027" s="7" t="s">
        <v>2381</v>
      </c>
      <c r="H2027" s="7" t="s">
        <v>2380</v>
      </c>
    </row>
    <row r="2028" spans="1:8" x14ac:dyDescent="0.25">
      <c r="A2028" s="7" t="s">
        <v>340</v>
      </c>
      <c r="B2028" s="7">
        <v>23.4</v>
      </c>
      <c r="C2028" s="7">
        <v>5.53</v>
      </c>
      <c r="D2028" s="7" t="s">
        <v>2380</v>
      </c>
      <c r="E2028" s="7" t="s">
        <v>2380</v>
      </c>
      <c r="F2028" s="7" t="s">
        <v>2383</v>
      </c>
      <c r="G2028" s="7">
        <v>1</v>
      </c>
      <c r="H2028" s="7" t="s">
        <v>2380</v>
      </c>
    </row>
    <row r="2029" spans="1:8" x14ac:dyDescent="0.25">
      <c r="A2029" s="7" t="s">
        <v>339</v>
      </c>
      <c r="B2029" s="7">
        <v>30</v>
      </c>
      <c r="C2029" s="7">
        <v>4.33</v>
      </c>
      <c r="D2029" s="7" t="s">
        <v>2382</v>
      </c>
      <c r="E2029" s="7" t="s">
        <v>2380</v>
      </c>
      <c r="F2029" s="7" t="s">
        <v>2380</v>
      </c>
      <c r="G2029" s="7" t="s">
        <v>2381</v>
      </c>
      <c r="H2029" s="7" t="s">
        <v>2380</v>
      </c>
    </row>
    <row r="2030" spans="1:8" x14ac:dyDescent="0.25">
      <c r="A2030" s="7" t="s">
        <v>338</v>
      </c>
      <c r="B2030" s="7">
        <v>29.15</v>
      </c>
      <c r="C2030" s="7">
        <v>4.91</v>
      </c>
      <c r="D2030" s="7" t="s">
        <v>2382</v>
      </c>
      <c r="E2030" s="7" t="s">
        <v>2380</v>
      </c>
      <c r="F2030" s="7" t="s">
        <v>2380</v>
      </c>
      <c r="G2030" s="7" t="s">
        <v>2381</v>
      </c>
      <c r="H2030" s="7" t="s">
        <v>2380</v>
      </c>
    </row>
    <row r="2031" spans="1:8" x14ac:dyDescent="0.25">
      <c r="A2031" s="7" t="s">
        <v>337</v>
      </c>
      <c r="B2031" s="7">
        <v>34.865000000000002</v>
      </c>
      <c r="C2031" s="7">
        <v>4.8</v>
      </c>
      <c r="D2031" s="7" t="s">
        <v>2380</v>
      </c>
      <c r="E2031" s="7" t="s">
        <v>2380</v>
      </c>
      <c r="F2031" s="7" t="s">
        <v>2380</v>
      </c>
      <c r="G2031" s="7" t="s">
        <v>2381</v>
      </c>
      <c r="H2031" s="7" t="s">
        <v>2380</v>
      </c>
    </row>
    <row r="2032" spans="1:8" x14ac:dyDescent="0.25">
      <c r="A2032" s="7" t="s">
        <v>336</v>
      </c>
      <c r="B2032" s="7">
        <v>28.12</v>
      </c>
      <c r="C2032" s="7">
        <v>5.55</v>
      </c>
      <c r="D2032" s="7" t="s">
        <v>2382</v>
      </c>
      <c r="E2032" s="7" t="s">
        <v>2382</v>
      </c>
      <c r="F2032" s="7" t="s">
        <v>2380</v>
      </c>
      <c r="G2032" s="7">
        <v>2</v>
      </c>
      <c r="H2032" s="7" t="s">
        <v>2380</v>
      </c>
    </row>
    <row r="2033" spans="1:8" x14ac:dyDescent="0.25">
      <c r="A2033" s="7" t="s">
        <v>335</v>
      </c>
      <c r="B2033" s="7">
        <v>29.45</v>
      </c>
      <c r="C2033" s="7">
        <v>5.24</v>
      </c>
      <c r="D2033" s="7" t="s">
        <v>2382</v>
      </c>
      <c r="E2033" s="7" t="s">
        <v>2380</v>
      </c>
      <c r="F2033" s="7" t="s">
        <v>2380</v>
      </c>
      <c r="G2033" s="7" t="s">
        <v>2381</v>
      </c>
      <c r="H2033" s="7" t="s">
        <v>2380</v>
      </c>
    </row>
    <row r="2034" spans="1:8" x14ac:dyDescent="0.25">
      <c r="A2034" s="7" t="s">
        <v>334</v>
      </c>
      <c r="B2034" s="7">
        <v>27.94</v>
      </c>
      <c r="C2034" s="7">
        <v>6.08</v>
      </c>
      <c r="D2034" s="7" t="s">
        <v>2380</v>
      </c>
      <c r="E2034" s="7" t="s">
        <v>2380</v>
      </c>
      <c r="F2034" s="7" t="s">
        <v>2383</v>
      </c>
      <c r="G2034" s="7">
        <v>1</v>
      </c>
      <c r="H2034" s="7" t="s">
        <v>2380</v>
      </c>
    </row>
    <row r="2035" spans="1:8" x14ac:dyDescent="0.25">
      <c r="A2035" s="7" t="s">
        <v>333</v>
      </c>
      <c r="B2035" s="7">
        <v>27.2</v>
      </c>
      <c r="C2035" s="7">
        <v>5.83</v>
      </c>
      <c r="D2035" s="7" t="s">
        <v>2380</v>
      </c>
      <c r="E2035" s="7" t="s">
        <v>2380</v>
      </c>
      <c r="F2035" s="7" t="s">
        <v>2383</v>
      </c>
      <c r="G2035" s="7">
        <v>1</v>
      </c>
      <c r="H2035" s="7" t="s">
        <v>2380</v>
      </c>
    </row>
    <row r="2036" spans="1:8" x14ac:dyDescent="0.25">
      <c r="A2036" s="7" t="s">
        <v>332</v>
      </c>
      <c r="B2036" s="7">
        <v>33.344999999999999</v>
      </c>
      <c r="C2036" s="7">
        <v>4.29</v>
      </c>
      <c r="D2036" s="7" t="s">
        <v>2380</v>
      </c>
      <c r="E2036" s="7" t="s">
        <v>2380</v>
      </c>
      <c r="F2036" s="7" t="s">
        <v>2380</v>
      </c>
      <c r="G2036" s="7">
        <v>1</v>
      </c>
      <c r="H2036" s="7" t="s">
        <v>2380</v>
      </c>
    </row>
    <row r="2037" spans="1:8" x14ac:dyDescent="0.25">
      <c r="A2037" s="7" t="s">
        <v>331</v>
      </c>
      <c r="B2037" s="7">
        <v>29.925000000000001</v>
      </c>
      <c r="C2037" s="7">
        <v>5.3</v>
      </c>
      <c r="D2037" s="7" t="s">
        <v>2380</v>
      </c>
      <c r="E2037" s="7" t="s">
        <v>2380</v>
      </c>
      <c r="F2037" s="7" t="s">
        <v>2380</v>
      </c>
      <c r="G2037" s="7">
        <v>1</v>
      </c>
      <c r="H2037" s="7" t="s">
        <v>2380</v>
      </c>
    </row>
    <row r="2038" spans="1:8" x14ac:dyDescent="0.25">
      <c r="A2038" s="7" t="s">
        <v>330</v>
      </c>
      <c r="B2038" s="7">
        <v>24.225000000000001</v>
      </c>
      <c r="C2038" s="7">
        <v>4.42</v>
      </c>
      <c r="D2038" s="7" t="s">
        <v>2380</v>
      </c>
      <c r="E2038" s="7" t="s">
        <v>2380</v>
      </c>
      <c r="F2038" s="7" t="s">
        <v>2380</v>
      </c>
      <c r="G2038" s="7">
        <v>1</v>
      </c>
      <c r="H2038" s="7" t="s">
        <v>2380</v>
      </c>
    </row>
    <row r="2039" spans="1:8" x14ac:dyDescent="0.25">
      <c r="A2039" s="7" t="s">
        <v>329</v>
      </c>
      <c r="B2039" s="7">
        <v>29.68</v>
      </c>
      <c r="C2039" s="7">
        <v>5.68</v>
      </c>
      <c r="D2039" s="7" t="s">
        <v>2380</v>
      </c>
      <c r="E2039" s="7" t="s">
        <v>2382</v>
      </c>
      <c r="F2039" s="7" t="s">
        <v>2380</v>
      </c>
      <c r="G2039" s="7">
        <v>1</v>
      </c>
      <c r="H2039" s="7" t="s">
        <v>2380</v>
      </c>
    </row>
    <row r="2040" spans="1:8" x14ac:dyDescent="0.25">
      <c r="A2040" s="7" t="s">
        <v>328</v>
      </c>
      <c r="B2040" s="7">
        <v>20.614999999999998</v>
      </c>
      <c r="C2040" s="7">
        <v>6.05</v>
      </c>
      <c r="D2040" s="7" t="s">
        <v>2380</v>
      </c>
      <c r="E2040" s="7" t="s">
        <v>2380</v>
      </c>
      <c r="F2040" s="7" t="s">
        <v>2383</v>
      </c>
      <c r="G2040" s="7">
        <v>1</v>
      </c>
      <c r="H2040" s="7" t="s">
        <v>2380</v>
      </c>
    </row>
    <row r="2041" spans="1:8" x14ac:dyDescent="0.25">
      <c r="A2041" s="7" t="s">
        <v>327</v>
      </c>
      <c r="B2041" s="7">
        <v>32.119999999999997</v>
      </c>
      <c r="C2041" s="7">
        <v>5.33</v>
      </c>
      <c r="D2041" s="7" t="s">
        <v>2380</v>
      </c>
      <c r="E2041" s="7" t="s">
        <v>2382</v>
      </c>
      <c r="F2041" s="7" t="s">
        <v>2380</v>
      </c>
      <c r="G2041" s="7">
        <v>1</v>
      </c>
      <c r="H2041" s="7" t="s">
        <v>2380</v>
      </c>
    </row>
    <row r="2042" spans="1:8" x14ac:dyDescent="0.25">
      <c r="A2042" s="7" t="s">
        <v>326</v>
      </c>
      <c r="B2042" s="7">
        <v>27.36</v>
      </c>
      <c r="C2042" s="7">
        <v>6.22</v>
      </c>
      <c r="D2042" s="7" t="s">
        <v>2380</v>
      </c>
      <c r="E2042" s="7" t="s">
        <v>2380</v>
      </c>
      <c r="F2042" s="7" t="s">
        <v>2380</v>
      </c>
      <c r="G2042" s="7" t="s">
        <v>2381</v>
      </c>
      <c r="H2042" s="7" t="s">
        <v>2380</v>
      </c>
    </row>
    <row r="2043" spans="1:8" x14ac:dyDescent="0.25">
      <c r="A2043" s="7" t="s">
        <v>325</v>
      </c>
      <c r="B2043" s="7">
        <v>17.385000000000002</v>
      </c>
      <c r="C2043" s="7">
        <v>5.84</v>
      </c>
      <c r="D2043" s="7" t="s">
        <v>2380</v>
      </c>
      <c r="E2043" s="7" t="s">
        <v>2380</v>
      </c>
      <c r="F2043" s="7" t="s">
        <v>2380</v>
      </c>
      <c r="G2043" s="7" t="s">
        <v>2381</v>
      </c>
      <c r="H2043" s="7" t="s">
        <v>2380</v>
      </c>
    </row>
    <row r="2044" spans="1:8" x14ac:dyDescent="0.25">
      <c r="A2044" s="7" t="s">
        <v>324</v>
      </c>
      <c r="B2044" s="7">
        <v>30.13</v>
      </c>
      <c r="C2044" s="7">
        <v>5.71</v>
      </c>
      <c r="D2044" s="7" t="s">
        <v>2380</v>
      </c>
      <c r="E2044" s="7" t="s">
        <v>2382</v>
      </c>
      <c r="F2044" s="7" t="s">
        <v>2380</v>
      </c>
      <c r="G2044" s="7">
        <v>1</v>
      </c>
      <c r="H2044" s="7" t="s">
        <v>2380</v>
      </c>
    </row>
    <row r="2045" spans="1:8" x14ac:dyDescent="0.25">
      <c r="A2045" s="7" t="s">
        <v>323</v>
      </c>
      <c r="B2045" s="7">
        <v>25.44</v>
      </c>
      <c r="C2045" s="7">
        <v>6.04</v>
      </c>
      <c r="D2045" s="7" t="s">
        <v>2382</v>
      </c>
      <c r="E2045" s="7" t="s">
        <v>2380</v>
      </c>
      <c r="F2045" s="7" t="s">
        <v>2383</v>
      </c>
      <c r="G2045" s="7">
        <v>1</v>
      </c>
      <c r="H2045" s="7" t="s">
        <v>2380</v>
      </c>
    </row>
    <row r="2046" spans="1:8" x14ac:dyDescent="0.25">
      <c r="A2046" s="7" t="s">
        <v>322</v>
      </c>
      <c r="B2046" s="7">
        <v>39.805</v>
      </c>
      <c r="C2046" s="7">
        <v>4.38</v>
      </c>
      <c r="D2046" s="7" t="s">
        <v>2380</v>
      </c>
      <c r="E2046" s="7" t="s">
        <v>2382</v>
      </c>
      <c r="F2046" s="7" t="s">
        <v>2380</v>
      </c>
      <c r="G2046" s="7">
        <v>1</v>
      </c>
      <c r="H2046" s="7" t="s">
        <v>2380</v>
      </c>
    </row>
    <row r="2047" spans="1:8" x14ac:dyDescent="0.25">
      <c r="A2047" s="7" t="s">
        <v>321</v>
      </c>
      <c r="B2047" s="7">
        <v>30.4</v>
      </c>
      <c r="C2047" s="7">
        <v>5.56</v>
      </c>
      <c r="D2047" s="7" t="s">
        <v>2382</v>
      </c>
      <c r="E2047" s="7" t="s">
        <v>2382</v>
      </c>
      <c r="F2047" s="7" t="s">
        <v>2380</v>
      </c>
      <c r="G2047" s="7">
        <v>1</v>
      </c>
      <c r="H2047" s="7" t="s">
        <v>2380</v>
      </c>
    </row>
    <row r="2048" spans="1:8" x14ac:dyDescent="0.25">
      <c r="A2048" s="7" t="s">
        <v>320</v>
      </c>
      <c r="B2048" s="7">
        <v>23.18</v>
      </c>
      <c r="C2048" s="7">
        <v>4.24</v>
      </c>
      <c r="D2048" s="7" t="s">
        <v>2380</v>
      </c>
      <c r="E2048" s="7" t="s">
        <v>2382</v>
      </c>
      <c r="F2048" s="7" t="s">
        <v>2380</v>
      </c>
      <c r="G2048" s="7">
        <v>1</v>
      </c>
      <c r="H2048" s="7" t="s">
        <v>2380</v>
      </c>
    </row>
    <row r="2049" spans="1:8" x14ac:dyDescent="0.25">
      <c r="A2049" s="7" t="s">
        <v>319</v>
      </c>
      <c r="B2049" s="7">
        <v>39.615000000000002</v>
      </c>
      <c r="C2049" s="7">
        <v>6.32</v>
      </c>
      <c r="D2049" s="7" t="s">
        <v>2380</v>
      </c>
      <c r="E2049" s="7" t="s">
        <v>2380</v>
      </c>
      <c r="F2049" s="7" t="s">
        <v>2383</v>
      </c>
      <c r="G2049" s="7">
        <v>1</v>
      </c>
      <c r="H2049" s="7" t="s">
        <v>2380</v>
      </c>
    </row>
    <row r="2050" spans="1:8" x14ac:dyDescent="0.25">
      <c r="A2050" s="7" t="s">
        <v>318</v>
      </c>
      <c r="B2050" s="7">
        <v>30.59</v>
      </c>
      <c r="C2050" s="7">
        <v>6.3</v>
      </c>
      <c r="D2050" s="7" t="s">
        <v>2382</v>
      </c>
      <c r="E2050" s="7" t="s">
        <v>2380</v>
      </c>
      <c r="F2050" s="7" t="s">
        <v>2383</v>
      </c>
      <c r="G2050" s="7">
        <v>1</v>
      </c>
      <c r="H2050" s="7" t="s">
        <v>2380</v>
      </c>
    </row>
    <row r="2051" spans="1:8" x14ac:dyDescent="0.25">
      <c r="A2051" s="7" t="s">
        <v>317</v>
      </c>
      <c r="B2051" s="7">
        <v>16.72</v>
      </c>
      <c r="C2051" s="7">
        <v>4.38</v>
      </c>
      <c r="D2051" s="7" t="s">
        <v>2382</v>
      </c>
      <c r="E2051" s="7" t="s">
        <v>2380</v>
      </c>
      <c r="F2051" s="7" t="s">
        <v>2380</v>
      </c>
      <c r="G2051" s="7">
        <v>1</v>
      </c>
      <c r="H2051" s="7" t="s">
        <v>2380</v>
      </c>
    </row>
    <row r="2052" spans="1:8" x14ac:dyDescent="0.25">
      <c r="A2052" s="7" t="s">
        <v>316</v>
      </c>
      <c r="B2052" s="7">
        <v>26.22</v>
      </c>
      <c r="C2052" s="7">
        <v>4.6500000000000004</v>
      </c>
      <c r="D2052" s="7" t="s">
        <v>2382</v>
      </c>
      <c r="E2052" s="7" t="s">
        <v>2380</v>
      </c>
      <c r="F2052" s="7" t="s">
        <v>2383</v>
      </c>
      <c r="G2052" s="7">
        <v>1</v>
      </c>
      <c r="H2052" s="7" t="s">
        <v>2380</v>
      </c>
    </row>
    <row r="2053" spans="1:8" x14ac:dyDescent="0.25">
      <c r="A2053" s="7" t="s">
        <v>315</v>
      </c>
      <c r="B2053" s="7">
        <v>31.824999999999999</v>
      </c>
      <c r="C2053" s="7">
        <v>4.7</v>
      </c>
      <c r="D2053" s="7" t="s">
        <v>2380</v>
      </c>
      <c r="E2053" s="7" t="s">
        <v>2380</v>
      </c>
      <c r="F2053" s="7" t="s">
        <v>2383</v>
      </c>
      <c r="G2053" s="7">
        <v>1</v>
      </c>
      <c r="H2053" s="7" t="s">
        <v>2380</v>
      </c>
    </row>
    <row r="2054" spans="1:8" x14ac:dyDescent="0.25">
      <c r="A2054" s="7" t="s">
        <v>314</v>
      </c>
      <c r="B2054" s="7">
        <v>25.745000000000001</v>
      </c>
      <c r="C2054" s="7">
        <v>4.34</v>
      </c>
      <c r="D2054" s="7" t="s">
        <v>2380</v>
      </c>
      <c r="E2054" s="7" t="s">
        <v>2380</v>
      </c>
      <c r="F2054" s="7" t="s">
        <v>2383</v>
      </c>
      <c r="G2054" s="7">
        <v>1</v>
      </c>
      <c r="H2054" s="7" t="s">
        <v>2380</v>
      </c>
    </row>
    <row r="2055" spans="1:8" x14ac:dyDescent="0.25">
      <c r="A2055" s="7" t="s">
        <v>313</v>
      </c>
      <c r="B2055" s="7">
        <v>24.605</v>
      </c>
      <c r="C2055" s="7">
        <v>5.62</v>
      </c>
      <c r="D2055" s="7" t="s">
        <v>2380</v>
      </c>
      <c r="E2055" s="7" t="s">
        <v>2380</v>
      </c>
      <c r="F2055" s="7" t="s">
        <v>2383</v>
      </c>
      <c r="G2055" s="7">
        <v>1</v>
      </c>
      <c r="H2055" s="7" t="s">
        <v>2380</v>
      </c>
    </row>
    <row r="2056" spans="1:8" x14ac:dyDescent="0.25">
      <c r="A2056" s="7" t="s">
        <v>312</v>
      </c>
      <c r="B2056" s="7">
        <v>24.51</v>
      </c>
      <c r="C2056" s="7">
        <v>4.24</v>
      </c>
      <c r="D2056" s="7" t="s">
        <v>2380</v>
      </c>
      <c r="E2056" s="7" t="s">
        <v>2380</v>
      </c>
      <c r="F2056" s="7" t="s">
        <v>2383</v>
      </c>
      <c r="G2056" s="7">
        <v>1</v>
      </c>
      <c r="H2056" s="7" t="s">
        <v>2380</v>
      </c>
    </row>
    <row r="2057" spans="1:8" x14ac:dyDescent="0.25">
      <c r="A2057" s="7" t="s">
        <v>311</v>
      </c>
      <c r="B2057" s="7">
        <v>31.065000000000001</v>
      </c>
      <c r="C2057" s="7">
        <v>4.57</v>
      </c>
      <c r="D2057" s="7" t="s">
        <v>2382</v>
      </c>
      <c r="E2057" s="7" t="s">
        <v>2380</v>
      </c>
      <c r="F2057" s="7" t="s">
        <v>2380</v>
      </c>
      <c r="G2057" s="7" t="s">
        <v>2381</v>
      </c>
      <c r="H2057" s="7" t="s">
        <v>2380</v>
      </c>
    </row>
    <row r="2058" spans="1:8" x14ac:dyDescent="0.25">
      <c r="A2058" s="7" t="s">
        <v>310</v>
      </c>
      <c r="B2058" s="7">
        <v>28.12</v>
      </c>
      <c r="C2058" s="7">
        <v>5.05</v>
      </c>
      <c r="D2058" s="7" t="s">
        <v>2380</v>
      </c>
      <c r="E2058" s="7" t="s">
        <v>2380</v>
      </c>
      <c r="F2058" s="7" t="s">
        <v>2380</v>
      </c>
      <c r="G2058" s="7" t="s">
        <v>2381</v>
      </c>
      <c r="H2058" s="7" t="s">
        <v>2380</v>
      </c>
    </row>
    <row r="2059" spans="1:8" x14ac:dyDescent="0.25">
      <c r="A2059" s="7" t="s">
        <v>309</v>
      </c>
      <c r="B2059" s="7">
        <v>38.06</v>
      </c>
      <c r="C2059" s="7">
        <v>6.16</v>
      </c>
      <c r="D2059" s="7" t="s">
        <v>2380</v>
      </c>
      <c r="E2059" s="7" t="s">
        <v>2380</v>
      </c>
      <c r="F2059" s="7" t="s">
        <v>2380</v>
      </c>
      <c r="G2059" s="7" t="s">
        <v>2381</v>
      </c>
      <c r="H2059" s="7" t="s">
        <v>2380</v>
      </c>
    </row>
    <row r="2060" spans="1:8" x14ac:dyDescent="0.25">
      <c r="A2060" s="7" t="s">
        <v>308</v>
      </c>
      <c r="B2060" s="7">
        <v>24.96</v>
      </c>
      <c r="C2060" s="7">
        <v>4.57</v>
      </c>
      <c r="D2060" s="7" t="s">
        <v>2380</v>
      </c>
      <c r="E2060" s="7" t="s">
        <v>2380</v>
      </c>
      <c r="F2060" s="7" t="s">
        <v>2380</v>
      </c>
      <c r="G2060" s="7" t="s">
        <v>2381</v>
      </c>
      <c r="H2060" s="7" t="s">
        <v>2380</v>
      </c>
    </row>
    <row r="2061" spans="1:8" x14ac:dyDescent="0.25">
      <c r="A2061" s="7" t="s">
        <v>307</v>
      </c>
      <c r="B2061" s="7">
        <v>17.670000000000002</v>
      </c>
      <c r="C2061" s="7">
        <v>5.53</v>
      </c>
      <c r="D2061" s="7" t="s">
        <v>2382</v>
      </c>
      <c r="E2061" s="7" t="s">
        <v>2380</v>
      </c>
      <c r="F2061" s="7" t="s">
        <v>2380</v>
      </c>
      <c r="G2061" s="7" t="s">
        <v>2381</v>
      </c>
      <c r="H2061" s="7" t="s">
        <v>2380</v>
      </c>
    </row>
    <row r="2062" spans="1:8" x14ac:dyDescent="0.25">
      <c r="A2062" s="7" t="s">
        <v>306</v>
      </c>
      <c r="B2062" s="7">
        <v>31.35</v>
      </c>
      <c r="C2062" s="7">
        <v>5.84</v>
      </c>
      <c r="D2062" s="7" t="s">
        <v>2380</v>
      </c>
      <c r="E2062" s="7" t="s">
        <v>2382</v>
      </c>
      <c r="F2062" s="7" t="s">
        <v>2380</v>
      </c>
      <c r="G2062" s="7">
        <v>1</v>
      </c>
      <c r="H2062" s="7" t="s">
        <v>2380</v>
      </c>
    </row>
    <row r="2063" spans="1:8" x14ac:dyDescent="0.25">
      <c r="A2063" s="7" t="s">
        <v>305</v>
      </c>
      <c r="B2063" s="7">
        <v>28.31</v>
      </c>
      <c r="C2063" s="7">
        <v>6.41</v>
      </c>
      <c r="D2063" s="7" t="s">
        <v>2380</v>
      </c>
      <c r="E2063" s="7" t="s">
        <v>2382</v>
      </c>
      <c r="F2063" s="7" t="s">
        <v>2380</v>
      </c>
      <c r="G2063" s="7">
        <v>1</v>
      </c>
      <c r="H2063" s="7" t="s">
        <v>2380</v>
      </c>
    </row>
    <row r="2064" spans="1:8" x14ac:dyDescent="0.25">
      <c r="A2064" s="7" t="s">
        <v>304</v>
      </c>
      <c r="B2064" s="7">
        <v>30.3</v>
      </c>
      <c r="C2064" s="7">
        <v>4.7300000000000004</v>
      </c>
      <c r="D2064" s="7" t="s">
        <v>2382</v>
      </c>
      <c r="E2064" s="7" t="s">
        <v>2380</v>
      </c>
      <c r="F2064" s="7" t="s">
        <v>2383</v>
      </c>
      <c r="G2064" s="7">
        <v>1</v>
      </c>
      <c r="H2064" s="7" t="s">
        <v>2380</v>
      </c>
    </row>
    <row r="2065" spans="1:8" x14ac:dyDescent="0.25">
      <c r="A2065" s="7" t="s">
        <v>303</v>
      </c>
      <c r="B2065" s="7">
        <v>26.4</v>
      </c>
      <c r="C2065" s="7">
        <v>6.22</v>
      </c>
      <c r="D2065" s="7" t="s">
        <v>2382</v>
      </c>
      <c r="E2065" s="7" t="s">
        <v>2380</v>
      </c>
      <c r="F2065" s="7" t="s">
        <v>2380</v>
      </c>
      <c r="G2065" s="7" t="s">
        <v>2381</v>
      </c>
      <c r="H2065" s="7" t="s">
        <v>2380</v>
      </c>
    </row>
    <row r="2066" spans="1:8" x14ac:dyDescent="0.25">
      <c r="A2066" s="7" t="s">
        <v>302</v>
      </c>
      <c r="B2066" s="7">
        <v>22.135000000000002</v>
      </c>
      <c r="C2066" s="7">
        <v>4.46</v>
      </c>
      <c r="D2066" s="7" t="s">
        <v>2382</v>
      </c>
      <c r="E2066" s="7" t="s">
        <v>2380</v>
      </c>
      <c r="F2066" s="7" t="s">
        <v>2380</v>
      </c>
      <c r="G2066" s="7" t="s">
        <v>2381</v>
      </c>
      <c r="H2066" s="7" t="s">
        <v>2380</v>
      </c>
    </row>
    <row r="2067" spans="1:8" x14ac:dyDescent="0.25">
      <c r="A2067" s="7" t="s">
        <v>301</v>
      </c>
      <c r="B2067" s="7">
        <v>17.399999999999999</v>
      </c>
      <c r="C2067" s="7">
        <v>4.5</v>
      </c>
      <c r="D2067" s="7" t="s">
        <v>2382</v>
      </c>
      <c r="E2067" s="7" t="s">
        <v>2380</v>
      </c>
      <c r="F2067" s="7" t="s">
        <v>2380</v>
      </c>
      <c r="G2067" s="7" t="s">
        <v>2381</v>
      </c>
      <c r="H2067" s="7" t="s">
        <v>2380</v>
      </c>
    </row>
    <row r="2068" spans="1:8" x14ac:dyDescent="0.25">
      <c r="A2068" s="7" t="s">
        <v>299</v>
      </c>
      <c r="B2068" s="7">
        <v>28.06</v>
      </c>
      <c r="C2068" s="7">
        <v>8.93</v>
      </c>
      <c r="D2068" s="7" t="s">
        <v>2380</v>
      </c>
      <c r="E2068" s="7" t="s">
        <v>2380</v>
      </c>
      <c r="F2068" s="7" t="s">
        <v>2380</v>
      </c>
      <c r="G2068" s="7" t="s">
        <v>2381</v>
      </c>
      <c r="H2068" s="7" t="s">
        <v>2380</v>
      </c>
    </row>
    <row r="2069" spans="1:8" x14ac:dyDescent="0.25">
      <c r="A2069" s="7" t="s">
        <v>298</v>
      </c>
      <c r="B2069" s="7">
        <v>31.13</v>
      </c>
      <c r="C2069" s="7">
        <v>11.02</v>
      </c>
      <c r="D2069" s="7" t="s">
        <v>2380</v>
      </c>
      <c r="E2069" s="7" t="s">
        <v>2380</v>
      </c>
      <c r="F2069" s="7" t="s">
        <v>2380</v>
      </c>
      <c r="G2069" s="7" t="s">
        <v>2381</v>
      </c>
      <c r="H2069" s="7" t="s">
        <v>2380</v>
      </c>
    </row>
    <row r="2070" spans="1:8" x14ac:dyDescent="0.25">
      <c r="A2070" s="7" t="s">
        <v>297</v>
      </c>
      <c r="B2070" s="7">
        <v>18.46</v>
      </c>
      <c r="C2070" s="7">
        <v>5.25</v>
      </c>
      <c r="D2070" s="7" t="s">
        <v>2380</v>
      </c>
      <c r="E2070" s="7" t="s">
        <v>2380</v>
      </c>
      <c r="F2070" s="7" t="s">
        <v>2380</v>
      </c>
      <c r="G2070" s="7" t="s">
        <v>2381</v>
      </c>
      <c r="H2070" s="7" t="s">
        <v>2380</v>
      </c>
    </row>
    <row r="2071" spans="1:8" x14ac:dyDescent="0.25">
      <c r="A2071" s="7" t="s">
        <v>296</v>
      </c>
      <c r="B2071" s="7">
        <v>17.3</v>
      </c>
      <c r="C2071" s="7">
        <v>4.75</v>
      </c>
      <c r="D2071" s="7" t="s">
        <v>2380</v>
      </c>
      <c r="E2071" s="7" t="s">
        <v>2380</v>
      </c>
      <c r="F2071" s="7" t="s">
        <v>2380</v>
      </c>
      <c r="G2071" s="7" t="s">
        <v>2381</v>
      </c>
      <c r="H2071" s="7" t="s">
        <v>2380</v>
      </c>
    </row>
    <row r="2072" spans="1:8" x14ac:dyDescent="0.25">
      <c r="A2072" s="7" t="s">
        <v>295</v>
      </c>
      <c r="B2072" s="7">
        <v>35.625</v>
      </c>
      <c r="C2072" s="7">
        <v>4.68</v>
      </c>
      <c r="D2072" s="7" t="s">
        <v>2382</v>
      </c>
      <c r="E2072" s="7" t="s">
        <v>2380</v>
      </c>
      <c r="F2072" s="7" t="s">
        <v>2383</v>
      </c>
      <c r="G2072" s="7">
        <v>1</v>
      </c>
      <c r="H2072" s="7" t="s">
        <v>2380</v>
      </c>
    </row>
    <row r="2073" spans="1:8" x14ac:dyDescent="0.25">
      <c r="A2073" s="7" t="s">
        <v>294</v>
      </c>
      <c r="B2073" s="7">
        <v>20.234999999999999</v>
      </c>
      <c r="C2073" s="7">
        <v>6.17</v>
      </c>
      <c r="D2073" s="7" t="s">
        <v>2382</v>
      </c>
      <c r="E2073" s="7" t="s">
        <v>2382</v>
      </c>
      <c r="F2073" s="7" t="s">
        <v>2380</v>
      </c>
      <c r="G2073" s="7">
        <v>2</v>
      </c>
      <c r="H2073" s="7" t="s">
        <v>2380</v>
      </c>
    </row>
    <row r="2074" spans="1:8" x14ac:dyDescent="0.25">
      <c r="A2074" s="7" t="s">
        <v>293</v>
      </c>
      <c r="B2074" s="7">
        <v>27.55</v>
      </c>
      <c r="C2074" s="7">
        <v>4.5599999999999996</v>
      </c>
      <c r="D2074" s="7" t="s">
        <v>2382</v>
      </c>
      <c r="E2074" s="7" t="s">
        <v>2380</v>
      </c>
      <c r="F2074" s="7" t="s">
        <v>2383</v>
      </c>
      <c r="G2074" s="7">
        <v>1</v>
      </c>
      <c r="H2074" s="7" t="s">
        <v>2380</v>
      </c>
    </row>
    <row r="2075" spans="1:8" x14ac:dyDescent="0.25">
      <c r="A2075" s="7" t="s">
        <v>292</v>
      </c>
      <c r="B2075" s="7">
        <v>17.97</v>
      </c>
      <c r="C2075" s="7">
        <v>6.3</v>
      </c>
      <c r="D2075" s="7" t="s">
        <v>2380</v>
      </c>
      <c r="E2075" s="7" t="s">
        <v>2380</v>
      </c>
      <c r="F2075" s="7" t="s">
        <v>2380</v>
      </c>
      <c r="G2075" s="7" t="s">
        <v>2381</v>
      </c>
      <c r="H2075" s="7" t="s">
        <v>2380</v>
      </c>
    </row>
    <row r="2076" spans="1:8" x14ac:dyDescent="0.25">
      <c r="A2076" s="7" t="s">
        <v>291</v>
      </c>
      <c r="B2076" s="7">
        <v>29.98</v>
      </c>
      <c r="C2076" s="7">
        <v>6.03</v>
      </c>
      <c r="D2076" s="7" t="s">
        <v>2380</v>
      </c>
      <c r="E2076" s="7" t="s">
        <v>2382</v>
      </c>
      <c r="F2076" s="7" t="s">
        <v>2380</v>
      </c>
      <c r="G2076" s="7">
        <v>1</v>
      </c>
      <c r="H2076" s="7" t="s">
        <v>2380</v>
      </c>
    </row>
    <row r="2077" spans="1:8" x14ac:dyDescent="0.25">
      <c r="A2077" s="7" t="s">
        <v>290</v>
      </c>
      <c r="B2077" s="7">
        <v>33.659999999999997</v>
      </c>
      <c r="C2077" s="7">
        <v>4.2</v>
      </c>
      <c r="D2077" s="7" t="s">
        <v>2382</v>
      </c>
      <c r="E2077" s="7" t="s">
        <v>2380</v>
      </c>
      <c r="F2077" s="7" t="s">
        <v>2380</v>
      </c>
      <c r="G2077" s="7">
        <v>1</v>
      </c>
      <c r="H2077" s="7" t="s">
        <v>2380</v>
      </c>
    </row>
    <row r="2078" spans="1:8" x14ac:dyDescent="0.25">
      <c r="A2078" s="7" t="s">
        <v>289</v>
      </c>
      <c r="B2078" s="7">
        <v>32.67</v>
      </c>
      <c r="C2078" s="7">
        <v>5.61</v>
      </c>
      <c r="D2078" s="7" t="s">
        <v>2382</v>
      </c>
      <c r="E2078" s="7" t="s">
        <v>2380</v>
      </c>
      <c r="F2078" s="7" t="s">
        <v>2380</v>
      </c>
      <c r="G2078" s="7">
        <v>1</v>
      </c>
      <c r="H2078" s="7" t="s">
        <v>2380</v>
      </c>
    </row>
    <row r="2079" spans="1:8" x14ac:dyDescent="0.25">
      <c r="A2079" s="7" t="s">
        <v>288</v>
      </c>
      <c r="B2079" s="7">
        <v>30.5</v>
      </c>
      <c r="C2079" s="7">
        <v>5.88</v>
      </c>
      <c r="D2079" s="7" t="s">
        <v>2382</v>
      </c>
      <c r="E2079" s="7" t="s">
        <v>2380</v>
      </c>
      <c r="F2079" s="7" t="s">
        <v>2380</v>
      </c>
      <c r="G2079" s="7">
        <v>1</v>
      </c>
      <c r="H2079" s="7" t="s">
        <v>2380</v>
      </c>
    </row>
    <row r="2080" spans="1:8" x14ac:dyDescent="0.25">
      <c r="A2080" s="7" t="s">
        <v>287</v>
      </c>
      <c r="B2080" s="7">
        <v>23.1</v>
      </c>
      <c r="C2080" s="7">
        <v>5.92</v>
      </c>
      <c r="D2080" s="7" t="s">
        <v>2382</v>
      </c>
      <c r="E2080" s="7" t="s">
        <v>2380</v>
      </c>
      <c r="F2080" s="7" t="s">
        <v>2380</v>
      </c>
      <c r="G2080" s="7">
        <v>1</v>
      </c>
      <c r="H2080" s="7" t="s">
        <v>2380</v>
      </c>
    </row>
    <row r="2081" spans="1:8" x14ac:dyDescent="0.25">
      <c r="A2081" s="7" t="s">
        <v>286</v>
      </c>
      <c r="B2081" s="7">
        <v>39.49</v>
      </c>
      <c r="C2081" s="7">
        <v>4.8099999999999996</v>
      </c>
      <c r="D2081" s="7" t="s">
        <v>2380</v>
      </c>
      <c r="E2081" s="7" t="s">
        <v>2380</v>
      </c>
      <c r="F2081" s="7" t="s">
        <v>2380</v>
      </c>
      <c r="G2081" s="7">
        <v>1</v>
      </c>
      <c r="H2081" s="7" t="s">
        <v>2380</v>
      </c>
    </row>
    <row r="2082" spans="1:8" x14ac:dyDescent="0.25">
      <c r="A2082" s="7" t="s">
        <v>285</v>
      </c>
      <c r="B2082" s="7">
        <v>33.99</v>
      </c>
      <c r="C2082" s="7">
        <v>4.55</v>
      </c>
      <c r="D2082" s="7" t="s">
        <v>2380</v>
      </c>
      <c r="E2082" s="7" t="s">
        <v>2380</v>
      </c>
      <c r="F2082" s="7" t="s">
        <v>2380</v>
      </c>
      <c r="G2082" s="7">
        <v>1</v>
      </c>
      <c r="H2082" s="7" t="s">
        <v>2380</v>
      </c>
    </row>
    <row r="2083" spans="1:8" x14ac:dyDescent="0.25">
      <c r="A2083" s="7" t="s">
        <v>284</v>
      </c>
      <c r="B2083" s="7">
        <v>27.72</v>
      </c>
      <c r="C2083" s="7">
        <v>6.43</v>
      </c>
      <c r="D2083" s="7" t="s">
        <v>2380</v>
      </c>
      <c r="E2083" s="7" t="s">
        <v>2380</v>
      </c>
      <c r="F2083" s="7" t="s">
        <v>2380</v>
      </c>
      <c r="G2083" s="7">
        <v>1</v>
      </c>
      <c r="H2083" s="7" t="s">
        <v>2380</v>
      </c>
    </row>
    <row r="2084" spans="1:8" x14ac:dyDescent="0.25">
      <c r="A2084" s="7" t="s">
        <v>283</v>
      </c>
      <c r="B2084" s="7">
        <v>30.59</v>
      </c>
      <c r="C2084" s="7">
        <v>11.62</v>
      </c>
      <c r="D2084" s="7" t="s">
        <v>2380</v>
      </c>
      <c r="E2084" s="7" t="s">
        <v>2380</v>
      </c>
      <c r="F2084" s="7" t="s">
        <v>2380</v>
      </c>
      <c r="G2084" s="7" t="s">
        <v>2381</v>
      </c>
      <c r="H2084" s="7" t="s">
        <v>2380</v>
      </c>
    </row>
    <row r="2085" spans="1:8" x14ac:dyDescent="0.25">
      <c r="A2085" s="7" t="s">
        <v>282</v>
      </c>
      <c r="B2085" s="7">
        <v>22.6</v>
      </c>
      <c r="C2085" s="7">
        <v>6.04</v>
      </c>
      <c r="D2085" s="7" t="s">
        <v>2380</v>
      </c>
      <c r="E2085" s="7" t="s">
        <v>2380</v>
      </c>
      <c r="F2085" s="7" t="s">
        <v>2380</v>
      </c>
      <c r="G2085" s="7">
        <v>1</v>
      </c>
      <c r="H2085" s="7" t="s">
        <v>2380</v>
      </c>
    </row>
    <row r="2086" spans="1:8" x14ac:dyDescent="0.25">
      <c r="A2086" s="7" t="s">
        <v>281</v>
      </c>
      <c r="B2086" s="7">
        <v>28.785</v>
      </c>
      <c r="C2086" s="7">
        <v>8.82</v>
      </c>
      <c r="D2086" s="7" t="s">
        <v>2380</v>
      </c>
      <c r="E2086" s="7" t="s">
        <v>2380</v>
      </c>
      <c r="F2086" s="7" t="s">
        <v>2380</v>
      </c>
      <c r="G2086" s="7" t="s">
        <v>2381</v>
      </c>
      <c r="H2086" s="7" t="s">
        <v>2380</v>
      </c>
    </row>
    <row r="2087" spans="1:8" x14ac:dyDescent="0.25">
      <c r="A2087" s="7" t="s">
        <v>280</v>
      </c>
      <c r="B2087" s="7">
        <v>50.38</v>
      </c>
      <c r="C2087" s="7">
        <v>5.8</v>
      </c>
      <c r="D2087" s="7" t="s">
        <v>2380</v>
      </c>
      <c r="E2087" s="7" t="s">
        <v>2380</v>
      </c>
      <c r="F2087" s="7" t="s">
        <v>2380</v>
      </c>
      <c r="G2087" s="7" t="s">
        <v>2381</v>
      </c>
      <c r="H2087" s="7" t="s">
        <v>2380</v>
      </c>
    </row>
    <row r="2088" spans="1:8" x14ac:dyDescent="0.25">
      <c r="A2088" s="7" t="s">
        <v>279</v>
      </c>
      <c r="B2088" s="7">
        <v>35.200000000000003</v>
      </c>
      <c r="C2088" s="7">
        <v>4.28</v>
      </c>
      <c r="D2088" s="7" t="s">
        <v>2380</v>
      </c>
      <c r="E2088" s="7" t="s">
        <v>2380</v>
      </c>
      <c r="F2088" s="7" t="s">
        <v>2380</v>
      </c>
      <c r="G2088" s="7" t="s">
        <v>2381</v>
      </c>
      <c r="H2088" s="7" t="s">
        <v>2380</v>
      </c>
    </row>
    <row r="2089" spans="1:8" x14ac:dyDescent="0.25">
      <c r="A2089" s="7" t="s">
        <v>278</v>
      </c>
      <c r="B2089" s="7">
        <v>35.72</v>
      </c>
      <c r="C2089" s="7">
        <v>5.5</v>
      </c>
      <c r="D2089" s="7" t="s">
        <v>2382</v>
      </c>
      <c r="E2089" s="7" t="s">
        <v>2380</v>
      </c>
      <c r="F2089" s="7" t="s">
        <v>2380</v>
      </c>
      <c r="G2089" s="7" t="s">
        <v>2381</v>
      </c>
      <c r="H2089" s="7" t="s">
        <v>2380</v>
      </c>
    </row>
    <row r="2090" spans="1:8" x14ac:dyDescent="0.25">
      <c r="A2090" s="7" t="s">
        <v>277</v>
      </c>
      <c r="B2090" s="7">
        <v>24.51</v>
      </c>
      <c r="C2090" s="7">
        <v>4.6900000000000004</v>
      </c>
      <c r="D2090" s="7" t="s">
        <v>2380</v>
      </c>
      <c r="E2090" s="7" t="s">
        <v>2380</v>
      </c>
      <c r="F2090" s="7" t="s">
        <v>2380</v>
      </c>
      <c r="G2090" s="7" t="s">
        <v>2381</v>
      </c>
      <c r="H2090" s="7" t="s">
        <v>2380</v>
      </c>
    </row>
    <row r="2091" spans="1:8" x14ac:dyDescent="0.25">
      <c r="A2091" s="7" t="s">
        <v>275</v>
      </c>
      <c r="B2091" s="7">
        <v>23.844999999999999</v>
      </c>
      <c r="C2091" s="7">
        <v>4.43</v>
      </c>
      <c r="D2091" s="7" t="s">
        <v>2380</v>
      </c>
      <c r="E2091" s="7" t="s">
        <v>2380</v>
      </c>
      <c r="F2091" s="7" t="s">
        <v>2380</v>
      </c>
      <c r="G2091" s="7" t="s">
        <v>2381</v>
      </c>
      <c r="H2091" s="7" t="s">
        <v>2380</v>
      </c>
    </row>
    <row r="2092" spans="1:8" x14ac:dyDescent="0.25">
      <c r="A2092" s="7" t="s">
        <v>274</v>
      </c>
      <c r="B2092" s="7">
        <v>15.68</v>
      </c>
      <c r="C2092" s="7">
        <v>6.16</v>
      </c>
      <c r="D2092" s="7" t="s">
        <v>2382</v>
      </c>
      <c r="E2092" s="7" t="s">
        <v>2380</v>
      </c>
      <c r="F2092" s="7" t="s">
        <v>2380</v>
      </c>
      <c r="G2092" s="7">
        <v>1</v>
      </c>
      <c r="H2092" s="7" t="s">
        <v>2380</v>
      </c>
    </row>
    <row r="2093" spans="1:8" x14ac:dyDescent="0.25">
      <c r="A2093" s="7" t="s">
        <v>273</v>
      </c>
      <c r="B2093" s="7">
        <v>32.395000000000003</v>
      </c>
      <c r="C2093" s="7">
        <v>6.66</v>
      </c>
      <c r="D2093" s="7" t="s">
        <v>2380</v>
      </c>
      <c r="E2093" s="7" t="s">
        <v>2380</v>
      </c>
      <c r="F2093" s="7" t="s">
        <v>2380</v>
      </c>
      <c r="G2093" s="7" t="s">
        <v>2381</v>
      </c>
      <c r="H2093" s="7" t="s">
        <v>2380</v>
      </c>
    </row>
    <row r="2094" spans="1:8" x14ac:dyDescent="0.25">
      <c r="A2094" s="7" t="s">
        <v>272</v>
      </c>
      <c r="B2094" s="7">
        <v>23.655000000000001</v>
      </c>
      <c r="C2094" s="7">
        <v>5.92</v>
      </c>
      <c r="D2094" s="7" t="s">
        <v>2380</v>
      </c>
      <c r="E2094" s="7" t="s">
        <v>2380</v>
      </c>
      <c r="F2094" s="7" t="s">
        <v>2380</v>
      </c>
      <c r="G2094" s="7">
        <v>1</v>
      </c>
      <c r="H2094" s="7" t="s">
        <v>2380</v>
      </c>
    </row>
    <row r="2095" spans="1:8" x14ac:dyDescent="0.25">
      <c r="A2095" s="7" t="s">
        <v>271</v>
      </c>
      <c r="B2095" s="7">
        <v>28.4</v>
      </c>
      <c r="C2095" s="7">
        <v>5.97</v>
      </c>
      <c r="D2095" s="7" t="s">
        <v>2380</v>
      </c>
      <c r="E2095" s="7" t="s">
        <v>2380</v>
      </c>
      <c r="F2095" s="7" t="s">
        <v>2383</v>
      </c>
      <c r="G2095" s="7">
        <v>1</v>
      </c>
      <c r="H2095" s="7" t="s">
        <v>2380</v>
      </c>
    </row>
    <row r="2096" spans="1:8" x14ac:dyDescent="0.25">
      <c r="A2096" s="7" t="s">
        <v>270</v>
      </c>
      <c r="B2096" s="7">
        <v>35.42</v>
      </c>
      <c r="C2096" s="7">
        <v>4.6399999999999997</v>
      </c>
      <c r="D2096" s="7" t="s">
        <v>2382</v>
      </c>
      <c r="E2096" s="7" t="s">
        <v>2380</v>
      </c>
      <c r="F2096" s="7" t="s">
        <v>2380</v>
      </c>
      <c r="G2096" s="7" t="s">
        <v>2381</v>
      </c>
      <c r="H2096" s="7" t="s">
        <v>2380</v>
      </c>
    </row>
    <row r="2097" spans="1:8" x14ac:dyDescent="0.25">
      <c r="A2097" s="7" t="s">
        <v>269</v>
      </c>
      <c r="B2097" s="7">
        <v>26.18</v>
      </c>
      <c r="C2097" s="7">
        <v>6.12</v>
      </c>
      <c r="D2097" s="7" t="s">
        <v>2380</v>
      </c>
      <c r="E2097" s="7" t="s">
        <v>2382</v>
      </c>
      <c r="F2097" s="7" t="s">
        <v>2380</v>
      </c>
      <c r="G2097" s="7">
        <v>1</v>
      </c>
      <c r="H2097" s="7" t="s">
        <v>2380</v>
      </c>
    </row>
    <row r="2098" spans="1:8" x14ac:dyDescent="0.25">
      <c r="A2098" s="7" t="s">
        <v>268</v>
      </c>
      <c r="B2098" s="7">
        <v>20.8</v>
      </c>
      <c r="C2098" s="7">
        <v>4.87</v>
      </c>
      <c r="D2098" s="7" t="s">
        <v>2382</v>
      </c>
      <c r="E2098" s="7" t="s">
        <v>2380</v>
      </c>
      <c r="F2098" s="7" t="s">
        <v>2380</v>
      </c>
      <c r="G2098" s="7" t="s">
        <v>2381</v>
      </c>
      <c r="H2098" s="7" t="s">
        <v>2380</v>
      </c>
    </row>
    <row r="2099" spans="1:8" x14ac:dyDescent="0.25">
      <c r="A2099" s="7" t="s">
        <v>267</v>
      </c>
      <c r="B2099" s="7">
        <v>15.82</v>
      </c>
      <c r="C2099" s="7">
        <v>4.5999999999999996</v>
      </c>
      <c r="D2099" s="7" t="s">
        <v>2380</v>
      </c>
      <c r="E2099" s="7" t="s">
        <v>2380</v>
      </c>
      <c r="F2099" s="7" t="s">
        <v>2380</v>
      </c>
      <c r="G2099" s="7" t="s">
        <v>2381</v>
      </c>
      <c r="H2099" s="7" t="s">
        <v>2380</v>
      </c>
    </row>
    <row r="2100" spans="1:8" x14ac:dyDescent="0.25">
      <c r="A2100" s="7" t="s">
        <v>266</v>
      </c>
      <c r="B2100" s="7">
        <v>17.670000000000002</v>
      </c>
      <c r="C2100" s="7">
        <v>4.78</v>
      </c>
      <c r="D2100" s="7" t="s">
        <v>2380</v>
      </c>
      <c r="E2100" s="7" t="s">
        <v>2380</v>
      </c>
      <c r="F2100" s="7" t="s">
        <v>2380</v>
      </c>
      <c r="G2100" s="7" t="s">
        <v>2381</v>
      </c>
      <c r="H2100" s="7" t="s">
        <v>2380</v>
      </c>
    </row>
    <row r="2101" spans="1:8" x14ac:dyDescent="0.25">
      <c r="A2101" s="7" t="s">
        <v>265</v>
      </c>
      <c r="B2101" s="7">
        <v>31.92</v>
      </c>
      <c r="C2101" s="7">
        <v>11.05</v>
      </c>
      <c r="D2101" s="7" t="s">
        <v>2380</v>
      </c>
      <c r="E2101" s="7" t="s">
        <v>2380</v>
      </c>
      <c r="F2101" s="7" t="s">
        <v>2380</v>
      </c>
      <c r="G2101" s="7" t="s">
        <v>2381</v>
      </c>
      <c r="H2101" s="7" t="s">
        <v>2380</v>
      </c>
    </row>
    <row r="2102" spans="1:8" x14ac:dyDescent="0.25">
      <c r="A2102" s="7" t="s">
        <v>264</v>
      </c>
      <c r="B2102" s="7">
        <v>28.975000000000001</v>
      </c>
      <c r="C2102" s="7">
        <v>7.62</v>
      </c>
      <c r="D2102" s="7" t="s">
        <v>2380</v>
      </c>
      <c r="E2102" s="7" t="s">
        <v>2380</v>
      </c>
      <c r="F2102" s="7" t="s">
        <v>2380</v>
      </c>
      <c r="G2102" s="7" t="s">
        <v>2381</v>
      </c>
      <c r="H2102" s="7" t="s">
        <v>2380</v>
      </c>
    </row>
    <row r="2103" spans="1:8" x14ac:dyDescent="0.25">
      <c r="A2103" s="7" t="s">
        <v>263</v>
      </c>
      <c r="B2103" s="7">
        <v>31.73</v>
      </c>
      <c r="C2103" s="7">
        <v>4.78</v>
      </c>
      <c r="D2103" s="7" t="s">
        <v>2382</v>
      </c>
      <c r="E2103" s="7" t="s">
        <v>2382</v>
      </c>
      <c r="F2103" s="7" t="s">
        <v>2380</v>
      </c>
      <c r="G2103" s="7">
        <v>2</v>
      </c>
      <c r="H2103" s="7" t="s">
        <v>2380</v>
      </c>
    </row>
    <row r="2104" spans="1:8" x14ac:dyDescent="0.25">
      <c r="A2104" s="7" t="s">
        <v>262</v>
      </c>
      <c r="B2104" s="7">
        <v>28.88</v>
      </c>
      <c r="C2104" s="7">
        <v>6.09</v>
      </c>
      <c r="D2104" s="7" t="s">
        <v>2382</v>
      </c>
      <c r="E2104" s="7" t="s">
        <v>2382</v>
      </c>
      <c r="F2104" s="7" t="s">
        <v>2380</v>
      </c>
      <c r="G2104" s="7">
        <v>2</v>
      </c>
      <c r="H2104" s="7" t="s">
        <v>2380</v>
      </c>
    </row>
    <row r="2105" spans="1:8" x14ac:dyDescent="0.25">
      <c r="A2105" s="7" t="s">
        <v>261</v>
      </c>
      <c r="B2105" s="7">
        <v>25.555</v>
      </c>
      <c r="C2105" s="7">
        <v>5.1100000000000003</v>
      </c>
      <c r="D2105" s="7" t="s">
        <v>2380</v>
      </c>
      <c r="E2105" s="7" t="s">
        <v>2380</v>
      </c>
      <c r="F2105" s="7" t="s">
        <v>2383</v>
      </c>
      <c r="G2105" s="7">
        <v>1</v>
      </c>
      <c r="H2105" s="7" t="s">
        <v>2380</v>
      </c>
    </row>
    <row r="2106" spans="1:8" x14ac:dyDescent="0.25">
      <c r="A2106" s="7" t="s">
        <v>260</v>
      </c>
      <c r="B2106" s="7">
        <v>37.29</v>
      </c>
      <c r="C2106" s="7">
        <v>4.46</v>
      </c>
      <c r="D2106" s="7" t="s">
        <v>2380</v>
      </c>
      <c r="E2106" s="7" t="s">
        <v>2382</v>
      </c>
      <c r="F2106" s="7" t="s">
        <v>2380</v>
      </c>
      <c r="G2106" s="7">
        <v>1</v>
      </c>
      <c r="H2106" s="7" t="s">
        <v>2380</v>
      </c>
    </row>
    <row r="2107" spans="1:8" x14ac:dyDescent="0.25">
      <c r="A2107" s="7" t="s">
        <v>259</v>
      </c>
      <c r="B2107" s="7">
        <v>40.28</v>
      </c>
      <c r="C2107" s="7">
        <v>6.11</v>
      </c>
      <c r="D2107" s="7" t="s">
        <v>2380</v>
      </c>
      <c r="E2107" s="7" t="s">
        <v>2382</v>
      </c>
      <c r="F2107" s="7" t="s">
        <v>2380</v>
      </c>
      <c r="G2107" s="7">
        <v>1</v>
      </c>
      <c r="H2107" s="7" t="s">
        <v>2380</v>
      </c>
    </row>
    <row r="2108" spans="1:8" x14ac:dyDescent="0.25">
      <c r="A2108" s="7" t="s">
        <v>258</v>
      </c>
      <c r="B2108" s="7">
        <v>40.185000000000002</v>
      </c>
      <c r="C2108" s="7">
        <v>4.66</v>
      </c>
      <c r="D2108" s="7" t="s">
        <v>2380</v>
      </c>
      <c r="E2108" s="7" t="s">
        <v>2382</v>
      </c>
      <c r="F2108" s="7" t="s">
        <v>2380</v>
      </c>
      <c r="G2108" s="7">
        <v>1</v>
      </c>
      <c r="H2108" s="7" t="s">
        <v>2380</v>
      </c>
    </row>
    <row r="2109" spans="1:8" x14ac:dyDescent="0.25">
      <c r="A2109" s="7" t="s">
        <v>257</v>
      </c>
      <c r="B2109" s="7">
        <v>23.57</v>
      </c>
      <c r="C2109" s="7">
        <v>6.14</v>
      </c>
      <c r="D2109" s="7" t="s">
        <v>2380</v>
      </c>
      <c r="E2109" s="7" t="s">
        <v>2380</v>
      </c>
      <c r="F2109" s="7" t="s">
        <v>2380</v>
      </c>
      <c r="G2109" s="7" t="s">
        <v>2381</v>
      </c>
      <c r="H2109" s="7" t="s">
        <v>2380</v>
      </c>
    </row>
    <row r="2110" spans="1:8" x14ac:dyDescent="0.25">
      <c r="A2110" s="7" t="s">
        <v>256</v>
      </c>
      <c r="B2110" s="7">
        <v>35.625</v>
      </c>
      <c r="C2110" s="7">
        <v>6.21</v>
      </c>
      <c r="D2110" s="7" t="s">
        <v>2380</v>
      </c>
      <c r="E2110" s="7" t="s">
        <v>2382</v>
      </c>
      <c r="F2110" s="7" t="s">
        <v>2380</v>
      </c>
      <c r="G2110" s="7">
        <v>1</v>
      </c>
      <c r="H2110" s="7" t="s">
        <v>2380</v>
      </c>
    </row>
    <row r="2111" spans="1:8" x14ac:dyDescent="0.25">
      <c r="A2111" s="7" t="s">
        <v>255</v>
      </c>
      <c r="B2111" s="7">
        <v>33.155000000000001</v>
      </c>
      <c r="C2111" s="7">
        <v>4.5999999999999996</v>
      </c>
      <c r="D2111" s="7" t="s">
        <v>2380</v>
      </c>
      <c r="E2111" s="7" t="s">
        <v>2382</v>
      </c>
      <c r="F2111" s="7" t="s">
        <v>2380</v>
      </c>
      <c r="G2111" s="7">
        <v>1</v>
      </c>
      <c r="H2111" s="7" t="s">
        <v>2380</v>
      </c>
    </row>
    <row r="2112" spans="1:8" x14ac:dyDescent="0.25">
      <c r="A2112" s="7" t="s">
        <v>254</v>
      </c>
      <c r="B2112" s="7">
        <v>31.92</v>
      </c>
      <c r="C2112" s="7">
        <v>5.04</v>
      </c>
      <c r="D2112" s="7" t="s">
        <v>2380</v>
      </c>
      <c r="E2112" s="7" t="s">
        <v>2382</v>
      </c>
      <c r="F2112" s="7" t="s">
        <v>2380</v>
      </c>
      <c r="G2112" s="7">
        <v>1</v>
      </c>
      <c r="H2112" s="7" t="s">
        <v>2380</v>
      </c>
    </row>
    <row r="2113" spans="1:8" x14ac:dyDescent="0.25">
      <c r="A2113" s="7" t="s">
        <v>253</v>
      </c>
      <c r="B2113" s="7">
        <v>30.305</v>
      </c>
      <c r="C2113" s="7">
        <v>5.08</v>
      </c>
      <c r="D2113" s="7" t="s">
        <v>2380</v>
      </c>
      <c r="E2113" s="7" t="s">
        <v>2382</v>
      </c>
      <c r="F2113" s="7" t="s">
        <v>2380</v>
      </c>
      <c r="G2113" s="7">
        <v>1</v>
      </c>
      <c r="H2113" s="7" t="s">
        <v>2380</v>
      </c>
    </row>
    <row r="2114" spans="1:8" x14ac:dyDescent="0.25">
      <c r="A2114" s="7" t="s">
        <v>252</v>
      </c>
      <c r="B2114" s="7">
        <v>30.114999999999998</v>
      </c>
      <c r="C2114" s="7">
        <v>4.38</v>
      </c>
      <c r="D2114" s="7" t="s">
        <v>2380</v>
      </c>
      <c r="E2114" s="7" t="s">
        <v>2382</v>
      </c>
      <c r="F2114" s="7" t="s">
        <v>2380</v>
      </c>
      <c r="G2114" s="7">
        <v>1</v>
      </c>
      <c r="H2114" s="7" t="s">
        <v>2380</v>
      </c>
    </row>
    <row r="2115" spans="1:8" x14ac:dyDescent="0.25">
      <c r="A2115" s="7" t="s">
        <v>251</v>
      </c>
      <c r="B2115" s="7">
        <v>24.09</v>
      </c>
      <c r="C2115" s="7">
        <v>4.79</v>
      </c>
      <c r="D2115" s="7" t="s">
        <v>2380</v>
      </c>
      <c r="E2115" s="7" t="s">
        <v>2382</v>
      </c>
      <c r="F2115" s="7" t="s">
        <v>2380</v>
      </c>
      <c r="G2115" s="7">
        <v>1</v>
      </c>
      <c r="H2115" s="7" t="s">
        <v>2380</v>
      </c>
    </row>
    <row r="2116" spans="1:8" x14ac:dyDescent="0.25">
      <c r="A2116" s="7" t="s">
        <v>250</v>
      </c>
      <c r="B2116" s="7">
        <v>28.215</v>
      </c>
      <c r="C2116" s="7">
        <v>4.21</v>
      </c>
      <c r="D2116" s="7" t="s">
        <v>2380</v>
      </c>
      <c r="E2116" s="7" t="s">
        <v>2382</v>
      </c>
      <c r="F2116" s="7" t="s">
        <v>2380</v>
      </c>
      <c r="G2116" s="7">
        <v>1</v>
      </c>
      <c r="H2116" s="7" t="s">
        <v>2380</v>
      </c>
    </row>
    <row r="2117" spans="1:8" x14ac:dyDescent="0.25">
      <c r="A2117" s="7" t="s">
        <v>248</v>
      </c>
      <c r="B2117" s="7">
        <v>26.315000000000001</v>
      </c>
      <c r="C2117" s="7">
        <v>5.47</v>
      </c>
      <c r="D2117" s="7" t="s">
        <v>2380</v>
      </c>
      <c r="E2117" s="7" t="s">
        <v>2382</v>
      </c>
      <c r="F2117" s="7" t="s">
        <v>2380</v>
      </c>
      <c r="G2117" s="7">
        <v>1</v>
      </c>
      <c r="H2117" s="7" t="s">
        <v>2380</v>
      </c>
    </row>
    <row r="2118" spans="1:8" x14ac:dyDescent="0.25">
      <c r="A2118" s="7" t="s">
        <v>246</v>
      </c>
      <c r="B2118" s="7">
        <v>25.08</v>
      </c>
      <c r="C2118" s="7">
        <v>5.09</v>
      </c>
      <c r="D2118" s="7" t="s">
        <v>2380</v>
      </c>
      <c r="E2118" s="7" t="s">
        <v>2382</v>
      </c>
      <c r="F2118" s="7" t="s">
        <v>2380</v>
      </c>
      <c r="G2118" s="7">
        <v>1</v>
      </c>
      <c r="H2118" s="7" t="s">
        <v>2380</v>
      </c>
    </row>
    <row r="2119" spans="1:8" x14ac:dyDescent="0.25">
      <c r="A2119" s="7" t="s">
        <v>245</v>
      </c>
      <c r="B2119" s="7">
        <v>15.41</v>
      </c>
      <c r="C2119" s="7">
        <v>5.08</v>
      </c>
      <c r="D2119" s="7" t="s">
        <v>2380</v>
      </c>
      <c r="E2119" s="7" t="s">
        <v>2380</v>
      </c>
      <c r="F2119" s="7" t="s">
        <v>2380</v>
      </c>
      <c r="G2119" s="7" t="s">
        <v>2381</v>
      </c>
      <c r="H2119" s="7" t="s">
        <v>2380</v>
      </c>
    </row>
    <row r="2120" spans="1:8" x14ac:dyDescent="0.25">
      <c r="A2120" s="7" t="s">
        <v>244</v>
      </c>
      <c r="B2120" s="7">
        <v>23.83</v>
      </c>
      <c r="C2120" s="7">
        <v>5.68</v>
      </c>
      <c r="D2120" s="7" t="s">
        <v>2380</v>
      </c>
      <c r="E2120" s="7" t="s">
        <v>2380</v>
      </c>
      <c r="F2120" s="7" t="s">
        <v>2380</v>
      </c>
      <c r="G2120" s="7" t="s">
        <v>2381</v>
      </c>
      <c r="H2120" s="7" t="s">
        <v>2380</v>
      </c>
    </row>
    <row r="2121" spans="1:8" x14ac:dyDescent="0.25">
      <c r="A2121" s="7" t="s">
        <v>243</v>
      </c>
      <c r="B2121" s="7">
        <v>36</v>
      </c>
      <c r="C2121" s="7">
        <v>4.66</v>
      </c>
      <c r="D2121" s="7" t="s">
        <v>2380</v>
      </c>
      <c r="E2121" s="7" t="s">
        <v>2382</v>
      </c>
      <c r="F2121" s="7" t="s">
        <v>2380</v>
      </c>
      <c r="G2121" s="7">
        <v>1</v>
      </c>
      <c r="H2121" s="7" t="s">
        <v>2380</v>
      </c>
    </row>
    <row r="2122" spans="1:8" x14ac:dyDescent="0.25">
      <c r="A2122" s="7" t="s">
        <v>242</v>
      </c>
      <c r="B2122" s="7">
        <v>28.82</v>
      </c>
      <c r="C2122" s="7">
        <v>5.59</v>
      </c>
      <c r="D2122" s="7" t="s">
        <v>2380</v>
      </c>
      <c r="E2122" s="7" t="s">
        <v>2382</v>
      </c>
      <c r="F2122" s="7" t="s">
        <v>2380</v>
      </c>
      <c r="G2122" s="7">
        <v>1</v>
      </c>
      <c r="H2122" s="7" t="s">
        <v>2380</v>
      </c>
    </row>
    <row r="2123" spans="1:8" x14ac:dyDescent="0.25">
      <c r="A2123" s="7" t="s">
        <v>241</v>
      </c>
      <c r="B2123" s="7">
        <v>28.05</v>
      </c>
      <c r="C2123" s="7">
        <v>6.2</v>
      </c>
      <c r="D2123" s="7" t="s">
        <v>2380</v>
      </c>
      <c r="E2123" s="7" t="s">
        <v>2382</v>
      </c>
      <c r="F2123" s="7" t="s">
        <v>2380</v>
      </c>
      <c r="G2123" s="7">
        <v>1</v>
      </c>
      <c r="H2123" s="7" t="s">
        <v>2380</v>
      </c>
    </row>
    <row r="2124" spans="1:8" x14ac:dyDescent="0.25">
      <c r="A2124" s="7" t="s">
        <v>240</v>
      </c>
      <c r="B2124" s="7">
        <v>27.1</v>
      </c>
      <c r="C2124" s="7">
        <v>4.45</v>
      </c>
      <c r="D2124" s="7" t="s">
        <v>2380</v>
      </c>
      <c r="E2124" s="7" t="s">
        <v>2382</v>
      </c>
      <c r="F2124" s="7" t="s">
        <v>2380</v>
      </c>
      <c r="G2124" s="7">
        <v>1</v>
      </c>
      <c r="H2124" s="7" t="s">
        <v>2380</v>
      </c>
    </row>
    <row r="2125" spans="1:8" x14ac:dyDescent="0.25">
      <c r="A2125" s="7" t="s">
        <v>239</v>
      </c>
      <c r="B2125" s="7">
        <v>24.3</v>
      </c>
      <c r="C2125" s="7">
        <v>6.1</v>
      </c>
      <c r="D2125" s="7" t="s">
        <v>2382</v>
      </c>
      <c r="E2125" s="7" t="s">
        <v>2382</v>
      </c>
      <c r="F2125" s="7" t="s">
        <v>2380</v>
      </c>
      <c r="G2125" s="7">
        <v>1</v>
      </c>
      <c r="H2125" s="7" t="s">
        <v>2380</v>
      </c>
    </row>
    <row r="2126" spans="1:8" x14ac:dyDescent="0.25">
      <c r="A2126" s="7" t="s">
        <v>238</v>
      </c>
      <c r="B2126" s="7">
        <v>30.72</v>
      </c>
      <c r="C2126" s="7">
        <v>6.06</v>
      </c>
      <c r="D2126" s="7" t="s">
        <v>2380</v>
      </c>
      <c r="E2126" s="7" t="s">
        <v>2382</v>
      </c>
      <c r="F2126" s="7" t="s">
        <v>2380</v>
      </c>
      <c r="G2126" s="7">
        <v>1</v>
      </c>
      <c r="H2126" s="7" t="s">
        <v>2380</v>
      </c>
    </row>
    <row r="2127" spans="1:8" x14ac:dyDescent="0.25">
      <c r="A2127" s="7" t="s">
        <v>237</v>
      </c>
      <c r="B2127" s="7">
        <v>37.43</v>
      </c>
      <c r="C2127" s="7">
        <v>4.5599999999999996</v>
      </c>
      <c r="D2127" s="7" t="s">
        <v>2380</v>
      </c>
      <c r="E2127" s="7" t="s">
        <v>2380</v>
      </c>
      <c r="F2127" s="7" t="s">
        <v>2383</v>
      </c>
      <c r="G2127" s="7">
        <v>1</v>
      </c>
      <c r="H2127" s="7" t="s">
        <v>2380</v>
      </c>
    </row>
    <row r="2128" spans="1:8" x14ac:dyDescent="0.25">
      <c r="A2128" s="7" t="s">
        <v>236</v>
      </c>
      <c r="B2128" s="7">
        <v>25.74</v>
      </c>
      <c r="C2128" s="7">
        <v>6.41</v>
      </c>
      <c r="D2128" s="7" t="s">
        <v>2382</v>
      </c>
      <c r="E2128" s="7" t="s">
        <v>2380</v>
      </c>
      <c r="F2128" s="7" t="s">
        <v>2383</v>
      </c>
      <c r="G2128" s="7">
        <v>1</v>
      </c>
      <c r="H2128" s="7" t="s">
        <v>2380</v>
      </c>
    </row>
    <row r="2129" spans="1:8" x14ac:dyDescent="0.25">
      <c r="A2129" s="7" t="s">
        <v>235</v>
      </c>
      <c r="B2129" s="7">
        <v>36.575000000000003</v>
      </c>
      <c r="C2129" s="7">
        <v>5.57</v>
      </c>
      <c r="D2129" s="7" t="s">
        <v>2380</v>
      </c>
      <c r="E2129" s="7" t="s">
        <v>2380</v>
      </c>
      <c r="F2129" s="7" t="s">
        <v>2383</v>
      </c>
      <c r="G2129" s="7">
        <v>1</v>
      </c>
      <c r="H2129" s="7" t="s">
        <v>2380</v>
      </c>
    </row>
    <row r="2130" spans="1:8" x14ac:dyDescent="0.25">
      <c r="A2130" s="7" t="s">
        <v>234</v>
      </c>
      <c r="B2130" s="7">
        <v>35.15</v>
      </c>
      <c r="C2130" s="7">
        <v>5.47</v>
      </c>
      <c r="D2130" s="7" t="s">
        <v>2380</v>
      </c>
      <c r="E2130" s="7" t="s">
        <v>2380</v>
      </c>
      <c r="F2130" s="7" t="s">
        <v>2383</v>
      </c>
      <c r="G2130" s="7">
        <v>1</v>
      </c>
      <c r="H2130" s="7" t="s">
        <v>2380</v>
      </c>
    </row>
    <row r="2131" spans="1:8" x14ac:dyDescent="0.25">
      <c r="A2131" s="7" t="s">
        <v>233</v>
      </c>
      <c r="B2131" s="7">
        <v>32.11</v>
      </c>
      <c r="C2131" s="7">
        <v>4.43</v>
      </c>
      <c r="D2131" s="7" t="s">
        <v>2380</v>
      </c>
      <c r="E2131" s="7" t="s">
        <v>2380</v>
      </c>
      <c r="F2131" s="7" t="s">
        <v>2383</v>
      </c>
      <c r="G2131" s="7">
        <v>1</v>
      </c>
      <c r="H2131" s="7" t="s">
        <v>2380</v>
      </c>
    </row>
    <row r="2132" spans="1:8" x14ac:dyDescent="0.25">
      <c r="A2132" s="7" t="s">
        <v>232</v>
      </c>
      <c r="B2132" s="7">
        <v>30.495000000000001</v>
      </c>
      <c r="C2132" s="7">
        <v>4.95</v>
      </c>
      <c r="D2132" s="7" t="s">
        <v>2380</v>
      </c>
      <c r="E2132" s="7" t="s">
        <v>2380</v>
      </c>
      <c r="F2132" s="7" t="s">
        <v>2383</v>
      </c>
      <c r="G2132" s="7">
        <v>1</v>
      </c>
      <c r="H2132" s="7" t="s">
        <v>2380</v>
      </c>
    </row>
    <row r="2133" spans="1:8" x14ac:dyDescent="0.25">
      <c r="A2133" s="7" t="s">
        <v>231</v>
      </c>
      <c r="B2133" s="7">
        <v>29.24</v>
      </c>
      <c r="C2133" s="7">
        <v>4.04</v>
      </c>
      <c r="D2133" s="7" t="s">
        <v>2380</v>
      </c>
      <c r="E2133" s="7" t="s">
        <v>2382</v>
      </c>
      <c r="F2133" s="7" t="s">
        <v>2380</v>
      </c>
      <c r="G2133" s="7">
        <v>1</v>
      </c>
      <c r="H2133" s="7" t="s">
        <v>2380</v>
      </c>
    </row>
    <row r="2134" spans="1:8" x14ac:dyDescent="0.25">
      <c r="A2134" s="7" t="s">
        <v>230</v>
      </c>
      <c r="B2134" s="7">
        <v>22.515000000000001</v>
      </c>
      <c r="C2134" s="7">
        <v>5.93</v>
      </c>
      <c r="D2134" s="7" t="s">
        <v>2380</v>
      </c>
      <c r="E2134" s="7" t="s">
        <v>2380</v>
      </c>
      <c r="F2134" s="7" t="s">
        <v>2383</v>
      </c>
      <c r="G2134" s="7">
        <v>1</v>
      </c>
      <c r="H2134" s="7" t="s">
        <v>2380</v>
      </c>
    </row>
    <row r="2135" spans="1:8" x14ac:dyDescent="0.25">
      <c r="A2135" s="7" t="s">
        <v>229</v>
      </c>
      <c r="B2135" s="7">
        <v>15.65</v>
      </c>
      <c r="C2135" s="7">
        <v>4.2300000000000004</v>
      </c>
      <c r="D2135" s="7" t="s">
        <v>2380</v>
      </c>
      <c r="E2135" s="7" t="s">
        <v>2380</v>
      </c>
      <c r="F2135" s="7" t="s">
        <v>2380</v>
      </c>
      <c r="G2135" s="7" t="s">
        <v>2381</v>
      </c>
      <c r="H2135" s="7" t="s">
        <v>2380</v>
      </c>
    </row>
    <row r="2136" spans="1:8" x14ac:dyDescent="0.25">
      <c r="A2136" s="7" t="s">
        <v>228</v>
      </c>
      <c r="B2136" s="7">
        <v>27.36</v>
      </c>
      <c r="C2136" s="7">
        <v>5.59</v>
      </c>
      <c r="D2136" s="7" t="s">
        <v>2382</v>
      </c>
      <c r="E2136" s="7" t="s">
        <v>2380</v>
      </c>
      <c r="F2136" s="7" t="s">
        <v>2380</v>
      </c>
      <c r="G2136" s="7" t="s">
        <v>2381</v>
      </c>
      <c r="H2136" s="7" t="s">
        <v>2380</v>
      </c>
    </row>
    <row r="2137" spans="1:8" x14ac:dyDescent="0.25">
      <c r="A2137" s="7" t="s">
        <v>227</v>
      </c>
      <c r="B2137" s="7">
        <v>22.3</v>
      </c>
      <c r="C2137" s="7">
        <v>4.8899999999999997</v>
      </c>
      <c r="D2137" s="7" t="s">
        <v>2382</v>
      </c>
      <c r="E2137" s="7" t="s">
        <v>2380</v>
      </c>
      <c r="F2137" s="7" t="s">
        <v>2380</v>
      </c>
      <c r="G2137" s="7" t="s">
        <v>2381</v>
      </c>
      <c r="H2137" s="7" t="s">
        <v>2380</v>
      </c>
    </row>
    <row r="2138" spans="1:8" x14ac:dyDescent="0.25">
      <c r="A2138" s="7" t="s">
        <v>226</v>
      </c>
      <c r="B2138" s="7">
        <v>26.03</v>
      </c>
      <c r="C2138" s="7">
        <v>5.81</v>
      </c>
      <c r="D2138" s="7" t="s">
        <v>2382</v>
      </c>
      <c r="E2138" s="7" t="s">
        <v>2380</v>
      </c>
      <c r="F2138" s="7" t="s">
        <v>2380</v>
      </c>
      <c r="G2138" s="7" t="s">
        <v>2381</v>
      </c>
      <c r="H2138" s="7" t="s">
        <v>2380</v>
      </c>
    </row>
    <row r="2139" spans="1:8" x14ac:dyDescent="0.25">
      <c r="A2139" s="7" t="s">
        <v>225</v>
      </c>
      <c r="B2139" s="7">
        <v>27.74</v>
      </c>
      <c r="C2139" s="7">
        <v>4.29</v>
      </c>
      <c r="D2139" s="7" t="s">
        <v>2380</v>
      </c>
      <c r="E2139" s="7" t="s">
        <v>2382</v>
      </c>
      <c r="F2139" s="7" t="s">
        <v>2380</v>
      </c>
      <c r="G2139" s="7">
        <v>1</v>
      </c>
      <c r="H2139" s="7" t="s">
        <v>2380</v>
      </c>
    </row>
    <row r="2140" spans="1:8" x14ac:dyDescent="0.25">
      <c r="A2140" s="7" t="s">
        <v>224</v>
      </c>
      <c r="B2140" s="7">
        <v>32.11</v>
      </c>
      <c r="C2140" s="7">
        <v>4.03</v>
      </c>
      <c r="D2140" s="7" t="s">
        <v>2382</v>
      </c>
      <c r="E2140" s="7" t="s">
        <v>2382</v>
      </c>
      <c r="F2140" s="7" t="s">
        <v>2380</v>
      </c>
      <c r="G2140" s="7">
        <v>2</v>
      </c>
      <c r="H2140" s="7" t="s">
        <v>2380</v>
      </c>
    </row>
    <row r="2141" spans="1:8" x14ac:dyDescent="0.25">
      <c r="A2141" s="7" t="s">
        <v>223</v>
      </c>
      <c r="B2141" s="7">
        <v>25.175000000000001</v>
      </c>
      <c r="C2141" s="7">
        <v>6.29</v>
      </c>
      <c r="D2141" s="7" t="s">
        <v>2382</v>
      </c>
      <c r="E2141" s="7" t="s">
        <v>2382</v>
      </c>
      <c r="F2141" s="7" t="s">
        <v>2380</v>
      </c>
      <c r="G2141" s="7">
        <v>2</v>
      </c>
      <c r="H2141" s="7" t="s">
        <v>2380</v>
      </c>
    </row>
    <row r="2142" spans="1:8" x14ac:dyDescent="0.25">
      <c r="A2142" s="7" t="s">
        <v>222</v>
      </c>
      <c r="B2142" s="7">
        <v>39.49</v>
      </c>
      <c r="C2142" s="7">
        <v>4.4800000000000004</v>
      </c>
      <c r="D2142" s="7" t="s">
        <v>2382</v>
      </c>
      <c r="E2142" s="7" t="s">
        <v>2380</v>
      </c>
      <c r="F2142" s="7" t="s">
        <v>2380</v>
      </c>
      <c r="G2142" s="7" t="s">
        <v>2381</v>
      </c>
      <c r="H2142" s="7" t="s">
        <v>2380</v>
      </c>
    </row>
    <row r="2143" spans="1:8" x14ac:dyDescent="0.25">
      <c r="A2143" s="7" t="s">
        <v>221</v>
      </c>
      <c r="B2143" s="7">
        <v>34.869999999999997</v>
      </c>
      <c r="C2143" s="7">
        <v>5.51</v>
      </c>
      <c r="D2143" s="7" t="s">
        <v>2382</v>
      </c>
      <c r="E2143" s="7" t="s">
        <v>2380</v>
      </c>
      <c r="F2143" s="7" t="s">
        <v>2380</v>
      </c>
      <c r="G2143" s="7" t="s">
        <v>2381</v>
      </c>
      <c r="H2143" s="7" t="s">
        <v>2380</v>
      </c>
    </row>
    <row r="2144" spans="1:8" x14ac:dyDescent="0.25">
      <c r="A2144" s="7" t="s">
        <v>220</v>
      </c>
      <c r="B2144" s="7">
        <v>34.6</v>
      </c>
      <c r="C2144" s="7">
        <v>4.5</v>
      </c>
      <c r="D2144" s="7" t="s">
        <v>2382</v>
      </c>
      <c r="E2144" s="7" t="s">
        <v>2380</v>
      </c>
      <c r="F2144" s="7" t="s">
        <v>2380</v>
      </c>
      <c r="G2144" s="7" t="s">
        <v>2381</v>
      </c>
      <c r="H2144" s="7" t="s">
        <v>2380</v>
      </c>
    </row>
    <row r="2145" spans="1:8" x14ac:dyDescent="0.25">
      <c r="A2145" s="7" t="s">
        <v>219</v>
      </c>
      <c r="B2145" s="7">
        <v>25.8</v>
      </c>
      <c r="C2145" s="7">
        <v>6.29</v>
      </c>
      <c r="D2145" s="7" t="s">
        <v>2382</v>
      </c>
      <c r="E2145" s="7" t="s">
        <v>2380</v>
      </c>
      <c r="F2145" s="7" t="s">
        <v>2380</v>
      </c>
      <c r="G2145" s="7" t="s">
        <v>2381</v>
      </c>
      <c r="H2145" s="7" t="s">
        <v>2380</v>
      </c>
    </row>
    <row r="2146" spans="1:8" x14ac:dyDescent="0.25">
      <c r="A2146" s="7" t="s">
        <v>218</v>
      </c>
      <c r="B2146" s="7">
        <v>35.86</v>
      </c>
      <c r="C2146" s="7">
        <v>4.33</v>
      </c>
      <c r="D2146" s="7" t="s">
        <v>2380</v>
      </c>
      <c r="E2146" s="7" t="s">
        <v>2380</v>
      </c>
      <c r="F2146" s="7" t="s">
        <v>2380</v>
      </c>
      <c r="G2146" s="7">
        <v>1</v>
      </c>
      <c r="H2146" s="7" t="s">
        <v>2380</v>
      </c>
    </row>
    <row r="2147" spans="1:8" x14ac:dyDescent="0.25">
      <c r="A2147" s="7" t="s">
        <v>217</v>
      </c>
      <c r="B2147" s="7">
        <v>40.47</v>
      </c>
      <c r="C2147" s="7">
        <v>11.15</v>
      </c>
      <c r="D2147" s="7" t="s">
        <v>2380</v>
      </c>
      <c r="E2147" s="7" t="s">
        <v>2380</v>
      </c>
      <c r="F2147" s="7" t="s">
        <v>2380</v>
      </c>
      <c r="G2147" s="7" t="s">
        <v>2381</v>
      </c>
      <c r="H2147" s="7" t="s">
        <v>2380</v>
      </c>
    </row>
    <row r="2148" spans="1:8" x14ac:dyDescent="0.25">
      <c r="A2148" s="7" t="s">
        <v>216</v>
      </c>
      <c r="B2148" s="7">
        <v>32.01</v>
      </c>
      <c r="C2148" s="7">
        <v>6.45</v>
      </c>
      <c r="D2148" s="7" t="s">
        <v>2380</v>
      </c>
      <c r="E2148" s="7" t="s">
        <v>2380</v>
      </c>
      <c r="F2148" s="7" t="s">
        <v>2380</v>
      </c>
      <c r="G2148" s="7">
        <v>1</v>
      </c>
      <c r="H2148" s="7" t="s">
        <v>2380</v>
      </c>
    </row>
    <row r="2149" spans="1:8" x14ac:dyDescent="0.25">
      <c r="A2149" s="7" t="s">
        <v>215</v>
      </c>
      <c r="B2149" s="7">
        <v>33</v>
      </c>
      <c r="C2149" s="7">
        <v>9.27</v>
      </c>
      <c r="D2149" s="7" t="s">
        <v>2380</v>
      </c>
      <c r="E2149" s="7" t="s">
        <v>2380</v>
      </c>
      <c r="F2149" s="7" t="s">
        <v>2380</v>
      </c>
      <c r="G2149" s="7" t="s">
        <v>2381</v>
      </c>
      <c r="H2149" s="7" t="s">
        <v>2380</v>
      </c>
    </row>
    <row r="2150" spans="1:8" x14ac:dyDescent="0.25">
      <c r="A2150" s="7" t="s">
        <v>214</v>
      </c>
      <c r="B2150" s="7">
        <v>29.3</v>
      </c>
      <c r="C2150" s="7">
        <v>6.15</v>
      </c>
      <c r="D2150" s="7" t="s">
        <v>2380</v>
      </c>
      <c r="E2150" s="7" t="s">
        <v>2380</v>
      </c>
      <c r="F2150" s="7" t="s">
        <v>2380</v>
      </c>
      <c r="G2150" s="7">
        <v>1</v>
      </c>
      <c r="H2150" s="7" t="s">
        <v>2380</v>
      </c>
    </row>
    <row r="2151" spans="1:8" x14ac:dyDescent="0.25">
      <c r="A2151" s="7" t="s">
        <v>213</v>
      </c>
      <c r="B2151" s="7">
        <v>25.8</v>
      </c>
      <c r="C2151" s="7">
        <v>4.13</v>
      </c>
      <c r="D2151" s="7" t="s">
        <v>2380</v>
      </c>
      <c r="E2151" s="7" t="s">
        <v>2380</v>
      </c>
      <c r="F2151" s="7" t="s">
        <v>2380</v>
      </c>
      <c r="G2151" s="7">
        <v>1</v>
      </c>
      <c r="H2151" s="7" t="s">
        <v>2380</v>
      </c>
    </row>
    <row r="2152" spans="1:8" x14ac:dyDescent="0.25">
      <c r="A2152" s="7" t="s">
        <v>212</v>
      </c>
      <c r="B2152" s="7">
        <v>23.4</v>
      </c>
      <c r="C2152" s="7">
        <v>4.24</v>
      </c>
      <c r="D2152" s="7" t="s">
        <v>2380</v>
      </c>
      <c r="E2152" s="7" t="s">
        <v>2380</v>
      </c>
      <c r="F2152" s="7" t="s">
        <v>2380</v>
      </c>
      <c r="G2152" s="7">
        <v>1</v>
      </c>
      <c r="H2152" s="7" t="s">
        <v>2380</v>
      </c>
    </row>
    <row r="2153" spans="1:8" x14ac:dyDescent="0.25">
      <c r="A2153" s="7" t="s">
        <v>211</v>
      </c>
      <c r="B2153" s="7">
        <v>27.93</v>
      </c>
      <c r="C2153" s="7">
        <v>9.8800000000000008</v>
      </c>
      <c r="D2153" s="7" t="s">
        <v>2380</v>
      </c>
      <c r="E2153" s="7" t="s">
        <v>2380</v>
      </c>
      <c r="F2153" s="7" t="s">
        <v>2380</v>
      </c>
      <c r="G2153" s="7" t="s">
        <v>2381</v>
      </c>
      <c r="H2153" s="7" t="s">
        <v>2380</v>
      </c>
    </row>
    <row r="2154" spans="1:8" x14ac:dyDescent="0.25">
      <c r="A2154" s="7" t="s">
        <v>210</v>
      </c>
      <c r="B2154" s="7">
        <v>22</v>
      </c>
      <c r="C2154" s="7">
        <v>9.5</v>
      </c>
      <c r="D2154" s="7" t="s">
        <v>2380</v>
      </c>
      <c r="E2154" s="7" t="s">
        <v>2380</v>
      </c>
      <c r="F2154" s="7" t="s">
        <v>2380</v>
      </c>
      <c r="G2154" s="7" t="s">
        <v>2381</v>
      </c>
      <c r="H2154" s="7" t="s">
        <v>2380</v>
      </c>
    </row>
    <row r="2155" spans="1:8" x14ac:dyDescent="0.25">
      <c r="A2155" s="7" t="s">
        <v>209</v>
      </c>
      <c r="B2155" s="7">
        <v>36.86</v>
      </c>
      <c r="C2155" s="7">
        <v>4.97</v>
      </c>
      <c r="D2155" s="7" t="s">
        <v>2382</v>
      </c>
      <c r="E2155" s="7" t="s">
        <v>2380</v>
      </c>
      <c r="F2155" s="7" t="s">
        <v>2380</v>
      </c>
      <c r="G2155" s="7" t="s">
        <v>2381</v>
      </c>
      <c r="H2155" s="7" t="s">
        <v>2380</v>
      </c>
    </row>
    <row r="2156" spans="1:8" x14ac:dyDescent="0.25">
      <c r="A2156" s="7" t="s">
        <v>208</v>
      </c>
      <c r="B2156" s="7">
        <v>31.254999999999999</v>
      </c>
      <c r="C2156" s="7">
        <v>5.49</v>
      </c>
      <c r="D2156" s="7" t="s">
        <v>2382</v>
      </c>
      <c r="E2156" s="7" t="s">
        <v>2380</v>
      </c>
      <c r="F2156" s="7" t="s">
        <v>2380</v>
      </c>
      <c r="G2156" s="7" t="s">
        <v>2381</v>
      </c>
      <c r="H2156" s="7" t="s">
        <v>2380</v>
      </c>
    </row>
    <row r="2157" spans="1:8" x14ac:dyDescent="0.25">
      <c r="A2157" s="7" t="s">
        <v>207</v>
      </c>
      <c r="B2157" s="7">
        <v>23.06</v>
      </c>
      <c r="C2157" s="7">
        <v>4.47</v>
      </c>
      <c r="D2157" s="7" t="s">
        <v>2380</v>
      </c>
      <c r="E2157" s="7" t="s">
        <v>2380</v>
      </c>
      <c r="F2157" s="7" t="s">
        <v>2380</v>
      </c>
      <c r="G2157" s="7" t="s">
        <v>2381</v>
      </c>
      <c r="H2157" s="7" t="s">
        <v>2380</v>
      </c>
    </row>
    <row r="2158" spans="1:8" x14ac:dyDescent="0.25">
      <c r="A2158" s="7" t="s">
        <v>206</v>
      </c>
      <c r="B2158" s="7">
        <v>28.975000000000001</v>
      </c>
      <c r="C2158" s="7">
        <v>4.34</v>
      </c>
      <c r="D2158" s="7" t="s">
        <v>2382</v>
      </c>
      <c r="E2158" s="7" t="s">
        <v>2380</v>
      </c>
      <c r="F2158" s="7" t="s">
        <v>2380</v>
      </c>
      <c r="G2158" s="7" t="s">
        <v>2381</v>
      </c>
      <c r="H2158" s="7" t="s">
        <v>2380</v>
      </c>
    </row>
    <row r="2159" spans="1:8" x14ac:dyDescent="0.25">
      <c r="A2159" s="7" t="s">
        <v>205</v>
      </c>
      <c r="B2159" s="7">
        <v>33.299999999999997</v>
      </c>
      <c r="C2159" s="7">
        <v>9.49</v>
      </c>
      <c r="D2159" s="7" t="s">
        <v>2380</v>
      </c>
      <c r="E2159" s="7" t="s">
        <v>2380</v>
      </c>
      <c r="F2159" s="7" t="s">
        <v>2380</v>
      </c>
      <c r="G2159" s="7" t="s">
        <v>2381</v>
      </c>
      <c r="H2159" s="7" t="s">
        <v>2380</v>
      </c>
    </row>
    <row r="2160" spans="1:8" x14ac:dyDescent="0.25">
      <c r="A2160" s="7" t="s">
        <v>204</v>
      </c>
      <c r="B2160" s="7">
        <v>33</v>
      </c>
      <c r="C2160" s="7">
        <v>10.16</v>
      </c>
      <c r="D2160" s="7" t="s">
        <v>2380</v>
      </c>
      <c r="E2160" s="7" t="s">
        <v>2380</v>
      </c>
      <c r="F2160" s="7" t="s">
        <v>2380</v>
      </c>
      <c r="G2160" s="7" t="s">
        <v>2381</v>
      </c>
      <c r="H2160" s="7" t="s">
        <v>2380</v>
      </c>
    </row>
    <row r="2161" spans="1:8" x14ac:dyDescent="0.25">
      <c r="A2161" s="7" t="s">
        <v>203</v>
      </c>
      <c r="B2161" s="7">
        <v>31.46</v>
      </c>
      <c r="C2161" s="7">
        <v>11.19</v>
      </c>
      <c r="D2161" s="7" t="s">
        <v>2380</v>
      </c>
      <c r="E2161" s="7" t="s">
        <v>2380</v>
      </c>
      <c r="F2161" s="7" t="s">
        <v>2380</v>
      </c>
      <c r="G2161" s="7" t="s">
        <v>2381</v>
      </c>
      <c r="H2161" s="7" t="s">
        <v>2380</v>
      </c>
    </row>
    <row r="2162" spans="1:8" x14ac:dyDescent="0.25">
      <c r="A2162" s="7" t="s">
        <v>202</v>
      </c>
      <c r="B2162" s="7">
        <v>29.6</v>
      </c>
      <c r="C2162" s="7">
        <v>11.03</v>
      </c>
      <c r="D2162" s="7" t="s">
        <v>2380</v>
      </c>
      <c r="E2162" s="7" t="s">
        <v>2380</v>
      </c>
      <c r="F2162" s="7" t="s">
        <v>2380</v>
      </c>
      <c r="G2162" s="7" t="s">
        <v>2381</v>
      </c>
      <c r="H2162" s="7" t="s">
        <v>2380</v>
      </c>
    </row>
    <row r="2163" spans="1:8" x14ac:dyDescent="0.25">
      <c r="A2163" s="7" t="s">
        <v>201</v>
      </c>
      <c r="B2163" s="7">
        <v>22.05</v>
      </c>
      <c r="C2163" s="7">
        <v>4.43</v>
      </c>
      <c r="D2163" s="7" t="s">
        <v>2382</v>
      </c>
      <c r="E2163" s="7" t="s">
        <v>2380</v>
      </c>
      <c r="F2163" s="7" t="s">
        <v>2380</v>
      </c>
      <c r="G2163" s="7" t="s">
        <v>2381</v>
      </c>
      <c r="H2163" s="7" t="s">
        <v>2380</v>
      </c>
    </row>
    <row r="2164" spans="1:8" x14ac:dyDescent="0.25">
      <c r="A2164" s="7" t="s">
        <v>199</v>
      </c>
      <c r="B2164" s="7">
        <v>27.06</v>
      </c>
      <c r="C2164" s="7">
        <v>6.14</v>
      </c>
      <c r="D2164" s="7" t="s">
        <v>2380</v>
      </c>
      <c r="E2164" s="7" t="s">
        <v>2382</v>
      </c>
      <c r="F2164" s="7" t="s">
        <v>2380</v>
      </c>
      <c r="G2164" s="7">
        <v>1</v>
      </c>
      <c r="H2164" s="7" t="s">
        <v>2380</v>
      </c>
    </row>
    <row r="2165" spans="1:8" x14ac:dyDescent="0.25">
      <c r="A2165" s="7" t="s">
        <v>198</v>
      </c>
      <c r="B2165" s="7">
        <v>20.49</v>
      </c>
      <c r="C2165" s="7">
        <v>4.87</v>
      </c>
      <c r="D2165" s="7" t="s">
        <v>2380</v>
      </c>
      <c r="E2165" s="7" t="s">
        <v>2380</v>
      </c>
      <c r="F2165" s="7" t="s">
        <v>2380</v>
      </c>
      <c r="G2165" s="7" t="s">
        <v>2381</v>
      </c>
      <c r="H2165" s="7" t="s">
        <v>2380</v>
      </c>
    </row>
    <row r="2166" spans="1:8" x14ac:dyDescent="0.25">
      <c r="A2166" s="7" t="s">
        <v>197</v>
      </c>
      <c r="B2166" s="7">
        <v>28.4</v>
      </c>
      <c r="C2166" s="7">
        <v>4.3</v>
      </c>
      <c r="D2166" s="7" t="s">
        <v>2380</v>
      </c>
      <c r="E2166" s="7" t="s">
        <v>2380</v>
      </c>
      <c r="F2166" s="7" t="s">
        <v>2383</v>
      </c>
      <c r="G2166" s="7">
        <v>1</v>
      </c>
      <c r="H2166" s="7" t="s">
        <v>2380</v>
      </c>
    </row>
    <row r="2167" spans="1:8" x14ac:dyDescent="0.25">
      <c r="A2167" s="7" t="s">
        <v>196</v>
      </c>
      <c r="B2167" s="7">
        <v>41.91</v>
      </c>
      <c r="C2167" s="7">
        <v>6.19</v>
      </c>
      <c r="D2167" s="7" t="s">
        <v>2380</v>
      </c>
      <c r="E2167" s="7" t="s">
        <v>2380</v>
      </c>
      <c r="F2167" s="7" t="s">
        <v>2380</v>
      </c>
      <c r="G2167" s="7" t="s">
        <v>2381</v>
      </c>
      <c r="H2167" s="7" t="s">
        <v>2380</v>
      </c>
    </row>
    <row r="2168" spans="1:8" x14ac:dyDescent="0.25">
      <c r="A2168" s="7" t="s">
        <v>195</v>
      </c>
      <c r="B2168" s="7">
        <v>24.6</v>
      </c>
      <c r="C2168" s="7">
        <v>6.19</v>
      </c>
      <c r="D2168" s="7" t="s">
        <v>2380</v>
      </c>
      <c r="E2168" s="7" t="s">
        <v>2380</v>
      </c>
      <c r="F2168" s="7" t="s">
        <v>2383</v>
      </c>
      <c r="G2168" s="7">
        <v>1</v>
      </c>
      <c r="H2168" s="7" t="s">
        <v>2380</v>
      </c>
    </row>
    <row r="2169" spans="1:8" x14ac:dyDescent="0.25">
      <c r="A2169" s="7" t="s">
        <v>194</v>
      </c>
      <c r="B2169" s="7">
        <v>20.9</v>
      </c>
      <c r="C2169" s="7">
        <v>5.12</v>
      </c>
      <c r="D2169" s="7" t="s">
        <v>2380</v>
      </c>
      <c r="E2169" s="7" t="s">
        <v>2380</v>
      </c>
      <c r="F2169" s="7" t="s">
        <v>2383</v>
      </c>
      <c r="G2169" s="7">
        <v>1</v>
      </c>
      <c r="H2169" s="7" t="s">
        <v>2380</v>
      </c>
    </row>
    <row r="2170" spans="1:8" x14ac:dyDescent="0.25">
      <c r="A2170" s="7" t="s">
        <v>193</v>
      </c>
      <c r="B2170" s="7">
        <v>34.4</v>
      </c>
      <c r="C2170" s="7">
        <v>4.04</v>
      </c>
      <c r="D2170" s="7" t="s">
        <v>2380</v>
      </c>
      <c r="E2170" s="7" t="s">
        <v>2380</v>
      </c>
      <c r="F2170" s="7" t="s">
        <v>2380</v>
      </c>
      <c r="G2170" s="7" t="s">
        <v>2381</v>
      </c>
      <c r="H2170" s="7" t="s">
        <v>2380</v>
      </c>
    </row>
    <row r="2171" spans="1:8" x14ac:dyDescent="0.25">
      <c r="A2171" s="7" t="s">
        <v>192</v>
      </c>
      <c r="B2171" s="7">
        <v>32.56</v>
      </c>
      <c r="C2171" s="7">
        <v>5.36</v>
      </c>
      <c r="D2171" s="7" t="s">
        <v>2380</v>
      </c>
      <c r="E2171" s="7" t="s">
        <v>2380</v>
      </c>
      <c r="F2171" s="7" t="s">
        <v>2380</v>
      </c>
      <c r="G2171" s="7" t="s">
        <v>2381</v>
      </c>
      <c r="H2171" s="7" t="s">
        <v>2380</v>
      </c>
    </row>
    <row r="2172" spans="1:8" x14ac:dyDescent="0.25">
      <c r="A2172" s="7" t="s">
        <v>191</v>
      </c>
      <c r="B2172" s="7">
        <v>27.98</v>
      </c>
      <c r="C2172" s="7">
        <v>4.38</v>
      </c>
      <c r="D2172" s="7" t="s">
        <v>2380</v>
      </c>
      <c r="E2172" s="7" t="s">
        <v>2382</v>
      </c>
      <c r="F2172" s="7" t="s">
        <v>2380</v>
      </c>
      <c r="G2172" s="7">
        <v>1</v>
      </c>
      <c r="H2172" s="7" t="s">
        <v>2380</v>
      </c>
    </row>
    <row r="2173" spans="1:8" x14ac:dyDescent="0.25">
      <c r="A2173" s="7" t="s">
        <v>190</v>
      </c>
      <c r="B2173" s="7">
        <v>26.51</v>
      </c>
      <c r="C2173" s="7">
        <v>4.58</v>
      </c>
      <c r="D2173" s="7" t="s">
        <v>2380</v>
      </c>
      <c r="E2173" s="7" t="s">
        <v>2380</v>
      </c>
      <c r="F2173" s="7" t="s">
        <v>2380</v>
      </c>
      <c r="G2173" s="7" t="s">
        <v>2381</v>
      </c>
      <c r="H2173" s="7" t="s">
        <v>2380</v>
      </c>
    </row>
    <row r="2174" spans="1:8" x14ac:dyDescent="0.25">
      <c r="A2174" s="7" t="s">
        <v>189</v>
      </c>
      <c r="B2174" s="7">
        <v>29.734999999999999</v>
      </c>
      <c r="C2174" s="7">
        <v>11.92</v>
      </c>
      <c r="D2174" s="7" t="s">
        <v>2380</v>
      </c>
      <c r="E2174" s="7" t="s">
        <v>2380</v>
      </c>
      <c r="F2174" s="7" t="s">
        <v>2380</v>
      </c>
      <c r="G2174" s="7" t="s">
        <v>2381</v>
      </c>
      <c r="H2174" s="7" t="s">
        <v>2380</v>
      </c>
    </row>
    <row r="2175" spans="1:8" x14ac:dyDescent="0.25">
      <c r="A2175" s="7" t="s">
        <v>188</v>
      </c>
      <c r="B2175" s="7">
        <v>40.5</v>
      </c>
      <c r="C2175" s="7">
        <v>5.4</v>
      </c>
      <c r="D2175" s="7" t="s">
        <v>2380</v>
      </c>
      <c r="E2175" s="7" t="s">
        <v>2380</v>
      </c>
      <c r="F2175" s="7" t="s">
        <v>2383</v>
      </c>
      <c r="G2175" s="7">
        <v>1</v>
      </c>
      <c r="H2175" s="7" t="s">
        <v>2380</v>
      </c>
    </row>
    <row r="2176" spans="1:8" x14ac:dyDescent="0.25">
      <c r="A2176" s="7" t="s">
        <v>187</v>
      </c>
      <c r="B2176" s="7">
        <v>25.64</v>
      </c>
      <c r="C2176" s="7">
        <v>4.76</v>
      </c>
      <c r="D2176" s="7" t="s">
        <v>2380</v>
      </c>
      <c r="E2176" s="7" t="s">
        <v>2380</v>
      </c>
      <c r="F2176" s="7" t="s">
        <v>2380</v>
      </c>
      <c r="G2176" s="7">
        <v>1</v>
      </c>
      <c r="H2176" s="7" t="s">
        <v>2380</v>
      </c>
    </row>
    <row r="2177" spans="1:8" x14ac:dyDescent="0.25">
      <c r="A2177" s="7" t="s">
        <v>186</v>
      </c>
      <c r="B2177" s="7">
        <v>32.9</v>
      </c>
      <c r="C2177" s="7">
        <v>4.78</v>
      </c>
      <c r="D2177" s="7" t="s">
        <v>2380</v>
      </c>
      <c r="E2177" s="7" t="s">
        <v>2380</v>
      </c>
      <c r="F2177" s="7" t="s">
        <v>2383</v>
      </c>
      <c r="G2177" s="7">
        <v>1</v>
      </c>
      <c r="H2177" s="7" t="s">
        <v>2380</v>
      </c>
    </row>
    <row r="2178" spans="1:8" x14ac:dyDescent="0.25">
      <c r="A2178" s="7" t="s">
        <v>185</v>
      </c>
      <c r="B2178" s="7">
        <v>29.8</v>
      </c>
      <c r="C2178" s="7">
        <v>4.26</v>
      </c>
      <c r="D2178" s="7" t="s">
        <v>2380</v>
      </c>
      <c r="E2178" s="7" t="s">
        <v>2380</v>
      </c>
      <c r="F2178" s="7" t="s">
        <v>2383</v>
      </c>
      <c r="G2178" s="7">
        <v>1</v>
      </c>
      <c r="H2178" s="7" t="s">
        <v>2380</v>
      </c>
    </row>
    <row r="2179" spans="1:8" x14ac:dyDescent="0.25">
      <c r="A2179" s="7" t="s">
        <v>184</v>
      </c>
      <c r="B2179" s="7">
        <v>28.9</v>
      </c>
      <c r="C2179" s="7">
        <v>5.85</v>
      </c>
      <c r="D2179" s="7" t="s">
        <v>2380</v>
      </c>
      <c r="E2179" s="7" t="s">
        <v>2380</v>
      </c>
      <c r="F2179" s="7" t="s">
        <v>2383</v>
      </c>
      <c r="G2179" s="7">
        <v>1</v>
      </c>
      <c r="H2179" s="7" t="s">
        <v>2380</v>
      </c>
    </row>
    <row r="2180" spans="1:8" x14ac:dyDescent="0.25">
      <c r="A2180" s="7" t="s">
        <v>183</v>
      </c>
      <c r="B2180" s="7">
        <v>24.7</v>
      </c>
      <c r="C2180" s="7">
        <v>5.32</v>
      </c>
      <c r="D2180" s="7" t="s">
        <v>2380</v>
      </c>
      <c r="E2180" s="7" t="s">
        <v>2380</v>
      </c>
      <c r="F2180" s="7" t="s">
        <v>2383</v>
      </c>
      <c r="G2180" s="7">
        <v>1</v>
      </c>
      <c r="H2180" s="7" t="s">
        <v>2380</v>
      </c>
    </row>
    <row r="2181" spans="1:8" x14ac:dyDescent="0.25">
      <c r="A2181" s="7" t="s">
        <v>182</v>
      </c>
      <c r="B2181" s="7">
        <v>20.6</v>
      </c>
      <c r="C2181" s="7">
        <v>5.14</v>
      </c>
      <c r="D2181" s="7" t="s">
        <v>2380</v>
      </c>
      <c r="E2181" s="7" t="s">
        <v>2380</v>
      </c>
      <c r="F2181" s="7" t="s">
        <v>2383</v>
      </c>
      <c r="G2181" s="7">
        <v>1</v>
      </c>
      <c r="H2181" s="7" t="s">
        <v>2380</v>
      </c>
    </row>
    <row r="2182" spans="1:8" x14ac:dyDescent="0.25">
      <c r="A2182" s="7" t="s">
        <v>181</v>
      </c>
      <c r="B2182" s="7">
        <v>18.600000000000001</v>
      </c>
      <c r="C2182" s="7">
        <v>5</v>
      </c>
      <c r="D2182" s="7" t="s">
        <v>2380</v>
      </c>
      <c r="E2182" s="7" t="s">
        <v>2380</v>
      </c>
      <c r="F2182" s="7" t="s">
        <v>2383</v>
      </c>
      <c r="G2182" s="7">
        <v>1</v>
      </c>
      <c r="H2182" s="7" t="s">
        <v>2380</v>
      </c>
    </row>
    <row r="2183" spans="1:8" x14ac:dyDescent="0.25">
      <c r="A2183" s="7" t="s">
        <v>180</v>
      </c>
      <c r="B2183" s="7">
        <v>17.8</v>
      </c>
      <c r="C2183" s="7">
        <v>4.55</v>
      </c>
      <c r="D2183" s="7" t="s">
        <v>2380</v>
      </c>
      <c r="E2183" s="7" t="s">
        <v>2380</v>
      </c>
      <c r="F2183" s="7" t="s">
        <v>2383</v>
      </c>
      <c r="G2183" s="7">
        <v>1</v>
      </c>
      <c r="H2183" s="7" t="s">
        <v>2380</v>
      </c>
    </row>
    <row r="2184" spans="1:8" x14ac:dyDescent="0.25">
      <c r="A2184" s="7" t="s">
        <v>179</v>
      </c>
      <c r="B2184" s="7">
        <v>35.200000000000003</v>
      </c>
      <c r="C2184" s="7">
        <v>5.97</v>
      </c>
      <c r="D2184" s="7" t="s">
        <v>2380</v>
      </c>
      <c r="E2184" s="7" t="s">
        <v>2382</v>
      </c>
      <c r="F2184" s="7" t="s">
        <v>2380</v>
      </c>
      <c r="G2184" s="7">
        <v>1</v>
      </c>
      <c r="H2184" s="7" t="s">
        <v>2380</v>
      </c>
    </row>
    <row r="2185" spans="1:8" x14ac:dyDescent="0.25">
      <c r="A2185" s="7" t="s">
        <v>178</v>
      </c>
      <c r="B2185" s="7">
        <v>33.770000000000003</v>
      </c>
      <c r="C2185" s="7">
        <v>4.0199999999999996</v>
      </c>
      <c r="D2185" s="7" t="s">
        <v>2380</v>
      </c>
      <c r="E2185" s="7" t="s">
        <v>2382</v>
      </c>
      <c r="F2185" s="7" t="s">
        <v>2380</v>
      </c>
      <c r="G2185" s="7">
        <v>1</v>
      </c>
      <c r="H2185" s="7" t="s">
        <v>2380</v>
      </c>
    </row>
    <row r="2186" spans="1:8" x14ac:dyDescent="0.25">
      <c r="A2186" s="7" t="s">
        <v>177</v>
      </c>
      <c r="B2186" s="7">
        <v>30.03</v>
      </c>
      <c r="C2186" s="7">
        <v>4.04</v>
      </c>
      <c r="D2186" s="7" t="s">
        <v>2380</v>
      </c>
      <c r="E2186" s="7" t="s">
        <v>2382</v>
      </c>
      <c r="F2186" s="7" t="s">
        <v>2380</v>
      </c>
      <c r="G2186" s="7">
        <v>1</v>
      </c>
      <c r="H2186" s="7" t="s">
        <v>2380</v>
      </c>
    </row>
    <row r="2187" spans="1:8" x14ac:dyDescent="0.25">
      <c r="A2187" s="7" t="s">
        <v>176</v>
      </c>
      <c r="B2187" s="7">
        <v>29.37</v>
      </c>
      <c r="C2187" s="7">
        <v>5.54</v>
      </c>
      <c r="D2187" s="7" t="s">
        <v>2380</v>
      </c>
      <c r="E2187" s="7" t="s">
        <v>2382</v>
      </c>
      <c r="F2187" s="7" t="s">
        <v>2380</v>
      </c>
      <c r="G2187" s="7">
        <v>1</v>
      </c>
      <c r="H2187" s="7" t="s">
        <v>2380</v>
      </c>
    </row>
    <row r="2188" spans="1:8" x14ac:dyDescent="0.25">
      <c r="A2188" s="7" t="s">
        <v>175</v>
      </c>
      <c r="B2188" s="7">
        <v>28.5</v>
      </c>
      <c r="C2188" s="7">
        <v>4.03</v>
      </c>
      <c r="D2188" s="7" t="s">
        <v>2380</v>
      </c>
      <c r="E2188" s="7" t="s">
        <v>2382</v>
      </c>
      <c r="F2188" s="7" t="s">
        <v>2380</v>
      </c>
      <c r="G2188" s="7">
        <v>1</v>
      </c>
      <c r="H2188" s="7" t="s">
        <v>2380</v>
      </c>
    </row>
    <row r="2189" spans="1:8" x14ac:dyDescent="0.25">
      <c r="A2189" s="7" t="s">
        <v>174</v>
      </c>
      <c r="B2189" s="7">
        <v>23.32</v>
      </c>
      <c r="C2189" s="7">
        <v>5.62</v>
      </c>
      <c r="D2189" s="7" t="s">
        <v>2380</v>
      </c>
      <c r="E2189" s="7" t="s">
        <v>2382</v>
      </c>
      <c r="F2189" s="7" t="s">
        <v>2380</v>
      </c>
      <c r="G2189" s="7">
        <v>1</v>
      </c>
      <c r="H2189" s="7" t="s">
        <v>2380</v>
      </c>
    </row>
    <row r="2190" spans="1:8" x14ac:dyDescent="0.25">
      <c r="A2190" s="7" t="s">
        <v>173</v>
      </c>
      <c r="B2190" s="7">
        <v>26.125</v>
      </c>
      <c r="C2190" s="7">
        <v>5.27</v>
      </c>
      <c r="D2190" s="7" t="s">
        <v>2380</v>
      </c>
      <c r="E2190" s="7" t="s">
        <v>2382</v>
      </c>
      <c r="F2190" s="7" t="s">
        <v>2380</v>
      </c>
      <c r="G2190" s="7">
        <v>1</v>
      </c>
      <c r="H2190" s="7" t="s">
        <v>2380</v>
      </c>
    </row>
    <row r="2191" spans="1:8" x14ac:dyDescent="0.25">
      <c r="A2191" s="7" t="s">
        <v>172</v>
      </c>
      <c r="B2191" s="7">
        <v>25.46</v>
      </c>
      <c r="C2191" s="7">
        <v>5.18</v>
      </c>
      <c r="D2191" s="7" t="s">
        <v>2380</v>
      </c>
      <c r="E2191" s="7" t="s">
        <v>2382</v>
      </c>
      <c r="F2191" s="7" t="s">
        <v>2380</v>
      </c>
      <c r="G2191" s="7">
        <v>1</v>
      </c>
      <c r="H2191" s="7" t="s">
        <v>2380</v>
      </c>
    </row>
    <row r="2192" spans="1:8" x14ac:dyDescent="0.25">
      <c r="A2192" s="7" t="s">
        <v>171</v>
      </c>
      <c r="B2192" s="7">
        <v>23.75</v>
      </c>
      <c r="C2192" s="7">
        <v>5.27</v>
      </c>
      <c r="D2192" s="7" t="s">
        <v>2380</v>
      </c>
      <c r="E2192" s="7" t="s">
        <v>2382</v>
      </c>
      <c r="F2192" s="7" t="s">
        <v>2380</v>
      </c>
      <c r="G2192" s="7">
        <v>1</v>
      </c>
      <c r="H2192" s="7" t="s">
        <v>2380</v>
      </c>
    </row>
    <row r="2193" spans="1:8" x14ac:dyDescent="0.25">
      <c r="A2193" s="7" t="s">
        <v>169</v>
      </c>
      <c r="B2193" s="7">
        <v>23.085000000000001</v>
      </c>
      <c r="C2193" s="7">
        <v>5.62</v>
      </c>
      <c r="D2193" s="7" t="s">
        <v>2380</v>
      </c>
      <c r="E2193" s="7" t="s">
        <v>2382</v>
      </c>
      <c r="F2193" s="7" t="s">
        <v>2380</v>
      </c>
      <c r="G2193" s="7">
        <v>1</v>
      </c>
      <c r="H2193" s="7" t="s">
        <v>2380</v>
      </c>
    </row>
    <row r="2194" spans="1:8" x14ac:dyDescent="0.25">
      <c r="A2194" s="7" t="s">
        <v>167</v>
      </c>
      <c r="B2194" s="7">
        <v>22.99</v>
      </c>
      <c r="C2194" s="7">
        <v>5.0599999999999996</v>
      </c>
      <c r="D2194" s="7" t="s">
        <v>2380</v>
      </c>
      <c r="E2194" s="7" t="s">
        <v>2382</v>
      </c>
      <c r="F2194" s="7" t="s">
        <v>2380</v>
      </c>
      <c r="G2194" s="7">
        <v>1</v>
      </c>
      <c r="H2194" s="7" t="s">
        <v>2380</v>
      </c>
    </row>
    <row r="2195" spans="1:8" x14ac:dyDescent="0.25">
      <c r="A2195" s="7" t="s">
        <v>165</v>
      </c>
      <c r="B2195" s="7">
        <v>21.47</v>
      </c>
      <c r="C2195" s="7">
        <v>4.6900000000000004</v>
      </c>
      <c r="D2195" s="7" t="s">
        <v>2380</v>
      </c>
      <c r="E2195" s="7" t="s">
        <v>2382</v>
      </c>
      <c r="F2195" s="7" t="s">
        <v>2380</v>
      </c>
      <c r="G2195" s="7">
        <v>1</v>
      </c>
      <c r="H2195" s="7" t="s">
        <v>2380</v>
      </c>
    </row>
    <row r="2196" spans="1:8" x14ac:dyDescent="0.25">
      <c r="A2196" s="7" t="s">
        <v>163</v>
      </c>
      <c r="B2196" s="7">
        <v>15.96</v>
      </c>
      <c r="C2196" s="7">
        <v>5.44</v>
      </c>
      <c r="D2196" s="7" t="s">
        <v>2380</v>
      </c>
      <c r="E2196" s="7" t="s">
        <v>2382</v>
      </c>
      <c r="F2196" s="7" t="s">
        <v>2380</v>
      </c>
      <c r="G2196" s="7">
        <v>1</v>
      </c>
      <c r="H2196" s="7" t="s">
        <v>2380</v>
      </c>
    </row>
    <row r="2197" spans="1:8" x14ac:dyDescent="0.25">
      <c r="A2197" s="7" t="s">
        <v>162</v>
      </c>
      <c r="B2197" s="7">
        <v>39.5</v>
      </c>
      <c r="C2197" s="7">
        <v>5.05</v>
      </c>
      <c r="D2197" s="7" t="s">
        <v>2380</v>
      </c>
      <c r="E2197" s="7" t="s">
        <v>2382</v>
      </c>
      <c r="F2197" s="7" t="s">
        <v>2380</v>
      </c>
      <c r="G2197" s="7">
        <v>1</v>
      </c>
      <c r="H2197" s="7" t="s">
        <v>2380</v>
      </c>
    </row>
    <row r="2198" spans="1:8" x14ac:dyDescent="0.25">
      <c r="A2198" s="7" t="s">
        <v>161</v>
      </c>
      <c r="B2198" s="7">
        <v>33.770000000000003</v>
      </c>
      <c r="C2198" s="7">
        <v>6</v>
      </c>
      <c r="D2198" s="7" t="s">
        <v>2380</v>
      </c>
      <c r="E2198" s="7" t="s">
        <v>2382</v>
      </c>
      <c r="F2198" s="7" t="s">
        <v>2380</v>
      </c>
      <c r="G2198" s="7">
        <v>1</v>
      </c>
      <c r="H2198" s="7" t="s">
        <v>2380</v>
      </c>
    </row>
    <row r="2199" spans="1:8" x14ac:dyDescent="0.25">
      <c r="A2199" s="7" t="s">
        <v>160</v>
      </c>
      <c r="B2199" s="7">
        <v>26.84</v>
      </c>
      <c r="C2199" s="7">
        <v>5.99</v>
      </c>
      <c r="D2199" s="7" t="s">
        <v>2382</v>
      </c>
      <c r="E2199" s="7" t="s">
        <v>2382</v>
      </c>
      <c r="F2199" s="7" t="s">
        <v>2380</v>
      </c>
      <c r="G2199" s="7">
        <v>1</v>
      </c>
      <c r="H2199" s="7" t="s">
        <v>2380</v>
      </c>
    </row>
    <row r="2200" spans="1:8" x14ac:dyDescent="0.25">
      <c r="A2200" s="7" t="s">
        <v>159</v>
      </c>
      <c r="B2200" s="7">
        <v>35.53</v>
      </c>
      <c r="C2200" s="7">
        <v>4.3600000000000003</v>
      </c>
      <c r="D2200" s="7" t="s">
        <v>2380</v>
      </c>
      <c r="E2200" s="7" t="s">
        <v>2380</v>
      </c>
      <c r="F2200" s="7" t="s">
        <v>2383</v>
      </c>
      <c r="G2200" s="7">
        <v>1</v>
      </c>
      <c r="H2200" s="7" t="s">
        <v>2380</v>
      </c>
    </row>
    <row r="2201" spans="1:8" x14ac:dyDescent="0.25">
      <c r="A2201" s="7" t="s">
        <v>158</v>
      </c>
      <c r="B2201" s="7">
        <v>30.59</v>
      </c>
      <c r="C2201" s="7">
        <v>4.41</v>
      </c>
      <c r="D2201" s="7" t="s">
        <v>2380</v>
      </c>
      <c r="E2201" s="7" t="s">
        <v>2380</v>
      </c>
      <c r="F2201" s="7" t="s">
        <v>2383</v>
      </c>
      <c r="G2201" s="7">
        <v>1</v>
      </c>
      <c r="H2201" s="7" t="s">
        <v>2380</v>
      </c>
    </row>
    <row r="2202" spans="1:8" x14ac:dyDescent="0.25">
      <c r="A2202" s="7" t="s">
        <v>157</v>
      </c>
      <c r="B2202" s="7">
        <v>30.59</v>
      </c>
      <c r="C2202" s="7">
        <v>4.17</v>
      </c>
      <c r="D2202" s="7" t="s">
        <v>2380</v>
      </c>
      <c r="E2202" s="7" t="s">
        <v>2380</v>
      </c>
      <c r="F2202" s="7" t="s">
        <v>2383</v>
      </c>
      <c r="G2202" s="7">
        <v>1</v>
      </c>
      <c r="H2202" s="7" t="s">
        <v>2380</v>
      </c>
    </row>
    <row r="2203" spans="1:8" x14ac:dyDescent="0.25">
      <c r="A2203" s="7" t="s">
        <v>156</v>
      </c>
      <c r="B2203" s="7">
        <v>27.835000000000001</v>
      </c>
      <c r="C2203" s="7">
        <v>4.4400000000000004</v>
      </c>
      <c r="D2203" s="7" t="s">
        <v>2380</v>
      </c>
      <c r="E2203" s="7" t="s">
        <v>2380</v>
      </c>
      <c r="F2203" s="7" t="s">
        <v>2383</v>
      </c>
      <c r="G2203" s="7">
        <v>1</v>
      </c>
      <c r="H2203" s="7" t="s">
        <v>2380</v>
      </c>
    </row>
    <row r="2204" spans="1:8" x14ac:dyDescent="0.25">
      <c r="A2204" s="7" t="s">
        <v>155</v>
      </c>
      <c r="B2204" s="7">
        <v>40.26</v>
      </c>
      <c r="C2204" s="7">
        <v>5.52</v>
      </c>
      <c r="D2204" s="7" t="s">
        <v>2380</v>
      </c>
      <c r="E2204" s="7" t="s">
        <v>2382</v>
      </c>
      <c r="F2204" s="7" t="s">
        <v>2380</v>
      </c>
      <c r="G2204" s="7">
        <v>1</v>
      </c>
      <c r="H2204" s="7" t="s">
        <v>2380</v>
      </c>
    </row>
    <row r="2205" spans="1:8" x14ac:dyDescent="0.25">
      <c r="A2205" s="7" t="s">
        <v>154</v>
      </c>
      <c r="B2205" s="7">
        <v>39.82</v>
      </c>
      <c r="C2205" s="7">
        <v>6.01</v>
      </c>
      <c r="D2205" s="7" t="s">
        <v>2380</v>
      </c>
      <c r="E2205" s="7" t="s">
        <v>2382</v>
      </c>
      <c r="F2205" s="7" t="s">
        <v>2380</v>
      </c>
      <c r="G2205" s="7">
        <v>1</v>
      </c>
      <c r="H2205" s="7" t="s">
        <v>2380</v>
      </c>
    </row>
    <row r="2206" spans="1:8" x14ac:dyDescent="0.25">
      <c r="A2206" s="7" t="s">
        <v>153</v>
      </c>
      <c r="B2206" s="7">
        <v>39.159999999999997</v>
      </c>
      <c r="C2206" s="7">
        <v>5.81</v>
      </c>
      <c r="D2206" s="7" t="s">
        <v>2380</v>
      </c>
      <c r="E2206" s="7" t="s">
        <v>2382</v>
      </c>
      <c r="F2206" s="7" t="s">
        <v>2380</v>
      </c>
      <c r="G2206" s="7">
        <v>1</v>
      </c>
      <c r="H2206" s="7" t="s">
        <v>2380</v>
      </c>
    </row>
    <row r="2207" spans="1:8" x14ac:dyDescent="0.25">
      <c r="A2207" s="7" t="s">
        <v>152</v>
      </c>
      <c r="B2207" s="7">
        <v>25.555</v>
      </c>
      <c r="C2207" s="7">
        <v>4.37</v>
      </c>
      <c r="D2207" s="7" t="s">
        <v>2380</v>
      </c>
      <c r="E2207" s="7" t="s">
        <v>2380</v>
      </c>
      <c r="F2207" s="7" t="s">
        <v>2383</v>
      </c>
      <c r="G2207" s="7">
        <v>1</v>
      </c>
      <c r="H2207" s="7" t="s">
        <v>2380</v>
      </c>
    </row>
    <row r="2208" spans="1:8" x14ac:dyDescent="0.25">
      <c r="A2208" s="7" t="s">
        <v>151</v>
      </c>
      <c r="B2208" s="7">
        <v>25.175000000000001</v>
      </c>
      <c r="C2208" s="7">
        <v>5.74</v>
      </c>
      <c r="D2208" s="7" t="s">
        <v>2380</v>
      </c>
      <c r="E2208" s="7" t="s">
        <v>2380</v>
      </c>
      <c r="F2208" s="7" t="s">
        <v>2383</v>
      </c>
      <c r="G2208" s="7">
        <v>1</v>
      </c>
      <c r="H2208" s="7" t="s">
        <v>2380</v>
      </c>
    </row>
    <row r="2209" spans="1:8" x14ac:dyDescent="0.25">
      <c r="A2209" s="7" t="s">
        <v>150</v>
      </c>
      <c r="B2209" s="7">
        <v>38.28</v>
      </c>
      <c r="C2209" s="7">
        <v>5.39</v>
      </c>
      <c r="D2209" s="7" t="s">
        <v>2380</v>
      </c>
      <c r="E2209" s="7" t="s">
        <v>2382</v>
      </c>
      <c r="F2209" s="7" t="s">
        <v>2380</v>
      </c>
      <c r="G2209" s="7">
        <v>1</v>
      </c>
      <c r="H2209" s="7" t="s">
        <v>2380</v>
      </c>
    </row>
    <row r="2210" spans="1:8" x14ac:dyDescent="0.25">
      <c r="A2210" s="7" t="s">
        <v>149</v>
      </c>
      <c r="B2210" s="7">
        <v>38.17</v>
      </c>
      <c r="C2210" s="7">
        <v>4.07</v>
      </c>
      <c r="D2210" s="7" t="s">
        <v>2380</v>
      </c>
      <c r="E2210" s="7" t="s">
        <v>2382</v>
      </c>
      <c r="F2210" s="7" t="s">
        <v>2380</v>
      </c>
      <c r="G2210" s="7">
        <v>1</v>
      </c>
      <c r="H2210" s="7" t="s">
        <v>2380</v>
      </c>
    </row>
    <row r="2211" spans="1:8" x14ac:dyDescent="0.25">
      <c r="A2211" s="7" t="s">
        <v>148</v>
      </c>
      <c r="B2211" s="7">
        <v>36.85</v>
      </c>
      <c r="C2211" s="7">
        <v>5.49</v>
      </c>
      <c r="D2211" s="7" t="s">
        <v>2380</v>
      </c>
      <c r="E2211" s="7" t="s">
        <v>2382</v>
      </c>
      <c r="F2211" s="7" t="s">
        <v>2380</v>
      </c>
      <c r="G2211" s="7">
        <v>1</v>
      </c>
      <c r="H2211" s="7" t="s">
        <v>2380</v>
      </c>
    </row>
    <row r="2212" spans="1:8" x14ac:dyDescent="0.25">
      <c r="A2212" s="7" t="s">
        <v>147</v>
      </c>
      <c r="B2212" s="7">
        <v>22.61</v>
      </c>
      <c r="C2212" s="7">
        <v>5.68</v>
      </c>
      <c r="D2212" s="7" t="s">
        <v>2380</v>
      </c>
      <c r="E2212" s="7" t="s">
        <v>2380</v>
      </c>
      <c r="F2212" s="7" t="s">
        <v>2383</v>
      </c>
      <c r="G2212" s="7">
        <v>1</v>
      </c>
      <c r="H2212" s="7" t="s">
        <v>2380</v>
      </c>
    </row>
    <row r="2213" spans="1:8" x14ac:dyDescent="0.25">
      <c r="A2213" s="7" t="s">
        <v>146</v>
      </c>
      <c r="B2213" s="7">
        <v>21.754999999999999</v>
      </c>
      <c r="C2213" s="7">
        <v>6.09</v>
      </c>
      <c r="D2213" s="7" t="s">
        <v>2380</v>
      </c>
      <c r="E2213" s="7" t="s">
        <v>2380</v>
      </c>
      <c r="F2213" s="7" t="s">
        <v>2383</v>
      </c>
      <c r="G2213" s="7">
        <v>1</v>
      </c>
      <c r="H2213" s="7" t="s">
        <v>2380</v>
      </c>
    </row>
    <row r="2214" spans="1:8" x14ac:dyDescent="0.25">
      <c r="A2214" s="7" t="s">
        <v>145</v>
      </c>
      <c r="B2214" s="7">
        <v>20.425000000000001</v>
      </c>
      <c r="C2214" s="7">
        <v>5.53</v>
      </c>
      <c r="D2214" s="7" t="s">
        <v>2380</v>
      </c>
      <c r="E2214" s="7" t="s">
        <v>2380</v>
      </c>
      <c r="F2214" s="7" t="s">
        <v>2383</v>
      </c>
      <c r="G2214" s="7">
        <v>1</v>
      </c>
      <c r="H2214" s="7" t="s">
        <v>2380</v>
      </c>
    </row>
    <row r="2215" spans="1:8" x14ac:dyDescent="0.25">
      <c r="A2215" s="7" t="s">
        <v>144</v>
      </c>
      <c r="B2215" s="7">
        <v>31.35</v>
      </c>
      <c r="C2215" s="7">
        <v>4.28</v>
      </c>
      <c r="D2215" s="7" t="s">
        <v>2380</v>
      </c>
      <c r="E2215" s="7" t="s">
        <v>2382</v>
      </c>
      <c r="F2215" s="7" t="s">
        <v>2380</v>
      </c>
      <c r="G2215" s="7">
        <v>1</v>
      </c>
      <c r="H2215" s="7" t="s">
        <v>2380</v>
      </c>
    </row>
    <row r="2216" spans="1:8" x14ac:dyDescent="0.25">
      <c r="A2216" s="7" t="s">
        <v>143</v>
      </c>
      <c r="B2216" s="7">
        <v>31.13</v>
      </c>
      <c r="C2216" s="7">
        <v>6.01</v>
      </c>
      <c r="D2216" s="7" t="s">
        <v>2380</v>
      </c>
      <c r="E2216" s="7" t="s">
        <v>2382</v>
      </c>
      <c r="F2216" s="7" t="s">
        <v>2380</v>
      </c>
      <c r="G2216" s="7">
        <v>1</v>
      </c>
      <c r="H2216" s="7" t="s">
        <v>2380</v>
      </c>
    </row>
    <row r="2217" spans="1:8" x14ac:dyDescent="0.25">
      <c r="A2217" s="7" t="s">
        <v>142</v>
      </c>
      <c r="B2217" s="7">
        <v>17.48</v>
      </c>
      <c r="C2217" s="7">
        <v>4.59</v>
      </c>
      <c r="D2217" s="7" t="s">
        <v>2380</v>
      </c>
      <c r="E2217" s="7" t="s">
        <v>2380</v>
      </c>
      <c r="F2217" s="7" t="s">
        <v>2383</v>
      </c>
      <c r="G2217" s="7">
        <v>1</v>
      </c>
      <c r="H2217" s="7" t="s">
        <v>2380</v>
      </c>
    </row>
    <row r="2218" spans="1:8" x14ac:dyDescent="0.25">
      <c r="A2218" s="7" t="s">
        <v>141</v>
      </c>
      <c r="B2218" s="7">
        <v>22.57</v>
      </c>
      <c r="C2218" s="7">
        <v>5.8</v>
      </c>
      <c r="D2218" s="7" t="s">
        <v>2382</v>
      </c>
      <c r="E2218" s="7" t="s">
        <v>2380</v>
      </c>
      <c r="F2218" s="7" t="s">
        <v>2380</v>
      </c>
      <c r="G2218" s="7">
        <v>1</v>
      </c>
      <c r="H2218" s="7" t="s">
        <v>2380</v>
      </c>
    </row>
    <row r="2219" spans="1:8" x14ac:dyDescent="0.25">
      <c r="A2219" s="7" t="s">
        <v>140</v>
      </c>
      <c r="B2219" s="7">
        <v>26.73</v>
      </c>
      <c r="C2219" s="7">
        <v>5.08</v>
      </c>
      <c r="D2219" s="7" t="s">
        <v>2380</v>
      </c>
      <c r="E2219" s="7" t="s">
        <v>2382</v>
      </c>
      <c r="F2219" s="7" t="s">
        <v>2380</v>
      </c>
      <c r="G2219" s="7">
        <v>1</v>
      </c>
      <c r="H2219" s="7" t="s">
        <v>2380</v>
      </c>
    </row>
    <row r="2220" spans="1:8" x14ac:dyDescent="0.25">
      <c r="A2220" s="7" t="s">
        <v>139</v>
      </c>
      <c r="B2220" s="7">
        <v>20.79</v>
      </c>
      <c r="C2220" s="7">
        <v>5.84</v>
      </c>
      <c r="D2220" s="7" t="s">
        <v>2380</v>
      </c>
      <c r="E2220" s="7" t="s">
        <v>2382</v>
      </c>
      <c r="F2220" s="7" t="s">
        <v>2380</v>
      </c>
      <c r="G2220" s="7">
        <v>1</v>
      </c>
      <c r="H2220" s="7" t="s">
        <v>2380</v>
      </c>
    </row>
    <row r="2221" spans="1:8" x14ac:dyDescent="0.25">
      <c r="A2221" s="7" t="s">
        <v>138</v>
      </c>
      <c r="B2221" s="7">
        <v>20.149999999999999</v>
      </c>
      <c r="C2221" s="7">
        <v>4.1500000000000004</v>
      </c>
      <c r="D2221" s="7" t="s">
        <v>2380</v>
      </c>
      <c r="E2221" s="7" t="s">
        <v>2380</v>
      </c>
      <c r="F2221" s="7" t="s">
        <v>2380</v>
      </c>
      <c r="G2221" s="7">
        <v>1</v>
      </c>
      <c r="H2221" s="7" t="s">
        <v>2380</v>
      </c>
    </row>
    <row r="2222" spans="1:8" x14ac:dyDescent="0.25">
      <c r="A2222" s="7" t="s">
        <v>137</v>
      </c>
      <c r="B2222" s="7">
        <v>36.85</v>
      </c>
      <c r="C2222" s="7">
        <v>4.3600000000000003</v>
      </c>
      <c r="D2222" s="7" t="s">
        <v>2382</v>
      </c>
      <c r="E2222" s="7" t="s">
        <v>2380</v>
      </c>
      <c r="F2222" s="7" t="s">
        <v>2380</v>
      </c>
      <c r="G2222" s="7" t="s">
        <v>2381</v>
      </c>
      <c r="H2222" s="7" t="s">
        <v>2380</v>
      </c>
    </row>
    <row r="2223" spans="1:8" x14ac:dyDescent="0.25">
      <c r="A2223" s="7" t="s">
        <v>136</v>
      </c>
      <c r="B2223" s="7">
        <v>35.53</v>
      </c>
      <c r="C2223" s="7">
        <v>4.55</v>
      </c>
      <c r="D2223" s="7" t="s">
        <v>2382</v>
      </c>
      <c r="E2223" s="7" t="s">
        <v>2380</v>
      </c>
      <c r="F2223" s="7" t="s">
        <v>2380</v>
      </c>
      <c r="G2223" s="7" t="s">
        <v>2381</v>
      </c>
      <c r="H2223" s="7" t="s">
        <v>2380</v>
      </c>
    </row>
    <row r="2224" spans="1:8" x14ac:dyDescent="0.25">
      <c r="A2224" s="7" t="s">
        <v>135</v>
      </c>
      <c r="B2224" s="7">
        <v>31.1</v>
      </c>
      <c r="C2224" s="7">
        <v>4.37</v>
      </c>
      <c r="D2224" s="7" t="s">
        <v>2382</v>
      </c>
      <c r="E2224" s="7" t="s">
        <v>2380</v>
      </c>
      <c r="F2224" s="7" t="s">
        <v>2380</v>
      </c>
      <c r="G2224" s="7" t="s">
        <v>2381</v>
      </c>
      <c r="H2224" s="7" t="s">
        <v>2380</v>
      </c>
    </row>
    <row r="2225" spans="1:8" x14ac:dyDescent="0.25">
      <c r="A2225" s="7" t="s">
        <v>134</v>
      </c>
      <c r="B2225" s="7">
        <v>23.21</v>
      </c>
      <c r="C2225" s="7">
        <v>5.24</v>
      </c>
      <c r="D2225" s="7" t="s">
        <v>2382</v>
      </c>
      <c r="E2225" s="7" t="s">
        <v>2380</v>
      </c>
      <c r="F2225" s="7" t="s">
        <v>2380</v>
      </c>
      <c r="G2225" s="7" t="s">
        <v>2381</v>
      </c>
      <c r="H2225" s="7" t="s">
        <v>2380</v>
      </c>
    </row>
    <row r="2226" spans="1:8" x14ac:dyDescent="0.25">
      <c r="A2226" s="7" t="s">
        <v>133</v>
      </c>
      <c r="B2226" s="7">
        <v>18.36</v>
      </c>
      <c r="C2226" s="7">
        <v>5.96</v>
      </c>
      <c r="D2226" s="7" t="s">
        <v>2380</v>
      </c>
      <c r="E2226" s="7" t="s">
        <v>2380</v>
      </c>
      <c r="F2226" s="7" t="s">
        <v>2380</v>
      </c>
      <c r="G2226" s="7">
        <v>1</v>
      </c>
      <c r="H2226" s="7" t="s">
        <v>2380</v>
      </c>
    </row>
    <row r="2227" spans="1:8" x14ac:dyDescent="0.25">
      <c r="A2227" s="7" t="s">
        <v>132</v>
      </c>
      <c r="B2227" s="7">
        <v>15.92</v>
      </c>
      <c r="C2227" s="7">
        <v>4.76</v>
      </c>
      <c r="D2227" s="7" t="s">
        <v>2382</v>
      </c>
      <c r="E2227" s="7" t="s">
        <v>2380</v>
      </c>
      <c r="F2227" s="7" t="s">
        <v>2380</v>
      </c>
      <c r="G2227" s="7">
        <v>1</v>
      </c>
      <c r="H2227" s="7" t="s">
        <v>2380</v>
      </c>
    </row>
    <row r="2228" spans="1:8" x14ac:dyDescent="0.25">
      <c r="A2228" s="7" t="s">
        <v>131</v>
      </c>
      <c r="B2228" s="7">
        <v>15.17</v>
      </c>
      <c r="C2228" s="7">
        <v>4.3</v>
      </c>
      <c r="D2228" s="7" t="s">
        <v>2382</v>
      </c>
      <c r="E2228" s="7" t="s">
        <v>2380</v>
      </c>
      <c r="F2228" s="7" t="s">
        <v>2383</v>
      </c>
      <c r="G2228" s="7">
        <v>1</v>
      </c>
      <c r="H2228" s="7" t="s">
        <v>2380</v>
      </c>
    </row>
    <row r="2229" spans="1:8" x14ac:dyDescent="0.25">
      <c r="A2229" s="7" t="s">
        <v>130</v>
      </c>
      <c r="B2229" s="7">
        <v>16.63</v>
      </c>
      <c r="C2229" s="7">
        <v>4.5</v>
      </c>
      <c r="D2229" s="7" t="s">
        <v>2380</v>
      </c>
      <c r="E2229" s="7" t="s">
        <v>2380</v>
      </c>
      <c r="F2229" s="7" t="s">
        <v>2380</v>
      </c>
      <c r="G2229" s="7">
        <v>1</v>
      </c>
      <c r="H2229" s="7" t="s">
        <v>2380</v>
      </c>
    </row>
    <row r="2230" spans="1:8" x14ac:dyDescent="0.25">
      <c r="A2230" s="7" t="s">
        <v>129</v>
      </c>
      <c r="B2230" s="7">
        <v>19.39</v>
      </c>
      <c r="C2230" s="7">
        <v>5.59</v>
      </c>
      <c r="D2230" s="7" t="s">
        <v>2380</v>
      </c>
      <c r="E2230" s="7" t="s">
        <v>2380</v>
      </c>
      <c r="F2230" s="7" t="s">
        <v>2383</v>
      </c>
      <c r="G2230" s="7">
        <v>1</v>
      </c>
      <c r="H2230" s="7" t="s">
        <v>2380</v>
      </c>
    </row>
    <row r="2231" spans="1:8" x14ac:dyDescent="0.25">
      <c r="A2231" s="7" t="s">
        <v>128</v>
      </c>
      <c r="B2231" s="7">
        <v>17.34</v>
      </c>
      <c r="C2231" s="7">
        <v>6.29</v>
      </c>
      <c r="D2231" s="7" t="s">
        <v>2382</v>
      </c>
      <c r="E2231" s="7" t="s">
        <v>2380</v>
      </c>
      <c r="F2231" s="7" t="s">
        <v>2383</v>
      </c>
      <c r="G2231" s="7">
        <v>1</v>
      </c>
      <c r="H2231" s="7" t="s">
        <v>2380</v>
      </c>
    </row>
    <row r="2232" spans="1:8" x14ac:dyDescent="0.25">
      <c r="A2232" s="7" t="s">
        <v>127</v>
      </c>
      <c r="B2232" s="7">
        <v>17.940000000000001</v>
      </c>
      <c r="C2232" s="7">
        <v>4.1900000000000004</v>
      </c>
      <c r="D2232" s="7" t="s">
        <v>2380</v>
      </c>
      <c r="E2232" s="7" t="s">
        <v>2382</v>
      </c>
      <c r="F2232" s="7" t="s">
        <v>2380</v>
      </c>
      <c r="G2232" s="7">
        <v>1</v>
      </c>
      <c r="H2232" s="7" t="s">
        <v>2380</v>
      </c>
    </row>
    <row r="2233" spans="1:8" x14ac:dyDescent="0.25">
      <c r="A2233" s="7" t="s">
        <v>126</v>
      </c>
      <c r="B2233" s="7">
        <v>16.670000000000002</v>
      </c>
      <c r="C2233" s="7">
        <v>4.7</v>
      </c>
      <c r="D2233" s="7" t="s">
        <v>2382</v>
      </c>
      <c r="E2233" s="7" t="s">
        <v>2380</v>
      </c>
      <c r="F2233" s="7" t="s">
        <v>2383</v>
      </c>
      <c r="G2233" s="7">
        <v>1</v>
      </c>
      <c r="H2233" s="7" t="s">
        <v>2380</v>
      </c>
    </row>
    <row r="2234" spans="1:8" x14ac:dyDescent="0.25">
      <c r="A2234" s="7" t="s">
        <v>125</v>
      </c>
      <c r="B2234" s="7">
        <v>20.58</v>
      </c>
      <c r="C2234" s="7">
        <v>5.64</v>
      </c>
      <c r="D2234" s="7" t="s">
        <v>2382</v>
      </c>
      <c r="E2234" s="7" t="s">
        <v>2380</v>
      </c>
      <c r="F2234" s="7" t="s">
        <v>2380</v>
      </c>
      <c r="G2234" s="7" t="s">
        <v>2381</v>
      </c>
      <c r="H2234" s="7" t="s">
        <v>2380</v>
      </c>
    </row>
    <row r="2235" spans="1:8" x14ac:dyDescent="0.25">
      <c r="A2235" s="7" t="s">
        <v>124</v>
      </c>
      <c r="B2235" s="7">
        <v>16.5</v>
      </c>
      <c r="C2235" s="7">
        <v>4.1100000000000003</v>
      </c>
      <c r="D2235" s="7" t="s">
        <v>2382</v>
      </c>
      <c r="E2235" s="7" t="s">
        <v>2380</v>
      </c>
      <c r="F2235" s="7" t="s">
        <v>2380</v>
      </c>
      <c r="G2235" s="7" t="s">
        <v>2381</v>
      </c>
      <c r="H2235" s="7" t="s">
        <v>2380</v>
      </c>
    </row>
    <row r="2236" spans="1:8" x14ac:dyDescent="0.25">
      <c r="A2236" s="7" t="s">
        <v>123</v>
      </c>
      <c r="B2236" s="7">
        <v>15.41</v>
      </c>
      <c r="C2236" s="7">
        <v>5.43</v>
      </c>
      <c r="D2236" s="7" t="s">
        <v>2382</v>
      </c>
      <c r="E2236" s="7" t="s">
        <v>2380</v>
      </c>
      <c r="F2236" s="7" t="s">
        <v>2383</v>
      </c>
      <c r="G2236" s="7">
        <v>1</v>
      </c>
      <c r="H2236" s="7" t="s">
        <v>2380</v>
      </c>
    </row>
    <row r="2237" spans="1:8" x14ac:dyDescent="0.25">
      <c r="A2237" s="7" t="s">
        <v>122</v>
      </c>
      <c r="B2237" s="7">
        <v>24.59</v>
      </c>
      <c r="C2237" s="7">
        <v>4.38</v>
      </c>
      <c r="D2237" s="7" t="s">
        <v>2380</v>
      </c>
      <c r="E2237" s="7" t="s">
        <v>2380</v>
      </c>
      <c r="F2237" s="7" t="s">
        <v>2380</v>
      </c>
      <c r="G2237" s="7">
        <v>1</v>
      </c>
      <c r="H2237" s="7" t="s">
        <v>2380</v>
      </c>
    </row>
    <row r="2238" spans="1:8" x14ac:dyDescent="0.25">
      <c r="A2238" s="7" t="s">
        <v>121</v>
      </c>
      <c r="B2238" s="7">
        <v>33.33</v>
      </c>
      <c r="C2238" s="7">
        <v>9.7899999999999991</v>
      </c>
      <c r="D2238" s="7" t="s">
        <v>2380</v>
      </c>
      <c r="E2238" s="7" t="s">
        <v>2380</v>
      </c>
      <c r="F2238" s="7" t="s">
        <v>2380</v>
      </c>
      <c r="G2238" s="7" t="s">
        <v>2381</v>
      </c>
      <c r="H2238" s="7" t="s">
        <v>2380</v>
      </c>
    </row>
    <row r="2239" spans="1:8" x14ac:dyDescent="0.25">
      <c r="A2239" s="7" t="s">
        <v>120</v>
      </c>
      <c r="B2239" s="7">
        <v>18.5</v>
      </c>
      <c r="C2239" s="7">
        <v>11.84</v>
      </c>
      <c r="D2239" s="7" t="s">
        <v>2380</v>
      </c>
      <c r="E2239" s="7" t="s">
        <v>2380</v>
      </c>
      <c r="F2239" s="7" t="s">
        <v>2380</v>
      </c>
      <c r="G2239" s="7" t="s">
        <v>2381</v>
      </c>
      <c r="H2239" s="7" t="s">
        <v>2380</v>
      </c>
    </row>
    <row r="2240" spans="1:8" x14ac:dyDescent="0.25">
      <c r="A2240" s="7" t="s">
        <v>119</v>
      </c>
      <c r="B2240" s="7">
        <v>18.579999999999998</v>
      </c>
      <c r="C2240" s="7">
        <v>6.22</v>
      </c>
      <c r="D2240" s="7" t="s">
        <v>2380</v>
      </c>
      <c r="E2240" s="7" t="s">
        <v>2380</v>
      </c>
      <c r="F2240" s="7" t="s">
        <v>2380</v>
      </c>
      <c r="G2240" s="7" t="s">
        <v>2381</v>
      </c>
      <c r="H2240" s="7" t="s">
        <v>2380</v>
      </c>
    </row>
    <row r="2241" spans="1:8" x14ac:dyDescent="0.25">
      <c r="A2241" s="7" t="s">
        <v>118</v>
      </c>
      <c r="B2241" s="7">
        <v>16.64</v>
      </c>
      <c r="C2241" s="7">
        <v>10.01</v>
      </c>
      <c r="D2241" s="7" t="s">
        <v>2380</v>
      </c>
      <c r="E2241" s="7" t="s">
        <v>2380</v>
      </c>
      <c r="F2241" s="7" t="s">
        <v>2380</v>
      </c>
      <c r="G2241" s="7" t="s">
        <v>2381</v>
      </c>
      <c r="H2241" s="7" t="s">
        <v>2380</v>
      </c>
    </row>
    <row r="2242" spans="1:8" x14ac:dyDescent="0.25">
      <c r="A2242" s="7" t="s">
        <v>117</v>
      </c>
      <c r="B2242" s="7">
        <v>19.329999999999998</v>
      </c>
      <c r="C2242" s="7">
        <v>4.32</v>
      </c>
      <c r="D2242" s="7" t="s">
        <v>2380</v>
      </c>
      <c r="E2242" s="7" t="s">
        <v>2380</v>
      </c>
      <c r="F2242" s="7" t="s">
        <v>2380</v>
      </c>
      <c r="G2242" s="7">
        <v>1</v>
      </c>
      <c r="H2242" s="7" t="s">
        <v>2380</v>
      </c>
    </row>
    <row r="2243" spans="1:8" x14ac:dyDescent="0.25">
      <c r="A2243" s="7" t="s">
        <v>116</v>
      </c>
      <c r="B2243" s="7">
        <v>21.26</v>
      </c>
      <c r="C2243" s="7">
        <v>5.65</v>
      </c>
      <c r="D2243" s="7" t="s">
        <v>2382</v>
      </c>
      <c r="E2243" s="7" t="s">
        <v>2380</v>
      </c>
      <c r="F2243" s="7" t="s">
        <v>2383</v>
      </c>
      <c r="G2243" s="7">
        <v>1</v>
      </c>
      <c r="H2243" s="7" t="s">
        <v>2380</v>
      </c>
    </row>
    <row r="2244" spans="1:8" x14ac:dyDescent="0.25">
      <c r="A2244" s="7" t="s">
        <v>115</v>
      </c>
      <c r="B2244" s="7">
        <v>15.6</v>
      </c>
      <c r="C2244" s="7">
        <v>4.12</v>
      </c>
      <c r="D2244" s="7" t="s">
        <v>2382</v>
      </c>
      <c r="E2244" s="7" t="s">
        <v>2380</v>
      </c>
      <c r="F2244" s="7" t="s">
        <v>2380</v>
      </c>
      <c r="G2244" s="7">
        <v>1</v>
      </c>
      <c r="H2244" s="7" t="s">
        <v>2380</v>
      </c>
    </row>
    <row r="2245" spans="1:8" x14ac:dyDescent="0.25">
      <c r="A2245" s="7" t="s">
        <v>114</v>
      </c>
      <c r="B2245" s="7">
        <v>24.39</v>
      </c>
      <c r="C2245" s="7">
        <v>6.24</v>
      </c>
      <c r="D2245" s="7" t="s">
        <v>2380</v>
      </c>
      <c r="E2245" s="7" t="s">
        <v>2380</v>
      </c>
      <c r="F2245" s="7" t="s">
        <v>2380</v>
      </c>
      <c r="G2245" s="7">
        <v>1</v>
      </c>
      <c r="H2245" s="7" t="s">
        <v>2380</v>
      </c>
    </row>
    <row r="2246" spans="1:8" x14ac:dyDescent="0.25">
      <c r="A2246" s="7" t="s">
        <v>113</v>
      </c>
      <c r="B2246" s="7">
        <v>24.75</v>
      </c>
      <c r="C2246" s="7">
        <v>4.83</v>
      </c>
      <c r="D2246" s="7" t="s">
        <v>2380</v>
      </c>
      <c r="E2246" s="7" t="s">
        <v>2380</v>
      </c>
      <c r="F2246" s="7" t="s">
        <v>2380</v>
      </c>
      <c r="G2246" s="7" t="s">
        <v>2381</v>
      </c>
      <c r="H2246" s="7" t="s">
        <v>2380</v>
      </c>
    </row>
    <row r="2247" spans="1:8" x14ac:dyDescent="0.25">
      <c r="A2247" s="7" t="s">
        <v>112</v>
      </c>
      <c r="B2247" s="7">
        <v>20.88</v>
      </c>
      <c r="C2247" s="7">
        <v>7.4</v>
      </c>
      <c r="D2247" s="7" t="s">
        <v>2380</v>
      </c>
      <c r="E2247" s="7" t="s">
        <v>2380</v>
      </c>
      <c r="F2247" s="7" t="s">
        <v>2380</v>
      </c>
      <c r="G2247" s="7" t="s">
        <v>2381</v>
      </c>
      <c r="H2247" s="7" t="s">
        <v>2380</v>
      </c>
    </row>
    <row r="2248" spans="1:8" x14ac:dyDescent="0.25">
      <c r="A2248" s="7" t="s">
        <v>111</v>
      </c>
      <c r="B2248" s="7">
        <v>20.43</v>
      </c>
      <c r="C2248" s="7">
        <v>4.54</v>
      </c>
      <c r="D2248" s="7" t="s">
        <v>2380</v>
      </c>
      <c r="E2248" s="7" t="s">
        <v>2380</v>
      </c>
      <c r="F2248" s="7" t="s">
        <v>2380</v>
      </c>
      <c r="G2248" s="7" t="s">
        <v>2381</v>
      </c>
      <c r="H2248" s="7" t="s">
        <v>2380</v>
      </c>
    </row>
    <row r="2249" spans="1:8" x14ac:dyDescent="0.25">
      <c r="A2249" s="7" t="s">
        <v>110</v>
      </c>
      <c r="B2249" s="7">
        <v>15.18</v>
      </c>
      <c r="C2249" s="7">
        <v>11.11</v>
      </c>
      <c r="D2249" s="7" t="s">
        <v>2380</v>
      </c>
      <c r="E2249" s="7" t="s">
        <v>2380</v>
      </c>
      <c r="F2249" s="7" t="s">
        <v>2380</v>
      </c>
      <c r="G2249" s="7" t="s">
        <v>2381</v>
      </c>
      <c r="H2249" s="7" t="s">
        <v>2380</v>
      </c>
    </row>
    <row r="2250" spans="1:8" x14ac:dyDescent="0.25">
      <c r="A2250" s="7" t="s">
        <v>109</v>
      </c>
      <c r="B2250" s="7">
        <v>15.12</v>
      </c>
      <c r="C2250" s="7">
        <v>4.03</v>
      </c>
      <c r="D2250" s="7" t="s">
        <v>2382</v>
      </c>
      <c r="E2250" s="7" t="s">
        <v>2380</v>
      </c>
      <c r="F2250" s="7" t="s">
        <v>2380</v>
      </c>
      <c r="G2250" s="7" t="s">
        <v>2381</v>
      </c>
      <c r="H2250" s="7" t="s">
        <v>2380</v>
      </c>
    </row>
    <row r="2251" spans="1:8" x14ac:dyDescent="0.25">
      <c r="A2251" s="7" t="s">
        <v>108</v>
      </c>
      <c r="B2251" s="7">
        <v>23.88</v>
      </c>
      <c r="C2251" s="7">
        <v>4.51</v>
      </c>
      <c r="D2251" s="7" t="s">
        <v>2380</v>
      </c>
      <c r="E2251" s="7" t="s">
        <v>2380</v>
      </c>
      <c r="F2251" s="7" t="s">
        <v>2380</v>
      </c>
      <c r="G2251" s="7">
        <v>1</v>
      </c>
      <c r="H2251" s="7" t="s">
        <v>2380</v>
      </c>
    </row>
    <row r="2252" spans="1:8" x14ac:dyDescent="0.25">
      <c r="A2252" s="7" t="s">
        <v>107</v>
      </c>
      <c r="B2252" s="7">
        <v>16.13</v>
      </c>
      <c r="C2252" s="7">
        <v>5.56</v>
      </c>
      <c r="D2252" s="7" t="s">
        <v>2380</v>
      </c>
      <c r="E2252" s="7" t="s">
        <v>2382</v>
      </c>
      <c r="F2252" s="7" t="s">
        <v>2380</v>
      </c>
      <c r="G2252" s="7">
        <v>1</v>
      </c>
      <c r="H2252" s="7" t="s">
        <v>2380</v>
      </c>
    </row>
    <row r="2253" spans="1:8" x14ac:dyDescent="0.25">
      <c r="A2253" s="7" t="s">
        <v>106</v>
      </c>
      <c r="B2253" s="7">
        <v>24.09</v>
      </c>
      <c r="C2253" s="7">
        <v>4.0999999999999996</v>
      </c>
      <c r="D2253" s="7" t="s">
        <v>2380</v>
      </c>
      <c r="E2253" s="7" t="s">
        <v>2382</v>
      </c>
      <c r="F2253" s="7" t="s">
        <v>2380</v>
      </c>
      <c r="G2253" s="7">
        <v>1</v>
      </c>
      <c r="H2253" s="7" t="s">
        <v>2380</v>
      </c>
    </row>
    <row r="2254" spans="1:8" x14ac:dyDescent="0.25">
      <c r="A2254" s="7" t="s">
        <v>105</v>
      </c>
      <c r="B2254" s="7">
        <v>19.43</v>
      </c>
      <c r="C2254" s="7">
        <v>5.85</v>
      </c>
      <c r="D2254" s="7" t="s">
        <v>2380</v>
      </c>
      <c r="E2254" s="7" t="s">
        <v>2382</v>
      </c>
      <c r="F2254" s="7" t="s">
        <v>2380</v>
      </c>
      <c r="G2254" s="7">
        <v>1</v>
      </c>
      <c r="H2254" s="7" t="s">
        <v>2380</v>
      </c>
    </row>
    <row r="2255" spans="1:8" x14ac:dyDescent="0.25">
      <c r="A2255" s="7" t="s">
        <v>104</v>
      </c>
      <c r="B2255" s="7">
        <v>15.22</v>
      </c>
      <c r="C2255" s="7">
        <v>4.92</v>
      </c>
      <c r="D2255" s="7" t="s">
        <v>2382</v>
      </c>
      <c r="E2255" s="7" t="s">
        <v>2380</v>
      </c>
      <c r="F2255" s="7" t="s">
        <v>2383</v>
      </c>
      <c r="G2255" s="7">
        <v>1</v>
      </c>
      <c r="H2255" s="7" t="s">
        <v>2380</v>
      </c>
    </row>
    <row r="2256" spans="1:8" x14ac:dyDescent="0.25">
      <c r="A2256" s="7" t="s">
        <v>103</v>
      </c>
      <c r="B2256" s="7">
        <v>20.72</v>
      </c>
      <c r="C2256" s="7">
        <v>9.4600000000000009</v>
      </c>
      <c r="D2256" s="7" t="s">
        <v>2380</v>
      </c>
      <c r="E2256" s="7" t="s">
        <v>2380</v>
      </c>
      <c r="F2256" s="7" t="s">
        <v>2380</v>
      </c>
      <c r="G2256" s="7" t="s">
        <v>2381</v>
      </c>
      <c r="H2256" s="7" t="s">
        <v>2380</v>
      </c>
    </row>
    <row r="2257" spans="1:8" x14ac:dyDescent="0.25">
      <c r="A2257" s="7" t="s">
        <v>102</v>
      </c>
      <c r="B2257" s="7">
        <v>35.4</v>
      </c>
      <c r="C2257" s="7">
        <v>5.94</v>
      </c>
      <c r="D2257" s="7" t="s">
        <v>2380</v>
      </c>
      <c r="E2257" s="7" t="s">
        <v>2380</v>
      </c>
      <c r="F2257" s="7" t="s">
        <v>2383</v>
      </c>
      <c r="G2257" s="7">
        <v>1</v>
      </c>
      <c r="H2257" s="7" t="s">
        <v>2380</v>
      </c>
    </row>
    <row r="2258" spans="1:8" x14ac:dyDescent="0.25">
      <c r="A2258" s="7" t="s">
        <v>101</v>
      </c>
      <c r="B2258" s="7">
        <v>34.4</v>
      </c>
      <c r="C2258" s="7">
        <v>5.7</v>
      </c>
      <c r="D2258" s="7" t="s">
        <v>2380</v>
      </c>
      <c r="E2258" s="7" t="s">
        <v>2380</v>
      </c>
      <c r="F2258" s="7" t="s">
        <v>2383</v>
      </c>
      <c r="G2258" s="7">
        <v>1</v>
      </c>
      <c r="H2258" s="7" t="s">
        <v>2380</v>
      </c>
    </row>
    <row r="2259" spans="1:8" x14ac:dyDescent="0.25">
      <c r="A2259" s="7" t="s">
        <v>100</v>
      </c>
      <c r="B2259" s="7">
        <v>34.1</v>
      </c>
      <c r="C2259" s="7">
        <v>4.13</v>
      </c>
      <c r="D2259" s="7" t="s">
        <v>2380</v>
      </c>
      <c r="E2259" s="7" t="s">
        <v>2380</v>
      </c>
      <c r="F2259" s="7" t="s">
        <v>2383</v>
      </c>
      <c r="G2259" s="7">
        <v>1</v>
      </c>
      <c r="H2259" s="7" t="s">
        <v>2380</v>
      </c>
    </row>
    <row r="2260" spans="1:8" x14ac:dyDescent="0.25">
      <c r="A2260" s="7" t="s">
        <v>99</v>
      </c>
      <c r="B2260" s="7">
        <v>30.4</v>
      </c>
      <c r="C2260" s="7">
        <v>4.7699999999999996</v>
      </c>
      <c r="D2260" s="7" t="s">
        <v>2380</v>
      </c>
      <c r="E2260" s="7" t="s">
        <v>2380</v>
      </c>
      <c r="F2260" s="7" t="s">
        <v>2383</v>
      </c>
      <c r="G2260" s="7">
        <v>1</v>
      </c>
      <c r="H2260" s="7" t="s">
        <v>2380</v>
      </c>
    </row>
    <row r="2261" spans="1:8" x14ac:dyDescent="0.25">
      <c r="A2261" s="7" t="s">
        <v>98</v>
      </c>
      <c r="B2261" s="7">
        <v>28.7</v>
      </c>
      <c r="C2261" s="7">
        <v>4.99</v>
      </c>
      <c r="D2261" s="7" t="s">
        <v>2380</v>
      </c>
      <c r="E2261" s="7" t="s">
        <v>2380</v>
      </c>
      <c r="F2261" s="7" t="s">
        <v>2383</v>
      </c>
      <c r="G2261" s="7">
        <v>1</v>
      </c>
      <c r="H2261" s="7" t="s">
        <v>2380</v>
      </c>
    </row>
    <row r="2262" spans="1:8" x14ac:dyDescent="0.25">
      <c r="A2262" s="7" t="s">
        <v>97</v>
      </c>
      <c r="B2262" s="7">
        <v>17.440000000000001</v>
      </c>
      <c r="C2262" s="7">
        <v>4.42</v>
      </c>
      <c r="D2262" s="7" t="s">
        <v>2382</v>
      </c>
      <c r="E2262" s="7" t="s">
        <v>2380</v>
      </c>
      <c r="F2262" s="7" t="s">
        <v>2383</v>
      </c>
      <c r="G2262" s="7">
        <v>1</v>
      </c>
      <c r="H2262" s="7" t="s">
        <v>2380</v>
      </c>
    </row>
    <row r="2263" spans="1:8" x14ac:dyDescent="0.25">
      <c r="A2263" s="7" t="s">
        <v>96</v>
      </c>
      <c r="B2263" s="7">
        <v>27.6</v>
      </c>
      <c r="C2263" s="7">
        <v>4.01</v>
      </c>
      <c r="D2263" s="7" t="s">
        <v>2380</v>
      </c>
      <c r="E2263" s="7" t="s">
        <v>2380</v>
      </c>
      <c r="F2263" s="7" t="s">
        <v>2383</v>
      </c>
      <c r="G2263" s="7">
        <v>1</v>
      </c>
      <c r="H2263" s="7" t="s">
        <v>2380</v>
      </c>
    </row>
    <row r="2264" spans="1:8" x14ac:dyDescent="0.25">
      <c r="A2264" s="7" t="s">
        <v>95</v>
      </c>
      <c r="B2264" s="7">
        <v>20.7</v>
      </c>
      <c r="C2264" s="7">
        <v>4.49</v>
      </c>
      <c r="D2264" s="7" t="s">
        <v>2380</v>
      </c>
      <c r="E2264" s="7" t="s">
        <v>2380</v>
      </c>
      <c r="F2264" s="7" t="s">
        <v>2383</v>
      </c>
      <c r="G2264" s="7">
        <v>1</v>
      </c>
      <c r="H2264" s="7" t="s">
        <v>2380</v>
      </c>
    </row>
    <row r="2265" spans="1:8" x14ac:dyDescent="0.25">
      <c r="A2265" s="7" t="s">
        <v>94</v>
      </c>
      <c r="B2265" s="7">
        <v>20.3</v>
      </c>
      <c r="C2265" s="7">
        <v>6.37</v>
      </c>
      <c r="D2265" s="7" t="s">
        <v>2380</v>
      </c>
      <c r="E2265" s="7" t="s">
        <v>2380</v>
      </c>
      <c r="F2265" s="7" t="s">
        <v>2383</v>
      </c>
      <c r="G2265" s="7">
        <v>1</v>
      </c>
      <c r="H2265" s="7" t="s">
        <v>2380</v>
      </c>
    </row>
    <row r="2266" spans="1:8" x14ac:dyDescent="0.25">
      <c r="A2266" s="7" t="s">
        <v>93</v>
      </c>
      <c r="B2266" s="7">
        <v>19.8</v>
      </c>
      <c r="C2266" s="7">
        <v>5.12</v>
      </c>
      <c r="D2266" s="7" t="s">
        <v>2380</v>
      </c>
      <c r="E2266" s="7" t="s">
        <v>2380</v>
      </c>
      <c r="F2266" s="7" t="s">
        <v>2383</v>
      </c>
      <c r="G2266" s="7">
        <v>1</v>
      </c>
      <c r="H2266" s="7" t="s">
        <v>2380</v>
      </c>
    </row>
    <row r="2267" spans="1:8" x14ac:dyDescent="0.25">
      <c r="A2267" s="7" t="s">
        <v>92</v>
      </c>
      <c r="B2267" s="7">
        <v>21.87</v>
      </c>
      <c r="C2267" s="7">
        <v>8.59</v>
      </c>
      <c r="D2267" s="7" t="s">
        <v>2380</v>
      </c>
      <c r="E2267" s="7" t="s">
        <v>2380</v>
      </c>
      <c r="F2267" s="7" t="s">
        <v>2380</v>
      </c>
      <c r="G2267" s="7" t="s">
        <v>2381</v>
      </c>
      <c r="H2267" s="7" t="s">
        <v>2380</v>
      </c>
    </row>
    <row r="2268" spans="1:8" x14ac:dyDescent="0.25">
      <c r="A2268" s="7" t="s">
        <v>91</v>
      </c>
      <c r="B2268" s="7">
        <v>16.600000000000001</v>
      </c>
      <c r="C2268" s="7">
        <v>5.87</v>
      </c>
      <c r="D2268" s="7" t="s">
        <v>2380</v>
      </c>
      <c r="E2268" s="7" t="s">
        <v>2380</v>
      </c>
      <c r="F2268" s="7" t="s">
        <v>2380</v>
      </c>
      <c r="G2268" s="7">
        <v>1</v>
      </c>
      <c r="H2268" s="7" t="s">
        <v>2380</v>
      </c>
    </row>
    <row r="2269" spans="1:8" x14ac:dyDescent="0.25">
      <c r="A2269" s="7" t="s">
        <v>90</v>
      </c>
      <c r="B2269" s="7">
        <v>21.98</v>
      </c>
      <c r="C2269" s="7">
        <v>7.03</v>
      </c>
      <c r="D2269" s="7" t="s">
        <v>2380</v>
      </c>
      <c r="E2269" s="7" t="s">
        <v>2380</v>
      </c>
      <c r="F2269" s="7" t="s">
        <v>2380</v>
      </c>
      <c r="G2269" s="7" t="s">
        <v>2381</v>
      </c>
      <c r="H2269" s="7" t="s">
        <v>2380</v>
      </c>
    </row>
    <row r="2270" spans="1:8" x14ac:dyDescent="0.25">
      <c r="A2270" s="7" t="s">
        <v>89</v>
      </c>
      <c r="B2270" s="7">
        <v>19.7</v>
      </c>
      <c r="C2270" s="7">
        <v>5.51</v>
      </c>
      <c r="D2270" s="7" t="s">
        <v>2380</v>
      </c>
      <c r="E2270" s="7" t="s">
        <v>2380</v>
      </c>
      <c r="F2270" s="7" t="s">
        <v>2380</v>
      </c>
      <c r="G2270" s="7">
        <v>1</v>
      </c>
      <c r="H2270" s="7" t="s">
        <v>2380</v>
      </c>
    </row>
    <row r="2271" spans="1:8" x14ac:dyDescent="0.25">
      <c r="A2271" s="7" t="s">
        <v>88</v>
      </c>
      <c r="B2271" s="7">
        <v>19.21</v>
      </c>
      <c r="C2271" s="7">
        <v>4.76</v>
      </c>
      <c r="D2271" s="7" t="s">
        <v>2380</v>
      </c>
      <c r="E2271" s="7" t="s">
        <v>2382</v>
      </c>
      <c r="F2271" s="7" t="s">
        <v>2380</v>
      </c>
      <c r="G2271" s="7">
        <v>1</v>
      </c>
      <c r="H2271" s="7" t="s">
        <v>2380</v>
      </c>
    </row>
    <row r="2272" spans="1:8" x14ac:dyDescent="0.25">
      <c r="A2272" s="7" t="s">
        <v>87</v>
      </c>
      <c r="B2272" s="7">
        <v>19.3</v>
      </c>
      <c r="C2272" s="7">
        <v>4.7</v>
      </c>
      <c r="D2272" s="7" t="s">
        <v>2380</v>
      </c>
      <c r="E2272" s="7" t="s">
        <v>2382</v>
      </c>
      <c r="F2272" s="7" t="s">
        <v>2380</v>
      </c>
      <c r="G2272" s="7">
        <v>1</v>
      </c>
      <c r="H2272" s="7" t="s">
        <v>2380</v>
      </c>
    </row>
    <row r="2273" spans="1:8" x14ac:dyDescent="0.25">
      <c r="A2273" s="7" t="s">
        <v>86</v>
      </c>
      <c r="B2273" s="7">
        <v>16.22</v>
      </c>
      <c r="C2273" s="7">
        <v>6.21</v>
      </c>
      <c r="D2273" s="7" t="s">
        <v>2382</v>
      </c>
      <c r="E2273" s="7" t="s">
        <v>2380</v>
      </c>
      <c r="F2273" s="7" t="s">
        <v>2380</v>
      </c>
      <c r="G2273" s="7" t="s">
        <v>2381</v>
      </c>
      <c r="H2273" s="7" t="s">
        <v>2380</v>
      </c>
    </row>
    <row r="2274" spans="1:8" x14ac:dyDescent="0.25">
      <c r="A2274" s="7" t="s">
        <v>85</v>
      </c>
      <c r="B2274" s="7">
        <v>17.12</v>
      </c>
      <c r="C2274" s="7">
        <v>4.5199999999999996</v>
      </c>
      <c r="D2274" s="7" t="s">
        <v>2380</v>
      </c>
      <c r="E2274" s="7" t="s">
        <v>2382</v>
      </c>
      <c r="F2274" s="7" t="s">
        <v>2380</v>
      </c>
      <c r="G2274" s="7">
        <v>1</v>
      </c>
      <c r="H2274" s="7" t="s">
        <v>2380</v>
      </c>
    </row>
    <row r="2275" spans="1:8" x14ac:dyDescent="0.25">
      <c r="A2275" s="7" t="s">
        <v>84</v>
      </c>
      <c r="B2275" s="7">
        <v>19.07</v>
      </c>
      <c r="C2275" s="7">
        <v>5.45</v>
      </c>
      <c r="D2275" s="7" t="s">
        <v>2380</v>
      </c>
      <c r="E2275" s="7" t="s">
        <v>2380</v>
      </c>
      <c r="F2275" s="7" t="s">
        <v>2380</v>
      </c>
      <c r="G2275" s="7">
        <v>1</v>
      </c>
      <c r="H2275" s="7" t="s">
        <v>2380</v>
      </c>
    </row>
    <row r="2276" spans="1:8" x14ac:dyDescent="0.25">
      <c r="A2276" s="7" t="s">
        <v>83</v>
      </c>
      <c r="B2276" s="7">
        <v>15.56</v>
      </c>
      <c r="C2276" s="7">
        <v>4.42</v>
      </c>
      <c r="D2276" s="7" t="s">
        <v>2380</v>
      </c>
      <c r="E2276" s="7" t="s">
        <v>2380</v>
      </c>
      <c r="F2276" s="7" t="s">
        <v>2380</v>
      </c>
      <c r="G2276" s="7" t="s">
        <v>2381</v>
      </c>
      <c r="H2276" s="7" t="s">
        <v>2380</v>
      </c>
    </row>
    <row r="2277" spans="1:8" x14ac:dyDescent="0.25">
      <c r="A2277" s="7" t="s">
        <v>82</v>
      </c>
      <c r="B2277" s="7">
        <v>22.76</v>
      </c>
      <c r="C2277" s="7">
        <v>9.44</v>
      </c>
      <c r="D2277" s="7" t="s">
        <v>2380</v>
      </c>
      <c r="E2277" s="7" t="s">
        <v>2380</v>
      </c>
      <c r="F2277" s="7" t="s">
        <v>2380</v>
      </c>
      <c r="G2277" s="7" t="s">
        <v>2381</v>
      </c>
      <c r="H2277" s="7" t="s">
        <v>2380</v>
      </c>
    </row>
    <row r="2278" spans="1:8" x14ac:dyDescent="0.25">
      <c r="A2278" s="7" t="s">
        <v>81</v>
      </c>
      <c r="B2278" s="7">
        <v>22.79</v>
      </c>
      <c r="C2278" s="7">
        <v>6.15</v>
      </c>
      <c r="D2278" s="7" t="s">
        <v>2382</v>
      </c>
      <c r="E2278" s="7" t="s">
        <v>2380</v>
      </c>
      <c r="F2278" s="7" t="s">
        <v>2383</v>
      </c>
      <c r="G2278" s="7">
        <v>1</v>
      </c>
      <c r="H2278" s="7" t="s">
        <v>2380</v>
      </c>
    </row>
    <row r="2279" spans="1:8" x14ac:dyDescent="0.25">
      <c r="A2279" s="7" t="s">
        <v>80</v>
      </c>
      <c r="B2279" s="7">
        <v>17.41</v>
      </c>
      <c r="C2279" s="7">
        <v>5.13</v>
      </c>
      <c r="D2279" s="7" t="s">
        <v>2382</v>
      </c>
      <c r="E2279" s="7" t="s">
        <v>2380</v>
      </c>
      <c r="F2279" s="7" t="s">
        <v>2380</v>
      </c>
      <c r="G2279" s="7" t="s">
        <v>2381</v>
      </c>
      <c r="H2279" s="7" t="s">
        <v>2380</v>
      </c>
    </row>
    <row r="2280" spans="1:8" x14ac:dyDescent="0.25">
      <c r="A2280" s="7" t="s">
        <v>79</v>
      </c>
      <c r="B2280" s="7">
        <v>19.32</v>
      </c>
      <c r="C2280" s="7">
        <v>4.96</v>
      </c>
      <c r="D2280" s="7" t="s">
        <v>2382</v>
      </c>
      <c r="E2280" s="7" t="s">
        <v>2380</v>
      </c>
      <c r="F2280" s="7" t="s">
        <v>2380</v>
      </c>
      <c r="G2280" s="7" t="s">
        <v>2381</v>
      </c>
      <c r="H2280" s="7" t="s">
        <v>2380</v>
      </c>
    </row>
    <row r="2281" spans="1:8" x14ac:dyDescent="0.25">
      <c r="A2281" s="7" t="s">
        <v>78</v>
      </c>
      <c r="B2281" s="7">
        <v>18.25</v>
      </c>
      <c r="C2281" s="7">
        <v>10.95</v>
      </c>
      <c r="D2281" s="7" t="s">
        <v>2380</v>
      </c>
      <c r="E2281" s="7" t="s">
        <v>2380</v>
      </c>
      <c r="F2281" s="7" t="s">
        <v>2380</v>
      </c>
      <c r="G2281" s="7" t="s">
        <v>2381</v>
      </c>
      <c r="H2281" s="7" t="s">
        <v>2380</v>
      </c>
    </row>
    <row r="2282" spans="1:8" x14ac:dyDescent="0.25">
      <c r="A2282" s="7" t="s">
        <v>77</v>
      </c>
      <c r="B2282" s="7">
        <v>53.13</v>
      </c>
      <c r="C2282" s="7">
        <v>4.4400000000000004</v>
      </c>
      <c r="D2282" s="7" t="s">
        <v>2380</v>
      </c>
      <c r="E2282" s="7" t="s">
        <v>2382</v>
      </c>
      <c r="F2282" s="7" t="s">
        <v>2380</v>
      </c>
      <c r="G2282" s="7">
        <v>1</v>
      </c>
      <c r="H2282" s="7" t="s">
        <v>2380</v>
      </c>
    </row>
    <row r="2283" spans="1:8" x14ac:dyDescent="0.25">
      <c r="A2283" s="7" t="s">
        <v>76</v>
      </c>
      <c r="B2283" s="7">
        <v>20.46</v>
      </c>
      <c r="C2283" s="7">
        <v>4.0199999999999996</v>
      </c>
      <c r="D2283" s="7" t="s">
        <v>2380</v>
      </c>
      <c r="E2283" s="7" t="s">
        <v>2380</v>
      </c>
      <c r="F2283" s="7" t="s">
        <v>2380</v>
      </c>
      <c r="G2283" s="7" t="s">
        <v>2381</v>
      </c>
      <c r="H2283" s="7" t="s">
        <v>2380</v>
      </c>
    </row>
    <row r="2284" spans="1:8" x14ac:dyDescent="0.25">
      <c r="A2284" s="7" t="s">
        <v>75</v>
      </c>
      <c r="B2284" s="7">
        <v>43.01</v>
      </c>
      <c r="C2284" s="7">
        <v>5.44</v>
      </c>
      <c r="D2284" s="7" t="s">
        <v>2380</v>
      </c>
      <c r="E2284" s="7" t="s">
        <v>2382</v>
      </c>
      <c r="F2284" s="7" t="s">
        <v>2380</v>
      </c>
      <c r="G2284" s="7">
        <v>1</v>
      </c>
      <c r="H2284" s="7" t="s">
        <v>2380</v>
      </c>
    </row>
    <row r="2285" spans="1:8" x14ac:dyDescent="0.25">
      <c r="A2285" s="7" t="s">
        <v>74</v>
      </c>
      <c r="B2285" s="7">
        <v>15.01</v>
      </c>
      <c r="C2285" s="7">
        <v>4.1500000000000004</v>
      </c>
      <c r="D2285" s="7" t="s">
        <v>2380</v>
      </c>
      <c r="E2285" s="7" t="s">
        <v>2380</v>
      </c>
      <c r="F2285" s="7" t="s">
        <v>2383</v>
      </c>
      <c r="G2285" s="7">
        <v>1</v>
      </c>
      <c r="H2285" s="7" t="s">
        <v>2380</v>
      </c>
    </row>
    <row r="2286" spans="1:8" x14ac:dyDescent="0.25">
      <c r="A2286" s="7" t="s">
        <v>73</v>
      </c>
      <c r="B2286" s="7">
        <v>41.14</v>
      </c>
      <c r="C2286" s="7">
        <v>6.02</v>
      </c>
      <c r="D2286" s="7" t="s">
        <v>2380</v>
      </c>
      <c r="E2286" s="7" t="s">
        <v>2382</v>
      </c>
      <c r="F2286" s="7" t="s">
        <v>2380</v>
      </c>
      <c r="G2286" s="7">
        <v>1</v>
      </c>
      <c r="H2286" s="7" t="s">
        <v>2380</v>
      </c>
    </row>
    <row r="2287" spans="1:8" x14ac:dyDescent="0.25">
      <c r="A2287" s="7" t="s">
        <v>72</v>
      </c>
      <c r="B2287" s="7">
        <v>16.55</v>
      </c>
      <c r="C2287" s="7">
        <v>7.73</v>
      </c>
      <c r="D2287" s="7" t="s">
        <v>2380</v>
      </c>
      <c r="E2287" s="7" t="s">
        <v>2380</v>
      </c>
      <c r="F2287" s="7" t="s">
        <v>2380</v>
      </c>
      <c r="G2287" s="7" t="s">
        <v>2381</v>
      </c>
      <c r="H2287" s="7" t="s">
        <v>2380</v>
      </c>
    </row>
    <row r="2288" spans="1:8" x14ac:dyDescent="0.25">
      <c r="A2288" s="7" t="s">
        <v>71</v>
      </c>
      <c r="B2288" s="7">
        <v>37.29</v>
      </c>
      <c r="C2288" s="7">
        <v>5.03</v>
      </c>
      <c r="D2288" s="7" t="s">
        <v>2380</v>
      </c>
      <c r="E2288" s="7" t="s">
        <v>2382</v>
      </c>
      <c r="F2288" s="7" t="s">
        <v>2380</v>
      </c>
      <c r="G2288" s="7">
        <v>1</v>
      </c>
      <c r="H2288" s="7" t="s">
        <v>2380</v>
      </c>
    </row>
    <row r="2289" spans="1:8" x14ac:dyDescent="0.25">
      <c r="A2289" s="7" t="s">
        <v>70</v>
      </c>
      <c r="B2289" s="7">
        <v>16.739999999999998</v>
      </c>
      <c r="C2289" s="7">
        <v>4.08</v>
      </c>
      <c r="D2289" s="7" t="s">
        <v>2382</v>
      </c>
      <c r="E2289" s="7" t="s">
        <v>2380</v>
      </c>
      <c r="F2289" s="7" t="s">
        <v>2380</v>
      </c>
      <c r="G2289" s="7" t="s">
        <v>2381</v>
      </c>
      <c r="H2289" s="7" t="s">
        <v>2380</v>
      </c>
    </row>
    <row r="2290" spans="1:8" x14ac:dyDescent="0.25">
      <c r="A2290" s="7" t="s">
        <v>69</v>
      </c>
      <c r="B2290" s="7">
        <v>34.43</v>
      </c>
      <c r="C2290" s="7">
        <v>4.2699999999999996</v>
      </c>
      <c r="D2290" s="7" t="s">
        <v>2380</v>
      </c>
      <c r="E2290" s="7" t="s">
        <v>2382</v>
      </c>
      <c r="F2290" s="7" t="s">
        <v>2380</v>
      </c>
      <c r="G2290" s="7">
        <v>1</v>
      </c>
      <c r="H2290" s="7" t="s">
        <v>2380</v>
      </c>
    </row>
    <row r="2291" spans="1:8" x14ac:dyDescent="0.25">
      <c r="A2291" s="7" t="s">
        <v>68</v>
      </c>
      <c r="B2291" s="7">
        <v>34.1</v>
      </c>
      <c r="C2291" s="7">
        <v>4.07</v>
      </c>
      <c r="D2291" s="7" t="s">
        <v>2380</v>
      </c>
      <c r="E2291" s="7" t="s">
        <v>2382</v>
      </c>
      <c r="F2291" s="7" t="s">
        <v>2380</v>
      </c>
      <c r="G2291" s="7">
        <v>1</v>
      </c>
      <c r="H2291" s="7" t="s">
        <v>2380</v>
      </c>
    </row>
    <row r="2292" spans="1:8" x14ac:dyDescent="0.25">
      <c r="A2292" s="7" t="s">
        <v>67</v>
      </c>
      <c r="B2292" s="7">
        <v>19.3</v>
      </c>
      <c r="C2292" s="7">
        <v>10.36</v>
      </c>
      <c r="D2292" s="7" t="s">
        <v>2380</v>
      </c>
      <c r="E2292" s="7" t="s">
        <v>2380</v>
      </c>
      <c r="F2292" s="7" t="s">
        <v>2380</v>
      </c>
      <c r="G2292" s="7" t="s">
        <v>2381</v>
      </c>
      <c r="H2292" s="7" t="s">
        <v>2380</v>
      </c>
    </row>
    <row r="2293" spans="1:8" x14ac:dyDescent="0.25">
      <c r="A2293" s="7" t="s">
        <v>66</v>
      </c>
      <c r="B2293" s="7">
        <v>33.659999999999997</v>
      </c>
      <c r="C2293" s="7">
        <v>5.71</v>
      </c>
      <c r="D2293" s="7" t="s">
        <v>2380</v>
      </c>
      <c r="E2293" s="7" t="s">
        <v>2382</v>
      </c>
      <c r="F2293" s="7" t="s">
        <v>2380</v>
      </c>
      <c r="G2293" s="7">
        <v>1</v>
      </c>
      <c r="H2293" s="7" t="s">
        <v>2380</v>
      </c>
    </row>
    <row r="2294" spans="1:8" x14ac:dyDescent="0.25">
      <c r="A2294" s="7" t="s">
        <v>65</v>
      </c>
      <c r="B2294" s="7">
        <v>33.33</v>
      </c>
      <c r="C2294" s="7">
        <v>6.08</v>
      </c>
      <c r="D2294" s="7" t="s">
        <v>2380</v>
      </c>
      <c r="E2294" s="7" t="s">
        <v>2382</v>
      </c>
      <c r="F2294" s="7" t="s">
        <v>2380</v>
      </c>
      <c r="G2294" s="7">
        <v>1</v>
      </c>
      <c r="H2294" s="7" t="s">
        <v>2380</v>
      </c>
    </row>
    <row r="2295" spans="1:8" x14ac:dyDescent="0.25">
      <c r="A2295" s="7" t="s">
        <v>64</v>
      </c>
      <c r="B2295" s="7">
        <v>21.84</v>
      </c>
      <c r="C2295" s="7">
        <v>5.71</v>
      </c>
      <c r="D2295" s="7" t="s">
        <v>2380</v>
      </c>
      <c r="E2295" s="7" t="s">
        <v>2382</v>
      </c>
      <c r="F2295" s="7" t="s">
        <v>2380</v>
      </c>
      <c r="G2295" s="7">
        <v>1</v>
      </c>
      <c r="H2295" s="7" t="s">
        <v>2380</v>
      </c>
    </row>
    <row r="2296" spans="1:8" x14ac:dyDescent="0.25">
      <c r="A2296" s="7" t="s">
        <v>63</v>
      </c>
      <c r="B2296" s="7">
        <v>16.87</v>
      </c>
      <c r="C2296" s="7">
        <v>9.1300000000000008</v>
      </c>
      <c r="D2296" s="7" t="s">
        <v>2380</v>
      </c>
      <c r="E2296" s="7" t="s">
        <v>2380</v>
      </c>
      <c r="F2296" s="7" t="s">
        <v>2380</v>
      </c>
      <c r="G2296" s="7" t="s">
        <v>2381</v>
      </c>
      <c r="H2296" s="7" t="s">
        <v>2380</v>
      </c>
    </row>
    <row r="2297" spans="1:8" x14ac:dyDescent="0.25">
      <c r="A2297" s="7" t="s">
        <v>62</v>
      </c>
      <c r="B2297" s="7">
        <v>30.14</v>
      </c>
      <c r="C2297" s="7">
        <v>5.49</v>
      </c>
      <c r="D2297" s="7" t="s">
        <v>2380</v>
      </c>
      <c r="E2297" s="7" t="s">
        <v>2382</v>
      </c>
      <c r="F2297" s="7" t="s">
        <v>2380</v>
      </c>
      <c r="G2297" s="7">
        <v>1</v>
      </c>
      <c r="H2297" s="7" t="s">
        <v>2380</v>
      </c>
    </row>
    <row r="2298" spans="1:8" x14ac:dyDescent="0.25">
      <c r="A2298" s="7" t="s">
        <v>61</v>
      </c>
      <c r="B2298" s="7">
        <v>23.21</v>
      </c>
      <c r="C2298" s="7">
        <v>4.37</v>
      </c>
      <c r="D2298" s="7" t="s">
        <v>2380</v>
      </c>
      <c r="E2298" s="7" t="s">
        <v>2382</v>
      </c>
      <c r="F2298" s="7" t="s">
        <v>2380</v>
      </c>
      <c r="G2298" s="7">
        <v>1</v>
      </c>
      <c r="H2298" s="7" t="s">
        <v>2380</v>
      </c>
    </row>
    <row r="2299" spans="1:8" x14ac:dyDescent="0.25">
      <c r="A2299" s="7" t="s">
        <v>60</v>
      </c>
      <c r="B2299" s="7">
        <v>17.170000000000002</v>
      </c>
      <c r="C2299" s="7">
        <v>8.4600000000000009</v>
      </c>
      <c r="D2299" s="7" t="s">
        <v>2380</v>
      </c>
      <c r="E2299" s="7" t="s">
        <v>2380</v>
      </c>
      <c r="F2299" s="7" t="s">
        <v>2380</v>
      </c>
      <c r="G2299" s="7" t="s">
        <v>2381</v>
      </c>
      <c r="H2299" s="7" t="s">
        <v>2380</v>
      </c>
    </row>
    <row r="2300" spans="1:8" x14ac:dyDescent="0.25">
      <c r="A2300" s="7" t="s">
        <v>59</v>
      </c>
      <c r="B2300" s="7">
        <v>15.61</v>
      </c>
      <c r="C2300" s="7">
        <v>5.28</v>
      </c>
      <c r="D2300" s="7" t="s">
        <v>2380</v>
      </c>
      <c r="E2300" s="7" t="s">
        <v>2380</v>
      </c>
      <c r="F2300" s="7" t="s">
        <v>2380</v>
      </c>
      <c r="G2300" s="7">
        <v>1</v>
      </c>
      <c r="H2300" s="7" t="s">
        <v>2380</v>
      </c>
    </row>
    <row r="2301" spans="1:8" x14ac:dyDescent="0.25">
      <c r="A2301" s="7" t="s">
        <v>58</v>
      </c>
      <c r="B2301" s="7">
        <v>17.98</v>
      </c>
      <c r="C2301" s="7">
        <v>5.33</v>
      </c>
      <c r="D2301" s="7" t="s">
        <v>2382</v>
      </c>
      <c r="E2301" s="7" t="s">
        <v>2380</v>
      </c>
      <c r="F2301" s="7" t="s">
        <v>2383</v>
      </c>
      <c r="G2301" s="7">
        <v>1</v>
      </c>
      <c r="H2301" s="7" t="s">
        <v>2380</v>
      </c>
    </row>
    <row r="2302" spans="1:8" x14ac:dyDescent="0.25">
      <c r="A2302" s="7" t="s">
        <v>57</v>
      </c>
      <c r="B2302" s="7">
        <v>21.64</v>
      </c>
      <c r="C2302" s="7">
        <v>5.5</v>
      </c>
      <c r="D2302" s="7" t="s">
        <v>2380</v>
      </c>
      <c r="E2302" s="7" t="s">
        <v>2382</v>
      </c>
      <c r="F2302" s="7" t="s">
        <v>2380</v>
      </c>
      <c r="G2302" s="7">
        <v>1</v>
      </c>
      <c r="H2302" s="7" t="s">
        <v>2380</v>
      </c>
    </row>
    <row r="2303" spans="1:8" x14ac:dyDescent="0.25">
      <c r="A2303" s="7" t="s">
        <v>56</v>
      </c>
      <c r="B2303" s="7">
        <v>16.399999999999999</v>
      </c>
      <c r="C2303" s="7">
        <v>5.4</v>
      </c>
      <c r="D2303" s="7" t="s">
        <v>2380</v>
      </c>
      <c r="E2303" s="7" t="s">
        <v>2380</v>
      </c>
      <c r="F2303" s="7" t="s">
        <v>2383</v>
      </c>
      <c r="G2303" s="7">
        <v>1</v>
      </c>
      <c r="H2303" s="7" t="s">
        <v>2380</v>
      </c>
    </row>
    <row r="2304" spans="1:8" x14ac:dyDescent="0.25">
      <c r="A2304" s="7" t="s">
        <v>55</v>
      </c>
      <c r="B2304" s="7">
        <v>15.77</v>
      </c>
      <c r="C2304" s="7">
        <v>6.05</v>
      </c>
      <c r="D2304" s="7" t="s">
        <v>2382</v>
      </c>
      <c r="E2304" s="7" t="s">
        <v>2380</v>
      </c>
      <c r="F2304" s="7" t="s">
        <v>2380</v>
      </c>
      <c r="G2304" s="7">
        <v>1</v>
      </c>
      <c r="H2304" s="7" t="s">
        <v>2380</v>
      </c>
    </row>
    <row r="2305" spans="1:8" x14ac:dyDescent="0.25">
      <c r="A2305" s="7" t="s">
        <v>54</v>
      </c>
      <c r="B2305" s="7">
        <v>18.27</v>
      </c>
      <c r="C2305" s="7">
        <v>11.46</v>
      </c>
      <c r="D2305" s="7" t="s">
        <v>2380</v>
      </c>
      <c r="E2305" s="7" t="s">
        <v>2380</v>
      </c>
      <c r="F2305" s="7" t="s">
        <v>2380</v>
      </c>
      <c r="G2305" s="7" t="s">
        <v>2381</v>
      </c>
      <c r="H2305" s="7" t="s">
        <v>2380</v>
      </c>
    </row>
    <row r="2306" spans="1:8" x14ac:dyDescent="0.25">
      <c r="A2306" s="7" t="s">
        <v>53</v>
      </c>
      <c r="B2306" s="7">
        <v>16.489999999999998</v>
      </c>
      <c r="C2306" s="7">
        <v>8.48</v>
      </c>
      <c r="D2306" s="7" t="s">
        <v>2380</v>
      </c>
      <c r="E2306" s="7" t="s">
        <v>2380</v>
      </c>
      <c r="F2306" s="7" t="s">
        <v>2380</v>
      </c>
      <c r="G2306" s="7" t="s">
        <v>2381</v>
      </c>
      <c r="H2306" s="7" t="s">
        <v>2380</v>
      </c>
    </row>
    <row r="2307" spans="1:8" x14ac:dyDescent="0.25">
      <c r="A2307" s="7" t="s">
        <v>52</v>
      </c>
      <c r="B2307" s="7">
        <v>16.14</v>
      </c>
      <c r="C2307" s="7">
        <v>4.8600000000000003</v>
      </c>
      <c r="D2307" s="7" t="s">
        <v>2380</v>
      </c>
      <c r="E2307" s="7" t="s">
        <v>2380</v>
      </c>
      <c r="F2307" s="7" t="s">
        <v>2380</v>
      </c>
      <c r="G2307" s="7" t="s">
        <v>2381</v>
      </c>
      <c r="H2307" s="7" t="s">
        <v>2380</v>
      </c>
    </row>
    <row r="2308" spans="1:8" x14ac:dyDescent="0.25">
      <c r="A2308" s="7" t="s">
        <v>51</v>
      </c>
      <c r="B2308" s="7">
        <v>20.85</v>
      </c>
      <c r="C2308" s="7">
        <v>4.45</v>
      </c>
      <c r="D2308" s="7" t="s">
        <v>2382</v>
      </c>
      <c r="E2308" s="7" t="s">
        <v>2380</v>
      </c>
      <c r="F2308" s="7" t="s">
        <v>2380</v>
      </c>
      <c r="G2308" s="7">
        <v>1</v>
      </c>
      <c r="H2308" s="7" t="s">
        <v>2380</v>
      </c>
    </row>
    <row r="2309" spans="1:8" x14ac:dyDescent="0.25">
      <c r="A2309" s="7" t="s">
        <v>50</v>
      </c>
      <c r="B2309" s="7">
        <v>15.88</v>
      </c>
      <c r="C2309" s="7">
        <v>4.3600000000000003</v>
      </c>
      <c r="D2309" s="7" t="s">
        <v>2380</v>
      </c>
      <c r="E2309" s="7" t="s">
        <v>2380</v>
      </c>
      <c r="F2309" s="7" t="s">
        <v>2380</v>
      </c>
      <c r="G2309" s="7" t="s">
        <v>2381</v>
      </c>
      <c r="H2309" s="7" t="s">
        <v>2380</v>
      </c>
    </row>
    <row r="2310" spans="1:8" x14ac:dyDescent="0.25">
      <c r="A2310" s="7" t="s">
        <v>49</v>
      </c>
      <c r="B2310" s="7">
        <v>20.66</v>
      </c>
      <c r="C2310" s="7">
        <v>5.8</v>
      </c>
      <c r="D2310" s="7" t="s">
        <v>2380</v>
      </c>
      <c r="E2310" s="7" t="s">
        <v>2382</v>
      </c>
      <c r="F2310" s="7" t="s">
        <v>2380</v>
      </c>
      <c r="G2310" s="7">
        <v>1</v>
      </c>
      <c r="H2310" s="7" t="s">
        <v>2380</v>
      </c>
    </row>
    <row r="2311" spans="1:8" x14ac:dyDescent="0.25">
      <c r="A2311" s="7" t="s">
        <v>48</v>
      </c>
      <c r="B2311" s="7">
        <v>20.399999999999999</v>
      </c>
      <c r="C2311" s="7">
        <v>5.27</v>
      </c>
      <c r="D2311" s="7" t="s">
        <v>2380</v>
      </c>
      <c r="E2311" s="7" t="s">
        <v>2380</v>
      </c>
      <c r="F2311" s="7" t="s">
        <v>2380</v>
      </c>
      <c r="G2311" s="7" t="s">
        <v>2381</v>
      </c>
      <c r="H2311" s="7" t="s">
        <v>2380</v>
      </c>
    </row>
    <row r="2312" spans="1:8" x14ac:dyDescent="0.25">
      <c r="A2312" s="7" t="s">
        <v>47</v>
      </c>
      <c r="B2312" s="7">
        <v>25.19</v>
      </c>
      <c r="C2312" s="7">
        <v>5.64</v>
      </c>
      <c r="D2312" s="7" t="s">
        <v>2382</v>
      </c>
      <c r="E2312" s="7" t="s">
        <v>2380</v>
      </c>
      <c r="F2312" s="7" t="s">
        <v>2380</v>
      </c>
      <c r="G2312" s="7" t="s">
        <v>2381</v>
      </c>
      <c r="H2312" s="7" t="s">
        <v>2380</v>
      </c>
    </row>
    <row r="2313" spans="1:8" x14ac:dyDescent="0.25">
      <c r="A2313" s="7" t="s">
        <v>46</v>
      </c>
      <c r="B2313" s="7">
        <v>20.54</v>
      </c>
      <c r="C2313" s="7">
        <v>4.2</v>
      </c>
      <c r="D2313" s="7" t="s">
        <v>2382</v>
      </c>
      <c r="E2313" s="7" t="s">
        <v>2380</v>
      </c>
      <c r="F2313" s="7" t="s">
        <v>2380</v>
      </c>
      <c r="G2313" s="7">
        <v>1</v>
      </c>
      <c r="H2313" s="7" t="s">
        <v>2380</v>
      </c>
    </row>
    <row r="2314" spans="1:8" x14ac:dyDescent="0.25">
      <c r="A2314" s="7" t="s">
        <v>45</v>
      </c>
      <c r="B2314" s="7">
        <v>20.13</v>
      </c>
      <c r="C2314" s="7">
        <v>5.42</v>
      </c>
      <c r="D2314" s="7" t="s">
        <v>2380</v>
      </c>
      <c r="E2314" s="7" t="s">
        <v>2380</v>
      </c>
      <c r="F2314" s="7" t="s">
        <v>2380</v>
      </c>
      <c r="G2314" s="7" t="s">
        <v>2381</v>
      </c>
      <c r="H2314" s="7" t="s">
        <v>2380</v>
      </c>
    </row>
    <row r="2315" spans="1:8" x14ac:dyDescent="0.25">
      <c r="A2315" s="7" t="s">
        <v>44</v>
      </c>
      <c r="B2315" s="7">
        <v>18.93</v>
      </c>
      <c r="C2315" s="7">
        <v>6.11</v>
      </c>
      <c r="D2315" s="7" t="s">
        <v>2380</v>
      </c>
      <c r="E2315" s="7" t="s">
        <v>2380</v>
      </c>
      <c r="F2315" s="7" t="s">
        <v>2383</v>
      </c>
      <c r="G2315" s="7">
        <v>1</v>
      </c>
      <c r="H2315" s="7" t="s">
        <v>2380</v>
      </c>
    </row>
    <row r="2316" spans="1:8" x14ac:dyDescent="0.25">
      <c r="A2316" s="7" t="s">
        <v>43</v>
      </c>
      <c r="B2316" s="7">
        <v>24.14</v>
      </c>
      <c r="C2316" s="7">
        <v>5.29</v>
      </c>
      <c r="D2316" s="7" t="s">
        <v>2380</v>
      </c>
      <c r="E2316" s="7" t="s">
        <v>2382</v>
      </c>
      <c r="F2316" s="7" t="s">
        <v>2380</v>
      </c>
      <c r="G2316" s="7">
        <v>1</v>
      </c>
      <c r="H2316" s="7" t="s">
        <v>2380</v>
      </c>
    </row>
    <row r="2317" spans="1:8" x14ac:dyDescent="0.25">
      <c r="A2317" s="7" t="s">
        <v>41</v>
      </c>
      <c r="B2317" s="7">
        <v>25.03</v>
      </c>
      <c r="C2317" s="7">
        <v>5.91</v>
      </c>
      <c r="D2317" s="7" t="s">
        <v>2380</v>
      </c>
      <c r="E2317" s="7" t="s">
        <v>2382</v>
      </c>
      <c r="F2317" s="7" t="s">
        <v>2380</v>
      </c>
      <c r="G2317" s="7">
        <v>1</v>
      </c>
      <c r="H2317" s="7" t="s">
        <v>2380</v>
      </c>
    </row>
    <row r="2318" spans="1:8" x14ac:dyDescent="0.25">
      <c r="A2318" s="7" t="s">
        <v>40</v>
      </c>
      <c r="B2318" s="7">
        <v>20.47</v>
      </c>
      <c r="C2318" s="7">
        <v>5.81</v>
      </c>
      <c r="D2318" s="7" t="s">
        <v>2382</v>
      </c>
      <c r="E2318" s="7" t="s">
        <v>2380</v>
      </c>
      <c r="F2318" s="7" t="s">
        <v>2380</v>
      </c>
      <c r="G2318" s="7">
        <v>1</v>
      </c>
      <c r="H2318" s="7" t="s">
        <v>2380</v>
      </c>
    </row>
    <row r="2319" spans="1:8" x14ac:dyDescent="0.25">
      <c r="A2319" s="7" t="s">
        <v>39</v>
      </c>
      <c r="B2319" s="7">
        <v>18.82</v>
      </c>
      <c r="C2319" s="7">
        <v>5.51</v>
      </c>
      <c r="D2319" s="7" t="s">
        <v>2382</v>
      </c>
      <c r="E2319" s="7" t="s">
        <v>2380</v>
      </c>
      <c r="F2319" s="7" t="s">
        <v>2380</v>
      </c>
      <c r="G2319" s="7" t="s">
        <v>2381</v>
      </c>
      <c r="H2319" s="7" t="s">
        <v>2380</v>
      </c>
    </row>
    <row r="2320" spans="1:8" x14ac:dyDescent="0.25">
      <c r="A2320" s="7" t="s">
        <v>38</v>
      </c>
      <c r="B2320" s="7">
        <v>17.079999999999998</v>
      </c>
      <c r="C2320" s="7">
        <v>5.73</v>
      </c>
      <c r="D2320" s="7" t="s">
        <v>2380</v>
      </c>
      <c r="E2320" s="7" t="s">
        <v>2380</v>
      </c>
      <c r="F2320" s="7" t="s">
        <v>2383</v>
      </c>
      <c r="G2320" s="7">
        <v>1</v>
      </c>
      <c r="H2320" s="7" t="s">
        <v>2380</v>
      </c>
    </row>
    <row r="2321" spans="1:8" x14ac:dyDescent="0.25">
      <c r="A2321" s="7" t="s">
        <v>36</v>
      </c>
      <c r="B2321" s="7">
        <v>19.21</v>
      </c>
      <c r="C2321" s="7">
        <v>5.53</v>
      </c>
      <c r="D2321" s="7" t="s">
        <v>2382</v>
      </c>
      <c r="E2321" s="7" t="s">
        <v>2380</v>
      </c>
      <c r="F2321" s="7" t="s">
        <v>2380</v>
      </c>
      <c r="G2321" s="7" t="s">
        <v>2381</v>
      </c>
      <c r="H2321" s="7" t="s">
        <v>2380</v>
      </c>
    </row>
    <row r="2322" spans="1:8" x14ac:dyDescent="0.25">
      <c r="A2322" s="7" t="s">
        <v>34</v>
      </c>
      <c r="B2322" s="7">
        <v>17.86</v>
      </c>
      <c r="C2322" s="7">
        <v>5.43</v>
      </c>
      <c r="D2322" s="7" t="s">
        <v>2380</v>
      </c>
      <c r="E2322" s="7" t="s">
        <v>2380</v>
      </c>
      <c r="F2322" s="7" t="s">
        <v>2383</v>
      </c>
      <c r="G2322" s="7">
        <v>1</v>
      </c>
      <c r="H2322" s="7" t="s">
        <v>2380</v>
      </c>
    </row>
    <row r="2323" spans="1:8" x14ac:dyDescent="0.25">
      <c r="A2323" s="7" t="s">
        <v>33</v>
      </c>
      <c r="B2323" s="7">
        <v>21.38</v>
      </c>
      <c r="C2323" s="7">
        <v>8.01</v>
      </c>
      <c r="D2323" s="7" t="s">
        <v>2380</v>
      </c>
      <c r="E2323" s="7" t="s">
        <v>2380</v>
      </c>
      <c r="F2323" s="7" t="s">
        <v>2380</v>
      </c>
      <c r="G2323" s="7" t="s">
        <v>2381</v>
      </c>
      <c r="H2323" s="7" t="s">
        <v>2380</v>
      </c>
    </row>
    <row r="2324" spans="1:8" x14ac:dyDescent="0.25">
      <c r="A2324" s="7" t="s">
        <v>32</v>
      </c>
      <c r="B2324" s="7">
        <v>23.35</v>
      </c>
      <c r="C2324" s="7">
        <v>5.94</v>
      </c>
      <c r="D2324" s="7" t="s">
        <v>2380</v>
      </c>
      <c r="E2324" s="7" t="s">
        <v>2380</v>
      </c>
      <c r="F2324" s="7" t="s">
        <v>2380</v>
      </c>
      <c r="G2324" s="7" t="s">
        <v>2381</v>
      </c>
      <c r="H2324" s="7" t="s">
        <v>2380</v>
      </c>
    </row>
    <row r="2325" spans="1:8" x14ac:dyDescent="0.25">
      <c r="A2325" s="7" t="s">
        <v>29</v>
      </c>
      <c r="B2325" s="7">
        <v>22.24</v>
      </c>
      <c r="C2325" s="7">
        <v>5.04</v>
      </c>
      <c r="D2325" s="7" t="s">
        <v>2380</v>
      </c>
      <c r="E2325" s="7" t="s">
        <v>2380</v>
      </c>
      <c r="F2325" s="7" t="s">
        <v>2380</v>
      </c>
      <c r="G2325" s="7" t="s">
        <v>2381</v>
      </c>
      <c r="H2325" s="7" t="s">
        <v>2380</v>
      </c>
    </row>
    <row r="2326" spans="1:8" x14ac:dyDescent="0.25">
      <c r="A2326" s="7" t="s">
        <v>28</v>
      </c>
      <c r="B2326" s="7">
        <v>24.76</v>
      </c>
      <c r="C2326" s="7">
        <v>4.54</v>
      </c>
      <c r="D2326" s="7" t="s">
        <v>2382</v>
      </c>
      <c r="E2326" s="7" t="s">
        <v>2380</v>
      </c>
      <c r="F2326" s="7" t="s">
        <v>2380</v>
      </c>
      <c r="G2326" s="7" t="s">
        <v>2381</v>
      </c>
      <c r="H2326" s="7" t="s">
        <v>2380</v>
      </c>
    </row>
    <row r="2327" spans="1:8" x14ac:dyDescent="0.25">
      <c r="A2327" s="7" t="s">
        <v>27</v>
      </c>
      <c r="B2327" s="7">
        <v>20.100000000000001</v>
      </c>
      <c r="C2327" s="7">
        <v>5.6</v>
      </c>
      <c r="D2327" s="7" t="s">
        <v>2382</v>
      </c>
      <c r="E2327" s="7" t="s">
        <v>2380</v>
      </c>
      <c r="F2327" s="7" t="s">
        <v>2383</v>
      </c>
      <c r="G2327" s="7">
        <v>1</v>
      </c>
      <c r="H2327" s="7" t="s">
        <v>2380</v>
      </c>
    </row>
    <row r="2328" spans="1:8" x14ac:dyDescent="0.25">
      <c r="A2328" s="7" t="s">
        <v>26</v>
      </c>
      <c r="B2328" s="7">
        <v>21.77</v>
      </c>
      <c r="C2328" s="7">
        <v>10.67</v>
      </c>
      <c r="D2328" s="7" t="s">
        <v>2380</v>
      </c>
      <c r="E2328" s="7" t="s">
        <v>2380</v>
      </c>
      <c r="F2328" s="7" t="s">
        <v>2380</v>
      </c>
      <c r="G2328" s="7" t="s">
        <v>2381</v>
      </c>
      <c r="H2328" s="7" t="s">
        <v>2380</v>
      </c>
    </row>
    <row r="2329" spans="1:8" x14ac:dyDescent="0.25">
      <c r="A2329" s="7" t="s">
        <v>25</v>
      </c>
      <c r="B2329" s="7">
        <v>17.82</v>
      </c>
      <c r="C2329" s="7">
        <v>5.26</v>
      </c>
      <c r="D2329" s="7" t="s">
        <v>2382</v>
      </c>
      <c r="E2329" s="7" t="s">
        <v>2380</v>
      </c>
      <c r="F2329" s="7" t="s">
        <v>2380</v>
      </c>
      <c r="G2329" s="7">
        <v>1</v>
      </c>
      <c r="H2329" s="7" t="s">
        <v>2380</v>
      </c>
    </row>
    <row r="2330" spans="1:8" x14ac:dyDescent="0.25">
      <c r="A2330" s="7" t="s">
        <v>24</v>
      </c>
      <c r="B2330" s="7">
        <v>17.07</v>
      </c>
      <c r="C2330" s="7">
        <v>5.22</v>
      </c>
      <c r="D2330" s="7" t="s">
        <v>2380</v>
      </c>
      <c r="E2330" s="7" t="s">
        <v>2380</v>
      </c>
      <c r="F2330" s="7" t="s">
        <v>2383</v>
      </c>
      <c r="G2330" s="7">
        <v>1</v>
      </c>
      <c r="H2330" s="7" t="s">
        <v>2380</v>
      </c>
    </row>
    <row r="2331" spans="1:8" x14ac:dyDescent="0.25">
      <c r="A2331" s="7" t="s">
        <v>22</v>
      </c>
      <c r="B2331" s="7">
        <v>22.24</v>
      </c>
      <c r="C2331" s="7">
        <v>4.29</v>
      </c>
      <c r="D2331" s="7" t="s">
        <v>2382</v>
      </c>
      <c r="E2331" s="7" t="s">
        <v>2380</v>
      </c>
      <c r="F2331" s="7" t="s">
        <v>2380</v>
      </c>
      <c r="G2331" s="7" t="s">
        <v>2381</v>
      </c>
      <c r="H2331" s="7" t="s">
        <v>2380</v>
      </c>
    </row>
    <row r="2332" spans="1:8" x14ac:dyDescent="0.25">
      <c r="A2332" s="7" t="s">
        <v>21</v>
      </c>
      <c r="B2332" s="7">
        <v>22.34</v>
      </c>
      <c r="C2332" s="7">
        <v>5.57</v>
      </c>
      <c r="D2332" s="7" t="s">
        <v>2380</v>
      </c>
      <c r="E2332" s="7" t="s">
        <v>2380</v>
      </c>
      <c r="F2332" s="7" t="s">
        <v>2380</v>
      </c>
      <c r="G2332" s="7">
        <v>1</v>
      </c>
      <c r="H2332" s="7" t="s">
        <v>2380</v>
      </c>
    </row>
    <row r="2333" spans="1:8" x14ac:dyDescent="0.25">
      <c r="A2333" s="7" t="s">
        <v>19</v>
      </c>
      <c r="B2333" s="7">
        <v>17.7</v>
      </c>
      <c r="C2333" s="7">
        <v>6.28</v>
      </c>
      <c r="D2333" s="7" t="s">
        <v>2380</v>
      </c>
      <c r="E2333" s="7" t="s">
        <v>2380</v>
      </c>
      <c r="F2333" s="7" t="s">
        <v>2380</v>
      </c>
      <c r="G2333" s="7">
        <v>1</v>
      </c>
      <c r="H2333" s="7" t="s">
        <v>2380</v>
      </c>
    </row>
    <row r="2334" spans="1:8" x14ac:dyDescent="0.25">
      <c r="A2334" s="7" t="s">
        <v>17</v>
      </c>
      <c r="B2334" s="7">
        <v>16.47</v>
      </c>
      <c r="C2334" s="7">
        <v>6.35</v>
      </c>
      <c r="D2334" s="7" t="s">
        <v>2380</v>
      </c>
      <c r="E2334" s="7" t="s">
        <v>2380</v>
      </c>
      <c r="F2334" s="7" t="s">
        <v>2383</v>
      </c>
      <c r="G2334" s="7">
        <v>1</v>
      </c>
      <c r="H2334" s="7" t="s">
        <v>2380</v>
      </c>
    </row>
    <row r="2335" spans="1:8" x14ac:dyDescent="0.25">
      <c r="A2335" s="7" t="s">
        <v>14</v>
      </c>
      <c r="B2335" s="7">
        <v>17.600000000000001</v>
      </c>
      <c r="C2335" s="7">
        <v>4.3899999999999997</v>
      </c>
      <c r="D2335" s="7" t="s">
        <v>2380</v>
      </c>
      <c r="E2335" s="7" t="s">
        <v>2380</v>
      </c>
      <c r="F2335" s="7" t="s">
        <v>2380</v>
      </c>
      <c r="G2335" s="7">
        <v>1</v>
      </c>
      <c r="H2335" s="7" t="s">
        <v>2380</v>
      </c>
    </row>
    <row r="2336" spans="1:8" x14ac:dyDescent="0.25">
      <c r="A2336" s="7" t="s">
        <v>9</v>
      </c>
      <c r="B2336" s="7">
        <v>17.579999999999998</v>
      </c>
      <c r="C2336" s="7">
        <v>4.51</v>
      </c>
      <c r="D2336" s="7" t="s">
        <v>2380</v>
      </c>
      <c r="E2336" s="7" t="s">
        <v>2380</v>
      </c>
      <c r="F2336" s="7" t="s">
        <v>2380</v>
      </c>
      <c r="G2336" s="7">
        <v>1</v>
      </c>
      <c r="H2336" s="7" t="s">
        <v>2380</v>
      </c>
    </row>
  </sheetData>
  <autoFilter ref="A1:H2336" xr:uid="{A2AD607B-DDE6-4304-979A-216D554E23D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2B73-4F18-4D8C-A4FF-88A13B421A79}">
  <sheetPr>
    <tabColor rgb="FF00B050"/>
    <pageSetUpPr autoPageBreaks="0"/>
  </sheetPr>
  <dimension ref="A1:N8"/>
  <sheetViews>
    <sheetView showGridLines="0" tabSelected="1" zoomScale="85" zoomScaleNormal="85" workbookViewId="0">
      <selection sqref="A1:K1"/>
    </sheetView>
  </sheetViews>
  <sheetFormatPr defaultRowHeight="15" x14ac:dyDescent="0.25"/>
  <cols>
    <col min="13" max="13" width="28" customWidth="1"/>
    <col min="14" max="14" width="18.42578125" customWidth="1"/>
  </cols>
  <sheetData>
    <row r="1" spans="1:14" ht="21" x14ac:dyDescent="0.35">
      <c r="A1" s="37" t="s">
        <v>8380</v>
      </c>
      <c r="B1" s="37"/>
      <c r="C1" s="37"/>
      <c r="D1" s="37"/>
      <c r="E1" s="37"/>
      <c r="F1" s="37"/>
      <c r="G1" s="37"/>
      <c r="H1" s="37"/>
      <c r="I1" s="37"/>
      <c r="J1" s="37"/>
      <c r="K1" s="37"/>
      <c r="M1" s="38" t="s">
        <v>8372</v>
      </c>
      <c r="N1" s="39"/>
    </row>
    <row r="2" spans="1:14" x14ac:dyDescent="0.25">
      <c r="M2" s="30" t="s">
        <v>8374</v>
      </c>
      <c r="N2" s="31">
        <f>COUNTA(Table1[[#Data],[#Totals],[Customer ID]])</f>
        <v>2336</v>
      </c>
    </row>
    <row r="3" spans="1:14" x14ac:dyDescent="0.25">
      <c r="M3" s="30" t="s">
        <v>8373</v>
      </c>
      <c r="N3" s="32">
        <f>SUM(Table1[charges])</f>
        <v>31592358.610000048</v>
      </c>
    </row>
    <row r="4" spans="1:14" x14ac:dyDescent="0.25">
      <c r="M4" s="30" t="s">
        <v>8376</v>
      </c>
      <c r="N4" s="32">
        <f>AVERAGE(Table1[[#Data],[#Totals],[charges]])</f>
        <v>13529.918034261264</v>
      </c>
    </row>
    <row r="5" spans="1:14" x14ac:dyDescent="0.25">
      <c r="M5" s="30" t="s">
        <v>8377</v>
      </c>
      <c r="N5" s="33">
        <f>AVERAGE(Table1[BMI])</f>
        <v>30.972648822269903</v>
      </c>
    </row>
    <row r="6" spans="1:14" x14ac:dyDescent="0.25">
      <c r="M6" s="30" t="s">
        <v>8378</v>
      </c>
      <c r="N6" s="33">
        <f>AVERAGE(Table1[HBA1C])</f>
        <v>6.578997858672385</v>
      </c>
    </row>
    <row r="7" spans="1:14" x14ac:dyDescent="0.25">
      <c r="M7" s="30" t="s">
        <v>8379</v>
      </c>
      <c r="N7" s="34">
        <f>AVERAGE(Table1[Age])</f>
        <v>39.22869379014989</v>
      </c>
    </row>
    <row r="8" spans="1:14" ht="15.75" thickBot="1" x14ac:dyDescent="0.3">
      <c r="M8" s="35" t="s">
        <v>8375</v>
      </c>
      <c r="N8" s="36">
        <f>COUNTA(Table1[[#Data],[#Totals],[Customer ID]])</f>
        <v>2336</v>
      </c>
    </row>
  </sheetData>
  <mergeCells count="2">
    <mergeCell ref="M1:N1"/>
    <mergeCell ref="A1:K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C9D4-7CE3-49B6-964E-5BE089CE411B}">
  <sheetPr>
    <tabColor rgb="FF00B050"/>
  </sheetPr>
  <dimension ref="A3:D7"/>
  <sheetViews>
    <sheetView workbookViewId="0">
      <selection activeCell="D4" sqref="D4"/>
    </sheetView>
  </sheetViews>
  <sheetFormatPr defaultRowHeight="15" x14ac:dyDescent="0.25"/>
  <cols>
    <col min="1" max="1" width="20.140625" bestFit="1" customWidth="1"/>
    <col min="2" max="2" width="16.28515625" bestFit="1" customWidth="1"/>
    <col min="3" max="3" width="4.140625" bestFit="1" customWidth="1"/>
    <col min="4" max="4" width="11.28515625" bestFit="1" customWidth="1"/>
  </cols>
  <sheetData>
    <row r="3" spans="1:4" x14ac:dyDescent="0.25">
      <c r="A3" s="24" t="s">
        <v>8366</v>
      </c>
      <c r="B3" s="24" t="s">
        <v>8365</v>
      </c>
    </row>
    <row r="4" spans="1:4" x14ac:dyDescent="0.25">
      <c r="A4" s="24" t="s">
        <v>8363</v>
      </c>
      <c r="B4" t="s">
        <v>2380</v>
      </c>
      <c r="C4" t="s">
        <v>2383</v>
      </c>
      <c r="D4" t="s">
        <v>8364</v>
      </c>
    </row>
    <row r="5" spans="1:4" x14ac:dyDescent="0.25">
      <c r="A5" s="20" t="s">
        <v>2380</v>
      </c>
      <c r="B5" s="25">
        <v>1539</v>
      </c>
      <c r="C5" s="25">
        <v>307</v>
      </c>
      <c r="D5" s="25">
        <v>1846</v>
      </c>
    </row>
    <row r="6" spans="1:4" x14ac:dyDescent="0.25">
      <c r="A6" s="20" t="s">
        <v>2383</v>
      </c>
      <c r="B6" s="25">
        <v>405</v>
      </c>
      <c r="C6" s="25">
        <v>84</v>
      </c>
      <c r="D6" s="25">
        <v>489</v>
      </c>
    </row>
    <row r="7" spans="1:4" x14ac:dyDescent="0.25">
      <c r="A7" s="20" t="s">
        <v>8364</v>
      </c>
      <c r="B7" s="25">
        <v>1944</v>
      </c>
      <c r="C7" s="25">
        <v>391</v>
      </c>
      <c r="D7" s="25">
        <v>2335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30B76-06F2-41D5-96FD-F13F00C85F32}">
  <sheetPr>
    <tabColor rgb="FF00B050"/>
  </sheetPr>
  <dimension ref="A3:B8"/>
  <sheetViews>
    <sheetView workbookViewId="0">
      <selection activeCell="B3" sqref="B3"/>
    </sheetView>
  </sheetViews>
  <sheetFormatPr defaultRowHeight="15" x14ac:dyDescent="0.25"/>
  <cols>
    <col min="1" max="1" width="14.5703125" bestFit="1" customWidth="1"/>
    <col min="2" max="2" width="14.42578125" bestFit="1" customWidth="1"/>
  </cols>
  <sheetData>
    <row r="3" spans="1:2" x14ac:dyDescent="0.25">
      <c r="A3" s="24" t="s">
        <v>8363</v>
      </c>
      <c r="B3" t="s">
        <v>8371</v>
      </c>
    </row>
    <row r="4" spans="1:2" x14ac:dyDescent="0.25">
      <c r="A4" s="20" t="s">
        <v>8367</v>
      </c>
      <c r="B4" s="25">
        <v>4305290.1400000043</v>
      </c>
    </row>
    <row r="5" spans="1:2" x14ac:dyDescent="0.25">
      <c r="A5" s="20" t="s">
        <v>8368</v>
      </c>
      <c r="B5" s="25">
        <v>20343646.820000049</v>
      </c>
    </row>
    <row r="6" spans="1:2" x14ac:dyDescent="0.25">
      <c r="A6" s="20" t="s">
        <v>8369</v>
      </c>
      <c r="B6" s="25">
        <v>5729141.7700000023</v>
      </c>
    </row>
    <row r="7" spans="1:2" x14ac:dyDescent="0.25">
      <c r="A7" s="20" t="s">
        <v>8370</v>
      </c>
      <c r="B7" s="25">
        <v>1214279.8800000001</v>
      </c>
    </row>
    <row r="8" spans="1:2" x14ac:dyDescent="0.25">
      <c r="A8" s="20" t="s">
        <v>8364</v>
      </c>
      <c r="B8" s="25">
        <v>31592358.610000055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6FED8-DF84-4D4C-8180-61BA94BB2887}">
  <sheetPr>
    <tabColor rgb="FF00B050"/>
  </sheetPr>
  <dimension ref="A1:S2337"/>
  <sheetViews>
    <sheetView topLeftCell="H1" workbookViewId="0">
      <pane ySplit="1" topLeftCell="A2" activePane="bottomLeft" state="frozen"/>
      <selection pane="bottomLeft" activeCell="R1" sqref="R1:S8"/>
    </sheetView>
  </sheetViews>
  <sheetFormatPr defaultRowHeight="15" x14ac:dyDescent="0.25"/>
  <cols>
    <col min="1" max="1" width="15" customWidth="1"/>
    <col min="2" max="2" width="13.5703125" customWidth="1"/>
    <col min="4" max="4" width="9.5703125" customWidth="1"/>
    <col min="5" max="5" width="14.7109375" customWidth="1"/>
    <col min="6" max="6" width="18.85546875" customWidth="1"/>
    <col min="7" max="7" width="17.140625" customWidth="1"/>
    <col min="8" max="8" width="14.28515625" customWidth="1"/>
    <col min="9" max="9" width="10.28515625" customWidth="1"/>
    <col min="10" max="10" width="17" customWidth="1"/>
    <col min="11" max="11" width="15.7109375" customWidth="1"/>
    <col min="12" max="12" width="10.7109375" bestFit="1" customWidth="1"/>
    <col min="13" max="13" width="15.140625" customWidth="1"/>
    <col min="14" max="15" width="10.85546875" customWidth="1"/>
    <col min="16" max="16" width="9.28515625" bestFit="1" customWidth="1"/>
    <col min="18" max="18" width="24.85546875" bestFit="1" customWidth="1"/>
    <col min="19" max="19" width="15" bestFit="1" customWidth="1"/>
  </cols>
  <sheetData>
    <row r="1" spans="1:19" ht="31.5" x14ac:dyDescent="0.25">
      <c r="A1" s="17" t="s">
        <v>0</v>
      </c>
      <c r="B1" s="18" t="s">
        <v>4728</v>
      </c>
      <c r="C1" s="18" t="s">
        <v>2373</v>
      </c>
      <c r="D1" s="18" t="s">
        <v>2374</v>
      </c>
      <c r="E1" s="18" t="s">
        <v>2375</v>
      </c>
      <c r="F1" s="18" t="s">
        <v>2376</v>
      </c>
      <c r="G1" s="18" t="s">
        <v>2377</v>
      </c>
      <c r="H1" s="18" t="s">
        <v>2378</v>
      </c>
      <c r="I1" s="18" t="s">
        <v>2379</v>
      </c>
      <c r="J1" s="18" t="s">
        <v>8342</v>
      </c>
      <c r="K1" s="18" t="s">
        <v>8343</v>
      </c>
      <c r="L1" s="18" t="s">
        <v>5</v>
      </c>
      <c r="M1" s="18" t="s">
        <v>6</v>
      </c>
      <c r="N1" s="18" t="s">
        <v>7</v>
      </c>
      <c r="O1" s="18" t="s">
        <v>8</v>
      </c>
      <c r="P1" s="18" t="s">
        <v>8344</v>
      </c>
      <c r="R1" s="28" t="s">
        <v>8372</v>
      </c>
      <c r="S1" s="29"/>
    </row>
    <row r="2" spans="1:19" ht="15.75" x14ac:dyDescent="0.25">
      <c r="A2" s="19" t="s">
        <v>2372</v>
      </c>
      <c r="B2" s="19" t="str">
        <f>_xlfn.XLOOKUP(A2,'Customer Names'!A:A,'Customer Names'!C:C,"Not Found")</f>
        <v>Hawks</v>
      </c>
      <c r="C2" s="20">
        <f>_xlfn.XLOOKUP($A$2,'Medical Examinations'!$A:$A,'Medical Examinations'!B:B,"not found")</f>
        <v>47.41</v>
      </c>
      <c r="D2" s="20">
        <f>_xlfn.XLOOKUP(A2,'Medical Examinations'!A:A,'Medical Examinations'!C:C,"not found")</f>
        <v>7.47</v>
      </c>
      <c r="E2" s="20" t="str">
        <f>_xlfn.XLOOKUP(A2,'Medical Examinations'!A:A,'Medical Examinations'!D:D,"not found")</f>
        <v>No</v>
      </c>
      <c r="F2" s="20" t="str">
        <f>_xlfn.XLOOKUP(A2,'Medical Examinations'!A:A,'Medical Examinations'!E:E,"not found")</f>
        <v>No</v>
      </c>
      <c r="G2" s="20" t="str">
        <f>_xlfn.XLOOKUP(A2,'Medical Examinations'!A:A,'Medical Examinations'!F:F,"not found")</f>
        <v>No</v>
      </c>
      <c r="H2" s="20">
        <f>_xlfn.XLOOKUP(A2,'Medical Examinations'!A:A,'Medical Examinations'!G:G,"not found")</f>
        <v>0</v>
      </c>
      <c r="I2" s="20" t="str">
        <f>_xlfn.XLOOKUP(A2,'Medical Examinations'!A:A,'Medical Examinations'!H:H,"not found")</f>
        <v>Yes</v>
      </c>
      <c r="J2" s="20" t="str">
        <f>_xlfn.XLOOKUP(A2,'Medical Examinations'!A:A,'Medical Examinations'!I:I,"not found")</f>
        <v>Obesity</v>
      </c>
      <c r="K2" s="21">
        <f>_xlfn.XLOOKUP($A$2,'Hospitalisation Details'!$A:$A,'Hospitalisation Details'!F:F,"Not Found")</f>
        <v>25123</v>
      </c>
      <c r="L2" s="22">
        <f>_xlfn.XLOOKUP(A2,'Hospitalisation Details'!A:A,'Hospitalisation Details'!H:H,"Not Found")</f>
        <v>63770.43</v>
      </c>
      <c r="M2" s="21" t="str">
        <f>_xlfn.XLOOKUP(A2,'Hospitalisation Details'!A:A,'Hospitalisation Details'!I:I,"Not Found")</f>
        <v>tier - 1</v>
      </c>
      <c r="N2" s="21" t="str">
        <f>_xlfn.XLOOKUP(A2,'Hospitalisation Details'!A:A,'Hospitalisation Details'!J:J,"Not Found")</f>
        <v>tier - 3</v>
      </c>
      <c r="O2" s="21" t="str">
        <f>_xlfn.XLOOKUP(A2,'Hospitalisation Details'!A:A,'Hospitalisation Details'!K:K,"Not Found")</f>
        <v>R1013</v>
      </c>
      <c r="P2" s="23">
        <f>_xlfn.XLOOKUP(A2,'Hospitalisation Details'!A:A,'Hospitalisation Details'!L:L,"Not Found")</f>
        <v>54</v>
      </c>
      <c r="R2" s="30" t="s">
        <v>8374</v>
      </c>
      <c r="S2" s="31">
        <f>COUNTA(Table1[[#Data],[#Totals],[Customer ID]])</f>
        <v>2336</v>
      </c>
    </row>
    <row r="3" spans="1:19" ht="15.75" x14ac:dyDescent="0.25">
      <c r="A3" s="19" t="s">
        <v>2371</v>
      </c>
      <c r="B3" s="19" t="str">
        <f>_xlfn.XLOOKUP(A3,'Customer Names'!A:A,'Customer Names'!C:C,"Not Found")</f>
        <v>Lehner</v>
      </c>
      <c r="C3" s="20">
        <f>_xlfn.XLOOKUP(A3,'Medical Examinations'!A:A,'Medical Examinations'!B:B,"not found")</f>
        <v>30.36</v>
      </c>
      <c r="D3" s="20">
        <f>_xlfn.XLOOKUP(A3,'Medical Examinations'!A:A,'Medical Examinations'!C:C,"not found")</f>
        <v>5.77</v>
      </c>
      <c r="E3" s="20" t="str">
        <f>_xlfn.XLOOKUP(A3,'Medical Examinations'!A:A,'Medical Examinations'!D:D,"not found")</f>
        <v>No</v>
      </c>
      <c r="F3" s="20" t="str">
        <f>_xlfn.XLOOKUP(A3,'Medical Examinations'!A:A,'Medical Examinations'!E:E,"not found")</f>
        <v>No</v>
      </c>
      <c r="G3" s="20" t="str">
        <f>_xlfn.XLOOKUP(A3,'Medical Examinations'!A:A,'Medical Examinations'!F:F,"not found")</f>
        <v>No</v>
      </c>
      <c r="H3" s="20">
        <f>_xlfn.XLOOKUP(A3,'Medical Examinations'!A:A,'Medical Examinations'!G:G,"not found")</f>
        <v>0</v>
      </c>
      <c r="I3" s="20" t="str">
        <f>_xlfn.XLOOKUP(A3,'Medical Examinations'!A:A,'Medical Examinations'!H:H,"not found")</f>
        <v>Yes</v>
      </c>
      <c r="J3" s="20" t="str">
        <f>_xlfn.XLOOKUP(A3,'Medical Examinations'!A:A,'Medical Examinations'!I:I,"not found")</f>
        <v>Obesity</v>
      </c>
      <c r="K3" s="21">
        <f>_xlfn.XLOOKUP(A3,'Hospitalisation Details'!A:A,'Hospitalisation Details'!F:F,"Not Found")</f>
        <v>28284</v>
      </c>
      <c r="L3" s="22">
        <f>_xlfn.XLOOKUP(A3,'Hospitalisation Details'!A:A,'Hospitalisation Details'!H:H,"Not Found")</f>
        <v>62592.87</v>
      </c>
      <c r="M3" s="21" t="str">
        <f>_xlfn.XLOOKUP(A3,'Hospitalisation Details'!A:A,'Hospitalisation Details'!I:I,"Not Found")</f>
        <v>tier - 1</v>
      </c>
      <c r="N3" s="21" t="str">
        <f>_xlfn.XLOOKUP(A3,'Hospitalisation Details'!A:A,'Hospitalisation Details'!J:J,"Not Found")</f>
        <v>tier - 3</v>
      </c>
      <c r="O3" s="21" t="str">
        <f>_xlfn.XLOOKUP(A3,'Hospitalisation Details'!A:A,'Hospitalisation Details'!K:K,"Not Found")</f>
        <v>R1013</v>
      </c>
      <c r="P3" s="23">
        <f>_xlfn.XLOOKUP(A3,'Hospitalisation Details'!A:A,'Hospitalisation Details'!L:L,"Not Found")</f>
        <v>46</v>
      </c>
      <c r="R3" s="30" t="s">
        <v>8373</v>
      </c>
      <c r="S3" s="32">
        <f>SUM(Table1[charges])</f>
        <v>31592358.610000048</v>
      </c>
    </row>
    <row r="4" spans="1:19" ht="15.75" x14ac:dyDescent="0.25">
      <c r="A4" s="19" t="s">
        <v>2370</v>
      </c>
      <c r="B4" s="19" t="str">
        <f>_xlfn.XLOOKUP(A4,'Customer Names'!A:A,'Customer Names'!C:C,"Not Found")</f>
        <v>Lu</v>
      </c>
      <c r="C4" s="20">
        <f>_xlfn.XLOOKUP(A4,'Medical Examinations'!A:A,'Medical Examinations'!B:B,"not found")</f>
        <v>34.484999999999999</v>
      </c>
      <c r="D4" s="20">
        <f>_xlfn.XLOOKUP(A4,'Medical Examinations'!A:A,'Medical Examinations'!C:C,"not found")</f>
        <v>11.87</v>
      </c>
      <c r="E4" s="20" t="str">
        <f>_xlfn.XLOOKUP(A4,'Medical Examinations'!A:A,'Medical Examinations'!D:D,"not found")</f>
        <v>Yes</v>
      </c>
      <c r="F4" s="20" t="str">
        <f>_xlfn.XLOOKUP(A4,'Medical Examinations'!A:A,'Medical Examinations'!E:E,"not found")</f>
        <v>No</v>
      </c>
      <c r="G4" s="20" t="str">
        <f>_xlfn.XLOOKUP(A4,'Medical Examinations'!A:A,'Medical Examinations'!F:F,"not found")</f>
        <v>No</v>
      </c>
      <c r="H4" s="20">
        <f>_xlfn.XLOOKUP(A4,'Medical Examinations'!A:A,'Medical Examinations'!G:G,"not found")</f>
        <v>2</v>
      </c>
      <c r="I4" s="20" t="str">
        <f>_xlfn.XLOOKUP(A4,'Medical Examinations'!A:A,'Medical Examinations'!H:H,"not found")</f>
        <v>Yes</v>
      </c>
      <c r="J4" s="20" t="str">
        <f>_xlfn.XLOOKUP(A4,'Medical Examinations'!A:A,'Medical Examinations'!I:I,"not found")</f>
        <v>Obesity</v>
      </c>
      <c r="K4" s="21">
        <f>_xlfn.XLOOKUP(A4,'Hospitalisation Details'!A:A,'Hospitalisation Details'!F:F,"Not Found")</f>
        <v>25822</v>
      </c>
      <c r="L4" s="22">
        <f>_xlfn.XLOOKUP(A4,'Hospitalisation Details'!A:A,'Hospitalisation Details'!H:H,"Not Found")</f>
        <v>60021.4</v>
      </c>
      <c r="M4" s="21" t="str">
        <f>_xlfn.XLOOKUP(A4,'Hospitalisation Details'!A:A,'Hospitalisation Details'!I:I,"Not Found")</f>
        <v>tier - 1</v>
      </c>
      <c r="N4" s="21" t="str">
        <f>_xlfn.XLOOKUP(A4,'Hospitalisation Details'!A:A,'Hospitalisation Details'!J:J,"Not Found")</f>
        <v>tier - 3</v>
      </c>
      <c r="O4" s="21" t="str">
        <f>_xlfn.XLOOKUP(A4,'Hospitalisation Details'!A:A,'Hospitalisation Details'!K:K,"Not Found")</f>
        <v>R1012</v>
      </c>
      <c r="P4" s="23">
        <f>_xlfn.XLOOKUP(A4,'Hospitalisation Details'!A:A,'Hospitalisation Details'!L:L,"Not Found")</f>
        <v>52</v>
      </c>
      <c r="R4" s="30" t="s">
        <v>8376</v>
      </c>
      <c r="S4" s="32">
        <f>AVERAGE(Table1[[#Data],[#Totals],[charges]])</f>
        <v>13529.918034261264</v>
      </c>
    </row>
    <row r="5" spans="1:19" ht="15.75" x14ac:dyDescent="0.25">
      <c r="A5" s="19" t="s">
        <v>2369</v>
      </c>
      <c r="B5" s="19" t="str">
        <f>_xlfn.XLOOKUP(A5,'Customer Names'!A:A,'Customer Names'!C:C,"Not Found")</f>
        <v>Osborne</v>
      </c>
      <c r="C5" s="20">
        <f>_xlfn.XLOOKUP(A5,'Medical Examinations'!A:A,'Medical Examinations'!B:B,"not found")</f>
        <v>38.094999999999999</v>
      </c>
      <c r="D5" s="20">
        <f>_xlfn.XLOOKUP(A5,'Medical Examinations'!A:A,'Medical Examinations'!C:C,"not found")</f>
        <v>6.05</v>
      </c>
      <c r="E5" s="20" t="str">
        <f>_xlfn.XLOOKUP(A5,'Medical Examinations'!A:A,'Medical Examinations'!D:D,"not found")</f>
        <v>No</v>
      </c>
      <c r="F5" s="20" t="str">
        <f>_xlfn.XLOOKUP(A5,'Medical Examinations'!A:A,'Medical Examinations'!E:E,"not found")</f>
        <v>No</v>
      </c>
      <c r="G5" s="20" t="str">
        <f>_xlfn.XLOOKUP(A5,'Medical Examinations'!A:A,'Medical Examinations'!F:F,"not found")</f>
        <v>No</v>
      </c>
      <c r="H5" s="20">
        <f>_xlfn.XLOOKUP(A5,'Medical Examinations'!A:A,'Medical Examinations'!G:G,"not found")</f>
        <v>0</v>
      </c>
      <c r="I5" s="20" t="str">
        <f>_xlfn.XLOOKUP(A5,'Medical Examinations'!A:A,'Medical Examinations'!H:H,"not found")</f>
        <v>Yes</v>
      </c>
      <c r="J5" s="20" t="str">
        <f>_xlfn.XLOOKUP(A5,'Medical Examinations'!A:A,'Medical Examinations'!I:I,"not found")</f>
        <v>Obesity</v>
      </c>
      <c r="K5" s="21">
        <f>_xlfn.XLOOKUP(A5,'Hospitalisation Details'!A:A,'Hospitalisation Details'!F:F,"Not Found")</f>
        <v>33395</v>
      </c>
      <c r="L5" s="22">
        <f>_xlfn.XLOOKUP(A5,'Hospitalisation Details'!A:A,'Hospitalisation Details'!H:H,"Not Found")</f>
        <v>58571.07</v>
      </c>
      <c r="M5" s="21" t="str">
        <f>_xlfn.XLOOKUP(A5,'Hospitalisation Details'!A:A,'Hospitalisation Details'!I:I,"Not Found")</f>
        <v>tier - 1</v>
      </c>
      <c r="N5" s="21" t="str">
        <f>_xlfn.XLOOKUP(A5,'Hospitalisation Details'!A:A,'Hospitalisation Details'!J:J,"Not Found")</f>
        <v>tier - 3</v>
      </c>
      <c r="O5" s="21" t="str">
        <f>_xlfn.XLOOKUP(A5,'Hospitalisation Details'!A:A,'Hospitalisation Details'!K:K,"Not Found")</f>
        <v>R1024</v>
      </c>
      <c r="P5" s="23">
        <f>_xlfn.XLOOKUP(A5,'Hospitalisation Details'!A:A,'Hospitalisation Details'!L:L,"Not Found")</f>
        <v>32</v>
      </c>
      <c r="R5" s="30" t="s">
        <v>8377</v>
      </c>
      <c r="S5" s="33">
        <f>AVERAGE(Table1[BMI])</f>
        <v>30.972648822269903</v>
      </c>
    </row>
    <row r="6" spans="1:19" ht="15.75" x14ac:dyDescent="0.25">
      <c r="A6" s="19" t="s">
        <v>2368</v>
      </c>
      <c r="B6" s="19" t="str">
        <f>_xlfn.XLOOKUP(A6,'Customer Names'!A:A,'Customer Names'!C:C,"Not Found")</f>
        <v>Kadala</v>
      </c>
      <c r="C6" s="20">
        <f>_xlfn.XLOOKUP(A6,'Medical Examinations'!A:A,'Medical Examinations'!B:B,"not found")</f>
        <v>35.53</v>
      </c>
      <c r="D6" s="20">
        <f>_xlfn.XLOOKUP(A6,'Medical Examinations'!A:A,'Medical Examinations'!C:C,"not found")</f>
        <v>5.45</v>
      </c>
      <c r="E6" s="20" t="str">
        <f>_xlfn.XLOOKUP(A6,'Medical Examinations'!A:A,'Medical Examinations'!D:D,"not found")</f>
        <v>No</v>
      </c>
      <c r="F6" s="20" t="str">
        <f>_xlfn.XLOOKUP(A6,'Medical Examinations'!A:A,'Medical Examinations'!E:E,"not found")</f>
        <v>No</v>
      </c>
      <c r="G6" s="20" t="str">
        <f>_xlfn.XLOOKUP(A6,'Medical Examinations'!A:A,'Medical Examinations'!F:F,"not found")</f>
        <v>No</v>
      </c>
      <c r="H6" s="20">
        <f>_xlfn.XLOOKUP(A6,'Medical Examinations'!A:A,'Medical Examinations'!G:G,"not found")</f>
        <v>0</v>
      </c>
      <c r="I6" s="20" t="str">
        <f>_xlfn.XLOOKUP(A6,'Medical Examinations'!A:A,'Medical Examinations'!H:H,"not found")</f>
        <v>Yes</v>
      </c>
      <c r="J6" s="20" t="str">
        <f>_xlfn.XLOOKUP(A6,'Medical Examinations'!A:A,'Medical Examinations'!I:I,"not found")</f>
        <v>Obesity</v>
      </c>
      <c r="K6" s="21">
        <f>_xlfn.XLOOKUP(A6,'Hospitalisation Details'!A:A,'Hospitalisation Details'!F:F,"Not Found")</f>
        <v>32678</v>
      </c>
      <c r="L6" s="22">
        <f>_xlfn.XLOOKUP(A6,'Hospitalisation Details'!A:A,'Hospitalisation Details'!H:H,"Not Found")</f>
        <v>55135.4</v>
      </c>
      <c r="M6" s="21" t="str">
        <f>_xlfn.XLOOKUP(A6,'Hospitalisation Details'!A:A,'Hospitalisation Details'!I:I,"Not Found")</f>
        <v>tier - 1</v>
      </c>
      <c r="N6" s="21" t="str">
        <f>_xlfn.XLOOKUP(A6,'Hospitalisation Details'!A:A,'Hospitalisation Details'!J:J,"Not Found")</f>
        <v>tier - 3</v>
      </c>
      <c r="O6" s="21" t="str">
        <f>_xlfn.XLOOKUP(A6,'Hospitalisation Details'!A:A,'Hospitalisation Details'!K:K,"Not Found")</f>
        <v>R1012</v>
      </c>
      <c r="P6" s="23">
        <f>_xlfn.XLOOKUP(A6,'Hospitalisation Details'!A:A,'Hospitalisation Details'!L:L,"Not Found")</f>
        <v>33</v>
      </c>
      <c r="R6" s="30" t="s">
        <v>8378</v>
      </c>
      <c r="S6" s="33">
        <f>AVERAGE(Table1[HBA1C])</f>
        <v>6.578997858672385</v>
      </c>
    </row>
    <row r="7" spans="1:19" ht="15.75" x14ac:dyDescent="0.25">
      <c r="A7" s="19" t="s">
        <v>2367</v>
      </c>
      <c r="B7" s="19" t="str">
        <f>_xlfn.XLOOKUP(A7,'Customer Names'!A:A,'Customer Names'!C:C,"Not Found")</f>
        <v>Baker</v>
      </c>
      <c r="C7" s="20">
        <f>_xlfn.XLOOKUP(A7,'Medical Examinations'!A:A,'Medical Examinations'!B:B,"not found")</f>
        <v>32.799999999999997</v>
      </c>
      <c r="D7" s="20">
        <f>_xlfn.XLOOKUP(A7,'Medical Examinations'!A:A,'Medical Examinations'!C:C,"not found")</f>
        <v>6.59</v>
      </c>
      <c r="E7" s="20" t="str">
        <f>_xlfn.XLOOKUP(A7,'Medical Examinations'!A:A,'Medical Examinations'!D:D,"not found")</f>
        <v>No</v>
      </c>
      <c r="F7" s="20" t="str">
        <f>_xlfn.XLOOKUP(A7,'Medical Examinations'!A:A,'Medical Examinations'!E:E,"not found")</f>
        <v>No</v>
      </c>
      <c r="G7" s="20" t="str">
        <f>_xlfn.XLOOKUP(A7,'Medical Examinations'!A:A,'Medical Examinations'!F:F,"not found")</f>
        <v>No</v>
      </c>
      <c r="H7" s="20">
        <f>_xlfn.XLOOKUP(A7,'Medical Examinations'!A:A,'Medical Examinations'!G:G,"not found")</f>
        <v>0</v>
      </c>
      <c r="I7" s="20" t="str">
        <f>_xlfn.XLOOKUP(A7,'Medical Examinations'!A:A,'Medical Examinations'!H:H,"not found")</f>
        <v>Yes</v>
      </c>
      <c r="J7" s="20" t="str">
        <f>_xlfn.XLOOKUP(A7,'Medical Examinations'!A:A,'Medical Examinations'!I:I,"not found")</f>
        <v>Obesity</v>
      </c>
      <c r="K7" s="21">
        <f>_xlfn.XLOOKUP(A7,'Hospitalisation Details'!A:A,'Hospitalisation Details'!F:F,"Not Found")</f>
        <v>22862</v>
      </c>
      <c r="L7" s="22">
        <f>_xlfn.XLOOKUP(A7,'Hospitalisation Details'!A:A,'Hospitalisation Details'!H:H,"Not Found")</f>
        <v>52590.83</v>
      </c>
      <c r="M7" s="21" t="str">
        <f>_xlfn.XLOOKUP(A7,'Hospitalisation Details'!A:A,'Hospitalisation Details'!I:I,"Not Found")</f>
        <v>tier - 1</v>
      </c>
      <c r="N7" s="21" t="str">
        <f>_xlfn.XLOOKUP(A7,'Hospitalisation Details'!A:A,'Hospitalisation Details'!J:J,"Not Found")</f>
        <v>tier - 3</v>
      </c>
      <c r="O7" s="21" t="str">
        <f>_xlfn.XLOOKUP(A7,'Hospitalisation Details'!A:A,'Hospitalisation Details'!K:K,"Not Found")</f>
        <v>R1011</v>
      </c>
      <c r="P7" s="23">
        <f>_xlfn.XLOOKUP(A7,'Hospitalisation Details'!A:A,'Hospitalisation Details'!L:L,"Not Found")</f>
        <v>60</v>
      </c>
      <c r="R7" s="30" t="s">
        <v>8379</v>
      </c>
      <c r="S7" s="34">
        <f>AVERAGE(Table1[Age])</f>
        <v>39.22869379014989</v>
      </c>
    </row>
    <row r="8" spans="1:19" ht="16.5" thickBot="1" x14ac:dyDescent="0.3">
      <c r="A8" s="19" t="s">
        <v>2366</v>
      </c>
      <c r="B8" s="19" t="str">
        <f>_xlfn.XLOOKUP(A8,'Customer Names'!A:A,'Customer Names'!C:C,"Not Found")</f>
        <v>Macpherson</v>
      </c>
      <c r="C8" s="20">
        <f>_xlfn.XLOOKUP(A8,'Medical Examinations'!A:A,'Medical Examinations'!B:B,"not found")</f>
        <v>36.4</v>
      </c>
      <c r="D8" s="20">
        <f>_xlfn.XLOOKUP(A8,'Medical Examinations'!A:A,'Medical Examinations'!C:C,"not found")</f>
        <v>6.07</v>
      </c>
      <c r="E8" s="20" t="str">
        <f>_xlfn.XLOOKUP(A8,'Medical Examinations'!A:A,'Medical Examinations'!D:D,"not found")</f>
        <v>No</v>
      </c>
      <c r="F8" s="20" t="str">
        <f>_xlfn.XLOOKUP(A8,'Medical Examinations'!A:A,'Medical Examinations'!E:E,"not found")</f>
        <v>No</v>
      </c>
      <c r="G8" s="20" t="str">
        <f>_xlfn.XLOOKUP(A8,'Medical Examinations'!A:A,'Medical Examinations'!F:F,"not found")</f>
        <v>No</v>
      </c>
      <c r="H8" s="20">
        <f>_xlfn.XLOOKUP(A8,'Medical Examinations'!A:A,'Medical Examinations'!G:G,"not found")</f>
        <v>0</v>
      </c>
      <c r="I8" s="20" t="str">
        <f>_xlfn.XLOOKUP(A8,'Medical Examinations'!A:A,'Medical Examinations'!H:H,"not found")</f>
        <v>Yes</v>
      </c>
      <c r="J8" s="20" t="str">
        <f>_xlfn.XLOOKUP(A8,'Medical Examinations'!A:A,'Medical Examinations'!I:I,"not found")</f>
        <v>Obesity</v>
      </c>
      <c r="K8" s="21">
        <f>_xlfn.XLOOKUP(A8,'Hospitalisation Details'!A:A,'Hospitalisation Details'!F:F,"Not Found")</f>
        <v>34634</v>
      </c>
      <c r="L8" s="22">
        <f>_xlfn.XLOOKUP(A8,'Hospitalisation Details'!A:A,'Hospitalisation Details'!H:H,"Not Found")</f>
        <v>51194.559999999998</v>
      </c>
      <c r="M8" s="21" t="str">
        <f>_xlfn.XLOOKUP(A8,'Hospitalisation Details'!A:A,'Hospitalisation Details'!I:I,"Not Found")</f>
        <v>tier - 1</v>
      </c>
      <c r="N8" s="21" t="str">
        <f>_xlfn.XLOOKUP(A8,'Hospitalisation Details'!A:A,'Hospitalisation Details'!J:J,"Not Found")</f>
        <v>tier - 3</v>
      </c>
      <c r="O8" s="21" t="str">
        <f>_xlfn.XLOOKUP(A8,'Hospitalisation Details'!A:A,'Hospitalisation Details'!K:K,"Not Found")</f>
        <v>R1011</v>
      </c>
      <c r="P8" s="23">
        <f>_xlfn.XLOOKUP(A8,'Hospitalisation Details'!A:A,'Hospitalisation Details'!L:L,"Not Found")</f>
        <v>28</v>
      </c>
      <c r="R8" s="35" t="s">
        <v>8375</v>
      </c>
      <c r="S8" s="36">
        <f>COUNTA(Table1[[#Data],[#Totals],[Customer ID]])</f>
        <v>2336</v>
      </c>
    </row>
    <row r="9" spans="1:19" ht="15.75" x14ac:dyDescent="0.25">
      <c r="A9" s="19" t="s">
        <v>2365</v>
      </c>
      <c r="B9" s="19" t="str">
        <f>_xlfn.XLOOKUP(A9,'Customer Names'!A:A,'Customer Names'!C:C,"Not Found")</f>
        <v>Hallman</v>
      </c>
      <c r="C9" s="20">
        <f>_xlfn.XLOOKUP(A9,'Medical Examinations'!A:A,'Medical Examinations'!B:B,"not found")</f>
        <v>36.96</v>
      </c>
      <c r="D9" s="20">
        <f>_xlfn.XLOOKUP(A9,'Medical Examinations'!A:A,'Medical Examinations'!C:C,"not found")</f>
        <v>7.93</v>
      </c>
      <c r="E9" s="20" t="str">
        <f>_xlfn.XLOOKUP(A9,'Medical Examinations'!A:A,'Medical Examinations'!D:D,"not found")</f>
        <v>No</v>
      </c>
      <c r="F9" s="20" t="str">
        <f>_xlfn.XLOOKUP(A9,'Medical Examinations'!A:A,'Medical Examinations'!E:E,"not found")</f>
        <v>No</v>
      </c>
      <c r="G9" s="20" t="str">
        <f>_xlfn.XLOOKUP(A9,'Medical Examinations'!A:A,'Medical Examinations'!F:F,"not found")</f>
        <v>No</v>
      </c>
      <c r="H9" s="20">
        <f>_xlfn.XLOOKUP(A9,'Medical Examinations'!A:A,'Medical Examinations'!G:G,"not found")</f>
        <v>3</v>
      </c>
      <c r="I9" s="20" t="str">
        <f>_xlfn.XLOOKUP(A9,'Medical Examinations'!A:A,'Medical Examinations'!H:H,"not found")</f>
        <v>Yes</v>
      </c>
      <c r="J9" s="20" t="str">
        <f>_xlfn.XLOOKUP(A9,'Medical Examinations'!A:A,'Medical Examinations'!I:I,"not found")</f>
        <v>Obesity</v>
      </c>
      <c r="K9" s="21">
        <f>_xlfn.XLOOKUP(A9,'Hospitalisation Details'!A:A,'Hospitalisation Details'!F:F,"Not Found")</f>
        <v>21363</v>
      </c>
      <c r="L9" s="22">
        <f>_xlfn.XLOOKUP(A9,'Hospitalisation Details'!A:A,'Hospitalisation Details'!H:H,"Not Found")</f>
        <v>49577.66</v>
      </c>
      <c r="M9" s="21" t="str">
        <f>_xlfn.XLOOKUP(A9,'Hospitalisation Details'!A:A,'Hospitalisation Details'!I:I,"Not Found")</f>
        <v>tier - 1</v>
      </c>
      <c r="N9" s="21" t="str">
        <f>_xlfn.XLOOKUP(A9,'Hospitalisation Details'!A:A,'Hospitalisation Details'!J:J,"Not Found")</f>
        <v>tier - 3</v>
      </c>
      <c r="O9" s="21" t="str">
        <f>_xlfn.XLOOKUP(A9,'Hospitalisation Details'!A:A,'Hospitalisation Details'!K:K,"Not Found")</f>
        <v>R1013</v>
      </c>
      <c r="P9" s="23">
        <f>_xlfn.XLOOKUP(A9,'Hospitalisation Details'!A:A,'Hospitalisation Details'!L:L,"Not Found")</f>
        <v>64</v>
      </c>
    </row>
    <row r="10" spans="1:19" ht="15.75" x14ac:dyDescent="0.25">
      <c r="A10" s="19" t="s">
        <v>2364</v>
      </c>
      <c r="B10" s="19" t="str">
        <f>_xlfn.XLOOKUP(A10,'Customer Names'!A:A,'Customer Names'!C:C,"Not Found")</f>
        <v>Moran</v>
      </c>
      <c r="C10" s="20">
        <f>_xlfn.XLOOKUP(A10,'Medical Examinations'!A:A,'Medical Examinations'!B:B,"not found")</f>
        <v>41.14</v>
      </c>
      <c r="D10" s="20">
        <f>_xlfn.XLOOKUP(A10,'Medical Examinations'!A:A,'Medical Examinations'!C:C,"not found")</f>
        <v>9.58</v>
      </c>
      <c r="E10" s="20" t="str">
        <f>_xlfn.XLOOKUP(A10,'Medical Examinations'!A:A,'Medical Examinations'!D:D,"not found")</f>
        <v>Yes</v>
      </c>
      <c r="F10" s="20" t="str">
        <f>_xlfn.XLOOKUP(A10,'Medical Examinations'!A:A,'Medical Examinations'!E:E,"not found")</f>
        <v>No</v>
      </c>
      <c r="G10" s="20" t="str">
        <f>_xlfn.XLOOKUP(A10,'Medical Examinations'!A:A,'Medical Examinations'!F:F,"not found")</f>
        <v>Yes</v>
      </c>
      <c r="H10" s="20">
        <f>_xlfn.XLOOKUP(A10,'Medical Examinations'!A:A,'Medical Examinations'!G:G,"not found")</f>
        <v>1</v>
      </c>
      <c r="I10" s="20" t="str">
        <f>_xlfn.XLOOKUP(A10,'Medical Examinations'!A:A,'Medical Examinations'!H:H,"not found")</f>
        <v>Yes</v>
      </c>
      <c r="J10" s="20" t="str">
        <f>_xlfn.XLOOKUP(A10,'Medical Examinations'!A:A,'Medical Examinations'!I:I,"not found")</f>
        <v>Obesity</v>
      </c>
      <c r="K10" s="21">
        <f>_xlfn.XLOOKUP(A10,'Hospitalisation Details'!A:A,'Hospitalisation Details'!F:F,"Not Found")</f>
        <v>23258</v>
      </c>
      <c r="L10" s="22">
        <f>_xlfn.XLOOKUP(A10,'Hospitalisation Details'!A:A,'Hospitalisation Details'!H:H,"Not Found")</f>
        <v>48970.25</v>
      </c>
      <c r="M10" s="21" t="str">
        <f>_xlfn.XLOOKUP(A10,'Hospitalisation Details'!A:A,'Hospitalisation Details'!I:I,"Not Found")</f>
        <v>tier - 1</v>
      </c>
      <c r="N10" s="21" t="str">
        <f>_xlfn.XLOOKUP(A10,'Hospitalisation Details'!A:A,'Hospitalisation Details'!J:J,"Not Found")</f>
        <v>tier - 3</v>
      </c>
      <c r="O10" s="21" t="str">
        <f>_xlfn.XLOOKUP(A10,'Hospitalisation Details'!A:A,'Hospitalisation Details'!K:K,"Not Found")</f>
        <v>R1013</v>
      </c>
      <c r="P10" s="23">
        <f>_xlfn.XLOOKUP(A10,'Hospitalisation Details'!A:A,'Hospitalisation Details'!L:L,"Not Found")</f>
        <v>59</v>
      </c>
    </row>
    <row r="11" spans="1:19" ht="15.75" x14ac:dyDescent="0.25">
      <c r="A11" s="19" t="s">
        <v>2363</v>
      </c>
      <c r="B11" s="19" t="str">
        <f>_xlfn.XLOOKUP(A11,'Customer Names'!A:A,'Customer Names'!C:C,"Not Found")</f>
        <v>Benner</v>
      </c>
      <c r="C11" s="20">
        <f>_xlfn.XLOOKUP(A11,'Medical Examinations'!A:A,'Medical Examinations'!B:B,"not found")</f>
        <v>38.06</v>
      </c>
      <c r="D11" s="20">
        <f>_xlfn.XLOOKUP(A11,'Medical Examinations'!A:A,'Medical Examinations'!C:C,"not found")</f>
        <v>10.79</v>
      </c>
      <c r="E11" s="20" t="str">
        <f>_xlfn.XLOOKUP(A11,'Medical Examinations'!A:A,'Medical Examinations'!D:D,"not found")</f>
        <v>No</v>
      </c>
      <c r="F11" s="20" t="str">
        <f>_xlfn.XLOOKUP(A11,'Medical Examinations'!A:A,'Medical Examinations'!E:E,"not found")</f>
        <v>No</v>
      </c>
      <c r="G11" s="20" t="str">
        <f>_xlfn.XLOOKUP(A11,'Medical Examinations'!A:A,'Medical Examinations'!F:F,"not found")</f>
        <v>No</v>
      </c>
      <c r="H11" s="20">
        <f>_xlfn.XLOOKUP(A11,'Medical Examinations'!A:A,'Medical Examinations'!G:G,"not found")</f>
        <v>0</v>
      </c>
      <c r="I11" s="20" t="str">
        <f>_xlfn.XLOOKUP(A11,'Medical Examinations'!A:A,'Medical Examinations'!H:H,"not found")</f>
        <v>Yes</v>
      </c>
      <c r="J11" s="20" t="str">
        <f>_xlfn.XLOOKUP(A11,'Medical Examinations'!A:A,'Medical Examinations'!I:I,"not found")</f>
        <v>Obesity</v>
      </c>
      <c r="K11" s="21">
        <f>_xlfn.XLOOKUP(A11,'Hospitalisation Details'!A:A,'Hospitalisation Details'!F:F,"Not Found")</f>
        <v>28853</v>
      </c>
      <c r="L11" s="22">
        <f>_xlfn.XLOOKUP(A11,'Hospitalisation Details'!A:A,'Hospitalisation Details'!H:H,"Not Found")</f>
        <v>48885.14</v>
      </c>
      <c r="M11" s="21" t="str">
        <f>_xlfn.XLOOKUP(A11,'Hospitalisation Details'!A:A,'Hospitalisation Details'!I:I,"Not Found")</f>
        <v>tier - 1</v>
      </c>
      <c r="N11" s="21" t="str">
        <f>_xlfn.XLOOKUP(A11,'Hospitalisation Details'!A:A,'Hospitalisation Details'!J:J,"Not Found")</f>
        <v>tier - 3</v>
      </c>
      <c r="O11" s="21" t="str">
        <f>_xlfn.XLOOKUP(A11,'Hospitalisation Details'!A:A,'Hospitalisation Details'!K:K,"Not Found")</f>
        <v>R1013</v>
      </c>
      <c r="P11" s="23">
        <f>_xlfn.XLOOKUP(A11,'Hospitalisation Details'!A:A,'Hospitalisation Details'!L:L,"Not Found")</f>
        <v>44</v>
      </c>
    </row>
    <row r="12" spans="1:19" ht="15.75" x14ac:dyDescent="0.25">
      <c r="A12" s="19" t="s">
        <v>2362</v>
      </c>
      <c r="B12" s="19" t="str">
        <f>_xlfn.XLOOKUP(A12,'Customer Names'!A:A,'Customer Names'!C:C,"Not Found")</f>
        <v>Fierro Vargas</v>
      </c>
      <c r="C12" s="20">
        <f>_xlfn.XLOOKUP(A12,'Medical Examinations'!A:A,'Medical Examinations'!B:B,"not found")</f>
        <v>37.700000000000003</v>
      </c>
      <c r="D12" s="20">
        <f>_xlfn.XLOOKUP(A12,'Medical Examinations'!A:A,'Medical Examinations'!C:C,"not found")</f>
        <v>5.96</v>
      </c>
      <c r="E12" s="20" t="str">
        <f>_xlfn.XLOOKUP(A12,'Medical Examinations'!A:A,'Medical Examinations'!D:D,"not found")</f>
        <v>Yes</v>
      </c>
      <c r="F12" s="20" t="str">
        <f>_xlfn.XLOOKUP(A12,'Medical Examinations'!A:A,'Medical Examinations'!E:E,"not found")</f>
        <v>No</v>
      </c>
      <c r="G12" s="20" t="str">
        <f>_xlfn.XLOOKUP(A12,'Medical Examinations'!A:A,'Medical Examinations'!F:F,"not found")</f>
        <v>No</v>
      </c>
      <c r="H12" s="20">
        <f>_xlfn.XLOOKUP(A12,'Medical Examinations'!A:A,'Medical Examinations'!G:G,"not found")</f>
        <v>2</v>
      </c>
      <c r="I12" s="20" t="str">
        <f>_xlfn.XLOOKUP(A12,'Medical Examinations'!A:A,'Medical Examinations'!H:H,"not found")</f>
        <v>Yes</v>
      </c>
      <c r="J12" s="20" t="str">
        <f>_xlfn.XLOOKUP(A12,'Medical Examinations'!A:A,'Medical Examinations'!I:I,"not found")</f>
        <v>Obesity</v>
      </c>
      <c r="K12" s="21">
        <f>_xlfn.XLOOKUP(A12,'Hospitalisation Details'!A:A,'Hospitalisation Details'!F:F,"Not Found")</f>
        <v>21753</v>
      </c>
      <c r="L12" s="22">
        <f>_xlfn.XLOOKUP(A12,'Hospitalisation Details'!A:A,'Hospitalisation Details'!H:H,"Not Found")</f>
        <v>48824.45</v>
      </c>
      <c r="M12" s="21" t="str">
        <f>_xlfn.XLOOKUP(A12,'Hospitalisation Details'!A:A,'Hospitalisation Details'!I:I,"Not Found")</f>
        <v>tier - 1</v>
      </c>
      <c r="N12" s="21" t="str">
        <f>_xlfn.XLOOKUP(A12,'Hospitalisation Details'!A:A,'Hospitalisation Details'!J:J,"Not Found")</f>
        <v>tier - 3</v>
      </c>
      <c r="O12" s="21" t="str">
        <f>_xlfn.XLOOKUP(A12,'Hospitalisation Details'!A:A,'Hospitalisation Details'!K:K,"Not Found")</f>
        <v>R1011</v>
      </c>
      <c r="P12" s="23">
        <f>_xlfn.XLOOKUP(A12,'Hospitalisation Details'!A:A,'Hospitalisation Details'!L:L,"Not Found")</f>
        <v>63</v>
      </c>
    </row>
    <row r="13" spans="1:19" ht="15.75" x14ac:dyDescent="0.25">
      <c r="A13" s="19" t="s">
        <v>2361</v>
      </c>
      <c r="B13" s="19" t="str">
        <f>_xlfn.XLOOKUP(A13,'Customer Names'!A:A,'Customer Names'!C:C,"Not Found")</f>
        <v>Franz</v>
      </c>
      <c r="C13" s="20">
        <f>_xlfn.XLOOKUP(A13,'Medical Examinations'!A:A,'Medical Examinations'!B:B,"not found")</f>
        <v>42.13</v>
      </c>
      <c r="D13" s="20">
        <f>_xlfn.XLOOKUP(A13,'Medical Examinations'!A:A,'Medical Examinations'!C:C,"not found")</f>
        <v>11.9</v>
      </c>
      <c r="E13" s="20" t="str">
        <f>_xlfn.XLOOKUP(A13,'Medical Examinations'!A:A,'Medical Examinations'!D:D,"not found")</f>
        <v>No</v>
      </c>
      <c r="F13" s="20" t="str">
        <f>_xlfn.XLOOKUP(A13,'Medical Examinations'!A:A,'Medical Examinations'!E:E,"not found")</f>
        <v>No</v>
      </c>
      <c r="G13" s="20" t="str">
        <f>_xlfn.XLOOKUP(A13,'Medical Examinations'!A:A,'Medical Examinations'!F:F,"not found")</f>
        <v>No</v>
      </c>
      <c r="H13" s="20">
        <f>_xlfn.XLOOKUP(A13,'Medical Examinations'!A:A,'Medical Examinations'!G:G,"not found")</f>
        <v>0</v>
      </c>
      <c r="I13" s="20" t="str">
        <f>_xlfn.XLOOKUP(A13,'Medical Examinations'!A:A,'Medical Examinations'!H:H,"not found")</f>
        <v>Yes</v>
      </c>
      <c r="J13" s="20" t="str">
        <f>_xlfn.XLOOKUP(A13,'Medical Examinations'!A:A,'Medical Examinations'!I:I,"not found")</f>
        <v>Obesity</v>
      </c>
      <c r="K13" s="21">
        <f>_xlfn.XLOOKUP(A13,'Hospitalisation Details'!A:A,'Hospitalisation Details'!F:F,"Not Found")</f>
        <v>24042</v>
      </c>
      <c r="L13" s="22">
        <f>_xlfn.XLOOKUP(A13,'Hospitalisation Details'!A:A,'Hospitalisation Details'!H:H,"Not Found")</f>
        <v>48675.519999999997</v>
      </c>
      <c r="M13" s="21" t="str">
        <f>_xlfn.XLOOKUP(A13,'Hospitalisation Details'!A:A,'Hospitalisation Details'!I:I,"Not Found")</f>
        <v>tier - 1</v>
      </c>
      <c r="N13" s="21" t="str">
        <f>_xlfn.XLOOKUP(A13,'Hospitalisation Details'!A:A,'Hospitalisation Details'!J:J,"Not Found")</f>
        <v>tier - 2</v>
      </c>
      <c r="O13" s="21" t="str">
        <f>_xlfn.XLOOKUP(A13,'Hospitalisation Details'!A:A,'Hospitalisation Details'!K:K,"Not Found")</f>
        <v>R1013</v>
      </c>
      <c r="P13" s="23">
        <f>_xlfn.XLOOKUP(A13,'Hospitalisation Details'!A:A,'Hospitalisation Details'!L:L,"Not Found")</f>
        <v>57</v>
      </c>
    </row>
    <row r="14" spans="1:19" ht="15.75" x14ac:dyDescent="0.25">
      <c r="A14" s="19" t="s">
        <v>2360</v>
      </c>
      <c r="B14" s="19" t="str">
        <f>_xlfn.XLOOKUP(A14,'Customer Names'!A:A,'Customer Names'!C:C,"Not Found")</f>
        <v>Foster</v>
      </c>
      <c r="C14" s="20">
        <f>_xlfn.XLOOKUP(A14,'Medical Examinations'!A:A,'Medical Examinations'!B:B,"not found")</f>
        <v>40.92</v>
      </c>
      <c r="D14" s="20">
        <f>_xlfn.XLOOKUP(A14,'Medical Examinations'!A:A,'Medical Examinations'!C:C,"not found")</f>
        <v>8.41</v>
      </c>
      <c r="E14" s="20" t="str">
        <f>_xlfn.XLOOKUP(A14,'Medical Examinations'!A:A,'Medical Examinations'!D:D,"not found")</f>
        <v>No</v>
      </c>
      <c r="F14" s="20" t="str">
        <f>_xlfn.XLOOKUP(A14,'Medical Examinations'!A:A,'Medical Examinations'!E:E,"not found")</f>
        <v>No</v>
      </c>
      <c r="G14" s="20" t="str">
        <f>_xlfn.XLOOKUP(A14,'Medical Examinations'!A:A,'Medical Examinations'!F:F,"not found")</f>
        <v>No</v>
      </c>
      <c r="H14" s="20">
        <f>_xlfn.XLOOKUP(A14,'Medical Examinations'!A:A,'Medical Examinations'!G:G,"not found")</f>
        <v>0</v>
      </c>
      <c r="I14" s="20" t="str">
        <f>_xlfn.XLOOKUP(A14,'Medical Examinations'!A:A,'Medical Examinations'!H:H,"not found")</f>
        <v>Yes</v>
      </c>
      <c r="J14" s="20" t="str">
        <f>_xlfn.XLOOKUP(A14,'Medical Examinations'!A:A,'Medical Examinations'!I:I,"not found")</f>
        <v>Obesity</v>
      </c>
      <c r="K14" s="21">
        <f>_xlfn.XLOOKUP(A14,'Hospitalisation Details'!A:A,'Hospitalisation Details'!F:F,"Not Found")</f>
        <v>22930</v>
      </c>
      <c r="L14" s="22">
        <f>_xlfn.XLOOKUP(A14,'Hospitalisation Details'!A:A,'Hospitalisation Details'!H:H,"Not Found")</f>
        <v>48673.56</v>
      </c>
      <c r="M14" s="21" t="str">
        <f>_xlfn.XLOOKUP(A14,'Hospitalisation Details'!A:A,'Hospitalisation Details'!I:I,"Not Found")</f>
        <v>tier - 1</v>
      </c>
      <c r="N14" s="21" t="str">
        <f>_xlfn.XLOOKUP(A14,'Hospitalisation Details'!A:A,'Hospitalisation Details'!J:J,"Not Found")</f>
        <v>tier - 2</v>
      </c>
      <c r="O14" s="21" t="str">
        <f>_xlfn.XLOOKUP(A14,'Hospitalisation Details'!A:A,'Hospitalisation Details'!K:K,"Not Found")</f>
        <v>R1013</v>
      </c>
      <c r="P14" s="23">
        <f>_xlfn.XLOOKUP(A14,'Hospitalisation Details'!A:A,'Hospitalisation Details'!L:L,"Not Found")</f>
        <v>60</v>
      </c>
    </row>
    <row r="15" spans="1:19" ht="15.75" x14ac:dyDescent="0.25">
      <c r="A15" s="19" t="s">
        <v>2359</v>
      </c>
      <c r="B15" s="19" t="str">
        <f>_xlfn.XLOOKUP(A15,'Customer Names'!A:A,'Customer Names'!C:C,"Not Found")</f>
        <v>Tenorio</v>
      </c>
      <c r="C15" s="20">
        <f>_xlfn.XLOOKUP(A15,'Medical Examinations'!A:A,'Medical Examinations'!B:B,"not found")</f>
        <v>40.564999999999998</v>
      </c>
      <c r="D15" s="20">
        <f>_xlfn.XLOOKUP(A15,'Medical Examinations'!A:A,'Medical Examinations'!C:C,"not found")</f>
        <v>7.02</v>
      </c>
      <c r="E15" s="20" t="str">
        <f>_xlfn.XLOOKUP(A15,'Medical Examinations'!A:A,'Medical Examinations'!D:D,"not found")</f>
        <v>No</v>
      </c>
      <c r="F15" s="20" t="str">
        <f>_xlfn.XLOOKUP(A15,'Medical Examinations'!A:A,'Medical Examinations'!E:E,"not found")</f>
        <v>No</v>
      </c>
      <c r="G15" s="20" t="str">
        <f>_xlfn.XLOOKUP(A15,'Medical Examinations'!A:A,'Medical Examinations'!F:F,"not found")</f>
        <v>No</v>
      </c>
      <c r="H15" s="20">
        <f>_xlfn.XLOOKUP(A15,'Medical Examinations'!A:A,'Medical Examinations'!G:G,"not found")</f>
        <v>0</v>
      </c>
      <c r="I15" s="20" t="str">
        <f>_xlfn.XLOOKUP(A15,'Medical Examinations'!A:A,'Medical Examinations'!H:H,"not found")</f>
        <v>Yes</v>
      </c>
      <c r="J15" s="20" t="str">
        <f>_xlfn.XLOOKUP(A15,'Medical Examinations'!A:A,'Medical Examinations'!I:I,"not found")</f>
        <v>Obesity</v>
      </c>
      <c r="K15" s="21">
        <f>_xlfn.XLOOKUP(A15,'Hospitalisation Details'!A:A,'Hospitalisation Details'!F:F,"Not Found")</f>
        <v>25173</v>
      </c>
      <c r="L15" s="22">
        <f>_xlfn.XLOOKUP(A15,'Hospitalisation Details'!A:A,'Hospitalisation Details'!H:H,"Not Found")</f>
        <v>48549.18</v>
      </c>
      <c r="M15" s="21" t="str">
        <f>_xlfn.XLOOKUP(A15,'Hospitalisation Details'!A:A,'Hospitalisation Details'!I:I,"Not Found")</f>
        <v>tier - 1</v>
      </c>
      <c r="N15" s="21" t="str">
        <f>_xlfn.XLOOKUP(A15,'Hospitalisation Details'!A:A,'Hospitalisation Details'!J:J,"Not Found")</f>
        <v>tier - 2</v>
      </c>
      <c r="O15" s="21" t="str">
        <f>_xlfn.XLOOKUP(A15,'Hospitalisation Details'!A:A,'Hospitalisation Details'!K:K,"Not Found")</f>
        <v>R1016</v>
      </c>
      <c r="P15" s="23">
        <f>_xlfn.XLOOKUP(A15,'Hospitalisation Details'!A:A,'Hospitalisation Details'!L:L,"Not Found")</f>
        <v>54</v>
      </c>
    </row>
    <row r="16" spans="1:19" ht="15.75" x14ac:dyDescent="0.25">
      <c r="A16" s="19" t="s">
        <v>2358</v>
      </c>
      <c r="B16" s="19" t="str">
        <f>_xlfn.XLOOKUP(A16,'Customer Names'!A:A,'Customer Names'!C:C,"Not Found")</f>
        <v>Rios</v>
      </c>
      <c r="C16" s="20">
        <f>_xlfn.XLOOKUP(A16,'Medical Examinations'!A:A,'Medical Examinations'!B:B,"not found")</f>
        <v>36.384999999999998</v>
      </c>
      <c r="D16" s="20">
        <f>_xlfn.XLOOKUP(A16,'Medical Examinations'!A:A,'Medical Examinations'!C:C,"not found")</f>
        <v>7.59</v>
      </c>
      <c r="E16" s="20" t="str">
        <f>_xlfn.XLOOKUP(A16,'Medical Examinations'!A:A,'Medical Examinations'!D:D,"not found")</f>
        <v>Yes</v>
      </c>
      <c r="F16" s="20" t="str">
        <f>_xlfn.XLOOKUP(A16,'Medical Examinations'!A:A,'Medical Examinations'!E:E,"not found")</f>
        <v>No</v>
      </c>
      <c r="G16" s="20" t="str">
        <f>_xlfn.XLOOKUP(A16,'Medical Examinations'!A:A,'Medical Examinations'!F:F,"not found")</f>
        <v>No</v>
      </c>
      <c r="H16" s="20">
        <f>_xlfn.XLOOKUP(A16,'Medical Examinations'!A:A,'Medical Examinations'!G:G,"not found")</f>
        <v>2</v>
      </c>
      <c r="I16" s="20" t="str">
        <f>_xlfn.XLOOKUP(A16,'Medical Examinations'!A:A,'Medical Examinations'!H:H,"not found")</f>
        <v>Yes</v>
      </c>
      <c r="J16" s="20" t="str">
        <f>_xlfn.XLOOKUP(A16,'Medical Examinations'!A:A,'Medical Examinations'!I:I,"not found")</f>
        <v>Obesity</v>
      </c>
      <c r="K16" s="21">
        <f>_xlfn.XLOOKUP(A16,'Hospitalisation Details'!A:A,'Hospitalisation Details'!F:F,"Not Found")</f>
        <v>22636</v>
      </c>
      <c r="L16" s="22">
        <f>_xlfn.XLOOKUP(A16,'Hospitalisation Details'!A:A,'Hospitalisation Details'!H:H,"Not Found")</f>
        <v>48517.56</v>
      </c>
      <c r="M16" s="21" t="str">
        <f>_xlfn.XLOOKUP(A16,'Hospitalisation Details'!A:A,'Hospitalisation Details'!I:I,"Not Found")</f>
        <v>tier - 1</v>
      </c>
      <c r="N16" s="21" t="str">
        <f>_xlfn.XLOOKUP(A16,'Hospitalisation Details'!A:A,'Hospitalisation Details'!J:J,"Not Found")</f>
        <v>tier - 3</v>
      </c>
      <c r="O16" s="21" t="str">
        <f>_xlfn.XLOOKUP(A16,'Hospitalisation Details'!A:A,'Hospitalisation Details'!K:K,"Not Found")</f>
        <v>R1024</v>
      </c>
      <c r="P16" s="23">
        <f>_xlfn.XLOOKUP(A16,'Hospitalisation Details'!A:A,'Hospitalisation Details'!L:L,"Not Found")</f>
        <v>61</v>
      </c>
    </row>
    <row r="17" spans="1:16" ht="15.75" x14ac:dyDescent="0.25">
      <c r="A17" s="19" t="s">
        <v>2357</v>
      </c>
      <c r="B17" s="19" t="str">
        <f>_xlfn.XLOOKUP(A17,'Customer Names'!A:A,'Customer Names'!C:C,"Not Found")</f>
        <v>Viau-Dupuis</v>
      </c>
      <c r="C17" s="20">
        <f>_xlfn.XLOOKUP(A17,'Medical Examinations'!A:A,'Medical Examinations'!B:B,"not found")</f>
        <v>39.9</v>
      </c>
      <c r="D17" s="20">
        <f>_xlfn.XLOOKUP(A17,'Medical Examinations'!A:A,'Medical Examinations'!C:C,"not found")</f>
        <v>11.32</v>
      </c>
      <c r="E17" s="20" t="str">
        <f>_xlfn.XLOOKUP(A17,'Medical Examinations'!A:A,'Medical Examinations'!D:D,"not found")</f>
        <v>No</v>
      </c>
      <c r="F17" s="20" t="str">
        <f>_xlfn.XLOOKUP(A17,'Medical Examinations'!A:A,'Medical Examinations'!E:E,"not found")</f>
        <v>No</v>
      </c>
      <c r="G17" s="20" t="str">
        <f>_xlfn.XLOOKUP(A17,'Medical Examinations'!A:A,'Medical Examinations'!F:F,"not found")</f>
        <v>No</v>
      </c>
      <c r="H17" s="20">
        <f>_xlfn.XLOOKUP(A17,'Medical Examinations'!A:A,'Medical Examinations'!G:G,"not found")</f>
        <v>0</v>
      </c>
      <c r="I17" s="20" t="str">
        <f>_xlfn.XLOOKUP(A17,'Medical Examinations'!A:A,'Medical Examinations'!H:H,"not found")</f>
        <v>Yes</v>
      </c>
      <c r="J17" s="20" t="str">
        <f>_xlfn.XLOOKUP(A17,'Medical Examinations'!A:A,'Medical Examinations'!I:I,"not found")</f>
        <v>Obesity</v>
      </c>
      <c r="K17" s="21">
        <f>_xlfn.XLOOKUP(A17,'Hospitalisation Details'!A:A,'Hospitalisation Details'!F:F,"Not Found")</f>
        <v>22885</v>
      </c>
      <c r="L17" s="22">
        <f>_xlfn.XLOOKUP(A17,'Hospitalisation Details'!A:A,'Hospitalisation Details'!H:H,"Not Found")</f>
        <v>48173.36</v>
      </c>
      <c r="M17" s="21" t="str">
        <f>_xlfn.XLOOKUP(A17,'Hospitalisation Details'!A:A,'Hospitalisation Details'!I:I,"Not Found")</f>
        <v>tier - 1</v>
      </c>
      <c r="N17" s="21" t="str">
        <f>_xlfn.XLOOKUP(A17,'Hospitalisation Details'!A:A,'Hospitalisation Details'!J:J,"Not Found")</f>
        <v>tier - 3</v>
      </c>
      <c r="O17" s="21" t="str">
        <f>_xlfn.XLOOKUP(A17,'Hospitalisation Details'!A:A,'Hospitalisation Details'!K:K,"Not Found")</f>
        <v>R1011</v>
      </c>
      <c r="P17" s="23">
        <f>_xlfn.XLOOKUP(A17,'Hospitalisation Details'!A:A,'Hospitalisation Details'!L:L,"Not Found")</f>
        <v>60</v>
      </c>
    </row>
    <row r="18" spans="1:16" ht="15.75" x14ac:dyDescent="0.25">
      <c r="A18" s="19" t="s">
        <v>2356</v>
      </c>
      <c r="B18" s="19" t="str">
        <f>_xlfn.XLOOKUP(A18,'Customer Names'!A:A,'Customer Names'!C:C,"Not Found")</f>
        <v>Cronin</v>
      </c>
      <c r="C18" s="20">
        <f>_xlfn.XLOOKUP(A18,'Medical Examinations'!A:A,'Medical Examinations'!B:B,"not found")</f>
        <v>33.799999999999997</v>
      </c>
      <c r="D18" s="20">
        <f>_xlfn.XLOOKUP(A18,'Medical Examinations'!A:A,'Medical Examinations'!C:C,"not found")</f>
        <v>7.67</v>
      </c>
      <c r="E18" s="20" t="str">
        <f>_xlfn.XLOOKUP(A18,'Medical Examinations'!A:A,'Medical Examinations'!D:D,"not found")</f>
        <v>No</v>
      </c>
      <c r="F18" s="20" t="str">
        <f>_xlfn.XLOOKUP(A18,'Medical Examinations'!A:A,'Medical Examinations'!E:E,"not found")</f>
        <v>No</v>
      </c>
      <c r="G18" s="20" t="str">
        <f>_xlfn.XLOOKUP(A18,'Medical Examinations'!A:A,'Medical Examinations'!F:F,"not found")</f>
        <v>No</v>
      </c>
      <c r="H18" s="20">
        <f>_xlfn.XLOOKUP(A18,'Medical Examinations'!A:A,'Medical Examinations'!G:G,"not found")</f>
        <v>3</v>
      </c>
      <c r="I18" s="20" t="str">
        <f>_xlfn.XLOOKUP(A18,'Medical Examinations'!A:A,'Medical Examinations'!H:H,"not found")</f>
        <v>Yes</v>
      </c>
      <c r="J18" s="20" t="str">
        <f>_xlfn.XLOOKUP(A18,'Medical Examinations'!A:A,'Medical Examinations'!I:I,"not found")</f>
        <v>Obesity</v>
      </c>
      <c r="K18" s="21">
        <f>_xlfn.XLOOKUP(A18,'Hospitalisation Details'!A:A,'Hospitalisation Details'!F:F,"Not Found")</f>
        <v>21505</v>
      </c>
      <c r="L18" s="22">
        <f>_xlfn.XLOOKUP(A18,'Hospitalisation Details'!A:A,'Hospitalisation Details'!H:H,"Not Found")</f>
        <v>47928.03</v>
      </c>
      <c r="M18" s="21" t="str">
        <f>_xlfn.XLOOKUP(A18,'Hospitalisation Details'!A:A,'Hospitalisation Details'!I:I,"Not Found")</f>
        <v>tier - 1</v>
      </c>
      <c r="N18" s="21" t="str">
        <f>_xlfn.XLOOKUP(A18,'Hospitalisation Details'!A:A,'Hospitalisation Details'!J:J,"Not Found")</f>
        <v>tier - 3</v>
      </c>
      <c r="O18" s="21" t="str">
        <f>_xlfn.XLOOKUP(A18,'Hospitalisation Details'!A:A,'Hospitalisation Details'!K:K,"Not Found")</f>
        <v>R1011</v>
      </c>
      <c r="P18" s="23">
        <f>_xlfn.XLOOKUP(A18,'Hospitalisation Details'!A:A,'Hospitalisation Details'!L:L,"Not Found")</f>
        <v>64</v>
      </c>
    </row>
    <row r="19" spans="1:16" ht="15.75" x14ac:dyDescent="0.25">
      <c r="A19" s="19" t="s">
        <v>2355</v>
      </c>
      <c r="B19" s="19" t="str">
        <f>_xlfn.XLOOKUP(A19,'Customer Names'!A:A,'Customer Names'!C:C,"Not Found")</f>
        <v>Noordstar</v>
      </c>
      <c r="C19" s="20">
        <f>_xlfn.XLOOKUP(A19,'Medical Examinations'!A:A,'Medical Examinations'!B:B,"not found")</f>
        <v>36.765000000000001</v>
      </c>
      <c r="D19" s="20">
        <f>_xlfn.XLOOKUP(A19,'Medical Examinations'!A:A,'Medical Examinations'!C:C,"not found")</f>
        <v>7.29</v>
      </c>
      <c r="E19" s="20" t="str">
        <f>_xlfn.XLOOKUP(A19,'Medical Examinations'!A:A,'Medical Examinations'!D:D,"not found")</f>
        <v>Yes</v>
      </c>
      <c r="F19" s="20" t="str">
        <f>_xlfn.XLOOKUP(A19,'Medical Examinations'!A:A,'Medical Examinations'!E:E,"not found")</f>
        <v>No</v>
      </c>
      <c r="G19" s="20" t="str">
        <f>_xlfn.XLOOKUP(A19,'Medical Examinations'!A:A,'Medical Examinations'!F:F,"not found")</f>
        <v>Yes</v>
      </c>
      <c r="H19" s="20">
        <f>_xlfn.XLOOKUP(A19,'Medical Examinations'!A:A,'Medical Examinations'!G:G,"not found")</f>
        <v>1</v>
      </c>
      <c r="I19" s="20" t="str">
        <f>_xlfn.XLOOKUP(A19,'Medical Examinations'!A:A,'Medical Examinations'!H:H,"not found")</f>
        <v>Yes</v>
      </c>
      <c r="J19" s="20" t="str">
        <f>_xlfn.XLOOKUP(A19,'Medical Examinations'!A:A,'Medical Examinations'!I:I,"not found")</f>
        <v>Obesity</v>
      </c>
      <c r="K19" s="21">
        <f>_xlfn.XLOOKUP(A19,'Hospitalisation Details'!A:A,'Hospitalisation Details'!F:F,"Not Found")</f>
        <v>23228</v>
      </c>
      <c r="L19" s="22">
        <f>_xlfn.XLOOKUP(A19,'Hospitalisation Details'!A:A,'Hospitalisation Details'!H:H,"Not Found")</f>
        <v>47896.79</v>
      </c>
      <c r="M19" s="21" t="str">
        <f>_xlfn.XLOOKUP(A19,'Hospitalisation Details'!A:A,'Hospitalisation Details'!I:I,"Not Found")</f>
        <v>tier - 1</v>
      </c>
      <c r="N19" s="21" t="str">
        <f>_xlfn.XLOOKUP(A19,'Hospitalisation Details'!A:A,'Hospitalisation Details'!J:J,"Not Found")</f>
        <v>tier - 3</v>
      </c>
      <c r="O19" s="21" t="str">
        <f>_xlfn.XLOOKUP(A19,'Hospitalisation Details'!A:A,'Hospitalisation Details'!K:K,"Not Found")</f>
        <v>R1024</v>
      </c>
      <c r="P19" s="23">
        <f>_xlfn.XLOOKUP(A19,'Hospitalisation Details'!A:A,'Hospitalisation Details'!L:L,"Not Found")</f>
        <v>59</v>
      </c>
    </row>
    <row r="20" spans="1:16" ht="15.75" x14ac:dyDescent="0.25">
      <c r="A20" s="19" t="s">
        <v>2354</v>
      </c>
      <c r="B20" s="19" t="str">
        <f>_xlfn.XLOOKUP(A20,'Customer Names'!A:A,'Customer Names'!C:C,"Not Found")</f>
        <v>Boudalia</v>
      </c>
      <c r="C20" s="20">
        <f>_xlfn.XLOOKUP(A20,'Medical Examinations'!A:A,'Medical Examinations'!B:B,"not found")</f>
        <v>36.954999999999998</v>
      </c>
      <c r="D20" s="20">
        <f>_xlfn.XLOOKUP(A20,'Medical Examinations'!A:A,'Medical Examinations'!C:C,"not found")</f>
        <v>4.72</v>
      </c>
      <c r="E20" s="20" t="str">
        <f>_xlfn.XLOOKUP(A20,'Medical Examinations'!A:A,'Medical Examinations'!D:D,"not found")</f>
        <v>Yes</v>
      </c>
      <c r="F20" s="20" t="str">
        <f>_xlfn.XLOOKUP(A20,'Medical Examinations'!A:A,'Medical Examinations'!E:E,"not found")</f>
        <v>No</v>
      </c>
      <c r="G20" s="20" t="str">
        <f>_xlfn.XLOOKUP(A20,'Medical Examinations'!A:A,'Medical Examinations'!F:F,"not found")</f>
        <v>No</v>
      </c>
      <c r="H20" s="20">
        <f>_xlfn.XLOOKUP(A20,'Medical Examinations'!A:A,'Medical Examinations'!G:G,"not found")</f>
        <v>1</v>
      </c>
      <c r="I20" s="20" t="str">
        <f>_xlfn.XLOOKUP(A20,'Medical Examinations'!A:A,'Medical Examinations'!H:H,"not found")</f>
        <v>Yes</v>
      </c>
      <c r="J20" s="20" t="str">
        <f>_xlfn.XLOOKUP(A20,'Medical Examinations'!A:A,'Medical Examinations'!I:I,"not found")</f>
        <v>Obesity</v>
      </c>
      <c r="K20" s="21">
        <f>_xlfn.XLOOKUP(A20,'Hospitalisation Details'!A:A,'Hospitalisation Details'!F:F,"Not Found")</f>
        <v>23688</v>
      </c>
      <c r="L20" s="22">
        <f>_xlfn.XLOOKUP(A20,'Hospitalisation Details'!A:A,'Hospitalisation Details'!H:H,"Not Found")</f>
        <v>47496.49</v>
      </c>
      <c r="M20" s="21" t="str">
        <f>_xlfn.XLOOKUP(A20,'Hospitalisation Details'!A:A,'Hospitalisation Details'!I:I,"Not Found")</f>
        <v>tier - 1</v>
      </c>
      <c r="N20" s="21" t="str">
        <f>_xlfn.XLOOKUP(A20,'Hospitalisation Details'!A:A,'Hospitalisation Details'!J:J,"Not Found")</f>
        <v>tier - 3</v>
      </c>
      <c r="O20" s="21" t="str">
        <f>_xlfn.XLOOKUP(A20,'Hospitalisation Details'!A:A,'Hospitalisation Details'!K:K,"Not Found")</f>
        <v>R1012</v>
      </c>
      <c r="P20" s="23">
        <f>_xlfn.XLOOKUP(A20,'Hospitalisation Details'!A:A,'Hospitalisation Details'!L:L,"Not Found")</f>
        <v>58</v>
      </c>
    </row>
    <row r="21" spans="1:16" ht="15.75" x14ac:dyDescent="0.25">
      <c r="A21" s="19" t="s">
        <v>2353</v>
      </c>
      <c r="B21" s="19" t="str">
        <f>_xlfn.XLOOKUP(A21,'Customer Names'!A:A,'Customer Names'!C:C,"Not Found")</f>
        <v>Flor</v>
      </c>
      <c r="C21" s="20">
        <f>_xlfn.XLOOKUP(A21,'Medical Examinations'!A:A,'Medical Examinations'!B:B,"not found")</f>
        <v>42.9</v>
      </c>
      <c r="D21" s="20">
        <f>_xlfn.XLOOKUP(A21,'Medical Examinations'!A:A,'Medical Examinations'!C:C,"not found")</f>
        <v>11.41</v>
      </c>
      <c r="E21" s="20" t="str">
        <f>_xlfn.XLOOKUP(A21,'Medical Examinations'!A:A,'Medical Examinations'!D:D,"not found")</f>
        <v>No</v>
      </c>
      <c r="F21" s="20" t="str">
        <f>_xlfn.XLOOKUP(A21,'Medical Examinations'!A:A,'Medical Examinations'!E:E,"not found")</f>
        <v>No</v>
      </c>
      <c r="G21" s="20" t="str">
        <f>_xlfn.XLOOKUP(A21,'Medical Examinations'!A:A,'Medical Examinations'!F:F,"not found")</f>
        <v>No</v>
      </c>
      <c r="H21" s="20">
        <f>_xlfn.XLOOKUP(A21,'Medical Examinations'!A:A,'Medical Examinations'!G:G,"not found")</f>
        <v>0</v>
      </c>
      <c r="I21" s="20" t="str">
        <f>_xlfn.XLOOKUP(A21,'Medical Examinations'!A:A,'Medical Examinations'!H:H,"not found")</f>
        <v>Yes</v>
      </c>
      <c r="J21" s="20" t="str">
        <f>_xlfn.XLOOKUP(A21,'Medical Examinations'!A:A,'Medical Examinations'!I:I,"not found")</f>
        <v>Obesity</v>
      </c>
      <c r="K21" s="21">
        <f>_xlfn.XLOOKUP(A21,'Hospitalisation Details'!A:A,'Hospitalisation Details'!F:F,"Not Found")</f>
        <v>26203</v>
      </c>
      <c r="L21" s="22">
        <f>_xlfn.XLOOKUP(A21,'Hospitalisation Details'!A:A,'Hospitalisation Details'!H:H,"Not Found")</f>
        <v>47462.89</v>
      </c>
      <c r="M21" s="21" t="str">
        <f>_xlfn.XLOOKUP(A21,'Hospitalisation Details'!A:A,'Hospitalisation Details'!I:I,"Not Found")</f>
        <v>tier - 1</v>
      </c>
      <c r="N21" s="21" t="str">
        <f>_xlfn.XLOOKUP(A21,'Hospitalisation Details'!A:A,'Hospitalisation Details'!J:J,"Not Found")</f>
        <v>tier - 3</v>
      </c>
      <c r="O21" s="21" t="str">
        <f>_xlfn.XLOOKUP(A21,'Hospitalisation Details'!A:A,'Hospitalisation Details'!K:K,"Not Found")</f>
        <v>R1013</v>
      </c>
      <c r="P21" s="23">
        <f>_xlfn.XLOOKUP(A21,'Hospitalisation Details'!A:A,'Hospitalisation Details'!L:L,"Not Found")</f>
        <v>51</v>
      </c>
    </row>
    <row r="22" spans="1:16" ht="15.75" x14ac:dyDescent="0.25">
      <c r="A22" s="19" t="s">
        <v>2352</v>
      </c>
      <c r="B22" s="19" t="str">
        <f>_xlfn.XLOOKUP(A22,'Customer Names'!A:A,'Customer Names'!C:C,"Not Found")</f>
        <v>Fennon</v>
      </c>
      <c r="C22" s="20">
        <f>_xlfn.XLOOKUP(A22,'Medical Examinations'!A:A,'Medical Examinations'!B:B,"not found")</f>
        <v>36.299999999999997</v>
      </c>
      <c r="D22" s="20">
        <f>_xlfn.XLOOKUP(A22,'Medical Examinations'!A:A,'Medical Examinations'!C:C,"not found")</f>
        <v>11.5</v>
      </c>
      <c r="E22" s="20" t="str">
        <f>_xlfn.XLOOKUP(A22,'Medical Examinations'!A:A,'Medical Examinations'!D:D,"not found")</f>
        <v>Yes</v>
      </c>
      <c r="F22" s="20" t="str">
        <f>_xlfn.XLOOKUP(A22,'Medical Examinations'!A:A,'Medical Examinations'!E:E,"not found")</f>
        <v>No</v>
      </c>
      <c r="G22" s="20" t="str">
        <f>_xlfn.XLOOKUP(A22,'Medical Examinations'!A:A,'Medical Examinations'!F:F,"not found")</f>
        <v>No</v>
      </c>
      <c r="H22" s="20">
        <f>_xlfn.XLOOKUP(A22,'Medical Examinations'!A:A,'Medical Examinations'!G:G,"not found")</f>
        <v>2</v>
      </c>
      <c r="I22" s="20" t="str">
        <f>_xlfn.XLOOKUP(A22,'Medical Examinations'!A:A,'Medical Examinations'!H:H,"not found")</f>
        <v>Yes</v>
      </c>
      <c r="J22" s="20" t="str">
        <f>_xlfn.XLOOKUP(A22,'Medical Examinations'!A:A,'Medical Examinations'!I:I,"not found")</f>
        <v>Obesity</v>
      </c>
      <c r="K22" s="21">
        <f>_xlfn.XLOOKUP(A22,'Hospitalisation Details'!A:A,'Hospitalisation Details'!F:F,"Not Found")</f>
        <v>22445</v>
      </c>
      <c r="L22" s="22">
        <f>_xlfn.XLOOKUP(A22,'Hospitalisation Details'!A:A,'Hospitalisation Details'!H:H,"Not Found")</f>
        <v>47403.88</v>
      </c>
      <c r="M22" s="21" t="str">
        <f>_xlfn.XLOOKUP(A22,'Hospitalisation Details'!A:A,'Hospitalisation Details'!I:I,"Not Found")</f>
        <v>tier - 1</v>
      </c>
      <c r="N22" s="21" t="str">
        <f>_xlfn.XLOOKUP(A22,'Hospitalisation Details'!A:A,'Hospitalisation Details'!J:J,"Not Found")</f>
        <v>tier - 3</v>
      </c>
      <c r="O22" s="21" t="str">
        <f>_xlfn.XLOOKUP(A22,'Hospitalisation Details'!A:A,'Hospitalisation Details'!K:K,"Not Found")</f>
        <v>R1011</v>
      </c>
      <c r="P22" s="23">
        <f>_xlfn.XLOOKUP(A22,'Hospitalisation Details'!A:A,'Hospitalisation Details'!L:L,"Not Found")</f>
        <v>61</v>
      </c>
    </row>
    <row r="23" spans="1:16" ht="15.75" x14ac:dyDescent="0.25">
      <c r="A23" s="19" t="s">
        <v>2351</v>
      </c>
      <c r="B23" s="19" t="str">
        <f>_xlfn.XLOOKUP(A23,'Customer Names'!A:A,'Customer Names'!C:C,"Not Found")</f>
        <v>Hribar</v>
      </c>
      <c r="C23" s="20">
        <f>_xlfn.XLOOKUP(A23,'Medical Examinations'!A:A,'Medical Examinations'!B:B,"not found")</f>
        <v>32.200000000000003</v>
      </c>
      <c r="D23" s="20">
        <f>_xlfn.XLOOKUP(A23,'Medical Examinations'!A:A,'Medical Examinations'!C:C,"not found")</f>
        <v>6.22</v>
      </c>
      <c r="E23" s="20" t="str">
        <f>_xlfn.XLOOKUP(A23,'Medical Examinations'!A:A,'Medical Examinations'!D:D,"not found")</f>
        <v>Yes</v>
      </c>
      <c r="F23" s="20" t="str">
        <f>_xlfn.XLOOKUP(A23,'Medical Examinations'!A:A,'Medical Examinations'!E:E,"not found")</f>
        <v>No</v>
      </c>
      <c r="G23" s="20" t="str">
        <f>_xlfn.XLOOKUP(A23,'Medical Examinations'!A:A,'Medical Examinations'!F:F,"not found")</f>
        <v>No</v>
      </c>
      <c r="H23" s="20">
        <f>_xlfn.XLOOKUP(A23,'Medical Examinations'!A:A,'Medical Examinations'!G:G,"not found")</f>
        <v>2</v>
      </c>
      <c r="I23" s="20" t="str">
        <f>_xlfn.XLOOKUP(A23,'Medical Examinations'!A:A,'Medical Examinations'!H:H,"not found")</f>
        <v>Yes</v>
      </c>
      <c r="J23" s="20" t="str">
        <f>_xlfn.XLOOKUP(A23,'Medical Examinations'!A:A,'Medical Examinations'!I:I,"not found")</f>
        <v>Obesity</v>
      </c>
      <c r="K23" s="21">
        <f>_xlfn.XLOOKUP(A23,'Hospitalisation Details'!A:A,'Hospitalisation Details'!F:F,"Not Found")</f>
        <v>21827</v>
      </c>
      <c r="L23" s="22">
        <f>_xlfn.XLOOKUP(A23,'Hospitalisation Details'!A:A,'Hospitalisation Details'!H:H,"Not Found")</f>
        <v>47305.31</v>
      </c>
      <c r="M23" s="21" t="str">
        <f>_xlfn.XLOOKUP(A23,'Hospitalisation Details'!A:A,'Hospitalisation Details'!I:I,"Not Found")</f>
        <v>tier - 1</v>
      </c>
      <c r="N23" s="21" t="str">
        <f>_xlfn.XLOOKUP(A23,'Hospitalisation Details'!A:A,'Hospitalisation Details'!J:J,"Not Found")</f>
        <v>tier - 3</v>
      </c>
      <c r="O23" s="21" t="str">
        <f>_xlfn.XLOOKUP(A23,'Hospitalisation Details'!A:A,'Hospitalisation Details'!K:K,"Not Found")</f>
        <v>R1011</v>
      </c>
      <c r="P23" s="23">
        <f>_xlfn.XLOOKUP(A23,'Hospitalisation Details'!A:A,'Hospitalisation Details'!L:L,"Not Found")</f>
        <v>63</v>
      </c>
    </row>
    <row r="24" spans="1:16" ht="15.75" x14ac:dyDescent="0.25">
      <c r="A24" s="19" t="s">
        <v>2350</v>
      </c>
      <c r="B24" s="19" t="str">
        <f>_xlfn.XLOOKUP(A24,'Customer Names'!A:A,'Customer Names'!C:C,"Not Found")</f>
        <v>Tassello</v>
      </c>
      <c r="C24" s="20">
        <f>_xlfn.XLOOKUP(A24,'Medical Examinations'!A:A,'Medical Examinations'!B:B,"not found")</f>
        <v>31.3</v>
      </c>
      <c r="D24" s="20">
        <f>_xlfn.XLOOKUP(A24,'Medical Examinations'!A:A,'Medical Examinations'!C:C,"not found")</f>
        <v>11.38</v>
      </c>
      <c r="E24" s="20" t="str">
        <f>_xlfn.XLOOKUP(A24,'Medical Examinations'!A:A,'Medical Examinations'!D:D,"not found")</f>
        <v>No</v>
      </c>
      <c r="F24" s="20" t="str">
        <f>_xlfn.XLOOKUP(A24,'Medical Examinations'!A:A,'Medical Examinations'!E:E,"not found")</f>
        <v>No</v>
      </c>
      <c r="G24" s="20" t="str">
        <f>_xlfn.XLOOKUP(A24,'Medical Examinations'!A:A,'Medical Examinations'!F:F,"not found")</f>
        <v>No</v>
      </c>
      <c r="H24" s="20">
        <f>_xlfn.XLOOKUP(A24,'Medical Examinations'!A:A,'Medical Examinations'!G:G,"not found")</f>
        <v>3</v>
      </c>
      <c r="I24" s="20" t="str">
        <f>_xlfn.XLOOKUP(A24,'Medical Examinations'!A:A,'Medical Examinations'!H:H,"not found")</f>
        <v>Yes</v>
      </c>
      <c r="J24" s="20" t="str">
        <f>_xlfn.XLOOKUP(A24,'Medical Examinations'!A:A,'Medical Examinations'!I:I,"not found")</f>
        <v>Obesity</v>
      </c>
      <c r="K24" s="21">
        <f>_xlfn.XLOOKUP(A24,'Hospitalisation Details'!A:A,'Hospitalisation Details'!F:F,"Not Found")</f>
        <v>21431</v>
      </c>
      <c r="L24" s="22">
        <f>_xlfn.XLOOKUP(A24,'Hospitalisation Details'!A:A,'Hospitalisation Details'!H:H,"Not Found")</f>
        <v>47291.06</v>
      </c>
      <c r="M24" s="21" t="str">
        <f>_xlfn.XLOOKUP(A24,'Hospitalisation Details'!A:A,'Hospitalisation Details'!I:I,"Not Found")</f>
        <v>tier - 1</v>
      </c>
      <c r="N24" s="21" t="str">
        <f>_xlfn.XLOOKUP(A24,'Hospitalisation Details'!A:A,'Hospitalisation Details'!J:J,"Not Found")</f>
        <v>tier - 3</v>
      </c>
      <c r="O24" s="21" t="str">
        <f>_xlfn.XLOOKUP(A24,'Hospitalisation Details'!A:A,'Hospitalisation Details'!K:K,"Not Found")</f>
        <v>R1011</v>
      </c>
      <c r="P24" s="23">
        <f>_xlfn.XLOOKUP(A24,'Hospitalisation Details'!A:A,'Hospitalisation Details'!L:L,"Not Found")</f>
        <v>64</v>
      </c>
    </row>
    <row r="25" spans="1:16" ht="15.75" x14ac:dyDescent="0.25">
      <c r="A25" s="19" t="s">
        <v>2349</v>
      </c>
      <c r="B25" s="19" t="str">
        <f>_xlfn.XLOOKUP(A25,'Customer Names'!A:A,'Customer Names'!C:C,"Not Found")</f>
        <v>Mauricette</v>
      </c>
      <c r="C25" s="20">
        <f>_xlfn.XLOOKUP(A25,'Medical Examinations'!A:A,'Medical Examinations'!B:B,"not found")</f>
        <v>41.8</v>
      </c>
      <c r="D25" s="20">
        <f>_xlfn.XLOOKUP(A25,'Medical Examinations'!A:A,'Medical Examinations'!C:C,"not found")</f>
        <v>7.89</v>
      </c>
      <c r="E25" s="20" t="str">
        <f>_xlfn.XLOOKUP(A25,'Medical Examinations'!A:A,'Medical Examinations'!D:D,"not found")</f>
        <v>Yes</v>
      </c>
      <c r="F25" s="20" t="str">
        <f>_xlfn.XLOOKUP(A25,'Medical Examinations'!A:A,'Medical Examinations'!E:E,"not found")</f>
        <v>No</v>
      </c>
      <c r="G25" s="20" t="str">
        <f>_xlfn.XLOOKUP(A25,'Medical Examinations'!A:A,'Medical Examinations'!F:F,"not found")</f>
        <v>No</v>
      </c>
      <c r="H25" s="20">
        <f>_xlfn.XLOOKUP(A25,'Medical Examinations'!A:A,'Medical Examinations'!G:G,"not found")</f>
        <v>2</v>
      </c>
      <c r="I25" s="20" t="str">
        <f>_xlfn.XLOOKUP(A25,'Medical Examinations'!A:A,'Medical Examinations'!H:H,"not found")</f>
        <v>Yes</v>
      </c>
      <c r="J25" s="20" t="str">
        <f>_xlfn.XLOOKUP(A25,'Medical Examinations'!A:A,'Medical Examinations'!I:I,"not found")</f>
        <v>Obesity</v>
      </c>
      <c r="K25" s="21">
        <f>_xlfn.XLOOKUP(A25,'Hospitalisation Details'!A:A,'Hospitalisation Details'!F:F,"Not Found")</f>
        <v>25930</v>
      </c>
      <c r="L25" s="22">
        <f>_xlfn.XLOOKUP(A25,'Hospitalisation Details'!A:A,'Hospitalisation Details'!H:H,"Not Found")</f>
        <v>47269.85</v>
      </c>
      <c r="M25" s="21" t="str">
        <f>_xlfn.XLOOKUP(A25,'Hospitalisation Details'!A:A,'Hospitalisation Details'!I:I,"Not Found")</f>
        <v>tier - 1</v>
      </c>
      <c r="N25" s="21" t="str">
        <f>_xlfn.XLOOKUP(A25,'Hospitalisation Details'!A:A,'Hospitalisation Details'!J:J,"Not Found")</f>
        <v>tier - 3</v>
      </c>
      <c r="O25" s="21" t="str">
        <f>_xlfn.XLOOKUP(A25,'Hospitalisation Details'!A:A,'Hospitalisation Details'!K:K,"Not Found")</f>
        <v>R1013</v>
      </c>
      <c r="P25" s="23">
        <f>_xlfn.XLOOKUP(A25,'Hospitalisation Details'!A:A,'Hospitalisation Details'!L:L,"Not Found")</f>
        <v>52</v>
      </c>
    </row>
    <row r="26" spans="1:16" ht="15.75" x14ac:dyDescent="0.25">
      <c r="A26" s="19" t="s">
        <v>2348</v>
      </c>
      <c r="B26" s="19" t="str">
        <f>_xlfn.XLOOKUP(A26,'Customer Names'!A:A,'Customer Names'!C:C,"Not Found")</f>
        <v>Garcia</v>
      </c>
      <c r="C26" s="20">
        <f>_xlfn.XLOOKUP(A26,'Medical Examinations'!A:A,'Medical Examinations'!B:B,"not found")</f>
        <v>35.090000000000003</v>
      </c>
      <c r="D26" s="20">
        <f>_xlfn.XLOOKUP(A26,'Medical Examinations'!A:A,'Medical Examinations'!C:C,"not found")</f>
        <v>4.38</v>
      </c>
      <c r="E26" s="20" t="str">
        <f>_xlfn.XLOOKUP(A26,'Medical Examinations'!A:A,'Medical Examinations'!D:D,"not found")</f>
        <v>Yes</v>
      </c>
      <c r="F26" s="20" t="str">
        <f>_xlfn.XLOOKUP(A26,'Medical Examinations'!A:A,'Medical Examinations'!E:E,"not found")</f>
        <v>No</v>
      </c>
      <c r="G26" s="20" t="str">
        <f>_xlfn.XLOOKUP(A26,'Medical Examinations'!A:A,'Medical Examinations'!F:F,"not found")</f>
        <v>No</v>
      </c>
      <c r="H26" s="20">
        <f>_xlfn.XLOOKUP(A26,'Medical Examinations'!A:A,'Medical Examinations'!G:G,"not found")</f>
        <v>2</v>
      </c>
      <c r="I26" s="20" t="str">
        <f>_xlfn.XLOOKUP(A26,'Medical Examinations'!A:A,'Medical Examinations'!H:H,"not found")</f>
        <v>Yes</v>
      </c>
      <c r="J26" s="20" t="str">
        <f>_xlfn.XLOOKUP(A26,'Medical Examinations'!A:A,'Medical Examinations'!I:I,"not found")</f>
        <v>Obesity</v>
      </c>
      <c r="K26" s="21">
        <f>_xlfn.XLOOKUP(A26,'Hospitalisation Details'!A:A,'Hospitalisation Details'!F:F,"Not Found")</f>
        <v>21745</v>
      </c>
      <c r="L26" s="22">
        <f>_xlfn.XLOOKUP(A26,'Hospitalisation Details'!A:A,'Hospitalisation Details'!H:H,"Not Found")</f>
        <v>47055.53</v>
      </c>
      <c r="M26" s="21" t="str">
        <f>_xlfn.XLOOKUP(A26,'Hospitalisation Details'!A:A,'Hospitalisation Details'!I:I,"Not Found")</f>
        <v>tier - 1</v>
      </c>
      <c r="N26" s="21" t="str">
        <f>_xlfn.XLOOKUP(A26,'Hospitalisation Details'!A:A,'Hospitalisation Details'!J:J,"Not Found")</f>
        <v>tier - 3</v>
      </c>
      <c r="O26" s="21" t="str">
        <f>_xlfn.XLOOKUP(A26,'Hospitalisation Details'!A:A,'Hospitalisation Details'!K:K,"Not Found")</f>
        <v>R1013</v>
      </c>
      <c r="P26" s="23">
        <f>_xlfn.XLOOKUP(A26,'Hospitalisation Details'!A:A,'Hospitalisation Details'!L:L,"Not Found")</f>
        <v>63</v>
      </c>
    </row>
    <row r="27" spans="1:16" ht="15.75" x14ac:dyDescent="0.25">
      <c r="A27" s="19" t="s">
        <v>2347</v>
      </c>
      <c r="B27" s="19" t="str">
        <f>_xlfn.XLOOKUP(A27,'Customer Names'!A:A,'Customer Names'!C:C,"Not Found")</f>
        <v>Airoldi</v>
      </c>
      <c r="C27" s="20">
        <f>_xlfn.XLOOKUP(A27,'Medical Examinations'!A:A,'Medical Examinations'!B:B,"not found")</f>
        <v>33.880000000000003</v>
      </c>
      <c r="D27" s="20">
        <f>_xlfn.XLOOKUP(A27,'Medical Examinations'!A:A,'Medical Examinations'!C:C,"not found")</f>
        <v>7.01</v>
      </c>
      <c r="E27" s="20" t="str">
        <f>_xlfn.XLOOKUP(A27,'Medical Examinations'!A:A,'Medical Examinations'!D:D,"not found")</f>
        <v>No</v>
      </c>
      <c r="F27" s="20" t="str">
        <f>_xlfn.XLOOKUP(A27,'Medical Examinations'!A:A,'Medical Examinations'!E:E,"not found")</f>
        <v>No</v>
      </c>
      <c r="G27" s="20" t="str">
        <f>_xlfn.XLOOKUP(A27,'Medical Examinations'!A:A,'Medical Examinations'!F:F,"not found")</f>
        <v>No</v>
      </c>
      <c r="H27" s="20">
        <f>_xlfn.XLOOKUP(A27,'Medical Examinations'!A:A,'Medical Examinations'!G:G,"not found")</f>
        <v>3</v>
      </c>
      <c r="I27" s="20" t="str">
        <f>_xlfn.XLOOKUP(A27,'Medical Examinations'!A:A,'Medical Examinations'!H:H,"not found")</f>
        <v>Yes</v>
      </c>
      <c r="J27" s="20" t="str">
        <f>_xlfn.XLOOKUP(A27,'Medical Examinations'!A:A,'Medical Examinations'!I:I,"not found")</f>
        <v>Obesity</v>
      </c>
      <c r="K27" s="21">
        <f>_xlfn.XLOOKUP(A27,'Hospitalisation Details'!A:A,'Hospitalisation Details'!F:F,"Not Found")</f>
        <v>21443</v>
      </c>
      <c r="L27" s="22">
        <f>_xlfn.XLOOKUP(A27,'Hospitalisation Details'!A:A,'Hospitalisation Details'!H:H,"Not Found")</f>
        <v>46889.26</v>
      </c>
      <c r="M27" s="21" t="str">
        <f>_xlfn.XLOOKUP(A27,'Hospitalisation Details'!A:A,'Hospitalisation Details'!I:I,"Not Found")</f>
        <v>tier - 1</v>
      </c>
      <c r="N27" s="21" t="str">
        <f>_xlfn.XLOOKUP(A27,'Hospitalisation Details'!A:A,'Hospitalisation Details'!J:J,"Not Found")</f>
        <v>tier - 3</v>
      </c>
      <c r="O27" s="21" t="str">
        <f>_xlfn.XLOOKUP(A27,'Hospitalisation Details'!A:A,'Hospitalisation Details'!K:K,"Not Found")</f>
        <v>R1013</v>
      </c>
      <c r="P27" s="23">
        <f>_xlfn.XLOOKUP(A27,'Hospitalisation Details'!A:A,'Hospitalisation Details'!L:L,"Not Found")</f>
        <v>64</v>
      </c>
    </row>
    <row r="28" spans="1:16" ht="15.75" x14ac:dyDescent="0.25">
      <c r="A28" s="19" t="s">
        <v>2346</v>
      </c>
      <c r="B28" s="19" t="str">
        <f>_xlfn.XLOOKUP(A28,'Customer Names'!A:A,'Customer Names'!C:C,"Not Found")</f>
        <v>Cater-Cyker</v>
      </c>
      <c r="C28" s="20">
        <f>_xlfn.XLOOKUP(A28,'Medical Examinations'!A:A,'Medical Examinations'!B:B,"not found")</f>
        <v>30.875</v>
      </c>
      <c r="D28" s="20">
        <f>_xlfn.XLOOKUP(A28,'Medical Examinations'!A:A,'Medical Examinations'!C:C,"not found")</f>
        <v>11.88</v>
      </c>
      <c r="E28" s="20" t="str">
        <f>_xlfn.XLOOKUP(A28,'Medical Examinations'!A:A,'Medical Examinations'!D:D,"not found")</f>
        <v>No</v>
      </c>
      <c r="F28" s="20" t="str">
        <f>_xlfn.XLOOKUP(A28,'Medical Examinations'!A:A,'Medical Examinations'!E:E,"not found")</f>
        <v>No</v>
      </c>
      <c r="G28" s="20" t="str">
        <f>_xlfn.XLOOKUP(A28,'Medical Examinations'!A:A,'Medical Examinations'!F:F,"not found")</f>
        <v>No</v>
      </c>
      <c r="H28" s="20">
        <f>_xlfn.XLOOKUP(A28,'Medical Examinations'!A:A,'Medical Examinations'!G:G,"not found")</f>
        <v>0</v>
      </c>
      <c r="I28" s="20" t="str">
        <f>_xlfn.XLOOKUP(A28,'Medical Examinations'!A:A,'Medical Examinations'!H:H,"not found")</f>
        <v>Yes</v>
      </c>
      <c r="J28" s="20" t="str">
        <f>_xlfn.XLOOKUP(A28,'Medical Examinations'!A:A,'Medical Examinations'!I:I,"not found")</f>
        <v>Obesity</v>
      </c>
      <c r="K28" s="21">
        <f>_xlfn.XLOOKUP(A28,'Hospitalisation Details'!A:A,'Hospitalisation Details'!F:F,"Not Found")</f>
        <v>22237</v>
      </c>
      <c r="L28" s="22">
        <f>_xlfn.XLOOKUP(A28,'Hospitalisation Details'!A:A,'Hospitalisation Details'!H:H,"Not Found")</f>
        <v>46718.16</v>
      </c>
      <c r="M28" s="21" t="str">
        <f>_xlfn.XLOOKUP(A28,'Hospitalisation Details'!A:A,'Hospitalisation Details'!I:I,"Not Found")</f>
        <v>tier - 1</v>
      </c>
      <c r="N28" s="21" t="str">
        <f>_xlfn.XLOOKUP(A28,'Hospitalisation Details'!A:A,'Hospitalisation Details'!J:J,"Not Found")</f>
        <v>tier - 3</v>
      </c>
      <c r="O28" s="21" t="str">
        <f>_xlfn.XLOOKUP(A28,'Hospitalisation Details'!A:A,'Hospitalisation Details'!K:K,"Not Found")</f>
        <v>R1012</v>
      </c>
      <c r="P28" s="23">
        <f>_xlfn.XLOOKUP(A28,'Hospitalisation Details'!A:A,'Hospitalisation Details'!L:L,"Not Found")</f>
        <v>62</v>
      </c>
    </row>
    <row r="29" spans="1:16" ht="15.75" x14ac:dyDescent="0.25">
      <c r="A29" s="19" t="s">
        <v>2345</v>
      </c>
      <c r="B29" s="19" t="str">
        <f>_xlfn.XLOOKUP(A29,'Customer Names'!A:A,'Customer Names'!C:C,"Not Found")</f>
        <v>Hamm</v>
      </c>
      <c r="C29" s="20">
        <f>_xlfn.XLOOKUP(A29,'Medical Examinations'!A:A,'Medical Examinations'!B:B,"not found")</f>
        <v>36.86</v>
      </c>
      <c r="D29" s="20">
        <f>_xlfn.XLOOKUP(A29,'Medical Examinations'!A:A,'Medical Examinations'!C:C,"not found")</f>
        <v>5.19</v>
      </c>
      <c r="E29" s="20" t="str">
        <f>_xlfn.XLOOKUP(A29,'Medical Examinations'!A:A,'Medical Examinations'!D:D,"not found")</f>
        <v>Yes</v>
      </c>
      <c r="F29" s="20" t="str">
        <f>_xlfn.XLOOKUP(A29,'Medical Examinations'!A:A,'Medical Examinations'!E:E,"not found")</f>
        <v>No</v>
      </c>
      <c r="G29" s="20" t="str">
        <f>_xlfn.XLOOKUP(A29,'Medical Examinations'!A:A,'Medical Examinations'!F:F,"not found")</f>
        <v>Yes</v>
      </c>
      <c r="H29" s="20">
        <f>_xlfn.XLOOKUP(A29,'Medical Examinations'!A:A,'Medical Examinations'!G:G,"not found")</f>
        <v>1</v>
      </c>
      <c r="I29" s="20" t="str">
        <f>_xlfn.XLOOKUP(A29,'Medical Examinations'!A:A,'Medical Examinations'!H:H,"not found")</f>
        <v>Yes</v>
      </c>
      <c r="J29" s="20" t="str">
        <f>_xlfn.XLOOKUP(A29,'Medical Examinations'!A:A,'Medical Examinations'!I:I,"not found")</f>
        <v>Obesity</v>
      </c>
      <c r="K29" s="21">
        <f>_xlfn.XLOOKUP(A29,'Hospitalisation Details'!A:A,'Hospitalisation Details'!F:F,"Not Found")</f>
        <v>25377</v>
      </c>
      <c r="L29" s="22">
        <f>_xlfn.XLOOKUP(A29,'Hospitalisation Details'!A:A,'Hospitalisation Details'!H:H,"Not Found")</f>
        <v>46661.440000000002</v>
      </c>
      <c r="M29" s="21" t="str">
        <f>_xlfn.XLOOKUP(A29,'Hospitalisation Details'!A:A,'Hospitalisation Details'!I:I,"Not Found")</f>
        <v>tier - 1</v>
      </c>
      <c r="N29" s="21" t="str">
        <f>_xlfn.XLOOKUP(A29,'Hospitalisation Details'!A:A,'Hospitalisation Details'!J:J,"Not Found")</f>
        <v>tier - 3</v>
      </c>
      <c r="O29" s="21" t="str">
        <f>_xlfn.XLOOKUP(A29,'Hospitalisation Details'!A:A,'Hospitalisation Details'!K:K,"Not Found")</f>
        <v>R1012</v>
      </c>
      <c r="P29" s="23">
        <f>_xlfn.XLOOKUP(A29,'Hospitalisation Details'!A:A,'Hospitalisation Details'!L:L,"Not Found")</f>
        <v>53</v>
      </c>
    </row>
    <row r="30" spans="1:16" ht="15.75" x14ac:dyDescent="0.25">
      <c r="A30" s="19" t="s">
        <v>2344</v>
      </c>
      <c r="B30" s="19" t="str">
        <f>_xlfn.XLOOKUP(A30,'Customer Names'!A:A,'Customer Names'!C:C,"Not Found")</f>
        <v>Cox</v>
      </c>
      <c r="C30" s="20">
        <f>_xlfn.XLOOKUP(A30,'Medical Examinations'!A:A,'Medical Examinations'!B:B,"not found")</f>
        <v>35.86</v>
      </c>
      <c r="D30" s="20">
        <f>_xlfn.XLOOKUP(A30,'Medical Examinations'!A:A,'Medical Examinations'!C:C,"not found")</f>
        <v>6.74</v>
      </c>
      <c r="E30" s="20" t="str">
        <f>_xlfn.XLOOKUP(A30,'Medical Examinations'!A:A,'Medical Examinations'!D:D,"not found")</f>
        <v>Yes</v>
      </c>
      <c r="F30" s="20" t="str">
        <f>_xlfn.XLOOKUP(A30,'Medical Examinations'!A:A,'Medical Examinations'!E:E,"not found")</f>
        <v>No</v>
      </c>
      <c r="G30" s="20" t="str">
        <f>_xlfn.XLOOKUP(A30,'Medical Examinations'!A:A,'Medical Examinations'!F:F,"not found")</f>
        <v>No</v>
      </c>
      <c r="H30" s="20">
        <f>_xlfn.XLOOKUP(A30,'Medical Examinations'!A:A,'Medical Examinations'!G:G,"not found")</f>
        <v>2</v>
      </c>
      <c r="I30" s="20" t="str">
        <f>_xlfn.XLOOKUP(A30,'Medical Examinations'!A:A,'Medical Examinations'!H:H,"not found")</f>
        <v>Yes</v>
      </c>
      <c r="J30" s="20" t="str">
        <f>_xlfn.XLOOKUP(A30,'Medical Examinations'!A:A,'Medical Examinations'!I:I,"not found")</f>
        <v>Obesity</v>
      </c>
      <c r="K30" s="21">
        <f>_xlfn.XLOOKUP(A30,'Hospitalisation Details'!A:A,'Hospitalisation Details'!F:F,"Not Found")</f>
        <v>22501</v>
      </c>
      <c r="L30" s="22">
        <f>_xlfn.XLOOKUP(A30,'Hospitalisation Details'!A:A,'Hospitalisation Details'!H:H,"Not Found")</f>
        <v>46599.11</v>
      </c>
      <c r="M30" s="21" t="str">
        <f>_xlfn.XLOOKUP(A30,'Hospitalisation Details'!A:A,'Hospitalisation Details'!I:I,"Not Found")</f>
        <v>tier - 1</v>
      </c>
      <c r="N30" s="21" t="str">
        <f>_xlfn.XLOOKUP(A30,'Hospitalisation Details'!A:A,'Hospitalisation Details'!J:J,"Not Found")</f>
        <v>tier - 3</v>
      </c>
      <c r="O30" s="21" t="str">
        <f>_xlfn.XLOOKUP(A30,'Hospitalisation Details'!A:A,'Hospitalisation Details'!K:K,"Not Found")</f>
        <v>R1013</v>
      </c>
      <c r="P30" s="23">
        <f>_xlfn.XLOOKUP(A30,'Hospitalisation Details'!A:A,'Hospitalisation Details'!L:L,"Not Found")</f>
        <v>61</v>
      </c>
    </row>
    <row r="31" spans="1:16" ht="15.75" x14ac:dyDescent="0.25">
      <c r="A31" s="19" t="s">
        <v>2343</v>
      </c>
      <c r="B31" s="19" t="str">
        <f>_xlfn.XLOOKUP(A31,'Customer Names'!A:A,'Customer Names'!C:C,"Not Found")</f>
        <v>Sachrajda</v>
      </c>
      <c r="C31" s="20">
        <f>_xlfn.XLOOKUP(A31,'Medical Examinations'!A:A,'Medical Examinations'!B:B,"not found")</f>
        <v>37.049999999999997</v>
      </c>
      <c r="D31" s="20">
        <f>_xlfn.XLOOKUP(A31,'Medical Examinations'!A:A,'Medical Examinations'!C:C,"not found")</f>
        <v>8.44</v>
      </c>
      <c r="E31" s="20" t="str">
        <f>_xlfn.XLOOKUP(A31,'Medical Examinations'!A:A,'Medical Examinations'!D:D,"not found")</f>
        <v>No</v>
      </c>
      <c r="F31" s="20" t="str">
        <f>_xlfn.XLOOKUP(A31,'Medical Examinations'!A:A,'Medical Examinations'!E:E,"not found")</f>
        <v>No</v>
      </c>
      <c r="G31" s="20" t="str">
        <f>_xlfn.XLOOKUP(A31,'Medical Examinations'!A:A,'Medical Examinations'!F:F,"not found")</f>
        <v>No</v>
      </c>
      <c r="H31" s="20">
        <f>_xlfn.XLOOKUP(A31,'Medical Examinations'!A:A,'Medical Examinations'!G:G,"not found")</f>
        <v>0</v>
      </c>
      <c r="I31" s="20" t="str">
        <f>_xlfn.XLOOKUP(A31,'Medical Examinations'!A:A,'Medical Examinations'!H:H,"not found")</f>
        <v>Yes</v>
      </c>
      <c r="J31" s="20" t="str">
        <f>_xlfn.XLOOKUP(A31,'Medical Examinations'!A:A,'Medical Examinations'!I:I,"not found")</f>
        <v>Obesity</v>
      </c>
      <c r="K31" s="21">
        <f>_xlfn.XLOOKUP(A31,'Hospitalisation Details'!A:A,'Hospitalisation Details'!F:F,"Not Found")</f>
        <v>26273</v>
      </c>
      <c r="L31" s="22">
        <f>_xlfn.XLOOKUP(A31,'Hospitalisation Details'!A:A,'Hospitalisation Details'!H:H,"Not Found")</f>
        <v>46255.11</v>
      </c>
      <c r="M31" s="21" t="str">
        <f>_xlfn.XLOOKUP(A31,'Hospitalisation Details'!A:A,'Hospitalisation Details'!I:I,"Not Found")</f>
        <v>tier - 1</v>
      </c>
      <c r="N31" s="21" t="str">
        <f>_xlfn.XLOOKUP(A31,'Hospitalisation Details'!A:A,'Hospitalisation Details'!J:J,"Not Found")</f>
        <v>tier - 3</v>
      </c>
      <c r="O31" s="21" t="str">
        <f>_xlfn.XLOOKUP(A31,'Hospitalisation Details'!A:A,'Hospitalisation Details'!K:K,"Not Found")</f>
        <v>R1024</v>
      </c>
      <c r="P31" s="23">
        <f>_xlfn.XLOOKUP(A31,'Hospitalisation Details'!A:A,'Hospitalisation Details'!L:L,"Not Found")</f>
        <v>51</v>
      </c>
    </row>
    <row r="32" spans="1:16" ht="15.75" x14ac:dyDescent="0.25">
      <c r="A32" s="19" t="s">
        <v>2342</v>
      </c>
      <c r="B32" s="19" t="str">
        <f>_xlfn.XLOOKUP(A32,'Customer Names'!A:A,'Customer Names'!C:C,"Not Found")</f>
        <v>Gareri</v>
      </c>
      <c r="C32" s="20">
        <f>_xlfn.XLOOKUP(A32,'Medical Examinations'!A:A,'Medical Examinations'!B:B,"not found")</f>
        <v>43.89</v>
      </c>
      <c r="D32" s="20">
        <f>_xlfn.XLOOKUP(A32,'Medical Examinations'!A:A,'Medical Examinations'!C:C,"not found")</f>
        <v>8.7100000000000009</v>
      </c>
      <c r="E32" s="20" t="str">
        <f>_xlfn.XLOOKUP(A32,'Medical Examinations'!A:A,'Medical Examinations'!D:D,"not found")</f>
        <v>No</v>
      </c>
      <c r="F32" s="20" t="str">
        <f>_xlfn.XLOOKUP(A32,'Medical Examinations'!A:A,'Medical Examinations'!E:E,"not found")</f>
        <v>No</v>
      </c>
      <c r="G32" s="20" t="str">
        <f>_xlfn.XLOOKUP(A32,'Medical Examinations'!A:A,'Medical Examinations'!F:F,"not found")</f>
        <v>No</v>
      </c>
      <c r="H32" s="20">
        <f>_xlfn.XLOOKUP(A32,'Medical Examinations'!A:A,'Medical Examinations'!G:G,"not found")</f>
        <v>0</v>
      </c>
      <c r="I32" s="20" t="str">
        <f>_xlfn.XLOOKUP(A32,'Medical Examinations'!A:A,'Medical Examinations'!H:H,"not found")</f>
        <v>Yes</v>
      </c>
      <c r="J32" s="20" t="str">
        <f>_xlfn.XLOOKUP(A32,'Medical Examinations'!A:A,'Medical Examinations'!I:I,"not found")</f>
        <v>Obesity</v>
      </c>
      <c r="K32" s="21">
        <f>_xlfn.XLOOKUP(A32,'Hospitalisation Details'!A:A,'Hospitalisation Details'!F:F,"Not Found")</f>
        <v>28719</v>
      </c>
      <c r="L32" s="22">
        <f>_xlfn.XLOOKUP(A32,'Hospitalisation Details'!A:A,'Hospitalisation Details'!H:H,"Not Found")</f>
        <v>46200.99</v>
      </c>
      <c r="M32" s="21" t="str">
        <f>_xlfn.XLOOKUP(A32,'Hospitalisation Details'!A:A,'Hospitalisation Details'!I:I,"Not Found")</f>
        <v>tier - 1</v>
      </c>
      <c r="N32" s="21" t="str">
        <f>_xlfn.XLOOKUP(A32,'Hospitalisation Details'!A:A,'Hospitalisation Details'!J:J,"Not Found")</f>
        <v>tier - 3</v>
      </c>
      <c r="O32" s="21" t="str">
        <f>_xlfn.XLOOKUP(A32,'Hospitalisation Details'!A:A,'Hospitalisation Details'!K:K,"Not Found")</f>
        <v>R1013</v>
      </c>
      <c r="P32" s="23">
        <f>_xlfn.XLOOKUP(A32,'Hospitalisation Details'!A:A,'Hospitalisation Details'!L:L,"Not Found")</f>
        <v>44</v>
      </c>
    </row>
    <row r="33" spans="1:16" ht="15.75" x14ac:dyDescent="0.25">
      <c r="A33" s="19" t="s">
        <v>2341</v>
      </c>
      <c r="B33" s="19" t="str">
        <f>_xlfn.XLOOKUP(A33,'Customer Names'!A:A,'Customer Names'!C:C,"Not Found")</f>
        <v>Welch</v>
      </c>
      <c r="C33" s="20">
        <f>_xlfn.XLOOKUP(A33,'Medical Examinations'!A:A,'Medical Examinations'!B:B,"not found")</f>
        <v>42.35</v>
      </c>
      <c r="D33" s="20">
        <f>_xlfn.XLOOKUP(A33,'Medical Examinations'!A:A,'Medical Examinations'!C:C,"not found")</f>
        <v>5.08</v>
      </c>
      <c r="E33" s="20" t="str">
        <f>_xlfn.XLOOKUP(A33,'Medical Examinations'!A:A,'Medical Examinations'!D:D,"not found")</f>
        <v>Yes</v>
      </c>
      <c r="F33" s="20" t="str">
        <f>_xlfn.XLOOKUP(A33,'Medical Examinations'!A:A,'Medical Examinations'!E:E,"not found")</f>
        <v>No</v>
      </c>
      <c r="G33" s="20" t="str">
        <f>_xlfn.XLOOKUP(A33,'Medical Examinations'!A:A,'Medical Examinations'!F:F,"not found")</f>
        <v>No</v>
      </c>
      <c r="H33" s="20">
        <f>_xlfn.XLOOKUP(A33,'Medical Examinations'!A:A,'Medical Examinations'!G:G,"not found")</f>
        <v>0</v>
      </c>
      <c r="I33" s="20" t="str">
        <f>_xlfn.XLOOKUP(A33,'Medical Examinations'!A:A,'Medical Examinations'!H:H,"not found")</f>
        <v>Yes</v>
      </c>
      <c r="J33" s="20" t="str">
        <f>_xlfn.XLOOKUP(A33,'Medical Examinations'!A:A,'Medical Examinations'!I:I,"not found")</f>
        <v>Obesity</v>
      </c>
      <c r="K33" s="21">
        <f>_xlfn.XLOOKUP(A33,'Hospitalisation Details'!A:A,'Hospitalisation Details'!F:F,"Not Found")</f>
        <v>28096</v>
      </c>
      <c r="L33" s="22">
        <f>_xlfn.XLOOKUP(A33,'Hospitalisation Details'!A:A,'Hospitalisation Details'!H:H,"Not Found")</f>
        <v>46151.12</v>
      </c>
      <c r="M33" s="21" t="str">
        <f>_xlfn.XLOOKUP(A33,'Hospitalisation Details'!A:A,'Hospitalisation Details'!I:I,"Not Found")</f>
        <v>tier - 1</v>
      </c>
      <c r="N33" s="21" t="str">
        <f>_xlfn.XLOOKUP(A33,'Hospitalisation Details'!A:A,'Hospitalisation Details'!J:J,"Not Found")</f>
        <v>tier - 3</v>
      </c>
      <c r="O33" s="21" t="str">
        <f>_xlfn.XLOOKUP(A33,'Hospitalisation Details'!A:A,'Hospitalisation Details'!K:K,"Not Found")</f>
        <v>R1013</v>
      </c>
      <c r="P33" s="23">
        <f>_xlfn.XLOOKUP(A33,'Hospitalisation Details'!A:A,'Hospitalisation Details'!L:L,"Not Found")</f>
        <v>46</v>
      </c>
    </row>
    <row r="34" spans="1:16" ht="15.75" x14ac:dyDescent="0.25">
      <c r="A34" s="19" t="s">
        <v>2340</v>
      </c>
      <c r="B34" s="19" t="str">
        <f>_xlfn.XLOOKUP(A34,'Customer Names'!A:A,'Customer Names'!C:C,"Not Found")</f>
        <v>Prindiville</v>
      </c>
      <c r="C34" s="20">
        <f>_xlfn.XLOOKUP(A34,'Medical Examinations'!A:A,'Medical Examinations'!B:B,"not found")</f>
        <v>31.35</v>
      </c>
      <c r="D34" s="20">
        <f>_xlfn.XLOOKUP(A34,'Medical Examinations'!A:A,'Medical Examinations'!C:C,"not found")</f>
        <v>6.86</v>
      </c>
      <c r="E34" s="20" t="str">
        <f>_xlfn.XLOOKUP(A34,'Medical Examinations'!A:A,'Medical Examinations'!D:D,"not found")</f>
        <v>No</v>
      </c>
      <c r="F34" s="20" t="str">
        <f>_xlfn.XLOOKUP(A34,'Medical Examinations'!A:A,'Medical Examinations'!E:E,"not found")</f>
        <v>No</v>
      </c>
      <c r="G34" s="20" t="str">
        <f>_xlfn.XLOOKUP(A34,'Medical Examinations'!A:A,'Medical Examinations'!F:F,"not found")</f>
        <v>No</v>
      </c>
      <c r="H34" s="20">
        <f>_xlfn.XLOOKUP(A34,'Medical Examinations'!A:A,'Medical Examinations'!G:G,"not found")</f>
        <v>0</v>
      </c>
      <c r="I34" s="20" t="str">
        <f>_xlfn.XLOOKUP(A34,'Medical Examinations'!A:A,'Medical Examinations'!H:H,"not found")</f>
        <v>Yes</v>
      </c>
      <c r="J34" s="20" t="str">
        <f>_xlfn.XLOOKUP(A34,'Medical Examinations'!A:A,'Medical Examinations'!I:I,"not found")</f>
        <v>Obesity</v>
      </c>
      <c r="K34" s="21">
        <f>_xlfn.XLOOKUP(A34,'Hospitalisation Details'!A:A,'Hospitalisation Details'!F:F,"Not Found")</f>
        <v>22984</v>
      </c>
      <c r="L34" s="22">
        <f>_xlfn.XLOOKUP(A34,'Hospitalisation Details'!A:A,'Hospitalisation Details'!H:H,"Not Found")</f>
        <v>46130.53</v>
      </c>
      <c r="M34" s="21" t="str">
        <f>_xlfn.XLOOKUP(A34,'Hospitalisation Details'!A:A,'Hospitalisation Details'!I:I,"Not Found")</f>
        <v>tier - 1</v>
      </c>
      <c r="N34" s="21" t="str">
        <f>_xlfn.XLOOKUP(A34,'Hospitalisation Details'!A:A,'Hospitalisation Details'!J:J,"Not Found")</f>
        <v>tier - 3</v>
      </c>
      <c r="O34" s="21" t="str">
        <f>_xlfn.XLOOKUP(A34,'Hospitalisation Details'!A:A,'Hospitalisation Details'!K:K,"Not Found")</f>
        <v>R1012</v>
      </c>
      <c r="P34" s="23">
        <f>_xlfn.XLOOKUP(A34,'Hospitalisation Details'!A:A,'Hospitalisation Details'!L:L,"Not Found")</f>
        <v>60</v>
      </c>
    </row>
    <row r="35" spans="1:16" ht="15.75" x14ac:dyDescent="0.25">
      <c r="A35" s="19" t="s">
        <v>2339</v>
      </c>
      <c r="B35" s="19" t="str">
        <f>_xlfn.XLOOKUP(A35,'Customer Names'!A:A,'Customer Names'!C:C,"Not Found")</f>
        <v>Kincaid</v>
      </c>
      <c r="C35" s="20">
        <f>_xlfn.XLOOKUP(A35,'Medical Examinations'!A:A,'Medical Examinations'!B:B,"not found")</f>
        <v>47.6</v>
      </c>
      <c r="D35" s="20">
        <f>_xlfn.XLOOKUP(A35,'Medical Examinations'!A:A,'Medical Examinations'!C:C,"not found")</f>
        <v>5.95</v>
      </c>
      <c r="E35" s="20" t="str">
        <f>_xlfn.XLOOKUP(A35,'Medical Examinations'!A:A,'Medical Examinations'!D:D,"not found")</f>
        <v>Yes</v>
      </c>
      <c r="F35" s="20" t="str">
        <f>_xlfn.XLOOKUP(A35,'Medical Examinations'!A:A,'Medical Examinations'!E:E,"not found")</f>
        <v>No</v>
      </c>
      <c r="G35" s="20" t="str">
        <f>_xlfn.XLOOKUP(A35,'Medical Examinations'!A:A,'Medical Examinations'!F:F,"not found")</f>
        <v>No</v>
      </c>
      <c r="H35" s="20">
        <f>_xlfn.XLOOKUP(A35,'Medical Examinations'!A:A,'Medical Examinations'!G:G,"not found")</f>
        <v>0</v>
      </c>
      <c r="I35" s="20" t="str">
        <f>_xlfn.XLOOKUP(A35,'Medical Examinations'!A:A,'Medical Examinations'!H:H,"not found")</f>
        <v>Yes</v>
      </c>
      <c r="J35" s="20" t="str">
        <f>_xlfn.XLOOKUP(A35,'Medical Examinations'!A:A,'Medical Examinations'!I:I,"not found")</f>
        <v>Obesity</v>
      </c>
      <c r="K35" s="21">
        <f>_xlfn.XLOOKUP(A35,'Hospitalisation Details'!A:A,'Hospitalisation Details'!F:F,"Not Found")</f>
        <v>31320</v>
      </c>
      <c r="L35" s="22">
        <f>_xlfn.XLOOKUP(A35,'Hospitalisation Details'!A:A,'Hospitalisation Details'!H:H,"Not Found")</f>
        <v>46113.51</v>
      </c>
      <c r="M35" s="21" t="str">
        <f>_xlfn.XLOOKUP(A35,'Hospitalisation Details'!A:A,'Hospitalisation Details'!I:I,"Not Found")</f>
        <v>tier - 1</v>
      </c>
      <c r="N35" s="21" t="str">
        <f>_xlfn.XLOOKUP(A35,'Hospitalisation Details'!A:A,'Hospitalisation Details'!J:J,"Not Found")</f>
        <v>tier - 3</v>
      </c>
      <c r="O35" s="21" t="str">
        <f>_xlfn.XLOOKUP(A35,'Hospitalisation Details'!A:A,'Hospitalisation Details'!K:K,"Not Found")</f>
        <v>R1011</v>
      </c>
      <c r="P35" s="23">
        <f>_xlfn.XLOOKUP(A35,'Hospitalisation Details'!A:A,'Hospitalisation Details'!L:L,"Not Found")</f>
        <v>37</v>
      </c>
    </row>
    <row r="36" spans="1:16" ht="15.75" x14ac:dyDescent="0.25">
      <c r="A36" s="19" t="s">
        <v>2338</v>
      </c>
      <c r="B36" s="19" t="str">
        <f>_xlfn.XLOOKUP(A36,'Customer Names'!A:A,'Customer Names'!C:C,"Not Found")</f>
        <v>Bruestle</v>
      </c>
      <c r="C36" s="20">
        <f>_xlfn.XLOOKUP(A36,'Medical Examinations'!A:A,'Medical Examinations'!B:B,"not found")</f>
        <v>46.2</v>
      </c>
      <c r="D36" s="20">
        <f>_xlfn.XLOOKUP(A36,'Medical Examinations'!A:A,'Medical Examinations'!C:C,"not found")</f>
        <v>6.09</v>
      </c>
      <c r="E36" s="20" t="str">
        <f>_xlfn.XLOOKUP(A36,'Medical Examinations'!A:A,'Medical Examinations'!D:D,"not found")</f>
        <v>No</v>
      </c>
      <c r="F36" s="20" t="str">
        <f>_xlfn.XLOOKUP(A36,'Medical Examinations'!A:A,'Medical Examinations'!E:E,"not found")</f>
        <v>No</v>
      </c>
      <c r="G36" s="20" t="str">
        <f>_xlfn.XLOOKUP(A36,'Medical Examinations'!A:A,'Medical Examinations'!F:F,"not found")</f>
        <v>Yes</v>
      </c>
      <c r="H36" s="20">
        <f>_xlfn.XLOOKUP(A36,'Medical Examinations'!A:A,'Medical Examinations'!G:G,"not found")</f>
        <v>1</v>
      </c>
      <c r="I36" s="20" t="str">
        <f>_xlfn.XLOOKUP(A36,'Medical Examinations'!A:A,'Medical Examinations'!H:H,"not found")</f>
        <v>Yes</v>
      </c>
      <c r="J36" s="20" t="str">
        <f>_xlfn.XLOOKUP(A36,'Medical Examinations'!A:A,'Medical Examinations'!I:I,"not found")</f>
        <v>Obesity</v>
      </c>
      <c r="K36" s="21">
        <f>_xlfn.XLOOKUP(A36,'Hospitalisation Details'!A:A,'Hospitalisation Details'!F:F,"Not Found")</f>
        <v>29079</v>
      </c>
      <c r="L36" s="22">
        <f>_xlfn.XLOOKUP(A36,'Hospitalisation Details'!A:A,'Hospitalisation Details'!H:H,"Not Found")</f>
        <v>45863.21</v>
      </c>
      <c r="M36" s="21" t="str">
        <f>_xlfn.XLOOKUP(A36,'Hospitalisation Details'!A:A,'Hospitalisation Details'!I:I,"Not Found")</f>
        <v>tier - 1</v>
      </c>
      <c r="N36" s="21" t="str">
        <f>_xlfn.XLOOKUP(A36,'Hospitalisation Details'!A:A,'Hospitalisation Details'!J:J,"Not Found")</f>
        <v>tier - 3</v>
      </c>
      <c r="O36" s="21" t="str">
        <f>_xlfn.XLOOKUP(A36,'Hospitalisation Details'!A:A,'Hospitalisation Details'!K:K,"Not Found")</f>
        <v>R1013</v>
      </c>
      <c r="P36" s="23">
        <f>_xlfn.XLOOKUP(A36,'Hospitalisation Details'!A:A,'Hospitalisation Details'!L:L,"Not Found")</f>
        <v>43</v>
      </c>
    </row>
    <row r="37" spans="1:16" ht="15.75" x14ac:dyDescent="0.25">
      <c r="A37" s="19" t="s">
        <v>2337</v>
      </c>
      <c r="B37" s="19" t="str">
        <f>_xlfn.XLOOKUP(A37,'Customer Names'!A:A,'Customer Names'!C:C,"Not Found")</f>
        <v>Lachance</v>
      </c>
      <c r="C37" s="20">
        <f>_xlfn.XLOOKUP(A37,'Medical Examinations'!A:A,'Medical Examinations'!B:B,"not found")</f>
        <v>32.015000000000001</v>
      </c>
      <c r="D37" s="20">
        <f>_xlfn.XLOOKUP(A37,'Medical Examinations'!A:A,'Medical Examinations'!C:C,"not found")</f>
        <v>11.75</v>
      </c>
      <c r="E37" s="20" t="str">
        <f>_xlfn.XLOOKUP(A37,'Medical Examinations'!A:A,'Medical Examinations'!D:D,"not found")</f>
        <v>No</v>
      </c>
      <c r="F37" s="20" t="str">
        <f>_xlfn.XLOOKUP(A37,'Medical Examinations'!A:A,'Medical Examinations'!E:E,"not found")</f>
        <v>No</v>
      </c>
      <c r="G37" s="20" t="str">
        <f>_xlfn.XLOOKUP(A37,'Medical Examinations'!A:A,'Medical Examinations'!F:F,"not found")</f>
        <v>No</v>
      </c>
      <c r="H37" s="20">
        <f>_xlfn.XLOOKUP(A37,'Medical Examinations'!A:A,'Medical Examinations'!G:G,"not found")</f>
        <v>0</v>
      </c>
      <c r="I37" s="20" t="str">
        <f>_xlfn.XLOOKUP(A37,'Medical Examinations'!A:A,'Medical Examinations'!H:H,"not found")</f>
        <v>Yes</v>
      </c>
      <c r="J37" s="20" t="str">
        <f>_xlfn.XLOOKUP(A37,'Medical Examinations'!A:A,'Medical Examinations'!I:I,"not found")</f>
        <v>Obesity</v>
      </c>
      <c r="K37" s="21">
        <f>_xlfn.XLOOKUP(A37,'Hospitalisation Details'!A:A,'Hospitalisation Details'!F:F,"Not Found")</f>
        <v>22271</v>
      </c>
      <c r="L37" s="22">
        <f>_xlfn.XLOOKUP(A37,'Hospitalisation Details'!A:A,'Hospitalisation Details'!H:H,"Not Found")</f>
        <v>45710.21</v>
      </c>
      <c r="M37" s="21" t="str">
        <f>_xlfn.XLOOKUP(A37,'Hospitalisation Details'!A:A,'Hospitalisation Details'!I:I,"Not Found")</f>
        <v>tier - 1</v>
      </c>
      <c r="N37" s="21" t="str">
        <f>_xlfn.XLOOKUP(A37,'Hospitalisation Details'!A:A,'Hospitalisation Details'!J:J,"Not Found")</f>
        <v>tier - 3</v>
      </c>
      <c r="O37" s="21" t="str">
        <f>_xlfn.XLOOKUP(A37,'Hospitalisation Details'!A:A,'Hospitalisation Details'!K:K,"Not Found")</f>
        <v>R1016</v>
      </c>
      <c r="P37" s="23">
        <f>_xlfn.XLOOKUP(A37,'Hospitalisation Details'!A:A,'Hospitalisation Details'!L:L,"Not Found")</f>
        <v>62</v>
      </c>
    </row>
    <row r="38" spans="1:16" ht="15.75" x14ac:dyDescent="0.25">
      <c r="A38" s="19" t="s">
        <v>2336</v>
      </c>
      <c r="B38" s="19" t="str">
        <f>_xlfn.XLOOKUP(A38,'Customer Names'!A:A,'Customer Names'!C:C,"Not Found")</f>
        <v>Eason</v>
      </c>
      <c r="C38" s="20">
        <f>_xlfn.XLOOKUP(A38,'Medical Examinations'!A:A,'Medical Examinations'!B:B,"not found")</f>
        <v>40.564999999999998</v>
      </c>
      <c r="D38" s="20">
        <f>_xlfn.XLOOKUP(A38,'Medical Examinations'!A:A,'Medical Examinations'!C:C,"not found")</f>
        <v>7.37</v>
      </c>
      <c r="E38" s="20" t="str">
        <f>_xlfn.XLOOKUP(A38,'Medical Examinations'!A:A,'Medical Examinations'!D:D,"not found")</f>
        <v>No</v>
      </c>
      <c r="F38" s="20" t="str">
        <f>_xlfn.XLOOKUP(A38,'Medical Examinations'!A:A,'Medical Examinations'!E:E,"not found")</f>
        <v>No</v>
      </c>
      <c r="G38" s="20" t="str">
        <f>_xlfn.XLOOKUP(A38,'Medical Examinations'!A:A,'Medical Examinations'!F:F,"not found")</f>
        <v>No</v>
      </c>
      <c r="H38" s="20">
        <f>_xlfn.XLOOKUP(A38,'Medical Examinations'!A:A,'Medical Examinations'!G:G,"not found")</f>
        <v>0</v>
      </c>
      <c r="I38" s="20" t="str">
        <f>_xlfn.XLOOKUP(A38,'Medical Examinations'!A:A,'Medical Examinations'!H:H,"not found")</f>
        <v>Yes</v>
      </c>
      <c r="J38" s="20" t="str">
        <f>_xlfn.XLOOKUP(A38,'Medical Examinations'!A:A,'Medical Examinations'!I:I,"not found")</f>
        <v>Obesity</v>
      </c>
      <c r="K38" s="21">
        <f>_xlfn.XLOOKUP(A38,'Hospitalisation Details'!A:A,'Hospitalisation Details'!F:F,"Not Found")</f>
        <v>27250</v>
      </c>
      <c r="L38" s="22">
        <f>_xlfn.XLOOKUP(A38,'Hospitalisation Details'!A:A,'Hospitalisation Details'!H:H,"Not Found")</f>
        <v>45702.02</v>
      </c>
      <c r="M38" s="21" t="str">
        <f>_xlfn.XLOOKUP(A38,'Hospitalisation Details'!A:A,'Hospitalisation Details'!I:I,"Not Found")</f>
        <v>tier - 1</v>
      </c>
      <c r="N38" s="21" t="str">
        <f>_xlfn.XLOOKUP(A38,'Hospitalisation Details'!A:A,'Hospitalisation Details'!J:J,"Not Found")</f>
        <v>tier - 3</v>
      </c>
      <c r="O38" s="21" t="str">
        <f>_xlfn.XLOOKUP(A38,'Hospitalisation Details'!A:A,'Hospitalisation Details'!K:K,"Not Found")</f>
        <v>R1012</v>
      </c>
      <c r="P38" s="23">
        <f>_xlfn.XLOOKUP(A38,'Hospitalisation Details'!A:A,'Hospitalisation Details'!L:L,"Not Found")</f>
        <v>48</v>
      </c>
    </row>
    <row r="39" spans="1:16" ht="15.75" x14ac:dyDescent="0.25">
      <c r="A39" s="19" t="s">
        <v>2335</v>
      </c>
      <c r="B39" s="19" t="str">
        <f>_xlfn.XLOOKUP(A39,'Customer Names'!A:A,'Customer Names'!C:C,"Not Found")</f>
        <v>Grummon</v>
      </c>
      <c r="C39" s="20">
        <f>_xlfn.XLOOKUP(A39,'Medical Examinations'!A:A,'Medical Examinations'!B:B,"not found")</f>
        <v>32.450000000000003</v>
      </c>
      <c r="D39" s="20">
        <f>_xlfn.XLOOKUP(A39,'Medical Examinations'!A:A,'Medical Examinations'!C:C,"not found")</f>
        <v>11.91</v>
      </c>
      <c r="E39" s="20" t="str">
        <f>_xlfn.XLOOKUP(A39,'Medical Examinations'!A:A,'Medical Examinations'!D:D,"not found")</f>
        <v>No</v>
      </c>
      <c r="F39" s="20" t="str">
        <f>_xlfn.XLOOKUP(A39,'Medical Examinations'!A:A,'Medical Examinations'!E:E,"not found")</f>
        <v>No</v>
      </c>
      <c r="G39" s="20" t="str">
        <f>_xlfn.XLOOKUP(A39,'Medical Examinations'!A:A,'Medical Examinations'!F:F,"not found")</f>
        <v>No</v>
      </c>
      <c r="H39" s="20">
        <f>_xlfn.XLOOKUP(A39,'Medical Examinations'!A:A,'Medical Examinations'!G:G,"not found")</f>
        <v>0</v>
      </c>
      <c r="I39" s="20" t="str">
        <f>_xlfn.XLOOKUP(A39,'Medical Examinations'!A:A,'Medical Examinations'!H:H,"not found")</f>
        <v>Yes</v>
      </c>
      <c r="J39" s="20" t="str">
        <f>_xlfn.XLOOKUP(A39,'Medical Examinations'!A:A,'Medical Examinations'!I:I,"not found")</f>
        <v>Obesity</v>
      </c>
      <c r="K39" s="21">
        <f>_xlfn.XLOOKUP(A39,'Hospitalisation Details'!A:A,'Hospitalisation Details'!F:F,"Not Found")</f>
        <v>22997</v>
      </c>
      <c r="L39" s="22">
        <f>_xlfn.XLOOKUP(A39,'Hospitalisation Details'!A:A,'Hospitalisation Details'!H:H,"Not Found")</f>
        <v>45008.959999999999</v>
      </c>
      <c r="M39" s="21" t="str">
        <f>_xlfn.XLOOKUP(A39,'Hospitalisation Details'!A:A,'Hospitalisation Details'!I:I,"Not Found")</f>
        <v>tier - 1</v>
      </c>
      <c r="N39" s="21" t="str">
        <f>_xlfn.XLOOKUP(A39,'Hospitalisation Details'!A:A,'Hospitalisation Details'!J:J,"Not Found")</f>
        <v>tier - 3</v>
      </c>
      <c r="O39" s="21" t="str">
        <f>_xlfn.XLOOKUP(A39,'Hospitalisation Details'!A:A,'Hospitalisation Details'!K:K,"Not Found")</f>
        <v>R1013</v>
      </c>
      <c r="P39" s="23">
        <f>_xlfn.XLOOKUP(A39,'Hospitalisation Details'!A:A,'Hospitalisation Details'!L:L,"Not Found")</f>
        <v>60</v>
      </c>
    </row>
    <row r="40" spans="1:16" ht="15.75" x14ac:dyDescent="0.25">
      <c r="A40" s="19" t="s">
        <v>2334</v>
      </c>
      <c r="B40" s="19" t="str">
        <f>_xlfn.XLOOKUP(A40,'Customer Names'!A:A,'Customer Names'!C:C,"Not Found")</f>
        <v>Vanwechel</v>
      </c>
      <c r="C40" s="20">
        <f>_xlfn.XLOOKUP(A40,'Medical Examinations'!A:A,'Medical Examinations'!B:B,"not found")</f>
        <v>34.96</v>
      </c>
      <c r="D40" s="20">
        <f>_xlfn.XLOOKUP(A40,'Medical Examinations'!A:A,'Medical Examinations'!C:C,"not found")</f>
        <v>6.52</v>
      </c>
      <c r="E40" s="20" t="str">
        <f>_xlfn.XLOOKUP(A40,'Medical Examinations'!A:A,'Medical Examinations'!D:D,"not found")</f>
        <v>No</v>
      </c>
      <c r="F40" s="20" t="str">
        <f>_xlfn.XLOOKUP(A40,'Medical Examinations'!A:A,'Medical Examinations'!E:E,"not found")</f>
        <v>No</v>
      </c>
      <c r="G40" s="20" t="str">
        <f>_xlfn.XLOOKUP(A40,'Medical Examinations'!A:A,'Medical Examinations'!F:F,"not found")</f>
        <v>No</v>
      </c>
      <c r="H40" s="20">
        <f>_xlfn.XLOOKUP(A40,'Medical Examinations'!A:A,'Medical Examinations'!G:G,"not found")</f>
        <v>0</v>
      </c>
      <c r="I40" s="20" t="str">
        <f>_xlfn.XLOOKUP(A40,'Medical Examinations'!A:A,'Medical Examinations'!H:H,"not found")</f>
        <v>Yes</v>
      </c>
      <c r="J40" s="20" t="str">
        <f>_xlfn.XLOOKUP(A40,'Medical Examinations'!A:A,'Medical Examinations'!I:I,"not found")</f>
        <v>Obesity</v>
      </c>
      <c r="K40" s="21">
        <f>_xlfn.XLOOKUP(A40,'Hospitalisation Details'!A:A,'Hospitalisation Details'!F:F,"Not Found")</f>
        <v>26158</v>
      </c>
      <c r="L40" s="22">
        <f>_xlfn.XLOOKUP(A40,'Hospitalisation Details'!A:A,'Hospitalisation Details'!H:H,"Not Found")</f>
        <v>44641.2</v>
      </c>
      <c r="M40" s="21" t="str">
        <f>_xlfn.XLOOKUP(A40,'Hospitalisation Details'!A:A,'Hospitalisation Details'!I:I,"Not Found")</f>
        <v>tier - 1</v>
      </c>
      <c r="N40" s="21" t="str">
        <f>_xlfn.XLOOKUP(A40,'Hospitalisation Details'!A:A,'Hospitalisation Details'!J:J,"Not Found")</f>
        <v>tier - 3</v>
      </c>
      <c r="O40" s="21" t="str">
        <f>_xlfn.XLOOKUP(A40,'Hospitalisation Details'!A:A,'Hospitalisation Details'!K:K,"Not Found")</f>
        <v>R1024</v>
      </c>
      <c r="P40" s="23">
        <f>_xlfn.XLOOKUP(A40,'Hospitalisation Details'!A:A,'Hospitalisation Details'!L:L,"Not Found")</f>
        <v>51</v>
      </c>
    </row>
    <row r="41" spans="1:16" ht="15.75" x14ac:dyDescent="0.25">
      <c r="A41" s="19" t="s">
        <v>2333</v>
      </c>
      <c r="B41" s="19" t="str">
        <f>_xlfn.XLOOKUP(A41,'Customer Names'!A:A,'Customer Names'!C:C,"Not Found")</f>
        <v>Fisher</v>
      </c>
      <c r="C41" s="20">
        <f>_xlfn.XLOOKUP(A41,'Medical Examinations'!A:A,'Medical Examinations'!B:B,"not found")</f>
        <v>35.5</v>
      </c>
      <c r="D41" s="20">
        <f>_xlfn.XLOOKUP(A41,'Medical Examinations'!A:A,'Medical Examinations'!C:C,"not found")</f>
        <v>5.14</v>
      </c>
      <c r="E41" s="20" t="str">
        <f>_xlfn.XLOOKUP(A41,'Medical Examinations'!A:A,'Medical Examinations'!D:D,"not found")</f>
        <v>No</v>
      </c>
      <c r="F41" s="20" t="str">
        <f>_xlfn.XLOOKUP(A41,'Medical Examinations'!A:A,'Medical Examinations'!E:E,"not found")</f>
        <v>No</v>
      </c>
      <c r="G41" s="20" t="str">
        <f>_xlfn.XLOOKUP(A41,'Medical Examinations'!A:A,'Medical Examinations'!F:F,"not found")</f>
        <v>Yes</v>
      </c>
      <c r="H41" s="20">
        <f>_xlfn.XLOOKUP(A41,'Medical Examinations'!A:A,'Medical Examinations'!G:G,"not found")</f>
        <v>1</v>
      </c>
      <c r="I41" s="20" t="str">
        <f>_xlfn.XLOOKUP(A41,'Medical Examinations'!A:A,'Medical Examinations'!H:H,"not found")</f>
        <v>Yes</v>
      </c>
      <c r="J41" s="20" t="str">
        <f>_xlfn.XLOOKUP(A41,'Medical Examinations'!A:A,'Medical Examinations'!I:I,"not found")</f>
        <v>Obesity</v>
      </c>
      <c r="K41" s="21">
        <f>_xlfn.XLOOKUP(A41,'Hospitalisation Details'!A:A,'Hospitalisation Details'!F:F,"Not Found")</f>
        <v>34253</v>
      </c>
      <c r="L41" s="22">
        <f>_xlfn.XLOOKUP(A41,'Hospitalisation Details'!A:A,'Hospitalisation Details'!H:H,"Not Found")</f>
        <v>44585.46</v>
      </c>
      <c r="M41" s="21" t="str">
        <f>_xlfn.XLOOKUP(A41,'Hospitalisation Details'!A:A,'Hospitalisation Details'!I:I,"Not Found")</f>
        <v>tier - 1</v>
      </c>
      <c r="N41" s="21" t="str">
        <f>_xlfn.XLOOKUP(A41,'Hospitalisation Details'!A:A,'Hospitalisation Details'!J:J,"Not Found")</f>
        <v>tier - 3</v>
      </c>
      <c r="O41" s="21" t="str">
        <f>_xlfn.XLOOKUP(A41,'Hospitalisation Details'!A:A,'Hospitalisation Details'!K:K,"Not Found")</f>
        <v>R1011</v>
      </c>
      <c r="P41" s="23">
        <f>_xlfn.XLOOKUP(A41,'Hospitalisation Details'!A:A,'Hospitalisation Details'!L:L,"Not Found")</f>
        <v>29</v>
      </c>
    </row>
    <row r="42" spans="1:16" ht="15.75" x14ac:dyDescent="0.25">
      <c r="A42" s="19" t="s">
        <v>2332</v>
      </c>
      <c r="B42" s="19" t="str">
        <f>_xlfn.XLOOKUP(A42,'Customer Names'!A:A,'Customer Names'!C:C,"Not Found")</f>
        <v>Jenkins</v>
      </c>
      <c r="C42" s="20">
        <f>_xlfn.XLOOKUP(A42,'Medical Examinations'!A:A,'Medical Examinations'!B:B,"not found")</f>
        <v>52.58</v>
      </c>
      <c r="D42" s="20">
        <f>_xlfn.XLOOKUP(A42,'Medical Examinations'!A:A,'Medical Examinations'!C:C,"not found")</f>
        <v>4.1900000000000004</v>
      </c>
      <c r="E42" s="20" t="str">
        <f>_xlfn.XLOOKUP(A42,'Medical Examinations'!A:A,'Medical Examinations'!D:D,"not found")</f>
        <v>No</v>
      </c>
      <c r="F42" s="20" t="str">
        <f>_xlfn.XLOOKUP(A42,'Medical Examinations'!A:A,'Medical Examinations'!E:E,"not found")</f>
        <v>Yes</v>
      </c>
      <c r="G42" s="20" t="str">
        <f>_xlfn.XLOOKUP(A42,'Medical Examinations'!A:A,'Medical Examinations'!F:F,"not found")</f>
        <v>No</v>
      </c>
      <c r="H42" s="20">
        <f>_xlfn.XLOOKUP(A42,'Medical Examinations'!A:A,'Medical Examinations'!G:G,"not found")</f>
        <v>1</v>
      </c>
      <c r="I42" s="20" t="str">
        <f>_xlfn.XLOOKUP(A42,'Medical Examinations'!A:A,'Medical Examinations'!H:H,"not found")</f>
        <v>Yes</v>
      </c>
      <c r="J42" s="20" t="str">
        <f>_xlfn.XLOOKUP(A42,'Medical Examinations'!A:A,'Medical Examinations'!I:I,"not found")</f>
        <v>Obesity</v>
      </c>
      <c r="K42" s="21">
        <f>_xlfn.XLOOKUP(A42,'Hospitalisation Details'!A:A,'Hospitalisation Details'!F:F,"Not Found")</f>
        <v>36740</v>
      </c>
      <c r="L42" s="22">
        <f>_xlfn.XLOOKUP(A42,'Hospitalisation Details'!A:A,'Hospitalisation Details'!H:H,"Not Found")</f>
        <v>44501.4</v>
      </c>
      <c r="M42" s="21" t="str">
        <f>_xlfn.XLOOKUP(A42,'Hospitalisation Details'!A:A,'Hospitalisation Details'!I:I,"Not Found")</f>
        <v>tier - 1</v>
      </c>
      <c r="N42" s="21" t="str">
        <f>_xlfn.XLOOKUP(A42,'Hospitalisation Details'!A:A,'Hospitalisation Details'!J:J,"Not Found")</f>
        <v>tier - 3</v>
      </c>
      <c r="O42" s="21" t="str">
        <f>_xlfn.XLOOKUP(A42,'Hospitalisation Details'!A:A,'Hospitalisation Details'!K:K,"Not Found")</f>
        <v>R1013</v>
      </c>
      <c r="P42" s="23">
        <f>_xlfn.XLOOKUP(A42,'Hospitalisation Details'!A:A,'Hospitalisation Details'!L:L,"Not Found")</f>
        <v>22</v>
      </c>
    </row>
    <row r="43" spans="1:16" ht="15.75" x14ac:dyDescent="0.25">
      <c r="A43" s="19" t="s">
        <v>2331</v>
      </c>
      <c r="B43" s="19" t="str">
        <f>_xlfn.XLOOKUP(A43,'Customer Names'!A:A,'Customer Names'!C:C,"Not Found")</f>
        <v>Peters</v>
      </c>
      <c r="C43" s="20">
        <f>_xlfn.XLOOKUP(A43,'Medical Examinations'!A:A,'Medical Examinations'!B:B,"not found")</f>
        <v>35.200000000000003</v>
      </c>
      <c r="D43" s="20">
        <f>_xlfn.XLOOKUP(A43,'Medical Examinations'!A:A,'Medical Examinations'!C:C,"not found")</f>
        <v>11.68</v>
      </c>
      <c r="E43" s="20" t="str">
        <f>_xlfn.XLOOKUP(A43,'Medical Examinations'!A:A,'Medical Examinations'!D:D,"not found")</f>
        <v>Yes</v>
      </c>
      <c r="F43" s="20" t="str">
        <f>_xlfn.XLOOKUP(A43,'Medical Examinations'!A:A,'Medical Examinations'!E:E,"not found")</f>
        <v>No</v>
      </c>
      <c r="G43" s="20" t="str">
        <f>_xlfn.XLOOKUP(A43,'Medical Examinations'!A:A,'Medical Examinations'!F:F,"not found")</f>
        <v>No</v>
      </c>
      <c r="H43" s="20">
        <f>_xlfn.XLOOKUP(A43,'Medical Examinations'!A:A,'Medical Examinations'!G:G,"not found")</f>
        <v>0</v>
      </c>
      <c r="I43" s="20" t="str">
        <f>_xlfn.XLOOKUP(A43,'Medical Examinations'!A:A,'Medical Examinations'!H:H,"not found")</f>
        <v>Yes</v>
      </c>
      <c r="J43" s="20" t="str">
        <f>_xlfn.XLOOKUP(A43,'Medical Examinations'!A:A,'Medical Examinations'!I:I,"not found")</f>
        <v>Obesity</v>
      </c>
      <c r="K43" s="21">
        <f>_xlfn.XLOOKUP(A43,'Hospitalisation Details'!A:A,'Hospitalisation Details'!F:F,"Not Found")</f>
        <v>24729</v>
      </c>
      <c r="L43" s="22">
        <f>_xlfn.XLOOKUP(A43,'Hospitalisation Details'!A:A,'Hospitalisation Details'!H:H,"Not Found")</f>
        <v>44423.8</v>
      </c>
      <c r="M43" s="21" t="str">
        <f>_xlfn.XLOOKUP(A43,'Hospitalisation Details'!A:A,'Hospitalisation Details'!I:I,"Not Found")</f>
        <v>tier - 1</v>
      </c>
      <c r="N43" s="21" t="str">
        <f>_xlfn.XLOOKUP(A43,'Hospitalisation Details'!A:A,'Hospitalisation Details'!J:J,"Not Found")</f>
        <v>tier - 3</v>
      </c>
      <c r="O43" s="21" t="str">
        <f>_xlfn.XLOOKUP(A43,'Hospitalisation Details'!A:A,'Hospitalisation Details'!K:K,"Not Found")</f>
        <v>R1013</v>
      </c>
      <c r="P43" s="23">
        <f>_xlfn.XLOOKUP(A43,'Hospitalisation Details'!A:A,'Hospitalisation Details'!L:L,"Not Found")</f>
        <v>55</v>
      </c>
    </row>
    <row r="44" spans="1:16" ht="15.75" x14ac:dyDescent="0.25">
      <c r="A44" s="19" t="s">
        <v>2330</v>
      </c>
      <c r="B44" s="19" t="str">
        <f>_xlfn.XLOOKUP(A44,'Customer Names'!A:A,'Customer Names'!C:C,"Not Found")</f>
        <v>Aha</v>
      </c>
      <c r="C44" s="20">
        <f>_xlfn.XLOOKUP(A44,'Medical Examinations'!A:A,'Medical Examinations'!B:B,"not found")</f>
        <v>38.06</v>
      </c>
      <c r="D44" s="20">
        <f>_xlfn.XLOOKUP(A44,'Medical Examinations'!A:A,'Medical Examinations'!C:C,"not found")</f>
        <v>6.98</v>
      </c>
      <c r="E44" s="20" t="str">
        <f>_xlfn.XLOOKUP(A44,'Medical Examinations'!A:A,'Medical Examinations'!D:D,"not found")</f>
        <v>No</v>
      </c>
      <c r="F44" s="20" t="str">
        <f>_xlfn.XLOOKUP(A44,'Medical Examinations'!A:A,'Medical Examinations'!E:E,"not found")</f>
        <v>No</v>
      </c>
      <c r="G44" s="20" t="str">
        <f>_xlfn.XLOOKUP(A44,'Medical Examinations'!A:A,'Medical Examinations'!F:F,"not found")</f>
        <v>No</v>
      </c>
      <c r="H44" s="20">
        <f>_xlfn.XLOOKUP(A44,'Medical Examinations'!A:A,'Medical Examinations'!G:G,"not found")</f>
        <v>0</v>
      </c>
      <c r="I44" s="20" t="str">
        <f>_xlfn.XLOOKUP(A44,'Medical Examinations'!A:A,'Medical Examinations'!H:H,"not found")</f>
        <v>Yes</v>
      </c>
      <c r="J44" s="20" t="str">
        <f>_xlfn.XLOOKUP(A44,'Medical Examinations'!A:A,'Medical Examinations'!I:I,"not found")</f>
        <v>Obesity</v>
      </c>
      <c r="K44" s="21">
        <f>_xlfn.XLOOKUP(A44,'Hospitalisation Details'!A:A,'Hospitalisation Details'!F:F,"Not Found")</f>
        <v>26235</v>
      </c>
      <c r="L44" s="22">
        <f>_xlfn.XLOOKUP(A44,'Hospitalisation Details'!A:A,'Hospitalisation Details'!H:H,"Not Found")</f>
        <v>44400.41</v>
      </c>
      <c r="M44" s="21" t="str">
        <f>_xlfn.XLOOKUP(A44,'Hospitalisation Details'!A:A,'Hospitalisation Details'!I:I,"Not Found")</f>
        <v>tier - 1</v>
      </c>
      <c r="N44" s="21" t="str">
        <f>_xlfn.XLOOKUP(A44,'Hospitalisation Details'!A:A,'Hospitalisation Details'!J:J,"Not Found")</f>
        <v>tier - 3</v>
      </c>
      <c r="O44" s="21" t="str">
        <f>_xlfn.XLOOKUP(A44,'Hospitalisation Details'!A:A,'Hospitalisation Details'!K:K,"Not Found")</f>
        <v>R1013</v>
      </c>
      <c r="P44" s="23">
        <f>_xlfn.XLOOKUP(A44,'Hospitalisation Details'!A:A,'Hospitalisation Details'!L:L,"Not Found")</f>
        <v>51</v>
      </c>
    </row>
    <row r="45" spans="1:16" ht="15.75" x14ac:dyDescent="0.25">
      <c r="A45" s="19" t="s">
        <v>2329</v>
      </c>
      <c r="B45" s="19" t="str">
        <f>_xlfn.XLOOKUP(A45,'Customer Names'!A:A,'Customer Names'!C:C,"Not Found")</f>
        <v>McElwain</v>
      </c>
      <c r="C45" s="20">
        <f>_xlfn.XLOOKUP(A45,'Medical Examinations'!A:A,'Medical Examinations'!B:B,"not found")</f>
        <v>34.21</v>
      </c>
      <c r="D45" s="20">
        <f>_xlfn.XLOOKUP(A45,'Medical Examinations'!A:A,'Medical Examinations'!C:C,"not found")</f>
        <v>8.34</v>
      </c>
      <c r="E45" s="20" t="str">
        <f>_xlfn.XLOOKUP(A45,'Medical Examinations'!A:A,'Medical Examinations'!D:D,"not found")</f>
        <v>No</v>
      </c>
      <c r="F45" s="20" t="str">
        <f>_xlfn.XLOOKUP(A45,'Medical Examinations'!A:A,'Medical Examinations'!E:E,"not found")</f>
        <v>No</v>
      </c>
      <c r="G45" s="20" t="str">
        <f>_xlfn.XLOOKUP(A45,'Medical Examinations'!A:A,'Medical Examinations'!F:F,"not found")</f>
        <v>No</v>
      </c>
      <c r="H45" s="20">
        <f>_xlfn.XLOOKUP(A45,'Medical Examinations'!A:A,'Medical Examinations'!G:G,"not found")</f>
        <v>0</v>
      </c>
      <c r="I45" s="20" t="str">
        <f>_xlfn.XLOOKUP(A45,'Medical Examinations'!A:A,'Medical Examinations'!H:H,"not found")</f>
        <v>Yes</v>
      </c>
      <c r="J45" s="20" t="str">
        <f>_xlfn.XLOOKUP(A45,'Medical Examinations'!A:A,'Medical Examinations'!I:I,"not found")</f>
        <v>Obesity</v>
      </c>
      <c r="K45" s="21">
        <f>_xlfn.XLOOKUP(A45,'Hospitalisation Details'!A:A,'Hospitalisation Details'!F:F,"Not Found")</f>
        <v>25166</v>
      </c>
      <c r="L45" s="22">
        <f>_xlfn.XLOOKUP(A45,'Hospitalisation Details'!A:A,'Hospitalisation Details'!H:H,"Not Found")</f>
        <v>44260.75</v>
      </c>
      <c r="M45" s="21" t="str">
        <f>_xlfn.XLOOKUP(A45,'Hospitalisation Details'!A:A,'Hospitalisation Details'!I:I,"Not Found")</f>
        <v>tier - 1</v>
      </c>
      <c r="N45" s="21" t="str">
        <f>_xlfn.XLOOKUP(A45,'Hospitalisation Details'!A:A,'Hospitalisation Details'!J:J,"Not Found")</f>
        <v>tier - 3</v>
      </c>
      <c r="O45" s="21" t="str">
        <f>_xlfn.XLOOKUP(A45,'Hospitalisation Details'!A:A,'Hospitalisation Details'!K:K,"Not Found")</f>
        <v>R1013</v>
      </c>
      <c r="P45" s="23">
        <f>_xlfn.XLOOKUP(A45,'Hospitalisation Details'!A:A,'Hospitalisation Details'!L:L,"Not Found")</f>
        <v>54</v>
      </c>
    </row>
    <row r="46" spans="1:16" ht="15.75" x14ac:dyDescent="0.25">
      <c r="A46" s="19" t="s">
        <v>2328</v>
      </c>
      <c r="B46" s="19" t="str">
        <f>_xlfn.XLOOKUP(A46,'Customer Names'!A:A,'Customer Names'!C:C,"Not Found")</f>
        <v>Januszewski</v>
      </c>
      <c r="C46" s="20">
        <f>_xlfn.XLOOKUP(A46,'Medical Examinations'!A:A,'Medical Examinations'!B:B,"not found")</f>
        <v>38.94</v>
      </c>
      <c r="D46" s="20">
        <f>_xlfn.XLOOKUP(A46,'Medical Examinations'!A:A,'Medical Examinations'!C:C,"not found")</f>
        <v>8.49</v>
      </c>
      <c r="E46" s="20" t="str">
        <f>_xlfn.XLOOKUP(A46,'Medical Examinations'!A:A,'Medical Examinations'!D:D,"not found")</f>
        <v>Yes</v>
      </c>
      <c r="F46" s="20" t="str">
        <f>_xlfn.XLOOKUP(A46,'Medical Examinations'!A:A,'Medical Examinations'!E:E,"not found")</f>
        <v>No</v>
      </c>
      <c r="G46" s="20" t="str">
        <f>_xlfn.XLOOKUP(A46,'Medical Examinations'!A:A,'Medical Examinations'!F:F,"not found")</f>
        <v>No</v>
      </c>
      <c r="H46" s="20">
        <f>_xlfn.XLOOKUP(A46,'Medical Examinations'!A:A,'Medical Examinations'!G:G,"not found")</f>
        <v>1</v>
      </c>
      <c r="I46" s="20" t="str">
        <f>_xlfn.XLOOKUP(A46,'Medical Examinations'!A:A,'Medical Examinations'!H:H,"not found")</f>
        <v>Yes</v>
      </c>
      <c r="J46" s="20" t="str">
        <f>_xlfn.XLOOKUP(A46,'Medical Examinations'!A:A,'Medical Examinations'!I:I,"not found")</f>
        <v>Obesity</v>
      </c>
      <c r="K46" s="21">
        <f>_xlfn.XLOOKUP(A46,'Hospitalisation Details'!A:A,'Hospitalisation Details'!F:F,"Not Found")</f>
        <v>27546</v>
      </c>
      <c r="L46" s="22">
        <f>_xlfn.XLOOKUP(A46,'Hospitalisation Details'!A:A,'Hospitalisation Details'!H:H,"Not Found")</f>
        <v>44202.65</v>
      </c>
      <c r="M46" s="21" t="str">
        <f>_xlfn.XLOOKUP(A46,'Hospitalisation Details'!A:A,'Hospitalisation Details'!I:I,"Not Found")</f>
        <v>tier - 1</v>
      </c>
      <c r="N46" s="21" t="str">
        <f>_xlfn.XLOOKUP(A46,'Hospitalisation Details'!A:A,'Hospitalisation Details'!J:J,"Not Found")</f>
        <v>tier - 3</v>
      </c>
      <c r="O46" s="21" t="str">
        <f>_xlfn.XLOOKUP(A46,'Hospitalisation Details'!A:A,'Hospitalisation Details'!K:K,"Not Found")</f>
        <v>R1013</v>
      </c>
      <c r="P46" s="23">
        <f>_xlfn.XLOOKUP(A46,'Hospitalisation Details'!A:A,'Hospitalisation Details'!L:L,"Not Found")</f>
        <v>48</v>
      </c>
    </row>
    <row r="47" spans="1:16" ht="15.75" x14ac:dyDescent="0.25">
      <c r="A47" s="19" t="s">
        <v>2327</v>
      </c>
      <c r="B47" s="19" t="str">
        <f>_xlfn.XLOOKUP(A47,'Customer Names'!A:A,'Customer Names'!C:C,"Not Found")</f>
        <v>Rohne</v>
      </c>
      <c r="C47" s="20">
        <f>_xlfn.XLOOKUP(A47,'Medical Examinations'!A:A,'Medical Examinations'!B:B,"not found")</f>
        <v>30.21</v>
      </c>
      <c r="D47" s="20">
        <f>_xlfn.XLOOKUP(A47,'Medical Examinations'!A:A,'Medical Examinations'!C:C,"not found")</f>
        <v>5.34</v>
      </c>
      <c r="E47" s="20" t="str">
        <f>_xlfn.XLOOKUP(A47,'Medical Examinations'!A:A,'Medical Examinations'!D:D,"not found")</f>
        <v>Yes</v>
      </c>
      <c r="F47" s="20" t="str">
        <f>_xlfn.XLOOKUP(A47,'Medical Examinations'!A:A,'Medical Examinations'!E:E,"not found")</f>
        <v>No</v>
      </c>
      <c r="G47" s="20" t="str">
        <f>_xlfn.XLOOKUP(A47,'Medical Examinations'!A:A,'Medical Examinations'!F:F,"not found")</f>
        <v>No</v>
      </c>
      <c r="H47" s="20">
        <f>_xlfn.XLOOKUP(A47,'Medical Examinations'!A:A,'Medical Examinations'!G:G,"not found")</f>
        <v>1</v>
      </c>
      <c r="I47" s="20" t="str">
        <f>_xlfn.XLOOKUP(A47,'Medical Examinations'!A:A,'Medical Examinations'!H:H,"not found")</f>
        <v>Yes</v>
      </c>
      <c r="J47" s="20" t="str">
        <f>_xlfn.XLOOKUP(A47,'Medical Examinations'!A:A,'Medical Examinations'!I:I,"not found")</f>
        <v>Obesity</v>
      </c>
      <c r="K47" s="21">
        <f>_xlfn.XLOOKUP(A47,'Hospitalisation Details'!A:A,'Hospitalisation Details'!F:F,"Not Found")</f>
        <v>32340</v>
      </c>
      <c r="L47" s="22">
        <f>_xlfn.XLOOKUP(A47,'Hospitalisation Details'!A:A,'Hospitalisation Details'!H:H,"Not Found")</f>
        <v>43943.88</v>
      </c>
      <c r="M47" s="21" t="str">
        <f>_xlfn.XLOOKUP(A47,'Hospitalisation Details'!A:A,'Hospitalisation Details'!I:I,"Not Found")</f>
        <v>tier - 1</v>
      </c>
      <c r="N47" s="21" t="str">
        <f>_xlfn.XLOOKUP(A47,'Hospitalisation Details'!A:A,'Hospitalisation Details'!J:J,"Not Found")</f>
        <v>tier - 3</v>
      </c>
      <c r="O47" s="21" t="str">
        <f>_xlfn.XLOOKUP(A47,'Hospitalisation Details'!A:A,'Hospitalisation Details'!K:K,"Not Found")</f>
        <v>R1012</v>
      </c>
      <c r="P47" s="23">
        <f>_xlfn.XLOOKUP(A47,'Hospitalisation Details'!A:A,'Hospitalisation Details'!L:L,"Not Found")</f>
        <v>34</v>
      </c>
    </row>
    <row r="48" spans="1:16" ht="15.75" x14ac:dyDescent="0.25">
      <c r="A48" s="19" t="s">
        <v>2326</v>
      </c>
      <c r="B48" s="19" t="str">
        <f>_xlfn.XLOOKUP(A48,'Customer Names'!A:A,'Customer Names'!C:C,"Not Found")</f>
        <v>O'Grady</v>
      </c>
      <c r="C48" s="20">
        <f>_xlfn.XLOOKUP(A48,'Medical Examinations'!A:A,'Medical Examinations'!B:B,"not found")</f>
        <v>33.630000000000003</v>
      </c>
      <c r="D48" s="20">
        <f>_xlfn.XLOOKUP(A48,'Medical Examinations'!A:A,'Medical Examinations'!C:C,"not found")</f>
        <v>4.43</v>
      </c>
      <c r="E48" s="20" t="str">
        <f>_xlfn.XLOOKUP(A48,'Medical Examinations'!A:A,'Medical Examinations'!D:D,"not found")</f>
        <v>Yes</v>
      </c>
      <c r="F48" s="20" t="str">
        <f>_xlfn.XLOOKUP(A48,'Medical Examinations'!A:A,'Medical Examinations'!E:E,"not found")</f>
        <v>No</v>
      </c>
      <c r="G48" s="20" t="str">
        <f>_xlfn.XLOOKUP(A48,'Medical Examinations'!A:A,'Medical Examinations'!F:F,"not found")</f>
        <v>No</v>
      </c>
      <c r="H48" s="20">
        <f>_xlfn.XLOOKUP(A48,'Medical Examinations'!A:A,'Medical Examinations'!G:G,"not found")</f>
        <v>2</v>
      </c>
      <c r="I48" s="20" t="str">
        <f>_xlfn.XLOOKUP(A48,'Medical Examinations'!A:A,'Medical Examinations'!H:H,"not found")</f>
        <v>Yes</v>
      </c>
      <c r="J48" s="20" t="str">
        <f>_xlfn.XLOOKUP(A48,'Medical Examinations'!A:A,'Medical Examinations'!I:I,"not found")</f>
        <v>Obesity</v>
      </c>
      <c r="K48" s="21">
        <f>_xlfn.XLOOKUP(A48,'Hospitalisation Details'!A:A,'Hospitalisation Details'!F:F,"Not Found")</f>
        <v>24385</v>
      </c>
      <c r="L48" s="22">
        <f>_xlfn.XLOOKUP(A48,'Hospitalisation Details'!A:A,'Hospitalisation Details'!H:H,"Not Found")</f>
        <v>43921.18</v>
      </c>
      <c r="M48" s="21" t="str">
        <f>_xlfn.XLOOKUP(A48,'Hospitalisation Details'!A:A,'Hospitalisation Details'!I:I,"Not Found")</f>
        <v>tier - 1</v>
      </c>
      <c r="N48" s="21" t="str">
        <f>_xlfn.XLOOKUP(A48,'Hospitalisation Details'!A:A,'Hospitalisation Details'!J:J,"Not Found")</f>
        <v>tier - 3</v>
      </c>
      <c r="O48" s="21" t="str">
        <f>_xlfn.XLOOKUP(A48,'Hospitalisation Details'!A:A,'Hospitalisation Details'!K:K,"Not Found")</f>
        <v>R1012</v>
      </c>
      <c r="P48" s="23">
        <f>_xlfn.XLOOKUP(A48,'Hospitalisation Details'!A:A,'Hospitalisation Details'!L:L,"Not Found")</f>
        <v>56</v>
      </c>
    </row>
    <row r="49" spans="1:16" ht="15.75" x14ac:dyDescent="0.25">
      <c r="A49" s="19" t="s">
        <v>2325</v>
      </c>
      <c r="B49" s="19" t="str">
        <f>_xlfn.XLOOKUP(A49,'Customer Names'!A:A,'Customer Names'!C:C,"Not Found")</f>
        <v>Peters</v>
      </c>
      <c r="C49" s="20">
        <f>_xlfn.XLOOKUP(A49,'Medical Examinations'!A:A,'Medical Examinations'!B:B,"not found")</f>
        <v>40.369999999999997</v>
      </c>
      <c r="D49" s="20">
        <f>_xlfn.XLOOKUP(A49,'Medical Examinations'!A:A,'Medical Examinations'!C:C,"not found")</f>
        <v>4.47</v>
      </c>
      <c r="E49" s="20" t="str">
        <f>_xlfn.XLOOKUP(A49,'Medical Examinations'!A:A,'Medical Examinations'!D:D,"not found")</f>
        <v>No</v>
      </c>
      <c r="F49" s="20" t="str">
        <f>_xlfn.XLOOKUP(A49,'Medical Examinations'!A:A,'Medical Examinations'!E:E,"not found")</f>
        <v>No</v>
      </c>
      <c r="G49" s="20" t="str">
        <f>_xlfn.XLOOKUP(A49,'Medical Examinations'!A:A,'Medical Examinations'!F:F,"not found")</f>
        <v>No</v>
      </c>
      <c r="H49" s="20">
        <f>_xlfn.XLOOKUP(A49,'Medical Examinations'!A:A,'Medical Examinations'!G:G,"not found")</f>
        <v>0</v>
      </c>
      <c r="I49" s="20" t="str">
        <f>_xlfn.XLOOKUP(A49,'Medical Examinations'!A:A,'Medical Examinations'!H:H,"not found")</f>
        <v>Yes</v>
      </c>
      <c r="J49" s="20" t="str">
        <f>_xlfn.XLOOKUP(A49,'Medical Examinations'!A:A,'Medical Examinations'!I:I,"not found")</f>
        <v>Obesity</v>
      </c>
      <c r="K49" s="21">
        <f>_xlfn.XLOOKUP(A49,'Hospitalisation Details'!A:A,'Hospitalisation Details'!F:F,"Not Found")</f>
        <v>29535</v>
      </c>
      <c r="L49" s="22">
        <f>_xlfn.XLOOKUP(A49,'Hospitalisation Details'!A:A,'Hospitalisation Details'!H:H,"Not Found")</f>
        <v>43896.38</v>
      </c>
      <c r="M49" s="21" t="str">
        <f>_xlfn.XLOOKUP(A49,'Hospitalisation Details'!A:A,'Hospitalisation Details'!I:I,"Not Found")</f>
        <v>tier - 1</v>
      </c>
      <c r="N49" s="21" t="str">
        <f>_xlfn.XLOOKUP(A49,'Hospitalisation Details'!A:A,'Hospitalisation Details'!J:J,"Not Found")</f>
        <v>tier - 3</v>
      </c>
      <c r="O49" s="21" t="str">
        <f>_xlfn.XLOOKUP(A49,'Hospitalisation Details'!A:A,'Hospitalisation Details'!K:K,"Not Found")</f>
        <v>R1013</v>
      </c>
      <c r="P49" s="23">
        <f>_xlfn.XLOOKUP(A49,'Hospitalisation Details'!A:A,'Hospitalisation Details'!L:L,"Not Found")</f>
        <v>42</v>
      </c>
    </row>
    <row r="50" spans="1:16" ht="15.75" x14ac:dyDescent="0.25">
      <c r="A50" s="19" t="s">
        <v>2324</v>
      </c>
      <c r="B50" s="19" t="str">
        <f>_xlfn.XLOOKUP(A50,'Customer Names'!A:A,'Customer Names'!C:C,"Not Found")</f>
        <v>De Simone</v>
      </c>
      <c r="C50" s="20">
        <f>_xlfn.XLOOKUP(A50,'Medical Examinations'!A:A,'Medical Examinations'!B:B,"not found")</f>
        <v>53.09</v>
      </c>
      <c r="D50" s="20">
        <f>_xlfn.XLOOKUP(A50,'Medical Examinations'!A:A,'Medical Examinations'!C:C,"not found")</f>
        <v>4.82</v>
      </c>
      <c r="E50" s="20" t="str">
        <f>_xlfn.XLOOKUP(A50,'Medical Examinations'!A:A,'Medical Examinations'!D:D,"not found")</f>
        <v>Yes</v>
      </c>
      <c r="F50" s="20" t="str">
        <f>_xlfn.XLOOKUP(A50,'Medical Examinations'!A:A,'Medical Examinations'!E:E,"not found")</f>
        <v>No</v>
      </c>
      <c r="G50" s="20" t="str">
        <f>_xlfn.XLOOKUP(A50,'Medical Examinations'!A:A,'Medical Examinations'!F:F,"not found")</f>
        <v>No</v>
      </c>
      <c r="H50" s="20">
        <f>_xlfn.XLOOKUP(A50,'Medical Examinations'!A:A,'Medical Examinations'!G:G,"not found")</f>
        <v>2</v>
      </c>
      <c r="I50" s="20" t="str">
        <f>_xlfn.XLOOKUP(A50,'Medical Examinations'!A:A,'Medical Examinations'!H:H,"not found")</f>
        <v>Yes</v>
      </c>
      <c r="J50" s="20" t="str">
        <f>_xlfn.XLOOKUP(A50,'Medical Examinations'!A:A,'Medical Examinations'!I:I,"not found")</f>
        <v>Obesity</v>
      </c>
      <c r="K50" s="21">
        <f>_xlfn.XLOOKUP(A50,'Hospitalisation Details'!A:A,'Hospitalisation Details'!F:F,"Not Found")</f>
        <v>24290</v>
      </c>
      <c r="L50" s="22">
        <f>_xlfn.XLOOKUP(A50,'Hospitalisation Details'!A:A,'Hospitalisation Details'!H:H,"Not Found")</f>
        <v>43817.45</v>
      </c>
      <c r="M50" s="21" t="str">
        <f>_xlfn.XLOOKUP(A50,'Hospitalisation Details'!A:A,'Hospitalisation Details'!I:I,"Not Found")</f>
        <v>tier - 1</v>
      </c>
      <c r="N50" s="21" t="str">
        <f>_xlfn.XLOOKUP(A50,'Hospitalisation Details'!A:A,'Hospitalisation Details'!J:J,"Not Found")</f>
        <v>tier - 3</v>
      </c>
      <c r="O50" s="21" t="str">
        <f>_xlfn.XLOOKUP(A50,'Hospitalisation Details'!A:A,'Hospitalisation Details'!K:K,"Not Found")</f>
        <v>R1012</v>
      </c>
      <c r="P50" s="23">
        <f>_xlfn.XLOOKUP(A50,'Hospitalisation Details'!A:A,'Hospitalisation Details'!L:L,"Not Found")</f>
        <v>56</v>
      </c>
    </row>
    <row r="51" spans="1:16" ht="15.75" x14ac:dyDescent="0.25">
      <c r="A51" s="19" t="s">
        <v>2323</v>
      </c>
      <c r="B51" s="19" t="str">
        <f>_xlfn.XLOOKUP(A51,'Customer Names'!A:A,'Customer Names'!C:C,"Not Found")</f>
        <v>Beckett</v>
      </c>
      <c r="C51" s="20">
        <f>_xlfn.XLOOKUP(A51,'Medical Examinations'!A:A,'Medical Examinations'!B:B,"not found")</f>
        <v>31.79</v>
      </c>
      <c r="D51" s="20">
        <f>_xlfn.XLOOKUP(A51,'Medical Examinations'!A:A,'Medical Examinations'!C:C,"not found")</f>
        <v>5.51</v>
      </c>
      <c r="E51" s="20" t="str">
        <f>_xlfn.XLOOKUP(A51,'Medical Examinations'!A:A,'Medical Examinations'!D:D,"not found")</f>
        <v>Yes</v>
      </c>
      <c r="F51" s="20" t="str">
        <f>_xlfn.XLOOKUP(A51,'Medical Examinations'!A:A,'Medical Examinations'!E:E,"not found")</f>
        <v>No</v>
      </c>
      <c r="G51" s="20" t="str">
        <f>_xlfn.XLOOKUP(A51,'Medical Examinations'!A:A,'Medical Examinations'!F:F,"not found")</f>
        <v>No</v>
      </c>
      <c r="H51" s="20">
        <f>_xlfn.XLOOKUP(A51,'Medical Examinations'!A:A,'Medical Examinations'!G:G,"not found")</f>
        <v>2</v>
      </c>
      <c r="I51" s="20" t="str">
        <f>_xlfn.XLOOKUP(A51,'Medical Examinations'!A:A,'Medical Examinations'!H:H,"not found")</f>
        <v>Yes</v>
      </c>
      <c r="J51" s="20" t="str">
        <f>_xlfn.XLOOKUP(A51,'Medical Examinations'!A:A,'Medical Examinations'!I:I,"not found")</f>
        <v>Obesity</v>
      </c>
      <c r="K51" s="21">
        <f>_xlfn.XLOOKUP(A51,'Hospitalisation Details'!A:A,'Hospitalisation Details'!F:F,"Not Found")</f>
        <v>24405</v>
      </c>
      <c r="L51" s="22">
        <f>_xlfn.XLOOKUP(A51,'Hospitalisation Details'!A:A,'Hospitalisation Details'!H:H,"Not Found")</f>
        <v>43813.87</v>
      </c>
      <c r="M51" s="21" t="str">
        <f>_xlfn.XLOOKUP(A51,'Hospitalisation Details'!A:A,'Hospitalisation Details'!I:I,"Not Found")</f>
        <v>tier - 1</v>
      </c>
      <c r="N51" s="21" t="str">
        <f>_xlfn.XLOOKUP(A51,'Hospitalisation Details'!A:A,'Hospitalisation Details'!J:J,"Not Found")</f>
        <v>tier - 3</v>
      </c>
      <c r="O51" s="21" t="str">
        <f>_xlfn.XLOOKUP(A51,'Hospitalisation Details'!A:A,'Hospitalisation Details'!K:K,"Not Found")</f>
        <v>R1013</v>
      </c>
      <c r="P51" s="23">
        <f>_xlfn.XLOOKUP(A51,'Hospitalisation Details'!A:A,'Hospitalisation Details'!L:L,"Not Found")</f>
        <v>56</v>
      </c>
    </row>
    <row r="52" spans="1:16" ht="15.75" x14ac:dyDescent="0.25">
      <c r="A52" s="19" t="s">
        <v>2322</v>
      </c>
      <c r="B52" s="19" t="str">
        <f>_xlfn.XLOOKUP(A52,'Customer Names'!A:A,'Customer Names'!C:C,"Not Found")</f>
        <v>Sobrilsky</v>
      </c>
      <c r="C52" s="20">
        <f>_xlfn.XLOOKUP(A52,'Medical Examinations'!A:A,'Medical Examinations'!B:B,"not found")</f>
        <v>41.895000000000003</v>
      </c>
      <c r="D52" s="20">
        <f>_xlfn.XLOOKUP(A52,'Medical Examinations'!A:A,'Medical Examinations'!C:C,"not found")</f>
        <v>10.87</v>
      </c>
      <c r="E52" s="20" t="str">
        <f>_xlfn.XLOOKUP(A52,'Medical Examinations'!A:A,'Medical Examinations'!D:D,"not found")</f>
        <v>Yes</v>
      </c>
      <c r="F52" s="20" t="str">
        <f>_xlfn.XLOOKUP(A52,'Medical Examinations'!A:A,'Medical Examinations'!E:E,"not found")</f>
        <v>No</v>
      </c>
      <c r="G52" s="20" t="str">
        <f>_xlfn.XLOOKUP(A52,'Medical Examinations'!A:A,'Medical Examinations'!F:F,"not found")</f>
        <v>No</v>
      </c>
      <c r="H52" s="20">
        <f>_xlfn.XLOOKUP(A52,'Medical Examinations'!A:A,'Medical Examinations'!G:G,"not found")</f>
        <v>1</v>
      </c>
      <c r="I52" s="20" t="str">
        <f>_xlfn.XLOOKUP(A52,'Medical Examinations'!A:A,'Medical Examinations'!H:H,"not found")</f>
        <v>Yes</v>
      </c>
      <c r="J52" s="20" t="str">
        <f>_xlfn.XLOOKUP(A52,'Medical Examinations'!A:A,'Medical Examinations'!I:I,"not found")</f>
        <v>Obesity</v>
      </c>
      <c r="K52" s="21">
        <f>_xlfn.XLOOKUP(A52,'Hospitalisation Details'!A:A,'Hospitalisation Details'!F:F,"Not Found")</f>
        <v>31775</v>
      </c>
      <c r="L52" s="22">
        <f>_xlfn.XLOOKUP(A52,'Hospitalisation Details'!A:A,'Hospitalisation Details'!H:H,"Not Found")</f>
        <v>43753.34</v>
      </c>
      <c r="M52" s="21" t="str">
        <f>_xlfn.XLOOKUP(A52,'Hospitalisation Details'!A:A,'Hospitalisation Details'!I:I,"Not Found")</f>
        <v>tier - 2</v>
      </c>
      <c r="N52" s="21" t="str">
        <f>_xlfn.XLOOKUP(A52,'Hospitalisation Details'!A:A,'Hospitalisation Details'!J:J,"Not Found")</f>
        <v>tier - 3</v>
      </c>
      <c r="O52" s="21" t="str">
        <f>_xlfn.XLOOKUP(A52,'Hospitalisation Details'!A:A,'Hospitalisation Details'!K:K,"Not Found")</f>
        <v>R1015</v>
      </c>
      <c r="P52" s="23">
        <f>_xlfn.XLOOKUP(A52,'Hospitalisation Details'!A:A,'Hospitalisation Details'!L:L,"Not Found")</f>
        <v>36</v>
      </c>
    </row>
    <row r="53" spans="1:16" ht="15.75" x14ac:dyDescent="0.25">
      <c r="A53" s="19" t="s">
        <v>2321</v>
      </c>
      <c r="B53" s="19" t="str">
        <f>_xlfn.XLOOKUP(A53,'Customer Names'!A:A,'Customer Names'!C:C,"Not Found")</f>
        <v>Wang</v>
      </c>
      <c r="C53" s="20">
        <f>_xlfn.XLOOKUP(A53,'Medical Examinations'!A:A,'Medical Examinations'!B:B,"not found")</f>
        <v>31.16</v>
      </c>
      <c r="D53" s="20">
        <f>_xlfn.XLOOKUP(A53,'Medical Examinations'!A:A,'Medical Examinations'!C:C,"not found")</f>
        <v>9.34</v>
      </c>
      <c r="E53" s="20" t="str">
        <f>_xlfn.XLOOKUP(A53,'Medical Examinations'!A:A,'Medical Examinations'!D:D,"not found")</f>
        <v>No</v>
      </c>
      <c r="F53" s="20" t="str">
        <f>_xlfn.XLOOKUP(A53,'Medical Examinations'!A:A,'Medical Examinations'!E:E,"not found")</f>
        <v>No</v>
      </c>
      <c r="G53" s="20" t="str">
        <f>_xlfn.XLOOKUP(A53,'Medical Examinations'!A:A,'Medical Examinations'!F:F,"not found")</f>
        <v>No</v>
      </c>
      <c r="H53" s="20">
        <f>_xlfn.XLOOKUP(A53,'Medical Examinations'!A:A,'Medical Examinations'!G:G,"not found")</f>
        <v>0</v>
      </c>
      <c r="I53" s="20" t="str">
        <f>_xlfn.XLOOKUP(A53,'Medical Examinations'!A:A,'Medical Examinations'!H:H,"not found")</f>
        <v>Yes</v>
      </c>
      <c r="J53" s="20" t="str">
        <f>_xlfn.XLOOKUP(A53,'Medical Examinations'!A:A,'Medical Examinations'!I:I,"not found")</f>
        <v>Obesity</v>
      </c>
      <c r="K53" s="21">
        <f>_xlfn.XLOOKUP(A53,'Hospitalisation Details'!A:A,'Hospitalisation Details'!F:F,"Not Found")</f>
        <v>23976</v>
      </c>
      <c r="L53" s="22">
        <f>_xlfn.XLOOKUP(A53,'Hospitalisation Details'!A:A,'Hospitalisation Details'!H:H,"Not Found")</f>
        <v>43578.94</v>
      </c>
      <c r="M53" s="21" t="str">
        <f>_xlfn.XLOOKUP(A53,'Hospitalisation Details'!A:A,'Hospitalisation Details'!I:I,"Not Found")</f>
        <v>tier - 2</v>
      </c>
      <c r="N53" s="21" t="str">
        <f>_xlfn.XLOOKUP(A53,'Hospitalisation Details'!A:A,'Hospitalisation Details'!J:J,"Not Found")</f>
        <v>tier - 3</v>
      </c>
      <c r="O53" s="21" t="str">
        <f>_xlfn.XLOOKUP(A53,'Hospitalisation Details'!A:A,'Hospitalisation Details'!K:K,"Not Found")</f>
        <v>R1012</v>
      </c>
      <c r="P53" s="23">
        <f>_xlfn.XLOOKUP(A53,'Hospitalisation Details'!A:A,'Hospitalisation Details'!L:L,"Not Found")</f>
        <v>57</v>
      </c>
    </row>
    <row r="54" spans="1:16" ht="15.75" x14ac:dyDescent="0.25">
      <c r="A54" s="19" t="s">
        <v>2320</v>
      </c>
      <c r="B54" s="19" t="str">
        <f>_xlfn.XLOOKUP(A54,'Customer Names'!A:A,'Customer Names'!C:C,"Not Found")</f>
        <v>Campa</v>
      </c>
      <c r="C54" s="20">
        <f>_xlfn.XLOOKUP(A54,'Medical Examinations'!A:A,'Medical Examinations'!B:B,"not found")</f>
        <v>34.104999999999997</v>
      </c>
      <c r="D54" s="20">
        <f>_xlfn.XLOOKUP(A54,'Medical Examinations'!A:A,'Medical Examinations'!C:C,"not found")</f>
        <v>5.03</v>
      </c>
      <c r="E54" s="20" t="str">
        <f>_xlfn.XLOOKUP(A54,'Medical Examinations'!A:A,'Medical Examinations'!D:D,"not found")</f>
        <v>Yes</v>
      </c>
      <c r="F54" s="20" t="str">
        <f>_xlfn.XLOOKUP(A54,'Medical Examinations'!A:A,'Medical Examinations'!E:E,"not found")</f>
        <v>No</v>
      </c>
      <c r="G54" s="20" t="str">
        <f>_xlfn.XLOOKUP(A54,'Medical Examinations'!A:A,'Medical Examinations'!F:F,"not found")</f>
        <v>Yes</v>
      </c>
      <c r="H54" s="20">
        <f>_xlfn.XLOOKUP(A54,'Medical Examinations'!A:A,'Medical Examinations'!G:G,"not found")</f>
        <v>1</v>
      </c>
      <c r="I54" s="20" t="str">
        <f>_xlfn.XLOOKUP(A54,'Medical Examinations'!A:A,'Medical Examinations'!H:H,"not found")</f>
        <v>Yes</v>
      </c>
      <c r="J54" s="20" t="str">
        <f>_xlfn.XLOOKUP(A54,'Medical Examinations'!A:A,'Medical Examinations'!I:I,"not found")</f>
        <v>Obesity</v>
      </c>
      <c r="K54" s="21">
        <f>_xlfn.XLOOKUP(A54,'Hospitalisation Details'!A:A,'Hospitalisation Details'!F:F,"Not Found")</f>
        <v>25540</v>
      </c>
      <c r="L54" s="22">
        <f>_xlfn.XLOOKUP(A54,'Hospitalisation Details'!A:A,'Hospitalisation Details'!H:H,"Not Found")</f>
        <v>43254.42</v>
      </c>
      <c r="M54" s="21" t="str">
        <f>_xlfn.XLOOKUP(A54,'Hospitalisation Details'!A:A,'Hospitalisation Details'!I:I,"Not Found")</f>
        <v>tier - 2</v>
      </c>
      <c r="N54" s="21" t="str">
        <f>_xlfn.XLOOKUP(A54,'Hospitalisation Details'!A:A,'Hospitalisation Details'!J:J,"Not Found")</f>
        <v>tier - 3</v>
      </c>
      <c r="O54" s="21" t="str">
        <f>_xlfn.XLOOKUP(A54,'Hospitalisation Details'!A:A,'Hospitalisation Details'!K:K,"Not Found")</f>
        <v>R1016</v>
      </c>
      <c r="P54" s="23">
        <f>_xlfn.XLOOKUP(A54,'Hospitalisation Details'!A:A,'Hospitalisation Details'!L:L,"Not Found")</f>
        <v>53</v>
      </c>
    </row>
    <row r="55" spans="1:16" ht="15.75" x14ac:dyDescent="0.25">
      <c r="A55" s="19" t="s">
        <v>2319</v>
      </c>
      <c r="B55" s="19" t="str">
        <f>_xlfn.XLOOKUP(A55,'Customer Names'!A:A,'Customer Names'!C:C,"Not Found")</f>
        <v>Clifford</v>
      </c>
      <c r="C55" s="20">
        <f>_xlfn.XLOOKUP(A55,'Medical Examinations'!A:A,'Medical Examinations'!B:B,"not found")</f>
        <v>51.93</v>
      </c>
      <c r="D55" s="20">
        <f>_xlfn.XLOOKUP(A55,'Medical Examinations'!A:A,'Medical Examinations'!C:C,"not found")</f>
        <v>11.05</v>
      </c>
      <c r="E55" s="20" t="str">
        <f>_xlfn.XLOOKUP(A55,'Medical Examinations'!A:A,'Medical Examinations'!D:D,"not found")</f>
        <v>No</v>
      </c>
      <c r="F55" s="20" t="str">
        <f>_xlfn.XLOOKUP(A55,'Medical Examinations'!A:A,'Medical Examinations'!E:E,"not found")</f>
        <v>No</v>
      </c>
      <c r="G55" s="20" t="str">
        <f>_xlfn.XLOOKUP(A55,'Medical Examinations'!A:A,'Medical Examinations'!F:F,"not found")</f>
        <v>No</v>
      </c>
      <c r="H55" s="20">
        <f>_xlfn.XLOOKUP(A55,'Medical Examinations'!A:A,'Medical Examinations'!G:G,"not found")</f>
        <v>0</v>
      </c>
      <c r="I55" s="20" t="str">
        <f>_xlfn.XLOOKUP(A55,'Medical Examinations'!A:A,'Medical Examinations'!H:H,"not found")</f>
        <v>Yes</v>
      </c>
      <c r="J55" s="20" t="str">
        <f>_xlfn.XLOOKUP(A55,'Medical Examinations'!A:A,'Medical Examinations'!I:I,"not found")</f>
        <v>Obesity</v>
      </c>
      <c r="K55" s="21">
        <f>_xlfn.XLOOKUP(A55,'Hospitalisation Details'!A:A,'Hospitalisation Details'!F:F,"Not Found")</f>
        <v>24075</v>
      </c>
      <c r="L55" s="22">
        <f>_xlfn.XLOOKUP(A55,'Hospitalisation Details'!A:A,'Hospitalisation Details'!H:H,"Not Found")</f>
        <v>43073.760000000002</v>
      </c>
      <c r="M55" s="21" t="str">
        <f>_xlfn.XLOOKUP(A55,'Hospitalisation Details'!A:A,'Hospitalisation Details'!I:I,"Not Found")</f>
        <v>tier - 2</v>
      </c>
      <c r="N55" s="21" t="str">
        <f>_xlfn.XLOOKUP(A55,'Hospitalisation Details'!A:A,'Hospitalisation Details'!J:J,"Not Found")</f>
        <v>tier - 3</v>
      </c>
      <c r="O55" s="21" t="str">
        <f>_xlfn.XLOOKUP(A55,'Hospitalisation Details'!A:A,'Hospitalisation Details'!K:K,"Not Found")</f>
        <v>R1011</v>
      </c>
      <c r="P55" s="23">
        <f>_xlfn.XLOOKUP(A55,'Hospitalisation Details'!A:A,'Hospitalisation Details'!L:L,"Not Found")</f>
        <v>57</v>
      </c>
    </row>
    <row r="56" spans="1:16" ht="15.75" x14ac:dyDescent="0.25">
      <c r="A56" s="19" t="s">
        <v>2318</v>
      </c>
      <c r="B56" s="19" t="str">
        <f>_xlfn.XLOOKUP(A56,'Customer Names'!A:A,'Customer Names'!C:C,"Not Found")</f>
        <v>Dalmata</v>
      </c>
      <c r="C56" s="20">
        <f>_xlfn.XLOOKUP(A56,'Medical Examinations'!A:A,'Medical Examinations'!B:B,"not found")</f>
        <v>38.950000000000003</v>
      </c>
      <c r="D56" s="20">
        <f>_xlfn.XLOOKUP(A56,'Medical Examinations'!A:A,'Medical Examinations'!C:C,"not found")</f>
        <v>11.95</v>
      </c>
      <c r="E56" s="20" t="str">
        <f>_xlfn.XLOOKUP(A56,'Medical Examinations'!A:A,'Medical Examinations'!D:D,"not found")</f>
        <v>No</v>
      </c>
      <c r="F56" s="20" t="str">
        <f>_xlfn.XLOOKUP(A56,'Medical Examinations'!A:A,'Medical Examinations'!E:E,"not found")</f>
        <v>No</v>
      </c>
      <c r="G56" s="20" t="str">
        <f>_xlfn.XLOOKUP(A56,'Medical Examinations'!A:A,'Medical Examinations'!F:F,"not found")</f>
        <v>No</v>
      </c>
      <c r="H56" s="20">
        <f>_xlfn.XLOOKUP(A56,'Medical Examinations'!A:A,'Medical Examinations'!G:G,"not found")</f>
        <v>0</v>
      </c>
      <c r="I56" s="20" t="str">
        <f>_xlfn.XLOOKUP(A56,'Medical Examinations'!A:A,'Medical Examinations'!H:H,"not found")</f>
        <v>Yes</v>
      </c>
      <c r="J56" s="20" t="str">
        <f>_xlfn.XLOOKUP(A56,'Medical Examinations'!A:A,'Medical Examinations'!I:I,"not found")</f>
        <v>Obesity</v>
      </c>
      <c r="K56" s="21">
        <f>_xlfn.XLOOKUP(A56,'Hospitalisation Details'!A:A,'Hospitalisation Details'!F:F,"Not Found")</f>
        <v>28798</v>
      </c>
      <c r="L56" s="22">
        <f>_xlfn.XLOOKUP(A56,'Hospitalisation Details'!A:A,'Hospitalisation Details'!H:H,"Not Found")</f>
        <v>42983.46</v>
      </c>
      <c r="M56" s="21" t="str">
        <f>_xlfn.XLOOKUP(A56,'Hospitalisation Details'!A:A,'Hospitalisation Details'!I:I,"Not Found")</f>
        <v>tier - 2</v>
      </c>
      <c r="N56" s="21" t="str">
        <f>_xlfn.XLOOKUP(A56,'Hospitalisation Details'!A:A,'Hospitalisation Details'!J:J,"Not Found")</f>
        <v>tier - 3</v>
      </c>
      <c r="O56" s="21" t="str">
        <f>_xlfn.XLOOKUP(A56,'Hospitalisation Details'!A:A,'Hospitalisation Details'!K:K,"Not Found")</f>
        <v>R1012</v>
      </c>
      <c r="P56" s="23">
        <f>_xlfn.XLOOKUP(A56,'Hospitalisation Details'!A:A,'Hospitalisation Details'!L:L,"Not Found")</f>
        <v>44</v>
      </c>
    </row>
    <row r="57" spans="1:16" ht="15.75" x14ac:dyDescent="0.25">
      <c r="A57" s="19" t="s">
        <v>2317</v>
      </c>
      <c r="B57" s="19" t="str">
        <f>_xlfn.XLOOKUP(A57,'Customer Names'!A:A,'Customer Names'!C:C,"Not Found")</f>
        <v>Vishik</v>
      </c>
      <c r="C57" s="20">
        <f>_xlfn.XLOOKUP(A57,'Medical Examinations'!A:A,'Medical Examinations'!B:B,"not found")</f>
        <v>36.630000000000003</v>
      </c>
      <c r="D57" s="20">
        <f>_xlfn.XLOOKUP(A57,'Medical Examinations'!A:A,'Medical Examinations'!C:C,"not found")</f>
        <v>7.72</v>
      </c>
      <c r="E57" s="20" t="str">
        <f>_xlfn.XLOOKUP(A57,'Medical Examinations'!A:A,'Medical Examinations'!D:D,"not found")</f>
        <v>Yes</v>
      </c>
      <c r="F57" s="20" t="str">
        <f>_xlfn.XLOOKUP(A57,'Medical Examinations'!A:A,'Medical Examinations'!E:E,"not found")</f>
        <v>No</v>
      </c>
      <c r="G57" s="20" t="str">
        <f>_xlfn.XLOOKUP(A57,'Medical Examinations'!A:A,'Medical Examinations'!F:F,"not found")</f>
        <v>No</v>
      </c>
      <c r="H57" s="20">
        <f>_xlfn.XLOOKUP(A57,'Medical Examinations'!A:A,'Medical Examinations'!G:G,"not found")</f>
        <v>1</v>
      </c>
      <c r="I57" s="20" t="str">
        <f>_xlfn.XLOOKUP(A57,'Medical Examinations'!A:A,'Medical Examinations'!H:H,"not found")</f>
        <v>Yes</v>
      </c>
      <c r="J57" s="20" t="str">
        <f>_xlfn.XLOOKUP(A57,'Medical Examinations'!A:A,'Medical Examinations'!I:I,"not found")</f>
        <v>Obesity</v>
      </c>
      <c r="K57" s="21">
        <f>_xlfn.XLOOKUP(A57,'Hospitalisation Details'!A:A,'Hospitalisation Details'!F:F,"Not Found")</f>
        <v>27690</v>
      </c>
      <c r="L57" s="22">
        <f>_xlfn.XLOOKUP(A57,'Hospitalisation Details'!A:A,'Hospitalisation Details'!H:H,"Not Found")</f>
        <v>42969.85</v>
      </c>
      <c r="M57" s="21" t="str">
        <f>_xlfn.XLOOKUP(A57,'Hospitalisation Details'!A:A,'Hospitalisation Details'!I:I,"Not Found")</f>
        <v>tier - 2</v>
      </c>
      <c r="N57" s="21" t="str">
        <f>_xlfn.XLOOKUP(A57,'Hospitalisation Details'!A:A,'Hospitalisation Details'!J:J,"Not Found")</f>
        <v>tier - 3</v>
      </c>
      <c r="O57" s="21" t="str">
        <f>_xlfn.XLOOKUP(A57,'Hospitalisation Details'!A:A,'Hospitalisation Details'!K:K,"Not Found")</f>
        <v>R1013</v>
      </c>
      <c r="P57" s="23">
        <f>_xlfn.XLOOKUP(A57,'Hospitalisation Details'!A:A,'Hospitalisation Details'!L:L,"Not Found")</f>
        <v>47</v>
      </c>
    </row>
    <row r="58" spans="1:16" ht="15.75" x14ac:dyDescent="0.25">
      <c r="A58" s="19" t="s">
        <v>2316</v>
      </c>
      <c r="B58" s="19" t="str">
        <f>_xlfn.XLOOKUP(A58,'Customer Names'!A:A,'Customer Names'!C:C,"Not Found")</f>
        <v>Schorr</v>
      </c>
      <c r="C58" s="20">
        <f>_xlfn.XLOOKUP(A58,'Medical Examinations'!A:A,'Medical Examinations'!B:B,"not found")</f>
        <v>34.200000000000003</v>
      </c>
      <c r="D58" s="20">
        <f>_xlfn.XLOOKUP(A58,'Medical Examinations'!A:A,'Medical Examinations'!C:C,"not found")</f>
        <v>5.75</v>
      </c>
      <c r="E58" s="20" t="str">
        <f>_xlfn.XLOOKUP(A58,'Medical Examinations'!A:A,'Medical Examinations'!D:D,"not found")</f>
        <v>No</v>
      </c>
      <c r="F58" s="20" t="str">
        <f>_xlfn.XLOOKUP(A58,'Medical Examinations'!A:A,'Medical Examinations'!E:E,"not found")</f>
        <v>No</v>
      </c>
      <c r="G58" s="20" t="str">
        <f>_xlfn.XLOOKUP(A58,'Medical Examinations'!A:A,'Medical Examinations'!F:F,"not found")</f>
        <v>No</v>
      </c>
      <c r="H58" s="20">
        <f>_xlfn.XLOOKUP(A58,'Medical Examinations'!A:A,'Medical Examinations'!G:G,"not found")</f>
        <v>2</v>
      </c>
      <c r="I58" s="20" t="str">
        <f>_xlfn.XLOOKUP(A58,'Medical Examinations'!A:A,'Medical Examinations'!H:H,"not found")</f>
        <v>Yes</v>
      </c>
      <c r="J58" s="20" t="str">
        <f>_xlfn.XLOOKUP(A58,'Medical Examinations'!A:A,'Medical Examinations'!I:I,"not found")</f>
        <v>Obesity</v>
      </c>
      <c r="K58" s="21">
        <f>_xlfn.XLOOKUP(A58,'Hospitalisation Details'!A:A,'Hospitalisation Details'!F:F,"Not Found")</f>
        <v>26552</v>
      </c>
      <c r="L58" s="22">
        <f>_xlfn.XLOOKUP(A58,'Hospitalisation Details'!A:A,'Hospitalisation Details'!H:H,"Not Found")</f>
        <v>42856.84</v>
      </c>
      <c r="M58" s="21" t="str">
        <f>_xlfn.XLOOKUP(A58,'Hospitalisation Details'!A:A,'Hospitalisation Details'!I:I,"Not Found")</f>
        <v>tier - 2</v>
      </c>
      <c r="N58" s="21" t="str">
        <f>_xlfn.XLOOKUP(A58,'Hospitalisation Details'!A:A,'Hospitalisation Details'!J:J,"Not Found")</f>
        <v>tier - 3</v>
      </c>
      <c r="O58" s="21" t="str">
        <f>_xlfn.XLOOKUP(A58,'Hospitalisation Details'!A:A,'Hospitalisation Details'!K:K,"Not Found")</f>
        <v>R1011</v>
      </c>
      <c r="P58" s="23">
        <f>_xlfn.XLOOKUP(A58,'Hospitalisation Details'!A:A,'Hospitalisation Details'!L:L,"Not Found")</f>
        <v>50</v>
      </c>
    </row>
    <row r="59" spans="1:16" ht="15.75" x14ac:dyDescent="0.25">
      <c r="A59" s="19" t="s">
        <v>2315</v>
      </c>
      <c r="B59" s="19" t="str">
        <f>_xlfn.XLOOKUP(A59,'Customer Names'!A:A,'Customer Names'!C:C,"Not Found")</f>
        <v>Lusardi</v>
      </c>
      <c r="C59" s="20">
        <f>_xlfn.XLOOKUP(A59,'Medical Examinations'!A:A,'Medical Examinations'!B:B,"not found")</f>
        <v>50.63</v>
      </c>
      <c r="D59" s="20">
        <f>_xlfn.XLOOKUP(A59,'Medical Examinations'!A:A,'Medical Examinations'!C:C,"not found")</f>
        <v>11.89</v>
      </c>
      <c r="E59" s="20" t="str">
        <f>_xlfn.XLOOKUP(A59,'Medical Examinations'!A:A,'Medical Examinations'!D:D,"not found")</f>
        <v>No</v>
      </c>
      <c r="F59" s="20" t="str">
        <f>_xlfn.XLOOKUP(A59,'Medical Examinations'!A:A,'Medical Examinations'!E:E,"not found")</f>
        <v>No</v>
      </c>
      <c r="G59" s="20" t="str">
        <f>_xlfn.XLOOKUP(A59,'Medical Examinations'!A:A,'Medical Examinations'!F:F,"not found")</f>
        <v>No</v>
      </c>
      <c r="H59" s="20">
        <f>_xlfn.XLOOKUP(A59,'Medical Examinations'!A:A,'Medical Examinations'!G:G,"not found")</f>
        <v>0</v>
      </c>
      <c r="I59" s="20" t="str">
        <f>_xlfn.XLOOKUP(A59,'Medical Examinations'!A:A,'Medical Examinations'!H:H,"not found")</f>
        <v>Yes</v>
      </c>
      <c r="J59" s="20" t="str">
        <f>_xlfn.XLOOKUP(A59,'Medical Examinations'!A:A,'Medical Examinations'!I:I,"not found")</f>
        <v>Obesity</v>
      </c>
      <c r="K59" s="21">
        <f>_xlfn.XLOOKUP(A59,'Hospitalisation Details'!A:A,'Hospitalisation Details'!F:F,"Not Found")</f>
        <v>24044</v>
      </c>
      <c r="L59" s="22">
        <f>_xlfn.XLOOKUP(A59,'Hospitalisation Details'!A:A,'Hospitalisation Details'!H:H,"Not Found")</f>
        <v>42764.12</v>
      </c>
      <c r="M59" s="21" t="str">
        <f>_xlfn.XLOOKUP(A59,'Hospitalisation Details'!A:A,'Hospitalisation Details'!I:I,"Not Found")</f>
        <v>tier - 1</v>
      </c>
      <c r="N59" s="21" t="str">
        <f>_xlfn.XLOOKUP(A59,'Hospitalisation Details'!A:A,'Hospitalisation Details'!J:J,"Not Found")</f>
        <v>tier - 3</v>
      </c>
      <c r="O59" s="21" t="str">
        <f>_xlfn.XLOOKUP(A59,'Hospitalisation Details'!A:A,'Hospitalisation Details'!K:K,"Not Found")</f>
        <v>R1011</v>
      </c>
      <c r="P59" s="23">
        <f>_xlfn.XLOOKUP(A59,'Hospitalisation Details'!A:A,'Hospitalisation Details'!L:L,"Not Found")</f>
        <v>57</v>
      </c>
    </row>
    <row r="60" spans="1:16" ht="15.75" x14ac:dyDescent="0.25">
      <c r="A60" s="19" t="s">
        <v>2314</v>
      </c>
      <c r="B60" s="19" t="str">
        <f>_xlfn.XLOOKUP(A60,'Customer Names'!A:A,'Customer Names'!C:C,"Not Found")</f>
        <v>Rayner</v>
      </c>
      <c r="C60" s="20">
        <f>_xlfn.XLOOKUP(A60,'Medical Examinations'!A:A,'Medical Examinations'!B:B,"not found")</f>
        <v>36.479999999999997</v>
      </c>
      <c r="D60" s="20">
        <f>_xlfn.XLOOKUP(A60,'Medical Examinations'!A:A,'Medical Examinations'!C:C,"not found")</f>
        <v>6.2</v>
      </c>
      <c r="E60" s="20" t="str">
        <f>_xlfn.XLOOKUP(A60,'Medical Examinations'!A:A,'Medical Examinations'!D:D,"not found")</f>
        <v>No</v>
      </c>
      <c r="F60" s="20" t="str">
        <f>_xlfn.XLOOKUP(A60,'Medical Examinations'!A:A,'Medical Examinations'!E:E,"not found")</f>
        <v>No</v>
      </c>
      <c r="G60" s="20" t="str">
        <f>_xlfn.XLOOKUP(A60,'Medical Examinations'!A:A,'Medical Examinations'!F:F,"not found")</f>
        <v>No</v>
      </c>
      <c r="H60" s="20">
        <f>_xlfn.XLOOKUP(A60,'Medical Examinations'!A:A,'Medical Examinations'!G:G,"not found")</f>
        <v>0</v>
      </c>
      <c r="I60" s="20" t="str">
        <f>_xlfn.XLOOKUP(A60,'Medical Examinations'!A:A,'Medical Examinations'!H:H,"not found")</f>
        <v>Yes</v>
      </c>
      <c r="J60" s="20" t="str">
        <f>_xlfn.XLOOKUP(A60,'Medical Examinations'!A:A,'Medical Examinations'!I:I,"not found")</f>
        <v>Obesity</v>
      </c>
      <c r="K60" s="21">
        <f>_xlfn.XLOOKUP(A60,'Hospitalisation Details'!A:A,'Hospitalisation Details'!F:F,"Not Found")</f>
        <v>28419</v>
      </c>
      <c r="L60" s="22">
        <f>_xlfn.XLOOKUP(A60,'Hospitalisation Details'!A:A,'Hospitalisation Details'!H:H,"Not Found")</f>
        <v>42760.5</v>
      </c>
      <c r="M60" s="21" t="str">
        <f>_xlfn.XLOOKUP(A60,'Hospitalisation Details'!A:A,'Hospitalisation Details'!I:I,"Not Found")</f>
        <v>tier - 1</v>
      </c>
      <c r="N60" s="21" t="str">
        <f>_xlfn.XLOOKUP(A60,'Hospitalisation Details'!A:A,'Hospitalisation Details'!J:J,"Not Found")</f>
        <v>tier - 2</v>
      </c>
      <c r="O60" s="21" t="str">
        <f>_xlfn.XLOOKUP(A60,'Hospitalisation Details'!A:A,'Hospitalisation Details'!K:K,"Not Found")</f>
        <v>R1012</v>
      </c>
      <c r="P60" s="23">
        <f>_xlfn.XLOOKUP(A60,'Hospitalisation Details'!A:A,'Hospitalisation Details'!L:L,"Not Found")</f>
        <v>45</v>
      </c>
    </row>
    <row r="61" spans="1:16" ht="15.75" x14ac:dyDescent="0.25">
      <c r="A61" s="19" t="s">
        <v>2313</v>
      </c>
      <c r="B61" s="19" t="str">
        <f>_xlfn.XLOOKUP(A61,'Customer Names'!A:A,'Customer Names'!C:C,"Not Found")</f>
        <v>Voghel</v>
      </c>
      <c r="C61" s="20">
        <f>_xlfn.XLOOKUP(A61,'Medical Examinations'!A:A,'Medical Examinations'!B:B,"not found")</f>
        <v>54.82</v>
      </c>
      <c r="D61" s="20">
        <f>_xlfn.XLOOKUP(A61,'Medical Examinations'!A:A,'Medical Examinations'!C:C,"not found")</f>
        <v>10.61</v>
      </c>
      <c r="E61" s="20" t="str">
        <f>_xlfn.XLOOKUP(A61,'Medical Examinations'!A:A,'Medical Examinations'!D:D,"not found")</f>
        <v>No</v>
      </c>
      <c r="F61" s="20" t="str">
        <f>_xlfn.XLOOKUP(A61,'Medical Examinations'!A:A,'Medical Examinations'!E:E,"not found")</f>
        <v>No</v>
      </c>
      <c r="G61" s="20" t="str">
        <f>_xlfn.XLOOKUP(A61,'Medical Examinations'!A:A,'Medical Examinations'!F:F,"not found")</f>
        <v>No</v>
      </c>
      <c r="H61" s="20">
        <f>_xlfn.XLOOKUP(A61,'Medical Examinations'!A:A,'Medical Examinations'!G:G,"not found")</f>
        <v>0</v>
      </c>
      <c r="I61" s="20" t="str">
        <f>_xlfn.XLOOKUP(A61,'Medical Examinations'!A:A,'Medical Examinations'!H:H,"not found")</f>
        <v>Yes</v>
      </c>
      <c r="J61" s="20" t="str">
        <f>_xlfn.XLOOKUP(A61,'Medical Examinations'!A:A,'Medical Examinations'!I:I,"not found")</f>
        <v>Obesity</v>
      </c>
      <c r="K61" s="21">
        <f>_xlfn.XLOOKUP(A61,'Hospitalisation Details'!A:A,'Hospitalisation Details'!F:F,"Not Found")</f>
        <v>26240</v>
      </c>
      <c r="L61" s="22">
        <f>_xlfn.XLOOKUP(A61,'Hospitalisation Details'!A:A,'Hospitalisation Details'!H:H,"Not Found")</f>
        <v>42644.2</v>
      </c>
      <c r="M61" s="21" t="str">
        <f>_xlfn.XLOOKUP(A61,'Hospitalisation Details'!A:A,'Hospitalisation Details'!I:I,"Not Found")</f>
        <v>tier - 1</v>
      </c>
      <c r="N61" s="21" t="str">
        <f>_xlfn.XLOOKUP(A61,'Hospitalisation Details'!A:A,'Hospitalisation Details'!J:J,"Not Found")</f>
        <v>tier - 3</v>
      </c>
      <c r="O61" s="21" t="str">
        <f>_xlfn.XLOOKUP(A61,'Hospitalisation Details'!A:A,'Hospitalisation Details'!K:K,"Not Found")</f>
        <v>R1011</v>
      </c>
      <c r="P61" s="23">
        <f>_xlfn.XLOOKUP(A61,'Hospitalisation Details'!A:A,'Hospitalisation Details'!L:L,"Not Found")</f>
        <v>51</v>
      </c>
    </row>
    <row r="62" spans="1:16" ht="15.75" x14ac:dyDescent="0.25">
      <c r="A62" s="19" t="s">
        <v>2312</v>
      </c>
      <c r="B62" s="19" t="str">
        <f>_xlfn.XLOOKUP(A62,'Customer Names'!A:A,'Customer Names'!C:C,"Not Found")</f>
        <v>Rieth</v>
      </c>
      <c r="C62" s="20">
        <f>_xlfn.XLOOKUP(A62,'Medical Examinations'!A:A,'Medical Examinations'!B:B,"not found")</f>
        <v>38.06</v>
      </c>
      <c r="D62" s="20">
        <f>_xlfn.XLOOKUP(A62,'Medical Examinations'!A:A,'Medical Examinations'!C:C,"not found")</f>
        <v>6.04</v>
      </c>
      <c r="E62" s="20" t="str">
        <f>_xlfn.XLOOKUP(A62,'Medical Examinations'!A:A,'Medical Examinations'!D:D,"not found")</f>
        <v>No</v>
      </c>
      <c r="F62" s="20" t="str">
        <f>_xlfn.XLOOKUP(A62,'Medical Examinations'!A:A,'Medical Examinations'!E:E,"not found")</f>
        <v>No</v>
      </c>
      <c r="G62" s="20" t="str">
        <f>_xlfn.XLOOKUP(A62,'Medical Examinations'!A:A,'Medical Examinations'!F:F,"not found")</f>
        <v>Yes</v>
      </c>
      <c r="H62" s="20">
        <f>_xlfn.XLOOKUP(A62,'Medical Examinations'!A:A,'Medical Examinations'!G:G,"not found")</f>
        <v>1</v>
      </c>
      <c r="I62" s="20" t="str">
        <f>_xlfn.XLOOKUP(A62,'Medical Examinations'!A:A,'Medical Examinations'!H:H,"not found")</f>
        <v>Yes</v>
      </c>
      <c r="J62" s="20" t="str">
        <f>_xlfn.XLOOKUP(A62,'Medical Examinations'!A:A,'Medical Examinations'!I:I,"not found")</f>
        <v>Obesity</v>
      </c>
      <c r="K62" s="21">
        <f>_xlfn.XLOOKUP(A62,'Hospitalisation Details'!A:A,'Hospitalisation Details'!F:F,"Not Found")</f>
        <v>29216</v>
      </c>
      <c r="L62" s="22">
        <f>_xlfn.XLOOKUP(A62,'Hospitalisation Details'!A:A,'Hospitalisation Details'!H:H,"Not Found")</f>
        <v>42560.43</v>
      </c>
      <c r="M62" s="21" t="str">
        <f>_xlfn.XLOOKUP(A62,'Hospitalisation Details'!A:A,'Hospitalisation Details'!I:I,"Not Found")</f>
        <v>tier - 1</v>
      </c>
      <c r="N62" s="21" t="str">
        <f>_xlfn.XLOOKUP(A62,'Hospitalisation Details'!A:A,'Hospitalisation Details'!J:J,"Not Found")</f>
        <v>tier - 3</v>
      </c>
      <c r="O62" s="21" t="str">
        <f>_xlfn.XLOOKUP(A62,'Hospitalisation Details'!A:A,'Hospitalisation Details'!K:K,"Not Found")</f>
        <v>R1013</v>
      </c>
      <c r="P62" s="23">
        <f>_xlfn.XLOOKUP(A62,'Hospitalisation Details'!A:A,'Hospitalisation Details'!L:L,"Not Found")</f>
        <v>43</v>
      </c>
    </row>
    <row r="63" spans="1:16" ht="15.75" x14ac:dyDescent="0.25">
      <c r="A63" s="19" t="s">
        <v>2311</v>
      </c>
      <c r="B63" s="19" t="str">
        <f>_xlfn.XLOOKUP(A63,'Customer Names'!A:A,'Customer Names'!C:C,"Not Found")</f>
        <v>Gollotto</v>
      </c>
      <c r="C63" s="20">
        <f>_xlfn.XLOOKUP(A63,'Medical Examinations'!A:A,'Medical Examinations'!B:B,"not found")</f>
        <v>51.48</v>
      </c>
      <c r="D63" s="20">
        <f>_xlfn.XLOOKUP(A63,'Medical Examinations'!A:A,'Medical Examinations'!C:C,"not found")</f>
        <v>9.33</v>
      </c>
      <c r="E63" s="20" t="str">
        <f>_xlfn.XLOOKUP(A63,'Medical Examinations'!A:A,'Medical Examinations'!D:D,"not found")</f>
        <v>Yes</v>
      </c>
      <c r="F63" s="20" t="str">
        <f>_xlfn.XLOOKUP(A63,'Medical Examinations'!A:A,'Medical Examinations'!E:E,"not found")</f>
        <v>No</v>
      </c>
      <c r="G63" s="20" t="str">
        <f>_xlfn.XLOOKUP(A63,'Medical Examinations'!A:A,'Medical Examinations'!F:F,"not found")</f>
        <v>No</v>
      </c>
      <c r="H63" s="20">
        <f>_xlfn.XLOOKUP(A63,'Medical Examinations'!A:A,'Medical Examinations'!G:G,"not found")</f>
        <v>0</v>
      </c>
      <c r="I63" s="20" t="str">
        <f>_xlfn.XLOOKUP(A63,'Medical Examinations'!A:A,'Medical Examinations'!H:H,"not found")</f>
        <v>Yes</v>
      </c>
      <c r="J63" s="20" t="str">
        <f>_xlfn.XLOOKUP(A63,'Medical Examinations'!A:A,'Medical Examinations'!I:I,"not found")</f>
        <v>Obesity</v>
      </c>
      <c r="K63" s="21">
        <f>_xlfn.XLOOKUP(A63,'Hospitalisation Details'!A:A,'Hospitalisation Details'!F:F,"Not Found")</f>
        <v>24650</v>
      </c>
      <c r="L63" s="22">
        <f>_xlfn.XLOOKUP(A63,'Hospitalisation Details'!A:A,'Hospitalisation Details'!H:H,"Not Found")</f>
        <v>42538.720000000001</v>
      </c>
      <c r="M63" s="21" t="str">
        <f>_xlfn.XLOOKUP(A63,'Hospitalisation Details'!A:A,'Hospitalisation Details'!I:I,"Not Found")</f>
        <v>tier - 1</v>
      </c>
      <c r="N63" s="21" t="str">
        <f>_xlfn.XLOOKUP(A63,'Hospitalisation Details'!A:A,'Hospitalisation Details'!J:J,"Not Found")</f>
        <v>tier - 3</v>
      </c>
      <c r="O63" s="21" t="str">
        <f>_xlfn.XLOOKUP(A63,'Hospitalisation Details'!A:A,'Hospitalisation Details'!K:K,"Not Found")</f>
        <v>R1011</v>
      </c>
      <c r="P63" s="23">
        <f>_xlfn.XLOOKUP(A63,'Hospitalisation Details'!A:A,'Hospitalisation Details'!L:L,"Not Found")</f>
        <v>55</v>
      </c>
    </row>
    <row r="64" spans="1:16" ht="15.75" x14ac:dyDescent="0.25">
      <c r="A64" s="19" t="s">
        <v>2310</v>
      </c>
      <c r="B64" s="19" t="str">
        <f>_xlfn.XLOOKUP(A64,'Customer Names'!A:A,'Customer Names'!C:C,"Not Found")</f>
        <v>Dunn</v>
      </c>
      <c r="C64" s="20">
        <f>_xlfn.XLOOKUP(A64,'Medical Examinations'!A:A,'Medical Examinations'!B:B,"not found")</f>
        <v>52.06</v>
      </c>
      <c r="D64" s="20">
        <f>_xlfn.XLOOKUP(A64,'Medical Examinations'!A:A,'Medical Examinations'!C:C,"not found")</f>
        <v>11.47</v>
      </c>
      <c r="E64" s="20" t="str">
        <f>_xlfn.XLOOKUP(A64,'Medical Examinations'!A:A,'Medical Examinations'!D:D,"not found")</f>
        <v>No</v>
      </c>
      <c r="F64" s="20" t="str">
        <f>_xlfn.XLOOKUP(A64,'Medical Examinations'!A:A,'Medical Examinations'!E:E,"not found")</f>
        <v>No</v>
      </c>
      <c r="G64" s="20" t="str">
        <f>_xlfn.XLOOKUP(A64,'Medical Examinations'!A:A,'Medical Examinations'!F:F,"not found")</f>
        <v>No</v>
      </c>
      <c r="H64" s="20">
        <f>_xlfn.XLOOKUP(A64,'Medical Examinations'!A:A,'Medical Examinations'!G:G,"not found")</f>
        <v>0</v>
      </c>
      <c r="I64" s="20" t="str">
        <f>_xlfn.XLOOKUP(A64,'Medical Examinations'!A:A,'Medical Examinations'!H:H,"not found")</f>
        <v>Yes</v>
      </c>
      <c r="J64" s="20" t="str">
        <f>_xlfn.XLOOKUP(A64,'Medical Examinations'!A:A,'Medical Examinations'!I:I,"not found")</f>
        <v>Obesity</v>
      </c>
      <c r="K64" s="21">
        <f>_xlfn.XLOOKUP(A64,'Hospitalisation Details'!A:A,'Hospitalisation Details'!F:F,"Not Found")</f>
        <v>25053</v>
      </c>
      <c r="L64" s="22">
        <f>_xlfn.XLOOKUP(A64,'Hospitalisation Details'!A:A,'Hospitalisation Details'!H:H,"Not Found")</f>
        <v>42478.6</v>
      </c>
      <c r="M64" s="21" t="str">
        <f>_xlfn.XLOOKUP(A64,'Hospitalisation Details'!A:A,'Hospitalisation Details'!I:I,"Not Found")</f>
        <v>tier - 1</v>
      </c>
      <c r="N64" s="21" t="str">
        <f>_xlfn.XLOOKUP(A64,'Hospitalisation Details'!A:A,'Hospitalisation Details'!J:J,"Not Found")</f>
        <v>tier - 3</v>
      </c>
      <c r="O64" s="21" t="str">
        <f>_xlfn.XLOOKUP(A64,'Hospitalisation Details'!A:A,'Hospitalisation Details'!K:K,"Not Found")</f>
        <v>R1011</v>
      </c>
      <c r="P64" s="23">
        <f>_xlfn.XLOOKUP(A64,'Hospitalisation Details'!A:A,'Hospitalisation Details'!L:L,"Not Found")</f>
        <v>54</v>
      </c>
    </row>
    <row r="65" spans="1:16" ht="15.75" x14ac:dyDescent="0.25">
      <c r="A65" s="19" t="s">
        <v>2309</v>
      </c>
      <c r="B65" s="19" t="str">
        <f>_xlfn.XLOOKUP(A65,'Customer Names'!A:A,'Customer Names'!C:C,"Not Found")</f>
        <v>Blitzer</v>
      </c>
      <c r="C65" s="20">
        <f>_xlfn.XLOOKUP(A65,'Medical Examinations'!A:A,'Medical Examinations'!B:B,"not found")</f>
        <v>30.684999999999999</v>
      </c>
      <c r="D65" s="20">
        <f>_xlfn.XLOOKUP(A65,'Medical Examinations'!A:A,'Medical Examinations'!C:C,"not found")</f>
        <v>7.02</v>
      </c>
      <c r="E65" s="20" t="str">
        <f>_xlfn.XLOOKUP(A65,'Medical Examinations'!A:A,'Medical Examinations'!D:D,"not found")</f>
        <v>Yes</v>
      </c>
      <c r="F65" s="20" t="str">
        <f>_xlfn.XLOOKUP(A65,'Medical Examinations'!A:A,'Medical Examinations'!E:E,"not found")</f>
        <v>No</v>
      </c>
      <c r="G65" s="20" t="str">
        <f>_xlfn.XLOOKUP(A65,'Medical Examinations'!A:A,'Medical Examinations'!F:F,"not found")</f>
        <v>No</v>
      </c>
      <c r="H65" s="20">
        <f>_xlfn.XLOOKUP(A65,'Medical Examinations'!A:A,'Medical Examinations'!G:G,"not found")</f>
        <v>0</v>
      </c>
      <c r="I65" s="20" t="str">
        <f>_xlfn.XLOOKUP(A65,'Medical Examinations'!A:A,'Medical Examinations'!H:H,"not found")</f>
        <v>Yes</v>
      </c>
      <c r="J65" s="20" t="str">
        <f>_xlfn.XLOOKUP(A65,'Medical Examinations'!A:A,'Medical Examinations'!I:I,"not found")</f>
        <v>Obesity</v>
      </c>
      <c r="K65" s="21">
        <f>_xlfn.XLOOKUP(A65,'Hospitalisation Details'!A:A,'Hospitalisation Details'!F:F,"Not Found")</f>
        <v>24651</v>
      </c>
      <c r="L65" s="22">
        <f>_xlfn.XLOOKUP(A65,'Hospitalisation Details'!A:A,'Hospitalisation Details'!H:H,"Not Found")</f>
        <v>42303.69</v>
      </c>
      <c r="M65" s="21" t="str">
        <f>_xlfn.XLOOKUP(A65,'Hospitalisation Details'!A:A,'Hospitalisation Details'!I:I,"Not Found")</f>
        <v>tier - 1</v>
      </c>
      <c r="N65" s="21" t="str">
        <f>_xlfn.XLOOKUP(A65,'Hospitalisation Details'!A:A,'Hospitalisation Details'!J:J,"Not Found")</f>
        <v>tier - 3</v>
      </c>
      <c r="O65" s="21" t="str">
        <f>_xlfn.XLOOKUP(A65,'Hospitalisation Details'!A:A,'Hospitalisation Details'!K:K,"Not Found")</f>
        <v>R1016</v>
      </c>
      <c r="P65" s="23">
        <f>_xlfn.XLOOKUP(A65,'Hospitalisation Details'!A:A,'Hospitalisation Details'!L:L,"Not Found")</f>
        <v>55</v>
      </c>
    </row>
    <row r="66" spans="1:16" ht="15.75" x14ac:dyDescent="0.25">
      <c r="A66" s="19" t="s">
        <v>2308</v>
      </c>
      <c r="B66" s="19" t="str">
        <f>_xlfn.XLOOKUP(A66,'Customer Names'!A:A,'Customer Names'!C:C,"Not Found")</f>
        <v>Smith</v>
      </c>
      <c r="C66" s="20">
        <f>_xlfn.XLOOKUP(A66,'Medical Examinations'!A:A,'Medical Examinations'!B:B,"not found")</f>
        <v>36.08</v>
      </c>
      <c r="D66" s="20">
        <f>_xlfn.XLOOKUP(A66,'Medical Examinations'!A:A,'Medical Examinations'!C:C,"not found")</f>
        <v>8.8000000000000007</v>
      </c>
      <c r="E66" s="20" t="str">
        <f>_xlfn.XLOOKUP(A66,'Medical Examinations'!A:A,'Medical Examinations'!D:D,"not found")</f>
        <v>Yes</v>
      </c>
      <c r="F66" s="20" t="str">
        <f>_xlfn.XLOOKUP(A66,'Medical Examinations'!A:A,'Medical Examinations'!E:E,"not found")</f>
        <v>No</v>
      </c>
      <c r="G66" s="20" t="str">
        <f>_xlfn.XLOOKUP(A66,'Medical Examinations'!A:A,'Medical Examinations'!F:F,"not found")</f>
        <v>No</v>
      </c>
      <c r="H66" s="20">
        <f>_xlfn.XLOOKUP(A66,'Medical Examinations'!A:A,'Medical Examinations'!G:G,"not found")</f>
        <v>1</v>
      </c>
      <c r="I66" s="20" t="str">
        <f>_xlfn.XLOOKUP(A66,'Medical Examinations'!A:A,'Medical Examinations'!H:H,"not found")</f>
        <v>Yes</v>
      </c>
      <c r="J66" s="20" t="str">
        <f>_xlfn.XLOOKUP(A66,'Medical Examinations'!A:A,'Medical Examinations'!I:I,"not found")</f>
        <v>Obesity</v>
      </c>
      <c r="K66" s="21">
        <f>_xlfn.XLOOKUP(A66,'Hospitalisation Details'!A:A,'Hospitalisation Details'!F:F,"Not Found")</f>
        <v>27621</v>
      </c>
      <c r="L66" s="22">
        <f>_xlfn.XLOOKUP(A66,'Hospitalisation Details'!A:A,'Hospitalisation Details'!H:H,"Not Found")</f>
        <v>42211.14</v>
      </c>
      <c r="M66" s="21" t="str">
        <f>_xlfn.XLOOKUP(A66,'Hospitalisation Details'!A:A,'Hospitalisation Details'!I:I,"Not Found")</f>
        <v>tier - 1</v>
      </c>
      <c r="N66" s="21" t="str">
        <f>_xlfn.XLOOKUP(A66,'Hospitalisation Details'!A:A,'Hospitalisation Details'!J:J,"Not Found")</f>
        <v>tier - 3</v>
      </c>
      <c r="O66" s="21" t="str">
        <f>_xlfn.XLOOKUP(A66,'Hospitalisation Details'!A:A,'Hospitalisation Details'!K:K,"Not Found")</f>
        <v>R1013</v>
      </c>
      <c r="P66" s="23">
        <f>_xlfn.XLOOKUP(A66,'Hospitalisation Details'!A:A,'Hospitalisation Details'!L:L,"Not Found")</f>
        <v>47</v>
      </c>
    </row>
    <row r="67" spans="1:16" ht="15.75" x14ac:dyDescent="0.25">
      <c r="A67" s="19" t="s">
        <v>2307</v>
      </c>
      <c r="B67" s="19" t="str">
        <f>_xlfn.XLOOKUP(A67,'Customer Names'!A:A,'Customer Names'!C:C,"Not Found")</f>
        <v>Hyland</v>
      </c>
      <c r="C67" s="20">
        <f>_xlfn.XLOOKUP(A67,'Medical Examinations'!A:A,'Medical Examinations'!B:B,"not found")</f>
        <v>54.99</v>
      </c>
      <c r="D67" s="20">
        <f>_xlfn.XLOOKUP(A67,'Medical Examinations'!A:A,'Medical Examinations'!C:C,"not found")</f>
        <v>8.68</v>
      </c>
      <c r="E67" s="20" t="str">
        <f>_xlfn.XLOOKUP(A67,'Medical Examinations'!A:A,'Medical Examinations'!D:D,"not found")</f>
        <v>No</v>
      </c>
      <c r="F67" s="20" t="str">
        <f>_xlfn.XLOOKUP(A67,'Medical Examinations'!A:A,'Medical Examinations'!E:E,"not found")</f>
        <v>No</v>
      </c>
      <c r="G67" s="20" t="str">
        <f>_xlfn.XLOOKUP(A67,'Medical Examinations'!A:A,'Medical Examinations'!F:F,"not found")</f>
        <v>No</v>
      </c>
      <c r="H67" s="20">
        <f>_xlfn.XLOOKUP(A67,'Medical Examinations'!A:A,'Medical Examinations'!G:G,"not found")</f>
        <v>2</v>
      </c>
      <c r="I67" s="20" t="str">
        <f>_xlfn.XLOOKUP(A67,'Medical Examinations'!A:A,'Medical Examinations'!H:H,"not found")</f>
        <v>Yes</v>
      </c>
      <c r="J67" s="20" t="str">
        <f>_xlfn.XLOOKUP(A67,'Medical Examinations'!A:A,'Medical Examinations'!I:I,"not found")</f>
        <v>Obesity</v>
      </c>
      <c r="K67" s="21">
        <f>_xlfn.XLOOKUP(A67,'Hospitalisation Details'!A:A,'Hospitalisation Details'!F:F,"Not Found")</f>
        <v>26925</v>
      </c>
      <c r="L67" s="22">
        <f>_xlfn.XLOOKUP(A67,'Hospitalisation Details'!A:A,'Hospitalisation Details'!H:H,"Not Found")</f>
        <v>42188.15</v>
      </c>
      <c r="M67" s="21" t="str">
        <f>_xlfn.XLOOKUP(A67,'Hospitalisation Details'!A:A,'Hospitalisation Details'!I:I,"Not Found")</f>
        <v>tier - 1</v>
      </c>
      <c r="N67" s="21" t="str">
        <f>_xlfn.XLOOKUP(A67,'Hospitalisation Details'!A:A,'Hospitalisation Details'!J:J,"Not Found")</f>
        <v>tier - 3</v>
      </c>
      <c r="O67" s="21" t="str">
        <f>_xlfn.XLOOKUP(A67,'Hospitalisation Details'!A:A,'Hospitalisation Details'!K:K,"Not Found")</f>
        <v>R1011</v>
      </c>
      <c r="P67" s="23">
        <f>_xlfn.XLOOKUP(A67,'Hospitalisation Details'!A:A,'Hospitalisation Details'!L:L,"Not Found")</f>
        <v>49</v>
      </c>
    </row>
    <row r="68" spans="1:16" ht="15.75" x14ac:dyDescent="0.25">
      <c r="A68" s="19" t="s">
        <v>2306</v>
      </c>
      <c r="B68" s="19" t="str">
        <f>_xlfn.XLOOKUP(A68,'Customer Names'!A:A,'Customer Names'!C:C,"Not Found")</f>
        <v>Ducharme</v>
      </c>
      <c r="C68" s="20">
        <f>_xlfn.XLOOKUP(A68,'Medical Examinations'!A:A,'Medical Examinations'!B:B,"not found")</f>
        <v>35.97</v>
      </c>
      <c r="D68" s="20">
        <f>_xlfn.XLOOKUP(A68,'Medical Examinations'!A:A,'Medical Examinations'!C:C,"not found")</f>
        <v>6.12</v>
      </c>
      <c r="E68" s="20" t="str">
        <f>_xlfn.XLOOKUP(A68,'Medical Examinations'!A:A,'Medical Examinations'!D:D,"not found")</f>
        <v>No</v>
      </c>
      <c r="F68" s="20" t="str">
        <f>_xlfn.XLOOKUP(A68,'Medical Examinations'!A:A,'Medical Examinations'!E:E,"not found")</f>
        <v>No</v>
      </c>
      <c r="G68" s="20" t="str">
        <f>_xlfn.XLOOKUP(A68,'Medical Examinations'!A:A,'Medical Examinations'!F:F,"not found")</f>
        <v>Yes</v>
      </c>
      <c r="H68" s="20">
        <f>_xlfn.XLOOKUP(A68,'Medical Examinations'!A:A,'Medical Examinations'!G:G,"not found")</f>
        <v>1</v>
      </c>
      <c r="I68" s="20" t="str">
        <f>_xlfn.XLOOKUP(A68,'Medical Examinations'!A:A,'Medical Examinations'!H:H,"not found")</f>
        <v>Yes</v>
      </c>
      <c r="J68" s="20" t="str">
        <f>_xlfn.XLOOKUP(A68,'Medical Examinations'!A:A,'Medical Examinations'!I:I,"not found")</f>
        <v>Obesity</v>
      </c>
      <c r="K68" s="21">
        <f>_xlfn.XLOOKUP(A68,'Hospitalisation Details'!A:A,'Hospitalisation Details'!F:F,"Not Found")</f>
        <v>29039</v>
      </c>
      <c r="L68" s="22">
        <f>_xlfn.XLOOKUP(A68,'Hospitalisation Details'!A:A,'Hospitalisation Details'!H:H,"Not Found")</f>
        <v>42124.52</v>
      </c>
      <c r="M68" s="21" t="str">
        <f>_xlfn.XLOOKUP(A68,'Hospitalisation Details'!A:A,'Hospitalisation Details'!I:I,"Not Found")</f>
        <v>tier - 1</v>
      </c>
      <c r="N68" s="21" t="str">
        <f>_xlfn.XLOOKUP(A68,'Hospitalisation Details'!A:A,'Hospitalisation Details'!J:J,"Not Found")</f>
        <v>tier - 3</v>
      </c>
      <c r="O68" s="21" t="str">
        <f>_xlfn.XLOOKUP(A68,'Hospitalisation Details'!A:A,'Hospitalisation Details'!K:K,"Not Found")</f>
        <v>R1013</v>
      </c>
      <c r="P68" s="23">
        <f>_xlfn.XLOOKUP(A68,'Hospitalisation Details'!A:A,'Hospitalisation Details'!L:L,"Not Found")</f>
        <v>43</v>
      </c>
    </row>
    <row r="69" spans="1:16" ht="15.75" x14ac:dyDescent="0.25">
      <c r="A69" s="19" t="s">
        <v>2305</v>
      </c>
      <c r="B69" s="19" t="str">
        <f>_xlfn.XLOOKUP(A69,'Customer Names'!A:A,'Customer Names'!C:C,"Not Found")</f>
        <v>Johnson</v>
      </c>
      <c r="C69" s="20">
        <f>_xlfn.XLOOKUP(A69,'Medical Examinations'!A:A,'Medical Examinations'!B:B,"not found")</f>
        <v>45.54</v>
      </c>
      <c r="D69" s="20">
        <f>_xlfn.XLOOKUP(A69,'Medical Examinations'!A:A,'Medical Examinations'!C:C,"not found")</f>
        <v>5.4</v>
      </c>
      <c r="E69" s="20" t="str">
        <f>_xlfn.XLOOKUP(A69,'Medical Examinations'!A:A,'Medical Examinations'!D:D,"not found")</f>
        <v>Yes</v>
      </c>
      <c r="F69" s="20" t="str">
        <f>_xlfn.XLOOKUP(A69,'Medical Examinations'!A:A,'Medical Examinations'!E:E,"not found")</f>
        <v>No</v>
      </c>
      <c r="G69" s="20" t="str">
        <f>_xlfn.XLOOKUP(A69,'Medical Examinations'!A:A,'Medical Examinations'!F:F,"not found")</f>
        <v>Yes</v>
      </c>
      <c r="H69" s="20">
        <f>_xlfn.XLOOKUP(A69,'Medical Examinations'!A:A,'Medical Examinations'!G:G,"not found")</f>
        <v>1</v>
      </c>
      <c r="I69" s="20" t="str">
        <f>_xlfn.XLOOKUP(A69,'Medical Examinations'!A:A,'Medical Examinations'!H:H,"not found")</f>
        <v>Yes</v>
      </c>
      <c r="J69" s="20" t="str">
        <f>_xlfn.XLOOKUP(A69,'Medical Examinations'!A:A,'Medical Examinations'!I:I,"not found")</f>
        <v>Obesity</v>
      </c>
      <c r="K69" s="21">
        <f>_xlfn.XLOOKUP(A69,'Hospitalisation Details'!A:A,'Hospitalisation Details'!F:F,"Not Found")</f>
        <v>35773</v>
      </c>
      <c r="L69" s="22">
        <f>_xlfn.XLOOKUP(A69,'Hospitalisation Details'!A:A,'Hospitalisation Details'!H:H,"Not Found")</f>
        <v>42112.24</v>
      </c>
      <c r="M69" s="21" t="str">
        <f>_xlfn.XLOOKUP(A69,'Hospitalisation Details'!A:A,'Hospitalisation Details'!I:I,"Not Found")</f>
        <v>tier - 1</v>
      </c>
      <c r="N69" s="21" t="str">
        <f>_xlfn.XLOOKUP(A69,'Hospitalisation Details'!A:A,'Hospitalisation Details'!J:J,"Not Found")</f>
        <v>tier - 3</v>
      </c>
      <c r="O69" s="21" t="str">
        <f>_xlfn.XLOOKUP(A69,'Hospitalisation Details'!A:A,'Hospitalisation Details'!K:K,"Not Found")</f>
        <v>R1013</v>
      </c>
      <c r="P69" s="23">
        <f>_xlfn.XLOOKUP(A69,'Hospitalisation Details'!A:A,'Hospitalisation Details'!L:L,"Not Found")</f>
        <v>25</v>
      </c>
    </row>
    <row r="70" spans="1:16" ht="15.75" x14ac:dyDescent="0.25">
      <c r="A70" s="19" t="s">
        <v>2304</v>
      </c>
      <c r="B70" s="19" t="str">
        <f>_xlfn.XLOOKUP(A70,'Customer Names'!A:A,'Customer Names'!C:C,"Not Found")</f>
        <v>Mutz</v>
      </c>
      <c r="C70" s="20">
        <f>_xlfn.XLOOKUP(A70,'Medical Examinations'!A:A,'Medical Examinations'!B:B,"not found")</f>
        <v>35.53</v>
      </c>
      <c r="D70" s="20">
        <f>_xlfn.XLOOKUP(A70,'Medical Examinations'!A:A,'Medical Examinations'!C:C,"not found")</f>
        <v>4.3600000000000003</v>
      </c>
      <c r="E70" s="20" t="str">
        <f>_xlfn.XLOOKUP(A70,'Medical Examinations'!A:A,'Medical Examinations'!D:D,"not found")</f>
        <v>Yes</v>
      </c>
      <c r="F70" s="20" t="str">
        <f>_xlfn.XLOOKUP(A70,'Medical Examinations'!A:A,'Medical Examinations'!E:E,"not found")</f>
        <v>No</v>
      </c>
      <c r="G70" s="20" t="str">
        <f>_xlfn.XLOOKUP(A70,'Medical Examinations'!A:A,'Medical Examinations'!F:F,"not found")</f>
        <v>No</v>
      </c>
      <c r="H70" s="20">
        <f>_xlfn.XLOOKUP(A70,'Medical Examinations'!A:A,'Medical Examinations'!G:G,"not found")</f>
        <v>0</v>
      </c>
      <c r="I70" s="20" t="str">
        <f>_xlfn.XLOOKUP(A70,'Medical Examinations'!A:A,'Medical Examinations'!H:H,"not found")</f>
        <v>Yes</v>
      </c>
      <c r="J70" s="20" t="str">
        <f>_xlfn.XLOOKUP(A70,'Medical Examinations'!A:A,'Medical Examinations'!I:I,"not found")</f>
        <v>Obesity</v>
      </c>
      <c r="K70" s="21">
        <f>_xlfn.XLOOKUP(A70,'Hospitalisation Details'!A:A,'Hospitalisation Details'!F:F,"Not Found")</f>
        <v>28092</v>
      </c>
      <c r="L70" s="22">
        <f>_xlfn.XLOOKUP(A70,'Hospitalisation Details'!A:A,'Hospitalisation Details'!H:H,"Not Found")</f>
        <v>42111.66</v>
      </c>
      <c r="M70" s="21" t="str">
        <f>_xlfn.XLOOKUP(A70,'Hospitalisation Details'!A:A,'Hospitalisation Details'!I:I,"Not Found")</f>
        <v>tier - 1</v>
      </c>
      <c r="N70" s="21" t="str">
        <f>_xlfn.XLOOKUP(A70,'Hospitalisation Details'!A:A,'Hospitalisation Details'!J:J,"Not Found")</f>
        <v>tier - 3</v>
      </c>
      <c r="O70" s="21" t="str">
        <f>_xlfn.XLOOKUP(A70,'Hospitalisation Details'!A:A,'Hospitalisation Details'!K:K,"Not Found")</f>
        <v>R1024</v>
      </c>
      <c r="P70" s="23">
        <f>_xlfn.XLOOKUP(A70,'Hospitalisation Details'!A:A,'Hospitalisation Details'!L:L,"Not Found")</f>
        <v>46</v>
      </c>
    </row>
    <row r="71" spans="1:16" ht="15.75" x14ac:dyDescent="0.25">
      <c r="A71" s="19" t="s">
        <v>2303</v>
      </c>
      <c r="B71" s="19" t="str">
        <f>_xlfn.XLOOKUP(A71,'Customer Names'!A:A,'Customer Names'!C:C,"Not Found")</f>
        <v>Lee</v>
      </c>
      <c r="C71" s="20">
        <f>_xlfn.XLOOKUP(A71,'Medical Examinations'!A:A,'Medical Examinations'!B:B,"not found")</f>
        <v>30.8</v>
      </c>
      <c r="D71" s="20">
        <f>_xlfn.XLOOKUP(A71,'Medical Examinations'!A:A,'Medical Examinations'!C:C,"not found")</f>
        <v>9.77</v>
      </c>
      <c r="E71" s="20" t="str">
        <f>_xlfn.XLOOKUP(A71,'Medical Examinations'!A:A,'Medical Examinations'!D:D,"not found")</f>
        <v>No</v>
      </c>
      <c r="F71" s="20" t="str">
        <f>_xlfn.XLOOKUP(A71,'Medical Examinations'!A:A,'Medical Examinations'!E:E,"not found")</f>
        <v>No</v>
      </c>
      <c r="G71" s="20" t="str">
        <f>_xlfn.XLOOKUP(A71,'Medical Examinations'!A:A,'Medical Examinations'!F:F,"not found")</f>
        <v>No</v>
      </c>
      <c r="H71" s="20">
        <f>_xlfn.XLOOKUP(A71,'Medical Examinations'!A:A,'Medical Examinations'!G:G,"not found")</f>
        <v>0</v>
      </c>
      <c r="I71" s="20" t="str">
        <f>_xlfn.XLOOKUP(A71,'Medical Examinations'!A:A,'Medical Examinations'!H:H,"not found")</f>
        <v>Yes</v>
      </c>
      <c r="J71" s="20" t="str">
        <f>_xlfn.XLOOKUP(A71,'Medical Examinations'!A:A,'Medical Examinations'!I:I,"not found")</f>
        <v>Obesity</v>
      </c>
      <c r="K71" s="21">
        <f>_xlfn.XLOOKUP(A71,'Hospitalisation Details'!A:A,'Hospitalisation Details'!F:F,"Not Found")</f>
        <v>25191</v>
      </c>
      <c r="L71" s="22">
        <f>_xlfn.XLOOKUP(A71,'Hospitalisation Details'!A:A,'Hospitalisation Details'!H:H,"Not Found")</f>
        <v>41999.519999999997</v>
      </c>
      <c r="M71" s="21" t="str">
        <f>_xlfn.XLOOKUP(A71,'Hospitalisation Details'!A:A,'Hospitalisation Details'!I:I,"Not Found")</f>
        <v>tier - 1</v>
      </c>
      <c r="N71" s="21" t="str">
        <f>_xlfn.XLOOKUP(A71,'Hospitalisation Details'!A:A,'Hospitalisation Details'!J:J,"Not Found")</f>
        <v>tier - 3</v>
      </c>
      <c r="O71" s="21" t="str">
        <f>_xlfn.XLOOKUP(A71,'Hospitalisation Details'!A:A,'Hospitalisation Details'!K:K,"Not Found")</f>
        <v>R1013</v>
      </c>
      <c r="P71" s="23">
        <f>_xlfn.XLOOKUP(A71,'Hospitalisation Details'!A:A,'Hospitalisation Details'!L:L,"Not Found")</f>
        <v>54</v>
      </c>
    </row>
    <row r="72" spans="1:16" ht="15.75" x14ac:dyDescent="0.25">
      <c r="A72" s="19" t="s">
        <v>2302</v>
      </c>
      <c r="B72" s="19" t="str">
        <f>_xlfn.XLOOKUP(A72,'Customer Names'!A:A,'Customer Names'!C:C,"Not Found")</f>
        <v>Turner</v>
      </c>
      <c r="C72" s="20">
        <f>_xlfn.XLOOKUP(A72,'Medical Examinations'!A:A,'Medical Examinations'!B:B,"not found")</f>
        <v>38.39</v>
      </c>
      <c r="D72" s="20">
        <f>_xlfn.XLOOKUP(A72,'Medical Examinations'!A:A,'Medical Examinations'!C:C,"not found")</f>
        <v>4.25</v>
      </c>
      <c r="E72" s="20" t="str">
        <f>_xlfn.XLOOKUP(A72,'Medical Examinations'!A:A,'Medical Examinations'!D:D,"not found")</f>
        <v>No</v>
      </c>
      <c r="F72" s="20" t="str">
        <f>_xlfn.XLOOKUP(A72,'Medical Examinations'!A:A,'Medical Examinations'!E:E,"not found")</f>
        <v>No</v>
      </c>
      <c r="G72" s="20" t="str">
        <f>_xlfn.XLOOKUP(A72,'Medical Examinations'!A:A,'Medical Examinations'!F:F,"not found")</f>
        <v>No</v>
      </c>
      <c r="H72" s="20">
        <f>_xlfn.XLOOKUP(A72,'Medical Examinations'!A:A,'Medical Examinations'!G:G,"not found")</f>
        <v>1</v>
      </c>
      <c r="I72" s="20" t="str">
        <f>_xlfn.XLOOKUP(A72,'Medical Examinations'!A:A,'Medical Examinations'!H:H,"not found")</f>
        <v>Yes</v>
      </c>
      <c r="J72" s="20" t="str">
        <f>_xlfn.XLOOKUP(A72,'Medical Examinations'!A:A,'Medical Examinations'!I:I,"not found")</f>
        <v>Obesity</v>
      </c>
      <c r="K72" s="21">
        <f>_xlfn.XLOOKUP(A72,'Hospitalisation Details'!A:A,'Hospitalisation Details'!F:F,"Not Found")</f>
        <v>30996</v>
      </c>
      <c r="L72" s="22">
        <f>_xlfn.XLOOKUP(A72,'Hospitalisation Details'!A:A,'Hospitalisation Details'!H:H,"Not Found")</f>
        <v>41949.24</v>
      </c>
      <c r="M72" s="21" t="str">
        <f>_xlfn.XLOOKUP(A72,'Hospitalisation Details'!A:A,'Hospitalisation Details'!I:I,"Not Found")</f>
        <v>tier - 1</v>
      </c>
      <c r="N72" s="21" t="str">
        <f>_xlfn.XLOOKUP(A72,'Hospitalisation Details'!A:A,'Hospitalisation Details'!J:J,"Not Found")</f>
        <v>tier - 3</v>
      </c>
      <c r="O72" s="21" t="str">
        <f>_xlfn.XLOOKUP(A72,'Hospitalisation Details'!A:A,'Hospitalisation Details'!K:K,"Not Found")</f>
        <v>R1013</v>
      </c>
      <c r="P72" s="23">
        <f>_xlfn.XLOOKUP(A72,'Hospitalisation Details'!A:A,'Hospitalisation Details'!L:L,"Not Found")</f>
        <v>38</v>
      </c>
    </row>
    <row r="73" spans="1:16" ht="15.75" x14ac:dyDescent="0.25">
      <c r="A73" s="19" t="s">
        <v>2301</v>
      </c>
      <c r="B73" s="19" t="str">
        <f>_xlfn.XLOOKUP(A73,'Customer Names'!A:A,'Customer Names'!C:C,"Not Found")</f>
        <v>Rangel</v>
      </c>
      <c r="C73" s="20">
        <f>_xlfn.XLOOKUP(A73,'Medical Examinations'!A:A,'Medical Examinations'!B:B,"not found")</f>
        <v>32.299999999999997</v>
      </c>
      <c r="D73" s="20">
        <f>_xlfn.XLOOKUP(A73,'Medical Examinations'!A:A,'Medical Examinations'!C:C,"not found")</f>
        <v>4.76</v>
      </c>
      <c r="E73" s="20" t="str">
        <f>_xlfn.XLOOKUP(A73,'Medical Examinations'!A:A,'Medical Examinations'!D:D,"not found")</f>
        <v>No</v>
      </c>
      <c r="F73" s="20" t="str">
        <f>_xlfn.XLOOKUP(A73,'Medical Examinations'!A:A,'Medical Examinations'!E:E,"not found")</f>
        <v>No</v>
      </c>
      <c r="G73" s="20" t="str">
        <f>_xlfn.XLOOKUP(A73,'Medical Examinations'!A:A,'Medical Examinations'!F:F,"not found")</f>
        <v>No</v>
      </c>
      <c r="H73" s="20">
        <f>_xlfn.XLOOKUP(A73,'Medical Examinations'!A:A,'Medical Examinations'!G:G,"not found")</f>
        <v>2</v>
      </c>
      <c r="I73" s="20" t="str">
        <f>_xlfn.XLOOKUP(A73,'Medical Examinations'!A:A,'Medical Examinations'!H:H,"not found")</f>
        <v>Yes</v>
      </c>
      <c r="J73" s="20" t="str">
        <f>_xlfn.XLOOKUP(A73,'Medical Examinations'!A:A,'Medical Examinations'!I:I,"not found")</f>
        <v>Obesity</v>
      </c>
      <c r="K73" s="21">
        <f>_xlfn.XLOOKUP(A73,'Hospitalisation Details'!A:A,'Hospitalisation Details'!F:F,"Not Found")</f>
        <v>26458</v>
      </c>
      <c r="L73" s="22">
        <f>_xlfn.XLOOKUP(A73,'Hospitalisation Details'!A:A,'Hospitalisation Details'!H:H,"Not Found")</f>
        <v>41919.1</v>
      </c>
      <c r="M73" s="21" t="str">
        <f>_xlfn.XLOOKUP(A73,'Hospitalisation Details'!A:A,'Hospitalisation Details'!I:I,"Not Found")</f>
        <v>tier - 1</v>
      </c>
      <c r="N73" s="21" t="str">
        <f>_xlfn.XLOOKUP(A73,'Hospitalisation Details'!A:A,'Hospitalisation Details'!J:J,"Not Found")</f>
        <v>tier - 3</v>
      </c>
      <c r="O73" s="21" t="str">
        <f>_xlfn.XLOOKUP(A73,'Hospitalisation Details'!A:A,'Hospitalisation Details'!K:K,"Not Found")</f>
        <v>R1016</v>
      </c>
      <c r="P73" s="23">
        <f>_xlfn.XLOOKUP(A73,'Hospitalisation Details'!A:A,'Hospitalisation Details'!L:L,"Not Found")</f>
        <v>51</v>
      </c>
    </row>
    <row r="74" spans="1:16" ht="15.75" x14ac:dyDescent="0.25">
      <c r="A74" s="19" t="s">
        <v>2300</v>
      </c>
      <c r="B74" s="19" t="str">
        <f>_xlfn.XLOOKUP(A74,'Customer Names'!A:A,'Customer Names'!C:C,"Not Found")</f>
        <v>Lacey</v>
      </c>
      <c r="C74" s="20">
        <f>_xlfn.XLOOKUP(A74,'Medical Examinations'!A:A,'Medical Examinations'!B:B,"not found")</f>
        <v>48.8</v>
      </c>
      <c r="D74" s="20">
        <f>_xlfn.XLOOKUP(A74,'Medical Examinations'!A:A,'Medical Examinations'!C:C,"not found")</f>
        <v>6.22</v>
      </c>
      <c r="E74" s="20" t="str">
        <f>_xlfn.XLOOKUP(A74,'Medical Examinations'!A:A,'Medical Examinations'!D:D,"not found")</f>
        <v>Yes</v>
      </c>
      <c r="F74" s="20" t="str">
        <f>_xlfn.XLOOKUP(A74,'Medical Examinations'!A:A,'Medical Examinations'!E:E,"not found")</f>
        <v>No</v>
      </c>
      <c r="G74" s="20" t="str">
        <f>_xlfn.XLOOKUP(A74,'Medical Examinations'!A:A,'Medical Examinations'!F:F,"not found")</f>
        <v>No</v>
      </c>
      <c r="H74" s="20">
        <f>_xlfn.XLOOKUP(A74,'Medical Examinations'!A:A,'Medical Examinations'!G:G,"not found")</f>
        <v>2</v>
      </c>
      <c r="I74" s="20" t="str">
        <f>_xlfn.XLOOKUP(A74,'Medical Examinations'!A:A,'Medical Examinations'!H:H,"not found")</f>
        <v>Yes</v>
      </c>
      <c r="J74" s="20" t="str">
        <f>_xlfn.XLOOKUP(A74,'Medical Examinations'!A:A,'Medical Examinations'!I:I,"not found")</f>
        <v>Obesity</v>
      </c>
      <c r="K74" s="21">
        <f>_xlfn.XLOOKUP(A74,'Hospitalisation Details'!A:A,'Hospitalisation Details'!F:F,"Not Found")</f>
        <v>24371</v>
      </c>
      <c r="L74" s="22">
        <f>_xlfn.XLOOKUP(A74,'Hospitalisation Details'!A:A,'Hospitalisation Details'!H:H,"Not Found")</f>
        <v>41886.54</v>
      </c>
      <c r="M74" s="21" t="str">
        <f>_xlfn.XLOOKUP(A74,'Hospitalisation Details'!A:A,'Hospitalisation Details'!I:I,"Not Found")</f>
        <v>tier - 1</v>
      </c>
      <c r="N74" s="21" t="str">
        <f>_xlfn.XLOOKUP(A74,'Hospitalisation Details'!A:A,'Hospitalisation Details'!J:J,"Not Found")</f>
        <v>tier - 3</v>
      </c>
      <c r="O74" s="21" t="str">
        <f>_xlfn.XLOOKUP(A74,'Hospitalisation Details'!A:A,'Hospitalisation Details'!K:K,"Not Found")</f>
        <v>R1011</v>
      </c>
      <c r="P74" s="23">
        <f>_xlfn.XLOOKUP(A74,'Hospitalisation Details'!A:A,'Hospitalisation Details'!L:L,"Not Found")</f>
        <v>56</v>
      </c>
    </row>
    <row r="75" spans="1:16" ht="15.75" x14ac:dyDescent="0.25">
      <c r="A75" s="19" t="s">
        <v>2299</v>
      </c>
      <c r="B75" s="19" t="str">
        <f>_xlfn.XLOOKUP(A75,'Customer Names'!A:A,'Customer Names'!C:C,"Not Found")</f>
        <v>Stiger</v>
      </c>
      <c r="C75" s="20">
        <f>_xlfn.XLOOKUP(A75,'Medical Examinations'!A:A,'Medical Examinations'!B:B,"not found")</f>
        <v>45.5</v>
      </c>
      <c r="D75" s="20">
        <f>_xlfn.XLOOKUP(A75,'Medical Examinations'!A:A,'Medical Examinations'!C:C,"not found")</f>
        <v>7.96</v>
      </c>
      <c r="E75" s="20" t="str">
        <f>_xlfn.XLOOKUP(A75,'Medical Examinations'!A:A,'Medical Examinations'!D:D,"not found")</f>
        <v>No</v>
      </c>
      <c r="F75" s="20" t="str">
        <f>_xlfn.XLOOKUP(A75,'Medical Examinations'!A:A,'Medical Examinations'!E:E,"not found")</f>
        <v>No</v>
      </c>
      <c r="G75" s="20" t="str">
        <f>_xlfn.XLOOKUP(A75,'Medical Examinations'!A:A,'Medical Examinations'!F:F,"not found")</f>
        <v>No</v>
      </c>
      <c r="H75" s="20">
        <f>_xlfn.XLOOKUP(A75,'Medical Examinations'!A:A,'Medical Examinations'!G:G,"not found")</f>
        <v>0</v>
      </c>
      <c r="I75" s="20" t="str">
        <f>_xlfn.XLOOKUP(A75,'Medical Examinations'!A:A,'Medical Examinations'!H:H,"not found")</f>
        <v>Yes</v>
      </c>
      <c r="J75" s="20" t="str">
        <f>_xlfn.XLOOKUP(A75,'Medical Examinations'!A:A,'Medical Examinations'!I:I,"not found")</f>
        <v>Obesity</v>
      </c>
      <c r="K75" s="21">
        <f>_xlfn.XLOOKUP(A75,'Hospitalisation Details'!A:A,'Hospitalisation Details'!F:F,"Not Found")</f>
        <v>22911</v>
      </c>
      <c r="L75" s="22">
        <f>_xlfn.XLOOKUP(A75,'Hospitalisation Details'!A:A,'Hospitalisation Details'!H:H,"Not Found")</f>
        <v>41794.629999999997</v>
      </c>
      <c r="M75" s="21" t="str">
        <f>_xlfn.XLOOKUP(A75,'Hospitalisation Details'!A:A,'Hospitalisation Details'!I:I,"Not Found")</f>
        <v>tier - 1</v>
      </c>
      <c r="N75" s="21" t="str">
        <f>_xlfn.XLOOKUP(A75,'Hospitalisation Details'!A:A,'Hospitalisation Details'!J:J,"Not Found")</f>
        <v>tier - 3</v>
      </c>
      <c r="O75" s="21" t="str">
        <f>_xlfn.XLOOKUP(A75,'Hospitalisation Details'!A:A,'Hospitalisation Details'!K:K,"Not Found")</f>
        <v>R1011</v>
      </c>
      <c r="P75" s="23">
        <f>_xlfn.XLOOKUP(A75,'Hospitalisation Details'!A:A,'Hospitalisation Details'!L:L,"Not Found")</f>
        <v>60</v>
      </c>
    </row>
    <row r="76" spans="1:16" ht="15.75" x14ac:dyDescent="0.25">
      <c r="A76" s="19" t="s">
        <v>2298</v>
      </c>
      <c r="B76" s="19" t="str">
        <f>_xlfn.XLOOKUP(A76,'Customer Names'!A:A,'Customer Names'!C:C,"Not Found")</f>
        <v>Caldwell</v>
      </c>
      <c r="C76" s="20">
        <f>_xlfn.XLOOKUP(A76,'Medical Examinations'!A:A,'Medical Examinations'!B:B,"not found")</f>
        <v>53.61</v>
      </c>
      <c r="D76" s="20">
        <f>_xlfn.XLOOKUP(A76,'Medical Examinations'!A:A,'Medical Examinations'!C:C,"not found")</f>
        <v>10.92</v>
      </c>
      <c r="E76" s="20" t="str">
        <f>_xlfn.XLOOKUP(A76,'Medical Examinations'!A:A,'Medical Examinations'!D:D,"not found")</f>
        <v>Yes</v>
      </c>
      <c r="F76" s="20" t="str">
        <f>_xlfn.XLOOKUP(A76,'Medical Examinations'!A:A,'Medical Examinations'!E:E,"not found")</f>
        <v>No</v>
      </c>
      <c r="G76" s="20" t="str">
        <f>_xlfn.XLOOKUP(A76,'Medical Examinations'!A:A,'Medical Examinations'!F:F,"not found")</f>
        <v>No</v>
      </c>
      <c r="H76" s="20">
        <f>_xlfn.XLOOKUP(A76,'Medical Examinations'!A:A,'Medical Examinations'!G:G,"not found")</f>
        <v>1</v>
      </c>
      <c r="I76" s="20" t="str">
        <f>_xlfn.XLOOKUP(A76,'Medical Examinations'!A:A,'Medical Examinations'!H:H,"not found")</f>
        <v>Yes</v>
      </c>
      <c r="J76" s="20" t="str">
        <f>_xlfn.XLOOKUP(A76,'Medical Examinations'!A:A,'Medical Examinations'!I:I,"not found")</f>
        <v>Obesity</v>
      </c>
      <c r="K76" s="21">
        <f>_xlfn.XLOOKUP(A76,'Hospitalisation Details'!A:A,'Hospitalisation Details'!F:F,"Not Found")</f>
        <v>27666</v>
      </c>
      <c r="L76" s="22">
        <f>_xlfn.XLOOKUP(A76,'Hospitalisation Details'!A:A,'Hospitalisation Details'!H:H,"Not Found")</f>
        <v>41681.86</v>
      </c>
      <c r="M76" s="21" t="str">
        <f>_xlfn.XLOOKUP(A76,'Hospitalisation Details'!A:A,'Hospitalisation Details'!I:I,"Not Found")</f>
        <v>tier - 1</v>
      </c>
      <c r="N76" s="21" t="str">
        <f>_xlfn.XLOOKUP(A76,'Hospitalisation Details'!A:A,'Hospitalisation Details'!J:J,"Not Found")</f>
        <v>tier - 3</v>
      </c>
      <c r="O76" s="21" t="str">
        <f>_xlfn.XLOOKUP(A76,'Hospitalisation Details'!A:A,'Hospitalisation Details'!K:K,"Not Found")</f>
        <v>R1011</v>
      </c>
      <c r="P76" s="23">
        <f>_xlfn.XLOOKUP(A76,'Hospitalisation Details'!A:A,'Hospitalisation Details'!L:L,"Not Found")</f>
        <v>47</v>
      </c>
    </row>
    <row r="77" spans="1:16" ht="15.75" x14ac:dyDescent="0.25">
      <c r="A77" s="19" t="s">
        <v>2297</v>
      </c>
      <c r="B77" s="19" t="str">
        <f>_xlfn.XLOOKUP(A77,'Customer Names'!A:A,'Customer Names'!C:C,"Not Found")</f>
        <v>Marmillod</v>
      </c>
      <c r="C77" s="20">
        <f>_xlfn.XLOOKUP(A77,'Medical Examinations'!A:A,'Medical Examinations'!B:B,"not found")</f>
        <v>36.19</v>
      </c>
      <c r="D77" s="20">
        <f>_xlfn.XLOOKUP(A77,'Medical Examinations'!A:A,'Medical Examinations'!C:C,"not found")</f>
        <v>11.51</v>
      </c>
      <c r="E77" s="20" t="str">
        <f>_xlfn.XLOOKUP(A77,'Medical Examinations'!A:A,'Medical Examinations'!D:D,"not found")</f>
        <v>Yes</v>
      </c>
      <c r="F77" s="20" t="str">
        <f>_xlfn.XLOOKUP(A77,'Medical Examinations'!A:A,'Medical Examinations'!E:E,"not found")</f>
        <v>No</v>
      </c>
      <c r="G77" s="20" t="str">
        <f>_xlfn.XLOOKUP(A77,'Medical Examinations'!A:A,'Medical Examinations'!F:F,"not found")</f>
        <v>No</v>
      </c>
      <c r="H77" s="20">
        <f>_xlfn.XLOOKUP(A77,'Medical Examinations'!A:A,'Medical Examinations'!G:G,"not found")</f>
        <v>1</v>
      </c>
      <c r="I77" s="20" t="str">
        <f>_xlfn.XLOOKUP(A77,'Medical Examinations'!A:A,'Medical Examinations'!H:H,"not found")</f>
        <v>Yes</v>
      </c>
      <c r="J77" s="20" t="str">
        <f>_xlfn.XLOOKUP(A77,'Medical Examinations'!A:A,'Medical Examinations'!I:I,"not found")</f>
        <v>Obesity</v>
      </c>
      <c r="K77" s="21">
        <f>_xlfn.XLOOKUP(A77,'Hospitalisation Details'!A:A,'Hospitalisation Details'!F:F,"Not Found")</f>
        <v>27712</v>
      </c>
      <c r="L77" s="22">
        <f>_xlfn.XLOOKUP(A77,'Hospitalisation Details'!A:A,'Hospitalisation Details'!H:H,"Not Found")</f>
        <v>41676.080000000002</v>
      </c>
      <c r="M77" s="21" t="str">
        <f>_xlfn.XLOOKUP(A77,'Hospitalisation Details'!A:A,'Hospitalisation Details'!I:I,"Not Found")</f>
        <v>tier - 1</v>
      </c>
      <c r="N77" s="21" t="str">
        <f>_xlfn.XLOOKUP(A77,'Hospitalisation Details'!A:A,'Hospitalisation Details'!J:J,"Not Found")</f>
        <v>tier - 3</v>
      </c>
      <c r="O77" s="21" t="str">
        <f>_xlfn.XLOOKUP(A77,'Hospitalisation Details'!A:A,'Hospitalisation Details'!K:K,"Not Found")</f>
        <v>R1013</v>
      </c>
      <c r="P77" s="23">
        <f>_xlfn.XLOOKUP(A77,'Hospitalisation Details'!A:A,'Hospitalisation Details'!L:L,"Not Found")</f>
        <v>47</v>
      </c>
    </row>
    <row r="78" spans="1:16" ht="15.75" x14ac:dyDescent="0.25">
      <c r="A78" s="19" t="s">
        <v>2296</v>
      </c>
      <c r="B78" s="19" t="str">
        <f>_xlfn.XLOOKUP(A78,'Customer Names'!A:A,'Customer Names'!C:C,"Not Found")</f>
        <v>Cloutier-Simons</v>
      </c>
      <c r="C78" s="20">
        <f>_xlfn.XLOOKUP(A78,'Medical Examinations'!A:A,'Medical Examinations'!B:B,"not found")</f>
        <v>34.6</v>
      </c>
      <c r="D78" s="20">
        <f>_xlfn.XLOOKUP(A78,'Medical Examinations'!A:A,'Medical Examinations'!C:C,"not found")</f>
        <v>5.99</v>
      </c>
      <c r="E78" s="20" t="str">
        <f>_xlfn.XLOOKUP(A78,'Medical Examinations'!A:A,'Medical Examinations'!D:D,"not found")</f>
        <v>Yes</v>
      </c>
      <c r="F78" s="20" t="str">
        <f>_xlfn.XLOOKUP(A78,'Medical Examinations'!A:A,'Medical Examinations'!E:E,"not found")</f>
        <v>No</v>
      </c>
      <c r="G78" s="20" t="str">
        <f>_xlfn.XLOOKUP(A78,'Medical Examinations'!A:A,'Medical Examinations'!F:F,"not found")</f>
        <v>No</v>
      </c>
      <c r="H78" s="20">
        <f>_xlfn.XLOOKUP(A78,'Medical Examinations'!A:A,'Medical Examinations'!G:G,"not found")</f>
        <v>0</v>
      </c>
      <c r="I78" s="20" t="str">
        <f>_xlfn.XLOOKUP(A78,'Medical Examinations'!A:A,'Medical Examinations'!H:H,"not found")</f>
        <v>Yes</v>
      </c>
      <c r="J78" s="20" t="str">
        <f>_xlfn.XLOOKUP(A78,'Medical Examinations'!A:A,'Medical Examinations'!I:I,"not found")</f>
        <v>Obesity</v>
      </c>
      <c r="K78" s="21">
        <f>_xlfn.XLOOKUP(A78,'Hospitalisation Details'!A:A,'Hospitalisation Details'!F:F,"Not Found")</f>
        <v>28062</v>
      </c>
      <c r="L78" s="22">
        <f>_xlfn.XLOOKUP(A78,'Hospitalisation Details'!A:A,'Hospitalisation Details'!H:H,"Not Found")</f>
        <v>41661.599999999999</v>
      </c>
      <c r="M78" s="21" t="str">
        <f>_xlfn.XLOOKUP(A78,'Hospitalisation Details'!A:A,'Hospitalisation Details'!I:I,"Not Found")</f>
        <v>tier - 1</v>
      </c>
      <c r="N78" s="21" t="str">
        <f>_xlfn.XLOOKUP(A78,'Hospitalisation Details'!A:A,'Hospitalisation Details'!J:J,"Not Found")</f>
        <v>tier - 3</v>
      </c>
      <c r="O78" s="21" t="str">
        <f>_xlfn.XLOOKUP(A78,'Hospitalisation Details'!A:A,'Hospitalisation Details'!K:K,"Not Found")</f>
        <v>R1011</v>
      </c>
      <c r="P78" s="23">
        <f>_xlfn.XLOOKUP(A78,'Hospitalisation Details'!A:A,'Hospitalisation Details'!L:L,"Not Found")</f>
        <v>46</v>
      </c>
    </row>
    <row r="79" spans="1:16" ht="15.75" x14ac:dyDescent="0.25">
      <c r="A79" s="19" t="s">
        <v>2295</v>
      </c>
      <c r="B79" s="19" t="str">
        <f>_xlfn.XLOOKUP(A79,'Customer Names'!A:A,'Customer Names'!C:C,"Not Found")</f>
        <v>Vegas</v>
      </c>
      <c r="C79" s="20">
        <f>_xlfn.XLOOKUP(A79,'Medical Examinations'!A:A,'Medical Examinations'!B:B,"not found")</f>
        <v>54.12</v>
      </c>
      <c r="D79" s="20">
        <f>_xlfn.XLOOKUP(A79,'Medical Examinations'!A:A,'Medical Examinations'!C:C,"not found")</f>
        <v>11.57</v>
      </c>
      <c r="E79" s="20" t="str">
        <f>_xlfn.XLOOKUP(A79,'Medical Examinations'!A:A,'Medical Examinations'!D:D,"not found")</f>
        <v>No</v>
      </c>
      <c r="F79" s="20" t="str">
        <f>_xlfn.XLOOKUP(A79,'Medical Examinations'!A:A,'Medical Examinations'!E:E,"not found")</f>
        <v>No</v>
      </c>
      <c r="G79" s="20" t="str">
        <f>_xlfn.XLOOKUP(A79,'Medical Examinations'!A:A,'Medical Examinations'!F:F,"not found")</f>
        <v>No</v>
      </c>
      <c r="H79" s="20">
        <f>_xlfn.XLOOKUP(A79,'Medical Examinations'!A:A,'Medical Examinations'!G:G,"not found")</f>
        <v>0</v>
      </c>
      <c r="I79" s="20" t="str">
        <f>_xlfn.XLOOKUP(A79,'Medical Examinations'!A:A,'Medical Examinations'!H:H,"not found")</f>
        <v>Yes</v>
      </c>
      <c r="J79" s="20" t="str">
        <f>_xlfn.XLOOKUP(A79,'Medical Examinations'!A:A,'Medical Examinations'!I:I,"not found")</f>
        <v>Obesity</v>
      </c>
      <c r="K79" s="21">
        <f>_xlfn.XLOOKUP(A79,'Hospitalisation Details'!A:A,'Hospitalisation Details'!F:F,"Not Found")</f>
        <v>27357</v>
      </c>
      <c r="L79" s="22">
        <f>_xlfn.XLOOKUP(A79,'Hospitalisation Details'!A:A,'Hospitalisation Details'!H:H,"Not Found")</f>
        <v>41636.199999999997</v>
      </c>
      <c r="M79" s="21" t="str">
        <f>_xlfn.XLOOKUP(A79,'Hospitalisation Details'!A:A,'Hospitalisation Details'!I:I,"Not Found")</f>
        <v>tier - 1</v>
      </c>
      <c r="N79" s="21" t="str">
        <f>_xlfn.XLOOKUP(A79,'Hospitalisation Details'!A:A,'Hospitalisation Details'!J:J,"Not Found")</f>
        <v>tier - 3</v>
      </c>
      <c r="O79" s="21" t="str">
        <f>_xlfn.XLOOKUP(A79,'Hospitalisation Details'!A:A,'Hospitalisation Details'!K:K,"Not Found")</f>
        <v>R1011</v>
      </c>
      <c r="P79" s="23">
        <f>_xlfn.XLOOKUP(A79,'Hospitalisation Details'!A:A,'Hospitalisation Details'!L:L,"Not Found")</f>
        <v>48</v>
      </c>
    </row>
    <row r="80" spans="1:16" ht="15.75" x14ac:dyDescent="0.25">
      <c r="A80" s="19" t="s">
        <v>2294</v>
      </c>
      <c r="B80" s="19" t="str">
        <f>_xlfn.XLOOKUP(A80,'Customer Names'!A:A,'Customer Names'!C:C,"Not Found")</f>
        <v>Cochran</v>
      </c>
      <c r="C80" s="20">
        <f>_xlfn.XLOOKUP(A80,'Medical Examinations'!A:A,'Medical Examinations'!B:B,"not found")</f>
        <v>48.82</v>
      </c>
      <c r="D80" s="20">
        <f>_xlfn.XLOOKUP(A80,'Medical Examinations'!A:A,'Medical Examinations'!C:C,"not found")</f>
        <v>6.67</v>
      </c>
      <c r="E80" s="20" t="str">
        <f>_xlfn.XLOOKUP(A80,'Medical Examinations'!A:A,'Medical Examinations'!D:D,"not found")</f>
        <v>Yes</v>
      </c>
      <c r="F80" s="20" t="str">
        <f>_xlfn.XLOOKUP(A80,'Medical Examinations'!A:A,'Medical Examinations'!E:E,"not found")</f>
        <v>No</v>
      </c>
      <c r="G80" s="20" t="str">
        <f>_xlfn.XLOOKUP(A80,'Medical Examinations'!A:A,'Medical Examinations'!F:F,"not found")</f>
        <v>No</v>
      </c>
      <c r="H80" s="20">
        <f>_xlfn.XLOOKUP(A80,'Medical Examinations'!A:A,'Medical Examinations'!G:G,"not found")</f>
        <v>0</v>
      </c>
      <c r="I80" s="20" t="str">
        <f>_xlfn.XLOOKUP(A80,'Medical Examinations'!A:A,'Medical Examinations'!H:H,"not found")</f>
        <v>Yes</v>
      </c>
      <c r="J80" s="20" t="str">
        <f>_xlfn.XLOOKUP(A80,'Medical Examinations'!A:A,'Medical Examinations'!I:I,"not found")</f>
        <v>Obesity</v>
      </c>
      <c r="K80" s="21">
        <f>_xlfn.XLOOKUP(A80,'Hospitalisation Details'!A:A,'Hospitalisation Details'!F:F,"Not Found")</f>
        <v>24828</v>
      </c>
      <c r="L80" s="22">
        <f>_xlfn.XLOOKUP(A80,'Hospitalisation Details'!A:A,'Hospitalisation Details'!H:H,"Not Found")</f>
        <v>41505.15</v>
      </c>
      <c r="M80" s="21" t="str">
        <f>_xlfn.XLOOKUP(A80,'Hospitalisation Details'!A:A,'Hospitalisation Details'!I:I,"Not Found")</f>
        <v>tier - 1</v>
      </c>
      <c r="N80" s="21" t="str">
        <f>_xlfn.XLOOKUP(A80,'Hospitalisation Details'!A:A,'Hospitalisation Details'!J:J,"Not Found")</f>
        <v>tier - 3</v>
      </c>
      <c r="O80" s="21" t="str">
        <f>_xlfn.XLOOKUP(A80,'Hospitalisation Details'!A:A,'Hospitalisation Details'!K:K,"Not Found")</f>
        <v>R1011</v>
      </c>
      <c r="P80" s="23">
        <f>_xlfn.XLOOKUP(A80,'Hospitalisation Details'!A:A,'Hospitalisation Details'!L:L,"Not Found")</f>
        <v>55</v>
      </c>
    </row>
    <row r="81" spans="1:16" ht="15.75" x14ac:dyDescent="0.25">
      <c r="A81" s="19" t="s">
        <v>2293</v>
      </c>
      <c r="B81" s="19" t="str">
        <f>_xlfn.XLOOKUP(A81,'Customer Names'!A:A,'Customer Names'!C:C,"Not Found")</f>
        <v>Holtzapple</v>
      </c>
      <c r="C81" s="20">
        <f>_xlfn.XLOOKUP(A81,'Medical Examinations'!A:A,'Medical Examinations'!B:B,"not found")</f>
        <v>51.01</v>
      </c>
      <c r="D81" s="20">
        <f>_xlfn.XLOOKUP(A81,'Medical Examinations'!A:A,'Medical Examinations'!C:C,"not found")</f>
        <v>9.1999999999999993</v>
      </c>
      <c r="E81" s="20" t="str">
        <f>_xlfn.XLOOKUP(A81,'Medical Examinations'!A:A,'Medical Examinations'!D:D,"not found")</f>
        <v>No</v>
      </c>
      <c r="F81" s="20" t="str">
        <f>_xlfn.XLOOKUP(A81,'Medical Examinations'!A:A,'Medical Examinations'!E:E,"not found")</f>
        <v>No</v>
      </c>
      <c r="G81" s="20" t="str">
        <f>_xlfn.XLOOKUP(A81,'Medical Examinations'!A:A,'Medical Examinations'!F:F,"not found")</f>
        <v>No</v>
      </c>
      <c r="H81" s="20">
        <f>_xlfn.XLOOKUP(A81,'Medical Examinations'!A:A,'Medical Examinations'!G:G,"not found")</f>
        <v>0</v>
      </c>
      <c r="I81" s="20" t="str">
        <f>_xlfn.XLOOKUP(A81,'Medical Examinations'!A:A,'Medical Examinations'!H:H,"not found")</f>
        <v>Yes</v>
      </c>
      <c r="J81" s="20" t="str">
        <f>_xlfn.XLOOKUP(A81,'Medical Examinations'!A:A,'Medical Examinations'!I:I,"not found")</f>
        <v>Obesity</v>
      </c>
      <c r="K81" s="21">
        <f>_xlfn.XLOOKUP(A81,'Hospitalisation Details'!A:A,'Hospitalisation Details'!F:F,"Not Found")</f>
        <v>26222</v>
      </c>
      <c r="L81" s="22">
        <f>_xlfn.XLOOKUP(A81,'Hospitalisation Details'!A:A,'Hospitalisation Details'!H:H,"Not Found")</f>
        <v>41351.879999999997</v>
      </c>
      <c r="M81" s="21" t="str">
        <f>_xlfn.XLOOKUP(A81,'Hospitalisation Details'!A:A,'Hospitalisation Details'!I:I,"Not Found")</f>
        <v>tier - 1</v>
      </c>
      <c r="N81" s="21" t="str">
        <f>_xlfn.XLOOKUP(A81,'Hospitalisation Details'!A:A,'Hospitalisation Details'!J:J,"Not Found")</f>
        <v>tier - 3</v>
      </c>
      <c r="O81" s="21" t="str">
        <f>_xlfn.XLOOKUP(A81,'Hospitalisation Details'!A:A,'Hospitalisation Details'!K:K,"Not Found")</f>
        <v>R1011</v>
      </c>
      <c r="P81" s="23">
        <f>_xlfn.XLOOKUP(A81,'Hospitalisation Details'!A:A,'Hospitalisation Details'!L:L,"Not Found")</f>
        <v>51</v>
      </c>
    </row>
    <row r="82" spans="1:16" ht="15.75" x14ac:dyDescent="0.25">
      <c r="A82" s="19" t="s">
        <v>2292</v>
      </c>
      <c r="B82" s="19" t="str">
        <f>_xlfn.XLOOKUP(A82,'Customer Names'!A:A,'Customer Names'!C:C,"Not Found")</f>
        <v>Meyer</v>
      </c>
      <c r="C82" s="20">
        <f>_xlfn.XLOOKUP(A82,'Medical Examinations'!A:A,'Medical Examinations'!B:B,"not found")</f>
        <v>45.65</v>
      </c>
      <c r="D82" s="20">
        <f>_xlfn.XLOOKUP(A82,'Medical Examinations'!A:A,'Medical Examinations'!C:C,"not found")</f>
        <v>5.1100000000000003</v>
      </c>
      <c r="E82" s="20" t="str">
        <f>_xlfn.XLOOKUP(A82,'Medical Examinations'!A:A,'Medical Examinations'!D:D,"not found")</f>
        <v>Yes</v>
      </c>
      <c r="F82" s="20" t="str">
        <f>_xlfn.XLOOKUP(A82,'Medical Examinations'!A:A,'Medical Examinations'!E:E,"not found")</f>
        <v>No</v>
      </c>
      <c r="G82" s="20" t="str">
        <f>_xlfn.XLOOKUP(A82,'Medical Examinations'!A:A,'Medical Examinations'!F:F,"not found")</f>
        <v>No</v>
      </c>
      <c r="H82" s="20">
        <f>_xlfn.XLOOKUP(A82,'Medical Examinations'!A:A,'Medical Examinations'!G:G,"not found")</f>
        <v>1</v>
      </c>
      <c r="I82" s="20" t="str">
        <f>_xlfn.XLOOKUP(A82,'Medical Examinations'!A:A,'Medical Examinations'!H:H,"not found")</f>
        <v>Yes</v>
      </c>
      <c r="J82" s="20" t="str">
        <f>_xlfn.XLOOKUP(A82,'Medical Examinations'!A:A,'Medical Examinations'!I:I,"not found")</f>
        <v>Obesity</v>
      </c>
      <c r="K82" s="21">
        <f>_xlfn.XLOOKUP(A82,'Hospitalisation Details'!A:A,'Hospitalisation Details'!F:F,"Not Found")</f>
        <v>23657</v>
      </c>
      <c r="L82" s="22">
        <f>_xlfn.XLOOKUP(A82,'Hospitalisation Details'!A:A,'Hospitalisation Details'!H:H,"Not Found")</f>
        <v>41331.79</v>
      </c>
      <c r="M82" s="21" t="str">
        <f>_xlfn.XLOOKUP(A82,'Hospitalisation Details'!A:A,'Hospitalisation Details'!I:I,"Not Found")</f>
        <v>tier - 1</v>
      </c>
      <c r="N82" s="21" t="str">
        <f>_xlfn.XLOOKUP(A82,'Hospitalisation Details'!A:A,'Hospitalisation Details'!J:J,"Not Found")</f>
        <v>tier - 3</v>
      </c>
      <c r="O82" s="21" t="str">
        <f>_xlfn.XLOOKUP(A82,'Hospitalisation Details'!A:A,'Hospitalisation Details'!K:K,"Not Found")</f>
        <v>R1011</v>
      </c>
      <c r="P82" s="23">
        <f>_xlfn.XLOOKUP(A82,'Hospitalisation Details'!A:A,'Hospitalisation Details'!L:L,"Not Found")</f>
        <v>58</v>
      </c>
    </row>
    <row r="83" spans="1:16" ht="15.75" x14ac:dyDescent="0.25">
      <c r="A83" s="19" t="s">
        <v>2291</v>
      </c>
      <c r="B83" s="19" t="str">
        <f>_xlfn.XLOOKUP(A83,'Customer Names'!A:A,'Customer Names'!C:C,"Not Found")</f>
        <v>Brickley</v>
      </c>
      <c r="C83" s="20">
        <f>_xlfn.XLOOKUP(A83,'Medical Examinations'!A:A,'Medical Examinations'!B:B,"not found")</f>
        <v>52.9</v>
      </c>
      <c r="D83" s="20">
        <f>_xlfn.XLOOKUP(A83,'Medical Examinations'!A:A,'Medical Examinations'!C:C,"not found")</f>
        <v>5.34</v>
      </c>
      <c r="E83" s="20" t="str">
        <f>_xlfn.XLOOKUP(A83,'Medical Examinations'!A:A,'Medical Examinations'!D:D,"not found")</f>
        <v>No</v>
      </c>
      <c r="F83" s="20" t="str">
        <f>_xlfn.XLOOKUP(A83,'Medical Examinations'!A:A,'Medical Examinations'!E:E,"not found")</f>
        <v>No</v>
      </c>
      <c r="G83" s="20" t="str">
        <f>_xlfn.XLOOKUP(A83,'Medical Examinations'!A:A,'Medical Examinations'!F:F,"not found")</f>
        <v>No</v>
      </c>
      <c r="H83" s="20">
        <f>_xlfn.XLOOKUP(A83,'Medical Examinations'!A:A,'Medical Examinations'!G:G,"not found")</f>
        <v>0</v>
      </c>
      <c r="I83" s="20" t="str">
        <f>_xlfn.XLOOKUP(A83,'Medical Examinations'!A:A,'Medical Examinations'!H:H,"not found")</f>
        <v>Yes</v>
      </c>
      <c r="J83" s="20" t="str">
        <f>_xlfn.XLOOKUP(A83,'Medical Examinations'!A:A,'Medical Examinations'!I:I,"not found")</f>
        <v>Obesity</v>
      </c>
      <c r="K83" s="21">
        <f>_xlfn.XLOOKUP(A83,'Hospitalisation Details'!A:A,'Hospitalisation Details'!F:F,"Not Found")</f>
        <v>28364</v>
      </c>
      <c r="L83" s="22">
        <f>_xlfn.XLOOKUP(A83,'Hospitalisation Details'!A:A,'Hospitalisation Details'!H:H,"Not Found")</f>
        <v>41271.5</v>
      </c>
      <c r="M83" s="21" t="str">
        <f>_xlfn.XLOOKUP(A83,'Hospitalisation Details'!A:A,'Hospitalisation Details'!I:I,"Not Found")</f>
        <v>tier - 1</v>
      </c>
      <c r="N83" s="21" t="str">
        <f>_xlfn.XLOOKUP(A83,'Hospitalisation Details'!A:A,'Hospitalisation Details'!J:J,"Not Found")</f>
        <v>tier - 3</v>
      </c>
      <c r="O83" s="21" t="str">
        <f>_xlfn.XLOOKUP(A83,'Hospitalisation Details'!A:A,'Hospitalisation Details'!K:K,"Not Found")</f>
        <v>R1011</v>
      </c>
      <c r="P83" s="23">
        <f>_xlfn.XLOOKUP(A83,'Hospitalisation Details'!A:A,'Hospitalisation Details'!L:L,"Not Found")</f>
        <v>45</v>
      </c>
    </row>
    <row r="84" spans="1:16" ht="15.75" x14ac:dyDescent="0.25">
      <c r="A84" s="19" t="s">
        <v>2290</v>
      </c>
      <c r="B84" s="19" t="str">
        <f>_xlfn.XLOOKUP(A84,'Customer Names'!A:A,'Customer Names'!C:C,"Not Found")</f>
        <v>Magee</v>
      </c>
      <c r="C84" s="20">
        <f>_xlfn.XLOOKUP(A84,'Medical Examinations'!A:A,'Medical Examinations'!B:B,"not found")</f>
        <v>45.41</v>
      </c>
      <c r="D84" s="20">
        <f>_xlfn.XLOOKUP(A84,'Medical Examinations'!A:A,'Medical Examinations'!C:C,"not found")</f>
        <v>4.03</v>
      </c>
      <c r="E84" s="20" t="str">
        <f>_xlfn.XLOOKUP(A84,'Medical Examinations'!A:A,'Medical Examinations'!D:D,"not found")</f>
        <v>Yes</v>
      </c>
      <c r="F84" s="20" t="str">
        <f>_xlfn.XLOOKUP(A84,'Medical Examinations'!A:A,'Medical Examinations'!E:E,"not found")</f>
        <v>No</v>
      </c>
      <c r="G84" s="20" t="str">
        <f>_xlfn.XLOOKUP(A84,'Medical Examinations'!A:A,'Medical Examinations'!F:F,"not found")</f>
        <v>No</v>
      </c>
      <c r="H84" s="20">
        <f>_xlfn.XLOOKUP(A84,'Medical Examinations'!A:A,'Medical Examinations'!G:G,"not found")</f>
        <v>1</v>
      </c>
      <c r="I84" s="20" t="str">
        <f>_xlfn.XLOOKUP(A84,'Medical Examinations'!A:A,'Medical Examinations'!H:H,"not found")</f>
        <v>Yes</v>
      </c>
      <c r="J84" s="20" t="str">
        <f>_xlfn.XLOOKUP(A84,'Medical Examinations'!A:A,'Medical Examinations'!I:I,"not found")</f>
        <v>Obesity</v>
      </c>
      <c r="K84" s="21">
        <f>_xlfn.XLOOKUP(A84,'Hospitalisation Details'!A:A,'Hospitalisation Details'!F:F,"Not Found")</f>
        <v>23534</v>
      </c>
      <c r="L84" s="22">
        <f>_xlfn.XLOOKUP(A84,'Hospitalisation Details'!A:A,'Hospitalisation Details'!H:H,"Not Found")</f>
        <v>41250.39</v>
      </c>
      <c r="M84" s="21" t="str">
        <f>_xlfn.XLOOKUP(A84,'Hospitalisation Details'!A:A,'Hospitalisation Details'!I:I,"Not Found")</f>
        <v>tier - 1</v>
      </c>
      <c r="N84" s="21" t="str">
        <f>_xlfn.XLOOKUP(A84,'Hospitalisation Details'!A:A,'Hospitalisation Details'!J:J,"Not Found")</f>
        <v>tier - 3</v>
      </c>
      <c r="O84" s="21" t="str">
        <f>_xlfn.XLOOKUP(A84,'Hospitalisation Details'!A:A,'Hospitalisation Details'!K:K,"Not Found")</f>
        <v>R1011</v>
      </c>
      <c r="P84" s="23">
        <f>_xlfn.XLOOKUP(A84,'Hospitalisation Details'!A:A,'Hospitalisation Details'!L:L,"Not Found")</f>
        <v>59</v>
      </c>
    </row>
    <row r="85" spans="1:16" ht="15.75" x14ac:dyDescent="0.25">
      <c r="A85" s="19" t="s">
        <v>2289</v>
      </c>
      <c r="B85" s="19" t="str">
        <f>_xlfn.XLOOKUP(A85,'Customer Names'!A:A,'Customer Names'!C:C,"Not Found")</f>
        <v>Thoma</v>
      </c>
      <c r="C85" s="20">
        <f>_xlfn.XLOOKUP(A85,'Medical Examinations'!A:A,'Medical Examinations'!B:B,"not found")</f>
        <v>49.41</v>
      </c>
      <c r="D85" s="20">
        <f>_xlfn.XLOOKUP(A85,'Medical Examinations'!A:A,'Medical Examinations'!C:C,"not found")</f>
        <v>4.2300000000000004</v>
      </c>
      <c r="E85" s="20" t="str">
        <f>_xlfn.XLOOKUP(A85,'Medical Examinations'!A:A,'Medical Examinations'!D:D,"not found")</f>
        <v>Yes</v>
      </c>
      <c r="F85" s="20" t="str">
        <f>_xlfn.XLOOKUP(A85,'Medical Examinations'!A:A,'Medical Examinations'!E:E,"not found")</f>
        <v>No</v>
      </c>
      <c r="G85" s="20" t="str">
        <f>_xlfn.XLOOKUP(A85,'Medical Examinations'!A:A,'Medical Examinations'!F:F,"not found")</f>
        <v>Yes</v>
      </c>
      <c r="H85" s="20">
        <f>_xlfn.XLOOKUP(A85,'Medical Examinations'!A:A,'Medical Examinations'!G:G,"not found")</f>
        <v>1</v>
      </c>
      <c r="I85" s="20" t="str">
        <f>_xlfn.XLOOKUP(A85,'Medical Examinations'!A:A,'Medical Examinations'!H:H,"not found")</f>
        <v>Yes</v>
      </c>
      <c r="J85" s="20" t="str">
        <f>_xlfn.XLOOKUP(A85,'Medical Examinations'!A:A,'Medical Examinations'!I:I,"not found")</f>
        <v>Obesity</v>
      </c>
      <c r="K85" s="21">
        <f>_xlfn.XLOOKUP(A85,'Hospitalisation Details'!A:A,'Hospitalisation Details'!F:F,"Not Found")</f>
        <v>25423</v>
      </c>
      <c r="L85" s="22">
        <f>_xlfn.XLOOKUP(A85,'Hospitalisation Details'!A:A,'Hospitalisation Details'!H:H,"Not Found")</f>
        <v>41191.57</v>
      </c>
      <c r="M85" s="21" t="str">
        <f>_xlfn.XLOOKUP(A85,'Hospitalisation Details'!A:A,'Hospitalisation Details'!I:I,"Not Found")</f>
        <v>tier - 1</v>
      </c>
      <c r="N85" s="21" t="str">
        <f>_xlfn.XLOOKUP(A85,'Hospitalisation Details'!A:A,'Hospitalisation Details'!J:J,"Not Found")</f>
        <v>tier - 3</v>
      </c>
      <c r="O85" s="21" t="str">
        <f>_xlfn.XLOOKUP(A85,'Hospitalisation Details'!A:A,'Hospitalisation Details'!K:K,"Not Found")</f>
        <v>R1011</v>
      </c>
      <c r="P85" s="23">
        <f>_xlfn.XLOOKUP(A85,'Hospitalisation Details'!A:A,'Hospitalisation Details'!L:L,"Not Found")</f>
        <v>53</v>
      </c>
    </row>
    <row r="86" spans="1:16" ht="15.75" x14ac:dyDescent="0.25">
      <c r="A86" s="19" t="s">
        <v>2288</v>
      </c>
      <c r="B86" s="19" t="str">
        <f>_xlfn.XLOOKUP(A86,'Customer Names'!A:A,'Customer Names'!C:C,"Not Found")</f>
        <v>Heagy</v>
      </c>
      <c r="C86" s="20">
        <f>_xlfn.XLOOKUP(A86,'Medical Examinations'!A:A,'Medical Examinations'!B:B,"not found")</f>
        <v>31.824999999999999</v>
      </c>
      <c r="D86" s="20">
        <f>_xlfn.XLOOKUP(A86,'Medical Examinations'!A:A,'Medical Examinations'!C:C,"not found")</f>
        <v>4.0599999999999996</v>
      </c>
      <c r="E86" s="20" t="str">
        <f>_xlfn.XLOOKUP(A86,'Medical Examinations'!A:A,'Medical Examinations'!D:D,"not found")</f>
        <v>No</v>
      </c>
      <c r="F86" s="20" t="str">
        <f>_xlfn.XLOOKUP(A86,'Medical Examinations'!A:A,'Medical Examinations'!E:E,"not found")</f>
        <v>No</v>
      </c>
      <c r="G86" s="20" t="str">
        <f>_xlfn.XLOOKUP(A86,'Medical Examinations'!A:A,'Medical Examinations'!F:F,"not found")</f>
        <v>No</v>
      </c>
      <c r="H86" s="20">
        <f>_xlfn.XLOOKUP(A86,'Medical Examinations'!A:A,'Medical Examinations'!G:G,"not found")</f>
        <v>2</v>
      </c>
      <c r="I86" s="20" t="str">
        <f>_xlfn.XLOOKUP(A86,'Medical Examinations'!A:A,'Medical Examinations'!H:H,"not found")</f>
        <v>Yes</v>
      </c>
      <c r="J86" s="20" t="str">
        <f>_xlfn.XLOOKUP(A86,'Medical Examinations'!A:A,'Medical Examinations'!I:I,"not found")</f>
        <v>Obesity</v>
      </c>
      <c r="K86" s="21">
        <f>_xlfn.XLOOKUP(A86,'Hospitalisation Details'!A:A,'Hospitalisation Details'!F:F,"Not Found")</f>
        <v>26548</v>
      </c>
      <c r="L86" s="22">
        <f>_xlfn.XLOOKUP(A86,'Hospitalisation Details'!A:A,'Hospitalisation Details'!H:H,"Not Found")</f>
        <v>41097.160000000003</v>
      </c>
      <c r="M86" s="21" t="str">
        <f>_xlfn.XLOOKUP(A86,'Hospitalisation Details'!A:A,'Hospitalisation Details'!I:I,"Not Found")</f>
        <v>tier - 1</v>
      </c>
      <c r="N86" s="21" t="str">
        <f>_xlfn.XLOOKUP(A86,'Hospitalisation Details'!A:A,'Hospitalisation Details'!J:J,"Not Found")</f>
        <v>tier - 3</v>
      </c>
      <c r="O86" s="21" t="str">
        <f>_xlfn.XLOOKUP(A86,'Hospitalisation Details'!A:A,'Hospitalisation Details'!K:K,"Not Found")</f>
        <v>R1016</v>
      </c>
      <c r="P86" s="23">
        <f>_xlfn.XLOOKUP(A86,'Hospitalisation Details'!A:A,'Hospitalisation Details'!L:L,"Not Found")</f>
        <v>50</v>
      </c>
    </row>
    <row r="87" spans="1:16" ht="15.75" x14ac:dyDescent="0.25">
      <c r="A87" s="19" t="s">
        <v>2287</v>
      </c>
      <c r="B87" s="19" t="str">
        <f>_xlfn.XLOOKUP(A87,'Customer Names'!A:A,'Customer Names'!C:C,"Not Found")</f>
        <v>Regnier</v>
      </c>
      <c r="C87" s="20">
        <f>_xlfn.XLOOKUP(A87,'Medical Examinations'!A:A,'Medical Examinations'!B:B,"not found")</f>
        <v>51.28</v>
      </c>
      <c r="D87" s="20">
        <f>_xlfn.XLOOKUP(A87,'Medical Examinations'!A:A,'Medical Examinations'!C:C,"not found")</f>
        <v>4.68</v>
      </c>
      <c r="E87" s="20" t="str">
        <f>_xlfn.XLOOKUP(A87,'Medical Examinations'!A:A,'Medical Examinations'!D:D,"not found")</f>
        <v>No</v>
      </c>
      <c r="F87" s="20" t="str">
        <f>_xlfn.XLOOKUP(A87,'Medical Examinations'!A:A,'Medical Examinations'!E:E,"not found")</f>
        <v>No</v>
      </c>
      <c r="G87" s="20" t="str">
        <f>_xlfn.XLOOKUP(A87,'Medical Examinations'!A:A,'Medical Examinations'!F:F,"not found")</f>
        <v>No</v>
      </c>
      <c r="H87" s="20">
        <f>_xlfn.XLOOKUP(A87,'Medical Examinations'!A:A,'Medical Examinations'!G:G,"not found")</f>
        <v>2</v>
      </c>
      <c r="I87" s="20" t="str">
        <f>_xlfn.XLOOKUP(A87,'Medical Examinations'!A:A,'Medical Examinations'!H:H,"not found")</f>
        <v>Yes</v>
      </c>
      <c r="J87" s="20" t="str">
        <f>_xlfn.XLOOKUP(A87,'Medical Examinations'!A:A,'Medical Examinations'!I:I,"not found")</f>
        <v>Obesity</v>
      </c>
      <c r="K87" s="21">
        <f>_xlfn.XLOOKUP(A87,'Hospitalisation Details'!A:A,'Hospitalisation Details'!F:F,"Not Found")</f>
        <v>26523</v>
      </c>
      <c r="L87" s="22">
        <f>_xlfn.XLOOKUP(A87,'Hospitalisation Details'!A:A,'Hospitalisation Details'!H:H,"Not Found")</f>
        <v>41055.29</v>
      </c>
      <c r="M87" s="21" t="str">
        <f>_xlfn.XLOOKUP(A87,'Hospitalisation Details'!A:A,'Hospitalisation Details'!I:I,"Not Found")</f>
        <v>tier - 1</v>
      </c>
      <c r="N87" s="21" t="str">
        <f>_xlfn.XLOOKUP(A87,'Hospitalisation Details'!A:A,'Hospitalisation Details'!J:J,"Not Found")</f>
        <v>tier - 3</v>
      </c>
      <c r="O87" s="21" t="str">
        <f>_xlfn.XLOOKUP(A87,'Hospitalisation Details'!A:A,'Hospitalisation Details'!K:K,"Not Found")</f>
        <v>R1011</v>
      </c>
      <c r="P87" s="23">
        <f>_xlfn.XLOOKUP(A87,'Hospitalisation Details'!A:A,'Hospitalisation Details'!L:L,"Not Found")</f>
        <v>50</v>
      </c>
    </row>
    <row r="88" spans="1:16" ht="15.75" x14ac:dyDescent="0.25">
      <c r="A88" s="19" t="s">
        <v>2286</v>
      </c>
      <c r="B88" s="19" t="str">
        <f>_xlfn.XLOOKUP(A88,'Customer Names'!A:A,'Customer Names'!C:C,"Not Found")</f>
        <v>Parendo</v>
      </c>
      <c r="C88" s="20">
        <f>_xlfn.XLOOKUP(A88,'Medical Examinations'!A:A,'Medical Examinations'!B:B,"not found")</f>
        <v>34.96</v>
      </c>
      <c r="D88" s="20">
        <f>_xlfn.XLOOKUP(A88,'Medical Examinations'!A:A,'Medical Examinations'!C:C,"not found")</f>
        <v>4.34</v>
      </c>
      <c r="E88" s="20" t="str">
        <f>_xlfn.XLOOKUP(A88,'Medical Examinations'!A:A,'Medical Examinations'!D:D,"not found")</f>
        <v>No</v>
      </c>
      <c r="F88" s="20" t="str">
        <f>_xlfn.XLOOKUP(A88,'Medical Examinations'!A:A,'Medical Examinations'!E:E,"not found")</f>
        <v>No</v>
      </c>
      <c r="G88" s="20" t="str">
        <f>_xlfn.XLOOKUP(A88,'Medical Examinations'!A:A,'Medical Examinations'!F:F,"not found")</f>
        <v>Yes</v>
      </c>
      <c r="H88" s="20">
        <f>_xlfn.XLOOKUP(A88,'Medical Examinations'!A:A,'Medical Examinations'!G:G,"not found")</f>
        <v>1</v>
      </c>
      <c r="I88" s="20" t="str">
        <f>_xlfn.XLOOKUP(A88,'Medical Examinations'!A:A,'Medical Examinations'!H:H,"not found")</f>
        <v>Yes</v>
      </c>
      <c r="J88" s="20" t="str">
        <f>_xlfn.XLOOKUP(A88,'Medical Examinations'!A:A,'Medical Examinations'!I:I,"not found")</f>
        <v>Obesity</v>
      </c>
      <c r="K88" s="21">
        <f>_xlfn.XLOOKUP(A88,'Hospitalisation Details'!A:A,'Hospitalisation Details'!F:F,"Not Found")</f>
        <v>29139</v>
      </c>
      <c r="L88" s="22">
        <f>_xlfn.XLOOKUP(A88,'Hospitalisation Details'!A:A,'Hospitalisation Details'!H:H,"Not Found")</f>
        <v>41034.22</v>
      </c>
      <c r="M88" s="21" t="str">
        <f>_xlfn.XLOOKUP(A88,'Hospitalisation Details'!A:A,'Hospitalisation Details'!I:I,"Not Found")</f>
        <v>tier - 1</v>
      </c>
      <c r="N88" s="21" t="str">
        <f>_xlfn.XLOOKUP(A88,'Hospitalisation Details'!A:A,'Hospitalisation Details'!J:J,"Not Found")</f>
        <v>tier - 3</v>
      </c>
      <c r="O88" s="21" t="str">
        <f>_xlfn.XLOOKUP(A88,'Hospitalisation Details'!A:A,'Hospitalisation Details'!K:K,"Not Found")</f>
        <v>R1017</v>
      </c>
      <c r="P88" s="23">
        <f>_xlfn.XLOOKUP(A88,'Hospitalisation Details'!A:A,'Hospitalisation Details'!L:L,"Not Found")</f>
        <v>43</v>
      </c>
    </row>
    <row r="89" spans="1:16" ht="15.75" x14ac:dyDescent="0.25">
      <c r="A89" s="19" t="s">
        <v>2285</v>
      </c>
      <c r="B89" s="19" t="str">
        <f>_xlfn.XLOOKUP(A89,'Customer Names'!A:A,'Customer Names'!C:C,"Not Found")</f>
        <v>Schell</v>
      </c>
      <c r="C89" s="20">
        <f>_xlfn.XLOOKUP(A89,'Medical Examinations'!A:A,'Medical Examinations'!B:B,"not found")</f>
        <v>33.11</v>
      </c>
      <c r="D89" s="20">
        <f>_xlfn.XLOOKUP(A89,'Medical Examinations'!A:A,'Medical Examinations'!C:C,"not found")</f>
        <v>10.51</v>
      </c>
      <c r="E89" s="20" t="str">
        <f>_xlfn.XLOOKUP(A89,'Medical Examinations'!A:A,'Medical Examinations'!D:D,"not found")</f>
        <v>No</v>
      </c>
      <c r="F89" s="20" t="str">
        <f>_xlfn.XLOOKUP(A89,'Medical Examinations'!A:A,'Medical Examinations'!E:E,"not found")</f>
        <v>No</v>
      </c>
      <c r="G89" s="20" t="str">
        <f>_xlfn.XLOOKUP(A89,'Medical Examinations'!A:A,'Medical Examinations'!F:F,"not found")</f>
        <v>No</v>
      </c>
      <c r="H89" s="20">
        <f>_xlfn.XLOOKUP(A89,'Medical Examinations'!A:A,'Medical Examinations'!G:G,"not found")</f>
        <v>0</v>
      </c>
      <c r="I89" s="20" t="str">
        <f>_xlfn.XLOOKUP(A89,'Medical Examinations'!A:A,'Medical Examinations'!H:H,"not found")</f>
        <v>Yes</v>
      </c>
      <c r="J89" s="20" t="str">
        <f>_xlfn.XLOOKUP(A89,'Medical Examinations'!A:A,'Medical Examinations'!I:I,"not found")</f>
        <v>Obesity</v>
      </c>
      <c r="K89" s="21">
        <f>_xlfn.XLOOKUP(A89,'Hospitalisation Details'!A:A,'Hospitalisation Details'!F:F,"Not Found")</f>
        <v>27185</v>
      </c>
      <c r="L89" s="22">
        <f>_xlfn.XLOOKUP(A89,'Hospitalisation Details'!A:A,'Hospitalisation Details'!H:H,"Not Found")</f>
        <v>40974.160000000003</v>
      </c>
      <c r="M89" s="21" t="str">
        <f>_xlfn.XLOOKUP(A89,'Hospitalisation Details'!A:A,'Hospitalisation Details'!I:I,"Not Found")</f>
        <v>tier - 1</v>
      </c>
      <c r="N89" s="21" t="str">
        <f>_xlfn.XLOOKUP(A89,'Hospitalisation Details'!A:A,'Hospitalisation Details'!J:J,"Not Found")</f>
        <v>tier - 3</v>
      </c>
      <c r="O89" s="21" t="str">
        <f>_xlfn.XLOOKUP(A89,'Hospitalisation Details'!A:A,'Hospitalisation Details'!K:K,"Not Found")</f>
        <v>R1013</v>
      </c>
      <c r="P89" s="23">
        <f>_xlfn.XLOOKUP(A89,'Hospitalisation Details'!A:A,'Hospitalisation Details'!L:L,"Not Found")</f>
        <v>49</v>
      </c>
    </row>
    <row r="90" spans="1:16" ht="15.75" x14ac:dyDescent="0.25">
      <c r="A90" s="19" t="s">
        <v>2284</v>
      </c>
      <c r="B90" s="19" t="str">
        <f>_xlfn.XLOOKUP(A90,'Customer Names'!A:A,'Customer Names'!C:C,"Not Found")</f>
        <v>Driscoll</v>
      </c>
      <c r="C90" s="20">
        <f>_xlfn.XLOOKUP(A90,'Medical Examinations'!A:A,'Medical Examinations'!B:B,"not found")</f>
        <v>54.74</v>
      </c>
      <c r="D90" s="20">
        <f>_xlfn.XLOOKUP(A90,'Medical Examinations'!A:A,'Medical Examinations'!C:C,"not found")</f>
        <v>5.84</v>
      </c>
      <c r="E90" s="20" t="str">
        <f>_xlfn.XLOOKUP(A90,'Medical Examinations'!A:A,'Medical Examinations'!D:D,"not found")</f>
        <v>Yes</v>
      </c>
      <c r="F90" s="20" t="str">
        <f>_xlfn.XLOOKUP(A90,'Medical Examinations'!A:A,'Medical Examinations'!E:E,"not found")</f>
        <v>No</v>
      </c>
      <c r="G90" s="20" t="str">
        <f>_xlfn.XLOOKUP(A90,'Medical Examinations'!A:A,'Medical Examinations'!F:F,"not found")</f>
        <v>Yes</v>
      </c>
      <c r="H90" s="20">
        <f>_xlfn.XLOOKUP(A90,'Medical Examinations'!A:A,'Medical Examinations'!G:G,"not found")</f>
        <v>1</v>
      </c>
      <c r="I90" s="20" t="str">
        <f>_xlfn.XLOOKUP(A90,'Medical Examinations'!A:A,'Medical Examinations'!H:H,"not found")</f>
        <v>Yes</v>
      </c>
      <c r="J90" s="20" t="str">
        <f>_xlfn.XLOOKUP(A90,'Medical Examinations'!A:A,'Medical Examinations'!I:I,"not found")</f>
        <v>Obesity</v>
      </c>
      <c r="K90" s="21">
        <f>_xlfn.XLOOKUP(A90,'Hospitalisation Details'!A:A,'Hospitalisation Details'!F:F,"Not Found")</f>
        <v>30567</v>
      </c>
      <c r="L90" s="22">
        <f>_xlfn.XLOOKUP(A90,'Hospitalisation Details'!A:A,'Hospitalisation Details'!H:H,"Not Found")</f>
        <v>40961.29</v>
      </c>
      <c r="M90" s="21" t="str">
        <f>_xlfn.XLOOKUP(A90,'Hospitalisation Details'!A:A,'Hospitalisation Details'!I:I,"Not Found")</f>
        <v>tier - 1</v>
      </c>
      <c r="N90" s="21" t="str">
        <f>_xlfn.XLOOKUP(A90,'Hospitalisation Details'!A:A,'Hospitalisation Details'!J:J,"Not Found")</f>
        <v>tier - 3</v>
      </c>
      <c r="O90" s="21" t="str">
        <f>_xlfn.XLOOKUP(A90,'Hospitalisation Details'!A:A,'Hospitalisation Details'!K:K,"Not Found")</f>
        <v>R1011</v>
      </c>
      <c r="P90" s="23">
        <f>_xlfn.XLOOKUP(A90,'Hospitalisation Details'!A:A,'Hospitalisation Details'!L:L,"Not Found")</f>
        <v>39</v>
      </c>
    </row>
    <row r="91" spans="1:16" ht="15.75" x14ac:dyDescent="0.25">
      <c r="A91" s="19" t="s">
        <v>2283</v>
      </c>
      <c r="B91" s="19" t="str">
        <f>_xlfn.XLOOKUP(A91,'Customer Names'!A:A,'Customer Names'!C:C,"Not Found")</f>
        <v>Mitchell</v>
      </c>
      <c r="C91" s="20">
        <f>_xlfn.XLOOKUP(A91,'Medical Examinations'!A:A,'Medical Examinations'!B:B,"not found")</f>
        <v>32.56</v>
      </c>
      <c r="D91" s="20">
        <f>_xlfn.XLOOKUP(A91,'Medical Examinations'!A:A,'Medical Examinations'!C:C,"not found")</f>
        <v>5.41</v>
      </c>
      <c r="E91" s="20" t="str">
        <f>_xlfn.XLOOKUP(A91,'Medical Examinations'!A:A,'Medical Examinations'!D:D,"not found")</f>
        <v>No</v>
      </c>
      <c r="F91" s="20" t="str">
        <f>_xlfn.XLOOKUP(A91,'Medical Examinations'!A:A,'Medical Examinations'!E:E,"not found")</f>
        <v>No</v>
      </c>
      <c r="G91" s="20" t="str">
        <f>_xlfn.XLOOKUP(A91,'Medical Examinations'!A:A,'Medical Examinations'!F:F,"not found")</f>
        <v>Yes</v>
      </c>
      <c r="H91" s="20">
        <f>_xlfn.XLOOKUP(A91,'Medical Examinations'!A:A,'Medical Examinations'!G:G,"not found")</f>
        <v>1</v>
      </c>
      <c r="I91" s="20" t="str">
        <f>_xlfn.XLOOKUP(A91,'Medical Examinations'!A:A,'Medical Examinations'!H:H,"not found")</f>
        <v>Yes</v>
      </c>
      <c r="J91" s="20" t="str">
        <f>_xlfn.XLOOKUP(A91,'Medical Examinations'!A:A,'Medical Examinations'!I:I,"not found")</f>
        <v>Obesity</v>
      </c>
      <c r="K91" s="21">
        <f>_xlfn.XLOOKUP(A91,'Hospitalisation Details'!A:A,'Hospitalisation Details'!F:F,"Not Found")</f>
        <v>29114</v>
      </c>
      <c r="L91" s="22">
        <f>_xlfn.XLOOKUP(A91,'Hospitalisation Details'!A:A,'Hospitalisation Details'!H:H,"Not Found")</f>
        <v>40941.29</v>
      </c>
      <c r="M91" s="21" t="str">
        <f>_xlfn.XLOOKUP(A91,'Hospitalisation Details'!A:A,'Hospitalisation Details'!I:I,"Not Found")</f>
        <v>tier - 1</v>
      </c>
      <c r="N91" s="21" t="str">
        <f>_xlfn.XLOOKUP(A91,'Hospitalisation Details'!A:A,'Hospitalisation Details'!J:J,"Not Found")</f>
        <v>tier - 2</v>
      </c>
      <c r="O91" s="21" t="str">
        <f>_xlfn.XLOOKUP(A91,'Hospitalisation Details'!A:A,'Hospitalisation Details'!K:K,"Not Found")</f>
        <v>R1013</v>
      </c>
      <c r="P91" s="23">
        <f>_xlfn.XLOOKUP(A91,'Hospitalisation Details'!A:A,'Hospitalisation Details'!L:L,"Not Found")</f>
        <v>43</v>
      </c>
    </row>
    <row r="92" spans="1:16" ht="15.75" x14ac:dyDescent="0.25">
      <c r="A92" s="19" t="s">
        <v>2282</v>
      </c>
      <c r="B92" s="19" t="str">
        <f>_xlfn.XLOOKUP(A92,'Customer Names'!A:A,'Customer Names'!C:C,"Not Found")</f>
        <v>Cutler</v>
      </c>
      <c r="C92" s="20">
        <f>_xlfn.XLOOKUP(A92,'Medical Examinations'!A:A,'Medical Examinations'!B:B,"not found")</f>
        <v>39.049999999999997</v>
      </c>
      <c r="D92" s="20">
        <f>_xlfn.XLOOKUP(A92,'Medical Examinations'!A:A,'Medical Examinations'!C:C,"not found")</f>
        <v>6.06</v>
      </c>
      <c r="E92" s="20" t="str">
        <f>_xlfn.XLOOKUP(A92,'Medical Examinations'!A:A,'Medical Examinations'!D:D,"not found")</f>
        <v>No</v>
      </c>
      <c r="F92" s="20" t="str">
        <f>_xlfn.XLOOKUP(A92,'Medical Examinations'!A:A,'Medical Examinations'!E:E,"not found")</f>
        <v>No</v>
      </c>
      <c r="G92" s="20" t="str">
        <f>_xlfn.XLOOKUP(A92,'Medical Examinations'!A:A,'Medical Examinations'!F:F,"not found")</f>
        <v>No</v>
      </c>
      <c r="H92" s="20">
        <f>_xlfn.XLOOKUP(A92,'Medical Examinations'!A:A,'Medical Examinations'!G:G,"not found")</f>
        <v>1</v>
      </c>
      <c r="I92" s="20" t="str">
        <f>_xlfn.XLOOKUP(A92,'Medical Examinations'!A:A,'Medical Examinations'!H:H,"not found")</f>
        <v>Yes</v>
      </c>
      <c r="J92" s="20" t="str">
        <f>_xlfn.XLOOKUP(A92,'Medical Examinations'!A:A,'Medical Examinations'!I:I,"not found")</f>
        <v>Obesity</v>
      </c>
      <c r="K92" s="21">
        <f>_xlfn.XLOOKUP(A92,'Hospitalisation Details'!A:A,'Hospitalisation Details'!F:F,"Not Found")</f>
        <v>33820</v>
      </c>
      <c r="L92" s="22">
        <f>_xlfn.XLOOKUP(A92,'Hospitalisation Details'!A:A,'Hospitalisation Details'!H:H,"Not Found")</f>
        <v>40932.43</v>
      </c>
      <c r="M92" s="21" t="str">
        <f>_xlfn.XLOOKUP(A92,'Hospitalisation Details'!A:A,'Hospitalisation Details'!I:I,"Not Found")</f>
        <v>tier - 1</v>
      </c>
      <c r="N92" s="21" t="str">
        <f>_xlfn.XLOOKUP(A92,'Hospitalisation Details'!A:A,'Hospitalisation Details'!J:J,"Not Found")</f>
        <v>tier - 2</v>
      </c>
      <c r="O92" s="21" t="str">
        <f>_xlfn.XLOOKUP(A92,'Hospitalisation Details'!A:A,'Hospitalisation Details'!K:K,"Not Found")</f>
        <v>R1013</v>
      </c>
      <c r="P92" s="23">
        <f>_xlfn.XLOOKUP(A92,'Hospitalisation Details'!A:A,'Hospitalisation Details'!L:L,"Not Found")</f>
        <v>30</v>
      </c>
    </row>
    <row r="93" spans="1:16" ht="15.75" x14ac:dyDescent="0.25">
      <c r="A93" s="19" t="s">
        <v>2281</v>
      </c>
      <c r="B93" s="19" t="str">
        <f>_xlfn.XLOOKUP(A93,'Customer Names'!A:A,'Customer Names'!C:C,"Not Found")</f>
        <v>Derian</v>
      </c>
      <c r="C93" s="20">
        <f>_xlfn.XLOOKUP(A93,'Medical Examinations'!A:A,'Medical Examinations'!B:B,"not found")</f>
        <v>42.75</v>
      </c>
      <c r="D93" s="20">
        <f>_xlfn.XLOOKUP(A93,'Medical Examinations'!A:A,'Medical Examinations'!C:C,"not found")</f>
        <v>4.22</v>
      </c>
      <c r="E93" s="20" t="str">
        <f>_xlfn.XLOOKUP(A93,'Medical Examinations'!A:A,'Medical Examinations'!D:D,"not found")</f>
        <v>No</v>
      </c>
      <c r="F93" s="20" t="str">
        <f>_xlfn.XLOOKUP(A93,'Medical Examinations'!A:A,'Medical Examinations'!E:E,"not found")</f>
        <v>No</v>
      </c>
      <c r="G93" s="20" t="str">
        <f>_xlfn.XLOOKUP(A93,'Medical Examinations'!A:A,'Medical Examinations'!F:F,"not found")</f>
        <v>No</v>
      </c>
      <c r="H93" s="20">
        <f>_xlfn.XLOOKUP(A93,'Medical Examinations'!A:A,'Medical Examinations'!G:G,"not found")</f>
        <v>0</v>
      </c>
      <c r="I93" s="20" t="str">
        <f>_xlfn.XLOOKUP(A93,'Medical Examinations'!A:A,'Medical Examinations'!H:H,"not found")</f>
        <v>Yes</v>
      </c>
      <c r="J93" s="20" t="str">
        <f>_xlfn.XLOOKUP(A93,'Medical Examinations'!A:A,'Medical Examinations'!I:I,"not found")</f>
        <v>Obesity</v>
      </c>
      <c r="K93" s="21">
        <f>_xlfn.XLOOKUP(A93,'Hospitalisation Details'!A:A,'Hospitalisation Details'!F:F,"Not Found")</f>
        <v>36343</v>
      </c>
      <c r="L93" s="22">
        <f>_xlfn.XLOOKUP(A93,'Hospitalisation Details'!A:A,'Hospitalisation Details'!H:H,"Not Found")</f>
        <v>40904.199999999997</v>
      </c>
      <c r="M93" s="21" t="str">
        <f>_xlfn.XLOOKUP(A93,'Hospitalisation Details'!A:A,'Hospitalisation Details'!I:I,"Not Found")</f>
        <v>tier - 1</v>
      </c>
      <c r="N93" s="21" t="str">
        <f>_xlfn.XLOOKUP(A93,'Hospitalisation Details'!A:A,'Hospitalisation Details'!J:J,"Not Found")</f>
        <v>tier - 2</v>
      </c>
      <c r="O93" s="21" t="str">
        <f>_xlfn.XLOOKUP(A93,'Hospitalisation Details'!A:A,'Hospitalisation Details'!K:K,"Not Found")</f>
        <v>R1024</v>
      </c>
      <c r="P93" s="23">
        <f>_xlfn.XLOOKUP(A93,'Hospitalisation Details'!A:A,'Hospitalisation Details'!L:L,"Not Found")</f>
        <v>23</v>
      </c>
    </row>
    <row r="94" spans="1:16" ht="15.75" x14ac:dyDescent="0.25">
      <c r="A94" s="19" t="s">
        <v>2280</v>
      </c>
      <c r="B94" s="19" t="str">
        <f>_xlfn.XLOOKUP(A94,'Customer Names'!A:A,'Customer Names'!C:C,"Not Found")</f>
        <v>Farina</v>
      </c>
      <c r="C94" s="20">
        <f>_xlfn.XLOOKUP(A94,'Medical Examinations'!A:A,'Medical Examinations'!B:B,"not found")</f>
        <v>50.58</v>
      </c>
      <c r="D94" s="20">
        <f>_xlfn.XLOOKUP(A94,'Medical Examinations'!A:A,'Medical Examinations'!C:C,"not found")</f>
        <v>5.12</v>
      </c>
      <c r="E94" s="20" t="str">
        <f>_xlfn.XLOOKUP(A94,'Medical Examinations'!A:A,'Medical Examinations'!D:D,"not found")</f>
        <v>No</v>
      </c>
      <c r="F94" s="20" t="str">
        <f>_xlfn.XLOOKUP(A94,'Medical Examinations'!A:A,'Medical Examinations'!E:E,"not found")</f>
        <v>No</v>
      </c>
      <c r="G94" s="20" t="str">
        <f>_xlfn.XLOOKUP(A94,'Medical Examinations'!A:A,'Medical Examinations'!F:F,"not found")</f>
        <v>No</v>
      </c>
      <c r="H94" s="20">
        <f>_xlfn.XLOOKUP(A94,'Medical Examinations'!A:A,'Medical Examinations'!G:G,"not found")</f>
        <v>2</v>
      </c>
      <c r="I94" s="20" t="str">
        <f>_xlfn.XLOOKUP(A94,'Medical Examinations'!A:A,'Medical Examinations'!H:H,"not found")</f>
        <v>Yes</v>
      </c>
      <c r="J94" s="20" t="str">
        <f>_xlfn.XLOOKUP(A94,'Medical Examinations'!A:A,'Medical Examinations'!I:I,"not found")</f>
        <v>Obesity</v>
      </c>
      <c r="K94" s="21">
        <f>_xlfn.XLOOKUP(A94,'Hospitalisation Details'!A:A,'Hospitalisation Details'!F:F,"Not Found")</f>
        <v>26460</v>
      </c>
      <c r="L94" s="22">
        <f>_xlfn.XLOOKUP(A94,'Hospitalisation Details'!A:A,'Hospitalisation Details'!H:H,"Not Found")</f>
        <v>40817.85</v>
      </c>
      <c r="M94" s="21" t="str">
        <f>_xlfn.XLOOKUP(A94,'Hospitalisation Details'!A:A,'Hospitalisation Details'!I:I,"Not Found")</f>
        <v>tier - 1</v>
      </c>
      <c r="N94" s="21" t="str">
        <f>_xlfn.XLOOKUP(A94,'Hospitalisation Details'!A:A,'Hospitalisation Details'!J:J,"Not Found")</f>
        <v>tier - 2</v>
      </c>
      <c r="O94" s="21" t="str">
        <f>_xlfn.XLOOKUP(A94,'Hospitalisation Details'!A:A,'Hospitalisation Details'!K:K,"Not Found")</f>
        <v>R1011</v>
      </c>
      <c r="P94" s="23">
        <f>_xlfn.XLOOKUP(A94,'Hospitalisation Details'!A:A,'Hospitalisation Details'!L:L,"Not Found")</f>
        <v>50</v>
      </c>
    </row>
    <row r="95" spans="1:16" ht="15.75" x14ac:dyDescent="0.25">
      <c r="A95" s="19" t="s">
        <v>2279</v>
      </c>
      <c r="B95" s="19" t="str">
        <f>_xlfn.XLOOKUP(A95,'Customer Names'!A:A,'Customer Names'!C:C,"Not Found")</f>
        <v>Saunders</v>
      </c>
      <c r="C95" s="20">
        <f>_xlfn.XLOOKUP(A95,'Medical Examinations'!A:A,'Medical Examinations'!B:B,"not found")</f>
        <v>30.495000000000001</v>
      </c>
      <c r="D95" s="20">
        <f>_xlfn.XLOOKUP(A95,'Medical Examinations'!A:A,'Medical Examinations'!C:C,"not found")</f>
        <v>4.57</v>
      </c>
      <c r="E95" s="20" t="str">
        <f>_xlfn.XLOOKUP(A95,'Medical Examinations'!A:A,'Medical Examinations'!D:D,"not found")</f>
        <v>Yes</v>
      </c>
      <c r="F95" s="20" t="str">
        <f>_xlfn.XLOOKUP(A95,'Medical Examinations'!A:A,'Medical Examinations'!E:E,"not found")</f>
        <v>No</v>
      </c>
      <c r="G95" s="20" t="str">
        <f>_xlfn.XLOOKUP(A95,'Medical Examinations'!A:A,'Medical Examinations'!F:F,"not found")</f>
        <v>No</v>
      </c>
      <c r="H95" s="20">
        <f>_xlfn.XLOOKUP(A95,'Medical Examinations'!A:A,'Medical Examinations'!G:G,"not found")</f>
        <v>0</v>
      </c>
      <c r="I95" s="20" t="str">
        <f>_xlfn.XLOOKUP(A95,'Medical Examinations'!A:A,'Medical Examinations'!H:H,"not found")</f>
        <v>Yes</v>
      </c>
      <c r="J95" s="20" t="str">
        <f>_xlfn.XLOOKUP(A95,'Medical Examinations'!A:A,'Medical Examinations'!I:I,"not found")</f>
        <v>Obesity</v>
      </c>
      <c r="K95" s="21">
        <f>_xlfn.XLOOKUP(A95,'Hospitalisation Details'!A:A,'Hospitalisation Details'!F:F,"Not Found")</f>
        <v>28120</v>
      </c>
      <c r="L95" s="22">
        <f>_xlfn.XLOOKUP(A95,'Hospitalisation Details'!A:A,'Hospitalisation Details'!H:H,"Not Found")</f>
        <v>40720.550000000003</v>
      </c>
      <c r="M95" s="21" t="str">
        <f>_xlfn.XLOOKUP(A95,'Hospitalisation Details'!A:A,'Hospitalisation Details'!I:I,"Not Found")</f>
        <v>tier - 1</v>
      </c>
      <c r="N95" s="21" t="str">
        <f>_xlfn.XLOOKUP(A95,'Hospitalisation Details'!A:A,'Hospitalisation Details'!J:J,"Not Found")</f>
        <v>tier - 3</v>
      </c>
      <c r="O95" s="21" t="str">
        <f>_xlfn.XLOOKUP(A95,'Hospitalisation Details'!A:A,'Hospitalisation Details'!K:K,"Not Found")</f>
        <v>R1012</v>
      </c>
      <c r="P95" s="23">
        <f>_xlfn.XLOOKUP(A95,'Hospitalisation Details'!A:A,'Hospitalisation Details'!L:L,"Not Found")</f>
        <v>46</v>
      </c>
    </row>
    <row r="96" spans="1:16" ht="15.75" x14ac:dyDescent="0.25">
      <c r="A96" s="19" t="s">
        <v>2278</v>
      </c>
      <c r="B96" s="19" t="str">
        <f>_xlfn.XLOOKUP(A96,'Customer Names'!A:A,'Customer Names'!C:C,"Not Found")</f>
        <v>Kratz</v>
      </c>
      <c r="C96" s="20">
        <f>_xlfn.XLOOKUP(A96,'Medical Examinations'!A:A,'Medical Examinations'!B:B,"not found")</f>
        <v>48.31</v>
      </c>
      <c r="D96" s="20">
        <f>_xlfn.XLOOKUP(A96,'Medical Examinations'!A:A,'Medical Examinations'!C:C,"not found")</f>
        <v>9.58</v>
      </c>
      <c r="E96" s="20" t="str">
        <f>_xlfn.XLOOKUP(A96,'Medical Examinations'!A:A,'Medical Examinations'!D:D,"not found")</f>
        <v>Yes</v>
      </c>
      <c r="F96" s="20" t="str">
        <f>_xlfn.XLOOKUP(A96,'Medical Examinations'!A:A,'Medical Examinations'!E:E,"not found")</f>
        <v>No</v>
      </c>
      <c r="G96" s="20" t="str">
        <f>_xlfn.XLOOKUP(A96,'Medical Examinations'!A:A,'Medical Examinations'!F:F,"not found")</f>
        <v>No</v>
      </c>
      <c r="H96" s="20">
        <f>_xlfn.XLOOKUP(A96,'Medical Examinations'!A:A,'Medical Examinations'!G:G,"not found")</f>
        <v>2</v>
      </c>
      <c r="I96" s="20" t="str">
        <f>_xlfn.XLOOKUP(A96,'Medical Examinations'!A:A,'Medical Examinations'!H:H,"not found")</f>
        <v>Yes</v>
      </c>
      <c r="J96" s="20" t="str">
        <f>_xlfn.XLOOKUP(A96,'Medical Examinations'!A:A,'Medical Examinations'!I:I,"not found")</f>
        <v>Obesity</v>
      </c>
      <c r="K96" s="21">
        <f>_xlfn.XLOOKUP(A96,'Hospitalisation Details'!A:A,'Hospitalisation Details'!F:F,"Not Found")</f>
        <v>25836</v>
      </c>
      <c r="L96" s="22">
        <f>_xlfn.XLOOKUP(A96,'Hospitalisation Details'!A:A,'Hospitalisation Details'!H:H,"Not Found")</f>
        <v>40692.910000000003</v>
      </c>
      <c r="M96" s="21" t="str">
        <f>_xlfn.XLOOKUP(A96,'Hospitalisation Details'!A:A,'Hospitalisation Details'!I:I,"Not Found")</f>
        <v>tier - 1</v>
      </c>
      <c r="N96" s="21" t="str">
        <f>_xlfn.XLOOKUP(A96,'Hospitalisation Details'!A:A,'Hospitalisation Details'!J:J,"Not Found")</f>
        <v>tier - 3</v>
      </c>
      <c r="O96" s="21" t="str">
        <f>_xlfn.XLOOKUP(A96,'Hospitalisation Details'!A:A,'Hospitalisation Details'!K:K,"Not Found")</f>
        <v>R1011</v>
      </c>
      <c r="P96" s="23">
        <f>_xlfn.XLOOKUP(A96,'Hospitalisation Details'!A:A,'Hospitalisation Details'!L:L,"Not Found")</f>
        <v>52</v>
      </c>
    </row>
    <row r="97" spans="1:16" ht="15.75" x14ac:dyDescent="0.25">
      <c r="A97" s="19" t="s">
        <v>2277</v>
      </c>
      <c r="B97" s="19" t="str">
        <f>_xlfn.XLOOKUP(A97,'Customer Names'!A:A,'Customer Names'!C:C,"Not Found")</f>
        <v>Boland</v>
      </c>
      <c r="C97" s="20">
        <f>_xlfn.XLOOKUP(A97,'Medical Examinations'!A:A,'Medical Examinations'!B:B,"not found")</f>
        <v>48.99</v>
      </c>
      <c r="D97" s="20">
        <f>_xlfn.XLOOKUP(A97,'Medical Examinations'!A:A,'Medical Examinations'!C:C,"not found")</f>
        <v>9.7799999999999994</v>
      </c>
      <c r="E97" s="20" t="str">
        <f>_xlfn.XLOOKUP(A97,'Medical Examinations'!A:A,'Medical Examinations'!D:D,"not found")</f>
        <v>Yes</v>
      </c>
      <c r="F97" s="20" t="str">
        <f>_xlfn.XLOOKUP(A97,'Medical Examinations'!A:A,'Medical Examinations'!E:E,"not found")</f>
        <v>No</v>
      </c>
      <c r="G97" s="20" t="str">
        <f>_xlfn.XLOOKUP(A97,'Medical Examinations'!A:A,'Medical Examinations'!F:F,"not found")</f>
        <v>No</v>
      </c>
      <c r="H97" s="20">
        <f>_xlfn.XLOOKUP(A97,'Medical Examinations'!A:A,'Medical Examinations'!G:G,"not found")</f>
        <v>1</v>
      </c>
      <c r="I97" s="20" t="str">
        <f>_xlfn.XLOOKUP(A97,'Medical Examinations'!A:A,'Medical Examinations'!H:H,"not found")</f>
        <v>Yes</v>
      </c>
      <c r="J97" s="20" t="str">
        <f>_xlfn.XLOOKUP(A97,'Medical Examinations'!A:A,'Medical Examinations'!I:I,"not found")</f>
        <v>Obesity</v>
      </c>
      <c r="K97" s="21">
        <f>_xlfn.XLOOKUP(A97,'Hospitalisation Details'!A:A,'Hospitalisation Details'!F:F,"Not Found")</f>
        <v>27585</v>
      </c>
      <c r="L97" s="22">
        <f>_xlfn.XLOOKUP(A97,'Hospitalisation Details'!A:A,'Hospitalisation Details'!H:H,"Not Found")</f>
        <v>40590.550000000003</v>
      </c>
      <c r="M97" s="21" t="str">
        <f>_xlfn.XLOOKUP(A97,'Hospitalisation Details'!A:A,'Hospitalisation Details'!I:I,"Not Found")</f>
        <v>tier - 1</v>
      </c>
      <c r="N97" s="21" t="str">
        <f>_xlfn.XLOOKUP(A97,'Hospitalisation Details'!A:A,'Hospitalisation Details'!J:J,"Not Found")</f>
        <v>tier - 3</v>
      </c>
      <c r="O97" s="21" t="str">
        <f>_xlfn.XLOOKUP(A97,'Hospitalisation Details'!A:A,'Hospitalisation Details'!K:K,"Not Found")</f>
        <v>R1012</v>
      </c>
      <c r="P97" s="23">
        <f>_xlfn.XLOOKUP(A97,'Hospitalisation Details'!A:A,'Hospitalisation Details'!L:L,"Not Found")</f>
        <v>47</v>
      </c>
    </row>
    <row r="98" spans="1:16" ht="15.75" x14ac:dyDescent="0.25">
      <c r="A98" s="19" t="s">
        <v>2276</v>
      </c>
      <c r="B98" s="19" t="str">
        <f>_xlfn.XLOOKUP(A98,'Customer Names'!A:A,'Customer Names'!C:C,"Not Found")</f>
        <v>Van Hout</v>
      </c>
      <c r="C98" s="20">
        <f>_xlfn.XLOOKUP(A98,'Medical Examinations'!A:A,'Medical Examinations'!B:B,"not found")</f>
        <v>38.39</v>
      </c>
      <c r="D98" s="20">
        <f>_xlfn.XLOOKUP(A98,'Medical Examinations'!A:A,'Medical Examinations'!C:C,"not found")</f>
        <v>4.1100000000000003</v>
      </c>
      <c r="E98" s="20" t="str">
        <f>_xlfn.XLOOKUP(A98,'Medical Examinations'!A:A,'Medical Examinations'!D:D,"not found")</f>
        <v>Yes</v>
      </c>
      <c r="F98" s="20" t="str">
        <f>_xlfn.XLOOKUP(A98,'Medical Examinations'!A:A,'Medical Examinations'!E:E,"not found")</f>
        <v>No</v>
      </c>
      <c r="G98" s="20" t="str">
        <f>_xlfn.XLOOKUP(A98,'Medical Examinations'!A:A,'Medical Examinations'!F:F,"not found")</f>
        <v>No</v>
      </c>
      <c r="H98" s="20">
        <f>_xlfn.XLOOKUP(A98,'Medical Examinations'!A:A,'Medical Examinations'!G:G,"not found")</f>
        <v>0</v>
      </c>
      <c r="I98" s="20" t="str">
        <f>_xlfn.XLOOKUP(A98,'Medical Examinations'!A:A,'Medical Examinations'!H:H,"not found")</f>
        <v>Yes</v>
      </c>
      <c r="J98" s="20" t="str">
        <f>_xlfn.XLOOKUP(A98,'Medical Examinations'!A:A,'Medical Examinations'!I:I,"not found")</f>
        <v>Obesity</v>
      </c>
      <c r="K98" s="21">
        <f>_xlfn.XLOOKUP(A98,'Hospitalisation Details'!A:A,'Hospitalisation Details'!F:F,"Not Found")</f>
        <v>31354</v>
      </c>
      <c r="L98" s="22">
        <f>_xlfn.XLOOKUP(A98,'Hospitalisation Details'!A:A,'Hospitalisation Details'!H:H,"Not Found")</f>
        <v>40419.019999999997</v>
      </c>
      <c r="M98" s="21" t="str">
        <f>_xlfn.XLOOKUP(A98,'Hospitalisation Details'!A:A,'Hospitalisation Details'!I:I,"Not Found")</f>
        <v>tier - 1</v>
      </c>
      <c r="N98" s="21" t="str">
        <f>_xlfn.XLOOKUP(A98,'Hospitalisation Details'!A:A,'Hospitalisation Details'!J:J,"Not Found")</f>
        <v>tier - 3</v>
      </c>
      <c r="O98" s="21" t="str">
        <f>_xlfn.XLOOKUP(A98,'Hospitalisation Details'!A:A,'Hospitalisation Details'!K:K,"Not Found")</f>
        <v>R1013</v>
      </c>
      <c r="P98" s="23">
        <f>_xlfn.XLOOKUP(A98,'Hospitalisation Details'!A:A,'Hospitalisation Details'!L:L,"Not Found")</f>
        <v>37</v>
      </c>
    </row>
    <row r="99" spans="1:16" ht="15.75" x14ac:dyDescent="0.25">
      <c r="A99" s="19" t="s">
        <v>2275</v>
      </c>
      <c r="B99" s="19" t="str">
        <f>_xlfn.XLOOKUP(A99,'Customer Names'!A:A,'Customer Names'!C:C,"Not Found")</f>
        <v>Ramsey</v>
      </c>
      <c r="C99" s="20">
        <f>_xlfn.XLOOKUP(A99,'Medical Examinations'!A:A,'Medical Examinations'!B:B,"not found")</f>
        <v>44.34</v>
      </c>
      <c r="D99" s="20">
        <f>_xlfn.XLOOKUP(A99,'Medical Examinations'!A:A,'Medical Examinations'!C:C,"not found")</f>
        <v>4.0199999999999996</v>
      </c>
      <c r="E99" s="20" t="str">
        <f>_xlfn.XLOOKUP(A99,'Medical Examinations'!A:A,'Medical Examinations'!D:D,"not found")</f>
        <v>Yes</v>
      </c>
      <c r="F99" s="20" t="str">
        <f>_xlfn.XLOOKUP(A99,'Medical Examinations'!A:A,'Medical Examinations'!E:E,"not found")</f>
        <v>No</v>
      </c>
      <c r="G99" s="20" t="str">
        <f>_xlfn.XLOOKUP(A99,'Medical Examinations'!A:A,'Medical Examinations'!F:F,"not found")</f>
        <v>No</v>
      </c>
      <c r="H99" s="20">
        <f>_xlfn.XLOOKUP(A99,'Medical Examinations'!A:A,'Medical Examinations'!G:G,"not found")</f>
        <v>2</v>
      </c>
      <c r="I99" s="20" t="str">
        <f>_xlfn.XLOOKUP(A99,'Medical Examinations'!A:A,'Medical Examinations'!H:H,"not found")</f>
        <v>Yes</v>
      </c>
      <c r="J99" s="20" t="str">
        <f>_xlfn.XLOOKUP(A99,'Medical Examinations'!A:A,'Medical Examinations'!I:I,"not found")</f>
        <v>Obesity</v>
      </c>
      <c r="K99" s="21">
        <f>_xlfn.XLOOKUP(A99,'Hospitalisation Details'!A:A,'Hospitalisation Details'!F:F,"Not Found")</f>
        <v>24331</v>
      </c>
      <c r="L99" s="22">
        <f>_xlfn.XLOOKUP(A99,'Hospitalisation Details'!A:A,'Hospitalisation Details'!H:H,"Not Found")</f>
        <v>40373.74</v>
      </c>
      <c r="M99" s="21" t="str">
        <f>_xlfn.XLOOKUP(A99,'Hospitalisation Details'!A:A,'Hospitalisation Details'!I:I,"Not Found")</f>
        <v>tier - 1</v>
      </c>
      <c r="N99" s="21" t="str">
        <f>_xlfn.XLOOKUP(A99,'Hospitalisation Details'!A:A,'Hospitalisation Details'!J:J,"Not Found")</f>
        <v>tier - 3</v>
      </c>
      <c r="O99" s="21" t="str">
        <f>_xlfn.XLOOKUP(A99,'Hospitalisation Details'!A:A,'Hospitalisation Details'!K:K,"Not Found")</f>
        <v>R1011</v>
      </c>
      <c r="P99" s="23">
        <f>_xlfn.XLOOKUP(A99,'Hospitalisation Details'!A:A,'Hospitalisation Details'!L:L,"Not Found")</f>
        <v>56</v>
      </c>
    </row>
    <row r="100" spans="1:16" ht="15.75" x14ac:dyDescent="0.25">
      <c r="A100" s="19" t="s">
        <v>2274</v>
      </c>
      <c r="B100" s="19" t="str">
        <f>_xlfn.XLOOKUP(A100,'Customer Names'!A:A,'Customer Names'!C:C,"Not Found")</f>
        <v>Gage</v>
      </c>
      <c r="C100" s="20">
        <f>_xlfn.XLOOKUP(A100,'Medical Examinations'!A:A,'Medical Examinations'!B:B,"not found")</f>
        <v>41.51</v>
      </c>
      <c r="D100" s="20">
        <f>_xlfn.XLOOKUP(A100,'Medical Examinations'!A:A,'Medical Examinations'!C:C,"not found")</f>
        <v>6.92</v>
      </c>
      <c r="E100" s="20" t="str">
        <f>_xlfn.XLOOKUP(A100,'Medical Examinations'!A:A,'Medical Examinations'!D:D,"not found")</f>
        <v>No</v>
      </c>
      <c r="F100" s="20" t="str">
        <f>_xlfn.XLOOKUP(A100,'Medical Examinations'!A:A,'Medical Examinations'!E:E,"not found")</f>
        <v>No</v>
      </c>
      <c r="G100" s="20" t="str">
        <f>_xlfn.XLOOKUP(A100,'Medical Examinations'!A:A,'Medical Examinations'!F:F,"not found")</f>
        <v>No</v>
      </c>
      <c r="H100" s="20">
        <f>_xlfn.XLOOKUP(A100,'Medical Examinations'!A:A,'Medical Examinations'!G:G,"not found")</f>
        <v>0</v>
      </c>
      <c r="I100" s="20" t="str">
        <f>_xlfn.XLOOKUP(A100,'Medical Examinations'!A:A,'Medical Examinations'!H:H,"not found")</f>
        <v>Yes</v>
      </c>
      <c r="J100" s="20" t="str">
        <f>_xlfn.XLOOKUP(A100,'Medical Examinations'!A:A,'Medical Examinations'!I:I,"not found")</f>
        <v>Obesity</v>
      </c>
      <c r="K100" s="21">
        <f>_xlfn.XLOOKUP(A100,'Hospitalisation Details'!A:A,'Hospitalisation Details'!F:F,"Not Found")</f>
        <v>22893</v>
      </c>
      <c r="L100" s="22">
        <f>_xlfn.XLOOKUP(A100,'Hospitalisation Details'!A:A,'Hospitalisation Details'!H:H,"Not Found")</f>
        <v>40309.93</v>
      </c>
      <c r="M100" s="21" t="str">
        <f>_xlfn.XLOOKUP(A100,'Hospitalisation Details'!A:A,'Hospitalisation Details'!I:I,"Not Found")</f>
        <v>tier - 1</v>
      </c>
      <c r="N100" s="21" t="str">
        <f>_xlfn.XLOOKUP(A100,'Hospitalisation Details'!A:A,'Hospitalisation Details'!J:J,"Not Found")</f>
        <v>tier - 3</v>
      </c>
      <c r="O100" s="21" t="str">
        <f>_xlfn.XLOOKUP(A100,'Hospitalisation Details'!A:A,'Hospitalisation Details'!K:K,"Not Found")</f>
        <v>R1011</v>
      </c>
      <c r="P100" s="23">
        <f>_xlfn.XLOOKUP(A100,'Hospitalisation Details'!A:A,'Hospitalisation Details'!L:L,"Not Found")</f>
        <v>60</v>
      </c>
    </row>
    <row r="101" spans="1:16" ht="15.75" x14ac:dyDescent="0.25">
      <c r="A101" s="19" t="s">
        <v>2273</v>
      </c>
      <c r="B101" s="19" t="str">
        <f>_xlfn.XLOOKUP(A101,'Customer Names'!A:A,'Customer Names'!C:C,"Not Found")</f>
        <v>Gollins</v>
      </c>
      <c r="C101" s="20">
        <f>_xlfn.XLOOKUP(A101,'Medical Examinations'!A:A,'Medical Examinations'!B:B,"not found")</f>
        <v>48.2</v>
      </c>
      <c r="D101" s="20">
        <f>_xlfn.XLOOKUP(A101,'Medical Examinations'!A:A,'Medical Examinations'!C:C,"not found")</f>
        <v>4.84</v>
      </c>
      <c r="E101" s="20" t="str">
        <f>_xlfn.XLOOKUP(A101,'Medical Examinations'!A:A,'Medical Examinations'!D:D,"not found")</f>
        <v>No</v>
      </c>
      <c r="F101" s="20" t="str">
        <f>_xlfn.XLOOKUP(A101,'Medical Examinations'!A:A,'Medical Examinations'!E:E,"not found")</f>
        <v>No</v>
      </c>
      <c r="G101" s="20" t="str">
        <f>_xlfn.XLOOKUP(A101,'Medical Examinations'!A:A,'Medical Examinations'!F:F,"not found")</f>
        <v>No</v>
      </c>
      <c r="H101" s="20">
        <f>_xlfn.XLOOKUP(A101,'Medical Examinations'!A:A,'Medical Examinations'!G:G,"not found")</f>
        <v>0</v>
      </c>
      <c r="I101" s="20" t="str">
        <f>_xlfn.XLOOKUP(A101,'Medical Examinations'!A:A,'Medical Examinations'!H:H,"not found")</f>
        <v>Yes</v>
      </c>
      <c r="J101" s="20" t="str">
        <f>_xlfn.XLOOKUP(A101,'Medical Examinations'!A:A,'Medical Examinations'!I:I,"not found")</f>
        <v>Obesity</v>
      </c>
      <c r="K101" s="21">
        <f>_xlfn.XLOOKUP(A101,'Hospitalisation Details'!A:A,'Hospitalisation Details'!F:F,"Not Found")</f>
        <v>28303</v>
      </c>
      <c r="L101" s="22">
        <f>_xlfn.XLOOKUP(A101,'Hospitalisation Details'!A:A,'Hospitalisation Details'!H:H,"Not Found")</f>
        <v>40284.379999999997</v>
      </c>
      <c r="M101" s="21" t="str">
        <f>_xlfn.XLOOKUP(A101,'Hospitalisation Details'!A:A,'Hospitalisation Details'!I:I,"Not Found")</f>
        <v>tier - 1</v>
      </c>
      <c r="N101" s="21" t="str">
        <f>_xlfn.XLOOKUP(A101,'Hospitalisation Details'!A:A,'Hospitalisation Details'!J:J,"Not Found")</f>
        <v>tier - 3</v>
      </c>
      <c r="O101" s="21" t="str">
        <f>_xlfn.XLOOKUP(A101,'Hospitalisation Details'!A:A,'Hospitalisation Details'!K:K,"Not Found")</f>
        <v>R1012</v>
      </c>
      <c r="P101" s="23">
        <f>_xlfn.XLOOKUP(A101,'Hospitalisation Details'!A:A,'Hospitalisation Details'!L:L,"Not Found")</f>
        <v>45</v>
      </c>
    </row>
    <row r="102" spans="1:16" ht="15.75" x14ac:dyDescent="0.25">
      <c r="A102" s="19" t="s">
        <v>2272</v>
      </c>
      <c r="B102" s="19" t="str">
        <f>_xlfn.XLOOKUP(A102,'Customer Names'!A:A,'Customer Names'!C:C,"Not Found")</f>
        <v>Benestad</v>
      </c>
      <c r="C102" s="20">
        <f>_xlfn.XLOOKUP(A102,'Medical Examinations'!A:A,'Medical Examinations'!B:B,"not found")</f>
        <v>35.75</v>
      </c>
      <c r="D102" s="20">
        <f>_xlfn.XLOOKUP(A102,'Medical Examinations'!A:A,'Medical Examinations'!C:C,"not found")</f>
        <v>8</v>
      </c>
      <c r="E102" s="20" t="str">
        <f>_xlfn.XLOOKUP(A102,'Medical Examinations'!A:A,'Medical Examinations'!D:D,"not found")</f>
        <v>Yes</v>
      </c>
      <c r="F102" s="20" t="str">
        <f>_xlfn.XLOOKUP(A102,'Medical Examinations'!A:A,'Medical Examinations'!E:E,"not found")</f>
        <v>No</v>
      </c>
      <c r="G102" s="20" t="str">
        <f>_xlfn.XLOOKUP(A102,'Medical Examinations'!A:A,'Medical Examinations'!F:F,"not found")</f>
        <v>No</v>
      </c>
      <c r="H102" s="20">
        <f>_xlfn.XLOOKUP(A102,'Medical Examinations'!A:A,'Medical Examinations'!G:G,"not found")</f>
        <v>0</v>
      </c>
      <c r="I102" s="20" t="str">
        <f>_xlfn.XLOOKUP(A102,'Medical Examinations'!A:A,'Medical Examinations'!H:H,"not found")</f>
        <v>Yes</v>
      </c>
      <c r="J102" s="20" t="str">
        <f>_xlfn.XLOOKUP(A102,'Medical Examinations'!A:A,'Medical Examinations'!I:I,"not found")</f>
        <v>Obesity</v>
      </c>
      <c r="K102" s="21">
        <f>_xlfn.XLOOKUP(A102,'Hospitalisation Details'!A:A,'Hospitalisation Details'!F:F,"Not Found")</f>
        <v>29863</v>
      </c>
      <c r="L102" s="22">
        <f>_xlfn.XLOOKUP(A102,'Hospitalisation Details'!A:A,'Hospitalisation Details'!H:H,"Not Found")</f>
        <v>40273.65</v>
      </c>
      <c r="M102" s="21" t="str">
        <f>_xlfn.XLOOKUP(A102,'Hospitalisation Details'!A:A,'Hospitalisation Details'!I:I,"Not Found")</f>
        <v>tier - 1</v>
      </c>
      <c r="N102" s="21" t="str">
        <f>_xlfn.XLOOKUP(A102,'Hospitalisation Details'!A:A,'Hospitalisation Details'!J:J,"Not Found")</f>
        <v>tier - 3</v>
      </c>
      <c r="O102" s="21" t="str">
        <f>_xlfn.XLOOKUP(A102,'Hospitalisation Details'!A:A,'Hospitalisation Details'!K:K,"Not Found")</f>
        <v>R1013</v>
      </c>
      <c r="P102" s="23">
        <f>_xlfn.XLOOKUP(A102,'Hospitalisation Details'!A:A,'Hospitalisation Details'!L:L,"Not Found")</f>
        <v>41</v>
      </c>
    </row>
    <row r="103" spans="1:16" ht="15.75" x14ac:dyDescent="0.25">
      <c r="A103" s="19" t="s">
        <v>2271</v>
      </c>
      <c r="B103" s="19" t="str">
        <f>_xlfn.XLOOKUP(A103,'Customer Names'!A:A,'Customer Names'!C:C,"Not Found")</f>
        <v>Aviv</v>
      </c>
      <c r="C103" s="20">
        <f>_xlfn.XLOOKUP(A103,'Medical Examinations'!A:A,'Medical Examinations'!B:B,"not found")</f>
        <v>53.81</v>
      </c>
      <c r="D103" s="20">
        <f>_xlfn.XLOOKUP(A103,'Medical Examinations'!A:A,'Medical Examinations'!C:C,"not found")</f>
        <v>8.77</v>
      </c>
      <c r="E103" s="20" t="str">
        <f>_xlfn.XLOOKUP(A103,'Medical Examinations'!A:A,'Medical Examinations'!D:D,"not found")</f>
        <v>Yes</v>
      </c>
      <c r="F103" s="20" t="str">
        <f>_xlfn.XLOOKUP(A103,'Medical Examinations'!A:A,'Medical Examinations'!E:E,"not found")</f>
        <v>No</v>
      </c>
      <c r="G103" s="20" t="str">
        <f>_xlfn.XLOOKUP(A103,'Medical Examinations'!A:A,'Medical Examinations'!F:F,"not found")</f>
        <v>No</v>
      </c>
      <c r="H103" s="20">
        <f>_xlfn.XLOOKUP(A103,'Medical Examinations'!A:A,'Medical Examinations'!G:G,"not found")</f>
        <v>0</v>
      </c>
      <c r="I103" s="20" t="str">
        <f>_xlfn.XLOOKUP(A103,'Medical Examinations'!A:A,'Medical Examinations'!H:H,"not found")</f>
        <v>Yes</v>
      </c>
      <c r="J103" s="20" t="str">
        <f>_xlfn.XLOOKUP(A103,'Medical Examinations'!A:A,'Medical Examinations'!I:I,"not found")</f>
        <v>Obesity</v>
      </c>
      <c r="K103" s="21">
        <f>_xlfn.XLOOKUP(A103,'Hospitalisation Details'!A:A,'Hospitalisation Details'!F:F,"Not Found")</f>
        <v>29795</v>
      </c>
      <c r="L103" s="22">
        <f>_xlfn.XLOOKUP(A103,'Hospitalisation Details'!A:A,'Hospitalisation Details'!H:H,"Not Found")</f>
        <v>40208.559999999998</v>
      </c>
      <c r="M103" s="21" t="str">
        <f>_xlfn.XLOOKUP(A103,'Hospitalisation Details'!A:A,'Hospitalisation Details'!I:I,"Not Found")</f>
        <v>tier - 1</v>
      </c>
      <c r="N103" s="21" t="str">
        <f>_xlfn.XLOOKUP(A103,'Hospitalisation Details'!A:A,'Hospitalisation Details'!J:J,"Not Found")</f>
        <v>tier - 3</v>
      </c>
      <c r="O103" s="21" t="str">
        <f>_xlfn.XLOOKUP(A103,'Hospitalisation Details'!A:A,'Hospitalisation Details'!K:K,"Not Found")</f>
        <v>R1011</v>
      </c>
      <c r="P103" s="23">
        <f>_xlfn.XLOOKUP(A103,'Hospitalisation Details'!A:A,'Hospitalisation Details'!L:L,"Not Found")</f>
        <v>41</v>
      </c>
    </row>
    <row r="104" spans="1:16" ht="15.75" x14ac:dyDescent="0.25">
      <c r="A104" s="19" t="s">
        <v>2270</v>
      </c>
      <c r="B104" s="19" t="str">
        <f>_xlfn.XLOOKUP(A104,'Customer Names'!A:A,'Customer Names'!C:C,"Not Found")</f>
        <v>Burns</v>
      </c>
      <c r="C104" s="20">
        <f>_xlfn.XLOOKUP(A104,'Medical Examinations'!A:A,'Medical Examinations'!B:B,"not found")</f>
        <v>49.48</v>
      </c>
      <c r="D104" s="20">
        <f>_xlfn.XLOOKUP(A104,'Medical Examinations'!A:A,'Medical Examinations'!C:C,"not found")</f>
        <v>4.96</v>
      </c>
      <c r="E104" s="20" t="str">
        <f>_xlfn.XLOOKUP(A104,'Medical Examinations'!A:A,'Medical Examinations'!D:D,"not found")</f>
        <v>No</v>
      </c>
      <c r="F104" s="20" t="str">
        <f>_xlfn.XLOOKUP(A104,'Medical Examinations'!A:A,'Medical Examinations'!E:E,"not found")</f>
        <v>No</v>
      </c>
      <c r="G104" s="20" t="str">
        <f>_xlfn.XLOOKUP(A104,'Medical Examinations'!A:A,'Medical Examinations'!F:F,"not found")</f>
        <v>Yes</v>
      </c>
      <c r="H104" s="20">
        <f>_xlfn.XLOOKUP(A104,'Medical Examinations'!A:A,'Medical Examinations'!G:G,"not found")</f>
        <v>1</v>
      </c>
      <c r="I104" s="20" t="str">
        <f>_xlfn.XLOOKUP(A104,'Medical Examinations'!A:A,'Medical Examinations'!H:H,"not found")</f>
        <v>Yes</v>
      </c>
      <c r="J104" s="20" t="str">
        <f>_xlfn.XLOOKUP(A104,'Medical Examinations'!A:A,'Medical Examinations'!I:I,"not found")</f>
        <v>Obesity</v>
      </c>
      <c r="K104" s="21">
        <f>_xlfn.XLOOKUP(A104,'Hospitalisation Details'!A:A,'Hospitalisation Details'!F:F,"Not Found")</f>
        <v>29085</v>
      </c>
      <c r="L104" s="22">
        <f>_xlfn.XLOOKUP(A104,'Hospitalisation Details'!A:A,'Hospitalisation Details'!H:H,"Not Found")</f>
        <v>40204.83</v>
      </c>
      <c r="M104" s="21" t="str">
        <f>_xlfn.XLOOKUP(A104,'Hospitalisation Details'!A:A,'Hospitalisation Details'!I:I,"Not Found")</f>
        <v>tier - 1</v>
      </c>
      <c r="N104" s="21" t="str">
        <f>_xlfn.XLOOKUP(A104,'Hospitalisation Details'!A:A,'Hospitalisation Details'!J:J,"Not Found")</f>
        <v>tier - 3</v>
      </c>
      <c r="O104" s="21" t="str">
        <f>_xlfn.XLOOKUP(A104,'Hospitalisation Details'!A:A,'Hospitalisation Details'!K:K,"Not Found")</f>
        <v>R1012</v>
      </c>
      <c r="P104" s="23">
        <f>_xlfn.XLOOKUP(A104,'Hospitalisation Details'!A:A,'Hospitalisation Details'!L:L,"Not Found")</f>
        <v>43</v>
      </c>
    </row>
    <row r="105" spans="1:16" ht="15.75" x14ac:dyDescent="0.25">
      <c r="A105" s="19" t="s">
        <v>2269</v>
      </c>
      <c r="B105" s="19" t="str">
        <f>_xlfn.XLOOKUP(A105,'Customer Names'!A:A,'Customer Names'!C:C,"Not Found")</f>
        <v>Maldonado</v>
      </c>
      <c r="C105" s="20">
        <f>_xlfn.XLOOKUP(A105,'Medical Examinations'!A:A,'Medical Examinations'!B:B,"not found")</f>
        <v>34.1</v>
      </c>
      <c r="D105" s="20">
        <f>_xlfn.XLOOKUP(A105,'Medical Examinations'!A:A,'Medical Examinations'!C:C,"not found")</f>
        <v>4.43</v>
      </c>
      <c r="E105" s="20" t="str">
        <f>_xlfn.XLOOKUP(A105,'Medical Examinations'!A:A,'Medical Examinations'!D:D,"not found")</f>
        <v>Yes</v>
      </c>
      <c r="F105" s="20" t="str">
        <f>_xlfn.XLOOKUP(A105,'Medical Examinations'!A:A,'Medical Examinations'!E:E,"not found")</f>
        <v>No</v>
      </c>
      <c r="G105" s="20" t="str">
        <f>_xlfn.XLOOKUP(A105,'Medical Examinations'!A:A,'Medical Examinations'!F:F,"not found")</f>
        <v>No</v>
      </c>
      <c r="H105" s="20">
        <f>_xlfn.XLOOKUP(A105,'Medical Examinations'!A:A,'Medical Examinations'!G:G,"not found")</f>
        <v>0</v>
      </c>
      <c r="I105" s="20" t="str">
        <f>_xlfn.XLOOKUP(A105,'Medical Examinations'!A:A,'Medical Examinations'!H:H,"not found")</f>
        <v>Yes</v>
      </c>
      <c r="J105" s="20" t="str">
        <f>_xlfn.XLOOKUP(A105,'Medical Examinations'!A:A,'Medical Examinations'!I:I,"not found")</f>
        <v>Obesity</v>
      </c>
      <c r="K105" s="21">
        <f>_xlfn.XLOOKUP(A105,'Hospitalisation Details'!A:A,'Hospitalisation Details'!F:F,"Not Found")</f>
        <v>31341</v>
      </c>
      <c r="L105" s="22">
        <f>_xlfn.XLOOKUP(A105,'Hospitalisation Details'!A:A,'Hospitalisation Details'!H:H,"Not Found")</f>
        <v>40182.25</v>
      </c>
      <c r="M105" s="21" t="str">
        <f>_xlfn.XLOOKUP(A105,'Hospitalisation Details'!A:A,'Hospitalisation Details'!I:I,"Not Found")</f>
        <v>tier - 1</v>
      </c>
      <c r="N105" s="21" t="str">
        <f>_xlfn.XLOOKUP(A105,'Hospitalisation Details'!A:A,'Hospitalisation Details'!J:J,"Not Found")</f>
        <v>tier - 3</v>
      </c>
      <c r="O105" s="21" t="str">
        <f>_xlfn.XLOOKUP(A105,'Hospitalisation Details'!A:A,'Hospitalisation Details'!K:K,"Not Found")</f>
        <v>R1011</v>
      </c>
      <c r="P105" s="23">
        <f>_xlfn.XLOOKUP(A105,'Hospitalisation Details'!A:A,'Hospitalisation Details'!L:L,"Not Found")</f>
        <v>37</v>
      </c>
    </row>
    <row r="106" spans="1:16" ht="15.75" x14ac:dyDescent="0.25">
      <c r="A106" s="19" t="s">
        <v>2268</v>
      </c>
      <c r="B106" s="19" t="str">
        <f>_xlfn.XLOOKUP(A106,'Customer Names'!A:A,'Customer Names'!C:C,"Not Found")</f>
        <v>Yitref</v>
      </c>
      <c r="C106" s="20">
        <f>_xlfn.XLOOKUP(A106,'Medical Examinations'!A:A,'Medical Examinations'!B:B,"not found")</f>
        <v>35.299999999999997</v>
      </c>
      <c r="D106" s="20">
        <f>_xlfn.XLOOKUP(A106,'Medical Examinations'!A:A,'Medical Examinations'!C:C,"not found")</f>
        <v>5.82</v>
      </c>
      <c r="E106" s="20" t="str">
        <f>_xlfn.XLOOKUP(A106,'Medical Examinations'!A:A,'Medical Examinations'!D:D,"not found")</f>
        <v>Yes</v>
      </c>
      <c r="F106" s="20" t="str">
        <f>_xlfn.XLOOKUP(A106,'Medical Examinations'!A:A,'Medical Examinations'!E:E,"not found")</f>
        <v>No</v>
      </c>
      <c r="G106" s="20" t="str">
        <f>_xlfn.XLOOKUP(A106,'Medical Examinations'!A:A,'Medical Examinations'!F:F,"not found")</f>
        <v>Yes</v>
      </c>
      <c r="H106" s="20">
        <f>_xlfn.XLOOKUP(A106,'Medical Examinations'!A:A,'Medical Examinations'!G:G,"not found")</f>
        <v>1</v>
      </c>
      <c r="I106" s="20" t="str">
        <f>_xlfn.XLOOKUP(A106,'Medical Examinations'!A:A,'Medical Examinations'!H:H,"not found")</f>
        <v>Yes</v>
      </c>
      <c r="J106" s="20" t="str">
        <f>_xlfn.XLOOKUP(A106,'Medical Examinations'!A:A,'Medical Examinations'!I:I,"not found")</f>
        <v>Obesity</v>
      </c>
      <c r="K106" s="21">
        <f>_xlfn.XLOOKUP(A106,'Hospitalisation Details'!A:A,'Hospitalisation Details'!F:F,"Not Found")</f>
        <v>30603</v>
      </c>
      <c r="L106" s="22">
        <f>_xlfn.XLOOKUP(A106,'Hospitalisation Details'!A:A,'Hospitalisation Details'!H:H,"Not Found")</f>
        <v>40103.89</v>
      </c>
      <c r="M106" s="21" t="str">
        <f>_xlfn.XLOOKUP(A106,'Hospitalisation Details'!A:A,'Hospitalisation Details'!I:I,"Not Found")</f>
        <v>tier - 1</v>
      </c>
      <c r="N106" s="21" t="str">
        <f>_xlfn.XLOOKUP(A106,'Hospitalisation Details'!A:A,'Hospitalisation Details'!J:J,"Not Found")</f>
        <v>tier - 3</v>
      </c>
      <c r="O106" s="21" t="str">
        <f>_xlfn.XLOOKUP(A106,'Hospitalisation Details'!A:A,'Hospitalisation Details'!K:K,"Not Found")</f>
        <v>R1011</v>
      </c>
      <c r="P106" s="23">
        <f>_xlfn.XLOOKUP(A106,'Hospitalisation Details'!A:A,'Hospitalisation Details'!L:L,"Not Found")</f>
        <v>39</v>
      </c>
    </row>
    <row r="107" spans="1:16" ht="15.75" x14ac:dyDescent="0.25">
      <c r="A107" s="19" t="s">
        <v>2267</v>
      </c>
      <c r="B107" s="19" t="str">
        <f>_xlfn.XLOOKUP(A107,'Customer Names'!A:A,'Customer Names'!C:C,"Not Found")</f>
        <v>Loudon-Brown</v>
      </c>
      <c r="C107" s="20">
        <f>_xlfn.XLOOKUP(A107,'Medical Examinations'!A:A,'Medical Examinations'!B:B,"not found")</f>
        <v>43.83</v>
      </c>
      <c r="D107" s="20">
        <f>_xlfn.XLOOKUP(A107,'Medical Examinations'!A:A,'Medical Examinations'!C:C,"not found")</f>
        <v>6.03</v>
      </c>
      <c r="E107" s="20" t="str">
        <f>_xlfn.XLOOKUP(A107,'Medical Examinations'!A:A,'Medical Examinations'!D:D,"not found")</f>
        <v>Yes</v>
      </c>
      <c r="F107" s="20" t="str">
        <f>_xlfn.XLOOKUP(A107,'Medical Examinations'!A:A,'Medical Examinations'!E:E,"not found")</f>
        <v>No</v>
      </c>
      <c r="G107" s="20" t="str">
        <f>_xlfn.XLOOKUP(A107,'Medical Examinations'!A:A,'Medical Examinations'!F:F,"not found")</f>
        <v>No</v>
      </c>
      <c r="H107" s="20">
        <f>_xlfn.XLOOKUP(A107,'Medical Examinations'!A:A,'Medical Examinations'!G:G,"not found")</f>
        <v>2</v>
      </c>
      <c r="I107" s="20" t="str">
        <f>_xlfn.XLOOKUP(A107,'Medical Examinations'!A:A,'Medical Examinations'!H:H,"not found")</f>
        <v>Yes</v>
      </c>
      <c r="J107" s="20" t="str">
        <f>_xlfn.XLOOKUP(A107,'Medical Examinations'!A:A,'Medical Examinations'!I:I,"not found")</f>
        <v>Obesity</v>
      </c>
      <c r="K107" s="21">
        <f>_xlfn.XLOOKUP(A107,'Hospitalisation Details'!A:A,'Hospitalisation Details'!F:F,"Not Found")</f>
        <v>24331</v>
      </c>
      <c r="L107" s="22">
        <f>_xlfn.XLOOKUP(A107,'Hospitalisation Details'!A:A,'Hospitalisation Details'!H:H,"Not Found")</f>
        <v>40069.440000000002</v>
      </c>
      <c r="M107" s="21" t="str">
        <f>_xlfn.XLOOKUP(A107,'Hospitalisation Details'!A:A,'Hospitalisation Details'!I:I,"Not Found")</f>
        <v>tier - 1</v>
      </c>
      <c r="N107" s="21" t="str">
        <f>_xlfn.XLOOKUP(A107,'Hospitalisation Details'!A:A,'Hospitalisation Details'!J:J,"Not Found")</f>
        <v>tier - 3</v>
      </c>
      <c r="O107" s="21" t="str">
        <f>_xlfn.XLOOKUP(A107,'Hospitalisation Details'!A:A,'Hospitalisation Details'!K:K,"Not Found")</f>
        <v>R1011</v>
      </c>
      <c r="P107" s="23">
        <f>_xlfn.XLOOKUP(A107,'Hospitalisation Details'!A:A,'Hospitalisation Details'!L:L,"Not Found")</f>
        <v>56</v>
      </c>
    </row>
    <row r="108" spans="1:16" ht="15.75" x14ac:dyDescent="0.25">
      <c r="A108" s="19" t="s">
        <v>2266</v>
      </c>
      <c r="B108" s="19" t="str">
        <f>_xlfn.XLOOKUP(A108,'Customer Names'!A:A,'Customer Names'!C:C,"Not Found")</f>
        <v>Sugathadasa</v>
      </c>
      <c r="C108" s="20">
        <f>_xlfn.XLOOKUP(A108,'Medical Examinations'!A:A,'Medical Examinations'!B:B,"not found")</f>
        <v>50.07</v>
      </c>
      <c r="D108" s="20">
        <f>_xlfn.XLOOKUP(A108,'Medical Examinations'!A:A,'Medical Examinations'!C:C,"not found")</f>
        <v>9.27</v>
      </c>
      <c r="E108" s="20" t="str">
        <f>_xlfn.XLOOKUP(A108,'Medical Examinations'!A:A,'Medical Examinations'!D:D,"not found")</f>
        <v>No</v>
      </c>
      <c r="F108" s="20" t="str">
        <f>_xlfn.XLOOKUP(A108,'Medical Examinations'!A:A,'Medical Examinations'!E:E,"not found")</f>
        <v>No</v>
      </c>
      <c r="G108" s="20" t="str">
        <f>_xlfn.XLOOKUP(A108,'Medical Examinations'!A:A,'Medical Examinations'!F:F,"not found")</f>
        <v>No</v>
      </c>
      <c r="H108" s="20">
        <f>_xlfn.XLOOKUP(A108,'Medical Examinations'!A:A,'Medical Examinations'!G:G,"not found")</f>
        <v>0</v>
      </c>
      <c r="I108" s="20" t="str">
        <f>_xlfn.XLOOKUP(A108,'Medical Examinations'!A:A,'Medical Examinations'!H:H,"not found")</f>
        <v>Yes</v>
      </c>
      <c r="J108" s="20" t="str">
        <f>_xlfn.XLOOKUP(A108,'Medical Examinations'!A:A,'Medical Examinations'!I:I,"not found")</f>
        <v>Obesity</v>
      </c>
      <c r="K108" s="21">
        <f>_xlfn.XLOOKUP(A108,'Hospitalisation Details'!A:A,'Hospitalisation Details'!F:F,"Not Found")</f>
        <v>28844</v>
      </c>
      <c r="L108" s="22">
        <f>_xlfn.XLOOKUP(A108,'Hospitalisation Details'!A:A,'Hospitalisation Details'!H:H,"Not Found")</f>
        <v>40054.730000000003</v>
      </c>
      <c r="M108" s="21" t="str">
        <f>_xlfn.XLOOKUP(A108,'Hospitalisation Details'!A:A,'Hospitalisation Details'!I:I,"Not Found")</f>
        <v>tier - 1</v>
      </c>
      <c r="N108" s="21" t="str">
        <f>_xlfn.XLOOKUP(A108,'Hospitalisation Details'!A:A,'Hospitalisation Details'!J:J,"Not Found")</f>
        <v>tier - 3</v>
      </c>
      <c r="O108" s="21" t="str">
        <f>_xlfn.XLOOKUP(A108,'Hospitalisation Details'!A:A,'Hospitalisation Details'!K:K,"Not Found")</f>
        <v>R1011</v>
      </c>
      <c r="P108" s="23">
        <f>_xlfn.XLOOKUP(A108,'Hospitalisation Details'!A:A,'Hospitalisation Details'!L:L,"Not Found")</f>
        <v>44</v>
      </c>
    </row>
    <row r="109" spans="1:16" ht="15.75" x14ac:dyDescent="0.25">
      <c r="A109" s="19" t="s">
        <v>2265</v>
      </c>
      <c r="B109" s="19" t="str">
        <f>_xlfn.XLOOKUP(A109,'Customer Names'!A:A,'Customer Names'!C:C,"Not Found")</f>
        <v>Ganley</v>
      </c>
      <c r="C109" s="20">
        <f>_xlfn.XLOOKUP(A109,'Medical Examinations'!A:A,'Medical Examinations'!B:B,"not found")</f>
        <v>32.774999999999999</v>
      </c>
      <c r="D109" s="20">
        <f>_xlfn.XLOOKUP(A109,'Medical Examinations'!A:A,'Medical Examinations'!C:C,"not found")</f>
        <v>5.53</v>
      </c>
      <c r="E109" s="20" t="str">
        <f>_xlfn.XLOOKUP(A109,'Medical Examinations'!A:A,'Medical Examinations'!D:D,"not found")</f>
        <v>No</v>
      </c>
      <c r="F109" s="20" t="str">
        <f>_xlfn.XLOOKUP(A109,'Medical Examinations'!A:A,'Medical Examinations'!E:E,"not found")</f>
        <v>No</v>
      </c>
      <c r="G109" s="20" t="str">
        <f>_xlfn.XLOOKUP(A109,'Medical Examinations'!A:A,'Medical Examinations'!F:F,"not found")</f>
        <v>No</v>
      </c>
      <c r="H109" s="20">
        <f>_xlfn.XLOOKUP(A109,'Medical Examinations'!A:A,'Medical Examinations'!G:G,"not found")</f>
        <v>0</v>
      </c>
      <c r="I109" s="20" t="str">
        <f>_xlfn.XLOOKUP(A109,'Medical Examinations'!A:A,'Medical Examinations'!H:H,"not found")</f>
        <v>Yes</v>
      </c>
      <c r="J109" s="20" t="str">
        <f>_xlfn.XLOOKUP(A109,'Medical Examinations'!A:A,'Medical Examinations'!I:I,"not found")</f>
        <v>Obesity</v>
      </c>
      <c r="K109" s="21">
        <f>_xlfn.XLOOKUP(A109,'Hospitalisation Details'!A:A,'Hospitalisation Details'!F:F,"Not Found")</f>
        <v>30310</v>
      </c>
      <c r="L109" s="22">
        <f>_xlfn.XLOOKUP(A109,'Hospitalisation Details'!A:A,'Hospitalisation Details'!H:H,"Not Found")</f>
        <v>40003.33</v>
      </c>
      <c r="M109" s="21" t="str">
        <f>_xlfn.XLOOKUP(A109,'Hospitalisation Details'!A:A,'Hospitalisation Details'!I:I,"Not Found")</f>
        <v>tier - 1</v>
      </c>
      <c r="N109" s="21" t="str">
        <f>_xlfn.XLOOKUP(A109,'Hospitalisation Details'!A:A,'Hospitalisation Details'!J:J,"Not Found")</f>
        <v>tier - 3</v>
      </c>
      <c r="O109" s="21" t="str">
        <f>_xlfn.XLOOKUP(A109,'Hospitalisation Details'!A:A,'Hospitalisation Details'!K:K,"Not Found")</f>
        <v>R1012</v>
      </c>
      <c r="P109" s="23">
        <f>_xlfn.XLOOKUP(A109,'Hospitalisation Details'!A:A,'Hospitalisation Details'!L:L,"Not Found")</f>
        <v>40</v>
      </c>
    </row>
    <row r="110" spans="1:16" ht="15.75" x14ac:dyDescent="0.25">
      <c r="A110" s="19" t="s">
        <v>2264</v>
      </c>
      <c r="B110" s="19" t="str">
        <f>_xlfn.XLOOKUP(A110,'Customer Names'!A:A,'Customer Names'!C:C,"Not Found")</f>
        <v>Potter</v>
      </c>
      <c r="C110" s="20">
        <f>_xlfn.XLOOKUP(A110,'Medical Examinations'!A:A,'Medical Examinations'!B:B,"not found")</f>
        <v>34.104999999999997</v>
      </c>
      <c r="D110" s="20">
        <f>_xlfn.XLOOKUP(A110,'Medical Examinations'!A:A,'Medical Examinations'!C:C,"not found")</f>
        <v>5.07</v>
      </c>
      <c r="E110" s="20" t="str">
        <f>_xlfn.XLOOKUP(A110,'Medical Examinations'!A:A,'Medical Examinations'!D:D,"not found")</f>
        <v>No</v>
      </c>
      <c r="F110" s="20" t="str">
        <f>_xlfn.XLOOKUP(A110,'Medical Examinations'!A:A,'Medical Examinations'!E:E,"not found")</f>
        <v>No</v>
      </c>
      <c r="G110" s="20" t="str">
        <f>_xlfn.XLOOKUP(A110,'Medical Examinations'!A:A,'Medical Examinations'!F:F,"not found")</f>
        <v>No</v>
      </c>
      <c r="H110" s="20">
        <f>_xlfn.XLOOKUP(A110,'Medical Examinations'!A:A,'Medical Examinations'!G:G,"not found")</f>
        <v>1</v>
      </c>
      <c r="I110" s="20" t="str">
        <f>_xlfn.XLOOKUP(A110,'Medical Examinations'!A:A,'Medical Examinations'!H:H,"not found")</f>
        <v>Yes</v>
      </c>
      <c r="J110" s="20" t="str">
        <f>_xlfn.XLOOKUP(A110,'Medical Examinations'!A:A,'Medical Examinations'!I:I,"not found")</f>
        <v>Obesity</v>
      </c>
      <c r="K110" s="21">
        <f>_xlfn.XLOOKUP(A110,'Hospitalisation Details'!A:A,'Hospitalisation Details'!F:F,"Not Found")</f>
        <v>31997</v>
      </c>
      <c r="L110" s="22">
        <f>_xlfn.XLOOKUP(A110,'Hospitalisation Details'!A:A,'Hospitalisation Details'!H:H,"Not Found")</f>
        <v>39983.43</v>
      </c>
      <c r="M110" s="21" t="str">
        <f>_xlfn.XLOOKUP(A110,'Hospitalisation Details'!A:A,'Hospitalisation Details'!I:I,"Not Found")</f>
        <v>tier - 1</v>
      </c>
      <c r="N110" s="21" t="str">
        <f>_xlfn.XLOOKUP(A110,'Hospitalisation Details'!A:A,'Hospitalisation Details'!J:J,"Not Found")</f>
        <v>tier - 3</v>
      </c>
      <c r="O110" s="21" t="str">
        <f>_xlfn.XLOOKUP(A110,'Hospitalisation Details'!A:A,'Hospitalisation Details'!K:K,"Not Found")</f>
        <v>R1012</v>
      </c>
      <c r="P110" s="23">
        <f>_xlfn.XLOOKUP(A110,'Hospitalisation Details'!A:A,'Hospitalisation Details'!L:L,"Not Found")</f>
        <v>35</v>
      </c>
    </row>
    <row r="111" spans="1:16" ht="15.75" x14ac:dyDescent="0.25">
      <c r="A111" s="19" t="s">
        <v>2263</v>
      </c>
      <c r="B111" s="19" t="str">
        <f>_xlfn.XLOOKUP(A111,'Customer Names'!A:A,'Customer Names'!C:C,"Not Found")</f>
        <v>Rasmussen</v>
      </c>
      <c r="C111" s="20">
        <f>_xlfn.XLOOKUP(A111,'Medical Examinations'!A:A,'Medical Examinations'!B:B,"not found")</f>
        <v>48.93</v>
      </c>
      <c r="D111" s="20">
        <f>_xlfn.XLOOKUP(A111,'Medical Examinations'!A:A,'Medical Examinations'!C:C,"not found")</f>
        <v>11.17</v>
      </c>
      <c r="E111" s="20" t="str">
        <f>_xlfn.XLOOKUP(A111,'Medical Examinations'!A:A,'Medical Examinations'!D:D,"not found")</f>
        <v>Yes</v>
      </c>
      <c r="F111" s="20" t="str">
        <f>_xlfn.XLOOKUP(A111,'Medical Examinations'!A:A,'Medical Examinations'!E:E,"not found")</f>
        <v>No</v>
      </c>
      <c r="G111" s="20" t="str">
        <f>_xlfn.XLOOKUP(A111,'Medical Examinations'!A:A,'Medical Examinations'!F:F,"not found")</f>
        <v>No</v>
      </c>
      <c r="H111" s="20">
        <f>_xlfn.XLOOKUP(A111,'Medical Examinations'!A:A,'Medical Examinations'!G:G,"not found")</f>
        <v>1</v>
      </c>
      <c r="I111" s="20" t="str">
        <f>_xlfn.XLOOKUP(A111,'Medical Examinations'!A:A,'Medical Examinations'!H:H,"not found")</f>
        <v>Yes</v>
      </c>
      <c r="J111" s="20" t="str">
        <f>_xlfn.XLOOKUP(A111,'Medical Examinations'!A:A,'Medical Examinations'!I:I,"not found")</f>
        <v>Obesity</v>
      </c>
      <c r="K111" s="21">
        <f>_xlfn.XLOOKUP(A111,'Hospitalisation Details'!A:A,'Hospitalisation Details'!F:F,"Not Found")</f>
        <v>27730</v>
      </c>
      <c r="L111" s="22">
        <f>_xlfn.XLOOKUP(A111,'Hospitalisation Details'!A:A,'Hospitalisation Details'!H:H,"Not Found")</f>
        <v>39963.120000000003</v>
      </c>
      <c r="M111" s="21" t="str">
        <f>_xlfn.XLOOKUP(A111,'Hospitalisation Details'!A:A,'Hospitalisation Details'!I:I,"Not Found")</f>
        <v>tier - 1</v>
      </c>
      <c r="N111" s="21" t="str">
        <f>_xlfn.XLOOKUP(A111,'Hospitalisation Details'!A:A,'Hospitalisation Details'!J:J,"Not Found")</f>
        <v>tier - 3</v>
      </c>
      <c r="O111" s="21" t="str">
        <f>_xlfn.XLOOKUP(A111,'Hospitalisation Details'!A:A,'Hospitalisation Details'!K:K,"Not Found")</f>
        <v>R1011</v>
      </c>
      <c r="P111" s="23">
        <f>_xlfn.XLOOKUP(A111,'Hospitalisation Details'!A:A,'Hospitalisation Details'!L:L,"Not Found")</f>
        <v>47</v>
      </c>
    </row>
    <row r="112" spans="1:16" ht="15.75" x14ac:dyDescent="0.25">
      <c r="A112" s="19" t="s">
        <v>2262</v>
      </c>
      <c r="B112" s="19" t="str">
        <f>_xlfn.XLOOKUP(A112,'Customer Names'!A:A,'Customer Names'!C:C,"Not Found")</f>
        <v>Robinson</v>
      </c>
      <c r="C112" s="20">
        <f>_xlfn.XLOOKUP(A112,'Medical Examinations'!A:A,'Medical Examinations'!B:B,"not found")</f>
        <v>37.07</v>
      </c>
      <c r="D112" s="20">
        <f>_xlfn.XLOOKUP(A112,'Medical Examinations'!A:A,'Medical Examinations'!C:C,"not found")</f>
        <v>6.14</v>
      </c>
      <c r="E112" s="20" t="str">
        <f>_xlfn.XLOOKUP(A112,'Medical Examinations'!A:A,'Medical Examinations'!D:D,"not found")</f>
        <v>Yes</v>
      </c>
      <c r="F112" s="20" t="str">
        <f>_xlfn.XLOOKUP(A112,'Medical Examinations'!A:A,'Medical Examinations'!E:E,"not found")</f>
        <v>No</v>
      </c>
      <c r="G112" s="20" t="str">
        <f>_xlfn.XLOOKUP(A112,'Medical Examinations'!A:A,'Medical Examinations'!F:F,"not found")</f>
        <v>No</v>
      </c>
      <c r="H112" s="20">
        <f>_xlfn.XLOOKUP(A112,'Medical Examinations'!A:A,'Medical Examinations'!G:G,"not found")</f>
        <v>0</v>
      </c>
      <c r="I112" s="20" t="str">
        <f>_xlfn.XLOOKUP(A112,'Medical Examinations'!A:A,'Medical Examinations'!H:H,"not found")</f>
        <v>Yes</v>
      </c>
      <c r="J112" s="20" t="str">
        <f>_xlfn.XLOOKUP(A112,'Medical Examinations'!A:A,'Medical Examinations'!I:I,"not found")</f>
        <v>Obesity</v>
      </c>
      <c r="K112" s="21">
        <f>_xlfn.XLOOKUP(A112,'Hospitalisation Details'!A:A,'Hospitalisation Details'!F:F,"Not Found")</f>
        <v>31281</v>
      </c>
      <c r="L112" s="22">
        <f>_xlfn.XLOOKUP(A112,'Hospitalisation Details'!A:A,'Hospitalisation Details'!H:H,"Not Found")</f>
        <v>39871.699999999997</v>
      </c>
      <c r="M112" s="21" t="str">
        <f>_xlfn.XLOOKUP(A112,'Hospitalisation Details'!A:A,'Hospitalisation Details'!I:I,"Not Found")</f>
        <v>tier - 1</v>
      </c>
      <c r="N112" s="21" t="str">
        <f>_xlfn.XLOOKUP(A112,'Hospitalisation Details'!A:A,'Hospitalisation Details'!J:J,"Not Found")</f>
        <v>tier - 3</v>
      </c>
      <c r="O112" s="21" t="str">
        <f>_xlfn.XLOOKUP(A112,'Hospitalisation Details'!A:A,'Hospitalisation Details'!K:K,"Not Found")</f>
        <v>R1013</v>
      </c>
      <c r="P112" s="23">
        <f>_xlfn.XLOOKUP(A112,'Hospitalisation Details'!A:A,'Hospitalisation Details'!L:L,"Not Found")</f>
        <v>37</v>
      </c>
    </row>
    <row r="113" spans="1:16" ht="15.75" x14ac:dyDescent="0.25">
      <c r="A113" s="19" t="s">
        <v>2261</v>
      </c>
      <c r="B113" s="19" t="str">
        <f>_xlfn.XLOOKUP(A113,'Customer Names'!A:A,'Customer Names'!C:C,"Not Found")</f>
        <v>Antonopoulos</v>
      </c>
      <c r="C113" s="20">
        <f>_xlfn.XLOOKUP(A113,'Medical Examinations'!A:A,'Medical Examinations'!B:B,"not found")</f>
        <v>51.51</v>
      </c>
      <c r="D113" s="20">
        <f>_xlfn.XLOOKUP(A113,'Medical Examinations'!A:A,'Medical Examinations'!C:C,"not found")</f>
        <v>6.26</v>
      </c>
      <c r="E113" s="20" t="str">
        <f>_xlfn.XLOOKUP(A113,'Medical Examinations'!A:A,'Medical Examinations'!D:D,"not found")</f>
        <v>Yes</v>
      </c>
      <c r="F113" s="20" t="str">
        <f>_xlfn.XLOOKUP(A113,'Medical Examinations'!A:A,'Medical Examinations'!E:E,"not found")</f>
        <v>No</v>
      </c>
      <c r="G113" s="20" t="str">
        <f>_xlfn.XLOOKUP(A113,'Medical Examinations'!A:A,'Medical Examinations'!F:F,"not found")</f>
        <v>Yes</v>
      </c>
      <c r="H113" s="20">
        <f>_xlfn.XLOOKUP(A113,'Medical Examinations'!A:A,'Medical Examinations'!G:G,"not found")</f>
        <v>1</v>
      </c>
      <c r="I113" s="20" t="str">
        <f>_xlfn.XLOOKUP(A113,'Medical Examinations'!A:A,'Medical Examinations'!H:H,"not found")</f>
        <v>Yes</v>
      </c>
      <c r="J113" s="20" t="str">
        <f>_xlfn.XLOOKUP(A113,'Medical Examinations'!A:A,'Medical Examinations'!I:I,"not found")</f>
        <v>Obesity</v>
      </c>
      <c r="K113" s="21">
        <f>_xlfn.XLOOKUP(A113,'Hospitalisation Details'!A:A,'Hospitalisation Details'!F:F,"Not Found")</f>
        <v>30468</v>
      </c>
      <c r="L113" s="22">
        <f>_xlfn.XLOOKUP(A113,'Hospitalisation Details'!A:A,'Hospitalisation Details'!H:H,"Not Found")</f>
        <v>39865.699999999997</v>
      </c>
      <c r="M113" s="21" t="str">
        <f>_xlfn.XLOOKUP(A113,'Hospitalisation Details'!A:A,'Hospitalisation Details'!I:I,"Not Found")</f>
        <v>tier - 1</v>
      </c>
      <c r="N113" s="21" t="str">
        <f>_xlfn.XLOOKUP(A113,'Hospitalisation Details'!A:A,'Hospitalisation Details'!J:J,"Not Found")</f>
        <v>tier - 3</v>
      </c>
      <c r="O113" s="21" t="str">
        <f>_xlfn.XLOOKUP(A113,'Hospitalisation Details'!A:A,'Hospitalisation Details'!K:K,"Not Found")</f>
        <v>R1011</v>
      </c>
      <c r="P113" s="23">
        <f>_xlfn.XLOOKUP(A113,'Hospitalisation Details'!A:A,'Hospitalisation Details'!L:L,"Not Found")</f>
        <v>40</v>
      </c>
    </row>
    <row r="114" spans="1:16" ht="15.75" x14ac:dyDescent="0.25">
      <c r="A114" s="19" t="s">
        <v>2260</v>
      </c>
      <c r="B114" s="19" t="str">
        <f>_xlfn.XLOOKUP(A114,'Customer Names'!A:A,'Customer Names'!C:C,"Not Found")</f>
        <v>Groner</v>
      </c>
      <c r="C114" s="20">
        <f>_xlfn.XLOOKUP(A114,'Medical Examinations'!A:A,'Medical Examinations'!B:B,"not found")</f>
        <v>34.799999999999997</v>
      </c>
      <c r="D114" s="20">
        <f>_xlfn.XLOOKUP(A114,'Medical Examinations'!A:A,'Medical Examinations'!C:C,"not found")</f>
        <v>4.72</v>
      </c>
      <c r="E114" s="20" t="str">
        <f>_xlfn.XLOOKUP(A114,'Medical Examinations'!A:A,'Medical Examinations'!D:D,"not found")</f>
        <v>Yes</v>
      </c>
      <c r="F114" s="20" t="str">
        <f>_xlfn.XLOOKUP(A114,'Medical Examinations'!A:A,'Medical Examinations'!E:E,"not found")</f>
        <v>No</v>
      </c>
      <c r="G114" s="20" t="str">
        <f>_xlfn.XLOOKUP(A114,'Medical Examinations'!A:A,'Medical Examinations'!F:F,"not found")</f>
        <v>No</v>
      </c>
      <c r="H114" s="20">
        <f>_xlfn.XLOOKUP(A114,'Medical Examinations'!A:A,'Medical Examinations'!G:G,"not found")</f>
        <v>0</v>
      </c>
      <c r="I114" s="20" t="str">
        <f>_xlfn.XLOOKUP(A114,'Medical Examinations'!A:A,'Medical Examinations'!H:H,"not found")</f>
        <v>Yes</v>
      </c>
      <c r="J114" s="20" t="str">
        <f>_xlfn.XLOOKUP(A114,'Medical Examinations'!A:A,'Medical Examinations'!I:I,"not found")</f>
        <v>Obesity</v>
      </c>
      <c r="K114" s="21">
        <f>_xlfn.XLOOKUP(A114,'Hospitalisation Details'!A:A,'Hospitalisation Details'!F:F,"Not Found")</f>
        <v>31245</v>
      </c>
      <c r="L114" s="22">
        <f>_xlfn.XLOOKUP(A114,'Hospitalisation Details'!A:A,'Hospitalisation Details'!H:H,"Not Found")</f>
        <v>39836.519999999997</v>
      </c>
      <c r="M114" s="21" t="str">
        <f>_xlfn.XLOOKUP(A114,'Hospitalisation Details'!A:A,'Hospitalisation Details'!I:I,"Not Found")</f>
        <v>tier - 1</v>
      </c>
      <c r="N114" s="21" t="str">
        <f>_xlfn.XLOOKUP(A114,'Hospitalisation Details'!A:A,'Hospitalisation Details'!J:J,"Not Found")</f>
        <v>tier - 3</v>
      </c>
      <c r="O114" s="21" t="str">
        <f>_xlfn.XLOOKUP(A114,'Hospitalisation Details'!A:A,'Hospitalisation Details'!K:K,"Not Found")</f>
        <v>R1011</v>
      </c>
      <c r="P114" s="23">
        <f>_xlfn.XLOOKUP(A114,'Hospitalisation Details'!A:A,'Hospitalisation Details'!L:L,"Not Found")</f>
        <v>37</v>
      </c>
    </row>
    <row r="115" spans="1:16" ht="15.75" x14ac:dyDescent="0.25">
      <c r="A115" s="19" t="s">
        <v>2259</v>
      </c>
      <c r="B115" s="19" t="str">
        <f>_xlfn.XLOOKUP(A115,'Customer Names'!A:A,'Customer Names'!C:C,"Not Found")</f>
        <v>Zywicki</v>
      </c>
      <c r="C115" s="20">
        <f>_xlfn.XLOOKUP(A115,'Medical Examinations'!A:A,'Medical Examinations'!B:B,"not found")</f>
        <v>36.67</v>
      </c>
      <c r="D115" s="20">
        <f>_xlfn.XLOOKUP(A115,'Medical Examinations'!A:A,'Medical Examinations'!C:C,"not found")</f>
        <v>5.18</v>
      </c>
      <c r="E115" s="20" t="str">
        <f>_xlfn.XLOOKUP(A115,'Medical Examinations'!A:A,'Medical Examinations'!D:D,"not found")</f>
        <v>No</v>
      </c>
      <c r="F115" s="20" t="str">
        <f>_xlfn.XLOOKUP(A115,'Medical Examinations'!A:A,'Medical Examinations'!E:E,"not found")</f>
        <v>No</v>
      </c>
      <c r="G115" s="20" t="str">
        <f>_xlfn.XLOOKUP(A115,'Medical Examinations'!A:A,'Medical Examinations'!F:F,"not found")</f>
        <v>No</v>
      </c>
      <c r="H115" s="20">
        <f>_xlfn.XLOOKUP(A115,'Medical Examinations'!A:A,'Medical Examinations'!G:G,"not found")</f>
        <v>1</v>
      </c>
      <c r="I115" s="20" t="str">
        <f>_xlfn.XLOOKUP(A115,'Medical Examinations'!A:A,'Medical Examinations'!H:H,"not found")</f>
        <v>Yes</v>
      </c>
      <c r="J115" s="20" t="str">
        <f>_xlfn.XLOOKUP(A115,'Medical Examinations'!A:A,'Medical Examinations'!I:I,"not found")</f>
        <v>Obesity</v>
      </c>
      <c r="K115" s="21">
        <f>_xlfn.XLOOKUP(A115,'Hospitalisation Details'!A:A,'Hospitalisation Details'!F:F,"Not Found")</f>
        <v>31982</v>
      </c>
      <c r="L115" s="22">
        <f>_xlfn.XLOOKUP(A115,'Hospitalisation Details'!A:A,'Hospitalisation Details'!H:H,"Not Found")</f>
        <v>39774.28</v>
      </c>
      <c r="M115" s="21" t="str">
        <f>_xlfn.XLOOKUP(A115,'Hospitalisation Details'!A:A,'Hospitalisation Details'!I:I,"Not Found")</f>
        <v>tier - 1</v>
      </c>
      <c r="N115" s="21" t="str">
        <f>_xlfn.XLOOKUP(A115,'Hospitalisation Details'!A:A,'Hospitalisation Details'!J:J,"Not Found")</f>
        <v>tier - 3</v>
      </c>
      <c r="O115" s="21" t="str">
        <f>_xlfn.XLOOKUP(A115,'Hospitalisation Details'!A:A,'Hospitalisation Details'!K:K,"Not Found")</f>
        <v>R1014</v>
      </c>
      <c r="P115" s="23">
        <f>_xlfn.XLOOKUP(A115,'Hospitalisation Details'!A:A,'Hospitalisation Details'!L:L,"Not Found")</f>
        <v>35</v>
      </c>
    </row>
    <row r="116" spans="1:16" ht="15.75" x14ac:dyDescent="0.25">
      <c r="A116" s="19" t="s">
        <v>2258</v>
      </c>
      <c r="B116" s="19" t="str">
        <f>_xlfn.XLOOKUP(A116,'Customer Names'!A:A,'Customer Names'!C:C,"Not Found")</f>
        <v>Cardinal</v>
      </c>
      <c r="C116" s="20">
        <f>_xlfn.XLOOKUP(A116,'Medical Examinations'!A:A,'Medical Examinations'!B:B,"not found")</f>
        <v>30.9</v>
      </c>
      <c r="D116" s="20">
        <f>_xlfn.XLOOKUP(A116,'Medical Examinations'!A:A,'Medical Examinations'!C:C,"not found")</f>
        <v>9.4</v>
      </c>
      <c r="E116" s="20" t="str">
        <f>_xlfn.XLOOKUP(A116,'Medical Examinations'!A:A,'Medical Examinations'!D:D,"not found")</f>
        <v>No</v>
      </c>
      <c r="F116" s="20" t="str">
        <f>_xlfn.XLOOKUP(A116,'Medical Examinations'!A:A,'Medical Examinations'!E:E,"not found")</f>
        <v>No</v>
      </c>
      <c r="G116" s="20" t="str">
        <f>_xlfn.XLOOKUP(A116,'Medical Examinations'!A:A,'Medical Examinations'!F:F,"not found")</f>
        <v>No</v>
      </c>
      <c r="H116" s="20">
        <f>_xlfn.XLOOKUP(A116,'Medical Examinations'!A:A,'Medical Examinations'!G:G,"not found")</f>
        <v>2</v>
      </c>
      <c r="I116" s="20" t="str">
        <f>_xlfn.XLOOKUP(A116,'Medical Examinations'!A:A,'Medical Examinations'!H:H,"not found")</f>
        <v>Yes</v>
      </c>
      <c r="J116" s="20" t="str">
        <f>_xlfn.XLOOKUP(A116,'Medical Examinations'!A:A,'Medical Examinations'!I:I,"not found")</f>
        <v>Obesity</v>
      </c>
      <c r="K116" s="21">
        <f>_xlfn.XLOOKUP(A116,'Hospitalisation Details'!A:A,'Hospitalisation Details'!F:F,"Not Found")</f>
        <v>27015</v>
      </c>
      <c r="L116" s="22">
        <f>_xlfn.XLOOKUP(A116,'Hospitalisation Details'!A:A,'Hospitalisation Details'!H:H,"Not Found")</f>
        <v>39727.61</v>
      </c>
      <c r="M116" s="21" t="str">
        <f>_xlfn.XLOOKUP(A116,'Hospitalisation Details'!A:A,'Hospitalisation Details'!I:I,"Not Found")</f>
        <v>tier - 1</v>
      </c>
      <c r="N116" s="21" t="str">
        <f>_xlfn.XLOOKUP(A116,'Hospitalisation Details'!A:A,'Hospitalisation Details'!J:J,"Not Found")</f>
        <v>tier - 3</v>
      </c>
      <c r="O116" s="21" t="str">
        <f>_xlfn.XLOOKUP(A116,'Hospitalisation Details'!A:A,'Hospitalisation Details'!K:K,"Not Found")</f>
        <v>R1011</v>
      </c>
      <c r="P116" s="23">
        <f>_xlfn.XLOOKUP(A116,'Hospitalisation Details'!A:A,'Hospitalisation Details'!L:L,"Not Found")</f>
        <v>49</v>
      </c>
    </row>
    <row r="117" spans="1:16" ht="15.75" x14ac:dyDescent="0.25">
      <c r="A117" s="19" t="s">
        <v>2257</v>
      </c>
      <c r="B117" s="19" t="str">
        <f>_xlfn.XLOOKUP(A117,'Customer Names'!A:A,'Customer Names'!C:C,"Not Found")</f>
        <v>Alleman</v>
      </c>
      <c r="C117" s="20">
        <f>_xlfn.XLOOKUP(A117,'Medical Examinations'!A:A,'Medical Examinations'!B:B,"not found")</f>
        <v>30.495000000000001</v>
      </c>
      <c r="D117" s="20">
        <f>_xlfn.XLOOKUP(A117,'Medical Examinations'!A:A,'Medical Examinations'!C:C,"not found")</f>
        <v>6.29</v>
      </c>
      <c r="E117" s="20" t="str">
        <f>_xlfn.XLOOKUP(A117,'Medical Examinations'!A:A,'Medical Examinations'!D:D,"not found")</f>
        <v>No</v>
      </c>
      <c r="F117" s="20" t="str">
        <f>_xlfn.XLOOKUP(A117,'Medical Examinations'!A:A,'Medical Examinations'!E:E,"not found")</f>
        <v>No</v>
      </c>
      <c r="G117" s="20" t="str">
        <f>_xlfn.XLOOKUP(A117,'Medical Examinations'!A:A,'Medical Examinations'!F:F,"not found")</f>
        <v>No</v>
      </c>
      <c r="H117" s="20">
        <f>_xlfn.XLOOKUP(A117,'Medical Examinations'!A:A,'Medical Examinations'!G:G,"not found")</f>
        <v>0</v>
      </c>
      <c r="I117" s="20" t="str">
        <f>_xlfn.XLOOKUP(A117,'Medical Examinations'!A:A,'Medical Examinations'!H:H,"not found")</f>
        <v>Yes</v>
      </c>
      <c r="J117" s="20" t="str">
        <f>_xlfn.XLOOKUP(A117,'Medical Examinations'!A:A,'Medical Examinations'!I:I,"not found")</f>
        <v>Obesity</v>
      </c>
      <c r="K117" s="21">
        <f>_xlfn.XLOOKUP(A117,'Hospitalisation Details'!A:A,'Hospitalisation Details'!F:F,"Not Found")</f>
        <v>28349</v>
      </c>
      <c r="L117" s="22">
        <f>_xlfn.XLOOKUP(A117,'Hospitalisation Details'!A:A,'Hospitalisation Details'!H:H,"Not Found")</f>
        <v>39725.519999999997</v>
      </c>
      <c r="M117" s="21" t="str">
        <f>_xlfn.XLOOKUP(A117,'Hospitalisation Details'!A:A,'Hospitalisation Details'!I:I,"Not Found")</f>
        <v>tier - 1</v>
      </c>
      <c r="N117" s="21" t="str">
        <f>_xlfn.XLOOKUP(A117,'Hospitalisation Details'!A:A,'Hospitalisation Details'!J:J,"Not Found")</f>
        <v>tier - 3</v>
      </c>
      <c r="O117" s="21" t="str">
        <f>_xlfn.XLOOKUP(A117,'Hospitalisation Details'!A:A,'Hospitalisation Details'!K:K,"Not Found")</f>
        <v>R1012</v>
      </c>
      <c r="P117" s="23">
        <f>_xlfn.XLOOKUP(A117,'Hospitalisation Details'!A:A,'Hospitalisation Details'!L:L,"Not Found")</f>
        <v>45</v>
      </c>
    </row>
    <row r="118" spans="1:16" ht="15.75" x14ac:dyDescent="0.25">
      <c r="A118" s="19" t="s">
        <v>2256</v>
      </c>
      <c r="B118" s="19" t="str">
        <f>_xlfn.XLOOKUP(A118,'Customer Names'!A:A,'Customer Names'!C:C,"Not Found")</f>
        <v>Stroffolino</v>
      </c>
      <c r="C118" s="20">
        <f>_xlfn.XLOOKUP(A118,'Medical Examinations'!A:A,'Medical Examinations'!B:B,"not found")</f>
        <v>44.88</v>
      </c>
      <c r="D118" s="20">
        <f>_xlfn.XLOOKUP(A118,'Medical Examinations'!A:A,'Medical Examinations'!C:C,"not found")</f>
        <v>6.04</v>
      </c>
      <c r="E118" s="20" t="str">
        <f>_xlfn.XLOOKUP(A118,'Medical Examinations'!A:A,'Medical Examinations'!D:D,"not found")</f>
        <v>No</v>
      </c>
      <c r="F118" s="20" t="str">
        <f>_xlfn.XLOOKUP(A118,'Medical Examinations'!A:A,'Medical Examinations'!E:E,"not found")</f>
        <v>No</v>
      </c>
      <c r="G118" s="20" t="str">
        <f>_xlfn.XLOOKUP(A118,'Medical Examinations'!A:A,'Medical Examinations'!F:F,"not found")</f>
        <v>Yes</v>
      </c>
      <c r="H118" s="20">
        <f>_xlfn.XLOOKUP(A118,'Medical Examinations'!A:A,'Medical Examinations'!G:G,"not found")</f>
        <v>1</v>
      </c>
      <c r="I118" s="20" t="str">
        <f>_xlfn.XLOOKUP(A118,'Medical Examinations'!A:A,'Medical Examinations'!H:H,"not found")</f>
        <v>Yes</v>
      </c>
      <c r="J118" s="20" t="str">
        <f>_xlfn.XLOOKUP(A118,'Medical Examinations'!A:A,'Medical Examinations'!I:I,"not found")</f>
        <v>Obesity</v>
      </c>
      <c r="K118" s="21">
        <f>_xlfn.XLOOKUP(A118,'Hospitalisation Details'!A:A,'Hospitalisation Details'!F:F,"Not Found")</f>
        <v>37818</v>
      </c>
      <c r="L118" s="22">
        <f>_xlfn.XLOOKUP(A118,'Hospitalisation Details'!A:A,'Hospitalisation Details'!H:H,"Not Found")</f>
        <v>39722.75</v>
      </c>
      <c r="M118" s="21" t="str">
        <f>_xlfn.XLOOKUP(A118,'Hospitalisation Details'!A:A,'Hospitalisation Details'!I:I,"Not Found")</f>
        <v>tier - 1</v>
      </c>
      <c r="N118" s="21" t="str">
        <f>_xlfn.XLOOKUP(A118,'Hospitalisation Details'!A:A,'Hospitalisation Details'!J:J,"Not Found")</f>
        <v>tier - 3</v>
      </c>
      <c r="O118" s="21" t="str">
        <f>_xlfn.XLOOKUP(A118,'Hospitalisation Details'!A:A,'Hospitalisation Details'!K:K,"Not Found")</f>
        <v>R1013</v>
      </c>
      <c r="P118" s="23">
        <f>_xlfn.XLOOKUP(A118,'Hospitalisation Details'!A:A,'Hospitalisation Details'!L:L,"Not Found")</f>
        <v>19</v>
      </c>
    </row>
    <row r="119" spans="1:16" ht="15.75" x14ac:dyDescent="0.25">
      <c r="A119" s="19" t="s">
        <v>2255</v>
      </c>
      <c r="B119" s="19" t="str">
        <f>_xlfn.XLOOKUP(A119,'Customer Names'!A:A,'Customer Names'!C:C,"Not Found")</f>
        <v>Clubb</v>
      </c>
      <c r="C119" s="20">
        <f>_xlfn.XLOOKUP(A119,'Medical Examinations'!A:A,'Medical Examinations'!B:B,"not found")</f>
        <v>44.32</v>
      </c>
      <c r="D119" s="20">
        <f>_xlfn.XLOOKUP(A119,'Medical Examinations'!A:A,'Medical Examinations'!C:C,"not found")</f>
        <v>10.55</v>
      </c>
      <c r="E119" s="20" t="str">
        <f>_xlfn.XLOOKUP(A119,'Medical Examinations'!A:A,'Medical Examinations'!D:D,"not found")</f>
        <v>No</v>
      </c>
      <c r="F119" s="20" t="str">
        <f>_xlfn.XLOOKUP(A119,'Medical Examinations'!A:A,'Medical Examinations'!E:E,"not found")</f>
        <v>No</v>
      </c>
      <c r="G119" s="20" t="str">
        <f>_xlfn.XLOOKUP(A119,'Medical Examinations'!A:A,'Medical Examinations'!F:F,"not found")</f>
        <v>No</v>
      </c>
      <c r="H119" s="20">
        <f>_xlfn.XLOOKUP(A119,'Medical Examinations'!A:A,'Medical Examinations'!G:G,"not found")</f>
        <v>0</v>
      </c>
      <c r="I119" s="20" t="str">
        <f>_xlfn.XLOOKUP(A119,'Medical Examinations'!A:A,'Medical Examinations'!H:H,"not found")</f>
        <v>Yes</v>
      </c>
      <c r="J119" s="20" t="str">
        <f>_xlfn.XLOOKUP(A119,'Medical Examinations'!A:A,'Medical Examinations'!I:I,"not found")</f>
        <v>Obesity</v>
      </c>
      <c r="K119" s="21">
        <f>_xlfn.XLOOKUP(A119,'Hospitalisation Details'!A:A,'Hospitalisation Details'!F:F,"Not Found")</f>
        <v>25110</v>
      </c>
      <c r="L119" s="22">
        <f>_xlfn.XLOOKUP(A119,'Hospitalisation Details'!A:A,'Hospitalisation Details'!H:H,"Not Found")</f>
        <v>39721.93</v>
      </c>
      <c r="M119" s="21" t="str">
        <f>_xlfn.XLOOKUP(A119,'Hospitalisation Details'!A:A,'Hospitalisation Details'!I:I,"Not Found")</f>
        <v>tier - 1</v>
      </c>
      <c r="N119" s="21" t="str">
        <f>_xlfn.XLOOKUP(A119,'Hospitalisation Details'!A:A,'Hospitalisation Details'!J:J,"Not Found")</f>
        <v>tier - 3</v>
      </c>
      <c r="O119" s="21" t="str">
        <f>_xlfn.XLOOKUP(A119,'Hospitalisation Details'!A:A,'Hospitalisation Details'!K:K,"Not Found")</f>
        <v>R1011</v>
      </c>
      <c r="P119" s="23">
        <f>_xlfn.XLOOKUP(A119,'Hospitalisation Details'!A:A,'Hospitalisation Details'!L:L,"Not Found")</f>
        <v>54</v>
      </c>
    </row>
    <row r="120" spans="1:16" ht="15.75" x14ac:dyDescent="0.25">
      <c r="A120" s="19" t="s">
        <v>2254</v>
      </c>
      <c r="B120" s="19" t="str">
        <f>_xlfn.XLOOKUP(A120,'Customer Names'!A:A,'Customer Names'!C:C,"Not Found")</f>
        <v>McGoogan</v>
      </c>
      <c r="C120" s="20">
        <f>_xlfn.XLOOKUP(A120,'Medical Examinations'!A:A,'Medical Examinations'!B:B,"not found")</f>
        <v>46.39</v>
      </c>
      <c r="D120" s="20">
        <f>_xlfn.XLOOKUP(A120,'Medical Examinations'!A:A,'Medical Examinations'!C:C,"not found")</f>
        <v>5.09</v>
      </c>
      <c r="E120" s="20" t="str">
        <f>_xlfn.XLOOKUP(A120,'Medical Examinations'!A:A,'Medical Examinations'!D:D,"not found")</f>
        <v>No</v>
      </c>
      <c r="F120" s="20" t="str">
        <f>_xlfn.XLOOKUP(A120,'Medical Examinations'!A:A,'Medical Examinations'!E:E,"not found")</f>
        <v>No</v>
      </c>
      <c r="G120" s="20" t="str">
        <f>_xlfn.XLOOKUP(A120,'Medical Examinations'!A:A,'Medical Examinations'!F:F,"not found")</f>
        <v>No</v>
      </c>
      <c r="H120" s="20">
        <f>_xlfn.XLOOKUP(A120,'Medical Examinations'!A:A,'Medical Examinations'!G:G,"not found")</f>
        <v>0</v>
      </c>
      <c r="I120" s="20" t="str">
        <f>_xlfn.XLOOKUP(A120,'Medical Examinations'!A:A,'Medical Examinations'!H:H,"not found")</f>
        <v>Yes</v>
      </c>
      <c r="J120" s="20" t="str">
        <f>_xlfn.XLOOKUP(A120,'Medical Examinations'!A:A,'Medical Examinations'!I:I,"not found")</f>
        <v>Obesity</v>
      </c>
      <c r="K120" s="21">
        <f>_xlfn.XLOOKUP(A120,'Hospitalisation Details'!A:A,'Hospitalisation Details'!F:F,"Not Found")</f>
        <v>28476</v>
      </c>
      <c r="L120" s="22">
        <f>_xlfn.XLOOKUP(A120,'Hospitalisation Details'!A:A,'Hospitalisation Details'!H:H,"Not Found")</f>
        <v>39670.44</v>
      </c>
      <c r="M120" s="21" t="str">
        <f>_xlfn.XLOOKUP(A120,'Hospitalisation Details'!A:A,'Hospitalisation Details'!I:I,"Not Found")</f>
        <v>tier - 1</v>
      </c>
      <c r="N120" s="21" t="str">
        <f>_xlfn.XLOOKUP(A120,'Hospitalisation Details'!A:A,'Hospitalisation Details'!J:J,"Not Found")</f>
        <v>tier - 3</v>
      </c>
      <c r="O120" s="21" t="str">
        <f>_xlfn.XLOOKUP(A120,'Hospitalisation Details'!A:A,'Hospitalisation Details'!K:K,"Not Found")</f>
        <v>R1012</v>
      </c>
      <c r="P120" s="23">
        <f>_xlfn.XLOOKUP(A120,'Hospitalisation Details'!A:A,'Hospitalisation Details'!L:L,"Not Found")</f>
        <v>45</v>
      </c>
    </row>
    <row r="121" spans="1:16" ht="15.75" x14ac:dyDescent="0.25">
      <c r="A121" s="19" t="s">
        <v>2253</v>
      </c>
      <c r="B121" s="19" t="str">
        <f>_xlfn.XLOOKUP(A121,'Customer Names'!A:A,'Customer Names'!C:C,"Not Found")</f>
        <v>Keflezighi</v>
      </c>
      <c r="C121" s="20">
        <f>_xlfn.XLOOKUP(A121,'Medical Examinations'!A:A,'Medical Examinations'!B:B,"not found")</f>
        <v>42.13</v>
      </c>
      <c r="D121" s="20">
        <f>_xlfn.XLOOKUP(A121,'Medical Examinations'!A:A,'Medical Examinations'!C:C,"not found")</f>
        <v>5.2</v>
      </c>
      <c r="E121" s="20" t="str">
        <f>_xlfn.XLOOKUP(A121,'Medical Examinations'!A:A,'Medical Examinations'!D:D,"not found")</f>
        <v>Yes</v>
      </c>
      <c r="F121" s="20" t="str">
        <f>_xlfn.XLOOKUP(A121,'Medical Examinations'!A:A,'Medical Examinations'!E:E,"not found")</f>
        <v>No</v>
      </c>
      <c r="G121" s="20" t="str">
        <f>_xlfn.XLOOKUP(A121,'Medical Examinations'!A:A,'Medical Examinations'!F:F,"not found")</f>
        <v>No</v>
      </c>
      <c r="H121" s="20">
        <f>_xlfn.XLOOKUP(A121,'Medical Examinations'!A:A,'Medical Examinations'!G:G,"not found")</f>
        <v>1</v>
      </c>
      <c r="I121" s="20" t="str">
        <f>_xlfn.XLOOKUP(A121,'Medical Examinations'!A:A,'Medical Examinations'!H:H,"not found")</f>
        <v>Yes</v>
      </c>
      <c r="J121" s="20" t="str">
        <f>_xlfn.XLOOKUP(A121,'Medical Examinations'!A:A,'Medical Examinations'!I:I,"not found")</f>
        <v>Obesity</v>
      </c>
      <c r="K121" s="21">
        <f>_xlfn.XLOOKUP(A121,'Hospitalisation Details'!A:A,'Hospitalisation Details'!F:F,"Not Found")</f>
        <v>34918</v>
      </c>
      <c r="L121" s="22">
        <f>_xlfn.XLOOKUP(A121,'Hospitalisation Details'!A:A,'Hospitalisation Details'!H:H,"Not Found")</f>
        <v>39611.760000000002</v>
      </c>
      <c r="M121" s="21" t="str">
        <f>_xlfn.XLOOKUP(A121,'Hospitalisation Details'!A:A,'Hospitalisation Details'!I:I,"Not Found")</f>
        <v>tier - 1</v>
      </c>
      <c r="N121" s="21" t="str">
        <f>_xlfn.XLOOKUP(A121,'Hospitalisation Details'!A:A,'Hospitalisation Details'!J:J,"Not Found")</f>
        <v>tier - 3</v>
      </c>
      <c r="O121" s="21" t="str">
        <f>_xlfn.XLOOKUP(A121,'Hospitalisation Details'!A:A,'Hospitalisation Details'!K:K,"Not Found")</f>
        <v>R1013</v>
      </c>
      <c r="P121" s="23">
        <f>_xlfn.XLOOKUP(A121,'Hospitalisation Details'!A:A,'Hospitalisation Details'!L:L,"Not Found")</f>
        <v>27</v>
      </c>
    </row>
    <row r="122" spans="1:16" ht="15.75" x14ac:dyDescent="0.25">
      <c r="A122" s="19" t="s">
        <v>2252</v>
      </c>
      <c r="B122" s="19" t="str">
        <f>_xlfn.XLOOKUP(A122,'Customer Names'!A:A,'Customer Names'!C:C,"Not Found")</f>
        <v>Syed</v>
      </c>
      <c r="C122" s="20">
        <f>_xlfn.XLOOKUP(A122,'Medical Examinations'!A:A,'Medical Examinations'!B:B,"not found")</f>
        <v>30.78</v>
      </c>
      <c r="D122" s="20">
        <f>_xlfn.XLOOKUP(A122,'Medical Examinations'!A:A,'Medical Examinations'!C:C,"not found")</f>
        <v>8.4499999999999993</v>
      </c>
      <c r="E122" s="20" t="str">
        <f>_xlfn.XLOOKUP(A122,'Medical Examinations'!A:A,'Medical Examinations'!D:D,"not found")</f>
        <v>Yes</v>
      </c>
      <c r="F122" s="20" t="str">
        <f>_xlfn.XLOOKUP(A122,'Medical Examinations'!A:A,'Medical Examinations'!E:E,"not found")</f>
        <v>No</v>
      </c>
      <c r="G122" s="20" t="str">
        <f>_xlfn.XLOOKUP(A122,'Medical Examinations'!A:A,'Medical Examinations'!F:F,"not found")</f>
        <v>No</v>
      </c>
      <c r="H122" s="20">
        <f>_xlfn.XLOOKUP(A122,'Medical Examinations'!A:A,'Medical Examinations'!G:G,"not found")</f>
        <v>0</v>
      </c>
      <c r="I122" s="20" t="str">
        <f>_xlfn.XLOOKUP(A122,'Medical Examinations'!A:A,'Medical Examinations'!H:H,"not found")</f>
        <v>Yes</v>
      </c>
      <c r="J122" s="20" t="str">
        <f>_xlfn.XLOOKUP(A122,'Medical Examinations'!A:A,'Medical Examinations'!I:I,"not found")</f>
        <v>Obesity</v>
      </c>
      <c r="K122" s="21">
        <f>_xlfn.XLOOKUP(A122,'Hospitalisation Details'!A:A,'Hospitalisation Details'!F:F,"Not Found")</f>
        <v>29772</v>
      </c>
      <c r="L122" s="22">
        <f>_xlfn.XLOOKUP(A122,'Hospitalisation Details'!A:A,'Hospitalisation Details'!H:H,"Not Found")</f>
        <v>39597.410000000003</v>
      </c>
      <c r="M122" s="21" t="str">
        <f>_xlfn.XLOOKUP(A122,'Hospitalisation Details'!A:A,'Hospitalisation Details'!I:I,"Not Found")</f>
        <v>tier - 1</v>
      </c>
      <c r="N122" s="21" t="str">
        <f>_xlfn.XLOOKUP(A122,'Hospitalisation Details'!A:A,'Hospitalisation Details'!J:J,"Not Found")</f>
        <v>tier - 3</v>
      </c>
      <c r="O122" s="21" t="str">
        <f>_xlfn.XLOOKUP(A122,'Hospitalisation Details'!A:A,'Hospitalisation Details'!K:K,"Not Found")</f>
        <v>R1017</v>
      </c>
      <c r="P122" s="23">
        <f>_xlfn.XLOOKUP(A122,'Hospitalisation Details'!A:A,'Hospitalisation Details'!L:L,"Not Found")</f>
        <v>41</v>
      </c>
    </row>
    <row r="123" spans="1:16" ht="15.75" x14ac:dyDescent="0.25">
      <c r="A123" s="19" t="s">
        <v>2251</v>
      </c>
      <c r="B123" s="19" t="str">
        <f>_xlfn.XLOOKUP(A123,'Customer Names'!A:A,'Customer Names'!C:C,"Not Found")</f>
        <v>Segal</v>
      </c>
      <c r="C123" s="20">
        <f>_xlfn.XLOOKUP(A123,'Medical Examinations'!A:A,'Medical Examinations'!B:B,"not found")</f>
        <v>31.35</v>
      </c>
      <c r="D123" s="20">
        <f>_xlfn.XLOOKUP(A123,'Medical Examinations'!A:A,'Medical Examinations'!C:C,"not found")</f>
        <v>9.5399999999999991</v>
      </c>
      <c r="E123" s="20" t="str">
        <f>_xlfn.XLOOKUP(A123,'Medical Examinations'!A:A,'Medical Examinations'!D:D,"not found")</f>
        <v>No</v>
      </c>
      <c r="F123" s="20" t="str">
        <f>_xlfn.XLOOKUP(A123,'Medical Examinations'!A:A,'Medical Examinations'!E:E,"not found")</f>
        <v>No</v>
      </c>
      <c r="G123" s="20" t="str">
        <f>_xlfn.XLOOKUP(A123,'Medical Examinations'!A:A,'Medical Examinations'!F:F,"not found")</f>
        <v>No</v>
      </c>
      <c r="H123" s="20">
        <f>_xlfn.XLOOKUP(A123,'Medical Examinations'!A:A,'Medical Examinations'!G:G,"not found")</f>
        <v>0</v>
      </c>
      <c r="I123" s="20" t="str">
        <f>_xlfn.XLOOKUP(A123,'Medical Examinations'!A:A,'Medical Examinations'!H:H,"not found")</f>
        <v>Yes</v>
      </c>
      <c r="J123" s="20" t="str">
        <f>_xlfn.XLOOKUP(A123,'Medical Examinations'!A:A,'Medical Examinations'!I:I,"not found")</f>
        <v>Obesity</v>
      </c>
      <c r="K123" s="21">
        <f>_xlfn.XLOOKUP(A123,'Hospitalisation Details'!A:A,'Hospitalisation Details'!F:F,"Not Found")</f>
        <v>28683</v>
      </c>
      <c r="L123" s="22">
        <f>_xlfn.XLOOKUP(A123,'Hospitalisation Details'!A:A,'Hospitalisation Details'!H:H,"Not Found")</f>
        <v>39556.49</v>
      </c>
      <c r="M123" s="21" t="str">
        <f>_xlfn.XLOOKUP(A123,'Hospitalisation Details'!A:A,'Hospitalisation Details'!I:I,"Not Found")</f>
        <v>tier - 1</v>
      </c>
      <c r="N123" s="21" t="str">
        <f>_xlfn.XLOOKUP(A123,'Hospitalisation Details'!A:A,'Hospitalisation Details'!J:J,"Not Found")</f>
        <v>tier - 2</v>
      </c>
      <c r="O123" s="21" t="str">
        <f>_xlfn.XLOOKUP(A123,'Hospitalisation Details'!A:A,'Hospitalisation Details'!K:K,"Not Found")</f>
        <v>R1015</v>
      </c>
      <c r="P123" s="23">
        <f>_xlfn.XLOOKUP(A123,'Hospitalisation Details'!A:A,'Hospitalisation Details'!L:L,"Not Found")</f>
        <v>44</v>
      </c>
    </row>
    <row r="124" spans="1:16" ht="15.75" x14ac:dyDescent="0.25">
      <c r="A124" s="19" t="s">
        <v>2250</v>
      </c>
      <c r="B124" s="19" t="str">
        <f>_xlfn.XLOOKUP(A124,'Customer Names'!A:A,'Customer Names'!C:C,"Not Found")</f>
        <v>Defranco</v>
      </c>
      <c r="C124" s="20">
        <f>_xlfn.XLOOKUP(A124,'Medical Examinations'!A:A,'Medical Examinations'!B:B,"not found")</f>
        <v>41.46</v>
      </c>
      <c r="D124" s="20">
        <f>_xlfn.XLOOKUP(A124,'Medical Examinations'!A:A,'Medical Examinations'!C:C,"not found")</f>
        <v>4.99</v>
      </c>
      <c r="E124" s="20" t="str">
        <f>_xlfn.XLOOKUP(A124,'Medical Examinations'!A:A,'Medical Examinations'!D:D,"not found")</f>
        <v>Yes</v>
      </c>
      <c r="F124" s="20" t="str">
        <f>_xlfn.XLOOKUP(A124,'Medical Examinations'!A:A,'Medical Examinations'!E:E,"not found")</f>
        <v>No</v>
      </c>
      <c r="G124" s="20" t="str">
        <f>_xlfn.XLOOKUP(A124,'Medical Examinations'!A:A,'Medical Examinations'!F:F,"not found")</f>
        <v>No</v>
      </c>
      <c r="H124" s="20">
        <f>_xlfn.XLOOKUP(A124,'Medical Examinations'!A:A,'Medical Examinations'!G:G,"not found")</f>
        <v>2</v>
      </c>
      <c r="I124" s="20" t="str">
        <f>_xlfn.XLOOKUP(A124,'Medical Examinations'!A:A,'Medical Examinations'!H:H,"not found")</f>
        <v>Yes</v>
      </c>
      <c r="J124" s="20" t="str">
        <f>_xlfn.XLOOKUP(A124,'Medical Examinations'!A:A,'Medical Examinations'!I:I,"not found")</f>
        <v>Obesity</v>
      </c>
      <c r="K124" s="21">
        <f>_xlfn.XLOOKUP(A124,'Hospitalisation Details'!A:A,'Hospitalisation Details'!F:F,"Not Found")</f>
        <v>24282</v>
      </c>
      <c r="L124" s="22">
        <f>_xlfn.XLOOKUP(A124,'Hospitalisation Details'!A:A,'Hospitalisation Details'!H:H,"Not Found")</f>
        <v>39396.86</v>
      </c>
      <c r="M124" s="21" t="str">
        <f>_xlfn.XLOOKUP(A124,'Hospitalisation Details'!A:A,'Hospitalisation Details'!I:I,"Not Found")</f>
        <v>tier - 1</v>
      </c>
      <c r="N124" s="21" t="str">
        <f>_xlfn.XLOOKUP(A124,'Hospitalisation Details'!A:A,'Hospitalisation Details'!J:J,"Not Found")</f>
        <v>tier - 2</v>
      </c>
      <c r="O124" s="21" t="str">
        <f>_xlfn.XLOOKUP(A124,'Hospitalisation Details'!A:A,'Hospitalisation Details'!K:K,"Not Found")</f>
        <v>R1011</v>
      </c>
      <c r="P124" s="23">
        <f>_xlfn.XLOOKUP(A124,'Hospitalisation Details'!A:A,'Hospitalisation Details'!L:L,"Not Found")</f>
        <v>56</v>
      </c>
    </row>
    <row r="125" spans="1:16" ht="15.75" x14ac:dyDescent="0.25">
      <c r="A125" s="19" t="s">
        <v>2249</v>
      </c>
      <c r="B125" s="19" t="str">
        <f>_xlfn.XLOOKUP(A125,'Customer Names'!A:A,'Customer Names'!C:C,"Not Found")</f>
        <v>Kells</v>
      </c>
      <c r="C125" s="20">
        <f>_xlfn.XLOOKUP(A125,'Medical Examinations'!A:A,'Medical Examinations'!B:B,"not found")</f>
        <v>48</v>
      </c>
      <c r="D125" s="20">
        <f>_xlfn.XLOOKUP(A125,'Medical Examinations'!A:A,'Medical Examinations'!C:C,"not found")</f>
        <v>10.54</v>
      </c>
      <c r="E125" s="20" t="str">
        <f>_xlfn.XLOOKUP(A125,'Medical Examinations'!A:A,'Medical Examinations'!D:D,"not found")</f>
        <v>No</v>
      </c>
      <c r="F125" s="20" t="str">
        <f>_xlfn.XLOOKUP(A125,'Medical Examinations'!A:A,'Medical Examinations'!E:E,"not found")</f>
        <v>No</v>
      </c>
      <c r="G125" s="20" t="str">
        <f>_xlfn.XLOOKUP(A125,'Medical Examinations'!A:A,'Medical Examinations'!F:F,"not found")</f>
        <v>No</v>
      </c>
      <c r="H125" s="20">
        <f>_xlfn.XLOOKUP(A125,'Medical Examinations'!A:A,'Medical Examinations'!G:G,"not found")</f>
        <v>0</v>
      </c>
      <c r="I125" s="20" t="str">
        <f>_xlfn.XLOOKUP(A125,'Medical Examinations'!A:A,'Medical Examinations'!H:H,"not found")</f>
        <v>Yes</v>
      </c>
      <c r="J125" s="20" t="str">
        <f>_xlfn.XLOOKUP(A125,'Medical Examinations'!A:A,'Medical Examinations'!I:I,"not found")</f>
        <v>Obesity</v>
      </c>
      <c r="K125" s="21">
        <f>_xlfn.XLOOKUP(A125,'Hospitalisation Details'!A:A,'Hospitalisation Details'!F:F,"Not Found")</f>
        <v>28707</v>
      </c>
      <c r="L125" s="22">
        <f>_xlfn.XLOOKUP(A125,'Hospitalisation Details'!A:A,'Hospitalisation Details'!H:H,"Not Found")</f>
        <v>39352.6</v>
      </c>
      <c r="M125" s="21" t="str">
        <f>_xlfn.XLOOKUP(A125,'Hospitalisation Details'!A:A,'Hospitalisation Details'!I:I,"Not Found")</f>
        <v>tier - 1</v>
      </c>
      <c r="N125" s="21" t="str">
        <f>_xlfn.XLOOKUP(A125,'Hospitalisation Details'!A:A,'Hospitalisation Details'!J:J,"Not Found")</f>
        <v>tier - 2</v>
      </c>
      <c r="O125" s="21" t="str">
        <f>_xlfn.XLOOKUP(A125,'Hospitalisation Details'!A:A,'Hospitalisation Details'!K:K,"Not Found")</f>
        <v>R1011</v>
      </c>
      <c r="P125" s="23">
        <f>_xlfn.XLOOKUP(A125,'Hospitalisation Details'!A:A,'Hospitalisation Details'!L:L,"Not Found")</f>
        <v>44</v>
      </c>
    </row>
    <row r="126" spans="1:16" ht="15.75" x14ac:dyDescent="0.25">
      <c r="A126" s="19" t="s">
        <v>2248</v>
      </c>
      <c r="B126" s="19" t="str">
        <f>_xlfn.XLOOKUP(A126,'Customer Names'!A:A,'Customer Names'!C:C,"Not Found")</f>
        <v>Lawton</v>
      </c>
      <c r="C126" s="20">
        <f>_xlfn.XLOOKUP(A126,'Medical Examinations'!A:A,'Medical Examinations'!B:B,"not found")</f>
        <v>49.13</v>
      </c>
      <c r="D126" s="20">
        <f>_xlfn.XLOOKUP(A126,'Medical Examinations'!A:A,'Medical Examinations'!C:C,"not found")</f>
        <v>4.54</v>
      </c>
      <c r="E126" s="20" t="str">
        <f>_xlfn.XLOOKUP(A126,'Medical Examinations'!A:A,'Medical Examinations'!D:D,"not found")</f>
        <v>No</v>
      </c>
      <c r="F126" s="20" t="str">
        <f>_xlfn.XLOOKUP(A126,'Medical Examinations'!A:A,'Medical Examinations'!E:E,"not found")</f>
        <v>No</v>
      </c>
      <c r="G126" s="20" t="str">
        <f>_xlfn.XLOOKUP(A126,'Medical Examinations'!A:A,'Medical Examinations'!F:F,"not found")</f>
        <v>No</v>
      </c>
      <c r="H126" s="20">
        <f>_xlfn.XLOOKUP(A126,'Medical Examinations'!A:A,'Medical Examinations'!G:G,"not found")</f>
        <v>0</v>
      </c>
      <c r="I126" s="20" t="str">
        <f>_xlfn.XLOOKUP(A126,'Medical Examinations'!A:A,'Medical Examinations'!H:H,"not found")</f>
        <v>Yes</v>
      </c>
      <c r="J126" s="20" t="str">
        <f>_xlfn.XLOOKUP(A126,'Medical Examinations'!A:A,'Medical Examinations'!I:I,"not found")</f>
        <v>Obesity</v>
      </c>
      <c r="K126" s="21">
        <f>_xlfn.XLOOKUP(A126,'Hospitalisation Details'!A:A,'Hospitalisation Details'!F:F,"Not Found")</f>
        <v>30179</v>
      </c>
      <c r="L126" s="22">
        <f>_xlfn.XLOOKUP(A126,'Hospitalisation Details'!A:A,'Hospitalisation Details'!H:H,"Not Found")</f>
        <v>39315.279999999999</v>
      </c>
      <c r="M126" s="21" t="str">
        <f>_xlfn.XLOOKUP(A126,'Hospitalisation Details'!A:A,'Hospitalisation Details'!I:I,"Not Found")</f>
        <v>tier - 1</v>
      </c>
      <c r="N126" s="21" t="str">
        <f>_xlfn.XLOOKUP(A126,'Hospitalisation Details'!A:A,'Hospitalisation Details'!J:J,"Not Found")</f>
        <v>tier - 3</v>
      </c>
      <c r="O126" s="21" t="str">
        <f>_xlfn.XLOOKUP(A126,'Hospitalisation Details'!A:A,'Hospitalisation Details'!K:K,"Not Found")</f>
        <v>R1011</v>
      </c>
      <c r="P126" s="23">
        <f>_xlfn.XLOOKUP(A126,'Hospitalisation Details'!A:A,'Hospitalisation Details'!L:L,"Not Found")</f>
        <v>40</v>
      </c>
    </row>
    <row r="127" spans="1:16" ht="15.75" x14ac:dyDescent="0.25">
      <c r="A127" s="19" t="s">
        <v>2247</v>
      </c>
      <c r="B127" s="19" t="str">
        <f>_xlfn.XLOOKUP(A127,'Customer Names'!A:A,'Customer Names'!C:C,"Not Found")</f>
        <v>Bejar</v>
      </c>
      <c r="C127" s="20">
        <f>_xlfn.XLOOKUP(A127,'Medical Examinations'!A:A,'Medical Examinations'!B:B,"not found")</f>
        <v>37.799999999999997</v>
      </c>
      <c r="D127" s="20">
        <f>_xlfn.XLOOKUP(A127,'Medical Examinations'!A:A,'Medical Examinations'!C:C,"not found")</f>
        <v>6.29</v>
      </c>
      <c r="E127" s="20" t="str">
        <f>_xlfn.XLOOKUP(A127,'Medical Examinations'!A:A,'Medical Examinations'!D:D,"not found")</f>
        <v>No</v>
      </c>
      <c r="F127" s="20" t="str">
        <f>_xlfn.XLOOKUP(A127,'Medical Examinations'!A:A,'Medical Examinations'!E:E,"not found")</f>
        <v>No</v>
      </c>
      <c r="G127" s="20" t="str">
        <f>_xlfn.XLOOKUP(A127,'Medical Examinations'!A:A,'Medical Examinations'!F:F,"not found")</f>
        <v>No</v>
      </c>
      <c r="H127" s="20">
        <f>_xlfn.XLOOKUP(A127,'Medical Examinations'!A:A,'Medical Examinations'!G:G,"not found")</f>
        <v>1</v>
      </c>
      <c r="I127" s="20" t="str">
        <f>_xlfn.XLOOKUP(A127,'Medical Examinations'!A:A,'Medical Examinations'!H:H,"not found")</f>
        <v>Yes</v>
      </c>
      <c r="J127" s="20" t="str">
        <f>_xlfn.XLOOKUP(A127,'Medical Examinations'!A:A,'Medical Examinations'!I:I,"not found")</f>
        <v>Obesity</v>
      </c>
      <c r="K127" s="21">
        <f>_xlfn.XLOOKUP(A127,'Hospitalisation Details'!A:A,'Hospitalisation Details'!F:F,"Not Found")</f>
        <v>33938</v>
      </c>
      <c r="L127" s="22">
        <f>_xlfn.XLOOKUP(A127,'Hospitalisation Details'!A:A,'Hospitalisation Details'!H:H,"Not Found")</f>
        <v>39241.440000000002</v>
      </c>
      <c r="M127" s="21" t="str">
        <f>_xlfn.XLOOKUP(A127,'Hospitalisation Details'!A:A,'Hospitalisation Details'!I:I,"Not Found")</f>
        <v>tier - 1</v>
      </c>
      <c r="N127" s="21" t="str">
        <f>_xlfn.XLOOKUP(A127,'Hospitalisation Details'!A:A,'Hospitalisation Details'!J:J,"Not Found")</f>
        <v>tier - 3</v>
      </c>
      <c r="O127" s="21" t="str">
        <f>_xlfn.XLOOKUP(A127,'Hospitalisation Details'!A:A,'Hospitalisation Details'!K:K,"Not Found")</f>
        <v>R1011</v>
      </c>
      <c r="P127" s="23">
        <f>_xlfn.XLOOKUP(A127,'Hospitalisation Details'!A:A,'Hospitalisation Details'!L:L,"Not Found")</f>
        <v>30</v>
      </c>
    </row>
    <row r="128" spans="1:16" ht="15.75" x14ac:dyDescent="0.25">
      <c r="A128" s="19" t="s">
        <v>2246</v>
      </c>
      <c r="B128" s="19" t="str">
        <f>_xlfn.XLOOKUP(A128,'Customer Names'!A:A,'Customer Names'!C:C,"Not Found")</f>
        <v>Navarro Castro</v>
      </c>
      <c r="C128" s="20">
        <f>_xlfn.XLOOKUP(A128,'Medical Examinations'!A:A,'Medical Examinations'!B:B,"not found")</f>
        <v>38.299999999999997</v>
      </c>
      <c r="D128" s="20">
        <f>_xlfn.XLOOKUP(A128,'Medical Examinations'!A:A,'Medical Examinations'!C:C,"not found")</f>
        <v>9.51</v>
      </c>
      <c r="E128" s="20" t="str">
        <f>_xlfn.XLOOKUP(A128,'Medical Examinations'!A:A,'Medical Examinations'!D:D,"not found")</f>
        <v>No</v>
      </c>
      <c r="F128" s="20" t="str">
        <f>_xlfn.XLOOKUP(A128,'Medical Examinations'!A:A,'Medical Examinations'!E:E,"not found")</f>
        <v>No</v>
      </c>
      <c r="G128" s="20" t="str">
        <f>_xlfn.XLOOKUP(A128,'Medical Examinations'!A:A,'Medical Examinations'!F:F,"not found")</f>
        <v>No</v>
      </c>
      <c r="H128" s="20">
        <f>_xlfn.XLOOKUP(A128,'Medical Examinations'!A:A,'Medical Examinations'!G:G,"not found")</f>
        <v>0</v>
      </c>
      <c r="I128" s="20" t="str">
        <f>_xlfn.XLOOKUP(A128,'Medical Examinations'!A:A,'Medical Examinations'!H:H,"not found")</f>
        <v>Yes</v>
      </c>
      <c r="J128" s="20" t="str">
        <f>_xlfn.XLOOKUP(A128,'Medical Examinations'!A:A,'Medical Examinations'!I:I,"not found")</f>
        <v>Obesity</v>
      </c>
      <c r="K128" s="21">
        <f>_xlfn.XLOOKUP(A128,'Hospitalisation Details'!A:A,'Hospitalisation Details'!F:F,"Not Found")</f>
        <v>22834</v>
      </c>
      <c r="L128" s="22">
        <f>_xlfn.XLOOKUP(A128,'Hospitalisation Details'!A:A,'Hospitalisation Details'!H:H,"Not Found")</f>
        <v>39221.120000000003</v>
      </c>
      <c r="M128" s="21" t="str">
        <f>_xlfn.XLOOKUP(A128,'Hospitalisation Details'!A:A,'Hospitalisation Details'!I:I,"Not Found")</f>
        <v>tier - 1</v>
      </c>
      <c r="N128" s="21" t="str">
        <f>_xlfn.XLOOKUP(A128,'Hospitalisation Details'!A:A,'Hospitalisation Details'!J:J,"Not Found")</f>
        <v>tier - 3</v>
      </c>
      <c r="O128" s="21" t="str">
        <f>_xlfn.XLOOKUP(A128,'Hospitalisation Details'!A:A,'Hospitalisation Details'!K:K,"Not Found")</f>
        <v>R1011</v>
      </c>
      <c r="P128" s="23">
        <f>_xlfn.XLOOKUP(A128,'Hospitalisation Details'!A:A,'Hospitalisation Details'!L:L,"Not Found")</f>
        <v>60</v>
      </c>
    </row>
    <row r="129" spans="1:16" ht="15.75" x14ac:dyDescent="0.25">
      <c r="A129" s="19" t="s">
        <v>2245</v>
      </c>
      <c r="B129" s="19" t="str">
        <f>_xlfn.XLOOKUP(A129,'Customer Names'!A:A,'Customer Names'!C:C,"Not Found")</f>
        <v>Tice</v>
      </c>
      <c r="C129" s="20">
        <f>_xlfn.XLOOKUP(A129,'Medical Examinations'!A:A,'Medical Examinations'!B:B,"not found")</f>
        <v>32.774999999999999</v>
      </c>
      <c r="D129" s="20">
        <f>_xlfn.XLOOKUP(A129,'Medical Examinations'!A:A,'Medical Examinations'!C:C,"not found")</f>
        <v>4.72</v>
      </c>
      <c r="E129" s="20" t="str">
        <f>_xlfn.XLOOKUP(A129,'Medical Examinations'!A:A,'Medical Examinations'!D:D,"not found")</f>
        <v>No</v>
      </c>
      <c r="F129" s="20" t="str">
        <f>_xlfn.XLOOKUP(A129,'Medical Examinations'!A:A,'Medical Examinations'!E:E,"not found")</f>
        <v>No</v>
      </c>
      <c r="G129" s="20" t="str">
        <f>_xlfn.XLOOKUP(A129,'Medical Examinations'!A:A,'Medical Examinations'!F:F,"not found")</f>
        <v>No</v>
      </c>
      <c r="H129" s="20">
        <f>_xlfn.XLOOKUP(A129,'Medical Examinations'!A:A,'Medical Examinations'!G:G,"not found")</f>
        <v>0</v>
      </c>
      <c r="I129" s="20" t="str">
        <f>_xlfn.XLOOKUP(A129,'Medical Examinations'!A:A,'Medical Examinations'!H:H,"not found")</f>
        <v>Yes</v>
      </c>
      <c r="J129" s="20" t="str">
        <f>_xlfn.XLOOKUP(A129,'Medical Examinations'!A:A,'Medical Examinations'!I:I,"not found")</f>
        <v>Obesity</v>
      </c>
      <c r="K129" s="21">
        <f>_xlfn.XLOOKUP(A129,'Hospitalisation Details'!A:A,'Hospitalisation Details'!F:F,"Not Found")</f>
        <v>30167</v>
      </c>
      <c r="L129" s="22">
        <f>_xlfn.XLOOKUP(A129,'Hospitalisation Details'!A:A,'Hospitalisation Details'!H:H,"Not Found")</f>
        <v>39125.33</v>
      </c>
      <c r="M129" s="21" t="str">
        <f>_xlfn.XLOOKUP(A129,'Hospitalisation Details'!A:A,'Hospitalisation Details'!I:I,"Not Found")</f>
        <v>tier - 1</v>
      </c>
      <c r="N129" s="21" t="str">
        <f>_xlfn.XLOOKUP(A129,'Hospitalisation Details'!A:A,'Hospitalisation Details'!J:J,"Not Found")</f>
        <v>tier - 3</v>
      </c>
      <c r="O129" s="21" t="str">
        <f>_xlfn.XLOOKUP(A129,'Hospitalisation Details'!A:A,'Hospitalisation Details'!K:K,"Not Found")</f>
        <v>R1016</v>
      </c>
      <c r="P129" s="23">
        <f>_xlfn.XLOOKUP(A129,'Hospitalisation Details'!A:A,'Hospitalisation Details'!L:L,"Not Found")</f>
        <v>40</v>
      </c>
    </row>
    <row r="130" spans="1:16" ht="15.75" x14ac:dyDescent="0.25">
      <c r="A130" s="19" t="s">
        <v>2244</v>
      </c>
      <c r="B130" s="19" t="str">
        <f>_xlfn.XLOOKUP(A130,'Customer Names'!A:A,'Customer Names'!C:C,"Not Found")</f>
        <v>Wolf</v>
      </c>
      <c r="C130" s="20">
        <f>_xlfn.XLOOKUP(A130,'Medical Examinations'!A:A,'Medical Examinations'!B:B,"not found")</f>
        <v>34.200000000000003</v>
      </c>
      <c r="D130" s="20">
        <f>_xlfn.XLOOKUP(A130,'Medical Examinations'!A:A,'Medical Examinations'!C:C,"not found")</f>
        <v>5.91</v>
      </c>
      <c r="E130" s="20" t="str">
        <f>_xlfn.XLOOKUP(A130,'Medical Examinations'!A:A,'Medical Examinations'!D:D,"not found")</f>
        <v>Yes</v>
      </c>
      <c r="F130" s="20" t="str">
        <f>_xlfn.XLOOKUP(A130,'Medical Examinations'!A:A,'Medical Examinations'!E:E,"not found")</f>
        <v>No</v>
      </c>
      <c r="G130" s="20" t="str">
        <f>_xlfn.XLOOKUP(A130,'Medical Examinations'!A:A,'Medical Examinations'!F:F,"not found")</f>
        <v>No</v>
      </c>
      <c r="H130" s="20">
        <f>_xlfn.XLOOKUP(A130,'Medical Examinations'!A:A,'Medical Examinations'!G:G,"not found")</f>
        <v>0</v>
      </c>
      <c r="I130" s="20" t="str">
        <f>_xlfn.XLOOKUP(A130,'Medical Examinations'!A:A,'Medical Examinations'!H:H,"not found")</f>
        <v>Yes</v>
      </c>
      <c r="J130" s="20" t="str">
        <f>_xlfn.XLOOKUP(A130,'Medical Examinations'!A:A,'Medical Examinations'!I:I,"not found")</f>
        <v>Obesity</v>
      </c>
      <c r="K130" s="21">
        <f>_xlfn.XLOOKUP(A130,'Hospitalisation Details'!A:A,'Hospitalisation Details'!F:F,"Not Found")</f>
        <v>31310</v>
      </c>
      <c r="L130" s="22">
        <f>_xlfn.XLOOKUP(A130,'Hospitalisation Details'!A:A,'Hospitalisation Details'!H:H,"Not Found")</f>
        <v>39047.29</v>
      </c>
      <c r="M130" s="21" t="str">
        <f>_xlfn.XLOOKUP(A130,'Hospitalisation Details'!A:A,'Hospitalisation Details'!I:I,"Not Found")</f>
        <v>tier - 1</v>
      </c>
      <c r="N130" s="21" t="str">
        <f>_xlfn.XLOOKUP(A130,'Hospitalisation Details'!A:A,'Hospitalisation Details'!J:J,"Not Found")</f>
        <v>tier - 3</v>
      </c>
      <c r="O130" s="21" t="str">
        <f>_xlfn.XLOOKUP(A130,'Hospitalisation Details'!A:A,'Hospitalisation Details'!K:K,"Not Found")</f>
        <v>R1017</v>
      </c>
      <c r="P130" s="23">
        <f>_xlfn.XLOOKUP(A130,'Hospitalisation Details'!A:A,'Hospitalisation Details'!L:L,"Not Found")</f>
        <v>37</v>
      </c>
    </row>
    <row r="131" spans="1:16" ht="15.75" x14ac:dyDescent="0.25">
      <c r="A131" s="19" t="s">
        <v>2243</v>
      </c>
      <c r="B131" s="19" t="str">
        <f>_xlfn.XLOOKUP(A131,'Customer Names'!A:A,'Customer Names'!C:C,"Not Found")</f>
        <v>Oppedal</v>
      </c>
      <c r="C131" s="20">
        <f>_xlfn.XLOOKUP(A131,'Medical Examinations'!A:A,'Medical Examinations'!B:B,"not found")</f>
        <v>30.2</v>
      </c>
      <c r="D131" s="20">
        <f>_xlfn.XLOOKUP(A131,'Medical Examinations'!A:A,'Medical Examinations'!C:C,"not found")</f>
        <v>9.58</v>
      </c>
      <c r="E131" s="20" t="str">
        <f>_xlfn.XLOOKUP(A131,'Medical Examinations'!A:A,'Medical Examinations'!D:D,"not found")</f>
        <v>No</v>
      </c>
      <c r="F131" s="20" t="str">
        <f>_xlfn.XLOOKUP(A131,'Medical Examinations'!A:A,'Medical Examinations'!E:E,"not found")</f>
        <v>No</v>
      </c>
      <c r="G131" s="20" t="str">
        <f>_xlfn.XLOOKUP(A131,'Medical Examinations'!A:A,'Medical Examinations'!F:F,"not found")</f>
        <v>No</v>
      </c>
      <c r="H131" s="20">
        <f>_xlfn.XLOOKUP(A131,'Medical Examinations'!A:A,'Medical Examinations'!G:G,"not found")</f>
        <v>0</v>
      </c>
      <c r="I131" s="20" t="str">
        <f>_xlfn.XLOOKUP(A131,'Medical Examinations'!A:A,'Medical Examinations'!H:H,"not found")</f>
        <v>Yes</v>
      </c>
      <c r="J131" s="20" t="str">
        <f>_xlfn.XLOOKUP(A131,'Medical Examinations'!A:A,'Medical Examinations'!I:I,"not found")</f>
        <v>Obesity</v>
      </c>
      <c r="K131" s="21">
        <f>_xlfn.XLOOKUP(A131,'Hospitalisation Details'!A:A,'Hospitalisation Details'!F:F,"Not Found")</f>
        <v>28775</v>
      </c>
      <c r="L131" s="22">
        <f>_xlfn.XLOOKUP(A131,'Hospitalisation Details'!A:A,'Hospitalisation Details'!H:H,"Not Found")</f>
        <v>38998.550000000003</v>
      </c>
      <c r="M131" s="21" t="str">
        <f>_xlfn.XLOOKUP(A131,'Hospitalisation Details'!A:A,'Hospitalisation Details'!I:I,"Not Found")</f>
        <v>tier - 1</v>
      </c>
      <c r="N131" s="21" t="str">
        <f>_xlfn.XLOOKUP(A131,'Hospitalisation Details'!A:A,'Hospitalisation Details'!J:J,"Not Found")</f>
        <v>tier - 3</v>
      </c>
      <c r="O131" s="21" t="str">
        <f>_xlfn.XLOOKUP(A131,'Hospitalisation Details'!A:A,'Hospitalisation Details'!K:K,"Not Found")</f>
        <v>R1011</v>
      </c>
      <c r="P131" s="23">
        <f>_xlfn.XLOOKUP(A131,'Hospitalisation Details'!A:A,'Hospitalisation Details'!L:L,"Not Found")</f>
        <v>44</v>
      </c>
    </row>
    <row r="132" spans="1:16" ht="15.75" x14ac:dyDescent="0.25">
      <c r="A132" s="19" t="s">
        <v>2242</v>
      </c>
      <c r="B132" s="19" t="str">
        <f>_xlfn.XLOOKUP(A132,'Customer Names'!A:A,'Customer Names'!C:C,"Not Found")</f>
        <v>Wright</v>
      </c>
      <c r="C132" s="20">
        <f>_xlfn.XLOOKUP(A132,'Medical Examinations'!A:A,'Medical Examinations'!B:B,"not found")</f>
        <v>48.32</v>
      </c>
      <c r="D132" s="20">
        <f>_xlfn.XLOOKUP(A132,'Medical Examinations'!A:A,'Medical Examinations'!C:C,"not found")</f>
        <v>5.77</v>
      </c>
      <c r="E132" s="20" t="str">
        <f>_xlfn.XLOOKUP(A132,'Medical Examinations'!A:A,'Medical Examinations'!D:D,"not found")</f>
        <v>No</v>
      </c>
      <c r="F132" s="20" t="str">
        <f>_xlfn.XLOOKUP(A132,'Medical Examinations'!A:A,'Medical Examinations'!E:E,"not found")</f>
        <v>No</v>
      </c>
      <c r="G132" s="20" t="str">
        <f>_xlfn.XLOOKUP(A132,'Medical Examinations'!A:A,'Medical Examinations'!F:F,"not found")</f>
        <v>No</v>
      </c>
      <c r="H132" s="20">
        <f>_xlfn.XLOOKUP(A132,'Medical Examinations'!A:A,'Medical Examinations'!G:G,"not found")</f>
        <v>0</v>
      </c>
      <c r="I132" s="20" t="str">
        <f>_xlfn.XLOOKUP(A132,'Medical Examinations'!A:A,'Medical Examinations'!H:H,"not found")</f>
        <v>Yes</v>
      </c>
      <c r="J132" s="20" t="str">
        <f>_xlfn.XLOOKUP(A132,'Medical Examinations'!A:A,'Medical Examinations'!I:I,"not found")</f>
        <v>Obesity</v>
      </c>
      <c r="K132" s="21">
        <f>_xlfn.XLOOKUP(A132,'Hospitalisation Details'!A:A,'Hospitalisation Details'!F:F,"Not Found")</f>
        <v>29488</v>
      </c>
      <c r="L132" s="22">
        <f>_xlfn.XLOOKUP(A132,'Hospitalisation Details'!A:A,'Hospitalisation Details'!H:H,"Not Found")</f>
        <v>38947.43</v>
      </c>
      <c r="M132" s="21" t="str">
        <f>_xlfn.XLOOKUP(A132,'Hospitalisation Details'!A:A,'Hospitalisation Details'!I:I,"Not Found")</f>
        <v>tier - 1</v>
      </c>
      <c r="N132" s="21" t="str">
        <f>_xlfn.XLOOKUP(A132,'Hospitalisation Details'!A:A,'Hospitalisation Details'!J:J,"Not Found")</f>
        <v>tier - 3</v>
      </c>
      <c r="O132" s="21" t="str">
        <f>_xlfn.XLOOKUP(A132,'Hospitalisation Details'!A:A,'Hospitalisation Details'!K:K,"Not Found")</f>
        <v>R1011</v>
      </c>
      <c r="P132" s="23">
        <f>_xlfn.XLOOKUP(A132,'Hospitalisation Details'!A:A,'Hospitalisation Details'!L:L,"Not Found")</f>
        <v>42</v>
      </c>
    </row>
    <row r="133" spans="1:16" ht="15.75" x14ac:dyDescent="0.25">
      <c r="A133" s="19" t="s">
        <v>2241</v>
      </c>
      <c r="B133" s="19" t="str">
        <f>_xlfn.XLOOKUP(A133,'Customer Names'!A:A,'Customer Names'!C:C,"Not Found")</f>
        <v>Ellis</v>
      </c>
      <c r="C133" s="20">
        <f>_xlfn.XLOOKUP(A133,'Medical Examinations'!A:A,'Medical Examinations'!B:B,"not found")</f>
        <v>44.86</v>
      </c>
      <c r="D133" s="20">
        <f>_xlfn.XLOOKUP(A133,'Medical Examinations'!A:A,'Medical Examinations'!C:C,"not found")</f>
        <v>4.38</v>
      </c>
      <c r="E133" s="20" t="str">
        <f>_xlfn.XLOOKUP(A133,'Medical Examinations'!A:A,'Medical Examinations'!D:D,"not found")</f>
        <v>Yes</v>
      </c>
      <c r="F133" s="20" t="str">
        <f>_xlfn.XLOOKUP(A133,'Medical Examinations'!A:A,'Medical Examinations'!E:E,"not found")</f>
        <v>No</v>
      </c>
      <c r="G133" s="20" t="str">
        <f>_xlfn.XLOOKUP(A133,'Medical Examinations'!A:A,'Medical Examinations'!F:F,"not found")</f>
        <v>No</v>
      </c>
      <c r="H133" s="20">
        <f>_xlfn.XLOOKUP(A133,'Medical Examinations'!A:A,'Medical Examinations'!G:G,"not found")</f>
        <v>0</v>
      </c>
      <c r="I133" s="20" t="str">
        <f>_xlfn.XLOOKUP(A133,'Medical Examinations'!A:A,'Medical Examinations'!H:H,"not found")</f>
        <v>Yes</v>
      </c>
      <c r="J133" s="20" t="str">
        <f>_xlfn.XLOOKUP(A133,'Medical Examinations'!A:A,'Medical Examinations'!I:I,"not found")</f>
        <v>Obesity</v>
      </c>
      <c r="K133" s="21">
        <f>_xlfn.XLOOKUP(A133,'Hospitalisation Details'!A:A,'Hospitalisation Details'!F:F,"Not Found")</f>
        <v>28109</v>
      </c>
      <c r="L133" s="22">
        <f>_xlfn.XLOOKUP(A133,'Hospitalisation Details'!A:A,'Hospitalisation Details'!H:H,"Not Found")</f>
        <v>38932.559999999998</v>
      </c>
      <c r="M133" s="21" t="str">
        <f>_xlfn.XLOOKUP(A133,'Hospitalisation Details'!A:A,'Hospitalisation Details'!I:I,"Not Found")</f>
        <v>tier - 1</v>
      </c>
      <c r="N133" s="21" t="str">
        <f>_xlfn.XLOOKUP(A133,'Hospitalisation Details'!A:A,'Hospitalisation Details'!J:J,"Not Found")</f>
        <v>tier - 3</v>
      </c>
      <c r="O133" s="21" t="str">
        <f>_xlfn.XLOOKUP(A133,'Hospitalisation Details'!A:A,'Hospitalisation Details'!K:K,"Not Found")</f>
        <v>R1011</v>
      </c>
      <c r="P133" s="23">
        <f>_xlfn.XLOOKUP(A133,'Hospitalisation Details'!A:A,'Hospitalisation Details'!L:L,"Not Found")</f>
        <v>46</v>
      </c>
    </row>
    <row r="134" spans="1:16" ht="15.75" x14ac:dyDescent="0.25">
      <c r="A134" s="19" t="s">
        <v>2240</v>
      </c>
      <c r="B134" s="19" t="str">
        <f>_xlfn.XLOOKUP(A134,'Customer Names'!A:A,'Customer Names'!C:C,"Not Found")</f>
        <v>Taormina</v>
      </c>
      <c r="C134" s="20">
        <f>_xlfn.XLOOKUP(A134,'Medical Examinations'!A:A,'Medical Examinations'!B:B,"not found")</f>
        <v>52.15</v>
      </c>
      <c r="D134" s="20">
        <f>_xlfn.XLOOKUP(A134,'Medical Examinations'!A:A,'Medical Examinations'!C:C,"not found")</f>
        <v>5.65</v>
      </c>
      <c r="E134" s="20" t="str">
        <f>_xlfn.XLOOKUP(A134,'Medical Examinations'!A:A,'Medical Examinations'!D:D,"not found")</f>
        <v>No</v>
      </c>
      <c r="F134" s="20" t="str">
        <f>_xlfn.XLOOKUP(A134,'Medical Examinations'!A:A,'Medical Examinations'!E:E,"not found")</f>
        <v>No</v>
      </c>
      <c r="G134" s="20" t="str">
        <f>_xlfn.XLOOKUP(A134,'Medical Examinations'!A:A,'Medical Examinations'!F:F,"not found")</f>
        <v>No</v>
      </c>
      <c r="H134" s="20">
        <f>_xlfn.XLOOKUP(A134,'Medical Examinations'!A:A,'Medical Examinations'!G:G,"not found")</f>
        <v>1</v>
      </c>
      <c r="I134" s="20" t="str">
        <f>_xlfn.XLOOKUP(A134,'Medical Examinations'!A:A,'Medical Examinations'!H:H,"not found")</f>
        <v>Yes</v>
      </c>
      <c r="J134" s="20" t="str">
        <f>_xlfn.XLOOKUP(A134,'Medical Examinations'!A:A,'Medical Examinations'!I:I,"not found")</f>
        <v>Obesity</v>
      </c>
      <c r="K134" s="21">
        <f>_xlfn.XLOOKUP(A134,'Hospitalisation Details'!A:A,'Hospitalisation Details'!F:F,"Not Found")</f>
        <v>31944</v>
      </c>
      <c r="L134" s="22">
        <f>_xlfn.XLOOKUP(A134,'Hospitalisation Details'!A:A,'Hospitalisation Details'!H:H,"Not Found")</f>
        <v>38924.04</v>
      </c>
      <c r="M134" s="21" t="str">
        <f>_xlfn.XLOOKUP(A134,'Hospitalisation Details'!A:A,'Hospitalisation Details'!I:I,"Not Found")</f>
        <v>tier - 1</v>
      </c>
      <c r="N134" s="21" t="str">
        <f>_xlfn.XLOOKUP(A134,'Hospitalisation Details'!A:A,'Hospitalisation Details'!J:J,"Not Found")</f>
        <v>tier - 3</v>
      </c>
      <c r="O134" s="21" t="str">
        <f>_xlfn.XLOOKUP(A134,'Hospitalisation Details'!A:A,'Hospitalisation Details'!K:K,"Not Found")</f>
        <v>R1011</v>
      </c>
      <c r="P134" s="23">
        <f>_xlfn.XLOOKUP(A134,'Hospitalisation Details'!A:A,'Hospitalisation Details'!L:L,"Not Found")</f>
        <v>35</v>
      </c>
    </row>
    <row r="135" spans="1:16" ht="15.75" x14ac:dyDescent="0.25">
      <c r="A135" s="19" t="s">
        <v>2239</v>
      </c>
      <c r="B135" s="19" t="str">
        <f>_xlfn.XLOOKUP(A135,'Customer Names'!A:A,'Customer Names'!C:C,"Not Found")</f>
        <v>Lynch</v>
      </c>
      <c r="C135" s="20">
        <f>_xlfn.XLOOKUP(A135,'Medical Examinations'!A:A,'Medical Examinations'!B:B,"not found")</f>
        <v>41.12</v>
      </c>
      <c r="D135" s="20">
        <f>_xlfn.XLOOKUP(A135,'Medical Examinations'!A:A,'Medical Examinations'!C:C,"not found")</f>
        <v>7.54</v>
      </c>
      <c r="E135" s="20" t="str">
        <f>_xlfn.XLOOKUP(A135,'Medical Examinations'!A:A,'Medical Examinations'!D:D,"not found")</f>
        <v>Yes</v>
      </c>
      <c r="F135" s="20" t="str">
        <f>_xlfn.XLOOKUP(A135,'Medical Examinations'!A:A,'Medical Examinations'!E:E,"not found")</f>
        <v>No</v>
      </c>
      <c r="G135" s="20" t="str">
        <f>_xlfn.XLOOKUP(A135,'Medical Examinations'!A:A,'Medical Examinations'!F:F,"not found")</f>
        <v>No</v>
      </c>
      <c r="H135" s="20">
        <f>_xlfn.XLOOKUP(A135,'Medical Examinations'!A:A,'Medical Examinations'!G:G,"not found")</f>
        <v>0</v>
      </c>
      <c r="I135" s="20" t="str">
        <f>_xlfn.XLOOKUP(A135,'Medical Examinations'!A:A,'Medical Examinations'!H:H,"not found")</f>
        <v>Yes</v>
      </c>
      <c r="J135" s="20" t="str">
        <f>_xlfn.XLOOKUP(A135,'Medical Examinations'!A:A,'Medical Examinations'!I:I,"not found")</f>
        <v>Obesity</v>
      </c>
      <c r="K135" s="21">
        <f>_xlfn.XLOOKUP(A135,'Hospitalisation Details'!A:A,'Hospitalisation Details'!F:F,"Not Found")</f>
        <v>24683</v>
      </c>
      <c r="L135" s="22">
        <f>_xlfn.XLOOKUP(A135,'Hospitalisation Details'!A:A,'Hospitalisation Details'!H:H,"Not Found")</f>
        <v>38893.360000000001</v>
      </c>
      <c r="M135" s="21" t="str">
        <f>_xlfn.XLOOKUP(A135,'Hospitalisation Details'!A:A,'Hospitalisation Details'!I:I,"Not Found")</f>
        <v>tier - 1</v>
      </c>
      <c r="N135" s="21" t="str">
        <f>_xlfn.XLOOKUP(A135,'Hospitalisation Details'!A:A,'Hospitalisation Details'!J:J,"Not Found")</f>
        <v>tier - 3</v>
      </c>
      <c r="O135" s="21" t="str">
        <f>_xlfn.XLOOKUP(A135,'Hospitalisation Details'!A:A,'Hospitalisation Details'!K:K,"Not Found")</f>
        <v>R1011</v>
      </c>
      <c r="P135" s="23">
        <f>_xlfn.XLOOKUP(A135,'Hospitalisation Details'!A:A,'Hospitalisation Details'!L:L,"Not Found")</f>
        <v>55</v>
      </c>
    </row>
    <row r="136" spans="1:16" ht="15.75" x14ac:dyDescent="0.25">
      <c r="A136" s="19" t="s">
        <v>2238</v>
      </c>
      <c r="B136" s="19" t="str">
        <f>_xlfn.XLOOKUP(A136,'Customer Names'!A:A,'Customer Names'!C:C,"Not Found")</f>
        <v>Tavella</v>
      </c>
      <c r="C136" s="20">
        <f>_xlfn.XLOOKUP(A136,'Medical Examinations'!A:A,'Medical Examinations'!B:B,"not found")</f>
        <v>38.39</v>
      </c>
      <c r="D136" s="20">
        <f>_xlfn.XLOOKUP(A136,'Medical Examinations'!A:A,'Medical Examinations'!C:C,"not found")</f>
        <v>5.1100000000000003</v>
      </c>
      <c r="E136" s="20" t="str">
        <f>_xlfn.XLOOKUP(A136,'Medical Examinations'!A:A,'Medical Examinations'!D:D,"not found")</f>
        <v>Yes</v>
      </c>
      <c r="F136" s="20" t="str">
        <f>_xlfn.XLOOKUP(A136,'Medical Examinations'!A:A,'Medical Examinations'!E:E,"not found")</f>
        <v>No</v>
      </c>
      <c r="G136" s="20" t="str">
        <f>_xlfn.XLOOKUP(A136,'Medical Examinations'!A:A,'Medical Examinations'!F:F,"not found")</f>
        <v>No</v>
      </c>
      <c r="H136" s="20">
        <f>_xlfn.XLOOKUP(A136,'Medical Examinations'!A:A,'Medical Examinations'!G:G,"not found")</f>
        <v>1</v>
      </c>
      <c r="I136" s="20" t="str">
        <f>_xlfn.XLOOKUP(A136,'Medical Examinations'!A:A,'Medical Examinations'!H:H,"not found")</f>
        <v>Yes</v>
      </c>
      <c r="J136" s="20" t="str">
        <f>_xlfn.XLOOKUP(A136,'Medical Examinations'!A:A,'Medical Examinations'!I:I,"not found")</f>
        <v>Obesity</v>
      </c>
      <c r="K136" s="21">
        <f>_xlfn.XLOOKUP(A136,'Hospitalisation Details'!A:A,'Hospitalisation Details'!F:F,"Not Found")</f>
        <v>23534</v>
      </c>
      <c r="L136" s="22">
        <f>_xlfn.XLOOKUP(A136,'Hospitalisation Details'!A:A,'Hospitalisation Details'!H:H,"Not Found")</f>
        <v>38869.25</v>
      </c>
      <c r="M136" s="21" t="str">
        <f>_xlfn.XLOOKUP(A136,'Hospitalisation Details'!A:A,'Hospitalisation Details'!I:I,"Not Found")</f>
        <v>tier - 1</v>
      </c>
      <c r="N136" s="21" t="str">
        <f>_xlfn.XLOOKUP(A136,'Hospitalisation Details'!A:A,'Hospitalisation Details'!J:J,"Not Found")</f>
        <v>tier - 3</v>
      </c>
      <c r="O136" s="21" t="str">
        <f>_xlfn.XLOOKUP(A136,'Hospitalisation Details'!A:A,'Hospitalisation Details'!K:K,"Not Found")</f>
        <v>R1011</v>
      </c>
      <c r="P136" s="23">
        <f>_xlfn.XLOOKUP(A136,'Hospitalisation Details'!A:A,'Hospitalisation Details'!L:L,"Not Found")</f>
        <v>59</v>
      </c>
    </row>
    <row r="137" spans="1:16" ht="15.75" x14ac:dyDescent="0.25">
      <c r="A137" s="19" t="s">
        <v>2237</v>
      </c>
      <c r="B137" s="19" t="str">
        <f>_xlfn.XLOOKUP(A137,'Customer Names'!A:A,'Customer Names'!C:C,"Not Found")</f>
        <v>Neufeld</v>
      </c>
      <c r="C137" s="20">
        <f>_xlfn.XLOOKUP(A137,'Medical Examinations'!A:A,'Medical Examinations'!B:B,"not found")</f>
        <v>46.85</v>
      </c>
      <c r="D137" s="20">
        <f>_xlfn.XLOOKUP(A137,'Medical Examinations'!A:A,'Medical Examinations'!C:C,"not found")</f>
        <v>4.25</v>
      </c>
      <c r="E137" s="20" t="str">
        <f>_xlfn.XLOOKUP(A137,'Medical Examinations'!A:A,'Medical Examinations'!D:D,"not found")</f>
        <v>No</v>
      </c>
      <c r="F137" s="20" t="str">
        <f>_xlfn.XLOOKUP(A137,'Medical Examinations'!A:A,'Medical Examinations'!E:E,"not found")</f>
        <v>No</v>
      </c>
      <c r="G137" s="20" t="str">
        <f>_xlfn.XLOOKUP(A137,'Medical Examinations'!A:A,'Medical Examinations'!F:F,"not found")</f>
        <v>Yes</v>
      </c>
      <c r="H137" s="20">
        <f>_xlfn.XLOOKUP(A137,'Medical Examinations'!A:A,'Medical Examinations'!G:G,"not found")</f>
        <v>1</v>
      </c>
      <c r="I137" s="20" t="str">
        <f>_xlfn.XLOOKUP(A137,'Medical Examinations'!A:A,'Medical Examinations'!H:H,"not found")</f>
        <v>Yes</v>
      </c>
      <c r="J137" s="20" t="str">
        <f>_xlfn.XLOOKUP(A137,'Medical Examinations'!A:A,'Medical Examinations'!I:I,"not found")</f>
        <v>Obesity</v>
      </c>
      <c r="K137" s="21">
        <f>_xlfn.XLOOKUP(A137,'Hospitalisation Details'!A:A,'Hospitalisation Details'!F:F,"Not Found")</f>
        <v>29192</v>
      </c>
      <c r="L137" s="22">
        <f>_xlfn.XLOOKUP(A137,'Hospitalisation Details'!A:A,'Hospitalisation Details'!H:H,"Not Found")</f>
        <v>38836.980000000003</v>
      </c>
      <c r="M137" s="21" t="str">
        <f>_xlfn.XLOOKUP(A137,'Hospitalisation Details'!A:A,'Hospitalisation Details'!I:I,"Not Found")</f>
        <v>tier - 1</v>
      </c>
      <c r="N137" s="21" t="str">
        <f>_xlfn.XLOOKUP(A137,'Hospitalisation Details'!A:A,'Hospitalisation Details'!J:J,"Not Found")</f>
        <v>tier - 3</v>
      </c>
      <c r="O137" s="21" t="str">
        <f>_xlfn.XLOOKUP(A137,'Hospitalisation Details'!A:A,'Hospitalisation Details'!K:K,"Not Found")</f>
        <v>R1011</v>
      </c>
      <c r="P137" s="23">
        <f>_xlfn.XLOOKUP(A137,'Hospitalisation Details'!A:A,'Hospitalisation Details'!L:L,"Not Found")</f>
        <v>43</v>
      </c>
    </row>
    <row r="138" spans="1:16" ht="15.75" x14ac:dyDescent="0.25">
      <c r="A138" s="19" t="s">
        <v>2236</v>
      </c>
      <c r="B138" s="19" t="str">
        <f>_xlfn.XLOOKUP(A138,'Customer Names'!A:A,'Customer Names'!C:C,"Not Found")</f>
        <v>Walhovd</v>
      </c>
      <c r="C138" s="20">
        <f>_xlfn.XLOOKUP(A138,'Medical Examinations'!A:A,'Medical Examinations'!B:B,"not found")</f>
        <v>42.24</v>
      </c>
      <c r="D138" s="20">
        <f>_xlfn.XLOOKUP(A138,'Medical Examinations'!A:A,'Medical Examinations'!C:C,"not found")</f>
        <v>5.55</v>
      </c>
      <c r="E138" s="20" t="str">
        <f>_xlfn.XLOOKUP(A138,'Medical Examinations'!A:A,'Medical Examinations'!D:D,"not found")</f>
        <v>No</v>
      </c>
      <c r="F138" s="20" t="str">
        <f>_xlfn.XLOOKUP(A138,'Medical Examinations'!A:A,'Medical Examinations'!E:E,"not found")</f>
        <v>Yes</v>
      </c>
      <c r="G138" s="20" t="str">
        <f>_xlfn.XLOOKUP(A138,'Medical Examinations'!A:A,'Medical Examinations'!F:F,"not found")</f>
        <v>No</v>
      </c>
      <c r="H138" s="20">
        <f>_xlfn.XLOOKUP(A138,'Medical Examinations'!A:A,'Medical Examinations'!G:G,"not found")</f>
        <v>1</v>
      </c>
      <c r="I138" s="20" t="str">
        <f>_xlfn.XLOOKUP(A138,'Medical Examinations'!A:A,'Medical Examinations'!H:H,"not found")</f>
        <v>Yes</v>
      </c>
      <c r="J138" s="20" t="str">
        <f>_xlfn.XLOOKUP(A138,'Medical Examinations'!A:A,'Medical Examinations'!I:I,"not found")</f>
        <v>Obesity</v>
      </c>
      <c r="K138" s="21">
        <f>_xlfn.XLOOKUP(A138,'Hospitalisation Details'!A:A,'Hospitalisation Details'!F:F,"Not Found")</f>
        <v>38326</v>
      </c>
      <c r="L138" s="22">
        <f>_xlfn.XLOOKUP(A138,'Hospitalisation Details'!A:A,'Hospitalisation Details'!H:H,"Not Found")</f>
        <v>38792.69</v>
      </c>
      <c r="M138" s="21" t="str">
        <f>_xlfn.XLOOKUP(A138,'Hospitalisation Details'!A:A,'Hospitalisation Details'!I:I,"Not Found")</f>
        <v>tier - 1</v>
      </c>
      <c r="N138" s="21" t="str">
        <f>_xlfn.XLOOKUP(A138,'Hospitalisation Details'!A:A,'Hospitalisation Details'!J:J,"Not Found")</f>
        <v>tier - 3</v>
      </c>
      <c r="O138" s="21" t="str">
        <f>_xlfn.XLOOKUP(A138,'Hospitalisation Details'!A:A,'Hospitalisation Details'!K:K,"Not Found")</f>
        <v>R1013</v>
      </c>
      <c r="P138" s="23">
        <f>_xlfn.XLOOKUP(A138,'Hospitalisation Details'!A:A,'Hospitalisation Details'!L:L,"Not Found")</f>
        <v>18</v>
      </c>
    </row>
    <row r="139" spans="1:16" ht="15.75" x14ac:dyDescent="0.25">
      <c r="A139" s="19" t="s">
        <v>2235</v>
      </c>
      <c r="B139" s="19" t="str">
        <f>_xlfn.XLOOKUP(A139,'Customer Names'!A:A,'Customer Names'!C:C,"Not Found")</f>
        <v>Washburn</v>
      </c>
      <c r="C139" s="20">
        <f>_xlfn.XLOOKUP(A139,'Medical Examinations'!A:A,'Medical Examinations'!B:B,"not found")</f>
        <v>34.39</v>
      </c>
      <c r="D139" s="20">
        <f>_xlfn.XLOOKUP(A139,'Medical Examinations'!A:A,'Medical Examinations'!C:C,"not found")</f>
        <v>5.78</v>
      </c>
      <c r="E139" s="20" t="str">
        <f>_xlfn.XLOOKUP(A139,'Medical Examinations'!A:A,'Medical Examinations'!D:D,"not found")</f>
        <v>No</v>
      </c>
      <c r="F139" s="20" t="str">
        <f>_xlfn.XLOOKUP(A139,'Medical Examinations'!A:A,'Medical Examinations'!E:E,"not found")</f>
        <v>No</v>
      </c>
      <c r="G139" s="20" t="str">
        <f>_xlfn.XLOOKUP(A139,'Medical Examinations'!A:A,'Medical Examinations'!F:F,"not found")</f>
        <v>No</v>
      </c>
      <c r="H139" s="20">
        <f>_xlfn.XLOOKUP(A139,'Medical Examinations'!A:A,'Medical Examinations'!G:G,"not found")</f>
        <v>0</v>
      </c>
      <c r="I139" s="20" t="str">
        <f>_xlfn.XLOOKUP(A139,'Medical Examinations'!A:A,'Medical Examinations'!H:H,"not found")</f>
        <v>Yes</v>
      </c>
      <c r="J139" s="20" t="str">
        <f>_xlfn.XLOOKUP(A139,'Medical Examinations'!A:A,'Medical Examinations'!I:I,"not found")</f>
        <v>Obesity</v>
      </c>
      <c r="K139" s="21">
        <f>_xlfn.XLOOKUP(A139,'Hospitalisation Details'!A:A,'Hospitalisation Details'!F:F,"Not Found")</f>
        <v>33550</v>
      </c>
      <c r="L139" s="22">
        <f>_xlfn.XLOOKUP(A139,'Hospitalisation Details'!A:A,'Hospitalisation Details'!H:H,"Not Found")</f>
        <v>38746.36</v>
      </c>
      <c r="M139" s="21" t="str">
        <f>_xlfn.XLOOKUP(A139,'Hospitalisation Details'!A:A,'Hospitalisation Details'!I:I,"Not Found")</f>
        <v>tier - 1</v>
      </c>
      <c r="N139" s="21" t="str">
        <f>_xlfn.XLOOKUP(A139,'Hospitalisation Details'!A:A,'Hospitalisation Details'!J:J,"Not Found")</f>
        <v>tier - 2</v>
      </c>
      <c r="O139" s="21" t="str">
        <f>_xlfn.XLOOKUP(A139,'Hospitalisation Details'!A:A,'Hospitalisation Details'!K:K,"Not Found")</f>
        <v>R1012</v>
      </c>
      <c r="P139" s="23">
        <f>_xlfn.XLOOKUP(A139,'Hospitalisation Details'!A:A,'Hospitalisation Details'!L:L,"Not Found")</f>
        <v>31</v>
      </c>
    </row>
    <row r="140" spans="1:16" ht="15.75" x14ac:dyDescent="0.25">
      <c r="A140" s="19" t="s">
        <v>2234</v>
      </c>
      <c r="B140" s="19" t="str">
        <f>_xlfn.XLOOKUP(A140,'Customer Names'!A:A,'Customer Names'!C:C,"Not Found")</f>
        <v>Mroz</v>
      </c>
      <c r="C140" s="20">
        <f>_xlfn.XLOOKUP(A140,'Medical Examinations'!A:A,'Medical Examinations'!B:B,"not found")</f>
        <v>42.89</v>
      </c>
      <c r="D140" s="20">
        <f>_xlfn.XLOOKUP(A140,'Medical Examinations'!A:A,'Medical Examinations'!C:C,"not found")</f>
        <v>5.28</v>
      </c>
      <c r="E140" s="20" t="str">
        <f>_xlfn.XLOOKUP(A140,'Medical Examinations'!A:A,'Medical Examinations'!D:D,"not found")</f>
        <v>Yes</v>
      </c>
      <c r="F140" s="20" t="str">
        <f>_xlfn.XLOOKUP(A140,'Medical Examinations'!A:A,'Medical Examinations'!E:E,"not found")</f>
        <v>No</v>
      </c>
      <c r="G140" s="20" t="str">
        <f>_xlfn.XLOOKUP(A140,'Medical Examinations'!A:A,'Medical Examinations'!F:F,"not found")</f>
        <v>No</v>
      </c>
      <c r="H140" s="20">
        <f>_xlfn.XLOOKUP(A140,'Medical Examinations'!A:A,'Medical Examinations'!G:G,"not found")</f>
        <v>0</v>
      </c>
      <c r="I140" s="20" t="str">
        <f>_xlfn.XLOOKUP(A140,'Medical Examinations'!A:A,'Medical Examinations'!H:H,"not found")</f>
        <v>Yes</v>
      </c>
      <c r="J140" s="20" t="str">
        <f>_xlfn.XLOOKUP(A140,'Medical Examinations'!A:A,'Medical Examinations'!I:I,"not found")</f>
        <v>Obesity</v>
      </c>
      <c r="K140" s="21">
        <f>_xlfn.XLOOKUP(A140,'Hospitalisation Details'!A:A,'Hospitalisation Details'!F:F,"Not Found")</f>
        <v>27926</v>
      </c>
      <c r="L140" s="22">
        <f>_xlfn.XLOOKUP(A140,'Hospitalisation Details'!A:A,'Hospitalisation Details'!H:H,"Not Found")</f>
        <v>38740.120000000003</v>
      </c>
      <c r="M140" s="21" t="str">
        <f>_xlfn.XLOOKUP(A140,'Hospitalisation Details'!A:A,'Hospitalisation Details'!I:I,"Not Found")</f>
        <v>tier - 1</v>
      </c>
      <c r="N140" s="21" t="str">
        <f>_xlfn.XLOOKUP(A140,'Hospitalisation Details'!A:A,'Hospitalisation Details'!J:J,"Not Found")</f>
        <v>tier - 2</v>
      </c>
      <c r="O140" s="21" t="str">
        <f>_xlfn.XLOOKUP(A140,'Hospitalisation Details'!A:A,'Hospitalisation Details'!K:K,"Not Found")</f>
        <v>R1012</v>
      </c>
      <c r="P140" s="23">
        <f>_xlfn.XLOOKUP(A140,'Hospitalisation Details'!A:A,'Hospitalisation Details'!L:L,"Not Found")</f>
        <v>46</v>
      </c>
    </row>
    <row r="141" spans="1:16" ht="15.75" x14ac:dyDescent="0.25">
      <c r="A141" s="19" t="s">
        <v>2233</v>
      </c>
      <c r="B141" s="19" t="str">
        <f>_xlfn.XLOOKUP(A141,'Customer Names'!A:A,'Customer Names'!C:C,"Not Found")</f>
        <v>Canaday</v>
      </c>
      <c r="C141" s="20">
        <f>_xlfn.XLOOKUP(A141,'Medical Examinations'!A:A,'Medical Examinations'!B:B,"not found")</f>
        <v>36.299999999999997</v>
      </c>
      <c r="D141" s="20">
        <f>_xlfn.XLOOKUP(A141,'Medical Examinations'!A:A,'Medical Examinations'!C:C,"not found")</f>
        <v>5.39</v>
      </c>
      <c r="E141" s="20" t="str">
        <f>_xlfn.XLOOKUP(A141,'Medical Examinations'!A:A,'Medical Examinations'!D:D,"not found")</f>
        <v>No</v>
      </c>
      <c r="F141" s="20" t="str">
        <f>_xlfn.XLOOKUP(A141,'Medical Examinations'!A:A,'Medical Examinations'!E:E,"not found")</f>
        <v>No</v>
      </c>
      <c r="G141" s="20" t="str">
        <f>_xlfn.XLOOKUP(A141,'Medical Examinations'!A:A,'Medical Examinations'!F:F,"not found")</f>
        <v>No</v>
      </c>
      <c r="H141" s="20">
        <f>_xlfn.XLOOKUP(A141,'Medical Examinations'!A:A,'Medical Examinations'!G:G,"not found")</f>
        <v>0</v>
      </c>
      <c r="I141" s="20" t="str">
        <f>_xlfn.XLOOKUP(A141,'Medical Examinations'!A:A,'Medical Examinations'!H:H,"not found")</f>
        <v>Yes</v>
      </c>
      <c r="J141" s="20" t="str">
        <f>_xlfn.XLOOKUP(A141,'Medical Examinations'!A:A,'Medical Examinations'!I:I,"not found")</f>
        <v>Obesity</v>
      </c>
      <c r="K141" s="21">
        <f>_xlfn.XLOOKUP(A141,'Hospitalisation Details'!A:A,'Hospitalisation Details'!F:F,"Not Found")</f>
        <v>33544</v>
      </c>
      <c r="L141" s="22">
        <f>_xlfn.XLOOKUP(A141,'Hospitalisation Details'!A:A,'Hospitalisation Details'!H:H,"Not Found")</f>
        <v>38711</v>
      </c>
      <c r="M141" s="21" t="str">
        <f>_xlfn.XLOOKUP(A141,'Hospitalisation Details'!A:A,'Hospitalisation Details'!I:I,"Not Found")</f>
        <v>tier - 1</v>
      </c>
      <c r="N141" s="21" t="str">
        <f>_xlfn.XLOOKUP(A141,'Hospitalisation Details'!A:A,'Hospitalisation Details'!J:J,"Not Found")</f>
        <v>tier - 2</v>
      </c>
      <c r="O141" s="21" t="str">
        <f>_xlfn.XLOOKUP(A141,'Hospitalisation Details'!A:A,'Hospitalisation Details'!K:K,"Not Found")</f>
        <v>R1011</v>
      </c>
      <c r="P141" s="23">
        <f>_xlfn.XLOOKUP(A141,'Hospitalisation Details'!A:A,'Hospitalisation Details'!L:L,"Not Found")</f>
        <v>31</v>
      </c>
    </row>
    <row r="142" spans="1:16" ht="15.75" x14ac:dyDescent="0.25">
      <c r="A142" s="19" t="s">
        <v>2232</v>
      </c>
      <c r="B142" s="19" t="str">
        <f>_xlfn.XLOOKUP(A142,'Customer Names'!A:A,'Customer Names'!C:C,"Not Found")</f>
        <v>Atkins</v>
      </c>
      <c r="C142" s="20">
        <f>_xlfn.XLOOKUP(A142,'Medical Examinations'!A:A,'Medical Examinations'!B:B,"not found")</f>
        <v>35.200000000000003</v>
      </c>
      <c r="D142" s="20">
        <f>_xlfn.XLOOKUP(A142,'Medical Examinations'!A:A,'Medical Examinations'!C:C,"not found")</f>
        <v>8.01</v>
      </c>
      <c r="E142" s="20" t="str">
        <f>_xlfn.XLOOKUP(A142,'Medical Examinations'!A:A,'Medical Examinations'!D:D,"not found")</f>
        <v>Yes</v>
      </c>
      <c r="F142" s="20" t="str">
        <f>_xlfn.XLOOKUP(A142,'Medical Examinations'!A:A,'Medical Examinations'!E:E,"not found")</f>
        <v>No</v>
      </c>
      <c r="G142" s="20" t="str">
        <f>_xlfn.XLOOKUP(A142,'Medical Examinations'!A:A,'Medical Examinations'!F:F,"not found")</f>
        <v>No</v>
      </c>
      <c r="H142" s="20">
        <f>_xlfn.XLOOKUP(A142,'Medical Examinations'!A:A,'Medical Examinations'!G:G,"not found")</f>
        <v>1</v>
      </c>
      <c r="I142" s="20" t="str">
        <f>_xlfn.XLOOKUP(A142,'Medical Examinations'!A:A,'Medical Examinations'!H:H,"not found")</f>
        <v>Yes</v>
      </c>
      <c r="J142" s="20" t="str">
        <f>_xlfn.XLOOKUP(A142,'Medical Examinations'!A:A,'Medical Examinations'!I:I,"not found")</f>
        <v>Obesity</v>
      </c>
      <c r="K142" s="21">
        <f>_xlfn.XLOOKUP(A142,'Hospitalisation Details'!A:A,'Hospitalisation Details'!F:F,"Not Found")</f>
        <v>31613</v>
      </c>
      <c r="L142" s="22">
        <f>_xlfn.XLOOKUP(A142,'Hospitalisation Details'!A:A,'Hospitalisation Details'!H:H,"Not Found")</f>
        <v>38709.18</v>
      </c>
      <c r="M142" s="21" t="str">
        <f>_xlfn.XLOOKUP(A142,'Hospitalisation Details'!A:A,'Hospitalisation Details'!I:I,"Not Found")</f>
        <v>tier - 1</v>
      </c>
      <c r="N142" s="21" t="str">
        <f>_xlfn.XLOOKUP(A142,'Hospitalisation Details'!A:A,'Hospitalisation Details'!J:J,"Not Found")</f>
        <v>tier - 2</v>
      </c>
      <c r="O142" s="21" t="str">
        <f>_xlfn.XLOOKUP(A142,'Hospitalisation Details'!A:A,'Hospitalisation Details'!K:K,"Not Found")</f>
        <v>R1013</v>
      </c>
      <c r="P142" s="23">
        <f>_xlfn.XLOOKUP(A142,'Hospitalisation Details'!A:A,'Hospitalisation Details'!L:L,"Not Found")</f>
        <v>36</v>
      </c>
    </row>
    <row r="143" spans="1:16" ht="15.75" x14ac:dyDescent="0.25">
      <c r="A143" s="19" t="s">
        <v>2231</v>
      </c>
      <c r="B143" s="19" t="str">
        <f>_xlfn.XLOOKUP(A143,'Customer Names'!A:A,'Customer Names'!C:C,"Not Found")</f>
        <v>Kropelnicki</v>
      </c>
      <c r="C143" s="20">
        <f>_xlfn.XLOOKUP(A143,'Medical Examinations'!A:A,'Medical Examinations'!B:B,"not found")</f>
        <v>53.62</v>
      </c>
      <c r="D143" s="20">
        <f>_xlfn.XLOOKUP(A143,'Medical Examinations'!A:A,'Medical Examinations'!C:C,"not found")</f>
        <v>5.21</v>
      </c>
      <c r="E143" s="20" t="str">
        <f>_xlfn.XLOOKUP(A143,'Medical Examinations'!A:A,'Medical Examinations'!D:D,"not found")</f>
        <v>No</v>
      </c>
      <c r="F143" s="20" t="str">
        <f>_xlfn.XLOOKUP(A143,'Medical Examinations'!A:A,'Medical Examinations'!E:E,"not found")</f>
        <v>No</v>
      </c>
      <c r="G143" s="20" t="str">
        <f>_xlfn.XLOOKUP(A143,'Medical Examinations'!A:A,'Medical Examinations'!F:F,"not found")</f>
        <v>No</v>
      </c>
      <c r="H143" s="20">
        <f>_xlfn.XLOOKUP(A143,'Medical Examinations'!A:A,'Medical Examinations'!G:G,"not found")</f>
        <v>0</v>
      </c>
      <c r="I143" s="20" t="str">
        <f>_xlfn.XLOOKUP(A143,'Medical Examinations'!A:A,'Medical Examinations'!H:H,"not found")</f>
        <v>Yes</v>
      </c>
      <c r="J143" s="20" t="str">
        <f>_xlfn.XLOOKUP(A143,'Medical Examinations'!A:A,'Medical Examinations'!I:I,"not found")</f>
        <v>Obesity</v>
      </c>
      <c r="K143" s="21">
        <f>_xlfn.XLOOKUP(A143,'Hospitalisation Details'!A:A,'Hospitalisation Details'!F:F,"Not Found")</f>
        <v>33067</v>
      </c>
      <c r="L143" s="22">
        <f>_xlfn.XLOOKUP(A143,'Hospitalisation Details'!A:A,'Hospitalisation Details'!H:H,"Not Found")</f>
        <v>38652.089999999997</v>
      </c>
      <c r="M143" s="21" t="str">
        <f>_xlfn.XLOOKUP(A143,'Hospitalisation Details'!A:A,'Hospitalisation Details'!I:I,"Not Found")</f>
        <v>tier - 1</v>
      </c>
      <c r="N143" s="21" t="str">
        <f>_xlfn.XLOOKUP(A143,'Hospitalisation Details'!A:A,'Hospitalisation Details'!J:J,"Not Found")</f>
        <v>tier - 2</v>
      </c>
      <c r="O143" s="21" t="str">
        <f>_xlfn.XLOOKUP(A143,'Hospitalisation Details'!A:A,'Hospitalisation Details'!K:K,"Not Found")</f>
        <v>R1011</v>
      </c>
      <c r="P143" s="23">
        <f>_xlfn.XLOOKUP(A143,'Hospitalisation Details'!A:A,'Hospitalisation Details'!L:L,"Not Found")</f>
        <v>32</v>
      </c>
    </row>
    <row r="144" spans="1:16" ht="15.75" x14ac:dyDescent="0.25">
      <c r="A144" s="19" t="s">
        <v>2230</v>
      </c>
      <c r="B144" s="19" t="str">
        <f>_xlfn.XLOOKUP(A144,'Customer Names'!A:A,'Customer Names'!C:C,"Not Found")</f>
        <v>Braund</v>
      </c>
      <c r="C144" s="20">
        <f>_xlfn.XLOOKUP(A144,'Medical Examinations'!A:A,'Medical Examinations'!B:B,"not found")</f>
        <v>36.67</v>
      </c>
      <c r="D144" s="20">
        <f>_xlfn.XLOOKUP(A144,'Medical Examinations'!A:A,'Medical Examinations'!C:C,"not found")</f>
        <v>6.27</v>
      </c>
      <c r="E144" s="20" t="str">
        <f>_xlfn.XLOOKUP(A144,'Medical Examinations'!A:A,'Medical Examinations'!D:D,"not found")</f>
        <v>No</v>
      </c>
      <c r="F144" s="20" t="str">
        <f>_xlfn.XLOOKUP(A144,'Medical Examinations'!A:A,'Medical Examinations'!E:E,"not found")</f>
        <v>No</v>
      </c>
      <c r="G144" s="20" t="str">
        <f>_xlfn.XLOOKUP(A144,'Medical Examinations'!A:A,'Medical Examinations'!F:F,"not found")</f>
        <v>No</v>
      </c>
      <c r="H144" s="20">
        <f>_xlfn.XLOOKUP(A144,'Medical Examinations'!A:A,'Medical Examinations'!G:G,"not found")</f>
        <v>0</v>
      </c>
      <c r="I144" s="20" t="str">
        <f>_xlfn.XLOOKUP(A144,'Medical Examinations'!A:A,'Medical Examinations'!H:H,"not found")</f>
        <v>Yes</v>
      </c>
      <c r="J144" s="20" t="str">
        <f>_xlfn.XLOOKUP(A144,'Medical Examinations'!A:A,'Medical Examinations'!I:I,"not found")</f>
        <v>Obesity</v>
      </c>
      <c r="K144" s="21">
        <f>_xlfn.XLOOKUP(A144,'Hospitalisation Details'!A:A,'Hospitalisation Details'!F:F,"Not Found")</f>
        <v>36476</v>
      </c>
      <c r="L144" s="22">
        <f>_xlfn.XLOOKUP(A144,'Hospitalisation Details'!A:A,'Hospitalisation Details'!H:H,"Not Found")</f>
        <v>38511.629999999997</v>
      </c>
      <c r="M144" s="21" t="str">
        <f>_xlfn.XLOOKUP(A144,'Hospitalisation Details'!A:A,'Hospitalisation Details'!I:I,"Not Found")</f>
        <v>tier - 1</v>
      </c>
      <c r="N144" s="21" t="str">
        <f>_xlfn.XLOOKUP(A144,'Hospitalisation Details'!A:A,'Hospitalisation Details'!J:J,"Not Found")</f>
        <v>tier - 2</v>
      </c>
      <c r="O144" s="21" t="str">
        <f>_xlfn.XLOOKUP(A144,'Hospitalisation Details'!A:A,'Hospitalisation Details'!K:K,"Not Found")</f>
        <v>R1024</v>
      </c>
      <c r="P144" s="23">
        <f>_xlfn.XLOOKUP(A144,'Hospitalisation Details'!A:A,'Hospitalisation Details'!L:L,"Not Found")</f>
        <v>23</v>
      </c>
    </row>
    <row r="145" spans="1:16" ht="15.75" x14ac:dyDescent="0.25">
      <c r="A145" s="19" t="s">
        <v>2229</v>
      </c>
      <c r="B145" s="19" t="str">
        <f>_xlfn.XLOOKUP(A145,'Customer Names'!A:A,'Customer Names'!C:C,"Not Found")</f>
        <v>Anderson</v>
      </c>
      <c r="C145" s="20">
        <f>_xlfn.XLOOKUP(A145,'Medical Examinations'!A:A,'Medical Examinations'!B:B,"not found")</f>
        <v>33.4</v>
      </c>
      <c r="D145" s="20">
        <f>_xlfn.XLOOKUP(A145,'Medical Examinations'!A:A,'Medical Examinations'!C:C,"not found")</f>
        <v>10.73</v>
      </c>
      <c r="E145" s="20" t="str">
        <f>_xlfn.XLOOKUP(A145,'Medical Examinations'!A:A,'Medical Examinations'!D:D,"not found")</f>
        <v>Yes</v>
      </c>
      <c r="F145" s="20" t="str">
        <f>_xlfn.XLOOKUP(A145,'Medical Examinations'!A:A,'Medical Examinations'!E:E,"not found")</f>
        <v>No</v>
      </c>
      <c r="G145" s="20" t="str">
        <f>_xlfn.XLOOKUP(A145,'Medical Examinations'!A:A,'Medical Examinations'!F:F,"not found")</f>
        <v>No</v>
      </c>
      <c r="H145" s="20">
        <f>_xlfn.XLOOKUP(A145,'Medical Examinations'!A:A,'Medical Examinations'!G:G,"not found")</f>
        <v>1</v>
      </c>
      <c r="I145" s="20" t="str">
        <f>_xlfn.XLOOKUP(A145,'Medical Examinations'!A:A,'Medical Examinations'!H:H,"not found")</f>
        <v>Yes</v>
      </c>
      <c r="J145" s="20" t="str">
        <f>_xlfn.XLOOKUP(A145,'Medical Examinations'!A:A,'Medical Examinations'!I:I,"not found")</f>
        <v>Obesity</v>
      </c>
      <c r="K145" s="21">
        <f>_xlfn.XLOOKUP(A145,'Hospitalisation Details'!A:A,'Hospitalisation Details'!F:F,"Not Found")</f>
        <v>31584</v>
      </c>
      <c r="L145" s="22">
        <f>_xlfn.XLOOKUP(A145,'Hospitalisation Details'!A:A,'Hospitalisation Details'!H:H,"Not Found")</f>
        <v>38415.47</v>
      </c>
      <c r="M145" s="21" t="str">
        <f>_xlfn.XLOOKUP(A145,'Hospitalisation Details'!A:A,'Hospitalisation Details'!I:I,"Not Found")</f>
        <v>tier - 1</v>
      </c>
      <c r="N145" s="21" t="str">
        <f>_xlfn.XLOOKUP(A145,'Hospitalisation Details'!A:A,'Hospitalisation Details'!J:J,"Not Found")</f>
        <v>tier - 2</v>
      </c>
      <c r="O145" s="21" t="str">
        <f>_xlfn.XLOOKUP(A145,'Hospitalisation Details'!A:A,'Hospitalisation Details'!K:K,"Not Found")</f>
        <v>R1011</v>
      </c>
      <c r="P145" s="23">
        <f>_xlfn.XLOOKUP(A145,'Hospitalisation Details'!A:A,'Hospitalisation Details'!L:L,"Not Found")</f>
        <v>36</v>
      </c>
    </row>
    <row r="146" spans="1:16" ht="15.75" x14ac:dyDescent="0.25">
      <c r="A146" s="19" t="s">
        <v>2228</v>
      </c>
      <c r="B146" s="19" t="str">
        <f>_xlfn.XLOOKUP(A146,'Customer Names'!A:A,'Customer Names'!C:C,"Not Found")</f>
        <v>Bilbrey</v>
      </c>
      <c r="C146" s="20">
        <f>_xlfn.XLOOKUP(A146,'Medical Examinations'!A:A,'Medical Examinations'!B:B,"not found")</f>
        <v>42.71</v>
      </c>
      <c r="D146" s="20">
        <f>_xlfn.XLOOKUP(A146,'Medical Examinations'!A:A,'Medical Examinations'!C:C,"not found")</f>
        <v>10.52</v>
      </c>
      <c r="E146" s="20" t="str">
        <f>_xlfn.XLOOKUP(A146,'Medical Examinations'!A:A,'Medical Examinations'!D:D,"not found")</f>
        <v>No</v>
      </c>
      <c r="F146" s="20" t="str">
        <f>_xlfn.XLOOKUP(A146,'Medical Examinations'!A:A,'Medical Examinations'!E:E,"not found")</f>
        <v>No</v>
      </c>
      <c r="G146" s="20" t="str">
        <f>_xlfn.XLOOKUP(A146,'Medical Examinations'!A:A,'Medical Examinations'!F:F,"not found")</f>
        <v>No</v>
      </c>
      <c r="H146" s="20">
        <f>_xlfn.XLOOKUP(A146,'Medical Examinations'!A:A,'Medical Examinations'!G:G,"not found")</f>
        <v>0</v>
      </c>
      <c r="I146" s="20" t="str">
        <f>_xlfn.XLOOKUP(A146,'Medical Examinations'!A:A,'Medical Examinations'!H:H,"not found")</f>
        <v>Yes</v>
      </c>
      <c r="J146" s="20" t="str">
        <f>_xlfn.XLOOKUP(A146,'Medical Examinations'!A:A,'Medical Examinations'!I:I,"not found")</f>
        <v>Obesity</v>
      </c>
      <c r="K146" s="21">
        <f>_xlfn.XLOOKUP(A146,'Hospitalisation Details'!A:A,'Hospitalisation Details'!F:F,"Not Found")</f>
        <v>26290</v>
      </c>
      <c r="L146" s="22">
        <f>_xlfn.XLOOKUP(A146,'Hospitalisation Details'!A:A,'Hospitalisation Details'!H:H,"Not Found")</f>
        <v>38405.26</v>
      </c>
      <c r="M146" s="21" t="str">
        <f>_xlfn.XLOOKUP(A146,'Hospitalisation Details'!A:A,'Hospitalisation Details'!I:I,"Not Found")</f>
        <v>tier - 1</v>
      </c>
      <c r="N146" s="21" t="str">
        <f>_xlfn.XLOOKUP(A146,'Hospitalisation Details'!A:A,'Hospitalisation Details'!J:J,"Not Found")</f>
        <v>tier - 2</v>
      </c>
      <c r="O146" s="21" t="str">
        <f>_xlfn.XLOOKUP(A146,'Hospitalisation Details'!A:A,'Hospitalisation Details'!K:K,"Not Found")</f>
        <v>R1011</v>
      </c>
      <c r="P146" s="23">
        <f>_xlfn.XLOOKUP(A146,'Hospitalisation Details'!A:A,'Hospitalisation Details'!L:L,"Not Found")</f>
        <v>51</v>
      </c>
    </row>
    <row r="147" spans="1:16" ht="15.75" x14ac:dyDescent="0.25">
      <c r="A147" s="19" t="s">
        <v>2227</v>
      </c>
      <c r="B147" s="19" t="str">
        <f>_xlfn.XLOOKUP(A147,'Customer Names'!A:A,'Customer Names'!C:C,"Not Found")</f>
        <v>Curtis</v>
      </c>
      <c r="C147" s="20">
        <f>_xlfn.XLOOKUP(A147,'Medical Examinations'!A:A,'Medical Examinations'!B:B,"not found")</f>
        <v>41.52</v>
      </c>
      <c r="D147" s="20">
        <f>_xlfn.XLOOKUP(A147,'Medical Examinations'!A:A,'Medical Examinations'!C:C,"not found")</f>
        <v>11.82</v>
      </c>
      <c r="E147" s="20" t="str">
        <f>_xlfn.XLOOKUP(A147,'Medical Examinations'!A:A,'Medical Examinations'!D:D,"not found")</f>
        <v>Yes</v>
      </c>
      <c r="F147" s="20" t="str">
        <f>_xlfn.XLOOKUP(A147,'Medical Examinations'!A:A,'Medical Examinations'!E:E,"not found")</f>
        <v>No</v>
      </c>
      <c r="G147" s="20" t="str">
        <f>_xlfn.XLOOKUP(A147,'Medical Examinations'!A:A,'Medical Examinations'!F:F,"not found")</f>
        <v>No</v>
      </c>
      <c r="H147" s="20">
        <f>_xlfn.XLOOKUP(A147,'Medical Examinations'!A:A,'Medical Examinations'!G:G,"not found")</f>
        <v>2</v>
      </c>
      <c r="I147" s="20" t="str">
        <f>_xlfn.XLOOKUP(A147,'Medical Examinations'!A:A,'Medical Examinations'!H:H,"not found")</f>
        <v>Yes</v>
      </c>
      <c r="J147" s="20" t="str">
        <f>_xlfn.XLOOKUP(A147,'Medical Examinations'!A:A,'Medical Examinations'!I:I,"not found")</f>
        <v>Obesity</v>
      </c>
      <c r="K147" s="21">
        <f>_xlfn.XLOOKUP(A147,'Hospitalisation Details'!A:A,'Hospitalisation Details'!F:F,"Not Found")</f>
        <v>25802</v>
      </c>
      <c r="L147" s="22">
        <f>_xlfn.XLOOKUP(A147,'Hospitalisation Details'!A:A,'Hospitalisation Details'!H:H,"Not Found")</f>
        <v>38389.79</v>
      </c>
      <c r="M147" s="21" t="str">
        <f>_xlfn.XLOOKUP(A147,'Hospitalisation Details'!A:A,'Hospitalisation Details'!I:I,"Not Found")</f>
        <v>tier - 1</v>
      </c>
      <c r="N147" s="21" t="str">
        <f>_xlfn.XLOOKUP(A147,'Hospitalisation Details'!A:A,'Hospitalisation Details'!J:J,"Not Found")</f>
        <v>tier - 2</v>
      </c>
      <c r="O147" s="21" t="str">
        <f>_xlfn.XLOOKUP(A147,'Hospitalisation Details'!A:A,'Hospitalisation Details'!K:K,"Not Found")</f>
        <v>R1011</v>
      </c>
      <c r="P147" s="23">
        <f>_xlfn.XLOOKUP(A147,'Hospitalisation Details'!A:A,'Hospitalisation Details'!L:L,"Not Found")</f>
        <v>52</v>
      </c>
    </row>
    <row r="148" spans="1:16" ht="15.75" x14ac:dyDescent="0.25">
      <c r="A148" s="19" t="s">
        <v>2226</v>
      </c>
      <c r="B148" s="19" t="str">
        <f>_xlfn.XLOOKUP(A148,'Customer Names'!A:A,'Customer Names'!C:C,"Not Found")</f>
        <v>Meyer</v>
      </c>
      <c r="C148" s="20">
        <f>_xlfn.XLOOKUP(A148,'Medical Examinations'!A:A,'Medical Examinations'!B:B,"not found")</f>
        <v>39.4</v>
      </c>
      <c r="D148" s="20">
        <f>_xlfn.XLOOKUP(A148,'Medical Examinations'!A:A,'Medical Examinations'!C:C,"not found")</f>
        <v>6.76</v>
      </c>
      <c r="E148" s="20" t="str">
        <f>_xlfn.XLOOKUP(A148,'Medical Examinations'!A:A,'Medical Examinations'!D:D,"not found")</f>
        <v>No</v>
      </c>
      <c r="F148" s="20" t="str">
        <f>_xlfn.XLOOKUP(A148,'Medical Examinations'!A:A,'Medical Examinations'!E:E,"not found")</f>
        <v>No</v>
      </c>
      <c r="G148" s="20" t="str">
        <f>_xlfn.XLOOKUP(A148,'Medical Examinations'!A:A,'Medical Examinations'!F:F,"not found")</f>
        <v>No</v>
      </c>
      <c r="H148" s="20">
        <f>_xlfn.XLOOKUP(A148,'Medical Examinations'!A:A,'Medical Examinations'!G:G,"not found")</f>
        <v>0</v>
      </c>
      <c r="I148" s="20" t="str">
        <f>_xlfn.XLOOKUP(A148,'Medical Examinations'!A:A,'Medical Examinations'!H:H,"not found")</f>
        <v>Yes</v>
      </c>
      <c r="J148" s="20" t="str">
        <f>_xlfn.XLOOKUP(A148,'Medical Examinations'!A:A,'Medical Examinations'!I:I,"not found")</f>
        <v>Obesity</v>
      </c>
      <c r="K148" s="21">
        <f>_xlfn.XLOOKUP(A148,'Hospitalisation Details'!A:A,'Hospitalisation Details'!F:F,"Not Found")</f>
        <v>37516</v>
      </c>
      <c r="L148" s="22">
        <f>_xlfn.XLOOKUP(A148,'Hospitalisation Details'!A:A,'Hospitalisation Details'!H:H,"Not Found")</f>
        <v>38344.57</v>
      </c>
      <c r="M148" s="21" t="str">
        <f>_xlfn.XLOOKUP(A148,'Hospitalisation Details'!A:A,'Hospitalisation Details'!I:I,"Not Found")</f>
        <v>tier - 1</v>
      </c>
      <c r="N148" s="21" t="str">
        <f>_xlfn.XLOOKUP(A148,'Hospitalisation Details'!A:A,'Hospitalisation Details'!J:J,"Not Found")</f>
        <v>tier - 2</v>
      </c>
      <c r="O148" s="21" t="str">
        <f>_xlfn.XLOOKUP(A148,'Hospitalisation Details'!A:A,'Hospitalisation Details'!K:K,"Not Found")</f>
        <v>R1011</v>
      </c>
      <c r="P148" s="23">
        <f>_xlfn.XLOOKUP(A148,'Hospitalisation Details'!A:A,'Hospitalisation Details'!L:L,"Not Found")</f>
        <v>20</v>
      </c>
    </row>
    <row r="149" spans="1:16" ht="15.75" x14ac:dyDescent="0.25">
      <c r="A149" s="19" t="s">
        <v>2225</v>
      </c>
      <c r="B149" s="19" t="str">
        <f>_xlfn.XLOOKUP(A149,'Customer Names'!A:A,'Customer Names'!C:C,"Not Found")</f>
        <v>Bardeesy</v>
      </c>
      <c r="C149" s="20">
        <f>_xlfn.XLOOKUP(A149,'Medical Examinations'!A:A,'Medical Examinations'!B:B,"not found")</f>
        <v>46.45</v>
      </c>
      <c r="D149" s="20">
        <f>_xlfn.XLOOKUP(A149,'Medical Examinations'!A:A,'Medical Examinations'!C:C,"not found")</f>
        <v>5.62</v>
      </c>
      <c r="E149" s="20" t="str">
        <f>_xlfn.XLOOKUP(A149,'Medical Examinations'!A:A,'Medical Examinations'!D:D,"not found")</f>
        <v>No</v>
      </c>
      <c r="F149" s="20" t="str">
        <f>_xlfn.XLOOKUP(A149,'Medical Examinations'!A:A,'Medical Examinations'!E:E,"not found")</f>
        <v>No</v>
      </c>
      <c r="G149" s="20" t="str">
        <f>_xlfn.XLOOKUP(A149,'Medical Examinations'!A:A,'Medical Examinations'!F:F,"not found")</f>
        <v>No</v>
      </c>
      <c r="H149" s="20">
        <f>_xlfn.XLOOKUP(A149,'Medical Examinations'!A:A,'Medical Examinations'!G:G,"not found")</f>
        <v>0</v>
      </c>
      <c r="I149" s="20" t="str">
        <f>_xlfn.XLOOKUP(A149,'Medical Examinations'!A:A,'Medical Examinations'!H:H,"not found")</f>
        <v>Yes</v>
      </c>
      <c r="J149" s="20" t="str">
        <f>_xlfn.XLOOKUP(A149,'Medical Examinations'!A:A,'Medical Examinations'!I:I,"not found")</f>
        <v>Obesity</v>
      </c>
      <c r="K149" s="21">
        <f>_xlfn.XLOOKUP(A149,'Hospitalisation Details'!A:A,'Hospitalisation Details'!F:F,"Not Found")</f>
        <v>29384</v>
      </c>
      <c r="L149" s="22">
        <f>_xlfn.XLOOKUP(A149,'Hospitalisation Details'!A:A,'Hospitalisation Details'!H:H,"Not Found")</f>
        <v>38313.129999999997</v>
      </c>
      <c r="M149" s="21" t="str">
        <f>_xlfn.XLOOKUP(A149,'Hospitalisation Details'!A:A,'Hospitalisation Details'!I:I,"Not Found")</f>
        <v>tier - 1</v>
      </c>
      <c r="N149" s="21" t="str">
        <f>_xlfn.XLOOKUP(A149,'Hospitalisation Details'!A:A,'Hospitalisation Details'!J:J,"Not Found")</f>
        <v>tier - 2</v>
      </c>
      <c r="O149" s="21" t="str">
        <f>_xlfn.XLOOKUP(A149,'Hospitalisation Details'!A:A,'Hospitalisation Details'!K:K,"Not Found")</f>
        <v>R1011</v>
      </c>
      <c r="P149" s="23">
        <f>_xlfn.XLOOKUP(A149,'Hospitalisation Details'!A:A,'Hospitalisation Details'!L:L,"Not Found")</f>
        <v>42</v>
      </c>
    </row>
    <row r="150" spans="1:16" ht="15.75" x14ac:dyDescent="0.25">
      <c r="A150" s="19" t="s">
        <v>2224</v>
      </c>
      <c r="B150" s="19" t="str">
        <f>_xlfn.XLOOKUP(A150,'Customer Names'!A:A,'Customer Names'!C:C,"Not Found")</f>
        <v>Shanahan</v>
      </c>
      <c r="C150" s="20">
        <f>_xlfn.XLOOKUP(A150,'Medical Examinations'!A:A,'Medical Examinations'!B:B,"not found")</f>
        <v>35.75</v>
      </c>
      <c r="D150" s="20">
        <f>_xlfn.XLOOKUP(A150,'Medical Examinations'!A:A,'Medical Examinations'!C:C,"not found")</f>
        <v>4.1900000000000004</v>
      </c>
      <c r="E150" s="20" t="str">
        <f>_xlfn.XLOOKUP(A150,'Medical Examinations'!A:A,'Medical Examinations'!D:D,"not found")</f>
        <v>No</v>
      </c>
      <c r="F150" s="20" t="str">
        <f>_xlfn.XLOOKUP(A150,'Medical Examinations'!A:A,'Medical Examinations'!E:E,"not found")</f>
        <v>No</v>
      </c>
      <c r="G150" s="20" t="str">
        <f>_xlfn.XLOOKUP(A150,'Medical Examinations'!A:A,'Medical Examinations'!F:F,"not found")</f>
        <v>No</v>
      </c>
      <c r="H150" s="20">
        <f>_xlfn.XLOOKUP(A150,'Medical Examinations'!A:A,'Medical Examinations'!G:G,"not found")</f>
        <v>0</v>
      </c>
      <c r="I150" s="20" t="str">
        <f>_xlfn.XLOOKUP(A150,'Medical Examinations'!A:A,'Medical Examinations'!H:H,"not found")</f>
        <v>Yes</v>
      </c>
      <c r="J150" s="20" t="str">
        <f>_xlfn.XLOOKUP(A150,'Medical Examinations'!A:A,'Medical Examinations'!I:I,"not found")</f>
        <v>Obesity</v>
      </c>
      <c r="K150" s="21">
        <f>_xlfn.XLOOKUP(A150,'Hospitalisation Details'!A:A,'Hospitalisation Details'!F:F,"Not Found")</f>
        <v>32811</v>
      </c>
      <c r="L150" s="22">
        <f>_xlfn.XLOOKUP(A150,'Hospitalisation Details'!A:A,'Hospitalisation Details'!H:H,"Not Found")</f>
        <v>38282.75</v>
      </c>
      <c r="M150" s="21" t="str">
        <f>_xlfn.XLOOKUP(A150,'Hospitalisation Details'!A:A,'Hospitalisation Details'!I:I,"Not Found")</f>
        <v>tier - 1</v>
      </c>
      <c r="N150" s="21" t="str">
        <f>_xlfn.XLOOKUP(A150,'Hospitalisation Details'!A:A,'Hospitalisation Details'!J:J,"Not Found")</f>
        <v>tier - 2</v>
      </c>
      <c r="O150" s="21" t="str">
        <f>_xlfn.XLOOKUP(A150,'Hospitalisation Details'!A:A,'Hospitalisation Details'!K:K,"Not Found")</f>
        <v>R1013</v>
      </c>
      <c r="P150" s="23">
        <f>_xlfn.XLOOKUP(A150,'Hospitalisation Details'!A:A,'Hospitalisation Details'!L:L,"Not Found")</f>
        <v>33</v>
      </c>
    </row>
    <row r="151" spans="1:16" ht="15.75" x14ac:dyDescent="0.25">
      <c r="A151" s="19" t="s">
        <v>2223</v>
      </c>
      <c r="B151" s="19" t="str">
        <f>_xlfn.XLOOKUP(A151,'Customer Names'!A:A,'Customer Names'!C:C,"Not Found")</f>
        <v>Sutter</v>
      </c>
      <c r="C151" s="20">
        <f>_xlfn.XLOOKUP(A151,'Medical Examinations'!A:A,'Medical Examinations'!B:B,"not found")</f>
        <v>26.07</v>
      </c>
      <c r="D151" s="20">
        <f>_xlfn.XLOOKUP(A151,'Medical Examinations'!A:A,'Medical Examinations'!C:C,"not found")</f>
        <v>5.32</v>
      </c>
      <c r="E151" s="20" t="str">
        <f>_xlfn.XLOOKUP(A151,'Medical Examinations'!A:A,'Medical Examinations'!D:D,"not found")</f>
        <v>No</v>
      </c>
      <c r="F151" s="20" t="str">
        <f>_xlfn.XLOOKUP(A151,'Medical Examinations'!A:A,'Medical Examinations'!E:E,"not found")</f>
        <v>No</v>
      </c>
      <c r="G151" s="20" t="str">
        <f>_xlfn.XLOOKUP(A151,'Medical Examinations'!A:A,'Medical Examinations'!F:F,"not found")</f>
        <v>No</v>
      </c>
      <c r="H151" s="20">
        <f>_xlfn.XLOOKUP(A151,'Medical Examinations'!A:A,'Medical Examinations'!G:G,"not found")</f>
        <v>0</v>
      </c>
      <c r="I151" s="20" t="str">
        <f>_xlfn.XLOOKUP(A151,'Medical Examinations'!A:A,'Medical Examinations'!H:H,"not found")</f>
        <v>Yes</v>
      </c>
      <c r="J151" s="20" t="str">
        <f>_xlfn.XLOOKUP(A151,'Medical Examinations'!A:A,'Medical Examinations'!I:I,"not found")</f>
        <v>Overweight</v>
      </c>
      <c r="K151" s="21">
        <f>_xlfn.XLOOKUP(A151,'Hospitalisation Details'!A:A,'Hospitalisation Details'!F:F,"Not Found")</f>
        <v>29449</v>
      </c>
      <c r="L151" s="22">
        <f>_xlfn.XLOOKUP(A151,'Hospitalisation Details'!A:A,'Hospitalisation Details'!H:H,"Not Found")</f>
        <v>38245.589999999997</v>
      </c>
      <c r="M151" s="21" t="str">
        <f>_xlfn.XLOOKUP(A151,'Hospitalisation Details'!A:A,'Hospitalisation Details'!I:I,"Not Found")</f>
        <v>tier - 1</v>
      </c>
      <c r="N151" s="21" t="str">
        <f>_xlfn.XLOOKUP(A151,'Hospitalisation Details'!A:A,'Hospitalisation Details'!J:J,"Not Found")</f>
        <v>tier - 2</v>
      </c>
      <c r="O151" s="21" t="str">
        <f>_xlfn.XLOOKUP(A151,'Hospitalisation Details'!A:A,'Hospitalisation Details'!K:K,"Not Found")</f>
        <v>R1013</v>
      </c>
      <c r="P151" s="23">
        <f>_xlfn.XLOOKUP(A151,'Hospitalisation Details'!A:A,'Hospitalisation Details'!L:L,"Not Found")</f>
        <v>42</v>
      </c>
    </row>
    <row r="152" spans="1:16" ht="15.75" x14ac:dyDescent="0.25">
      <c r="A152" s="19" t="s">
        <v>2222</v>
      </c>
      <c r="B152" s="19" t="str">
        <f>_xlfn.XLOOKUP(A152,'Customer Names'!A:A,'Customer Names'!C:C,"Not Found")</f>
        <v>Yesian</v>
      </c>
      <c r="C152" s="20">
        <f>_xlfn.XLOOKUP(A152,'Medical Examinations'!A:A,'Medical Examinations'!B:B,"not found")</f>
        <v>36.54</v>
      </c>
      <c r="D152" s="20">
        <f>_xlfn.XLOOKUP(A152,'Medical Examinations'!A:A,'Medical Examinations'!C:C,"not found")</f>
        <v>4.46</v>
      </c>
      <c r="E152" s="20" t="str">
        <f>_xlfn.XLOOKUP(A152,'Medical Examinations'!A:A,'Medical Examinations'!D:D,"not found")</f>
        <v>Yes</v>
      </c>
      <c r="F152" s="20" t="str">
        <f>_xlfn.XLOOKUP(A152,'Medical Examinations'!A:A,'Medical Examinations'!E:E,"not found")</f>
        <v>No</v>
      </c>
      <c r="G152" s="20" t="str">
        <f>_xlfn.XLOOKUP(A152,'Medical Examinations'!A:A,'Medical Examinations'!F:F,"not found")</f>
        <v>No</v>
      </c>
      <c r="H152" s="20">
        <f>_xlfn.XLOOKUP(A152,'Medical Examinations'!A:A,'Medical Examinations'!G:G,"not found")</f>
        <v>1</v>
      </c>
      <c r="I152" s="20" t="str">
        <f>_xlfn.XLOOKUP(A152,'Medical Examinations'!A:A,'Medical Examinations'!H:H,"not found")</f>
        <v>Yes</v>
      </c>
      <c r="J152" s="20" t="str">
        <f>_xlfn.XLOOKUP(A152,'Medical Examinations'!A:A,'Medical Examinations'!I:I,"not found")</f>
        <v>Obesity</v>
      </c>
      <c r="K152" s="21">
        <f>_xlfn.XLOOKUP(A152,'Hospitalisation Details'!A:A,'Hospitalisation Details'!F:F,"Not Found")</f>
        <v>23544</v>
      </c>
      <c r="L152" s="22">
        <f>_xlfn.XLOOKUP(A152,'Hospitalisation Details'!A:A,'Hospitalisation Details'!H:H,"Not Found")</f>
        <v>38241.74</v>
      </c>
      <c r="M152" s="21" t="str">
        <f>_xlfn.XLOOKUP(A152,'Hospitalisation Details'!A:A,'Hospitalisation Details'!I:I,"Not Found")</f>
        <v>tier - 1</v>
      </c>
      <c r="N152" s="21" t="str">
        <f>_xlfn.XLOOKUP(A152,'Hospitalisation Details'!A:A,'Hospitalisation Details'!J:J,"Not Found")</f>
        <v>tier - 2</v>
      </c>
      <c r="O152" s="21" t="str">
        <f>_xlfn.XLOOKUP(A152,'Hospitalisation Details'!A:A,'Hospitalisation Details'!K:K,"Not Found")</f>
        <v>R1011</v>
      </c>
      <c r="P152" s="23">
        <f>_xlfn.XLOOKUP(A152,'Hospitalisation Details'!A:A,'Hospitalisation Details'!L:L,"Not Found")</f>
        <v>58</v>
      </c>
    </row>
    <row r="153" spans="1:16" ht="15.75" x14ac:dyDescent="0.25">
      <c r="A153" s="19" t="s">
        <v>2221</v>
      </c>
      <c r="B153" s="19" t="str">
        <f>_xlfn.XLOOKUP(A153,'Customer Names'!A:A,'Customer Names'!C:C,"Not Found")</f>
        <v>Meers</v>
      </c>
      <c r="C153" s="20">
        <f>_xlfn.XLOOKUP(A153,'Medical Examinations'!A:A,'Medical Examinations'!B:B,"not found")</f>
        <v>51.64</v>
      </c>
      <c r="D153" s="20">
        <f>_xlfn.XLOOKUP(A153,'Medical Examinations'!A:A,'Medical Examinations'!C:C,"not found")</f>
        <v>5.65</v>
      </c>
      <c r="E153" s="20" t="str">
        <f>_xlfn.XLOOKUP(A153,'Medical Examinations'!A:A,'Medical Examinations'!D:D,"not found")</f>
        <v>No</v>
      </c>
      <c r="F153" s="20" t="str">
        <f>_xlfn.XLOOKUP(A153,'Medical Examinations'!A:A,'Medical Examinations'!E:E,"not found")</f>
        <v>No</v>
      </c>
      <c r="G153" s="20" t="str">
        <f>_xlfn.XLOOKUP(A153,'Medical Examinations'!A:A,'Medical Examinations'!F:F,"not found")</f>
        <v>No</v>
      </c>
      <c r="H153" s="20">
        <f>_xlfn.XLOOKUP(A153,'Medical Examinations'!A:A,'Medical Examinations'!G:G,"not found")</f>
        <v>0</v>
      </c>
      <c r="I153" s="20" t="str">
        <f>_xlfn.XLOOKUP(A153,'Medical Examinations'!A:A,'Medical Examinations'!H:H,"not found")</f>
        <v>Yes</v>
      </c>
      <c r="J153" s="20" t="str">
        <f>_xlfn.XLOOKUP(A153,'Medical Examinations'!A:A,'Medical Examinations'!I:I,"not found")</f>
        <v>Obesity</v>
      </c>
      <c r="K153" s="21">
        <f>_xlfn.XLOOKUP(A153,'Hospitalisation Details'!A:A,'Hospitalisation Details'!F:F,"Not Found")</f>
        <v>32759</v>
      </c>
      <c r="L153" s="22">
        <f>_xlfn.XLOOKUP(A153,'Hospitalisation Details'!A:A,'Hospitalisation Details'!H:H,"Not Found")</f>
        <v>38237.339999999997</v>
      </c>
      <c r="M153" s="21" t="str">
        <f>_xlfn.XLOOKUP(A153,'Hospitalisation Details'!A:A,'Hospitalisation Details'!I:I,"Not Found")</f>
        <v>tier - 1</v>
      </c>
      <c r="N153" s="21" t="str">
        <f>_xlfn.XLOOKUP(A153,'Hospitalisation Details'!A:A,'Hospitalisation Details'!J:J,"Not Found")</f>
        <v>tier - 2</v>
      </c>
      <c r="O153" s="21" t="str">
        <f>_xlfn.XLOOKUP(A153,'Hospitalisation Details'!A:A,'Hospitalisation Details'!K:K,"Not Found")</f>
        <v>R1011</v>
      </c>
      <c r="P153" s="23">
        <f>_xlfn.XLOOKUP(A153,'Hospitalisation Details'!A:A,'Hospitalisation Details'!L:L,"Not Found")</f>
        <v>33</v>
      </c>
    </row>
    <row r="154" spans="1:16" ht="15.75" x14ac:dyDescent="0.25">
      <c r="A154" s="19" t="s">
        <v>2220</v>
      </c>
      <c r="B154" s="19" t="str">
        <f>_xlfn.XLOOKUP(A154,'Customer Names'!A:A,'Customer Names'!C:C,"Not Found")</f>
        <v>Conlon</v>
      </c>
      <c r="C154" s="20">
        <f>_xlfn.XLOOKUP(A154,'Medical Examinations'!A:A,'Medical Examinations'!B:B,"not found")</f>
        <v>42.83</v>
      </c>
      <c r="D154" s="20">
        <f>_xlfn.XLOOKUP(A154,'Medical Examinations'!A:A,'Medical Examinations'!C:C,"not found")</f>
        <v>6.04</v>
      </c>
      <c r="E154" s="20" t="str">
        <f>_xlfn.XLOOKUP(A154,'Medical Examinations'!A:A,'Medical Examinations'!D:D,"not found")</f>
        <v>No</v>
      </c>
      <c r="F154" s="20" t="str">
        <f>_xlfn.XLOOKUP(A154,'Medical Examinations'!A:A,'Medical Examinations'!E:E,"not found")</f>
        <v>No</v>
      </c>
      <c r="G154" s="20" t="str">
        <f>_xlfn.XLOOKUP(A154,'Medical Examinations'!A:A,'Medical Examinations'!F:F,"not found")</f>
        <v>No</v>
      </c>
      <c r="H154" s="20">
        <f>_xlfn.XLOOKUP(A154,'Medical Examinations'!A:A,'Medical Examinations'!G:G,"not found")</f>
        <v>2</v>
      </c>
      <c r="I154" s="20" t="str">
        <f>_xlfn.XLOOKUP(A154,'Medical Examinations'!A:A,'Medical Examinations'!H:H,"not found")</f>
        <v>Yes</v>
      </c>
      <c r="J154" s="20" t="str">
        <f>_xlfn.XLOOKUP(A154,'Medical Examinations'!A:A,'Medical Examinations'!I:I,"not found")</f>
        <v>Obesity</v>
      </c>
      <c r="K154" s="21">
        <f>_xlfn.XLOOKUP(A154,'Hospitalisation Details'!A:A,'Hospitalisation Details'!F:F,"Not Found")</f>
        <v>26622</v>
      </c>
      <c r="L154" s="22">
        <f>_xlfn.XLOOKUP(A154,'Hospitalisation Details'!A:A,'Hospitalisation Details'!H:H,"Not Found")</f>
        <v>38189.1</v>
      </c>
      <c r="M154" s="21" t="str">
        <f>_xlfn.XLOOKUP(A154,'Hospitalisation Details'!A:A,'Hospitalisation Details'!I:I,"Not Found")</f>
        <v>tier - 1</v>
      </c>
      <c r="N154" s="21" t="str">
        <f>_xlfn.XLOOKUP(A154,'Hospitalisation Details'!A:A,'Hospitalisation Details'!J:J,"Not Found")</f>
        <v>tier - 2</v>
      </c>
      <c r="O154" s="21" t="str">
        <f>_xlfn.XLOOKUP(A154,'Hospitalisation Details'!A:A,'Hospitalisation Details'!K:K,"Not Found")</f>
        <v>R1011</v>
      </c>
      <c r="P154" s="23">
        <f>_xlfn.XLOOKUP(A154,'Hospitalisation Details'!A:A,'Hospitalisation Details'!L:L,"Not Found")</f>
        <v>50</v>
      </c>
    </row>
    <row r="155" spans="1:16" ht="15.75" x14ac:dyDescent="0.25">
      <c r="A155" s="19" t="s">
        <v>2219</v>
      </c>
      <c r="B155" s="19" t="str">
        <f>_xlfn.XLOOKUP(A155,'Customer Names'!A:A,'Customer Names'!C:C,"Not Found")</f>
        <v>Arnstein</v>
      </c>
      <c r="C155" s="20">
        <f>_xlfn.XLOOKUP(A155,'Medical Examinations'!A:A,'Medical Examinations'!B:B,"not found")</f>
        <v>40.15</v>
      </c>
      <c r="D155" s="20">
        <f>_xlfn.XLOOKUP(A155,'Medical Examinations'!A:A,'Medical Examinations'!C:C,"not found")</f>
        <v>5.76</v>
      </c>
      <c r="E155" s="20" t="str">
        <f>_xlfn.XLOOKUP(A155,'Medical Examinations'!A:A,'Medical Examinations'!D:D,"not found")</f>
        <v>No</v>
      </c>
      <c r="F155" s="20" t="str">
        <f>_xlfn.XLOOKUP(A155,'Medical Examinations'!A:A,'Medical Examinations'!E:E,"not found")</f>
        <v>No</v>
      </c>
      <c r="G155" s="20" t="str">
        <f>_xlfn.XLOOKUP(A155,'Medical Examinations'!A:A,'Medical Examinations'!F:F,"not found")</f>
        <v>No</v>
      </c>
      <c r="H155" s="20">
        <f>_xlfn.XLOOKUP(A155,'Medical Examinations'!A:A,'Medical Examinations'!G:G,"not found")</f>
        <v>1</v>
      </c>
      <c r="I155" s="20" t="str">
        <f>_xlfn.XLOOKUP(A155,'Medical Examinations'!A:A,'Medical Examinations'!H:H,"not found")</f>
        <v>Yes</v>
      </c>
      <c r="J155" s="20" t="str">
        <f>_xlfn.XLOOKUP(A155,'Medical Examinations'!A:A,'Medical Examinations'!I:I,"not found")</f>
        <v>Obesity</v>
      </c>
      <c r="K155" s="21">
        <f>_xlfn.XLOOKUP(A155,'Hospitalisation Details'!A:A,'Hospitalisation Details'!F:F,"Not Found")</f>
        <v>36005</v>
      </c>
      <c r="L155" s="22">
        <f>_xlfn.XLOOKUP(A155,'Hospitalisation Details'!A:A,'Hospitalisation Details'!H:H,"Not Found")</f>
        <v>38126.25</v>
      </c>
      <c r="M155" s="21" t="str">
        <f>_xlfn.XLOOKUP(A155,'Hospitalisation Details'!A:A,'Hospitalisation Details'!I:I,"Not Found")</f>
        <v>tier - 1</v>
      </c>
      <c r="N155" s="21" t="str">
        <f>_xlfn.XLOOKUP(A155,'Hospitalisation Details'!A:A,'Hospitalisation Details'!J:J,"Not Found")</f>
        <v>tier - 2</v>
      </c>
      <c r="O155" s="21" t="str">
        <f>_xlfn.XLOOKUP(A155,'Hospitalisation Details'!A:A,'Hospitalisation Details'!K:K,"Not Found")</f>
        <v>R1013</v>
      </c>
      <c r="P155" s="23">
        <f>_xlfn.XLOOKUP(A155,'Hospitalisation Details'!A:A,'Hospitalisation Details'!L:L,"Not Found")</f>
        <v>24</v>
      </c>
    </row>
    <row r="156" spans="1:16" ht="15.75" x14ac:dyDescent="0.25">
      <c r="A156" s="19" t="s">
        <v>2218</v>
      </c>
      <c r="B156" s="19" t="str">
        <f>_xlfn.XLOOKUP(A156,'Customer Names'!A:A,'Customer Names'!C:C,"Not Found")</f>
        <v>Jurek</v>
      </c>
      <c r="C156" s="20">
        <f>_xlfn.XLOOKUP(A156,'Medical Examinations'!A:A,'Medical Examinations'!B:B,"not found")</f>
        <v>27.8</v>
      </c>
      <c r="D156" s="20">
        <f>_xlfn.XLOOKUP(A156,'Medical Examinations'!A:A,'Medical Examinations'!C:C,"not found")</f>
        <v>4.3600000000000003</v>
      </c>
      <c r="E156" s="20" t="str">
        <f>_xlfn.XLOOKUP(A156,'Medical Examinations'!A:A,'Medical Examinations'!D:D,"not found")</f>
        <v>No</v>
      </c>
      <c r="F156" s="20" t="str">
        <f>_xlfn.XLOOKUP(A156,'Medical Examinations'!A:A,'Medical Examinations'!E:E,"not found")</f>
        <v>No</v>
      </c>
      <c r="G156" s="20" t="str">
        <f>_xlfn.XLOOKUP(A156,'Medical Examinations'!A:A,'Medical Examinations'!F:F,"not found")</f>
        <v>Yes</v>
      </c>
      <c r="H156" s="20">
        <f>_xlfn.XLOOKUP(A156,'Medical Examinations'!A:A,'Medical Examinations'!G:G,"not found")</f>
        <v>1</v>
      </c>
      <c r="I156" s="20" t="str">
        <f>_xlfn.XLOOKUP(A156,'Medical Examinations'!A:A,'Medical Examinations'!H:H,"not found")</f>
        <v>Yes</v>
      </c>
      <c r="J156" s="20" t="str">
        <f>_xlfn.XLOOKUP(A156,'Medical Examinations'!A:A,'Medical Examinations'!I:I,"not found")</f>
        <v>Overweight</v>
      </c>
      <c r="K156" s="21">
        <f>_xlfn.XLOOKUP(A156,'Hospitalisation Details'!A:A,'Hospitalisation Details'!F:F,"Not Found")</f>
        <v>29107</v>
      </c>
      <c r="L156" s="22">
        <f>_xlfn.XLOOKUP(A156,'Hospitalisation Details'!A:A,'Hospitalisation Details'!H:H,"Not Found")</f>
        <v>37829.72</v>
      </c>
      <c r="M156" s="21" t="str">
        <f>_xlfn.XLOOKUP(A156,'Hospitalisation Details'!A:A,'Hospitalisation Details'!I:I,"Not Found")</f>
        <v>tier - 1</v>
      </c>
      <c r="N156" s="21" t="str">
        <f>_xlfn.XLOOKUP(A156,'Hospitalisation Details'!A:A,'Hospitalisation Details'!J:J,"Not Found")</f>
        <v>tier - 2</v>
      </c>
      <c r="O156" s="21" t="str">
        <f>_xlfn.XLOOKUP(A156,'Hospitalisation Details'!A:A,'Hospitalisation Details'!K:K,"Not Found")</f>
        <v>R1011</v>
      </c>
      <c r="P156" s="23">
        <f>_xlfn.XLOOKUP(A156,'Hospitalisation Details'!A:A,'Hospitalisation Details'!L:L,"Not Found")</f>
        <v>43</v>
      </c>
    </row>
    <row r="157" spans="1:16" ht="15.75" x14ac:dyDescent="0.25">
      <c r="A157" s="19" t="s">
        <v>2217</v>
      </c>
      <c r="B157" s="19" t="str">
        <f>_xlfn.XLOOKUP(A157,'Customer Names'!A:A,'Customer Names'!C:C,"Not Found")</f>
        <v>Thill</v>
      </c>
      <c r="C157" s="20">
        <f>_xlfn.XLOOKUP(A157,'Medical Examinations'!A:A,'Medical Examinations'!B:B,"not found")</f>
        <v>45.81</v>
      </c>
      <c r="D157" s="20">
        <f>_xlfn.XLOOKUP(A157,'Medical Examinations'!A:A,'Medical Examinations'!C:C,"not found")</f>
        <v>4.76</v>
      </c>
      <c r="E157" s="20" t="str">
        <f>_xlfn.XLOOKUP(A157,'Medical Examinations'!A:A,'Medical Examinations'!D:D,"not found")</f>
        <v>Yes</v>
      </c>
      <c r="F157" s="20" t="str">
        <f>_xlfn.XLOOKUP(A157,'Medical Examinations'!A:A,'Medical Examinations'!E:E,"not found")</f>
        <v>No</v>
      </c>
      <c r="G157" s="20" t="str">
        <f>_xlfn.XLOOKUP(A157,'Medical Examinations'!A:A,'Medical Examinations'!F:F,"not found")</f>
        <v>Yes</v>
      </c>
      <c r="H157" s="20">
        <f>_xlfn.XLOOKUP(A157,'Medical Examinations'!A:A,'Medical Examinations'!G:G,"not found")</f>
        <v>1</v>
      </c>
      <c r="I157" s="20" t="str">
        <f>_xlfn.XLOOKUP(A157,'Medical Examinations'!A:A,'Medical Examinations'!H:H,"not found")</f>
        <v>Yes</v>
      </c>
      <c r="J157" s="20" t="str">
        <f>_xlfn.XLOOKUP(A157,'Medical Examinations'!A:A,'Medical Examinations'!I:I,"not found")</f>
        <v>Obesity</v>
      </c>
      <c r="K157" s="21">
        <f>_xlfn.XLOOKUP(A157,'Hospitalisation Details'!A:A,'Hospitalisation Details'!F:F,"Not Found")</f>
        <v>30523</v>
      </c>
      <c r="L157" s="22">
        <f>_xlfn.XLOOKUP(A157,'Hospitalisation Details'!A:A,'Hospitalisation Details'!H:H,"Not Found")</f>
        <v>37800.980000000003</v>
      </c>
      <c r="M157" s="21" t="str">
        <f>_xlfn.XLOOKUP(A157,'Hospitalisation Details'!A:A,'Hospitalisation Details'!I:I,"Not Found")</f>
        <v>tier - 1</v>
      </c>
      <c r="N157" s="21" t="str">
        <f>_xlfn.XLOOKUP(A157,'Hospitalisation Details'!A:A,'Hospitalisation Details'!J:J,"Not Found")</f>
        <v>tier - 2</v>
      </c>
      <c r="O157" s="21" t="str">
        <f>_xlfn.XLOOKUP(A157,'Hospitalisation Details'!A:A,'Hospitalisation Details'!K:K,"Not Found")</f>
        <v>R1011</v>
      </c>
      <c r="P157" s="23">
        <f>_xlfn.XLOOKUP(A157,'Hospitalisation Details'!A:A,'Hospitalisation Details'!L:L,"Not Found")</f>
        <v>39</v>
      </c>
    </row>
    <row r="158" spans="1:16" ht="15.75" x14ac:dyDescent="0.25">
      <c r="A158" s="19" t="s">
        <v>2216</v>
      </c>
      <c r="B158" s="19" t="str">
        <f>_xlfn.XLOOKUP(A158,'Customer Names'!A:A,'Customer Names'!C:C,"Not Found")</f>
        <v>Glaz</v>
      </c>
      <c r="C158" s="20">
        <f>_xlfn.XLOOKUP(A158,'Medical Examinations'!A:A,'Medical Examinations'!B:B,"not found")</f>
        <v>34.43</v>
      </c>
      <c r="D158" s="20">
        <f>_xlfn.XLOOKUP(A158,'Medical Examinations'!A:A,'Medical Examinations'!C:C,"not found")</f>
        <v>10.82</v>
      </c>
      <c r="E158" s="20" t="str">
        <f>_xlfn.XLOOKUP(A158,'Medical Examinations'!A:A,'Medical Examinations'!D:D,"not found")</f>
        <v>Yes</v>
      </c>
      <c r="F158" s="20" t="str">
        <f>_xlfn.XLOOKUP(A158,'Medical Examinations'!A:A,'Medical Examinations'!E:E,"not found")</f>
        <v>No</v>
      </c>
      <c r="G158" s="20" t="str">
        <f>_xlfn.XLOOKUP(A158,'Medical Examinations'!A:A,'Medical Examinations'!F:F,"not found")</f>
        <v>No</v>
      </c>
      <c r="H158" s="20">
        <f>_xlfn.XLOOKUP(A158,'Medical Examinations'!A:A,'Medical Examinations'!G:G,"not found")</f>
        <v>1</v>
      </c>
      <c r="I158" s="20" t="str">
        <f>_xlfn.XLOOKUP(A158,'Medical Examinations'!A:A,'Medical Examinations'!H:H,"not found")</f>
        <v>Yes</v>
      </c>
      <c r="J158" s="20" t="str">
        <f>_xlfn.XLOOKUP(A158,'Medical Examinations'!A:A,'Medical Examinations'!I:I,"not found")</f>
        <v>Obesity</v>
      </c>
      <c r="K158" s="21">
        <f>_xlfn.XLOOKUP(A158,'Hospitalisation Details'!A:A,'Hospitalisation Details'!F:F,"Not Found")</f>
        <v>31639</v>
      </c>
      <c r="L158" s="22">
        <f>_xlfn.XLOOKUP(A158,'Hospitalisation Details'!A:A,'Hospitalisation Details'!H:H,"Not Found")</f>
        <v>37742.58</v>
      </c>
      <c r="M158" s="21" t="str">
        <f>_xlfn.XLOOKUP(A158,'Hospitalisation Details'!A:A,'Hospitalisation Details'!I:I,"Not Found")</f>
        <v>tier - 1</v>
      </c>
      <c r="N158" s="21" t="str">
        <f>_xlfn.XLOOKUP(A158,'Hospitalisation Details'!A:A,'Hospitalisation Details'!J:J,"Not Found")</f>
        <v>tier - 2</v>
      </c>
      <c r="O158" s="21" t="str">
        <f>_xlfn.XLOOKUP(A158,'Hospitalisation Details'!A:A,'Hospitalisation Details'!K:K,"Not Found")</f>
        <v>R1013</v>
      </c>
      <c r="P158" s="23">
        <f>_xlfn.XLOOKUP(A158,'Hospitalisation Details'!A:A,'Hospitalisation Details'!L:L,"Not Found")</f>
        <v>36</v>
      </c>
    </row>
    <row r="159" spans="1:16" ht="15.75" x14ac:dyDescent="0.25">
      <c r="A159" s="19" t="s">
        <v>2215</v>
      </c>
      <c r="B159" s="19" t="str">
        <f>_xlfn.XLOOKUP(A159,'Customer Names'!A:A,'Customer Names'!C:C,"Not Found")</f>
        <v>Sampson</v>
      </c>
      <c r="C159" s="20">
        <f>_xlfn.XLOOKUP(A159,'Medical Examinations'!A:A,'Medical Examinations'!B:B,"not found")</f>
        <v>41.33</v>
      </c>
      <c r="D159" s="20">
        <f>_xlfn.XLOOKUP(A159,'Medical Examinations'!A:A,'Medical Examinations'!C:C,"not found")</f>
        <v>4.01</v>
      </c>
      <c r="E159" s="20" t="str">
        <f>_xlfn.XLOOKUP(A159,'Medical Examinations'!A:A,'Medical Examinations'!D:D,"not found")</f>
        <v>Yes</v>
      </c>
      <c r="F159" s="20" t="str">
        <f>_xlfn.XLOOKUP(A159,'Medical Examinations'!A:A,'Medical Examinations'!E:E,"not found")</f>
        <v>No</v>
      </c>
      <c r="G159" s="20" t="str">
        <f>_xlfn.XLOOKUP(A159,'Medical Examinations'!A:A,'Medical Examinations'!F:F,"not found")</f>
        <v>No</v>
      </c>
      <c r="H159" s="20">
        <f>_xlfn.XLOOKUP(A159,'Medical Examinations'!A:A,'Medical Examinations'!G:G,"not found")</f>
        <v>0</v>
      </c>
      <c r="I159" s="20" t="str">
        <f>_xlfn.XLOOKUP(A159,'Medical Examinations'!A:A,'Medical Examinations'!H:H,"not found")</f>
        <v>Yes</v>
      </c>
      <c r="J159" s="20" t="str">
        <f>_xlfn.XLOOKUP(A159,'Medical Examinations'!A:A,'Medical Examinations'!I:I,"not found")</f>
        <v>Obesity</v>
      </c>
      <c r="K159" s="21">
        <f>_xlfn.XLOOKUP(A159,'Hospitalisation Details'!A:A,'Hospitalisation Details'!F:F,"Not Found")</f>
        <v>28021</v>
      </c>
      <c r="L159" s="22">
        <f>_xlfn.XLOOKUP(A159,'Hospitalisation Details'!A:A,'Hospitalisation Details'!H:H,"Not Found")</f>
        <v>37735.199999999997</v>
      </c>
      <c r="M159" s="21" t="str">
        <f>_xlfn.XLOOKUP(A159,'Hospitalisation Details'!A:A,'Hospitalisation Details'!I:I,"Not Found")</f>
        <v>tier - 1</v>
      </c>
      <c r="N159" s="21" t="str">
        <f>_xlfn.XLOOKUP(A159,'Hospitalisation Details'!A:A,'Hospitalisation Details'!J:J,"Not Found")</f>
        <v>tier - 2</v>
      </c>
      <c r="O159" s="21" t="str">
        <f>_xlfn.XLOOKUP(A159,'Hospitalisation Details'!A:A,'Hospitalisation Details'!K:K,"Not Found")</f>
        <v>R1011</v>
      </c>
      <c r="P159" s="23">
        <f>_xlfn.XLOOKUP(A159,'Hospitalisation Details'!A:A,'Hospitalisation Details'!L:L,"Not Found")</f>
        <v>46</v>
      </c>
    </row>
    <row r="160" spans="1:16" ht="15.75" x14ac:dyDescent="0.25">
      <c r="A160" s="19" t="s">
        <v>2214</v>
      </c>
      <c r="B160" s="19" t="str">
        <f>_xlfn.XLOOKUP(A160,'Customer Names'!A:A,'Customer Names'!C:C,"Not Found")</f>
        <v>Duliba</v>
      </c>
      <c r="C160" s="20">
        <f>_xlfn.XLOOKUP(A160,'Medical Examinations'!A:A,'Medical Examinations'!B:B,"not found")</f>
        <v>31.92</v>
      </c>
      <c r="D160" s="20">
        <f>_xlfn.XLOOKUP(A160,'Medical Examinations'!A:A,'Medical Examinations'!C:C,"not found")</f>
        <v>5.12</v>
      </c>
      <c r="E160" s="20" t="str">
        <f>_xlfn.XLOOKUP(A160,'Medical Examinations'!A:A,'Medical Examinations'!D:D,"not found")</f>
        <v>Yes</v>
      </c>
      <c r="F160" s="20" t="str">
        <f>_xlfn.XLOOKUP(A160,'Medical Examinations'!A:A,'Medical Examinations'!E:E,"not found")</f>
        <v>No</v>
      </c>
      <c r="G160" s="20" t="str">
        <f>_xlfn.XLOOKUP(A160,'Medical Examinations'!A:A,'Medical Examinations'!F:F,"not found")</f>
        <v>No</v>
      </c>
      <c r="H160" s="20">
        <f>_xlfn.XLOOKUP(A160,'Medical Examinations'!A:A,'Medical Examinations'!G:G,"not found")</f>
        <v>1</v>
      </c>
      <c r="I160" s="20" t="str">
        <f>_xlfn.XLOOKUP(A160,'Medical Examinations'!A:A,'Medical Examinations'!H:H,"not found")</f>
        <v>Yes</v>
      </c>
      <c r="J160" s="20" t="str">
        <f>_xlfn.XLOOKUP(A160,'Medical Examinations'!A:A,'Medical Examinations'!I:I,"not found")</f>
        <v>Obesity</v>
      </c>
      <c r="K160" s="21">
        <f>_xlfn.XLOOKUP(A160,'Hospitalisation Details'!A:A,'Hospitalisation Details'!F:F,"Not Found")</f>
        <v>32426</v>
      </c>
      <c r="L160" s="22">
        <f>_xlfn.XLOOKUP(A160,'Hospitalisation Details'!A:A,'Hospitalisation Details'!H:H,"Not Found")</f>
        <v>37701.879999999997</v>
      </c>
      <c r="M160" s="21" t="str">
        <f>_xlfn.XLOOKUP(A160,'Hospitalisation Details'!A:A,'Hospitalisation Details'!I:I,"Not Found")</f>
        <v>tier - 1</v>
      </c>
      <c r="N160" s="21" t="str">
        <f>_xlfn.XLOOKUP(A160,'Hospitalisation Details'!A:A,'Hospitalisation Details'!J:J,"Not Found")</f>
        <v>tier - 2</v>
      </c>
      <c r="O160" s="21" t="str">
        <f>_xlfn.XLOOKUP(A160,'Hospitalisation Details'!A:A,'Hospitalisation Details'!K:K,"Not Found")</f>
        <v>R1023</v>
      </c>
      <c r="P160" s="23">
        <f>_xlfn.XLOOKUP(A160,'Hospitalisation Details'!A:A,'Hospitalisation Details'!L:L,"Not Found")</f>
        <v>34</v>
      </c>
    </row>
    <row r="161" spans="1:16" ht="15.75" x14ac:dyDescent="0.25">
      <c r="A161" s="19" t="s">
        <v>2213</v>
      </c>
      <c r="B161" s="19" t="str">
        <f>_xlfn.XLOOKUP(A161,'Customer Names'!A:A,'Customer Names'!C:C,"Not Found")</f>
        <v>Tanguay</v>
      </c>
      <c r="C161" s="20">
        <f>_xlfn.XLOOKUP(A161,'Medical Examinations'!A:A,'Medical Examinations'!B:B,"not found")</f>
        <v>39.799999999999997</v>
      </c>
      <c r="D161" s="20">
        <f>_xlfn.XLOOKUP(A161,'Medical Examinations'!A:A,'Medical Examinations'!C:C,"not found")</f>
        <v>10.54</v>
      </c>
      <c r="E161" s="20" t="str">
        <f>_xlfn.XLOOKUP(A161,'Medical Examinations'!A:A,'Medical Examinations'!D:D,"not found")</f>
        <v>Yes</v>
      </c>
      <c r="F161" s="20" t="str">
        <f>_xlfn.XLOOKUP(A161,'Medical Examinations'!A:A,'Medical Examinations'!E:E,"not found")</f>
        <v>No</v>
      </c>
      <c r="G161" s="20" t="str">
        <f>_xlfn.XLOOKUP(A161,'Medical Examinations'!A:A,'Medical Examinations'!F:F,"not found")</f>
        <v>No</v>
      </c>
      <c r="H161" s="20">
        <f>_xlfn.XLOOKUP(A161,'Medical Examinations'!A:A,'Medical Examinations'!G:G,"not found")</f>
        <v>2</v>
      </c>
      <c r="I161" s="20" t="str">
        <f>_xlfn.XLOOKUP(A161,'Medical Examinations'!A:A,'Medical Examinations'!H:H,"not found")</f>
        <v>Yes</v>
      </c>
      <c r="J161" s="20" t="str">
        <f>_xlfn.XLOOKUP(A161,'Medical Examinations'!A:A,'Medical Examinations'!I:I,"not found")</f>
        <v>Obesity</v>
      </c>
      <c r="K161" s="21">
        <f>_xlfn.XLOOKUP(A161,'Hospitalisation Details'!A:A,'Hospitalisation Details'!F:F,"Not Found")</f>
        <v>25869</v>
      </c>
      <c r="L161" s="22">
        <f>_xlfn.XLOOKUP(A161,'Hospitalisation Details'!A:A,'Hospitalisation Details'!H:H,"Not Found")</f>
        <v>37675.06</v>
      </c>
      <c r="M161" s="21" t="str">
        <f>_xlfn.XLOOKUP(A161,'Hospitalisation Details'!A:A,'Hospitalisation Details'!I:I,"Not Found")</f>
        <v>tier - 1</v>
      </c>
      <c r="N161" s="21" t="str">
        <f>_xlfn.XLOOKUP(A161,'Hospitalisation Details'!A:A,'Hospitalisation Details'!J:J,"Not Found")</f>
        <v>tier - 2</v>
      </c>
      <c r="O161" s="21" t="str">
        <f>_xlfn.XLOOKUP(A161,'Hospitalisation Details'!A:A,'Hospitalisation Details'!K:K,"Not Found")</f>
        <v>R1011</v>
      </c>
      <c r="P161" s="23">
        <f>_xlfn.XLOOKUP(A161,'Hospitalisation Details'!A:A,'Hospitalisation Details'!L:L,"Not Found")</f>
        <v>52</v>
      </c>
    </row>
    <row r="162" spans="1:16" ht="15.75" x14ac:dyDescent="0.25">
      <c r="A162" s="19" t="s">
        <v>2212</v>
      </c>
      <c r="B162" s="19" t="str">
        <f>_xlfn.XLOOKUP(A162,'Customer Names'!A:A,'Customer Names'!C:C,"Not Found")</f>
        <v>McClelland</v>
      </c>
      <c r="C162" s="20">
        <f>_xlfn.XLOOKUP(A162,'Medical Examinations'!A:A,'Medical Examinations'!B:B,"not found")</f>
        <v>42.82</v>
      </c>
      <c r="D162" s="20">
        <f>_xlfn.XLOOKUP(A162,'Medical Examinations'!A:A,'Medical Examinations'!C:C,"not found")</f>
        <v>4.21</v>
      </c>
      <c r="E162" s="20" t="str">
        <f>_xlfn.XLOOKUP(A162,'Medical Examinations'!A:A,'Medical Examinations'!D:D,"not found")</f>
        <v>No</v>
      </c>
      <c r="F162" s="20" t="str">
        <f>_xlfn.XLOOKUP(A162,'Medical Examinations'!A:A,'Medical Examinations'!E:E,"not found")</f>
        <v>No</v>
      </c>
      <c r="G162" s="20" t="str">
        <f>_xlfn.XLOOKUP(A162,'Medical Examinations'!A:A,'Medical Examinations'!F:F,"not found")</f>
        <v>No</v>
      </c>
      <c r="H162" s="20">
        <f>_xlfn.XLOOKUP(A162,'Medical Examinations'!A:A,'Medical Examinations'!G:G,"not found")</f>
        <v>0</v>
      </c>
      <c r="I162" s="20" t="str">
        <f>_xlfn.XLOOKUP(A162,'Medical Examinations'!A:A,'Medical Examinations'!H:H,"not found")</f>
        <v>Yes</v>
      </c>
      <c r="J162" s="20" t="str">
        <f>_xlfn.XLOOKUP(A162,'Medical Examinations'!A:A,'Medical Examinations'!I:I,"not found")</f>
        <v>Obesity</v>
      </c>
      <c r="K162" s="21">
        <f>_xlfn.XLOOKUP(A162,'Hospitalisation Details'!A:A,'Hospitalisation Details'!F:F,"Not Found")</f>
        <v>30122</v>
      </c>
      <c r="L162" s="22">
        <f>_xlfn.XLOOKUP(A162,'Hospitalisation Details'!A:A,'Hospitalisation Details'!H:H,"Not Found")</f>
        <v>37650.74</v>
      </c>
      <c r="M162" s="21" t="str">
        <f>_xlfn.XLOOKUP(A162,'Hospitalisation Details'!A:A,'Hospitalisation Details'!I:I,"Not Found")</f>
        <v>tier - 1</v>
      </c>
      <c r="N162" s="21" t="str">
        <f>_xlfn.XLOOKUP(A162,'Hospitalisation Details'!A:A,'Hospitalisation Details'!J:J,"Not Found")</f>
        <v>tier - 2</v>
      </c>
      <c r="O162" s="21" t="str">
        <f>_xlfn.XLOOKUP(A162,'Hospitalisation Details'!A:A,'Hospitalisation Details'!K:K,"Not Found")</f>
        <v>R1012</v>
      </c>
      <c r="P162" s="23">
        <f>_xlfn.XLOOKUP(A162,'Hospitalisation Details'!A:A,'Hospitalisation Details'!L:L,"Not Found")</f>
        <v>40</v>
      </c>
    </row>
    <row r="163" spans="1:16" ht="15.75" x14ac:dyDescent="0.25">
      <c r="A163" s="19" t="s">
        <v>2211</v>
      </c>
      <c r="B163" s="19" t="str">
        <f>_xlfn.XLOOKUP(A163,'Customer Names'!A:A,'Customer Names'!C:C,"Not Found")</f>
        <v>Gorman</v>
      </c>
      <c r="C163" s="20">
        <f>_xlfn.XLOOKUP(A163,'Medical Examinations'!A:A,'Medical Examinations'!B:B,"not found")</f>
        <v>33.630000000000003</v>
      </c>
      <c r="D163" s="20">
        <f>_xlfn.XLOOKUP(A163,'Medical Examinations'!A:A,'Medical Examinations'!C:C,"not found")</f>
        <v>5.42</v>
      </c>
      <c r="E163" s="20" t="str">
        <f>_xlfn.XLOOKUP(A163,'Medical Examinations'!A:A,'Medical Examinations'!D:D,"not found")</f>
        <v>No</v>
      </c>
      <c r="F163" s="20" t="str">
        <f>_xlfn.XLOOKUP(A163,'Medical Examinations'!A:A,'Medical Examinations'!E:E,"not found")</f>
        <v>No</v>
      </c>
      <c r="G163" s="20" t="str">
        <f>_xlfn.XLOOKUP(A163,'Medical Examinations'!A:A,'Medical Examinations'!F:F,"not found")</f>
        <v>No</v>
      </c>
      <c r="H163" s="20">
        <f>_xlfn.XLOOKUP(A163,'Medical Examinations'!A:A,'Medical Examinations'!G:G,"not found")</f>
        <v>0</v>
      </c>
      <c r="I163" s="20" t="str">
        <f>_xlfn.XLOOKUP(A163,'Medical Examinations'!A:A,'Medical Examinations'!H:H,"not found")</f>
        <v>Yes</v>
      </c>
      <c r="J163" s="20" t="str">
        <f>_xlfn.XLOOKUP(A163,'Medical Examinations'!A:A,'Medical Examinations'!I:I,"not found")</f>
        <v>Obesity</v>
      </c>
      <c r="K163" s="21">
        <f>_xlfn.XLOOKUP(A163,'Hospitalisation Details'!A:A,'Hospitalisation Details'!F:F,"Not Found")</f>
        <v>33193</v>
      </c>
      <c r="L163" s="22">
        <f>_xlfn.XLOOKUP(A163,'Hospitalisation Details'!A:A,'Hospitalisation Details'!H:H,"Not Found")</f>
        <v>37607.53</v>
      </c>
      <c r="M163" s="21" t="str">
        <f>_xlfn.XLOOKUP(A163,'Hospitalisation Details'!A:A,'Hospitalisation Details'!I:I,"Not Found")</f>
        <v>tier - 1</v>
      </c>
      <c r="N163" s="21" t="str">
        <f>_xlfn.XLOOKUP(A163,'Hospitalisation Details'!A:A,'Hospitalisation Details'!J:J,"Not Found")</f>
        <v>tier - 2</v>
      </c>
      <c r="O163" s="21" t="str">
        <f>_xlfn.XLOOKUP(A163,'Hospitalisation Details'!A:A,'Hospitalisation Details'!K:K,"Not Found")</f>
        <v>R1019</v>
      </c>
      <c r="P163" s="23">
        <f>_xlfn.XLOOKUP(A163,'Hospitalisation Details'!A:A,'Hospitalisation Details'!L:L,"Not Found")</f>
        <v>32</v>
      </c>
    </row>
    <row r="164" spans="1:16" ht="15.75" x14ac:dyDescent="0.25">
      <c r="A164" s="19" t="s">
        <v>2210</v>
      </c>
      <c r="B164" s="19" t="str">
        <f>_xlfn.XLOOKUP(A164,'Customer Names'!A:A,'Customer Names'!C:C,"Not Found")</f>
        <v>Nishimura</v>
      </c>
      <c r="C164" s="20">
        <f>_xlfn.XLOOKUP(A164,'Medical Examinations'!A:A,'Medical Examinations'!B:B,"not found")</f>
        <v>37.07</v>
      </c>
      <c r="D164" s="20">
        <f>_xlfn.XLOOKUP(A164,'Medical Examinations'!A:A,'Medical Examinations'!C:C,"not found")</f>
        <v>4.28</v>
      </c>
      <c r="E164" s="20" t="str">
        <f>_xlfn.XLOOKUP(A164,'Medical Examinations'!A:A,'Medical Examinations'!D:D,"not found")</f>
        <v>No</v>
      </c>
      <c r="F164" s="20" t="str">
        <f>_xlfn.XLOOKUP(A164,'Medical Examinations'!A:A,'Medical Examinations'!E:E,"not found")</f>
        <v>Yes</v>
      </c>
      <c r="G164" s="20" t="str">
        <f>_xlfn.XLOOKUP(A164,'Medical Examinations'!A:A,'Medical Examinations'!F:F,"not found")</f>
        <v>No</v>
      </c>
      <c r="H164" s="20">
        <f>_xlfn.XLOOKUP(A164,'Medical Examinations'!A:A,'Medical Examinations'!G:G,"not found")</f>
        <v>1</v>
      </c>
      <c r="I164" s="20" t="str">
        <f>_xlfn.XLOOKUP(A164,'Medical Examinations'!A:A,'Medical Examinations'!H:H,"not found")</f>
        <v>Yes</v>
      </c>
      <c r="J164" s="20" t="str">
        <f>_xlfn.XLOOKUP(A164,'Medical Examinations'!A:A,'Medical Examinations'!I:I,"not found")</f>
        <v>Obesity</v>
      </c>
      <c r="K164" s="21">
        <f>_xlfn.XLOOKUP(A164,'Hospitalisation Details'!A:A,'Hospitalisation Details'!F:F,"Not Found")</f>
        <v>36811</v>
      </c>
      <c r="L164" s="22">
        <f>_xlfn.XLOOKUP(A164,'Hospitalisation Details'!A:A,'Hospitalisation Details'!H:H,"Not Found")</f>
        <v>37484.449999999997</v>
      </c>
      <c r="M164" s="21" t="str">
        <f>_xlfn.XLOOKUP(A164,'Hospitalisation Details'!A:A,'Hospitalisation Details'!I:I,"Not Found")</f>
        <v>tier - 1</v>
      </c>
      <c r="N164" s="21" t="str">
        <f>_xlfn.XLOOKUP(A164,'Hospitalisation Details'!A:A,'Hospitalisation Details'!J:J,"Not Found")</f>
        <v>tier - 2</v>
      </c>
      <c r="O164" s="21" t="str">
        <f>_xlfn.XLOOKUP(A164,'Hospitalisation Details'!A:A,'Hospitalisation Details'!K:K,"Not Found")</f>
        <v>R1013</v>
      </c>
      <c r="P164" s="23">
        <f>_xlfn.XLOOKUP(A164,'Hospitalisation Details'!A:A,'Hospitalisation Details'!L:L,"Not Found")</f>
        <v>22</v>
      </c>
    </row>
    <row r="165" spans="1:16" ht="15.75" x14ac:dyDescent="0.25">
      <c r="A165" s="19" t="s">
        <v>2209</v>
      </c>
      <c r="B165" s="19" t="str">
        <f>_xlfn.XLOOKUP(A165,'Customer Names'!A:A,'Customer Names'!C:C,"Not Found")</f>
        <v>Brimble</v>
      </c>
      <c r="C165" s="20">
        <f>_xlfn.XLOOKUP(A165,'Medical Examinations'!A:A,'Medical Examinations'!B:B,"not found")</f>
        <v>35.625</v>
      </c>
      <c r="D165" s="20">
        <f>_xlfn.XLOOKUP(A165,'Medical Examinations'!A:A,'Medical Examinations'!C:C,"not found")</f>
        <v>8.9</v>
      </c>
      <c r="E165" s="20" t="str">
        <f>_xlfn.XLOOKUP(A165,'Medical Examinations'!A:A,'Medical Examinations'!D:D,"not found")</f>
        <v>No</v>
      </c>
      <c r="F165" s="20" t="str">
        <f>_xlfn.XLOOKUP(A165,'Medical Examinations'!A:A,'Medical Examinations'!E:E,"not found")</f>
        <v>No</v>
      </c>
      <c r="G165" s="20" t="str">
        <f>_xlfn.XLOOKUP(A165,'Medical Examinations'!A:A,'Medical Examinations'!F:F,"not found")</f>
        <v>No</v>
      </c>
      <c r="H165" s="20">
        <f>_xlfn.XLOOKUP(A165,'Medical Examinations'!A:A,'Medical Examinations'!G:G,"not found")</f>
        <v>0</v>
      </c>
      <c r="I165" s="20" t="str">
        <f>_xlfn.XLOOKUP(A165,'Medical Examinations'!A:A,'Medical Examinations'!H:H,"not found")</f>
        <v>Yes</v>
      </c>
      <c r="J165" s="20" t="str">
        <f>_xlfn.XLOOKUP(A165,'Medical Examinations'!A:A,'Medical Examinations'!I:I,"not found")</f>
        <v>Obesity</v>
      </c>
      <c r="K165" s="21">
        <f>_xlfn.XLOOKUP(A165,'Hospitalisation Details'!A:A,'Hospitalisation Details'!F:F,"Not Found")</f>
        <v>37526</v>
      </c>
      <c r="L165" s="22">
        <f>_xlfn.XLOOKUP(A165,'Hospitalisation Details'!A:A,'Hospitalisation Details'!H:H,"Not Found")</f>
        <v>37465.339999999997</v>
      </c>
      <c r="M165" s="21" t="str">
        <f>_xlfn.XLOOKUP(A165,'Hospitalisation Details'!A:A,'Hospitalisation Details'!I:I,"Not Found")</f>
        <v>tier - 1</v>
      </c>
      <c r="N165" s="21" t="str">
        <f>_xlfn.XLOOKUP(A165,'Hospitalisation Details'!A:A,'Hospitalisation Details'!J:J,"Not Found")</f>
        <v>tier - 2</v>
      </c>
      <c r="O165" s="21" t="str">
        <f>_xlfn.XLOOKUP(A165,'Hospitalisation Details'!A:A,'Hospitalisation Details'!K:K,"Not Found")</f>
        <v>R1012</v>
      </c>
      <c r="P165" s="23">
        <f>_xlfn.XLOOKUP(A165,'Hospitalisation Details'!A:A,'Hospitalisation Details'!L:L,"Not Found")</f>
        <v>20</v>
      </c>
    </row>
    <row r="166" spans="1:16" ht="15.75" x14ac:dyDescent="0.25">
      <c r="A166" s="19" t="s">
        <v>2208</v>
      </c>
      <c r="B166" s="19" t="str">
        <f>_xlfn.XLOOKUP(A166,'Customer Names'!A:A,'Customer Names'!C:C,"Not Found")</f>
        <v>Trenk</v>
      </c>
      <c r="C166" s="20">
        <f>_xlfn.XLOOKUP(A166,'Medical Examinations'!A:A,'Medical Examinations'!B:B,"not found")</f>
        <v>42.69</v>
      </c>
      <c r="D166" s="20">
        <f>_xlfn.XLOOKUP(A166,'Medical Examinations'!A:A,'Medical Examinations'!C:C,"not found")</f>
        <v>4.8899999999999997</v>
      </c>
      <c r="E166" s="20" t="str">
        <f>_xlfn.XLOOKUP(A166,'Medical Examinations'!A:A,'Medical Examinations'!D:D,"not found")</f>
        <v>No</v>
      </c>
      <c r="F166" s="20" t="str">
        <f>_xlfn.XLOOKUP(A166,'Medical Examinations'!A:A,'Medical Examinations'!E:E,"not found")</f>
        <v>No</v>
      </c>
      <c r="G166" s="20" t="str">
        <f>_xlfn.XLOOKUP(A166,'Medical Examinations'!A:A,'Medical Examinations'!F:F,"not found")</f>
        <v>Yes</v>
      </c>
      <c r="H166" s="20">
        <f>_xlfn.XLOOKUP(A166,'Medical Examinations'!A:A,'Medical Examinations'!G:G,"not found")</f>
        <v>1</v>
      </c>
      <c r="I166" s="20" t="str">
        <f>_xlfn.XLOOKUP(A166,'Medical Examinations'!A:A,'Medical Examinations'!H:H,"not found")</f>
        <v>Yes</v>
      </c>
      <c r="J166" s="20" t="str">
        <f>_xlfn.XLOOKUP(A166,'Medical Examinations'!A:A,'Medical Examinations'!I:I,"not found")</f>
        <v>Obesity</v>
      </c>
      <c r="K166" s="21">
        <f>_xlfn.XLOOKUP(A166,'Hospitalisation Details'!A:A,'Hospitalisation Details'!F:F,"Not Found")</f>
        <v>29070</v>
      </c>
      <c r="L166" s="22">
        <f>_xlfn.XLOOKUP(A166,'Hospitalisation Details'!A:A,'Hospitalisation Details'!H:H,"Not Found")</f>
        <v>37425.94</v>
      </c>
      <c r="M166" s="21" t="str">
        <f>_xlfn.XLOOKUP(A166,'Hospitalisation Details'!A:A,'Hospitalisation Details'!I:I,"Not Found")</f>
        <v>tier - 1</v>
      </c>
      <c r="N166" s="21" t="str">
        <f>_xlfn.XLOOKUP(A166,'Hospitalisation Details'!A:A,'Hospitalisation Details'!J:J,"Not Found")</f>
        <v>tier - 2</v>
      </c>
      <c r="O166" s="21" t="str">
        <f>_xlfn.XLOOKUP(A166,'Hospitalisation Details'!A:A,'Hospitalisation Details'!K:K,"Not Found")</f>
        <v>R1011</v>
      </c>
      <c r="P166" s="23">
        <f>_xlfn.XLOOKUP(A166,'Hospitalisation Details'!A:A,'Hospitalisation Details'!L:L,"Not Found")</f>
        <v>43</v>
      </c>
    </row>
    <row r="167" spans="1:16" ht="15.75" x14ac:dyDescent="0.25">
      <c r="A167" s="19" t="s">
        <v>2207</v>
      </c>
      <c r="B167" s="19" t="str">
        <f>_xlfn.XLOOKUP(A167,'Customer Names'!A:A,'Customer Names'!C:C,"Not Found")</f>
        <v>Wittmann</v>
      </c>
      <c r="C167" s="20">
        <f>_xlfn.XLOOKUP(A167,'Medical Examinations'!A:A,'Medical Examinations'!B:B,"not found")</f>
        <v>37.869999999999997</v>
      </c>
      <c r="D167" s="20">
        <f>_xlfn.XLOOKUP(A167,'Medical Examinations'!A:A,'Medical Examinations'!C:C,"not found")</f>
        <v>4.29</v>
      </c>
      <c r="E167" s="20" t="str">
        <f>_xlfn.XLOOKUP(A167,'Medical Examinations'!A:A,'Medical Examinations'!D:D,"not found")</f>
        <v>Yes</v>
      </c>
      <c r="F167" s="20" t="str">
        <f>_xlfn.XLOOKUP(A167,'Medical Examinations'!A:A,'Medical Examinations'!E:E,"not found")</f>
        <v>No</v>
      </c>
      <c r="G167" s="20" t="str">
        <f>_xlfn.XLOOKUP(A167,'Medical Examinations'!A:A,'Medical Examinations'!F:F,"not found")</f>
        <v>Yes</v>
      </c>
      <c r="H167" s="20">
        <f>_xlfn.XLOOKUP(A167,'Medical Examinations'!A:A,'Medical Examinations'!G:G,"not found")</f>
        <v>1</v>
      </c>
      <c r="I167" s="20" t="str">
        <f>_xlfn.XLOOKUP(A167,'Medical Examinations'!A:A,'Medical Examinations'!H:H,"not found")</f>
        <v>Yes</v>
      </c>
      <c r="J167" s="20" t="str">
        <f>_xlfn.XLOOKUP(A167,'Medical Examinations'!A:A,'Medical Examinations'!I:I,"not found")</f>
        <v>Obesity</v>
      </c>
      <c r="K167" s="21">
        <f>_xlfn.XLOOKUP(A167,'Hospitalisation Details'!A:A,'Hospitalisation Details'!F:F,"Not Found")</f>
        <v>25506</v>
      </c>
      <c r="L167" s="22">
        <f>_xlfn.XLOOKUP(A167,'Hospitalisation Details'!A:A,'Hospitalisation Details'!H:H,"Not Found")</f>
        <v>37277.269999999997</v>
      </c>
      <c r="M167" s="21" t="str">
        <f>_xlfn.XLOOKUP(A167,'Hospitalisation Details'!A:A,'Hospitalisation Details'!I:I,"Not Found")</f>
        <v>tier - 1</v>
      </c>
      <c r="N167" s="21" t="str">
        <f>_xlfn.XLOOKUP(A167,'Hospitalisation Details'!A:A,'Hospitalisation Details'!J:J,"Not Found")</f>
        <v>tier - 2</v>
      </c>
      <c r="O167" s="21" t="str">
        <f>_xlfn.XLOOKUP(A167,'Hospitalisation Details'!A:A,'Hospitalisation Details'!K:K,"Not Found")</f>
        <v>R1011</v>
      </c>
      <c r="P167" s="23">
        <f>_xlfn.XLOOKUP(A167,'Hospitalisation Details'!A:A,'Hospitalisation Details'!L:L,"Not Found")</f>
        <v>53</v>
      </c>
    </row>
    <row r="168" spans="1:16" ht="15.75" x14ac:dyDescent="0.25">
      <c r="A168" s="19" t="s">
        <v>2206</v>
      </c>
      <c r="B168" s="19" t="str">
        <f>_xlfn.XLOOKUP(A168,'Customer Names'!A:A,'Customer Names'!C:C,"Not Found")</f>
        <v>Tremblay</v>
      </c>
      <c r="C168" s="20">
        <f>_xlfn.XLOOKUP(A168,'Medical Examinations'!A:A,'Medical Examinations'!B:B,"not found")</f>
        <v>40.61</v>
      </c>
      <c r="D168" s="20">
        <f>_xlfn.XLOOKUP(A168,'Medical Examinations'!A:A,'Medical Examinations'!C:C,"not found")</f>
        <v>8</v>
      </c>
      <c r="E168" s="20" t="str">
        <f>_xlfn.XLOOKUP(A168,'Medical Examinations'!A:A,'Medical Examinations'!D:D,"not found")</f>
        <v>Yes</v>
      </c>
      <c r="F168" s="20" t="str">
        <f>_xlfn.XLOOKUP(A168,'Medical Examinations'!A:A,'Medical Examinations'!E:E,"not found")</f>
        <v>No</v>
      </c>
      <c r="G168" s="20" t="str">
        <f>_xlfn.XLOOKUP(A168,'Medical Examinations'!A:A,'Medical Examinations'!F:F,"not found")</f>
        <v>No</v>
      </c>
      <c r="H168" s="20">
        <f>_xlfn.XLOOKUP(A168,'Medical Examinations'!A:A,'Medical Examinations'!G:G,"not found")</f>
        <v>1</v>
      </c>
      <c r="I168" s="20" t="str">
        <f>_xlfn.XLOOKUP(A168,'Medical Examinations'!A:A,'Medical Examinations'!H:H,"not found")</f>
        <v>Yes</v>
      </c>
      <c r="J168" s="20" t="str">
        <f>_xlfn.XLOOKUP(A168,'Medical Examinations'!A:A,'Medical Examinations'!I:I,"not found")</f>
        <v>Obesity</v>
      </c>
      <c r="K168" s="21">
        <f>_xlfn.XLOOKUP(A168,'Hospitalisation Details'!A:A,'Hospitalisation Details'!F:F,"Not Found")</f>
        <v>27707</v>
      </c>
      <c r="L168" s="22">
        <f>_xlfn.XLOOKUP(A168,'Hospitalisation Details'!A:A,'Hospitalisation Details'!H:H,"Not Found")</f>
        <v>37272.339999999997</v>
      </c>
      <c r="M168" s="21" t="str">
        <f>_xlfn.XLOOKUP(A168,'Hospitalisation Details'!A:A,'Hospitalisation Details'!I:I,"Not Found")</f>
        <v>tier - 1</v>
      </c>
      <c r="N168" s="21" t="str">
        <f>_xlfn.XLOOKUP(A168,'Hospitalisation Details'!A:A,'Hospitalisation Details'!J:J,"Not Found")</f>
        <v>tier - 2</v>
      </c>
      <c r="O168" s="21" t="str">
        <f>_xlfn.XLOOKUP(A168,'Hospitalisation Details'!A:A,'Hospitalisation Details'!K:K,"Not Found")</f>
        <v>R1011</v>
      </c>
      <c r="P168" s="23">
        <f>_xlfn.XLOOKUP(A168,'Hospitalisation Details'!A:A,'Hospitalisation Details'!L:L,"Not Found")</f>
        <v>47</v>
      </c>
    </row>
    <row r="169" spans="1:16" ht="15.75" x14ac:dyDescent="0.25">
      <c r="A169" s="19" t="s">
        <v>2205</v>
      </c>
      <c r="B169" s="19" t="str">
        <f>_xlfn.XLOOKUP(A169,'Customer Names'!A:A,'Customer Names'!C:C,"Not Found")</f>
        <v>Scofield</v>
      </c>
      <c r="C169" s="20">
        <f>_xlfn.XLOOKUP(A169,'Medical Examinations'!A:A,'Medical Examinations'!B:B,"not found")</f>
        <v>30.78</v>
      </c>
      <c r="D169" s="20">
        <f>_xlfn.XLOOKUP(A169,'Medical Examinations'!A:A,'Medical Examinations'!C:C,"not found")</f>
        <v>4.67</v>
      </c>
      <c r="E169" s="20" t="str">
        <f>_xlfn.XLOOKUP(A169,'Medical Examinations'!A:A,'Medical Examinations'!D:D,"not found")</f>
        <v>Yes</v>
      </c>
      <c r="F169" s="20" t="str">
        <f>_xlfn.XLOOKUP(A169,'Medical Examinations'!A:A,'Medical Examinations'!E:E,"not found")</f>
        <v>No</v>
      </c>
      <c r="G169" s="20" t="str">
        <f>_xlfn.XLOOKUP(A169,'Medical Examinations'!A:A,'Medical Examinations'!F:F,"not found")</f>
        <v>No</v>
      </c>
      <c r="H169" s="20">
        <f>_xlfn.XLOOKUP(A169,'Medical Examinations'!A:A,'Medical Examinations'!G:G,"not found")</f>
        <v>0</v>
      </c>
      <c r="I169" s="20" t="str">
        <f>_xlfn.XLOOKUP(A169,'Medical Examinations'!A:A,'Medical Examinations'!H:H,"not found")</f>
        <v>Yes</v>
      </c>
      <c r="J169" s="20" t="str">
        <f>_xlfn.XLOOKUP(A169,'Medical Examinations'!A:A,'Medical Examinations'!I:I,"not found")</f>
        <v>Obesity</v>
      </c>
      <c r="K169" s="21">
        <f>_xlfn.XLOOKUP(A169,'Hospitalisation Details'!A:A,'Hospitalisation Details'!F:F,"Not Found")</f>
        <v>31368</v>
      </c>
      <c r="L169" s="22">
        <f>_xlfn.XLOOKUP(A169,'Hospitalisation Details'!A:A,'Hospitalisation Details'!H:H,"Not Found")</f>
        <v>37270.15</v>
      </c>
      <c r="M169" s="21" t="str">
        <f>_xlfn.XLOOKUP(A169,'Hospitalisation Details'!A:A,'Hospitalisation Details'!I:I,"Not Found")</f>
        <v>tier - 1</v>
      </c>
      <c r="N169" s="21" t="str">
        <f>_xlfn.XLOOKUP(A169,'Hospitalisation Details'!A:A,'Hospitalisation Details'!J:J,"Not Found")</f>
        <v>tier - 2</v>
      </c>
      <c r="O169" s="21" t="str">
        <f>_xlfn.XLOOKUP(A169,'Hospitalisation Details'!A:A,'Hospitalisation Details'!K:K,"Not Found")</f>
        <v>R1024</v>
      </c>
      <c r="P169" s="23">
        <f>_xlfn.XLOOKUP(A169,'Hospitalisation Details'!A:A,'Hospitalisation Details'!L:L,"Not Found")</f>
        <v>37</v>
      </c>
    </row>
    <row r="170" spans="1:16" ht="15.75" x14ac:dyDescent="0.25">
      <c r="A170" s="19" t="s">
        <v>2204</v>
      </c>
      <c r="B170" s="19" t="str">
        <f>_xlfn.XLOOKUP(A170,'Customer Names'!A:A,'Customer Names'!C:C,"Not Found")</f>
        <v>Yost</v>
      </c>
      <c r="C170" s="20">
        <f>_xlfn.XLOOKUP(A170,'Medical Examinations'!A:A,'Medical Examinations'!B:B,"not found")</f>
        <v>49.49</v>
      </c>
      <c r="D170" s="20">
        <f>_xlfn.XLOOKUP(A170,'Medical Examinations'!A:A,'Medical Examinations'!C:C,"not found")</f>
        <v>4.5</v>
      </c>
      <c r="E170" s="20" t="str">
        <f>_xlfn.XLOOKUP(A170,'Medical Examinations'!A:A,'Medical Examinations'!D:D,"not found")</f>
        <v>No</v>
      </c>
      <c r="F170" s="20" t="str">
        <f>_xlfn.XLOOKUP(A170,'Medical Examinations'!A:A,'Medical Examinations'!E:E,"not found")</f>
        <v>No</v>
      </c>
      <c r="G170" s="20" t="str">
        <f>_xlfn.XLOOKUP(A170,'Medical Examinations'!A:A,'Medical Examinations'!F:F,"not found")</f>
        <v>No</v>
      </c>
      <c r="H170" s="20">
        <f>_xlfn.XLOOKUP(A170,'Medical Examinations'!A:A,'Medical Examinations'!G:G,"not found")</f>
        <v>0</v>
      </c>
      <c r="I170" s="20" t="str">
        <f>_xlfn.XLOOKUP(A170,'Medical Examinations'!A:A,'Medical Examinations'!H:H,"not found")</f>
        <v>Yes</v>
      </c>
      <c r="J170" s="20" t="str">
        <f>_xlfn.XLOOKUP(A170,'Medical Examinations'!A:A,'Medical Examinations'!I:I,"not found")</f>
        <v>Obesity</v>
      </c>
      <c r="K170" s="21">
        <f>_xlfn.XLOOKUP(A170,'Hospitalisation Details'!A:A,'Hospitalisation Details'!F:F,"Not Found")</f>
        <v>33163</v>
      </c>
      <c r="L170" s="22">
        <f>_xlfn.XLOOKUP(A170,'Hospitalisation Details'!A:A,'Hospitalisation Details'!H:H,"Not Found")</f>
        <v>37251.22</v>
      </c>
      <c r="M170" s="21" t="str">
        <f>_xlfn.XLOOKUP(A170,'Hospitalisation Details'!A:A,'Hospitalisation Details'!I:I,"Not Found")</f>
        <v>tier - 1</v>
      </c>
      <c r="N170" s="21" t="str">
        <f>_xlfn.XLOOKUP(A170,'Hospitalisation Details'!A:A,'Hospitalisation Details'!J:J,"Not Found")</f>
        <v>tier - 2</v>
      </c>
      <c r="O170" s="21" t="str">
        <f>_xlfn.XLOOKUP(A170,'Hospitalisation Details'!A:A,'Hospitalisation Details'!K:K,"Not Found")</f>
        <v>R1011</v>
      </c>
      <c r="P170" s="23">
        <f>_xlfn.XLOOKUP(A170,'Hospitalisation Details'!A:A,'Hospitalisation Details'!L:L,"Not Found")</f>
        <v>32</v>
      </c>
    </row>
    <row r="171" spans="1:16" ht="15.75" x14ac:dyDescent="0.25">
      <c r="A171" s="19" t="s">
        <v>2203</v>
      </c>
      <c r="B171" s="19" t="str">
        <f>_xlfn.XLOOKUP(A171,'Customer Names'!A:A,'Customer Names'!C:C,"Not Found")</f>
        <v>Torphy</v>
      </c>
      <c r="C171" s="20">
        <f>_xlfn.XLOOKUP(A171,'Medical Examinations'!A:A,'Medical Examinations'!B:B,"not found")</f>
        <v>37.619999999999997</v>
      </c>
      <c r="D171" s="20">
        <f>_xlfn.XLOOKUP(A171,'Medical Examinations'!A:A,'Medical Examinations'!C:C,"not found")</f>
        <v>6.32</v>
      </c>
      <c r="E171" s="20" t="str">
        <f>_xlfn.XLOOKUP(A171,'Medical Examinations'!A:A,'Medical Examinations'!D:D,"not found")</f>
        <v>Yes</v>
      </c>
      <c r="F171" s="20" t="str">
        <f>_xlfn.XLOOKUP(A171,'Medical Examinations'!A:A,'Medical Examinations'!E:E,"not found")</f>
        <v>Yes</v>
      </c>
      <c r="G171" s="20" t="str">
        <f>_xlfn.XLOOKUP(A171,'Medical Examinations'!A:A,'Medical Examinations'!F:F,"not found")</f>
        <v>No</v>
      </c>
      <c r="H171" s="20">
        <f>_xlfn.XLOOKUP(A171,'Medical Examinations'!A:A,'Medical Examinations'!G:G,"not found")</f>
        <v>2</v>
      </c>
      <c r="I171" s="20" t="str">
        <f>_xlfn.XLOOKUP(A171,'Medical Examinations'!A:A,'Medical Examinations'!H:H,"not found")</f>
        <v>Yes</v>
      </c>
      <c r="J171" s="20" t="str">
        <f>_xlfn.XLOOKUP(A171,'Medical Examinations'!A:A,'Medical Examinations'!I:I,"not found")</f>
        <v>Obesity</v>
      </c>
      <c r="K171" s="21">
        <f>_xlfn.XLOOKUP(A171,'Hospitalisation Details'!A:A,'Hospitalisation Details'!F:F,"Not Found")</f>
        <v>36774</v>
      </c>
      <c r="L171" s="22">
        <f>_xlfn.XLOOKUP(A171,'Hospitalisation Details'!A:A,'Hospitalisation Details'!H:H,"Not Found")</f>
        <v>37165.160000000003</v>
      </c>
      <c r="M171" s="21" t="str">
        <f>_xlfn.XLOOKUP(A171,'Hospitalisation Details'!A:A,'Hospitalisation Details'!I:I,"Not Found")</f>
        <v>tier - 1</v>
      </c>
      <c r="N171" s="21" t="str">
        <f>_xlfn.XLOOKUP(A171,'Hospitalisation Details'!A:A,'Hospitalisation Details'!J:J,"Not Found")</f>
        <v>tier - 2</v>
      </c>
      <c r="O171" s="21" t="str">
        <f>_xlfn.XLOOKUP(A171,'Hospitalisation Details'!A:A,'Hospitalisation Details'!K:K,"Not Found")</f>
        <v>Unknown</v>
      </c>
      <c r="P171" s="23">
        <f>_xlfn.XLOOKUP(A171,'Hospitalisation Details'!A:A,'Hospitalisation Details'!L:L,"Not Found")</f>
        <v>22</v>
      </c>
    </row>
    <row r="172" spans="1:16" ht="15.75" x14ac:dyDescent="0.25">
      <c r="A172" s="19" t="s">
        <v>2202</v>
      </c>
      <c r="B172" s="19" t="str">
        <f>_xlfn.XLOOKUP(A172,'Customer Names'!A:A,'Customer Names'!C:C,"Not Found")</f>
        <v>Busby</v>
      </c>
      <c r="C172" s="20">
        <f>_xlfn.XLOOKUP(A172,'Medical Examinations'!A:A,'Medical Examinations'!B:B,"not found")</f>
        <v>36.08</v>
      </c>
      <c r="D172" s="20">
        <f>_xlfn.XLOOKUP(A172,'Medical Examinations'!A:A,'Medical Examinations'!C:C,"not found")</f>
        <v>6.1</v>
      </c>
      <c r="E172" s="20" t="str">
        <f>_xlfn.XLOOKUP(A172,'Medical Examinations'!A:A,'Medical Examinations'!D:D,"not found")</f>
        <v>Yes</v>
      </c>
      <c r="F172" s="20" t="str">
        <f>_xlfn.XLOOKUP(A172,'Medical Examinations'!A:A,'Medical Examinations'!E:E,"not found")</f>
        <v>No</v>
      </c>
      <c r="G172" s="20" t="str">
        <f>_xlfn.XLOOKUP(A172,'Medical Examinations'!A:A,'Medical Examinations'!F:F,"not found")</f>
        <v>No</v>
      </c>
      <c r="H172" s="20">
        <f>_xlfn.XLOOKUP(A172,'Medical Examinations'!A:A,'Medical Examinations'!G:G,"not found")</f>
        <v>1</v>
      </c>
      <c r="I172" s="20" t="str">
        <f>_xlfn.XLOOKUP(A172,'Medical Examinations'!A:A,'Medical Examinations'!H:H,"not found")</f>
        <v>Yes</v>
      </c>
      <c r="J172" s="20" t="str">
        <f>_xlfn.XLOOKUP(A172,'Medical Examinations'!A:A,'Medical Examinations'!I:I,"not found")</f>
        <v>Obesity</v>
      </c>
      <c r="K172" s="21">
        <f>_xlfn.XLOOKUP(A172,'Hospitalisation Details'!A:A,'Hospitalisation Details'!F:F,"Not Found")</f>
        <v>35002</v>
      </c>
      <c r="L172" s="22">
        <f>_xlfn.XLOOKUP(A172,'Hospitalisation Details'!A:A,'Hospitalisation Details'!H:H,"Not Found")</f>
        <v>37133.9</v>
      </c>
      <c r="M172" s="21" t="str">
        <f>_xlfn.XLOOKUP(A172,'Hospitalisation Details'!A:A,'Hospitalisation Details'!I:I,"Not Found")</f>
        <v>tier - 1</v>
      </c>
      <c r="N172" s="21" t="str">
        <f>_xlfn.XLOOKUP(A172,'Hospitalisation Details'!A:A,'Hospitalisation Details'!J:J,"Not Found")</f>
        <v>tier - 2</v>
      </c>
      <c r="O172" s="21" t="str">
        <f>_xlfn.XLOOKUP(A172,'Hospitalisation Details'!A:A,'Hospitalisation Details'!K:K,"Not Found")</f>
        <v>R1013</v>
      </c>
      <c r="P172" s="23">
        <f>_xlfn.XLOOKUP(A172,'Hospitalisation Details'!A:A,'Hospitalisation Details'!L:L,"Not Found")</f>
        <v>27</v>
      </c>
    </row>
    <row r="173" spans="1:16" ht="15.75" x14ac:dyDescent="0.25">
      <c r="A173" s="19" t="s">
        <v>2201</v>
      </c>
      <c r="B173" s="19" t="str">
        <f>_xlfn.XLOOKUP(A173,'Customer Names'!A:A,'Customer Names'!C:C,"Not Found")</f>
        <v>Nguyen</v>
      </c>
      <c r="C173" s="20">
        <f>_xlfn.XLOOKUP(A173,'Medical Examinations'!A:A,'Medical Examinations'!B:B,"not found")</f>
        <v>33.5</v>
      </c>
      <c r="D173" s="20">
        <f>_xlfn.XLOOKUP(A173,'Medical Examinations'!A:A,'Medical Examinations'!C:C,"not found")</f>
        <v>5.4</v>
      </c>
      <c r="E173" s="20" t="str">
        <f>_xlfn.XLOOKUP(A173,'Medical Examinations'!A:A,'Medical Examinations'!D:D,"not found")</f>
        <v>No</v>
      </c>
      <c r="F173" s="20" t="str">
        <f>_xlfn.XLOOKUP(A173,'Medical Examinations'!A:A,'Medical Examinations'!E:E,"not found")</f>
        <v>No</v>
      </c>
      <c r="G173" s="20" t="str">
        <f>_xlfn.XLOOKUP(A173,'Medical Examinations'!A:A,'Medical Examinations'!F:F,"not found")</f>
        <v>No</v>
      </c>
      <c r="H173" s="20">
        <f>_xlfn.XLOOKUP(A173,'Medical Examinations'!A:A,'Medical Examinations'!G:G,"not found")</f>
        <v>0</v>
      </c>
      <c r="I173" s="20" t="str">
        <f>_xlfn.XLOOKUP(A173,'Medical Examinations'!A:A,'Medical Examinations'!H:H,"not found")</f>
        <v>Yes</v>
      </c>
      <c r="J173" s="20" t="str">
        <f>_xlfn.XLOOKUP(A173,'Medical Examinations'!A:A,'Medical Examinations'!I:I,"not found")</f>
        <v>Obesity</v>
      </c>
      <c r="K173" s="21">
        <f>_xlfn.XLOOKUP(A173,'Hospitalisation Details'!A:A,'Hospitalisation Details'!F:F,"Not Found")</f>
        <v>32669</v>
      </c>
      <c r="L173" s="22">
        <f>_xlfn.XLOOKUP(A173,'Hospitalisation Details'!A:A,'Hospitalisation Details'!H:H,"Not Found")</f>
        <v>37079.370000000003</v>
      </c>
      <c r="M173" s="21" t="str">
        <f>_xlfn.XLOOKUP(A173,'Hospitalisation Details'!A:A,'Hospitalisation Details'!I:I,"Not Found")</f>
        <v>tier - 1</v>
      </c>
      <c r="N173" s="21" t="str">
        <f>_xlfn.XLOOKUP(A173,'Hospitalisation Details'!A:A,'Hospitalisation Details'!J:J,"Not Found")</f>
        <v>tier - 2</v>
      </c>
      <c r="O173" s="21" t="str">
        <f>_xlfn.XLOOKUP(A173,'Hospitalisation Details'!A:A,'Hospitalisation Details'!K:K,"Not Found")</f>
        <v>R1011</v>
      </c>
      <c r="P173" s="23">
        <f>_xlfn.XLOOKUP(A173,'Hospitalisation Details'!A:A,'Hospitalisation Details'!L:L,"Not Found")</f>
        <v>33</v>
      </c>
    </row>
    <row r="174" spans="1:16" ht="15.75" x14ac:dyDescent="0.25">
      <c r="A174" s="19" t="s">
        <v>2200</v>
      </c>
      <c r="B174" s="19" t="str">
        <f>_xlfn.XLOOKUP(A174,'Customer Names'!A:A,'Customer Names'!C:C,"Not Found")</f>
        <v>Hanley</v>
      </c>
      <c r="C174" s="20">
        <f>_xlfn.XLOOKUP(A174,'Medical Examinations'!A:A,'Medical Examinations'!B:B,"not found")</f>
        <v>47.46</v>
      </c>
      <c r="D174" s="20">
        <f>_xlfn.XLOOKUP(A174,'Medical Examinations'!A:A,'Medical Examinations'!C:C,"not found")</f>
        <v>6.24</v>
      </c>
      <c r="E174" s="20" t="str">
        <f>_xlfn.XLOOKUP(A174,'Medical Examinations'!A:A,'Medical Examinations'!D:D,"not found")</f>
        <v>Yes</v>
      </c>
      <c r="F174" s="20" t="str">
        <f>_xlfn.XLOOKUP(A174,'Medical Examinations'!A:A,'Medical Examinations'!E:E,"not found")</f>
        <v>No</v>
      </c>
      <c r="G174" s="20" t="str">
        <f>_xlfn.XLOOKUP(A174,'Medical Examinations'!A:A,'Medical Examinations'!F:F,"not found")</f>
        <v>No</v>
      </c>
      <c r="H174" s="20">
        <f>_xlfn.XLOOKUP(A174,'Medical Examinations'!A:A,'Medical Examinations'!G:G,"not found")</f>
        <v>1</v>
      </c>
      <c r="I174" s="20" t="str">
        <f>_xlfn.XLOOKUP(A174,'Medical Examinations'!A:A,'Medical Examinations'!H:H,"not found")</f>
        <v>Yes</v>
      </c>
      <c r="J174" s="20" t="str">
        <f>_xlfn.XLOOKUP(A174,'Medical Examinations'!A:A,'Medical Examinations'!I:I,"not found")</f>
        <v>Obesity</v>
      </c>
      <c r="K174" s="21">
        <f>_xlfn.XLOOKUP(A174,'Hospitalisation Details'!A:A,'Hospitalisation Details'!F:F,"Not Found")</f>
        <v>32494</v>
      </c>
      <c r="L174" s="22">
        <f>_xlfn.XLOOKUP(A174,'Hospitalisation Details'!A:A,'Hospitalisation Details'!H:H,"Not Found")</f>
        <v>37076.370000000003</v>
      </c>
      <c r="M174" s="21" t="str">
        <f>_xlfn.XLOOKUP(A174,'Hospitalisation Details'!A:A,'Hospitalisation Details'!I:I,"Not Found")</f>
        <v>tier - 1</v>
      </c>
      <c r="N174" s="21" t="str">
        <f>_xlfn.XLOOKUP(A174,'Hospitalisation Details'!A:A,'Hospitalisation Details'!J:J,"Not Found")</f>
        <v>tier - 2</v>
      </c>
      <c r="O174" s="21" t="str">
        <f>_xlfn.XLOOKUP(A174,'Hospitalisation Details'!A:A,'Hospitalisation Details'!K:K,"Not Found")</f>
        <v>R1011</v>
      </c>
      <c r="P174" s="23">
        <f>_xlfn.XLOOKUP(A174,'Hospitalisation Details'!A:A,'Hospitalisation Details'!L:L,"Not Found")</f>
        <v>34</v>
      </c>
    </row>
    <row r="175" spans="1:16" ht="15.75" x14ac:dyDescent="0.25">
      <c r="A175" s="19" t="s">
        <v>2199</v>
      </c>
      <c r="B175" s="19" t="str">
        <f>_xlfn.XLOOKUP(A175,'Customer Names'!A:A,'Customer Names'!C:C,"Not Found")</f>
        <v>Scheer</v>
      </c>
      <c r="C175" s="20">
        <f>_xlfn.XLOOKUP(A175,'Medical Examinations'!A:A,'Medical Examinations'!B:B,"not found")</f>
        <v>49.24</v>
      </c>
      <c r="D175" s="20">
        <f>_xlfn.XLOOKUP(A175,'Medical Examinations'!A:A,'Medical Examinations'!C:C,"not found")</f>
        <v>4.45</v>
      </c>
      <c r="E175" s="20" t="str">
        <f>_xlfn.XLOOKUP(A175,'Medical Examinations'!A:A,'Medical Examinations'!D:D,"not found")</f>
        <v>No</v>
      </c>
      <c r="F175" s="20" t="str">
        <f>_xlfn.XLOOKUP(A175,'Medical Examinations'!A:A,'Medical Examinations'!E:E,"not found")</f>
        <v>No</v>
      </c>
      <c r="G175" s="20" t="str">
        <f>_xlfn.XLOOKUP(A175,'Medical Examinations'!A:A,'Medical Examinations'!F:F,"not found")</f>
        <v>No</v>
      </c>
      <c r="H175" s="20">
        <f>_xlfn.XLOOKUP(A175,'Medical Examinations'!A:A,'Medical Examinations'!G:G,"not found")</f>
        <v>0</v>
      </c>
      <c r="I175" s="20" t="str">
        <f>_xlfn.XLOOKUP(A175,'Medical Examinations'!A:A,'Medical Examinations'!H:H,"not found")</f>
        <v>Yes</v>
      </c>
      <c r="J175" s="20" t="str">
        <f>_xlfn.XLOOKUP(A175,'Medical Examinations'!A:A,'Medical Examinations'!I:I,"not found")</f>
        <v>Obesity</v>
      </c>
      <c r="K175" s="21">
        <f>_xlfn.XLOOKUP(A175,'Hospitalisation Details'!A:A,'Hospitalisation Details'!F:F,"Not Found")</f>
        <v>33543</v>
      </c>
      <c r="L175" s="22">
        <f>_xlfn.XLOOKUP(A175,'Hospitalisation Details'!A:A,'Hospitalisation Details'!H:H,"Not Found")</f>
        <v>37040.879999999997</v>
      </c>
      <c r="M175" s="21" t="str">
        <f>_xlfn.XLOOKUP(A175,'Hospitalisation Details'!A:A,'Hospitalisation Details'!I:I,"Not Found")</f>
        <v>tier - 1</v>
      </c>
      <c r="N175" s="21" t="str">
        <f>_xlfn.XLOOKUP(A175,'Hospitalisation Details'!A:A,'Hospitalisation Details'!J:J,"Not Found")</f>
        <v>tier - 2</v>
      </c>
      <c r="O175" s="21" t="str">
        <f>_xlfn.XLOOKUP(A175,'Hospitalisation Details'!A:A,'Hospitalisation Details'!K:K,"Not Found")</f>
        <v>R1011</v>
      </c>
      <c r="P175" s="23">
        <f>_xlfn.XLOOKUP(A175,'Hospitalisation Details'!A:A,'Hospitalisation Details'!L:L,"Not Found")</f>
        <v>31</v>
      </c>
    </row>
    <row r="176" spans="1:16" ht="15.75" x14ac:dyDescent="0.25">
      <c r="A176" s="19" t="s">
        <v>2198</v>
      </c>
      <c r="B176" s="19" t="str">
        <f>_xlfn.XLOOKUP(A176,'Customer Names'!A:A,'Customer Names'!C:C,"Not Found")</f>
        <v>Rankin</v>
      </c>
      <c r="C176" s="20">
        <f>_xlfn.XLOOKUP(A176,'Medical Examinations'!A:A,'Medical Examinations'!B:B,"not found")</f>
        <v>54.4</v>
      </c>
      <c r="D176" s="20">
        <f>_xlfn.XLOOKUP(A176,'Medical Examinations'!A:A,'Medical Examinations'!C:C,"not found")</f>
        <v>5.22</v>
      </c>
      <c r="E176" s="20" t="str">
        <f>_xlfn.XLOOKUP(A176,'Medical Examinations'!A:A,'Medical Examinations'!D:D,"not found")</f>
        <v>No</v>
      </c>
      <c r="F176" s="20" t="str">
        <f>_xlfn.XLOOKUP(A176,'Medical Examinations'!A:A,'Medical Examinations'!E:E,"not found")</f>
        <v>No</v>
      </c>
      <c r="G176" s="20" t="str">
        <f>_xlfn.XLOOKUP(A176,'Medical Examinations'!A:A,'Medical Examinations'!F:F,"not found")</f>
        <v>No</v>
      </c>
      <c r="H176" s="20">
        <f>_xlfn.XLOOKUP(A176,'Medical Examinations'!A:A,'Medical Examinations'!G:G,"not found")</f>
        <v>1</v>
      </c>
      <c r="I176" s="20" t="str">
        <f>_xlfn.XLOOKUP(A176,'Medical Examinations'!A:A,'Medical Examinations'!H:H,"not found")</f>
        <v>Yes</v>
      </c>
      <c r="J176" s="20" t="str">
        <f>_xlfn.XLOOKUP(A176,'Medical Examinations'!A:A,'Medical Examinations'!I:I,"not found")</f>
        <v>Obesity</v>
      </c>
      <c r="K176" s="21">
        <f>_xlfn.XLOOKUP(A176,'Hospitalisation Details'!A:A,'Hospitalisation Details'!F:F,"Not Found")</f>
        <v>33860</v>
      </c>
      <c r="L176" s="22">
        <f>_xlfn.XLOOKUP(A176,'Hospitalisation Details'!A:A,'Hospitalisation Details'!H:H,"Not Found")</f>
        <v>36976.449999999997</v>
      </c>
      <c r="M176" s="21" t="str">
        <f>_xlfn.XLOOKUP(A176,'Hospitalisation Details'!A:A,'Hospitalisation Details'!I:I,"Not Found")</f>
        <v>tier - 1</v>
      </c>
      <c r="N176" s="21" t="str">
        <f>_xlfn.XLOOKUP(A176,'Hospitalisation Details'!A:A,'Hospitalisation Details'!J:J,"Not Found")</f>
        <v>tier - 2</v>
      </c>
      <c r="O176" s="21" t="str">
        <f>_xlfn.XLOOKUP(A176,'Hospitalisation Details'!A:A,'Hospitalisation Details'!K:K,"Not Found")</f>
        <v>R1011</v>
      </c>
      <c r="P176" s="23">
        <f>_xlfn.XLOOKUP(A176,'Hospitalisation Details'!A:A,'Hospitalisation Details'!L:L,"Not Found")</f>
        <v>30</v>
      </c>
    </row>
    <row r="177" spans="1:16" ht="15.75" x14ac:dyDescent="0.25">
      <c r="A177" s="19" t="s">
        <v>2197</v>
      </c>
      <c r="B177" s="19" t="str">
        <f>_xlfn.XLOOKUP(A177,'Customer Names'!A:A,'Customer Names'!C:C,"Not Found")</f>
        <v>Ricardi</v>
      </c>
      <c r="C177" s="20">
        <f>_xlfn.XLOOKUP(A177,'Medical Examinations'!A:A,'Medical Examinations'!B:B,"not found")</f>
        <v>35.53</v>
      </c>
      <c r="D177" s="20">
        <f>_xlfn.XLOOKUP(A177,'Medical Examinations'!A:A,'Medical Examinations'!C:C,"not found")</f>
        <v>4.6100000000000003</v>
      </c>
      <c r="E177" s="20" t="str">
        <f>_xlfn.XLOOKUP(A177,'Medical Examinations'!A:A,'Medical Examinations'!D:D,"not found")</f>
        <v>No</v>
      </c>
      <c r="F177" s="20" t="str">
        <f>_xlfn.XLOOKUP(A177,'Medical Examinations'!A:A,'Medical Examinations'!E:E,"not found")</f>
        <v>No</v>
      </c>
      <c r="G177" s="20" t="str">
        <f>_xlfn.XLOOKUP(A177,'Medical Examinations'!A:A,'Medical Examinations'!F:F,"not found")</f>
        <v>No</v>
      </c>
      <c r="H177" s="20">
        <f>_xlfn.XLOOKUP(A177,'Medical Examinations'!A:A,'Medical Examinations'!G:G,"not found")</f>
        <v>1</v>
      </c>
      <c r="I177" s="20" t="str">
        <f>_xlfn.XLOOKUP(A177,'Medical Examinations'!A:A,'Medical Examinations'!H:H,"not found")</f>
        <v>Yes</v>
      </c>
      <c r="J177" s="20" t="str">
        <f>_xlfn.XLOOKUP(A177,'Medical Examinations'!A:A,'Medical Examinations'!I:I,"not found")</f>
        <v>Obesity</v>
      </c>
      <c r="K177" s="21">
        <f>_xlfn.XLOOKUP(A177,'Hospitalisation Details'!A:A,'Hospitalisation Details'!F:F,"Not Found")</f>
        <v>33841</v>
      </c>
      <c r="L177" s="22">
        <f>_xlfn.XLOOKUP(A177,'Hospitalisation Details'!A:A,'Hospitalisation Details'!H:H,"Not Found")</f>
        <v>36950.26</v>
      </c>
      <c r="M177" s="21" t="str">
        <f>_xlfn.XLOOKUP(A177,'Hospitalisation Details'!A:A,'Hospitalisation Details'!I:I,"Not Found")</f>
        <v>tier - 1</v>
      </c>
      <c r="N177" s="21" t="str">
        <f>_xlfn.XLOOKUP(A177,'Hospitalisation Details'!A:A,'Hospitalisation Details'!J:J,"Not Found")</f>
        <v>tier - 2</v>
      </c>
      <c r="O177" s="21" t="str">
        <f>_xlfn.XLOOKUP(A177,'Hospitalisation Details'!A:A,'Hospitalisation Details'!K:K,"Not Found")</f>
        <v>R1013</v>
      </c>
      <c r="P177" s="23">
        <f>_xlfn.XLOOKUP(A177,'Hospitalisation Details'!A:A,'Hospitalisation Details'!L:L,"Not Found")</f>
        <v>30</v>
      </c>
    </row>
    <row r="178" spans="1:16" ht="15.75" x14ac:dyDescent="0.25">
      <c r="A178" s="19" t="s">
        <v>2196</v>
      </c>
      <c r="B178" s="19" t="str">
        <f>_xlfn.XLOOKUP(A178,'Customer Names'!A:A,'Customer Names'!C:C,"Not Found")</f>
        <v>Karkos</v>
      </c>
      <c r="C178" s="20">
        <f>_xlfn.XLOOKUP(A178,'Medical Examinations'!A:A,'Medical Examinations'!B:B,"not found")</f>
        <v>39.729999999999997</v>
      </c>
      <c r="D178" s="20">
        <f>_xlfn.XLOOKUP(A178,'Medical Examinations'!A:A,'Medical Examinations'!C:C,"not found")</f>
        <v>6.24</v>
      </c>
      <c r="E178" s="20" t="str">
        <f>_xlfn.XLOOKUP(A178,'Medical Examinations'!A:A,'Medical Examinations'!D:D,"not found")</f>
        <v>No</v>
      </c>
      <c r="F178" s="20" t="str">
        <f>_xlfn.XLOOKUP(A178,'Medical Examinations'!A:A,'Medical Examinations'!E:E,"not found")</f>
        <v>No</v>
      </c>
      <c r="G178" s="20" t="str">
        <f>_xlfn.XLOOKUP(A178,'Medical Examinations'!A:A,'Medical Examinations'!F:F,"not found")</f>
        <v>No</v>
      </c>
      <c r="H178" s="20">
        <f>_xlfn.XLOOKUP(A178,'Medical Examinations'!A:A,'Medical Examinations'!G:G,"not found")</f>
        <v>0</v>
      </c>
      <c r="I178" s="20" t="str">
        <f>_xlfn.XLOOKUP(A178,'Medical Examinations'!A:A,'Medical Examinations'!H:H,"not found")</f>
        <v>Yes</v>
      </c>
      <c r="J178" s="20" t="str">
        <f>_xlfn.XLOOKUP(A178,'Medical Examinations'!A:A,'Medical Examinations'!I:I,"not found")</f>
        <v>Obesity</v>
      </c>
      <c r="K178" s="21">
        <f>_xlfn.XLOOKUP(A178,'Hospitalisation Details'!A:A,'Hospitalisation Details'!F:F,"Not Found")</f>
        <v>28350</v>
      </c>
      <c r="L178" s="22">
        <f>_xlfn.XLOOKUP(A178,'Hospitalisation Details'!A:A,'Hospitalisation Details'!H:H,"Not Found")</f>
        <v>36935.64</v>
      </c>
      <c r="M178" s="21" t="str">
        <f>_xlfn.XLOOKUP(A178,'Hospitalisation Details'!A:A,'Hospitalisation Details'!I:I,"Not Found")</f>
        <v>tier - 1</v>
      </c>
      <c r="N178" s="21" t="str">
        <f>_xlfn.XLOOKUP(A178,'Hospitalisation Details'!A:A,'Hospitalisation Details'!J:J,"Not Found")</f>
        <v>tier - 2</v>
      </c>
      <c r="O178" s="21" t="str">
        <f>_xlfn.XLOOKUP(A178,'Hospitalisation Details'!A:A,'Hospitalisation Details'!K:K,"Not Found")</f>
        <v>R1011</v>
      </c>
      <c r="P178" s="23">
        <f>_xlfn.XLOOKUP(A178,'Hospitalisation Details'!A:A,'Hospitalisation Details'!L:L,"Not Found")</f>
        <v>45</v>
      </c>
    </row>
    <row r="179" spans="1:16" ht="15.75" x14ac:dyDescent="0.25">
      <c r="A179" s="19" t="s">
        <v>2195</v>
      </c>
      <c r="B179" s="19" t="str">
        <f>_xlfn.XLOOKUP(A179,'Customer Names'!A:A,'Customer Names'!C:C,"Not Found")</f>
        <v>Price-Dierksen</v>
      </c>
      <c r="C179" s="20">
        <f>_xlfn.XLOOKUP(A179,'Medical Examinations'!A:A,'Medical Examinations'!B:B,"not found")</f>
        <v>35.68</v>
      </c>
      <c r="D179" s="20">
        <f>_xlfn.XLOOKUP(A179,'Medical Examinations'!A:A,'Medical Examinations'!C:C,"not found")</f>
        <v>10.039999999999999</v>
      </c>
      <c r="E179" s="20" t="str">
        <f>_xlfn.XLOOKUP(A179,'Medical Examinations'!A:A,'Medical Examinations'!D:D,"not found")</f>
        <v>No</v>
      </c>
      <c r="F179" s="20" t="str">
        <f>_xlfn.XLOOKUP(A179,'Medical Examinations'!A:A,'Medical Examinations'!E:E,"not found")</f>
        <v>No</v>
      </c>
      <c r="G179" s="20" t="str">
        <f>_xlfn.XLOOKUP(A179,'Medical Examinations'!A:A,'Medical Examinations'!F:F,"not found")</f>
        <v>No</v>
      </c>
      <c r="H179" s="20">
        <f>_xlfn.XLOOKUP(A179,'Medical Examinations'!A:A,'Medical Examinations'!G:G,"not found")</f>
        <v>0</v>
      </c>
      <c r="I179" s="20" t="str">
        <f>_xlfn.XLOOKUP(A179,'Medical Examinations'!A:A,'Medical Examinations'!H:H,"not found")</f>
        <v>Yes</v>
      </c>
      <c r="J179" s="20" t="str">
        <f>_xlfn.XLOOKUP(A179,'Medical Examinations'!A:A,'Medical Examinations'!I:I,"not found")</f>
        <v>Obesity</v>
      </c>
      <c r="K179" s="21">
        <f>_xlfn.XLOOKUP(A179,'Hospitalisation Details'!A:A,'Hospitalisation Details'!F:F,"Not Found")</f>
        <v>25133</v>
      </c>
      <c r="L179" s="22">
        <f>_xlfn.XLOOKUP(A179,'Hospitalisation Details'!A:A,'Hospitalisation Details'!H:H,"Not Found")</f>
        <v>36922.61</v>
      </c>
      <c r="M179" s="21" t="str">
        <f>_xlfn.XLOOKUP(A179,'Hospitalisation Details'!A:A,'Hospitalisation Details'!I:I,"Not Found")</f>
        <v>tier - 1</v>
      </c>
      <c r="N179" s="21" t="str">
        <f>_xlfn.XLOOKUP(A179,'Hospitalisation Details'!A:A,'Hospitalisation Details'!J:J,"Not Found")</f>
        <v>tier - 2</v>
      </c>
      <c r="O179" s="21" t="str">
        <f>_xlfn.XLOOKUP(A179,'Hospitalisation Details'!A:A,'Hospitalisation Details'!K:K,"Not Found")</f>
        <v>R1011</v>
      </c>
      <c r="P179" s="23">
        <f>_xlfn.XLOOKUP(A179,'Hospitalisation Details'!A:A,'Hospitalisation Details'!L:L,"Not Found")</f>
        <v>54</v>
      </c>
    </row>
    <row r="180" spans="1:16" ht="15.75" x14ac:dyDescent="0.25">
      <c r="A180" s="19" t="s">
        <v>2194</v>
      </c>
      <c r="B180" s="19" t="str">
        <f>_xlfn.XLOOKUP(A180,'Customer Names'!A:A,'Customer Names'!C:C,"Not Found")</f>
        <v>Knispel</v>
      </c>
      <c r="C180" s="20">
        <f>_xlfn.XLOOKUP(A180,'Medical Examinations'!A:A,'Medical Examinations'!B:B,"not found")</f>
        <v>48.86</v>
      </c>
      <c r="D180" s="20">
        <f>_xlfn.XLOOKUP(A180,'Medical Examinations'!A:A,'Medical Examinations'!C:C,"not found")</f>
        <v>6.09</v>
      </c>
      <c r="E180" s="20" t="str">
        <f>_xlfn.XLOOKUP(A180,'Medical Examinations'!A:A,'Medical Examinations'!D:D,"not found")</f>
        <v>No</v>
      </c>
      <c r="F180" s="20" t="str">
        <f>_xlfn.XLOOKUP(A180,'Medical Examinations'!A:A,'Medical Examinations'!E:E,"not found")</f>
        <v>No</v>
      </c>
      <c r="G180" s="20" t="str">
        <f>_xlfn.XLOOKUP(A180,'Medical Examinations'!A:A,'Medical Examinations'!F:F,"not found")</f>
        <v>No</v>
      </c>
      <c r="H180" s="20">
        <f>_xlfn.XLOOKUP(A180,'Medical Examinations'!A:A,'Medical Examinations'!G:G,"not found")</f>
        <v>0</v>
      </c>
      <c r="I180" s="20" t="str">
        <f>_xlfn.XLOOKUP(A180,'Medical Examinations'!A:A,'Medical Examinations'!H:H,"not found")</f>
        <v>Yes</v>
      </c>
      <c r="J180" s="20" t="str">
        <f>_xlfn.XLOOKUP(A180,'Medical Examinations'!A:A,'Medical Examinations'!I:I,"not found")</f>
        <v>Obesity</v>
      </c>
      <c r="K180" s="21">
        <f>_xlfn.XLOOKUP(A180,'Hospitalisation Details'!A:A,'Hospitalisation Details'!F:F,"Not Found")</f>
        <v>33399</v>
      </c>
      <c r="L180" s="22">
        <f>_xlfn.XLOOKUP(A180,'Hospitalisation Details'!A:A,'Hospitalisation Details'!H:H,"Not Found")</f>
        <v>36911.99</v>
      </c>
      <c r="M180" s="21" t="str">
        <f>_xlfn.XLOOKUP(A180,'Hospitalisation Details'!A:A,'Hospitalisation Details'!I:I,"Not Found")</f>
        <v>tier - 1</v>
      </c>
      <c r="N180" s="21" t="str">
        <f>_xlfn.XLOOKUP(A180,'Hospitalisation Details'!A:A,'Hospitalisation Details'!J:J,"Not Found")</f>
        <v>tier - 2</v>
      </c>
      <c r="O180" s="21" t="str">
        <f>_xlfn.XLOOKUP(A180,'Hospitalisation Details'!A:A,'Hospitalisation Details'!K:K,"Not Found")</f>
        <v>R1011</v>
      </c>
      <c r="P180" s="23">
        <f>_xlfn.XLOOKUP(A180,'Hospitalisation Details'!A:A,'Hospitalisation Details'!L:L,"Not Found")</f>
        <v>31</v>
      </c>
    </row>
    <row r="181" spans="1:16" ht="15.75" x14ac:dyDescent="0.25">
      <c r="A181" s="19" t="s">
        <v>2193</v>
      </c>
      <c r="B181" s="19" t="str">
        <f>_xlfn.XLOOKUP(A181,'Customer Names'!A:A,'Customer Names'!C:C,"Not Found")</f>
        <v>King</v>
      </c>
      <c r="C181" s="20">
        <f>_xlfn.XLOOKUP(A181,'Medical Examinations'!A:A,'Medical Examinations'!B:B,"not found")</f>
        <v>34.799999999999997</v>
      </c>
      <c r="D181" s="20">
        <f>_xlfn.XLOOKUP(A181,'Medical Examinations'!A:A,'Medical Examinations'!C:C,"not found")</f>
        <v>11.4</v>
      </c>
      <c r="E181" s="20" t="str">
        <f>_xlfn.XLOOKUP(A181,'Medical Examinations'!A:A,'Medical Examinations'!D:D,"not found")</f>
        <v>Yes</v>
      </c>
      <c r="F181" s="20" t="str">
        <f>_xlfn.XLOOKUP(A181,'Medical Examinations'!A:A,'Medical Examinations'!E:E,"not found")</f>
        <v>No</v>
      </c>
      <c r="G181" s="20" t="str">
        <f>_xlfn.XLOOKUP(A181,'Medical Examinations'!A:A,'Medical Examinations'!F:F,"not found")</f>
        <v>Yes</v>
      </c>
      <c r="H181" s="20">
        <f>_xlfn.XLOOKUP(A181,'Medical Examinations'!A:A,'Medical Examinations'!G:G,"not found")</f>
        <v>1</v>
      </c>
      <c r="I181" s="20" t="str">
        <f>_xlfn.XLOOKUP(A181,'Medical Examinations'!A:A,'Medical Examinations'!H:H,"not found")</f>
        <v>No</v>
      </c>
      <c r="J181" s="20" t="str">
        <f>_xlfn.XLOOKUP(A181,'Medical Examinations'!A:A,'Medical Examinations'!I:I,"not found")</f>
        <v>Obesity</v>
      </c>
      <c r="K181" s="21">
        <f>_xlfn.XLOOKUP(A181,'Hospitalisation Details'!A:A,'Hospitalisation Details'!F:F,"Not Found")</f>
        <v>23216</v>
      </c>
      <c r="L181" s="22">
        <f>_xlfn.XLOOKUP(A181,'Hospitalisation Details'!A:A,'Hospitalisation Details'!H:H,"Not Found")</f>
        <v>36910.61</v>
      </c>
      <c r="M181" s="21" t="str">
        <f>_xlfn.XLOOKUP(A181,'Hospitalisation Details'!A:A,'Hospitalisation Details'!I:I,"Not Found")</f>
        <v>tier - 1</v>
      </c>
      <c r="N181" s="21" t="str">
        <f>_xlfn.XLOOKUP(A181,'Hospitalisation Details'!A:A,'Hospitalisation Details'!J:J,"Not Found")</f>
        <v>tier - 2</v>
      </c>
      <c r="O181" s="21" t="str">
        <f>_xlfn.XLOOKUP(A181,'Hospitalisation Details'!A:A,'Hospitalisation Details'!K:K,"Not Found")</f>
        <v>R1011</v>
      </c>
      <c r="P181" s="23">
        <f>_xlfn.XLOOKUP(A181,'Hospitalisation Details'!A:A,'Hospitalisation Details'!L:L,"Not Found")</f>
        <v>59</v>
      </c>
    </row>
    <row r="182" spans="1:16" ht="15.75" x14ac:dyDescent="0.25">
      <c r="A182" s="19" t="s">
        <v>2192</v>
      </c>
      <c r="B182" s="19" t="str">
        <f>_xlfn.XLOOKUP(A182,'Customer Names'!A:A,'Customer Names'!C:C,"Not Found")</f>
        <v>Samuelson</v>
      </c>
      <c r="C182" s="20">
        <f>_xlfn.XLOOKUP(A182,'Medical Examinations'!A:A,'Medical Examinations'!B:B,"not found")</f>
        <v>32.49</v>
      </c>
      <c r="D182" s="20">
        <f>_xlfn.XLOOKUP(A182,'Medical Examinations'!A:A,'Medical Examinations'!C:C,"not found")</f>
        <v>4.29</v>
      </c>
      <c r="E182" s="20" t="str">
        <f>_xlfn.XLOOKUP(A182,'Medical Examinations'!A:A,'Medical Examinations'!D:D,"not found")</f>
        <v>No</v>
      </c>
      <c r="F182" s="20" t="str">
        <f>_xlfn.XLOOKUP(A182,'Medical Examinations'!A:A,'Medical Examinations'!E:E,"not found")</f>
        <v>No</v>
      </c>
      <c r="G182" s="20" t="str">
        <f>_xlfn.XLOOKUP(A182,'Medical Examinations'!A:A,'Medical Examinations'!F:F,"not found")</f>
        <v>Yes</v>
      </c>
      <c r="H182" s="20">
        <f>_xlfn.XLOOKUP(A182,'Medical Examinations'!A:A,'Medical Examinations'!G:G,"not found")</f>
        <v>1</v>
      </c>
      <c r="I182" s="20" t="str">
        <f>_xlfn.XLOOKUP(A182,'Medical Examinations'!A:A,'Medical Examinations'!H:H,"not found")</f>
        <v>Yes</v>
      </c>
      <c r="J182" s="20" t="str">
        <f>_xlfn.XLOOKUP(A182,'Medical Examinations'!A:A,'Medical Examinations'!I:I,"not found")</f>
        <v>Obesity</v>
      </c>
      <c r="K182" s="21">
        <f>_xlfn.XLOOKUP(A182,'Hospitalisation Details'!A:A,'Hospitalisation Details'!F:F,"Not Found")</f>
        <v>37793</v>
      </c>
      <c r="L182" s="22">
        <f>_xlfn.XLOOKUP(A182,'Hospitalisation Details'!A:A,'Hospitalisation Details'!H:H,"Not Found")</f>
        <v>36898.730000000003</v>
      </c>
      <c r="M182" s="21" t="str">
        <f>_xlfn.XLOOKUP(A182,'Hospitalisation Details'!A:A,'Hospitalisation Details'!I:I,"Not Found")</f>
        <v>tier - 1</v>
      </c>
      <c r="N182" s="21" t="str">
        <f>_xlfn.XLOOKUP(A182,'Hospitalisation Details'!A:A,'Hospitalisation Details'!J:J,"Not Found")</f>
        <v>tier - 2</v>
      </c>
      <c r="O182" s="21" t="str">
        <f>_xlfn.XLOOKUP(A182,'Hospitalisation Details'!A:A,'Hospitalisation Details'!K:K,"Not Found")</f>
        <v>R1012</v>
      </c>
      <c r="P182" s="23">
        <f>_xlfn.XLOOKUP(A182,'Hospitalisation Details'!A:A,'Hospitalisation Details'!L:L,"Not Found")</f>
        <v>19</v>
      </c>
    </row>
    <row r="183" spans="1:16" ht="15.75" x14ac:dyDescent="0.25">
      <c r="A183" s="19" t="s">
        <v>2191</v>
      </c>
      <c r="B183" s="19" t="str">
        <f>_xlfn.XLOOKUP(A183,'Customer Names'!A:A,'Customer Names'!C:C,"Not Found")</f>
        <v>Fredsall</v>
      </c>
      <c r="C183" s="20">
        <f>_xlfn.XLOOKUP(A183,'Medical Examinations'!A:A,'Medical Examinations'!B:B,"not found")</f>
        <v>39</v>
      </c>
      <c r="D183" s="20">
        <f>_xlfn.XLOOKUP(A183,'Medical Examinations'!A:A,'Medical Examinations'!C:C,"not found")</f>
        <v>5.7</v>
      </c>
      <c r="E183" s="20" t="str">
        <f>_xlfn.XLOOKUP(A183,'Medical Examinations'!A:A,'Medical Examinations'!D:D,"not found")</f>
        <v>No</v>
      </c>
      <c r="F183" s="20" t="str">
        <f>_xlfn.XLOOKUP(A183,'Medical Examinations'!A:A,'Medical Examinations'!E:E,"not found")</f>
        <v>No</v>
      </c>
      <c r="G183" s="20" t="str">
        <f>_xlfn.XLOOKUP(A183,'Medical Examinations'!A:A,'Medical Examinations'!F:F,"not found")</f>
        <v>No</v>
      </c>
      <c r="H183" s="20">
        <f>_xlfn.XLOOKUP(A183,'Medical Examinations'!A:A,'Medical Examinations'!G:G,"not found")</f>
        <v>2</v>
      </c>
      <c r="I183" s="20" t="str">
        <f>_xlfn.XLOOKUP(A183,'Medical Examinations'!A:A,'Medical Examinations'!H:H,"not found")</f>
        <v>Yes</v>
      </c>
      <c r="J183" s="20" t="str">
        <f>_xlfn.XLOOKUP(A183,'Medical Examinations'!A:A,'Medical Examinations'!I:I,"not found")</f>
        <v>Obesity</v>
      </c>
      <c r="K183" s="21">
        <f>_xlfn.XLOOKUP(A183,'Hospitalisation Details'!A:A,'Hospitalisation Details'!F:F,"Not Found")</f>
        <v>26638</v>
      </c>
      <c r="L183" s="22">
        <f>_xlfn.XLOOKUP(A183,'Hospitalisation Details'!A:A,'Hospitalisation Details'!H:H,"Not Found")</f>
        <v>36889.99</v>
      </c>
      <c r="M183" s="21" t="str">
        <f>_xlfn.XLOOKUP(A183,'Hospitalisation Details'!A:A,'Hospitalisation Details'!I:I,"Not Found")</f>
        <v>tier - 1</v>
      </c>
      <c r="N183" s="21" t="str">
        <f>_xlfn.XLOOKUP(A183,'Hospitalisation Details'!A:A,'Hospitalisation Details'!J:J,"Not Found")</f>
        <v>tier - 2</v>
      </c>
      <c r="O183" s="21" t="str">
        <f>_xlfn.XLOOKUP(A183,'Hospitalisation Details'!A:A,'Hospitalisation Details'!K:K,"Not Found")</f>
        <v>R1011</v>
      </c>
      <c r="P183" s="23">
        <f>_xlfn.XLOOKUP(A183,'Hospitalisation Details'!A:A,'Hospitalisation Details'!L:L,"Not Found")</f>
        <v>50</v>
      </c>
    </row>
    <row r="184" spans="1:16" ht="15.75" x14ac:dyDescent="0.25">
      <c r="A184" s="19" t="s">
        <v>2190</v>
      </c>
      <c r="B184" s="19" t="str">
        <f>_xlfn.XLOOKUP(A184,'Customer Names'!A:A,'Customer Names'!C:C,"Not Found")</f>
        <v>Eggleston</v>
      </c>
      <c r="C184" s="20">
        <f>_xlfn.XLOOKUP(A184,'Medical Examinations'!A:A,'Medical Examinations'!B:B,"not found")</f>
        <v>35.299999999999997</v>
      </c>
      <c r="D184" s="20">
        <f>_xlfn.XLOOKUP(A184,'Medical Examinations'!A:A,'Medical Examinations'!C:C,"not found")</f>
        <v>6.09</v>
      </c>
      <c r="E184" s="20" t="str">
        <f>_xlfn.XLOOKUP(A184,'Medical Examinations'!A:A,'Medical Examinations'!D:D,"not found")</f>
        <v>No</v>
      </c>
      <c r="F184" s="20" t="str">
        <f>_xlfn.XLOOKUP(A184,'Medical Examinations'!A:A,'Medical Examinations'!E:E,"not found")</f>
        <v>No</v>
      </c>
      <c r="G184" s="20" t="str">
        <f>_xlfn.XLOOKUP(A184,'Medical Examinations'!A:A,'Medical Examinations'!F:F,"not found")</f>
        <v>No</v>
      </c>
      <c r="H184" s="20">
        <f>_xlfn.XLOOKUP(A184,'Medical Examinations'!A:A,'Medical Examinations'!G:G,"not found")</f>
        <v>1</v>
      </c>
      <c r="I184" s="20" t="str">
        <f>_xlfn.XLOOKUP(A184,'Medical Examinations'!A:A,'Medical Examinations'!H:H,"not found")</f>
        <v>Yes</v>
      </c>
      <c r="J184" s="20" t="str">
        <f>_xlfn.XLOOKUP(A184,'Medical Examinations'!A:A,'Medical Examinations'!I:I,"not found")</f>
        <v>Obesity</v>
      </c>
      <c r="K184" s="21">
        <f>_xlfn.XLOOKUP(A184,'Hospitalisation Details'!A:A,'Hospitalisation Details'!F:F,"Not Found")</f>
        <v>33789</v>
      </c>
      <c r="L184" s="22">
        <f>_xlfn.XLOOKUP(A184,'Hospitalisation Details'!A:A,'Hospitalisation Details'!H:H,"Not Found")</f>
        <v>36837.47</v>
      </c>
      <c r="M184" s="21" t="str">
        <f>_xlfn.XLOOKUP(A184,'Hospitalisation Details'!A:A,'Hospitalisation Details'!I:I,"Not Found")</f>
        <v>tier - 1</v>
      </c>
      <c r="N184" s="21" t="str">
        <f>_xlfn.XLOOKUP(A184,'Hospitalisation Details'!A:A,'Hospitalisation Details'!J:J,"Not Found")</f>
        <v>tier - 2</v>
      </c>
      <c r="O184" s="21" t="str">
        <f>_xlfn.XLOOKUP(A184,'Hospitalisation Details'!A:A,'Hospitalisation Details'!K:K,"Not Found")</f>
        <v>R1011</v>
      </c>
      <c r="P184" s="23">
        <f>_xlfn.XLOOKUP(A184,'Hospitalisation Details'!A:A,'Hospitalisation Details'!L:L,"Not Found")</f>
        <v>30</v>
      </c>
    </row>
    <row r="185" spans="1:16" ht="15.75" x14ac:dyDescent="0.25">
      <c r="A185" s="19" t="s">
        <v>2189</v>
      </c>
      <c r="B185" s="19" t="str">
        <f>_xlfn.XLOOKUP(A185,'Customer Names'!A:A,'Customer Names'!C:C,"Not Found")</f>
        <v>Palombaro</v>
      </c>
      <c r="C185" s="20">
        <f>_xlfn.XLOOKUP(A185,'Medical Examinations'!A:A,'Medical Examinations'!B:B,"not found")</f>
        <v>33.42</v>
      </c>
      <c r="D185" s="20">
        <f>_xlfn.XLOOKUP(A185,'Medical Examinations'!A:A,'Medical Examinations'!C:C,"not found")</f>
        <v>10.67</v>
      </c>
      <c r="E185" s="20" t="str">
        <f>_xlfn.XLOOKUP(A185,'Medical Examinations'!A:A,'Medical Examinations'!D:D,"not found")</f>
        <v>No</v>
      </c>
      <c r="F185" s="20" t="str">
        <f>_xlfn.XLOOKUP(A185,'Medical Examinations'!A:A,'Medical Examinations'!E:E,"not found")</f>
        <v>No</v>
      </c>
      <c r="G185" s="20" t="str">
        <f>_xlfn.XLOOKUP(A185,'Medical Examinations'!A:A,'Medical Examinations'!F:F,"not found")</f>
        <v>No</v>
      </c>
      <c r="H185" s="20">
        <f>_xlfn.XLOOKUP(A185,'Medical Examinations'!A:A,'Medical Examinations'!G:G,"not found")</f>
        <v>0</v>
      </c>
      <c r="I185" s="20" t="str">
        <f>_xlfn.XLOOKUP(A185,'Medical Examinations'!A:A,'Medical Examinations'!H:H,"not found")</f>
        <v>Yes</v>
      </c>
      <c r="J185" s="20" t="str">
        <f>_xlfn.XLOOKUP(A185,'Medical Examinations'!A:A,'Medical Examinations'!I:I,"not found")</f>
        <v>Obesity</v>
      </c>
      <c r="K185" s="21">
        <f>_xlfn.XLOOKUP(A185,'Hospitalisation Details'!A:A,'Hospitalisation Details'!F:F,"Not Found")</f>
        <v>24104</v>
      </c>
      <c r="L185" s="22">
        <f>_xlfn.XLOOKUP(A185,'Hospitalisation Details'!A:A,'Hospitalisation Details'!H:H,"Not Found")</f>
        <v>36795.29</v>
      </c>
      <c r="M185" s="21" t="str">
        <f>_xlfn.XLOOKUP(A185,'Hospitalisation Details'!A:A,'Hospitalisation Details'!I:I,"Not Found")</f>
        <v>tier - 1</v>
      </c>
      <c r="N185" s="21" t="str">
        <f>_xlfn.XLOOKUP(A185,'Hospitalisation Details'!A:A,'Hospitalisation Details'!J:J,"Not Found")</f>
        <v>tier - 2</v>
      </c>
      <c r="O185" s="21" t="str">
        <f>_xlfn.XLOOKUP(A185,'Hospitalisation Details'!A:A,'Hospitalisation Details'!K:K,"Not Found")</f>
        <v>R1011</v>
      </c>
      <c r="P185" s="23">
        <f>_xlfn.XLOOKUP(A185,'Hospitalisation Details'!A:A,'Hospitalisation Details'!L:L,"Not Found")</f>
        <v>57</v>
      </c>
    </row>
    <row r="186" spans="1:16" ht="15.75" x14ac:dyDescent="0.25">
      <c r="A186" s="19" t="s">
        <v>2188</v>
      </c>
      <c r="B186" s="19" t="str">
        <f>_xlfn.XLOOKUP(A186,'Customer Names'!A:A,'Customer Names'!C:C,"Not Found")</f>
        <v>Silva</v>
      </c>
      <c r="C186" s="20">
        <f>_xlfn.XLOOKUP(A186,'Medical Examinations'!A:A,'Medical Examinations'!B:B,"not found")</f>
        <v>37.18</v>
      </c>
      <c r="D186" s="20">
        <f>_xlfn.XLOOKUP(A186,'Medical Examinations'!A:A,'Medical Examinations'!C:C,"not found")</f>
        <v>6.75</v>
      </c>
      <c r="E186" s="20" t="str">
        <f>_xlfn.XLOOKUP(A186,'Medical Examinations'!A:A,'Medical Examinations'!D:D,"not found")</f>
        <v>Yes</v>
      </c>
      <c r="F186" s="20" t="str">
        <f>_xlfn.XLOOKUP(A186,'Medical Examinations'!A:A,'Medical Examinations'!E:E,"not found")</f>
        <v>No</v>
      </c>
      <c r="G186" s="20" t="str">
        <f>_xlfn.XLOOKUP(A186,'Medical Examinations'!A:A,'Medical Examinations'!F:F,"not found")</f>
        <v>No</v>
      </c>
      <c r="H186" s="20">
        <f>_xlfn.XLOOKUP(A186,'Medical Examinations'!A:A,'Medical Examinations'!G:G,"not found")</f>
        <v>2</v>
      </c>
      <c r="I186" s="20" t="str">
        <f>_xlfn.XLOOKUP(A186,'Medical Examinations'!A:A,'Medical Examinations'!H:H,"not found")</f>
        <v>Yes</v>
      </c>
      <c r="J186" s="20" t="str">
        <f>_xlfn.XLOOKUP(A186,'Medical Examinations'!A:A,'Medical Examinations'!I:I,"not found")</f>
        <v>Obesity</v>
      </c>
      <c r="K186" s="21">
        <f>_xlfn.XLOOKUP(A186,'Hospitalisation Details'!A:A,'Hospitalisation Details'!F:F,"Not Found")</f>
        <v>25763</v>
      </c>
      <c r="L186" s="22">
        <f>_xlfn.XLOOKUP(A186,'Hospitalisation Details'!A:A,'Hospitalisation Details'!H:H,"Not Found")</f>
        <v>36786.370000000003</v>
      </c>
      <c r="M186" s="21" t="str">
        <f>_xlfn.XLOOKUP(A186,'Hospitalisation Details'!A:A,'Hospitalisation Details'!I:I,"Not Found")</f>
        <v>tier - 1</v>
      </c>
      <c r="N186" s="21" t="str">
        <f>_xlfn.XLOOKUP(A186,'Hospitalisation Details'!A:A,'Hospitalisation Details'!J:J,"Not Found")</f>
        <v>tier - 2</v>
      </c>
      <c r="O186" s="21" t="str">
        <f>_xlfn.XLOOKUP(A186,'Hospitalisation Details'!A:A,'Hospitalisation Details'!K:K,"Not Found")</f>
        <v>R1011</v>
      </c>
      <c r="P186" s="23">
        <f>_xlfn.XLOOKUP(A186,'Hospitalisation Details'!A:A,'Hospitalisation Details'!L:L,"Not Found")</f>
        <v>52</v>
      </c>
    </row>
    <row r="187" spans="1:16" ht="15.75" x14ac:dyDescent="0.25">
      <c r="A187" s="19" t="s">
        <v>2187</v>
      </c>
      <c r="B187" s="19" t="str">
        <f>_xlfn.XLOOKUP(A187,'Customer Names'!A:A,'Customer Names'!C:C,"Not Found")</f>
        <v>Bugala</v>
      </c>
      <c r="C187" s="20">
        <f>_xlfn.XLOOKUP(A187,'Medical Examinations'!A:A,'Medical Examinations'!B:B,"not found")</f>
        <v>33.33</v>
      </c>
      <c r="D187" s="20">
        <f>_xlfn.XLOOKUP(A187,'Medical Examinations'!A:A,'Medical Examinations'!C:C,"not found")</f>
        <v>9.26</v>
      </c>
      <c r="E187" s="20" t="str">
        <f>_xlfn.XLOOKUP(A187,'Medical Examinations'!A:A,'Medical Examinations'!D:D,"not found")</f>
        <v>Yes</v>
      </c>
      <c r="F187" s="20" t="str">
        <f>_xlfn.XLOOKUP(A187,'Medical Examinations'!A:A,'Medical Examinations'!E:E,"not found")</f>
        <v>No</v>
      </c>
      <c r="G187" s="20" t="str">
        <f>_xlfn.XLOOKUP(A187,'Medical Examinations'!A:A,'Medical Examinations'!F:F,"not found")</f>
        <v>No</v>
      </c>
      <c r="H187" s="20">
        <f>_xlfn.XLOOKUP(A187,'Medical Examinations'!A:A,'Medical Examinations'!G:G,"not found")</f>
        <v>2</v>
      </c>
      <c r="I187" s="20" t="str">
        <f>_xlfn.XLOOKUP(A187,'Medical Examinations'!A:A,'Medical Examinations'!H:H,"not found")</f>
        <v>No</v>
      </c>
      <c r="J187" s="20" t="str">
        <f>_xlfn.XLOOKUP(A187,'Medical Examinations'!A:A,'Medical Examinations'!I:I,"not found")</f>
        <v>Obesity</v>
      </c>
      <c r="K187" s="21">
        <f>_xlfn.XLOOKUP(A187,'Hospitalisation Details'!A:A,'Hospitalisation Details'!F:F,"Not Found")</f>
        <v>22491</v>
      </c>
      <c r="L187" s="22">
        <f>_xlfn.XLOOKUP(A187,'Hospitalisation Details'!A:A,'Hospitalisation Details'!H:H,"Not Found")</f>
        <v>36580.28</v>
      </c>
      <c r="M187" s="21" t="str">
        <f>_xlfn.XLOOKUP(A187,'Hospitalisation Details'!A:A,'Hospitalisation Details'!I:I,"Not Found")</f>
        <v>tier - 1</v>
      </c>
      <c r="N187" s="21" t="str">
        <f>_xlfn.XLOOKUP(A187,'Hospitalisation Details'!A:A,'Hospitalisation Details'!J:J,"Not Found")</f>
        <v>tier - 2</v>
      </c>
      <c r="O187" s="21" t="str">
        <f>_xlfn.XLOOKUP(A187,'Hospitalisation Details'!A:A,'Hospitalisation Details'!K:K,"Not Found")</f>
        <v>R1013</v>
      </c>
      <c r="P187" s="23">
        <f>_xlfn.XLOOKUP(A187,'Hospitalisation Details'!A:A,'Hospitalisation Details'!L:L,"Not Found")</f>
        <v>61</v>
      </c>
    </row>
    <row r="188" spans="1:16" ht="15.75" x14ac:dyDescent="0.25">
      <c r="A188" s="19" t="s">
        <v>2186</v>
      </c>
      <c r="B188" s="19" t="str">
        <f>_xlfn.XLOOKUP(A188,'Customer Names'!A:A,'Customer Names'!C:C,"Not Found")</f>
        <v>Dublin</v>
      </c>
      <c r="C188" s="20">
        <f>_xlfn.XLOOKUP(A188,'Medical Examinations'!A:A,'Medical Examinations'!B:B,"not found")</f>
        <v>53.21</v>
      </c>
      <c r="D188" s="20">
        <f>_xlfn.XLOOKUP(A188,'Medical Examinations'!A:A,'Medical Examinations'!C:C,"not found")</f>
        <v>4.2699999999999996</v>
      </c>
      <c r="E188" s="20" t="str">
        <f>_xlfn.XLOOKUP(A188,'Medical Examinations'!A:A,'Medical Examinations'!D:D,"not found")</f>
        <v>No</v>
      </c>
      <c r="F188" s="20" t="str">
        <f>_xlfn.XLOOKUP(A188,'Medical Examinations'!A:A,'Medical Examinations'!E:E,"not found")</f>
        <v>No</v>
      </c>
      <c r="G188" s="20" t="str">
        <f>_xlfn.XLOOKUP(A188,'Medical Examinations'!A:A,'Medical Examinations'!F:F,"not found")</f>
        <v>No</v>
      </c>
      <c r="H188" s="20">
        <f>_xlfn.XLOOKUP(A188,'Medical Examinations'!A:A,'Medical Examinations'!G:G,"not found")</f>
        <v>1</v>
      </c>
      <c r="I188" s="20" t="str">
        <f>_xlfn.XLOOKUP(A188,'Medical Examinations'!A:A,'Medical Examinations'!H:H,"not found")</f>
        <v>Yes</v>
      </c>
      <c r="J188" s="20" t="str">
        <f>_xlfn.XLOOKUP(A188,'Medical Examinations'!A:A,'Medical Examinations'!I:I,"not found")</f>
        <v>Obesity</v>
      </c>
      <c r="K188" s="21">
        <f>_xlfn.XLOOKUP(A188,'Hospitalisation Details'!A:A,'Hospitalisation Details'!F:F,"Not Found")</f>
        <v>33886</v>
      </c>
      <c r="L188" s="22">
        <f>_xlfn.XLOOKUP(A188,'Hospitalisation Details'!A:A,'Hospitalisation Details'!H:H,"Not Found")</f>
        <v>36572.800000000003</v>
      </c>
      <c r="M188" s="21" t="str">
        <f>_xlfn.XLOOKUP(A188,'Hospitalisation Details'!A:A,'Hospitalisation Details'!I:I,"Not Found")</f>
        <v>tier - 1</v>
      </c>
      <c r="N188" s="21" t="str">
        <f>_xlfn.XLOOKUP(A188,'Hospitalisation Details'!A:A,'Hospitalisation Details'!J:J,"Not Found")</f>
        <v>tier - 2</v>
      </c>
      <c r="O188" s="21" t="str">
        <f>_xlfn.XLOOKUP(A188,'Hospitalisation Details'!A:A,'Hospitalisation Details'!K:K,"Not Found")</f>
        <v>R1011</v>
      </c>
      <c r="P188" s="23">
        <f>_xlfn.XLOOKUP(A188,'Hospitalisation Details'!A:A,'Hospitalisation Details'!L:L,"Not Found")</f>
        <v>30</v>
      </c>
    </row>
    <row r="189" spans="1:16" ht="15.75" x14ac:dyDescent="0.25">
      <c r="A189" s="19" t="s">
        <v>2185</v>
      </c>
      <c r="B189" s="19" t="str">
        <f>_xlfn.XLOOKUP(A189,'Customer Names'!A:A,'Customer Names'!C:C,"Not Found")</f>
        <v>Cleland</v>
      </c>
      <c r="C189" s="20">
        <f>_xlfn.XLOOKUP(A189,'Medical Examinations'!A:A,'Medical Examinations'!B:B,"not found")</f>
        <v>38.729999999999997</v>
      </c>
      <c r="D189" s="20">
        <f>_xlfn.XLOOKUP(A189,'Medical Examinations'!A:A,'Medical Examinations'!C:C,"not found")</f>
        <v>11.51</v>
      </c>
      <c r="E189" s="20" t="str">
        <f>_xlfn.XLOOKUP(A189,'Medical Examinations'!A:A,'Medical Examinations'!D:D,"not found")</f>
        <v>No</v>
      </c>
      <c r="F189" s="20" t="str">
        <f>_xlfn.XLOOKUP(A189,'Medical Examinations'!A:A,'Medical Examinations'!E:E,"not found")</f>
        <v>No</v>
      </c>
      <c r="G189" s="20" t="str">
        <f>_xlfn.XLOOKUP(A189,'Medical Examinations'!A:A,'Medical Examinations'!F:F,"not found")</f>
        <v>No</v>
      </c>
      <c r="H189" s="20">
        <f>_xlfn.XLOOKUP(A189,'Medical Examinations'!A:A,'Medical Examinations'!G:G,"not found")</f>
        <v>2</v>
      </c>
      <c r="I189" s="20" t="str">
        <f>_xlfn.XLOOKUP(A189,'Medical Examinations'!A:A,'Medical Examinations'!H:H,"not found")</f>
        <v>Yes</v>
      </c>
      <c r="J189" s="20" t="str">
        <f>_xlfn.XLOOKUP(A189,'Medical Examinations'!A:A,'Medical Examinations'!I:I,"not found")</f>
        <v>Obesity</v>
      </c>
      <c r="K189" s="21">
        <f>_xlfn.XLOOKUP(A189,'Hospitalisation Details'!A:A,'Hospitalisation Details'!F:F,"Not Found")</f>
        <v>26885</v>
      </c>
      <c r="L189" s="22">
        <f>_xlfn.XLOOKUP(A189,'Hospitalisation Details'!A:A,'Hospitalisation Details'!H:H,"Not Found")</f>
        <v>36541.550000000003</v>
      </c>
      <c r="M189" s="21" t="str">
        <f>_xlfn.XLOOKUP(A189,'Hospitalisation Details'!A:A,'Hospitalisation Details'!I:I,"Not Found")</f>
        <v>tier - 1</v>
      </c>
      <c r="N189" s="21" t="str">
        <f>_xlfn.XLOOKUP(A189,'Hospitalisation Details'!A:A,'Hospitalisation Details'!J:J,"Not Found")</f>
        <v>tier - 2</v>
      </c>
      <c r="O189" s="21" t="str">
        <f>_xlfn.XLOOKUP(A189,'Hospitalisation Details'!A:A,'Hospitalisation Details'!K:K,"Not Found")</f>
        <v>R1011</v>
      </c>
      <c r="P189" s="23">
        <f>_xlfn.XLOOKUP(A189,'Hospitalisation Details'!A:A,'Hospitalisation Details'!L:L,"Not Found")</f>
        <v>49</v>
      </c>
    </row>
    <row r="190" spans="1:16" ht="15.75" x14ac:dyDescent="0.25">
      <c r="A190" s="19" t="s">
        <v>2184</v>
      </c>
      <c r="B190" s="19" t="str">
        <f>_xlfn.XLOOKUP(A190,'Customer Names'!A:A,'Customer Names'!C:C,"Not Found")</f>
        <v>Evans</v>
      </c>
      <c r="C190" s="20">
        <f>_xlfn.XLOOKUP(A190,'Medical Examinations'!A:A,'Medical Examinations'!B:B,"not found")</f>
        <v>29.73</v>
      </c>
      <c r="D190" s="20">
        <f>_xlfn.XLOOKUP(A190,'Medical Examinations'!A:A,'Medical Examinations'!C:C,"not found")</f>
        <v>7.22</v>
      </c>
      <c r="E190" s="20" t="str">
        <f>_xlfn.XLOOKUP(A190,'Medical Examinations'!A:A,'Medical Examinations'!D:D,"not found")</f>
        <v>No</v>
      </c>
      <c r="F190" s="20" t="str">
        <f>_xlfn.XLOOKUP(A190,'Medical Examinations'!A:A,'Medical Examinations'!E:E,"not found")</f>
        <v>No</v>
      </c>
      <c r="G190" s="20" t="str">
        <f>_xlfn.XLOOKUP(A190,'Medical Examinations'!A:A,'Medical Examinations'!F:F,"not found")</f>
        <v>No</v>
      </c>
      <c r="H190" s="20">
        <f>_xlfn.XLOOKUP(A190,'Medical Examinations'!A:A,'Medical Examinations'!G:G,"not found")</f>
        <v>0</v>
      </c>
      <c r="I190" s="20" t="str">
        <f>_xlfn.XLOOKUP(A190,'Medical Examinations'!A:A,'Medical Examinations'!H:H,"not found")</f>
        <v>Yes</v>
      </c>
      <c r="J190" s="20" t="str">
        <f>_xlfn.XLOOKUP(A190,'Medical Examinations'!A:A,'Medical Examinations'!I:I,"not found")</f>
        <v>Overweight</v>
      </c>
      <c r="K190" s="21">
        <f>_xlfn.XLOOKUP(A190,'Hospitalisation Details'!A:A,'Hospitalisation Details'!F:F,"Not Found")</f>
        <v>22969</v>
      </c>
      <c r="L190" s="22">
        <f>_xlfn.XLOOKUP(A190,'Hospitalisation Details'!A:A,'Hospitalisation Details'!H:H,"Not Found")</f>
        <v>36445.550000000003</v>
      </c>
      <c r="M190" s="21" t="str">
        <f>_xlfn.XLOOKUP(A190,'Hospitalisation Details'!A:A,'Hospitalisation Details'!I:I,"Not Found")</f>
        <v>tier - 1</v>
      </c>
      <c r="N190" s="21" t="str">
        <f>_xlfn.XLOOKUP(A190,'Hospitalisation Details'!A:A,'Hospitalisation Details'!J:J,"Not Found")</f>
        <v>tier - 2</v>
      </c>
      <c r="O190" s="21" t="str">
        <f>_xlfn.XLOOKUP(A190,'Hospitalisation Details'!A:A,'Hospitalisation Details'!K:K,"Not Found")</f>
        <v>R1011</v>
      </c>
      <c r="P190" s="23">
        <f>_xlfn.XLOOKUP(A190,'Hospitalisation Details'!A:A,'Hospitalisation Details'!L:L,"Not Found")</f>
        <v>60</v>
      </c>
    </row>
    <row r="191" spans="1:16" ht="15.75" x14ac:dyDescent="0.25">
      <c r="A191" s="19" t="s">
        <v>2183</v>
      </c>
      <c r="B191" s="19" t="str">
        <f>_xlfn.XLOOKUP(A191,'Customer Names'!A:A,'Customer Names'!C:C,"Not Found")</f>
        <v>Boyd</v>
      </c>
      <c r="C191" s="20">
        <f>_xlfn.XLOOKUP(A191,'Medical Examinations'!A:A,'Medical Examinations'!B:B,"not found")</f>
        <v>34.700000000000003</v>
      </c>
      <c r="D191" s="20">
        <f>_xlfn.XLOOKUP(A191,'Medical Examinations'!A:A,'Medical Examinations'!C:C,"not found")</f>
        <v>4.37</v>
      </c>
      <c r="E191" s="20" t="str">
        <f>_xlfn.XLOOKUP(A191,'Medical Examinations'!A:A,'Medical Examinations'!D:D,"not found")</f>
        <v>No</v>
      </c>
      <c r="F191" s="20" t="str">
        <f>_xlfn.XLOOKUP(A191,'Medical Examinations'!A:A,'Medical Examinations'!E:E,"not found")</f>
        <v>No</v>
      </c>
      <c r="G191" s="20" t="str">
        <f>_xlfn.XLOOKUP(A191,'Medical Examinations'!A:A,'Medical Examinations'!F:F,"not found")</f>
        <v>Yes</v>
      </c>
      <c r="H191" s="20">
        <f>_xlfn.XLOOKUP(A191,'Medical Examinations'!A:A,'Medical Examinations'!G:G,"not found")</f>
        <v>1</v>
      </c>
      <c r="I191" s="20" t="str">
        <f>_xlfn.XLOOKUP(A191,'Medical Examinations'!A:A,'Medical Examinations'!H:H,"not found")</f>
        <v>Yes</v>
      </c>
      <c r="J191" s="20" t="str">
        <f>_xlfn.XLOOKUP(A191,'Medical Examinations'!A:A,'Medical Examinations'!I:I,"not found")</f>
        <v>Obesity</v>
      </c>
      <c r="K191" s="21">
        <f>_xlfn.XLOOKUP(A191,'Hospitalisation Details'!A:A,'Hospitalisation Details'!F:F,"Not Found")</f>
        <v>37964</v>
      </c>
      <c r="L191" s="22">
        <f>_xlfn.XLOOKUP(A191,'Hospitalisation Details'!A:A,'Hospitalisation Details'!H:H,"Not Found")</f>
        <v>36397.58</v>
      </c>
      <c r="M191" s="21" t="str">
        <f>_xlfn.XLOOKUP(A191,'Hospitalisation Details'!A:A,'Hospitalisation Details'!I:I,"Not Found")</f>
        <v>tier - 1</v>
      </c>
      <c r="N191" s="21" t="str">
        <f>_xlfn.XLOOKUP(A191,'Hospitalisation Details'!A:A,'Hospitalisation Details'!J:J,"Not Found")</f>
        <v>tier - 2</v>
      </c>
      <c r="O191" s="21" t="str">
        <f>_xlfn.XLOOKUP(A191,'Hospitalisation Details'!A:A,'Hospitalisation Details'!K:K,"Not Found")</f>
        <v>R1011</v>
      </c>
      <c r="P191" s="23">
        <f>_xlfn.XLOOKUP(A191,'Hospitalisation Details'!A:A,'Hospitalisation Details'!L:L,"Not Found")</f>
        <v>19</v>
      </c>
    </row>
    <row r="192" spans="1:16" ht="15.75" x14ac:dyDescent="0.25">
      <c r="A192" s="19" t="s">
        <v>2182</v>
      </c>
      <c r="B192" s="19" t="str">
        <f>_xlfn.XLOOKUP(A192,'Customer Names'!A:A,'Customer Names'!C:C,"Not Found")</f>
        <v>Roulier</v>
      </c>
      <c r="C192" s="20">
        <f>_xlfn.XLOOKUP(A192,'Medical Examinations'!A:A,'Medical Examinations'!B:B,"not found")</f>
        <v>38.28</v>
      </c>
      <c r="D192" s="20">
        <f>_xlfn.XLOOKUP(A192,'Medical Examinations'!A:A,'Medical Examinations'!C:C,"not found")</f>
        <v>11.56</v>
      </c>
      <c r="E192" s="20" t="str">
        <f>_xlfn.XLOOKUP(A192,'Medical Examinations'!A:A,'Medical Examinations'!D:D,"not found")</f>
        <v>Yes</v>
      </c>
      <c r="F192" s="20" t="str">
        <f>_xlfn.XLOOKUP(A192,'Medical Examinations'!A:A,'Medical Examinations'!E:E,"not found")</f>
        <v>No</v>
      </c>
      <c r="G192" s="20" t="str">
        <f>_xlfn.XLOOKUP(A192,'Medical Examinations'!A:A,'Medical Examinations'!F:F,"not found")</f>
        <v>No</v>
      </c>
      <c r="H192" s="20">
        <f>_xlfn.XLOOKUP(A192,'Medical Examinations'!A:A,'Medical Examinations'!G:G,"not found")</f>
        <v>1</v>
      </c>
      <c r="I192" s="20" t="str">
        <f>_xlfn.XLOOKUP(A192,'Medical Examinations'!A:A,'Medical Examinations'!H:H,"not found")</f>
        <v>Yes</v>
      </c>
      <c r="J192" s="20" t="str">
        <f>_xlfn.XLOOKUP(A192,'Medical Examinations'!A:A,'Medical Examinations'!I:I,"not found")</f>
        <v>Obesity</v>
      </c>
      <c r="K192" s="21">
        <f>_xlfn.XLOOKUP(A192,'Hospitalisation Details'!A:A,'Hospitalisation Details'!F:F,"Not Found")</f>
        <v>27550</v>
      </c>
      <c r="L192" s="22">
        <f>_xlfn.XLOOKUP(A192,'Hospitalisation Details'!A:A,'Hospitalisation Details'!H:H,"Not Found")</f>
        <v>36350.71</v>
      </c>
      <c r="M192" s="21" t="str">
        <f>_xlfn.XLOOKUP(A192,'Hospitalisation Details'!A:A,'Hospitalisation Details'!I:I,"Not Found")</f>
        <v>tier - 1</v>
      </c>
      <c r="N192" s="21" t="str">
        <f>_xlfn.XLOOKUP(A192,'Hospitalisation Details'!A:A,'Hospitalisation Details'!J:J,"Not Found")</f>
        <v>tier - 2</v>
      </c>
      <c r="O192" s="21" t="str">
        <f>_xlfn.XLOOKUP(A192,'Hospitalisation Details'!A:A,'Hospitalisation Details'!K:K,"Not Found")</f>
        <v>R1011</v>
      </c>
      <c r="P192" s="23">
        <f>_xlfn.XLOOKUP(A192,'Hospitalisation Details'!A:A,'Hospitalisation Details'!L:L,"Not Found")</f>
        <v>48</v>
      </c>
    </row>
    <row r="193" spans="1:16" ht="15.75" x14ac:dyDescent="0.25">
      <c r="A193" s="19" t="s">
        <v>2181</v>
      </c>
      <c r="B193" s="19" t="str">
        <f>_xlfn.XLOOKUP(A193,'Customer Names'!A:A,'Customer Names'!C:C,"Not Found")</f>
        <v>Mullins</v>
      </c>
      <c r="C193" s="20">
        <f>_xlfn.XLOOKUP(A193,'Medical Examinations'!A:A,'Medical Examinations'!B:B,"not found")</f>
        <v>33.57</v>
      </c>
      <c r="D193" s="20">
        <f>_xlfn.XLOOKUP(A193,'Medical Examinations'!A:A,'Medical Examinations'!C:C,"not found")</f>
        <v>8.82</v>
      </c>
      <c r="E193" s="20" t="str">
        <f>_xlfn.XLOOKUP(A193,'Medical Examinations'!A:A,'Medical Examinations'!D:D,"not found")</f>
        <v>Yes</v>
      </c>
      <c r="F193" s="20" t="str">
        <f>_xlfn.XLOOKUP(A193,'Medical Examinations'!A:A,'Medical Examinations'!E:E,"not found")</f>
        <v>No</v>
      </c>
      <c r="G193" s="20" t="str">
        <f>_xlfn.XLOOKUP(A193,'Medical Examinations'!A:A,'Medical Examinations'!F:F,"not found")</f>
        <v>No</v>
      </c>
      <c r="H193" s="20">
        <f>_xlfn.XLOOKUP(A193,'Medical Examinations'!A:A,'Medical Examinations'!G:G,"not found")</f>
        <v>0</v>
      </c>
      <c r="I193" s="20" t="str">
        <f>_xlfn.XLOOKUP(A193,'Medical Examinations'!A:A,'Medical Examinations'!H:H,"not found")</f>
        <v>Yes</v>
      </c>
      <c r="J193" s="20" t="str">
        <f>_xlfn.XLOOKUP(A193,'Medical Examinations'!A:A,'Medical Examinations'!I:I,"not found")</f>
        <v>Obesity</v>
      </c>
      <c r="K193" s="21">
        <f>_xlfn.XLOOKUP(A193,'Hospitalisation Details'!A:A,'Hospitalisation Details'!F:F,"Not Found")</f>
        <v>24763</v>
      </c>
      <c r="L193" s="22">
        <f>_xlfn.XLOOKUP(A193,'Hospitalisation Details'!A:A,'Hospitalisation Details'!H:H,"Not Found")</f>
        <v>36332.449999999997</v>
      </c>
      <c r="M193" s="21" t="str">
        <f>_xlfn.XLOOKUP(A193,'Hospitalisation Details'!A:A,'Hospitalisation Details'!I:I,"Not Found")</f>
        <v>tier - 1</v>
      </c>
      <c r="N193" s="21" t="str">
        <f>_xlfn.XLOOKUP(A193,'Hospitalisation Details'!A:A,'Hospitalisation Details'!J:J,"Not Found")</f>
        <v>tier - 2</v>
      </c>
      <c r="O193" s="21" t="str">
        <f>_xlfn.XLOOKUP(A193,'Hospitalisation Details'!A:A,'Hospitalisation Details'!K:K,"Not Found")</f>
        <v>R1011</v>
      </c>
      <c r="P193" s="23">
        <f>_xlfn.XLOOKUP(A193,'Hospitalisation Details'!A:A,'Hospitalisation Details'!L:L,"Not Found")</f>
        <v>55</v>
      </c>
    </row>
    <row r="194" spans="1:16" ht="15.75" x14ac:dyDescent="0.25">
      <c r="A194" s="19" t="s">
        <v>2180</v>
      </c>
      <c r="B194" s="19" t="str">
        <f>_xlfn.XLOOKUP(A194,'Customer Names'!A:A,'Customer Names'!C:C,"Not Found")</f>
        <v>Hofmann</v>
      </c>
      <c r="C194" s="20">
        <f>_xlfn.XLOOKUP(A194,'Medical Examinations'!A:A,'Medical Examinations'!B:B,"not found")</f>
        <v>52.06</v>
      </c>
      <c r="D194" s="20">
        <f>_xlfn.XLOOKUP(A194,'Medical Examinations'!A:A,'Medical Examinations'!C:C,"not found")</f>
        <v>4.6900000000000004</v>
      </c>
      <c r="E194" s="20" t="str">
        <f>_xlfn.XLOOKUP(A194,'Medical Examinations'!A:A,'Medical Examinations'!D:D,"not found")</f>
        <v>No</v>
      </c>
      <c r="F194" s="20" t="str">
        <f>_xlfn.XLOOKUP(A194,'Medical Examinations'!A:A,'Medical Examinations'!E:E,"not found")</f>
        <v>No</v>
      </c>
      <c r="G194" s="20" t="str">
        <f>_xlfn.XLOOKUP(A194,'Medical Examinations'!A:A,'Medical Examinations'!F:F,"not found")</f>
        <v>No</v>
      </c>
      <c r="H194" s="20">
        <f>_xlfn.XLOOKUP(A194,'Medical Examinations'!A:A,'Medical Examinations'!G:G,"not found")</f>
        <v>1</v>
      </c>
      <c r="I194" s="20" t="str">
        <f>_xlfn.XLOOKUP(A194,'Medical Examinations'!A:A,'Medical Examinations'!H:H,"not found")</f>
        <v>Yes</v>
      </c>
      <c r="J194" s="20" t="str">
        <f>_xlfn.XLOOKUP(A194,'Medical Examinations'!A:A,'Medical Examinations'!I:I,"not found")</f>
        <v>Obesity</v>
      </c>
      <c r="K194" s="21">
        <f>_xlfn.XLOOKUP(A194,'Hospitalisation Details'!A:A,'Hospitalisation Details'!F:F,"Not Found")</f>
        <v>33771</v>
      </c>
      <c r="L194" s="22">
        <f>_xlfn.XLOOKUP(A194,'Hospitalisation Details'!A:A,'Hospitalisation Details'!H:H,"Not Found")</f>
        <v>36314.050000000003</v>
      </c>
      <c r="M194" s="21" t="str">
        <f>_xlfn.XLOOKUP(A194,'Hospitalisation Details'!A:A,'Hospitalisation Details'!I:I,"Not Found")</f>
        <v>tier - 1</v>
      </c>
      <c r="N194" s="21" t="str">
        <f>_xlfn.XLOOKUP(A194,'Hospitalisation Details'!A:A,'Hospitalisation Details'!J:J,"Not Found")</f>
        <v>tier - 2</v>
      </c>
      <c r="O194" s="21" t="str">
        <f>_xlfn.XLOOKUP(A194,'Hospitalisation Details'!A:A,'Hospitalisation Details'!K:K,"Not Found")</f>
        <v>R1011</v>
      </c>
      <c r="P194" s="23">
        <f>_xlfn.XLOOKUP(A194,'Hospitalisation Details'!A:A,'Hospitalisation Details'!L:L,"Not Found")</f>
        <v>30</v>
      </c>
    </row>
    <row r="195" spans="1:16" ht="15.75" x14ac:dyDescent="0.25">
      <c r="A195" s="19" t="s">
        <v>2179</v>
      </c>
      <c r="B195" s="19" t="str">
        <f>_xlfn.XLOOKUP(A195,'Customer Names'!A:A,'Customer Names'!C:C,"Not Found")</f>
        <v>Garcia Garcia</v>
      </c>
      <c r="C195" s="20">
        <f>_xlfn.XLOOKUP(A195,'Medical Examinations'!A:A,'Medical Examinations'!B:B,"not found")</f>
        <v>38.17</v>
      </c>
      <c r="D195" s="20">
        <f>_xlfn.XLOOKUP(A195,'Medical Examinations'!A:A,'Medical Examinations'!C:C,"not found")</f>
        <v>4.53</v>
      </c>
      <c r="E195" s="20" t="str">
        <f>_xlfn.XLOOKUP(A195,'Medical Examinations'!A:A,'Medical Examinations'!D:D,"not found")</f>
        <v>No</v>
      </c>
      <c r="F195" s="20" t="str">
        <f>_xlfn.XLOOKUP(A195,'Medical Examinations'!A:A,'Medical Examinations'!E:E,"not found")</f>
        <v>Yes</v>
      </c>
      <c r="G195" s="20" t="str">
        <f>_xlfn.XLOOKUP(A195,'Medical Examinations'!A:A,'Medical Examinations'!F:F,"not found")</f>
        <v>No</v>
      </c>
      <c r="H195" s="20">
        <f>_xlfn.XLOOKUP(A195,'Medical Examinations'!A:A,'Medical Examinations'!G:G,"not found")</f>
        <v>1</v>
      </c>
      <c r="I195" s="20" t="str">
        <f>_xlfn.XLOOKUP(A195,'Medical Examinations'!A:A,'Medical Examinations'!H:H,"not found")</f>
        <v>Yes</v>
      </c>
      <c r="J195" s="20" t="str">
        <f>_xlfn.XLOOKUP(A195,'Medical Examinations'!A:A,'Medical Examinations'!I:I,"not found")</f>
        <v>Obesity</v>
      </c>
      <c r="K195" s="21">
        <f>_xlfn.XLOOKUP(A195,'Hospitalisation Details'!A:A,'Hospitalisation Details'!F:F,"Not Found")</f>
        <v>38346</v>
      </c>
      <c r="L195" s="22">
        <f>_xlfn.XLOOKUP(A195,'Hospitalisation Details'!A:A,'Hospitalisation Details'!H:H,"Not Found")</f>
        <v>36307.800000000003</v>
      </c>
      <c r="M195" s="21" t="str">
        <f>_xlfn.XLOOKUP(A195,'Hospitalisation Details'!A:A,'Hospitalisation Details'!I:I,"Not Found")</f>
        <v>tier - 1</v>
      </c>
      <c r="N195" s="21" t="str">
        <f>_xlfn.XLOOKUP(A195,'Hospitalisation Details'!A:A,'Hospitalisation Details'!J:J,"Not Found")</f>
        <v>tier - 2</v>
      </c>
      <c r="O195" s="21" t="str">
        <f>_xlfn.XLOOKUP(A195,'Hospitalisation Details'!A:A,'Hospitalisation Details'!K:K,"Not Found")</f>
        <v>R1013</v>
      </c>
      <c r="P195" s="23">
        <f>_xlfn.XLOOKUP(A195,'Hospitalisation Details'!A:A,'Hospitalisation Details'!L:L,"Not Found")</f>
        <v>18</v>
      </c>
    </row>
    <row r="196" spans="1:16" ht="15.75" x14ac:dyDescent="0.25">
      <c r="A196" s="19" t="s">
        <v>2178</v>
      </c>
      <c r="B196" s="19" t="str">
        <f>_xlfn.XLOOKUP(A196,'Customer Names'!A:A,'Customer Names'!C:C,"Not Found")</f>
        <v>Klecker</v>
      </c>
      <c r="C196" s="20">
        <f>_xlfn.XLOOKUP(A196,'Medical Examinations'!A:A,'Medical Examinations'!B:B,"not found")</f>
        <v>36.954999999999998</v>
      </c>
      <c r="D196" s="20">
        <f>_xlfn.XLOOKUP(A196,'Medical Examinations'!A:A,'Medical Examinations'!C:C,"not found")</f>
        <v>5.84</v>
      </c>
      <c r="E196" s="20" t="str">
        <f>_xlfn.XLOOKUP(A196,'Medical Examinations'!A:A,'Medical Examinations'!D:D,"not found")</f>
        <v>No</v>
      </c>
      <c r="F196" s="20" t="str">
        <f>_xlfn.XLOOKUP(A196,'Medical Examinations'!A:A,'Medical Examinations'!E:E,"not found")</f>
        <v>No</v>
      </c>
      <c r="G196" s="20" t="str">
        <f>_xlfn.XLOOKUP(A196,'Medical Examinations'!A:A,'Medical Examinations'!F:F,"not found")</f>
        <v>Yes</v>
      </c>
      <c r="H196" s="20">
        <f>_xlfn.XLOOKUP(A196,'Medical Examinations'!A:A,'Medical Examinations'!G:G,"not found")</f>
        <v>1</v>
      </c>
      <c r="I196" s="20" t="str">
        <f>_xlfn.XLOOKUP(A196,'Medical Examinations'!A:A,'Medical Examinations'!H:H,"not found")</f>
        <v>Yes</v>
      </c>
      <c r="J196" s="20" t="str">
        <f>_xlfn.XLOOKUP(A196,'Medical Examinations'!A:A,'Medical Examinations'!I:I,"not found")</f>
        <v>Obesity</v>
      </c>
      <c r="K196" s="21">
        <f>_xlfn.XLOOKUP(A196,'Hospitalisation Details'!A:A,'Hospitalisation Details'!F:F,"Not Found")</f>
        <v>37869</v>
      </c>
      <c r="L196" s="22">
        <f>_xlfn.XLOOKUP(A196,'Hospitalisation Details'!A:A,'Hospitalisation Details'!H:H,"Not Found")</f>
        <v>36219.410000000003</v>
      </c>
      <c r="M196" s="21" t="str">
        <f>_xlfn.XLOOKUP(A196,'Hospitalisation Details'!A:A,'Hospitalisation Details'!I:I,"Not Found")</f>
        <v>tier - 1</v>
      </c>
      <c r="N196" s="21" t="str">
        <f>_xlfn.XLOOKUP(A196,'Hospitalisation Details'!A:A,'Hospitalisation Details'!J:J,"Not Found")</f>
        <v>tier - 2</v>
      </c>
      <c r="O196" s="21" t="str">
        <f>_xlfn.XLOOKUP(A196,'Hospitalisation Details'!A:A,'Hospitalisation Details'!K:K,"Not Found")</f>
        <v>R1012</v>
      </c>
      <c r="P196" s="23">
        <f>_xlfn.XLOOKUP(A196,'Hospitalisation Details'!A:A,'Hospitalisation Details'!L:L,"Not Found")</f>
        <v>19</v>
      </c>
    </row>
    <row r="197" spans="1:16" ht="15.75" x14ac:dyDescent="0.25">
      <c r="A197" s="19" t="s">
        <v>2177</v>
      </c>
      <c r="B197" s="19" t="str">
        <f>_xlfn.XLOOKUP(A197,'Customer Names'!A:A,'Customer Names'!C:C,"Not Found")</f>
        <v>Cancre</v>
      </c>
      <c r="C197" s="20">
        <f>_xlfn.XLOOKUP(A197,'Medical Examinations'!A:A,'Medical Examinations'!B:B,"not found")</f>
        <v>34.4</v>
      </c>
      <c r="D197" s="20">
        <f>_xlfn.XLOOKUP(A197,'Medical Examinations'!A:A,'Medical Examinations'!C:C,"not found")</f>
        <v>4.9000000000000004</v>
      </c>
      <c r="E197" s="20" t="str">
        <f>_xlfn.XLOOKUP(A197,'Medical Examinations'!A:A,'Medical Examinations'!D:D,"not found")</f>
        <v>No</v>
      </c>
      <c r="F197" s="20" t="str">
        <f>_xlfn.XLOOKUP(A197,'Medical Examinations'!A:A,'Medical Examinations'!E:E,"not found")</f>
        <v>No</v>
      </c>
      <c r="G197" s="20" t="str">
        <f>_xlfn.XLOOKUP(A197,'Medical Examinations'!A:A,'Medical Examinations'!F:F,"not found")</f>
        <v>Yes</v>
      </c>
      <c r="H197" s="20">
        <f>_xlfn.XLOOKUP(A197,'Medical Examinations'!A:A,'Medical Examinations'!G:G,"not found")</f>
        <v>1</v>
      </c>
      <c r="I197" s="20" t="str">
        <f>_xlfn.XLOOKUP(A197,'Medical Examinations'!A:A,'Medical Examinations'!H:H,"not found")</f>
        <v>Yes</v>
      </c>
      <c r="J197" s="20" t="str">
        <f>_xlfn.XLOOKUP(A197,'Medical Examinations'!A:A,'Medical Examinations'!I:I,"not found")</f>
        <v>Obesity</v>
      </c>
      <c r="K197" s="21">
        <f>_xlfn.XLOOKUP(A197,'Hospitalisation Details'!A:A,'Hospitalisation Details'!F:F,"Not Found")</f>
        <v>34331</v>
      </c>
      <c r="L197" s="22">
        <f>_xlfn.XLOOKUP(A197,'Hospitalisation Details'!A:A,'Hospitalisation Details'!H:H,"Not Found")</f>
        <v>36197.699999999997</v>
      </c>
      <c r="M197" s="21" t="str">
        <f>_xlfn.XLOOKUP(A197,'Hospitalisation Details'!A:A,'Hospitalisation Details'!I:I,"Not Found")</f>
        <v>tier - 1</v>
      </c>
      <c r="N197" s="21" t="str">
        <f>_xlfn.XLOOKUP(A197,'Hospitalisation Details'!A:A,'Hospitalisation Details'!J:J,"Not Found")</f>
        <v>tier - 2</v>
      </c>
      <c r="O197" s="21" t="str">
        <f>_xlfn.XLOOKUP(A197,'Hospitalisation Details'!A:A,'Hospitalisation Details'!K:K,"Not Found")</f>
        <v>R1011</v>
      </c>
      <c r="P197" s="23">
        <f>_xlfn.XLOOKUP(A197,'Hospitalisation Details'!A:A,'Hospitalisation Details'!L:L,"Not Found")</f>
        <v>29</v>
      </c>
    </row>
    <row r="198" spans="1:16" ht="15.75" x14ac:dyDescent="0.25">
      <c r="A198" s="19" t="s">
        <v>2176</v>
      </c>
      <c r="B198" s="19" t="str">
        <f>_xlfn.XLOOKUP(A198,'Customer Names'!A:A,'Customer Names'!C:C,"Not Found")</f>
        <v>Denucci</v>
      </c>
      <c r="C198" s="20">
        <f>_xlfn.XLOOKUP(A198,'Medical Examinations'!A:A,'Medical Examinations'!B:B,"not found")</f>
        <v>31.73</v>
      </c>
      <c r="D198" s="20">
        <f>_xlfn.XLOOKUP(A198,'Medical Examinations'!A:A,'Medical Examinations'!C:C,"not found")</f>
        <v>4.3</v>
      </c>
      <c r="E198" s="20" t="str">
        <f>_xlfn.XLOOKUP(A198,'Medical Examinations'!A:A,'Medical Examinations'!D:D,"not found")</f>
        <v>No</v>
      </c>
      <c r="F198" s="20" t="str">
        <f>_xlfn.XLOOKUP(A198,'Medical Examinations'!A:A,'Medical Examinations'!E:E,"not found")</f>
        <v>No</v>
      </c>
      <c r="G198" s="20" t="str">
        <f>_xlfn.XLOOKUP(A198,'Medical Examinations'!A:A,'Medical Examinations'!F:F,"not found")</f>
        <v>No</v>
      </c>
      <c r="H198" s="20">
        <f>_xlfn.XLOOKUP(A198,'Medical Examinations'!A:A,'Medical Examinations'!G:G,"not found")</f>
        <v>0</v>
      </c>
      <c r="I198" s="20" t="str">
        <f>_xlfn.XLOOKUP(A198,'Medical Examinations'!A:A,'Medical Examinations'!H:H,"not found")</f>
        <v>Yes</v>
      </c>
      <c r="J198" s="20" t="str">
        <f>_xlfn.XLOOKUP(A198,'Medical Examinations'!A:A,'Medical Examinations'!I:I,"not found")</f>
        <v>Obesity</v>
      </c>
      <c r="K198" s="21">
        <f>_xlfn.XLOOKUP(A198,'Hospitalisation Details'!A:A,'Hospitalisation Details'!F:F,"Not Found")</f>
        <v>36434</v>
      </c>
      <c r="L198" s="22">
        <f>_xlfn.XLOOKUP(A198,'Hospitalisation Details'!A:A,'Hospitalisation Details'!H:H,"Not Found")</f>
        <v>36189.1</v>
      </c>
      <c r="M198" s="21" t="str">
        <f>_xlfn.XLOOKUP(A198,'Hospitalisation Details'!A:A,'Hospitalisation Details'!I:I,"Not Found")</f>
        <v>tier - 1</v>
      </c>
      <c r="N198" s="21" t="str">
        <f>_xlfn.XLOOKUP(A198,'Hospitalisation Details'!A:A,'Hospitalisation Details'!J:J,"Not Found")</f>
        <v>tier - 2</v>
      </c>
      <c r="O198" s="21" t="str">
        <f>_xlfn.XLOOKUP(A198,'Hospitalisation Details'!A:A,'Hospitalisation Details'!K:K,"Not Found")</f>
        <v>R1016</v>
      </c>
      <c r="P198" s="23">
        <f>_xlfn.XLOOKUP(A198,'Hospitalisation Details'!A:A,'Hospitalisation Details'!L:L,"Not Found")</f>
        <v>23</v>
      </c>
    </row>
    <row r="199" spans="1:16" ht="15.75" x14ac:dyDescent="0.25">
      <c r="A199" s="19" t="s">
        <v>2175</v>
      </c>
      <c r="B199" s="19" t="str">
        <f>_xlfn.XLOOKUP(A199,'Customer Names'!A:A,'Customer Names'!C:C,"Not Found")</f>
        <v>Saldana</v>
      </c>
      <c r="C199" s="20">
        <f>_xlfn.XLOOKUP(A199,'Medical Examinations'!A:A,'Medical Examinations'!B:B,"not found")</f>
        <v>36.64</v>
      </c>
      <c r="D199" s="20">
        <f>_xlfn.XLOOKUP(A199,'Medical Examinations'!A:A,'Medical Examinations'!C:C,"not found")</f>
        <v>11.34</v>
      </c>
      <c r="E199" s="20" t="str">
        <f>_xlfn.XLOOKUP(A199,'Medical Examinations'!A:A,'Medical Examinations'!D:D,"not found")</f>
        <v>No</v>
      </c>
      <c r="F199" s="20" t="str">
        <f>_xlfn.XLOOKUP(A199,'Medical Examinations'!A:A,'Medical Examinations'!E:E,"not found")</f>
        <v>No</v>
      </c>
      <c r="G199" s="20" t="str">
        <f>_xlfn.XLOOKUP(A199,'Medical Examinations'!A:A,'Medical Examinations'!F:F,"not found")</f>
        <v>No</v>
      </c>
      <c r="H199" s="20">
        <f>_xlfn.XLOOKUP(A199,'Medical Examinations'!A:A,'Medical Examinations'!G:G,"not found")</f>
        <v>0</v>
      </c>
      <c r="I199" s="20" t="str">
        <f>_xlfn.XLOOKUP(A199,'Medical Examinations'!A:A,'Medical Examinations'!H:H,"not found")</f>
        <v>Yes</v>
      </c>
      <c r="J199" s="20" t="str">
        <f>_xlfn.XLOOKUP(A199,'Medical Examinations'!A:A,'Medical Examinations'!I:I,"not found")</f>
        <v>Obesity</v>
      </c>
      <c r="K199" s="21">
        <f>_xlfn.XLOOKUP(A199,'Hospitalisation Details'!A:A,'Hospitalisation Details'!F:F,"Not Found")</f>
        <v>27369</v>
      </c>
      <c r="L199" s="22">
        <f>_xlfn.XLOOKUP(A199,'Hospitalisation Details'!A:A,'Hospitalisation Details'!H:H,"Not Found")</f>
        <v>36182.870000000003</v>
      </c>
      <c r="M199" s="21" t="str">
        <f>_xlfn.XLOOKUP(A199,'Hospitalisation Details'!A:A,'Hospitalisation Details'!I:I,"Not Found")</f>
        <v>tier - 1</v>
      </c>
      <c r="N199" s="21" t="str">
        <f>_xlfn.XLOOKUP(A199,'Hospitalisation Details'!A:A,'Hospitalisation Details'!J:J,"Not Found")</f>
        <v>tier - 2</v>
      </c>
      <c r="O199" s="21" t="str">
        <f>_xlfn.XLOOKUP(A199,'Hospitalisation Details'!A:A,'Hospitalisation Details'!K:K,"Not Found")</f>
        <v>R1012</v>
      </c>
      <c r="P199" s="23">
        <f>_xlfn.XLOOKUP(A199,'Hospitalisation Details'!A:A,'Hospitalisation Details'!L:L,"Not Found")</f>
        <v>48</v>
      </c>
    </row>
    <row r="200" spans="1:16" ht="15.75" x14ac:dyDescent="0.25">
      <c r="A200" s="19" t="s">
        <v>2174</v>
      </c>
      <c r="B200" s="19" t="str">
        <f>_xlfn.XLOOKUP(A200,'Customer Names'!A:A,'Customer Names'!C:C,"Not Found")</f>
        <v>Weinberg</v>
      </c>
      <c r="C200" s="20">
        <f>_xlfn.XLOOKUP(A200,'Medical Examinations'!A:A,'Medical Examinations'!B:B,"not found")</f>
        <v>36.85</v>
      </c>
      <c r="D200" s="20">
        <f>_xlfn.XLOOKUP(A200,'Medical Examinations'!A:A,'Medical Examinations'!C:C,"not found")</f>
        <v>5.88</v>
      </c>
      <c r="E200" s="20" t="str">
        <f>_xlfn.XLOOKUP(A200,'Medical Examinations'!A:A,'Medical Examinations'!D:D,"not found")</f>
        <v>No</v>
      </c>
      <c r="F200" s="20" t="str">
        <f>_xlfn.XLOOKUP(A200,'Medical Examinations'!A:A,'Medical Examinations'!E:E,"not found")</f>
        <v>Yes</v>
      </c>
      <c r="G200" s="20" t="str">
        <f>_xlfn.XLOOKUP(A200,'Medical Examinations'!A:A,'Medical Examinations'!F:F,"not found")</f>
        <v>No</v>
      </c>
      <c r="H200" s="20">
        <f>_xlfn.XLOOKUP(A200,'Medical Examinations'!A:A,'Medical Examinations'!G:G,"not found")</f>
        <v>1</v>
      </c>
      <c r="I200" s="20" t="str">
        <f>_xlfn.XLOOKUP(A200,'Medical Examinations'!A:A,'Medical Examinations'!H:H,"not found")</f>
        <v>Yes</v>
      </c>
      <c r="J200" s="20" t="str">
        <f>_xlfn.XLOOKUP(A200,'Medical Examinations'!A:A,'Medical Examinations'!I:I,"not found")</f>
        <v>Obesity</v>
      </c>
      <c r="K200" s="21">
        <f>_xlfn.XLOOKUP(A200,'Hospitalisation Details'!A:A,'Hospitalisation Details'!F:F,"Not Found")</f>
        <v>38229</v>
      </c>
      <c r="L200" s="22">
        <f>_xlfn.XLOOKUP(A200,'Hospitalisation Details'!A:A,'Hospitalisation Details'!H:H,"Not Found")</f>
        <v>36149.480000000003</v>
      </c>
      <c r="M200" s="21" t="str">
        <f>_xlfn.XLOOKUP(A200,'Hospitalisation Details'!A:A,'Hospitalisation Details'!I:I,"Not Found")</f>
        <v>tier - 1</v>
      </c>
      <c r="N200" s="21" t="str">
        <f>_xlfn.XLOOKUP(A200,'Hospitalisation Details'!A:A,'Hospitalisation Details'!J:J,"Not Found")</f>
        <v>tier - 2</v>
      </c>
      <c r="O200" s="21" t="str">
        <f>_xlfn.XLOOKUP(A200,'Hospitalisation Details'!A:A,'Hospitalisation Details'!K:K,"Not Found")</f>
        <v>R1013</v>
      </c>
      <c r="P200" s="23">
        <f>_xlfn.XLOOKUP(A200,'Hospitalisation Details'!A:A,'Hospitalisation Details'!L:L,"Not Found")</f>
        <v>18</v>
      </c>
    </row>
    <row r="201" spans="1:16" ht="15.75" x14ac:dyDescent="0.25">
      <c r="A201" s="19" t="s">
        <v>2173</v>
      </c>
      <c r="B201" s="19" t="str">
        <f>_xlfn.XLOOKUP(A201,'Customer Names'!A:A,'Customer Names'!C:C,"Not Found")</f>
        <v>Walsh</v>
      </c>
      <c r="C201" s="20">
        <f>_xlfn.XLOOKUP(A201,'Medical Examinations'!A:A,'Medical Examinations'!B:B,"not found")</f>
        <v>33.33</v>
      </c>
      <c r="D201" s="20">
        <f>_xlfn.XLOOKUP(A201,'Medical Examinations'!A:A,'Medical Examinations'!C:C,"not found")</f>
        <v>5.01</v>
      </c>
      <c r="E201" s="20" t="str">
        <f>_xlfn.XLOOKUP(A201,'Medical Examinations'!A:A,'Medical Examinations'!D:D,"not found")</f>
        <v>Yes</v>
      </c>
      <c r="F201" s="20" t="str">
        <f>_xlfn.XLOOKUP(A201,'Medical Examinations'!A:A,'Medical Examinations'!E:E,"not found")</f>
        <v>No</v>
      </c>
      <c r="G201" s="20" t="str">
        <f>_xlfn.XLOOKUP(A201,'Medical Examinations'!A:A,'Medical Examinations'!F:F,"not found")</f>
        <v>Yes</v>
      </c>
      <c r="H201" s="20">
        <f>_xlfn.XLOOKUP(A201,'Medical Examinations'!A:A,'Medical Examinations'!G:G,"not found")</f>
        <v>1</v>
      </c>
      <c r="I201" s="20" t="str">
        <f>_xlfn.XLOOKUP(A201,'Medical Examinations'!A:A,'Medical Examinations'!H:H,"not found")</f>
        <v>Yes</v>
      </c>
      <c r="J201" s="20" t="str">
        <f>_xlfn.XLOOKUP(A201,'Medical Examinations'!A:A,'Medical Examinations'!I:I,"not found")</f>
        <v>Obesity</v>
      </c>
      <c r="K201" s="21">
        <f>_xlfn.XLOOKUP(A201,'Hospitalisation Details'!A:A,'Hospitalisation Details'!F:F,"Not Found")</f>
        <v>35593</v>
      </c>
      <c r="L201" s="22">
        <f>_xlfn.XLOOKUP(A201,'Hospitalisation Details'!A:A,'Hospitalisation Details'!H:H,"Not Found")</f>
        <v>36124.57</v>
      </c>
      <c r="M201" s="21" t="str">
        <f>_xlfn.XLOOKUP(A201,'Hospitalisation Details'!A:A,'Hospitalisation Details'!I:I,"Not Found")</f>
        <v>tier - 1</v>
      </c>
      <c r="N201" s="21" t="str">
        <f>_xlfn.XLOOKUP(A201,'Hospitalisation Details'!A:A,'Hospitalisation Details'!J:J,"Not Found")</f>
        <v>tier - 2</v>
      </c>
      <c r="O201" s="21" t="str">
        <f>_xlfn.XLOOKUP(A201,'Hospitalisation Details'!A:A,'Hospitalisation Details'!K:K,"Not Found")</f>
        <v>R1013</v>
      </c>
      <c r="P201" s="23">
        <f>_xlfn.XLOOKUP(A201,'Hospitalisation Details'!A:A,'Hospitalisation Details'!L:L,"Not Found")</f>
        <v>25</v>
      </c>
    </row>
    <row r="202" spans="1:16" ht="15.75" x14ac:dyDescent="0.25">
      <c r="A202" s="19" t="s">
        <v>2172</v>
      </c>
      <c r="B202" s="19" t="str">
        <f>_xlfn.XLOOKUP(A202,'Customer Names'!A:A,'Customer Names'!C:C,"Not Found")</f>
        <v>Pasten</v>
      </c>
      <c r="C202" s="20">
        <f>_xlfn.XLOOKUP(A202,'Medical Examinations'!A:A,'Medical Examinations'!B:B,"not found")</f>
        <v>39.14</v>
      </c>
      <c r="D202" s="20">
        <f>_xlfn.XLOOKUP(A202,'Medical Examinations'!A:A,'Medical Examinations'!C:C,"not found")</f>
        <v>4.4000000000000004</v>
      </c>
      <c r="E202" s="20" t="str">
        <f>_xlfn.XLOOKUP(A202,'Medical Examinations'!A:A,'Medical Examinations'!D:D,"not found")</f>
        <v>No</v>
      </c>
      <c r="F202" s="20" t="str">
        <f>_xlfn.XLOOKUP(A202,'Medical Examinations'!A:A,'Medical Examinations'!E:E,"not found")</f>
        <v>No</v>
      </c>
      <c r="G202" s="20" t="str">
        <f>_xlfn.XLOOKUP(A202,'Medical Examinations'!A:A,'Medical Examinations'!F:F,"not found")</f>
        <v>Yes</v>
      </c>
      <c r="H202" s="20">
        <f>_xlfn.XLOOKUP(A202,'Medical Examinations'!A:A,'Medical Examinations'!G:G,"not found")</f>
        <v>1</v>
      </c>
      <c r="I202" s="20" t="str">
        <f>_xlfn.XLOOKUP(A202,'Medical Examinations'!A:A,'Medical Examinations'!H:H,"not found")</f>
        <v>Yes</v>
      </c>
      <c r="J202" s="20" t="str">
        <f>_xlfn.XLOOKUP(A202,'Medical Examinations'!A:A,'Medical Examinations'!I:I,"not found")</f>
        <v>Obesity</v>
      </c>
      <c r="K202" s="21">
        <f>_xlfn.XLOOKUP(A202,'Hospitalisation Details'!A:A,'Hospitalisation Details'!F:F,"Not Found")</f>
        <v>29163</v>
      </c>
      <c r="L202" s="22">
        <f>_xlfn.XLOOKUP(A202,'Hospitalisation Details'!A:A,'Hospitalisation Details'!H:H,"Not Found")</f>
        <v>36090.49</v>
      </c>
      <c r="M202" s="21" t="str">
        <f>_xlfn.XLOOKUP(A202,'Hospitalisation Details'!A:A,'Hospitalisation Details'!I:I,"Not Found")</f>
        <v>tier - 1</v>
      </c>
      <c r="N202" s="21" t="str">
        <f>_xlfn.XLOOKUP(A202,'Hospitalisation Details'!A:A,'Hospitalisation Details'!J:J,"Not Found")</f>
        <v>tier - 2</v>
      </c>
      <c r="O202" s="21" t="str">
        <f>_xlfn.XLOOKUP(A202,'Hospitalisation Details'!A:A,'Hospitalisation Details'!K:K,"Not Found")</f>
        <v>R1011</v>
      </c>
      <c r="P202" s="23">
        <f>_xlfn.XLOOKUP(A202,'Hospitalisation Details'!A:A,'Hospitalisation Details'!L:L,"Not Found")</f>
        <v>43</v>
      </c>
    </row>
    <row r="203" spans="1:16" ht="15.75" x14ac:dyDescent="0.25">
      <c r="A203" s="19" t="s">
        <v>2171</v>
      </c>
      <c r="B203" s="19" t="str">
        <f>_xlfn.XLOOKUP(A203,'Customer Names'!A:A,'Customer Names'!C:C,"Not Found")</f>
        <v>LaBelle</v>
      </c>
      <c r="C203" s="20">
        <f>_xlfn.XLOOKUP(A203,'Medical Examinations'!A:A,'Medical Examinations'!B:B,"not found")</f>
        <v>32.9</v>
      </c>
      <c r="D203" s="20">
        <f>_xlfn.XLOOKUP(A203,'Medical Examinations'!A:A,'Medical Examinations'!C:C,"not found")</f>
        <v>6.26</v>
      </c>
      <c r="E203" s="20" t="str">
        <f>_xlfn.XLOOKUP(A203,'Medical Examinations'!A:A,'Medical Examinations'!D:D,"not found")</f>
        <v>Yes</v>
      </c>
      <c r="F203" s="20" t="str">
        <f>_xlfn.XLOOKUP(A203,'Medical Examinations'!A:A,'Medical Examinations'!E:E,"not found")</f>
        <v>No</v>
      </c>
      <c r="G203" s="20" t="str">
        <f>_xlfn.XLOOKUP(A203,'Medical Examinations'!A:A,'Medical Examinations'!F:F,"not found")</f>
        <v>No</v>
      </c>
      <c r="H203" s="20">
        <f>_xlfn.XLOOKUP(A203,'Medical Examinations'!A:A,'Medical Examinations'!G:G,"not found")</f>
        <v>0</v>
      </c>
      <c r="I203" s="20" t="str">
        <f>_xlfn.XLOOKUP(A203,'Medical Examinations'!A:A,'Medical Examinations'!H:H,"not found")</f>
        <v>Yes</v>
      </c>
      <c r="J203" s="20" t="str">
        <f>_xlfn.XLOOKUP(A203,'Medical Examinations'!A:A,'Medical Examinations'!I:I,"not found")</f>
        <v>Obesity</v>
      </c>
      <c r="K203" s="21">
        <f>_xlfn.XLOOKUP(A203,'Hospitalisation Details'!A:A,'Hospitalisation Details'!F:F,"Not Found")</f>
        <v>35297</v>
      </c>
      <c r="L203" s="22">
        <f>_xlfn.XLOOKUP(A203,'Hospitalisation Details'!A:A,'Hospitalisation Details'!H:H,"Not Found")</f>
        <v>36085.22</v>
      </c>
      <c r="M203" s="21" t="str">
        <f>_xlfn.XLOOKUP(A203,'Hospitalisation Details'!A:A,'Hospitalisation Details'!I:I,"Not Found")</f>
        <v>tier - 1</v>
      </c>
      <c r="N203" s="21" t="str">
        <f>_xlfn.XLOOKUP(A203,'Hospitalisation Details'!A:A,'Hospitalisation Details'!J:J,"Not Found")</f>
        <v>tier - 2</v>
      </c>
      <c r="O203" s="21" t="str">
        <f>_xlfn.XLOOKUP(A203,'Hospitalisation Details'!A:A,'Hospitalisation Details'!K:K,"Not Found")</f>
        <v>R1011</v>
      </c>
      <c r="P203" s="23">
        <f>_xlfn.XLOOKUP(A203,'Hospitalisation Details'!A:A,'Hospitalisation Details'!L:L,"Not Found")</f>
        <v>26</v>
      </c>
    </row>
    <row r="204" spans="1:16" ht="15.75" x14ac:dyDescent="0.25">
      <c r="A204" s="19" t="s">
        <v>2170</v>
      </c>
      <c r="B204" s="19" t="str">
        <f>_xlfn.XLOOKUP(A204,'Customer Names'!A:A,'Customer Names'!C:C,"Not Found")</f>
        <v>Guzman</v>
      </c>
      <c r="C204" s="20">
        <f>_xlfn.XLOOKUP(A204,'Medical Examinations'!A:A,'Medical Examinations'!B:B,"not found")</f>
        <v>29.78</v>
      </c>
      <c r="D204" s="20">
        <f>_xlfn.XLOOKUP(A204,'Medical Examinations'!A:A,'Medical Examinations'!C:C,"not found")</f>
        <v>10.27</v>
      </c>
      <c r="E204" s="20" t="str">
        <f>_xlfn.XLOOKUP(A204,'Medical Examinations'!A:A,'Medical Examinations'!D:D,"not found")</f>
        <v>Yes</v>
      </c>
      <c r="F204" s="20" t="str">
        <f>_xlfn.XLOOKUP(A204,'Medical Examinations'!A:A,'Medical Examinations'!E:E,"not found")</f>
        <v>No</v>
      </c>
      <c r="G204" s="20" t="str">
        <f>_xlfn.XLOOKUP(A204,'Medical Examinations'!A:A,'Medical Examinations'!F:F,"not found")</f>
        <v>Yes</v>
      </c>
      <c r="H204" s="20">
        <f>_xlfn.XLOOKUP(A204,'Medical Examinations'!A:A,'Medical Examinations'!G:G,"not found")</f>
        <v>1</v>
      </c>
      <c r="I204" s="20" t="str">
        <f>_xlfn.XLOOKUP(A204,'Medical Examinations'!A:A,'Medical Examinations'!H:H,"not found")</f>
        <v>Yes</v>
      </c>
      <c r="J204" s="20" t="str">
        <f>_xlfn.XLOOKUP(A204,'Medical Examinations'!A:A,'Medical Examinations'!I:I,"not found")</f>
        <v>Overweight</v>
      </c>
      <c r="K204" s="21">
        <f>_xlfn.XLOOKUP(A204,'Hospitalisation Details'!A:A,'Hospitalisation Details'!F:F,"Not Found")</f>
        <v>23214</v>
      </c>
      <c r="L204" s="22">
        <f>_xlfn.XLOOKUP(A204,'Hospitalisation Details'!A:A,'Hospitalisation Details'!H:H,"Not Found")</f>
        <v>36074.339999999997</v>
      </c>
      <c r="M204" s="21" t="str">
        <f>_xlfn.XLOOKUP(A204,'Hospitalisation Details'!A:A,'Hospitalisation Details'!I:I,"Not Found")</f>
        <v>tier - 1</v>
      </c>
      <c r="N204" s="21" t="str">
        <f>_xlfn.XLOOKUP(A204,'Hospitalisation Details'!A:A,'Hospitalisation Details'!J:J,"Not Found")</f>
        <v>tier - 2</v>
      </c>
      <c r="O204" s="21" t="str">
        <f>_xlfn.XLOOKUP(A204,'Hospitalisation Details'!A:A,'Hospitalisation Details'!K:K,"Not Found")</f>
        <v>R1011</v>
      </c>
      <c r="P204" s="23">
        <f>_xlfn.XLOOKUP(A204,'Hospitalisation Details'!A:A,'Hospitalisation Details'!L:L,"Not Found")</f>
        <v>59</v>
      </c>
    </row>
    <row r="205" spans="1:16" ht="15.75" x14ac:dyDescent="0.25">
      <c r="A205" s="19" t="s">
        <v>2169</v>
      </c>
      <c r="B205" s="19" t="str">
        <f>_xlfn.XLOOKUP(A205,'Customer Names'!A:A,'Customer Names'!C:C,"Not Found")</f>
        <v>Turnbull</v>
      </c>
      <c r="C205" s="20">
        <f>_xlfn.XLOOKUP(A205,'Medical Examinations'!A:A,'Medical Examinations'!B:B,"not found")</f>
        <v>32.78</v>
      </c>
      <c r="D205" s="20">
        <f>_xlfn.XLOOKUP(A205,'Medical Examinations'!A:A,'Medical Examinations'!C:C,"not found")</f>
        <v>5.27</v>
      </c>
      <c r="E205" s="20" t="str">
        <f>_xlfn.XLOOKUP(A205,'Medical Examinations'!A:A,'Medical Examinations'!D:D,"not found")</f>
        <v>No</v>
      </c>
      <c r="F205" s="20" t="str">
        <f>_xlfn.XLOOKUP(A205,'Medical Examinations'!A:A,'Medical Examinations'!E:E,"not found")</f>
        <v>No</v>
      </c>
      <c r="G205" s="20" t="str">
        <f>_xlfn.XLOOKUP(A205,'Medical Examinations'!A:A,'Medical Examinations'!F:F,"not found")</f>
        <v>No</v>
      </c>
      <c r="H205" s="20">
        <f>_xlfn.XLOOKUP(A205,'Medical Examinations'!A:A,'Medical Examinations'!G:G,"not found")</f>
        <v>0</v>
      </c>
      <c r="I205" s="20" t="str">
        <f>_xlfn.XLOOKUP(A205,'Medical Examinations'!A:A,'Medical Examinations'!H:H,"not found")</f>
        <v>Yes</v>
      </c>
      <c r="J205" s="20" t="str">
        <f>_xlfn.XLOOKUP(A205,'Medical Examinations'!A:A,'Medical Examinations'!I:I,"not found")</f>
        <v>Obesity</v>
      </c>
      <c r="K205" s="21">
        <f>_xlfn.XLOOKUP(A205,'Hospitalisation Details'!A:A,'Hospitalisation Details'!F:F,"Not Found")</f>
        <v>36407</v>
      </c>
      <c r="L205" s="22">
        <f>_xlfn.XLOOKUP(A205,'Hospitalisation Details'!A:A,'Hospitalisation Details'!H:H,"Not Found")</f>
        <v>36021.01</v>
      </c>
      <c r="M205" s="21" t="str">
        <f>_xlfn.XLOOKUP(A205,'Hospitalisation Details'!A:A,'Hospitalisation Details'!I:I,"Not Found")</f>
        <v>tier - 1</v>
      </c>
      <c r="N205" s="21" t="str">
        <f>_xlfn.XLOOKUP(A205,'Hospitalisation Details'!A:A,'Hospitalisation Details'!J:J,"Not Found")</f>
        <v>tier - 2</v>
      </c>
      <c r="O205" s="21" t="str">
        <f>_xlfn.XLOOKUP(A205,'Hospitalisation Details'!A:A,'Hospitalisation Details'!K:K,"Not Found")</f>
        <v>R1013</v>
      </c>
      <c r="P205" s="23">
        <f>_xlfn.XLOOKUP(A205,'Hospitalisation Details'!A:A,'Hospitalisation Details'!L:L,"Not Found")</f>
        <v>23</v>
      </c>
    </row>
    <row r="206" spans="1:16" ht="15.75" x14ac:dyDescent="0.25">
      <c r="A206" s="19" t="s">
        <v>2168</v>
      </c>
      <c r="B206" s="19" t="str">
        <f>_xlfn.XLOOKUP(A206,'Customer Names'!A:A,'Customer Names'!C:C,"Not Found")</f>
        <v>Aguero</v>
      </c>
      <c r="C206" s="20">
        <f>_xlfn.XLOOKUP(A206,'Medical Examinations'!A:A,'Medical Examinations'!B:B,"not found")</f>
        <v>41.65</v>
      </c>
      <c r="D206" s="20">
        <f>_xlfn.XLOOKUP(A206,'Medical Examinations'!A:A,'Medical Examinations'!C:C,"not found")</f>
        <v>10.73</v>
      </c>
      <c r="E206" s="20" t="str">
        <f>_xlfn.XLOOKUP(A206,'Medical Examinations'!A:A,'Medical Examinations'!D:D,"not found")</f>
        <v>Yes</v>
      </c>
      <c r="F206" s="20" t="str">
        <f>_xlfn.XLOOKUP(A206,'Medical Examinations'!A:A,'Medical Examinations'!E:E,"not found")</f>
        <v>No</v>
      </c>
      <c r="G206" s="20" t="str">
        <f>_xlfn.XLOOKUP(A206,'Medical Examinations'!A:A,'Medical Examinations'!F:F,"not found")</f>
        <v>No</v>
      </c>
      <c r="H206" s="20">
        <f>_xlfn.XLOOKUP(A206,'Medical Examinations'!A:A,'Medical Examinations'!G:G,"not found")</f>
        <v>0</v>
      </c>
      <c r="I206" s="20" t="str">
        <f>_xlfn.XLOOKUP(A206,'Medical Examinations'!A:A,'Medical Examinations'!H:H,"not found")</f>
        <v>Yes</v>
      </c>
      <c r="J206" s="20" t="str">
        <f>_xlfn.XLOOKUP(A206,'Medical Examinations'!A:A,'Medical Examinations'!I:I,"not found")</f>
        <v>Obesity</v>
      </c>
      <c r="K206" s="21">
        <f>_xlfn.XLOOKUP(A206,'Hospitalisation Details'!A:A,'Hospitalisation Details'!F:F,"Not Found")</f>
        <v>29912</v>
      </c>
      <c r="L206" s="22">
        <f>_xlfn.XLOOKUP(A206,'Hospitalisation Details'!A:A,'Hospitalisation Details'!H:H,"Not Found")</f>
        <v>35952.65</v>
      </c>
      <c r="M206" s="21" t="str">
        <f>_xlfn.XLOOKUP(A206,'Hospitalisation Details'!A:A,'Hospitalisation Details'!I:I,"Not Found")</f>
        <v>tier - 1</v>
      </c>
      <c r="N206" s="21" t="str">
        <f>_xlfn.XLOOKUP(A206,'Hospitalisation Details'!A:A,'Hospitalisation Details'!J:J,"Not Found")</f>
        <v>tier - 2</v>
      </c>
      <c r="O206" s="21" t="str">
        <f>_xlfn.XLOOKUP(A206,'Hospitalisation Details'!A:A,'Hospitalisation Details'!K:K,"Not Found")</f>
        <v>R1011</v>
      </c>
      <c r="P206" s="23">
        <f>_xlfn.XLOOKUP(A206,'Hospitalisation Details'!A:A,'Hospitalisation Details'!L:L,"Not Found")</f>
        <v>41</v>
      </c>
    </row>
    <row r="207" spans="1:16" ht="15.75" x14ac:dyDescent="0.25">
      <c r="A207" s="19" t="s">
        <v>2167</v>
      </c>
      <c r="B207" s="19" t="str">
        <f>_xlfn.XLOOKUP(A207,'Customer Names'!A:A,'Customer Names'!C:C,"Not Found")</f>
        <v>Woodward</v>
      </c>
      <c r="C207" s="20">
        <f>_xlfn.XLOOKUP(A207,'Medical Examinations'!A:A,'Medical Examinations'!B:B,"not found")</f>
        <v>50.79</v>
      </c>
      <c r="D207" s="20">
        <f>_xlfn.XLOOKUP(A207,'Medical Examinations'!A:A,'Medical Examinations'!C:C,"not found")</f>
        <v>4.45</v>
      </c>
      <c r="E207" s="20" t="str">
        <f>_xlfn.XLOOKUP(A207,'Medical Examinations'!A:A,'Medical Examinations'!D:D,"not found")</f>
        <v>No</v>
      </c>
      <c r="F207" s="20" t="str">
        <f>_xlfn.XLOOKUP(A207,'Medical Examinations'!A:A,'Medical Examinations'!E:E,"not found")</f>
        <v>No</v>
      </c>
      <c r="G207" s="20" t="str">
        <f>_xlfn.XLOOKUP(A207,'Medical Examinations'!A:A,'Medical Examinations'!F:F,"not found")</f>
        <v>No</v>
      </c>
      <c r="H207" s="20">
        <f>_xlfn.XLOOKUP(A207,'Medical Examinations'!A:A,'Medical Examinations'!G:G,"not found")</f>
        <v>1</v>
      </c>
      <c r="I207" s="20" t="str">
        <f>_xlfn.XLOOKUP(A207,'Medical Examinations'!A:A,'Medical Examinations'!H:H,"not found")</f>
        <v>Yes</v>
      </c>
      <c r="J207" s="20" t="str">
        <f>_xlfn.XLOOKUP(A207,'Medical Examinations'!A:A,'Medical Examinations'!I:I,"not found")</f>
        <v>Obesity</v>
      </c>
      <c r="K207" s="21">
        <f>_xlfn.XLOOKUP(A207,'Hospitalisation Details'!A:A,'Hospitalisation Details'!F:F,"Not Found")</f>
        <v>33773</v>
      </c>
      <c r="L207" s="22">
        <f>_xlfn.XLOOKUP(A207,'Hospitalisation Details'!A:A,'Hospitalisation Details'!H:H,"Not Found")</f>
        <v>35883.269999999997</v>
      </c>
      <c r="M207" s="21" t="str">
        <f>_xlfn.XLOOKUP(A207,'Hospitalisation Details'!A:A,'Hospitalisation Details'!I:I,"Not Found")</f>
        <v>tier - 1</v>
      </c>
      <c r="N207" s="21" t="str">
        <f>_xlfn.XLOOKUP(A207,'Hospitalisation Details'!A:A,'Hospitalisation Details'!J:J,"Not Found")</f>
        <v>tier - 2</v>
      </c>
      <c r="O207" s="21" t="str">
        <f>_xlfn.XLOOKUP(A207,'Hospitalisation Details'!A:A,'Hospitalisation Details'!K:K,"Not Found")</f>
        <v>R1011</v>
      </c>
      <c r="P207" s="23">
        <f>_xlfn.XLOOKUP(A207,'Hospitalisation Details'!A:A,'Hospitalisation Details'!L:L,"Not Found")</f>
        <v>30</v>
      </c>
    </row>
    <row r="208" spans="1:16" ht="15.75" x14ac:dyDescent="0.25">
      <c r="A208" s="19" t="s">
        <v>2166</v>
      </c>
      <c r="B208" s="19" t="str">
        <f>_xlfn.XLOOKUP(A208,'Customer Names'!A:A,'Customer Names'!C:C,"Not Found")</f>
        <v>McElroy</v>
      </c>
      <c r="C208" s="20">
        <f>_xlfn.XLOOKUP(A208,'Medical Examinations'!A:A,'Medical Examinations'!B:B,"not found")</f>
        <v>35.43</v>
      </c>
      <c r="D208" s="20">
        <f>_xlfn.XLOOKUP(A208,'Medical Examinations'!A:A,'Medical Examinations'!C:C,"not found")</f>
        <v>5.25</v>
      </c>
      <c r="E208" s="20" t="str">
        <f>_xlfn.XLOOKUP(A208,'Medical Examinations'!A:A,'Medical Examinations'!D:D,"not found")</f>
        <v>Yes</v>
      </c>
      <c r="F208" s="20" t="str">
        <f>_xlfn.XLOOKUP(A208,'Medical Examinations'!A:A,'Medical Examinations'!E:E,"not found")</f>
        <v>No</v>
      </c>
      <c r="G208" s="20" t="str">
        <f>_xlfn.XLOOKUP(A208,'Medical Examinations'!A:A,'Medical Examinations'!F:F,"not found")</f>
        <v>No</v>
      </c>
      <c r="H208" s="20">
        <f>_xlfn.XLOOKUP(A208,'Medical Examinations'!A:A,'Medical Examinations'!G:G,"not found")</f>
        <v>0</v>
      </c>
      <c r="I208" s="20" t="str">
        <f>_xlfn.XLOOKUP(A208,'Medical Examinations'!A:A,'Medical Examinations'!H:H,"not found")</f>
        <v>Yes</v>
      </c>
      <c r="J208" s="20" t="str">
        <f>_xlfn.XLOOKUP(A208,'Medical Examinations'!A:A,'Medical Examinations'!I:I,"not found")</f>
        <v>Obesity</v>
      </c>
      <c r="K208" s="21">
        <f>_xlfn.XLOOKUP(A208,'Hospitalisation Details'!A:A,'Hospitalisation Details'!F:F,"Not Found")</f>
        <v>28037</v>
      </c>
      <c r="L208" s="22">
        <f>_xlfn.XLOOKUP(A208,'Hospitalisation Details'!A:A,'Hospitalisation Details'!H:H,"Not Found")</f>
        <v>35733.96</v>
      </c>
      <c r="M208" s="21" t="str">
        <f>_xlfn.XLOOKUP(A208,'Hospitalisation Details'!A:A,'Hospitalisation Details'!I:I,"Not Found")</f>
        <v>tier - 1</v>
      </c>
      <c r="N208" s="21" t="str">
        <f>_xlfn.XLOOKUP(A208,'Hospitalisation Details'!A:A,'Hospitalisation Details'!J:J,"Not Found")</f>
        <v>tier - 2</v>
      </c>
      <c r="O208" s="21" t="str">
        <f>_xlfn.XLOOKUP(A208,'Hospitalisation Details'!A:A,'Hospitalisation Details'!K:K,"Not Found")</f>
        <v>R1011</v>
      </c>
      <c r="P208" s="23">
        <f>_xlfn.XLOOKUP(A208,'Hospitalisation Details'!A:A,'Hospitalisation Details'!L:L,"Not Found")</f>
        <v>46</v>
      </c>
    </row>
    <row r="209" spans="1:16" ht="15.75" x14ac:dyDescent="0.25">
      <c r="A209" s="19" t="s">
        <v>2165</v>
      </c>
      <c r="B209" s="19" t="str">
        <f>_xlfn.XLOOKUP(A209,'Customer Names'!A:A,'Customer Names'!C:C,"Not Found")</f>
        <v>Lopez</v>
      </c>
      <c r="C209" s="20">
        <f>_xlfn.XLOOKUP(A209,'Medical Examinations'!A:A,'Medical Examinations'!B:B,"not found")</f>
        <v>35.25</v>
      </c>
      <c r="D209" s="20">
        <f>_xlfn.XLOOKUP(A209,'Medical Examinations'!A:A,'Medical Examinations'!C:C,"not found")</f>
        <v>9.51</v>
      </c>
      <c r="E209" s="20" t="str">
        <f>_xlfn.XLOOKUP(A209,'Medical Examinations'!A:A,'Medical Examinations'!D:D,"not found")</f>
        <v>No</v>
      </c>
      <c r="F209" s="20" t="str">
        <f>_xlfn.XLOOKUP(A209,'Medical Examinations'!A:A,'Medical Examinations'!E:E,"not found")</f>
        <v>No</v>
      </c>
      <c r="G209" s="20" t="str">
        <f>_xlfn.XLOOKUP(A209,'Medical Examinations'!A:A,'Medical Examinations'!F:F,"not found")</f>
        <v>No</v>
      </c>
      <c r="H209" s="20">
        <f>_xlfn.XLOOKUP(A209,'Medical Examinations'!A:A,'Medical Examinations'!G:G,"not found")</f>
        <v>0</v>
      </c>
      <c r="I209" s="20" t="str">
        <f>_xlfn.XLOOKUP(A209,'Medical Examinations'!A:A,'Medical Examinations'!H:H,"not found")</f>
        <v>Yes</v>
      </c>
      <c r="J209" s="20" t="str">
        <f>_xlfn.XLOOKUP(A209,'Medical Examinations'!A:A,'Medical Examinations'!I:I,"not found")</f>
        <v>Obesity</v>
      </c>
      <c r="K209" s="21">
        <f>_xlfn.XLOOKUP(A209,'Hospitalisation Details'!A:A,'Hospitalisation Details'!F:F,"Not Found")</f>
        <v>27225</v>
      </c>
      <c r="L209" s="22">
        <f>_xlfn.XLOOKUP(A209,'Hospitalisation Details'!A:A,'Hospitalisation Details'!H:H,"Not Found")</f>
        <v>35711.39</v>
      </c>
      <c r="M209" s="21" t="str">
        <f>_xlfn.XLOOKUP(A209,'Hospitalisation Details'!A:A,'Hospitalisation Details'!I:I,"Not Found")</f>
        <v>tier - 1</v>
      </c>
      <c r="N209" s="21" t="str">
        <f>_xlfn.XLOOKUP(A209,'Hospitalisation Details'!A:A,'Hospitalisation Details'!J:J,"Not Found")</f>
        <v>tier - 2</v>
      </c>
      <c r="O209" s="21" t="str">
        <f>_xlfn.XLOOKUP(A209,'Hospitalisation Details'!A:A,'Hospitalisation Details'!K:K,"Not Found")</f>
        <v>R1012</v>
      </c>
      <c r="P209" s="23">
        <f>_xlfn.XLOOKUP(A209,'Hospitalisation Details'!A:A,'Hospitalisation Details'!L:L,"Not Found")</f>
        <v>48</v>
      </c>
    </row>
    <row r="210" spans="1:16" ht="15.75" x14ac:dyDescent="0.25">
      <c r="A210" s="19" t="s">
        <v>2164</v>
      </c>
      <c r="B210" s="19" t="str">
        <f>_xlfn.XLOOKUP(A210,'Customer Names'!A:A,'Customer Names'!C:C,"Not Found")</f>
        <v>Cardosi</v>
      </c>
      <c r="C210" s="20">
        <f>_xlfn.XLOOKUP(A210,'Medical Examinations'!A:A,'Medical Examinations'!B:B,"not found")</f>
        <v>36.85</v>
      </c>
      <c r="D210" s="20">
        <f>_xlfn.XLOOKUP(A210,'Medical Examinations'!A:A,'Medical Examinations'!C:C,"not found")</f>
        <v>11.12</v>
      </c>
      <c r="E210" s="20" t="str">
        <f>_xlfn.XLOOKUP(A210,'Medical Examinations'!A:A,'Medical Examinations'!D:D,"not found")</f>
        <v>No</v>
      </c>
      <c r="F210" s="20" t="str">
        <f>_xlfn.XLOOKUP(A210,'Medical Examinations'!A:A,'Medical Examinations'!E:E,"not found")</f>
        <v>No</v>
      </c>
      <c r="G210" s="20" t="str">
        <f>_xlfn.XLOOKUP(A210,'Medical Examinations'!A:A,'Medical Examinations'!F:F,"not found")</f>
        <v>No</v>
      </c>
      <c r="H210" s="20">
        <f>_xlfn.XLOOKUP(A210,'Medical Examinations'!A:A,'Medical Examinations'!G:G,"not found")</f>
        <v>0</v>
      </c>
      <c r="I210" s="20" t="str">
        <f>_xlfn.XLOOKUP(A210,'Medical Examinations'!A:A,'Medical Examinations'!H:H,"not found")</f>
        <v>Yes</v>
      </c>
      <c r="J210" s="20" t="str">
        <f>_xlfn.XLOOKUP(A210,'Medical Examinations'!A:A,'Medical Examinations'!I:I,"not found")</f>
        <v>Obesity</v>
      </c>
      <c r="K210" s="21">
        <f>_xlfn.XLOOKUP(A210,'Hospitalisation Details'!A:A,'Hospitalisation Details'!F:F,"Not Found")</f>
        <v>28843</v>
      </c>
      <c r="L210" s="22">
        <f>_xlfn.XLOOKUP(A210,'Hospitalisation Details'!A:A,'Hospitalisation Details'!H:H,"Not Found")</f>
        <v>35701.9</v>
      </c>
      <c r="M210" s="21" t="str">
        <f>_xlfn.XLOOKUP(A210,'Hospitalisation Details'!A:A,'Hospitalisation Details'!I:I,"Not Found")</f>
        <v>tier - 1</v>
      </c>
      <c r="N210" s="21" t="str">
        <f>_xlfn.XLOOKUP(A210,'Hospitalisation Details'!A:A,'Hospitalisation Details'!J:J,"Not Found")</f>
        <v>tier - 2</v>
      </c>
      <c r="O210" s="21" t="str">
        <f>_xlfn.XLOOKUP(A210,'Hospitalisation Details'!A:A,'Hospitalisation Details'!K:K,"Not Found")</f>
        <v>R1011</v>
      </c>
      <c r="P210" s="23">
        <f>_xlfn.XLOOKUP(A210,'Hospitalisation Details'!A:A,'Hospitalisation Details'!L:L,"Not Found")</f>
        <v>44</v>
      </c>
    </row>
    <row r="211" spans="1:16" ht="15.75" x14ac:dyDescent="0.25">
      <c r="A211" s="19" t="s">
        <v>2163</v>
      </c>
      <c r="B211" s="19" t="str">
        <f>_xlfn.XLOOKUP(A211,'Customer Names'!A:A,'Customer Names'!C:C,"Not Found")</f>
        <v>Looney</v>
      </c>
      <c r="C211" s="20">
        <f>_xlfn.XLOOKUP(A211,'Medical Examinations'!A:A,'Medical Examinations'!B:B,"not found")</f>
        <v>31.02</v>
      </c>
      <c r="D211" s="20">
        <f>_xlfn.XLOOKUP(A211,'Medical Examinations'!A:A,'Medical Examinations'!C:C,"not found")</f>
        <v>4.5599999999999996</v>
      </c>
      <c r="E211" s="20" t="str">
        <f>_xlfn.XLOOKUP(A211,'Medical Examinations'!A:A,'Medical Examinations'!D:D,"not found")</f>
        <v>No</v>
      </c>
      <c r="F211" s="20" t="str">
        <f>_xlfn.XLOOKUP(A211,'Medical Examinations'!A:A,'Medical Examinations'!E:E,"not found")</f>
        <v>Yes</v>
      </c>
      <c r="G211" s="20" t="str">
        <f>_xlfn.XLOOKUP(A211,'Medical Examinations'!A:A,'Medical Examinations'!F:F,"not found")</f>
        <v>No</v>
      </c>
      <c r="H211" s="20">
        <f>_xlfn.XLOOKUP(A211,'Medical Examinations'!A:A,'Medical Examinations'!G:G,"not found")</f>
        <v>1</v>
      </c>
      <c r="I211" s="20" t="str">
        <f>_xlfn.XLOOKUP(A211,'Medical Examinations'!A:A,'Medical Examinations'!H:H,"not found")</f>
        <v>Yes</v>
      </c>
      <c r="J211" s="20" t="str">
        <f>_xlfn.XLOOKUP(A211,'Medical Examinations'!A:A,'Medical Examinations'!I:I,"not found")</f>
        <v>Obesity</v>
      </c>
      <c r="K211" s="21">
        <f>_xlfn.XLOOKUP(A211,'Hospitalisation Details'!A:A,'Hospitalisation Details'!F:F,"Not Found")</f>
        <v>36877</v>
      </c>
      <c r="L211" s="22">
        <f>_xlfn.XLOOKUP(A211,'Hospitalisation Details'!A:A,'Hospitalisation Details'!H:H,"Not Found")</f>
        <v>35595.589999999997</v>
      </c>
      <c r="M211" s="21" t="str">
        <f>_xlfn.XLOOKUP(A211,'Hospitalisation Details'!A:A,'Hospitalisation Details'!I:I,"Not Found")</f>
        <v>tier - 1</v>
      </c>
      <c r="N211" s="21" t="str">
        <f>_xlfn.XLOOKUP(A211,'Hospitalisation Details'!A:A,'Hospitalisation Details'!J:J,"Not Found")</f>
        <v>tier - 2</v>
      </c>
      <c r="O211" s="21" t="str">
        <f>_xlfn.XLOOKUP(A211,'Hospitalisation Details'!A:A,'Hospitalisation Details'!K:K,"Not Found")</f>
        <v>R1013</v>
      </c>
      <c r="P211" s="23">
        <f>_xlfn.XLOOKUP(A211,'Hospitalisation Details'!A:A,'Hospitalisation Details'!L:L,"Not Found")</f>
        <v>22</v>
      </c>
    </row>
    <row r="212" spans="1:16" ht="15.75" x14ac:dyDescent="0.25">
      <c r="A212" s="19" t="s">
        <v>2162</v>
      </c>
      <c r="B212" s="19" t="str">
        <f>_xlfn.XLOOKUP(A212,'Customer Names'!A:A,'Customer Names'!C:C,"Not Found")</f>
        <v>Zyryanov</v>
      </c>
      <c r="C212" s="20">
        <f>_xlfn.XLOOKUP(A212,'Medical Examinations'!A:A,'Medical Examinations'!B:B,"not found")</f>
        <v>35.6</v>
      </c>
      <c r="D212" s="20">
        <f>_xlfn.XLOOKUP(A212,'Medical Examinations'!A:A,'Medical Examinations'!C:C,"not found")</f>
        <v>4.0199999999999996</v>
      </c>
      <c r="E212" s="20" t="str">
        <f>_xlfn.XLOOKUP(A212,'Medical Examinations'!A:A,'Medical Examinations'!D:D,"not found")</f>
        <v>Yes</v>
      </c>
      <c r="F212" s="20" t="str">
        <f>_xlfn.XLOOKUP(A212,'Medical Examinations'!A:A,'Medical Examinations'!E:E,"not found")</f>
        <v>Yes</v>
      </c>
      <c r="G212" s="20" t="str">
        <f>_xlfn.XLOOKUP(A212,'Medical Examinations'!A:A,'Medical Examinations'!F:F,"not found")</f>
        <v>No</v>
      </c>
      <c r="H212" s="20">
        <f>_xlfn.XLOOKUP(A212,'Medical Examinations'!A:A,'Medical Examinations'!G:G,"not found")</f>
        <v>2</v>
      </c>
      <c r="I212" s="20" t="str">
        <f>_xlfn.XLOOKUP(A212,'Medical Examinations'!A:A,'Medical Examinations'!H:H,"not found")</f>
        <v>Yes</v>
      </c>
      <c r="J212" s="20" t="str">
        <f>_xlfn.XLOOKUP(A212,'Medical Examinations'!A:A,'Medical Examinations'!I:I,"not found")</f>
        <v>Obesity</v>
      </c>
      <c r="K212" s="21">
        <f>_xlfn.XLOOKUP(A212,'Hospitalisation Details'!A:A,'Hospitalisation Details'!F:F,"Not Found")</f>
        <v>36849</v>
      </c>
      <c r="L212" s="22">
        <f>_xlfn.XLOOKUP(A212,'Hospitalisation Details'!A:A,'Hospitalisation Details'!H:H,"Not Found")</f>
        <v>35585.58</v>
      </c>
      <c r="M212" s="21" t="str">
        <f>_xlfn.XLOOKUP(A212,'Hospitalisation Details'!A:A,'Hospitalisation Details'!I:I,"Not Found")</f>
        <v>tier - 1</v>
      </c>
      <c r="N212" s="21" t="str">
        <f>_xlfn.XLOOKUP(A212,'Hospitalisation Details'!A:A,'Hospitalisation Details'!J:J,"Not Found")</f>
        <v>tier - 2</v>
      </c>
      <c r="O212" s="21" t="str">
        <f>_xlfn.XLOOKUP(A212,'Hospitalisation Details'!A:A,'Hospitalisation Details'!K:K,"Not Found")</f>
        <v>R1011</v>
      </c>
      <c r="P212" s="23">
        <f>_xlfn.XLOOKUP(A212,'Hospitalisation Details'!A:A,'Hospitalisation Details'!L:L,"Not Found")</f>
        <v>22</v>
      </c>
    </row>
    <row r="213" spans="1:16" ht="15.75" x14ac:dyDescent="0.25">
      <c r="A213" s="19" t="s">
        <v>2161</v>
      </c>
      <c r="B213" s="19" t="str">
        <f>_xlfn.XLOOKUP(A213,'Customer Names'!A:A,'Customer Names'!C:C,"Not Found")</f>
        <v>Gavin</v>
      </c>
      <c r="C213" s="20">
        <f>_xlfn.XLOOKUP(A213,'Medical Examinations'!A:A,'Medical Examinations'!B:B,"not found")</f>
        <v>34.39</v>
      </c>
      <c r="D213" s="20">
        <f>_xlfn.XLOOKUP(A213,'Medical Examinations'!A:A,'Medical Examinations'!C:C,"not found")</f>
        <v>8.7200000000000006</v>
      </c>
      <c r="E213" s="20" t="str">
        <f>_xlfn.XLOOKUP(A213,'Medical Examinations'!A:A,'Medical Examinations'!D:D,"not found")</f>
        <v>No</v>
      </c>
      <c r="F213" s="20" t="str">
        <f>_xlfn.XLOOKUP(A213,'Medical Examinations'!A:A,'Medical Examinations'!E:E,"not found")</f>
        <v>No</v>
      </c>
      <c r="G213" s="20" t="str">
        <f>_xlfn.XLOOKUP(A213,'Medical Examinations'!A:A,'Medical Examinations'!F:F,"not found")</f>
        <v>No</v>
      </c>
      <c r="H213" s="20">
        <f>_xlfn.XLOOKUP(A213,'Medical Examinations'!A:A,'Medical Examinations'!G:G,"not found")</f>
        <v>0</v>
      </c>
      <c r="I213" s="20" t="str">
        <f>_xlfn.XLOOKUP(A213,'Medical Examinations'!A:A,'Medical Examinations'!H:H,"not found")</f>
        <v>Yes</v>
      </c>
      <c r="J213" s="20" t="str">
        <f>_xlfn.XLOOKUP(A213,'Medical Examinations'!A:A,'Medical Examinations'!I:I,"not found")</f>
        <v>Obesity</v>
      </c>
      <c r="K213" s="21">
        <f>_xlfn.XLOOKUP(A213,'Hospitalisation Details'!A:A,'Hospitalisation Details'!F:F,"Not Found")</f>
        <v>26155</v>
      </c>
      <c r="L213" s="22">
        <f>_xlfn.XLOOKUP(A213,'Hospitalisation Details'!A:A,'Hospitalisation Details'!H:H,"Not Found")</f>
        <v>35583.17</v>
      </c>
      <c r="M213" s="21" t="str">
        <f>_xlfn.XLOOKUP(A213,'Hospitalisation Details'!A:A,'Hospitalisation Details'!I:I,"Not Found")</f>
        <v>tier - 1</v>
      </c>
      <c r="N213" s="21" t="str">
        <f>_xlfn.XLOOKUP(A213,'Hospitalisation Details'!A:A,'Hospitalisation Details'!J:J,"Not Found")</f>
        <v>tier - 2</v>
      </c>
      <c r="O213" s="21" t="str">
        <f>_xlfn.XLOOKUP(A213,'Hospitalisation Details'!A:A,'Hospitalisation Details'!K:K,"Not Found")</f>
        <v>R1011</v>
      </c>
      <c r="P213" s="23">
        <f>_xlfn.XLOOKUP(A213,'Hospitalisation Details'!A:A,'Hospitalisation Details'!L:L,"Not Found")</f>
        <v>51</v>
      </c>
    </row>
    <row r="214" spans="1:16" ht="15.75" x14ac:dyDescent="0.25">
      <c r="A214" s="19" t="s">
        <v>2160</v>
      </c>
      <c r="B214" s="19" t="str">
        <f>_xlfn.XLOOKUP(A214,'Customer Names'!A:A,'Customer Names'!C:C,"Not Found")</f>
        <v>Littlefield</v>
      </c>
      <c r="C214" s="20">
        <f>_xlfn.XLOOKUP(A214,'Medical Examinations'!A:A,'Medical Examinations'!B:B,"not found")</f>
        <v>29.06</v>
      </c>
      <c r="D214" s="20">
        <f>_xlfn.XLOOKUP(A214,'Medical Examinations'!A:A,'Medical Examinations'!C:C,"not found")</f>
        <v>6.25</v>
      </c>
      <c r="E214" s="20" t="str">
        <f>_xlfn.XLOOKUP(A214,'Medical Examinations'!A:A,'Medical Examinations'!D:D,"not found")</f>
        <v>Yes</v>
      </c>
      <c r="F214" s="20" t="str">
        <f>_xlfn.XLOOKUP(A214,'Medical Examinations'!A:A,'Medical Examinations'!E:E,"not found")</f>
        <v>No</v>
      </c>
      <c r="G214" s="20" t="str">
        <f>_xlfn.XLOOKUP(A214,'Medical Examinations'!A:A,'Medical Examinations'!F:F,"not found")</f>
        <v>No</v>
      </c>
      <c r="H214" s="20">
        <f>_xlfn.XLOOKUP(A214,'Medical Examinations'!A:A,'Medical Examinations'!G:G,"not found")</f>
        <v>1</v>
      </c>
      <c r="I214" s="20" t="str">
        <f>_xlfn.XLOOKUP(A214,'Medical Examinations'!A:A,'Medical Examinations'!H:H,"not found")</f>
        <v>Yes</v>
      </c>
      <c r="J214" s="20" t="str">
        <f>_xlfn.XLOOKUP(A214,'Medical Examinations'!A:A,'Medical Examinations'!I:I,"not found")</f>
        <v>Overweight</v>
      </c>
      <c r="K214" s="21">
        <f>_xlfn.XLOOKUP(A214,'Hospitalisation Details'!A:A,'Hospitalisation Details'!F:F,"Not Found")</f>
        <v>23618</v>
      </c>
      <c r="L214" s="22">
        <f>_xlfn.XLOOKUP(A214,'Hospitalisation Details'!A:A,'Hospitalisation Details'!H:H,"Not Found")</f>
        <v>35573.26</v>
      </c>
      <c r="M214" s="21" t="str">
        <f>_xlfn.XLOOKUP(A214,'Hospitalisation Details'!A:A,'Hospitalisation Details'!I:I,"Not Found")</f>
        <v>tier - 1</v>
      </c>
      <c r="N214" s="21" t="str">
        <f>_xlfn.XLOOKUP(A214,'Hospitalisation Details'!A:A,'Hospitalisation Details'!J:J,"Not Found")</f>
        <v>tier - 2</v>
      </c>
      <c r="O214" s="21" t="str">
        <f>_xlfn.XLOOKUP(A214,'Hospitalisation Details'!A:A,'Hospitalisation Details'!K:K,"Not Found")</f>
        <v>R1011</v>
      </c>
      <c r="P214" s="23">
        <f>_xlfn.XLOOKUP(A214,'Hospitalisation Details'!A:A,'Hospitalisation Details'!L:L,"Not Found")</f>
        <v>58</v>
      </c>
    </row>
    <row r="215" spans="1:16" ht="15.75" x14ac:dyDescent="0.25">
      <c r="A215" s="19" t="s">
        <v>2159</v>
      </c>
      <c r="B215" s="19" t="str">
        <f>_xlfn.XLOOKUP(A215,'Customer Names'!A:A,'Customer Names'!C:C,"Not Found")</f>
        <v>Shearer</v>
      </c>
      <c r="C215" s="20">
        <f>_xlfn.XLOOKUP(A215,'Medical Examinations'!A:A,'Medical Examinations'!B:B,"not found")</f>
        <v>35.799999999999997</v>
      </c>
      <c r="D215" s="20">
        <f>_xlfn.XLOOKUP(A215,'Medical Examinations'!A:A,'Medical Examinations'!C:C,"not found")</f>
        <v>7.32</v>
      </c>
      <c r="E215" s="20" t="str">
        <f>_xlfn.XLOOKUP(A215,'Medical Examinations'!A:A,'Medical Examinations'!D:D,"not found")</f>
        <v>No</v>
      </c>
      <c r="F215" s="20" t="str">
        <f>_xlfn.XLOOKUP(A215,'Medical Examinations'!A:A,'Medical Examinations'!E:E,"not found")</f>
        <v>No</v>
      </c>
      <c r="G215" s="20" t="str">
        <f>_xlfn.XLOOKUP(A215,'Medical Examinations'!A:A,'Medical Examinations'!F:F,"not found")</f>
        <v>No</v>
      </c>
      <c r="H215" s="20">
        <f>_xlfn.XLOOKUP(A215,'Medical Examinations'!A:A,'Medical Examinations'!G:G,"not found")</f>
        <v>2</v>
      </c>
      <c r="I215" s="20" t="str">
        <f>_xlfn.XLOOKUP(A215,'Medical Examinations'!A:A,'Medical Examinations'!H:H,"not found")</f>
        <v>Yes</v>
      </c>
      <c r="J215" s="20" t="str">
        <f>_xlfn.XLOOKUP(A215,'Medical Examinations'!A:A,'Medical Examinations'!I:I,"not found")</f>
        <v>Obesity</v>
      </c>
      <c r="K215" s="21">
        <f>_xlfn.XLOOKUP(A215,'Hospitalisation Details'!A:A,'Hospitalisation Details'!F:F,"Not Found")</f>
        <v>26964</v>
      </c>
      <c r="L215" s="22">
        <f>_xlfn.XLOOKUP(A215,'Hospitalisation Details'!A:A,'Hospitalisation Details'!H:H,"Not Found")</f>
        <v>35547.72</v>
      </c>
      <c r="M215" s="21" t="str">
        <f>_xlfn.XLOOKUP(A215,'Hospitalisation Details'!A:A,'Hospitalisation Details'!I:I,"Not Found")</f>
        <v>tier - 1</v>
      </c>
      <c r="N215" s="21" t="str">
        <f>_xlfn.XLOOKUP(A215,'Hospitalisation Details'!A:A,'Hospitalisation Details'!J:J,"Not Found")</f>
        <v>tier - 2</v>
      </c>
      <c r="O215" s="21" t="str">
        <f>_xlfn.XLOOKUP(A215,'Hospitalisation Details'!A:A,'Hospitalisation Details'!K:K,"Not Found")</f>
        <v>R1011</v>
      </c>
      <c r="P215" s="23">
        <f>_xlfn.XLOOKUP(A215,'Hospitalisation Details'!A:A,'Hospitalisation Details'!L:L,"Not Found")</f>
        <v>49</v>
      </c>
    </row>
    <row r="216" spans="1:16" ht="15.75" x14ac:dyDescent="0.25">
      <c r="A216" s="19" t="s">
        <v>2158</v>
      </c>
      <c r="B216" s="19" t="str">
        <f>_xlfn.XLOOKUP(A216,'Customer Names'!A:A,'Customer Names'!C:C,"Not Found")</f>
        <v>Armstrong</v>
      </c>
      <c r="C216" s="20">
        <f>_xlfn.XLOOKUP(A216,'Medical Examinations'!A:A,'Medical Examinations'!B:B,"not found")</f>
        <v>49.8</v>
      </c>
      <c r="D216" s="20">
        <f>_xlfn.XLOOKUP(A216,'Medical Examinations'!A:A,'Medical Examinations'!C:C,"not found")</f>
        <v>4.24</v>
      </c>
      <c r="E216" s="20" t="str">
        <f>_xlfn.XLOOKUP(A216,'Medical Examinations'!A:A,'Medical Examinations'!D:D,"not found")</f>
        <v>No</v>
      </c>
      <c r="F216" s="20" t="str">
        <f>_xlfn.XLOOKUP(A216,'Medical Examinations'!A:A,'Medical Examinations'!E:E,"not found")</f>
        <v>No</v>
      </c>
      <c r="G216" s="20" t="str">
        <f>_xlfn.XLOOKUP(A216,'Medical Examinations'!A:A,'Medical Examinations'!F:F,"not found")</f>
        <v>No</v>
      </c>
      <c r="H216" s="20">
        <f>_xlfn.XLOOKUP(A216,'Medical Examinations'!A:A,'Medical Examinations'!G:G,"not found")</f>
        <v>1</v>
      </c>
      <c r="I216" s="20" t="str">
        <f>_xlfn.XLOOKUP(A216,'Medical Examinations'!A:A,'Medical Examinations'!H:H,"not found")</f>
        <v>Yes</v>
      </c>
      <c r="J216" s="20" t="str">
        <f>_xlfn.XLOOKUP(A216,'Medical Examinations'!A:A,'Medical Examinations'!I:I,"not found")</f>
        <v>Obesity</v>
      </c>
      <c r="K216" s="21">
        <f>_xlfn.XLOOKUP(A216,'Hospitalisation Details'!A:A,'Hospitalisation Details'!F:F,"Not Found")</f>
        <v>33860</v>
      </c>
      <c r="L216" s="22">
        <f>_xlfn.XLOOKUP(A216,'Hospitalisation Details'!A:A,'Hospitalisation Details'!H:H,"Not Found")</f>
        <v>35547.47</v>
      </c>
      <c r="M216" s="21" t="str">
        <f>_xlfn.XLOOKUP(A216,'Hospitalisation Details'!A:A,'Hospitalisation Details'!I:I,"Not Found")</f>
        <v>tier - 1</v>
      </c>
      <c r="N216" s="21" t="str">
        <f>_xlfn.XLOOKUP(A216,'Hospitalisation Details'!A:A,'Hospitalisation Details'!J:J,"Not Found")</f>
        <v>tier - 3</v>
      </c>
      <c r="O216" s="21" t="str">
        <f>_xlfn.XLOOKUP(A216,'Hospitalisation Details'!A:A,'Hospitalisation Details'!K:K,"Not Found")</f>
        <v>R1011</v>
      </c>
      <c r="P216" s="23">
        <f>_xlfn.XLOOKUP(A216,'Hospitalisation Details'!A:A,'Hospitalisation Details'!L:L,"Not Found")</f>
        <v>30</v>
      </c>
    </row>
    <row r="217" spans="1:16" ht="15.75" x14ac:dyDescent="0.25">
      <c r="A217" s="19" t="s">
        <v>2157</v>
      </c>
      <c r="B217" s="19" t="str">
        <f>_xlfn.XLOOKUP(A217,'Customer Names'!A:A,'Customer Names'!C:C,"Not Found")</f>
        <v>Warriner</v>
      </c>
      <c r="C217" s="20">
        <f>_xlfn.XLOOKUP(A217,'Medical Examinations'!A:A,'Medical Examinations'!B:B,"not found")</f>
        <v>35.71</v>
      </c>
      <c r="D217" s="20">
        <f>_xlfn.XLOOKUP(A217,'Medical Examinations'!A:A,'Medical Examinations'!C:C,"not found")</f>
        <v>6.84</v>
      </c>
      <c r="E217" s="20" t="str">
        <f>_xlfn.XLOOKUP(A217,'Medical Examinations'!A:A,'Medical Examinations'!D:D,"not found")</f>
        <v>No</v>
      </c>
      <c r="F217" s="20" t="str">
        <f>_xlfn.XLOOKUP(A217,'Medical Examinations'!A:A,'Medical Examinations'!E:E,"not found")</f>
        <v>No</v>
      </c>
      <c r="G217" s="20" t="str">
        <f>_xlfn.XLOOKUP(A217,'Medical Examinations'!A:A,'Medical Examinations'!F:F,"not found")</f>
        <v>No</v>
      </c>
      <c r="H217" s="20">
        <f>_xlfn.XLOOKUP(A217,'Medical Examinations'!A:A,'Medical Examinations'!G:G,"not found")</f>
        <v>2</v>
      </c>
      <c r="I217" s="20" t="str">
        <f>_xlfn.XLOOKUP(A217,'Medical Examinations'!A:A,'Medical Examinations'!H:H,"not found")</f>
        <v>Yes</v>
      </c>
      <c r="J217" s="20" t="str">
        <f>_xlfn.XLOOKUP(A217,'Medical Examinations'!A:A,'Medical Examinations'!I:I,"not found")</f>
        <v>Obesity</v>
      </c>
      <c r="K217" s="21">
        <f>_xlfn.XLOOKUP(A217,'Hospitalisation Details'!A:A,'Hospitalisation Details'!F:F,"Not Found")</f>
        <v>27014</v>
      </c>
      <c r="L217" s="22">
        <f>_xlfn.XLOOKUP(A217,'Hospitalisation Details'!A:A,'Hospitalisation Details'!H:H,"Not Found")</f>
        <v>35517.19</v>
      </c>
      <c r="M217" s="21" t="str">
        <f>_xlfn.XLOOKUP(A217,'Hospitalisation Details'!A:A,'Hospitalisation Details'!I:I,"Not Found")</f>
        <v>tier - 1</v>
      </c>
      <c r="N217" s="21" t="str">
        <f>_xlfn.XLOOKUP(A217,'Hospitalisation Details'!A:A,'Hospitalisation Details'!J:J,"Not Found")</f>
        <v>tier - 2</v>
      </c>
      <c r="O217" s="21" t="str">
        <f>_xlfn.XLOOKUP(A217,'Hospitalisation Details'!A:A,'Hospitalisation Details'!K:K,"Not Found")</f>
        <v>R1011</v>
      </c>
      <c r="P217" s="23">
        <f>_xlfn.XLOOKUP(A217,'Hospitalisation Details'!A:A,'Hospitalisation Details'!L:L,"Not Found")</f>
        <v>49</v>
      </c>
    </row>
    <row r="218" spans="1:16" ht="15.75" x14ac:dyDescent="0.25">
      <c r="A218" s="19" t="s">
        <v>2156</v>
      </c>
      <c r="B218" s="19" t="str">
        <f>_xlfn.XLOOKUP(A218,'Customer Names'!A:A,'Customer Names'!C:C,"Not Found")</f>
        <v>White</v>
      </c>
      <c r="C218" s="20">
        <f>_xlfn.XLOOKUP(A218,'Medical Examinations'!A:A,'Medical Examinations'!B:B,"not found")</f>
        <v>30.8</v>
      </c>
      <c r="D218" s="20">
        <f>_xlfn.XLOOKUP(A218,'Medical Examinations'!A:A,'Medical Examinations'!C:C,"not found")</f>
        <v>5.23</v>
      </c>
      <c r="E218" s="20" t="str">
        <f>_xlfn.XLOOKUP(A218,'Medical Examinations'!A:A,'Medical Examinations'!D:D,"not found")</f>
        <v>Yes</v>
      </c>
      <c r="F218" s="20" t="str">
        <f>_xlfn.XLOOKUP(A218,'Medical Examinations'!A:A,'Medical Examinations'!E:E,"not found")</f>
        <v>No</v>
      </c>
      <c r="G218" s="20" t="str">
        <f>_xlfn.XLOOKUP(A218,'Medical Examinations'!A:A,'Medical Examinations'!F:F,"not found")</f>
        <v>No</v>
      </c>
      <c r="H218" s="20">
        <f>_xlfn.XLOOKUP(A218,'Medical Examinations'!A:A,'Medical Examinations'!G:G,"not found")</f>
        <v>1</v>
      </c>
      <c r="I218" s="20" t="str">
        <f>_xlfn.XLOOKUP(A218,'Medical Examinations'!A:A,'Medical Examinations'!H:H,"not found")</f>
        <v>Yes</v>
      </c>
      <c r="J218" s="20" t="str">
        <f>_xlfn.XLOOKUP(A218,'Medical Examinations'!A:A,'Medical Examinations'!I:I,"not found")</f>
        <v>Obesity</v>
      </c>
      <c r="K218" s="21">
        <f>_xlfn.XLOOKUP(A218,'Hospitalisation Details'!A:A,'Hospitalisation Details'!F:F,"Not Found")</f>
        <v>32467</v>
      </c>
      <c r="L218" s="22">
        <f>_xlfn.XLOOKUP(A218,'Hospitalisation Details'!A:A,'Hospitalisation Details'!H:H,"Not Found")</f>
        <v>35491.64</v>
      </c>
      <c r="M218" s="21" t="str">
        <f>_xlfn.XLOOKUP(A218,'Hospitalisation Details'!A:A,'Hospitalisation Details'!I:I,"Not Found")</f>
        <v>tier - 1</v>
      </c>
      <c r="N218" s="21" t="str">
        <f>_xlfn.XLOOKUP(A218,'Hospitalisation Details'!A:A,'Hospitalisation Details'!J:J,"Not Found")</f>
        <v>tier - 2</v>
      </c>
      <c r="O218" s="21" t="str">
        <f>_xlfn.XLOOKUP(A218,'Hospitalisation Details'!A:A,'Hospitalisation Details'!K:K,"Not Found")</f>
        <v>R1011</v>
      </c>
      <c r="P218" s="23">
        <f>_xlfn.XLOOKUP(A218,'Hospitalisation Details'!A:A,'Hospitalisation Details'!L:L,"Not Found")</f>
        <v>34</v>
      </c>
    </row>
    <row r="219" spans="1:16" ht="15.75" x14ac:dyDescent="0.25">
      <c r="A219" s="19" t="s">
        <v>2155</v>
      </c>
      <c r="B219" s="19" t="str">
        <f>_xlfn.XLOOKUP(A219,'Customer Names'!A:A,'Customer Names'!C:C,"Not Found")</f>
        <v>Cordaro</v>
      </c>
      <c r="C219" s="20">
        <f>_xlfn.XLOOKUP(A219,'Medical Examinations'!A:A,'Medical Examinations'!B:B,"not found")</f>
        <v>33.69</v>
      </c>
      <c r="D219" s="20">
        <f>_xlfn.XLOOKUP(A219,'Medical Examinations'!A:A,'Medical Examinations'!C:C,"not found")</f>
        <v>9.68</v>
      </c>
      <c r="E219" s="20" t="str">
        <f>_xlfn.XLOOKUP(A219,'Medical Examinations'!A:A,'Medical Examinations'!D:D,"not found")</f>
        <v>No</v>
      </c>
      <c r="F219" s="20" t="str">
        <f>_xlfn.XLOOKUP(A219,'Medical Examinations'!A:A,'Medical Examinations'!E:E,"not found")</f>
        <v>No</v>
      </c>
      <c r="G219" s="20" t="str">
        <f>_xlfn.XLOOKUP(A219,'Medical Examinations'!A:A,'Medical Examinations'!F:F,"not found")</f>
        <v>No</v>
      </c>
      <c r="H219" s="20">
        <f>_xlfn.XLOOKUP(A219,'Medical Examinations'!A:A,'Medical Examinations'!G:G,"not found")</f>
        <v>0</v>
      </c>
      <c r="I219" s="20" t="str">
        <f>_xlfn.XLOOKUP(A219,'Medical Examinations'!A:A,'Medical Examinations'!H:H,"not found")</f>
        <v>Yes</v>
      </c>
      <c r="J219" s="20" t="str">
        <f>_xlfn.XLOOKUP(A219,'Medical Examinations'!A:A,'Medical Examinations'!I:I,"not found")</f>
        <v>Obesity</v>
      </c>
      <c r="K219" s="21">
        <f>_xlfn.XLOOKUP(A219,'Hospitalisation Details'!A:A,'Hospitalisation Details'!F:F,"Not Found")</f>
        <v>26198</v>
      </c>
      <c r="L219" s="22">
        <f>_xlfn.XLOOKUP(A219,'Hospitalisation Details'!A:A,'Hospitalisation Details'!H:H,"Not Found")</f>
        <v>35345.730000000003</v>
      </c>
      <c r="M219" s="21" t="str">
        <f>_xlfn.XLOOKUP(A219,'Hospitalisation Details'!A:A,'Hospitalisation Details'!I:I,"Not Found")</f>
        <v>tier - 1</v>
      </c>
      <c r="N219" s="21" t="str">
        <f>_xlfn.XLOOKUP(A219,'Hospitalisation Details'!A:A,'Hospitalisation Details'!J:J,"Not Found")</f>
        <v>tier - 2</v>
      </c>
      <c r="O219" s="21" t="str">
        <f>_xlfn.XLOOKUP(A219,'Hospitalisation Details'!A:A,'Hospitalisation Details'!K:K,"Not Found")</f>
        <v>R1011</v>
      </c>
      <c r="P219" s="23">
        <f>_xlfn.XLOOKUP(A219,'Hospitalisation Details'!A:A,'Hospitalisation Details'!L:L,"Not Found")</f>
        <v>51</v>
      </c>
    </row>
    <row r="220" spans="1:16" ht="15.75" x14ac:dyDescent="0.25">
      <c r="A220" s="19" t="s">
        <v>2154</v>
      </c>
      <c r="B220" s="19" t="str">
        <f>_xlfn.XLOOKUP(A220,'Customer Names'!A:A,'Customer Names'!C:C,"Not Found")</f>
        <v>Hamilton</v>
      </c>
      <c r="C220" s="20">
        <f>_xlfn.XLOOKUP(A220,'Medical Examinations'!A:A,'Medical Examinations'!B:B,"not found")</f>
        <v>42.27</v>
      </c>
      <c r="D220" s="20">
        <f>_xlfn.XLOOKUP(A220,'Medical Examinations'!A:A,'Medical Examinations'!C:C,"not found")</f>
        <v>6.05</v>
      </c>
      <c r="E220" s="20" t="str">
        <f>_xlfn.XLOOKUP(A220,'Medical Examinations'!A:A,'Medical Examinations'!D:D,"not found")</f>
        <v>Yes</v>
      </c>
      <c r="F220" s="20" t="str">
        <f>_xlfn.XLOOKUP(A220,'Medical Examinations'!A:A,'Medical Examinations'!E:E,"not found")</f>
        <v>No</v>
      </c>
      <c r="G220" s="20" t="str">
        <f>_xlfn.XLOOKUP(A220,'Medical Examinations'!A:A,'Medical Examinations'!F:F,"not found")</f>
        <v>No</v>
      </c>
      <c r="H220" s="20">
        <f>_xlfn.XLOOKUP(A220,'Medical Examinations'!A:A,'Medical Examinations'!G:G,"not found")</f>
        <v>1</v>
      </c>
      <c r="I220" s="20" t="str">
        <f>_xlfn.XLOOKUP(A220,'Medical Examinations'!A:A,'Medical Examinations'!H:H,"not found")</f>
        <v>Yes</v>
      </c>
      <c r="J220" s="20" t="str">
        <f>_xlfn.XLOOKUP(A220,'Medical Examinations'!A:A,'Medical Examinations'!I:I,"not found")</f>
        <v>Obesity</v>
      </c>
      <c r="K220" s="21">
        <f>_xlfn.XLOOKUP(A220,'Hospitalisation Details'!A:A,'Hospitalisation Details'!F:F,"Not Found")</f>
        <v>32405</v>
      </c>
      <c r="L220" s="22">
        <f>_xlfn.XLOOKUP(A220,'Hospitalisation Details'!A:A,'Hospitalisation Details'!H:H,"Not Found")</f>
        <v>35315.96</v>
      </c>
      <c r="M220" s="21" t="str">
        <f>_xlfn.XLOOKUP(A220,'Hospitalisation Details'!A:A,'Hospitalisation Details'!I:I,"Not Found")</f>
        <v>tier - 1</v>
      </c>
      <c r="N220" s="21" t="str">
        <f>_xlfn.XLOOKUP(A220,'Hospitalisation Details'!A:A,'Hospitalisation Details'!J:J,"Not Found")</f>
        <v>tier - 2</v>
      </c>
      <c r="O220" s="21" t="str">
        <f>_xlfn.XLOOKUP(A220,'Hospitalisation Details'!A:A,'Hospitalisation Details'!K:K,"Not Found")</f>
        <v>R1011</v>
      </c>
      <c r="P220" s="23">
        <f>_xlfn.XLOOKUP(A220,'Hospitalisation Details'!A:A,'Hospitalisation Details'!L:L,"Not Found")</f>
        <v>34</v>
      </c>
    </row>
    <row r="221" spans="1:16" ht="15.75" x14ac:dyDescent="0.25">
      <c r="A221" s="19" t="s">
        <v>2153</v>
      </c>
      <c r="B221" s="19" t="str">
        <f>_xlfn.XLOOKUP(A221,'Customer Names'!A:A,'Customer Names'!C:C,"Not Found")</f>
        <v>Meyer</v>
      </c>
      <c r="C221" s="20">
        <f>_xlfn.XLOOKUP(A221,'Medical Examinations'!A:A,'Medical Examinations'!B:B,"not found")</f>
        <v>53.25</v>
      </c>
      <c r="D221" s="20">
        <f>_xlfn.XLOOKUP(A221,'Medical Examinations'!A:A,'Medical Examinations'!C:C,"not found")</f>
        <v>6.11</v>
      </c>
      <c r="E221" s="20" t="str">
        <f>_xlfn.XLOOKUP(A221,'Medical Examinations'!A:A,'Medical Examinations'!D:D,"not found")</f>
        <v>Yes</v>
      </c>
      <c r="F221" s="20" t="str">
        <f>_xlfn.XLOOKUP(A221,'Medical Examinations'!A:A,'Medical Examinations'!E:E,"not found")</f>
        <v>No</v>
      </c>
      <c r="G221" s="20" t="str">
        <f>_xlfn.XLOOKUP(A221,'Medical Examinations'!A:A,'Medical Examinations'!F:F,"not found")</f>
        <v>Yes</v>
      </c>
      <c r="H221" s="20">
        <f>_xlfn.XLOOKUP(A221,'Medical Examinations'!A:A,'Medical Examinations'!G:G,"not found")</f>
        <v>1</v>
      </c>
      <c r="I221" s="20" t="str">
        <f>_xlfn.XLOOKUP(A221,'Medical Examinations'!A:A,'Medical Examinations'!H:H,"not found")</f>
        <v>Yes</v>
      </c>
      <c r="J221" s="20" t="str">
        <f>_xlfn.XLOOKUP(A221,'Medical Examinations'!A:A,'Medical Examinations'!I:I,"not found")</f>
        <v>Obesity</v>
      </c>
      <c r="K221" s="21">
        <f>_xlfn.XLOOKUP(A221,'Hospitalisation Details'!A:A,'Hospitalisation Details'!F:F,"Not Found")</f>
        <v>35620</v>
      </c>
      <c r="L221" s="22">
        <f>_xlfn.XLOOKUP(A221,'Hospitalisation Details'!A:A,'Hospitalisation Details'!H:H,"Not Found")</f>
        <v>35302.089999999997</v>
      </c>
      <c r="M221" s="21" t="str">
        <f>_xlfn.XLOOKUP(A221,'Hospitalisation Details'!A:A,'Hospitalisation Details'!I:I,"Not Found")</f>
        <v>tier - 1</v>
      </c>
      <c r="N221" s="21" t="str">
        <f>_xlfn.XLOOKUP(A221,'Hospitalisation Details'!A:A,'Hospitalisation Details'!J:J,"Not Found")</f>
        <v>tier - 2</v>
      </c>
      <c r="O221" s="21" t="str">
        <f>_xlfn.XLOOKUP(A221,'Hospitalisation Details'!A:A,'Hospitalisation Details'!K:K,"Not Found")</f>
        <v>R1011</v>
      </c>
      <c r="P221" s="23">
        <f>_xlfn.XLOOKUP(A221,'Hospitalisation Details'!A:A,'Hospitalisation Details'!L:L,"Not Found")</f>
        <v>25</v>
      </c>
    </row>
    <row r="222" spans="1:16" ht="15.75" x14ac:dyDescent="0.25">
      <c r="A222" s="19" t="s">
        <v>2152</v>
      </c>
      <c r="B222" s="19" t="str">
        <f>_xlfn.XLOOKUP(A222,'Customer Names'!A:A,'Customer Names'!C:C,"Not Found")</f>
        <v>Duke</v>
      </c>
      <c r="C222" s="20">
        <f>_xlfn.XLOOKUP(A222,'Medical Examinations'!A:A,'Medical Examinations'!B:B,"not found")</f>
        <v>26.8</v>
      </c>
      <c r="D222" s="20">
        <f>_xlfn.XLOOKUP(A222,'Medical Examinations'!A:A,'Medical Examinations'!C:C,"not found")</f>
        <v>10.93</v>
      </c>
      <c r="E222" s="20" t="str">
        <f>_xlfn.XLOOKUP(A222,'Medical Examinations'!A:A,'Medical Examinations'!D:D,"not found")</f>
        <v>Yes</v>
      </c>
      <c r="F222" s="20" t="str">
        <f>_xlfn.XLOOKUP(A222,'Medical Examinations'!A:A,'Medical Examinations'!E:E,"not found")</f>
        <v>No</v>
      </c>
      <c r="G222" s="20" t="str">
        <f>_xlfn.XLOOKUP(A222,'Medical Examinations'!A:A,'Medical Examinations'!F:F,"not found")</f>
        <v>No</v>
      </c>
      <c r="H222" s="20">
        <f>_xlfn.XLOOKUP(A222,'Medical Examinations'!A:A,'Medical Examinations'!G:G,"not found")</f>
        <v>0</v>
      </c>
      <c r="I222" s="20" t="str">
        <f>_xlfn.XLOOKUP(A222,'Medical Examinations'!A:A,'Medical Examinations'!H:H,"not found")</f>
        <v>No</v>
      </c>
      <c r="J222" s="20" t="str">
        <f>_xlfn.XLOOKUP(A222,'Medical Examinations'!A:A,'Medical Examinations'!I:I,"not found")</f>
        <v>Overweight</v>
      </c>
      <c r="K222" s="21">
        <f>_xlfn.XLOOKUP(A222,'Hospitalisation Details'!A:A,'Hospitalisation Details'!F:F,"Not Found")</f>
        <v>24836</v>
      </c>
      <c r="L222" s="22">
        <f>_xlfn.XLOOKUP(A222,'Hospitalisation Details'!A:A,'Hospitalisation Details'!H:H,"Not Found")</f>
        <v>35160.129999999997</v>
      </c>
      <c r="M222" s="21" t="str">
        <f>_xlfn.XLOOKUP(A222,'Hospitalisation Details'!A:A,'Hospitalisation Details'!I:I,"Not Found")</f>
        <v>tier - 1</v>
      </c>
      <c r="N222" s="21" t="str">
        <f>_xlfn.XLOOKUP(A222,'Hospitalisation Details'!A:A,'Hospitalisation Details'!J:J,"Not Found")</f>
        <v>tier - 2</v>
      </c>
      <c r="O222" s="21" t="str">
        <f>_xlfn.XLOOKUP(A222,'Hospitalisation Details'!A:A,'Hospitalisation Details'!K:K,"Not Found")</f>
        <v>R1011</v>
      </c>
      <c r="P222" s="23">
        <f>_xlfn.XLOOKUP(A222,'Hospitalisation Details'!A:A,'Hospitalisation Details'!L:L,"Not Found")</f>
        <v>55</v>
      </c>
    </row>
    <row r="223" spans="1:16" ht="15.75" x14ac:dyDescent="0.25">
      <c r="A223" s="19" t="s">
        <v>2151</v>
      </c>
      <c r="B223" s="19" t="str">
        <f>_xlfn.XLOOKUP(A223,'Customer Names'!A:A,'Customer Names'!C:C,"Not Found")</f>
        <v>Malatesta</v>
      </c>
      <c r="C223" s="20">
        <f>_xlfn.XLOOKUP(A223,'Medical Examinations'!A:A,'Medical Examinations'!B:B,"not found")</f>
        <v>28.5</v>
      </c>
      <c r="D223" s="20">
        <f>_xlfn.XLOOKUP(A223,'Medical Examinations'!A:A,'Medical Examinations'!C:C,"not found")</f>
        <v>5.12</v>
      </c>
      <c r="E223" s="20" t="str">
        <f>_xlfn.XLOOKUP(A223,'Medical Examinations'!A:A,'Medical Examinations'!D:D,"not found")</f>
        <v>No</v>
      </c>
      <c r="F223" s="20" t="str">
        <f>_xlfn.XLOOKUP(A223,'Medical Examinations'!A:A,'Medical Examinations'!E:E,"not found")</f>
        <v>No</v>
      </c>
      <c r="G223" s="20" t="str">
        <f>_xlfn.XLOOKUP(A223,'Medical Examinations'!A:A,'Medical Examinations'!F:F,"not found")</f>
        <v>No</v>
      </c>
      <c r="H223" s="20">
        <f>_xlfn.XLOOKUP(A223,'Medical Examinations'!A:A,'Medical Examinations'!G:G,"not found")</f>
        <v>1</v>
      </c>
      <c r="I223" s="20" t="str">
        <f>_xlfn.XLOOKUP(A223,'Medical Examinations'!A:A,'Medical Examinations'!H:H,"not found")</f>
        <v>Yes</v>
      </c>
      <c r="J223" s="20" t="str">
        <f>_xlfn.XLOOKUP(A223,'Medical Examinations'!A:A,'Medical Examinations'!I:I,"not found")</f>
        <v>Overweight</v>
      </c>
      <c r="K223" s="21">
        <f>_xlfn.XLOOKUP(A223,'Hospitalisation Details'!A:A,'Hospitalisation Details'!F:F,"Not Found")</f>
        <v>36151</v>
      </c>
      <c r="L223" s="22">
        <f>_xlfn.XLOOKUP(A223,'Hospitalisation Details'!A:A,'Hospitalisation Details'!H:H,"Not Found")</f>
        <v>35147.53</v>
      </c>
      <c r="M223" s="21" t="str">
        <f>_xlfn.XLOOKUP(A223,'Hospitalisation Details'!A:A,'Hospitalisation Details'!I:I,"Not Found")</f>
        <v>tier - 1</v>
      </c>
      <c r="N223" s="21" t="str">
        <f>_xlfn.XLOOKUP(A223,'Hospitalisation Details'!A:A,'Hospitalisation Details'!J:J,"Not Found")</f>
        <v>tier - 2</v>
      </c>
      <c r="O223" s="21" t="str">
        <f>_xlfn.XLOOKUP(A223,'Hospitalisation Details'!A:A,'Hospitalisation Details'!K:K,"Not Found")</f>
        <v>R1016</v>
      </c>
      <c r="P223" s="23">
        <f>_xlfn.XLOOKUP(A223,'Hospitalisation Details'!A:A,'Hospitalisation Details'!L:L,"Not Found")</f>
        <v>24</v>
      </c>
    </row>
    <row r="224" spans="1:16" ht="15.75" x14ac:dyDescent="0.25">
      <c r="A224" s="19" t="s">
        <v>2150</v>
      </c>
      <c r="B224" s="19" t="str">
        <f>_xlfn.XLOOKUP(A224,'Customer Names'!A:A,'Customer Names'!C:C,"Not Found")</f>
        <v>Hinrichsen</v>
      </c>
      <c r="C224" s="20">
        <f>_xlfn.XLOOKUP(A224,'Medical Examinations'!A:A,'Medical Examinations'!B:B,"not found")</f>
        <v>22.895</v>
      </c>
      <c r="D224" s="20">
        <f>_xlfn.XLOOKUP(A224,'Medical Examinations'!A:A,'Medical Examinations'!C:C,"not found")</f>
        <v>5.72</v>
      </c>
      <c r="E224" s="20" t="str">
        <f>_xlfn.XLOOKUP(A224,'Medical Examinations'!A:A,'Medical Examinations'!D:D,"not found")</f>
        <v>No</v>
      </c>
      <c r="F224" s="20" t="str">
        <f>_xlfn.XLOOKUP(A224,'Medical Examinations'!A:A,'Medical Examinations'!E:E,"not found")</f>
        <v>No</v>
      </c>
      <c r="G224" s="20" t="str">
        <f>_xlfn.XLOOKUP(A224,'Medical Examinations'!A:A,'Medical Examinations'!F:F,"not found")</f>
        <v>No</v>
      </c>
      <c r="H224" s="20">
        <f>_xlfn.XLOOKUP(A224,'Medical Examinations'!A:A,'Medical Examinations'!G:G,"not found")</f>
        <v>0</v>
      </c>
      <c r="I224" s="20" t="str">
        <f>_xlfn.XLOOKUP(A224,'Medical Examinations'!A:A,'Medical Examinations'!H:H,"not found")</f>
        <v>Yes</v>
      </c>
      <c r="J224" s="20" t="str">
        <f>_xlfn.XLOOKUP(A224,'Medical Examinations'!A:A,'Medical Examinations'!I:I,"not found")</f>
        <v>Normal Weight</v>
      </c>
      <c r="K224" s="21">
        <f>_xlfn.XLOOKUP(A224,'Hospitalisation Details'!A:A,'Hospitalisation Details'!F:F,"Not Found")</f>
        <v>28305</v>
      </c>
      <c r="L224" s="22">
        <f>_xlfn.XLOOKUP(A224,'Hospitalisation Details'!A:A,'Hospitalisation Details'!H:H,"Not Found")</f>
        <v>35069.370000000003</v>
      </c>
      <c r="M224" s="21" t="str">
        <f>_xlfn.XLOOKUP(A224,'Hospitalisation Details'!A:A,'Hospitalisation Details'!I:I,"Not Found")</f>
        <v>tier - 1</v>
      </c>
      <c r="N224" s="21" t="str">
        <f>_xlfn.XLOOKUP(A224,'Hospitalisation Details'!A:A,'Hospitalisation Details'!J:J,"Not Found")</f>
        <v>tier - 2</v>
      </c>
      <c r="O224" s="21" t="str">
        <f>_xlfn.XLOOKUP(A224,'Hospitalisation Details'!A:A,'Hospitalisation Details'!K:K,"Not Found")</f>
        <v>R1017</v>
      </c>
      <c r="P224" s="23">
        <f>_xlfn.XLOOKUP(A224,'Hospitalisation Details'!A:A,'Hospitalisation Details'!L:L,"Not Found")</f>
        <v>45</v>
      </c>
    </row>
    <row r="225" spans="1:16" ht="15.75" x14ac:dyDescent="0.25">
      <c r="A225" s="19" t="s">
        <v>2149</v>
      </c>
      <c r="B225" s="19" t="str">
        <f>_xlfn.XLOOKUP(A225,'Customer Names'!A:A,'Customer Names'!C:C,"Not Found")</f>
        <v>Lucan</v>
      </c>
      <c r="C225" s="20">
        <f>_xlfn.XLOOKUP(A225,'Medical Examinations'!A:A,'Medical Examinations'!B:B,"not found")</f>
        <v>34.06</v>
      </c>
      <c r="D225" s="20">
        <f>_xlfn.XLOOKUP(A225,'Medical Examinations'!A:A,'Medical Examinations'!C:C,"not found")</f>
        <v>11.83</v>
      </c>
      <c r="E225" s="20" t="str">
        <f>_xlfn.XLOOKUP(A225,'Medical Examinations'!A:A,'Medical Examinations'!D:D,"not found")</f>
        <v>Yes</v>
      </c>
      <c r="F225" s="20" t="str">
        <f>_xlfn.XLOOKUP(A225,'Medical Examinations'!A:A,'Medical Examinations'!E:E,"not found")</f>
        <v>No</v>
      </c>
      <c r="G225" s="20" t="str">
        <f>_xlfn.XLOOKUP(A225,'Medical Examinations'!A:A,'Medical Examinations'!F:F,"not found")</f>
        <v>No</v>
      </c>
      <c r="H225" s="20">
        <f>_xlfn.XLOOKUP(A225,'Medical Examinations'!A:A,'Medical Examinations'!G:G,"not found")</f>
        <v>1</v>
      </c>
      <c r="I225" s="20" t="str">
        <f>_xlfn.XLOOKUP(A225,'Medical Examinations'!A:A,'Medical Examinations'!H:H,"not found")</f>
        <v>Yes</v>
      </c>
      <c r="J225" s="20" t="str">
        <f>_xlfn.XLOOKUP(A225,'Medical Examinations'!A:A,'Medical Examinations'!I:I,"not found")</f>
        <v>Obesity</v>
      </c>
      <c r="K225" s="21">
        <f>_xlfn.XLOOKUP(A225,'Hospitalisation Details'!A:A,'Hospitalisation Details'!F:F,"Not Found")</f>
        <v>27635</v>
      </c>
      <c r="L225" s="22">
        <f>_xlfn.XLOOKUP(A225,'Hospitalisation Details'!A:A,'Hospitalisation Details'!H:H,"Not Found")</f>
        <v>35050.620000000003</v>
      </c>
      <c r="M225" s="21" t="str">
        <f>_xlfn.XLOOKUP(A225,'Hospitalisation Details'!A:A,'Hospitalisation Details'!I:I,"Not Found")</f>
        <v>tier - 1</v>
      </c>
      <c r="N225" s="21" t="str">
        <f>_xlfn.XLOOKUP(A225,'Hospitalisation Details'!A:A,'Hospitalisation Details'!J:J,"Not Found")</f>
        <v>tier - 2</v>
      </c>
      <c r="O225" s="21" t="str">
        <f>_xlfn.XLOOKUP(A225,'Hospitalisation Details'!A:A,'Hospitalisation Details'!K:K,"Not Found")</f>
        <v>R1011</v>
      </c>
      <c r="P225" s="23">
        <f>_xlfn.XLOOKUP(A225,'Hospitalisation Details'!A:A,'Hospitalisation Details'!L:L,"Not Found")</f>
        <v>47</v>
      </c>
    </row>
    <row r="226" spans="1:16" ht="15.75" x14ac:dyDescent="0.25">
      <c r="A226" s="19" t="s">
        <v>2148</v>
      </c>
      <c r="B226" s="19" t="str">
        <f>_xlfn.XLOOKUP(A226,'Customer Names'!A:A,'Customer Names'!C:C,"Not Found")</f>
        <v>Koch</v>
      </c>
      <c r="C226" s="20">
        <f>_xlfn.XLOOKUP(A226,'Medical Examinations'!A:A,'Medical Examinations'!B:B,"not found")</f>
        <v>36.409999999999997</v>
      </c>
      <c r="D226" s="20">
        <f>_xlfn.XLOOKUP(A226,'Medical Examinations'!A:A,'Medical Examinations'!C:C,"not found")</f>
        <v>4.55</v>
      </c>
      <c r="E226" s="20" t="str">
        <f>_xlfn.XLOOKUP(A226,'Medical Examinations'!A:A,'Medical Examinations'!D:D,"not found")</f>
        <v>No</v>
      </c>
      <c r="F226" s="20" t="str">
        <f>_xlfn.XLOOKUP(A226,'Medical Examinations'!A:A,'Medical Examinations'!E:E,"not found")</f>
        <v>No</v>
      </c>
      <c r="G226" s="20" t="str">
        <f>_xlfn.XLOOKUP(A226,'Medical Examinations'!A:A,'Medical Examinations'!F:F,"not found")</f>
        <v>No</v>
      </c>
      <c r="H226" s="20">
        <f>_xlfn.XLOOKUP(A226,'Medical Examinations'!A:A,'Medical Examinations'!G:G,"not found")</f>
        <v>0</v>
      </c>
      <c r="I226" s="20" t="str">
        <f>_xlfn.XLOOKUP(A226,'Medical Examinations'!A:A,'Medical Examinations'!H:H,"not found")</f>
        <v>Yes</v>
      </c>
      <c r="J226" s="20" t="str">
        <f>_xlfn.XLOOKUP(A226,'Medical Examinations'!A:A,'Medical Examinations'!I:I,"not found")</f>
        <v>Obesity</v>
      </c>
      <c r="K226" s="21">
        <f>_xlfn.XLOOKUP(A226,'Hospitalisation Details'!A:A,'Hospitalisation Details'!F:F,"Not Found")</f>
        <v>30137</v>
      </c>
      <c r="L226" s="22">
        <f>_xlfn.XLOOKUP(A226,'Hospitalisation Details'!A:A,'Hospitalisation Details'!H:H,"Not Found")</f>
        <v>35000.730000000003</v>
      </c>
      <c r="M226" s="21" t="str">
        <f>_xlfn.XLOOKUP(A226,'Hospitalisation Details'!A:A,'Hospitalisation Details'!I:I,"Not Found")</f>
        <v>tier - 1</v>
      </c>
      <c r="N226" s="21" t="str">
        <f>_xlfn.XLOOKUP(A226,'Hospitalisation Details'!A:A,'Hospitalisation Details'!J:J,"Not Found")</f>
        <v>tier - 2</v>
      </c>
      <c r="O226" s="21" t="str">
        <f>_xlfn.XLOOKUP(A226,'Hospitalisation Details'!A:A,'Hospitalisation Details'!K:K,"Not Found")</f>
        <v>R1011</v>
      </c>
      <c r="P226" s="23">
        <f>_xlfn.XLOOKUP(A226,'Hospitalisation Details'!A:A,'Hospitalisation Details'!L:L,"Not Found")</f>
        <v>40</v>
      </c>
    </row>
    <row r="227" spans="1:16" ht="15.75" x14ac:dyDescent="0.25">
      <c r="A227" s="19" t="s">
        <v>2147</v>
      </c>
      <c r="B227" s="19" t="str">
        <f>_xlfn.XLOOKUP(A227,'Customer Names'!A:A,'Customer Names'!C:C,"Not Found")</f>
        <v>Smith</v>
      </c>
      <c r="C227" s="20">
        <f>_xlfn.XLOOKUP(A227,'Medical Examinations'!A:A,'Medical Examinations'!B:B,"not found")</f>
        <v>52.3</v>
      </c>
      <c r="D227" s="20">
        <f>_xlfn.XLOOKUP(A227,'Medical Examinations'!A:A,'Medical Examinations'!C:C,"not found")</f>
        <v>4.87</v>
      </c>
      <c r="E227" s="20" t="str">
        <f>_xlfn.XLOOKUP(A227,'Medical Examinations'!A:A,'Medical Examinations'!D:D,"not found")</f>
        <v>Yes</v>
      </c>
      <c r="F227" s="20" t="str">
        <f>_xlfn.XLOOKUP(A227,'Medical Examinations'!A:A,'Medical Examinations'!E:E,"not found")</f>
        <v>No</v>
      </c>
      <c r="G227" s="20" t="str">
        <f>_xlfn.XLOOKUP(A227,'Medical Examinations'!A:A,'Medical Examinations'!F:F,"not found")</f>
        <v>Yes</v>
      </c>
      <c r="H227" s="20">
        <f>_xlfn.XLOOKUP(A227,'Medical Examinations'!A:A,'Medical Examinations'!G:G,"not found")</f>
        <v>1</v>
      </c>
      <c r="I227" s="20" t="str">
        <f>_xlfn.XLOOKUP(A227,'Medical Examinations'!A:A,'Medical Examinations'!H:H,"not found")</f>
        <v>Yes</v>
      </c>
      <c r="J227" s="20" t="str">
        <f>_xlfn.XLOOKUP(A227,'Medical Examinations'!A:A,'Medical Examinations'!I:I,"not found")</f>
        <v>Obesity</v>
      </c>
      <c r="K227" s="21">
        <f>_xlfn.XLOOKUP(A227,'Hospitalisation Details'!A:A,'Hospitalisation Details'!F:F,"Not Found")</f>
        <v>35664</v>
      </c>
      <c r="L227" s="22">
        <f>_xlfn.XLOOKUP(A227,'Hospitalisation Details'!A:A,'Hospitalisation Details'!H:H,"Not Found")</f>
        <v>34979.86</v>
      </c>
      <c r="M227" s="21" t="str">
        <f>_xlfn.XLOOKUP(A227,'Hospitalisation Details'!A:A,'Hospitalisation Details'!I:I,"Not Found")</f>
        <v>tier - 1</v>
      </c>
      <c r="N227" s="21" t="str">
        <f>_xlfn.XLOOKUP(A227,'Hospitalisation Details'!A:A,'Hospitalisation Details'!J:J,"Not Found")</f>
        <v>tier - 2</v>
      </c>
      <c r="O227" s="21" t="str">
        <f>_xlfn.XLOOKUP(A227,'Hospitalisation Details'!A:A,'Hospitalisation Details'!K:K,"Not Found")</f>
        <v>R1011</v>
      </c>
      <c r="P227" s="23">
        <f>_xlfn.XLOOKUP(A227,'Hospitalisation Details'!A:A,'Hospitalisation Details'!L:L,"Not Found")</f>
        <v>25</v>
      </c>
    </row>
    <row r="228" spans="1:16" ht="15.75" x14ac:dyDescent="0.25">
      <c r="A228" s="19" t="s">
        <v>2146</v>
      </c>
      <c r="B228" s="19" t="str">
        <f>_xlfn.XLOOKUP(A228,'Customer Names'!A:A,'Customer Names'!C:C,"Not Found")</f>
        <v>O'Connor</v>
      </c>
      <c r="C228" s="20">
        <f>_xlfn.XLOOKUP(A228,'Medical Examinations'!A:A,'Medical Examinations'!B:B,"not found")</f>
        <v>52.66</v>
      </c>
      <c r="D228" s="20">
        <f>_xlfn.XLOOKUP(A228,'Medical Examinations'!A:A,'Medical Examinations'!C:C,"not found")</f>
        <v>4.45</v>
      </c>
      <c r="E228" s="20" t="str">
        <f>_xlfn.XLOOKUP(A228,'Medical Examinations'!A:A,'Medical Examinations'!D:D,"not found")</f>
        <v>No</v>
      </c>
      <c r="F228" s="20" t="str">
        <f>_xlfn.XLOOKUP(A228,'Medical Examinations'!A:A,'Medical Examinations'!E:E,"not found")</f>
        <v>No</v>
      </c>
      <c r="G228" s="20" t="str">
        <f>_xlfn.XLOOKUP(A228,'Medical Examinations'!A:A,'Medical Examinations'!F:F,"not found")</f>
        <v>No</v>
      </c>
      <c r="H228" s="20">
        <f>_xlfn.XLOOKUP(A228,'Medical Examinations'!A:A,'Medical Examinations'!G:G,"not found")</f>
        <v>1</v>
      </c>
      <c r="I228" s="20" t="str">
        <f>_xlfn.XLOOKUP(A228,'Medical Examinations'!A:A,'Medical Examinations'!H:H,"not found")</f>
        <v>Yes</v>
      </c>
      <c r="J228" s="20" t="str">
        <f>_xlfn.XLOOKUP(A228,'Medical Examinations'!A:A,'Medical Examinations'!I:I,"not found")</f>
        <v>Obesity</v>
      </c>
      <c r="K228" s="21">
        <f>_xlfn.XLOOKUP(A228,'Hospitalisation Details'!A:A,'Hospitalisation Details'!F:F,"Not Found")</f>
        <v>36029</v>
      </c>
      <c r="L228" s="22">
        <f>_xlfn.XLOOKUP(A228,'Hospitalisation Details'!A:A,'Hospitalisation Details'!H:H,"Not Found")</f>
        <v>34976.42</v>
      </c>
      <c r="M228" s="21" t="str">
        <f>_xlfn.XLOOKUP(A228,'Hospitalisation Details'!A:A,'Hospitalisation Details'!I:I,"Not Found")</f>
        <v>tier - 1</v>
      </c>
      <c r="N228" s="21" t="str">
        <f>_xlfn.XLOOKUP(A228,'Hospitalisation Details'!A:A,'Hospitalisation Details'!J:J,"Not Found")</f>
        <v>tier - 2</v>
      </c>
      <c r="O228" s="21" t="str">
        <f>_xlfn.XLOOKUP(A228,'Hospitalisation Details'!A:A,'Hospitalisation Details'!K:K,"Not Found")</f>
        <v>R1011</v>
      </c>
      <c r="P228" s="23">
        <f>_xlfn.XLOOKUP(A228,'Hospitalisation Details'!A:A,'Hospitalisation Details'!L:L,"Not Found")</f>
        <v>24</v>
      </c>
    </row>
    <row r="229" spans="1:16" ht="15.75" x14ac:dyDescent="0.25">
      <c r="A229" s="19" t="s">
        <v>2145</v>
      </c>
      <c r="B229" s="19" t="str">
        <f>_xlfn.XLOOKUP(A229,'Customer Names'!A:A,'Customer Names'!C:C,"Not Found")</f>
        <v>Kampwerth</v>
      </c>
      <c r="C229" s="20">
        <f>_xlfn.XLOOKUP(A229,'Medical Examinations'!A:A,'Medical Examinations'!B:B,"not found")</f>
        <v>29.57</v>
      </c>
      <c r="D229" s="20">
        <f>_xlfn.XLOOKUP(A229,'Medical Examinations'!A:A,'Medical Examinations'!C:C,"not found")</f>
        <v>9.42</v>
      </c>
      <c r="E229" s="20" t="str">
        <f>_xlfn.XLOOKUP(A229,'Medical Examinations'!A:A,'Medical Examinations'!D:D,"not found")</f>
        <v>Yes</v>
      </c>
      <c r="F229" s="20" t="str">
        <f>_xlfn.XLOOKUP(A229,'Medical Examinations'!A:A,'Medical Examinations'!E:E,"not found")</f>
        <v>No</v>
      </c>
      <c r="G229" s="20" t="str">
        <f>_xlfn.XLOOKUP(A229,'Medical Examinations'!A:A,'Medical Examinations'!F:F,"not found")</f>
        <v>No</v>
      </c>
      <c r="H229" s="20">
        <f>_xlfn.XLOOKUP(A229,'Medical Examinations'!A:A,'Medical Examinations'!G:G,"not found")</f>
        <v>0</v>
      </c>
      <c r="I229" s="20" t="str">
        <f>_xlfn.XLOOKUP(A229,'Medical Examinations'!A:A,'Medical Examinations'!H:H,"not found")</f>
        <v>Yes</v>
      </c>
      <c r="J229" s="20" t="str">
        <f>_xlfn.XLOOKUP(A229,'Medical Examinations'!A:A,'Medical Examinations'!I:I,"not found")</f>
        <v>Overweight</v>
      </c>
      <c r="K229" s="21">
        <f>_xlfn.XLOOKUP(A229,'Hospitalisation Details'!A:A,'Hospitalisation Details'!F:F,"Not Found")</f>
        <v>24752</v>
      </c>
      <c r="L229" s="22">
        <f>_xlfn.XLOOKUP(A229,'Hospitalisation Details'!A:A,'Hospitalisation Details'!H:H,"Not Found")</f>
        <v>34975.68</v>
      </c>
      <c r="M229" s="21" t="str">
        <f>_xlfn.XLOOKUP(A229,'Hospitalisation Details'!A:A,'Hospitalisation Details'!I:I,"Not Found")</f>
        <v>tier - 1</v>
      </c>
      <c r="N229" s="21" t="str">
        <f>_xlfn.XLOOKUP(A229,'Hospitalisation Details'!A:A,'Hospitalisation Details'!J:J,"Not Found")</f>
        <v>tier - 2</v>
      </c>
      <c r="O229" s="21" t="str">
        <f>_xlfn.XLOOKUP(A229,'Hospitalisation Details'!A:A,'Hospitalisation Details'!K:K,"Not Found")</f>
        <v>R1011</v>
      </c>
      <c r="P229" s="23">
        <f>_xlfn.XLOOKUP(A229,'Hospitalisation Details'!A:A,'Hospitalisation Details'!L:L,"Not Found")</f>
        <v>55</v>
      </c>
    </row>
    <row r="230" spans="1:16" ht="15.75" x14ac:dyDescent="0.25">
      <c r="A230" s="19" t="s">
        <v>2144</v>
      </c>
      <c r="B230" s="19" t="str">
        <f>_xlfn.XLOOKUP(A230,'Customer Names'!A:A,'Customer Names'!C:C,"Not Found")</f>
        <v>Federoff</v>
      </c>
      <c r="C230" s="20">
        <f>_xlfn.XLOOKUP(A230,'Medical Examinations'!A:A,'Medical Examinations'!B:B,"not found")</f>
        <v>36.99</v>
      </c>
      <c r="D230" s="20">
        <f>_xlfn.XLOOKUP(A230,'Medical Examinations'!A:A,'Medical Examinations'!C:C,"not found")</f>
        <v>5.37</v>
      </c>
      <c r="E230" s="20" t="str">
        <f>_xlfn.XLOOKUP(A230,'Medical Examinations'!A:A,'Medical Examinations'!D:D,"not found")</f>
        <v>Yes</v>
      </c>
      <c r="F230" s="20" t="str">
        <f>_xlfn.XLOOKUP(A230,'Medical Examinations'!A:A,'Medical Examinations'!E:E,"not found")</f>
        <v>No</v>
      </c>
      <c r="G230" s="20" t="str">
        <f>_xlfn.XLOOKUP(A230,'Medical Examinations'!A:A,'Medical Examinations'!F:F,"not found")</f>
        <v>Yes</v>
      </c>
      <c r="H230" s="20">
        <f>_xlfn.XLOOKUP(A230,'Medical Examinations'!A:A,'Medical Examinations'!G:G,"not found")</f>
        <v>1</v>
      </c>
      <c r="I230" s="20" t="str">
        <f>_xlfn.XLOOKUP(A230,'Medical Examinations'!A:A,'Medical Examinations'!H:H,"not found")</f>
        <v>Yes</v>
      </c>
      <c r="J230" s="20" t="str">
        <f>_xlfn.XLOOKUP(A230,'Medical Examinations'!A:A,'Medical Examinations'!I:I,"not found")</f>
        <v>Obesity</v>
      </c>
      <c r="K230" s="21">
        <f>_xlfn.XLOOKUP(A230,'Hospitalisation Details'!A:A,'Hospitalisation Details'!F:F,"Not Found")</f>
        <v>30526</v>
      </c>
      <c r="L230" s="22">
        <f>_xlfn.XLOOKUP(A230,'Hospitalisation Details'!A:A,'Hospitalisation Details'!H:H,"Not Found")</f>
        <v>34940.61</v>
      </c>
      <c r="M230" s="21" t="str">
        <f>_xlfn.XLOOKUP(A230,'Hospitalisation Details'!A:A,'Hospitalisation Details'!I:I,"Not Found")</f>
        <v>tier - 1</v>
      </c>
      <c r="N230" s="21" t="str">
        <f>_xlfn.XLOOKUP(A230,'Hospitalisation Details'!A:A,'Hospitalisation Details'!J:J,"Not Found")</f>
        <v>tier - 2</v>
      </c>
      <c r="O230" s="21" t="str">
        <f>_xlfn.XLOOKUP(A230,'Hospitalisation Details'!A:A,'Hospitalisation Details'!K:K,"Not Found")</f>
        <v>R1011</v>
      </c>
      <c r="P230" s="23">
        <f>_xlfn.XLOOKUP(A230,'Hospitalisation Details'!A:A,'Hospitalisation Details'!L:L,"Not Found")</f>
        <v>39</v>
      </c>
    </row>
    <row r="231" spans="1:16" ht="15.75" x14ac:dyDescent="0.25">
      <c r="A231" s="19" t="s">
        <v>2143</v>
      </c>
      <c r="B231" s="19" t="str">
        <f>_xlfn.XLOOKUP(A231,'Customer Names'!A:A,'Customer Names'!C:C,"Not Found")</f>
        <v>Goya</v>
      </c>
      <c r="C231" s="20">
        <f>_xlfn.XLOOKUP(A231,'Medical Examinations'!A:A,'Medical Examinations'!B:B,"not found")</f>
        <v>31.4</v>
      </c>
      <c r="D231" s="20">
        <f>_xlfn.XLOOKUP(A231,'Medical Examinations'!A:A,'Medical Examinations'!C:C,"not found")</f>
        <v>4.5999999999999996</v>
      </c>
      <c r="E231" s="20" t="str">
        <f>_xlfn.XLOOKUP(A231,'Medical Examinations'!A:A,'Medical Examinations'!D:D,"not found")</f>
        <v>Yes</v>
      </c>
      <c r="F231" s="20" t="str">
        <f>_xlfn.XLOOKUP(A231,'Medical Examinations'!A:A,'Medical Examinations'!E:E,"not found")</f>
        <v>No</v>
      </c>
      <c r="G231" s="20" t="str">
        <f>_xlfn.XLOOKUP(A231,'Medical Examinations'!A:A,'Medical Examinations'!F:F,"not found")</f>
        <v>No</v>
      </c>
      <c r="H231" s="20">
        <f>_xlfn.XLOOKUP(A231,'Medical Examinations'!A:A,'Medical Examinations'!G:G,"not found")</f>
        <v>1</v>
      </c>
      <c r="I231" s="20" t="str">
        <f>_xlfn.XLOOKUP(A231,'Medical Examinations'!A:A,'Medical Examinations'!H:H,"not found")</f>
        <v>Yes</v>
      </c>
      <c r="J231" s="20" t="str">
        <f>_xlfn.XLOOKUP(A231,'Medical Examinations'!A:A,'Medical Examinations'!I:I,"not found")</f>
        <v>Obesity</v>
      </c>
      <c r="K231" s="21">
        <f>_xlfn.XLOOKUP(A231,'Hospitalisation Details'!A:A,'Hospitalisation Details'!F:F,"Not Found")</f>
        <v>34989</v>
      </c>
      <c r="L231" s="22">
        <f>_xlfn.XLOOKUP(A231,'Hospitalisation Details'!A:A,'Hospitalisation Details'!H:H,"Not Found")</f>
        <v>34838.870000000003</v>
      </c>
      <c r="M231" s="21" t="str">
        <f>_xlfn.XLOOKUP(A231,'Hospitalisation Details'!A:A,'Hospitalisation Details'!I:I,"Not Found")</f>
        <v>tier - 1</v>
      </c>
      <c r="N231" s="21" t="str">
        <f>_xlfn.XLOOKUP(A231,'Hospitalisation Details'!A:A,'Hospitalisation Details'!J:J,"Not Found")</f>
        <v>tier - 2</v>
      </c>
      <c r="O231" s="21" t="str">
        <f>_xlfn.XLOOKUP(A231,'Hospitalisation Details'!A:A,'Hospitalisation Details'!K:K,"Not Found")</f>
        <v>R1011</v>
      </c>
      <c r="P231" s="23">
        <f>_xlfn.XLOOKUP(A231,'Hospitalisation Details'!A:A,'Hospitalisation Details'!L:L,"Not Found")</f>
        <v>27</v>
      </c>
    </row>
    <row r="232" spans="1:16" ht="15.75" x14ac:dyDescent="0.25">
      <c r="A232" s="19" t="s">
        <v>2142</v>
      </c>
      <c r="B232" s="19" t="str">
        <f>_xlfn.XLOOKUP(A232,'Customer Names'!A:A,'Customer Names'!C:C,"Not Found")</f>
        <v>Hodges</v>
      </c>
      <c r="C232" s="20">
        <f>_xlfn.XLOOKUP(A232,'Medical Examinations'!A:A,'Medical Examinations'!B:B,"not found")</f>
        <v>34.9</v>
      </c>
      <c r="D232" s="20">
        <f>_xlfn.XLOOKUP(A232,'Medical Examinations'!A:A,'Medical Examinations'!C:C,"not found")</f>
        <v>6.22</v>
      </c>
      <c r="E232" s="20" t="str">
        <f>_xlfn.XLOOKUP(A232,'Medical Examinations'!A:A,'Medical Examinations'!D:D,"not found")</f>
        <v>No</v>
      </c>
      <c r="F232" s="20" t="str">
        <f>_xlfn.XLOOKUP(A232,'Medical Examinations'!A:A,'Medical Examinations'!E:E,"not found")</f>
        <v>No</v>
      </c>
      <c r="G232" s="20" t="str">
        <f>_xlfn.XLOOKUP(A232,'Medical Examinations'!A:A,'Medical Examinations'!F:F,"not found")</f>
        <v>Yes</v>
      </c>
      <c r="H232" s="20">
        <f>_xlfn.XLOOKUP(A232,'Medical Examinations'!A:A,'Medical Examinations'!G:G,"not found")</f>
        <v>1</v>
      </c>
      <c r="I232" s="20" t="str">
        <f>_xlfn.XLOOKUP(A232,'Medical Examinations'!A:A,'Medical Examinations'!H:H,"not found")</f>
        <v>Yes</v>
      </c>
      <c r="J232" s="20" t="str">
        <f>_xlfn.XLOOKUP(A232,'Medical Examinations'!A:A,'Medical Examinations'!I:I,"not found")</f>
        <v>Obesity</v>
      </c>
      <c r="K232" s="21">
        <f>_xlfn.XLOOKUP(A232,'Hospitalisation Details'!A:A,'Hospitalisation Details'!F:F,"Not Found")</f>
        <v>37881</v>
      </c>
      <c r="L232" s="22">
        <f>_xlfn.XLOOKUP(A232,'Hospitalisation Details'!A:A,'Hospitalisation Details'!H:H,"Not Found")</f>
        <v>34828.65</v>
      </c>
      <c r="M232" s="21" t="str">
        <f>_xlfn.XLOOKUP(A232,'Hospitalisation Details'!A:A,'Hospitalisation Details'!I:I,"Not Found")</f>
        <v>tier - 1</v>
      </c>
      <c r="N232" s="21" t="str">
        <f>_xlfn.XLOOKUP(A232,'Hospitalisation Details'!A:A,'Hospitalisation Details'!J:J,"Not Found")</f>
        <v>tier - 2</v>
      </c>
      <c r="O232" s="21" t="str">
        <f>_xlfn.XLOOKUP(A232,'Hospitalisation Details'!A:A,'Hospitalisation Details'!K:K,"Not Found")</f>
        <v>R1011</v>
      </c>
      <c r="P232" s="23">
        <f>_xlfn.XLOOKUP(A232,'Hospitalisation Details'!A:A,'Hospitalisation Details'!L:L,"Not Found")</f>
        <v>19</v>
      </c>
    </row>
    <row r="233" spans="1:16" ht="15.75" x14ac:dyDescent="0.25">
      <c r="A233" s="19" t="s">
        <v>2141</v>
      </c>
      <c r="B233" s="19" t="str">
        <f>_xlfn.XLOOKUP(A233,'Customer Names'!A:A,'Customer Names'!C:C,"Not Found")</f>
        <v>Erickson</v>
      </c>
      <c r="C233" s="20">
        <f>_xlfn.XLOOKUP(A233,'Medical Examinations'!A:A,'Medical Examinations'!B:B,"not found")</f>
        <v>31.13</v>
      </c>
      <c r="D233" s="20">
        <f>_xlfn.XLOOKUP(A233,'Medical Examinations'!A:A,'Medical Examinations'!C:C,"not found")</f>
        <v>4.5199999999999996</v>
      </c>
      <c r="E233" s="20" t="str">
        <f>_xlfn.XLOOKUP(A233,'Medical Examinations'!A:A,'Medical Examinations'!D:D,"not found")</f>
        <v>Yes</v>
      </c>
      <c r="F233" s="20" t="str">
        <f>_xlfn.XLOOKUP(A233,'Medical Examinations'!A:A,'Medical Examinations'!E:E,"not found")</f>
        <v>No</v>
      </c>
      <c r="G233" s="20" t="str">
        <f>_xlfn.XLOOKUP(A233,'Medical Examinations'!A:A,'Medical Examinations'!F:F,"not found")</f>
        <v>No</v>
      </c>
      <c r="H233" s="20">
        <f>_xlfn.XLOOKUP(A233,'Medical Examinations'!A:A,'Medical Examinations'!G:G,"not found")</f>
        <v>1</v>
      </c>
      <c r="I233" s="20" t="str">
        <f>_xlfn.XLOOKUP(A233,'Medical Examinations'!A:A,'Medical Examinations'!H:H,"not found")</f>
        <v>Yes</v>
      </c>
      <c r="J233" s="20" t="str">
        <f>_xlfn.XLOOKUP(A233,'Medical Examinations'!A:A,'Medical Examinations'!I:I,"not found")</f>
        <v>Obesity</v>
      </c>
      <c r="K233" s="21">
        <f>_xlfn.XLOOKUP(A233,'Hospitalisation Details'!A:A,'Hospitalisation Details'!F:F,"Not Found")</f>
        <v>35060</v>
      </c>
      <c r="L233" s="22">
        <f>_xlfn.XLOOKUP(A233,'Hospitalisation Details'!A:A,'Hospitalisation Details'!H:H,"Not Found")</f>
        <v>34806.47</v>
      </c>
      <c r="M233" s="21" t="str">
        <f>_xlfn.XLOOKUP(A233,'Hospitalisation Details'!A:A,'Hospitalisation Details'!I:I,"Not Found")</f>
        <v>tier - 1</v>
      </c>
      <c r="N233" s="21" t="str">
        <f>_xlfn.XLOOKUP(A233,'Hospitalisation Details'!A:A,'Hospitalisation Details'!J:J,"Not Found")</f>
        <v>tier - 2</v>
      </c>
      <c r="O233" s="21" t="str">
        <f>_xlfn.XLOOKUP(A233,'Hospitalisation Details'!A:A,'Hospitalisation Details'!K:K,"Not Found")</f>
        <v>R1013</v>
      </c>
      <c r="P233" s="23">
        <f>_xlfn.XLOOKUP(A233,'Hospitalisation Details'!A:A,'Hospitalisation Details'!L:L,"Not Found")</f>
        <v>27</v>
      </c>
    </row>
    <row r="234" spans="1:16" ht="15.75" x14ac:dyDescent="0.25">
      <c r="A234" s="19" t="s">
        <v>2140</v>
      </c>
      <c r="B234" s="19" t="str">
        <f>_xlfn.XLOOKUP(A234,'Customer Names'!A:A,'Customer Names'!C:C,"Not Found")</f>
        <v>Welleck</v>
      </c>
      <c r="C234" s="20">
        <f>_xlfn.XLOOKUP(A234,'Medical Examinations'!A:A,'Medical Examinations'!B:B,"not found")</f>
        <v>34.799999999999997</v>
      </c>
      <c r="D234" s="20">
        <f>_xlfn.XLOOKUP(A234,'Medical Examinations'!A:A,'Medical Examinations'!C:C,"not found")</f>
        <v>6.18</v>
      </c>
      <c r="E234" s="20" t="str">
        <f>_xlfn.XLOOKUP(A234,'Medical Examinations'!A:A,'Medical Examinations'!D:D,"not found")</f>
        <v>No</v>
      </c>
      <c r="F234" s="20" t="str">
        <f>_xlfn.XLOOKUP(A234,'Medical Examinations'!A:A,'Medical Examinations'!E:E,"not found")</f>
        <v>No</v>
      </c>
      <c r="G234" s="20" t="str">
        <f>_xlfn.XLOOKUP(A234,'Medical Examinations'!A:A,'Medical Examinations'!F:F,"not found")</f>
        <v>Yes</v>
      </c>
      <c r="H234" s="20">
        <f>_xlfn.XLOOKUP(A234,'Medical Examinations'!A:A,'Medical Examinations'!G:G,"not found")</f>
        <v>1</v>
      </c>
      <c r="I234" s="20" t="str">
        <f>_xlfn.XLOOKUP(A234,'Medical Examinations'!A:A,'Medical Examinations'!H:H,"not found")</f>
        <v>Yes</v>
      </c>
      <c r="J234" s="20" t="str">
        <f>_xlfn.XLOOKUP(A234,'Medical Examinations'!A:A,'Medical Examinations'!I:I,"not found")</f>
        <v>Obesity</v>
      </c>
      <c r="K234" s="21">
        <f>_xlfn.XLOOKUP(A234,'Hospitalisation Details'!A:A,'Hospitalisation Details'!F:F,"Not Found")</f>
        <v>37805</v>
      </c>
      <c r="L234" s="22">
        <f>_xlfn.XLOOKUP(A234,'Hospitalisation Details'!A:A,'Hospitalisation Details'!H:H,"Not Found")</f>
        <v>34779.620000000003</v>
      </c>
      <c r="M234" s="21" t="str">
        <f>_xlfn.XLOOKUP(A234,'Hospitalisation Details'!A:A,'Hospitalisation Details'!I:I,"Not Found")</f>
        <v>tier - 1</v>
      </c>
      <c r="N234" s="21" t="str">
        <f>_xlfn.XLOOKUP(A234,'Hospitalisation Details'!A:A,'Hospitalisation Details'!J:J,"Not Found")</f>
        <v>tier - 2</v>
      </c>
      <c r="O234" s="21" t="str">
        <f>_xlfn.XLOOKUP(A234,'Hospitalisation Details'!A:A,'Hospitalisation Details'!K:K,"Not Found")</f>
        <v>R1011</v>
      </c>
      <c r="P234" s="23">
        <f>_xlfn.XLOOKUP(A234,'Hospitalisation Details'!A:A,'Hospitalisation Details'!L:L,"Not Found")</f>
        <v>19</v>
      </c>
    </row>
    <row r="235" spans="1:16" ht="15.75" x14ac:dyDescent="0.25">
      <c r="A235" s="19" t="s">
        <v>2139</v>
      </c>
      <c r="B235" s="19" t="str">
        <f>_xlfn.XLOOKUP(A235,'Customer Names'!A:A,'Customer Names'!C:C,"Not Found")</f>
        <v>Polen</v>
      </c>
      <c r="C235" s="20">
        <f>_xlfn.XLOOKUP(A235,'Medical Examinations'!A:A,'Medical Examinations'!B:B,"not found")</f>
        <v>31.68</v>
      </c>
      <c r="D235" s="20">
        <f>_xlfn.XLOOKUP(A235,'Medical Examinations'!A:A,'Medical Examinations'!C:C,"not found")</f>
        <v>4.4000000000000004</v>
      </c>
      <c r="E235" s="20" t="str">
        <f>_xlfn.XLOOKUP(A235,'Medical Examinations'!A:A,'Medical Examinations'!D:D,"not found")</f>
        <v>No</v>
      </c>
      <c r="F235" s="20" t="str">
        <f>_xlfn.XLOOKUP(A235,'Medical Examinations'!A:A,'Medical Examinations'!E:E,"not found")</f>
        <v>No</v>
      </c>
      <c r="G235" s="20" t="str">
        <f>_xlfn.XLOOKUP(A235,'Medical Examinations'!A:A,'Medical Examinations'!F:F,"not found")</f>
        <v>No</v>
      </c>
      <c r="H235" s="20">
        <f>_xlfn.XLOOKUP(A235,'Medical Examinations'!A:A,'Medical Examinations'!G:G,"not found")</f>
        <v>0</v>
      </c>
      <c r="I235" s="20" t="str">
        <f>_xlfn.XLOOKUP(A235,'Medical Examinations'!A:A,'Medical Examinations'!H:H,"not found")</f>
        <v>Yes</v>
      </c>
      <c r="J235" s="20" t="str">
        <f>_xlfn.XLOOKUP(A235,'Medical Examinations'!A:A,'Medical Examinations'!I:I,"not found")</f>
        <v>Obesity</v>
      </c>
      <c r="K235" s="21">
        <f>_xlfn.XLOOKUP(A235,'Hospitalisation Details'!A:A,'Hospitalisation Details'!F:F,"Not Found")</f>
        <v>34522</v>
      </c>
      <c r="L235" s="22">
        <f>_xlfn.XLOOKUP(A235,'Hospitalisation Details'!A:A,'Hospitalisation Details'!H:H,"Not Found")</f>
        <v>34672.15</v>
      </c>
      <c r="M235" s="21" t="str">
        <f>_xlfn.XLOOKUP(A235,'Hospitalisation Details'!A:A,'Hospitalisation Details'!I:I,"Not Found")</f>
        <v>tier - 1</v>
      </c>
      <c r="N235" s="21" t="str">
        <f>_xlfn.XLOOKUP(A235,'Hospitalisation Details'!A:A,'Hospitalisation Details'!J:J,"Not Found")</f>
        <v>tier - 2</v>
      </c>
      <c r="O235" s="21" t="str">
        <f>_xlfn.XLOOKUP(A235,'Hospitalisation Details'!A:A,'Hospitalisation Details'!K:K,"Not Found")</f>
        <v>R1013</v>
      </c>
      <c r="P235" s="23">
        <f>_xlfn.XLOOKUP(A235,'Hospitalisation Details'!A:A,'Hospitalisation Details'!L:L,"Not Found")</f>
        <v>28</v>
      </c>
    </row>
    <row r="236" spans="1:16" ht="15.75" x14ac:dyDescent="0.25">
      <c r="A236" s="19" t="s">
        <v>2138</v>
      </c>
      <c r="B236" s="19" t="str">
        <f>_xlfn.XLOOKUP(A236,'Customer Names'!A:A,'Customer Names'!C:C,"Not Found")</f>
        <v>Lynch</v>
      </c>
      <c r="C236" s="20">
        <f>_xlfn.XLOOKUP(A236,'Medical Examinations'!A:A,'Medical Examinations'!B:B,"not found")</f>
        <v>33.534999999999997</v>
      </c>
      <c r="D236" s="20">
        <f>_xlfn.XLOOKUP(A236,'Medical Examinations'!A:A,'Medical Examinations'!C:C,"not found")</f>
        <v>6.23</v>
      </c>
      <c r="E236" s="20" t="str">
        <f>_xlfn.XLOOKUP(A236,'Medical Examinations'!A:A,'Medical Examinations'!D:D,"not found")</f>
        <v>No</v>
      </c>
      <c r="F236" s="20" t="str">
        <f>_xlfn.XLOOKUP(A236,'Medical Examinations'!A:A,'Medical Examinations'!E:E,"not found")</f>
        <v>Yes</v>
      </c>
      <c r="G236" s="20" t="str">
        <f>_xlfn.XLOOKUP(A236,'Medical Examinations'!A:A,'Medical Examinations'!F:F,"not found")</f>
        <v>No</v>
      </c>
      <c r="H236" s="20">
        <f>_xlfn.XLOOKUP(A236,'Medical Examinations'!A:A,'Medical Examinations'!G:G,"not found")</f>
        <v>1</v>
      </c>
      <c r="I236" s="20" t="str">
        <f>_xlfn.XLOOKUP(A236,'Medical Examinations'!A:A,'Medical Examinations'!H:H,"not found")</f>
        <v>Yes</v>
      </c>
      <c r="J236" s="20" t="str">
        <f>_xlfn.XLOOKUP(A236,'Medical Examinations'!A:A,'Medical Examinations'!I:I,"not found")</f>
        <v>Obesity</v>
      </c>
      <c r="K236" s="21">
        <f>_xlfn.XLOOKUP(A236,'Hospitalisation Details'!A:A,'Hospitalisation Details'!F:F,"Not Found")</f>
        <v>38269</v>
      </c>
      <c r="L236" s="22">
        <f>_xlfn.XLOOKUP(A236,'Hospitalisation Details'!A:A,'Hospitalisation Details'!H:H,"Not Found")</f>
        <v>34617.839999999997</v>
      </c>
      <c r="M236" s="21" t="str">
        <f>_xlfn.XLOOKUP(A236,'Hospitalisation Details'!A:A,'Hospitalisation Details'!I:I,"Not Found")</f>
        <v>tier - 1</v>
      </c>
      <c r="N236" s="21" t="str">
        <f>_xlfn.XLOOKUP(A236,'Hospitalisation Details'!A:A,'Hospitalisation Details'!J:J,"Not Found")</f>
        <v>tier - 2</v>
      </c>
      <c r="O236" s="21" t="str">
        <f>_xlfn.XLOOKUP(A236,'Hospitalisation Details'!A:A,'Hospitalisation Details'!K:K,"Not Found")</f>
        <v>R1016</v>
      </c>
      <c r="P236" s="23">
        <f>_xlfn.XLOOKUP(A236,'Hospitalisation Details'!A:A,'Hospitalisation Details'!L:L,"Not Found")</f>
        <v>18</v>
      </c>
    </row>
    <row r="237" spans="1:16" ht="15.75" x14ac:dyDescent="0.25">
      <c r="A237" s="19" t="s">
        <v>2137</v>
      </c>
      <c r="B237" s="19" t="str">
        <f>_xlfn.XLOOKUP(A237,'Customer Names'!A:A,'Customer Names'!C:C,"Not Found")</f>
        <v>Hufstader</v>
      </c>
      <c r="C237" s="20">
        <f>_xlfn.XLOOKUP(A237,'Medical Examinations'!A:A,'Medical Examinations'!B:B,"not found")</f>
        <v>31.92</v>
      </c>
      <c r="D237" s="20">
        <f>_xlfn.XLOOKUP(A237,'Medical Examinations'!A:A,'Medical Examinations'!C:C,"not found")</f>
        <v>5.33</v>
      </c>
      <c r="E237" s="20" t="str">
        <f>_xlfn.XLOOKUP(A237,'Medical Examinations'!A:A,'Medical Examinations'!D:D,"not found")</f>
        <v>Yes</v>
      </c>
      <c r="F237" s="20" t="str">
        <f>_xlfn.XLOOKUP(A237,'Medical Examinations'!A:A,'Medical Examinations'!E:E,"not found")</f>
        <v>No</v>
      </c>
      <c r="G237" s="20" t="str">
        <f>_xlfn.XLOOKUP(A237,'Medical Examinations'!A:A,'Medical Examinations'!F:F,"not found")</f>
        <v>No</v>
      </c>
      <c r="H237" s="20">
        <f>_xlfn.XLOOKUP(A237,'Medical Examinations'!A:A,'Medical Examinations'!G:G,"not found")</f>
        <v>0</v>
      </c>
      <c r="I237" s="20" t="str">
        <f>_xlfn.XLOOKUP(A237,'Medical Examinations'!A:A,'Medical Examinations'!H:H,"not found")</f>
        <v>Yes</v>
      </c>
      <c r="J237" s="20" t="str">
        <f>_xlfn.XLOOKUP(A237,'Medical Examinations'!A:A,'Medical Examinations'!I:I,"not found")</f>
        <v>Obesity</v>
      </c>
      <c r="K237" s="21">
        <f>_xlfn.XLOOKUP(A237,'Hospitalisation Details'!A:A,'Hospitalisation Details'!F:F,"Not Found")</f>
        <v>28089</v>
      </c>
      <c r="L237" s="22">
        <f>_xlfn.XLOOKUP(A237,'Hospitalisation Details'!A:A,'Hospitalisation Details'!H:H,"Not Found")</f>
        <v>34543.39</v>
      </c>
      <c r="M237" s="21" t="str">
        <f>_xlfn.XLOOKUP(A237,'Hospitalisation Details'!A:A,'Hospitalisation Details'!I:I,"Not Found")</f>
        <v>tier - 1</v>
      </c>
      <c r="N237" s="21" t="str">
        <f>_xlfn.XLOOKUP(A237,'Hospitalisation Details'!A:A,'Hospitalisation Details'!J:J,"Not Found")</f>
        <v>tier - 3</v>
      </c>
      <c r="O237" s="21" t="str">
        <f>_xlfn.XLOOKUP(A237,'Hospitalisation Details'!A:A,'Hospitalisation Details'!K:K,"Not Found")</f>
        <v>R1011</v>
      </c>
      <c r="P237" s="23">
        <f>_xlfn.XLOOKUP(A237,'Hospitalisation Details'!A:A,'Hospitalisation Details'!L:L,"Not Found")</f>
        <v>46</v>
      </c>
    </row>
    <row r="238" spans="1:16" ht="15.75" x14ac:dyDescent="0.25">
      <c r="A238" s="19" t="s">
        <v>2136</v>
      </c>
      <c r="B238" s="19" t="str">
        <f>_xlfn.XLOOKUP(A238,'Customer Names'!A:A,'Customer Names'!C:C,"Not Found")</f>
        <v>Doak</v>
      </c>
      <c r="C238" s="20">
        <f>_xlfn.XLOOKUP(A238,'Medical Examinations'!A:A,'Medical Examinations'!B:B,"not found")</f>
        <v>32.700000000000003</v>
      </c>
      <c r="D238" s="20">
        <f>_xlfn.XLOOKUP(A238,'Medical Examinations'!A:A,'Medical Examinations'!C:C,"not found")</f>
        <v>4.09</v>
      </c>
      <c r="E238" s="20" t="str">
        <f>_xlfn.XLOOKUP(A238,'Medical Examinations'!A:A,'Medical Examinations'!D:D,"not found")</f>
        <v>No</v>
      </c>
      <c r="F238" s="20" t="str">
        <f>_xlfn.XLOOKUP(A238,'Medical Examinations'!A:A,'Medical Examinations'!E:E,"not found")</f>
        <v>No</v>
      </c>
      <c r="G238" s="20" t="str">
        <f>_xlfn.XLOOKUP(A238,'Medical Examinations'!A:A,'Medical Examinations'!F:F,"not found")</f>
        <v>No</v>
      </c>
      <c r="H238" s="20">
        <f>_xlfn.XLOOKUP(A238,'Medical Examinations'!A:A,'Medical Examinations'!G:G,"not found")</f>
        <v>1</v>
      </c>
      <c r="I238" s="20" t="str">
        <f>_xlfn.XLOOKUP(A238,'Medical Examinations'!A:A,'Medical Examinations'!H:H,"not found")</f>
        <v>Yes</v>
      </c>
      <c r="J238" s="20" t="str">
        <f>_xlfn.XLOOKUP(A238,'Medical Examinations'!A:A,'Medical Examinations'!I:I,"not found")</f>
        <v>Obesity</v>
      </c>
      <c r="K238" s="21">
        <f>_xlfn.XLOOKUP(A238,'Hospitalisation Details'!A:A,'Hospitalisation Details'!F:F,"Not Found")</f>
        <v>35970</v>
      </c>
      <c r="L238" s="22">
        <f>_xlfn.XLOOKUP(A238,'Hospitalisation Details'!A:A,'Hospitalisation Details'!H:H,"Not Found")</f>
        <v>34472.839999999997</v>
      </c>
      <c r="M238" s="21" t="str">
        <f>_xlfn.XLOOKUP(A238,'Hospitalisation Details'!A:A,'Hospitalisation Details'!I:I,"Not Found")</f>
        <v>tier - 1</v>
      </c>
      <c r="N238" s="21" t="str">
        <f>_xlfn.XLOOKUP(A238,'Hospitalisation Details'!A:A,'Hospitalisation Details'!J:J,"Not Found")</f>
        <v>tier - 3</v>
      </c>
      <c r="O238" s="21" t="str">
        <f>_xlfn.XLOOKUP(A238,'Hospitalisation Details'!A:A,'Hospitalisation Details'!K:K,"Not Found")</f>
        <v>R1011</v>
      </c>
      <c r="P238" s="23">
        <f>_xlfn.XLOOKUP(A238,'Hospitalisation Details'!A:A,'Hospitalisation Details'!L:L,"Not Found")</f>
        <v>24</v>
      </c>
    </row>
    <row r="239" spans="1:16" ht="15.75" x14ac:dyDescent="0.25">
      <c r="A239" s="19" t="s">
        <v>2135</v>
      </c>
      <c r="B239" s="19" t="str">
        <f>_xlfn.XLOOKUP(A239,'Customer Names'!A:A,'Customer Names'!C:C,"Not Found")</f>
        <v>Noya</v>
      </c>
      <c r="C239" s="20">
        <f>_xlfn.XLOOKUP(A239,'Medical Examinations'!A:A,'Medical Examinations'!B:B,"not found")</f>
        <v>41.25</v>
      </c>
      <c r="D239" s="20">
        <f>_xlfn.XLOOKUP(A239,'Medical Examinations'!A:A,'Medical Examinations'!C:C,"not found")</f>
        <v>5.19</v>
      </c>
      <c r="E239" s="20" t="str">
        <f>_xlfn.XLOOKUP(A239,'Medical Examinations'!A:A,'Medical Examinations'!D:D,"not found")</f>
        <v>No</v>
      </c>
      <c r="F239" s="20" t="str">
        <f>_xlfn.XLOOKUP(A239,'Medical Examinations'!A:A,'Medical Examinations'!E:E,"not found")</f>
        <v>No</v>
      </c>
      <c r="G239" s="20" t="str">
        <f>_xlfn.XLOOKUP(A239,'Medical Examinations'!A:A,'Medical Examinations'!F:F,"not found")</f>
        <v>No</v>
      </c>
      <c r="H239" s="20">
        <f>_xlfn.XLOOKUP(A239,'Medical Examinations'!A:A,'Medical Examinations'!G:G,"not found")</f>
        <v>0</v>
      </c>
      <c r="I239" s="20" t="str">
        <f>_xlfn.XLOOKUP(A239,'Medical Examinations'!A:A,'Medical Examinations'!H:H,"not found")</f>
        <v>Yes</v>
      </c>
      <c r="J239" s="20" t="str">
        <f>_xlfn.XLOOKUP(A239,'Medical Examinations'!A:A,'Medical Examinations'!I:I,"not found")</f>
        <v>Obesity</v>
      </c>
      <c r="K239" s="21">
        <f>_xlfn.XLOOKUP(A239,'Hospitalisation Details'!A:A,'Hospitalisation Details'!F:F,"Not Found")</f>
        <v>33140</v>
      </c>
      <c r="L239" s="22">
        <f>_xlfn.XLOOKUP(A239,'Hospitalisation Details'!A:A,'Hospitalisation Details'!H:H,"Not Found")</f>
        <v>34456.269999999997</v>
      </c>
      <c r="M239" s="21" t="str">
        <f>_xlfn.XLOOKUP(A239,'Hospitalisation Details'!A:A,'Hospitalisation Details'!I:I,"Not Found")</f>
        <v>tier - 1</v>
      </c>
      <c r="N239" s="21" t="str">
        <f>_xlfn.XLOOKUP(A239,'Hospitalisation Details'!A:A,'Hospitalisation Details'!J:J,"Not Found")</f>
        <v>tier - 3</v>
      </c>
      <c r="O239" s="21" t="str">
        <f>_xlfn.XLOOKUP(A239,'Hospitalisation Details'!A:A,'Hospitalisation Details'!K:K,"Not Found")</f>
        <v>R1011</v>
      </c>
      <c r="P239" s="23">
        <f>_xlfn.XLOOKUP(A239,'Hospitalisation Details'!A:A,'Hospitalisation Details'!L:L,"Not Found")</f>
        <v>32</v>
      </c>
    </row>
    <row r="240" spans="1:16" ht="15.75" x14ac:dyDescent="0.25">
      <c r="A240" s="19" t="s">
        <v>2134</v>
      </c>
      <c r="B240" s="19" t="str">
        <f>_xlfn.XLOOKUP(A240,'Customer Names'!A:A,'Customer Names'!C:C,"Not Found")</f>
        <v>Heninger</v>
      </c>
      <c r="C240" s="20">
        <f>_xlfn.XLOOKUP(A240,'Medical Examinations'!A:A,'Medical Examinations'!B:B,"not found")</f>
        <v>33.11</v>
      </c>
      <c r="D240" s="20">
        <f>_xlfn.XLOOKUP(A240,'Medical Examinations'!A:A,'Medical Examinations'!C:C,"not found")</f>
        <v>4.12</v>
      </c>
      <c r="E240" s="20" t="str">
        <f>_xlfn.XLOOKUP(A240,'Medical Examinations'!A:A,'Medical Examinations'!D:D,"not found")</f>
        <v>No</v>
      </c>
      <c r="F240" s="20" t="str">
        <f>_xlfn.XLOOKUP(A240,'Medical Examinations'!A:A,'Medical Examinations'!E:E,"not found")</f>
        <v>No</v>
      </c>
      <c r="G240" s="20" t="str">
        <f>_xlfn.XLOOKUP(A240,'Medical Examinations'!A:A,'Medical Examinations'!F:F,"not found")</f>
        <v>Yes</v>
      </c>
      <c r="H240" s="20">
        <f>_xlfn.XLOOKUP(A240,'Medical Examinations'!A:A,'Medical Examinations'!G:G,"not found")</f>
        <v>1</v>
      </c>
      <c r="I240" s="20" t="str">
        <f>_xlfn.XLOOKUP(A240,'Medical Examinations'!A:A,'Medical Examinations'!H:H,"not found")</f>
        <v>Yes</v>
      </c>
      <c r="J240" s="20" t="str">
        <f>_xlfn.XLOOKUP(A240,'Medical Examinations'!A:A,'Medical Examinations'!I:I,"not found")</f>
        <v>Obesity</v>
      </c>
      <c r="K240" s="21">
        <f>_xlfn.XLOOKUP(A240,'Hospitalisation Details'!A:A,'Hospitalisation Details'!F:F,"Not Found")</f>
        <v>37899</v>
      </c>
      <c r="L240" s="22">
        <f>_xlfn.XLOOKUP(A240,'Hospitalisation Details'!A:A,'Hospitalisation Details'!H:H,"Not Found")</f>
        <v>34439.86</v>
      </c>
      <c r="M240" s="21" t="str">
        <f>_xlfn.XLOOKUP(A240,'Hospitalisation Details'!A:A,'Hospitalisation Details'!I:I,"Not Found")</f>
        <v>tier - 1</v>
      </c>
      <c r="N240" s="21" t="str">
        <f>_xlfn.XLOOKUP(A240,'Hospitalisation Details'!A:A,'Hospitalisation Details'!J:J,"Not Found")</f>
        <v>tier - 3</v>
      </c>
      <c r="O240" s="21" t="str">
        <f>_xlfn.XLOOKUP(A240,'Hospitalisation Details'!A:A,'Hospitalisation Details'!K:K,"Not Found")</f>
        <v>R1013</v>
      </c>
      <c r="P240" s="23">
        <f>_xlfn.XLOOKUP(A240,'Hospitalisation Details'!A:A,'Hospitalisation Details'!L:L,"Not Found")</f>
        <v>19</v>
      </c>
    </row>
    <row r="241" spans="1:16" ht="15.75" x14ac:dyDescent="0.25">
      <c r="A241" s="19" t="s">
        <v>2133</v>
      </c>
      <c r="B241" s="19" t="str">
        <f>_xlfn.XLOOKUP(A241,'Customer Names'!A:A,'Customer Names'!C:C,"Not Found")</f>
        <v>Richardson</v>
      </c>
      <c r="C241" s="20">
        <f>_xlfn.XLOOKUP(A241,'Medical Examinations'!A:A,'Medical Examinations'!B:B,"not found")</f>
        <v>36.159999999999997</v>
      </c>
      <c r="D241" s="20">
        <f>_xlfn.XLOOKUP(A241,'Medical Examinations'!A:A,'Medical Examinations'!C:C,"not found")</f>
        <v>5.0999999999999996</v>
      </c>
      <c r="E241" s="20" t="str">
        <f>_xlfn.XLOOKUP(A241,'Medical Examinations'!A:A,'Medical Examinations'!D:D,"not found")</f>
        <v>No</v>
      </c>
      <c r="F241" s="20" t="str">
        <f>_xlfn.XLOOKUP(A241,'Medical Examinations'!A:A,'Medical Examinations'!E:E,"not found")</f>
        <v>No</v>
      </c>
      <c r="G241" s="20" t="str">
        <f>_xlfn.XLOOKUP(A241,'Medical Examinations'!A:A,'Medical Examinations'!F:F,"not found")</f>
        <v>No</v>
      </c>
      <c r="H241" s="20">
        <f>_xlfn.XLOOKUP(A241,'Medical Examinations'!A:A,'Medical Examinations'!G:G,"not found")</f>
        <v>1</v>
      </c>
      <c r="I241" s="20" t="str">
        <f>_xlfn.XLOOKUP(A241,'Medical Examinations'!A:A,'Medical Examinations'!H:H,"not found")</f>
        <v>Yes</v>
      </c>
      <c r="J241" s="20" t="str">
        <f>_xlfn.XLOOKUP(A241,'Medical Examinations'!A:A,'Medical Examinations'!I:I,"not found")</f>
        <v>Obesity</v>
      </c>
      <c r="K241" s="21">
        <f>_xlfn.XLOOKUP(A241,'Hospitalisation Details'!A:A,'Hospitalisation Details'!F:F,"Not Found")</f>
        <v>30956</v>
      </c>
      <c r="L241" s="22">
        <f>_xlfn.XLOOKUP(A241,'Hospitalisation Details'!A:A,'Hospitalisation Details'!H:H,"Not Found")</f>
        <v>34402.22</v>
      </c>
      <c r="M241" s="21" t="str">
        <f>_xlfn.XLOOKUP(A241,'Hospitalisation Details'!A:A,'Hospitalisation Details'!I:I,"Not Found")</f>
        <v>tier - 1</v>
      </c>
      <c r="N241" s="21" t="str">
        <f>_xlfn.XLOOKUP(A241,'Hospitalisation Details'!A:A,'Hospitalisation Details'!J:J,"Not Found")</f>
        <v>tier - 3</v>
      </c>
      <c r="O241" s="21" t="str">
        <f>_xlfn.XLOOKUP(A241,'Hospitalisation Details'!A:A,'Hospitalisation Details'!K:K,"Not Found")</f>
        <v>R1011</v>
      </c>
      <c r="P241" s="23">
        <f>_xlfn.XLOOKUP(A241,'Hospitalisation Details'!A:A,'Hospitalisation Details'!L:L,"Not Found")</f>
        <v>38</v>
      </c>
    </row>
    <row r="242" spans="1:16" ht="15.75" x14ac:dyDescent="0.25">
      <c r="A242" s="19" t="s">
        <v>2132</v>
      </c>
      <c r="B242" s="19" t="str">
        <f>_xlfn.XLOOKUP(A242,'Customer Names'!A:A,'Customer Names'!C:C,"Not Found")</f>
        <v>Deucher</v>
      </c>
      <c r="C242" s="20">
        <f>_xlfn.XLOOKUP(A242,'Medical Examinations'!A:A,'Medical Examinations'!B:B,"not found")</f>
        <v>33.72</v>
      </c>
      <c r="D242" s="20">
        <f>_xlfn.XLOOKUP(A242,'Medical Examinations'!A:A,'Medical Examinations'!C:C,"not found")</f>
        <v>6.21</v>
      </c>
      <c r="E242" s="20" t="str">
        <f>_xlfn.XLOOKUP(A242,'Medical Examinations'!A:A,'Medical Examinations'!D:D,"not found")</f>
        <v>Yes</v>
      </c>
      <c r="F242" s="20" t="str">
        <f>_xlfn.XLOOKUP(A242,'Medical Examinations'!A:A,'Medical Examinations'!E:E,"not found")</f>
        <v>No</v>
      </c>
      <c r="G242" s="20" t="str">
        <f>_xlfn.XLOOKUP(A242,'Medical Examinations'!A:A,'Medical Examinations'!F:F,"not found")</f>
        <v>Yes</v>
      </c>
      <c r="H242" s="20">
        <f>_xlfn.XLOOKUP(A242,'Medical Examinations'!A:A,'Medical Examinations'!G:G,"not found")</f>
        <v>1</v>
      </c>
      <c r="I242" s="20" t="str">
        <f>_xlfn.XLOOKUP(A242,'Medical Examinations'!A:A,'Medical Examinations'!H:H,"not found")</f>
        <v>Yes</v>
      </c>
      <c r="J242" s="20" t="str">
        <f>_xlfn.XLOOKUP(A242,'Medical Examinations'!A:A,'Medical Examinations'!I:I,"not found")</f>
        <v>Obesity</v>
      </c>
      <c r="K242" s="21">
        <f>_xlfn.XLOOKUP(A242,'Hospitalisation Details'!A:A,'Hospitalisation Details'!F:F,"Not Found")</f>
        <v>30591</v>
      </c>
      <c r="L242" s="22">
        <f>_xlfn.XLOOKUP(A242,'Hospitalisation Details'!A:A,'Hospitalisation Details'!H:H,"Not Found")</f>
        <v>34307.22</v>
      </c>
      <c r="M242" s="21" t="str">
        <f>_xlfn.XLOOKUP(A242,'Hospitalisation Details'!A:A,'Hospitalisation Details'!I:I,"Not Found")</f>
        <v>tier - 1</v>
      </c>
      <c r="N242" s="21" t="str">
        <f>_xlfn.XLOOKUP(A242,'Hospitalisation Details'!A:A,'Hospitalisation Details'!J:J,"Not Found")</f>
        <v>tier - 3</v>
      </c>
      <c r="O242" s="21" t="str">
        <f>_xlfn.XLOOKUP(A242,'Hospitalisation Details'!A:A,'Hospitalisation Details'!K:K,"Not Found")</f>
        <v>R1012</v>
      </c>
      <c r="P242" s="23">
        <f>_xlfn.XLOOKUP(A242,'Hospitalisation Details'!A:A,'Hospitalisation Details'!L:L,"Not Found")</f>
        <v>39</v>
      </c>
    </row>
    <row r="243" spans="1:16" ht="15.75" x14ac:dyDescent="0.25">
      <c r="A243" s="19" t="s">
        <v>2130</v>
      </c>
      <c r="B243" s="19" t="str">
        <f>_xlfn.XLOOKUP(A243,'Customer Names'!A:A,'Customer Names'!C:C,"Not Found")</f>
        <v>Wilson</v>
      </c>
      <c r="C243" s="20">
        <f>_xlfn.XLOOKUP(A243,'Medical Examinations'!A:A,'Medical Examinations'!B:B,"not found")</f>
        <v>37.74</v>
      </c>
      <c r="D243" s="20">
        <f>_xlfn.XLOOKUP(A243,'Medical Examinations'!A:A,'Medical Examinations'!C:C,"not found")</f>
        <v>9.5299999999999994</v>
      </c>
      <c r="E243" s="20" t="str">
        <f>_xlfn.XLOOKUP(A243,'Medical Examinations'!A:A,'Medical Examinations'!D:D,"not found")</f>
        <v>Yes</v>
      </c>
      <c r="F243" s="20" t="str">
        <f>_xlfn.XLOOKUP(A243,'Medical Examinations'!A:A,'Medical Examinations'!E:E,"not found")</f>
        <v>No</v>
      </c>
      <c r="G243" s="20" t="str">
        <f>_xlfn.XLOOKUP(A243,'Medical Examinations'!A:A,'Medical Examinations'!F:F,"not found")</f>
        <v>No</v>
      </c>
      <c r="H243" s="20">
        <f>_xlfn.XLOOKUP(A243,'Medical Examinations'!A:A,'Medical Examinations'!G:G,"not found")</f>
        <v>1</v>
      </c>
      <c r="I243" s="20" t="str">
        <f>_xlfn.XLOOKUP(A243,'Medical Examinations'!A:A,'Medical Examinations'!H:H,"not found")</f>
        <v>Yes</v>
      </c>
      <c r="J243" s="20" t="str">
        <f>_xlfn.XLOOKUP(A243,'Medical Examinations'!A:A,'Medical Examinations'!I:I,"not found")</f>
        <v>Obesity</v>
      </c>
      <c r="K243" s="21">
        <f>_xlfn.XLOOKUP(A243,'Hospitalisation Details'!A:A,'Hospitalisation Details'!F:F,"Not Found")</f>
        <v>31696</v>
      </c>
      <c r="L243" s="22">
        <f>_xlfn.XLOOKUP(A243,'Hospitalisation Details'!A:A,'Hospitalisation Details'!H:H,"Not Found")</f>
        <v>34293.120000000003</v>
      </c>
      <c r="M243" s="21" t="str">
        <f>_xlfn.XLOOKUP(A243,'Hospitalisation Details'!A:A,'Hospitalisation Details'!I:I,"Not Found")</f>
        <v>tier - 1</v>
      </c>
      <c r="N243" s="21" t="str">
        <f>_xlfn.XLOOKUP(A243,'Hospitalisation Details'!A:A,'Hospitalisation Details'!J:J,"Not Found")</f>
        <v>tier - 3</v>
      </c>
      <c r="O243" s="21" t="str">
        <f>_xlfn.XLOOKUP(A243,'Hospitalisation Details'!A:A,'Hospitalisation Details'!K:K,"Not Found")</f>
        <v>R1011</v>
      </c>
      <c r="P243" s="23">
        <f>_xlfn.XLOOKUP(A243,'Hospitalisation Details'!A:A,'Hospitalisation Details'!L:L,"Not Found")</f>
        <v>36</v>
      </c>
    </row>
    <row r="244" spans="1:16" ht="15.75" x14ac:dyDescent="0.25">
      <c r="A244" s="19" t="s">
        <v>2129</v>
      </c>
      <c r="B244" s="19" t="str">
        <f>_xlfn.XLOOKUP(A244,'Customer Names'!A:A,'Customer Names'!C:C,"Not Found")</f>
        <v>Hall</v>
      </c>
      <c r="C244" s="20">
        <f>_xlfn.XLOOKUP(A244,'Medical Examinations'!A:A,'Medical Examinations'!B:B,"not found")</f>
        <v>48.75</v>
      </c>
      <c r="D244" s="20">
        <f>_xlfn.XLOOKUP(A244,'Medical Examinations'!A:A,'Medical Examinations'!C:C,"not found")</f>
        <v>4.6399999999999997</v>
      </c>
      <c r="E244" s="20" t="str">
        <f>_xlfn.XLOOKUP(A244,'Medical Examinations'!A:A,'Medical Examinations'!D:D,"not found")</f>
        <v>Yes</v>
      </c>
      <c r="F244" s="20" t="str">
        <f>_xlfn.XLOOKUP(A244,'Medical Examinations'!A:A,'Medical Examinations'!E:E,"not found")</f>
        <v>No</v>
      </c>
      <c r="G244" s="20" t="str">
        <f>_xlfn.XLOOKUP(A244,'Medical Examinations'!A:A,'Medical Examinations'!F:F,"not found")</f>
        <v>No</v>
      </c>
      <c r="H244" s="20">
        <f>_xlfn.XLOOKUP(A244,'Medical Examinations'!A:A,'Medical Examinations'!G:G,"not found")</f>
        <v>1</v>
      </c>
      <c r="I244" s="20" t="str">
        <f>_xlfn.XLOOKUP(A244,'Medical Examinations'!A:A,'Medical Examinations'!H:H,"not found")</f>
        <v>Yes</v>
      </c>
      <c r="J244" s="20" t="str">
        <f>_xlfn.XLOOKUP(A244,'Medical Examinations'!A:A,'Medical Examinations'!I:I,"not found")</f>
        <v>Obesity</v>
      </c>
      <c r="K244" s="21">
        <f>_xlfn.XLOOKUP(A244,'Hospitalisation Details'!A:A,'Hospitalisation Details'!F:F,"Not Found")</f>
        <v>35002</v>
      </c>
      <c r="L244" s="22">
        <f>_xlfn.XLOOKUP(A244,'Hospitalisation Details'!A:A,'Hospitalisation Details'!H:H,"Not Found")</f>
        <v>34289.43</v>
      </c>
      <c r="M244" s="21" t="str">
        <f>_xlfn.XLOOKUP(A244,'Hospitalisation Details'!A:A,'Hospitalisation Details'!I:I,"Not Found")</f>
        <v>tier - 1</v>
      </c>
      <c r="N244" s="21" t="str">
        <f>_xlfn.XLOOKUP(A244,'Hospitalisation Details'!A:A,'Hospitalisation Details'!J:J,"Not Found")</f>
        <v>tier - 3</v>
      </c>
      <c r="O244" s="21" t="str">
        <f>_xlfn.XLOOKUP(A244,'Hospitalisation Details'!A:A,'Hospitalisation Details'!K:K,"Not Found")</f>
        <v>R1011</v>
      </c>
      <c r="P244" s="23">
        <f>_xlfn.XLOOKUP(A244,'Hospitalisation Details'!A:A,'Hospitalisation Details'!L:L,"Not Found")</f>
        <v>27</v>
      </c>
    </row>
    <row r="245" spans="1:16" ht="15.75" x14ac:dyDescent="0.25">
      <c r="A245" s="19" t="s">
        <v>2128</v>
      </c>
      <c r="B245" s="19" t="str">
        <f>_xlfn.XLOOKUP(A245,'Customer Names'!A:A,'Customer Names'!C:C,"Not Found")</f>
        <v>Reed</v>
      </c>
      <c r="C245" s="20">
        <f>_xlfn.XLOOKUP(A245,'Medical Examinations'!A:A,'Medical Examinations'!B:B,"not found")</f>
        <v>31.065000000000001</v>
      </c>
      <c r="D245" s="20">
        <f>_xlfn.XLOOKUP(A245,'Medical Examinations'!A:A,'Medical Examinations'!C:C,"not found")</f>
        <v>5.05</v>
      </c>
      <c r="E245" s="20" t="str">
        <f>_xlfn.XLOOKUP(A245,'Medical Examinations'!A:A,'Medical Examinations'!D:D,"not found")</f>
        <v>No</v>
      </c>
      <c r="F245" s="20" t="str">
        <f>_xlfn.XLOOKUP(A245,'Medical Examinations'!A:A,'Medical Examinations'!E:E,"not found")</f>
        <v>No</v>
      </c>
      <c r="G245" s="20" t="str">
        <f>_xlfn.XLOOKUP(A245,'Medical Examinations'!A:A,'Medical Examinations'!F:F,"not found")</f>
        <v>No</v>
      </c>
      <c r="H245" s="20">
        <f>_xlfn.XLOOKUP(A245,'Medical Examinations'!A:A,'Medical Examinations'!G:G,"not found")</f>
        <v>1</v>
      </c>
      <c r="I245" s="20" t="str">
        <f>_xlfn.XLOOKUP(A245,'Medical Examinations'!A:A,'Medical Examinations'!H:H,"not found")</f>
        <v>Yes</v>
      </c>
      <c r="J245" s="20" t="str">
        <f>_xlfn.XLOOKUP(A245,'Medical Examinations'!A:A,'Medical Examinations'!I:I,"not found")</f>
        <v>Obesity</v>
      </c>
      <c r="K245" s="21">
        <f>_xlfn.XLOOKUP(A245,'Hospitalisation Details'!A:A,'Hospitalisation Details'!F:F,"Not Found")</f>
        <v>35957</v>
      </c>
      <c r="L245" s="22">
        <f>_xlfn.XLOOKUP(A245,'Hospitalisation Details'!A:A,'Hospitalisation Details'!H:H,"Not Found")</f>
        <v>34254.050000000003</v>
      </c>
      <c r="M245" s="21" t="str">
        <f>_xlfn.XLOOKUP(A245,'Hospitalisation Details'!A:A,'Hospitalisation Details'!I:I,"Not Found")</f>
        <v>tier - 1</v>
      </c>
      <c r="N245" s="21" t="str">
        <f>_xlfn.XLOOKUP(A245,'Hospitalisation Details'!A:A,'Hospitalisation Details'!J:J,"Not Found")</f>
        <v>tier - 3</v>
      </c>
      <c r="O245" s="21" t="str">
        <f>_xlfn.XLOOKUP(A245,'Hospitalisation Details'!A:A,'Hospitalisation Details'!K:K,"Not Found")</f>
        <v>R1019</v>
      </c>
      <c r="P245" s="23">
        <f>_xlfn.XLOOKUP(A245,'Hospitalisation Details'!A:A,'Hospitalisation Details'!L:L,"Not Found")</f>
        <v>24</v>
      </c>
    </row>
    <row r="246" spans="1:16" ht="15.75" x14ac:dyDescent="0.25">
      <c r="A246" s="19" t="s">
        <v>2127</v>
      </c>
      <c r="B246" s="19" t="str">
        <f>_xlfn.XLOOKUP(A246,'Customer Names'!A:A,'Customer Names'!C:C,"Not Found")</f>
        <v>Frome</v>
      </c>
      <c r="C246" s="20">
        <f>_xlfn.XLOOKUP(A246,'Medical Examinations'!A:A,'Medical Examinations'!B:B,"not found")</f>
        <v>23.55</v>
      </c>
      <c r="D246" s="20">
        <f>_xlfn.XLOOKUP(A246,'Medical Examinations'!A:A,'Medical Examinations'!C:C,"not found")</f>
        <v>10.38</v>
      </c>
      <c r="E246" s="20" t="str">
        <f>_xlfn.XLOOKUP(A246,'Medical Examinations'!A:A,'Medical Examinations'!D:D,"not found")</f>
        <v>No</v>
      </c>
      <c r="F246" s="20" t="str">
        <f>_xlfn.XLOOKUP(A246,'Medical Examinations'!A:A,'Medical Examinations'!E:E,"not found")</f>
        <v>No</v>
      </c>
      <c r="G246" s="20" t="str">
        <f>_xlfn.XLOOKUP(A246,'Medical Examinations'!A:A,'Medical Examinations'!F:F,"not found")</f>
        <v>No</v>
      </c>
      <c r="H246" s="20">
        <f>_xlfn.XLOOKUP(A246,'Medical Examinations'!A:A,'Medical Examinations'!G:G,"not found")</f>
        <v>0</v>
      </c>
      <c r="I246" s="20" t="str">
        <f>_xlfn.XLOOKUP(A246,'Medical Examinations'!A:A,'Medical Examinations'!H:H,"not found")</f>
        <v>Yes</v>
      </c>
      <c r="J246" s="20" t="str">
        <f>_xlfn.XLOOKUP(A246,'Medical Examinations'!A:A,'Medical Examinations'!I:I,"not found")</f>
        <v>Normal Weight</v>
      </c>
      <c r="K246" s="21">
        <f>_xlfn.XLOOKUP(A246,'Hospitalisation Details'!A:A,'Hospitalisation Details'!F:F,"Not Found")</f>
        <v>22832</v>
      </c>
      <c r="L246" s="22">
        <f>_xlfn.XLOOKUP(A246,'Hospitalisation Details'!A:A,'Hospitalisation Details'!H:H,"Not Found")</f>
        <v>34218.019999999997</v>
      </c>
      <c r="M246" s="21" t="str">
        <f>_xlfn.XLOOKUP(A246,'Hospitalisation Details'!A:A,'Hospitalisation Details'!I:I,"Not Found")</f>
        <v>tier - 1</v>
      </c>
      <c r="N246" s="21" t="str">
        <f>_xlfn.XLOOKUP(A246,'Hospitalisation Details'!A:A,'Hospitalisation Details'!J:J,"Not Found")</f>
        <v>tier - 3</v>
      </c>
      <c r="O246" s="21" t="str">
        <f>_xlfn.XLOOKUP(A246,'Hospitalisation Details'!A:A,'Hospitalisation Details'!K:K,"Not Found")</f>
        <v>R1011</v>
      </c>
      <c r="P246" s="23">
        <f>_xlfn.XLOOKUP(A246,'Hospitalisation Details'!A:A,'Hospitalisation Details'!L:L,"Not Found")</f>
        <v>60</v>
      </c>
    </row>
    <row r="247" spans="1:16" ht="15.75" x14ac:dyDescent="0.25">
      <c r="A247" s="19" t="s">
        <v>2126</v>
      </c>
      <c r="B247" s="19" t="str">
        <f>_xlfn.XLOOKUP(A247,'Customer Names'!A:A,'Customer Names'!C:C,"Not Found")</f>
        <v>Creasy</v>
      </c>
      <c r="C247" s="20">
        <f>_xlfn.XLOOKUP(A247,'Medical Examinations'!A:A,'Medical Examinations'!B:B,"not found")</f>
        <v>30.18</v>
      </c>
      <c r="D247" s="20">
        <f>_xlfn.XLOOKUP(A247,'Medical Examinations'!A:A,'Medical Examinations'!C:C,"not found")</f>
        <v>8.31</v>
      </c>
      <c r="E247" s="20" t="str">
        <f>_xlfn.XLOOKUP(A247,'Medical Examinations'!A:A,'Medical Examinations'!D:D,"not found")</f>
        <v>Yes</v>
      </c>
      <c r="F247" s="20" t="str">
        <f>_xlfn.XLOOKUP(A247,'Medical Examinations'!A:A,'Medical Examinations'!E:E,"not found")</f>
        <v>No</v>
      </c>
      <c r="G247" s="20" t="str">
        <f>_xlfn.XLOOKUP(A247,'Medical Examinations'!A:A,'Medical Examinations'!F:F,"not found")</f>
        <v>No</v>
      </c>
      <c r="H247" s="20">
        <f>_xlfn.XLOOKUP(A247,'Medical Examinations'!A:A,'Medical Examinations'!G:G,"not found")</f>
        <v>1</v>
      </c>
      <c r="I247" s="20" t="str">
        <f>_xlfn.XLOOKUP(A247,'Medical Examinations'!A:A,'Medical Examinations'!H:H,"not found")</f>
        <v>Yes</v>
      </c>
      <c r="J247" s="20" t="str">
        <f>_xlfn.XLOOKUP(A247,'Medical Examinations'!A:A,'Medical Examinations'!I:I,"not found")</f>
        <v>Obesity</v>
      </c>
      <c r="K247" s="21">
        <f>_xlfn.XLOOKUP(A247,'Hospitalisation Details'!A:A,'Hospitalisation Details'!F:F,"Not Found")</f>
        <v>27596</v>
      </c>
      <c r="L247" s="22">
        <f>_xlfn.XLOOKUP(A247,'Hospitalisation Details'!A:A,'Hospitalisation Details'!H:H,"Not Found")</f>
        <v>34210.33</v>
      </c>
      <c r="M247" s="21" t="str">
        <f>_xlfn.XLOOKUP(A247,'Hospitalisation Details'!A:A,'Hospitalisation Details'!I:I,"Not Found")</f>
        <v>tier - 1</v>
      </c>
      <c r="N247" s="21" t="str">
        <f>_xlfn.XLOOKUP(A247,'Hospitalisation Details'!A:A,'Hospitalisation Details'!J:J,"Not Found")</f>
        <v>tier - 3</v>
      </c>
      <c r="O247" s="21" t="str">
        <f>_xlfn.XLOOKUP(A247,'Hospitalisation Details'!A:A,'Hospitalisation Details'!K:K,"Not Found")</f>
        <v>R1012</v>
      </c>
      <c r="P247" s="23">
        <f>_xlfn.XLOOKUP(A247,'Hospitalisation Details'!A:A,'Hospitalisation Details'!L:L,"Not Found")</f>
        <v>47</v>
      </c>
    </row>
    <row r="248" spans="1:16" ht="15.75" x14ac:dyDescent="0.25">
      <c r="A248" s="19" t="s">
        <v>2125</v>
      </c>
      <c r="B248" s="19" t="str">
        <f>_xlfn.XLOOKUP(A248,'Customer Names'!A:A,'Customer Names'!C:C,"Not Found")</f>
        <v>Latimer</v>
      </c>
      <c r="C248" s="20">
        <f>_xlfn.XLOOKUP(A248,'Medical Examinations'!A:A,'Medical Examinations'!B:B,"not found")</f>
        <v>29.94</v>
      </c>
      <c r="D248" s="20">
        <f>_xlfn.XLOOKUP(A248,'Medical Examinations'!A:A,'Medical Examinations'!C:C,"not found")</f>
        <v>7.59</v>
      </c>
      <c r="E248" s="20" t="str">
        <f>_xlfn.XLOOKUP(A248,'Medical Examinations'!A:A,'Medical Examinations'!D:D,"not found")</f>
        <v>No</v>
      </c>
      <c r="F248" s="20" t="str">
        <f>_xlfn.XLOOKUP(A248,'Medical Examinations'!A:A,'Medical Examinations'!E:E,"not found")</f>
        <v>No</v>
      </c>
      <c r="G248" s="20" t="str">
        <f>_xlfn.XLOOKUP(A248,'Medical Examinations'!A:A,'Medical Examinations'!F:F,"not found")</f>
        <v>No</v>
      </c>
      <c r="H248" s="20">
        <f>_xlfn.XLOOKUP(A248,'Medical Examinations'!A:A,'Medical Examinations'!G:G,"not found")</f>
        <v>0</v>
      </c>
      <c r="I248" s="20" t="str">
        <f>_xlfn.XLOOKUP(A248,'Medical Examinations'!A:A,'Medical Examinations'!H:H,"not found")</f>
        <v>Yes</v>
      </c>
      <c r="J248" s="20" t="str">
        <f>_xlfn.XLOOKUP(A248,'Medical Examinations'!A:A,'Medical Examinations'!I:I,"not found")</f>
        <v>Overweight</v>
      </c>
      <c r="K248" s="21">
        <f>_xlfn.XLOOKUP(A248,'Hospitalisation Details'!A:A,'Hospitalisation Details'!F:F,"Not Found")</f>
        <v>26170</v>
      </c>
      <c r="L248" s="22">
        <f>_xlfn.XLOOKUP(A248,'Hospitalisation Details'!A:A,'Hospitalisation Details'!H:H,"Not Found")</f>
        <v>34205.07</v>
      </c>
      <c r="M248" s="21" t="str">
        <f>_xlfn.XLOOKUP(A248,'Hospitalisation Details'!A:A,'Hospitalisation Details'!I:I,"Not Found")</f>
        <v>tier - 1</v>
      </c>
      <c r="N248" s="21" t="str">
        <f>_xlfn.XLOOKUP(A248,'Hospitalisation Details'!A:A,'Hospitalisation Details'!J:J,"Not Found")</f>
        <v>tier - 3</v>
      </c>
      <c r="O248" s="21" t="str">
        <f>_xlfn.XLOOKUP(A248,'Hospitalisation Details'!A:A,'Hospitalisation Details'!K:K,"Not Found")</f>
        <v>R1011</v>
      </c>
      <c r="P248" s="23">
        <f>_xlfn.XLOOKUP(A248,'Hospitalisation Details'!A:A,'Hospitalisation Details'!L:L,"Not Found")</f>
        <v>51</v>
      </c>
    </row>
    <row r="249" spans="1:16" ht="15.75" x14ac:dyDescent="0.25">
      <c r="A249" s="19" t="s">
        <v>2124</v>
      </c>
      <c r="B249" s="19" t="str">
        <f>_xlfn.XLOOKUP(A249,'Customer Names'!A:A,'Customer Names'!C:C,"Not Found")</f>
        <v>Wei</v>
      </c>
      <c r="C249" s="20">
        <f>_xlfn.XLOOKUP(A249,'Medical Examinations'!A:A,'Medical Examinations'!B:B,"not found")</f>
        <v>31.4</v>
      </c>
      <c r="D249" s="20">
        <f>_xlfn.XLOOKUP(A249,'Medical Examinations'!A:A,'Medical Examinations'!C:C,"not found")</f>
        <v>5.49</v>
      </c>
      <c r="E249" s="20" t="str">
        <f>_xlfn.XLOOKUP(A249,'Medical Examinations'!A:A,'Medical Examinations'!D:D,"not found")</f>
        <v>No</v>
      </c>
      <c r="F249" s="20" t="str">
        <f>_xlfn.XLOOKUP(A249,'Medical Examinations'!A:A,'Medical Examinations'!E:E,"not found")</f>
        <v>No</v>
      </c>
      <c r="G249" s="20" t="str">
        <f>_xlfn.XLOOKUP(A249,'Medical Examinations'!A:A,'Medical Examinations'!F:F,"not found")</f>
        <v>No</v>
      </c>
      <c r="H249" s="20">
        <f>_xlfn.XLOOKUP(A249,'Medical Examinations'!A:A,'Medical Examinations'!G:G,"not found")</f>
        <v>0</v>
      </c>
      <c r="I249" s="20" t="str">
        <f>_xlfn.XLOOKUP(A249,'Medical Examinations'!A:A,'Medical Examinations'!H:H,"not found")</f>
        <v>Yes</v>
      </c>
      <c r="J249" s="20" t="str">
        <f>_xlfn.XLOOKUP(A249,'Medical Examinations'!A:A,'Medical Examinations'!I:I,"not found")</f>
        <v>Obesity</v>
      </c>
      <c r="K249" s="21">
        <f>_xlfn.XLOOKUP(A249,'Hospitalisation Details'!A:A,'Hospitalisation Details'!F:F,"Not Found")</f>
        <v>36470</v>
      </c>
      <c r="L249" s="22">
        <f>_xlfn.XLOOKUP(A249,'Hospitalisation Details'!A:A,'Hospitalisation Details'!H:H,"Not Found")</f>
        <v>34166.269999999997</v>
      </c>
      <c r="M249" s="21" t="str">
        <f>_xlfn.XLOOKUP(A249,'Hospitalisation Details'!A:A,'Hospitalisation Details'!I:I,"Not Found")</f>
        <v>tier - 1</v>
      </c>
      <c r="N249" s="21" t="str">
        <f>_xlfn.XLOOKUP(A249,'Hospitalisation Details'!A:A,'Hospitalisation Details'!J:J,"Not Found")</f>
        <v>tier - 3</v>
      </c>
      <c r="O249" s="21" t="str">
        <f>_xlfn.XLOOKUP(A249,'Hospitalisation Details'!A:A,'Hospitalisation Details'!K:K,"Not Found")</f>
        <v>R1011</v>
      </c>
      <c r="P249" s="23">
        <f>_xlfn.XLOOKUP(A249,'Hospitalisation Details'!A:A,'Hospitalisation Details'!L:L,"Not Found")</f>
        <v>23</v>
      </c>
    </row>
    <row r="250" spans="1:16" ht="15.75" x14ac:dyDescent="0.25">
      <c r="A250" s="19" t="s">
        <v>2123</v>
      </c>
      <c r="B250" s="19" t="str">
        <f>_xlfn.XLOOKUP(A250,'Customer Names'!A:A,'Customer Names'!C:C,"Not Found")</f>
        <v>Hayes</v>
      </c>
      <c r="C250" s="20">
        <f>_xlfn.XLOOKUP(A250,'Medical Examinations'!A:A,'Medical Examinations'!B:B,"not found")</f>
        <v>53.06</v>
      </c>
      <c r="D250" s="20">
        <f>_xlfn.XLOOKUP(A250,'Medical Examinations'!A:A,'Medical Examinations'!C:C,"not found")</f>
        <v>11.68</v>
      </c>
      <c r="E250" s="20" t="str">
        <f>_xlfn.XLOOKUP(A250,'Medical Examinations'!A:A,'Medical Examinations'!D:D,"not found")</f>
        <v>No</v>
      </c>
      <c r="F250" s="20" t="str">
        <f>_xlfn.XLOOKUP(A250,'Medical Examinations'!A:A,'Medical Examinations'!E:E,"not found")</f>
        <v>No</v>
      </c>
      <c r="G250" s="20" t="str">
        <f>_xlfn.XLOOKUP(A250,'Medical Examinations'!A:A,'Medical Examinations'!F:F,"not found")</f>
        <v>No</v>
      </c>
      <c r="H250" s="20">
        <f>_xlfn.XLOOKUP(A250,'Medical Examinations'!A:A,'Medical Examinations'!G:G,"not found")</f>
        <v>0</v>
      </c>
      <c r="I250" s="20" t="str">
        <f>_xlfn.XLOOKUP(A250,'Medical Examinations'!A:A,'Medical Examinations'!H:H,"not found")</f>
        <v>Yes</v>
      </c>
      <c r="J250" s="20" t="str">
        <f>_xlfn.XLOOKUP(A250,'Medical Examinations'!A:A,'Medical Examinations'!I:I,"not found")</f>
        <v>Obesity</v>
      </c>
      <c r="K250" s="21">
        <f>_xlfn.XLOOKUP(A250,'Hospitalisation Details'!A:A,'Hospitalisation Details'!F:F,"Not Found")</f>
        <v>37616</v>
      </c>
      <c r="L250" s="22">
        <f>_xlfn.XLOOKUP(A250,'Hospitalisation Details'!A:A,'Hospitalisation Details'!H:H,"Not Found")</f>
        <v>34084.68</v>
      </c>
      <c r="M250" s="21" t="str">
        <f>_xlfn.XLOOKUP(A250,'Hospitalisation Details'!A:A,'Hospitalisation Details'!I:I,"Not Found")</f>
        <v>tier - 1</v>
      </c>
      <c r="N250" s="21" t="str">
        <f>_xlfn.XLOOKUP(A250,'Hospitalisation Details'!A:A,'Hospitalisation Details'!J:J,"Not Found")</f>
        <v>tier - 3</v>
      </c>
      <c r="O250" s="21" t="str">
        <f>_xlfn.XLOOKUP(A250,'Hospitalisation Details'!A:A,'Hospitalisation Details'!K:K,"Not Found")</f>
        <v>R1011</v>
      </c>
      <c r="P250" s="23">
        <f>_xlfn.XLOOKUP(A250,'Hospitalisation Details'!A:A,'Hospitalisation Details'!L:L,"Not Found")</f>
        <v>20</v>
      </c>
    </row>
    <row r="251" spans="1:16" ht="15.75" x14ac:dyDescent="0.25">
      <c r="A251" s="19" t="s">
        <v>2122</v>
      </c>
      <c r="B251" s="19" t="str">
        <f>_xlfn.XLOOKUP(A251,'Customer Names'!A:A,'Customer Names'!C:C,"Not Found")</f>
        <v>Velardo</v>
      </c>
      <c r="C251" s="20">
        <f>_xlfn.XLOOKUP(A251,'Medical Examinations'!A:A,'Medical Examinations'!B:B,"not found")</f>
        <v>30.25</v>
      </c>
      <c r="D251" s="20">
        <f>_xlfn.XLOOKUP(A251,'Medical Examinations'!A:A,'Medical Examinations'!C:C,"not found")</f>
        <v>4.1900000000000004</v>
      </c>
      <c r="E251" s="20" t="str">
        <f>_xlfn.XLOOKUP(A251,'Medical Examinations'!A:A,'Medical Examinations'!D:D,"not found")</f>
        <v>No</v>
      </c>
      <c r="F251" s="20" t="str">
        <f>_xlfn.XLOOKUP(A251,'Medical Examinations'!A:A,'Medical Examinations'!E:E,"not found")</f>
        <v>No</v>
      </c>
      <c r="G251" s="20" t="str">
        <f>_xlfn.XLOOKUP(A251,'Medical Examinations'!A:A,'Medical Examinations'!F:F,"not found")</f>
        <v>No</v>
      </c>
      <c r="H251" s="20">
        <f>_xlfn.XLOOKUP(A251,'Medical Examinations'!A:A,'Medical Examinations'!G:G,"not found")</f>
        <v>2</v>
      </c>
      <c r="I251" s="20" t="str">
        <f>_xlfn.XLOOKUP(A251,'Medical Examinations'!A:A,'Medical Examinations'!H:H,"not found")</f>
        <v>Yes</v>
      </c>
      <c r="J251" s="20" t="str">
        <f>_xlfn.XLOOKUP(A251,'Medical Examinations'!A:A,'Medical Examinations'!I:I,"not found")</f>
        <v>Obesity</v>
      </c>
      <c r="K251" s="21">
        <f>_xlfn.XLOOKUP(A251,'Hospitalisation Details'!A:A,'Hospitalisation Details'!F:F,"Not Found")</f>
        <v>26506</v>
      </c>
      <c r="L251" s="22">
        <f>_xlfn.XLOOKUP(A251,'Hospitalisation Details'!A:A,'Hospitalisation Details'!H:H,"Not Found")</f>
        <v>34053.360000000001</v>
      </c>
      <c r="M251" s="21" t="str">
        <f>_xlfn.XLOOKUP(A251,'Hospitalisation Details'!A:A,'Hospitalisation Details'!I:I,"Not Found")</f>
        <v>tier - 1</v>
      </c>
      <c r="N251" s="21" t="str">
        <f>_xlfn.XLOOKUP(A251,'Hospitalisation Details'!A:A,'Hospitalisation Details'!J:J,"Not Found")</f>
        <v>tier - 3</v>
      </c>
      <c r="O251" s="21" t="str">
        <f>_xlfn.XLOOKUP(A251,'Hospitalisation Details'!A:A,'Hospitalisation Details'!K:K,"Not Found")</f>
        <v>R1011</v>
      </c>
      <c r="P251" s="23">
        <f>_xlfn.XLOOKUP(A251,'Hospitalisation Details'!A:A,'Hospitalisation Details'!L:L,"Not Found")</f>
        <v>50</v>
      </c>
    </row>
    <row r="252" spans="1:16" ht="15.75" x14ac:dyDescent="0.25">
      <c r="A252" s="19" t="s">
        <v>2121</v>
      </c>
      <c r="B252" s="19" t="str">
        <f>_xlfn.XLOOKUP(A252,'Customer Names'!A:A,'Customer Names'!C:C,"Not Found")</f>
        <v>Kastes</v>
      </c>
      <c r="C252" s="20">
        <f>_xlfn.XLOOKUP(A252,'Medical Examinations'!A:A,'Medical Examinations'!B:B,"not found")</f>
        <v>46.68</v>
      </c>
      <c r="D252" s="20">
        <f>_xlfn.XLOOKUP(A252,'Medical Examinations'!A:A,'Medical Examinations'!C:C,"not found")</f>
        <v>4.01</v>
      </c>
      <c r="E252" s="20" t="str">
        <f>_xlfn.XLOOKUP(A252,'Medical Examinations'!A:A,'Medical Examinations'!D:D,"not found")</f>
        <v>No</v>
      </c>
      <c r="F252" s="20" t="str">
        <f>_xlfn.XLOOKUP(A252,'Medical Examinations'!A:A,'Medical Examinations'!E:E,"not found")</f>
        <v>No</v>
      </c>
      <c r="G252" s="20" t="str">
        <f>_xlfn.XLOOKUP(A252,'Medical Examinations'!A:A,'Medical Examinations'!F:F,"not found")</f>
        <v>No</v>
      </c>
      <c r="H252" s="20">
        <f>_xlfn.XLOOKUP(A252,'Medical Examinations'!A:A,'Medical Examinations'!G:G,"not found")</f>
        <v>0</v>
      </c>
      <c r="I252" s="20" t="str">
        <f>_xlfn.XLOOKUP(A252,'Medical Examinations'!A:A,'Medical Examinations'!H:H,"not found")</f>
        <v>Yes</v>
      </c>
      <c r="J252" s="20" t="str">
        <f>_xlfn.XLOOKUP(A252,'Medical Examinations'!A:A,'Medical Examinations'!I:I,"not found")</f>
        <v>Obesity</v>
      </c>
      <c r="K252" s="21">
        <f>_xlfn.XLOOKUP(A252,'Hospitalisation Details'!A:A,'Hospitalisation Details'!F:F,"Not Found")</f>
        <v>34602</v>
      </c>
      <c r="L252" s="22">
        <f>_xlfn.XLOOKUP(A252,'Hospitalisation Details'!A:A,'Hospitalisation Details'!H:H,"Not Found")</f>
        <v>33975.47</v>
      </c>
      <c r="M252" s="21" t="str">
        <f>_xlfn.XLOOKUP(A252,'Hospitalisation Details'!A:A,'Hospitalisation Details'!I:I,"Not Found")</f>
        <v>tier - 1</v>
      </c>
      <c r="N252" s="21" t="str">
        <f>_xlfn.XLOOKUP(A252,'Hospitalisation Details'!A:A,'Hospitalisation Details'!J:J,"Not Found")</f>
        <v>tier - 3</v>
      </c>
      <c r="O252" s="21" t="str">
        <f>_xlfn.XLOOKUP(A252,'Hospitalisation Details'!A:A,'Hospitalisation Details'!K:K,"Not Found")</f>
        <v>R1011</v>
      </c>
      <c r="P252" s="23">
        <f>_xlfn.XLOOKUP(A252,'Hospitalisation Details'!A:A,'Hospitalisation Details'!L:L,"Not Found")</f>
        <v>28</v>
      </c>
    </row>
    <row r="253" spans="1:16" ht="15.75" x14ac:dyDescent="0.25">
      <c r="A253" s="19" t="s">
        <v>2120</v>
      </c>
      <c r="B253" s="19" t="str">
        <f>_xlfn.XLOOKUP(A253,'Customer Names'!A:A,'Customer Names'!C:C,"Not Found")</f>
        <v>Escorcia</v>
      </c>
      <c r="C253" s="20">
        <f>_xlfn.XLOOKUP(A253,'Medical Examinations'!A:A,'Medical Examinations'!B:B,"not found")</f>
        <v>30.4</v>
      </c>
      <c r="D253" s="20">
        <f>_xlfn.XLOOKUP(A253,'Medical Examinations'!A:A,'Medical Examinations'!C:C,"not found")</f>
        <v>5.91</v>
      </c>
      <c r="E253" s="20" t="str">
        <f>_xlfn.XLOOKUP(A253,'Medical Examinations'!A:A,'Medical Examinations'!D:D,"not found")</f>
        <v>No</v>
      </c>
      <c r="F253" s="20" t="str">
        <f>_xlfn.XLOOKUP(A253,'Medical Examinations'!A:A,'Medical Examinations'!E:E,"not found")</f>
        <v>Yes</v>
      </c>
      <c r="G253" s="20" t="str">
        <f>_xlfn.XLOOKUP(A253,'Medical Examinations'!A:A,'Medical Examinations'!F:F,"not found")</f>
        <v>No</v>
      </c>
      <c r="H253" s="20">
        <f>_xlfn.XLOOKUP(A253,'Medical Examinations'!A:A,'Medical Examinations'!G:G,"not found")</f>
        <v>2</v>
      </c>
      <c r="I253" s="20" t="str">
        <f>_xlfn.XLOOKUP(A253,'Medical Examinations'!A:A,'Medical Examinations'!H:H,"not found")</f>
        <v>Yes</v>
      </c>
      <c r="J253" s="20" t="str">
        <f>_xlfn.XLOOKUP(A253,'Medical Examinations'!A:A,'Medical Examinations'!I:I,"not found")</f>
        <v>Obesity</v>
      </c>
      <c r="K253" s="21">
        <f>_xlfn.XLOOKUP(A253,'Hospitalisation Details'!A:A,'Hospitalisation Details'!F:F,"Not Found")</f>
        <v>36887</v>
      </c>
      <c r="L253" s="22">
        <f>_xlfn.XLOOKUP(A253,'Hospitalisation Details'!A:A,'Hospitalisation Details'!H:H,"Not Found")</f>
        <v>33907.550000000003</v>
      </c>
      <c r="M253" s="21" t="str">
        <f>_xlfn.XLOOKUP(A253,'Hospitalisation Details'!A:A,'Hospitalisation Details'!I:I,"Not Found")</f>
        <v>tier - 1</v>
      </c>
      <c r="N253" s="21" t="str">
        <f>_xlfn.XLOOKUP(A253,'Hospitalisation Details'!A:A,'Hospitalisation Details'!J:J,"Not Found")</f>
        <v>tier - 2</v>
      </c>
      <c r="O253" s="21" t="str">
        <f>_xlfn.XLOOKUP(A253,'Hospitalisation Details'!A:A,'Hospitalisation Details'!K:K,"Not Found")</f>
        <v>R1012</v>
      </c>
      <c r="P253" s="23">
        <f>_xlfn.XLOOKUP(A253,'Hospitalisation Details'!A:A,'Hospitalisation Details'!L:L,"Not Found")</f>
        <v>22</v>
      </c>
    </row>
    <row r="254" spans="1:16" ht="15.75" x14ac:dyDescent="0.25">
      <c r="A254" s="19" t="s">
        <v>2119</v>
      </c>
      <c r="B254" s="19" t="str">
        <f>_xlfn.XLOOKUP(A254,'Customer Names'!A:A,'Customer Names'!C:C,"Not Found")</f>
        <v>Larscheid</v>
      </c>
      <c r="C254" s="20">
        <f>_xlfn.XLOOKUP(A254,'Medical Examinations'!A:A,'Medical Examinations'!B:B,"not found")</f>
        <v>30.2</v>
      </c>
      <c r="D254" s="20">
        <f>_xlfn.XLOOKUP(A254,'Medical Examinations'!A:A,'Medical Examinations'!C:C,"not found")</f>
        <v>4.47</v>
      </c>
      <c r="E254" s="20" t="str">
        <f>_xlfn.XLOOKUP(A254,'Medical Examinations'!A:A,'Medical Examinations'!D:D,"not found")</f>
        <v>Yes</v>
      </c>
      <c r="F254" s="20" t="str">
        <f>_xlfn.XLOOKUP(A254,'Medical Examinations'!A:A,'Medical Examinations'!E:E,"not found")</f>
        <v>No</v>
      </c>
      <c r="G254" s="20" t="str">
        <f>_xlfn.XLOOKUP(A254,'Medical Examinations'!A:A,'Medical Examinations'!F:F,"not found")</f>
        <v>Yes</v>
      </c>
      <c r="H254" s="20">
        <f>_xlfn.XLOOKUP(A254,'Medical Examinations'!A:A,'Medical Examinations'!G:G,"not found")</f>
        <v>1</v>
      </c>
      <c r="I254" s="20" t="str">
        <f>_xlfn.XLOOKUP(A254,'Medical Examinations'!A:A,'Medical Examinations'!H:H,"not found")</f>
        <v>Yes</v>
      </c>
      <c r="J254" s="20" t="str">
        <f>_xlfn.XLOOKUP(A254,'Medical Examinations'!A:A,'Medical Examinations'!I:I,"not found")</f>
        <v>Obesity</v>
      </c>
      <c r="K254" s="21">
        <f>_xlfn.XLOOKUP(A254,'Hospitalisation Details'!A:A,'Hospitalisation Details'!F:F,"Not Found")</f>
        <v>35651</v>
      </c>
      <c r="L254" s="22">
        <f>_xlfn.XLOOKUP(A254,'Hospitalisation Details'!A:A,'Hospitalisation Details'!H:H,"Not Found")</f>
        <v>33900.65</v>
      </c>
      <c r="M254" s="21" t="str">
        <f>_xlfn.XLOOKUP(A254,'Hospitalisation Details'!A:A,'Hospitalisation Details'!I:I,"Not Found")</f>
        <v>tier - 1</v>
      </c>
      <c r="N254" s="21" t="str">
        <f>_xlfn.XLOOKUP(A254,'Hospitalisation Details'!A:A,'Hospitalisation Details'!J:J,"Not Found")</f>
        <v>tier - 3</v>
      </c>
      <c r="O254" s="21" t="str">
        <f>_xlfn.XLOOKUP(A254,'Hospitalisation Details'!A:A,'Hospitalisation Details'!K:K,"Not Found")</f>
        <v>R1011</v>
      </c>
      <c r="P254" s="23">
        <f>_xlfn.XLOOKUP(A254,'Hospitalisation Details'!A:A,'Hospitalisation Details'!L:L,"Not Found")</f>
        <v>25</v>
      </c>
    </row>
    <row r="255" spans="1:16" ht="15.75" x14ac:dyDescent="0.25">
      <c r="A255" s="19" t="s">
        <v>2118</v>
      </c>
      <c r="B255" s="19" t="str">
        <f>_xlfn.XLOOKUP(A255,'Customer Names'!A:A,'Customer Names'!C:C,"Not Found")</f>
        <v>O'Bannon</v>
      </c>
      <c r="C255" s="20">
        <f>_xlfn.XLOOKUP(A255,'Medical Examinations'!A:A,'Medical Examinations'!B:B,"not found")</f>
        <v>51.18</v>
      </c>
      <c r="D255" s="20">
        <f>_xlfn.XLOOKUP(A255,'Medical Examinations'!A:A,'Medical Examinations'!C:C,"not found")</f>
        <v>4.5599999999999996</v>
      </c>
      <c r="E255" s="20" t="str">
        <f>_xlfn.XLOOKUP(A255,'Medical Examinations'!A:A,'Medical Examinations'!D:D,"not found")</f>
        <v>Yes</v>
      </c>
      <c r="F255" s="20" t="str">
        <f>_xlfn.XLOOKUP(A255,'Medical Examinations'!A:A,'Medical Examinations'!E:E,"not found")</f>
        <v>Yes</v>
      </c>
      <c r="G255" s="20" t="str">
        <f>_xlfn.XLOOKUP(A255,'Medical Examinations'!A:A,'Medical Examinations'!F:F,"not found")</f>
        <v>No</v>
      </c>
      <c r="H255" s="20">
        <f>_xlfn.XLOOKUP(A255,'Medical Examinations'!A:A,'Medical Examinations'!G:G,"not found")</f>
        <v>2</v>
      </c>
      <c r="I255" s="20" t="str">
        <f>_xlfn.XLOOKUP(A255,'Medical Examinations'!A:A,'Medical Examinations'!H:H,"not found")</f>
        <v>Yes</v>
      </c>
      <c r="J255" s="20" t="str">
        <f>_xlfn.XLOOKUP(A255,'Medical Examinations'!A:A,'Medical Examinations'!I:I,"not found")</f>
        <v>Obesity</v>
      </c>
      <c r="K255" s="21">
        <f>_xlfn.XLOOKUP(A255,'Hospitalisation Details'!A:A,'Hospitalisation Details'!F:F,"Not Found")</f>
        <v>36825</v>
      </c>
      <c r="L255" s="22">
        <f>_xlfn.XLOOKUP(A255,'Hospitalisation Details'!A:A,'Hospitalisation Details'!H:H,"Not Found")</f>
        <v>33829.39</v>
      </c>
      <c r="M255" s="21" t="str">
        <f>_xlfn.XLOOKUP(A255,'Hospitalisation Details'!A:A,'Hospitalisation Details'!I:I,"Not Found")</f>
        <v>tier - 1</v>
      </c>
      <c r="N255" s="21" t="str">
        <f>_xlfn.XLOOKUP(A255,'Hospitalisation Details'!A:A,'Hospitalisation Details'!J:J,"Not Found")</f>
        <v>tier - 3</v>
      </c>
      <c r="O255" s="21" t="str">
        <f>_xlfn.XLOOKUP(A255,'Hospitalisation Details'!A:A,'Hospitalisation Details'!K:K,"Not Found")</f>
        <v>R1011</v>
      </c>
      <c r="P255" s="23">
        <f>_xlfn.XLOOKUP(A255,'Hospitalisation Details'!A:A,'Hospitalisation Details'!L:L,"Not Found")</f>
        <v>22</v>
      </c>
    </row>
    <row r="256" spans="1:16" ht="15.75" x14ac:dyDescent="0.25">
      <c r="A256" s="19" t="s">
        <v>2117</v>
      </c>
      <c r="B256" s="19" t="str">
        <f>_xlfn.XLOOKUP(A256,'Customer Names'!A:A,'Customer Names'!C:C,"Not Found")</f>
        <v>Ridgway</v>
      </c>
      <c r="C256" s="20">
        <f>_xlfn.XLOOKUP(A256,'Medical Examinations'!A:A,'Medical Examinations'!B:B,"not found")</f>
        <v>22.18</v>
      </c>
      <c r="D256" s="20">
        <f>_xlfn.XLOOKUP(A256,'Medical Examinations'!A:A,'Medical Examinations'!C:C,"not found")</f>
        <v>9.9</v>
      </c>
      <c r="E256" s="20" t="str">
        <f>_xlfn.XLOOKUP(A256,'Medical Examinations'!A:A,'Medical Examinations'!D:D,"not found")</f>
        <v>No</v>
      </c>
      <c r="F256" s="20" t="str">
        <f>_xlfn.XLOOKUP(A256,'Medical Examinations'!A:A,'Medical Examinations'!E:E,"not found")</f>
        <v>No</v>
      </c>
      <c r="G256" s="20" t="str">
        <f>_xlfn.XLOOKUP(A256,'Medical Examinations'!A:A,'Medical Examinations'!F:F,"not found")</f>
        <v>No</v>
      </c>
      <c r="H256" s="20">
        <f>_xlfn.XLOOKUP(A256,'Medical Examinations'!A:A,'Medical Examinations'!G:G,"not found")</f>
        <v>0</v>
      </c>
      <c r="I256" s="20" t="str">
        <f>_xlfn.XLOOKUP(A256,'Medical Examinations'!A:A,'Medical Examinations'!H:H,"not found")</f>
        <v>Yes</v>
      </c>
      <c r="J256" s="20" t="str">
        <f>_xlfn.XLOOKUP(A256,'Medical Examinations'!A:A,'Medical Examinations'!I:I,"not found")</f>
        <v>Normal Weight</v>
      </c>
      <c r="K256" s="21">
        <f>_xlfn.XLOOKUP(A256,'Hospitalisation Details'!A:A,'Hospitalisation Details'!F:F,"Not Found")</f>
        <v>22991</v>
      </c>
      <c r="L256" s="22">
        <f>_xlfn.XLOOKUP(A256,'Hospitalisation Details'!A:A,'Hospitalisation Details'!H:H,"Not Found")</f>
        <v>33753.32</v>
      </c>
      <c r="M256" s="21" t="str">
        <f>_xlfn.XLOOKUP(A256,'Hospitalisation Details'!A:A,'Hospitalisation Details'!I:I,"Not Found")</f>
        <v>tier - 1</v>
      </c>
      <c r="N256" s="21" t="str">
        <f>_xlfn.XLOOKUP(A256,'Hospitalisation Details'!A:A,'Hospitalisation Details'!J:J,"Not Found")</f>
        <v>tier - 3</v>
      </c>
      <c r="O256" s="21" t="str">
        <f>_xlfn.XLOOKUP(A256,'Hospitalisation Details'!A:A,'Hospitalisation Details'!K:K,"Not Found")</f>
        <v>R1011</v>
      </c>
      <c r="P256" s="23">
        <f>_xlfn.XLOOKUP(A256,'Hospitalisation Details'!A:A,'Hospitalisation Details'!L:L,"Not Found")</f>
        <v>60</v>
      </c>
    </row>
    <row r="257" spans="1:16" ht="15.75" x14ac:dyDescent="0.25">
      <c r="A257" s="19" t="s">
        <v>2116</v>
      </c>
      <c r="B257" s="19" t="str">
        <f>_xlfn.XLOOKUP(A257,'Customer Names'!A:A,'Customer Names'!C:C,"Not Found")</f>
        <v>Black</v>
      </c>
      <c r="C257" s="20">
        <f>_xlfn.XLOOKUP(A257,'Medical Examinations'!A:A,'Medical Examinations'!B:B,"not found")</f>
        <v>31.92</v>
      </c>
      <c r="D257" s="20">
        <f>_xlfn.XLOOKUP(A257,'Medical Examinations'!A:A,'Medical Examinations'!C:C,"not found")</f>
        <v>5.1100000000000003</v>
      </c>
      <c r="E257" s="20" t="str">
        <f>_xlfn.XLOOKUP(A257,'Medical Examinations'!A:A,'Medical Examinations'!D:D,"not found")</f>
        <v>No</v>
      </c>
      <c r="F257" s="20" t="str">
        <f>_xlfn.XLOOKUP(A257,'Medical Examinations'!A:A,'Medical Examinations'!E:E,"not found")</f>
        <v>No</v>
      </c>
      <c r="G257" s="20" t="str">
        <f>_xlfn.XLOOKUP(A257,'Medical Examinations'!A:A,'Medical Examinations'!F:F,"not found")</f>
        <v>Yes</v>
      </c>
      <c r="H257" s="20">
        <f>_xlfn.XLOOKUP(A257,'Medical Examinations'!A:A,'Medical Examinations'!G:G,"not found")</f>
        <v>1</v>
      </c>
      <c r="I257" s="20" t="str">
        <f>_xlfn.XLOOKUP(A257,'Medical Examinations'!A:A,'Medical Examinations'!H:H,"not found")</f>
        <v>Yes</v>
      </c>
      <c r="J257" s="20" t="str">
        <f>_xlfn.XLOOKUP(A257,'Medical Examinations'!A:A,'Medical Examinations'!I:I,"not found")</f>
        <v>Obesity</v>
      </c>
      <c r="K257" s="21">
        <f>_xlfn.XLOOKUP(A257,'Hospitalisation Details'!A:A,'Hospitalisation Details'!F:F,"Not Found")</f>
        <v>37876</v>
      </c>
      <c r="L257" s="22">
        <f>_xlfn.XLOOKUP(A257,'Hospitalisation Details'!A:A,'Hospitalisation Details'!H:H,"Not Found")</f>
        <v>33750.29</v>
      </c>
      <c r="M257" s="21" t="str">
        <f>_xlfn.XLOOKUP(A257,'Hospitalisation Details'!A:A,'Hospitalisation Details'!I:I,"Not Found")</f>
        <v>tier - 1</v>
      </c>
      <c r="N257" s="21" t="str">
        <f>_xlfn.XLOOKUP(A257,'Hospitalisation Details'!A:A,'Hospitalisation Details'!J:J,"Not Found")</f>
        <v>tier - 3</v>
      </c>
      <c r="O257" s="21" t="str">
        <f>_xlfn.XLOOKUP(A257,'Hospitalisation Details'!A:A,'Hospitalisation Details'!K:K,"Not Found")</f>
        <v>R1012</v>
      </c>
      <c r="P257" s="23">
        <f>_xlfn.XLOOKUP(A257,'Hospitalisation Details'!A:A,'Hospitalisation Details'!L:L,"Not Found")</f>
        <v>19</v>
      </c>
    </row>
    <row r="258" spans="1:16" ht="15.75" x14ac:dyDescent="0.25">
      <c r="A258" s="19" t="s">
        <v>2115</v>
      </c>
      <c r="B258" s="19" t="str">
        <f>_xlfn.XLOOKUP(A258,'Customer Names'!A:A,'Customer Names'!C:C,"Not Found")</f>
        <v>Canton</v>
      </c>
      <c r="C258" s="20">
        <f>_xlfn.XLOOKUP(A258,'Medical Examinations'!A:A,'Medical Examinations'!B:B,"not found")</f>
        <v>31.73</v>
      </c>
      <c r="D258" s="20">
        <f>_xlfn.XLOOKUP(A258,'Medical Examinations'!A:A,'Medical Examinations'!C:C,"not found")</f>
        <v>5.73</v>
      </c>
      <c r="E258" s="20" t="str">
        <f>_xlfn.XLOOKUP(A258,'Medical Examinations'!A:A,'Medical Examinations'!D:D,"not found")</f>
        <v>No</v>
      </c>
      <c r="F258" s="20" t="str">
        <f>_xlfn.XLOOKUP(A258,'Medical Examinations'!A:A,'Medical Examinations'!E:E,"not found")</f>
        <v>Yes</v>
      </c>
      <c r="G258" s="20" t="str">
        <f>_xlfn.XLOOKUP(A258,'Medical Examinations'!A:A,'Medical Examinations'!F:F,"not found")</f>
        <v>No</v>
      </c>
      <c r="H258" s="20">
        <f>_xlfn.XLOOKUP(A258,'Medical Examinations'!A:A,'Medical Examinations'!G:G,"not found")</f>
        <v>1</v>
      </c>
      <c r="I258" s="20" t="str">
        <f>_xlfn.XLOOKUP(A258,'Medical Examinations'!A:A,'Medical Examinations'!H:H,"not found")</f>
        <v>Yes</v>
      </c>
      <c r="J258" s="20" t="str">
        <f>_xlfn.XLOOKUP(A258,'Medical Examinations'!A:A,'Medical Examinations'!I:I,"not found")</f>
        <v>Obesity</v>
      </c>
      <c r="K258" s="21">
        <f>_xlfn.XLOOKUP(A258,'Hospitalisation Details'!A:A,'Hospitalisation Details'!F:F,"Not Found")</f>
        <v>38292</v>
      </c>
      <c r="L258" s="22">
        <f>_xlfn.XLOOKUP(A258,'Hospitalisation Details'!A:A,'Hospitalisation Details'!H:H,"Not Found")</f>
        <v>33732.69</v>
      </c>
      <c r="M258" s="21" t="str">
        <f>_xlfn.XLOOKUP(A258,'Hospitalisation Details'!A:A,'Hospitalisation Details'!I:I,"Not Found")</f>
        <v>tier - 1</v>
      </c>
      <c r="N258" s="21" t="str">
        <f>_xlfn.XLOOKUP(A258,'Hospitalisation Details'!A:A,'Hospitalisation Details'!J:J,"Not Found")</f>
        <v>tier - 3</v>
      </c>
      <c r="O258" s="21" t="str">
        <f>_xlfn.XLOOKUP(A258,'Hospitalisation Details'!A:A,'Hospitalisation Details'!K:K,"Not Found")</f>
        <v>R1017</v>
      </c>
      <c r="P258" s="23">
        <f>_xlfn.XLOOKUP(A258,'Hospitalisation Details'!A:A,'Hospitalisation Details'!L:L,"Not Found")</f>
        <v>18</v>
      </c>
    </row>
    <row r="259" spans="1:16" ht="15.75" x14ac:dyDescent="0.25">
      <c r="A259" s="19" t="s">
        <v>2114</v>
      </c>
      <c r="B259" s="19" t="str">
        <f>_xlfn.XLOOKUP(A259,'Customer Names'!A:A,'Customer Names'!C:C,"Not Found")</f>
        <v>Fine</v>
      </c>
      <c r="C259" s="20">
        <f>_xlfn.XLOOKUP(A259,'Medical Examinations'!A:A,'Medical Examinations'!B:B,"not found")</f>
        <v>45.52</v>
      </c>
      <c r="D259" s="20">
        <f>_xlfn.XLOOKUP(A259,'Medical Examinations'!A:A,'Medical Examinations'!C:C,"not found")</f>
        <v>6.04</v>
      </c>
      <c r="E259" s="20" t="str">
        <f>_xlfn.XLOOKUP(A259,'Medical Examinations'!A:A,'Medical Examinations'!D:D,"not found")</f>
        <v>No</v>
      </c>
      <c r="F259" s="20" t="str">
        <f>_xlfn.XLOOKUP(A259,'Medical Examinations'!A:A,'Medical Examinations'!E:E,"not found")</f>
        <v>No</v>
      </c>
      <c r="G259" s="20" t="str">
        <f>_xlfn.XLOOKUP(A259,'Medical Examinations'!A:A,'Medical Examinations'!F:F,"not found")</f>
        <v>Yes</v>
      </c>
      <c r="H259" s="20">
        <f>_xlfn.XLOOKUP(A259,'Medical Examinations'!A:A,'Medical Examinations'!G:G,"not found")</f>
        <v>1</v>
      </c>
      <c r="I259" s="20" t="str">
        <f>_xlfn.XLOOKUP(A259,'Medical Examinations'!A:A,'Medical Examinations'!H:H,"not found")</f>
        <v>Yes</v>
      </c>
      <c r="J259" s="20" t="str">
        <f>_xlfn.XLOOKUP(A259,'Medical Examinations'!A:A,'Medical Examinations'!I:I,"not found")</f>
        <v>Obesity</v>
      </c>
      <c r="K259" s="21">
        <f>_xlfn.XLOOKUP(A259,'Hospitalisation Details'!A:A,'Hospitalisation Details'!F:F,"Not Found")</f>
        <v>34301</v>
      </c>
      <c r="L259" s="22">
        <f>_xlfn.XLOOKUP(A259,'Hospitalisation Details'!A:A,'Hospitalisation Details'!H:H,"Not Found")</f>
        <v>33707.550000000003</v>
      </c>
      <c r="M259" s="21" t="str">
        <f>_xlfn.XLOOKUP(A259,'Hospitalisation Details'!A:A,'Hospitalisation Details'!I:I,"Not Found")</f>
        <v>tier - 1</v>
      </c>
      <c r="N259" s="21" t="str">
        <f>_xlfn.XLOOKUP(A259,'Hospitalisation Details'!A:A,'Hospitalisation Details'!J:J,"Not Found")</f>
        <v>tier - 3</v>
      </c>
      <c r="O259" s="21" t="str">
        <f>_xlfn.XLOOKUP(A259,'Hospitalisation Details'!A:A,'Hospitalisation Details'!K:K,"Not Found")</f>
        <v>R1011</v>
      </c>
      <c r="P259" s="23">
        <f>_xlfn.XLOOKUP(A259,'Hospitalisation Details'!A:A,'Hospitalisation Details'!L:L,"Not Found")</f>
        <v>29</v>
      </c>
    </row>
    <row r="260" spans="1:16" ht="15.75" x14ac:dyDescent="0.25">
      <c r="A260" s="19" t="s">
        <v>2113</v>
      </c>
      <c r="B260" s="19" t="str">
        <f>_xlfn.XLOOKUP(A260,'Customer Names'!A:A,'Customer Names'!C:C,"Not Found")</f>
        <v>Bui</v>
      </c>
      <c r="C260" s="20">
        <f>_xlfn.XLOOKUP(A260,'Medical Examinations'!A:A,'Medical Examinations'!B:B,"not found")</f>
        <v>52.81</v>
      </c>
      <c r="D260" s="20">
        <f>_xlfn.XLOOKUP(A260,'Medical Examinations'!A:A,'Medical Examinations'!C:C,"not found")</f>
        <v>5.19</v>
      </c>
      <c r="E260" s="20" t="str">
        <f>_xlfn.XLOOKUP(A260,'Medical Examinations'!A:A,'Medical Examinations'!D:D,"not found")</f>
        <v>No</v>
      </c>
      <c r="F260" s="20" t="str">
        <f>_xlfn.XLOOKUP(A260,'Medical Examinations'!A:A,'Medical Examinations'!E:E,"not found")</f>
        <v>No</v>
      </c>
      <c r="G260" s="20" t="str">
        <f>_xlfn.XLOOKUP(A260,'Medical Examinations'!A:A,'Medical Examinations'!F:F,"not found")</f>
        <v>Yes</v>
      </c>
      <c r="H260" s="20">
        <f>_xlfn.XLOOKUP(A260,'Medical Examinations'!A:A,'Medical Examinations'!G:G,"not found")</f>
        <v>1</v>
      </c>
      <c r="I260" s="20" t="str">
        <f>_xlfn.XLOOKUP(A260,'Medical Examinations'!A:A,'Medical Examinations'!H:H,"not found")</f>
        <v>Yes</v>
      </c>
      <c r="J260" s="20" t="str">
        <f>_xlfn.XLOOKUP(A260,'Medical Examinations'!A:A,'Medical Examinations'!I:I,"not found")</f>
        <v>Obesity</v>
      </c>
      <c r="K260" s="21">
        <f>_xlfn.XLOOKUP(A260,'Hospitalisation Details'!A:A,'Hospitalisation Details'!F:F,"Not Found")</f>
        <v>37873</v>
      </c>
      <c r="L260" s="22">
        <f>_xlfn.XLOOKUP(A260,'Hospitalisation Details'!A:A,'Hospitalisation Details'!H:H,"Not Found")</f>
        <v>33611.71</v>
      </c>
      <c r="M260" s="21" t="str">
        <f>_xlfn.XLOOKUP(A260,'Hospitalisation Details'!A:A,'Hospitalisation Details'!I:I,"Not Found")</f>
        <v>tier - 1</v>
      </c>
      <c r="N260" s="21" t="str">
        <f>_xlfn.XLOOKUP(A260,'Hospitalisation Details'!A:A,'Hospitalisation Details'!J:J,"Not Found")</f>
        <v>tier - 3</v>
      </c>
      <c r="O260" s="21" t="str">
        <f>_xlfn.XLOOKUP(A260,'Hospitalisation Details'!A:A,'Hospitalisation Details'!K:K,"Not Found")</f>
        <v>R1011</v>
      </c>
      <c r="P260" s="23">
        <f>_xlfn.XLOOKUP(A260,'Hospitalisation Details'!A:A,'Hospitalisation Details'!L:L,"Not Found")</f>
        <v>19</v>
      </c>
    </row>
    <row r="261" spans="1:16" ht="15.75" x14ac:dyDescent="0.25">
      <c r="A261" s="19" t="s">
        <v>2112</v>
      </c>
      <c r="B261" s="19" t="str">
        <f>_xlfn.XLOOKUP(A261,'Customer Names'!A:A,'Customer Names'!C:C,"Not Found")</f>
        <v>Riepma</v>
      </c>
      <c r="C261" s="20">
        <f>_xlfn.XLOOKUP(A261,'Medical Examinations'!A:A,'Medical Examinations'!B:B,"not found")</f>
        <v>33.58</v>
      </c>
      <c r="D261" s="20">
        <f>_xlfn.XLOOKUP(A261,'Medical Examinations'!A:A,'Medical Examinations'!C:C,"not found")</f>
        <v>5.56</v>
      </c>
      <c r="E261" s="20" t="str">
        <f>_xlfn.XLOOKUP(A261,'Medical Examinations'!A:A,'Medical Examinations'!D:D,"not found")</f>
        <v>No</v>
      </c>
      <c r="F261" s="20" t="str">
        <f>_xlfn.XLOOKUP(A261,'Medical Examinations'!A:A,'Medical Examinations'!E:E,"not found")</f>
        <v>No</v>
      </c>
      <c r="G261" s="20" t="str">
        <f>_xlfn.XLOOKUP(A261,'Medical Examinations'!A:A,'Medical Examinations'!F:F,"not found")</f>
        <v>No</v>
      </c>
      <c r="H261" s="20">
        <f>_xlfn.XLOOKUP(A261,'Medical Examinations'!A:A,'Medical Examinations'!G:G,"not found")</f>
        <v>1</v>
      </c>
      <c r="I261" s="20" t="str">
        <f>_xlfn.XLOOKUP(A261,'Medical Examinations'!A:A,'Medical Examinations'!H:H,"not found")</f>
        <v>Yes</v>
      </c>
      <c r="J261" s="20" t="str">
        <f>_xlfn.XLOOKUP(A261,'Medical Examinations'!A:A,'Medical Examinations'!I:I,"not found")</f>
        <v>Obesity</v>
      </c>
      <c r="K261" s="21">
        <f>_xlfn.XLOOKUP(A261,'Hospitalisation Details'!A:A,'Hospitalisation Details'!F:F,"Not Found")</f>
        <v>30885</v>
      </c>
      <c r="L261" s="22">
        <f>_xlfn.XLOOKUP(A261,'Hospitalisation Details'!A:A,'Hospitalisation Details'!H:H,"Not Found")</f>
        <v>33527.1</v>
      </c>
      <c r="M261" s="21" t="str">
        <f>_xlfn.XLOOKUP(A261,'Hospitalisation Details'!A:A,'Hospitalisation Details'!I:I,"Not Found")</f>
        <v>tier - 1</v>
      </c>
      <c r="N261" s="21" t="str">
        <f>_xlfn.XLOOKUP(A261,'Hospitalisation Details'!A:A,'Hospitalisation Details'!J:J,"Not Found")</f>
        <v>tier - 3</v>
      </c>
      <c r="O261" s="21" t="str">
        <f>_xlfn.XLOOKUP(A261,'Hospitalisation Details'!A:A,'Hospitalisation Details'!K:K,"Not Found")</f>
        <v>R1011</v>
      </c>
      <c r="P261" s="23">
        <f>_xlfn.XLOOKUP(A261,'Hospitalisation Details'!A:A,'Hospitalisation Details'!L:L,"Not Found")</f>
        <v>38</v>
      </c>
    </row>
    <row r="262" spans="1:16" ht="15.75" x14ac:dyDescent="0.25">
      <c r="A262" s="19" t="s">
        <v>2111</v>
      </c>
      <c r="B262" s="19" t="str">
        <f>_xlfn.XLOOKUP(A262,'Customer Names'!A:A,'Customer Names'!C:C,"Not Found")</f>
        <v>Inman</v>
      </c>
      <c r="C262" s="20">
        <f>_xlfn.XLOOKUP(A262,'Medical Examinations'!A:A,'Medical Examinations'!B:B,"not found")</f>
        <v>30.684999999999999</v>
      </c>
      <c r="D262" s="20">
        <f>_xlfn.XLOOKUP(A262,'Medical Examinations'!A:A,'Medical Examinations'!C:C,"not found")</f>
        <v>8.23</v>
      </c>
      <c r="E262" s="20" t="str">
        <f>_xlfn.XLOOKUP(A262,'Medical Examinations'!A:A,'Medical Examinations'!D:D,"not found")</f>
        <v>No</v>
      </c>
      <c r="F262" s="20" t="str">
        <f>_xlfn.XLOOKUP(A262,'Medical Examinations'!A:A,'Medical Examinations'!E:E,"not found")</f>
        <v>No</v>
      </c>
      <c r="G262" s="20" t="str">
        <f>_xlfn.XLOOKUP(A262,'Medical Examinations'!A:A,'Medical Examinations'!F:F,"not found")</f>
        <v>No</v>
      </c>
      <c r="H262" s="20">
        <f>_xlfn.XLOOKUP(A262,'Medical Examinations'!A:A,'Medical Examinations'!G:G,"not found")</f>
        <v>0</v>
      </c>
      <c r="I262" s="20" t="str">
        <f>_xlfn.XLOOKUP(A262,'Medical Examinations'!A:A,'Medical Examinations'!H:H,"not found")</f>
        <v>Yes</v>
      </c>
      <c r="J262" s="20" t="str">
        <f>_xlfn.XLOOKUP(A262,'Medical Examinations'!A:A,'Medical Examinations'!I:I,"not found")</f>
        <v>Obesity</v>
      </c>
      <c r="K262" s="21">
        <f>_xlfn.XLOOKUP(A262,'Hospitalisation Details'!A:A,'Hospitalisation Details'!F:F,"Not Found")</f>
        <v>37493</v>
      </c>
      <c r="L262" s="22">
        <f>_xlfn.XLOOKUP(A262,'Hospitalisation Details'!A:A,'Hospitalisation Details'!H:H,"Not Found")</f>
        <v>33475.82</v>
      </c>
      <c r="M262" s="21" t="str">
        <f>_xlfn.XLOOKUP(A262,'Hospitalisation Details'!A:A,'Hospitalisation Details'!I:I,"Not Found")</f>
        <v>tier - 1</v>
      </c>
      <c r="N262" s="21" t="str">
        <f>_xlfn.XLOOKUP(A262,'Hospitalisation Details'!A:A,'Hospitalisation Details'!J:J,"Not Found")</f>
        <v>tier - 3</v>
      </c>
      <c r="O262" s="21" t="str">
        <f>_xlfn.XLOOKUP(A262,'Hospitalisation Details'!A:A,'Hospitalisation Details'!K:K,"Not Found")</f>
        <v>R1018</v>
      </c>
      <c r="P262" s="23">
        <f>_xlfn.XLOOKUP(A262,'Hospitalisation Details'!A:A,'Hospitalisation Details'!L:L,"Not Found")</f>
        <v>20</v>
      </c>
    </row>
    <row r="263" spans="1:16" ht="15.75" x14ac:dyDescent="0.25">
      <c r="A263" s="19" t="s">
        <v>2110</v>
      </c>
      <c r="B263" s="19" t="str">
        <f>_xlfn.XLOOKUP(A263,'Customer Names'!A:A,'Customer Names'!C:C,"Not Found")</f>
        <v>Kruzel</v>
      </c>
      <c r="C263" s="20">
        <f>_xlfn.XLOOKUP(A263,'Medical Examinations'!A:A,'Medical Examinations'!B:B,"not found")</f>
        <v>37.524999999999999</v>
      </c>
      <c r="D263" s="20">
        <f>_xlfn.XLOOKUP(A263,'Medical Examinations'!A:A,'Medical Examinations'!C:C,"not found")</f>
        <v>9.0299999999999994</v>
      </c>
      <c r="E263" s="20" t="str">
        <f>_xlfn.XLOOKUP(A263,'Medical Examinations'!A:A,'Medical Examinations'!D:D,"not found")</f>
        <v>Yes</v>
      </c>
      <c r="F263" s="20" t="str">
        <f>_xlfn.XLOOKUP(A263,'Medical Examinations'!A:A,'Medical Examinations'!E:E,"not found")</f>
        <v>No</v>
      </c>
      <c r="G263" s="20" t="str">
        <f>_xlfn.XLOOKUP(A263,'Medical Examinations'!A:A,'Medical Examinations'!F:F,"not found")</f>
        <v>No</v>
      </c>
      <c r="H263" s="20">
        <f>_xlfn.XLOOKUP(A263,'Medical Examinations'!A:A,'Medical Examinations'!G:G,"not found")</f>
        <v>2</v>
      </c>
      <c r="I263" s="20" t="str">
        <f>_xlfn.XLOOKUP(A263,'Medical Examinations'!A:A,'Medical Examinations'!H:H,"not found")</f>
        <v>No</v>
      </c>
      <c r="J263" s="20" t="str">
        <f>_xlfn.XLOOKUP(A263,'Medical Examinations'!A:A,'Medical Examinations'!I:I,"not found")</f>
        <v>Obesity</v>
      </c>
      <c r="K263" s="21">
        <f>_xlfn.XLOOKUP(A263,'Hospitalisation Details'!A:A,'Hospitalisation Details'!F:F,"Not Found")</f>
        <v>25737</v>
      </c>
      <c r="L263" s="22">
        <f>_xlfn.XLOOKUP(A263,'Hospitalisation Details'!A:A,'Hospitalisation Details'!H:H,"Not Found")</f>
        <v>33471.97</v>
      </c>
      <c r="M263" s="21" t="str">
        <f>_xlfn.XLOOKUP(A263,'Hospitalisation Details'!A:A,'Hospitalisation Details'!I:I,"Not Found")</f>
        <v>tier - 1</v>
      </c>
      <c r="N263" s="21" t="str">
        <f>_xlfn.XLOOKUP(A263,'Hospitalisation Details'!A:A,'Hospitalisation Details'!J:J,"Not Found")</f>
        <v>tier - 3</v>
      </c>
      <c r="O263" s="21" t="str">
        <f>_xlfn.XLOOKUP(A263,'Hospitalisation Details'!A:A,'Hospitalisation Details'!K:K,"Not Found")</f>
        <v>R1012</v>
      </c>
      <c r="P263" s="23">
        <f>_xlfn.XLOOKUP(A263,'Hospitalisation Details'!A:A,'Hospitalisation Details'!L:L,"Not Found")</f>
        <v>52</v>
      </c>
    </row>
    <row r="264" spans="1:16" ht="15.75" x14ac:dyDescent="0.25">
      <c r="A264" s="19" t="s">
        <v>2109</v>
      </c>
      <c r="B264" s="19" t="str">
        <f>_xlfn.XLOOKUP(A264,'Customer Names'!A:A,'Customer Names'!C:C,"Not Found")</f>
        <v>Lindsay</v>
      </c>
      <c r="C264" s="20">
        <f>_xlfn.XLOOKUP(A264,'Medical Examinations'!A:A,'Medical Examinations'!B:B,"not found")</f>
        <v>34.5</v>
      </c>
      <c r="D264" s="20">
        <f>_xlfn.XLOOKUP(A264,'Medical Examinations'!A:A,'Medical Examinations'!C:C,"not found")</f>
        <v>4.07</v>
      </c>
      <c r="E264" s="20" t="str">
        <f>_xlfn.XLOOKUP(A264,'Medical Examinations'!A:A,'Medical Examinations'!D:D,"not found")</f>
        <v>Yes</v>
      </c>
      <c r="F264" s="20" t="str">
        <f>_xlfn.XLOOKUP(A264,'Medical Examinations'!A:A,'Medical Examinations'!E:E,"not found")</f>
        <v>No</v>
      </c>
      <c r="G264" s="20" t="str">
        <f>_xlfn.XLOOKUP(A264,'Medical Examinations'!A:A,'Medical Examinations'!F:F,"not found")</f>
        <v>No</v>
      </c>
      <c r="H264" s="20">
        <f>_xlfn.XLOOKUP(A264,'Medical Examinations'!A:A,'Medical Examinations'!G:G,"not found")</f>
        <v>0</v>
      </c>
      <c r="I264" s="20" t="str">
        <f>_xlfn.XLOOKUP(A264,'Medical Examinations'!A:A,'Medical Examinations'!H:H,"not found")</f>
        <v>Yes</v>
      </c>
      <c r="J264" s="20" t="str">
        <f>_xlfn.XLOOKUP(A264,'Medical Examinations'!A:A,'Medical Examinations'!I:I,"not found")</f>
        <v>Obesity</v>
      </c>
      <c r="K264" s="21">
        <f>_xlfn.XLOOKUP(A264,'Hospitalisation Details'!A:A,'Hospitalisation Details'!F:F,"Not Found")</f>
        <v>31388</v>
      </c>
      <c r="L264" s="22">
        <f>_xlfn.XLOOKUP(A264,'Hospitalisation Details'!A:A,'Hospitalisation Details'!H:H,"Not Found")</f>
        <v>33450.99</v>
      </c>
      <c r="M264" s="21" t="str">
        <f>_xlfn.XLOOKUP(A264,'Hospitalisation Details'!A:A,'Hospitalisation Details'!I:I,"Not Found")</f>
        <v>tier - 1</v>
      </c>
      <c r="N264" s="21" t="str">
        <f>_xlfn.XLOOKUP(A264,'Hospitalisation Details'!A:A,'Hospitalisation Details'!J:J,"Not Found")</f>
        <v>tier - 3</v>
      </c>
      <c r="O264" s="21" t="str">
        <f>_xlfn.XLOOKUP(A264,'Hospitalisation Details'!A:A,'Hospitalisation Details'!K:K,"Not Found")</f>
        <v>R1011</v>
      </c>
      <c r="P264" s="23">
        <f>_xlfn.XLOOKUP(A264,'Hospitalisation Details'!A:A,'Hospitalisation Details'!L:L,"Not Found")</f>
        <v>37</v>
      </c>
    </row>
    <row r="265" spans="1:16" ht="15.75" x14ac:dyDescent="0.25">
      <c r="A265" s="19" t="s">
        <v>2108</v>
      </c>
      <c r="B265" s="19" t="str">
        <f>_xlfn.XLOOKUP(A265,'Customer Names'!A:A,'Customer Names'!C:C,"Not Found")</f>
        <v>Land</v>
      </c>
      <c r="C265" s="20">
        <f>_xlfn.XLOOKUP(A265,'Medical Examinations'!A:A,'Medical Examinations'!B:B,"not found")</f>
        <v>28.16</v>
      </c>
      <c r="D265" s="20">
        <f>_xlfn.XLOOKUP(A265,'Medical Examinations'!A:A,'Medical Examinations'!C:C,"not found")</f>
        <v>5.77</v>
      </c>
      <c r="E265" s="20" t="str">
        <f>_xlfn.XLOOKUP(A265,'Medical Examinations'!A:A,'Medical Examinations'!D:D,"not found")</f>
        <v>No</v>
      </c>
      <c r="F265" s="20" t="str">
        <f>_xlfn.XLOOKUP(A265,'Medical Examinations'!A:A,'Medical Examinations'!E:E,"not found")</f>
        <v>No</v>
      </c>
      <c r="G265" s="20" t="str">
        <f>_xlfn.XLOOKUP(A265,'Medical Examinations'!A:A,'Medical Examinations'!F:F,"not found")</f>
        <v>No</v>
      </c>
      <c r="H265" s="20">
        <f>_xlfn.XLOOKUP(A265,'Medical Examinations'!A:A,'Medical Examinations'!G:G,"not found")</f>
        <v>2</v>
      </c>
      <c r="I265" s="20" t="str">
        <f>_xlfn.XLOOKUP(A265,'Medical Examinations'!A:A,'Medical Examinations'!H:H,"not found")</f>
        <v>Yes</v>
      </c>
      <c r="J265" s="20" t="str">
        <f>_xlfn.XLOOKUP(A265,'Medical Examinations'!A:A,'Medical Examinations'!I:I,"not found")</f>
        <v>Overweight</v>
      </c>
      <c r="K265" s="21">
        <f>_xlfn.XLOOKUP(A265,'Hospitalisation Details'!A:A,'Hospitalisation Details'!F:F,"Not Found")</f>
        <v>26547</v>
      </c>
      <c r="L265" s="22">
        <f>_xlfn.XLOOKUP(A265,'Hospitalisation Details'!A:A,'Hospitalisation Details'!H:H,"Not Found")</f>
        <v>33344.449999999997</v>
      </c>
      <c r="M265" s="21" t="str">
        <f>_xlfn.XLOOKUP(A265,'Hospitalisation Details'!A:A,'Hospitalisation Details'!I:I,"Not Found")</f>
        <v>tier - 1</v>
      </c>
      <c r="N265" s="21" t="str">
        <f>_xlfn.XLOOKUP(A265,'Hospitalisation Details'!A:A,'Hospitalisation Details'!J:J,"Not Found")</f>
        <v>tier - 3</v>
      </c>
      <c r="O265" s="21" t="str">
        <f>_xlfn.XLOOKUP(A265,'Hospitalisation Details'!A:A,'Hospitalisation Details'!K:K,"Not Found")</f>
        <v>R1011</v>
      </c>
      <c r="P265" s="23">
        <f>_xlfn.XLOOKUP(A265,'Hospitalisation Details'!A:A,'Hospitalisation Details'!L:L,"Not Found")</f>
        <v>50</v>
      </c>
    </row>
    <row r="266" spans="1:16" ht="15.75" x14ac:dyDescent="0.25">
      <c r="A266" s="19" t="s">
        <v>2107</v>
      </c>
      <c r="B266" s="19" t="str">
        <f>_xlfn.XLOOKUP(A266,'Customer Names'!A:A,'Customer Names'!C:C,"Not Found")</f>
        <v>Brecher</v>
      </c>
      <c r="C266" s="20">
        <f>_xlfn.XLOOKUP(A266,'Medical Examinations'!A:A,'Medical Examinations'!B:B,"not found")</f>
        <v>30.02</v>
      </c>
      <c r="D266" s="20">
        <f>_xlfn.XLOOKUP(A266,'Medical Examinations'!A:A,'Medical Examinations'!C:C,"not found")</f>
        <v>5.98</v>
      </c>
      <c r="E266" s="20" t="str">
        <f>_xlfn.XLOOKUP(A266,'Medical Examinations'!A:A,'Medical Examinations'!D:D,"not found")</f>
        <v>No</v>
      </c>
      <c r="F266" s="20" t="str">
        <f>_xlfn.XLOOKUP(A266,'Medical Examinations'!A:A,'Medical Examinations'!E:E,"not found")</f>
        <v>No</v>
      </c>
      <c r="G266" s="20" t="str">
        <f>_xlfn.XLOOKUP(A266,'Medical Examinations'!A:A,'Medical Examinations'!F:F,"not found")</f>
        <v>Yes</v>
      </c>
      <c r="H266" s="20">
        <f>_xlfn.XLOOKUP(A266,'Medical Examinations'!A:A,'Medical Examinations'!G:G,"not found")</f>
        <v>1</v>
      </c>
      <c r="I266" s="20" t="str">
        <f>_xlfn.XLOOKUP(A266,'Medical Examinations'!A:A,'Medical Examinations'!H:H,"not found")</f>
        <v>Yes</v>
      </c>
      <c r="J266" s="20" t="str">
        <f>_xlfn.XLOOKUP(A266,'Medical Examinations'!A:A,'Medical Examinations'!I:I,"not found")</f>
        <v>Obesity</v>
      </c>
      <c r="K266" s="21">
        <f>_xlfn.XLOOKUP(A266,'Hospitalisation Details'!A:A,'Hospitalisation Details'!F:F,"Not Found")</f>
        <v>37953</v>
      </c>
      <c r="L266" s="22">
        <f>_xlfn.XLOOKUP(A266,'Hospitalisation Details'!A:A,'Hospitalisation Details'!H:H,"Not Found")</f>
        <v>33307.550000000003</v>
      </c>
      <c r="M266" s="21" t="str">
        <f>_xlfn.XLOOKUP(A266,'Hospitalisation Details'!A:A,'Hospitalisation Details'!I:I,"Not Found")</f>
        <v>tier - 1</v>
      </c>
      <c r="N266" s="21" t="str">
        <f>_xlfn.XLOOKUP(A266,'Hospitalisation Details'!A:A,'Hospitalisation Details'!J:J,"Not Found")</f>
        <v>tier - 3</v>
      </c>
      <c r="O266" s="21" t="str">
        <f>_xlfn.XLOOKUP(A266,'Hospitalisation Details'!A:A,'Hospitalisation Details'!K:K,"Not Found")</f>
        <v>R1012</v>
      </c>
      <c r="P266" s="23">
        <f>_xlfn.XLOOKUP(A266,'Hospitalisation Details'!A:A,'Hospitalisation Details'!L:L,"Not Found")</f>
        <v>19</v>
      </c>
    </row>
    <row r="267" spans="1:16" ht="15.75" x14ac:dyDescent="0.25">
      <c r="A267" s="19" t="s">
        <v>2106</v>
      </c>
      <c r="B267" s="19" t="str">
        <f>_xlfn.XLOOKUP(A267,'Customer Names'!A:A,'Customer Names'!C:C,"Not Found")</f>
        <v>Debolt</v>
      </c>
      <c r="C267" s="20">
        <f>_xlfn.XLOOKUP(A267,'Medical Examinations'!A:A,'Medical Examinations'!B:B,"not found")</f>
        <v>37.82</v>
      </c>
      <c r="D267" s="20">
        <f>_xlfn.XLOOKUP(A267,'Medical Examinations'!A:A,'Medical Examinations'!C:C,"not found")</f>
        <v>6.01</v>
      </c>
      <c r="E267" s="20" t="str">
        <f>_xlfn.XLOOKUP(A267,'Medical Examinations'!A:A,'Medical Examinations'!D:D,"not found")</f>
        <v>No</v>
      </c>
      <c r="F267" s="20" t="str">
        <f>_xlfn.XLOOKUP(A267,'Medical Examinations'!A:A,'Medical Examinations'!E:E,"not found")</f>
        <v>No</v>
      </c>
      <c r="G267" s="20" t="str">
        <f>_xlfn.XLOOKUP(A267,'Medical Examinations'!A:A,'Medical Examinations'!F:F,"not found")</f>
        <v>No</v>
      </c>
      <c r="H267" s="20">
        <f>_xlfn.XLOOKUP(A267,'Medical Examinations'!A:A,'Medical Examinations'!G:G,"not found")</f>
        <v>0</v>
      </c>
      <c r="I267" s="20" t="str">
        <f>_xlfn.XLOOKUP(A267,'Medical Examinations'!A:A,'Medical Examinations'!H:H,"not found")</f>
        <v>Yes</v>
      </c>
      <c r="J267" s="20" t="str">
        <f>_xlfn.XLOOKUP(A267,'Medical Examinations'!A:A,'Medical Examinations'!I:I,"not found")</f>
        <v>Obesity</v>
      </c>
      <c r="K267" s="21">
        <f>_xlfn.XLOOKUP(A267,'Hospitalisation Details'!A:A,'Hospitalisation Details'!F:F,"Not Found")</f>
        <v>33158</v>
      </c>
      <c r="L267" s="22">
        <f>_xlfn.XLOOKUP(A267,'Hospitalisation Details'!A:A,'Hospitalisation Details'!H:H,"Not Found")</f>
        <v>33292.83</v>
      </c>
      <c r="M267" s="21" t="str">
        <f>_xlfn.XLOOKUP(A267,'Hospitalisation Details'!A:A,'Hospitalisation Details'!I:I,"Not Found")</f>
        <v>tier - 1</v>
      </c>
      <c r="N267" s="21" t="str">
        <f>_xlfn.XLOOKUP(A267,'Hospitalisation Details'!A:A,'Hospitalisation Details'!J:J,"Not Found")</f>
        <v>tier - 3</v>
      </c>
      <c r="O267" s="21" t="str">
        <f>_xlfn.XLOOKUP(A267,'Hospitalisation Details'!A:A,'Hospitalisation Details'!K:K,"Not Found")</f>
        <v>R1011</v>
      </c>
      <c r="P267" s="23">
        <f>_xlfn.XLOOKUP(A267,'Hospitalisation Details'!A:A,'Hospitalisation Details'!L:L,"Not Found")</f>
        <v>32</v>
      </c>
    </row>
    <row r="268" spans="1:16" ht="15.75" x14ac:dyDescent="0.25">
      <c r="A268" s="19" t="s">
        <v>2105</v>
      </c>
      <c r="B268" s="19" t="str">
        <f>_xlfn.XLOOKUP(A268,'Customer Names'!A:A,'Customer Names'!C:C,"Not Found")</f>
        <v>Oswalt</v>
      </c>
      <c r="C268" s="20">
        <f>_xlfn.XLOOKUP(A268,'Medical Examinations'!A:A,'Medical Examinations'!B:B,"not found")</f>
        <v>33.14</v>
      </c>
      <c r="D268" s="20">
        <f>_xlfn.XLOOKUP(A268,'Medical Examinations'!A:A,'Medical Examinations'!C:C,"not found")</f>
        <v>5.67</v>
      </c>
      <c r="E268" s="20" t="str">
        <f>_xlfn.XLOOKUP(A268,'Medical Examinations'!A:A,'Medical Examinations'!D:D,"not found")</f>
        <v>Yes</v>
      </c>
      <c r="F268" s="20" t="str">
        <f>_xlfn.XLOOKUP(A268,'Medical Examinations'!A:A,'Medical Examinations'!E:E,"not found")</f>
        <v>No</v>
      </c>
      <c r="G268" s="20" t="str">
        <f>_xlfn.XLOOKUP(A268,'Medical Examinations'!A:A,'Medical Examinations'!F:F,"not found")</f>
        <v>No</v>
      </c>
      <c r="H268" s="20">
        <f>_xlfn.XLOOKUP(A268,'Medical Examinations'!A:A,'Medical Examinations'!G:G,"not found")</f>
        <v>0</v>
      </c>
      <c r="I268" s="20" t="str">
        <f>_xlfn.XLOOKUP(A268,'Medical Examinations'!A:A,'Medical Examinations'!H:H,"not found")</f>
        <v>Yes</v>
      </c>
      <c r="J268" s="20" t="str">
        <f>_xlfn.XLOOKUP(A268,'Medical Examinations'!A:A,'Medical Examinations'!I:I,"not found")</f>
        <v>Obesity</v>
      </c>
      <c r="K268" s="21">
        <f>_xlfn.XLOOKUP(A268,'Hospitalisation Details'!A:A,'Hospitalisation Details'!F:F,"Not Found")</f>
        <v>31243</v>
      </c>
      <c r="L268" s="22">
        <f>_xlfn.XLOOKUP(A268,'Hospitalisation Details'!A:A,'Hospitalisation Details'!H:H,"Not Found")</f>
        <v>33121</v>
      </c>
      <c r="M268" s="21" t="str">
        <f>_xlfn.XLOOKUP(A268,'Hospitalisation Details'!A:A,'Hospitalisation Details'!I:I,"Not Found")</f>
        <v>tier - 1</v>
      </c>
      <c r="N268" s="21" t="str">
        <f>_xlfn.XLOOKUP(A268,'Hospitalisation Details'!A:A,'Hospitalisation Details'!J:J,"Not Found")</f>
        <v>tier - 3</v>
      </c>
      <c r="O268" s="21" t="str">
        <f>_xlfn.XLOOKUP(A268,'Hospitalisation Details'!A:A,'Hospitalisation Details'!K:K,"Not Found")</f>
        <v>R1011</v>
      </c>
      <c r="P268" s="23">
        <f>_xlfn.XLOOKUP(A268,'Hospitalisation Details'!A:A,'Hospitalisation Details'!L:L,"Not Found")</f>
        <v>37</v>
      </c>
    </row>
    <row r="269" spans="1:16" ht="15.75" x14ac:dyDescent="0.25">
      <c r="A269" s="19" t="s">
        <v>2104</v>
      </c>
      <c r="B269" s="19" t="str">
        <f>_xlfn.XLOOKUP(A269,'Customer Names'!A:A,'Customer Names'!C:C,"Not Found")</f>
        <v>Boyd</v>
      </c>
      <c r="C269" s="20">
        <f>_xlfn.XLOOKUP(A269,'Medical Examinations'!A:A,'Medical Examinations'!B:B,"not found")</f>
        <v>25.14</v>
      </c>
      <c r="D269" s="20">
        <f>_xlfn.XLOOKUP(A269,'Medical Examinations'!A:A,'Medical Examinations'!C:C,"not found")</f>
        <v>6.02</v>
      </c>
      <c r="E269" s="20" t="str">
        <f>_xlfn.XLOOKUP(A269,'Medical Examinations'!A:A,'Medical Examinations'!D:D,"not found")</f>
        <v>Yes</v>
      </c>
      <c r="F269" s="20" t="str">
        <f>_xlfn.XLOOKUP(A269,'Medical Examinations'!A:A,'Medical Examinations'!E:E,"not found")</f>
        <v>No</v>
      </c>
      <c r="G269" s="20" t="str">
        <f>_xlfn.XLOOKUP(A269,'Medical Examinations'!A:A,'Medical Examinations'!F:F,"not found")</f>
        <v>Yes</v>
      </c>
      <c r="H269" s="20">
        <f>_xlfn.XLOOKUP(A269,'Medical Examinations'!A:A,'Medical Examinations'!G:G,"not found")</f>
        <v>1</v>
      </c>
      <c r="I269" s="20" t="str">
        <f>_xlfn.XLOOKUP(A269,'Medical Examinations'!A:A,'Medical Examinations'!H:H,"not found")</f>
        <v>Yes</v>
      </c>
      <c r="J269" s="20" t="str">
        <f>_xlfn.XLOOKUP(A269,'Medical Examinations'!A:A,'Medical Examinations'!I:I,"not found")</f>
        <v>Overweight</v>
      </c>
      <c r="K269" s="21">
        <f>_xlfn.XLOOKUP(A269,'Hospitalisation Details'!A:A,'Hospitalisation Details'!F:F,"Not Found")</f>
        <v>25506</v>
      </c>
      <c r="L269" s="22">
        <f>_xlfn.XLOOKUP(A269,'Hospitalisation Details'!A:A,'Hospitalisation Details'!H:H,"Not Found")</f>
        <v>33090.660000000003</v>
      </c>
      <c r="M269" s="21" t="str">
        <f>_xlfn.XLOOKUP(A269,'Hospitalisation Details'!A:A,'Hospitalisation Details'!I:I,"Not Found")</f>
        <v>tier - 1</v>
      </c>
      <c r="N269" s="21" t="str">
        <f>_xlfn.XLOOKUP(A269,'Hospitalisation Details'!A:A,'Hospitalisation Details'!J:J,"Not Found")</f>
        <v>tier - 3</v>
      </c>
      <c r="O269" s="21" t="str">
        <f>_xlfn.XLOOKUP(A269,'Hospitalisation Details'!A:A,'Hospitalisation Details'!K:K,"Not Found")</f>
        <v>R1011</v>
      </c>
      <c r="P269" s="23">
        <f>_xlfn.XLOOKUP(A269,'Hospitalisation Details'!A:A,'Hospitalisation Details'!L:L,"Not Found")</f>
        <v>53</v>
      </c>
    </row>
    <row r="270" spans="1:16" ht="15.75" x14ac:dyDescent="0.25">
      <c r="A270" s="19" t="s">
        <v>2103</v>
      </c>
      <c r="B270" s="19" t="str">
        <f>_xlfn.XLOOKUP(A270,'Customer Names'!A:A,'Customer Names'!C:C,"Not Found")</f>
        <v>Bulewich</v>
      </c>
      <c r="C270" s="20">
        <f>_xlfn.XLOOKUP(A270,'Medical Examinations'!A:A,'Medical Examinations'!B:B,"not found")</f>
        <v>20.18</v>
      </c>
      <c r="D270" s="20">
        <f>_xlfn.XLOOKUP(A270,'Medical Examinations'!A:A,'Medical Examinations'!C:C,"not found")</f>
        <v>11.19</v>
      </c>
      <c r="E270" s="20" t="str">
        <f>_xlfn.XLOOKUP(A270,'Medical Examinations'!A:A,'Medical Examinations'!D:D,"not found")</f>
        <v>No</v>
      </c>
      <c r="F270" s="20" t="str">
        <f>_xlfn.XLOOKUP(A270,'Medical Examinations'!A:A,'Medical Examinations'!E:E,"not found")</f>
        <v>No</v>
      </c>
      <c r="G270" s="20" t="str">
        <f>_xlfn.XLOOKUP(A270,'Medical Examinations'!A:A,'Medical Examinations'!F:F,"not found")</f>
        <v>No</v>
      </c>
      <c r="H270" s="20">
        <f>_xlfn.XLOOKUP(A270,'Medical Examinations'!A:A,'Medical Examinations'!G:G,"not found")</f>
        <v>0</v>
      </c>
      <c r="I270" s="20" t="str">
        <f>_xlfn.XLOOKUP(A270,'Medical Examinations'!A:A,'Medical Examinations'!H:H,"not found")</f>
        <v>Yes</v>
      </c>
      <c r="J270" s="20" t="str">
        <f>_xlfn.XLOOKUP(A270,'Medical Examinations'!A:A,'Medical Examinations'!I:I,"not found")</f>
        <v>Normal Weight</v>
      </c>
      <c r="K270" s="21">
        <f>_xlfn.XLOOKUP(A270,'Hospitalisation Details'!A:A,'Hospitalisation Details'!F:F,"Not Found")</f>
        <v>22828</v>
      </c>
      <c r="L270" s="22">
        <f>_xlfn.XLOOKUP(A270,'Hospitalisation Details'!A:A,'Hospitalisation Details'!H:H,"Not Found")</f>
        <v>33074.94</v>
      </c>
      <c r="M270" s="21" t="str">
        <f>_xlfn.XLOOKUP(A270,'Hospitalisation Details'!A:A,'Hospitalisation Details'!I:I,"Not Found")</f>
        <v>tier - 1</v>
      </c>
      <c r="N270" s="21" t="str">
        <f>_xlfn.XLOOKUP(A270,'Hospitalisation Details'!A:A,'Hospitalisation Details'!J:J,"Not Found")</f>
        <v>tier - 3</v>
      </c>
      <c r="O270" s="21" t="str">
        <f>_xlfn.XLOOKUP(A270,'Hospitalisation Details'!A:A,'Hospitalisation Details'!K:K,"Not Found")</f>
        <v>R1011</v>
      </c>
      <c r="P270" s="23">
        <f>_xlfn.XLOOKUP(A270,'Hospitalisation Details'!A:A,'Hospitalisation Details'!L:L,"Not Found")</f>
        <v>60</v>
      </c>
    </row>
    <row r="271" spans="1:16" ht="15.75" x14ac:dyDescent="0.25">
      <c r="A271" s="19" t="s">
        <v>2102</v>
      </c>
      <c r="B271" s="19" t="str">
        <f>_xlfn.XLOOKUP(A271,'Customer Names'!A:A,'Customer Names'!C:C,"Not Found")</f>
        <v>Fukuda</v>
      </c>
      <c r="C271" s="20">
        <f>_xlfn.XLOOKUP(A271,'Medical Examinations'!A:A,'Medical Examinations'!B:B,"not found")</f>
        <v>44.36</v>
      </c>
      <c r="D271" s="20">
        <f>_xlfn.XLOOKUP(A271,'Medical Examinations'!A:A,'Medical Examinations'!C:C,"not found")</f>
        <v>5.1100000000000003</v>
      </c>
      <c r="E271" s="20" t="str">
        <f>_xlfn.XLOOKUP(A271,'Medical Examinations'!A:A,'Medical Examinations'!D:D,"not found")</f>
        <v>No</v>
      </c>
      <c r="F271" s="20" t="str">
        <f>_xlfn.XLOOKUP(A271,'Medical Examinations'!A:A,'Medical Examinations'!E:E,"not found")</f>
        <v>No</v>
      </c>
      <c r="G271" s="20" t="str">
        <f>_xlfn.XLOOKUP(A271,'Medical Examinations'!A:A,'Medical Examinations'!F:F,"not found")</f>
        <v>No</v>
      </c>
      <c r="H271" s="20">
        <f>_xlfn.XLOOKUP(A271,'Medical Examinations'!A:A,'Medical Examinations'!G:G,"not found")</f>
        <v>0</v>
      </c>
      <c r="I271" s="20" t="str">
        <f>_xlfn.XLOOKUP(A271,'Medical Examinations'!A:A,'Medical Examinations'!H:H,"not found")</f>
        <v>Yes</v>
      </c>
      <c r="J271" s="20" t="str">
        <f>_xlfn.XLOOKUP(A271,'Medical Examinations'!A:A,'Medical Examinations'!I:I,"not found")</f>
        <v>Obesity</v>
      </c>
      <c r="K271" s="21">
        <f>_xlfn.XLOOKUP(A271,'Hospitalisation Details'!A:A,'Hospitalisation Details'!F:F,"Not Found")</f>
        <v>34543</v>
      </c>
      <c r="L271" s="22">
        <f>_xlfn.XLOOKUP(A271,'Hospitalisation Details'!A:A,'Hospitalisation Details'!H:H,"Not Found")</f>
        <v>33057.230000000003</v>
      </c>
      <c r="M271" s="21" t="str">
        <f>_xlfn.XLOOKUP(A271,'Hospitalisation Details'!A:A,'Hospitalisation Details'!I:I,"Not Found")</f>
        <v>tier - 1</v>
      </c>
      <c r="N271" s="21" t="str">
        <f>_xlfn.XLOOKUP(A271,'Hospitalisation Details'!A:A,'Hospitalisation Details'!J:J,"Not Found")</f>
        <v>tier - 2</v>
      </c>
      <c r="O271" s="21" t="str">
        <f>_xlfn.XLOOKUP(A271,'Hospitalisation Details'!A:A,'Hospitalisation Details'!K:K,"Not Found")</f>
        <v>R1011</v>
      </c>
      <c r="P271" s="23">
        <f>_xlfn.XLOOKUP(A271,'Hospitalisation Details'!A:A,'Hospitalisation Details'!L:L,"Not Found")</f>
        <v>28</v>
      </c>
    </row>
    <row r="272" spans="1:16" ht="15.75" x14ac:dyDescent="0.25">
      <c r="A272" s="19" t="s">
        <v>2101</v>
      </c>
      <c r="B272" s="19" t="str">
        <f>_xlfn.XLOOKUP(A272,'Customer Names'!A:A,'Customer Names'!C:C,"Not Found")</f>
        <v>Phillips</v>
      </c>
      <c r="C272" s="20">
        <f>_xlfn.XLOOKUP(A272,'Medical Examinations'!A:A,'Medical Examinations'!B:B,"not found")</f>
        <v>23.82</v>
      </c>
      <c r="D272" s="20">
        <f>_xlfn.XLOOKUP(A272,'Medical Examinations'!A:A,'Medical Examinations'!C:C,"not found")</f>
        <v>10.85</v>
      </c>
      <c r="E272" s="20" t="str">
        <f>_xlfn.XLOOKUP(A272,'Medical Examinations'!A:A,'Medical Examinations'!D:D,"not found")</f>
        <v>Yes</v>
      </c>
      <c r="F272" s="20" t="str">
        <f>_xlfn.XLOOKUP(A272,'Medical Examinations'!A:A,'Medical Examinations'!E:E,"not found")</f>
        <v>No</v>
      </c>
      <c r="G272" s="20" t="str">
        <f>_xlfn.XLOOKUP(A272,'Medical Examinations'!A:A,'Medical Examinations'!F:F,"not found")</f>
        <v>No</v>
      </c>
      <c r="H272" s="20">
        <f>_xlfn.XLOOKUP(A272,'Medical Examinations'!A:A,'Medical Examinations'!G:G,"not found")</f>
        <v>0</v>
      </c>
      <c r="I272" s="20" t="str">
        <f>_xlfn.XLOOKUP(A272,'Medical Examinations'!A:A,'Medical Examinations'!H:H,"not found")</f>
        <v>Yes</v>
      </c>
      <c r="J272" s="20" t="str">
        <f>_xlfn.XLOOKUP(A272,'Medical Examinations'!A:A,'Medical Examinations'!I:I,"not found")</f>
        <v>Normal Weight</v>
      </c>
      <c r="K272" s="21">
        <f>_xlfn.XLOOKUP(A272,'Hospitalisation Details'!A:A,'Hospitalisation Details'!F:F,"Not Found")</f>
        <v>24663</v>
      </c>
      <c r="L272" s="22">
        <f>_xlfn.XLOOKUP(A272,'Hospitalisation Details'!A:A,'Hospitalisation Details'!H:H,"Not Found")</f>
        <v>33025.32</v>
      </c>
      <c r="M272" s="21" t="str">
        <f>_xlfn.XLOOKUP(A272,'Hospitalisation Details'!A:A,'Hospitalisation Details'!I:I,"Not Found")</f>
        <v>tier - 1</v>
      </c>
      <c r="N272" s="21" t="str">
        <f>_xlfn.XLOOKUP(A272,'Hospitalisation Details'!A:A,'Hospitalisation Details'!J:J,"Not Found")</f>
        <v>tier - 3</v>
      </c>
      <c r="O272" s="21" t="str">
        <f>_xlfn.XLOOKUP(A272,'Hospitalisation Details'!A:A,'Hospitalisation Details'!K:K,"Not Found")</f>
        <v>R1011</v>
      </c>
      <c r="P272" s="23">
        <f>_xlfn.XLOOKUP(A272,'Hospitalisation Details'!A:A,'Hospitalisation Details'!L:L,"Not Found")</f>
        <v>55</v>
      </c>
    </row>
    <row r="273" spans="1:16" ht="15.75" x14ac:dyDescent="0.25">
      <c r="A273" s="19" t="s">
        <v>2100</v>
      </c>
      <c r="B273" s="19" t="str">
        <f>_xlfn.XLOOKUP(A273,'Customer Names'!A:A,'Customer Names'!C:C,"Not Found")</f>
        <v>Maddison</v>
      </c>
      <c r="C273" s="20">
        <f>_xlfn.XLOOKUP(A273,'Medical Examinations'!A:A,'Medical Examinations'!B:B,"not found")</f>
        <v>45</v>
      </c>
      <c r="D273" s="20">
        <f>_xlfn.XLOOKUP(A273,'Medical Examinations'!A:A,'Medical Examinations'!C:C,"not found")</f>
        <v>5.24</v>
      </c>
      <c r="E273" s="20" t="str">
        <f>_xlfn.XLOOKUP(A273,'Medical Examinations'!A:A,'Medical Examinations'!D:D,"not found")</f>
        <v>Yes</v>
      </c>
      <c r="F273" s="20" t="str">
        <f>_xlfn.XLOOKUP(A273,'Medical Examinations'!A:A,'Medical Examinations'!E:E,"not found")</f>
        <v>No</v>
      </c>
      <c r="G273" s="20" t="str">
        <f>_xlfn.XLOOKUP(A273,'Medical Examinations'!A:A,'Medical Examinations'!F:F,"not found")</f>
        <v>No</v>
      </c>
      <c r="H273" s="20">
        <f>_xlfn.XLOOKUP(A273,'Medical Examinations'!A:A,'Medical Examinations'!G:G,"not found")</f>
        <v>1</v>
      </c>
      <c r="I273" s="20" t="str">
        <f>_xlfn.XLOOKUP(A273,'Medical Examinations'!A:A,'Medical Examinations'!H:H,"not found")</f>
        <v>Yes</v>
      </c>
      <c r="J273" s="20" t="str">
        <f>_xlfn.XLOOKUP(A273,'Medical Examinations'!A:A,'Medical Examinations'!I:I,"not found")</f>
        <v>Obesity</v>
      </c>
      <c r="K273" s="21">
        <f>_xlfn.XLOOKUP(A273,'Hospitalisation Details'!A:A,'Hospitalisation Details'!F:F,"Not Found")</f>
        <v>34888</v>
      </c>
      <c r="L273" s="22">
        <f>_xlfn.XLOOKUP(A273,'Hospitalisation Details'!A:A,'Hospitalisation Details'!H:H,"Not Found")</f>
        <v>33017.46</v>
      </c>
      <c r="M273" s="21" t="str">
        <f>_xlfn.XLOOKUP(A273,'Hospitalisation Details'!A:A,'Hospitalisation Details'!I:I,"Not Found")</f>
        <v>tier - 1</v>
      </c>
      <c r="N273" s="21" t="str">
        <f>_xlfn.XLOOKUP(A273,'Hospitalisation Details'!A:A,'Hospitalisation Details'!J:J,"Not Found")</f>
        <v>tier - 3</v>
      </c>
      <c r="O273" s="21" t="str">
        <f>_xlfn.XLOOKUP(A273,'Hospitalisation Details'!A:A,'Hospitalisation Details'!K:K,"Not Found")</f>
        <v>R1011</v>
      </c>
      <c r="P273" s="23">
        <f>_xlfn.XLOOKUP(A273,'Hospitalisation Details'!A:A,'Hospitalisation Details'!L:L,"Not Found")</f>
        <v>27</v>
      </c>
    </row>
    <row r="274" spans="1:16" ht="15.75" x14ac:dyDescent="0.25">
      <c r="A274" s="19" t="s">
        <v>2099</v>
      </c>
      <c r="B274" s="19" t="str">
        <f>_xlfn.XLOOKUP(A274,'Customer Names'!A:A,'Customer Names'!C:C,"Not Found")</f>
        <v>Lockwood</v>
      </c>
      <c r="C274" s="20">
        <f>_xlfn.XLOOKUP(A274,'Medical Examinations'!A:A,'Medical Examinations'!B:B,"not found")</f>
        <v>26.62</v>
      </c>
      <c r="D274" s="20">
        <f>_xlfn.XLOOKUP(A274,'Medical Examinations'!A:A,'Medical Examinations'!C:C,"not found")</f>
        <v>10.08</v>
      </c>
      <c r="E274" s="20" t="str">
        <f>_xlfn.XLOOKUP(A274,'Medical Examinations'!A:A,'Medical Examinations'!D:D,"not found")</f>
        <v>No</v>
      </c>
      <c r="F274" s="20" t="str">
        <f>_xlfn.XLOOKUP(A274,'Medical Examinations'!A:A,'Medical Examinations'!E:E,"not found")</f>
        <v>No</v>
      </c>
      <c r="G274" s="20" t="str">
        <f>_xlfn.XLOOKUP(A274,'Medical Examinations'!A:A,'Medical Examinations'!F:F,"not found")</f>
        <v>No</v>
      </c>
      <c r="H274" s="20">
        <f>_xlfn.XLOOKUP(A274,'Medical Examinations'!A:A,'Medical Examinations'!G:G,"not found")</f>
        <v>0</v>
      </c>
      <c r="I274" s="20" t="str">
        <f>_xlfn.XLOOKUP(A274,'Medical Examinations'!A:A,'Medical Examinations'!H:H,"not found")</f>
        <v>Yes</v>
      </c>
      <c r="J274" s="20" t="str">
        <f>_xlfn.XLOOKUP(A274,'Medical Examinations'!A:A,'Medical Examinations'!I:I,"not found")</f>
        <v>Overweight</v>
      </c>
      <c r="K274" s="21">
        <f>_xlfn.XLOOKUP(A274,'Hospitalisation Details'!A:A,'Hospitalisation Details'!F:F,"Not Found")</f>
        <v>26169</v>
      </c>
      <c r="L274" s="22">
        <f>_xlfn.XLOOKUP(A274,'Hospitalisation Details'!A:A,'Hospitalisation Details'!H:H,"Not Found")</f>
        <v>32947.629999999997</v>
      </c>
      <c r="M274" s="21" t="str">
        <f>_xlfn.XLOOKUP(A274,'Hospitalisation Details'!A:A,'Hospitalisation Details'!I:I,"Not Found")</f>
        <v>tier - 1</v>
      </c>
      <c r="N274" s="21" t="str">
        <f>_xlfn.XLOOKUP(A274,'Hospitalisation Details'!A:A,'Hospitalisation Details'!J:J,"Not Found")</f>
        <v>tier - 3</v>
      </c>
      <c r="O274" s="21" t="str">
        <f>_xlfn.XLOOKUP(A274,'Hospitalisation Details'!A:A,'Hospitalisation Details'!K:K,"Not Found")</f>
        <v>R1011</v>
      </c>
      <c r="P274" s="23">
        <f>_xlfn.XLOOKUP(A274,'Hospitalisation Details'!A:A,'Hospitalisation Details'!L:L,"Not Found")</f>
        <v>51</v>
      </c>
    </row>
    <row r="275" spans="1:16" ht="15.75" x14ac:dyDescent="0.25">
      <c r="A275" s="19" t="s">
        <v>2098</v>
      </c>
      <c r="B275" s="19" t="str">
        <f>_xlfn.XLOOKUP(A275,'Customer Names'!A:A,'Customer Names'!C:C,"Not Found")</f>
        <v>Defilippi</v>
      </c>
      <c r="C275" s="20">
        <f>_xlfn.XLOOKUP(A275,'Medical Examinations'!A:A,'Medical Examinations'!B:B,"not found")</f>
        <v>32.67</v>
      </c>
      <c r="D275" s="20">
        <f>_xlfn.XLOOKUP(A275,'Medical Examinations'!A:A,'Medical Examinations'!C:C,"not found")</f>
        <v>10.97</v>
      </c>
      <c r="E275" s="20" t="str">
        <f>_xlfn.XLOOKUP(A275,'Medical Examinations'!A:A,'Medical Examinations'!D:D,"not found")</f>
        <v>Yes</v>
      </c>
      <c r="F275" s="20" t="str">
        <f>_xlfn.XLOOKUP(A275,'Medical Examinations'!A:A,'Medical Examinations'!E:E,"not found")</f>
        <v>No</v>
      </c>
      <c r="G275" s="20" t="str">
        <f>_xlfn.XLOOKUP(A275,'Medical Examinations'!A:A,'Medical Examinations'!F:F,"not found")</f>
        <v>No</v>
      </c>
      <c r="H275" s="20">
        <f>_xlfn.XLOOKUP(A275,'Medical Examinations'!A:A,'Medical Examinations'!G:G,"not found")</f>
        <v>0</v>
      </c>
      <c r="I275" s="20" t="str">
        <f>_xlfn.XLOOKUP(A275,'Medical Examinations'!A:A,'Medical Examinations'!H:H,"not found")</f>
        <v>Yes</v>
      </c>
      <c r="J275" s="20" t="str">
        <f>_xlfn.XLOOKUP(A275,'Medical Examinations'!A:A,'Medical Examinations'!I:I,"not found")</f>
        <v>Obesity</v>
      </c>
      <c r="K275" s="21">
        <f>_xlfn.XLOOKUP(A275,'Hospitalisation Details'!A:A,'Hospitalisation Details'!F:F,"Not Found")</f>
        <v>29907</v>
      </c>
      <c r="L275" s="22">
        <f>_xlfn.XLOOKUP(A275,'Hospitalisation Details'!A:A,'Hospitalisation Details'!H:H,"Not Found")</f>
        <v>32906.69</v>
      </c>
      <c r="M275" s="21" t="str">
        <f>_xlfn.XLOOKUP(A275,'Hospitalisation Details'!A:A,'Hospitalisation Details'!I:I,"Not Found")</f>
        <v>tier - 1</v>
      </c>
      <c r="N275" s="21" t="str">
        <f>_xlfn.XLOOKUP(A275,'Hospitalisation Details'!A:A,'Hospitalisation Details'!J:J,"Not Found")</f>
        <v>tier - 3</v>
      </c>
      <c r="O275" s="21" t="str">
        <f>_xlfn.XLOOKUP(A275,'Hospitalisation Details'!A:A,'Hospitalisation Details'!K:K,"Not Found")</f>
        <v>R1011</v>
      </c>
      <c r="P275" s="23">
        <f>_xlfn.XLOOKUP(A275,'Hospitalisation Details'!A:A,'Hospitalisation Details'!L:L,"Not Found")</f>
        <v>41</v>
      </c>
    </row>
    <row r="276" spans="1:16" ht="15.75" x14ac:dyDescent="0.25">
      <c r="A276" s="19" t="s">
        <v>2097</v>
      </c>
      <c r="B276" s="19" t="str">
        <f>_xlfn.XLOOKUP(A276,'Customer Names'!A:A,'Customer Names'!C:C,"Not Found")</f>
        <v>Jackson</v>
      </c>
      <c r="C276" s="20">
        <f>_xlfn.XLOOKUP(A276,'Medical Examinations'!A:A,'Medical Examinations'!B:B,"not found")</f>
        <v>44.44</v>
      </c>
      <c r="D276" s="20">
        <f>_xlfn.XLOOKUP(A276,'Medical Examinations'!A:A,'Medical Examinations'!C:C,"not found")</f>
        <v>4.9000000000000004</v>
      </c>
      <c r="E276" s="20" t="str">
        <f>_xlfn.XLOOKUP(A276,'Medical Examinations'!A:A,'Medical Examinations'!D:D,"not found")</f>
        <v>Yes</v>
      </c>
      <c r="F276" s="20" t="str">
        <f>_xlfn.XLOOKUP(A276,'Medical Examinations'!A:A,'Medical Examinations'!E:E,"not found")</f>
        <v>No</v>
      </c>
      <c r="G276" s="20" t="str">
        <f>_xlfn.XLOOKUP(A276,'Medical Examinations'!A:A,'Medical Examinations'!F:F,"not found")</f>
        <v>No</v>
      </c>
      <c r="H276" s="20">
        <f>_xlfn.XLOOKUP(A276,'Medical Examinations'!A:A,'Medical Examinations'!G:G,"not found")</f>
        <v>1</v>
      </c>
      <c r="I276" s="20" t="str">
        <f>_xlfn.XLOOKUP(A276,'Medical Examinations'!A:A,'Medical Examinations'!H:H,"not found")</f>
        <v>Yes</v>
      </c>
      <c r="J276" s="20" t="str">
        <f>_xlfn.XLOOKUP(A276,'Medical Examinations'!A:A,'Medical Examinations'!I:I,"not found")</f>
        <v>Obesity</v>
      </c>
      <c r="K276" s="21">
        <f>_xlfn.XLOOKUP(A276,'Hospitalisation Details'!A:A,'Hospitalisation Details'!F:F,"Not Found")</f>
        <v>35037</v>
      </c>
      <c r="L276" s="22">
        <f>_xlfn.XLOOKUP(A276,'Hospitalisation Details'!A:A,'Hospitalisation Details'!H:H,"Not Found")</f>
        <v>32827.51</v>
      </c>
      <c r="M276" s="21" t="str">
        <f>_xlfn.XLOOKUP(A276,'Hospitalisation Details'!A:A,'Hospitalisation Details'!I:I,"Not Found")</f>
        <v>tier - 1</v>
      </c>
      <c r="N276" s="21" t="str">
        <f>_xlfn.XLOOKUP(A276,'Hospitalisation Details'!A:A,'Hospitalisation Details'!J:J,"Not Found")</f>
        <v>tier - 3</v>
      </c>
      <c r="O276" s="21" t="str">
        <f>_xlfn.XLOOKUP(A276,'Hospitalisation Details'!A:A,'Hospitalisation Details'!K:K,"Not Found")</f>
        <v>R1011</v>
      </c>
      <c r="P276" s="23">
        <f>_xlfn.XLOOKUP(A276,'Hospitalisation Details'!A:A,'Hospitalisation Details'!L:L,"Not Found")</f>
        <v>27</v>
      </c>
    </row>
    <row r="277" spans="1:16" ht="15.75" x14ac:dyDescent="0.25">
      <c r="A277" s="19" t="s">
        <v>2096</v>
      </c>
      <c r="B277" s="19" t="str">
        <f>_xlfn.XLOOKUP(A277,'Customer Names'!A:A,'Customer Names'!C:C,"Not Found")</f>
        <v>Ozahowski</v>
      </c>
      <c r="C277" s="20">
        <f>_xlfn.XLOOKUP(A277,'Medical Examinations'!A:A,'Medical Examinations'!B:B,"not found")</f>
        <v>28.31</v>
      </c>
      <c r="D277" s="20">
        <f>_xlfn.XLOOKUP(A277,'Medical Examinations'!A:A,'Medical Examinations'!C:C,"not found")</f>
        <v>5.33</v>
      </c>
      <c r="E277" s="20" t="str">
        <f>_xlfn.XLOOKUP(A277,'Medical Examinations'!A:A,'Medical Examinations'!D:D,"not found")</f>
        <v>No</v>
      </c>
      <c r="F277" s="20" t="str">
        <f>_xlfn.XLOOKUP(A277,'Medical Examinations'!A:A,'Medical Examinations'!E:E,"not found")</f>
        <v>No</v>
      </c>
      <c r="G277" s="20" t="str">
        <f>_xlfn.XLOOKUP(A277,'Medical Examinations'!A:A,'Medical Examinations'!F:F,"not found")</f>
        <v>No</v>
      </c>
      <c r="H277" s="20">
        <f>_xlfn.XLOOKUP(A277,'Medical Examinations'!A:A,'Medical Examinations'!G:G,"not found")</f>
        <v>0</v>
      </c>
      <c r="I277" s="20" t="str">
        <f>_xlfn.XLOOKUP(A277,'Medical Examinations'!A:A,'Medical Examinations'!H:H,"not found")</f>
        <v>Yes</v>
      </c>
      <c r="J277" s="20" t="str">
        <f>_xlfn.XLOOKUP(A277,'Medical Examinations'!A:A,'Medical Examinations'!I:I,"not found")</f>
        <v>Overweight</v>
      </c>
      <c r="K277" s="21">
        <f>_xlfn.XLOOKUP(A277,'Hospitalisation Details'!A:A,'Hospitalisation Details'!F:F,"Not Found")</f>
        <v>29567</v>
      </c>
      <c r="L277" s="22">
        <f>_xlfn.XLOOKUP(A277,'Hospitalisation Details'!A:A,'Hospitalisation Details'!H:H,"Not Found")</f>
        <v>32787.46</v>
      </c>
      <c r="M277" s="21" t="str">
        <f>_xlfn.XLOOKUP(A277,'Hospitalisation Details'!A:A,'Hospitalisation Details'!I:I,"Not Found")</f>
        <v>tier - 1</v>
      </c>
      <c r="N277" s="21" t="str">
        <f>_xlfn.XLOOKUP(A277,'Hospitalisation Details'!A:A,'Hospitalisation Details'!J:J,"Not Found")</f>
        <v>tier - 3</v>
      </c>
      <c r="O277" s="21" t="str">
        <f>_xlfn.XLOOKUP(A277,'Hospitalisation Details'!A:A,'Hospitalisation Details'!K:K,"Not Found")</f>
        <v>R1012</v>
      </c>
      <c r="P277" s="23">
        <f>_xlfn.XLOOKUP(A277,'Hospitalisation Details'!A:A,'Hospitalisation Details'!L:L,"Not Found")</f>
        <v>42</v>
      </c>
    </row>
    <row r="278" spans="1:16" ht="15.75" x14ac:dyDescent="0.25">
      <c r="A278" s="19" t="s">
        <v>2095</v>
      </c>
      <c r="B278" s="19" t="str">
        <f>_xlfn.XLOOKUP(A278,'Customer Names'!A:A,'Customer Names'!C:C,"Not Found")</f>
        <v>Guthals</v>
      </c>
      <c r="C278" s="20">
        <f>_xlfn.XLOOKUP(A278,'Medical Examinations'!A:A,'Medical Examinations'!B:B,"not found")</f>
        <v>25.05</v>
      </c>
      <c r="D278" s="20">
        <f>_xlfn.XLOOKUP(A278,'Medical Examinations'!A:A,'Medical Examinations'!C:C,"not found")</f>
        <v>4.6100000000000003</v>
      </c>
      <c r="E278" s="20" t="str">
        <f>_xlfn.XLOOKUP(A278,'Medical Examinations'!A:A,'Medical Examinations'!D:D,"not found")</f>
        <v>No</v>
      </c>
      <c r="F278" s="20" t="str">
        <f>_xlfn.XLOOKUP(A278,'Medical Examinations'!A:A,'Medical Examinations'!E:E,"not found")</f>
        <v>No</v>
      </c>
      <c r="G278" s="20" t="str">
        <f>_xlfn.XLOOKUP(A278,'Medical Examinations'!A:A,'Medical Examinations'!F:F,"not found")</f>
        <v>No</v>
      </c>
      <c r="H278" s="20">
        <f>_xlfn.XLOOKUP(A278,'Medical Examinations'!A:A,'Medical Examinations'!G:G,"not found")</f>
        <v>2</v>
      </c>
      <c r="I278" s="20" t="str">
        <f>_xlfn.XLOOKUP(A278,'Medical Examinations'!A:A,'Medical Examinations'!H:H,"not found")</f>
        <v>Yes</v>
      </c>
      <c r="J278" s="20" t="str">
        <f>_xlfn.XLOOKUP(A278,'Medical Examinations'!A:A,'Medical Examinations'!I:I,"not found")</f>
        <v>Overweight</v>
      </c>
      <c r="K278" s="21">
        <f>_xlfn.XLOOKUP(A278,'Hospitalisation Details'!A:A,'Hospitalisation Details'!F:F,"Not Found")</f>
        <v>26610</v>
      </c>
      <c r="L278" s="22">
        <f>_xlfn.XLOOKUP(A278,'Hospitalisation Details'!A:A,'Hospitalisation Details'!H:H,"Not Found")</f>
        <v>32765.33</v>
      </c>
      <c r="M278" s="21" t="str">
        <f>_xlfn.XLOOKUP(A278,'Hospitalisation Details'!A:A,'Hospitalisation Details'!I:I,"Not Found")</f>
        <v>tier - 1</v>
      </c>
      <c r="N278" s="21" t="str">
        <f>_xlfn.XLOOKUP(A278,'Hospitalisation Details'!A:A,'Hospitalisation Details'!J:J,"Not Found")</f>
        <v>tier - 3</v>
      </c>
      <c r="O278" s="21" t="str">
        <f>_xlfn.XLOOKUP(A278,'Hospitalisation Details'!A:A,'Hospitalisation Details'!K:K,"Not Found")</f>
        <v>R1012</v>
      </c>
      <c r="P278" s="23">
        <f>_xlfn.XLOOKUP(A278,'Hospitalisation Details'!A:A,'Hospitalisation Details'!L:L,"Not Found")</f>
        <v>50</v>
      </c>
    </row>
    <row r="279" spans="1:16" ht="15.75" x14ac:dyDescent="0.25">
      <c r="A279" s="19" t="s">
        <v>2094</v>
      </c>
      <c r="B279" s="19" t="str">
        <f>_xlfn.XLOOKUP(A279,'Customer Names'!A:A,'Customer Names'!C:C,"Not Found")</f>
        <v>Yates</v>
      </c>
      <c r="C279" s="20">
        <f>_xlfn.XLOOKUP(A279,'Medical Examinations'!A:A,'Medical Examinations'!B:B,"not found")</f>
        <v>28.34</v>
      </c>
      <c r="D279" s="20">
        <f>_xlfn.XLOOKUP(A279,'Medical Examinations'!A:A,'Medical Examinations'!C:C,"not found")</f>
        <v>8.18</v>
      </c>
      <c r="E279" s="20" t="str">
        <f>_xlfn.XLOOKUP(A279,'Medical Examinations'!A:A,'Medical Examinations'!D:D,"not found")</f>
        <v>No</v>
      </c>
      <c r="F279" s="20" t="str">
        <f>_xlfn.XLOOKUP(A279,'Medical Examinations'!A:A,'Medical Examinations'!E:E,"not found")</f>
        <v>No</v>
      </c>
      <c r="G279" s="20" t="str">
        <f>_xlfn.XLOOKUP(A279,'Medical Examinations'!A:A,'Medical Examinations'!F:F,"not found")</f>
        <v>No</v>
      </c>
      <c r="H279" s="20">
        <f>_xlfn.XLOOKUP(A279,'Medical Examinations'!A:A,'Medical Examinations'!G:G,"not found")</f>
        <v>0</v>
      </c>
      <c r="I279" s="20" t="str">
        <f>_xlfn.XLOOKUP(A279,'Medical Examinations'!A:A,'Medical Examinations'!H:H,"not found")</f>
        <v>Yes</v>
      </c>
      <c r="J279" s="20" t="str">
        <f>_xlfn.XLOOKUP(A279,'Medical Examinations'!A:A,'Medical Examinations'!I:I,"not found")</f>
        <v>Overweight</v>
      </c>
      <c r="K279" s="21">
        <f>_xlfn.XLOOKUP(A279,'Hospitalisation Details'!A:A,'Hospitalisation Details'!F:F,"Not Found")</f>
        <v>27369</v>
      </c>
      <c r="L279" s="22">
        <f>_xlfn.XLOOKUP(A279,'Hospitalisation Details'!A:A,'Hospitalisation Details'!H:H,"Not Found")</f>
        <v>32760.48</v>
      </c>
      <c r="M279" s="21" t="str">
        <f>_xlfn.XLOOKUP(A279,'Hospitalisation Details'!A:A,'Hospitalisation Details'!I:I,"Not Found")</f>
        <v>tier - 1</v>
      </c>
      <c r="N279" s="21" t="str">
        <f>_xlfn.XLOOKUP(A279,'Hospitalisation Details'!A:A,'Hospitalisation Details'!J:J,"Not Found")</f>
        <v>tier - 3</v>
      </c>
      <c r="O279" s="21" t="str">
        <f>_xlfn.XLOOKUP(A279,'Hospitalisation Details'!A:A,'Hospitalisation Details'!K:K,"Not Found")</f>
        <v>R1011</v>
      </c>
      <c r="P279" s="23">
        <f>_xlfn.XLOOKUP(A279,'Hospitalisation Details'!A:A,'Hospitalisation Details'!L:L,"Not Found")</f>
        <v>48</v>
      </c>
    </row>
    <row r="280" spans="1:16" ht="15.75" x14ac:dyDescent="0.25">
      <c r="A280" s="19" t="s">
        <v>2093</v>
      </c>
      <c r="B280" s="19" t="str">
        <f>_xlfn.XLOOKUP(A280,'Customer Names'!A:A,'Customer Names'!C:C,"Not Found")</f>
        <v>Samuelson</v>
      </c>
      <c r="C280" s="20">
        <f>_xlfn.XLOOKUP(A280,'Medical Examinations'!A:A,'Medical Examinations'!B:B,"not found")</f>
        <v>17.765000000000001</v>
      </c>
      <c r="D280" s="20">
        <f>_xlfn.XLOOKUP(A280,'Medical Examinations'!A:A,'Medical Examinations'!C:C,"not found")</f>
        <v>5.62</v>
      </c>
      <c r="E280" s="20" t="str">
        <f>_xlfn.XLOOKUP(A280,'Medical Examinations'!A:A,'Medical Examinations'!D:D,"not found")</f>
        <v>No</v>
      </c>
      <c r="F280" s="20" t="str">
        <f>_xlfn.XLOOKUP(A280,'Medical Examinations'!A:A,'Medical Examinations'!E:E,"not found")</f>
        <v>No</v>
      </c>
      <c r="G280" s="20" t="str">
        <f>_xlfn.XLOOKUP(A280,'Medical Examinations'!A:A,'Medical Examinations'!F:F,"not found")</f>
        <v>No</v>
      </c>
      <c r="H280" s="20">
        <f>_xlfn.XLOOKUP(A280,'Medical Examinations'!A:A,'Medical Examinations'!G:G,"not found")</f>
        <v>0</v>
      </c>
      <c r="I280" s="20" t="str">
        <f>_xlfn.XLOOKUP(A280,'Medical Examinations'!A:A,'Medical Examinations'!H:H,"not found")</f>
        <v>Yes</v>
      </c>
      <c r="J280" s="20" t="str">
        <f>_xlfn.XLOOKUP(A280,'Medical Examinations'!A:A,'Medical Examinations'!I:I,"not found")</f>
        <v>Underweight</v>
      </c>
      <c r="K280" s="21">
        <f>_xlfn.XLOOKUP(A280,'Hospitalisation Details'!A:A,'Hospitalisation Details'!F:F,"Not Found")</f>
        <v>33063</v>
      </c>
      <c r="L280" s="22">
        <f>_xlfn.XLOOKUP(A280,'Hospitalisation Details'!A:A,'Hospitalisation Details'!H:H,"Not Found")</f>
        <v>32734.19</v>
      </c>
      <c r="M280" s="21" t="str">
        <f>_xlfn.XLOOKUP(A280,'Hospitalisation Details'!A:A,'Hospitalisation Details'!I:I,"Not Found")</f>
        <v>tier - 1</v>
      </c>
      <c r="N280" s="21" t="str">
        <f>_xlfn.XLOOKUP(A280,'Hospitalisation Details'!A:A,'Hospitalisation Details'!J:J,"Not Found")</f>
        <v>tier - 3</v>
      </c>
      <c r="O280" s="21" t="str">
        <f>_xlfn.XLOOKUP(A280,'Hospitalisation Details'!A:A,'Hospitalisation Details'!K:K,"Not Found")</f>
        <v>R1012</v>
      </c>
      <c r="P280" s="23">
        <f>_xlfn.XLOOKUP(A280,'Hospitalisation Details'!A:A,'Hospitalisation Details'!L:L,"Not Found")</f>
        <v>32</v>
      </c>
    </row>
    <row r="281" spans="1:16" ht="15.75" x14ac:dyDescent="0.25">
      <c r="A281" s="19" t="s">
        <v>2092</v>
      </c>
      <c r="B281" s="19" t="str">
        <f>_xlfn.XLOOKUP(A281,'Customer Names'!A:A,'Customer Names'!C:C,"Not Found")</f>
        <v>Lemos</v>
      </c>
      <c r="C281" s="20">
        <f>_xlfn.XLOOKUP(A281,'Medical Examinations'!A:A,'Medical Examinations'!B:B,"not found")</f>
        <v>36.119999999999997</v>
      </c>
      <c r="D281" s="20">
        <f>_xlfn.XLOOKUP(A281,'Medical Examinations'!A:A,'Medical Examinations'!C:C,"not found")</f>
        <v>5.82</v>
      </c>
      <c r="E281" s="20" t="str">
        <f>_xlfn.XLOOKUP(A281,'Medical Examinations'!A:A,'Medical Examinations'!D:D,"not found")</f>
        <v>No</v>
      </c>
      <c r="F281" s="20" t="str">
        <f>_xlfn.XLOOKUP(A281,'Medical Examinations'!A:A,'Medical Examinations'!E:E,"not found")</f>
        <v>No</v>
      </c>
      <c r="G281" s="20" t="str">
        <f>_xlfn.XLOOKUP(A281,'Medical Examinations'!A:A,'Medical Examinations'!F:F,"not found")</f>
        <v>No</v>
      </c>
      <c r="H281" s="20">
        <f>_xlfn.XLOOKUP(A281,'Medical Examinations'!A:A,'Medical Examinations'!G:G,"not found")</f>
        <v>0</v>
      </c>
      <c r="I281" s="20" t="str">
        <f>_xlfn.XLOOKUP(A281,'Medical Examinations'!A:A,'Medical Examinations'!H:H,"not found")</f>
        <v>Yes</v>
      </c>
      <c r="J281" s="20" t="str">
        <f>_xlfn.XLOOKUP(A281,'Medical Examinations'!A:A,'Medical Examinations'!I:I,"not found")</f>
        <v>Obesity</v>
      </c>
      <c r="K281" s="21">
        <f>_xlfn.XLOOKUP(A281,'Hospitalisation Details'!A:A,'Hospitalisation Details'!F:F,"Not Found")</f>
        <v>33146</v>
      </c>
      <c r="L281" s="22">
        <f>_xlfn.XLOOKUP(A281,'Hospitalisation Details'!A:A,'Hospitalisation Details'!H:H,"Not Found")</f>
        <v>32716.2</v>
      </c>
      <c r="M281" s="21" t="str">
        <f>_xlfn.XLOOKUP(A281,'Hospitalisation Details'!A:A,'Hospitalisation Details'!I:I,"Not Found")</f>
        <v>tier - 1</v>
      </c>
      <c r="N281" s="21" t="str">
        <f>_xlfn.XLOOKUP(A281,'Hospitalisation Details'!A:A,'Hospitalisation Details'!J:J,"Not Found")</f>
        <v>tier - 2</v>
      </c>
      <c r="O281" s="21" t="str">
        <f>_xlfn.XLOOKUP(A281,'Hospitalisation Details'!A:A,'Hospitalisation Details'!K:K,"Not Found")</f>
        <v>R1011</v>
      </c>
      <c r="P281" s="23">
        <f>_xlfn.XLOOKUP(A281,'Hospitalisation Details'!A:A,'Hospitalisation Details'!L:L,"Not Found")</f>
        <v>32</v>
      </c>
    </row>
    <row r="282" spans="1:16" ht="15.75" x14ac:dyDescent="0.25">
      <c r="A282" s="19" t="s">
        <v>2091</v>
      </c>
      <c r="B282" s="19" t="str">
        <f>_xlfn.XLOOKUP(A282,'Customer Names'!A:A,'Customer Names'!C:C,"Not Found")</f>
        <v>Seynders</v>
      </c>
      <c r="C282" s="20">
        <f>_xlfn.XLOOKUP(A282,'Medical Examinations'!A:A,'Medical Examinations'!B:B,"not found")</f>
        <v>23.19</v>
      </c>
      <c r="D282" s="20">
        <f>_xlfn.XLOOKUP(A282,'Medical Examinations'!A:A,'Medical Examinations'!C:C,"not found")</f>
        <v>7.66</v>
      </c>
      <c r="E282" s="20" t="str">
        <f>_xlfn.XLOOKUP(A282,'Medical Examinations'!A:A,'Medical Examinations'!D:D,"not found")</f>
        <v>No</v>
      </c>
      <c r="F282" s="20" t="str">
        <f>_xlfn.XLOOKUP(A282,'Medical Examinations'!A:A,'Medical Examinations'!E:E,"not found")</f>
        <v>No</v>
      </c>
      <c r="G282" s="20" t="str">
        <f>_xlfn.XLOOKUP(A282,'Medical Examinations'!A:A,'Medical Examinations'!F:F,"not found")</f>
        <v>No</v>
      </c>
      <c r="H282" s="20">
        <f>_xlfn.XLOOKUP(A282,'Medical Examinations'!A:A,'Medical Examinations'!G:G,"not found")</f>
        <v>0</v>
      </c>
      <c r="I282" s="20" t="str">
        <f>_xlfn.XLOOKUP(A282,'Medical Examinations'!A:A,'Medical Examinations'!H:H,"not found")</f>
        <v>Yes</v>
      </c>
      <c r="J282" s="20" t="str">
        <f>_xlfn.XLOOKUP(A282,'Medical Examinations'!A:A,'Medical Examinations'!I:I,"not found")</f>
        <v>Normal Weight</v>
      </c>
      <c r="K282" s="21">
        <f>_xlfn.XLOOKUP(A282,'Hospitalisation Details'!A:A,'Hospitalisation Details'!F:F,"Not Found")</f>
        <v>25143</v>
      </c>
      <c r="L282" s="22">
        <f>_xlfn.XLOOKUP(A282,'Hospitalisation Details'!A:A,'Hospitalisation Details'!H:H,"Not Found")</f>
        <v>32686.080000000002</v>
      </c>
      <c r="M282" s="21" t="str">
        <f>_xlfn.XLOOKUP(A282,'Hospitalisation Details'!A:A,'Hospitalisation Details'!I:I,"Not Found")</f>
        <v>tier - 1</v>
      </c>
      <c r="N282" s="21" t="str">
        <f>_xlfn.XLOOKUP(A282,'Hospitalisation Details'!A:A,'Hospitalisation Details'!J:J,"Not Found")</f>
        <v>tier - 3</v>
      </c>
      <c r="O282" s="21" t="str">
        <f>_xlfn.XLOOKUP(A282,'Hospitalisation Details'!A:A,'Hospitalisation Details'!K:K,"Not Found")</f>
        <v>R1011</v>
      </c>
      <c r="P282" s="23">
        <f>_xlfn.XLOOKUP(A282,'Hospitalisation Details'!A:A,'Hospitalisation Details'!L:L,"Not Found")</f>
        <v>54</v>
      </c>
    </row>
    <row r="283" spans="1:16" ht="15.75" x14ac:dyDescent="0.25">
      <c r="A283" s="19" t="s">
        <v>2090</v>
      </c>
      <c r="B283" s="19" t="str">
        <f>_xlfn.XLOOKUP(A283,'Customer Names'!A:A,'Customer Names'!C:C,"Not Found")</f>
        <v>Saunders</v>
      </c>
      <c r="C283" s="20">
        <f>_xlfn.XLOOKUP(A283,'Medical Examinations'!A:A,'Medical Examinations'!B:B,"not found")</f>
        <v>35.99</v>
      </c>
      <c r="D283" s="20">
        <f>_xlfn.XLOOKUP(A283,'Medical Examinations'!A:A,'Medical Examinations'!C:C,"not found")</f>
        <v>4.2300000000000004</v>
      </c>
      <c r="E283" s="20" t="str">
        <f>_xlfn.XLOOKUP(A283,'Medical Examinations'!A:A,'Medical Examinations'!D:D,"not found")</f>
        <v>No</v>
      </c>
      <c r="F283" s="20" t="str">
        <f>_xlfn.XLOOKUP(A283,'Medical Examinations'!A:A,'Medical Examinations'!E:E,"not found")</f>
        <v>No</v>
      </c>
      <c r="G283" s="20" t="str">
        <f>_xlfn.XLOOKUP(A283,'Medical Examinations'!A:A,'Medical Examinations'!F:F,"not found")</f>
        <v>No</v>
      </c>
      <c r="H283" s="20">
        <f>_xlfn.XLOOKUP(A283,'Medical Examinations'!A:A,'Medical Examinations'!G:G,"not found")</f>
        <v>0</v>
      </c>
      <c r="I283" s="20" t="str">
        <f>_xlfn.XLOOKUP(A283,'Medical Examinations'!A:A,'Medical Examinations'!H:H,"not found")</f>
        <v>Yes</v>
      </c>
      <c r="J283" s="20" t="str">
        <f>_xlfn.XLOOKUP(A283,'Medical Examinations'!A:A,'Medical Examinations'!I:I,"not found")</f>
        <v>Obesity</v>
      </c>
      <c r="K283" s="21">
        <f>_xlfn.XLOOKUP(A283,'Hospitalisation Details'!A:A,'Hospitalisation Details'!F:F,"Not Found")</f>
        <v>33067</v>
      </c>
      <c r="L283" s="22">
        <f>_xlfn.XLOOKUP(A283,'Hospitalisation Details'!A:A,'Hospitalisation Details'!H:H,"Not Found")</f>
        <v>32672.11</v>
      </c>
      <c r="M283" s="21" t="str">
        <f>_xlfn.XLOOKUP(A283,'Hospitalisation Details'!A:A,'Hospitalisation Details'!I:I,"Not Found")</f>
        <v>tier - 1</v>
      </c>
      <c r="N283" s="21" t="str">
        <f>_xlfn.XLOOKUP(A283,'Hospitalisation Details'!A:A,'Hospitalisation Details'!J:J,"Not Found")</f>
        <v>tier - 3</v>
      </c>
      <c r="O283" s="21" t="str">
        <f>_xlfn.XLOOKUP(A283,'Hospitalisation Details'!A:A,'Hospitalisation Details'!K:K,"Not Found")</f>
        <v>R1011</v>
      </c>
      <c r="P283" s="23">
        <f>_xlfn.XLOOKUP(A283,'Hospitalisation Details'!A:A,'Hospitalisation Details'!L:L,"Not Found")</f>
        <v>32</v>
      </c>
    </row>
    <row r="284" spans="1:16" ht="15.75" x14ac:dyDescent="0.25">
      <c r="A284" s="19" t="s">
        <v>2089</v>
      </c>
      <c r="B284" s="19" t="str">
        <f>_xlfn.XLOOKUP(A284,'Customer Names'!A:A,'Customer Names'!C:C,"Not Found")</f>
        <v>Walker</v>
      </c>
      <c r="C284" s="20">
        <f>_xlfn.XLOOKUP(A284,'Medical Examinations'!A:A,'Medical Examinations'!B:B,"not found")</f>
        <v>30.25</v>
      </c>
      <c r="D284" s="20">
        <f>_xlfn.XLOOKUP(A284,'Medical Examinations'!A:A,'Medical Examinations'!C:C,"not found")</f>
        <v>5.58</v>
      </c>
      <c r="E284" s="20" t="str">
        <f>_xlfn.XLOOKUP(A284,'Medical Examinations'!A:A,'Medical Examinations'!D:D,"not found")</f>
        <v>No</v>
      </c>
      <c r="F284" s="20" t="str">
        <f>_xlfn.XLOOKUP(A284,'Medical Examinations'!A:A,'Medical Examinations'!E:E,"not found")</f>
        <v>No</v>
      </c>
      <c r="G284" s="20" t="str">
        <f>_xlfn.XLOOKUP(A284,'Medical Examinations'!A:A,'Medical Examinations'!F:F,"not found")</f>
        <v>Yes</v>
      </c>
      <c r="H284" s="20">
        <f>_xlfn.XLOOKUP(A284,'Medical Examinations'!A:A,'Medical Examinations'!G:G,"not found")</f>
        <v>1</v>
      </c>
      <c r="I284" s="20" t="str">
        <f>_xlfn.XLOOKUP(A284,'Medical Examinations'!A:A,'Medical Examinations'!H:H,"not found")</f>
        <v>Yes</v>
      </c>
      <c r="J284" s="20" t="str">
        <f>_xlfn.XLOOKUP(A284,'Medical Examinations'!A:A,'Medical Examinations'!I:I,"not found")</f>
        <v>Obesity</v>
      </c>
      <c r="K284" s="21">
        <f>_xlfn.XLOOKUP(A284,'Hospitalisation Details'!A:A,'Hospitalisation Details'!F:F,"Not Found")</f>
        <v>37902</v>
      </c>
      <c r="L284" s="22">
        <f>_xlfn.XLOOKUP(A284,'Hospitalisation Details'!A:A,'Hospitalisation Details'!H:H,"Not Found")</f>
        <v>32548.34</v>
      </c>
      <c r="M284" s="21" t="str">
        <f>_xlfn.XLOOKUP(A284,'Hospitalisation Details'!A:A,'Hospitalisation Details'!I:I,"Not Found")</f>
        <v>tier - 1</v>
      </c>
      <c r="N284" s="21" t="str">
        <f>_xlfn.XLOOKUP(A284,'Hospitalisation Details'!A:A,'Hospitalisation Details'!J:J,"Not Found")</f>
        <v>tier - 2</v>
      </c>
      <c r="O284" s="21" t="str">
        <f>_xlfn.XLOOKUP(A284,'Hospitalisation Details'!A:A,'Hospitalisation Details'!K:K,"Not Found")</f>
        <v>R1013</v>
      </c>
      <c r="P284" s="23">
        <f>_xlfn.XLOOKUP(A284,'Hospitalisation Details'!A:A,'Hospitalisation Details'!L:L,"Not Found")</f>
        <v>19</v>
      </c>
    </row>
    <row r="285" spans="1:16" ht="15.75" x14ac:dyDescent="0.25">
      <c r="A285" s="19" t="s">
        <v>2088</v>
      </c>
      <c r="B285" s="19" t="str">
        <f>_xlfn.XLOOKUP(A285,'Customer Names'!A:A,'Customer Names'!C:C,"Not Found")</f>
        <v>Lam</v>
      </c>
      <c r="C285" s="20">
        <f>_xlfn.XLOOKUP(A285,'Medical Examinations'!A:A,'Medical Examinations'!B:B,"not found")</f>
        <v>26.24</v>
      </c>
      <c r="D285" s="20">
        <f>_xlfn.XLOOKUP(A285,'Medical Examinations'!A:A,'Medical Examinations'!C:C,"not found")</f>
        <v>6.26</v>
      </c>
      <c r="E285" s="20" t="str">
        <f>_xlfn.XLOOKUP(A285,'Medical Examinations'!A:A,'Medical Examinations'!D:D,"not found")</f>
        <v>Yes</v>
      </c>
      <c r="F285" s="20" t="str">
        <f>_xlfn.XLOOKUP(A285,'Medical Examinations'!A:A,'Medical Examinations'!E:E,"not found")</f>
        <v>No</v>
      </c>
      <c r="G285" s="20" t="str">
        <f>_xlfn.XLOOKUP(A285,'Medical Examinations'!A:A,'Medical Examinations'!F:F,"not found")</f>
        <v>No</v>
      </c>
      <c r="H285" s="20">
        <f>_xlfn.XLOOKUP(A285,'Medical Examinations'!A:A,'Medical Examinations'!G:G,"not found")</f>
        <v>0</v>
      </c>
      <c r="I285" s="20" t="str">
        <f>_xlfn.XLOOKUP(A285,'Medical Examinations'!A:A,'Medical Examinations'!H:H,"not found")</f>
        <v>Yes</v>
      </c>
      <c r="J285" s="20" t="str">
        <f>_xlfn.XLOOKUP(A285,'Medical Examinations'!A:A,'Medical Examinations'!I:I,"not found")</f>
        <v>Overweight</v>
      </c>
      <c r="K285" s="21">
        <f>_xlfn.XLOOKUP(A285,'Hospitalisation Details'!A:A,'Hospitalisation Details'!F:F,"Not Found")</f>
        <v>28022</v>
      </c>
      <c r="L285" s="22">
        <f>_xlfn.XLOOKUP(A285,'Hospitalisation Details'!A:A,'Hospitalisation Details'!H:H,"Not Found")</f>
        <v>32485.46</v>
      </c>
      <c r="M285" s="21" t="str">
        <f>_xlfn.XLOOKUP(A285,'Hospitalisation Details'!A:A,'Hospitalisation Details'!I:I,"Not Found")</f>
        <v>tier - 1</v>
      </c>
      <c r="N285" s="21" t="str">
        <f>_xlfn.XLOOKUP(A285,'Hospitalisation Details'!A:A,'Hospitalisation Details'!J:J,"Not Found")</f>
        <v>tier - 2</v>
      </c>
      <c r="O285" s="21" t="str">
        <f>_xlfn.XLOOKUP(A285,'Hospitalisation Details'!A:A,'Hospitalisation Details'!K:K,"Not Found")</f>
        <v>R1011</v>
      </c>
      <c r="P285" s="23">
        <f>_xlfn.XLOOKUP(A285,'Hospitalisation Details'!A:A,'Hospitalisation Details'!L:L,"Not Found")</f>
        <v>46</v>
      </c>
    </row>
    <row r="286" spans="1:16" ht="15.75" x14ac:dyDescent="0.25">
      <c r="A286" s="19" t="s">
        <v>2087</v>
      </c>
      <c r="B286" s="19" t="str">
        <f>_xlfn.XLOOKUP(A286,'Customer Names'!A:A,'Customer Names'!C:C,"Not Found")</f>
        <v>Sweigart</v>
      </c>
      <c r="C286" s="20">
        <f>_xlfn.XLOOKUP(A286,'Medical Examinations'!A:A,'Medical Examinations'!B:B,"not found")</f>
        <v>31.36</v>
      </c>
      <c r="D286" s="20">
        <f>_xlfn.XLOOKUP(A286,'Medical Examinations'!A:A,'Medical Examinations'!C:C,"not found")</f>
        <v>10.6</v>
      </c>
      <c r="E286" s="20" t="str">
        <f>_xlfn.XLOOKUP(A286,'Medical Examinations'!A:A,'Medical Examinations'!D:D,"not found")</f>
        <v>Yes</v>
      </c>
      <c r="F286" s="20" t="str">
        <f>_xlfn.XLOOKUP(A286,'Medical Examinations'!A:A,'Medical Examinations'!E:E,"not found")</f>
        <v>No</v>
      </c>
      <c r="G286" s="20" t="str">
        <f>_xlfn.XLOOKUP(A286,'Medical Examinations'!A:A,'Medical Examinations'!F:F,"not found")</f>
        <v>No</v>
      </c>
      <c r="H286" s="20">
        <f>_xlfn.XLOOKUP(A286,'Medical Examinations'!A:A,'Medical Examinations'!G:G,"not found")</f>
        <v>0</v>
      </c>
      <c r="I286" s="20" t="str">
        <f>_xlfn.XLOOKUP(A286,'Medical Examinations'!A:A,'Medical Examinations'!H:H,"not found")</f>
        <v>Yes</v>
      </c>
      <c r="J286" s="20" t="str">
        <f>_xlfn.XLOOKUP(A286,'Medical Examinations'!A:A,'Medical Examinations'!I:I,"not found")</f>
        <v>Obesity</v>
      </c>
      <c r="K286" s="21">
        <f>_xlfn.XLOOKUP(A286,'Hospitalisation Details'!A:A,'Hospitalisation Details'!F:F,"Not Found")</f>
        <v>29856</v>
      </c>
      <c r="L286" s="22">
        <f>_xlfn.XLOOKUP(A286,'Hospitalisation Details'!A:A,'Hospitalisation Details'!H:H,"Not Found")</f>
        <v>32462.35</v>
      </c>
      <c r="M286" s="21" t="str">
        <f>_xlfn.XLOOKUP(A286,'Hospitalisation Details'!A:A,'Hospitalisation Details'!I:I,"Not Found")</f>
        <v>tier - 1</v>
      </c>
      <c r="N286" s="21" t="str">
        <f>_xlfn.XLOOKUP(A286,'Hospitalisation Details'!A:A,'Hospitalisation Details'!J:J,"Not Found")</f>
        <v>tier - 2</v>
      </c>
      <c r="O286" s="21" t="str">
        <f>_xlfn.XLOOKUP(A286,'Hospitalisation Details'!A:A,'Hospitalisation Details'!K:K,"Not Found")</f>
        <v>R1011</v>
      </c>
      <c r="P286" s="23">
        <f>_xlfn.XLOOKUP(A286,'Hospitalisation Details'!A:A,'Hospitalisation Details'!L:L,"Not Found")</f>
        <v>41</v>
      </c>
    </row>
    <row r="287" spans="1:16" ht="15.75" x14ac:dyDescent="0.25">
      <c r="A287" s="19" t="s">
        <v>2086</v>
      </c>
      <c r="B287" s="19" t="str">
        <f>_xlfn.XLOOKUP(A287,'Customer Names'!A:A,'Customer Names'!C:C,"Not Found")</f>
        <v>Sieczkowski</v>
      </c>
      <c r="C287" s="20">
        <f>_xlfn.XLOOKUP(A287,'Medical Examinations'!A:A,'Medical Examinations'!B:B,"not found")</f>
        <v>25.69</v>
      </c>
      <c r="D287" s="20">
        <f>_xlfn.XLOOKUP(A287,'Medical Examinations'!A:A,'Medical Examinations'!C:C,"not found")</f>
        <v>4.78</v>
      </c>
      <c r="E287" s="20" t="str">
        <f>_xlfn.XLOOKUP(A287,'Medical Examinations'!A:A,'Medical Examinations'!D:D,"not found")</f>
        <v>Yes</v>
      </c>
      <c r="F287" s="20" t="str">
        <f>_xlfn.XLOOKUP(A287,'Medical Examinations'!A:A,'Medical Examinations'!E:E,"not found")</f>
        <v>No</v>
      </c>
      <c r="G287" s="20" t="str">
        <f>_xlfn.XLOOKUP(A287,'Medical Examinations'!A:A,'Medical Examinations'!F:F,"not found")</f>
        <v>No</v>
      </c>
      <c r="H287" s="20">
        <f>_xlfn.XLOOKUP(A287,'Medical Examinations'!A:A,'Medical Examinations'!G:G,"not found")</f>
        <v>0</v>
      </c>
      <c r="I287" s="20" t="str">
        <f>_xlfn.XLOOKUP(A287,'Medical Examinations'!A:A,'Medical Examinations'!H:H,"not found")</f>
        <v>Yes</v>
      </c>
      <c r="J287" s="20" t="str">
        <f>_xlfn.XLOOKUP(A287,'Medical Examinations'!A:A,'Medical Examinations'!I:I,"not found")</f>
        <v>Overweight</v>
      </c>
      <c r="K287" s="21">
        <f>_xlfn.XLOOKUP(A287,'Hospitalisation Details'!A:A,'Hospitalisation Details'!F:F,"Not Found")</f>
        <v>27981</v>
      </c>
      <c r="L287" s="22">
        <f>_xlfn.XLOOKUP(A287,'Hospitalisation Details'!A:A,'Hospitalisation Details'!H:H,"Not Found")</f>
        <v>32430.22</v>
      </c>
      <c r="M287" s="21" t="str">
        <f>_xlfn.XLOOKUP(A287,'Hospitalisation Details'!A:A,'Hospitalisation Details'!I:I,"Not Found")</f>
        <v>tier - 1</v>
      </c>
      <c r="N287" s="21" t="str">
        <f>_xlfn.XLOOKUP(A287,'Hospitalisation Details'!A:A,'Hospitalisation Details'!J:J,"Not Found")</f>
        <v>tier - 2</v>
      </c>
      <c r="O287" s="21" t="str">
        <f>_xlfn.XLOOKUP(A287,'Hospitalisation Details'!A:A,'Hospitalisation Details'!K:K,"Not Found")</f>
        <v>R1011</v>
      </c>
      <c r="P287" s="23">
        <f>_xlfn.XLOOKUP(A287,'Hospitalisation Details'!A:A,'Hospitalisation Details'!L:L,"Not Found")</f>
        <v>46</v>
      </c>
    </row>
    <row r="288" spans="1:16" ht="15.75" x14ac:dyDescent="0.25">
      <c r="A288" s="19" t="s">
        <v>2085</v>
      </c>
      <c r="B288" s="19" t="str">
        <f>_xlfn.XLOOKUP(A288,'Customer Names'!A:A,'Customer Names'!C:C,"Not Found")</f>
        <v>Jurgens</v>
      </c>
      <c r="C288" s="20">
        <f>_xlfn.XLOOKUP(A288,'Medical Examinations'!A:A,'Medical Examinations'!B:B,"not found")</f>
        <v>25.46</v>
      </c>
      <c r="D288" s="20">
        <f>_xlfn.XLOOKUP(A288,'Medical Examinations'!A:A,'Medical Examinations'!C:C,"not found")</f>
        <v>6.03</v>
      </c>
      <c r="E288" s="20" t="str">
        <f>_xlfn.XLOOKUP(A288,'Medical Examinations'!A:A,'Medical Examinations'!D:D,"not found")</f>
        <v>No</v>
      </c>
      <c r="F288" s="20" t="str">
        <f>_xlfn.XLOOKUP(A288,'Medical Examinations'!A:A,'Medical Examinations'!E:E,"not found")</f>
        <v>No</v>
      </c>
      <c r="G288" s="20" t="str">
        <f>_xlfn.XLOOKUP(A288,'Medical Examinations'!A:A,'Medical Examinations'!F:F,"not found")</f>
        <v>No</v>
      </c>
      <c r="H288" s="20">
        <f>_xlfn.XLOOKUP(A288,'Medical Examinations'!A:A,'Medical Examinations'!G:G,"not found")</f>
        <v>2</v>
      </c>
      <c r="I288" s="20" t="str">
        <f>_xlfn.XLOOKUP(A288,'Medical Examinations'!A:A,'Medical Examinations'!H:H,"not found")</f>
        <v>Yes</v>
      </c>
      <c r="J288" s="20" t="str">
        <f>_xlfn.XLOOKUP(A288,'Medical Examinations'!A:A,'Medical Examinations'!I:I,"not found")</f>
        <v>Overweight</v>
      </c>
      <c r="K288" s="21">
        <f>_xlfn.XLOOKUP(A288,'Hospitalisation Details'!A:A,'Hospitalisation Details'!F:F,"Not Found")</f>
        <v>26591</v>
      </c>
      <c r="L288" s="22">
        <f>_xlfn.XLOOKUP(A288,'Hospitalisation Details'!A:A,'Hospitalisation Details'!H:H,"Not Found")</f>
        <v>32428.63</v>
      </c>
      <c r="M288" s="21" t="str">
        <f>_xlfn.XLOOKUP(A288,'Hospitalisation Details'!A:A,'Hospitalisation Details'!I:I,"Not Found")</f>
        <v>tier - 1</v>
      </c>
      <c r="N288" s="21" t="str">
        <f>_xlfn.XLOOKUP(A288,'Hospitalisation Details'!A:A,'Hospitalisation Details'!J:J,"Not Found")</f>
        <v>tier - 2</v>
      </c>
      <c r="O288" s="21" t="str">
        <f>_xlfn.XLOOKUP(A288,'Hospitalisation Details'!A:A,'Hospitalisation Details'!K:K,"Not Found")</f>
        <v>R1011</v>
      </c>
      <c r="P288" s="23">
        <f>_xlfn.XLOOKUP(A288,'Hospitalisation Details'!A:A,'Hospitalisation Details'!L:L,"Not Found")</f>
        <v>50</v>
      </c>
    </row>
    <row r="289" spans="1:16" ht="15.75" x14ac:dyDescent="0.25">
      <c r="A289" s="19" t="s">
        <v>2084</v>
      </c>
      <c r="B289" s="19" t="str">
        <f>_xlfn.XLOOKUP(A289,'Customer Names'!A:A,'Customer Names'!C:C,"Not Found")</f>
        <v>Hackman</v>
      </c>
      <c r="C289" s="20">
        <f>_xlfn.XLOOKUP(A289,'Medical Examinations'!A:A,'Medical Examinations'!B:B,"not found")</f>
        <v>31.83</v>
      </c>
      <c r="D289" s="20">
        <f>_xlfn.XLOOKUP(A289,'Medical Examinations'!A:A,'Medical Examinations'!C:C,"not found")</f>
        <v>11.55</v>
      </c>
      <c r="E289" s="20" t="str">
        <f>_xlfn.XLOOKUP(A289,'Medical Examinations'!A:A,'Medical Examinations'!D:D,"not found")</f>
        <v>Yes</v>
      </c>
      <c r="F289" s="20" t="str">
        <f>_xlfn.XLOOKUP(A289,'Medical Examinations'!A:A,'Medical Examinations'!E:E,"not found")</f>
        <v>No</v>
      </c>
      <c r="G289" s="20" t="str">
        <f>_xlfn.XLOOKUP(A289,'Medical Examinations'!A:A,'Medical Examinations'!F:F,"not found")</f>
        <v>No</v>
      </c>
      <c r="H289" s="20">
        <f>_xlfn.XLOOKUP(A289,'Medical Examinations'!A:A,'Medical Examinations'!G:G,"not found")</f>
        <v>1</v>
      </c>
      <c r="I289" s="20" t="str">
        <f>_xlfn.XLOOKUP(A289,'Medical Examinations'!A:A,'Medical Examinations'!H:H,"not found")</f>
        <v>Yes</v>
      </c>
      <c r="J289" s="20" t="str">
        <f>_xlfn.XLOOKUP(A289,'Medical Examinations'!A:A,'Medical Examinations'!I:I,"not found")</f>
        <v>Obesity</v>
      </c>
      <c r="K289" s="21">
        <f>_xlfn.XLOOKUP(A289,'Hospitalisation Details'!A:A,'Hospitalisation Details'!F:F,"Not Found")</f>
        <v>31748</v>
      </c>
      <c r="L289" s="22">
        <f>_xlfn.XLOOKUP(A289,'Hospitalisation Details'!A:A,'Hospitalisation Details'!H:H,"Not Found")</f>
        <v>32288.49</v>
      </c>
      <c r="M289" s="21" t="str">
        <f>_xlfn.XLOOKUP(A289,'Hospitalisation Details'!A:A,'Hospitalisation Details'!I:I,"Not Found")</f>
        <v>tier - 1</v>
      </c>
      <c r="N289" s="21" t="str">
        <f>_xlfn.XLOOKUP(A289,'Hospitalisation Details'!A:A,'Hospitalisation Details'!J:J,"Not Found")</f>
        <v>tier - 2</v>
      </c>
      <c r="O289" s="21" t="str">
        <f>_xlfn.XLOOKUP(A289,'Hospitalisation Details'!A:A,'Hospitalisation Details'!K:K,"Not Found")</f>
        <v>R1011</v>
      </c>
      <c r="P289" s="23">
        <f>_xlfn.XLOOKUP(A289,'Hospitalisation Details'!A:A,'Hospitalisation Details'!L:L,"Not Found")</f>
        <v>36</v>
      </c>
    </row>
    <row r="290" spans="1:16" ht="15.75" x14ac:dyDescent="0.25">
      <c r="A290" s="19" t="s">
        <v>2083</v>
      </c>
      <c r="B290" s="19" t="str">
        <f>_xlfn.XLOOKUP(A290,'Customer Names'!A:A,'Customer Names'!C:C,"Not Found")</f>
        <v>Klarich</v>
      </c>
      <c r="C290" s="20">
        <f>_xlfn.XLOOKUP(A290,'Medical Examinations'!A:A,'Medical Examinations'!B:B,"not found")</f>
        <v>24.43</v>
      </c>
      <c r="D290" s="20">
        <f>_xlfn.XLOOKUP(A290,'Medical Examinations'!A:A,'Medical Examinations'!C:C,"not found")</f>
        <v>7.59</v>
      </c>
      <c r="E290" s="20" t="str">
        <f>_xlfn.XLOOKUP(A290,'Medical Examinations'!A:A,'Medical Examinations'!D:D,"not found")</f>
        <v>Yes</v>
      </c>
      <c r="F290" s="20" t="str">
        <f>_xlfn.XLOOKUP(A290,'Medical Examinations'!A:A,'Medical Examinations'!E:E,"not found")</f>
        <v>No</v>
      </c>
      <c r="G290" s="20" t="str">
        <f>_xlfn.XLOOKUP(A290,'Medical Examinations'!A:A,'Medical Examinations'!F:F,"not found")</f>
        <v>No</v>
      </c>
      <c r="H290" s="20">
        <f>_xlfn.XLOOKUP(A290,'Medical Examinations'!A:A,'Medical Examinations'!G:G,"not found")</f>
        <v>1</v>
      </c>
      <c r="I290" s="20" t="str">
        <f>_xlfn.XLOOKUP(A290,'Medical Examinations'!A:A,'Medical Examinations'!H:H,"not found")</f>
        <v>Yes</v>
      </c>
      <c r="J290" s="20" t="str">
        <f>_xlfn.XLOOKUP(A290,'Medical Examinations'!A:A,'Medical Examinations'!I:I,"not found")</f>
        <v>Normal Weight</v>
      </c>
      <c r="K290" s="21">
        <f>_xlfn.XLOOKUP(A290,'Hospitalisation Details'!A:A,'Hospitalisation Details'!F:F,"Not Found")</f>
        <v>27745</v>
      </c>
      <c r="L290" s="22">
        <f>_xlfn.XLOOKUP(A290,'Hospitalisation Details'!A:A,'Hospitalisation Details'!H:H,"Not Found")</f>
        <v>32259.96</v>
      </c>
      <c r="M290" s="21" t="str">
        <f>_xlfn.XLOOKUP(A290,'Hospitalisation Details'!A:A,'Hospitalisation Details'!I:I,"Not Found")</f>
        <v>tier - 1</v>
      </c>
      <c r="N290" s="21" t="str">
        <f>_xlfn.XLOOKUP(A290,'Hospitalisation Details'!A:A,'Hospitalisation Details'!J:J,"Not Found")</f>
        <v>tier - 2</v>
      </c>
      <c r="O290" s="21" t="str">
        <f>_xlfn.XLOOKUP(A290,'Hospitalisation Details'!A:A,'Hospitalisation Details'!K:K,"Not Found")</f>
        <v>R1012</v>
      </c>
      <c r="P290" s="23">
        <f>_xlfn.XLOOKUP(A290,'Hospitalisation Details'!A:A,'Hospitalisation Details'!L:L,"Not Found")</f>
        <v>47</v>
      </c>
    </row>
    <row r="291" spans="1:16" ht="15.75" x14ac:dyDescent="0.25">
      <c r="A291" s="19" t="s">
        <v>2082</v>
      </c>
      <c r="B291" s="19" t="str">
        <f>_xlfn.XLOOKUP(A291,'Customer Names'!A:A,'Customer Names'!C:C,"Not Found")</f>
        <v>Schulten</v>
      </c>
      <c r="C291" s="20">
        <f>_xlfn.XLOOKUP(A291,'Medical Examinations'!A:A,'Medical Examinations'!B:B,"not found")</f>
        <v>41.9</v>
      </c>
      <c r="D291" s="20">
        <f>_xlfn.XLOOKUP(A291,'Medical Examinations'!A:A,'Medical Examinations'!C:C,"not found")</f>
        <v>4.26</v>
      </c>
      <c r="E291" s="20" t="str">
        <f>_xlfn.XLOOKUP(A291,'Medical Examinations'!A:A,'Medical Examinations'!D:D,"not found")</f>
        <v>No</v>
      </c>
      <c r="F291" s="20" t="str">
        <f>_xlfn.XLOOKUP(A291,'Medical Examinations'!A:A,'Medical Examinations'!E:E,"not found")</f>
        <v>No</v>
      </c>
      <c r="G291" s="20" t="str">
        <f>_xlfn.XLOOKUP(A291,'Medical Examinations'!A:A,'Medical Examinations'!F:F,"not found")</f>
        <v>No</v>
      </c>
      <c r="H291" s="20">
        <f>_xlfn.XLOOKUP(A291,'Medical Examinations'!A:A,'Medical Examinations'!G:G,"not found")</f>
        <v>0</v>
      </c>
      <c r="I291" s="20" t="str">
        <f>_xlfn.XLOOKUP(A291,'Medical Examinations'!A:A,'Medical Examinations'!H:H,"not found")</f>
        <v>Yes</v>
      </c>
      <c r="J291" s="20" t="str">
        <f>_xlfn.XLOOKUP(A291,'Medical Examinations'!A:A,'Medical Examinations'!I:I,"not found")</f>
        <v>Obesity</v>
      </c>
      <c r="K291" s="21">
        <f>_xlfn.XLOOKUP(A291,'Hospitalisation Details'!A:A,'Hospitalisation Details'!F:F,"Not Found")</f>
        <v>34585</v>
      </c>
      <c r="L291" s="22">
        <f>_xlfn.XLOOKUP(A291,'Hospitalisation Details'!A:A,'Hospitalisation Details'!H:H,"Not Found")</f>
        <v>32222.81</v>
      </c>
      <c r="M291" s="21" t="str">
        <f>_xlfn.XLOOKUP(A291,'Hospitalisation Details'!A:A,'Hospitalisation Details'!I:I,"Not Found")</f>
        <v>tier - 1</v>
      </c>
      <c r="N291" s="21" t="str">
        <f>_xlfn.XLOOKUP(A291,'Hospitalisation Details'!A:A,'Hospitalisation Details'!J:J,"Not Found")</f>
        <v>tier - 2</v>
      </c>
      <c r="O291" s="21" t="str">
        <f>_xlfn.XLOOKUP(A291,'Hospitalisation Details'!A:A,'Hospitalisation Details'!K:K,"Not Found")</f>
        <v>R1011</v>
      </c>
      <c r="P291" s="23">
        <f>_xlfn.XLOOKUP(A291,'Hospitalisation Details'!A:A,'Hospitalisation Details'!L:L,"Not Found")</f>
        <v>28</v>
      </c>
    </row>
    <row r="292" spans="1:16" ht="15.75" x14ac:dyDescent="0.25">
      <c r="A292" s="19" t="s">
        <v>2081</v>
      </c>
      <c r="B292" s="19" t="str">
        <f>_xlfn.XLOOKUP(A292,'Customer Names'!A:A,'Customer Names'!C:C,"Not Found")</f>
        <v>Fagerstrom</v>
      </c>
      <c r="C292" s="20">
        <f>_xlfn.XLOOKUP(A292,'Medical Examinations'!A:A,'Medical Examinations'!B:B,"not found")</f>
        <v>22.88</v>
      </c>
      <c r="D292" s="20">
        <f>_xlfn.XLOOKUP(A292,'Medical Examinations'!A:A,'Medical Examinations'!C:C,"not found")</f>
        <v>5.9</v>
      </c>
      <c r="E292" s="20" t="str">
        <f>_xlfn.XLOOKUP(A292,'Medical Examinations'!A:A,'Medical Examinations'!D:D,"not found")</f>
        <v>Yes</v>
      </c>
      <c r="F292" s="20" t="str">
        <f>_xlfn.XLOOKUP(A292,'Medical Examinations'!A:A,'Medical Examinations'!E:E,"not found")</f>
        <v>No</v>
      </c>
      <c r="G292" s="20" t="str">
        <f>_xlfn.XLOOKUP(A292,'Medical Examinations'!A:A,'Medical Examinations'!F:F,"not found")</f>
        <v>Yes</v>
      </c>
      <c r="H292" s="20">
        <f>_xlfn.XLOOKUP(A292,'Medical Examinations'!A:A,'Medical Examinations'!G:G,"not found")</f>
        <v>1</v>
      </c>
      <c r="I292" s="20" t="str">
        <f>_xlfn.XLOOKUP(A292,'Medical Examinations'!A:A,'Medical Examinations'!H:H,"not found")</f>
        <v>Yes</v>
      </c>
      <c r="J292" s="20" t="str">
        <f>_xlfn.XLOOKUP(A292,'Medical Examinations'!A:A,'Medical Examinations'!I:I,"not found")</f>
        <v>Normal Weight</v>
      </c>
      <c r="K292" s="21">
        <f>_xlfn.XLOOKUP(A292,'Hospitalisation Details'!A:A,'Hospitalisation Details'!F:F,"Not Found")</f>
        <v>25457</v>
      </c>
      <c r="L292" s="22">
        <f>_xlfn.XLOOKUP(A292,'Hospitalisation Details'!A:A,'Hospitalisation Details'!H:H,"Not Found")</f>
        <v>32192.76</v>
      </c>
      <c r="M292" s="21" t="str">
        <f>_xlfn.XLOOKUP(A292,'Hospitalisation Details'!A:A,'Hospitalisation Details'!I:I,"Not Found")</f>
        <v>tier - 1</v>
      </c>
      <c r="N292" s="21" t="str">
        <f>_xlfn.XLOOKUP(A292,'Hospitalisation Details'!A:A,'Hospitalisation Details'!J:J,"Not Found")</f>
        <v>tier - 2</v>
      </c>
      <c r="O292" s="21" t="str">
        <f>_xlfn.XLOOKUP(A292,'Hospitalisation Details'!A:A,'Hospitalisation Details'!K:K,"Not Found")</f>
        <v>R1011</v>
      </c>
      <c r="P292" s="23">
        <f>_xlfn.XLOOKUP(A292,'Hospitalisation Details'!A:A,'Hospitalisation Details'!L:L,"Not Found")</f>
        <v>53</v>
      </c>
    </row>
    <row r="293" spans="1:16" ht="15.75" x14ac:dyDescent="0.25">
      <c r="A293" s="19" t="s">
        <v>2080</v>
      </c>
      <c r="B293" s="19" t="str">
        <f>_xlfn.XLOOKUP(A293,'Customer Names'!A:A,'Customer Names'!C:C,"Not Found")</f>
        <v>Bien</v>
      </c>
      <c r="C293" s="20">
        <f>_xlfn.XLOOKUP(A293,'Medical Examinations'!A:A,'Medical Examinations'!B:B,"not found")</f>
        <v>29.734999999999999</v>
      </c>
      <c r="D293" s="20">
        <f>_xlfn.XLOOKUP(A293,'Medical Examinations'!A:A,'Medical Examinations'!C:C,"not found")</f>
        <v>7.79</v>
      </c>
      <c r="E293" s="20" t="str">
        <f>_xlfn.XLOOKUP(A293,'Medical Examinations'!A:A,'Medical Examinations'!D:D,"not found")</f>
        <v>No</v>
      </c>
      <c r="F293" s="20" t="str">
        <f>_xlfn.XLOOKUP(A293,'Medical Examinations'!A:A,'Medical Examinations'!E:E,"not found")</f>
        <v>No</v>
      </c>
      <c r="G293" s="20" t="str">
        <f>_xlfn.XLOOKUP(A293,'Medical Examinations'!A:A,'Medical Examinations'!F:F,"not found")</f>
        <v>No</v>
      </c>
      <c r="H293" s="20">
        <f>_xlfn.XLOOKUP(A293,'Medical Examinations'!A:A,'Medical Examinations'!G:G,"not found")</f>
        <v>0</v>
      </c>
      <c r="I293" s="20" t="str">
        <f>_xlfn.XLOOKUP(A293,'Medical Examinations'!A:A,'Medical Examinations'!H:H,"not found")</f>
        <v>No</v>
      </c>
      <c r="J293" s="20" t="str">
        <f>_xlfn.XLOOKUP(A293,'Medical Examinations'!A:A,'Medical Examinations'!I:I,"not found")</f>
        <v>Overweight</v>
      </c>
      <c r="K293" s="21">
        <f>_xlfn.XLOOKUP(A293,'Hospitalisation Details'!A:A,'Hospitalisation Details'!F:F,"Not Found")</f>
        <v>28804</v>
      </c>
      <c r="L293" s="22">
        <f>_xlfn.XLOOKUP(A293,'Hospitalisation Details'!A:A,'Hospitalisation Details'!H:H,"Not Found")</f>
        <v>32108.66</v>
      </c>
      <c r="M293" s="21" t="str">
        <f>_xlfn.XLOOKUP(A293,'Hospitalisation Details'!A:A,'Hospitalisation Details'!I:I,"Not Found")</f>
        <v>tier - 1</v>
      </c>
      <c r="N293" s="21" t="str">
        <f>_xlfn.XLOOKUP(A293,'Hospitalisation Details'!A:A,'Hospitalisation Details'!J:J,"Not Found")</f>
        <v>tier - 2</v>
      </c>
      <c r="O293" s="21" t="str">
        <f>_xlfn.XLOOKUP(A293,'Hospitalisation Details'!A:A,'Hospitalisation Details'!K:K,"Not Found")</f>
        <v>R1017</v>
      </c>
      <c r="P293" s="23">
        <f>_xlfn.XLOOKUP(A293,'Hospitalisation Details'!A:A,'Hospitalisation Details'!L:L,"Not Found")</f>
        <v>44</v>
      </c>
    </row>
    <row r="294" spans="1:16" ht="15.75" x14ac:dyDescent="0.25">
      <c r="A294" s="19" t="s">
        <v>2079</v>
      </c>
      <c r="B294" s="19" t="str">
        <f>_xlfn.XLOOKUP(A294,'Customer Names'!A:A,'Customer Names'!C:C,"Not Found")</f>
        <v>Hess</v>
      </c>
      <c r="C294" s="20">
        <f>_xlfn.XLOOKUP(A294,'Medical Examinations'!A:A,'Medical Examinations'!B:B,"not found")</f>
        <v>40.74</v>
      </c>
      <c r="D294" s="20">
        <f>_xlfn.XLOOKUP(A294,'Medical Examinations'!A:A,'Medical Examinations'!C:C,"not found")</f>
        <v>5.28</v>
      </c>
      <c r="E294" s="20" t="str">
        <f>_xlfn.XLOOKUP(A294,'Medical Examinations'!A:A,'Medical Examinations'!D:D,"not found")</f>
        <v>No</v>
      </c>
      <c r="F294" s="20" t="str">
        <f>_xlfn.XLOOKUP(A294,'Medical Examinations'!A:A,'Medical Examinations'!E:E,"not found")</f>
        <v>No</v>
      </c>
      <c r="G294" s="20" t="str">
        <f>_xlfn.XLOOKUP(A294,'Medical Examinations'!A:A,'Medical Examinations'!F:F,"not found")</f>
        <v>Yes</v>
      </c>
      <c r="H294" s="20">
        <f>_xlfn.XLOOKUP(A294,'Medical Examinations'!A:A,'Medical Examinations'!G:G,"not found")</f>
        <v>1</v>
      </c>
      <c r="I294" s="20" t="str">
        <f>_xlfn.XLOOKUP(A294,'Medical Examinations'!A:A,'Medical Examinations'!H:H,"not found")</f>
        <v>Yes</v>
      </c>
      <c r="J294" s="20" t="str">
        <f>_xlfn.XLOOKUP(A294,'Medical Examinations'!A:A,'Medical Examinations'!I:I,"not found")</f>
        <v>Obesity</v>
      </c>
      <c r="K294" s="21">
        <f>_xlfn.XLOOKUP(A294,'Hospitalisation Details'!A:A,'Hospitalisation Details'!F:F,"Not Found")</f>
        <v>34225</v>
      </c>
      <c r="L294" s="22">
        <f>_xlfn.XLOOKUP(A294,'Hospitalisation Details'!A:A,'Hospitalisation Details'!H:H,"Not Found")</f>
        <v>32086.21</v>
      </c>
      <c r="M294" s="21" t="str">
        <f>_xlfn.XLOOKUP(A294,'Hospitalisation Details'!A:A,'Hospitalisation Details'!I:I,"Not Found")</f>
        <v>tier - 1</v>
      </c>
      <c r="N294" s="21" t="str">
        <f>_xlfn.XLOOKUP(A294,'Hospitalisation Details'!A:A,'Hospitalisation Details'!J:J,"Not Found")</f>
        <v>tier - 2</v>
      </c>
      <c r="O294" s="21" t="str">
        <f>_xlfn.XLOOKUP(A294,'Hospitalisation Details'!A:A,'Hospitalisation Details'!K:K,"Not Found")</f>
        <v>R1011</v>
      </c>
      <c r="P294" s="23">
        <f>_xlfn.XLOOKUP(A294,'Hospitalisation Details'!A:A,'Hospitalisation Details'!L:L,"Not Found")</f>
        <v>29</v>
      </c>
    </row>
    <row r="295" spans="1:16" ht="15.75" x14ac:dyDescent="0.25">
      <c r="A295" s="19" t="s">
        <v>2078</v>
      </c>
      <c r="B295" s="19" t="str">
        <f>_xlfn.XLOOKUP(A295,'Customer Names'!A:A,'Customer Names'!C:C,"Not Found")</f>
        <v>Shaw</v>
      </c>
      <c r="C295" s="20">
        <f>_xlfn.XLOOKUP(A295,'Medical Examinations'!A:A,'Medical Examinations'!B:B,"not found")</f>
        <v>24.14</v>
      </c>
      <c r="D295" s="20">
        <f>_xlfn.XLOOKUP(A295,'Medical Examinations'!A:A,'Medical Examinations'!C:C,"not found")</f>
        <v>5.87</v>
      </c>
      <c r="E295" s="20" t="str">
        <f>_xlfn.XLOOKUP(A295,'Medical Examinations'!A:A,'Medical Examinations'!D:D,"not found")</f>
        <v>No</v>
      </c>
      <c r="F295" s="20" t="str">
        <f>_xlfn.XLOOKUP(A295,'Medical Examinations'!A:A,'Medical Examinations'!E:E,"not found")</f>
        <v>No</v>
      </c>
      <c r="G295" s="20" t="str">
        <f>_xlfn.XLOOKUP(A295,'Medical Examinations'!A:A,'Medical Examinations'!F:F,"not found")</f>
        <v>No</v>
      </c>
      <c r="H295" s="20">
        <f>_xlfn.XLOOKUP(A295,'Medical Examinations'!A:A,'Medical Examinations'!G:G,"not found")</f>
        <v>2</v>
      </c>
      <c r="I295" s="20" t="str">
        <f>_xlfn.XLOOKUP(A295,'Medical Examinations'!A:A,'Medical Examinations'!H:H,"not found")</f>
        <v>Yes</v>
      </c>
      <c r="J295" s="20" t="str">
        <f>_xlfn.XLOOKUP(A295,'Medical Examinations'!A:A,'Medical Examinations'!I:I,"not found")</f>
        <v>Normal Weight</v>
      </c>
      <c r="K295" s="21">
        <f>_xlfn.XLOOKUP(A295,'Hospitalisation Details'!A:A,'Hospitalisation Details'!F:F,"Not Found")</f>
        <v>26563</v>
      </c>
      <c r="L295" s="22">
        <f>_xlfn.XLOOKUP(A295,'Hospitalisation Details'!A:A,'Hospitalisation Details'!H:H,"Not Found")</f>
        <v>31980.89</v>
      </c>
      <c r="M295" s="21" t="str">
        <f>_xlfn.XLOOKUP(A295,'Hospitalisation Details'!A:A,'Hospitalisation Details'!I:I,"Not Found")</f>
        <v>tier - 1</v>
      </c>
      <c r="N295" s="21" t="str">
        <f>_xlfn.XLOOKUP(A295,'Hospitalisation Details'!A:A,'Hospitalisation Details'!J:J,"Not Found")</f>
        <v>tier - 2</v>
      </c>
      <c r="O295" s="21" t="str">
        <f>_xlfn.XLOOKUP(A295,'Hospitalisation Details'!A:A,'Hospitalisation Details'!K:K,"Not Found")</f>
        <v>R1011</v>
      </c>
      <c r="P295" s="23">
        <f>_xlfn.XLOOKUP(A295,'Hospitalisation Details'!A:A,'Hospitalisation Details'!L:L,"Not Found")</f>
        <v>50</v>
      </c>
    </row>
    <row r="296" spans="1:16" ht="15.75" x14ac:dyDescent="0.25">
      <c r="A296" s="19" t="s">
        <v>2077</v>
      </c>
      <c r="B296" s="19" t="str">
        <f>_xlfn.XLOOKUP(A296,'Customer Names'!A:A,'Customer Names'!C:C,"Not Found")</f>
        <v>Williams</v>
      </c>
      <c r="C296" s="20">
        <f>_xlfn.XLOOKUP(A296,'Medical Examinations'!A:A,'Medical Examinations'!B:B,"not found")</f>
        <v>25.15</v>
      </c>
      <c r="D296" s="20">
        <f>_xlfn.XLOOKUP(A296,'Medical Examinations'!A:A,'Medical Examinations'!C:C,"not found")</f>
        <v>9.08</v>
      </c>
      <c r="E296" s="20" t="str">
        <f>_xlfn.XLOOKUP(A296,'Medical Examinations'!A:A,'Medical Examinations'!D:D,"not found")</f>
        <v>Yes</v>
      </c>
      <c r="F296" s="20" t="str">
        <f>_xlfn.XLOOKUP(A296,'Medical Examinations'!A:A,'Medical Examinations'!E:E,"not found")</f>
        <v>No</v>
      </c>
      <c r="G296" s="20" t="str">
        <f>_xlfn.XLOOKUP(A296,'Medical Examinations'!A:A,'Medical Examinations'!F:F,"not found")</f>
        <v>No</v>
      </c>
      <c r="H296" s="20">
        <f>_xlfn.XLOOKUP(A296,'Medical Examinations'!A:A,'Medical Examinations'!G:G,"not found")</f>
        <v>1</v>
      </c>
      <c r="I296" s="20" t="str">
        <f>_xlfn.XLOOKUP(A296,'Medical Examinations'!A:A,'Medical Examinations'!H:H,"not found")</f>
        <v>Yes</v>
      </c>
      <c r="J296" s="20" t="str">
        <f>_xlfn.XLOOKUP(A296,'Medical Examinations'!A:A,'Medical Examinations'!I:I,"not found")</f>
        <v>Overweight</v>
      </c>
      <c r="K296" s="21">
        <f>_xlfn.XLOOKUP(A296,'Hospitalisation Details'!A:A,'Hospitalisation Details'!F:F,"Not Found")</f>
        <v>27662</v>
      </c>
      <c r="L296" s="22">
        <f>_xlfn.XLOOKUP(A296,'Hospitalisation Details'!A:A,'Hospitalisation Details'!H:H,"Not Found")</f>
        <v>31897.1</v>
      </c>
      <c r="M296" s="21" t="str">
        <f>_xlfn.XLOOKUP(A296,'Hospitalisation Details'!A:A,'Hospitalisation Details'!I:I,"Not Found")</f>
        <v>tier - 1</v>
      </c>
      <c r="N296" s="21" t="str">
        <f>_xlfn.XLOOKUP(A296,'Hospitalisation Details'!A:A,'Hospitalisation Details'!J:J,"Not Found")</f>
        <v>tier - 3</v>
      </c>
      <c r="O296" s="21" t="str">
        <f>_xlfn.XLOOKUP(A296,'Hospitalisation Details'!A:A,'Hospitalisation Details'!K:K,"Not Found")</f>
        <v>R1011</v>
      </c>
      <c r="P296" s="23">
        <f>_xlfn.XLOOKUP(A296,'Hospitalisation Details'!A:A,'Hospitalisation Details'!L:L,"Not Found")</f>
        <v>47</v>
      </c>
    </row>
    <row r="297" spans="1:16" ht="15.75" x14ac:dyDescent="0.25">
      <c r="A297" s="19" t="s">
        <v>2076</v>
      </c>
      <c r="B297" s="19" t="str">
        <f>_xlfn.XLOOKUP(A297,'Customer Names'!A:A,'Customer Names'!C:C,"Not Found")</f>
        <v>Menzies</v>
      </c>
      <c r="C297" s="20">
        <f>_xlfn.XLOOKUP(A297,'Medical Examinations'!A:A,'Medical Examinations'!B:B,"not found")</f>
        <v>28.71</v>
      </c>
      <c r="D297" s="20">
        <f>_xlfn.XLOOKUP(A297,'Medical Examinations'!A:A,'Medical Examinations'!C:C,"not found")</f>
        <v>5.2</v>
      </c>
      <c r="E297" s="20" t="str">
        <f>_xlfn.XLOOKUP(A297,'Medical Examinations'!A:A,'Medical Examinations'!D:D,"not found")</f>
        <v>No</v>
      </c>
      <c r="F297" s="20" t="str">
        <f>_xlfn.XLOOKUP(A297,'Medical Examinations'!A:A,'Medical Examinations'!E:E,"not found")</f>
        <v>No</v>
      </c>
      <c r="G297" s="20" t="str">
        <f>_xlfn.XLOOKUP(A297,'Medical Examinations'!A:A,'Medical Examinations'!F:F,"not found")</f>
        <v>No</v>
      </c>
      <c r="H297" s="20">
        <f>_xlfn.XLOOKUP(A297,'Medical Examinations'!A:A,'Medical Examinations'!G:G,"not found")</f>
        <v>1</v>
      </c>
      <c r="I297" s="20" t="str">
        <f>_xlfn.XLOOKUP(A297,'Medical Examinations'!A:A,'Medical Examinations'!H:H,"not found")</f>
        <v>Yes</v>
      </c>
      <c r="J297" s="20" t="str">
        <f>_xlfn.XLOOKUP(A297,'Medical Examinations'!A:A,'Medical Examinations'!I:I,"not found")</f>
        <v>Overweight</v>
      </c>
      <c r="K297" s="21">
        <f>_xlfn.XLOOKUP(A297,'Hospitalisation Details'!A:A,'Hospitalisation Details'!F:F,"Not Found")</f>
        <v>30935</v>
      </c>
      <c r="L297" s="22">
        <f>_xlfn.XLOOKUP(A297,'Hospitalisation Details'!A:A,'Hospitalisation Details'!H:H,"Not Found")</f>
        <v>31743.919999999998</v>
      </c>
      <c r="M297" s="21" t="str">
        <f>_xlfn.XLOOKUP(A297,'Hospitalisation Details'!A:A,'Hospitalisation Details'!I:I,"Not Found")</f>
        <v>tier - 1</v>
      </c>
      <c r="N297" s="21" t="str">
        <f>_xlfn.XLOOKUP(A297,'Hospitalisation Details'!A:A,'Hospitalisation Details'!J:J,"Not Found")</f>
        <v>tier - 3</v>
      </c>
      <c r="O297" s="21" t="str">
        <f>_xlfn.XLOOKUP(A297,'Hospitalisation Details'!A:A,'Hospitalisation Details'!K:K,"Not Found")</f>
        <v>R1011</v>
      </c>
      <c r="P297" s="23">
        <f>_xlfn.XLOOKUP(A297,'Hospitalisation Details'!A:A,'Hospitalisation Details'!L:L,"Not Found")</f>
        <v>38</v>
      </c>
    </row>
    <row r="298" spans="1:16" ht="15.75" x14ac:dyDescent="0.25">
      <c r="A298" s="19" t="s">
        <v>2075</v>
      </c>
      <c r="B298" s="19" t="str">
        <f>_xlfn.XLOOKUP(A298,'Customer Names'!A:A,'Customer Names'!C:C,"Not Found")</f>
        <v>Buehler</v>
      </c>
      <c r="C298" s="20">
        <f>_xlfn.XLOOKUP(A298,'Medical Examinations'!A:A,'Medical Examinations'!B:B,"not found")</f>
        <v>23</v>
      </c>
      <c r="D298" s="20">
        <f>_xlfn.XLOOKUP(A298,'Medical Examinations'!A:A,'Medical Examinations'!C:C,"not found")</f>
        <v>5.48</v>
      </c>
      <c r="E298" s="20" t="str">
        <f>_xlfn.XLOOKUP(A298,'Medical Examinations'!A:A,'Medical Examinations'!D:D,"not found")</f>
        <v>No</v>
      </c>
      <c r="F298" s="20" t="str">
        <f>_xlfn.XLOOKUP(A298,'Medical Examinations'!A:A,'Medical Examinations'!E:E,"not found")</f>
        <v>No</v>
      </c>
      <c r="G298" s="20" t="str">
        <f>_xlfn.XLOOKUP(A298,'Medical Examinations'!A:A,'Medical Examinations'!F:F,"not found")</f>
        <v>No</v>
      </c>
      <c r="H298" s="20">
        <f>_xlfn.XLOOKUP(A298,'Medical Examinations'!A:A,'Medical Examinations'!G:G,"not found")</f>
        <v>0</v>
      </c>
      <c r="I298" s="20" t="str">
        <f>_xlfn.XLOOKUP(A298,'Medical Examinations'!A:A,'Medical Examinations'!H:H,"not found")</f>
        <v>Yes</v>
      </c>
      <c r="J298" s="20" t="str">
        <f>_xlfn.XLOOKUP(A298,'Medical Examinations'!A:A,'Medical Examinations'!I:I,"not found")</f>
        <v>Normal Weight</v>
      </c>
      <c r="K298" s="21">
        <f>_xlfn.XLOOKUP(A298,'Hospitalisation Details'!A:A,'Hospitalisation Details'!F:F,"Not Found")</f>
        <v>28412</v>
      </c>
      <c r="L298" s="22">
        <f>_xlfn.XLOOKUP(A298,'Hospitalisation Details'!A:A,'Hospitalisation Details'!H:H,"Not Found")</f>
        <v>31736.7</v>
      </c>
      <c r="M298" s="21" t="str">
        <f>_xlfn.XLOOKUP(A298,'Hospitalisation Details'!A:A,'Hospitalisation Details'!I:I,"Not Found")</f>
        <v>tier - 1</v>
      </c>
      <c r="N298" s="21" t="str">
        <f>_xlfn.XLOOKUP(A298,'Hospitalisation Details'!A:A,'Hospitalisation Details'!J:J,"Not Found")</f>
        <v>tier - 2</v>
      </c>
      <c r="O298" s="21" t="str">
        <f>_xlfn.XLOOKUP(A298,'Hospitalisation Details'!A:A,'Hospitalisation Details'!K:K,"Not Found")</f>
        <v>R1012</v>
      </c>
      <c r="P298" s="23">
        <f>_xlfn.XLOOKUP(A298,'Hospitalisation Details'!A:A,'Hospitalisation Details'!L:L,"Not Found")</f>
        <v>45</v>
      </c>
    </row>
    <row r="299" spans="1:16" ht="15.75" x14ac:dyDescent="0.25">
      <c r="A299" s="19" t="s">
        <v>2074</v>
      </c>
      <c r="B299" s="19" t="str">
        <f>_xlfn.XLOOKUP(A299,'Customer Names'!A:A,'Customer Names'!C:C,"Not Found")</f>
        <v>Degen</v>
      </c>
      <c r="C299" s="20">
        <f>_xlfn.XLOOKUP(A299,'Medical Examinations'!A:A,'Medical Examinations'!B:B,"not found")</f>
        <v>36.86</v>
      </c>
      <c r="D299" s="20">
        <f>_xlfn.XLOOKUP(A299,'Medical Examinations'!A:A,'Medical Examinations'!C:C,"not found")</f>
        <v>11.95</v>
      </c>
      <c r="E299" s="20" t="str">
        <f>_xlfn.XLOOKUP(A299,'Medical Examinations'!A:A,'Medical Examinations'!D:D,"not found")</f>
        <v>No</v>
      </c>
      <c r="F299" s="20" t="str">
        <f>_xlfn.XLOOKUP(A299,'Medical Examinations'!A:A,'Medical Examinations'!E:E,"not found")</f>
        <v>No</v>
      </c>
      <c r="G299" s="20" t="str">
        <f>_xlfn.XLOOKUP(A299,'Medical Examinations'!A:A,'Medical Examinations'!F:F,"not found")</f>
        <v>No</v>
      </c>
      <c r="H299" s="20">
        <f>_xlfn.XLOOKUP(A299,'Medical Examinations'!A:A,'Medical Examinations'!G:G,"not found")</f>
        <v>0</v>
      </c>
      <c r="I299" s="20" t="str">
        <f>_xlfn.XLOOKUP(A299,'Medical Examinations'!A:A,'Medical Examinations'!H:H,"not found")</f>
        <v>No</v>
      </c>
      <c r="J299" s="20" t="str">
        <f>_xlfn.XLOOKUP(A299,'Medical Examinations'!A:A,'Medical Examinations'!I:I,"not found")</f>
        <v>Obesity</v>
      </c>
      <c r="K299" s="21">
        <f>_xlfn.XLOOKUP(A299,'Hospitalisation Details'!A:A,'Hospitalisation Details'!F:F,"Not Found")</f>
        <v>22263</v>
      </c>
      <c r="L299" s="22">
        <f>_xlfn.XLOOKUP(A299,'Hospitalisation Details'!A:A,'Hospitalisation Details'!H:H,"Not Found")</f>
        <v>31620</v>
      </c>
      <c r="M299" s="21" t="str">
        <f>_xlfn.XLOOKUP(A299,'Hospitalisation Details'!A:A,'Hospitalisation Details'!I:I,"Not Found")</f>
        <v>tier - 1</v>
      </c>
      <c r="N299" s="21" t="str">
        <f>_xlfn.XLOOKUP(A299,'Hospitalisation Details'!A:A,'Hospitalisation Details'!J:J,"Not Found")</f>
        <v>tier - 2</v>
      </c>
      <c r="O299" s="21" t="str">
        <f>_xlfn.XLOOKUP(A299,'Hospitalisation Details'!A:A,'Hospitalisation Details'!K:K,"Not Found")</f>
        <v>R1024</v>
      </c>
      <c r="P299" s="23">
        <f>_xlfn.XLOOKUP(A299,'Hospitalisation Details'!A:A,'Hospitalisation Details'!L:L,"Not Found")</f>
        <v>62</v>
      </c>
    </row>
    <row r="300" spans="1:16" ht="15.75" x14ac:dyDescent="0.25">
      <c r="A300" s="19" t="s">
        <v>2073</v>
      </c>
      <c r="B300" s="19" t="str">
        <f>_xlfn.XLOOKUP(A300,'Customer Names'!A:A,'Customer Names'!C:C,"Not Found")</f>
        <v>Arsenault</v>
      </c>
      <c r="C300" s="20">
        <f>_xlfn.XLOOKUP(A300,'Medical Examinations'!A:A,'Medical Examinations'!B:B,"not found")</f>
        <v>24.25</v>
      </c>
      <c r="D300" s="20">
        <f>_xlfn.XLOOKUP(A300,'Medical Examinations'!A:A,'Medical Examinations'!C:C,"not found")</f>
        <v>8.6999999999999993</v>
      </c>
      <c r="E300" s="20" t="str">
        <f>_xlfn.XLOOKUP(A300,'Medical Examinations'!A:A,'Medical Examinations'!D:D,"not found")</f>
        <v>Yes</v>
      </c>
      <c r="F300" s="20" t="str">
        <f>_xlfn.XLOOKUP(A300,'Medical Examinations'!A:A,'Medical Examinations'!E:E,"not found")</f>
        <v>No</v>
      </c>
      <c r="G300" s="20" t="str">
        <f>_xlfn.XLOOKUP(A300,'Medical Examinations'!A:A,'Medical Examinations'!F:F,"not found")</f>
        <v>No</v>
      </c>
      <c r="H300" s="20">
        <f>_xlfn.XLOOKUP(A300,'Medical Examinations'!A:A,'Medical Examinations'!G:G,"not found")</f>
        <v>1</v>
      </c>
      <c r="I300" s="20" t="str">
        <f>_xlfn.XLOOKUP(A300,'Medical Examinations'!A:A,'Medical Examinations'!H:H,"not found")</f>
        <v>Yes</v>
      </c>
      <c r="J300" s="20" t="str">
        <f>_xlfn.XLOOKUP(A300,'Medical Examinations'!A:A,'Medical Examinations'!I:I,"not found")</f>
        <v>Normal Weight</v>
      </c>
      <c r="K300" s="21">
        <f>_xlfn.XLOOKUP(A300,'Hospitalisation Details'!A:A,'Hospitalisation Details'!F:F,"Not Found")</f>
        <v>27696</v>
      </c>
      <c r="L300" s="22">
        <f>_xlfn.XLOOKUP(A300,'Hospitalisation Details'!A:A,'Hospitalisation Details'!H:H,"Not Found")</f>
        <v>31591.82</v>
      </c>
      <c r="M300" s="21" t="str">
        <f>_xlfn.XLOOKUP(A300,'Hospitalisation Details'!A:A,'Hospitalisation Details'!I:I,"Not Found")</f>
        <v>tier - 1</v>
      </c>
      <c r="N300" s="21" t="str">
        <f>_xlfn.XLOOKUP(A300,'Hospitalisation Details'!A:A,'Hospitalisation Details'!J:J,"Not Found")</f>
        <v>tier - 2</v>
      </c>
      <c r="O300" s="21" t="str">
        <f>_xlfn.XLOOKUP(A300,'Hospitalisation Details'!A:A,'Hospitalisation Details'!K:K,"Not Found")</f>
        <v>R1011</v>
      </c>
      <c r="P300" s="23">
        <f>_xlfn.XLOOKUP(A300,'Hospitalisation Details'!A:A,'Hospitalisation Details'!L:L,"Not Found")</f>
        <v>47</v>
      </c>
    </row>
    <row r="301" spans="1:16" ht="15.75" x14ac:dyDescent="0.25">
      <c r="A301" s="19" t="s">
        <v>2072</v>
      </c>
      <c r="B301" s="19" t="str">
        <f>_xlfn.XLOOKUP(A301,'Customer Names'!A:A,'Customer Names'!C:C,"Not Found")</f>
        <v>Hoff</v>
      </c>
      <c r="C301" s="20">
        <f>_xlfn.XLOOKUP(A301,'Medical Examinations'!A:A,'Medical Examinations'!B:B,"not found")</f>
        <v>23.85</v>
      </c>
      <c r="D301" s="20">
        <f>_xlfn.XLOOKUP(A301,'Medical Examinations'!A:A,'Medical Examinations'!C:C,"not found")</f>
        <v>7.84</v>
      </c>
      <c r="E301" s="20" t="str">
        <f>_xlfn.XLOOKUP(A301,'Medical Examinations'!A:A,'Medical Examinations'!D:D,"not found")</f>
        <v>No</v>
      </c>
      <c r="F301" s="20" t="str">
        <f>_xlfn.XLOOKUP(A301,'Medical Examinations'!A:A,'Medical Examinations'!E:E,"not found")</f>
        <v>No</v>
      </c>
      <c r="G301" s="20" t="str">
        <f>_xlfn.XLOOKUP(A301,'Medical Examinations'!A:A,'Medical Examinations'!F:F,"not found")</f>
        <v>No</v>
      </c>
      <c r="H301" s="20">
        <f>_xlfn.XLOOKUP(A301,'Medical Examinations'!A:A,'Medical Examinations'!G:G,"not found")</f>
        <v>0</v>
      </c>
      <c r="I301" s="20" t="str">
        <f>_xlfn.XLOOKUP(A301,'Medical Examinations'!A:A,'Medical Examinations'!H:H,"not found")</f>
        <v>Yes</v>
      </c>
      <c r="J301" s="20" t="str">
        <f>_xlfn.XLOOKUP(A301,'Medical Examinations'!A:A,'Medical Examinations'!I:I,"not found")</f>
        <v>Normal Weight</v>
      </c>
      <c r="K301" s="21">
        <f>_xlfn.XLOOKUP(A301,'Hospitalisation Details'!A:A,'Hospitalisation Details'!F:F,"Not Found")</f>
        <v>27310</v>
      </c>
      <c r="L301" s="22">
        <f>_xlfn.XLOOKUP(A301,'Hospitalisation Details'!A:A,'Hospitalisation Details'!H:H,"Not Found")</f>
        <v>31368.81</v>
      </c>
      <c r="M301" s="21" t="str">
        <f>_xlfn.XLOOKUP(A301,'Hospitalisation Details'!A:A,'Hospitalisation Details'!I:I,"Not Found")</f>
        <v>tier - 1</v>
      </c>
      <c r="N301" s="21" t="str">
        <f>_xlfn.XLOOKUP(A301,'Hospitalisation Details'!A:A,'Hospitalisation Details'!J:J,"Not Found")</f>
        <v>tier - 3</v>
      </c>
      <c r="O301" s="21" t="str">
        <f>_xlfn.XLOOKUP(A301,'Hospitalisation Details'!A:A,'Hospitalisation Details'!K:K,"Not Found")</f>
        <v>R1011</v>
      </c>
      <c r="P301" s="23">
        <f>_xlfn.XLOOKUP(A301,'Hospitalisation Details'!A:A,'Hospitalisation Details'!L:L,"Not Found")</f>
        <v>48</v>
      </c>
    </row>
    <row r="302" spans="1:16" ht="15.75" x14ac:dyDescent="0.25">
      <c r="A302" s="19" t="s">
        <v>2071</v>
      </c>
      <c r="B302" s="19" t="str">
        <f>_xlfn.XLOOKUP(A302,'Customer Names'!A:A,'Customer Names'!C:C,"Not Found")</f>
        <v>Hall</v>
      </c>
      <c r="C302" s="20">
        <f>_xlfn.XLOOKUP(A302,'Medical Examinations'!A:A,'Medical Examinations'!B:B,"not found")</f>
        <v>40.020000000000003</v>
      </c>
      <c r="D302" s="20">
        <f>_xlfn.XLOOKUP(A302,'Medical Examinations'!A:A,'Medical Examinations'!C:C,"not found")</f>
        <v>5.19</v>
      </c>
      <c r="E302" s="20" t="str">
        <f>_xlfn.XLOOKUP(A302,'Medical Examinations'!A:A,'Medical Examinations'!D:D,"not found")</f>
        <v>Yes</v>
      </c>
      <c r="F302" s="20" t="str">
        <f>_xlfn.XLOOKUP(A302,'Medical Examinations'!A:A,'Medical Examinations'!E:E,"not found")</f>
        <v>No</v>
      </c>
      <c r="G302" s="20" t="str">
        <f>_xlfn.XLOOKUP(A302,'Medical Examinations'!A:A,'Medical Examinations'!F:F,"not found")</f>
        <v>No</v>
      </c>
      <c r="H302" s="20">
        <f>_xlfn.XLOOKUP(A302,'Medical Examinations'!A:A,'Medical Examinations'!G:G,"not found")</f>
        <v>1</v>
      </c>
      <c r="I302" s="20" t="str">
        <f>_xlfn.XLOOKUP(A302,'Medical Examinations'!A:A,'Medical Examinations'!H:H,"not found")</f>
        <v>Yes</v>
      </c>
      <c r="J302" s="20" t="str">
        <f>_xlfn.XLOOKUP(A302,'Medical Examinations'!A:A,'Medical Examinations'!I:I,"not found")</f>
        <v>Obesity</v>
      </c>
      <c r="K302" s="21">
        <f>_xlfn.XLOOKUP(A302,'Hospitalisation Details'!A:A,'Hospitalisation Details'!F:F,"Not Found")</f>
        <v>34969</v>
      </c>
      <c r="L302" s="22">
        <f>_xlfn.XLOOKUP(A302,'Hospitalisation Details'!A:A,'Hospitalisation Details'!H:H,"Not Found")</f>
        <v>31328.27</v>
      </c>
      <c r="M302" s="21" t="str">
        <f>_xlfn.XLOOKUP(A302,'Hospitalisation Details'!A:A,'Hospitalisation Details'!I:I,"Not Found")</f>
        <v>tier - 1</v>
      </c>
      <c r="N302" s="21" t="str">
        <f>_xlfn.XLOOKUP(A302,'Hospitalisation Details'!A:A,'Hospitalisation Details'!J:J,"Not Found")</f>
        <v>tier - 2</v>
      </c>
      <c r="O302" s="21" t="str">
        <f>_xlfn.XLOOKUP(A302,'Hospitalisation Details'!A:A,'Hospitalisation Details'!K:K,"Not Found")</f>
        <v>R1011</v>
      </c>
      <c r="P302" s="23">
        <f>_xlfn.XLOOKUP(A302,'Hospitalisation Details'!A:A,'Hospitalisation Details'!L:L,"Not Found")</f>
        <v>27</v>
      </c>
    </row>
    <row r="303" spans="1:16" ht="15.75" x14ac:dyDescent="0.25">
      <c r="A303" s="19" t="s">
        <v>2070</v>
      </c>
      <c r="B303" s="19" t="str">
        <f>_xlfn.XLOOKUP(A303,'Customer Names'!A:A,'Customer Names'!C:C,"Not Found")</f>
        <v>Ashley</v>
      </c>
      <c r="C303" s="20">
        <f>_xlfn.XLOOKUP(A303,'Medical Examinations'!A:A,'Medical Examinations'!B:B,"not found")</f>
        <v>19.170000000000002</v>
      </c>
      <c r="D303" s="20">
        <f>_xlfn.XLOOKUP(A303,'Medical Examinations'!A:A,'Medical Examinations'!C:C,"not found")</f>
        <v>8.41</v>
      </c>
      <c r="E303" s="20" t="str">
        <f>_xlfn.XLOOKUP(A303,'Medical Examinations'!A:A,'Medical Examinations'!D:D,"not found")</f>
        <v>No</v>
      </c>
      <c r="F303" s="20" t="str">
        <f>_xlfn.XLOOKUP(A303,'Medical Examinations'!A:A,'Medical Examinations'!E:E,"not found")</f>
        <v>No</v>
      </c>
      <c r="G303" s="20" t="str">
        <f>_xlfn.XLOOKUP(A303,'Medical Examinations'!A:A,'Medical Examinations'!F:F,"not found")</f>
        <v>No</v>
      </c>
      <c r="H303" s="20">
        <f>_xlfn.XLOOKUP(A303,'Medical Examinations'!A:A,'Medical Examinations'!G:G,"not found")</f>
        <v>0</v>
      </c>
      <c r="I303" s="20" t="str">
        <f>_xlfn.XLOOKUP(A303,'Medical Examinations'!A:A,'Medical Examinations'!H:H,"not found")</f>
        <v>Yes</v>
      </c>
      <c r="J303" s="20" t="str">
        <f>_xlfn.XLOOKUP(A303,'Medical Examinations'!A:A,'Medical Examinations'!I:I,"not found")</f>
        <v>Normal Weight</v>
      </c>
      <c r="K303" s="21">
        <f>_xlfn.XLOOKUP(A303,'Hospitalisation Details'!A:A,'Hospitalisation Details'!F:F,"Not Found")</f>
        <v>25028</v>
      </c>
      <c r="L303" s="22">
        <f>_xlfn.XLOOKUP(A303,'Hospitalisation Details'!A:A,'Hospitalisation Details'!H:H,"Not Found")</f>
        <v>31322.53</v>
      </c>
      <c r="M303" s="21" t="str">
        <f>_xlfn.XLOOKUP(A303,'Hospitalisation Details'!A:A,'Hospitalisation Details'!I:I,"Not Found")</f>
        <v>tier - 1</v>
      </c>
      <c r="N303" s="21" t="str">
        <f>_xlfn.XLOOKUP(A303,'Hospitalisation Details'!A:A,'Hospitalisation Details'!J:J,"Not Found")</f>
        <v>tier - 2</v>
      </c>
      <c r="O303" s="21" t="str">
        <f>_xlfn.XLOOKUP(A303,'Hospitalisation Details'!A:A,'Hospitalisation Details'!K:K,"Not Found")</f>
        <v>R1011</v>
      </c>
      <c r="P303" s="23">
        <f>_xlfn.XLOOKUP(A303,'Hospitalisation Details'!A:A,'Hospitalisation Details'!L:L,"Not Found")</f>
        <v>54</v>
      </c>
    </row>
    <row r="304" spans="1:16" ht="15.75" x14ac:dyDescent="0.25">
      <c r="A304" s="19" t="s">
        <v>2069</v>
      </c>
      <c r="B304" s="19" t="str">
        <f>_xlfn.XLOOKUP(A304,'Customer Names'!A:A,'Customer Names'!C:C,"Not Found")</f>
        <v>Rindahl</v>
      </c>
      <c r="C304" s="20">
        <f>_xlfn.XLOOKUP(A304,'Medical Examinations'!A:A,'Medical Examinations'!B:B,"not found")</f>
        <v>43.53</v>
      </c>
      <c r="D304" s="20">
        <f>_xlfn.XLOOKUP(A304,'Medical Examinations'!A:A,'Medical Examinations'!C:C,"not found")</f>
        <v>5.86</v>
      </c>
      <c r="E304" s="20" t="str">
        <f>_xlfn.XLOOKUP(A304,'Medical Examinations'!A:A,'Medical Examinations'!D:D,"not found")</f>
        <v>Yes</v>
      </c>
      <c r="F304" s="20" t="str">
        <f>_xlfn.XLOOKUP(A304,'Medical Examinations'!A:A,'Medical Examinations'!E:E,"not found")</f>
        <v>Yes</v>
      </c>
      <c r="G304" s="20" t="str">
        <f>_xlfn.XLOOKUP(A304,'Medical Examinations'!A:A,'Medical Examinations'!F:F,"not found")</f>
        <v>No</v>
      </c>
      <c r="H304" s="20">
        <f>_xlfn.XLOOKUP(A304,'Medical Examinations'!A:A,'Medical Examinations'!G:G,"not found")</f>
        <v>2</v>
      </c>
      <c r="I304" s="20" t="str">
        <f>_xlfn.XLOOKUP(A304,'Medical Examinations'!A:A,'Medical Examinations'!H:H,"not found")</f>
        <v>Yes</v>
      </c>
      <c r="J304" s="20" t="str">
        <f>_xlfn.XLOOKUP(A304,'Medical Examinations'!A:A,'Medical Examinations'!I:I,"not found")</f>
        <v>Obesity</v>
      </c>
      <c r="K304" s="21">
        <f>_xlfn.XLOOKUP(A304,'Hospitalisation Details'!A:A,'Hospitalisation Details'!F:F,"Not Found")</f>
        <v>36729</v>
      </c>
      <c r="L304" s="22">
        <f>_xlfn.XLOOKUP(A304,'Hospitalisation Details'!A:A,'Hospitalisation Details'!H:H,"Not Found")</f>
        <v>31234.560000000001</v>
      </c>
      <c r="M304" s="21" t="str">
        <f>_xlfn.XLOOKUP(A304,'Hospitalisation Details'!A:A,'Hospitalisation Details'!I:I,"Not Found")</f>
        <v>tier - 1</v>
      </c>
      <c r="N304" s="21" t="str">
        <f>_xlfn.XLOOKUP(A304,'Hospitalisation Details'!A:A,'Hospitalisation Details'!J:J,"Not Found")</f>
        <v>tier - 2</v>
      </c>
      <c r="O304" s="21" t="str">
        <f>_xlfn.XLOOKUP(A304,'Hospitalisation Details'!A:A,'Hospitalisation Details'!K:K,"Not Found")</f>
        <v>R1011</v>
      </c>
      <c r="P304" s="23">
        <f>_xlfn.XLOOKUP(A304,'Hospitalisation Details'!A:A,'Hospitalisation Details'!L:L,"Not Found")</f>
        <v>22</v>
      </c>
    </row>
    <row r="305" spans="1:16" ht="15.75" x14ac:dyDescent="0.25">
      <c r="A305" s="19" t="s">
        <v>2068</v>
      </c>
      <c r="B305" s="19" t="str">
        <f>_xlfn.XLOOKUP(A305,'Customer Names'!A:A,'Customer Names'!C:C,"Not Found")</f>
        <v>Clark</v>
      </c>
      <c r="C305" s="20">
        <f>_xlfn.XLOOKUP(A305,'Medical Examinations'!A:A,'Medical Examinations'!B:B,"not found")</f>
        <v>46.06</v>
      </c>
      <c r="D305" s="20">
        <f>_xlfn.XLOOKUP(A305,'Medical Examinations'!A:A,'Medical Examinations'!C:C,"not found")</f>
        <v>4.18</v>
      </c>
      <c r="E305" s="20" t="str">
        <f>_xlfn.XLOOKUP(A305,'Medical Examinations'!A:A,'Medical Examinations'!D:D,"not found")</f>
        <v>No</v>
      </c>
      <c r="F305" s="20" t="str">
        <f>_xlfn.XLOOKUP(A305,'Medical Examinations'!A:A,'Medical Examinations'!E:E,"not found")</f>
        <v>Yes</v>
      </c>
      <c r="G305" s="20" t="str">
        <f>_xlfn.XLOOKUP(A305,'Medical Examinations'!A:A,'Medical Examinations'!F:F,"not found")</f>
        <v>No</v>
      </c>
      <c r="H305" s="20">
        <f>_xlfn.XLOOKUP(A305,'Medical Examinations'!A:A,'Medical Examinations'!G:G,"not found")</f>
        <v>1</v>
      </c>
      <c r="I305" s="20" t="str">
        <f>_xlfn.XLOOKUP(A305,'Medical Examinations'!A:A,'Medical Examinations'!H:H,"not found")</f>
        <v>Yes</v>
      </c>
      <c r="J305" s="20" t="str">
        <f>_xlfn.XLOOKUP(A305,'Medical Examinations'!A:A,'Medical Examinations'!I:I,"not found")</f>
        <v>Obesity</v>
      </c>
      <c r="K305" s="21">
        <f>_xlfn.XLOOKUP(A305,'Hospitalisation Details'!A:A,'Hospitalisation Details'!F:F,"Not Found")</f>
        <v>38300</v>
      </c>
      <c r="L305" s="22">
        <f>_xlfn.XLOOKUP(A305,'Hospitalisation Details'!A:A,'Hospitalisation Details'!H:H,"Not Found")</f>
        <v>31196.61</v>
      </c>
      <c r="M305" s="21" t="str">
        <f>_xlfn.XLOOKUP(A305,'Hospitalisation Details'!A:A,'Hospitalisation Details'!I:I,"Not Found")</f>
        <v>tier - 1</v>
      </c>
      <c r="N305" s="21" t="str">
        <f>_xlfn.XLOOKUP(A305,'Hospitalisation Details'!A:A,'Hospitalisation Details'!J:J,"Not Found")</f>
        <v>tier - 2</v>
      </c>
      <c r="O305" s="21" t="str">
        <f>_xlfn.XLOOKUP(A305,'Hospitalisation Details'!A:A,'Hospitalisation Details'!K:K,"Not Found")</f>
        <v>R1011</v>
      </c>
      <c r="P305" s="23">
        <f>_xlfn.XLOOKUP(A305,'Hospitalisation Details'!A:A,'Hospitalisation Details'!L:L,"Not Found")</f>
        <v>18</v>
      </c>
    </row>
    <row r="306" spans="1:16" ht="15.75" x14ac:dyDescent="0.25">
      <c r="A306" s="19" t="s">
        <v>2067</v>
      </c>
      <c r="B306" s="19" t="str">
        <f>_xlfn.XLOOKUP(A306,'Customer Names'!A:A,'Customer Names'!C:C,"Not Found")</f>
        <v>Irish</v>
      </c>
      <c r="C306" s="20">
        <f>_xlfn.XLOOKUP(A306,'Medical Examinations'!A:A,'Medical Examinations'!B:B,"not found")</f>
        <v>29.92</v>
      </c>
      <c r="D306" s="20">
        <f>_xlfn.XLOOKUP(A306,'Medical Examinations'!A:A,'Medical Examinations'!C:C,"not found")</f>
        <v>11.99</v>
      </c>
      <c r="E306" s="20" t="str">
        <f>_xlfn.XLOOKUP(A306,'Medical Examinations'!A:A,'Medical Examinations'!D:D,"not found")</f>
        <v>Yes</v>
      </c>
      <c r="F306" s="20" t="str">
        <f>_xlfn.XLOOKUP(A306,'Medical Examinations'!A:A,'Medical Examinations'!E:E,"not found")</f>
        <v>No</v>
      </c>
      <c r="G306" s="20" t="str">
        <f>_xlfn.XLOOKUP(A306,'Medical Examinations'!A:A,'Medical Examinations'!F:F,"not found")</f>
        <v>No</v>
      </c>
      <c r="H306" s="20">
        <f>_xlfn.XLOOKUP(A306,'Medical Examinations'!A:A,'Medical Examinations'!G:G,"not found")</f>
        <v>2</v>
      </c>
      <c r="I306" s="20" t="str">
        <f>_xlfn.XLOOKUP(A306,'Medical Examinations'!A:A,'Medical Examinations'!H:H,"not found")</f>
        <v>Yes</v>
      </c>
      <c r="J306" s="20" t="str">
        <f>_xlfn.XLOOKUP(A306,'Medical Examinations'!A:A,'Medical Examinations'!I:I,"not found")</f>
        <v>Overweight</v>
      </c>
      <c r="K306" s="21">
        <f>_xlfn.XLOOKUP(A306,'Hospitalisation Details'!A:A,'Hospitalisation Details'!F:F,"Not Found")</f>
        <v>22533</v>
      </c>
      <c r="L306" s="22">
        <f>_xlfn.XLOOKUP(A306,'Hospitalisation Details'!A:A,'Hospitalisation Details'!H:H,"Not Found")</f>
        <v>30942.19</v>
      </c>
      <c r="M306" s="21" t="str">
        <f>_xlfn.XLOOKUP(A306,'Hospitalisation Details'!A:A,'Hospitalisation Details'!I:I,"Not Found")</f>
        <v>tier - 1</v>
      </c>
      <c r="N306" s="21" t="str">
        <f>_xlfn.XLOOKUP(A306,'Hospitalisation Details'!A:A,'Hospitalisation Details'!J:J,"Not Found")</f>
        <v>tier - 2</v>
      </c>
      <c r="O306" s="21" t="str">
        <f>_xlfn.XLOOKUP(A306,'Hospitalisation Details'!A:A,'Hospitalisation Details'!K:K,"Not Found")</f>
        <v>R1013</v>
      </c>
      <c r="P306" s="23">
        <f>_xlfn.XLOOKUP(A306,'Hospitalisation Details'!A:A,'Hospitalisation Details'!L:L,"Not Found")</f>
        <v>61</v>
      </c>
    </row>
    <row r="307" spans="1:16" ht="15.75" x14ac:dyDescent="0.25">
      <c r="A307" s="19" t="s">
        <v>2066</v>
      </c>
      <c r="B307" s="19" t="str">
        <f>_xlfn.XLOOKUP(A307,'Customer Names'!A:A,'Customer Names'!C:C,"Not Found")</f>
        <v>Richardson</v>
      </c>
      <c r="C307" s="20">
        <f>_xlfn.XLOOKUP(A307,'Medical Examinations'!A:A,'Medical Examinations'!B:B,"not found")</f>
        <v>28.46</v>
      </c>
      <c r="D307" s="20">
        <f>_xlfn.XLOOKUP(A307,'Medical Examinations'!A:A,'Medical Examinations'!C:C,"not found")</f>
        <v>4.8499999999999996</v>
      </c>
      <c r="E307" s="20" t="str">
        <f>_xlfn.XLOOKUP(A307,'Medical Examinations'!A:A,'Medical Examinations'!D:D,"not found")</f>
        <v>Yes</v>
      </c>
      <c r="F307" s="20" t="str">
        <f>_xlfn.XLOOKUP(A307,'Medical Examinations'!A:A,'Medical Examinations'!E:E,"not found")</f>
        <v>No</v>
      </c>
      <c r="G307" s="20" t="str">
        <f>_xlfn.XLOOKUP(A307,'Medical Examinations'!A:A,'Medical Examinations'!F:F,"not found")</f>
        <v>No</v>
      </c>
      <c r="H307" s="20">
        <f>_xlfn.XLOOKUP(A307,'Medical Examinations'!A:A,'Medical Examinations'!G:G,"not found")</f>
        <v>1</v>
      </c>
      <c r="I307" s="20" t="str">
        <f>_xlfn.XLOOKUP(A307,'Medical Examinations'!A:A,'Medical Examinations'!H:H,"not found")</f>
        <v>Yes</v>
      </c>
      <c r="J307" s="20" t="str">
        <f>_xlfn.XLOOKUP(A307,'Medical Examinations'!A:A,'Medical Examinations'!I:I,"not found")</f>
        <v>Overweight</v>
      </c>
      <c r="K307" s="21">
        <f>_xlfn.XLOOKUP(A307,'Hospitalisation Details'!A:A,'Hospitalisation Details'!F:F,"Not Found")</f>
        <v>32391</v>
      </c>
      <c r="L307" s="22">
        <f>_xlfn.XLOOKUP(A307,'Hospitalisation Details'!A:A,'Hospitalisation Details'!H:H,"Not Found")</f>
        <v>30763.01</v>
      </c>
      <c r="M307" s="21" t="str">
        <f>_xlfn.XLOOKUP(A307,'Hospitalisation Details'!A:A,'Hospitalisation Details'!I:I,"Not Found")</f>
        <v>tier - 1</v>
      </c>
      <c r="N307" s="21" t="str">
        <f>_xlfn.XLOOKUP(A307,'Hospitalisation Details'!A:A,'Hospitalisation Details'!J:J,"Not Found")</f>
        <v>tier - 2</v>
      </c>
      <c r="O307" s="21" t="str">
        <f>_xlfn.XLOOKUP(A307,'Hospitalisation Details'!A:A,'Hospitalisation Details'!K:K,"Not Found")</f>
        <v>R1011</v>
      </c>
      <c r="P307" s="23">
        <f>_xlfn.XLOOKUP(A307,'Hospitalisation Details'!A:A,'Hospitalisation Details'!L:L,"Not Found")</f>
        <v>34</v>
      </c>
    </row>
    <row r="308" spans="1:16" ht="15.75" x14ac:dyDescent="0.25">
      <c r="A308" s="19" t="s">
        <v>2065</v>
      </c>
      <c r="B308" s="19" t="str">
        <f>_xlfn.XLOOKUP(A308,'Customer Names'!A:A,'Customer Names'!C:C,"Not Found")</f>
        <v>Dewitt</v>
      </c>
      <c r="C308" s="20">
        <f>_xlfn.XLOOKUP(A308,'Medical Examinations'!A:A,'Medical Examinations'!B:B,"not found")</f>
        <v>24.56</v>
      </c>
      <c r="D308" s="20">
        <f>_xlfn.XLOOKUP(A308,'Medical Examinations'!A:A,'Medical Examinations'!C:C,"not found")</f>
        <v>6.18</v>
      </c>
      <c r="E308" s="20" t="str">
        <f>_xlfn.XLOOKUP(A308,'Medical Examinations'!A:A,'Medical Examinations'!D:D,"not found")</f>
        <v>Yes</v>
      </c>
      <c r="F308" s="20" t="str">
        <f>_xlfn.XLOOKUP(A308,'Medical Examinations'!A:A,'Medical Examinations'!E:E,"not found")</f>
        <v>No</v>
      </c>
      <c r="G308" s="20" t="str">
        <f>_xlfn.XLOOKUP(A308,'Medical Examinations'!A:A,'Medical Examinations'!F:F,"not found")</f>
        <v>Yes</v>
      </c>
      <c r="H308" s="20">
        <f>_xlfn.XLOOKUP(A308,'Medical Examinations'!A:A,'Medical Examinations'!G:G,"not found")</f>
        <v>1</v>
      </c>
      <c r="I308" s="20" t="str">
        <f>_xlfn.XLOOKUP(A308,'Medical Examinations'!A:A,'Medical Examinations'!H:H,"not found")</f>
        <v>Yes</v>
      </c>
      <c r="J308" s="20" t="str">
        <f>_xlfn.XLOOKUP(A308,'Medical Examinations'!A:A,'Medical Examinations'!I:I,"not found")</f>
        <v>Normal Weight</v>
      </c>
      <c r="K308" s="21">
        <f>_xlfn.XLOOKUP(A308,'Hospitalisation Details'!A:A,'Hospitalisation Details'!F:F,"Not Found")</f>
        <v>30671</v>
      </c>
      <c r="L308" s="22">
        <f>_xlfn.XLOOKUP(A308,'Hospitalisation Details'!A:A,'Hospitalisation Details'!H:H,"Not Found")</f>
        <v>30724.44</v>
      </c>
      <c r="M308" s="21" t="str">
        <f>_xlfn.XLOOKUP(A308,'Hospitalisation Details'!A:A,'Hospitalisation Details'!I:I,"Not Found")</f>
        <v>tier - 1</v>
      </c>
      <c r="N308" s="21" t="str">
        <f>_xlfn.XLOOKUP(A308,'Hospitalisation Details'!A:A,'Hospitalisation Details'!J:J,"Not Found")</f>
        <v>tier - 2</v>
      </c>
      <c r="O308" s="21" t="str">
        <f>_xlfn.XLOOKUP(A308,'Hospitalisation Details'!A:A,'Hospitalisation Details'!K:K,"Not Found")</f>
        <v>R1011</v>
      </c>
      <c r="P308" s="23">
        <f>_xlfn.XLOOKUP(A308,'Hospitalisation Details'!A:A,'Hospitalisation Details'!L:L,"Not Found")</f>
        <v>39</v>
      </c>
    </row>
    <row r="309" spans="1:16" ht="15.75" x14ac:dyDescent="0.25">
      <c r="A309" s="19" t="s">
        <v>2064</v>
      </c>
      <c r="B309" s="19" t="str">
        <f>_xlfn.XLOOKUP(A309,'Customer Names'!A:A,'Customer Names'!C:C,"Not Found")</f>
        <v>Hickman</v>
      </c>
      <c r="C309" s="20">
        <f>_xlfn.XLOOKUP(A309,'Medical Examinations'!A:A,'Medical Examinations'!B:B,"not found")</f>
        <v>41.19</v>
      </c>
      <c r="D309" s="20">
        <f>_xlfn.XLOOKUP(A309,'Medical Examinations'!A:A,'Medical Examinations'!C:C,"not found")</f>
        <v>6.37</v>
      </c>
      <c r="E309" s="20" t="str">
        <f>_xlfn.XLOOKUP(A309,'Medical Examinations'!A:A,'Medical Examinations'!D:D,"not found")</f>
        <v>No</v>
      </c>
      <c r="F309" s="20" t="str">
        <f>_xlfn.XLOOKUP(A309,'Medical Examinations'!A:A,'Medical Examinations'!E:E,"not found")</f>
        <v>No</v>
      </c>
      <c r="G309" s="20" t="str">
        <f>_xlfn.XLOOKUP(A309,'Medical Examinations'!A:A,'Medical Examinations'!F:F,"not found")</f>
        <v>No</v>
      </c>
      <c r="H309" s="20">
        <f>_xlfn.XLOOKUP(A309,'Medical Examinations'!A:A,'Medical Examinations'!G:G,"not found")</f>
        <v>0</v>
      </c>
      <c r="I309" s="20" t="str">
        <f>_xlfn.XLOOKUP(A309,'Medical Examinations'!A:A,'Medical Examinations'!H:H,"not found")</f>
        <v>Yes</v>
      </c>
      <c r="J309" s="20" t="str">
        <f>_xlfn.XLOOKUP(A309,'Medical Examinations'!A:A,'Medical Examinations'!I:I,"not found")</f>
        <v>Obesity</v>
      </c>
      <c r="K309" s="21">
        <f>_xlfn.XLOOKUP(A309,'Hospitalisation Details'!A:A,'Hospitalisation Details'!F:F,"Not Found")</f>
        <v>36424</v>
      </c>
      <c r="L309" s="22">
        <f>_xlfn.XLOOKUP(A309,'Hospitalisation Details'!A:A,'Hospitalisation Details'!H:H,"Not Found")</f>
        <v>30697.71</v>
      </c>
      <c r="M309" s="21" t="str">
        <f>_xlfn.XLOOKUP(A309,'Hospitalisation Details'!A:A,'Hospitalisation Details'!I:I,"Not Found")</f>
        <v>tier - 1</v>
      </c>
      <c r="N309" s="21" t="str">
        <f>_xlfn.XLOOKUP(A309,'Hospitalisation Details'!A:A,'Hospitalisation Details'!J:J,"Not Found")</f>
        <v>tier - 2</v>
      </c>
      <c r="O309" s="21" t="str">
        <f>_xlfn.XLOOKUP(A309,'Hospitalisation Details'!A:A,'Hospitalisation Details'!K:K,"Not Found")</f>
        <v>R1011</v>
      </c>
      <c r="P309" s="23">
        <f>_xlfn.XLOOKUP(A309,'Hospitalisation Details'!A:A,'Hospitalisation Details'!L:L,"Not Found")</f>
        <v>23</v>
      </c>
    </row>
    <row r="310" spans="1:16" ht="15.75" x14ac:dyDescent="0.25">
      <c r="A310" s="19" t="s">
        <v>2063</v>
      </c>
      <c r="B310" s="19" t="str">
        <f>_xlfn.XLOOKUP(A310,'Customer Names'!A:A,'Customer Names'!C:C,"Not Found")</f>
        <v>Gonzalez</v>
      </c>
      <c r="C310" s="20">
        <f>_xlfn.XLOOKUP(A310,'Medical Examinations'!A:A,'Medical Examinations'!B:B,"not found")</f>
        <v>18.63</v>
      </c>
      <c r="D310" s="20">
        <f>_xlfn.XLOOKUP(A310,'Medical Examinations'!A:A,'Medical Examinations'!C:C,"not found")</f>
        <v>9.81</v>
      </c>
      <c r="E310" s="20" t="str">
        <f>_xlfn.XLOOKUP(A310,'Medical Examinations'!A:A,'Medical Examinations'!D:D,"not found")</f>
        <v>Yes</v>
      </c>
      <c r="F310" s="20" t="str">
        <f>_xlfn.XLOOKUP(A310,'Medical Examinations'!A:A,'Medical Examinations'!E:E,"not found")</f>
        <v>No</v>
      </c>
      <c r="G310" s="20" t="str">
        <f>_xlfn.XLOOKUP(A310,'Medical Examinations'!A:A,'Medical Examinations'!F:F,"not found")</f>
        <v>No</v>
      </c>
      <c r="H310" s="20">
        <f>_xlfn.XLOOKUP(A310,'Medical Examinations'!A:A,'Medical Examinations'!G:G,"not found")</f>
        <v>2</v>
      </c>
      <c r="I310" s="20" t="str">
        <f>_xlfn.XLOOKUP(A310,'Medical Examinations'!A:A,'Medical Examinations'!H:H,"not found")</f>
        <v>Yes</v>
      </c>
      <c r="J310" s="20" t="str">
        <f>_xlfn.XLOOKUP(A310,'Medical Examinations'!A:A,'Medical Examinations'!I:I,"not found")</f>
        <v>Normal Weight</v>
      </c>
      <c r="K310" s="21">
        <f>_xlfn.XLOOKUP(A310,'Hospitalisation Details'!A:A,'Hospitalisation Details'!F:F,"Not Found")</f>
        <v>25883</v>
      </c>
      <c r="L310" s="22">
        <f>_xlfn.XLOOKUP(A310,'Hospitalisation Details'!A:A,'Hospitalisation Details'!H:H,"Not Found")</f>
        <v>30625.65</v>
      </c>
      <c r="M310" s="21" t="str">
        <f>_xlfn.XLOOKUP(A310,'Hospitalisation Details'!A:A,'Hospitalisation Details'!I:I,"Not Found")</f>
        <v>tier - 1</v>
      </c>
      <c r="N310" s="21" t="str">
        <f>_xlfn.XLOOKUP(A310,'Hospitalisation Details'!A:A,'Hospitalisation Details'!J:J,"Not Found")</f>
        <v>tier - 2</v>
      </c>
      <c r="O310" s="21" t="str">
        <f>_xlfn.XLOOKUP(A310,'Hospitalisation Details'!A:A,'Hospitalisation Details'!K:K,"Not Found")</f>
        <v>R1011</v>
      </c>
      <c r="P310" s="23">
        <f>_xlfn.XLOOKUP(A310,'Hospitalisation Details'!A:A,'Hospitalisation Details'!L:L,"Not Found")</f>
        <v>52</v>
      </c>
    </row>
    <row r="311" spans="1:16" ht="15.75" x14ac:dyDescent="0.25">
      <c r="A311" s="19" t="s">
        <v>2062</v>
      </c>
      <c r="B311" s="19" t="str">
        <f>_xlfn.XLOOKUP(A311,'Customer Names'!A:A,'Customer Names'!C:C,"Not Found")</f>
        <v>Difani</v>
      </c>
      <c r="C311" s="20">
        <f>_xlfn.XLOOKUP(A311,'Medical Examinations'!A:A,'Medical Examinations'!B:B,"not found")</f>
        <v>26.26</v>
      </c>
      <c r="D311" s="20">
        <f>_xlfn.XLOOKUP(A311,'Medical Examinations'!A:A,'Medical Examinations'!C:C,"not found")</f>
        <v>11.8</v>
      </c>
      <c r="E311" s="20" t="str">
        <f>_xlfn.XLOOKUP(A311,'Medical Examinations'!A:A,'Medical Examinations'!D:D,"not found")</f>
        <v>Yes</v>
      </c>
      <c r="F311" s="20" t="str">
        <f>_xlfn.XLOOKUP(A311,'Medical Examinations'!A:A,'Medical Examinations'!E:E,"not found")</f>
        <v>No</v>
      </c>
      <c r="G311" s="20" t="str">
        <f>_xlfn.XLOOKUP(A311,'Medical Examinations'!A:A,'Medical Examinations'!F:F,"not found")</f>
        <v>No</v>
      </c>
      <c r="H311" s="20">
        <f>_xlfn.XLOOKUP(A311,'Medical Examinations'!A:A,'Medical Examinations'!G:G,"not found")</f>
        <v>1</v>
      </c>
      <c r="I311" s="20" t="str">
        <f>_xlfn.XLOOKUP(A311,'Medical Examinations'!A:A,'Medical Examinations'!H:H,"not found")</f>
        <v>Yes</v>
      </c>
      <c r="J311" s="20" t="str">
        <f>_xlfn.XLOOKUP(A311,'Medical Examinations'!A:A,'Medical Examinations'!I:I,"not found")</f>
        <v>Overweight</v>
      </c>
      <c r="K311" s="21">
        <f>_xlfn.XLOOKUP(A311,'Hospitalisation Details'!A:A,'Hospitalisation Details'!F:F,"Not Found")</f>
        <v>31634</v>
      </c>
      <c r="L311" s="22">
        <f>_xlfn.XLOOKUP(A311,'Hospitalisation Details'!A:A,'Hospitalisation Details'!H:H,"Not Found")</f>
        <v>30530.5</v>
      </c>
      <c r="M311" s="21" t="str">
        <f>_xlfn.XLOOKUP(A311,'Hospitalisation Details'!A:A,'Hospitalisation Details'!I:I,"Not Found")</f>
        <v>tier - 1</v>
      </c>
      <c r="N311" s="21" t="str">
        <f>_xlfn.XLOOKUP(A311,'Hospitalisation Details'!A:A,'Hospitalisation Details'!J:J,"Not Found")</f>
        <v>tier - 2</v>
      </c>
      <c r="O311" s="21" t="str">
        <f>_xlfn.XLOOKUP(A311,'Hospitalisation Details'!A:A,'Hospitalisation Details'!K:K,"Not Found")</f>
        <v>R1011</v>
      </c>
      <c r="P311" s="23">
        <f>_xlfn.XLOOKUP(A311,'Hospitalisation Details'!A:A,'Hospitalisation Details'!L:L,"Not Found")</f>
        <v>36</v>
      </c>
    </row>
    <row r="312" spans="1:16" ht="15.75" x14ac:dyDescent="0.25">
      <c r="A312" s="19" t="s">
        <v>2061</v>
      </c>
      <c r="B312" s="19" t="str">
        <f>_xlfn.XLOOKUP(A312,'Customer Names'!A:A,'Customer Names'!C:C,"Not Found")</f>
        <v>Turner</v>
      </c>
      <c r="C312" s="20">
        <f>_xlfn.XLOOKUP(A312,'Medical Examinations'!A:A,'Medical Examinations'!B:B,"not found")</f>
        <v>22.37</v>
      </c>
      <c r="D312" s="20">
        <f>_xlfn.XLOOKUP(A312,'Medical Examinations'!A:A,'Medical Examinations'!C:C,"not found")</f>
        <v>5.86</v>
      </c>
      <c r="E312" s="20" t="str">
        <f>_xlfn.XLOOKUP(A312,'Medical Examinations'!A:A,'Medical Examinations'!D:D,"not found")</f>
        <v>Yes</v>
      </c>
      <c r="F312" s="20" t="str">
        <f>_xlfn.XLOOKUP(A312,'Medical Examinations'!A:A,'Medical Examinations'!E:E,"not found")</f>
        <v>No</v>
      </c>
      <c r="G312" s="20" t="str">
        <f>_xlfn.XLOOKUP(A312,'Medical Examinations'!A:A,'Medical Examinations'!F:F,"not found")</f>
        <v>Yes</v>
      </c>
      <c r="H312" s="20">
        <f>_xlfn.XLOOKUP(A312,'Medical Examinations'!A:A,'Medical Examinations'!G:G,"not found")</f>
        <v>1</v>
      </c>
      <c r="I312" s="20" t="str">
        <f>_xlfn.XLOOKUP(A312,'Medical Examinations'!A:A,'Medical Examinations'!H:H,"not found")</f>
        <v>Yes</v>
      </c>
      <c r="J312" s="20" t="str">
        <f>_xlfn.XLOOKUP(A312,'Medical Examinations'!A:A,'Medical Examinations'!I:I,"not found")</f>
        <v>Normal Weight</v>
      </c>
      <c r="K312" s="21">
        <f>_xlfn.XLOOKUP(A312,'Hospitalisation Details'!A:A,'Hospitalisation Details'!F:F,"Not Found")</f>
        <v>30562</v>
      </c>
      <c r="L312" s="22">
        <f>_xlfn.XLOOKUP(A312,'Hospitalisation Details'!A:A,'Hospitalisation Details'!H:H,"Not Found")</f>
        <v>30457.37</v>
      </c>
      <c r="M312" s="21" t="str">
        <f>_xlfn.XLOOKUP(A312,'Hospitalisation Details'!A:A,'Hospitalisation Details'!I:I,"Not Found")</f>
        <v>tier - 1</v>
      </c>
      <c r="N312" s="21" t="str">
        <f>_xlfn.XLOOKUP(A312,'Hospitalisation Details'!A:A,'Hospitalisation Details'!J:J,"Not Found")</f>
        <v>tier - 2</v>
      </c>
      <c r="O312" s="21" t="str">
        <f>_xlfn.XLOOKUP(A312,'Hospitalisation Details'!A:A,'Hospitalisation Details'!K:K,"Not Found")</f>
        <v>R1012</v>
      </c>
      <c r="P312" s="23">
        <f>_xlfn.XLOOKUP(A312,'Hospitalisation Details'!A:A,'Hospitalisation Details'!L:L,"Not Found")</f>
        <v>39</v>
      </c>
    </row>
    <row r="313" spans="1:16" ht="15.75" x14ac:dyDescent="0.25">
      <c r="A313" s="19" t="s">
        <v>2060</v>
      </c>
      <c r="B313" s="19" t="str">
        <f>_xlfn.XLOOKUP(A313,'Customer Names'!A:A,'Customer Names'!C:C,"Not Found")</f>
        <v>Widmann</v>
      </c>
      <c r="C313" s="20">
        <f>_xlfn.XLOOKUP(A313,'Medical Examinations'!A:A,'Medical Examinations'!B:B,"not found")</f>
        <v>39.619999999999997</v>
      </c>
      <c r="D313" s="20">
        <f>_xlfn.XLOOKUP(A313,'Medical Examinations'!A:A,'Medical Examinations'!C:C,"not found")</f>
        <v>4.28</v>
      </c>
      <c r="E313" s="20" t="str">
        <f>_xlfn.XLOOKUP(A313,'Medical Examinations'!A:A,'Medical Examinations'!D:D,"not found")</f>
        <v>No</v>
      </c>
      <c r="F313" s="20" t="str">
        <f>_xlfn.XLOOKUP(A313,'Medical Examinations'!A:A,'Medical Examinations'!E:E,"not found")</f>
        <v>No</v>
      </c>
      <c r="G313" s="20" t="str">
        <f>_xlfn.XLOOKUP(A313,'Medical Examinations'!A:A,'Medical Examinations'!F:F,"not found")</f>
        <v>No</v>
      </c>
      <c r="H313" s="20">
        <f>_xlfn.XLOOKUP(A313,'Medical Examinations'!A:A,'Medical Examinations'!G:G,"not found")</f>
        <v>1</v>
      </c>
      <c r="I313" s="20" t="str">
        <f>_xlfn.XLOOKUP(A313,'Medical Examinations'!A:A,'Medical Examinations'!H:H,"not found")</f>
        <v>Yes</v>
      </c>
      <c r="J313" s="20" t="str">
        <f>_xlfn.XLOOKUP(A313,'Medical Examinations'!A:A,'Medical Examinations'!I:I,"not found")</f>
        <v>Obesity</v>
      </c>
      <c r="K313" s="21">
        <f>_xlfn.XLOOKUP(A313,'Hospitalisation Details'!A:A,'Hospitalisation Details'!F:F,"Not Found")</f>
        <v>36096</v>
      </c>
      <c r="L313" s="22">
        <f>_xlfn.XLOOKUP(A313,'Hospitalisation Details'!A:A,'Hospitalisation Details'!H:H,"Not Found")</f>
        <v>30422.03</v>
      </c>
      <c r="M313" s="21" t="str">
        <f>_xlfn.XLOOKUP(A313,'Hospitalisation Details'!A:A,'Hospitalisation Details'!I:I,"Not Found")</f>
        <v>tier - 1</v>
      </c>
      <c r="N313" s="21" t="str">
        <f>_xlfn.XLOOKUP(A313,'Hospitalisation Details'!A:A,'Hospitalisation Details'!J:J,"Not Found")</f>
        <v>tier - 3</v>
      </c>
      <c r="O313" s="21" t="str">
        <f>_xlfn.XLOOKUP(A313,'Hospitalisation Details'!A:A,'Hospitalisation Details'!K:K,"Not Found")</f>
        <v>R1011</v>
      </c>
      <c r="P313" s="23">
        <f>_xlfn.XLOOKUP(A313,'Hospitalisation Details'!A:A,'Hospitalisation Details'!L:L,"Not Found")</f>
        <v>24</v>
      </c>
    </row>
    <row r="314" spans="1:16" ht="15.75" x14ac:dyDescent="0.25">
      <c r="A314" s="19" t="s">
        <v>2059</v>
      </c>
      <c r="B314" s="19" t="str">
        <f>_xlfn.XLOOKUP(A314,'Customer Names'!A:A,'Customer Names'!C:C,"Not Found")</f>
        <v>Tunney</v>
      </c>
      <c r="C314" s="20">
        <f>_xlfn.XLOOKUP(A314,'Medical Examinations'!A:A,'Medical Examinations'!B:B,"not found")</f>
        <v>18.329999999999998</v>
      </c>
      <c r="D314" s="20">
        <f>_xlfn.XLOOKUP(A314,'Medical Examinations'!A:A,'Medical Examinations'!C:C,"not found")</f>
        <v>4.16</v>
      </c>
      <c r="E314" s="20" t="str">
        <f>_xlfn.XLOOKUP(A314,'Medical Examinations'!A:A,'Medical Examinations'!D:D,"not found")</f>
        <v>Yes</v>
      </c>
      <c r="F314" s="20" t="str">
        <f>_xlfn.XLOOKUP(A314,'Medical Examinations'!A:A,'Medical Examinations'!E:E,"not found")</f>
        <v>No</v>
      </c>
      <c r="G314" s="20" t="str">
        <f>_xlfn.XLOOKUP(A314,'Medical Examinations'!A:A,'Medical Examinations'!F:F,"not found")</f>
        <v>No</v>
      </c>
      <c r="H314" s="20">
        <f>_xlfn.XLOOKUP(A314,'Medical Examinations'!A:A,'Medical Examinations'!G:G,"not found")</f>
        <v>0</v>
      </c>
      <c r="I314" s="20" t="str">
        <f>_xlfn.XLOOKUP(A314,'Medical Examinations'!A:A,'Medical Examinations'!H:H,"not found")</f>
        <v>Yes</v>
      </c>
      <c r="J314" s="20" t="str">
        <f>_xlfn.XLOOKUP(A314,'Medical Examinations'!A:A,'Medical Examinations'!I:I,"not found")</f>
        <v>Underweight</v>
      </c>
      <c r="K314" s="21">
        <f>_xlfn.XLOOKUP(A314,'Hospitalisation Details'!A:A,'Hospitalisation Details'!F:F,"Not Found")</f>
        <v>28006</v>
      </c>
      <c r="L314" s="22">
        <f>_xlfn.XLOOKUP(A314,'Hospitalisation Details'!A:A,'Hospitalisation Details'!H:H,"Not Found")</f>
        <v>30409.53</v>
      </c>
      <c r="M314" s="21" t="str">
        <f>_xlfn.XLOOKUP(A314,'Hospitalisation Details'!A:A,'Hospitalisation Details'!I:I,"Not Found")</f>
        <v>tier - 1</v>
      </c>
      <c r="N314" s="21" t="str">
        <f>_xlfn.XLOOKUP(A314,'Hospitalisation Details'!A:A,'Hospitalisation Details'!J:J,"Not Found")</f>
        <v>tier - 3</v>
      </c>
      <c r="O314" s="21" t="str">
        <f>_xlfn.XLOOKUP(A314,'Hospitalisation Details'!A:A,'Hospitalisation Details'!K:K,"Not Found")</f>
        <v>R1012</v>
      </c>
      <c r="P314" s="23">
        <f>_xlfn.XLOOKUP(A314,'Hospitalisation Details'!A:A,'Hospitalisation Details'!L:L,"Not Found")</f>
        <v>46</v>
      </c>
    </row>
    <row r="315" spans="1:16" ht="15.75" x14ac:dyDescent="0.25">
      <c r="A315" s="19" t="s">
        <v>2058</v>
      </c>
      <c r="B315" s="19" t="str">
        <f>_xlfn.XLOOKUP(A315,'Customer Names'!A:A,'Customer Names'!C:C,"Not Found")</f>
        <v>San Juan</v>
      </c>
      <c r="C315" s="20">
        <f>_xlfn.XLOOKUP(A315,'Medical Examinations'!A:A,'Medical Examinations'!B:B,"not found")</f>
        <v>17.11</v>
      </c>
      <c r="D315" s="20">
        <f>_xlfn.XLOOKUP(A315,'Medical Examinations'!A:A,'Medical Examinations'!C:C,"not found")</f>
        <v>4.9800000000000004</v>
      </c>
      <c r="E315" s="20" t="str">
        <f>_xlfn.XLOOKUP(A315,'Medical Examinations'!A:A,'Medical Examinations'!D:D,"not found")</f>
        <v>Yes</v>
      </c>
      <c r="F315" s="20" t="str">
        <f>_xlfn.XLOOKUP(A315,'Medical Examinations'!A:A,'Medical Examinations'!E:E,"not found")</f>
        <v>No</v>
      </c>
      <c r="G315" s="20" t="str">
        <f>_xlfn.XLOOKUP(A315,'Medical Examinations'!A:A,'Medical Examinations'!F:F,"not found")</f>
        <v>Yes</v>
      </c>
      <c r="H315" s="20">
        <f>_xlfn.XLOOKUP(A315,'Medical Examinations'!A:A,'Medical Examinations'!G:G,"not found")</f>
        <v>1</v>
      </c>
      <c r="I315" s="20" t="str">
        <f>_xlfn.XLOOKUP(A315,'Medical Examinations'!A:A,'Medical Examinations'!H:H,"not found")</f>
        <v>Yes</v>
      </c>
      <c r="J315" s="20" t="str">
        <f>_xlfn.XLOOKUP(A315,'Medical Examinations'!A:A,'Medical Examinations'!I:I,"not found")</f>
        <v>Underweight</v>
      </c>
      <c r="K315" s="21">
        <f>_xlfn.XLOOKUP(A315,'Hospitalisation Details'!A:A,'Hospitalisation Details'!F:F,"Not Found")</f>
        <v>25414</v>
      </c>
      <c r="L315" s="22">
        <f>_xlfn.XLOOKUP(A315,'Hospitalisation Details'!A:A,'Hospitalisation Details'!H:H,"Not Found")</f>
        <v>30366.93</v>
      </c>
      <c r="M315" s="21" t="str">
        <f>_xlfn.XLOOKUP(A315,'Hospitalisation Details'!A:A,'Hospitalisation Details'!I:I,"Not Found")</f>
        <v>tier - 1</v>
      </c>
      <c r="N315" s="21" t="str">
        <f>_xlfn.XLOOKUP(A315,'Hospitalisation Details'!A:A,'Hospitalisation Details'!J:J,"Not Found")</f>
        <v>tier - 3</v>
      </c>
      <c r="O315" s="21" t="str">
        <f>_xlfn.XLOOKUP(A315,'Hospitalisation Details'!A:A,'Hospitalisation Details'!K:K,"Not Found")</f>
        <v>R1011</v>
      </c>
      <c r="P315" s="23">
        <f>_xlfn.XLOOKUP(A315,'Hospitalisation Details'!A:A,'Hospitalisation Details'!L:L,"Not Found")</f>
        <v>53</v>
      </c>
    </row>
    <row r="316" spans="1:16" ht="15.75" x14ac:dyDescent="0.25">
      <c r="A316" s="19" t="s">
        <v>2057</v>
      </c>
      <c r="B316" s="19" t="str">
        <f>_xlfn.XLOOKUP(A316,'Customer Names'!A:A,'Customer Names'!C:C,"Not Found")</f>
        <v>Croll</v>
      </c>
      <c r="C316" s="20">
        <f>_xlfn.XLOOKUP(A316,'Medical Examinations'!A:A,'Medical Examinations'!B:B,"not found")</f>
        <v>43.5</v>
      </c>
      <c r="D316" s="20">
        <f>_xlfn.XLOOKUP(A316,'Medical Examinations'!A:A,'Medical Examinations'!C:C,"not found")</f>
        <v>6.38</v>
      </c>
      <c r="E316" s="20" t="str">
        <f>_xlfn.XLOOKUP(A316,'Medical Examinations'!A:A,'Medical Examinations'!D:D,"not found")</f>
        <v>No</v>
      </c>
      <c r="F316" s="20" t="str">
        <f>_xlfn.XLOOKUP(A316,'Medical Examinations'!A:A,'Medical Examinations'!E:E,"not found")</f>
        <v>Yes</v>
      </c>
      <c r="G316" s="20" t="str">
        <f>_xlfn.XLOOKUP(A316,'Medical Examinations'!A:A,'Medical Examinations'!F:F,"not found")</f>
        <v>No</v>
      </c>
      <c r="H316" s="20">
        <f>_xlfn.XLOOKUP(A316,'Medical Examinations'!A:A,'Medical Examinations'!G:G,"not found")</f>
        <v>1</v>
      </c>
      <c r="I316" s="20" t="str">
        <f>_xlfn.XLOOKUP(A316,'Medical Examinations'!A:A,'Medical Examinations'!H:H,"not found")</f>
        <v>Yes</v>
      </c>
      <c r="J316" s="20" t="str">
        <f>_xlfn.XLOOKUP(A316,'Medical Examinations'!A:A,'Medical Examinations'!I:I,"not found")</f>
        <v>Obesity</v>
      </c>
      <c r="K316" s="21">
        <f>_xlfn.XLOOKUP(A316,'Hospitalisation Details'!A:A,'Hospitalisation Details'!F:F,"Not Found")</f>
        <v>38139</v>
      </c>
      <c r="L316" s="22">
        <f>_xlfn.XLOOKUP(A316,'Hospitalisation Details'!A:A,'Hospitalisation Details'!H:H,"Not Found")</f>
        <v>30328.27</v>
      </c>
      <c r="M316" s="21" t="str">
        <f>_xlfn.XLOOKUP(A316,'Hospitalisation Details'!A:A,'Hospitalisation Details'!I:I,"Not Found")</f>
        <v>tier - 2</v>
      </c>
      <c r="N316" s="21" t="str">
        <f>_xlfn.XLOOKUP(A316,'Hospitalisation Details'!A:A,'Hospitalisation Details'!J:J,"Not Found")</f>
        <v>tier - 2</v>
      </c>
      <c r="O316" s="21" t="str">
        <f>_xlfn.XLOOKUP(A316,'Hospitalisation Details'!A:A,'Hospitalisation Details'!K:K,"Not Found")</f>
        <v>R1011</v>
      </c>
      <c r="P316" s="23">
        <f>_xlfn.XLOOKUP(A316,'Hospitalisation Details'!A:A,'Hospitalisation Details'!L:L,"Not Found")</f>
        <v>19</v>
      </c>
    </row>
    <row r="317" spans="1:16" ht="15.75" x14ac:dyDescent="0.25">
      <c r="A317" s="19" t="s">
        <v>2056</v>
      </c>
      <c r="B317" s="19" t="str">
        <f>_xlfn.XLOOKUP(A317,'Customer Names'!A:A,'Customer Names'!C:C,"Not Found")</f>
        <v>Rolfes</v>
      </c>
      <c r="C317" s="20">
        <f>_xlfn.XLOOKUP(A317,'Medical Examinations'!A:A,'Medical Examinations'!B:B,"not found")</f>
        <v>25.364999999999998</v>
      </c>
      <c r="D317" s="20">
        <f>_xlfn.XLOOKUP(A317,'Medical Examinations'!A:A,'Medical Examinations'!C:C,"not found")</f>
        <v>5.19</v>
      </c>
      <c r="E317" s="20" t="str">
        <f>_xlfn.XLOOKUP(A317,'Medical Examinations'!A:A,'Medical Examinations'!D:D,"not found")</f>
        <v>No</v>
      </c>
      <c r="F317" s="20" t="str">
        <f>_xlfn.XLOOKUP(A317,'Medical Examinations'!A:A,'Medical Examinations'!E:E,"not found")</f>
        <v>No</v>
      </c>
      <c r="G317" s="20" t="str">
        <f>_xlfn.XLOOKUP(A317,'Medical Examinations'!A:A,'Medical Examinations'!F:F,"not found")</f>
        <v>No</v>
      </c>
      <c r="H317" s="20">
        <f>_xlfn.XLOOKUP(A317,'Medical Examinations'!A:A,'Medical Examinations'!G:G,"not found")</f>
        <v>2</v>
      </c>
      <c r="I317" s="20" t="str">
        <f>_xlfn.XLOOKUP(A317,'Medical Examinations'!A:A,'Medical Examinations'!H:H,"not found")</f>
        <v>No</v>
      </c>
      <c r="J317" s="20" t="str">
        <f>_xlfn.XLOOKUP(A317,'Medical Examinations'!A:A,'Medical Examinations'!I:I,"not found")</f>
        <v>Overweight</v>
      </c>
      <c r="K317" s="21">
        <f>_xlfn.XLOOKUP(A317,'Hospitalisation Details'!A:A,'Hospitalisation Details'!F:F,"Not Found")</f>
        <v>26504</v>
      </c>
      <c r="L317" s="22">
        <f>_xlfn.XLOOKUP(A317,'Hospitalisation Details'!A:A,'Hospitalisation Details'!H:H,"Not Found")</f>
        <v>30284.639999999999</v>
      </c>
      <c r="M317" s="21" t="str">
        <f>_xlfn.XLOOKUP(A317,'Hospitalisation Details'!A:A,'Hospitalisation Details'!I:I,"Not Found")</f>
        <v>tier - 1</v>
      </c>
      <c r="N317" s="21" t="str">
        <f>_xlfn.XLOOKUP(A317,'Hospitalisation Details'!A:A,'Hospitalisation Details'!J:J,"Not Found")</f>
        <v>tier - 2</v>
      </c>
      <c r="O317" s="21" t="str">
        <f>_xlfn.XLOOKUP(A317,'Hospitalisation Details'!A:A,'Hospitalisation Details'!K:K,"Not Found")</f>
        <v>R1012</v>
      </c>
      <c r="P317" s="23">
        <f>_xlfn.XLOOKUP(A317,'Hospitalisation Details'!A:A,'Hospitalisation Details'!L:L,"Not Found")</f>
        <v>50</v>
      </c>
    </row>
    <row r="318" spans="1:16" ht="15.75" x14ac:dyDescent="0.25">
      <c r="A318" s="19" t="s">
        <v>2055</v>
      </c>
      <c r="B318" s="19" t="str">
        <f>_xlfn.XLOOKUP(A318,'Customer Names'!A:A,'Customer Names'!C:C,"Not Found")</f>
        <v>Hinkle</v>
      </c>
      <c r="C318" s="20">
        <f>_xlfn.XLOOKUP(A318,'Medical Examinations'!A:A,'Medical Examinations'!B:B,"not found")</f>
        <v>28.594999999999999</v>
      </c>
      <c r="D318" s="20">
        <f>_xlfn.XLOOKUP(A318,'Medical Examinations'!A:A,'Medical Examinations'!C:C,"not found")</f>
        <v>10.210000000000001</v>
      </c>
      <c r="E318" s="20" t="str">
        <f>_xlfn.XLOOKUP(A318,'Medical Examinations'!A:A,'Medical Examinations'!D:D,"not found")</f>
        <v>No</v>
      </c>
      <c r="F318" s="20" t="str">
        <f>_xlfn.XLOOKUP(A318,'Medical Examinations'!A:A,'Medical Examinations'!E:E,"not found")</f>
        <v>No</v>
      </c>
      <c r="G318" s="20" t="str">
        <f>_xlfn.XLOOKUP(A318,'Medical Examinations'!A:A,'Medical Examinations'!F:F,"not found")</f>
        <v>No</v>
      </c>
      <c r="H318" s="20">
        <f>_xlfn.XLOOKUP(A318,'Medical Examinations'!A:A,'Medical Examinations'!G:G,"not found")</f>
        <v>0</v>
      </c>
      <c r="I318" s="20" t="str">
        <f>_xlfn.XLOOKUP(A318,'Medical Examinations'!A:A,'Medical Examinations'!H:H,"not found")</f>
        <v>No</v>
      </c>
      <c r="J318" s="20" t="str">
        <f>_xlfn.XLOOKUP(A318,'Medical Examinations'!A:A,'Medical Examinations'!I:I,"not found")</f>
        <v>Overweight</v>
      </c>
      <c r="K318" s="21">
        <f>_xlfn.XLOOKUP(A318,'Hospitalisation Details'!A:A,'Hospitalisation Details'!F:F,"Not Found")</f>
        <v>22904</v>
      </c>
      <c r="L318" s="22">
        <f>_xlfn.XLOOKUP(A318,'Hospitalisation Details'!A:A,'Hospitalisation Details'!H:H,"Not Found")</f>
        <v>30260</v>
      </c>
      <c r="M318" s="21" t="str">
        <f>_xlfn.XLOOKUP(A318,'Hospitalisation Details'!A:A,'Hospitalisation Details'!I:I,"Not Found")</f>
        <v>tier - 1</v>
      </c>
      <c r="N318" s="21" t="str">
        <f>_xlfn.XLOOKUP(A318,'Hospitalisation Details'!A:A,'Hospitalisation Details'!J:J,"Not Found")</f>
        <v>tier - 2</v>
      </c>
      <c r="O318" s="21" t="str">
        <f>_xlfn.XLOOKUP(A318,'Hospitalisation Details'!A:A,'Hospitalisation Details'!K:K,"Not Found")</f>
        <v>R1014</v>
      </c>
      <c r="P318" s="23">
        <f>_xlfn.XLOOKUP(A318,'Hospitalisation Details'!A:A,'Hospitalisation Details'!L:L,"Not Found")</f>
        <v>60</v>
      </c>
    </row>
    <row r="319" spans="1:16" ht="15.75" x14ac:dyDescent="0.25">
      <c r="A319" s="19" t="s">
        <v>2054</v>
      </c>
      <c r="B319" s="19" t="str">
        <f>_xlfn.XLOOKUP(A319,'Customer Names'!A:A,'Customer Names'!C:C,"Not Found")</f>
        <v>Leuchanka</v>
      </c>
      <c r="C319" s="20">
        <f>_xlfn.XLOOKUP(A319,'Medical Examinations'!A:A,'Medical Examinations'!B:B,"not found")</f>
        <v>29.83</v>
      </c>
      <c r="D319" s="20">
        <f>_xlfn.XLOOKUP(A319,'Medical Examinations'!A:A,'Medical Examinations'!C:C,"not found")</f>
        <v>9.6999999999999993</v>
      </c>
      <c r="E319" s="20" t="str">
        <f>_xlfn.XLOOKUP(A319,'Medical Examinations'!A:A,'Medical Examinations'!D:D,"not found")</f>
        <v>Yes</v>
      </c>
      <c r="F319" s="20" t="str">
        <f>_xlfn.XLOOKUP(A319,'Medical Examinations'!A:A,'Medical Examinations'!E:E,"not found")</f>
        <v>No</v>
      </c>
      <c r="G319" s="20" t="str">
        <f>_xlfn.XLOOKUP(A319,'Medical Examinations'!A:A,'Medical Examinations'!F:F,"not found")</f>
        <v>Yes</v>
      </c>
      <c r="H319" s="20">
        <f>_xlfn.XLOOKUP(A319,'Medical Examinations'!A:A,'Medical Examinations'!G:G,"not found")</f>
        <v>1</v>
      </c>
      <c r="I319" s="20" t="str">
        <f>_xlfn.XLOOKUP(A319,'Medical Examinations'!A:A,'Medical Examinations'!H:H,"not found")</f>
        <v>Yes</v>
      </c>
      <c r="J319" s="20" t="str">
        <f>_xlfn.XLOOKUP(A319,'Medical Examinations'!A:A,'Medical Examinations'!I:I,"not found")</f>
        <v>Overweight</v>
      </c>
      <c r="K319" s="21">
        <f>_xlfn.XLOOKUP(A319,'Hospitalisation Details'!A:A,'Hospitalisation Details'!F:F,"Not Found")</f>
        <v>23267</v>
      </c>
      <c r="L319" s="22">
        <f>_xlfn.XLOOKUP(A319,'Hospitalisation Details'!A:A,'Hospitalisation Details'!H:H,"Not Found")</f>
        <v>30184.94</v>
      </c>
      <c r="M319" s="21" t="str">
        <f>_xlfn.XLOOKUP(A319,'Hospitalisation Details'!A:A,'Hospitalisation Details'!I:I,"Not Found")</f>
        <v>tier - 1</v>
      </c>
      <c r="N319" s="21" t="str">
        <f>_xlfn.XLOOKUP(A319,'Hospitalisation Details'!A:A,'Hospitalisation Details'!J:J,"Not Found")</f>
        <v>tier - 2</v>
      </c>
      <c r="O319" s="21" t="str">
        <f>_xlfn.XLOOKUP(A319,'Hospitalisation Details'!A:A,'Hospitalisation Details'!K:K,"Not Found")</f>
        <v>R1014</v>
      </c>
      <c r="P319" s="23">
        <f>_xlfn.XLOOKUP(A319,'Hospitalisation Details'!A:A,'Hospitalisation Details'!L:L,"Not Found")</f>
        <v>59</v>
      </c>
    </row>
    <row r="320" spans="1:16" ht="15.75" x14ac:dyDescent="0.25">
      <c r="A320" s="19" t="s">
        <v>2053</v>
      </c>
      <c r="B320" s="19" t="str">
        <f>_xlfn.XLOOKUP(A320,'Customer Names'!A:A,'Customer Names'!C:C,"Not Found")</f>
        <v>Ayr</v>
      </c>
      <c r="C320" s="20">
        <f>_xlfn.XLOOKUP(A320,'Medical Examinations'!A:A,'Medical Examinations'!B:B,"not found")</f>
        <v>24.7</v>
      </c>
      <c r="D320" s="20">
        <f>_xlfn.XLOOKUP(A320,'Medical Examinations'!A:A,'Medical Examinations'!C:C,"not found")</f>
        <v>10.25</v>
      </c>
      <c r="E320" s="20" t="str">
        <f>_xlfn.XLOOKUP(A320,'Medical Examinations'!A:A,'Medical Examinations'!D:D,"not found")</f>
        <v>No</v>
      </c>
      <c r="F320" s="20" t="str">
        <f>_xlfn.XLOOKUP(A320,'Medical Examinations'!A:A,'Medical Examinations'!E:E,"not found")</f>
        <v>No</v>
      </c>
      <c r="G320" s="20" t="str">
        <f>_xlfn.XLOOKUP(A320,'Medical Examinations'!A:A,'Medical Examinations'!F:F,"not found")</f>
        <v>No</v>
      </c>
      <c r="H320" s="20">
        <f>_xlfn.XLOOKUP(A320,'Medical Examinations'!A:A,'Medical Examinations'!G:G,"not found")</f>
        <v>3</v>
      </c>
      <c r="I320" s="20" t="str">
        <f>_xlfn.XLOOKUP(A320,'Medical Examinations'!A:A,'Medical Examinations'!H:H,"not found")</f>
        <v>No</v>
      </c>
      <c r="J320" s="20" t="str">
        <f>_xlfn.XLOOKUP(A320,'Medical Examinations'!A:A,'Medical Examinations'!I:I,"not found")</f>
        <v>Normal Weight</v>
      </c>
      <c r="K320" s="21">
        <f>_xlfn.XLOOKUP(A320,'Hospitalisation Details'!A:A,'Hospitalisation Details'!F:F,"Not Found")</f>
        <v>21408</v>
      </c>
      <c r="L320" s="22">
        <f>_xlfn.XLOOKUP(A320,'Hospitalisation Details'!A:A,'Hospitalisation Details'!H:H,"Not Found")</f>
        <v>30166.62</v>
      </c>
      <c r="M320" s="21" t="str">
        <f>_xlfn.XLOOKUP(A320,'Hospitalisation Details'!A:A,'Hospitalisation Details'!I:I,"Not Found")</f>
        <v>tier - 1</v>
      </c>
      <c r="N320" s="21" t="str">
        <f>_xlfn.XLOOKUP(A320,'Hospitalisation Details'!A:A,'Hospitalisation Details'!J:J,"Not Found")</f>
        <v>tier - 3</v>
      </c>
      <c r="O320" s="21" t="str">
        <f>_xlfn.XLOOKUP(A320,'Hospitalisation Details'!A:A,'Hospitalisation Details'!K:K,"Not Found")</f>
        <v>R1012</v>
      </c>
      <c r="P320" s="23">
        <f>_xlfn.XLOOKUP(A320,'Hospitalisation Details'!A:A,'Hospitalisation Details'!L:L,"Not Found")</f>
        <v>64</v>
      </c>
    </row>
    <row r="321" spans="1:16" ht="15.75" x14ac:dyDescent="0.25">
      <c r="A321" s="19" t="s">
        <v>2052</v>
      </c>
      <c r="B321" s="19" t="str">
        <f>_xlfn.XLOOKUP(A321,'Customer Names'!A:A,'Customer Names'!C:C,"Not Found")</f>
        <v>Siegel</v>
      </c>
      <c r="C321" s="20">
        <f>_xlfn.XLOOKUP(A321,'Medical Examinations'!A:A,'Medical Examinations'!B:B,"not found")</f>
        <v>17.940000000000001</v>
      </c>
      <c r="D321" s="20">
        <f>_xlfn.XLOOKUP(A321,'Medical Examinations'!A:A,'Medical Examinations'!C:C,"not found")</f>
        <v>9.77</v>
      </c>
      <c r="E321" s="20" t="str">
        <f>_xlfn.XLOOKUP(A321,'Medical Examinations'!A:A,'Medical Examinations'!D:D,"not found")</f>
        <v>No</v>
      </c>
      <c r="F321" s="20" t="str">
        <f>_xlfn.XLOOKUP(A321,'Medical Examinations'!A:A,'Medical Examinations'!E:E,"not found")</f>
        <v>No</v>
      </c>
      <c r="G321" s="20" t="str">
        <f>_xlfn.XLOOKUP(A321,'Medical Examinations'!A:A,'Medical Examinations'!F:F,"not found")</f>
        <v>No</v>
      </c>
      <c r="H321" s="20">
        <f>_xlfn.XLOOKUP(A321,'Medical Examinations'!A:A,'Medical Examinations'!G:G,"not found")</f>
        <v>0</v>
      </c>
      <c r="I321" s="20" t="str">
        <f>_xlfn.XLOOKUP(A321,'Medical Examinations'!A:A,'Medical Examinations'!H:H,"not found")</f>
        <v>Yes</v>
      </c>
      <c r="J321" s="20" t="str">
        <f>_xlfn.XLOOKUP(A321,'Medical Examinations'!A:A,'Medical Examinations'!I:I,"not found")</f>
        <v>Underweight</v>
      </c>
      <c r="K321" s="21">
        <f>_xlfn.XLOOKUP(A321,'Hospitalisation Details'!A:A,'Hospitalisation Details'!F:F,"Not Found")</f>
        <v>26292</v>
      </c>
      <c r="L321" s="22">
        <f>_xlfn.XLOOKUP(A321,'Hospitalisation Details'!A:A,'Hospitalisation Details'!H:H,"Not Found")</f>
        <v>30134.75</v>
      </c>
      <c r="M321" s="21" t="str">
        <f>_xlfn.XLOOKUP(A321,'Hospitalisation Details'!A:A,'Hospitalisation Details'!I:I,"Not Found")</f>
        <v>tier - 1</v>
      </c>
      <c r="N321" s="21" t="str">
        <f>_xlfn.XLOOKUP(A321,'Hospitalisation Details'!A:A,'Hospitalisation Details'!J:J,"Not Found")</f>
        <v>tier - 3</v>
      </c>
      <c r="O321" s="21" t="str">
        <f>_xlfn.XLOOKUP(A321,'Hospitalisation Details'!A:A,'Hospitalisation Details'!K:K,"Not Found")</f>
        <v>R1011</v>
      </c>
      <c r="P321" s="23">
        <f>_xlfn.XLOOKUP(A321,'Hospitalisation Details'!A:A,'Hospitalisation Details'!L:L,"Not Found")</f>
        <v>51</v>
      </c>
    </row>
    <row r="322" spans="1:16" ht="15.75" x14ac:dyDescent="0.25">
      <c r="A322" s="19" t="s">
        <v>2051</v>
      </c>
      <c r="B322" s="19" t="str">
        <f>_xlfn.XLOOKUP(A322,'Customer Names'!A:A,'Customer Names'!C:C,"Not Found")</f>
        <v>Penrose</v>
      </c>
      <c r="C322" s="20">
        <f>_xlfn.XLOOKUP(A322,'Medical Examinations'!A:A,'Medical Examinations'!B:B,"not found")</f>
        <v>21.08</v>
      </c>
      <c r="D322" s="20">
        <f>_xlfn.XLOOKUP(A322,'Medical Examinations'!A:A,'Medical Examinations'!C:C,"not found")</f>
        <v>4.83</v>
      </c>
      <c r="E322" s="20" t="str">
        <f>_xlfn.XLOOKUP(A322,'Medical Examinations'!A:A,'Medical Examinations'!D:D,"not found")</f>
        <v>No</v>
      </c>
      <c r="F322" s="20" t="str">
        <f>_xlfn.XLOOKUP(A322,'Medical Examinations'!A:A,'Medical Examinations'!E:E,"not found")</f>
        <v>No</v>
      </c>
      <c r="G322" s="20" t="str">
        <f>_xlfn.XLOOKUP(A322,'Medical Examinations'!A:A,'Medical Examinations'!F:F,"not found")</f>
        <v>Yes</v>
      </c>
      <c r="H322" s="20">
        <f>_xlfn.XLOOKUP(A322,'Medical Examinations'!A:A,'Medical Examinations'!G:G,"not found")</f>
        <v>1</v>
      </c>
      <c r="I322" s="20" t="str">
        <f>_xlfn.XLOOKUP(A322,'Medical Examinations'!A:A,'Medical Examinations'!H:H,"not found")</f>
        <v>Yes</v>
      </c>
      <c r="J322" s="20" t="str">
        <f>_xlfn.XLOOKUP(A322,'Medical Examinations'!A:A,'Medical Examinations'!I:I,"not found")</f>
        <v>Normal Weight</v>
      </c>
      <c r="K322" s="21">
        <f>_xlfn.XLOOKUP(A322,'Hospitalisation Details'!A:A,'Hospitalisation Details'!F:F,"Not Found")</f>
        <v>29100</v>
      </c>
      <c r="L322" s="22">
        <f>_xlfn.XLOOKUP(A322,'Hospitalisation Details'!A:A,'Hospitalisation Details'!H:H,"Not Found")</f>
        <v>30095.97</v>
      </c>
      <c r="M322" s="21" t="str">
        <f>_xlfn.XLOOKUP(A322,'Hospitalisation Details'!A:A,'Hospitalisation Details'!I:I,"Not Found")</f>
        <v>tier - 1</v>
      </c>
      <c r="N322" s="21" t="str">
        <f>_xlfn.XLOOKUP(A322,'Hospitalisation Details'!A:A,'Hospitalisation Details'!J:J,"Not Found")</f>
        <v>tier - 3</v>
      </c>
      <c r="O322" s="21" t="str">
        <f>_xlfn.XLOOKUP(A322,'Hospitalisation Details'!A:A,'Hospitalisation Details'!K:K,"Not Found")</f>
        <v>R1011</v>
      </c>
      <c r="P322" s="23">
        <f>_xlfn.XLOOKUP(A322,'Hospitalisation Details'!A:A,'Hospitalisation Details'!L:L,"Not Found")</f>
        <v>43</v>
      </c>
    </row>
    <row r="323" spans="1:16" ht="15.75" x14ac:dyDescent="0.25">
      <c r="A323" s="19" t="s">
        <v>2050</v>
      </c>
      <c r="B323" s="19" t="str">
        <f>_xlfn.XLOOKUP(A323,'Customer Names'!A:A,'Customer Names'!C:C,"Not Found")</f>
        <v>Schuler</v>
      </c>
      <c r="C323" s="20">
        <f>_xlfn.XLOOKUP(A323,'Medical Examinations'!A:A,'Medical Examinations'!B:B,"not found")</f>
        <v>37.715000000000003</v>
      </c>
      <c r="D323" s="20">
        <f>_xlfn.XLOOKUP(A323,'Medical Examinations'!A:A,'Medical Examinations'!C:C,"not found")</f>
        <v>10.86</v>
      </c>
      <c r="E323" s="20" t="str">
        <f>_xlfn.XLOOKUP(A323,'Medical Examinations'!A:A,'Medical Examinations'!D:D,"not found")</f>
        <v>Yes</v>
      </c>
      <c r="F323" s="20" t="str">
        <f>_xlfn.XLOOKUP(A323,'Medical Examinations'!A:A,'Medical Examinations'!E:E,"not found")</f>
        <v>No</v>
      </c>
      <c r="G323" s="20" t="str">
        <f>_xlfn.XLOOKUP(A323,'Medical Examinations'!A:A,'Medical Examinations'!F:F,"not found")</f>
        <v>No</v>
      </c>
      <c r="H323" s="20">
        <f>_xlfn.XLOOKUP(A323,'Medical Examinations'!A:A,'Medical Examinations'!G:G,"not found")</f>
        <v>0</v>
      </c>
      <c r="I323" s="20" t="str">
        <f>_xlfn.XLOOKUP(A323,'Medical Examinations'!A:A,'Medical Examinations'!H:H,"not found")</f>
        <v>No</v>
      </c>
      <c r="J323" s="20" t="str">
        <f>_xlfn.XLOOKUP(A323,'Medical Examinations'!A:A,'Medical Examinations'!I:I,"not found")</f>
        <v>Obesity</v>
      </c>
      <c r="K323" s="21">
        <f>_xlfn.XLOOKUP(A323,'Hospitalisation Details'!A:A,'Hospitalisation Details'!F:F,"Not Found")</f>
        <v>24639</v>
      </c>
      <c r="L323" s="22">
        <f>_xlfn.XLOOKUP(A323,'Hospitalisation Details'!A:A,'Hospitalisation Details'!H:H,"Not Found")</f>
        <v>30063.58</v>
      </c>
      <c r="M323" s="21" t="str">
        <f>_xlfn.XLOOKUP(A323,'Hospitalisation Details'!A:A,'Hospitalisation Details'!I:I,"Not Found")</f>
        <v>tier - 1</v>
      </c>
      <c r="N323" s="21" t="str">
        <f>_xlfn.XLOOKUP(A323,'Hospitalisation Details'!A:A,'Hospitalisation Details'!J:J,"Not Found")</f>
        <v>tier - 3</v>
      </c>
      <c r="O323" s="21" t="str">
        <f>_xlfn.XLOOKUP(A323,'Hospitalisation Details'!A:A,'Hospitalisation Details'!K:K,"Not Found")</f>
        <v>R1012</v>
      </c>
      <c r="P323" s="23">
        <f>_xlfn.XLOOKUP(A323,'Hospitalisation Details'!A:A,'Hospitalisation Details'!L:L,"Not Found")</f>
        <v>55</v>
      </c>
    </row>
    <row r="324" spans="1:16" ht="15.75" x14ac:dyDescent="0.25">
      <c r="A324" s="19" t="s">
        <v>2049</v>
      </c>
      <c r="B324" s="19" t="str">
        <f>_xlfn.XLOOKUP(A324,'Customer Names'!A:A,'Customer Names'!C:C,"Not Found")</f>
        <v>Walker</v>
      </c>
      <c r="C324" s="20">
        <f>_xlfn.XLOOKUP(A324,'Medical Examinations'!A:A,'Medical Examinations'!B:B,"not found")</f>
        <v>22.39</v>
      </c>
      <c r="D324" s="20">
        <f>_xlfn.XLOOKUP(A324,'Medical Examinations'!A:A,'Medical Examinations'!C:C,"not found")</f>
        <v>9.5299999999999994</v>
      </c>
      <c r="E324" s="20" t="str">
        <f>_xlfn.XLOOKUP(A324,'Medical Examinations'!A:A,'Medical Examinations'!D:D,"not found")</f>
        <v>Yes</v>
      </c>
      <c r="F324" s="20" t="str">
        <f>_xlfn.XLOOKUP(A324,'Medical Examinations'!A:A,'Medical Examinations'!E:E,"not found")</f>
        <v>No</v>
      </c>
      <c r="G324" s="20" t="str">
        <f>_xlfn.XLOOKUP(A324,'Medical Examinations'!A:A,'Medical Examinations'!F:F,"not found")</f>
        <v>No</v>
      </c>
      <c r="H324" s="20">
        <f>_xlfn.XLOOKUP(A324,'Medical Examinations'!A:A,'Medical Examinations'!G:G,"not found")</f>
        <v>0</v>
      </c>
      <c r="I324" s="20" t="str">
        <f>_xlfn.XLOOKUP(A324,'Medical Examinations'!A:A,'Medical Examinations'!H:H,"not found")</f>
        <v>Yes</v>
      </c>
      <c r="J324" s="20" t="str">
        <f>_xlfn.XLOOKUP(A324,'Medical Examinations'!A:A,'Medical Examinations'!I:I,"not found")</f>
        <v>Normal Weight</v>
      </c>
      <c r="K324" s="21">
        <f>_xlfn.XLOOKUP(A324,'Hospitalisation Details'!A:A,'Hospitalisation Details'!F:F,"Not Found")</f>
        <v>29802</v>
      </c>
      <c r="L324" s="22">
        <f>_xlfn.XLOOKUP(A324,'Hospitalisation Details'!A:A,'Hospitalisation Details'!H:H,"Not Found")</f>
        <v>30026.87</v>
      </c>
      <c r="M324" s="21" t="str">
        <f>_xlfn.XLOOKUP(A324,'Hospitalisation Details'!A:A,'Hospitalisation Details'!I:I,"Not Found")</f>
        <v>tier - 1</v>
      </c>
      <c r="N324" s="21" t="str">
        <f>_xlfn.XLOOKUP(A324,'Hospitalisation Details'!A:A,'Hospitalisation Details'!J:J,"Not Found")</f>
        <v>tier - 3</v>
      </c>
      <c r="O324" s="21" t="str">
        <f>_xlfn.XLOOKUP(A324,'Hospitalisation Details'!A:A,'Hospitalisation Details'!K:K,"Not Found")</f>
        <v>R1012</v>
      </c>
      <c r="P324" s="23">
        <f>_xlfn.XLOOKUP(A324,'Hospitalisation Details'!A:A,'Hospitalisation Details'!L:L,"Not Found")</f>
        <v>41</v>
      </c>
    </row>
    <row r="325" spans="1:16" ht="15.75" x14ac:dyDescent="0.25">
      <c r="A325" s="19" t="s">
        <v>2048</v>
      </c>
      <c r="B325" s="19" t="str">
        <f>_xlfn.XLOOKUP(A325,'Customer Names'!A:A,'Customer Names'!C:C,"Not Found")</f>
        <v>Stange</v>
      </c>
      <c r="C325" s="20">
        <f>_xlfn.XLOOKUP(A325,'Medical Examinations'!A:A,'Medical Examinations'!B:B,"not found")</f>
        <v>28.78</v>
      </c>
      <c r="D325" s="20">
        <f>_xlfn.XLOOKUP(A325,'Medical Examinations'!A:A,'Medical Examinations'!C:C,"not found")</f>
        <v>5.68</v>
      </c>
      <c r="E325" s="20" t="str">
        <f>_xlfn.XLOOKUP(A325,'Medical Examinations'!A:A,'Medical Examinations'!D:D,"not found")</f>
        <v>No</v>
      </c>
      <c r="F325" s="20" t="str">
        <f>_xlfn.XLOOKUP(A325,'Medical Examinations'!A:A,'Medical Examinations'!E:E,"not found")</f>
        <v>No</v>
      </c>
      <c r="G325" s="20" t="str">
        <f>_xlfn.XLOOKUP(A325,'Medical Examinations'!A:A,'Medical Examinations'!F:F,"not found")</f>
        <v>No</v>
      </c>
      <c r="H325" s="20">
        <f>_xlfn.XLOOKUP(A325,'Medical Examinations'!A:A,'Medical Examinations'!G:G,"not found")</f>
        <v>0</v>
      </c>
      <c r="I325" s="20" t="str">
        <f>_xlfn.XLOOKUP(A325,'Medical Examinations'!A:A,'Medical Examinations'!H:H,"not found")</f>
        <v>Yes</v>
      </c>
      <c r="J325" s="20" t="str">
        <f>_xlfn.XLOOKUP(A325,'Medical Examinations'!A:A,'Medical Examinations'!I:I,"not found")</f>
        <v>Overweight</v>
      </c>
      <c r="K325" s="21">
        <f>_xlfn.XLOOKUP(A325,'Hospitalisation Details'!A:A,'Hospitalisation Details'!F:F,"Not Found")</f>
        <v>33516</v>
      </c>
      <c r="L325" s="22">
        <f>_xlfn.XLOOKUP(A325,'Hospitalisation Details'!A:A,'Hospitalisation Details'!H:H,"Not Found")</f>
        <v>29969.67</v>
      </c>
      <c r="M325" s="21" t="str">
        <f>_xlfn.XLOOKUP(A325,'Hospitalisation Details'!A:A,'Hospitalisation Details'!I:I,"Not Found")</f>
        <v>tier - 1</v>
      </c>
      <c r="N325" s="21" t="str">
        <f>_xlfn.XLOOKUP(A325,'Hospitalisation Details'!A:A,'Hospitalisation Details'!J:J,"Not Found")</f>
        <v>tier - 3</v>
      </c>
      <c r="O325" s="21" t="str">
        <f>_xlfn.XLOOKUP(A325,'Hospitalisation Details'!A:A,'Hospitalisation Details'!K:K,"Not Found")</f>
        <v>R1011</v>
      </c>
      <c r="P325" s="23">
        <f>_xlfn.XLOOKUP(A325,'Hospitalisation Details'!A:A,'Hospitalisation Details'!L:L,"Not Found")</f>
        <v>31</v>
      </c>
    </row>
    <row r="326" spans="1:16" ht="15.75" x14ac:dyDescent="0.25">
      <c r="A326" s="19" t="s">
        <v>2047</v>
      </c>
      <c r="B326" s="19" t="str">
        <f>_xlfn.XLOOKUP(A326,'Customer Names'!A:A,'Customer Names'!C:C,"Not Found")</f>
        <v>Roy</v>
      </c>
      <c r="C326" s="20">
        <f>_xlfn.XLOOKUP(A326,'Medical Examinations'!A:A,'Medical Examinations'!B:B,"not found")</f>
        <v>18.329999999999998</v>
      </c>
      <c r="D326" s="20">
        <f>_xlfn.XLOOKUP(A326,'Medical Examinations'!A:A,'Medical Examinations'!C:C,"not found")</f>
        <v>5.57</v>
      </c>
      <c r="E326" s="20" t="str">
        <f>_xlfn.XLOOKUP(A326,'Medical Examinations'!A:A,'Medical Examinations'!D:D,"not found")</f>
        <v>Yes</v>
      </c>
      <c r="F326" s="20" t="str">
        <f>_xlfn.XLOOKUP(A326,'Medical Examinations'!A:A,'Medical Examinations'!E:E,"not found")</f>
        <v>No</v>
      </c>
      <c r="G326" s="20" t="str">
        <f>_xlfn.XLOOKUP(A326,'Medical Examinations'!A:A,'Medical Examinations'!F:F,"not found")</f>
        <v>No</v>
      </c>
      <c r="H326" s="20">
        <f>_xlfn.XLOOKUP(A326,'Medical Examinations'!A:A,'Medical Examinations'!G:G,"not found")</f>
        <v>0</v>
      </c>
      <c r="I326" s="20" t="str">
        <f>_xlfn.XLOOKUP(A326,'Medical Examinations'!A:A,'Medical Examinations'!H:H,"not found")</f>
        <v>Yes</v>
      </c>
      <c r="J326" s="20" t="str">
        <f>_xlfn.XLOOKUP(A326,'Medical Examinations'!A:A,'Medical Examinations'!I:I,"not found")</f>
        <v>Underweight</v>
      </c>
      <c r="K326" s="21">
        <f>_xlfn.XLOOKUP(A326,'Hospitalisation Details'!A:A,'Hospitalisation Details'!F:F,"Not Found")</f>
        <v>27923</v>
      </c>
      <c r="L326" s="22">
        <f>_xlfn.XLOOKUP(A326,'Hospitalisation Details'!A:A,'Hospitalisation Details'!H:H,"Not Found")</f>
        <v>29933.75</v>
      </c>
      <c r="M326" s="21" t="str">
        <f>_xlfn.XLOOKUP(A326,'Hospitalisation Details'!A:A,'Hospitalisation Details'!I:I,"Not Found")</f>
        <v>tier - 1</v>
      </c>
      <c r="N326" s="21" t="str">
        <f>_xlfn.XLOOKUP(A326,'Hospitalisation Details'!A:A,'Hospitalisation Details'!J:J,"Not Found")</f>
        <v>tier - 3</v>
      </c>
      <c r="O326" s="21" t="str">
        <f>_xlfn.XLOOKUP(A326,'Hospitalisation Details'!A:A,'Hospitalisation Details'!K:K,"Not Found")</f>
        <v>R1011</v>
      </c>
      <c r="P326" s="23">
        <f>_xlfn.XLOOKUP(A326,'Hospitalisation Details'!A:A,'Hospitalisation Details'!L:L,"Not Found")</f>
        <v>46</v>
      </c>
    </row>
    <row r="327" spans="1:16" ht="15.75" x14ac:dyDescent="0.25">
      <c r="A327" s="19" t="s">
        <v>2046</v>
      </c>
      <c r="B327" s="19" t="str">
        <f>_xlfn.XLOOKUP(A327,'Customer Names'!A:A,'Customer Names'!C:C,"Not Found")</f>
        <v>Potere</v>
      </c>
      <c r="C327" s="20">
        <f>_xlfn.XLOOKUP(A327,'Medical Examinations'!A:A,'Medical Examinations'!B:B,"not found")</f>
        <v>26.39</v>
      </c>
      <c r="D327" s="20">
        <f>_xlfn.XLOOKUP(A327,'Medical Examinations'!A:A,'Medical Examinations'!C:C,"not found")</f>
        <v>4.58</v>
      </c>
      <c r="E327" s="20" t="str">
        <f>_xlfn.XLOOKUP(A327,'Medical Examinations'!A:A,'Medical Examinations'!D:D,"not found")</f>
        <v>Yes</v>
      </c>
      <c r="F327" s="20" t="str">
        <f>_xlfn.XLOOKUP(A327,'Medical Examinations'!A:A,'Medical Examinations'!E:E,"not found")</f>
        <v>No</v>
      </c>
      <c r="G327" s="20" t="str">
        <f>_xlfn.XLOOKUP(A327,'Medical Examinations'!A:A,'Medical Examinations'!F:F,"not found")</f>
        <v>No</v>
      </c>
      <c r="H327" s="20">
        <f>_xlfn.XLOOKUP(A327,'Medical Examinations'!A:A,'Medical Examinations'!G:G,"not found")</f>
        <v>1</v>
      </c>
      <c r="I327" s="20" t="str">
        <f>_xlfn.XLOOKUP(A327,'Medical Examinations'!A:A,'Medical Examinations'!H:H,"not found")</f>
        <v>Yes</v>
      </c>
      <c r="J327" s="20" t="str">
        <f>_xlfn.XLOOKUP(A327,'Medical Examinations'!A:A,'Medical Examinations'!I:I,"not found")</f>
        <v>Overweight</v>
      </c>
      <c r="K327" s="21">
        <f>_xlfn.XLOOKUP(A327,'Hospitalisation Details'!A:A,'Hospitalisation Details'!F:F,"Not Found")</f>
        <v>32507</v>
      </c>
      <c r="L327" s="22">
        <f>_xlfn.XLOOKUP(A327,'Hospitalisation Details'!A:A,'Hospitalisation Details'!H:H,"Not Found")</f>
        <v>29929.56</v>
      </c>
      <c r="M327" s="21" t="str">
        <f>_xlfn.XLOOKUP(A327,'Hospitalisation Details'!A:A,'Hospitalisation Details'!I:I,"Not Found")</f>
        <v>tier - 1</v>
      </c>
      <c r="N327" s="21" t="str">
        <f>_xlfn.XLOOKUP(A327,'Hospitalisation Details'!A:A,'Hospitalisation Details'!J:J,"Not Found")</f>
        <v>tier - 3</v>
      </c>
      <c r="O327" s="21" t="str">
        <f>_xlfn.XLOOKUP(A327,'Hospitalisation Details'!A:A,'Hospitalisation Details'!K:K,"Not Found")</f>
        <v>R1011</v>
      </c>
      <c r="P327" s="23">
        <f>_xlfn.XLOOKUP(A327,'Hospitalisation Details'!A:A,'Hospitalisation Details'!L:L,"Not Found")</f>
        <v>34</v>
      </c>
    </row>
    <row r="328" spans="1:16" ht="15.75" x14ac:dyDescent="0.25">
      <c r="A328" s="19" t="s">
        <v>2045</v>
      </c>
      <c r="B328" s="19" t="str">
        <f>_xlfn.XLOOKUP(A328,'Customer Names'!A:A,'Customer Names'!C:C,"Not Found")</f>
        <v>Podgurski</v>
      </c>
      <c r="C328" s="20">
        <f>_xlfn.XLOOKUP(A328,'Medical Examinations'!A:A,'Medical Examinations'!B:B,"not found")</f>
        <v>19.260000000000002</v>
      </c>
      <c r="D328" s="20">
        <f>_xlfn.XLOOKUP(A328,'Medical Examinations'!A:A,'Medical Examinations'!C:C,"not found")</f>
        <v>8.9600000000000009</v>
      </c>
      <c r="E328" s="20" t="str">
        <f>_xlfn.XLOOKUP(A328,'Medical Examinations'!A:A,'Medical Examinations'!D:D,"not found")</f>
        <v>Yes</v>
      </c>
      <c r="F328" s="20" t="str">
        <f>_xlfn.XLOOKUP(A328,'Medical Examinations'!A:A,'Medical Examinations'!E:E,"not found")</f>
        <v>No</v>
      </c>
      <c r="G328" s="20" t="str">
        <f>_xlfn.XLOOKUP(A328,'Medical Examinations'!A:A,'Medical Examinations'!F:F,"not found")</f>
        <v>No</v>
      </c>
      <c r="H328" s="20">
        <f>_xlfn.XLOOKUP(A328,'Medical Examinations'!A:A,'Medical Examinations'!G:G,"not found")</f>
        <v>1</v>
      </c>
      <c r="I328" s="20" t="str">
        <f>_xlfn.XLOOKUP(A328,'Medical Examinations'!A:A,'Medical Examinations'!H:H,"not found")</f>
        <v>Yes</v>
      </c>
      <c r="J328" s="20" t="str">
        <f>_xlfn.XLOOKUP(A328,'Medical Examinations'!A:A,'Medical Examinations'!I:I,"not found")</f>
        <v>Normal Weight</v>
      </c>
      <c r="K328" s="21">
        <f>_xlfn.XLOOKUP(A328,'Hospitalisation Details'!A:A,'Hospitalisation Details'!F:F,"Not Found")</f>
        <v>27625</v>
      </c>
      <c r="L328" s="22">
        <f>_xlfn.XLOOKUP(A328,'Hospitalisation Details'!A:A,'Hospitalisation Details'!H:H,"Not Found")</f>
        <v>29899.25</v>
      </c>
      <c r="M328" s="21" t="str">
        <f>_xlfn.XLOOKUP(A328,'Hospitalisation Details'!A:A,'Hospitalisation Details'!I:I,"Not Found")</f>
        <v>tier - 1</v>
      </c>
      <c r="N328" s="21" t="str">
        <f>_xlfn.XLOOKUP(A328,'Hospitalisation Details'!A:A,'Hospitalisation Details'!J:J,"Not Found")</f>
        <v>tier - 3</v>
      </c>
      <c r="O328" s="21" t="str">
        <f>_xlfn.XLOOKUP(A328,'Hospitalisation Details'!A:A,'Hospitalisation Details'!K:K,"Not Found")</f>
        <v>R1011</v>
      </c>
      <c r="P328" s="23">
        <f>_xlfn.XLOOKUP(A328,'Hospitalisation Details'!A:A,'Hospitalisation Details'!L:L,"Not Found")</f>
        <v>47</v>
      </c>
    </row>
    <row r="329" spans="1:16" ht="15.75" x14ac:dyDescent="0.25">
      <c r="A329" s="19" t="s">
        <v>2044</v>
      </c>
      <c r="B329" s="19" t="str">
        <f>_xlfn.XLOOKUP(A329,'Customer Names'!A:A,'Customer Names'!C:C,"Not Found")</f>
        <v>Diamond</v>
      </c>
      <c r="C329" s="20">
        <f>_xlfn.XLOOKUP(A329,'Medical Examinations'!A:A,'Medical Examinations'!B:B,"not found")</f>
        <v>26.92</v>
      </c>
      <c r="D329" s="20">
        <f>_xlfn.XLOOKUP(A329,'Medical Examinations'!A:A,'Medical Examinations'!C:C,"not found")</f>
        <v>6.09</v>
      </c>
      <c r="E329" s="20" t="str">
        <f>_xlfn.XLOOKUP(A329,'Medical Examinations'!A:A,'Medical Examinations'!D:D,"not found")</f>
        <v>No</v>
      </c>
      <c r="F329" s="20" t="str">
        <f>_xlfn.XLOOKUP(A329,'Medical Examinations'!A:A,'Medical Examinations'!E:E,"not found")</f>
        <v>No</v>
      </c>
      <c r="G329" s="20" t="str">
        <f>_xlfn.XLOOKUP(A329,'Medical Examinations'!A:A,'Medical Examinations'!F:F,"not found")</f>
        <v>No</v>
      </c>
      <c r="H329" s="20">
        <f>_xlfn.XLOOKUP(A329,'Medical Examinations'!A:A,'Medical Examinations'!G:G,"not found")</f>
        <v>0</v>
      </c>
      <c r="I329" s="20" t="str">
        <f>_xlfn.XLOOKUP(A329,'Medical Examinations'!A:A,'Medical Examinations'!H:H,"not found")</f>
        <v>Yes</v>
      </c>
      <c r="J329" s="20" t="str">
        <f>_xlfn.XLOOKUP(A329,'Medical Examinations'!A:A,'Medical Examinations'!I:I,"not found")</f>
        <v>Overweight</v>
      </c>
      <c r="K329" s="21">
        <f>_xlfn.XLOOKUP(A329,'Hospitalisation Details'!A:A,'Hospitalisation Details'!F:F,"Not Found")</f>
        <v>32872</v>
      </c>
      <c r="L329" s="22">
        <f>_xlfn.XLOOKUP(A329,'Hospitalisation Details'!A:A,'Hospitalisation Details'!H:H,"Not Found")</f>
        <v>29852.48</v>
      </c>
      <c r="M329" s="21" t="str">
        <f>_xlfn.XLOOKUP(A329,'Hospitalisation Details'!A:A,'Hospitalisation Details'!I:I,"Not Found")</f>
        <v>tier - 1</v>
      </c>
      <c r="N329" s="21" t="str">
        <f>_xlfn.XLOOKUP(A329,'Hospitalisation Details'!A:A,'Hospitalisation Details'!J:J,"Not Found")</f>
        <v>tier - 3</v>
      </c>
      <c r="O329" s="21" t="str">
        <f>_xlfn.XLOOKUP(A329,'Hospitalisation Details'!A:A,'Hospitalisation Details'!K:K,"Not Found")</f>
        <v>R1011</v>
      </c>
      <c r="P329" s="23">
        <f>_xlfn.XLOOKUP(A329,'Hospitalisation Details'!A:A,'Hospitalisation Details'!L:L,"Not Found")</f>
        <v>33</v>
      </c>
    </row>
    <row r="330" spans="1:16" ht="15.75" x14ac:dyDescent="0.25">
      <c r="A330" s="19" t="s">
        <v>2043</v>
      </c>
      <c r="B330" s="19" t="str">
        <f>_xlfn.XLOOKUP(A330,'Customer Names'!A:A,'Customer Names'!C:C,"Not Found")</f>
        <v>Sallade</v>
      </c>
      <c r="C330" s="20">
        <f>_xlfn.XLOOKUP(A330,'Medical Examinations'!A:A,'Medical Examinations'!B:B,"not found")</f>
        <v>19.73</v>
      </c>
      <c r="D330" s="20">
        <f>_xlfn.XLOOKUP(A330,'Medical Examinations'!A:A,'Medical Examinations'!C:C,"not found")</f>
        <v>4.3600000000000003</v>
      </c>
      <c r="E330" s="20" t="str">
        <f>_xlfn.XLOOKUP(A330,'Medical Examinations'!A:A,'Medical Examinations'!D:D,"not found")</f>
        <v>No</v>
      </c>
      <c r="F330" s="20" t="str">
        <f>_xlfn.XLOOKUP(A330,'Medical Examinations'!A:A,'Medical Examinations'!E:E,"not found")</f>
        <v>No</v>
      </c>
      <c r="G330" s="20" t="str">
        <f>_xlfn.XLOOKUP(A330,'Medical Examinations'!A:A,'Medical Examinations'!F:F,"not found")</f>
        <v>No</v>
      </c>
      <c r="H330" s="20">
        <f>_xlfn.XLOOKUP(A330,'Medical Examinations'!A:A,'Medical Examinations'!G:G,"not found")</f>
        <v>0</v>
      </c>
      <c r="I330" s="20" t="str">
        <f>_xlfn.XLOOKUP(A330,'Medical Examinations'!A:A,'Medical Examinations'!H:H,"not found")</f>
        <v>Yes</v>
      </c>
      <c r="J330" s="20" t="str">
        <f>_xlfn.XLOOKUP(A330,'Medical Examinations'!A:A,'Medical Examinations'!I:I,"not found")</f>
        <v>Normal Weight</v>
      </c>
      <c r="K330" s="21">
        <f>_xlfn.XLOOKUP(A330,'Hospitalisation Details'!A:A,'Hospitalisation Details'!F:F,"Not Found")</f>
        <v>30253</v>
      </c>
      <c r="L330" s="22">
        <f>_xlfn.XLOOKUP(A330,'Hospitalisation Details'!A:A,'Hospitalisation Details'!H:H,"Not Found")</f>
        <v>29818.76</v>
      </c>
      <c r="M330" s="21" t="str">
        <f>_xlfn.XLOOKUP(A330,'Hospitalisation Details'!A:A,'Hospitalisation Details'!I:I,"Not Found")</f>
        <v>tier - 1</v>
      </c>
      <c r="N330" s="21" t="str">
        <f>_xlfn.XLOOKUP(A330,'Hospitalisation Details'!A:A,'Hospitalisation Details'!J:J,"Not Found")</f>
        <v>tier - 3</v>
      </c>
      <c r="O330" s="21" t="str">
        <f>_xlfn.XLOOKUP(A330,'Hospitalisation Details'!A:A,'Hospitalisation Details'!K:K,"Not Found")</f>
        <v>R1012</v>
      </c>
      <c r="P330" s="23">
        <f>_xlfn.XLOOKUP(A330,'Hospitalisation Details'!A:A,'Hospitalisation Details'!L:L,"Not Found")</f>
        <v>40</v>
      </c>
    </row>
    <row r="331" spans="1:16" ht="15.75" x14ac:dyDescent="0.25">
      <c r="A331" s="19" t="s">
        <v>2042</v>
      </c>
      <c r="B331" s="19" t="str">
        <f>_xlfn.XLOOKUP(A331,'Customer Names'!A:A,'Customer Names'!C:C,"Not Found")</f>
        <v>Zhang</v>
      </c>
      <c r="C331" s="20">
        <f>_xlfn.XLOOKUP(A331,'Medical Examinations'!A:A,'Medical Examinations'!B:B,"not found")</f>
        <v>23.56</v>
      </c>
      <c r="D331" s="20">
        <f>_xlfn.XLOOKUP(A331,'Medical Examinations'!A:A,'Medical Examinations'!C:C,"not found")</f>
        <v>11.74</v>
      </c>
      <c r="E331" s="20" t="str">
        <f>_xlfn.XLOOKUP(A331,'Medical Examinations'!A:A,'Medical Examinations'!D:D,"not found")</f>
        <v>Yes</v>
      </c>
      <c r="F331" s="20" t="str">
        <f>_xlfn.XLOOKUP(A331,'Medical Examinations'!A:A,'Medical Examinations'!E:E,"not found")</f>
        <v>No</v>
      </c>
      <c r="G331" s="20" t="str">
        <f>_xlfn.XLOOKUP(A331,'Medical Examinations'!A:A,'Medical Examinations'!F:F,"not found")</f>
        <v>No</v>
      </c>
      <c r="H331" s="20">
        <f>_xlfn.XLOOKUP(A331,'Medical Examinations'!A:A,'Medical Examinations'!G:G,"not found")</f>
        <v>0</v>
      </c>
      <c r="I331" s="20" t="str">
        <f>_xlfn.XLOOKUP(A331,'Medical Examinations'!A:A,'Medical Examinations'!H:H,"not found")</f>
        <v>Yes</v>
      </c>
      <c r="J331" s="20" t="str">
        <f>_xlfn.XLOOKUP(A331,'Medical Examinations'!A:A,'Medical Examinations'!I:I,"not found")</f>
        <v>Normal Weight</v>
      </c>
      <c r="K331" s="21">
        <f>_xlfn.XLOOKUP(A331,'Hospitalisation Details'!A:A,'Hospitalisation Details'!F:F,"Not Found")</f>
        <v>29811</v>
      </c>
      <c r="L331" s="22">
        <f>_xlfn.XLOOKUP(A331,'Hospitalisation Details'!A:A,'Hospitalisation Details'!H:H,"Not Found")</f>
        <v>29816.639999999999</v>
      </c>
      <c r="M331" s="21" t="str">
        <f>_xlfn.XLOOKUP(A331,'Hospitalisation Details'!A:A,'Hospitalisation Details'!I:I,"Not Found")</f>
        <v>tier - 1</v>
      </c>
      <c r="N331" s="21" t="str">
        <f>_xlfn.XLOOKUP(A331,'Hospitalisation Details'!A:A,'Hospitalisation Details'!J:J,"Not Found")</f>
        <v>tier - 3</v>
      </c>
      <c r="O331" s="21" t="str">
        <f>_xlfn.XLOOKUP(A331,'Hospitalisation Details'!A:A,'Hospitalisation Details'!K:K,"Not Found")</f>
        <v>R1011</v>
      </c>
      <c r="P331" s="23">
        <f>_xlfn.XLOOKUP(A331,'Hospitalisation Details'!A:A,'Hospitalisation Details'!L:L,"Not Found")</f>
        <v>41</v>
      </c>
    </row>
    <row r="332" spans="1:16" ht="15.75" x14ac:dyDescent="0.25">
      <c r="A332" s="19" t="s">
        <v>2041</v>
      </c>
      <c r="B332" s="19" t="str">
        <f>_xlfn.XLOOKUP(A332,'Customer Names'!A:A,'Customer Names'!C:C,"Not Found")</f>
        <v>Chatfield</v>
      </c>
      <c r="C332" s="20">
        <f>_xlfn.XLOOKUP(A332,'Medical Examinations'!A:A,'Medical Examinations'!B:B,"not found")</f>
        <v>37.67</v>
      </c>
      <c r="D332" s="20">
        <f>_xlfn.XLOOKUP(A332,'Medical Examinations'!A:A,'Medical Examinations'!C:C,"not found")</f>
        <v>5.89</v>
      </c>
      <c r="E332" s="20" t="str">
        <f>_xlfn.XLOOKUP(A332,'Medical Examinations'!A:A,'Medical Examinations'!D:D,"not found")</f>
        <v>No</v>
      </c>
      <c r="F332" s="20" t="str">
        <f>_xlfn.XLOOKUP(A332,'Medical Examinations'!A:A,'Medical Examinations'!E:E,"not found")</f>
        <v>No</v>
      </c>
      <c r="G332" s="20" t="str">
        <f>_xlfn.XLOOKUP(A332,'Medical Examinations'!A:A,'Medical Examinations'!F:F,"not found")</f>
        <v>No</v>
      </c>
      <c r="H332" s="20">
        <f>_xlfn.XLOOKUP(A332,'Medical Examinations'!A:A,'Medical Examinations'!G:G,"not found")</f>
        <v>1</v>
      </c>
      <c r="I332" s="20" t="str">
        <f>_xlfn.XLOOKUP(A332,'Medical Examinations'!A:A,'Medical Examinations'!H:H,"not found")</f>
        <v>Yes</v>
      </c>
      <c r="J332" s="20" t="str">
        <f>_xlfn.XLOOKUP(A332,'Medical Examinations'!A:A,'Medical Examinations'!I:I,"not found")</f>
        <v>Obesity</v>
      </c>
      <c r="K332" s="21">
        <f>_xlfn.XLOOKUP(A332,'Hospitalisation Details'!A:A,'Hospitalisation Details'!F:F,"Not Found")</f>
        <v>35966</v>
      </c>
      <c r="L332" s="22">
        <f>_xlfn.XLOOKUP(A332,'Hospitalisation Details'!A:A,'Hospitalisation Details'!H:H,"Not Found")</f>
        <v>29760.6</v>
      </c>
      <c r="M332" s="21" t="str">
        <f>_xlfn.XLOOKUP(A332,'Hospitalisation Details'!A:A,'Hospitalisation Details'!I:I,"Not Found")</f>
        <v>tier - 1</v>
      </c>
      <c r="N332" s="21" t="str">
        <f>_xlfn.XLOOKUP(A332,'Hospitalisation Details'!A:A,'Hospitalisation Details'!J:J,"Not Found")</f>
        <v>tier - 3</v>
      </c>
      <c r="O332" s="21" t="str">
        <f>_xlfn.XLOOKUP(A332,'Hospitalisation Details'!A:A,'Hospitalisation Details'!K:K,"Not Found")</f>
        <v>R1011</v>
      </c>
      <c r="P332" s="23">
        <f>_xlfn.XLOOKUP(A332,'Hospitalisation Details'!A:A,'Hospitalisation Details'!L:L,"Not Found")</f>
        <v>24</v>
      </c>
    </row>
    <row r="333" spans="1:16" ht="15.75" x14ac:dyDescent="0.25">
      <c r="A333" s="19" t="s">
        <v>2040</v>
      </c>
      <c r="B333" s="19" t="str">
        <f>_xlfn.XLOOKUP(A333,'Customer Names'!A:A,'Customer Names'!C:C,"Not Found")</f>
        <v>Bruns</v>
      </c>
      <c r="C333" s="20">
        <f>_xlfn.XLOOKUP(A333,'Medical Examinations'!A:A,'Medical Examinations'!B:B,"not found")</f>
        <v>18.73</v>
      </c>
      <c r="D333" s="20">
        <f>_xlfn.XLOOKUP(A333,'Medical Examinations'!A:A,'Medical Examinations'!C:C,"not found")</f>
        <v>10.64</v>
      </c>
      <c r="E333" s="20" t="str">
        <f>_xlfn.XLOOKUP(A333,'Medical Examinations'!A:A,'Medical Examinations'!D:D,"not found")</f>
        <v>No</v>
      </c>
      <c r="F333" s="20" t="str">
        <f>_xlfn.XLOOKUP(A333,'Medical Examinations'!A:A,'Medical Examinations'!E:E,"not found")</f>
        <v>No</v>
      </c>
      <c r="G333" s="20" t="str">
        <f>_xlfn.XLOOKUP(A333,'Medical Examinations'!A:A,'Medical Examinations'!F:F,"not found")</f>
        <v>No</v>
      </c>
      <c r="H333" s="20">
        <f>_xlfn.XLOOKUP(A333,'Medical Examinations'!A:A,'Medical Examinations'!G:G,"not found")</f>
        <v>2</v>
      </c>
      <c r="I333" s="20" t="str">
        <f>_xlfn.XLOOKUP(A333,'Medical Examinations'!A:A,'Medical Examinations'!H:H,"not found")</f>
        <v>Yes</v>
      </c>
      <c r="J333" s="20" t="str">
        <f>_xlfn.XLOOKUP(A333,'Medical Examinations'!A:A,'Medical Examinations'!I:I,"not found")</f>
        <v>Normal Weight</v>
      </c>
      <c r="K333" s="21">
        <f>_xlfn.XLOOKUP(A333,'Hospitalisation Details'!A:A,'Hospitalisation Details'!F:F,"Not Found")</f>
        <v>26899</v>
      </c>
      <c r="L333" s="22">
        <f>_xlfn.XLOOKUP(A333,'Hospitalisation Details'!A:A,'Hospitalisation Details'!H:H,"Not Found")</f>
        <v>29757.69</v>
      </c>
      <c r="M333" s="21" t="str">
        <f>_xlfn.XLOOKUP(A333,'Hospitalisation Details'!A:A,'Hospitalisation Details'!I:I,"Not Found")</f>
        <v>tier - 1</v>
      </c>
      <c r="N333" s="21" t="str">
        <f>_xlfn.XLOOKUP(A333,'Hospitalisation Details'!A:A,'Hospitalisation Details'!J:J,"Not Found")</f>
        <v>tier - 3</v>
      </c>
      <c r="O333" s="21" t="str">
        <f>_xlfn.XLOOKUP(A333,'Hospitalisation Details'!A:A,'Hospitalisation Details'!K:K,"Not Found")</f>
        <v>R1011</v>
      </c>
      <c r="P333" s="23">
        <f>_xlfn.XLOOKUP(A333,'Hospitalisation Details'!A:A,'Hospitalisation Details'!L:L,"Not Found")</f>
        <v>49</v>
      </c>
    </row>
    <row r="334" spans="1:16" ht="15.75" x14ac:dyDescent="0.25">
      <c r="A334" s="19" t="s">
        <v>2039</v>
      </c>
      <c r="B334" s="19" t="str">
        <f>_xlfn.XLOOKUP(A334,'Customer Names'!A:A,'Customer Names'!C:C,"Not Found")</f>
        <v>Yochum</v>
      </c>
      <c r="C334" s="20">
        <f>_xlfn.XLOOKUP(A334,'Medical Examinations'!A:A,'Medical Examinations'!B:B,"not found")</f>
        <v>33.090000000000003</v>
      </c>
      <c r="D334" s="20">
        <f>_xlfn.XLOOKUP(A334,'Medical Examinations'!A:A,'Medical Examinations'!C:C,"not found")</f>
        <v>6.06</v>
      </c>
      <c r="E334" s="20" t="str">
        <f>_xlfn.XLOOKUP(A334,'Medical Examinations'!A:A,'Medical Examinations'!D:D,"not found")</f>
        <v>No</v>
      </c>
      <c r="F334" s="20" t="str">
        <f>_xlfn.XLOOKUP(A334,'Medical Examinations'!A:A,'Medical Examinations'!E:E,"not found")</f>
        <v>No</v>
      </c>
      <c r="G334" s="20" t="str">
        <f>_xlfn.XLOOKUP(A334,'Medical Examinations'!A:A,'Medical Examinations'!F:F,"not found")</f>
        <v>Yes</v>
      </c>
      <c r="H334" s="20">
        <f>_xlfn.XLOOKUP(A334,'Medical Examinations'!A:A,'Medical Examinations'!G:G,"not found")</f>
        <v>1</v>
      </c>
      <c r="I334" s="20" t="str">
        <f>_xlfn.XLOOKUP(A334,'Medical Examinations'!A:A,'Medical Examinations'!H:H,"not found")</f>
        <v>Yes</v>
      </c>
      <c r="J334" s="20" t="str">
        <f>_xlfn.XLOOKUP(A334,'Medical Examinations'!A:A,'Medical Examinations'!I:I,"not found")</f>
        <v>Obesity</v>
      </c>
      <c r="K334" s="21">
        <f>_xlfn.XLOOKUP(A334,'Hospitalisation Details'!A:A,'Hospitalisation Details'!F:F,"Not Found")</f>
        <v>34177</v>
      </c>
      <c r="L334" s="22">
        <f>_xlfn.XLOOKUP(A334,'Hospitalisation Details'!A:A,'Hospitalisation Details'!H:H,"Not Found")</f>
        <v>29622.69</v>
      </c>
      <c r="M334" s="21" t="str">
        <f>_xlfn.XLOOKUP(A334,'Hospitalisation Details'!A:A,'Hospitalisation Details'!I:I,"Not Found")</f>
        <v>tier - 1</v>
      </c>
      <c r="N334" s="21" t="str">
        <f>_xlfn.XLOOKUP(A334,'Hospitalisation Details'!A:A,'Hospitalisation Details'!J:J,"Not Found")</f>
        <v>tier - 3</v>
      </c>
      <c r="O334" s="21" t="str">
        <f>_xlfn.XLOOKUP(A334,'Hospitalisation Details'!A:A,'Hospitalisation Details'!K:K,"Not Found")</f>
        <v>R1011</v>
      </c>
      <c r="P334" s="23">
        <f>_xlfn.XLOOKUP(A334,'Hospitalisation Details'!A:A,'Hospitalisation Details'!L:L,"Not Found")</f>
        <v>29</v>
      </c>
    </row>
    <row r="335" spans="1:16" ht="15.75" x14ac:dyDescent="0.25">
      <c r="A335" s="19" t="s">
        <v>2038</v>
      </c>
      <c r="B335" s="19" t="str">
        <f>_xlfn.XLOOKUP(A335,'Customer Names'!A:A,'Customer Names'!C:C,"Not Found")</f>
        <v>Freeburn</v>
      </c>
      <c r="C335" s="20">
        <f>_xlfn.XLOOKUP(A335,'Medical Examinations'!A:A,'Medical Examinations'!B:B,"not found")</f>
        <v>18.329999999999998</v>
      </c>
      <c r="D335" s="20">
        <f>_xlfn.XLOOKUP(A335,'Medical Examinations'!A:A,'Medical Examinations'!C:C,"not found")</f>
        <v>7.46</v>
      </c>
      <c r="E335" s="20" t="str">
        <f>_xlfn.XLOOKUP(A335,'Medical Examinations'!A:A,'Medical Examinations'!D:D,"not found")</f>
        <v>Yes</v>
      </c>
      <c r="F335" s="20" t="str">
        <f>_xlfn.XLOOKUP(A335,'Medical Examinations'!A:A,'Medical Examinations'!E:E,"not found")</f>
        <v>No</v>
      </c>
      <c r="G335" s="20" t="str">
        <f>_xlfn.XLOOKUP(A335,'Medical Examinations'!A:A,'Medical Examinations'!F:F,"not found")</f>
        <v>No</v>
      </c>
      <c r="H335" s="20">
        <f>_xlfn.XLOOKUP(A335,'Medical Examinations'!A:A,'Medical Examinations'!G:G,"not found")</f>
        <v>1</v>
      </c>
      <c r="I335" s="20" t="str">
        <f>_xlfn.XLOOKUP(A335,'Medical Examinations'!A:A,'Medical Examinations'!H:H,"not found")</f>
        <v>Yes</v>
      </c>
      <c r="J335" s="20" t="str">
        <f>_xlfn.XLOOKUP(A335,'Medical Examinations'!A:A,'Medical Examinations'!I:I,"not found")</f>
        <v>Underweight</v>
      </c>
      <c r="K335" s="21">
        <f>_xlfn.XLOOKUP(A335,'Hospitalisation Details'!A:A,'Hospitalisation Details'!F:F,"Not Found")</f>
        <v>27701</v>
      </c>
      <c r="L335" s="22">
        <f>_xlfn.XLOOKUP(A335,'Hospitalisation Details'!A:A,'Hospitalisation Details'!H:H,"Not Found")</f>
        <v>29583.8</v>
      </c>
      <c r="M335" s="21" t="str">
        <f>_xlfn.XLOOKUP(A335,'Hospitalisation Details'!A:A,'Hospitalisation Details'!I:I,"Not Found")</f>
        <v>tier - 1</v>
      </c>
      <c r="N335" s="21" t="str">
        <f>_xlfn.XLOOKUP(A335,'Hospitalisation Details'!A:A,'Hospitalisation Details'!J:J,"Not Found")</f>
        <v>tier - 3</v>
      </c>
      <c r="O335" s="21" t="str">
        <f>_xlfn.XLOOKUP(A335,'Hospitalisation Details'!A:A,'Hospitalisation Details'!K:K,"Not Found")</f>
        <v>R1011</v>
      </c>
      <c r="P335" s="23">
        <f>_xlfn.XLOOKUP(A335,'Hospitalisation Details'!A:A,'Hospitalisation Details'!L:L,"Not Found")</f>
        <v>47</v>
      </c>
    </row>
    <row r="336" spans="1:16" ht="15.75" x14ac:dyDescent="0.25">
      <c r="A336" s="19" t="s">
        <v>2037</v>
      </c>
      <c r="B336" s="19" t="str">
        <f>_xlfn.XLOOKUP(A336,'Customer Names'!A:A,'Customer Names'!C:C,"Not Found")</f>
        <v>Spencer</v>
      </c>
      <c r="C336" s="20">
        <f>_xlfn.XLOOKUP(A336,'Medical Examinations'!A:A,'Medical Examinations'!B:B,"not found")</f>
        <v>27.74</v>
      </c>
      <c r="D336" s="20">
        <f>_xlfn.XLOOKUP(A336,'Medical Examinations'!A:A,'Medical Examinations'!C:C,"not found")</f>
        <v>4.68</v>
      </c>
      <c r="E336" s="20" t="str">
        <f>_xlfn.XLOOKUP(A336,'Medical Examinations'!A:A,'Medical Examinations'!D:D,"not found")</f>
        <v>Yes</v>
      </c>
      <c r="F336" s="20" t="str">
        <f>_xlfn.XLOOKUP(A336,'Medical Examinations'!A:A,'Medical Examinations'!E:E,"not found")</f>
        <v>No</v>
      </c>
      <c r="G336" s="20" t="str">
        <f>_xlfn.XLOOKUP(A336,'Medical Examinations'!A:A,'Medical Examinations'!F:F,"not found")</f>
        <v>No</v>
      </c>
      <c r="H336" s="20">
        <f>_xlfn.XLOOKUP(A336,'Medical Examinations'!A:A,'Medical Examinations'!G:G,"not found")</f>
        <v>2</v>
      </c>
      <c r="I336" s="20" t="str">
        <f>_xlfn.XLOOKUP(A336,'Medical Examinations'!A:A,'Medical Examinations'!H:H,"not found")</f>
        <v>Yes</v>
      </c>
      <c r="J336" s="20" t="str">
        <f>_xlfn.XLOOKUP(A336,'Medical Examinations'!A:A,'Medical Examinations'!I:I,"not found")</f>
        <v>Overweight</v>
      </c>
      <c r="K336" s="21">
        <f>_xlfn.XLOOKUP(A336,'Hospitalisation Details'!A:A,'Hospitalisation Details'!F:F,"Not Found")</f>
        <v>21843</v>
      </c>
      <c r="L336" s="22">
        <f>_xlfn.XLOOKUP(A336,'Hospitalisation Details'!A:A,'Hospitalisation Details'!H:H,"Not Found")</f>
        <v>29523.17</v>
      </c>
      <c r="M336" s="21" t="str">
        <f>_xlfn.XLOOKUP(A336,'Hospitalisation Details'!A:A,'Hospitalisation Details'!I:I,"Not Found")</f>
        <v>tier - 1</v>
      </c>
      <c r="N336" s="21" t="str">
        <f>_xlfn.XLOOKUP(A336,'Hospitalisation Details'!A:A,'Hospitalisation Details'!J:J,"Not Found")</f>
        <v>tier - 3</v>
      </c>
      <c r="O336" s="21" t="str">
        <f>_xlfn.XLOOKUP(A336,'Hospitalisation Details'!A:A,'Hospitalisation Details'!K:K,"Not Found")</f>
        <v>R1024</v>
      </c>
      <c r="P336" s="23">
        <f>_xlfn.XLOOKUP(A336,'Hospitalisation Details'!A:A,'Hospitalisation Details'!L:L,"Not Found")</f>
        <v>63</v>
      </c>
    </row>
    <row r="337" spans="1:16" ht="15.75" x14ac:dyDescent="0.25">
      <c r="A337" s="19" t="s">
        <v>2036</v>
      </c>
      <c r="B337" s="19" t="str">
        <f>_xlfn.XLOOKUP(A337,'Customer Names'!A:A,'Customer Names'!C:C,"Not Found")</f>
        <v>Jarosik</v>
      </c>
      <c r="C337" s="20">
        <f>_xlfn.XLOOKUP(A337,'Medical Examinations'!A:A,'Medical Examinations'!B:B,"not found")</f>
        <v>24.2</v>
      </c>
      <c r="D337" s="20">
        <f>_xlfn.XLOOKUP(A337,'Medical Examinations'!A:A,'Medical Examinations'!C:C,"not found")</f>
        <v>6.15</v>
      </c>
      <c r="E337" s="20" t="str">
        <f>_xlfn.XLOOKUP(A337,'Medical Examinations'!A:A,'Medical Examinations'!D:D,"not found")</f>
        <v>No</v>
      </c>
      <c r="F337" s="20" t="str">
        <f>_xlfn.XLOOKUP(A337,'Medical Examinations'!A:A,'Medical Examinations'!E:E,"not found")</f>
        <v>No</v>
      </c>
      <c r="G337" s="20" t="str">
        <f>_xlfn.XLOOKUP(A337,'Medical Examinations'!A:A,'Medical Examinations'!F:F,"not found")</f>
        <v>No</v>
      </c>
      <c r="H337" s="20">
        <f>_xlfn.XLOOKUP(A337,'Medical Examinations'!A:A,'Medical Examinations'!G:G,"not found")</f>
        <v>1</v>
      </c>
      <c r="I337" s="20" t="str">
        <f>_xlfn.XLOOKUP(A337,'Medical Examinations'!A:A,'Medical Examinations'!H:H,"not found")</f>
        <v>Yes</v>
      </c>
      <c r="J337" s="20" t="str">
        <f>_xlfn.XLOOKUP(A337,'Medical Examinations'!A:A,'Medical Examinations'!I:I,"not found")</f>
        <v>Normal Weight</v>
      </c>
      <c r="K337" s="21">
        <f>_xlfn.XLOOKUP(A337,'Hospitalisation Details'!A:A,'Hospitalisation Details'!F:F,"Not Found")</f>
        <v>31974</v>
      </c>
      <c r="L337" s="22">
        <f>_xlfn.XLOOKUP(A337,'Hospitalisation Details'!A:A,'Hospitalisation Details'!H:H,"Not Found")</f>
        <v>29443.59</v>
      </c>
      <c r="M337" s="21" t="str">
        <f>_xlfn.XLOOKUP(A337,'Hospitalisation Details'!A:A,'Hospitalisation Details'!I:I,"Not Found")</f>
        <v>tier - 1</v>
      </c>
      <c r="N337" s="21" t="str">
        <f>_xlfn.XLOOKUP(A337,'Hospitalisation Details'!A:A,'Hospitalisation Details'!J:J,"Not Found")</f>
        <v>tier - 3</v>
      </c>
      <c r="O337" s="21" t="str">
        <f>_xlfn.XLOOKUP(A337,'Hospitalisation Details'!A:A,'Hospitalisation Details'!K:K,"Not Found")</f>
        <v>R1011</v>
      </c>
      <c r="P337" s="23">
        <f>_xlfn.XLOOKUP(A337,'Hospitalisation Details'!A:A,'Hospitalisation Details'!L:L,"Not Found")</f>
        <v>35</v>
      </c>
    </row>
    <row r="338" spans="1:16" ht="15.75" x14ac:dyDescent="0.25">
      <c r="A338" s="19" t="s">
        <v>2035</v>
      </c>
      <c r="B338" s="19" t="str">
        <f>_xlfn.XLOOKUP(A338,'Customer Names'!A:A,'Customer Names'!C:C,"Not Found")</f>
        <v>Heinzen</v>
      </c>
      <c r="C338" s="20">
        <f>_xlfn.XLOOKUP(A338,'Medical Examinations'!A:A,'Medical Examinations'!B:B,"not found")</f>
        <v>22.03</v>
      </c>
      <c r="D338" s="20">
        <f>_xlfn.XLOOKUP(A338,'Medical Examinations'!A:A,'Medical Examinations'!C:C,"not found")</f>
        <v>4.28</v>
      </c>
      <c r="E338" s="20" t="str">
        <f>_xlfn.XLOOKUP(A338,'Medical Examinations'!A:A,'Medical Examinations'!D:D,"not found")</f>
        <v>Yes</v>
      </c>
      <c r="F338" s="20" t="str">
        <f>_xlfn.XLOOKUP(A338,'Medical Examinations'!A:A,'Medical Examinations'!E:E,"not found")</f>
        <v>No</v>
      </c>
      <c r="G338" s="20" t="str">
        <f>_xlfn.XLOOKUP(A338,'Medical Examinations'!A:A,'Medical Examinations'!F:F,"not found")</f>
        <v>No</v>
      </c>
      <c r="H338" s="20">
        <f>_xlfn.XLOOKUP(A338,'Medical Examinations'!A:A,'Medical Examinations'!G:G,"not found")</f>
        <v>0</v>
      </c>
      <c r="I338" s="20" t="str">
        <f>_xlfn.XLOOKUP(A338,'Medical Examinations'!A:A,'Medical Examinations'!H:H,"not found")</f>
        <v>Yes</v>
      </c>
      <c r="J338" s="20" t="str">
        <f>_xlfn.XLOOKUP(A338,'Medical Examinations'!A:A,'Medical Examinations'!I:I,"not found")</f>
        <v>Normal Weight</v>
      </c>
      <c r="K338" s="21">
        <f>_xlfn.XLOOKUP(A338,'Hospitalisation Details'!A:A,'Hospitalisation Details'!F:F,"Not Found")</f>
        <v>31358</v>
      </c>
      <c r="L338" s="22">
        <f>_xlfn.XLOOKUP(A338,'Hospitalisation Details'!A:A,'Hospitalisation Details'!H:H,"Not Found")</f>
        <v>29352.560000000001</v>
      </c>
      <c r="M338" s="21" t="str">
        <f>_xlfn.XLOOKUP(A338,'Hospitalisation Details'!A:A,'Hospitalisation Details'!I:I,"Not Found")</f>
        <v>tier - 1</v>
      </c>
      <c r="N338" s="21" t="str">
        <f>_xlfn.XLOOKUP(A338,'Hospitalisation Details'!A:A,'Hospitalisation Details'!J:J,"Not Found")</f>
        <v>tier - 3</v>
      </c>
      <c r="O338" s="21" t="str">
        <f>_xlfn.XLOOKUP(A338,'Hospitalisation Details'!A:A,'Hospitalisation Details'!K:K,"Not Found")</f>
        <v>R1011</v>
      </c>
      <c r="P338" s="23">
        <f>_xlfn.XLOOKUP(A338,'Hospitalisation Details'!A:A,'Hospitalisation Details'!L:L,"Not Found")</f>
        <v>37</v>
      </c>
    </row>
    <row r="339" spans="1:16" ht="15.75" x14ac:dyDescent="0.25">
      <c r="A339" s="19" t="s">
        <v>2034</v>
      </c>
      <c r="B339" s="19" t="str">
        <f>_xlfn.XLOOKUP(A339,'Customer Names'!A:A,'Customer Names'!C:C,"Not Found")</f>
        <v>Kelley</v>
      </c>
      <c r="C339" s="20">
        <f>_xlfn.XLOOKUP(A339,'Medical Examinations'!A:A,'Medical Examinations'!B:B,"not found")</f>
        <v>26.885000000000002</v>
      </c>
      <c r="D339" s="20">
        <f>_xlfn.XLOOKUP(A339,'Medical Examinations'!A:A,'Medical Examinations'!C:C,"not found")</f>
        <v>9.86</v>
      </c>
      <c r="E339" s="20" t="str">
        <f>_xlfn.XLOOKUP(A339,'Medical Examinations'!A:A,'Medical Examinations'!D:D,"not found")</f>
        <v>No</v>
      </c>
      <c r="F339" s="20" t="str">
        <f>_xlfn.XLOOKUP(A339,'Medical Examinations'!A:A,'Medical Examinations'!E:E,"not found")</f>
        <v>No</v>
      </c>
      <c r="G339" s="20" t="str">
        <f>_xlfn.XLOOKUP(A339,'Medical Examinations'!A:A,'Medical Examinations'!F:F,"not found")</f>
        <v>No</v>
      </c>
      <c r="H339" s="20">
        <f>_xlfn.XLOOKUP(A339,'Medical Examinations'!A:A,'Medical Examinations'!G:G,"not found")</f>
        <v>3</v>
      </c>
      <c r="I339" s="20" t="str">
        <f>_xlfn.XLOOKUP(A339,'Medical Examinations'!A:A,'Medical Examinations'!H:H,"not found")</f>
        <v>Yes</v>
      </c>
      <c r="J339" s="20" t="str">
        <f>_xlfn.XLOOKUP(A339,'Medical Examinations'!A:A,'Medical Examinations'!I:I,"not found")</f>
        <v>Overweight</v>
      </c>
      <c r="K339" s="21">
        <f>_xlfn.XLOOKUP(A339,'Hospitalisation Details'!A:A,'Hospitalisation Details'!F:F,"Not Found")</f>
        <v>21341</v>
      </c>
      <c r="L339" s="22">
        <f>_xlfn.XLOOKUP(A339,'Hospitalisation Details'!A:A,'Hospitalisation Details'!H:H,"Not Found")</f>
        <v>29330.98</v>
      </c>
      <c r="M339" s="21" t="str">
        <f>_xlfn.XLOOKUP(A339,'Hospitalisation Details'!A:A,'Hospitalisation Details'!I:I,"Not Found")</f>
        <v>tier - 1</v>
      </c>
      <c r="N339" s="21" t="str">
        <f>_xlfn.XLOOKUP(A339,'Hospitalisation Details'!A:A,'Hospitalisation Details'!J:J,"Not Found")</f>
        <v>tier - 3</v>
      </c>
      <c r="O339" s="21" t="str">
        <f>_xlfn.XLOOKUP(A339,'Hospitalisation Details'!A:A,'Hospitalisation Details'!K:K,"Not Found")</f>
        <v>R1012</v>
      </c>
      <c r="P339" s="23">
        <f>_xlfn.XLOOKUP(A339,'Hospitalisation Details'!A:A,'Hospitalisation Details'!L:L,"Not Found")</f>
        <v>65</v>
      </c>
    </row>
    <row r="340" spans="1:16" ht="15.75" x14ac:dyDescent="0.25">
      <c r="A340" s="19" t="s">
        <v>2033</v>
      </c>
      <c r="B340" s="19" t="str">
        <f>_xlfn.XLOOKUP(A340,'Customer Names'!A:A,'Customer Names'!C:C,"Not Found")</f>
        <v>Thacker</v>
      </c>
      <c r="C340" s="20">
        <f>_xlfn.XLOOKUP(A340,'Medical Examinations'!A:A,'Medical Examinations'!B:B,"not found")</f>
        <v>16.36</v>
      </c>
      <c r="D340" s="20">
        <f>_xlfn.XLOOKUP(A340,'Medical Examinations'!A:A,'Medical Examinations'!C:C,"not found")</f>
        <v>11.19</v>
      </c>
      <c r="E340" s="20" t="str">
        <f>_xlfn.XLOOKUP(A340,'Medical Examinations'!A:A,'Medical Examinations'!D:D,"not found")</f>
        <v>No</v>
      </c>
      <c r="F340" s="20" t="str">
        <f>_xlfn.XLOOKUP(A340,'Medical Examinations'!A:A,'Medical Examinations'!E:E,"not found")</f>
        <v>No</v>
      </c>
      <c r="G340" s="20" t="str">
        <f>_xlfn.XLOOKUP(A340,'Medical Examinations'!A:A,'Medical Examinations'!F:F,"not found")</f>
        <v>No</v>
      </c>
      <c r="H340" s="20">
        <f>_xlfn.XLOOKUP(A340,'Medical Examinations'!A:A,'Medical Examinations'!G:G,"not found")</f>
        <v>0</v>
      </c>
      <c r="I340" s="20" t="str">
        <f>_xlfn.XLOOKUP(A340,'Medical Examinations'!A:A,'Medical Examinations'!H:H,"not found")</f>
        <v>Yes</v>
      </c>
      <c r="J340" s="20" t="str">
        <f>_xlfn.XLOOKUP(A340,'Medical Examinations'!A:A,'Medical Examinations'!I:I,"not found")</f>
        <v>Underweight</v>
      </c>
      <c r="K340" s="21">
        <f>_xlfn.XLOOKUP(A340,'Hospitalisation Details'!A:A,'Hospitalisation Details'!F:F,"Not Found")</f>
        <v>28692</v>
      </c>
      <c r="L340" s="22">
        <f>_xlfn.XLOOKUP(A340,'Hospitalisation Details'!A:A,'Hospitalisation Details'!H:H,"Not Found")</f>
        <v>29227.599999999999</v>
      </c>
      <c r="M340" s="21" t="str">
        <f>_xlfn.XLOOKUP(A340,'Hospitalisation Details'!A:A,'Hospitalisation Details'!I:I,"Not Found")</f>
        <v>tier - 1</v>
      </c>
      <c r="N340" s="21" t="str">
        <f>_xlfn.XLOOKUP(A340,'Hospitalisation Details'!A:A,'Hospitalisation Details'!J:J,"Not Found")</f>
        <v>tier - 3</v>
      </c>
      <c r="O340" s="21" t="str">
        <f>_xlfn.XLOOKUP(A340,'Hospitalisation Details'!A:A,'Hospitalisation Details'!K:K,"Not Found")</f>
        <v>R1012</v>
      </c>
      <c r="P340" s="23">
        <f>_xlfn.XLOOKUP(A340,'Hospitalisation Details'!A:A,'Hospitalisation Details'!L:L,"Not Found")</f>
        <v>44</v>
      </c>
    </row>
    <row r="341" spans="1:16" ht="15.75" x14ac:dyDescent="0.25">
      <c r="A341" s="19" t="s">
        <v>2032</v>
      </c>
      <c r="B341" s="19" t="str">
        <f>_xlfn.XLOOKUP(A341,'Customer Names'!A:A,'Customer Names'!C:C,"Not Found")</f>
        <v>Jeseritz</v>
      </c>
      <c r="C341" s="20">
        <f>_xlfn.XLOOKUP(A341,'Medical Examinations'!A:A,'Medical Examinations'!B:B,"not found")</f>
        <v>32.299999999999997</v>
      </c>
      <c r="D341" s="20">
        <f>_xlfn.XLOOKUP(A341,'Medical Examinations'!A:A,'Medical Examinations'!C:C,"not found")</f>
        <v>4.8899999999999997</v>
      </c>
      <c r="E341" s="20" t="str">
        <f>_xlfn.XLOOKUP(A341,'Medical Examinations'!A:A,'Medical Examinations'!D:D,"not found")</f>
        <v>Yes</v>
      </c>
      <c r="F341" s="20" t="str">
        <f>_xlfn.XLOOKUP(A341,'Medical Examinations'!A:A,'Medical Examinations'!E:E,"not found")</f>
        <v>No</v>
      </c>
      <c r="G341" s="20" t="str">
        <f>_xlfn.XLOOKUP(A341,'Medical Examinations'!A:A,'Medical Examinations'!F:F,"not found")</f>
        <v>Yes</v>
      </c>
      <c r="H341" s="20">
        <f>_xlfn.XLOOKUP(A341,'Medical Examinations'!A:A,'Medical Examinations'!G:G,"not found")</f>
        <v>1</v>
      </c>
      <c r="I341" s="20" t="str">
        <f>_xlfn.XLOOKUP(A341,'Medical Examinations'!A:A,'Medical Examinations'!H:H,"not found")</f>
        <v>No</v>
      </c>
      <c r="J341" s="20" t="str">
        <f>_xlfn.XLOOKUP(A341,'Medical Examinations'!A:A,'Medical Examinations'!I:I,"not found")</f>
        <v>Obesity</v>
      </c>
      <c r="K341" s="21">
        <f>_xlfn.XLOOKUP(A341,'Hospitalisation Details'!A:A,'Hospitalisation Details'!F:F,"Not Found")</f>
        <v>25393</v>
      </c>
      <c r="L341" s="22">
        <f>_xlfn.XLOOKUP(A341,'Hospitalisation Details'!A:A,'Hospitalisation Details'!H:H,"Not Found")</f>
        <v>29186.48</v>
      </c>
      <c r="M341" s="21" t="str">
        <f>_xlfn.XLOOKUP(A341,'Hospitalisation Details'!A:A,'Hospitalisation Details'!I:I,"Not Found")</f>
        <v>tier - 1</v>
      </c>
      <c r="N341" s="21" t="str">
        <f>_xlfn.XLOOKUP(A341,'Hospitalisation Details'!A:A,'Hospitalisation Details'!J:J,"Not Found")</f>
        <v>tier - 3</v>
      </c>
      <c r="O341" s="21" t="str">
        <f>_xlfn.XLOOKUP(A341,'Hospitalisation Details'!A:A,'Hospitalisation Details'!K:K,"Not Found")</f>
        <v>R1024</v>
      </c>
      <c r="P341" s="23">
        <f>_xlfn.XLOOKUP(A341,'Hospitalisation Details'!A:A,'Hospitalisation Details'!L:L,"Not Found")</f>
        <v>53</v>
      </c>
    </row>
    <row r="342" spans="1:16" ht="15.75" x14ac:dyDescent="0.25">
      <c r="A342" s="19" t="s">
        <v>2031</v>
      </c>
      <c r="B342" s="19" t="str">
        <f>_xlfn.XLOOKUP(A342,'Customer Names'!A:A,'Customer Names'!C:C,"Not Found")</f>
        <v>Hohman</v>
      </c>
      <c r="C342" s="20">
        <f>_xlfn.XLOOKUP(A342,'Medical Examinations'!A:A,'Medical Examinations'!B:B,"not found")</f>
        <v>16.05</v>
      </c>
      <c r="D342" s="20">
        <f>_xlfn.XLOOKUP(A342,'Medical Examinations'!A:A,'Medical Examinations'!C:C,"not found")</f>
        <v>4.3499999999999996</v>
      </c>
      <c r="E342" s="20" t="str">
        <f>_xlfn.XLOOKUP(A342,'Medical Examinations'!A:A,'Medical Examinations'!D:D,"not found")</f>
        <v>Yes</v>
      </c>
      <c r="F342" s="20" t="str">
        <f>_xlfn.XLOOKUP(A342,'Medical Examinations'!A:A,'Medical Examinations'!E:E,"not found")</f>
        <v>No</v>
      </c>
      <c r="G342" s="20" t="str">
        <f>_xlfn.XLOOKUP(A342,'Medical Examinations'!A:A,'Medical Examinations'!F:F,"not found")</f>
        <v>No</v>
      </c>
      <c r="H342" s="20">
        <f>_xlfn.XLOOKUP(A342,'Medical Examinations'!A:A,'Medical Examinations'!G:G,"not found")</f>
        <v>0</v>
      </c>
      <c r="I342" s="20" t="str">
        <f>_xlfn.XLOOKUP(A342,'Medical Examinations'!A:A,'Medical Examinations'!H:H,"not found")</f>
        <v>Yes</v>
      </c>
      <c r="J342" s="20" t="str">
        <f>_xlfn.XLOOKUP(A342,'Medical Examinations'!A:A,'Medical Examinations'!I:I,"not found")</f>
        <v>Underweight</v>
      </c>
      <c r="K342" s="21">
        <f>_xlfn.XLOOKUP(A342,'Hospitalisation Details'!A:A,'Hospitalisation Details'!F:F,"Not Found")</f>
        <v>28072</v>
      </c>
      <c r="L342" s="22">
        <f>_xlfn.XLOOKUP(A342,'Hospitalisation Details'!A:A,'Hospitalisation Details'!H:H,"Not Found")</f>
        <v>29160.39</v>
      </c>
      <c r="M342" s="21" t="str">
        <f>_xlfn.XLOOKUP(A342,'Hospitalisation Details'!A:A,'Hospitalisation Details'!I:I,"Not Found")</f>
        <v>tier - 1</v>
      </c>
      <c r="N342" s="21" t="str">
        <f>_xlfn.XLOOKUP(A342,'Hospitalisation Details'!A:A,'Hospitalisation Details'!J:J,"Not Found")</f>
        <v>tier - 3</v>
      </c>
      <c r="O342" s="21" t="str">
        <f>_xlfn.XLOOKUP(A342,'Hospitalisation Details'!A:A,'Hospitalisation Details'!K:K,"Not Found")</f>
        <v>R1011</v>
      </c>
      <c r="P342" s="23">
        <f>_xlfn.XLOOKUP(A342,'Hospitalisation Details'!A:A,'Hospitalisation Details'!L:L,"Not Found")</f>
        <v>46</v>
      </c>
    </row>
    <row r="343" spans="1:16" ht="15.75" x14ac:dyDescent="0.25">
      <c r="A343" s="19" t="s">
        <v>2030</v>
      </c>
      <c r="B343" s="19" t="str">
        <f>_xlfn.XLOOKUP(A343,'Customer Names'!A:A,'Customer Names'!C:C,"Not Found")</f>
        <v>Hill</v>
      </c>
      <c r="C343" s="20">
        <f>_xlfn.XLOOKUP(A343,'Medical Examinations'!A:A,'Medical Examinations'!B:B,"not found")</f>
        <v>29.07</v>
      </c>
      <c r="D343" s="20">
        <f>_xlfn.XLOOKUP(A343,'Medical Examinations'!A:A,'Medical Examinations'!C:C,"not found")</f>
        <v>8.66</v>
      </c>
      <c r="E343" s="20" t="str">
        <f>_xlfn.XLOOKUP(A343,'Medical Examinations'!A:A,'Medical Examinations'!D:D,"not found")</f>
        <v>Yes</v>
      </c>
      <c r="F343" s="20" t="str">
        <f>_xlfn.XLOOKUP(A343,'Medical Examinations'!A:A,'Medical Examinations'!E:E,"not found")</f>
        <v>No</v>
      </c>
      <c r="G343" s="20" t="str">
        <f>_xlfn.XLOOKUP(A343,'Medical Examinations'!A:A,'Medical Examinations'!F:F,"not found")</f>
        <v>No</v>
      </c>
      <c r="H343" s="20">
        <f>_xlfn.XLOOKUP(A343,'Medical Examinations'!A:A,'Medical Examinations'!G:G,"not found")</f>
        <v>2</v>
      </c>
      <c r="I343" s="20" t="str">
        <f>_xlfn.XLOOKUP(A343,'Medical Examinations'!A:A,'Medical Examinations'!H:H,"not found")</f>
        <v>Yes</v>
      </c>
      <c r="J343" s="20" t="str">
        <f>_xlfn.XLOOKUP(A343,'Medical Examinations'!A:A,'Medical Examinations'!I:I,"not found")</f>
        <v>Overweight</v>
      </c>
      <c r="K343" s="21">
        <f>_xlfn.XLOOKUP(A343,'Hospitalisation Details'!A:A,'Hospitalisation Details'!F:F,"Not Found")</f>
        <v>22639</v>
      </c>
      <c r="L343" s="22">
        <f>_xlfn.XLOOKUP(A343,'Hospitalisation Details'!A:A,'Hospitalisation Details'!H:H,"Not Found")</f>
        <v>29141.360000000001</v>
      </c>
      <c r="M343" s="21" t="str">
        <f>_xlfn.XLOOKUP(A343,'Hospitalisation Details'!A:A,'Hospitalisation Details'!I:I,"Not Found")</f>
        <v>tier - 1</v>
      </c>
      <c r="N343" s="21" t="str">
        <f>_xlfn.XLOOKUP(A343,'Hospitalisation Details'!A:A,'Hospitalisation Details'!J:J,"Not Found")</f>
        <v>tier - 3</v>
      </c>
      <c r="O343" s="21" t="str">
        <f>_xlfn.XLOOKUP(A343,'Hospitalisation Details'!A:A,'Hospitalisation Details'!K:K,"Not Found")</f>
        <v>R1012</v>
      </c>
      <c r="P343" s="23">
        <f>_xlfn.XLOOKUP(A343,'Hospitalisation Details'!A:A,'Hospitalisation Details'!L:L,"Not Found")</f>
        <v>61</v>
      </c>
    </row>
    <row r="344" spans="1:16" ht="15.75" x14ac:dyDescent="0.25">
      <c r="A344" s="19" t="s">
        <v>2029</v>
      </c>
      <c r="B344" s="19" t="str">
        <f>_xlfn.XLOOKUP(A344,'Customer Names'!A:A,'Customer Names'!C:C,"Not Found")</f>
        <v>Kuepfer</v>
      </c>
      <c r="C344" s="20">
        <f>_xlfn.XLOOKUP(A344,'Medical Examinations'!A:A,'Medical Examinations'!B:B,"not found")</f>
        <v>17.43</v>
      </c>
      <c r="D344" s="20">
        <f>_xlfn.XLOOKUP(A344,'Medical Examinations'!A:A,'Medical Examinations'!C:C,"not found")</f>
        <v>8.64</v>
      </c>
      <c r="E344" s="20" t="str">
        <f>_xlfn.XLOOKUP(A344,'Medical Examinations'!A:A,'Medical Examinations'!D:D,"not found")</f>
        <v>No</v>
      </c>
      <c r="F344" s="20" t="str">
        <f>_xlfn.XLOOKUP(A344,'Medical Examinations'!A:A,'Medical Examinations'!E:E,"not found")</f>
        <v>No</v>
      </c>
      <c r="G344" s="20" t="str">
        <f>_xlfn.XLOOKUP(A344,'Medical Examinations'!A:A,'Medical Examinations'!F:F,"not found")</f>
        <v>No</v>
      </c>
      <c r="H344" s="20">
        <f>_xlfn.XLOOKUP(A344,'Medical Examinations'!A:A,'Medical Examinations'!G:G,"not found")</f>
        <v>0</v>
      </c>
      <c r="I344" s="20" t="str">
        <f>_xlfn.XLOOKUP(A344,'Medical Examinations'!A:A,'Medical Examinations'!H:H,"not found")</f>
        <v>Yes</v>
      </c>
      <c r="J344" s="20" t="str">
        <f>_xlfn.XLOOKUP(A344,'Medical Examinations'!A:A,'Medical Examinations'!I:I,"not found")</f>
        <v>Underweight</v>
      </c>
      <c r="K344" s="21">
        <f>_xlfn.XLOOKUP(A344,'Hospitalisation Details'!A:A,'Hospitalisation Details'!F:F,"Not Found")</f>
        <v>28823</v>
      </c>
      <c r="L344" s="22">
        <f>_xlfn.XLOOKUP(A344,'Hospitalisation Details'!A:A,'Hospitalisation Details'!H:H,"Not Found")</f>
        <v>29114.77</v>
      </c>
      <c r="M344" s="21" t="str">
        <f>_xlfn.XLOOKUP(A344,'Hospitalisation Details'!A:A,'Hospitalisation Details'!I:I,"Not Found")</f>
        <v>tier - 1</v>
      </c>
      <c r="N344" s="21" t="str">
        <f>_xlfn.XLOOKUP(A344,'Hospitalisation Details'!A:A,'Hospitalisation Details'!J:J,"Not Found")</f>
        <v>tier - 3</v>
      </c>
      <c r="O344" s="21" t="str">
        <f>_xlfn.XLOOKUP(A344,'Hospitalisation Details'!A:A,'Hospitalisation Details'!K:K,"Not Found")</f>
        <v>R1011</v>
      </c>
      <c r="P344" s="23">
        <f>_xlfn.XLOOKUP(A344,'Hospitalisation Details'!A:A,'Hospitalisation Details'!L:L,"Not Found")</f>
        <v>44</v>
      </c>
    </row>
    <row r="345" spans="1:16" ht="15.75" x14ac:dyDescent="0.25">
      <c r="A345" s="19" t="s">
        <v>2028</v>
      </c>
      <c r="B345" s="19" t="str">
        <f>_xlfn.XLOOKUP(A345,'Customer Names'!A:A,'Customer Names'!C:C,"Not Found")</f>
        <v>Kaczmarek</v>
      </c>
      <c r="C345" s="20">
        <f>_xlfn.XLOOKUP(A345,'Medical Examinations'!A:A,'Medical Examinations'!B:B,"not found")</f>
        <v>19.329999999999998</v>
      </c>
      <c r="D345" s="20">
        <f>_xlfn.XLOOKUP(A345,'Medical Examinations'!A:A,'Medical Examinations'!C:C,"not found")</f>
        <v>4.2699999999999996</v>
      </c>
      <c r="E345" s="20" t="str">
        <f>_xlfn.XLOOKUP(A345,'Medical Examinations'!A:A,'Medical Examinations'!D:D,"not found")</f>
        <v>No</v>
      </c>
      <c r="F345" s="20" t="str">
        <f>_xlfn.XLOOKUP(A345,'Medical Examinations'!A:A,'Medical Examinations'!E:E,"not found")</f>
        <v>No</v>
      </c>
      <c r="G345" s="20" t="str">
        <f>_xlfn.XLOOKUP(A345,'Medical Examinations'!A:A,'Medical Examinations'!F:F,"not found")</f>
        <v>No</v>
      </c>
      <c r="H345" s="20">
        <f>_xlfn.XLOOKUP(A345,'Medical Examinations'!A:A,'Medical Examinations'!G:G,"not found")</f>
        <v>0</v>
      </c>
      <c r="I345" s="20" t="str">
        <f>_xlfn.XLOOKUP(A345,'Medical Examinations'!A:A,'Medical Examinations'!H:H,"not found")</f>
        <v>Yes</v>
      </c>
      <c r="J345" s="20" t="str">
        <f>_xlfn.XLOOKUP(A345,'Medical Examinations'!A:A,'Medical Examinations'!I:I,"not found")</f>
        <v>Normal Weight</v>
      </c>
      <c r="K345" s="21">
        <f>_xlfn.XLOOKUP(A345,'Hospitalisation Details'!A:A,'Hospitalisation Details'!F:F,"Not Found")</f>
        <v>29416</v>
      </c>
      <c r="L345" s="22">
        <f>_xlfn.XLOOKUP(A345,'Hospitalisation Details'!A:A,'Hospitalisation Details'!H:H,"Not Found")</f>
        <v>29114.21</v>
      </c>
      <c r="M345" s="21" t="str">
        <f>_xlfn.XLOOKUP(A345,'Hospitalisation Details'!A:A,'Hospitalisation Details'!I:I,"Not Found")</f>
        <v>tier - 1</v>
      </c>
      <c r="N345" s="21" t="str">
        <f>_xlfn.XLOOKUP(A345,'Hospitalisation Details'!A:A,'Hospitalisation Details'!J:J,"Not Found")</f>
        <v>tier - 3</v>
      </c>
      <c r="O345" s="21" t="str">
        <f>_xlfn.XLOOKUP(A345,'Hospitalisation Details'!A:A,'Hospitalisation Details'!K:K,"Not Found")</f>
        <v>R1011</v>
      </c>
      <c r="P345" s="23">
        <f>_xlfn.XLOOKUP(A345,'Hospitalisation Details'!A:A,'Hospitalisation Details'!L:L,"Not Found")</f>
        <v>42</v>
      </c>
    </row>
    <row r="346" spans="1:16" ht="15.75" x14ac:dyDescent="0.25">
      <c r="A346" s="19" t="s">
        <v>2027</v>
      </c>
      <c r="B346" s="19" t="str">
        <f>_xlfn.XLOOKUP(A346,'Customer Names'!A:A,'Customer Names'!C:C,"Not Found")</f>
        <v>Pitt</v>
      </c>
      <c r="C346" s="20">
        <f>_xlfn.XLOOKUP(A346,'Medical Examinations'!A:A,'Medical Examinations'!B:B,"not found")</f>
        <v>30.52</v>
      </c>
      <c r="D346" s="20">
        <f>_xlfn.XLOOKUP(A346,'Medical Examinations'!A:A,'Medical Examinations'!C:C,"not found")</f>
        <v>4.21</v>
      </c>
      <c r="E346" s="20" t="str">
        <f>_xlfn.XLOOKUP(A346,'Medical Examinations'!A:A,'Medical Examinations'!D:D,"not found")</f>
        <v>No</v>
      </c>
      <c r="F346" s="20" t="str">
        <f>_xlfn.XLOOKUP(A346,'Medical Examinations'!A:A,'Medical Examinations'!E:E,"not found")</f>
        <v>No</v>
      </c>
      <c r="G346" s="20" t="str">
        <f>_xlfn.XLOOKUP(A346,'Medical Examinations'!A:A,'Medical Examinations'!F:F,"not found")</f>
        <v>No</v>
      </c>
      <c r="H346" s="20">
        <f>_xlfn.XLOOKUP(A346,'Medical Examinations'!A:A,'Medical Examinations'!G:G,"not found")</f>
        <v>1</v>
      </c>
      <c r="I346" s="20" t="str">
        <f>_xlfn.XLOOKUP(A346,'Medical Examinations'!A:A,'Medical Examinations'!H:H,"not found")</f>
        <v>Yes</v>
      </c>
      <c r="J346" s="20" t="str">
        <f>_xlfn.XLOOKUP(A346,'Medical Examinations'!A:A,'Medical Examinations'!I:I,"not found")</f>
        <v>Obesity</v>
      </c>
      <c r="K346" s="21">
        <f>_xlfn.XLOOKUP(A346,'Hospitalisation Details'!A:A,'Hospitalisation Details'!F:F,"Not Found")</f>
        <v>33792</v>
      </c>
      <c r="L346" s="22">
        <f>_xlfn.XLOOKUP(A346,'Hospitalisation Details'!A:A,'Hospitalisation Details'!H:H,"Not Found")</f>
        <v>29007.82</v>
      </c>
      <c r="M346" s="21" t="str">
        <f>_xlfn.XLOOKUP(A346,'Hospitalisation Details'!A:A,'Hospitalisation Details'!I:I,"Not Found")</f>
        <v>tier - 1</v>
      </c>
      <c r="N346" s="21" t="str">
        <f>_xlfn.XLOOKUP(A346,'Hospitalisation Details'!A:A,'Hospitalisation Details'!J:J,"Not Found")</f>
        <v>tier - 3</v>
      </c>
      <c r="O346" s="21" t="str">
        <f>_xlfn.XLOOKUP(A346,'Hospitalisation Details'!A:A,'Hospitalisation Details'!K:K,"Not Found")</f>
        <v>R1011</v>
      </c>
      <c r="P346" s="23">
        <f>_xlfn.XLOOKUP(A346,'Hospitalisation Details'!A:A,'Hospitalisation Details'!L:L,"Not Found")</f>
        <v>30</v>
      </c>
    </row>
    <row r="347" spans="1:16" ht="15.75" x14ac:dyDescent="0.25">
      <c r="A347" s="19" t="s">
        <v>2026</v>
      </c>
      <c r="B347" s="19" t="str">
        <f>_xlfn.XLOOKUP(A347,'Customer Names'!A:A,'Customer Names'!C:C,"Not Found")</f>
        <v>Lorton</v>
      </c>
      <c r="C347" s="20">
        <f>_xlfn.XLOOKUP(A347,'Medical Examinations'!A:A,'Medical Examinations'!B:B,"not found")</f>
        <v>39.21</v>
      </c>
      <c r="D347" s="20">
        <f>_xlfn.XLOOKUP(A347,'Medical Examinations'!A:A,'Medical Examinations'!C:C,"not found")</f>
        <v>5.04</v>
      </c>
      <c r="E347" s="20" t="str">
        <f>_xlfn.XLOOKUP(A347,'Medical Examinations'!A:A,'Medical Examinations'!D:D,"not found")</f>
        <v>No</v>
      </c>
      <c r="F347" s="20" t="str">
        <f>_xlfn.XLOOKUP(A347,'Medical Examinations'!A:A,'Medical Examinations'!E:E,"not found")</f>
        <v>No</v>
      </c>
      <c r="G347" s="20" t="str">
        <f>_xlfn.XLOOKUP(A347,'Medical Examinations'!A:A,'Medical Examinations'!F:F,"not found")</f>
        <v>Yes</v>
      </c>
      <c r="H347" s="20">
        <f>_xlfn.XLOOKUP(A347,'Medical Examinations'!A:A,'Medical Examinations'!G:G,"not found")</f>
        <v>1</v>
      </c>
      <c r="I347" s="20" t="str">
        <f>_xlfn.XLOOKUP(A347,'Medical Examinations'!A:A,'Medical Examinations'!H:H,"not found")</f>
        <v>Yes</v>
      </c>
      <c r="J347" s="20" t="str">
        <f>_xlfn.XLOOKUP(A347,'Medical Examinations'!A:A,'Medical Examinations'!I:I,"not found")</f>
        <v>Obesity</v>
      </c>
      <c r="K347" s="21">
        <f>_xlfn.XLOOKUP(A347,'Hospitalisation Details'!A:A,'Hospitalisation Details'!F:F,"Not Found")</f>
        <v>37865</v>
      </c>
      <c r="L347" s="22">
        <f>_xlfn.XLOOKUP(A347,'Hospitalisation Details'!A:A,'Hospitalisation Details'!H:H,"Not Found")</f>
        <v>28998.68</v>
      </c>
      <c r="M347" s="21" t="str">
        <f>_xlfn.XLOOKUP(A347,'Hospitalisation Details'!A:A,'Hospitalisation Details'!I:I,"Not Found")</f>
        <v>tier - 1</v>
      </c>
      <c r="N347" s="21" t="str">
        <f>_xlfn.XLOOKUP(A347,'Hospitalisation Details'!A:A,'Hospitalisation Details'!J:J,"Not Found")</f>
        <v>tier - 3</v>
      </c>
      <c r="O347" s="21" t="str">
        <f>_xlfn.XLOOKUP(A347,'Hospitalisation Details'!A:A,'Hospitalisation Details'!K:K,"Not Found")</f>
        <v>R1011</v>
      </c>
      <c r="P347" s="23">
        <f>_xlfn.XLOOKUP(A347,'Hospitalisation Details'!A:A,'Hospitalisation Details'!L:L,"Not Found")</f>
        <v>19</v>
      </c>
    </row>
    <row r="348" spans="1:16" ht="15.75" x14ac:dyDescent="0.25">
      <c r="A348" s="19" t="s">
        <v>2025</v>
      </c>
      <c r="B348" s="19" t="str">
        <f>_xlfn.XLOOKUP(A348,'Customer Names'!A:A,'Customer Names'!C:C,"Not Found")</f>
        <v>Castaneda</v>
      </c>
      <c r="C348" s="20">
        <f>_xlfn.XLOOKUP(A348,'Medical Examinations'!A:A,'Medical Examinations'!B:B,"not found")</f>
        <v>26.98</v>
      </c>
      <c r="D348" s="20">
        <f>_xlfn.XLOOKUP(A348,'Medical Examinations'!A:A,'Medical Examinations'!C:C,"not found")</f>
        <v>5.21</v>
      </c>
      <c r="E348" s="20" t="str">
        <f>_xlfn.XLOOKUP(A348,'Medical Examinations'!A:A,'Medical Examinations'!D:D,"not found")</f>
        <v>Yes</v>
      </c>
      <c r="F348" s="20" t="str">
        <f>_xlfn.XLOOKUP(A348,'Medical Examinations'!A:A,'Medical Examinations'!E:E,"not found")</f>
        <v>No</v>
      </c>
      <c r="G348" s="20" t="str">
        <f>_xlfn.XLOOKUP(A348,'Medical Examinations'!A:A,'Medical Examinations'!F:F,"not found")</f>
        <v>No</v>
      </c>
      <c r="H348" s="20">
        <f>_xlfn.XLOOKUP(A348,'Medical Examinations'!A:A,'Medical Examinations'!G:G,"not found")</f>
        <v>2</v>
      </c>
      <c r="I348" s="20" t="str">
        <f>_xlfn.XLOOKUP(A348,'Medical Examinations'!A:A,'Medical Examinations'!H:H,"not found")</f>
        <v>Yes</v>
      </c>
      <c r="J348" s="20" t="str">
        <f>_xlfn.XLOOKUP(A348,'Medical Examinations'!A:A,'Medical Examinations'!I:I,"not found")</f>
        <v>Overweight</v>
      </c>
      <c r="K348" s="21">
        <f>_xlfn.XLOOKUP(A348,'Hospitalisation Details'!A:A,'Hospitalisation Details'!F:F,"Not Found")</f>
        <v>21889</v>
      </c>
      <c r="L348" s="22">
        <f>_xlfn.XLOOKUP(A348,'Hospitalisation Details'!A:A,'Hospitalisation Details'!H:H,"Not Found")</f>
        <v>28950.47</v>
      </c>
      <c r="M348" s="21" t="str">
        <f>_xlfn.XLOOKUP(A348,'Hospitalisation Details'!A:A,'Hospitalisation Details'!I:I,"Not Found")</f>
        <v>tier - 1</v>
      </c>
      <c r="N348" s="21" t="str">
        <f>_xlfn.XLOOKUP(A348,'Hospitalisation Details'!A:A,'Hospitalisation Details'!J:J,"Not Found")</f>
        <v>tier - 3</v>
      </c>
      <c r="O348" s="21" t="str">
        <f>_xlfn.XLOOKUP(A348,'Hospitalisation Details'!A:A,'Hospitalisation Details'!K:K,"Not Found")</f>
        <v>R1012</v>
      </c>
      <c r="P348" s="23">
        <f>_xlfn.XLOOKUP(A348,'Hospitalisation Details'!A:A,'Hospitalisation Details'!L:L,"Not Found")</f>
        <v>63</v>
      </c>
    </row>
    <row r="349" spans="1:16" ht="15.75" x14ac:dyDescent="0.25">
      <c r="A349" s="19" t="s">
        <v>2024</v>
      </c>
      <c r="B349" s="19" t="str">
        <f>_xlfn.XLOOKUP(A349,'Customer Names'!A:A,'Customer Names'!C:C,"Not Found")</f>
        <v>Cherop</v>
      </c>
      <c r="C349" s="20">
        <f>_xlfn.XLOOKUP(A349,'Medical Examinations'!A:A,'Medical Examinations'!B:B,"not found")</f>
        <v>25.84</v>
      </c>
      <c r="D349" s="20">
        <f>_xlfn.XLOOKUP(A349,'Medical Examinations'!A:A,'Medical Examinations'!C:C,"not found")</f>
        <v>8.83</v>
      </c>
      <c r="E349" s="20" t="str">
        <f>_xlfn.XLOOKUP(A349,'Medical Examinations'!A:A,'Medical Examinations'!D:D,"not found")</f>
        <v>No</v>
      </c>
      <c r="F349" s="20" t="str">
        <f>_xlfn.XLOOKUP(A349,'Medical Examinations'!A:A,'Medical Examinations'!E:E,"not found")</f>
        <v>No</v>
      </c>
      <c r="G349" s="20" t="str">
        <f>_xlfn.XLOOKUP(A349,'Medical Examinations'!A:A,'Medical Examinations'!F:F,"not found")</f>
        <v>No</v>
      </c>
      <c r="H349" s="20">
        <f>_xlfn.XLOOKUP(A349,'Medical Examinations'!A:A,'Medical Examinations'!G:G,"not found")</f>
        <v>0</v>
      </c>
      <c r="I349" s="20" t="str">
        <f>_xlfn.XLOOKUP(A349,'Medical Examinations'!A:A,'Medical Examinations'!H:H,"not found")</f>
        <v>No</v>
      </c>
      <c r="J349" s="20" t="str">
        <f>_xlfn.XLOOKUP(A349,'Medical Examinations'!A:A,'Medical Examinations'!I:I,"not found")</f>
        <v>Overweight</v>
      </c>
      <c r="K349" s="21">
        <f>_xlfn.XLOOKUP(A349,'Hospitalisation Details'!A:A,'Hospitalisation Details'!F:F,"Not Found")</f>
        <v>22852</v>
      </c>
      <c r="L349" s="22">
        <f>_xlfn.XLOOKUP(A349,'Hospitalisation Details'!A:A,'Hospitalisation Details'!H:H,"Not Found")</f>
        <v>28923.14</v>
      </c>
      <c r="M349" s="21" t="str">
        <f>_xlfn.XLOOKUP(A349,'Hospitalisation Details'!A:A,'Hospitalisation Details'!I:I,"Not Found")</f>
        <v>tier - 1</v>
      </c>
      <c r="N349" s="21" t="str">
        <f>_xlfn.XLOOKUP(A349,'Hospitalisation Details'!A:A,'Hospitalisation Details'!J:J,"Not Found")</f>
        <v>tier - 3</v>
      </c>
      <c r="O349" s="21" t="str">
        <f>_xlfn.XLOOKUP(A349,'Hospitalisation Details'!A:A,'Hospitalisation Details'!K:K,"Not Found")</f>
        <v>R1012</v>
      </c>
      <c r="P349" s="23">
        <f>_xlfn.XLOOKUP(A349,'Hospitalisation Details'!A:A,'Hospitalisation Details'!L:L,"Not Found")</f>
        <v>60</v>
      </c>
    </row>
    <row r="350" spans="1:16" ht="15.75" x14ac:dyDescent="0.25">
      <c r="A350" s="19" t="s">
        <v>2023</v>
      </c>
      <c r="B350" s="19" t="str">
        <f>_xlfn.XLOOKUP(A350,'Customer Names'!A:A,'Customer Names'!C:C,"Not Found")</f>
        <v>Howell</v>
      </c>
      <c r="C350" s="20">
        <f>_xlfn.XLOOKUP(A350,'Medical Examinations'!A:A,'Medical Examinations'!B:B,"not found")</f>
        <v>28.31</v>
      </c>
      <c r="D350" s="20">
        <f>_xlfn.XLOOKUP(A350,'Medical Examinations'!A:A,'Medical Examinations'!C:C,"not found")</f>
        <v>8.4700000000000006</v>
      </c>
      <c r="E350" s="20" t="str">
        <f>_xlfn.XLOOKUP(A350,'Medical Examinations'!A:A,'Medical Examinations'!D:D,"not found")</f>
        <v>Yes</v>
      </c>
      <c r="F350" s="20" t="str">
        <f>_xlfn.XLOOKUP(A350,'Medical Examinations'!A:A,'Medical Examinations'!E:E,"not found")</f>
        <v>No</v>
      </c>
      <c r="G350" s="20" t="str">
        <f>_xlfn.XLOOKUP(A350,'Medical Examinations'!A:A,'Medical Examinations'!F:F,"not found")</f>
        <v>No</v>
      </c>
      <c r="H350" s="20">
        <f>_xlfn.XLOOKUP(A350,'Medical Examinations'!A:A,'Medical Examinations'!G:G,"not found")</f>
        <v>2</v>
      </c>
      <c r="I350" s="20" t="str">
        <f>_xlfn.XLOOKUP(A350,'Medical Examinations'!A:A,'Medical Examinations'!H:H,"not found")</f>
        <v>Yes</v>
      </c>
      <c r="J350" s="20" t="str">
        <f>_xlfn.XLOOKUP(A350,'Medical Examinations'!A:A,'Medical Examinations'!I:I,"not found")</f>
        <v>Overweight</v>
      </c>
      <c r="K350" s="21">
        <f>_xlfn.XLOOKUP(A350,'Hospitalisation Details'!A:A,'Hospitalisation Details'!F:F,"Not Found")</f>
        <v>22496</v>
      </c>
      <c r="L350" s="22">
        <f>_xlfn.XLOOKUP(A350,'Hospitalisation Details'!A:A,'Hospitalisation Details'!H:H,"Not Found")</f>
        <v>28868.66</v>
      </c>
      <c r="M350" s="21" t="str">
        <f>_xlfn.XLOOKUP(A350,'Hospitalisation Details'!A:A,'Hospitalisation Details'!I:I,"Not Found")</f>
        <v>tier - 1</v>
      </c>
      <c r="N350" s="21" t="str">
        <f>_xlfn.XLOOKUP(A350,'Hospitalisation Details'!A:A,'Hospitalisation Details'!J:J,"Not Found")</f>
        <v>tier - 3</v>
      </c>
      <c r="O350" s="21" t="str">
        <f>_xlfn.XLOOKUP(A350,'Hospitalisation Details'!A:A,'Hospitalisation Details'!K:K,"Not Found")</f>
        <v>R1012</v>
      </c>
      <c r="P350" s="23">
        <f>_xlfn.XLOOKUP(A350,'Hospitalisation Details'!A:A,'Hospitalisation Details'!L:L,"Not Found")</f>
        <v>61</v>
      </c>
    </row>
    <row r="351" spans="1:16" ht="15.75" x14ac:dyDescent="0.25">
      <c r="A351" s="19" t="s">
        <v>2022</v>
      </c>
      <c r="B351" s="19" t="str">
        <f>_xlfn.XLOOKUP(A351,'Customer Names'!A:A,'Customer Names'!C:C,"Not Found")</f>
        <v>Palmer</v>
      </c>
      <c r="C351" s="20">
        <f>_xlfn.XLOOKUP(A351,'Medical Examinations'!A:A,'Medical Examinations'!B:B,"not found")</f>
        <v>23.94</v>
      </c>
      <c r="D351" s="20">
        <f>_xlfn.XLOOKUP(A351,'Medical Examinations'!A:A,'Medical Examinations'!C:C,"not found")</f>
        <v>4.2</v>
      </c>
      <c r="E351" s="20" t="str">
        <f>_xlfn.XLOOKUP(A351,'Medical Examinations'!A:A,'Medical Examinations'!D:D,"not found")</f>
        <v>No</v>
      </c>
      <c r="F351" s="20" t="str">
        <f>_xlfn.XLOOKUP(A351,'Medical Examinations'!A:A,'Medical Examinations'!E:E,"not found")</f>
        <v>No</v>
      </c>
      <c r="G351" s="20" t="str">
        <f>_xlfn.XLOOKUP(A351,'Medical Examinations'!A:A,'Medical Examinations'!F:F,"not found")</f>
        <v>No</v>
      </c>
      <c r="H351" s="20">
        <f>_xlfn.XLOOKUP(A351,'Medical Examinations'!A:A,'Medical Examinations'!G:G,"not found")</f>
        <v>0</v>
      </c>
      <c r="I351" s="20" t="str">
        <f>_xlfn.XLOOKUP(A351,'Medical Examinations'!A:A,'Medical Examinations'!H:H,"not found")</f>
        <v>Yes</v>
      </c>
      <c r="J351" s="20" t="str">
        <f>_xlfn.XLOOKUP(A351,'Medical Examinations'!A:A,'Medical Examinations'!I:I,"not found")</f>
        <v>Normal Weight</v>
      </c>
      <c r="K351" s="21">
        <f>_xlfn.XLOOKUP(A351,'Hospitalisation Details'!A:A,'Hospitalisation Details'!F:F,"Not Found")</f>
        <v>33212</v>
      </c>
      <c r="L351" s="22">
        <f>_xlfn.XLOOKUP(A351,'Hospitalisation Details'!A:A,'Hospitalisation Details'!H:H,"Not Found")</f>
        <v>28716.14</v>
      </c>
      <c r="M351" s="21" t="str">
        <f>_xlfn.XLOOKUP(A351,'Hospitalisation Details'!A:A,'Hospitalisation Details'!I:I,"Not Found")</f>
        <v>tier - 1</v>
      </c>
      <c r="N351" s="21" t="str">
        <f>_xlfn.XLOOKUP(A351,'Hospitalisation Details'!A:A,'Hospitalisation Details'!J:J,"Not Found")</f>
        <v>tier - 3</v>
      </c>
      <c r="O351" s="21" t="str">
        <f>_xlfn.XLOOKUP(A351,'Hospitalisation Details'!A:A,'Hospitalisation Details'!K:K,"Not Found")</f>
        <v>R1011</v>
      </c>
      <c r="P351" s="23">
        <f>_xlfn.XLOOKUP(A351,'Hospitalisation Details'!A:A,'Hospitalisation Details'!L:L,"Not Found")</f>
        <v>32</v>
      </c>
    </row>
    <row r="352" spans="1:16" ht="15.75" x14ac:dyDescent="0.25">
      <c r="A352" s="19" t="s">
        <v>2021</v>
      </c>
      <c r="B352" s="19" t="str">
        <f>_xlfn.XLOOKUP(A352,'Customer Names'!A:A,'Customer Names'!C:C,"Not Found")</f>
        <v>Olson</v>
      </c>
      <c r="C352" s="20">
        <f>_xlfn.XLOOKUP(A352,'Medical Examinations'!A:A,'Medical Examinations'!B:B,"not found")</f>
        <v>20.03</v>
      </c>
      <c r="D352" s="20">
        <f>_xlfn.XLOOKUP(A352,'Medical Examinations'!A:A,'Medical Examinations'!C:C,"not found")</f>
        <v>6.14</v>
      </c>
      <c r="E352" s="20" t="str">
        <f>_xlfn.XLOOKUP(A352,'Medical Examinations'!A:A,'Medical Examinations'!D:D,"not found")</f>
        <v>Yes</v>
      </c>
      <c r="F352" s="20" t="str">
        <f>_xlfn.XLOOKUP(A352,'Medical Examinations'!A:A,'Medical Examinations'!E:E,"not found")</f>
        <v>No</v>
      </c>
      <c r="G352" s="20" t="str">
        <f>_xlfn.XLOOKUP(A352,'Medical Examinations'!A:A,'Medical Examinations'!F:F,"not found")</f>
        <v>No</v>
      </c>
      <c r="H352" s="20">
        <f>_xlfn.XLOOKUP(A352,'Medical Examinations'!A:A,'Medical Examinations'!G:G,"not found")</f>
        <v>0</v>
      </c>
      <c r="I352" s="20" t="str">
        <f>_xlfn.XLOOKUP(A352,'Medical Examinations'!A:A,'Medical Examinations'!H:H,"not found")</f>
        <v>Yes</v>
      </c>
      <c r="J352" s="20" t="str">
        <f>_xlfn.XLOOKUP(A352,'Medical Examinations'!A:A,'Medical Examinations'!I:I,"not found")</f>
        <v>Normal Weight</v>
      </c>
      <c r="K352" s="21">
        <f>_xlfn.XLOOKUP(A352,'Hospitalisation Details'!A:A,'Hospitalisation Details'!F:F,"Not Found")</f>
        <v>31317</v>
      </c>
      <c r="L352" s="22">
        <f>_xlfn.XLOOKUP(A352,'Hospitalisation Details'!A:A,'Hospitalisation Details'!H:H,"Not Found")</f>
        <v>28542.86</v>
      </c>
      <c r="M352" s="21" t="str">
        <f>_xlfn.XLOOKUP(A352,'Hospitalisation Details'!A:A,'Hospitalisation Details'!I:I,"Not Found")</f>
        <v>tier - 1</v>
      </c>
      <c r="N352" s="21" t="str">
        <f>_xlfn.XLOOKUP(A352,'Hospitalisation Details'!A:A,'Hospitalisation Details'!J:J,"Not Found")</f>
        <v>tier - 3</v>
      </c>
      <c r="O352" s="21" t="str">
        <f>_xlfn.XLOOKUP(A352,'Hospitalisation Details'!A:A,'Hospitalisation Details'!K:K,"Not Found")</f>
        <v>R1011</v>
      </c>
      <c r="P352" s="23">
        <f>_xlfn.XLOOKUP(A352,'Hospitalisation Details'!A:A,'Hospitalisation Details'!L:L,"Not Found")</f>
        <v>37</v>
      </c>
    </row>
    <row r="353" spans="1:16" ht="15.75" x14ac:dyDescent="0.25">
      <c r="A353" s="19" t="s">
        <v>2020</v>
      </c>
      <c r="B353" s="19" t="str">
        <f>_xlfn.XLOOKUP(A353,'Customer Names'!A:A,'Customer Names'!C:C,"Not Found")</f>
        <v>Waldron</v>
      </c>
      <c r="C353" s="20">
        <f>_xlfn.XLOOKUP(A353,'Medical Examinations'!A:A,'Medical Examinations'!B:B,"not found")</f>
        <v>41.42</v>
      </c>
      <c r="D353" s="20">
        <f>_xlfn.XLOOKUP(A353,'Medical Examinations'!A:A,'Medical Examinations'!C:C,"not found")</f>
        <v>6.07</v>
      </c>
      <c r="E353" s="20" t="str">
        <f>_xlfn.XLOOKUP(A353,'Medical Examinations'!A:A,'Medical Examinations'!D:D,"not found")</f>
        <v>No</v>
      </c>
      <c r="F353" s="20" t="str">
        <f>_xlfn.XLOOKUP(A353,'Medical Examinations'!A:A,'Medical Examinations'!E:E,"not found")</f>
        <v>No</v>
      </c>
      <c r="G353" s="20" t="str">
        <f>_xlfn.XLOOKUP(A353,'Medical Examinations'!A:A,'Medical Examinations'!F:F,"not found")</f>
        <v>No</v>
      </c>
      <c r="H353" s="20">
        <f>_xlfn.XLOOKUP(A353,'Medical Examinations'!A:A,'Medical Examinations'!G:G,"not found")</f>
        <v>0</v>
      </c>
      <c r="I353" s="20" t="str">
        <f>_xlfn.XLOOKUP(A353,'Medical Examinations'!A:A,'Medical Examinations'!H:H,"not found")</f>
        <v>No</v>
      </c>
      <c r="J353" s="20" t="str">
        <f>_xlfn.XLOOKUP(A353,'Medical Examinations'!A:A,'Medical Examinations'!I:I,"not found")</f>
        <v>Obesity</v>
      </c>
      <c r="K353" s="21">
        <f>_xlfn.XLOOKUP(A353,'Hospitalisation Details'!A:A,'Hospitalisation Details'!F:F,"Not Found")</f>
        <v>30296</v>
      </c>
      <c r="L353" s="22">
        <f>_xlfn.XLOOKUP(A353,'Hospitalisation Details'!A:A,'Hospitalisation Details'!H:H,"Not Found")</f>
        <v>28476.73</v>
      </c>
      <c r="M353" s="21" t="str">
        <f>_xlfn.XLOOKUP(A353,'Hospitalisation Details'!A:A,'Hospitalisation Details'!I:I,"Not Found")</f>
        <v>tier - 1</v>
      </c>
      <c r="N353" s="21" t="str">
        <f>_xlfn.XLOOKUP(A353,'Hospitalisation Details'!A:A,'Hospitalisation Details'!J:J,"Not Found")</f>
        <v>tier - 3</v>
      </c>
      <c r="O353" s="21" t="str">
        <f>_xlfn.XLOOKUP(A353,'Hospitalisation Details'!A:A,'Hospitalisation Details'!K:K,"Not Found")</f>
        <v>R1012</v>
      </c>
      <c r="P353" s="23">
        <f>_xlfn.XLOOKUP(A353,'Hospitalisation Details'!A:A,'Hospitalisation Details'!L:L,"Not Found")</f>
        <v>40</v>
      </c>
    </row>
    <row r="354" spans="1:16" ht="15.75" x14ac:dyDescent="0.25">
      <c r="A354" s="19" t="s">
        <v>2019</v>
      </c>
      <c r="B354" s="19" t="str">
        <f>_xlfn.XLOOKUP(A354,'Customer Names'!A:A,'Customer Names'!C:C,"Not Found")</f>
        <v>Meyer</v>
      </c>
      <c r="C354" s="20">
        <f>_xlfn.XLOOKUP(A354,'Medical Examinations'!A:A,'Medical Examinations'!B:B,"not found")</f>
        <v>36.67</v>
      </c>
      <c r="D354" s="20">
        <f>_xlfn.XLOOKUP(A354,'Medical Examinations'!A:A,'Medical Examinations'!C:C,"not found")</f>
        <v>10.210000000000001</v>
      </c>
      <c r="E354" s="20" t="str">
        <f>_xlfn.XLOOKUP(A354,'Medical Examinations'!A:A,'Medical Examinations'!D:D,"not found")</f>
        <v>No</v>
      </c>
      <c r="F354" s="20" t="str">
        <f>_xlfn.XLOOKUP(A354,'Medical Examinations'!A:A,'Medical Examinations'!E:E,"not found")</f>
        <v>No</v>
      </c>
      <c r="G354" s="20" t="str">
        <f>_xlfn.XLOOKUP(A354,'Medical Examinations'!A:A,'Medical Examinations'!F:F,"not found")</f>
        <v>No</v>
      </c>
      <c r="H354" s="20">
        <f>_xlfn.XLOOKUP(A354,'Medical Examinations'!A:A,'Medical Examinations'!G:G,"not found")</f>
        <v>0</v>
      </c>
      <c r="I354" s="20" t="str">
        <f>_xlfn.XLOOKUP(A354,'Medical Examinations'!A:A,'Medical Examinations'!H:H,"not found")</f>
        <v>No</v>
      </c>
      <c r="J354" s="20" t="str">
        <f>_xlfn.XLOOKUP(A354,'Medical Examinations'!A:A,'Medical Examinations'!I:I,"not found")</f>
        <v>Obesity</v>
      </c>
      <c r="K354" s="21">
        <f>_xlfn.XLOOKUP(A354,'Hospitalisation Details'!A:A,'Hospitalisation Details'!F:F,"Not Found")</f>
        <v>27288</v>
      </c>
      <c r="L354" s="22">
        <f>_xlfn.XLOOKUP(A354,'Hospitalisation Details'!A:A,'Hospitalisation Details'!H:H,"Not Found")</f>
        <v>28468.92</v>
      </c>
      <c r="M354" s="21" t="str">
        <f>_xlfn.XLOOKUP(A354,'Hospitalisation Details'!A:A,'Hospitalisation Details'!I:I,"Not Found")</f>
        <v>tier - 1</v>
      </c>
      <c r="N354" s="21" t="str">
        <f>_xlfn.XLOOKUP(A354,'Hospitalisation Details'!A:A,'Hospitalisation Details'!J:J,"Not Found")</f>
        <v>tier - 3</v>
      </c>
      <c r="O354" s="21" t="str">
        <f>_xlfn.XLOOKUP(A354,'Hospitalisation Details'!A:A,'Hospitalisation Details'!K:K,"Not Found")</f>
        <v>R1012</v>
      </c>
      <c r="P354" s="23">
        <f>_xlfn.XLOOKUP(A354,'Hospitalisation Details'!A:A,'Hospitalisation Details'!L:L,"Not Found")</f>
        <v>48</v>
      </c>
    </row>
    <row r="355" spans="1:16" ht="15.75" x14ac:dyDescent="0.25">
      <c r="A355" s="19" t="s">
        <v>2018</v>
      </c>
      <c r="B355" s="19" t="str">
        <f>_xlfn.XLOOKUP(A355,'Customer Names'!A:A,'Customer Names'!C:C,"Not Found")</f>
        <v>Stack</v>
      </c>
      <c r="C355" s="20">
        <f>_xlfn.XLOOKUP(A355,'Medical Examinations'!A:A,'Medical Examinations'!B:B,"not found")</f>
        <v>27.645</v>
      </c>
      <c r="D355" s="20">
        <f>_xlfn.XLOOKUP(A355,'Medical Examinations'!A:A,'Medical Examinations'!C:C,"not found")</f>
        <v>4.6900000000000004</v>
      </c>
      <c r="E355" s="20" t="str">
        <f>_xlfn.XLOOKUP(A355,'Medical Examinations'!A:A,'Medical Examinations'!D:D,"not found")</f>
        <v>No</v>
      </c>
      <c r="F355" s="20" t="str">
        <f>_xlfn.XLOOKUP(A355,'Medical Examinations'!A:A,'Medical Examinations'!E:E,"not found")</f>
        <v>No</v>
      </c>
      <c r="G355" s="20" t="str">
        <f>_xlfn.XLOOKUP(A355,'Medical Examinations'!A:A,'Medical Examinations'!F:F,"not found")</f>
        <v>No</v>
      </c>
      <c r="H355" s="20">
        <f>_xlfn.XLOOKUP(A355,'Medical Examinations'!A:A,'Medical Examinations'!G:G,"not found")</f>
        <v>0</v>
      </c>
      <c r="I355" s="20" t="str">
        <f>_xlfn.XLOOKUP(A355,'Medical Examinations'!A:A,'Medical Examinations'!H:H,"not found")</f>
        <v>No</v>
      </c>
      <c r="J355" s="20" t="str">
        <f>_xlfn.XLOOKUP(A355,'Medical Examinations'!A:A,'Medical Examinations'!I:I,"not found")</f>
        <v>Overweight</v>
      </c>
      <c r="K355" s="21">
        <f>_xlfn.XLOOKUP(A355,'Hospitalisation Details'!A:A,'Hospitalisation Details'!F:F,"Not Found")</f>
        <v>28461</v>
      </c>
      <c r="L355" s="22">
        <f>_xlfn.XLOOKUP(A355,'Hospitalisation Details'!A:A,'Hospitalisation Details'!H:H,"Not Found")</f>
        <v>28340.19</v>
      </c>
      <c r="M355" s="21" t="str">
        <f>_xlfn.XLOOKUP(A355,'Hospitalisation Details'!A:A,'Hospitalisation Details'!I:I,"Not Found")</f>
        <v>tier - 1</v>
      </c>
      <c r="N355" s="21" t="str">
        <f>_xlfn.XLOOKUP(A355,'Hospitalisation Details'!A:A,'Hospitalisation Details'!J:J,"Not Found")</f>
        <v>tier - 3</v>
      </c>
      <c r="O355" s="21" t="str">
        <f>_xlfn.XLOOKUP(A355,'Hospitalisation Details'!A:A,'Hospitalisation Details'!K:K,"Not Found")</f>
        <v>R1012</v>
      </c>
      <c r="P355" s="23">
        <f>_xlfn.XLOOKUP(A355,'Hospitalisation Details'!A:A,'Hospitalisation Details'!L:L,"Not Found")</f>
        <v>45</v>
      </c>
    </row>
    <row r="356" spans="1:16" ht="15.75" x14ac:dyDescent="0.25">
      <c r="A356" s="19" t="s">
        <v>2017</v>
      </c>
      <c r="B356" s="19" t="str">
        <f>_xlfn.XLOOKUP(A356,'Customer Names'!A:A,'Customer Names'!C:C,"Not Found")</f>
        <v>Sanchez Y Torres</v>
      </c>
      <c r="C356" s="20">
        <f>_xlfn.XLOOKUP(A356,'Medical Examinations'!A:A,'Medical Examinations'!B:B,"not found")</f>
        <v>22.72</v>
      </c>
      <c r="D356" s="20">
        <f>_xlfn.XLOOKUP(A356,'Medical Examinations'!A:A,'Medical Examinations'!C:C,"not found")</f>
        <v>5.71</v>
      </c>
      <c r="E356" s="20" t="str">
        <f>_xlfn.XLOOKUP(A356,'Medical Examinations'!A:A,'Medical Examinations'!D:D,"not found")</f>
        <v>No</v>
      </c>
      <c r="F356" s="20" t="str">
        <f>_xlfn.XLOOKUP(A356,'Medical Examinations'!A:A,'Medical Examinations'!E:E,"not found")</f>
        <v>No</v>
      </c>
      <c r="G356" s="20" t="str">
        <f>_xlfn.XLOOKUP(A356,'Medical Examinations'!A:A,'Medical Examinations'!F:F,"not found")</f>
        <v>No</v>
      </c>
      <c r="H356" s="20">
        <f>_xlfn.XLOOKUP(A356,'Medical Examinations'!A:A,'Medical Examinations'!G:G,"not found")</f>
        <v>0</v>
      </c>
      <c r="I356" s="20" t="str">
        <f>_xlfn.XLOOKUP(A356,'Medical Examinations'!A:A,'Medical Examinations'!H:H,"not found")</f>
        <v>Yes</v>
      </c>
      <c r="J356" s="20" t="str">
        <f>_xlfn.XLOOKUP(A356,'Medical Examinations'!A:A,'Medical Examinations'!I:I,"not found")</f>
        <v>Normal Weight</v>
      </c>
      <c r="K356" s="21">
        <f>_xlfn.XLOOKUP(A356,'Hospitalisation Details'!A:A,'Hospitalisation Details'!F:F,"Not Found")</f>
        <v>33231</v>
      </c>
      <c r="L356" s="22">
        <f>_xlfn.XLOOKUP(A356,'Hospitalisation Details'!A:A,'Hospitalisation Details'!H:H,"Not Found")</f>
        <v>28302.33</v>
      </c>
      <c r="M356" s="21" t="str">
        <f>_xlfn.XLOOKUP(A356,'Hospitalisation Details'!A:A,'Hospitalisation Details'!I:I,"Not Found")</f>
        <v>tier - 1</v>
      </c>
      <c r="N356" s="21" t="str">
        <f>_xlfn.XLOOKUP(A356,'Hospitalisation Details'!A:A,'Hospitalisation Details'!J:J,"Not Found")</f>
        <v>tier - 3</v>
      </c>
      <c r="O356" s="21" t="str">
        <f>_xlfn.XLOOKUP(A356,'Hospitalisation Details'!A:A,'Hospitalisation Details'!K:K,"Not Found")</f>
        <v>R1011</v>
      </c>
      <c r="P356" s="23">
        <f>_xlfn.XLOOKUP(A356,'Hospitalisation Details'!A:A,'Hospitalisation Details'!L:L,"Not Found")</f>
        <v>32</v>
      </c>
    </row>
    <row r="357" spans="1:16" ht="15.75" x14ac:dyDescent="0.25">
      <c r="A357" s="19" t="s">
        <v>2016</v>
      </c>
      <c r="B357" s="19" t="str">
        <f>_xlfn.XLOOKUP(A357,'Customer Names'!A:A,'Customer Names'!C:C,"Not Found")</f>
        <v>Daniels</v>
      </c>
      <c r="C357" s="20">
        <f>_xlfn.XLOOKUP(A357,'Medical Examinations'!A:A,'Medical Examinations'!B:B,"not found")</f>
        <v>36.520000000000003</v>
      </c>
      <c r="D357" s="20">
        <f>_xlfn.XLOOKUP(A357,'Medical Examinations'!A:A,'Medical Examinations'!C:C,"not found")</f>
        <v>9.07</v>
      </c>
      <c r="E357" s="20" t="str">
        <f>_xlfn.XLOOKUP(A357,'Medical Examinations'!A:A,'Medical Examinations'!D:D,"not found")</f>
        <v>Yes</v>
      </c>
      <c r="F357" s="20" t="str">
        <f>_xlfn.XLOOKUP(A357,'Medical Examinations'!A:A,'Medical Examinations'!E:E,"not found")</f>
        <v>No</v>
      </c>
      <c r="G357" s="20" t="str">
        <f>_xlfn.XLOOKUP(A357,'Medical Examinations'!A:A,'Medical Examinations'!F:F,"not found")</f>
        <v>Yes</v>
      </c>
      <c r="H357" s="20">
        <f>_xlfn.XLOOKUP(A357,'Medical Examinations'!A:A,'Medical Examinations'!G:G,"not found")</f>
        <v>1</v>
      </c>
      <c r="I357" s="20" t="str">
        <f>_xlfn.XLOOKUP(A357,'Medical Examinations'!A:A,'Medical Examinations'!H:H,"not found")</f>
        <v>No</v>
      </c>
      <c r="J357" s="20" t="str">
        <f>_xlfn.XLOOKUP(A357,'Medical Examinations'!A:A,'Medical Examinations'!I:I,"not found")</f>
        <v>Obesity</v>
      </c>
      <c r="K357" s="21">
        <f>_xlfn.XLOOKUP(A357,'Hospitalisation Details'!A:A,'Hospitalisation Details'!F:F,"Not Found")</f>
        <v>23340</v>
      </c>
      <c r="L357" s="22">
        <f>_xlfn.XLOOKUP(A357,'Hospitalisation Details'!A:A,'Hospitalisation Details'!H:H,"Not Found")</f>
        <v>28287.9</v>
      </c>
      <c r="M357" s="21" t="str">
        <f>_xlfn.XLOOKUP(A357,'Hospitalisation Details'!A:A,'Hospitalisation Details'!I:I,"Not Found")</f>
        <v>tier - 1</v>
      </c>
      <c r="N357" s="21" t="str">
        <f>_xlfn.XLOOKUP(A357,'Hospitalisation Details'!A:A,'Hospitalisation Details'!J:J,"Not Found")</f>
        <v>tier - 3</v>
      </c>
      <c r="O357" s="21" t="str">
        <f>_xlfn.XLOOKUP(A357,'Hospitalisation Details'!A:A,'Hospitalisation Details'!K:K,"Not Found")</f>
        <v>R1013</v>
      </c>
      <c r="P357" s="23">
        <f>_xlfn.XLOOKUP(A357,'Hospitalisation Details'!A:A,'Hospitalisation Details'!L:L,"Not Found")</f>
        <v>59</v>
      </c>
    </row>
    <row r="358" spans="1:16" ht="15.75" x14ac:dyDescent="0.25">
      <c r="A358" s="19" t="s">
        <v>2015</v>
      </c>
      <c r="B358" s="19" t="str">
        <f>_xlfn.XLOOKUP(A358,'Customer Names'!A:A,'Customer Names'!C:C,"Not Found")</f>
        <v>Pepp</v>
      </c>
      <c r="C358" s="20">
        <f>_xlfn.XLOOKUP(A358,'Medical Examinations'!A:A,'Medical Examinations'!B:B,"not found")</f>
        <v>33.96</v>
      </c>
      <c r="D358" s="20">
        <f>_xlfn.XLOOKUP(A358,'Medical Examinations'!A:A,'Medical Examinations'!C:C,"not found")</f>
        <v>4.99</v>
      </c>
      <c r="E358" s="20" t="str">
        <f>_xlfn.XLOOKUP(A358,'Medical Examinations'!A:A,'Medical Examinations'!D:D,"not found")</f>
        <v>No</v>
      </c>
      <c r="F358" s="20" t="str">
        <f>_xlfn.XLOOKUP(A358,'Medical Examinations'!A:A,'Medical Examinations'!E:E,"not found")</f>
        <v>No</v>
      </c>
      <c r="G358" s="20" t="str">
        <f>_xlfn.XLOOKUP(A358,'Medical Examinations'!A:A,'Medical Examinations'!F:F,"not found")</f>
        <v>No</v>
      </c>
      <c r="H358" s="20">
        <f>_xlfn.XLOOKUP(A358,'Medical Examinations'!A:A,'Medical Examinations'!G:G,"not found")</f>
        <v>0</v>
      </c>
      <c r="I358" s="20" t="str">
        <f>_xlfn.XLOOKUP(A358,'Medical Examinations'!A:A,'Medical Examinations'!H:H,"not found")</f>
        <v>Yes</v>
      </c>
      <c r="J358" s="20" t="str">
        <f>_xlfn.XLOOKUP(A358,'Medical Examinations'!A:A,'Medical Examinations'!I:I,"not found")</f>
        <v>Obesity</v>
      </c>
      <c r="K358" s="21">
        <f>_xlfn.XLOOKUP(A358,'Hospitalisation Details'!A:A,'Hospitalisation Details'!F:F,"Not Found")</f>
        <v>36409</v>
      </c>
      <c r="L358" s="22">
        <f>_xlfn.XLOOKUP(A358,'Hospitalisation Details'!A:A,'Hospitalisation Details'!H:H,"Not Found")</f>
        <v>28245.34</v>
      </c>
      <c r="M358" s="21" t="str">
        <f>_xlfn.XLOOKUP(A358,'Hospitalisation Details'!A:A,'Hospitalisation Details'!I:I,"Not Found")</f>
        <v>tier - 1</v>
      </c>
      <c r="N358" s="21" t="str">
        <f>_xlfn.XLOOKUP(A358,'Hospitalisation Details'!A:A,'Hospitalisation Details'!J:J,"Not Found")</f>
        <v>tier - 3</v>
      </c>
      <c r="O358" s="21" t="str">
        <f>_xlfn.XLOOKUP(A358,'Hospitalisation Details'!A:A,'Hospitalisation Details'!K:K,"Not Found")</f>
        <v>R1011</v>
      </c>
      <c r="P358" s="23">
        <f>_xlfn.XLOOKUP(A358,'Hospitalisation Details'!A:A,'Hospitalisation Details'!L:L,"Not Found")</f>
        <v>23</v>
      </c>
    </row>
    <row r="359" spans="1:16" ht="15.75" x14ac:dyDescent="0.25">
      <c r="A359" s="19" t="s">
        <v>2014</v>
      </c>
      <c r="B359" s="19" t="str">
        <f>_xlfn.XLOOKUP(A359,'Customer Names'!A:A,'Customer Names'!C:C,"Not Found")</f>
        <v>Buechler</v>
      </c>
      <c r="C359" s="20">
        <f>_xlfn.XLOOKUP(A359,'Medical Examinations'!A:A,'Medical Examinations'!B:B,"not found")</f>
        <v>26.695</v>
      </c>
      <c r="D359" s="20">
        <f>_xlfn.XLOOKUP(A359,'Medical Examinations'!A:A,'Medical Examinations'!C:C,"not found")</f>
        <v>8.31</v>
      </c>
      <c r="E359" s="20" t="str">
        <f>_xlfn.XLOOKUP(A359,'Medical Examinations'!A:A,'Medical Examinations'!D:D,"not found")</f>
        <v>No</v>
      </c>
      <c r="F359" s="20" t="str">
        <f>_xlfn.XLOOKUP(A359,'Medical Examinations'!A:A,'Medical Examinations'!E:E,"not found")</f>
        <v>No</v>
      </c>
      <c r="G359" s="20" t="str">
        <f>_xlfn.XLOOKUP(A359,'Medical Examinations'!A:A,'Medical Examinations'!F:F,"not found")</f>
        <v>No</v>
      </c>
      <c r="H359" s="20">
        <f>_xlfn.XLOOKUP(A359,'Medical Examinations'!A:A,'Medical Examinations'!G:G,"not found")</f>
        <v>0</v>
      </c>
      <c r="I359" s="20" t="str">
        <f>_xlfn.XLOOKUP(A359,'Medical Examinations'!A:A,'Medical Examinations'!H:H,"not found")</f>
        <v>Yes</v>
      </c>
      <c r="J359" s="20" t="str">
        <f>_xlfn.XLOOKUP(A359,'Medical Examinations'!A:A,'Medical Examinations'!I:I,"not found")</f>
        <v>Overweight</v>
      </c>
      <c r="K359" s="21">
        <f>_xlfn.XLOOKUP(A359,'Hospitalisation Details'!A:A,'Hospitalisation Details'!F:F,"Not Found")</f>
        <v>22242</v>
      </c>
      <c r="L359" s="22">
        <f>_xlfn.XLOOKUP(A359,'Hospitalisation Details'!A:A,'Hospitalisation Details'!H:H,"Not Found")</f>
        <v>28101.33</v>
      </c>
      <c r="M359" s="21" t="str">
        <f>_xlfn.XLOOKUP(A359,'Hospitalisation Details'!A:A,'Hospitalisation Details'!I:I,"Not Found")</f>
        <v>tier - 1</v>
      </c>
      <c r="N359" s="21" t="str">
        <f>_xlfn.XLOOKUP(A359,'Hospitalisation Details'!A:A,'Hospitalisation Details'!J:J,"Not Found")</f>
        <v>tier - 3</v>
      </c>
      <c r="O359" s="21" t="str">
        <f>_xlfn.XLOOKUP(A359,'Hospitalisation Details'!A:A,'Hospitalisation Details'!K:K,"Not Found")</f>
        <v>R1019</v>
      </c>
      <c r="P359" s="23">
        <f>_xlfn.XLOOKUP(A359,'Hospitalisation Details'!A:A,'Hospitalisation Details'!L:L,"Not Found")</f>
        <v>62</v>
      </c>
    </row>
    <row r="360" spans="1:16" ht="15.75" x14ac:dyDescent="0.25">
      <c r="A360" s="19" t="s">
        <v>2013</v>
      </c>
      <c r="B360" s="19" t="str">
        <f>_xlfn.XLOOKUP(A360,'Customer Names'!A:A,'Customer Names'!C:C,"Not Found")</f>
        <v>Buenting</v>
      </c>
      <c r="C360" s="20">
        <f>_xlfn.XLOOKUP(A360,'Medical Examinations'!A:A,'Medical Examinations'!B:B,"not found")</f>
        <v>18.45</v>
      </c>
      <c r="D360" s="20">
        <f>_xlfn.XLOOKUP(A360,'Medical Examinations'!A:A,'Medical Examinations'!C:C,"not found")</f>
        <v>5.07</v>
      </c>
      <c r="E360" s="20" t="str">
        <f>_xlfn.XLOOKUP(A360,'Medical Examinations'!A:A,'Medical Examinations'!D:D,"not found")</f>
        <v>Yes</v>
      </c>
      <c r="F360" s="20" t="str">
        <f>_xlfn.XLOOKUP(A360,'Medical Examinations'!A:A,'Medical Examinations'!E:E,"not found")</f>
        <v>No</v>
      </c>
      <c r="G360" s="20" t="str">
        <f>_xlfn.XLOOKUP(A360,'Medical Examinations'!A:A,'Medical Examinations'!F:F,"not found")</f>
        <v>No</v>
      </c>
      <c r="H360" s="20">
        <f>_xlfn.XLOOKUP(A360,'Medical Examinations'!A:A,'Medical Examinations'!G:G,"not found")</f>
        <v>0</v>
      </c>
      <c r="I360" s="20" t="str">
        <f>_xlfn.XLOOKUP(A360,'Medical Examinations'!A:A,'Medical Examinations'!H:H,"not found")</f>
        <v>Yes</v>
      </c>
      <c r="J360" s="20" t="str">
        <f>_xlfn.XLOOKUP(A360,'Medical Examinations'!A:A,'Medical Examinations'!I:I,"not found")</f>
        <v>Underweight</v>
      </c>
      <c r="K360" s="21">
        <f>_xlfn.XLOOKUP(A360,'Hospitalisation Details'!A:A,'Hospitalisation Details'!F:F,"Not Found")</f>
        <v>31380</v>
      </c>
      <c r="L360" s="22">
        <f>_xlfn.XLOOKUP(A360,'Hospitalisation Details'!A:A,'Hospitalisation Details'!H:H,"Not Found")</f>
        <v>28006.94</v>
      </c>
      <c r="M360" s="21" t="str">
        <f>_xlfn.XLOOKUP(A360,'Hospitalisation Details'!A:A,'Hospitalisation Details'!I:I,"Not Found")</f>
        <v>tier - 1</v>
      </c>
      <c r="N360" s="21" t="str">
        <f>_xlfn.XLOOKUP(A360,'Hospitalisation Details'!A:A,'Hospitalisation Details'!J:J,"Not Found")</f>
        <v>tier - 3</v>
      </c>
      <c r="O360" s="21" t="str">
        <f>_xlfn.XLOOKUP(A360,'Hospitalisation Details'!A:A,'Hospitalisation Details'!K:K,"Not Found")</f>
        <v>R1011</v>
      </c>
      <c r="P360" s="23">
        <f>_xlfn.XLOOKUP(A360,'Hospitalisation Details'!A:A,'Hospitalisation Details'!L:L,"Not Found")</f>
        <v>37</v>
      </c>
    </row>
    <row r="361" spans="1:16" ht="15.75" x14ac:dyDescent="0.25">
      <c r="A361" s="19" t="s">
        <v>2012</v>
      </c>
      <c r="B361" s="19" t="str">
        <f>_xlfn.XLOOKUP(A361,'Customer Names'!A:A,'Customer Names'!C:C,"Not Found")</f>
        <v>Evans</v>
      </c>
      <c r="C361" s="20">
        <f>_xlfn.XLOOKUP(A361,'Medical Examinations'!A:A,'Medical Examinations'!B:B,"not found")</f>
        <v>33.18</v>
      </c>
      <c r="D361" s="20">
        <f>_xlfn.XLOOKUP(A361,'Medical Examinations'!A:A,'Medical Examinations'!C:C,"not found")</f>
        <v>4.79</v>
      </c>
      <c r="E361" s="20" t="str">
        <f>_xlfn.XLOOKUP(A361,'Medical Examinations'!A:A,'Medical Examinations'!D:D,"not found")</f>
        <v>No</v>
      </c>
      <c r="F361" s="20" t="str">
        <f>_xlfn.XLOOKUP(A361,'Medical Examinations'!A:A,'Medical Examinations'!E:E,"not found")</f>
        <v>No</v>
      </c>
      <c r="G361" s="20" t="str">
        <f>_xlfn.XLOOKUP(A361,'Medical Examinations'!A:A,'Medical Examinations'!F:F,"not found")</f>
        <v>No</v>
      </c>
      <c r="H361" s="20">
        <f>_xlfn.XLOOKUP(A361,'Medical Examinations'!A:A,'Medical Examinations'!G:G,"not found")</f>
        <v>0</v>
      </c>
      <c r="I361" s="20" t="str">
        <f>_xlfn.XLOOKUP(A361,'Medical Examinations'!A:A,'Medical Examinations'!H:H,"not found")</f>
        <v>Yes</v>
      </c>
      <c r="J361" s="20" t="str">
        <f>_xlfn.XLOOKUP(A361,'Medical Examinations'!A:A,'Medical Examinations'!I:I,"not found")</f>
        <v>Obesity</v>
      </c>
      <c r="K361" s="21">
        <f>_xlfn.XLOOKUP(A361,'Hospitalisation Details'!A:A,'Hospitalisation Details'!F:F,"Not Found")</f>
        <v>36515</v>
      </c>
      <c r="L361" s="22">
        <f>_xlfn.XLOOKUP(A361,'Hospitalisation Details'!A:A,'Hospitalisation Details'!H:H,"Not Found")</f>
        <v>27980.77</v>
      </c>
      <c r="M361" s="21" t="str">
        <f>_xlfn.XLOOKUP(A361,'Hospitalisation Details'!A:A,'Hospitalisation Details'!I:I,"Not Found")</f>
        <v>tier - 1</v>
      </c>
      <c r="N361" s="21" t="str">
        <f>_xlfn.XLOOKUP(A361,'Hospitalisation Details'!A:A,'Hospitalisation Details'!J:J,"Not Found")</f>
        <v>tier - 3</v>
      </c>
      <c r="O361" s="21" t="str">
        <f>_xlfn.XLOOKUP(A361,'Hospitalisation Details'!A:A,'Hospitalisation Details'!K:K,"Not Found")</f>
        <v>R1011</v>
      </c>
      <c r="P361" s="23">
        <f>_xlfn.XLOOKUP(A361,'Hospitalisation Details'!A:A,'Hospitalisation Details'!L:L,"Not Found")</f>
        <v>23</v>
      </c>
    </row>
    <row r="362" spans="1:16" ht="15.75" x14ac:dyDescent="0.25">
      <c r="A362" s="19" t="s">
        <v>2011</v>
      </c>
      <c r="B362" s="19" t="str">
        <f>_xlfn.XLOOKUP(A362,'Customer Names'!A:A,'Customer Names'!C:C,"Not Found")</f>
        <v>Arcand</v>
      </c>
      <c r="C362" s="20">
        <f>_xlfn.XLOOKUP(A362,'Medical Examinations'!A:A,'Medical Examinations'!B:B,"not found")</f>
        <v>36.1</v>
      </c>
      <c r="D362" s="20">
        <f>_xlfn.XLOOKUP(A362,'Medical Examinations'!A:A,'Medical Examinations'!C:C,"not found")</f>
        <v>11.39</v>
      </c>
      <c r="E362" s="20" t="str">
        <f>_xlfn.XLOOKUP(A362,'Medical Examinations'!A:A,'Medical Examinations'!D:D,"not found")</f>
        <v>Yes</v>
      </c>
      <c r="F362" s="20" t="str">
        <f>_xlfn.XLOOKUP(A362,'Medical Examinations'!A:A,'Medical Examinations'!E:E,"not found")</f>
        <v>No</v>
      </c>
      <c r="G362" s="20" t="str">
        <f>_xlfn.XLOOKUP(A362,'Medical Examinations'!A:A,'Medical Examinations'!F:F,"not found")</f>
        <v>No</v>
      </c>
      <c r="H362" s="20">
        <f>_xlfn.XLOOKUP(A362,'Medical Examinations'!A:A,'Medical Examinations'!G:G,"not found")</f>
        <v>2</v>
      </c>
      <c r="I362" s="20" t="str">
        <f>_xlfn.XLOOKUP(A362,'Medical Examinations'!A:A,'Medical Examinations'!H:H,"not found")</f>
        <v>No</v>
      </c>
      <c r="J362" s="20" t="str">
        <f>_xlfn.XLOOKUP(A362,'Medical Examinations'!A:A,'Medical Examinations'!I:I,"not found")</f>
        <v>Obesity</v>
      </c>
      <c r="K362" s="21">
        <f>_xlfn.XLOOKUP(A362,'Hospitalisation Details'!A:A,'Hospitalisation Details'!F:F,"Not Found")</f>
        <v>22490</v>
      </c>
      <c r="L362" s="22">
        <f>_xlfn.XLOOKUP(A362,'Hospitalisation Details'!A:A,'Hospitalisation Details'!H:H,"Not Found")</f>
        <v>27941.29</v>
      </c>
      <c r="M362" s="21" t="str">
        <f>_xlfn.XLOOKUP(A362,'Hospitalisation Details'!A:A,'Hospitalisation Details'!I:I,"Not Found")</f>
        <v>tier - 1</v>
      </c>
      <c r="N362" s="21" t="str">
        <f>_xlfn.XLOOKUP(A362,'Hospitalisation Details'!A:A,'Hospitalisation Details'!J:J,"Not Found")</f>
        <v>tier - 3</v>
      </c>
      <c r="O362" s="21" t="str">
        <f>_xlfn.XLOOKUP(A362,'Hospitalisation Details'!A:A,'Hospitalisation Details'!K:K,"Not Found")</f>
        <v>R1011</v>
      </c>
      <c r="P362" s="23">
        <f>_xlfn.XLOOKUP(A362,'Hospitalisation Details'!A:A,'Hospitalisation Details'!L:L,"Not Found")</f>
        <v>61</v>
      </c>
    </row>
    <row r="363" spans="1:16" ht="15.75" x14ac:dyDescent="0.25">
      <c r="A363" s="19" t="s">
        <v>2010</v>
      </c>
      <c r="B363" s="19" t="str">
        <f>_xlfn.XLOOKUP(A363,'Customer Names'!A:A,'Customer Names'!C:C,"Not Found")</f>
        <v>Kesack</v>
      </c>
      <c r="C363" s="20">
        <f>_xlfn.XLOOKUP(A363,'Medical Examinations'!A:A,'Medical Examinations'!B:B,"not found")</f>
        <v>22.77</v>
      </c>
      <c r="D363" s="20">
        <f>_xlfn.XLOOKUP(A363,'Medical Examinations'!A:A,'Medical Examinations'!C:C,"not found")</f>
        <v>6</v>
      </c>
      <c r="E363" s="20" t="str">
        <f>_xlfn.XLOOKUP(A363,'Medical Examinations'!A:A,'Medical Examinations'!D:D,"not found")</f>
        <v>No</v>
      </c>
      <c r="F363" s="20" t="str">
        <f>_xlfn.XLOOKUP(A363,'Medical Examinations'!A:A,'Medical Examinations'!E:E,"not found")</f>
        <v>No</v>
      </c>
      <c r="G363" s="20" t="str">
        <f>_xlfn.XLOOKUP(A363,'Medical Examinations'!A:A,'Medical Examinations'!F:F,"not found")</f>
        <v>No</v>
      </c>
      <c r="H363" s="20">
        <f>_xlfn.XLOOKUP(A363,'Medical Examinations'!A:A,'Medical Examinations'!G:G,"not found")</f>
        <v>0</v>
      </c>
      <c r="I363" s="20" t="str">
        <f>_xlfn.XLOOKUP(A363,'Medical Examinations'!A:A,'Medical Examinations'!H:H,"not found")</f>
        <v>Yes</v>
      </c>
      <c r="J363" s="20" t="str">
        <f>_xlfn.XLOOKUP(A363,'Medical Examinations'!A:A,'Medical Examinations'!I:I,"not found")</f>
        <v>Normal Weight</v>
      </c>
      <c r="K363" s="21">
        <f>_xlfn.XLOOKUP(A363,'Hospitalisation Details'!A:A,'Hospitalisation Details'!F:F,"Not Found")</f>
        <v>33393</v>
      </c>
      <c r="L363" s="22">
        <f>_xlfn.XLOOKUP(A363,'Hospitalisation Details'!A:A,'Hospitalisation Details'!H:H,"Not Found")</f>
        <v>27931.11</v>
      </c>
      <c r="M363" s="21" t="str">
        <f>_xlfn.XLOOKUP(A363,'Hospitalisation Details'!A:A,'Hospitalisation Details'!I:I,"Not Found")</f>
        <v>tier - 1</v>
      </c>
      <c r="N363" s="21" t="str">
        <f>_xlfn.XLOOKUP(A363,'Hospitalisation Details'!A:A,'Hospitalisation Details'!J:J,"Not Found")</f>
        <v>tier - 3</v>
      </c>
      <c r="O363" s="21" t="str">
        <f>_xlfn.XLOOKUP(A363,'Hospitalisation Details'!A:A,'Hospitalisation Details'!K:K,"Not Found")</f>
        <v>R1011</v>
      </c>
      <c r="P363" s="23">
        <f>_xlfn.XLOOKUP(A363,'Hospitalisation Details'!A:A,'Hospitalisation Details'!L:L,"Not Found")</f>
        <v>32</v>
      </c>
    </row>
    <row r="364" spans="1:16" ht="15.75" x14ac:dyDescent="0.25">
      <c r="A364" s="19" t="s">
        <v>2009</v>
      </c>
      <c r="B364" s="19" t="str">
        <f>_xlfn.XLOOKUP(A364,'Customer Names'!A:A,'Customer Names'!C:C,"Not Found")</f>
        <v>Post</v>
      </c>
      <c r="C364" s="20">
        <f>_xlfn.XLOOKUP(A364,'Medical Examinations'!A:A,'Medical Examinations'!B:B,"not found")</f>
        <v>21.24</v>
      </c>
      <c r="D364" s="20">
        <f>_xlfn.XLOOKUP(A364,'Medical Examinations'!A:A,'Medical Examinations'!C:C,"not found")</f>
        <v>5.13</v>
      </c>
      <c r="E364" s="20" t="str">
        <f>_xlfn.XLOOKUP(A364,'Medical Examinations'!A:A,'Medical Examinations'!D:D,"not found")</f>
        <v>No</v>
      </c>
      <c r="F364" s="20" t="str">
        <f>_xlfn.XLOOKUP(A364,'Medical Examinations'!A:A,'Medical Examinations'!E:E,"not found")</f>
        <v>No</v>
      </c>
      <c r="G364" s="20" t="str">
        <f>_xlfn.XLOOKUP(A364,'Medical Examinations'!A:A,'Medical Examinations'!F:F,"not found")</f>
        <v>No</v>
      </c>
      <c r="H364" s="20">
        <f>_xlfn.XLOOKUP(A364,'Medical Examinations'!A:A,'Medical Examinations'!G:G,"not found")</f>
        <v>0</v>
      </c>
      <c r="I364" s="20" t="str">
        <f>_xlfn.XLOOKUP(A364,'Medical Examinations'!A:A,'Medical Examinations'!H:H,"not found")</f>
        <v>Yes</v>
      </c>
      <c r="J364" s="20" t="str">
        <f>_xlfn.XLOOKUP(A364,'Medical Examinations'!A:A,'Medical Examinations'!I:I,"not found")</f>
        <v>Normal Weight</v>
      </c>
      <c r="K364" s="21">
        <f>_xlfn.XLOOKUP(A364,'Hospitalisation Details'!A:A,'Hospitalisation Details'!F:F,"Not Found")</f>
        <v>32833</v>
      </c>
      <c r="L364" s="22">
        <f>_xlfn.XLOOKUP(A364,'Hospitalisation Details'!A:A,'Hospitalisation Details'!H:H,"Not Found")</f>
        <v>27925.86</v>
      </c>
      <c r="M364" s="21" t="str">
        <f>_xlfn.XLOOKUP(A364,'Hospitalisation Details'!A:A,'Hospitalisation Details'!I:I,"Not Found")</f>
        <v>tier - 1</v>
      </c>
      <c r="N364" s="21" t="str">
        <f>_xlfn.XLOOKUP(A364,'Hospitalisation Details'!A:A,'Hospitalisation Details'!J:J,"Not Found")</f>
        <v>tier - 3</v>
      </c>
      <c r="O364" s="21" t="str">
        <f>_xlfn.XLOOKUP(A364,'Hospitalisation Details'!A:A,'Hospitalisation Details'!K:K,"Not Found")</f>
        <v>R1011</v>
      </c>
      <c r="P364" s="23">
        <f>_xlfn.XLOOKUP(A364,'Hospitalisation Details'!A:A,'Hospitalisation Details'!L:L,"Not Found")</f>
        <v>33</v>
      </c>
    </row>
    <row r="365" spans="1:16" ht="15.75" x14ac:dyDescent="0.25">
      <c r="A365" s="19" t="s">
        <v>2008</v>
      </c>
      <c r="B365" s="19" t="str">
        <f>_xlfn.XLOOKUP(A365,'Customer Names'!A:A,'Customer Names'!C:C,"Not Found")</f>
        <v>Dunne</v>
      </c>
      <c r="C365" s="20">
        <f>_xlfn.XLOOKUP(A365,'Medical Examinations'!A:A,'Medical Examinations'!B:B,"not found")</f>
        <v>17.600000000000001</v>
      </c>
      <c r="D365" s="20">
        <f>_xlfn.XLOOKUP(A365,'Medical Examinations'!A:A,'Medical Examinations'!C:C,"not found")</f>
        <v>5.26</v>
      </c>
      <c r="E365" s="20" t="str">
        <f>_xlfn.XLOOKUP(A365,'Medical Examinations'!A:A,'Medical Examinations'!D:D,"not found")</f>
        <v>Yes</v>
      </c>
      <c r="F365" s="20" t="str">
        <f>_xlfn.XLOOKUP(A365,'Medical Examinations'!A:A,'Medical Examinations'!E:E,"not found")</f>
        <v>No</v>
      </c>
      <c r="G365" s="20" t="str">
        <f>_xlfn.XLOOKUP(A365,'Medical Examinations'!A:A,'Medical Examinations'!F:F,"not found")</f>
        <v>No</v>
      </c>
      <c r="H365" s="20">
        <f>_xlfn.XLOOKUP(A365,'Medical Examinations'!A:A,'Medical Examinations'!G:G,"not found")</f>
        <v>0</v>
      </c>
      <c r="I365" s="20" t="str">
        <f>_xlfn.XLOOKUP(A365,'Medical Examinations'!A:A,'Medical Examinations'!H:H,"not found")</f>
        <v>Yes</v>
      </c>
      <c r="J365" s="20" t="str">
        <f>_xlfn.XLOOKUP(A365,'Medical Examinations'!A:A,'Medical Examinations'!I:I,"not found")</f>
        <v>Underweight</v>
      </c>
      <c r="K365" s="21">
        <f>_xlfn.XLOOKUP(A365,'Hospitalisation Details'!A:A,'Hospitalisation Details'!F:F,"Not Found")</f>
        <v>31385</v>
      </c>
      <c r="L365" s="22">
        <f>_xlfn.XLOOKUP(A365,'Hospitalisation Details'!A:A,'Hospitalisation Details'!H:H,"Not Found")</f>
        <v>27849.94</v>
      </c>
      <c r="M365" s="21" t="str">
        <f>_xlfn.XLOOKUP(A365,'Hospitalisation Details'!A:A,'Hospitalisation Details'!I:I,"Not Found")</f>
        <v>tier - 1</v>
      </c>
      <c r="N365" s="21" t="str">
        <f>_xlfn.XLOOKUP(A365,'Hospitalisation Details'!A:A,'Hospitalisation Details'!J:J,"Not Found")</f>
        <v>tier - 3</v>
      </c>
      <c r="O365" s="21" t="str">
        <f>_xlfn.XLOOKUP(A365,'Hospitalisation Details'!A:A,'Hospitalisation Details'!K:K,"Not Found")</f>
        <v>R1011</v>
      </c>
      <c r="P365" s="23">
        <f>_xlfn.XLOOKUP(A365,'Hospitalisation Details'!A:A,'Hospitalisation Details'!L:L,"Not Found")</f>
        <v>37</v>
      </c>
    </row>
    <row r="366" spans="1:16" ht="15.75" x14ac:dyDescent="0.25">
      <c r="A366" s="19" t="s">
        <v>2007</v>
      </c>
      <c r="B366" s="19" t="str">
        <f>_xlfn.XLOOKUP(A366,'Customer Names'!A:A,'Customer Names'!C:C,"Not Found")</f>
        <v>Kilel</v>
      </c>
      <c r="C366" s="20">
        <f>_xlfn.XLOOKUP(A366,'Medical Examinations'!A:A,'Medical Examinations'!B:B,"not found")</f>
        <v>26.29</v>
      </c>
      <c r="D366" s="20">
        <f>_xlfn.XLOOKUP(A366,'Medical Examinations'!A:A,'Medical Examinations'!C:C,"not found")</f>
        <v>6.84</v>
      </c>
      <c r="E366" s="20" t="str">
        <f>_xlfn.XLOOKUP(A366,'Medical Examinations'!A:A,'Medical Examinations'!D:D,"not found")</f>
        <v>No</v>
      </c>
      <c r="F366" s="20" t="str">
        <f>_xlfn.XLOOKUP(A366,'Medical Examinations'!A:A,'Medical Examinations'!E:E,"not found")</f>
        <v>No</v>
      </c>
      <c r="G366" s="20" t="str">
        <f>_xlfn.XLOOKUP(A366,'Medical Examinations'!A:A,'Medical Examinations'!F:F,"not found")</f>
        <v>No</v>
      </c>
      <c r="H366" s="20">
        <f>_xlfn.XLOOKUP(A366,'Medical Examinations'!A:A,'Medical Examinations'!G:G,"not found")</f>
        <v>0</v>
      </c>
      <c r="I366" s="20" t="str">
        <f>_xlfn.XLOOKUP(A366,'Medical Examinations'!A:A,'Medical Examinations'!H:H,"not found")</f>
        <v>Yes</v>
      </c>
      <c r="J366" s="20" t="str">
        <f>_xlfn.XLOOKUP(A366,'Medical Examinations'!A:A,'Medical Examinations'!I:I,"not found")</f>
        <v>Overweight</v>
      </c>
      <c r="K366" s="21">
        <f>_xlfn.XLOOKUP(A366,'Hospitalisation Details'!A:A,'Hospitalisation Details'!F:F,"Not Found")</f>
        <v>22103</v>
      </c>
      <c r="L366" s="22">
        <f>_xlfn.XLOOKUP(A366,'Hospitalisation Details'!A:A,'Hospitalisation Details'!H:H,"Not Found")</f>
        <v>27808.73</v>
      </c>
      <c r="M366" s="21" t="str">
        <f>_xlfn.XLOOKUP(A366,'Hospitalisation Details'!A:A,'Hospitalisation Details'!I:I,"Not Found")</f>
        <v>tier - 1</v>
      </c>
      <c r="N366" s="21" t="str">
        <f>_xlfn.XLOOKUP(A366,'Hospitalisation Details'!A:A,'Hospitalisation Details'!J:J,"Not Found")</f>
        <v>tier - 3</v>
      </c>
      <c r="O366" s="21" t="str">
        <f>_xlfn.XLOOKUP(A366,'Hospitalisation Details'!A:A,'Hospitalisation Details'!K:K,"Not Found")</f>
        <v>R1013</v>
      </c>
      <c r="P366" s="23">
        <f>_xlfn.XLOOKUP(A366,'Hospitalisation Details'!A:A,'Hospitalisation Details'!L:L,"Not Found")</f>
        <v>62</v>
      </c>
    </row>
    <row r="367" spans="1:16" ht="15.75" x14ac:dyDescent="0.25">
      <c r="A367" s="19" t="s">
        <v>2006</v>
      </c>
      <c r="B367" s="19" t="str">
        <f>_xlfn.XLOOKUP(A367,'Customer Names'!A:A,'Customer Names'!C:C,"Not Found")</f>
        <v>Nicholson</v>
      </c>
      <c r="C367" s="20">
        <f>_xlfn.XLOOKUP(A367,'Medical Examinations'!A:A,'Medical Examinations'!B:B,"not found")</f>
        <v>35.31</v>
      </c>
      <c r="D367" s="20">
        <f>_xlfn.XLOOKUP(A367,'Medical Examinations'!A:A,'Medical Examinations'!C:C,"not found")</f>
        <v>9.0399999999999991</v>
      </c>
      <c r="E367" s="20" t="str">
        <f>_xlfn.XLOOKUP(A367,'Medical Examinations'!A:A,'Medical Examinations'!D:D,"not found")</f>
        <v>No</v>
      </c>
      <c r="F367" s="20" t="str">
        <f>_xlfn.XLOOKUP(A367,'Medical Examinations'!A:A,'Medical Examinations'!E:E,"not found")</f>
        <v>No</v>
      </c>
      <c r="G367" s="20" t="str">
        <f>_xlfn.XLOOKUP(A367,'Medical Examinations'!A:A,'Medical Examinations'!F:F,"not found")</f>
        <v>No</v>
      </c>
      <c r="H367" s="20">
        <f>_xlfn.XLOOKUP(A367,'Medical Examinations'!A:A,'Medical Examinations'!G:G,"not found")</f>
        <v>0</v>
      </c>
      <c r="I367" s="20" t="str">
        <f>_xlfn.XLOOKUP(A367,'Medical Examinations'!A:A,'Medical Examinations'!H:H,"not found")</f>
        <v>No</v>
      </c>
      <c r="J367" s="20" t="str">
        <f>_xlfn.XLOOKUP(A367,'Medical Examinations'!A:A,'Medical Examinations'!I:I,"not found")</f>
        <v>Obesity</v>
      </c>
      <c r="K367" s="21">
        <f>_xlfn.XLOOKUP(A367,'Hospitalisation Details'!A:A,'Hospitalisation Details'!F:F,"Not Found")</f>
        <v>37596</v>
      </c>
      <c r="L367" s="22">
        <f>_xlfn.XLOOKUP(A367,'Hospitalisation Details'!A:A,'Hospitalisation Details'!H:H,"Not Found")</f>
        <v>27724.29</v>
      </c>
      <c r="M367" s="21" t="str">
        <f>_xlfn.XLOOKUP(A367,'Hospitalisation Details'!A:A,'Hospitalisation Details'!I:I,"Not Found")</f>
        <v>tier - 1</v>
      </c>
      <c r="N367" s="21" t="str">
        <f>_xlfn.XLOOKUP(A367,'Hospitalisation Details'!A:A,'Hospitalisation Details'!J:J,"Not Found")</f>
        <v>tier - 3</v>
      </c>
      <c r="O367" s="21" t="str">
        <f>_xlfn.XLOOKUP(A367,'Hospitalisation Details'!A:A,'Hospitalisation Details'!K:K,"Not Found")</f>
        <v>R1013</v>
      </c>
      <c r="P367" s="23">
        <f>_xlfn.XLOOKUP(A367,'Hospitalisation Details'!A:A,'Hospitalisation Details'!L:L,"Not Found")</f>
        <v>20</v>
      </c>
    </row>
    <row r="368" spans="1:16" ht="15.75" x14ac:dyDescent="0.25">
      <c r="A368" s="19" t="s">
        <v>2005</v>
      </c>
      <c r="B368" s="19" t="str">
        <f>_xlfn.XLOOKUP(A368,'Customer Names'!A:A,'Customer Names'!C:C,"Not Found")</f>
        <v>Susmann</v>
      </c>
      <c r="C368" s="20">
        <f>_xlfn.XLOOKUP(A368,'Medical Examinations'!A:A,'Medical Examinations'!B:B,"not found")</f>
        <v>27.04</v>
      </c>
      <c r="D368" s="20">
        <f>_xlfn.XLOOKUP(A368,'Medical Examinations'!A:A,'Medical Examinations'!C:C,"not found")</f>
        <v>4.0999999999999996</v>
      </c>
      <c r="E368" s="20" t="str">
        <f>_xlfn.XLOOKUP(A368,'Medical Examinations'!A:A,'Medical Examinations'!D:D,"not found")</f>
        <v>No</v>
      </c>
      <c r="F368" s="20" t="str">
        <f>_xlfn.XLOOKUP(A368,'Medical Examinations'!A:A,'Medical Examinations'!E:E,"not found")</f>
        <v>No</v>
      </c>
      <c r="G368" s="20" t="str">
        <f>_xlfn.XLOOKUP(A368,'Medical Examinations'!A:A,'Medical Examinations'!F:F,"not found")</f>
        <v>No</v>
      </c>
      <c r="H368" s="20">
        <f>_xlfn.XLOOKUP(A368,'Medical Examinations'!A:A,'Medical Examinations'!G:G,"not found")</f>
        <v>1</v>
      </c>
      <c r="I368" s="20" t="str">
        <f>_xlfn.XLOOKUP(A368,'Medical Examinations'!A:A,'Medical Examinations'!H:H,"not found")</f>
        <v>Yes</v>
      </c>
      <c r="J368" s="20" t="str">
        <f>_xlfn.XLOOKUP(A368,'Medical Examinations'!A:A,'Medical Examinations'!I:I,"not found")</f>
        <v>Overweight</v>
      </c>
      <c r="K368" s="21">
        <f>_xlfn.XLOOKUP(A368,'Hospitalisation Details'!A:A,'Hospitalisation Details'!F:F,"Not Found")</f>
        <v>33788</v>
      </c>
      <c r="L368" s="22">
        <f>_xlfn.XLOOKUP(A368,'Hospitalisation Details'!A:A,'Hospitalisation Details'!H:H,"Not Found")</f>
        <v>27696.11</v>
      </c>
      <c r="M368" s="21" t="str">
        <f>_xlfn.XLOOKUP(A368,'Hospitalisation Details'!A:A,'Hospitalisation Details'!I:I,"Not Found")</f>
        <v>tier - 1</v>
      </c>
      <c r="N368" s="21" t="str">
        <f>_xlfn.XLOOKUP(A368,'Hospitalisation Details'!A:A,'Hospitalisation Details'!J:J,"Not Found")</f>
        <v>tier - 3</v>
      </c>
      <c r="O368" s="21" t="str">
        <f>_xlfn.XLOOKUP(A368,'Hospitalisation Details'!A:A,'Hospitalisation Details'!K:K,"Not Found")</f>
        <v>R1011</v>
      </c>
      <c r="P368" s="23">
        <f>_xlfn.XLOOKUP(A368,'Hospitalisation Details'!A:A,'Hospitalisation Details'!L:L,"Not Found")</f>
        <v>30</v>
      </c>
    </row>
    <row r="369" spans="1:16" ht="15.75" x14ac:dyDescent="0.25">
      <c r="A369" s="19" t="s">
        <v>2004</v>
      </c>
      <c r="B369" s="19" t="str">
        <f>_xlfn.XLOOKUP(A369,'Customer Names'!A:A,'Customer Names'!C:C,"Not Found")</f>
        <v>Harsh</v>
      </c>
      <c r="C369" s="20">
        <f>_xlfn.XLOOKUP(A369,'Medical Examinations'!A:A,'Medical Examinations'!B:B,"not found")</f>
        <v>30.23</v>
      </c>
      <c r="D369" s="20">
        <f>_xlfn.XLOOKUP(A369,'Medical Examinations'!A:A,'Medical Examinations'!C:C,"not found")</f>
        <v>4.2300000000000004</v>
      </c>
      <c r="E369" s="20" t="str">
        <f>_xlfn.XLOOKUP(A369,'Medical Examinations'!A:A,'Medical Examinations'!D:D,"not found")</f>
        <v>Yes</v>
      </c>
      <c r="F369" s="20" t="str">
        <f>_xlfn.XLOOKUP(A369,'Medical Examinations'!A:A,'Medical Examinations'!E:E,"not found")</f>
        <v>No</v>
      </c>
      <c r="G369" s="20" t="str">
        <f>_xlfn.XLOOKUP(A369,'Medical Examinations'!A:A,'Medical Examinations'!F:F,"not found")</f>
        <v>Yes</v>
      </c>
      <c r="H369" s="20">
        <f>_xlfn.XLOOKUP(A369,'Medical Examinations'!A:A,'Medical Examinations'!G:G,"not found")</f>
        <v>1</v>
      </c>
      <c r="I369" s="20" t="str">
        <f>_xlfn.XLOOKUP(A369,'Medical Examinations'!A:A,'Medical Examinations'!H:H,"not found")</f>
        <v>Yes</v>
      </c>
      <c r="J369" s="20" t="str">
        <f>_xlfn.XLOOKUP(A369,'Medical Examinations'!A:A,'Medical Examinations'!I:I,"not found")</f>
        <v>Obesity</v>
      </c>
      <c r="K369" s="21">
        <f>_xlfn.XLOOKUP(A369,'Hospitalisation Details'!A:A,'Hospitalisation Details'!F:F,"Not Found")</f>
        <v>35710</v>
      </c>
      <c r="L369" s="22">
        <f>_xlfn.XLOOKUP(A369,'Hospitalisation Details'!A:A,'Hospitalisation Details'!H:H,"Not Found")</f>
        <v>27625.17</v>
      </c>
      <c r="M369" s="21" t="str">
        <f>_xlfn.XLOOKUP(A369,'Hospitalisation Details'!A:A,'Hospitalisation Details'!I:I,"Not Found")</f>
        <v>tier - 1</v>
      </c>
      <c r="N369" s="21" t="str">
        <f>_xlfn.XLOOKUP(A369,'Hospitalisation Details'!A:A,'Hospitalisation Details'!J:J,"Not Found")</f>
        <v>tier - 3</v>
      </c>
      <c r="O369" s="21" t="str">
        <f>_xlfn.XLOOKUP(A369,'Hospitalisation Details'!A:A,'Hospitalisation Details'!K:K,"Not Found")</f>
        <v>R1011</v>
      </c>
      <c r="P369" s="23">
        <f>_xlfn.XLOOKUP(A369,'Hospitalisation Details'!A:A,'Hospitalisation Details'!L:L,"Not Found")</f>
        <v>25</v>
      </c>
    </row>
    <row r="370" spans="1:16" ht="15.75" x14ac:dyDescent="0.25">
      <c r="A370" s="19" t="s">
        <v>2003</v>
      </c>
      <c r="B370" s="19" t="str">
        <f>_xlfn.XLOOKUP(A370,'Customer Names'!A:A,'Customer Names'!C:C,"Not Found")</f>
        <v>Pocasangre</v>
      </c>
      <c r="C370" s="20">
        <f>_xlfn.XLOOKUP(A370,'Medical Examinations'!A:A,'Medical Examinations'!B:B,"not found")</f>
        <v>30.6</v>
      </c>
      <c r="D370" s="20">
        <f>_xlfn.XLOOKUP(A370,'Medical Examinations'!A:A,'Medical Examinations'!C:C,"not found")</f>
        <v>6.48</v>
      </c>
      <c r="E370" s="20" t="str">
        <f>_xlfn.XLOOKUP(A370,'Medical Examinations'!A:A,'Medical Examinations'!D:D,"not found")</f>
        <v>Yes</v>
      </c>
      <c r="F370" s="20" t="str">
        <f>_xlfn.XLOOKUP(A370,'Medical Examinations'!A:A,'Medical Examinations'!E:E,"not found")</f>
        <v>No</v>
      </c>
      <c r="G370" s="20" t="str">
        <f>_xlfn.XLOOKUP(A370,'Medical Examinations'!A:A,'Medical Examinations'!F:F,"not found")</f>
        <v>Yes</v>
      </c>
      <c r="H370" s="20">
        <f>_xlfn.XLOOKUP(A370,'Medical Examinations'!A:A,'Medical Examinations'!G:G,"not found")</f>
        <v>1</v>
      </c>
      <c r="I370" s="20" t="str">
        <f>_xlfn.XLOOKUP(A370,'Medical Examinations'!A:A,'Medical Examinations'!H:H,"not found")</f>
        <v>Yes</v>
      </c>
      <c r="J370" s="20" t="str">
        <f>_xlfn.XLOOKUP(A370,'Medical Examinations'!A:A,'Medical Examinations'!I:I,"not found")</f>
        <v>Obesity</v>
      </c>
      <c r="K370" s="21">
        <f>_xlfn.XLOOKUP(A370,'Hospitalisation Details'!A:A,'Hospitalisation Details'!F:F,"Not Found")</f>
        <v>35682</v>
      </c>
      <c r="L370" s="22">
        <f>_xlfn.XLOOKUP(A370,'Hospitalisation Details'!A:A,'Hospitalisation Details'!H:H,"Not Found")</f>
        <v>27619.360000000001</v>
      </c>
      <c r="M370" s="21" t="str">
        <f>_xlfn.XLOOKUP(A370,'Hospitalisation Details'!A:A,'Hospitalisation Details'!I:I,"Not Found")</f>
        <v>tier - 1</v>
      </c>
      <c r="N370" s="21" t="str">
        <f>_xlfn.XLOOKUP(A370,'Hospitalisation Details'!A:A,'Hospitalisation Details'!J:J,"Not Found")</f>
        <v>tier - 3</v>
      </c>
      <c r="O370" s="21" t="str">
        <f>_xlfn.XLOOKUP(A370,'Hospitalisation Details'!A:A,'Hospitalisation Details'!K:K,"Not Found")</f>
        <v>R1011</v>
      </c>
      <c r="P370" s="23">
        <f>_xlfn.XLOOKUP(A370,'Hospitalisation Details'!A:A,'Hospitalisation Details'!L:L,"Not Found")</f>
        <v>25</v>
      </c>
    </row>
    <row r="371" spans="1:16" ht="15.75" x14ac:dyDescent="0.25">
      <c r="A371" s="19" t="s">
        <v>2002</v>
      </c>
      <c r="B371" s="19" t="str">
        <f>_xlfn.XLOOKUP(A371,'Customer Names'!A:A,'Customer Names'!C:C,"Not Found")</f>
        <v>Martinez Lopez</v>
      </c>
      <c r="C371" s="20">
        <f>_xlfn.XLOOKUP(A371,'Medical Examinations'!A:A,'Medical Examinations'!B:B,"not found")</f>
        <v>26.8</v>
      </c>
      <c r="D371" s="20">
        <f>_xlfn.XLOOKUP(A371,'Medical Examinations'!A:A,'Medical Examinations'!C:C,"not found")</f>
        <v>5.53</v>
      </c>
      <c r="E371" s="20" t="str">
        <f>_xlfn.XLOOKUP(A371,'Medical Examinations'!A:A,'Medical Examinations'!D:D,"not found")</f>
        <v>No</v>
      </c>
      <c r="F371" s="20" t="str">
        <f>_xlfn.XLOOKUP(A371,'Medical Examinations'!A:A,'Medical Examinations'!E:E,"not found")</f>
        <v>No</v>
      </c>
      <c r="G371" s="20" t="str">
        <f>_xlfn.XLOOKUP(A371,'Medical Examinations'!A:A,'Medical Examinations'!F:F,"not found")</f>
        <v>No</v>
      </c>
      <c r="H371" s="20">
        <f>_xlfn.XLOOKUP(A371,'Medical Examinations'!A:A,'Medical Examinations'!G:G,"not found")</f>
        <v>1</v>
      </c>
      <c r="I371" s="20" t="str">
        <f>_xlfn.XLOOKUP(A371,'Medical Examinations'!A:A,'Medical Examinations'!H:H,"not found")</f>
        <v>Yes</v>
      </c>
      <c r="J371" s="20" t="str">
        <f>_xlfn.XLOOKUP(A371,'Medical Examinations'!A:A,'Medical Examinations'!I:I,"not found")</f>
        <v>Overweight</v>
      </c>
      <c r="K371" s="21">
        <f>_xlfn.XLOOKUP(A371,'Hospitalisation Details'!A:A,'Hospitalisation Details'!F:F,"Not Found")</f>
        <v>33766</v>
      </c>
      <c r="L371" s="22">
        <f>_xlfn.XLOOKUP(A371,'Hospitalisation Details'!A:A,'Hospitalisation Details'!H:H,"Not Found")</f>
        <v>27614.71</v>
      </c>
      <c r="M371" s="21" t="str">
        <f>_xlfn.XLOOKUP(A371,'Hospitalisation Details'!A:A,'Hospitalisation Details'!I:I,"Not Found")</f>
        <v>tier - 1</v>
      </c>
      <c r="N371" s="21" t="str">
        <f>_xlfn.XLOOKUP(A371,'Hospitalisation Details'!A:A,'Hospitalisation Details'!J:J,"Not Found")</f>
        <v>tier - 3</v>
      </c>
      <c r="O371" s="21" t="str">
        <f>_xlfn.XLOOKUP(A371,'Hospitalisation Details'!A:A,'Hospitalisation Details'!K:K,"Not Found")</f>
        <v>R1011</v>
      </c>
      <c r="P371" s="23">
        <f>_xlfn.XLOOKUP(A371,'Hospitalisation Details'!A:A,'Hospitalisation Details'!L:L,"Not Found")</f>
        <v>30</v>
      </c>
    </row>
    <row r="372" spans="1:16" ht="15.75" x14ac:dyDescent="0.25">
      <c r="A372" s="19" t="s">
        <v>2001</v>
      </c>
      <c r="B372" s="19" t="str">
        <f>_xlfn.XLOOKUP(A372,'Customer Names'!A:A,'Customer Names'!C:C,"Not Found")</f>
        <v>Riegel</v>
      </c>
      <c r="C372" s="20">
        <f>_xlfn.XLOOKUP(A372,'Medical Examinations'!A:A,'Medical Examinations'!B:B,"not found")</f>
        <v>16.86</v>
      </c>
      <c r="D372" s="20">
        <f>_xlfn.XLOOKUP(A372,'Medical Examinations'!A:A,'Medical Examinations'!C:C,"not found")</f>
        <v>4.07</v>
      </c>
      <c r="E372" s="20" t="str">
        <f>_xlfn.XLOOKUP(A372,'Medical Examinations'!A:A,'Medical Examinations'!D:D,"not found")</f>
        <v>Yes</v>
      </c>
      <c r="F372" s="20" t="str">
        <f>_xlfn.XLOOKUP(A372,'Medical Examinations'!A:A,'Medical Examinations'!E:E,"not found")</f>
        <v>No</v>
      </c>
      <c r="G372" s="20" t="str">
        <f>_xlfn.XLOOKUP(A372,'Medical Examinations'!A:A,'Medical Examinations'!F:F,"not found")</f>
        <v>No</v>
      </c>
      <c r="H372" s="20">
        <f>_xlfn.XLOOKUP(A372,'Medical Examinations'!A:A,'Medical Examinations'!G:G,"not found")</f>
        <v>0</v>
      </c>
      <c r="I372" s="20" t="str">
        <f>_xlfn.XLOOKUP(A372,'Medical Examinations'!A:A,'Medical Examinations'!H:H,"not found")</f>
        <v>Yes</v>
      </c>
      <c r="J372" s="20" t="str">
        <f>_xlfn.XLOOKUP(A372,'Medical Examinations'!A:A,'Medical Examinations'!I:I,"not found")</f>
        <v>Underweight</v>
      </c>
      <c r="K372" s="21">
        <f>_xlfn.XLOOKUP(A372,'Hospitalisation Details'!A:A,'Hospitalisation Details'!F:F,"Not Found")</f>
        <v>31357</v>
      </c>
      <c r="L372" s="22">
        <f>_xlfn.XLOOKUP(A372,'Hospitalisation Details'!A:A,'Hospitalisation Details'!H:H,"Not Found")</f>
        <v>27598.93</v>
      </c>
      <c r="M372" s="21" t="str">
        <f>_xlfn.XLOOKUP(A372,'Hospitalisation Details'!A:A,'Hospitalisation Details'!I:I,"Not Found")</f>
        <v>tier - 1</v>
      </c>
      <c r="N372" s="21" t="str">
        <f>_xlfn.XLOOKUP(A372,'Hospitalisation Details'!A:A,'Hospitalisation Details'!J:J,"Not Found")</f>
        <v>tier - 3</v>
      </c>
      <c r="O372" s="21" t="str">
        <f>_xlfn.XLOOKUP(A372,'Hospitalisation Details'!A:A,'Hospitalisation Details'!K:K,"Not Found")</f>
        <v>R1011</v>
      </c>
      <c r="P372" s="23">
        <f>_xlfn.XLOOKUP(A372,'Hospitalisation Details'!A:A,'Hospitalisation Details'!L:L,"Not Found")</f>
        <v>37</v>
      </c>
    </row>
    <row r="373" spans="1:16" ht="15.75" x14ac:dyDescent="0.25">
      <c r="A373" s="19" t="s">
        <v>2000</v>
      </c>
      <c r="B373" s="19" t="str">
        <f>_xlfn.XLOOKUP(A373,'Customer Names'!A:A,'Customer Names'!C:C,"Not Found")</f>
        <v>Monson</v>
      </c>
      <c r="C373" s="20">
        <f>_xlfn.XLOOKUP(A373,'Medical Examinations'!A:A,'Medical Examinations'!B:B,"not found")</f>
        <v>16.3</v>
      </c>
      <c r="D373" s="20">
        <f>_xlfn.XLOOKUP(A373,'Medical Examinations'!A:A,'Medical Examinations'!C:C,"not found")</f>
        <v>5.51</v>
      </c>
      <c r="E373" s="20" t="str">
        <f>_xlfn.XLOOKUP(A373,'Medical Examinations'!A:A,'Medical Examinations'!D:D,"not found")</f>
        <v>No</v>
      </c>
      <c r="F373" s="20" t="str">
        <f>_xlfn.XLOOKUP(A373,'Medical Examinations'!A:A,'Medical Examinations'!E:E,"not found")</f>
        <v>No</v>
      </c>
      <c r="G373" s="20" t="str">
        <f>_xlfn.XLOOKUP(A373,'Medical Examinations'!A:A,'Medical Examinations'!F:F,"not found")</f>
        <v>No</v>
      </c>
      <c r="H373" s="20">
        <f>_xlfn.XLOOKUP(A373,'Medical Examinations'!A:A,'Medical Examinations'!G:G,"not found")</f>
        <v>1</v>
      </c>
      <c r="I373" s="20" t="str">
        <f>_xlfn.XLOOKUP(A373,'Medical Examinations'!A:A,'Medical Examinations'!H:H,"not found")</f>
        <v>Yes</v>
      </c>
      <c r="J373" s="20" t="str">
        <f>_xlfn.XLOOKUP(A373,'Medical Examinations'!A:A,'Medical Examinations'!I:I,"not found")</f>
        <v>Underweight</v>
      </c>
      <c r="K373" s="21">
        <f>_xlfn.XLOOKUP(A373,'Hospitalisation Details'!A:A,'Hospitalisation Details'!F:F,"Not Found")</f>
        <v>30885</v>
      </c>
      <c r="L373" s="22">
        <f>_xlfn.XLOOKUP(A373,'Hospitalisation Details'!A:A,'Hospitalisation Details'!H:H,"Not Found")</f>
        <v>27534.53</v>
      </c>
      <c r="M373" s="21" t="str">
        <f>_xlfn.XLOOKUP(A373,'Hospitalisation Details'!A:A,'Hospitalisation Details'!I:I,"Not Found")</f>
        <v>tier - 1</v>
      </c>
      <c r="N373" s="21" t="str">
        <f>_xlfn.XLOOKUP(A373,'Hospitalisation Details'!A:A,'Hospitalisation Details'!J:J,"Not Found")</f>
        <v>tier - 3</v>
      </c>
      <c r="O373" s="21" t="str">
        <f>_xlfn.XLOOKUP(A373,'Hospitalisation Details'!A:A,'Hospitalisation Details'!K:K,"Not Found")</f>
        <v>R1011</v>
      </c>
      <c r="P373" s="23">
        <f>_xlfn.XLOOKUP(A373,'Hospitalisation Details'!A:A,'Hospitalisation Details'!L:L,"Not Found")</f>
        <v>38</v>
      </c>
    </row>
    <row r="374" spans="1:16" ht="15.75" x14ac:dyDescent="0.25">
      <c r="A374" s="19" t="s">
        <v>1999</v>
      </c>
      <c r="B374" s="19" t="str">
        <f>_xlfn.XLOOKUP(A374,'Customer Names'!A:A,'Customer Names'!C:C,"Not Found")</f>
        <v>Klubben</v>
      </c>
      <c r="C374" s="20">
        <f>_xlfn.XLOOKUP(A374,'Medical Examinations'!A:A,'Medical Examinations'!B:B,"not found")</f>
        <v>29.81</v>
      </c>
      <c r="D374" s="20">
        <f>_xlfn.XLOOKUP(A374,'Medical Examinations'!A:A,'Medical Examinations'!C:C,"not found")</f>
        <v>11.66</v>
      </c>
      <c r="E374" s="20" t="str">
        <f>_xlfn.XLOOKUP(A374,'Medical Examinations'!A:A,'Medical Examinations'!D:D,"not found")</f>
        <v>No</v>
      </c>
      <c r="F374" s="20" t="str">
        <f>_xlfn.XLOOKUP(A374,'Medical Examinations'!A:A,'Medical Examinations'!E:E,"not found")</f>
        <v>No</v>
      </c>
      <c r="G374" s="20" t="str">
        <f>_xlfn.XLOOKUP(A374,'Medical Examinations'!A:A,'Medical Examinations'!F:F,"not found")</f>
        <v>No</v>
      </c>
      <c r="H374" s="20">
        <f>_xlfn.XLOOKUP(A374,'Medical Examinations'!A:A,'Medical Examinations'!G:G,"not found")</f>
        <v>0</v>
      </c>
      <c r="I374" s="20" t="str">
        <f>_xlfn.XLOOKUP(A374,'Medical Examinations'!A:A,'Medical Examinations'!H:H,"not found")</f>
        <v>Yes</v>
      </c>
      <c r="J374" s="20" t="str">
        <f>_xlfn.XLOOKUP(A374,'Medical Examinations'!A:A,'Medical Examinations'!I:I,"not found")</f>
        <v>Overweight</v>
      </c>
      <c r="K374" s="21">
        <f>_xlfn.XLOOKUP(A374,'Hospitalisation Details'!A:A,'Hospitalisation Details'!F:F,"Not Found")</f>
        <v>24034</v>
      </c>
      <c r="L374" s="22">
        <f>_xlfn.XLOOKUP(A374,'Hospitalisation Details'!A:A,'Hospitalisation Details'!H:H,"Not Found")</f>
        <v>27533.91</v>
      </c>
      <c r="M374" s="21" t="str">
        <f>_xlfn.XLOOKUP(A374,'Hospitalisation Details'!A:A,'Hospitalisation Details'!I:I,"Not Found")</f>
        <v>tier - 1</v>
      </c>
      <c r="N374" s="21" t="str">
        <f>_xlfn.XLOOKUP(A374,'Hospitalisation Details'!A:A,'Hospitalisation Details'!J:J,"Not Found")</f>
        <v>tier - 3</v>
      </c>
      <c r="O374" s="21" t="str">
        <f>_xlfn.XLOOKUP(A374,'Hospitalisation Details'!A:A,'Hospitalisation Details'!K:K,"Not Found")</f>
        <v>R1013</v>
      </c>
      <c r="P374" s="23">
        <f>_xlfn.XLOOKUP(A374,'Hospitalisation Details'!A:A,'Hospitalisation Details'!L:L,"Not Found")</f>
        <v>57</v>
      </c>
    </row>
    <row r="375" spans="1:16" ht="15.75" x14ac:dyDescent="0.25">
      <c r="A375" s="19" t="s">
        <v>1998</v>
      </c>
      <c r="B375" s="19" t="str">
        <f>_xlfn.XLOOKUP(A375,'Customer Names'!A:A,'Customer Names'!C:C,"Not Found")</f>
        <v>Mascaro</v>
      </c>
      <c r="C375" s="20">
        <f>_xlfn.XLOOKUP(A375,'Medical Examinations'!A:A,'Medical Examinations'!B:B,"not found")</f>
        <v>16.329999999999998</v>
      </c>
      <c r="D375" s="20">
        <f>_xlfn.XLOOKUP(A375,'Medical Examinations'!A:A,'Medical Examinations'!C:C,"not found")</f>
        <v>7.26</v>
      </c>
      <c r="E375" s="20" t="str">
        <f>_xlfn.XLOOKUP(A375,'Medical Examinations'!A:A,'Medical Examinations'!D:D,"not found")</f>
        <v>Yes</v>
      </c>
      <c r="F375" s="20" t="str">
        <f>_xlfn.XLOOKUP(A375,'Medical Examinations'!A:A,'Medical Examinations'!E:E,"not found")</f>
        <v>No</v>
      </c>
      <c r="G375" s="20" t="str">
        <f>_xlfn.XLOOKUP(A375,'Medical Examinations'!A:A,'Medical Examinations'!F:F,"not found")</f>
        <v>No</v>
      </c>
      <c r="H375" s="20">
        <f>_xlfn.XLOOKUP(A375,'Medical Examinations'!A:A,'Medical Examinations'!G:G,"not found")</f>
        <v>0</v>
      </c>
      <c r="I375" s="20" t="str">
        <f>_xlfn.XLOOKUP(A375,'Medical Examinations'!A:A,'Medical Examinations'!H:H,"not found")</f>
        <v>Yes</v>
      </c>
      <c r="J375" s="20" t="str">
        <f>_xlfn.XLOOKUP(A375,'Medical Examinations'!A:A,'Medical Examinations'!I:I,"not found")</f>
        <v>Underweight</v>
      </c>
      <c r="K375" s="21">
        <f>_xlfn.XLOOKUP(A375,'Hospitalisation Details'!A:A,'Hospitalisation Details'!F:F,"Not Found")</f>
        <v>29862</v>
      </c>
      <c r="L375" s="22">
        <f>_xlfn.XLOOKUP(A375,'Hospitalisation Details'!A:A,'Hospitalisation Details'!H:H,"Not Found")</f>
        <v>27495.59</v>
      </c>
      <c r="M375" s="21" t="str">
        <f>_xlfn.XLOOKUP(A375,'Hospitalisation Details'!A:A,'Hospitalisation Details'!I:I,"Not Found")</f>
        <v>tier - 1</v>
      </c>
      <c r="N375" s="21" t="str">
        <f>_xlfn.XLOOKUP(A375,'Hospitalisation Details'!A:A,'Hospitalisation Details'!J:J,"Not Found")</f>
        <v>tier - 3</v>
      </c>
      <c r="O375" s="21" t="str">
        <f>_xlfn.XLOOKUP(A375,'Hospitalisation Details'!A:A,'Hospitalisation Details'!K:K,"Not Found")</f>
        <v>R1011</v>
      </c>
      <c r="P375" s="23">
        <f>_xlfn.XLOOKUP(A375,'Hospitalisation Details'!A:A,'Hospitalisation Details'!L:L,"Not Found")</f>
        <v>41</v>
      </c>
    </row>
    <row r="376" spans="1:16" ht="15.75" x14ac:dyDescent="0.25">
      <c r="A376" s="19" t="s">
        <v>1997</v>
      </c>
      <c r="B376" s="19" t="str">
        <f>_xlfn.XLOOKUP(A376,'Customer Names'!A:A,'Customer Names'!C:C,"Not Found")</f>
        <v>Norvell</v>
      </c>
      <c r="C376" s="20">
        <f>_xlfn.XLOOKUP(A376,'Medical Examinations'!A:A,'Medical Examinations'!B:B,"not found")</f>
        <v>16.37</v>
      </c>
      <c r="D376" s="20">
        <f>_xlfn.XLOOKUP(A376,'Medical Examinations'!A:A,'Medical Examinations'!C:C,"not found")</f>
        <v>4.79</v>
      </c>
      <c r="E376" s="20" t="str">
        <f>_xlfn.XLOOKUP(A376,'Medical Examinations'!A:A,'Medical Examinations'!D:D,"not found")</f>
        <v>Yes</v>
      </c>
      <c r="F376" s="20" t="str">
        <f>_xlfn.XLOOKUP(A376,'Medical Examinations'!A:A,'Medical Examinations'!E:E,"not found")</f>
        <v>No</v>
      </c>
      <c r="G376" s="20" t="str">
        <f>_xlfn.XLOOKUP(A376,'Medical Examinations'!A:A,'Medical Examinations'!F:F,"not found")</f>
        <v>No</v>
      </c>
      <c r="H376" s="20">
        <f>_xlfn.XLOOKUP(A376,'Medical Examinations'!A:A,'Medical Examinations'!G:G,"not found")</f>
        <v>0</v>
      </c>
      <c r="I376" s="20" t="str">
        <f>_xlfn.XLOOKUP(A376,'Medical Examinations'!A:A,'Medical Examinations'!H:H,"not found")</f>
        <v>Yes</v>
      </c>
      <c r="J376" s="20" t="str">
        <f>_xlfn.XLOOKUP(A376,'Medical Examinations'!A:A,'Medical Examinations'!I:I,"not found")</f>
        <v>Underweight</v>
      </c>
      <c r="K376" s="21">
        <f>_xlfn.XLOOKUP(A376,'Hospitalisation Details'!A:A,'Hospitalisation Details'!F:F,"Not Found")</f>
        <v>31386</v>
      </c>
      <c r="L376" s="22">
        <f>_xlfn.XLOOKUP(A376,'Hospitalisation Details'!A:A,'Hospitalisation Details'!H:H,"Not Found")</f>
        <v>27432.73</v>
      </c>
      <c r="M376" s="21" t="str">
        <f>_xlfn.XLOOKUP(A376,'Hospitalisation Details'!A:A,'Hospitalisation Details'!I:I,"Not Found")</f>
        <v>tier - 1</v>
      </c>
      <c r="N376" s="21" t="str">
        <f>_xlfn.XLOOKUP(A376,'Hospitalisation Details'!A:A,'Hospitalisation Details'!J:J,"Not Found")</f>
        <v>tier - 3</v>
      </c>
      <c r="O376" s="21" t="str">
        <f>_xlfn.XLOOKUP(A376,'Hospitalisation Details'!A:A,'Hospitalisation Details'!K:K,"Not Found")</f>
        <v>R1011</v>
      </c>
      <c r="P376" s="23">
        <f>_xlfn.XLOOKUP(A376,'Hospitalisation Details'!A:A,'Hospitalisation Details'!L:L,"Not Found")</f>
        <v>37</v>
      </c>
    </row>
    <row r="377" spans="1:16" ht="15.75" x14ac:dyDescent="0.25">
      <c r="A377" s="19" t="s">
        <v>1996</v>
      </c>
      <c r="B377" s="19" t="str">
        <f>_xlfn.XLOOKUP(A377,'Customer Names'!A:A,'Customer Names'!C:C,"Not Found")</f>
        <v>Ornelas</v>
      </c>
      <c r="C377" s="20">
        <f>_xlfn.XLOOKUP(A377,'Medical Examinations'!A:A,'Medical Examinations'!B:B,"not found")</f>
        <v>22.42</v>
      </c>
      <c r="D377" s="20">
        <f>_xlfn.XLOOKUP(A377,'Medical Examinations'!A:A,'Medical Examinations'!C:C,"not found")</f>
        <v>4.68</v>
      </c>
      <c r="E377" s="20" t="str">
        <f>_xlfn.XLOOKUP(A377,'Medical Examinations'!A:A,'Medical Examinations'!D:D,"not found")</f>
        <v>Yes</v>
      </c>
      <c r="F377" s="20" t="str">
        <f>_xlfn.XLOOKUP(A377,'Medical Examinations'!A:A,'Medical Examinations'!E:E,"not found")</f>
        <v>No</v>
      </c>
      <c r="G377" s="20" t="str">
        <f>_xlfn.XLOOKUP(A377,'Medical Examinations'!A:A,'Medical Examinations'!F:F,"not found")</f>
        <v>No</v>
      </c>
      <c r="H377" s="20">
        <f>_xlfn.XLOOKUP(A377,'Medical Examinations'!A:A,'Medical Examinations'!G:G,"not found")</f>
        <v>1</v>
      </c>
      <c r="I377" s="20" t="str">
        <f>_xlfn.XLOOKUP(A377,'Medical Examinations'!A:A,'Medical Examinations'!H:H,"not found")</f>
        <v>No</v>
      </c>
      <c r="J377" s="20" t="str">
        <f>_xlfn.XLOOKUP(A377,'Medical Examinations'!A:A,'Medical Examinations'!I:I,"not found")</f>
        <v>Normal Weight</v>
      </c>
      <c r="K377" s="21">
        <f>_xlfn.XLOOKUP(A377,'Hospitalisation Details'!A:A,'Hospitalisation Details'!F:F,"Not Found")</f>
        <v>32401</v>
      </c>
      <c r="L377" s="22">
        <f>_xlfn.XLOOKUP(A377,'Hospitalisation Details'!A:A,'Hospitalisation Details'!H:H,"Not Found")</f>
        <v>27375.9</v>
      </c>
      <c r="M377" s="21" t="str">
        <f>_xlfn.XLOOKUP(A377,'Hospitalisation Details'!A:A,'Hospitalisation Details'!I:I,"Not Found")</f>
        <v>tier - 1</v>
      </c>
      <c r="N377" s="21" t="str">
        <f>_xlfn.XLOOKUP(A377,'Hospitalisation Details'!A:A,'Hospitalisation Details'!J:J,"Not Found")</f>
        <v>tier - 3</v>
      </c>
      <c r="O377" s="21" t="str">
        <f>_xlfn.XLOOKUP(A377,'Hospitalisation Details'!A:A,'Hospitalisation Details'!K:K,"Not Found")</f>
        <v>R1015</v>
      </c>
      <c r="P377" s="23">
        <f>_xlfn.XLOOKUP(A377,'Hospitalisation Details'!A:A,'Hospitalisation Details'!L:L,"Not Found")</f>
        <v>34</v>
      </c>
    </row>
    <row r="378" spans="1:16" ht="15.75" x14ac:dyDescent="0.25">
      <c r="A378" s="19" t="s">
        <v>1995</v>
      </c>
      <c r="B378" s="19" t="str">
        <f>_xlfn.XLOOKUP(A378,'Customer Names'!A:A,'Customer Names'!C:C,"Not Found")</f>
        <v>Fitzpatrick</v>
      </c>
      <c r="C378" s="20">
        <f>_xlfn.XLOOKUP(A378,'Medical Examinations'!A:A,'Medical Examinations'!B:B,"not found")</f>
        <v>31.35</v>
      </c>
      <c r="D378" s="20">
        <f>_xlfn.XLOOKUP(A378,'Medical Examinations'!A:A,'Medical Examinations'!C:C,"not found")</f>
        <v>4.33</v>
      </c>
      <c r="E378" s="20" t="str">
        <f>_xlfn.XLOOKUP(A378,'Medical Examinations'!A:A,'Medical Examinations'!D:D,"not found")</f>
        <v>Yes</v>
      </c>
      <c r="F378" s="20" t="str">
        <f>_xlfn.XLOOKUP(A378,'Medical Examinations'!A:A,'Medical Examinations'!E:E,"not found")</f>
        <v>No</v>
      </c>
      <c r="G378" s="20" t="str">
        <f>_xlfn.XLOOKUP(A378,'Medical Examinations'!A:A,'Medical Examinations'!F:F,"not found")</f>
        <v>Yes</v>
      </c>
      <c r="H378" s="20">
        <f>_xlfn.XLOOKUP(A378,'Medical Examinations'!A:A,'Medical Examinations'!G:G,"not found")</f>
        <v>1</v>
      </c>
      <c r="I378" s="20" t="str">
        <f>_xlfn.XLOOKUP(A378,'Medical Examinations'!A:A,'Medical Examinations'!H:H,"not found")</f>
        <v>No</v>
      </c>
      <c r="J378" s="20" t="str">
        <f>_xlfn.XLOOKUP(A378,'Medical Examinations'!A:A,'Medical Examinations'!I:I,"not found")</f>
        <v>Obesity</v>
      </c>
      <c r="K378" s="21">
        <f>_xlfn.XLOOKUP(A378,'Hospitalisation Details'!A:A,'Hospitalisation Details'!F:F,"Not Found")</f>
        <v>25492</v>
      </c>
      <c r="L378" s="22">
        <f>_xlfn.XLOOKUP(A378,'Hospitalisation Details'!A:A,'Hospitalisation Details'!H:H,"Not Found")</f>
        <v>27346.04</v>
      </c>
      <c r="M378" s="21" t="str">
        <f>_xlfn.XLOOKUP(A378,'Hospitalisation Details'!A:A,'Hospitalisation Details'!I:I,"Not Found")</f>
        <v>tier - 1</v>
      </c>
      <c r="N378" s="21" t="str">
        <f>_xlfn.XLOOKUP(A378,'Hospitalisation Details'!A:A,'Hospitalisation Details'!J:J,"Not Found")</f>
        <v>tier - 3</v>
      </c>
      <c r="O378" s="21" t="str">
        <f>_xlfn.XLOOKUP(A378,'Hospitalisation Details'!A:A,'Hospitalisation Details'!K:K,"Not Found")</f>
        <v>R1013</v>
      </c>
      <c r="P378" s="23">
        <f>_xlfn.XLOOKUP(A378,'Hospitalisation Details'!A:A,'Hospitalisation Details'!L:L,"Not Found")</f>
        <v>53</v>
      </c>
    </row>
    <row r="379" spans="1:16" ht="15.75" x14ac:dyDescent="0.25">
      <c r="A379" s="19" t="s">
        <v>1994</v>
      </c>
      <c r="B379" s="19" t="str">
        <f>_xlfn.XLOOKUP(A379,'Customer Names'!A:A,'Customer Names'!C:C,"Not Found")</f>
        <v>Bloomquist</v>
      </c>
      <c r="C379" s="20">
        <f>_xlfn.XLOOKUP(A379,'Medical Examinations'!A:A,'Medical Examinations'!B:B,"not found")</f>
        <v>31.9</v>
      </c>
      <c r="D379" s="20">
        <f>_xlfn.XLOOKUP(A379,'Medical Examinations'!A:A,'Medical Examinations'!C:C,"not found")</f>
        <v>11.89</v>
      </c>
      <c r="E379" s="20" t="str">
        <f>_xlfn.XLOOKUP(A379,'Medical Examinations'!A:A,'Medical Examinations'!D:D,"not found")</f>
        <v>No</v>
      </c>
      <c r="F379" s="20" t="str">
        <f>_xlfn.XLOOKUP(A379,'Medical Examinations'!A:A,'Medical Examinations'!E:E,"not found")</f>
        <v>No</v>
      </c>
      <c r="G379" s="20" t="str">
        <f>_xlfn.XLOOKUP(A379,'Medical Examinations'!A:A,'Medical Examinations'!F:F,"not found")</f>
        <v>No</v>
      </c>
      <c r="H379" s="20">
        <f>_xlfn.XLOOKUP(A379,'Medical Examinations'!A:A,'Medical Examinations'!G:G,"not found")</f>
        <v>0</v>
      </c>
      <c r="I379" s="20" t="str">
        <f>_xlfn.XLOOKUP(A379,'Medical Examinations'!A:A,'Medical Examinations'!H:H,"not found")</f>
        <v>No</v>
      </c>
      <c r="J379" s="20" t="str">
        <f>_xlfn.XLOOKUP(A379,'Medical Examinations'!A:A,'Medical Examinations'!I:I,"not found")</f>
        <v>Obesity</v>
      </c>
      <c r="K379" s="21">
        <f>_xlfn.XLOOKUP(A379,'Hospitalisation Details'!A:A,'Hospitalisation Details'!F:F,"Not Found")</f>
        <v>24995</v>
      </c>
      <c r="L379" s="22">
        <f>_xlfn.XLOOKUP(A379,'Hospitalisation Details'!A:A,'Hospitalisation Details'!H:H,"Not Found")</f>
        <v>27322.73</v>
      </c>
      <c r="M379" s="21" t="str">
        <f>_xlfn.XLOOKUP(A379,'Hospitalisation Details'!A:A,'Hospitalisation Details'!I:I,"Not Found")</f>
        <v>tier - 1</v>
      </c>
      <c r="N379" s="21" t="str">
        <f>_xlfn.XLOOKUP(A379,'Hospitalisation Details'!A:A,'Hospitalisation Details'!J:J,"Not Found")</f>
        <v>tier - 3</v>
      </c>
      <c r="O379" s="21" t="str">
        <f>_xlfn.XLOOKUP(A379,'Hospitalisation Details'!A:A,'Hospitalisation Details'!K:K,"Not Found")</f>
        <v>R1013</v>
      </c>
      <c r="P379" s="23">
        <f>_xlfn.XLOOKUP(A379,'Hospitalisation Details'!A:A,'Hospitalisation Details'!L:L,"Not Found")</f>
        <v>55</v>
      </c>
    </row>
    <row r="380" spans="1:16" ht="15.75" x14ac:dyDescent="0.25">
      <c r="A380" s="19" t="s">
        <v>1993</v>
      </c>
      <c r="B380" s="19" t="str">
        <f>_xlfn.XLOOKUP(A380,'Customer Names'!A:A,'Customer Names'!C:C,"Not Found")</f>
        <v>Wick</v>
      </c>
      <c r="C380" s="20">
        <f>_xlfn.XLOOKUP(A380,'Medical Examinations'!A:A,'Medical Examinations'!B:B,"not found")</f>
        <v>30.6</v>
      </c>
      <c r="D380" s="20">
        <f>_xlfn.XLOOKUP(A380,'Medical Examinations'!A:A,'Medical Examinations'!C:C,"not found")</f>
        <v>5.24</v>
      </c>
      <c r="E380" s="20" t="str">
        <f>_xlfn.XLOOKUP(A380,'Medical Examinations'!A:A,'Medical Examinations'!D:D,"not found")</f>
        <v>No</v>
      </c>
      <c r="F380" s="20" t="str">
        <f>_xlfn.XLOOKUP(A380,'Medical Examinations'!A:A,'Medical Examinations'!E:E,"not found")</f>
        <v>No</v>
      </c>
      <c r="G380" s="20" t="str">
        <f>_xlfn.XLOOKUP(A380,'Medical Examinations'!A:A,'Medical Examinations'!F:F,"not found")</f>
        <v>No</v>
      </c>
      <c r="H380" s="20">
        <f>_xlfn.XLOOKUP(A380,'Medical Examinations'!A:A,'Medical Examinations'!G:G,"not found")</f>
        <v>0</v>
      </c>
      <c r="I380" s="20" t="str">
        <f>_xlfn.XLOOKUP(A380,'Medical Examinations'!A:A,'Medical Examinations'!H:H,"not found")</f>
        <v>Yes</v>
      </c>
      <c r="J380" s="20" t="str">
        <f>_xlfn.XLOOKUP(A380,'Medical Examinations'!A:A,'Medical Examinations'!I:I,"not found")</f>
        <v>Obesity</v>
      </c>
      <c r="K380" s="21">
        <f>_xlfn.XLOOKUP(A380,'Hospitalisation Details'!A:A,'Hospitalisation Details'!F:F,"Not Found")</f>
        <v>36496</v>
      </c>
      <c r="L380" s="22">
        <f>_xlfn.XLOOKUP(A380,'Hospitalisation Details'!A:A,'Hospitalisation Details'!H:H,"Not Found")</f>
        <v>27236.959999999999</v>
      </c>
      <c r="M380" s="21" t="str">
        <f>_xlfn.XLOOKUP(A380,'Hospitalisation Details'!A:A,'Hospitalisation Details'!I:I,"Not Found")</f>
        <v>tier - 1</v>
      </c>
      <c r="N380" s="21" t="str">
        <f>_xlfn.XLOOKUP(A380,'Hospitalisation Details'!A:A,'Hospitalisation Details'!J:J,"Not Found")</f>
        <v>tier - 3</v>
      </c>
      <c r="O380" s="21" t="str">
        <f>_xlfn.XLOOKUP(A380,'Hospitalisation Details'!A:A,'Hospitalisation Details'!K:K,"Not Found")</f>
        <v>R1011</v>
      </c>
      <c r="P380" s="23">
        <f>_xlfn.XLOOKUP(A380,'Hospitalisation Details'!A:A,'Hospitalisation Details'!L:L,"Not Found")</f>
        <v>23</v>
      </c>
    </row>
    <row r="381" spans="1:16" ht="15.75" x14ac:dyDescent="0.25">
      <c r="A381" s="19" t="s">
        <v>1992</v>
      </c>
      <c r="B381" s="19" t="str">
        <f>_xlfn.XLOOKUP(A381,'Customer Names'!A:A,'Customer Names'!C:C,"Not Found")</f>
        <v>Zappala</v>
      </c>
      <c r="C381" s="20">
        <f>_xlfn.XLOOKUP(A381,'Medical Examinations'!A:A,'Medical Examinations'!B:B,"not found")</f>
        <v>28.975000000000001</v>
      </c>
      <c r="D381" s="20">
        <f>_xlfn.XLOOKUP(A381,'Medical Examinations'!A:A,'Medical Examinations'!C:C,"not found")</f>
        <v>7.63</v>
      </c>
      <c r="E381" s="20" t="str">
        <f>_xlfn.XLOOKUP(A381,'Medical Examinations'!A:A,'Medical Examinations'!D:D,"not found")</f>
        <v>No</v>
      </c>
      <c r="F381" s="20" t="str">
        <f>_xlfn.XLOOKUP(A381,'Medical Examinations'!A:A,'Medical Examinations'!E:E,"not found")</f>
        <v>No</v>
      </c>
      <c r="G381" s="20" t="str">
        <f>_xlfn.XLOOKUP(A381,'Medical Examinations'!A:A,'Medical Examinations'!F:F,"not found")</f>
        <v>No</v>
      </c>
      <c r="H381" s="20">
        <f>_xlfn.XLOOKUP(A381,'Medical Examinations'!A:A,'Medical Examinations'!G:G,"not found")</f>
        <v>0</v>
      </c>
      <c r="I381" s="20" t="str">
        <f>_xlfn.XLOOKUP(A381,'Medical Examinations'!A:A,'Medical Examinations'!H:H,"not found")</f>
        <v>Yes</v>
      </c>
      <c r="J381" s="20" t="str">
        <f>_xlfn.XLOOKUP(A381,'Medical Examinations'!A:A,'Medical Examinations'!I:I,"not found")</f>
        <v>Overweight</v>
      </c>
      <c r="K381" s="21">
        <f>_xlfn.XLOOKUP(A381,'Hospitalisation Details'!A:A,'Hospitalisation Details'!F:F,"Not Found")</f>
        <v>24097</v>
      </c>
      <c r="L381" s="22">
        <f>_xlfn.XLOOKUP(A381,'Hospitalisation Details'!A:A,'Hospitalisation Details'!H:H,"Not Found")</f>
        <v>27218.44</v>
      </c>
      <c r="M381" s="21" t="str">
        <f>_xlfn.XLOOKUP(A381,'Hospitalisation Details'!A:A,'Hospitalisation Details'!I:I,"Not Found")</f>
        <v>tier - 1</v>
      </c>
      <c r="N381" s="21" t="str">
        <f>_xlfn.XLOOKUP(A381,'Hospitalisation Details'!A:A,'Hospitalisation Details'!J:J,"Not Found")</f>
        <v>tier - 3</v>
      </c>
      <c r="O381" s="21" t="str">
        <f>_xlfn.XLOOKUP(A381,'Hospitalisation Details'!A:A,'Hospitalisation Details'!K:K,"Not Found")</f>
        <v>R1017</v>
      </c>
      <c r="P381" s="23">
        <f>_xlfn.XLOOKUP(A381,'Hospitalisation Details'!A:A,'Hospitalisation Details'!L:L,"Not Found")</f>
        <v>57</v>
      </c>
    </row>
    <row r="382" spans="1:16" ht="15.75" x14ac:dyDescent="0.25">
      <c r="A382" s="19" t="s">
        <v>1991</v>
      </c>
      <c r="B382" s="19" t="str">
        <f>_xlfn.XLOOKUP(A382,'Customer Names'!A:A,'Customer Names'!C:C,"Not Found")</f>
        <v>Earle</v>
      </c>
      <c r="C382" s="20">
        <f>_xlfn.XLOOKUP(A382,'Medical Examinations'!A:A,'Medical Examinations'!B:B,"not found")</f>
        <v>24.86</v>
      </c>
      <c r="D382" s="20">
        <f>_xlfn.XLOOKUP(A382,'Medical Examinations'!A:A,'Medical Examinations'!C:C,"not found")</f>
        <v>8.92</v>
      </c>
      <c r="E382" s="20" t="str">
        <f>_xlfn.XLOOKUP(A382,'Medical Examinations'!A:A,'Medical Examinations'!D:D,"not found")</f>
        <v>Yes</v>
      </c>
      <c r="F382" s="20" t="str">
        <f>_xlfn.XLOOKUP(A382,'Medical Examinations'!A:A,'Medical Examinations'!E:E,"not found")</f>
        <v>No</v>
      </c>
      <c r="G382" s="20" t="str">
        <f>_xlfn.XLOOKUP(A382,'Medical Examinations'!A:A,'Medical Examinations'!F:F,"not found")</f>
        <v>No</v>
      </c>
      <c r="H382" s="20">
        <f>_xlfn.XLOOKUP(A382,'Medical Examinations'!A:A,'Medical Examinations'!G:G,"not found")</f>
        <v>2</v>
      </c>
      <c r="I382" s="20" t="str">
        <f>_xlfn.XLOOKUP(A382,'Medical Examinations'!A:A,'Medical Examinations'!H:H,"not found")</f>
        <v>No</v>
      </c>
      <c r="J382" s="20" t="str">
        <f>_xlfn.XLOOKUP(A382,'Medical Examinations'!A:A,'Medical Examinations'!I:I,"not found")</f>
        <v>Normal Weight</v>
      </c>
      <c r="K382" s="21">
        <f>_xlfn.XLOOKUP(A382,'Hospitalisation Details'!A:A,'Hospitalisation Details'!F:F,"Not Found")</f>
        <v>25843</v>
      </c>
      <c r="L382" s="22">
        <f>_xlfn.XLOOKUP(A382,'Hospitalisation Details'!A:A,'Hospitalisation Details'!H:H,"Not Found")</f>
        <v>27117.99</v>
      </c>
      <c r="M382" s="21" t="str">
        <f>_xlfn.XLOOKUP(A382,'Hospitalisation Details'!A:A,'Hospitalisation Details'!I:I,"Not Found")</f>
        <v>tier - 1</v>
      </c>
      <c r="N382" s="21" t="str">
        <f>_xlfn.XLOOKUP(A382,'Hospitalisation Details'!A:A,'Hospitalisation Details'!J:J,"Not Found")</f>
        <v>tier - 3</v>
      </c>
      <c r="O382" s="21" t="str">
        <f>_xlfn.XLOOKUP(A382,'Hospitalisation Details'!A:A,'Hospitalisation Details'!K:K,"Not Found")</f>
        <v>R1013</v>
      </c>
      <c r="P382" s="23">
        <f>_xlfn.XLOOKUP(A382,'Hospitalisation Details'!A:A,'Hospitalisation Details'!L:L,"Not Found")</f>
        <v>52</v>
      </c>
    </row>
    <row r="383" spans="1:16" ht="15.75" x14ac:dyDescent="0.25">
      <c r="A383" s="19" t="s">
        <v>1990</v>
      </c>
      <c r="B383" s="19" t="str">
        <f>_xlfn.XLOOKUP(A383,'Customer Names'!A:A,'Customer Names'!C:C,"Not Found")</f>
        <v>Majewski</v>
      </c>
      <c r="C383" s="20">
        <f>_xlfn.XLOOKUP(A383,'Medical Examinations'!A:A,'Medical Examinations'!B:B,"not found")</f>
        <v>19.54</v>
      </c>
      <c r="D383" s="20">
        <f>_xlfn.XLOOKUP(A383,'Medical Examinations'!A:A,'Medical Examinations'!C:C,"not found")</f>
        <v>5.37</v>
      </c>
      <c r="E383" s="20" t="str">
        <f>_xlfn.XLOOKUP(A383,'Medical Examinations'!A:A,'Medical Examinations'!D:D,"not found")</f>
        <v>No</v>
      </c>
      <c r="F383" s="20" t="str">
        <f>_xlfn.XLOOKUP(A383,'Medical Examinations'!A:A,'Medical Examinations'!E:E,"not found")</f>
        <v>No</v>
      </c>
      <c r="G383" s="20" t="str">
        <f>_xlfn.XLOOKUP(A383,'Medical Examinations'!A:A,'Medical Examinations'!F:F,"not found")</f>
        <v>No</v>
      </c>
      <c r="H383" s="20">
        <f>_xlfn.XLOOKUP(A383,'Medical Examinations'!A:A,'Medical Examinations'!G:G,"not found")</f>
        <v>0</v>
      </c>
      <c r="I383" s="20" t="str">
        <f>_xlfn.XLOOKUP(A383,'Medical Examinations'!A:A,'Medical Examinations'!H:H,"not found")</f>
        <v>Yes</v>
      </c>
      <c r="J383" s="20" t="str">
        <f>_xlfn.XLOOKUP(A383,'Medical Examinations'!A:A,'Medical Examinations'!I:I,"not found")</f>
        <v>Normal Weight</v>
      </c>
      <c r="K383" s="21">
        <f>_xlfn.XLOOKUP(A383,'Hospitalisation Details'!A:A,'Hospitalisation Details'!F:F,"Not Found")</f>
        <v>33220</v>
      </c>
      <c r="L383" s="22">
        <f>_xlfn.XLOOKUP(A383,'Hospitalisation Details'!A:A,'Hospitalisation Details'!H:H,"Not Found")</f>
        <v>27092.38</v>
      </c>
      <c r="M383" s="21" t="str">
        <f>_xlfn.XLOOKUP(A383,'Hospitalisation Details'!A:A,'Hospitalisation Details'!I:I,"Not Found")</f>
        <v>tier - 1</v>
      </c>
      <c r="N383" s="21" t="str">
        <f>_xlfn.XLOOKUP(A383,'Hospitalisation Details'!A:A,'Hospitalisation Details'!J:J,"Not Found")</f>
        <v>tier - 3</v>
      </c>
      <c r="O383" s="21" t="str">
        <f>_xlfn.XLOOKUP(A383,'Hospitalisation Details'!A:A,'Hospitalisation Details'!K:K,"Not Found")</f>
        <v>R1011</v>
      </c>
      <c r="P383" s="23">
        <f>_xlfn.XLOOKUP(A383,'Hospitalisation Details'!A:A,'Hospitalisation Details'!L:L,"Not Found")</f>
        <v>32</v>
      </c>
    </row>
    <row r="384" spans="1:16" ht="15.75" x14ac:dyDescent="0.25">
      <c r="A384" s="19" t="s">
        <v>1989</v>
      </c>
      <c r="B384" s="19" t="str">
        <f>_xlfn.XLOOKUP(A384,'Customer Names'!A:A,'Customer Names'!C:C,"Not Found")</f>
        <v>Apfelbaum</v>
      </c>
      <c r="C384" s="20">
        <f>_xlfn.XLOOKUP(A384,'Medical Examinations'!A:A,'Medical Examinations'!B:B,"not found")</f>
        <v>26.74</v>
      </c>
      <c r="D384" s="20">
        <f>_xlfn.XLOOKUP(A384,'Medical Examinations'!A:A,'Medical Examinations'!C:C,"not found")</f>
        <v>4.3099999999999996</v>
      </c>
      <c r="E384" s="20" t="str">
        <f>_xlfn.XLOOKUP(A384,'Medical Examinations'!A:A,'Medical Examinations'!D:D,"not found")</f>
        <v>No</v>
      </c>
      <c r="F384" s="20" t="str">
        <f>_xlfn.XLOOKUP(A384,'Medical Examinations'!A:A,'Medical Examinations'!E:E,"not found")</f>
        <v>No</v>
      </c>
      <c r="G384" s="20" t="str">
        <f>_xlfn.XLOOKUP(A384,'Medical Examinations'!A:A,'Medical Examinations'!F:F,"not found")</f>
        <v>No</v>
      </c>
      <c r="H384" s="20">
        <f>_xlfn.XLOOKUP(A384,'Medical Examinations'!A:A,'Medical Examinations'!G:G,"not found")</f>
        <v>0</v>
      </c>
      <c r="I384" s="20" t="str">
        <f>_xlfn.XLOOKUP(A384,'Medical Examinations'!A:A,'Medical Examinations'!H:H,"not found")</f>
        <v>Yes</v>
      </c>
      <c r="J384" s="20" t="str">
        <f>_xlfn.XLOOKUP(A384,'Medical Examinations'!A:A,'Medical Examinations'!I:I,"not found")</f>
        <v>Overweight</v>
      </c>
      <c r="K384" s="21">
        <f>_xlfn.XLOOKUP(A384,'Hospitalisation Details'!A:A,'Hospitalisation Details'!F:F,"Not Found")</f>
        <v>34517</v>
      </c>
      <c r="L384" s="22">
        <f>_xlfn.XLOOKUP(A384,'Hospitalisation Details'!A:A,'Hospitalisation Details'!H:H,"Not Found")</f>
        <v>27080.639999999999</v>
      </c>
      <c r="M384" s="21" t="str">
        <f>_xlfn.XLOOKUP(A384,'Hospitalisation Details'!A:A,'Hospitalisation Details'!I:I,"Not Found")</f>
        <v>tier - 1</v>
      </c>
      <c r="N384" s="21" t="str">
        <f>_xlfn.XLOOKUP(A384,'Hospitalisation Details'!A:A,'Hospitalisation Details'!J:J,"Not Found")</f>
        <v>tier - 3</v>
      </c>
      <c r="O384" s="21" t="str">
        <f>_xlfn.XLOOKUP(A384,'Hospitalisation Details'!A:A,'Hospitalisation Details'!K:K,"Not Found")</f>
        <v>R1011</v>
      </c>
      <c r="P384" s="23">
        <f>_xlfn.XLOOKUP(A384,'Hospitalisation Details'!A:A,'Hospitalisation Details'!L:L,"Not Found")</f>
        <v>28</v>
      </c>
    </row>
    <row r="385" spans="1:16" ht="15.75" x14ac:dyDescent="0.25">
      <c r="A385" s="19" t="s">
        <v>1988</v>
      </c>
      <c r="B385" s="19" t="str">
        <f>_xlfn.XLOOKUP(A385,'Customer Names'!A:A,'Customer Names'!C:C,"Not Found")</f>
        <v>Graham</v>
      </c>
      <c r="C385" s="20">
        <f>_xlfn.XLOOKUP(A385,'Medical Examinations'!A:A,'Medical Examinations'!B:B,"not found")</f>
        <v>22.99</v>
      </c>
      <c r="D385" s="20">
        <f>_xlfn.XLOOKUP(A385,'Medical Examinations'!A:A,'Medical Examinations'!C:C,"not found")</f>
        <v>10.46</v>
      </c>
      <c r="E385" s="20" t="str">
        <f>_xlfn.XLOOKUP(A385,'Medical Examinations'!A:A,'Medical Examinations'!D:D,"not found")</f>
        <v>No</v>
      </c>
      <c r="F385" s="20" t="str">
        <f>_xlfn.XLOOKUP(A385,'Medical Examinations'!A:A,'Medical Examinations'!E:E,"not found")</f>
        <v>No</v>
      </c>
      <c r="G385" s="20" t="str">
        <f>_xlfn.XLOOKUP(A385,'Medical Examinations'!A:A,'Medical Examinations'!F:F,"not found")</f>
        <v>No</v>
      </c>
      <c r="H385" s="20">
        <f>_xlfn.XLOOKUP(A385,'Medical Examinations'!A:A,'Medical Examinations'!G:G,"not found")</f>
        <v>3</v>
      </c>
      <c r="I385" s="20" t="str">
        <f>_xlfn.XLOOKUP(A385,'Medical Examinations'!A:A,'Medical Examinations'!H:H,"not found")</f>
        <v>Yes</v>
      </c>
      <c r="J385" s="20" t="str">
        <f>_xlfn.XLOOKUP(A385,'Medical Examinations'!A:A,'Medical Examinations'!I:I,"not found")</f>
        <v>Normal Weight</v>
      </c>
      <c r="K385" s="21">
        <f>_xlfn.XLOOKUP(A385,'Hospitalisation Details'!A:A,'Hospitalisation Details'!F:F,"Not Found")</f>
        <v>21366</v>
      </c>
      <c r="L385" s="22">
        <f>_xlfn.XLOOKUP(A385,'Hospitalisation Details'!A:A,'Hospitalisation Details'!H:H,"Not Found")</f>
        <v>27037.91</v>
      </c>
      <c r="M385" s="21" t="str">
        <f>_xlfn.XLOOKUP(A385,'Hospitalisation Details'!A:A,'Hospitalisation Details'!I:I,"Not Found")</f>
        <v>tier - 1</v>
      </c>
      <c r="N385" s="21" t="str">
        <f>_xlfn.XLOOKUP(A385,'Hospitalisation Details'!A:A,'Hospitalisation Details'!J:J,"Not Found")</f>
        <v>tier - 3</v>
      </c>
      <c r="O385" s="21" t="str">
        <f>_xlfn.XLOOKUP(A385,'Hospitalisation Details'!A:A,'Hospitalisation Details'!K:K,"Not Found")</f>
        <v>R1013</v>
      </c>
      <c r="P385" s="23">
        <f>_xlfn.XLOOKUP(A385,'Hospitalisation Details'!A:A,'Hospitalisation Details'!L:L,"Not Found")</f>
        <v>64</v>
      </c>
    </row>
    <row r="386" spans="1:16" ht="15.75" x14ac:dyDescent="0.25">
      <c r="A386" s="19" t="s">
        <v>1987</v>
      </c>
      <c r="B386" s="19" t="str">
        <f>_xlfn.XLOOKUP(A386,'Customer Names'!A:A,'Customer Names'!C:C,"Not Found")</f>
        <v>Whitacre</v>
      </c>
      <c r="C386" s="20">
        <f>_xlfn.XLOOKUP(A386,'Medical Examinations'!A:A,'Medical Examinations'!B:B,"not found")</f>
        <v>31.46</v>
      </c>
      <c r="D386" s="20">
        <f>_xlfn.XLOOKUP(A386,'Medical Examinations'!A:A,'Medical Examinations'!C:C,"not found")</f>
        <v>7.39</v>
      </c>
      <c r="E386" s="20" t="str">
        <f>_xlfn.XLOOKUP(A386,'Medical Examinations'!A:A,'Medical Examinations'!D:D,"not found")</f>
        <v>No</v>
      </c>
      <c r="F386" s="20" t="str">
        <f>_xlfn.XLOOKUP(A386,'Medical Examinations'!A:A,'Medical Examinations'!E:E,"not found")</f>
        <v>No</v>
      </c>
      <c r="G386" s="20" t="str">
        <f>_xlfn.XLOOKUP(A386,'Medical Examinations'!A:A,'Medical Examinations'!F:F,"not found")</f>
        <v>No</v>
      </c>
      <c r="H386" s="20">
        <f>_xlfn.XLOOKUP(A386,'Medical Examinations'!A:A,'Medical Examinations'!G:G,"not found")</f>
        <v>0</v>
      </c>
      <c r="I386" s="20" t="str">
        <f>_xlfn.XLOOKUP(A386,'Medical Examinations'!A:A,'Medical Examinations'!H:H,"not found")</f>
        <v>No</v>
      </c>
      <c r="J386" s="20" t="str">
        <f>_xlfn.XLOOKUP(A386,'Medical Examinations'!A:A,'Medical Examinations'!I:I,"not found")</f>
        <v>Obesity</v>
      </c>
      <c r="K386" s="21">
        <f>_xlfn.XLOOKUP(A386,'Hospitalisation Details'!A:A,'Hospitalisation Details'!F:F,"Not Found")</f>
        <v>22106</v>
      </c>
      <c r="L386" s="22">
        <f>_xlfn.XLOOKUP(A386,'Hospitalisation Details'!A:A,'Hospitalisation Details'!H:H,"Not Found")</f>
        <v>27000.98</v>
      </c>
      <c r="M386" s="21" t="str">
        <f>_xlfn.XLOOKUP(A386,'Hospitalisation Details'!A:A,'Hospitalisation Details'!I:I,"Not Found")</f>
        <v>tier - 1</v>
      </c>
      <c r="N386" s="21" t="str">
        <f>_xlfn.XLOOKUP(A386,'Hospitalisation Details'!A:A,'Hospitalisation Details'!J:J,"Not Found")</f>
        <v>tier - 3</v>
      </c>
      <c r="O386" s="21" t="str">
        <f>_xlfn.XLOOKUP(A386,'Hospitalisation Details'!A:A,'Hospitalisation Details'!K:K,"Not Found")</f>
        <v>R1013</v>
      </c>
      <c r="P386" s="23">
        <f>_xlfn.XLOOKUP(A386,'Hospitalisation Details'!A:A,'Hospitalisation Details'!L:L,"Not Found")</f>
        <v>62</v>
      </c>
    </row>
    <row r="387" spans="1:16" ht="15.75" x14ac:dyDescent="0.25">
      <c r="A387" s="19" t="s">
        <v>1986</v>
      </c>
      <c r="B387" s="19" t="str">
        <f>_xlfn.XLOOKUP(A387,'Customer Names'!A:A,'Customer Names'!C:C,"Not Found")</f>
        <v>Wegener</v>
      </c>
      <c r="C387" s="20">
        <f>_xlfn.XLOOKUP(A387,'Medical Examinations'!A:A,'Medical Examinations'!B:B,"not found")</f>
        <v>30.86</v>
      </c>
      <c r="D387" s="20">
        <f>_xlfn.XLOOKUP(A387,'Medical Examinations'!A:A,'Medical Examinations'!C:C,"not found")</f>
        <v>6.18</v>
      </c>
      <c r="E387" s="20" t="str">
        <f>_xlfn.XLOOKUP(A387,'Medical Examinations'!A:A,'Medical Examinations'!D:D,"not found")</f>
        <v>No</v>
      </c>
      <c r="F387" s="20" t="str">
        <f>_xlfn.XLOOKUP(A387,'Medical Examinations'!A:A,'Medical Examinations'!E:E,"not found")</f>
        <v>Yes</v>
      </c>
      <c r="G387" s="20" t="str">
        <f>_xlfn.XLOOKUP(A387,'Medical Examinations'!A:A,'Medical Examinations'!F:F,"not found")</f>
        <v>No</v>
      </c>
      <c r="H387" s="20">
        <f>_xlfn.XLOOKUP(A387,'Medical Examinations'!A:A,'Medical Examinations'!G:G,"not found")</f>
        <v>2</v>
      </c>
      <c r="I387" s="20" t="str">
        <f>_xlfn.XLOOKUP(A387,'Medical Examinations'!A:A,'Medical Examinations'!H:H,"not found")</f>
        <v>Yes</v>
      </c>
      <c r="J387" s="20" t="str">
        <f>_xlfn.XLOOKUP(A387,'Medical Examinations'!A:A,'Medical Examinations'!I:I,"not found")</f>
        <v>Obesity</v>
      </c>
      <c r="K387" s="21">
        <f>_xlfn.XLOOKUP(A387,'Hospitalisation Details'!A:A,'Hospitalisation Details'!F:F,"Not Found")</f>
        <v>36839</v>
      </c>
      <c r="L387" s="22">
        <f>_xlfn.XLOOKUP(A387,'Hospitalisation Details'!A:A,'Hospitalisation Details'!H:H,"Not Found")</f>
        <v>26936.98</v>
      </c>
      <c r="M387" s="21" t="str">
        <f>_xlfn.XLOOKUP(A387,'Hospitalisation Details'!A:A,'Hospitalisation Details'!I:I,"Not Found")</f>
        <v>tier - 1</v>
      </c>
      <c r="N387" s="21" t="str">
        <f>_xlfn.XLOOKUP(A387,'Hospitalisation Details'!A:A,'Hospitalisation Details'!J:J,"Not Found")</f>
        <v>tier - 3</v>
      </c>
      <c r="O387" s="21" t="str">
        <f>_xlfn.XLOOKUP(A387,'Hospitalisation Details'!A:A,'Hospitalisation Details'!K:K,"Not Found")</f>
        <v>R1011</v>
      </c>
      <c r="P387" s="23">
        <f>_xlfn.XLOOKUP(A387,'Hospitalisation Details'!A:A,'Hospitalisation Details'!L:L,"Not Found")</f>
        <v>22</v>
      </c>
    </row>
    <row r="388" spans="1:16" ht="15.75" x14ac:dyDescent="0.25">
      <c r="A388" s="19" t="s">
        <v>1985</v>
      </c>
      <c r="B388" s="19" t="str">
        <f>_xlfn.XLOOKUP(A388,'Customer Names'!A:A,'Customer Names'!C:C,"Not Found")</f>
        <v>Collie</v>
      </c>
      <c r="C388" s="20">
        <f>_xlfn.XLOOKUP(A388,'Medical Examinations'!A:A,'Medical Examinations'!B:B,"not found")</f>
        <v>31.96</v>
      </c>
      <c r="D388" s="20">
        <f>_xlfn.XLOOKUP(A388,'Medical Examinations'!A:A,'Medical Examinations'!C:C,"not found")</f>
        <v>8.86</v>
      </c>
      <c r="E388" s="20" t="str">
        <f>_xlfn.XLOOKUP(A388,'Medical Examinations'!A:A,'Medical Examinations'!D:D,"not found")</f>
        <v>No</v>
      </c>
      <c r="F388" s="20" t="str">
        <f>_xlfn.XLOOKUP(A388,'Medical Examinations'!A:A,'Medical Examinations'!E:E,"not found")</f>
        <v>No</v>
      </c>
      <c r="G388" s="20" t="str">
        <f>_xlfn.XLOOKUP(A388,'Medical Examinations'!A:A,'Medical Examinations'!F:F,"not found")</f>
        <v>No</v>
      </c>
      <c r="H388" s="20">
        <f>_xlfn.XLOOKUP(A388,'Medical Examinations'!A:A,'Medical Examinations'!G:G,"not found")</f>
        <v>0</v>
      </c>
      <c r="I388" s="20" t="str">
        <f>_xlfn.XLOOKUP(A388,'Medical Examinations'!A:A,'Medical Examinations'!H:H,"not found")</f>
        <v>Yes</v>
      </c>
      <c r="J388" s="20" t="str">
        <f>_xlfn.XLOOKUP(A388,'Medical Examinations'!A:A,'Medical Examinations'!I:I,"not found")</f>
        <v>Obesity</v>
      </c>
      <c r="K388" s="21">
        <f>_xlfn.XLOOKUP(A388,'Hospitalisation Details'!A:A,'Hospitalisation Details'!F:F,"Not Found")</f>
        <v>37424</v>
      </c>
      <c r="L388" s="22">
        <f>_xlfn.XLOOKUP(A388,'Hospitalisation Details'!A:A,'Hospitalisation Details'!H:H,"Not Found")</f>
        <v>26927.69</v>
      </c>
      <c r="M388" s="21" t="str">
        <f>_xlfn.XLOOKUP(A388,'Hospitalisation Details'!A:A,'Hospitalisation Details'!I:I,"Not Found")</f>
        <v>tier - 1</v>
      </c>
      <c r="N388" s="21" t="str">
        <f>_xlfn.XLOOKUP(A388,'Hospitalisation Details'!A:A,'Hospitalisation Details'!J:J,"Not Found")</f>
        <v>tier - 3</v>
      </c>
      <c r="O388" s="21" t="str">
        <f>_xlfn.XLOOKUP(A388,'Hospitalisation Details'!A:A,'Hospitalisation Details'!K:K,"Not Found")</f>
        <v>R1011</v>
      </c>
      <c r="P388" s="23">
        <f>_xlfn.XLOOKUP(A388,'Hospitalisation Details'!A:A,'Hospitalisation Details'!L:L,"Not Found")</f>
        <v>20</v>
      </c>
    </row>
    <row r="389" spans="1:16" ht="15.75" x14ac:dyDescent="0.25">
      <c r="A389" s="19" t="s">
        <v>1984</v>
      </c>
      <c r="B389" s="19" t="str">
        <f>_xlfn.XLOOKUP(A389,'Customer Names'!A:A,'Customer Names'!C:C,"Not Found")</f>
        <v>Murphy</v>
      </c>
      <c r="C389" s="20">
        <f>_xlfn.XLOOKUP(A389,'Medical Examinations'!A:A,'Medical Examinations'!B:B,"not found")</f>
        <v>23.76</v>
      </c>
      <c r="D389" s="20">
        <f>_xlfn.XLOOKUP(A389,'Medical Examinations'!A:A,'Medical Examinations'!C:C,"not found")</f>
        <v>10.96</v>
      </c>
      <c r="E389" s="20" t="str">
        <f>_xlfn.XLOOKUP(A389,'Medical Examinations'!A:A,'Medical Examinations'!D:D,"not found")</f>
        <v>No</v>
      </c>
      <c r="F389" s="20" t="str">
        <f>_xlfn.XLOOKUP(A389,'Medical Examinations'!A:A,'Medical Examinations'!E:E,"not found")</f>
        <v>No</v>
      </c>
      <c r="G389" s="20" t="str">
        <f>_xlfn.XLOOKUP(A389,'Medical Examinations'!A:A,'Medical Examinations'!F:F,"not found")</f>
        <v>No</v>
      </c>
      <c r="H389" s="20">
        <f>_xlfn.XLOOKUP(A389,'Medical Examinations'!A:A,'Medical Examinations'!G:G,"not found")</f>
        <v>3</v>
      </c>
      <c r="I389" s="20" t="str">
        <f>_xlfn.XLOOKUP(A389,'Medical Examinations'!A:A,'Medical Examinations'!H:H,"not found")</f>
        <v>Yes</v>
      </c>
      <c r="J389" s="20" t="str">
        <f>_xlfn.XLOOKUP(A389,'Medical Examinations'!A:A,'Medical Examinations'!I:I,"not found")</f>
        <v>Normal Weight</v>
      </c>
      <c r="K389" s="21">
        <f>_xlfn.XLOOKUP(A389,'Hospitalisation Details'!A:A,'Hospitalisation Details'!F:F,"Not Found")</f>
        <v>21544</v>
      </c>
      <c r="L389" s="22">
        <f>_xlfn.XLOOKUP(A389,'Hospitalisation Details'!A:A,'Hospitalisation Details'!H:H,"Not Found")</f>
        <v>26926.51</v>
      </c>
      <c r="M389" s="21" t="str">
        <f>_xlfn.XLOOKUP(A389,'Hospitalisation Details'!A:A,'Hospitalisation Details'!I:I,"Not Found")</f>
        <v>tier - 1</v>
      </c>
      <c r="N389" s="21" t="str">
        <f>_xlfn.XLOOKUP(A389,'Hospitalisation Details'!A:A,'Hospitalisation Details'!J:J,"Not Found")</f>
        <v>tier - 3</v>
      </c>
      <c r="O389" s="21" t="str">
        <f>_xlfn.XLOOKUP(A389,'Hospitalisation Details'!A:A,'Hospitalisation Details'!K:K,"Not Found")</f>
        <v>R1013</v>
      </c>
      <c r="P389" s="23">
        <f>_xlfn.XLOOKUP(A389,'Hospitalisation Details'!A:A,'Hospitalisation Details'!L:L,"Not Found")</f>
        <v>64</v>
      </c>
    </row>
    <row r="390" spans="1:16" ht="15.75" x14ac:dyDescent="0.25">
      <c r="A390" s="19" t="s">
        <v>1983</v>
      </c>
      <c r="B390" s="19" t="str">
        <f>_xlfn.XLOOKUP(A390,'Customer Names'!A:A,'Customer Names'!C:C,"Not Found")</f>
        <v>Butters</v>
      </c>
      <c r="C390" s="20">
        <f>_xlfn.XLOOKUP(A390,'Medical Examinations'!A:A,'Medical Examinations'!B:B,"not found")</f>
        <v>19.38</v>
      </c>
      <c r="D390" s="20">
        <f>_xlfn.XLOOKUP(A390,'Medical Examinations'!A:A,'Medical Examinations'!C:C,"not found")</f>
        <v>6.28</v>
      </c>
      <c r="E390" s="20" t="str">
        <f>_xlfn.XLOOKUP(A390,'Medical Examinations'!A:A,'Medical Examinations'!D:D,"not found")</f>
        <v>No</v>
      </c>
      <c r="F390" s="20" t="str">
        <f>_xlfn.XLOOKUP(A390,'Medical Examinations'!A:A,'Medical Examinations'!E:E,"not found")</f>
        <v>No</v>
      </c>
      <c r="G390" s="20" t="str">
        <f>_xlfn.XLOOKUP(A390,'Medical Examinations'!A:A,'Medical Examinations'!F:F,"not found")</f>
        <v>No</v>
      </c>
      <c r="H390" s="20">
        <f>_xlfn.XLOOKUP(A390,'Medical Examinations'!A:A,'Medical Examinations'!G:G,"not found")</f>
        <v>0</v>
      </c>
      <c r="I390" s="20" t="str">
        <f>_xlfn.XLOOKUP(A390,'Medical Examinations'!A:A,'Medical Examinations'!H:H,"not found")</f>
        <v>Yes</v>
      </c>
      <c r="J390" s="20" t="str">
        <f>_xlfn.XLOOKUP(A390,'Medical Examinations'!A:A,'Medical Examinations'!I:I,"not found")</f>
        <v>Normal Weight</v>
      </c>
      <c r="K390" s="21">
        <f>_xlfn.XLOOKUP(A390,'Hospitalisation Details'!A:A,'Hospitalisation Details'!F:F,"Not Found")</f>
        <v>33472</v>
      </c>
      <c r="L390" s="22">
        <f>_xlfn.XLOOKUP(A390,'Hospitalisation Details'!A:A,'Hospitalisation Details'!H:H,"Not Found")</f>
        <v>26912.560000000001</v>
      </c>
      <c r="M390" s="21" t="str">
        <f>_xlfn.XLOOKUP(A390,'Hospitalisation Details'!A:A,'Hospitalisation Details'!I:I,"Not Found")</f>
        <v>tier - 1</v>
      </c>
      <c r="N390" s="21" t="str">
        <f>_xlfn.XLOOKUP(A390,'Hospitalisation Details'!A:A,'Hospitalisation Details'!J:J,"Not Found")</f>
        <v>tier - 3</v>
      </c>
      <c r="O390" s="21" t="str">
        <f>_xlfn.XLOOKUP(A390,'Hospitalisation Details'!A:A,'Hospitalisation Details'!K:K,"Not Found")</f>
        <v>R1011</v>
      </c>
      <c r="P390" s="23">
        <f>_xlfn.XLOOKUP(A390,'Hospitalisation Details'!A:A,'Hospitalisation Details'!L:L,"Not Found")</f>
        <v>31</v>
      </c>
    </row>
    <row r="391" spans="1:16" ht="15.75" x14ac:dyDescent="0.25">
      <c r="A391" s="19" t="s">
        <v>1982</v>
      </c>
      <c r="B391" s="19" t="str">
        <f>_xlfn.XLOOKUP(A391,'Customer Names'!A:A,'Customer Names'!C:C,"Not Found")</f>
        <v>Cook</v>
      </c>
      <c r="C391" s="20">
        <f>_xlfn.XLOOKUP(A391,'Medical Examinations'!A:A,'Medical Examinations'!B:B,"not found")</f>
        <v>16.21</v>
      </c>
      <c r="D391" s="20">
        <f>_xlfn.XLOOKUP(A391,'Medical Examinations'!A:A,'Medical Examinations'!C:C,"not found")</f>
        <v>6.29</v>
      </c>
      <c r="E391" s="20" t="str">
        <f>_xlfn.XLOOKUP(A391,'Medical Examinations'!A:A,'Medical Examinations'!D:D,"not found")</f>
        <v>Yes</v>
      </c>
      <c r="F391" s="20" t="str">
        <f>_xlfn.XLOOKUP(A391,'Medical Examinations'!A:A,'Medical Examinations'!E:E,"not found")</f>
        <v>No</v>
      </c>
      <c r="G391" s="20" t="str">
        <f>_xlfn.XLOOKUP(A391,'Medical Examinations'!A:A,'Medical Examinations'!F:F,"not found")</f>
        <v>No</v>
      </c>
      <c r="H391" s="20">
        <f>_xlfn.XLOOKUP(A391,'Medical Examinations'!A:A,'Medical Examinations'!G:G,"not found")</f>
        <v>1</v>
      </c>
      <c r="I391" s="20" t="str">
        <f>_xlfn.XLOOKUP(A391,'Medical Examinations'!A:A,'Medical Examinations'!H:H,"not found")</f>
        <v>Yes</v>
      </c>
      <c r="J391" s="20" t="str">
        <f>_xlfn.XLOOKUP(A391,'Medical Examinations'!A:A,'Medical Examinations'!I:I,"not found")</f>
        <v>Underweight</v>
      </c>
      <c r="K391" s="21">
        <f>_xlfn.XLOOKUP(A391,'Hospitalisation Details'!A:A,'Hospitalisation Details'!F:F,"Not Found")</f>
        <v>32346</v>
      </c>
      <c r="L391" s="22">
        <f>_xlfn.XLOOKUP(A391,'Hospitalisation Details'!A:A,'Hospitalisation Details'!H:H,"Not Found")</f>
        <v>26607.89</v>
      </c>
      <c r="M391" s="21" t="str">
        <f>_xlfn.XLOOKUP(A391,'Hospitalisation Details'!A:A,'Hospitalisation Details'!I:I,"Not Found")</f>
        <v>tier - 1</v>
      </c>
      <c r="N391" s="21" t="str">
        <f>_xlfn.XLOOKUP(A391,'Hospitalisation Details'!A:A,'Hospitalisation Details'!J:J,"Not Found")</f>
        <v>tier - 3</v>
      </c>
      <c r="O391" s="21" t="str">
        <f>_xlfn.XLOOKUP(A391,'Hospitalisation Details'!A:A,'Hospitalisation Details'!K:K,"Not Found")</f>
        <v>R1011</v>
      </c>
      <c r="P391" s="23">
        <f>_xlfn.XLOOKUP(A391,'Hospitalisation Details'!A:A,'Hospitalisation Details'!L:L,"Not Found")</f>
        <v>34</v>
      </c>
    </row>
    <row r="392" spans="1:16" ht="15.75" x14ac:dyDescent="0.25">
      <c r="A392" s="19" t="s">
        <v>1981</v>
      </c>
      <c r="B392" s="19" t="str">
        <f>_xlfn.XLOOKUP(A392,'Customer Names'!A:A,'Customer Names'!C:C,"Not Found")</f>
        <v>Breen</v>
      </c>
      <c r="C392" s="20">
        <f>_xlfn.XLOOKUP(A392,'Medical Examinations'!A:A,'Medical Examinations'!B:B,"not found")</f>
        <v>32.54</v>
      </c>
      <c r="D392" s="20">
        <f>_xlfn.XLOOKUP(A392,'Medical Examinations'!A:A,'Medical Examinations'!C:C,"not found")</f>
        <v>4.0199999999999996</v>
      </c>
      <c r="E392" s="20" t="str">
        <f>_xlfn.XLOOKUP(A392,'Medical Examinations'!A:A,'Medical Examinations'!D:D,"not found")</f>
        <v>No</v>
      </c>
      <c r="F392" s="20" t="str">
        <f>_xlfn.XLOOKUP(A392,'Medical Examinations'!A:A,'Medical Examinations'!E:E,"not found")</f>
        <v>Yes</v>
      </c>
      <c r="G392" s="20" t="str">
        <f>_xlfn.XLOOKUP(A392,'Medical Examinations'!A:A,'Medical Examinations'!F:F,"not found")</f>
        <v>No</v>
      </c>
      <c r="H392" s="20">
        <f>_xlfn.XLOOKUP(A392,'Medical Examinations'!A:A,'Medical Examinations'!G:G,"not found")</f>
        <v>1</v>
      </c>
      <c r="I392" s="20" t="str">
        <f>_xlfn.XLOOKUP(A392,'Medical Examinations'!A:A,'Medical Examinations'!H:H,"not found")</f>
        <v>Yes</v>
      </c>
      <c r="J392" s="20" t="str">
        <f>_xlfn.XLOOKUP(A392,'Medical Examinations'!A:A,'Medical Examinations'!I:I,"not found")</f>
        <v>Obesity</v>
      </c>
      <c r="K392" s="21">
        <f>_xlfn.XLOOKUP(A392,'Hospitalisation Details'!A:A,'Hospitalisation Details'!F:F,"Not Found")</f>
        <v>38235</v>
      </c>
      <c r="L392" s="22">
        <f>_xlfn.XLOOKUP(A392,'Hospitalisation Details'!A:A,'Hospitalisation Details'!H:H,"Not Found")</f>
        <v>26479.4</v>
      </c>
      <c r="M392" s="21" t="str">
        <f>_xlfn.XLOOKUP(A392,'Hospitalisation Details'!A:A,'Hospitalisation Details'!I:I,"Not Found")</f>
        <v>tier - 1</v>
      </c>
      <c r="N392" s="21" t="str">
        <f>_xlfn.XLOOKUP(A392,'Hospitalisation Details'!A:A,'Hospitalisation Details'!J:J,"Not Found")</f>
        <v>tier - 3</v>
      </c>
      <c r="O392" s="21" t="str">
        <f>_xlfn.XLOOKUP(A392,'Hospitalisation Details'!A:A,'Hospitalisation Details'!K:K,"Not Found")</f>
        <v>R1011</v>
      </c>
      <c r="P392" s="23">
        <f>_xlfn.XLOOKUP(A392,'Hospitalisation Details'!A:A,'Hospitalisation Details'!L:L,"Not Found")</f>
        <v>18</v>
      </c>
    </row>
    <row r="393" spans="1:16" ht="15.75" x14ac:dyDescent="0.25">
      <c r="A393" s="19" t="s">
        <v>1980</v>
      </c>
      <c r="B393" s="19" t="str">
        <f>_xlfn.XLOOKUP(A393,'Customer Names'!A:A,'Customer Names'!C:C,"Not Found")</f>
        <v>Fitzsimons</v>
      </c>
      <c r="C393" s="20">
        <f>_xlfn.XLOOKUP(A393,'Medical Examinations'!A:A,'Medical Examinations'!B:B,"not found")</f>
        <v>36.765000000000001</v>
      </c>
      <c r="D393" s="20">
        <f>_xlfn.XLOOKUP(A393,'Medical Examinations'!A:A,'Medical Examinations'!C:C,"not found")</f>
        <v>11.95</v>
      </c>
      <c r="E393" s="20" t="str">
        <f>_xlfn.XLOOKUP(A393,'Medical Examinations'!A:A,'Medical Examinations'!D:D,"not found")</f>
        <v>Yes</v>
      </c>
      <c r="F393" s="20" t="str">
        <f>_xlfn.XLOOKUP(A393,'Medical Examinations'!A:A,'Medical Examinations'!E:E,"not found")</f>
        <v>No</v>
      </c>
      <c r="G393" s="20" t="str">
        <f>_xlfn.XLOOKUP(A393,'Medical Examinations'!A:A,'Medical Examinations'!F:F,"not found")</f>
        <v>No</v>
      </c>
      <c r="H393" s="20">
        <f>_xlfn.XLOOKUP(A393,'Medical Examinations'!A:A,'Medical Examinations'!G:G,"not found")</f>
        <v>2</v>
      </c>
      <c r="I393" s="20" t="str">
        <f>_xlfn.XLOOKUP(A393,'Medical Examinations'!A:A,'Medical Examinations'!H:H,"not found")</f>
        <v>No</v>
      </c>
      <c r="J393" s="20" t="str">
        <f>_xlfn.XLOOKUP(A393,'Medical Examinations'!A:A,'Medical Examinations'!I:I,"not found")</f>
        <v>Obesity</v>
      </c>
      <c r="K393" s="21">
        <f>_xlfn.XLOOKUP(A393,'Hospitalisation Details'!A:A,'Hospitalisation Details'!F:F,"Not Found")</f>
        <v>25807</v>
      </c>
      <c r="L393" s="22">
        <f>_xlfn.XLOOKUP(A393,'Hospitalisation Details'!A:A,'Hospitalisation Details'!H:H,"Not Found")</f>
        <v>26467.1</v>
      </c>
      <c r="M393" s="21" t="str">
        <f>_xlfn.XLOOKUP(A393,'Hospitalisation Details'!A:A,'Hospitalisation Details'!I:I,"Not Found")</f>
        <v>tier - 1</v>
      </c>
      <c r="N393" s="21" t="str">
        <f>_xlfn.XLOOKUP(A393,'Hospitalisation Details'!A:A,'Hospitalisation Details'!J:J,"Not Found")</f>
        <v>tier - 3</v>
      </c>
      <c r="O393" s="21" t="str">
        <f>_xlfn.XLOOKUP(A393,'Hospitalisation Details'!A:A,'Hospitalisation Details'!K:K,"Not Found")</f>
        <v>R1012</v>
      </c>
      <c r="P393" s="23">
        <f>_xlfn.XLOOKUP(A393,'Hospitalisation Details'!A:A,'Hospitalisation Details'!L:L,"Not Found")</f>
        <v>52</v>
      </c>
    </row>
    <row r="394" spans="1:16" ht="15.75" x14ac:dyDescent="0.25">
      <c r="A394" s="19" t="s">
        <v>1979</v>
      </c>
      <c r="B394" s="19" t="str">
        <f>_xlfn.XLOOKUP(A394,'Customer Names'!A:A,'Customer Names'!C:C,"Not Found")</f>
        <v>Houle</v>
      </c>
      <c r="C394" s="20">
        <f>_xlfn.XLOOKUP(A394,'Medical Examinations'!A:A,'Medical Examinations'!B:B,"not found")</f>
        <v>35.909999999999997</v>
      </c>
      <c r="D394" s="20">
        <f>_xlfn.XLOOKUP(A394,'Medical Examinations'!A:A,'Medical Examinations'!C:C,"not found")</f>
        <v>8.7100000000000009</v>
      </c>
      <c r="E394" s="20" t="str">
        <f>_xlfn.XLOOKUP(A394,'Medical Examinations'!A:A,'Medical Examinations'!D:D,"not found")</f>
        <v>No</v>
      </c>
      <c r="F394" s="20" t="str">
        <f>_xlfn.XLOOKUP(A394,'Medical Examinations'!A:A,'Medical Examinations'!E:E,"not found")</f>
        <v>No</v>
      </c>
      <c r="G394" s="20" t="str">
        <f>_xlfn.XLOOKUP(A394,'Medical Examinations'!A:A,'Medical Examinations'!F:F,"not found")</f>
        <v>No</v>
      </c>
      <c r="H394" s="20">
        <f>_xlfn.XLOOKUP(A394,'Medical Examinations'!A:A,'Medical Examinations'!G:G,"not found")</f>
        <v>0</v>
      </c>
      <c r="I394" s="20" t="str">
        <f>_xlfn.XLOOKUP(A394,'Medical Examinations'!A:A,'Medical Examinations'!H:H,"not found")</f>
        <v>No</v>
      </c>
      <c r="J394" s="20" t="str">
        <f>_xlfn.XLOOKUP(A394,'Medical Examinations'!A:A,'Medical Examinations'!I:I,"not found")</f>
        <v>Obesity</v>
      </c>
      <c r="K394" s="21">
        <f>_xlfn.XLOOKUP(A394,'Hospitalisation Details'!A:A,'Hospitalisation Details'!F:F,"Not Found")</f>
        <v>27293</v>
      </c>
      <c r="L394" s="22">
        <f>_xlfn.XLOOKUP(A394,'Hospitalisation Details'!A:A,'Hospitalisation Details'!H:H,"Not Found")</f>
        <v>26392.26</v>
      </c>
      <c r="M394" s="21" t="str">
        <f>_xlfn.XLOOKUP(A394,'Hospitalisation Details'!A:A,'Hospitalisation Details'!I:I,"Not Found")</f>
        <v>tier - 1</v>
      </c>
      <c r="N394" s="21" t="str">
        <f>_xlfn.XLOOKUP(A394,'Hospitalisation Details'!A:A,'Hospitalisation Details'!J:J,"Not Found")</f>
        <v>tier - 3</v>
      </c>
      <c r="O394" s="21" t="str">
        <f>_xlfn.XLOOKUP(A394,'Hospitalisation Details'!A:A,'Hospitalisation Details'!K:K,"Not Found")</f>
        <v>R1024</v>
      </c>
      <c r="P394" s="23">
        <f>_xlfn.XLOOKUP(A394,'Hospitalisation Details'!A:A,'Hospitalisation Details'!L:L,"Not Found")</f>
        <v>48</v>
      </c>
    </row>
    <row r="395" spans="1:16" ht="15.75" x14ac:dyDescent="0.25">
      <c r="A395" s="19" t="s">
        <v>1978</v>
      </c>
      <c r="B395" s="19" t="str">
        <f>_xlfn.XLOOKUP(A395,'Customer Names'!A:A,'Customer Names'!C:C,"Not Found")</f>
        <v>Woodward</v>
      </c>
      <c r="C395" s="20">
        <f>_xlfn.XLOOKUP(A395,'Medical Examinations'!A:A,'Medical Examinations'!B:B,"not found")</f>
        <v>32.06</v>
      </c>
      <c r="D395" s="20">
        <f>_xlfn.XLOOKUP(A395,'Medical Examinations'!A:A,'Medical Examinations'!C:C,"not found")</f>
        <v>4.67</v>
      </c>
      <c r="E395" s="20" t="str">
        <f>_xlfn.XLOOKUP(A395,'Medical Examinations'!A:A,'Medical Examinations'!D:D,"not found")</f>
        <v>No</v>
      </c>
      <c r="F395" s="20" t="str">
        <f>_xlfn.XLOOKUP(A395,'Medical Examinations'!A:A,'Medical Examinations'!E:E,"not found")</f>
        <v>Yes</v>
      </c>
      <c r="G395" s="20" t="str">
        <f>_xlfn.XLOOKUP(A395,'Medical Examinations'!A:A,'Medical Examinations'!F:F,"not found")</f>
        <v>No</v>
      </c>
      <c r="H395" s="20">
        <f>_xlfn.XLOOKUP(A395,'Medical Examinations'!A:A,'Medical Examinations'!G:G,"not found")</f>
        <v>1</v>
      </c>
      <c r="I395" s="20" t="str">
        <f>_xlfn.XLOOKUP(A395,'Medical Examinations'!A:A,'Medical Examinations'!H:H,"not found")</f>
        <v>Yes</v>
      </c>
      <c r="J395" s="20" t="str">
        <f>_xlfn.XLOOKUP(A395,'Medical Examinations'!A:A,'Medical Examinations'!I:I,"not found")</f>
        <v>Obesity</v>
      </c>
      <c r="K395" s="21">
        <f>_xlfn.XLOOKUP(A395,'Hospitalisation Details'!A:A,'Hospitalisation Details'!F:F,"Not Found")</f>
        <v>38326</v>
      </c>
      <c r="L395" s="22">
        <f>_xlfn.XLOOKUP(A395,'Hospitalisation Details'!A:A,'Hospitalisation Details'!H:H,"Not Found")</f>
        <v>26316.59</v>
      </c>
      <c r="M395" s="21" t="str">
        <f>_xlfn.XLOOKUP(A395,'Hospitalisation Details'!A:A,'Hospitalisation Details'!I:I,"Not Found")</f>
        <v>tier - 1</v>
      </c>
      <c r="N395" s="21" t="str">
        <f>_xlfn.XLOOKUP(A395,'Hospitalisation Details'!A:A,'Hospitalisation Details'!J:J,"Not Found")</f>
        <v>tier - 3</v>
      </c>
      <c r="O395" s="21" t="str">
        <f>_xlfn.XLOOKUP(A395,'Hospitalisation Details'!A:A,'Hospitalisation Details'!K:K,"Not Found")</f>
        <v>R1011</v>
      </c>
      <c r="P395" s="23">
        <f>_xlfn.XLOOKUP(A395,'Hospitalisation Details'!A:A,'Hospitalisation Details'!L:L,"Not Found")</f>
        <v>18</v>
      </c>
    </row>
    <row r="396" spans="1:16" ht="15.75" x14ac:dyDescent="0.25">
      <c r="A396" s="19" t="s">
        <v>1977</v>
      </c>
      <c r="B396" s="19" t="str">
        <f>_xlfn.XLOOKUP(A396,'Customer Names'!A:A,'Customer Names'!C:C,"Not Found")</f>
        <v>Ray</v>
      </c>
      <c r="C396" s="20">
        <f>_xlfn.XLOOKUP(A396,'Medical Examinations'!A:A,'Medical Examinations'!B:B,"not found")</f>
        <v>24.1</v>
      </c>
      <c r="D396" s="20">
        <f>_xlfn.XLOOKUP(A396,'Medical Examinations'!A:A,'Medical Examinations'!C:C,"not found")</f>
        <v>11.14</v>
      </c>
      <c r="E396" s="20" t="str">
        <f>_xlfn.XLOOKUP(A396,'Medical Examinations'!A:A,'Medical Examinations'!D:D,"not found")</f>
        <v>Yes</v>
      </c>
      <c r="F396" s="20" t="str">
        <f>_xlfn.XLOOKUP(A396,'Medical Examinations'!A:A,'Medical Examinations'!E:E,"not found")</f>
        <v>No</v>
      </c>
      <c r="G396" s="20" t="str">
        <f>_xlfn.XLOOKUP(A396,'Medical Examinations'!A:A,'Medical Examinations'!F:F,"not found")</f>
        <v>No</v>
      </c>
      <c r="H396" s="20">
        <f>_xlfn.XLOOKUP(A396,'Medical Examinations'!A:A,'Medical Examinations'!G:G,"not found")</f>
        <v>1</v>
      </c>
      <c r="I396" s="20" t="str">
        <f>_xlfn.XLOOKUP(A396,'Medical Examinations'!A:A,'Medical Examinations'!H:H,"not found")</f>
        <v>No</v>
      </c>
      <c r="J396" s="20" t="str">
        <f>_xlfn.XLOOKUP(A396,'Medical Examinations'!A:A,'Medical Examinations'!I:I,"not found")</f>
        <v>Normal Weight</v>
      </c>
      <c r="K396" s="21">
        <f>_xlfn.XLOOKUP(A396,'Hospitalisation Details'!A:A,'Hospitalisation Details'!F:F,"Not Found")</f>
        <v>27549</v>
      </c>
      <c r="L396" s="22">
        <f>_xlfn.XLOOKUP(A396,'Hospitalisation Details'!A:A,'Hospitalisation Details'!H:H,"Not Found")</f>
        <v>26236.58</v>
      </c>
      <c r="M396" s="21" t="str">
        <f>_xlfn.XLOOKUP(A396,'Hospitalisation Details'!A:A,'Hospitalisation Details'!I:I,"Not Found")</f>
        <v>tier - 1</v>
      </c>
      <c r="N396" s="21" t="str">
        <f>_xlfn.XLOOKUP(A396,'Hospitalisation Details'!A:A,'Hospitalisation Details'!J:J,"Not Found")</f>
        <v>tier - 3</v>
      </c>
      <c r="O396" s="21" t="str">
        <f>_xlfn.XLOOKUP(A396,'Hospitalisation Details'!A:A,'Hospitalisation Details'!K:K,"Not Found")</f>
        <v>R1011</v>
      </c>
      <c r="P396" s="23">
        <f>_xlfn.XLOOKUP(A396,'Hospitalisation Details'!A:A,'Hospitalisation Details'!L:L,"Not Found")</f>
        <v>48</v>
      </c>
    </row>
    <row r="397" spans="1:16" ht="15.75" x14ac:dyDescent="0.25">
      <c r="A397" s="19" t="s">
        <v>1976</v>
      </c>
      <c r="B397" s="19" t="str">
        <f>_xlfn.XLOOKUP(A397,'Customer Names'!A:A,'Customer Names'!C:C,"Not Found")</f>
        <v>Jennings</v>
      </c>
      <c r="C397" s="20">
        <f>_xlfn.XLOOKUP(A397,'Medical Examinations'!A:A,'Medical Examinations'!B:B,"not found")</f>
        <v>27.1</v>
      </c>
      <c r="D397" s="20">
        <f>_xlfn.XLOOKUP(A397,'Medical Examinations'!A:A,'Medical Examinations'!C:C,"not found")</f>
        <v>9.0500000000000007</v>
      </c>
      <c r="E397" s="20" t="str">
        <f>_xlfn.XLOOKUP(A397,'Medical Examinations'!A:A,'Medical Examinations'!D:D,"not found")</f>
        <v>No</v>
      </c>
      <c r="F397" s="20" t="str">
        <f>_xlfn.XLOOKUP(A397,'Medical Examinations'!A:A,'Medical Examinations'!E:E,"not found")</f>
        <v>No</v>
      </c>
      <c r="G397" s="20" t="str">
        <f>_xlfn.XLOOKUP(A397,'Medical Examinations'!A:A,'Medical Examinations'!F:F,"not found")</f>
        <v>No</v>
      </c>
      <c r="H397" s="20">
        <f>_xlfn.XLOOKUP(A397,'Medical Examinations'!A:A,'Medical Examinations'!G:G,"not found")</f>
        <v>2</v>
      </c>
      <c r="I397" s="20" t="str">
        <f>_xlfn.XLOOKUP(A397,'Medical Examinations'!A:A,'Medical Examinations'!H:H,"not found")</f>
        <v>No</v>
      </c>
      <c r="J397" s="20" t="str">
        <f>_xlfn.XLOOKUP(A397,'Medical Examinations'!A:A,'Medical Examinations'!I:I,"not found")</f>
        <v>Overweight</v>
      </c>
      <c r="K397" s="21">
        <f>_xlfn.XLOOKUP(A397,'Hospitalisation Details'!A:A,'Hospitalisation Details'!F:F,"Not Found")</f>
        <v>26852</v>
      </c>
      <c r="L397" s="22">
        <f>_xlfn.XLOOKUP(A397,'Hospitalisation Details'!A:A,'Hospitalisation Details'!H:H,"Not Found")</f>
        <v>26140.36</v>
      </c>
      <c r="M397" s="21" t="str">
        <f>_xlfn.XLOOKUP(A397,'Hospitalisation Details'!A:A,'Hospitalisation Details'!I:I,"Not Found")</f>
        <v>tier - 1</v>
      </c>
      <c r="N397" s="21" t="str">
        <f>_xlfn.XLOOKUP(A397,'Hospitalisation Details'!A:A,'Hospitalisation Details'!J:J,"Not Found")</f>
        <v>tier - 3</v>
      </c>
      <c r="O397" s="21" t="str">
        <f>_xlfn.XLOOKUP(A397,'Hospitalisation Details'!A:A,'Hospitalisation Details'!K:K,"Not Found")</f>
        <v>R1011</v>
      </c>
      <c r="P397" s="23">
        <f>_xlfn.XLOOKUP(A397,'Hospitalisation Details'!A:A,'Hospitalisation Details'!L:L,"Not Found")</f>
        <v>49</v>
      </c>
    </row>
    <row r="398" spans="1:16" ht="15.75" x14ac:dyDescent="0.25">
      <c r="A398" s="19" t="s">
        <v>1975</v>
      </c>
      <c r="B398" s="19" t="str">
        <f>_xlfn.XLOOKUP(A398,'Customer Names'!A:A,'Customer Names'!C:C,"Not Found")</f>
        <v>Fuller</v>
      </c>
      <c r="C398" s="20">
        <f>_xlfn.XLOOKUP(A398,'Medical Examinations'!A:A,'Medical Examinations'!B:B,"not found")</f>
        <v>24.42</v>
      </c>
      <c r="D398" s="20">
        <f>_xlfn.XLOOKUP(A398,'Medical Examinations'!A:A,'Medical Examinations'!C:C,"not found")</f>
        <v>11.31</v>
      </c>
      <c r="E398" s="20" t="str">
        <f>_xlfn.XLOOKUP(A398,'Medical Examinations'!A:A,'Medical Examinations'!D:D,"not found")</f>
        <v>No</v>
      </c>
      <c r="F398" s="20" t="str">
        <f>_xlfn.XLOOKUP(A398,'Medical Examinations'!A:A,'Medical Examinations'!E:E,"not found")</f>
        <v>No</v>
      </c>
      <c r="G398" s="20" t="str">
        <f>_xlfn.XLOOKUP(A398,'Medical Examinations'!A:A,'Medical Examinations'!F:F,"not found")</f>
        <v>No</v>
      </c>
      <c r="H398" s="20">
        <f>_xlfn.XLOOKUP(A398,'Medical Examinations'!A:A,'Medical Examinations'!G:G,"not found")</f>
        <v>0</v>
      </c>
      <c r="I398" s="20" t="str">
        <f>_xlfn.XLOOKUP(A398,'Medical Examinations'!A:A,'Medical Examinations'!H:H,"not found")</f>
        <v>Yes</v>
      </c>
      <c r="J398" s="20" t="str">
        <f>_xlfn.XLOOKUP(A398,'Medical Examinations'!A:A,'Medical Examinations'!I:I,"not found")</f>
        <v>Normal Weight</v>
      </c>
      <c r="K398" s="21">
        <f>_xlfn.XLOOKUP(A398,'Hospitalisation Details'!A:A,'Hospitalisation Details'!F:F,"Not Found")</f>
        <v>37540</v>
      </c>
      <c r="L398" s="22">
        <f>_xlfn.XLOOKUP(A398,'Hospitalisation Details'!A:A,'Hospitalisation Details'!H:H,"Not Found")</f>
        <v>26125.67</v>
      </c>
      <c r="M398" s="21" t="str">
        <f>_xlfn.XLOOKUP(A398,'Hospitalisation Details'!A:A,'Hospitalisation Details'!I:I,"Not Found")</f>
        <v>tier - 1</v>
      </c>
      <c r="N398" s="21" t="str">
        <f>_xlfn.XLOOKUP(A398,'Hospitalisation Details'!A:A,'Hospitalisation Details'!J:J,"Not Found")</f>
        <v>tier - 3</v>
      </c>
      <c r="O398" s="21" t="str">
        <f>_xlfn.XLOOKUP(A398,'Hospitalisation Details'!A:A,'Hospitalisation Details'!K:K,"Not Found")</f>
        <v>R1013</v>
      </c>
      <c r="P398" s="23">
        <f>_xlfn.XLOOKUP(A398,'Hospitalisation Details'!A:A,'Hospitalisation Details'!L:L,"Not Found")</f>
        <v>20</v>
      </c>
    </row>
    <row r="399" spans="1:16" ht="15.75" x14ac:dyDescent="0.25">
      <c r="A399" s="19" t="s">
        <v>1974</v>
      </c>
      <c r="B399" s="19" t="str">
        <f>_xlfn.XLOOKUP(A399,'Customer Names'!A:A,'Customer Names'!C:C,"Not Found")</f>
        <v>Lovisek</v>
      </c>
      <c r="C399" s="20">
        <f>_xlfn.XLOOKUP(A399,'Medical Examinations'!A:A,'Medical Examinations'!B:B,"not found")</f>
        <v>26.695</v>
      </c>
      <c r="D399" s="20">
        <f>_xlfn.XLOOKUP(A399,'Medical Examinations'!A:A,'Medical Examinations'!C:C,"not found")</f>
        <v>4.68</v>
      </c>
      <c r="E399" s="20" t="str">
        <f>_xlfn.XLOOKUP(A399,'Medical Examinations'!A:A,'Medical Examinations'!D:D,"not found")</f>
        <v>Yes</v>
      </c>
      <c r="F399" s="20" t="str">
        <f>_xlfn.XLOOKUP(A399,'Medical Examinations'!A:A,'Medical Examinations'!E:E,"not found")</f>
        <v>No</v>
      </c>
      <c r="G399" s="20" t="str">
        <f>_xlfn.XLOOKUP(A399,'Medical Examinations'!A:A,'Medical Examinations'!F:F,"not found")</f>
        <v>No</v>
      </c>
      <c r="H399" s="20">
        <f>_xlfn.XLOOKUP(A399,'Medical Examinations'!A:A,'Medical Examinations'!G:G,"not found")</f>
        <v>2</v>
      </c>
      <c r="I399" s="20" t="str">
        <f>_xlfn.XLOOKUP(A399,'Medical Examinations'!A:A,'Medical Examinations'!H:H,"not found")</f>
        <v>Yes</v>
      </c>
      <c r="J399" s="20" t="str">
        <f>_xlfn.XLOOKUP(A399,'Medical Examinations'!A:A,'Medical Examinations'!I:I,"not found")</f>
        <v>Overweight</v>
      </c>
      <c r="K399" s="21">
        <f>_xlfn.XLOOKUP(A399,'Hospitalisation Details'!A:A,'Hospitalisation Details'!F:F,"Not Found")</f>
        <v>24297</v>
      </c>
      <c r="L399" s="22">
        <f>_xlfn.XLOOKUP(A399,'Hospitalisation Details'!A:A,'Hospitalisation Details'!H:H,"Not Found")</f>
        <v>26109.33</v>
      </c>
      <c r="M399" s="21" t="str">
        <f>_xlfn.XLOOKUP(A399,'Hospitalisation Details'!A:A,'Hospitalisation Details'!I:I,"Not Found")</f>
        <v>tier - 1</v>
      </c>
      <c r="N399" s="21" t="str">
        <f>_xlfn.XLOOKUP(A399,'Hospitalisation Details'!A:A,'Hospitalisation Details'!J:J,"Not Found")</f>
        <v>tier - 3</v>
      </c>
      <c r="O399" s="21" t="str">
        <f>_xlfn.XLOOKUP(A399,'Hospitalisation Details'!A:A,'Hospitalisation Details'!K:K,"Not Found")</f>
        <v>R1012</v>
      </c>
      <c r="P399" s="23">
        <f>_xlfn.XLOOKUP(A399,'Hospitalisation Details'!A:A,'Hospitalisation Details'!L:L,"Not Found")</f>
        <v>56</v>
      </c>
    </row>
    <row r="400" spans="1:16" ht="15.75" x14ac:dyDescent="0.25">
      <c r="A400" s="19" t="s">
        <v>1973</v>
      </c>
      <c r="B400" s="19" t="str">
        <f>_xlfn.XLOOKUP(A400,'Customer Names'!A:A,'Customer Names'!C:C,"Not Found")</f>
        <v>Painter</v>
      </c>
      <c r="C400" s="20">
        <f>_xlfn.XLOOKUP(A400,'Medical Examinations'!A:A,'Medical Examinations'!B:B,"not found")</f>
        <v>27.79</v>
      </c>
      <c r="D400" s="20">
        <f>_xlfn.XLOOKUP(A400,'Medical Examinations'!A:A,'Medical Examinations'!C:C,"not found")</f>
        <v>6.05</v>
      </c>
      <c r="E400" s="20" t="str">
        <f>_xlfn.XLOOKUP(A400,'Medical Examinations'!A:A,'Medical Examinations'!D:D,"not found")</f>
        <v>Yes</v>
      </c>
      <c r="F400" s="20" t="str">
        <f>_xlfn.XLOOKUP(A400,'Medical Examinations'!A:A,'Medical Examinations'!E:E,"not found")</f>
        <v>Yes</v>
      </c>
      <c r="G400" s="20" t="str">
        <f>_xlfn.XLOOKUP(A400,'Medical Examinations'!A:A,'Medical Examinations'!F:F,"not found")</f>
        <v>No</v>
      </c>
      <c r="H400" s="20">
        <f>_xlfn.XLOOKUP(A400,'Medical Examinations'!A:A,'Medical Examinations'!G:G,"not found")</f>
        <v>1</v>
      </c>
      <c r="I400" s="20" t="str">
        <f>_xlfn.XLOOKUP(A400,'Medical Examinations'!A:A,'Medical Examinations'!H:H,"not found")</f>
        <v>Yes</v>
      </c>
      <c r="J400" s="20" t="str">
        <f>_xlfn.XLOOKUP(A400,'Medical Examinations'!A:A,'Medical Examinations'!I:I,"not found")</f>
        <v>Overweight</v>
      </c>
      <c r="K400" s="21">
        <f>_xlfn.XLOOKUP(A400,'Hospitalisation Details'!A:A,'Hospitalisation Details'!F:F,"Not Found")</f>
        <v>36886</v>
      </c>
      <c r="L400" s="22">
        <f>_xlfn.XLOOKUP(A400,'Hospitalisation Details'!A:A,'Hospitalisation Details'!H:H,"Not Found")</f>
        <v>26026.97</v>
      </c>
      <c r="M400" s="21" t="str">
        <f>_xlfn.XLOOKUP(A400,'Hospitalisation Details'!A:A,'Hospitalisation Details'!I:I,"Not Found")</f>
        <v>tier - 1</v>
      </c>
      <c r="N400" s="21" t="str">
        <f>_xlfn.XLOOKUP(A400,'Hospitalisation Details'!A:A,'Hospitalisation Details'!J:J,"Not Found")</f>
        <v>tier - 3</v>
      </c>
      <c r="O400" s="21" t="str">
        <f>_xlfn.XLOOKUP(A400,'Hospitalisation Details'!A:A,'Hospitalisation Details'!K:K,"Not Found")</f>
        <v>R1011</v>
      </c>
      <c r="P400" s="23">
        <f>_xlfn.XLOOKUP(A400,'Hospitalisation Details'!A:A,'Hospitalisation Details'!L:L,"Not Found")</f>
        <v>22</v>
      </c>
    </row>
    <row r="401" spans="1:16" ht="15.75" x14ac:dyDescent="0.25">
      <c r="A401" s="19" t="s">
        <v>1972</v>
      </c>
      <c r="B401" s="19" t="str">
        <f>_xlfn.XLOOKUP(A401,'Customer Names'!A:A,'Customer Names'!C:C,"Not Found")</f>
        <v>Edwards</v>
      </c>
      <c r="C401" s="20">
        <f>_xlfn.XLOOKUP(A401,'Medical Examinations'!A:A,'Medical Examinations'!B:B,"not found")</f>
        <v>32.68</v>
      </c>
      <c r="D401" s="20">
        <f>_xlfn.XLOOKUP(A401,'Medical Examinations'!A:A,'Medical Examinations'!C:C,"not found")</f>
        <v>4.68</v>
      </c>
      <c r="E401" s="20" t="str">
        <f>_xlfn.XLOOKUP(A401,'Medical Examinations'!A:A,'Medical Examinations'!D:D,"not found")</f>
        <v>Yes</v>
      </c>
      <c r="F401" s="20" t="str">
        <f>_xlfn.XLOOKUP(A401,'Medical Examinations'!A:A,'Medical Examinations'!E:E,"not found")</f>
        <v>No</v>
      </c>
      <c r="G401" s="20" t="str">
        <f>_xlfn.XLOOKUP(A401,'Medical Examinations'!A:A,'Medical Examinations'!F:F,"not found")</f>
        <v>No</v>
      </c>
      <c r="H401" s="20">
        <f>_xlfn.XLOOKUP(A401,'Medical Examinations'!A:A,'Medical Examinations'!G:G,"not found")</f>
        <v>0</v>
      </c>
      <c r="I401" s="20" t="str">
        <f>_xlfn.XLOOKUP(A401,'Medical Examinations'!A:A,'Medical Examinations'!H:H,"not found")</f>
        <v>No</v>
      </c>
      <c r="J401" s="20" t="str">
        <f>_xlfn.XLOOKUP(A401,'Medical Examinations'!A:A,'Medical Examinations'!I:I,"not found")</f>
        <v>Obesity</v>
      </c>
      <c r="K401" s="21">
        <f>_xlfn.XLOOKUP(A401,'Hospitalisation Details'!A:A,'Hospitalisation Details'!F:F,"Not Found")</f>
        <v>37047</v>
      </c>
      <c r="L401" s="22">
        <f>_xlfn.XLOOKUP(A401,'Hospitalisation Details'!A:A,'Hospitalisation Details'!H:H,"Not Found")</f>
        <v>26018.95</v>
      </c>
      <c r="M401" s="21" t="str">
        <f>_xlfn.XLOOKUP(A401,'Hospitalisation Details'!A:A,'Hospitalisation Details'!I:I,"Not Found")</f>
        <v>tier - 1</v>
      </c>
      <c r="N401" s="21" t="str">
        <f>_xlfn.XLOOKUP(A401,'Hospitalisation Details'!A:A,'Hospitalisation Details'!J:J,"Not Found")</f>
        <v>tier - 3</v>
      </c>
      <c r="O401" s="21" t="str">
        <f>_xlfn.XLOOKUP(A401,'Hospitalisation Details'!A:A,'Hospitalisation Details'!K:K,"Not Found")</f>
        <v>R1012</v>
      </c>
      <c r="P401" s="23">
        <f>_xlfn.XLOOKUP(A401,'Hospitalisation Details'!A:A,'Hospitalisation Details'!L:L,"Not Found")</f>
        <v>22</v>
      </c>
    </row>
    <row r="402" spans="1:16" ht="15.75" x14ac:dyDescent="0.25">
      <c r="A402" s="19" t="s">
        <v>1971</v>
      </c>
      <c r="B402" s="19" t="str">
        <f>_xlfn.XLOOKUP(A402,'Customer Names'!A:A,'Customer Names'!C:C,"Not Found")</f>
        <v>Liebl</v>
      </c>
      <c r="C402" s="20">
        <f>_xlfn.XLOOKUP(A402,'Medical Examinations'!A:A,'Medical Examinations'!B:B,"not found")</f>
        <v>26.4</v>
      </c>
      <c r="D402" s="20">
        <f>_xlfn.XLOOKUP(A402,'Medical Examinations'!A:A,'Medical Examinations'!C:C,"not found")</f>
        <v>9.5</v>
      </c>
      <c r="E402" s="20" t="str">
        <f>_xlfn.XLOOKUP(A402,'Medical Examinations'!A:A,'Medical Examinations'!D:D,"not found")</f>
        <v>Yes</v>
      </c>
      <c r="F402" s="20" t="str">
        <f>_xlfn.XLOOKUP(A402,'Medical Examinations'!A:A,'Medical Examinations'!E:E,"not found")</f>
        <v>No</v>
      </c>
      <c r="G402" s="20" t="str">
        <f>_xlfn.XLOOKUP(A402,'Medical Examinations'!A:A,'Medical Examinations'!F:F,"not found")</f>
        <v>No</v>
      </c>
      <c r="H402" s="20">
        <f>_xlfn.XLOOKUP(A402,'Medical Examinations'!A:A,'Medical Examinations'!G:G,"not found")</f>
        <v>2</v>
      </c>
      <c r="I402" s="20" t="str">
        <f>_xlfn.XLOOKUP(A402,'Medical Examinations'!A:A,'Medical Examinations'!H:H,"not found")</f>
        <v>No</v>
      </c>
      <c r="J402" s="20" t="str">
        <f>_xlfn.XLOOKUP(A402,'Medical Examinations'!A:A,'Medical Examinations'!I:I,"not found")</f>
        <v>Overweight</v>
      </c>
      <c r="K402" s="21">
        <f>_xlfn.XLOOKUP(A402,'Hospitalisation Details'!A:A,'Hospitalisation Details'!F:F,"Not Found")</f>
        <v>25905</v>
      </c>
      <c r="L402" s="22">
        <f>_xlfn.XLOOKUP(A402,'Hospitalisation Details'!A:A,'Hospitalisation Details'!H:H,"Not Found")</f>
        <v>25992.82</v>
      </c>
      <c r="M402" s="21" t="str">
        <f>_xlfn.XLOOKUP(A402,'Hospitalisation Details'!A:A,'Hospitalisation Details'!I:I,"Not Found")</f>
        <v>tier - 1</v>
      </c>
      <c r="N402" s="21" t="str">
        <f>_xlfn.XLOOKUP(A402,'Hospitalisation Details'!A:A,'Hospitalisation Details'!J:J,"Not Found")</f>
        <v>tier - 3</v>
      </c>
      <c r="O402" s="21" t="str">
        <f>_xlfn.XLOOKUP(A402,'Hospitalisation Details'!A:A,'Hospitalisation Details'!K:K,"Not Found")</f>
        <v>R1013</v>
      </c>
      <c r="P402" s="23">
        <f>_xlfn.XLOOKUP(A402,'Hospitalisation Details'!A:A,'Hospitalisation Details'!L:L,"Not Found")</f>
        <v>52</v>
      </c>
    </row>
    <row r="403" spans="1:16" ht="15.75" x14ac:dyDescent="0.25">
      <c r="A403" s="19" t="s">
        <v>1970</v>
      </c>
      <c r="B403" s="19" t="str">
        <f>_xlfn.XLOOKUP(A403,'Customer Names'!A:A,'Customer Names'!C:C,"Not Found")</f>
        <v>Kasabian-Larson</v>
      </c>
      <c r="C403" s="20">
        <f>_xlfn.XLOOKUP(A403,'Medical Examinations'!A:A,'Medical Examinations'!B:B,"not found")</f>
        <v>23.655000000000001</v>
      </c>
      <c r="D403" s="20">
        <f>_xlfn.XLOOKUP(A403,'Medical Examinations'!A:A,'Medical Examinations'!C:C,"not found")</f>
        <v>10.84</v>
      </c>
      <c r="E403" s="20" t="str">
        <f>_xlfn.XLOOKUP(A403,'Medical Examinations'!A:A,'Medical Examinations'!D:D,"not found")</f>
        <v>Yes</v>
      </c>
      <c r="F403" s="20" t="str">
        <f>_xlfn.XLOOKUP(A403,'Medical Examinations'!A:A,'Medical Examinations'!E:E,"not found")</f>
        <v>No</v>
      </c>
      <c r="G403" s="20" t="str">
        <f>_xlfn.XLOOKUP(A403,'Medical Examinations'!A:A,'Medical Examinations'!F:F,"not found")</f>
        <v>Yes</v>
      </c>
      <c r="H403" s="20">
        <f>_xlfn.XLOOKUP(A403,'Medical Examinations'!A:A,'Medical Examinations'!G:G,"not found")</f>
        <v>1</v>
      </c>
      <c r="I403" s="20" t="str">
        <f>_xlfn.XLOOKUP(A403,'Medical Examinations'!A:A,'Medical Examinations'!H:H,"not found")</f>
        <v>Yes</v>
      </c>
      <c r="J403" s="20" t="str">
        <f>_xlfn.XLOOKUP(A403,'Medical Examinations'!A:A,'Medical Examinations'!I:I,"not found")</f>
        <v>Normal Weight</v>
      </c>
      <c r="K403" s="21">
        <f>_xlfn.XLOOKUP(A403,'Hospitalisation Details'!A:A,'Hospitalisation Details'!F:F,"Not Found")</f>
        <v>23244</v>
      </c>
      <c r="L403" s="22">
        <f>_xlfn.XLOOKUP(A403,'Hospitalisation Details'!A:A,'Hospitalisation Details'!H:H,"Not Found")</f>
        <v>25678.78</v>
      </c>
      <c r="M403" s="21" t="str">
        <f>_xlfn.XLOOKUP(A403,'Hospitalisation Details'!A:A,'Hospitalisation Details'!I:I,"Not Found")</f>
        <v>tier - 1</v>
      </c>
      <c r="N403" s="21" t="str">
        <f>_xlfn.XLOOKUP(A403,'Hospitalisation Details'!A:A,'Hospitalisation Details'!J:J,"Not Found")</f>
        <v>tier - 3</v>
      </c>
      <c r="O403" s="21" t="str">
        <f>_xlfn.XLOOKUP(A403,'Hospitalisation Details'!A:A,'Hospitalisation Details'!K:K,"Not Found")</f>
        <v>R1012</v>
      </c>
      <c r="P403" s="23">
        <f>_xlfn.XLOOKUP(A403,'Hospitalisation Details'!A:A,'Hospitalisation Details'!L:L,"Not Found")</f>
        <v>59</v>
      </c>
    </row>
    <row r="404" spans="1:16" ht="15.75" x14ac:dyDescent="0.25">
      <c r="A404" s="19" t="s">
        <v>1969</v>
      </c>
      <c r="B404" s="19" t="str">
        <f>_xlfn.XLOOKUP(A404,'Customer Names'!A:A,'Customer Names'!C:C,"Not Found")</f>
        <v>Creamer</v>
      </c>
      <c r="C404" s="20">
        <f>_xlfn.XLOOKUP(A404,'Medical Examinations'!A:A,'Medical Examinations'!B:B,"not found")</f>
        <v>27.36</v>
      </c>
      <c r="D404" s="20">
        <f>_xlfn.XLOOKUP(A404,'Medical Examinations'!A:A,'Medical Examinations'!C:C,"not found")</f>
        <v>5.88</v>
      </c>
      <c r="E404" s="20" t="str">
        <f>_xlfn.XLOOKUP(A404,'Medical Examinations'!A:A,'Medical Examinations'!D:D,"not found")</f>
        <v>No</v>
      </c>
      <c r="F404" s="20" t="str">
        <f>_xlfn.XLOOKUP(A404,'Medical Examinations'!A:A,'Medical Examinations'!E:E,"not found")</f>
        <v>No</v>
      </c>
      <c r="G404" s="20" t="str">
        <f>_xlfn.XLOOKUP(A404,'Medical Examinations'!A:A,'Medical Examinations'!F:F,"not found")</f>
        <v>No</v>
      </c>
      <c r="H404" s="20">
        <f>_xlfn.XLOOKUP(A404,'Medical Examinations'!A:A,'Medical Examinations'!G:G,"not found")</f>
        <v>2</v>
      </c>
      <c r="I404" s="20" t="str">
        <f>_xlfn.XLOOKUP(A404,'Medical Examinations'!A:A,'Medical Examinations'!H:H,"not found")</f>
        <v>No</v>
      </c>
      <c r="J404" s="20" t="str">
        <f>_xlfn.XLOOKUP(A404,'Medical Examinations'!A:A,'Medical Examinations'!I:I,"not found")</f>
        <v>Overweight</v>
      </c>
      <c r="K404" s="21">
        <f>_xlfn.XLOOKUP(A404,'Hospitalisation Details'!A:A,'Hospitalisation Details'!F:F,"Not Found")</f>
        <v>26497</v>
      </c>
      <c r="L404" s="22">
        <f>_xlfn.XLOOKUP(A404,'Hospitalisation Details'!A:A,'Hospitalisation Details'!H:H,"Not Found")</f>
        <v>25656.58</v>
      </c>
      <c r="M404" s="21" t="str">
        <f>_xlfn.XLOOKUP(A404,'Hospitalisation Details'!A:A,'Hospitalisation Details'!I:I,"Not Found")</f>
        <v>tier - 1</v>
      </c>
      <c r="N404" s="21" t="str">
        <f>_xlfn.XLOOKUP(A404,'Hospitalisation Details'!A:A,'Hospitalisation Details'!J:J,"Not Found")</f>
        <v>tier - 3</v>
      </c>
      <c r="O404" s="21" t="str">
        <f>_xlfn.XLOOKUP(A404,'Hospitalisation Details'!A:A,'Hospitalisation Details'!K:K,"Not Found")</f>
        <v>R1024</v>
      </c>
      <c r="P404" s="23">
        <f>_xlfn.XLOOKUP(A404,'Hospitalisation Details'!A:A,'Hospitalisation Details'!L:L,"Not Found")</f>
        <v>50</v>
      </c>
    </row>
    <row r="405" spans="1:16" ht="15.75" x14ac:dyDescent="0.25">
      <c r="A405" s="19" t="s">
        <v>1968</v>
      </c>
      <c r="B405" s="19" t="str">
        <f>_xlfn.XLOOKUP(A405,'Customer Names'!A:A,'Customer Names'!C:C,"Not Found")</f>
        <v>Kimbel</v>
      </c>
      <c r="C405" s="20">
        <f>_xlfn.XLOOKUP(A405,'Medical Examinations'!A:A,'Medical Examinations'!B:B,"not found")</f>
        <v>27.82</v>
      </c>
      <c r="D405" s="20">
        <f>_xlfn.XLOOKUP(A405,'Medical Examinations'!A:A,'Medical Examinations'!C:C,"not found")</f>
        <v>5.24</v>
      </c>
      <c r="E405" s="20" t="str">
        <f>_xlfn.XLOOKUP(A405,'Medical Examinations'!A:A,'Medical Examinations'!D:D,"not found")</f>
        <v>Yes</v>
      </c>
      <c r="F405" s="20" t="str">
        <f>_xlfn.XLOOKUP(A405,'Medical Examinations'!A:A,'Medical Examinations'!E:E,"not found")</f>
        <v>No</v>
      </c>
      <c r="G405" s="20" t="str">
        <f>_xlfn.XLOOKUP(A405,'Medical Examinations'!A:A,'Medical Examinations'!F:F,"not found")</f>
        <v>No</v>
      </c>
      <c r="H405" s="20">
        <f>_xlfn.XLOOKUP(A405,'Medical Examinations'!A:A,'Medical Examinations'!G:G,"not found")</f>
        <v>0</v>
      </c>
      <c r="I405" s="20" t="str">
        <f>_xlfn.XLOOKUP(A405,'Medical Examinations'!A:A,'Medical Examinations'!H:H,"not found")</f>
        <v>Yes</v>
      </c>
      <c r="J405" s="20" t="str">
        <f>_xlfn.XLOOKUP(A405,'Medical Examinations'!A:A,'Medical Examinations'!I:I,"not found")</f>
        <v>Overweight</v>
      </c>
      <c r="K405" s="21">
        <f>_xlfn.XLOOKUP(A405,'Hospitalisation Details'!A:A,'Hospitalisation Details'!F:F,"Not Found")</f>
        <v>37105</v>
      </c>
      <c r="L405" s="22">
        <f>_xlfn.XLOOKUP(A405,'Hospitalisation Details'!A:A,'Hospitalisation Details'!H:H,"Not Found")</f>
        <v>25648.98</v>
      </c>
      <c r="M405" s="21" t="str">
        <f>_xlfn.XLOOKUP(A405,'Hospitalisation Details'!A:A,'Hospitalisation Details'!I:I,"Not Found")</f>
        <v>tier - 1</v>
      </c>
      <c r="N405" s="21" t="str">
        <f>_xlfn.XLOOKUP(A405,'Hospitalisation Details'!A:A,'Hospitalisation Details'!J:J,"Not Found")</f>
        <v>tier - 3</v>
      </c>
      <c r="O405" s="21" t="str">
        <f>_xlfn.XLOOKUP(A405,'Hospitalisation Details'!A:A,'Hospitalisation Details'!K:K,"Not Found")</f>
        <v>R1011</v>
      </c>
      <c r="P405" s="23">
        <f>_xlfn.XLOOKUP(A405,'Hospitalisation Details'!A:A,'Hospitalisation Details'!L:L,"Not Found")</f>
        <v>21</v>
      </c>
    </row>
    <row r="406" spans="1:16" ht="15.75" x14ac:dyDescent="0.25">
      <c r="A406" s="19" t="s">
        <v>1967</v>
      </c>
      <c r="B406" s="19" t="str">
        <f>_xlfn.XLOOKUP(A406,'Customer Names'!A:A,'Customer Names'!C:C,"Not Found")</f>
        <v>Livensparger</v>
      </c>
      <c r="C406" s="20">
        <f>_xlfn.XLOOKUP(A406,'Medical Examinations'!A:A,'Medical Examinations'!B:B,"not found")</f>
        <v>25.46</v>
      </c>
      <c r="D406" s="20">
        <f>_xlfn.XLOOKUP(A406,'Medical Examinations'!A:A,'Medical Examinations'!C:C,"not found")</f>
        <v>11.75</v>
      </c>
      <c r="E406" s="20" t="str">
        <f>_xlfn.XLOOKUP(A406,'Medical Examinations'!A:A,'Medical Examinations'!D:D,"not found")</f>
        <v>No</v>
      </c>
      <c r="F406" s="20" t="str">
        <f>_xlfn.XLOOKUP(A406,'Medical Examinations'!A:A,'Medical Examinations'!E:E,"not found")</f>
        <v>No</v>
      </c>
      <c r="G406" s="20" t="str">
        <f>_xlfn.XLOOKUP(A406,'Medical Examinations'!A:A,'Medical Examinations'!F:F,"not found")</f>
        <v>No</v>
      </c>
      <c r="H406" s="20">
        <f>_xlfn.XLOOKUP(A406,'Medical Examinations'!A:A,'Medical Examinations'!G:G,"not found")</f>
        <v>0</v>
      </c>
      <c r="I406" s="20" t="str">
        <f>_xlfn.XLOOKUP(A406,'Medical Examinations'!A:A,'Medical Examinations'!H:H,"not found")</f>
        <v>No</v>
      </c>
      <c r="J406" s="20" t="str">
        <f>_xlfn.XLOOKUP(A406,'Medical Examinations'!A:A,'Medical Examinations'!I:I,"not found")</f>
        <v>Overweight</v>
      </c>
      <c r="K406" s="21">
        <f>_xlfn.XLOOKUP(A406,'Hospitalisation Details'!A:A,'Hospitalisation Details'!F:F,"Not Found")</f>
        <v>25183</v>
      </c>
      <c r="L406" s="22">
        <f>_xlfn.XLOOKUP(A406,'Hospitalisation Details'!A:A,'Hospitalisation Details'!H:H,"Not Found")</f>
        <v>25517.11</v>
      </c>
      <c r="M406" s="21" t="str">
        <f>_xlfn.XLOOKUP(A406,'Hospitalisation Details'!A:A,'Hospitalisation Details'!I:I,"Not Found")</f>
        <v>tier - 1</v>
      </c>
      <c r="N406" s="21" t="str">
        <f>_xlfn.XLOOKUP(A406,'Hospitalisation Details'!A:A,'Hospitalisation Details'!J:J,"Not Found")</f>
        <v>tier - 3</v>
      </c>
      <c r="O406" s="21" t="str">
        <f>_xlfn.XLOOKUP(A406,'Hospitalisation Details'!A:A,'Hospitalisation Details'!K:K,"Not Found")</f>
        <v>R1017</v>
      </c>
      <c r="P406" s="23">
        <f>_xlfn.XLOOKUP(A406,'Hospitalisation Details'!A:A,'Hospitalisation Details'!L:L,"Not Found")</f>
        <v>54</v>
      </c>
    </row>
    <row r="407" spans="1:16" ht="15.75" x14ac:dyDescent="0.25">
      <c r="A407" s="19" t="s">
        <v>1966</v>
      </c>
      <c r="B407" s="19" t="str">
        <f>_xlfn.XLOOKUP(A407,'Customer Names'!A:A,'Customer Names'!C:C,"Not Found")</f>
        <v>Grange</v>
      </c>
      <c r="C407" s="20">
        <f>_xlfn.XLOOKUP(A407,'Medical Examinations'!A:A,'Medical Examinations'!B:B,"not found")</f>
        <v>25.1</v>
      </c>
      <c r="D407" s="20">
        <f>_xlfn.XLOOKUP(A407,'Medical Examinations'!A:A,'Medical Examinations'!C:C,"not found")</f>
        <v>6.97</v>
      </c>
      <c r="E407" s="20" t="str">
        <f>_xlfn.XLOOKUP(A407,'Medical Examinations'!A:A,'Medical Examinations'!D:D,"not found")</f>
        <v>No</v>
      </c>
      <c r="F407" s="20" t="str">
        <f>_xlfn.XLOOKUP(A407,'Medical Examinations'!A:A,'Medical Examinations'!E:E,"not found")</f>
        <v>No</v>
      </c>
      <c r="G407" s="20" t="str">
        <f>_xlfn.XLOOKUP(A407,'Medical Examinations'!A:A,'Medical Examinations'!F:F,"not found")</f>
        <v>No</v>
      </c>
      <c r="H407" s="20">
        <f>_xlfn.XLOOKUP(A407,'Medical Examinations'!A:A,'Medical Examinations'!G:G,"not found")</f>
        <v>0</v>
      </c>
      <c r="I407" s="20" t="str">
        <f>_xlfn.XLOOKUP(A407,'Medical Examinations'!A:A,'Medical Examinations'!H:H,"not found")</f>
        <v>Yes</v>
      </c>
      <c r="J407" s="20" t="str">
        <f>_xlfn.XLOOKUP(A407,'Medical Examinations'!A:A,'Medical Examinations'!I:I,"not found")</f>
        <v>Overweight</v>
      </c>
      <c r="K407" s="21">
        <f>_xlfn.XLOOKUP(A407,'Hospitalisation Details'!A:A,'Hospitalisation Details'!F:F,"Not Found")</f>
        <v>25072</v>
      </c>
      <c r="L407" s="22">
        <f>_xlfn.XLOOKUP(A407,'Hospitalisation Details'!A:A,'Hospitalisation Details'!H:H,"Not Found")</f>
        <v>25382.3</v>
      </c>
      <c r="M407" s="21" t="str">
        <f>_xlfn.XLOOKUP(A407,'Hospitalisation Details'!A:A,'Hospitalisation Details'!I:I,"Not Found")</f>
        <v>tier - 1</v>
      </c>
      <c r="N407" s="21" t="str">
        <f>_xlfn.XLOOKUP(A407,'Hospitalisation Details'!A:A,'Hospitalisation Details'!J:J,"Not Found")</f>
        <v>tier - 3</v>
      </c>
      <c r="O407" s="21" t="str">
        <f>_xlfn.XLOOKUP(A407,'Hospitalisation Details'!A:A,'Hospitalisation Details'!K:K,"Not Found")</f>
        <v>R1011</v>
      </c>
      <c r="P407" s="23">
        <f>_xlfn.XLOOKUP(A407,'Hospitalisation Details'!A:A,'Hospitalisation Details'!L:L,"Not Found")</f>
        <v>54</v>
      </c>
    </row>
    <row r="408" spans="1:16" ht="15.75" x14ac:dyDescent="0.25">
      <c r="A408" s="19" t="s">
        <v>1965</v>
      </c>
      <c r="B408" s="19" t="str">
        <f>_xlfn.XLOOKUP(A408,'Customer Names'!A:A,'Customer Names'!C:C,"Not Found")</f>
        <v>Nunlist</v>
      </c>
      <c r="C408" s="20">
        <f>_xlfn.XLOOKUP(A408,'Medical Examinations'!A:A,'Medical Examinations'!B:B,"not found")</f>
        <v>32.11</v>
      </c>
      <c r="D408" s="20">
        <f>_xlfn.XLOOKUP(A408,'Medical Examinations'!A:A,'Medical Examinations'!C:C,"not found")</f>
        <v>4.76</v>
      </c>
      <c r="E408" s="20" t="str">
        <f>_xlfn.XLOOKUP(A408,'Medical Examinations'!A:A,'Medical Examinations'!D:D,"not found")</f>
        <v>No</v>
      </c>
      <c r="F408" s="20" t="str">
        <f>_xlfn.XLOOKUP(A408,'Medical Examinations'!A:A,'Medical Examinations'!E:E,"not found")</f>
        <v>No</v>
      </c>
      <c r="G408" s="20" t="str">
        <f>_xlfn.XLOOKUP(A408,'Medical Examinations'!A:A,'Medical Examinations'!F:F,"not found")</f>
        <v>No</v>
      </c>
      <c r="H408" s="20">
        <f>_xlfn.XLOOKUP(A408,'Medical Examinations'!A:A,'Medical Examinations'!G:G,"not found")</f>
        <v>2</v>
      </c>
      <c r="I408" s="20" t="str">
        <f>_xlfn.XLOOKUP(A408,'Medical Examinations'!A:A,'Medical Examinations'!H:H,"not found")</f>
        <v>No</v>
      </c>
      <c r="J408" s="20" t="str">
        <f>_xlfn.XLOOKUP(A408,'Medical Examinations'!A:A,'Medical Examinations'!I:I,"not found")</f>
        <v>Obesity</v>
      </c>
      <c r="K408" s="21">
        <f>_xlfn.XLOOKUP(A408,'Hospitalisation Details'!A:A,'Hospitalisation Details'!F:F,"Not Found")</f>
        <v>26568</v>
      </c>
      <c r="L408" s="22">
        <f>_xlfn.XLOOKUP(A408,'Hospitalisation Details'!A:A,'Hospitalisation Details'!H:H,"Not Found")</f>
        <v>25333.33</v>
      </c>
      <c r="M408" s="21" t="str">
        <f>_xlfn.XLOOKUP(A408,'Hospitalisation Details'!A:A,'Hospitalisation Details'!I:I,"Not Found")</f>
        <v>tier - 1</v>
      </c>
      <c r="N408" s="21" t="str">
        <f>_xlfn.XLOOKUP(A408,'Hospitalisation Details'!A:A,'Hospitalisation Details'!J:J,"Not Found")</f>
        <v>tier - 3</v>
      </c>
      <c r="O408" s="21" t="str">
        <f>_xlfn.XLOOKUP(A408,'Hospitalisation Details'!A:A,'Hospitalisation Details'!K:K,"Not Found")</f>
        <v>R1017</v>
      </c>
      <c r="P408" s="23">
        <f>_xlfn.XLOOKUP(A408,'Hospitalisation Details'!A:A,'Hospitalisation Details'!L:L,"Not Found")</f>
        <v>50</v>
      </c>
    </row>
    <row r="409" spans="1:16" ht="15.75" x14ac:dyDescent="0.25">
      <c r="A409" s="19" t="s">
        <v>1964</v>
      </c>
      <c r="B409" s="19" t="str">
        <f>_xlfn.XLOOKUP(A409,'Customer Names'!A:A,'Customer Names'!C:C,"Not Found")</f>
        <v>Cutter</v>
      </c>
      <c r="C409" s="20">
        <f>_xlfn.XLOOKUP(A409,'Medical Examinations'!A:A,'Medical Examinations'!B:B,"not found")</f>
        <v>29.8</v>
      </c>
      <c r="D409" s="20">
        <f>_xlfn.XLOOKUP(A409,'Medical Examinations'!A:A,'Medical Examinations'!C:C,"not found")</f>
        <v>8.24</v>
      </c>
      <c r="E409" s="20" t="str">
        <f>_xlfn.XLOOKUP(A409,'Medical Examinations'!A:A,'Medical Examinations'!D:D,"not found")</f>
        <v>Yes</v>
      </c>
      <c r="F409" s="20" t="str">
        <f>_xlfn.XLOOKUP(A409,'Medical Examinations'!A:A,'Medical Examinations'!E:E,"not found")</f>
        <v>No</v>
      </c>
      <c r="G409" s="20" t="str">
        <f>_xlfn.XLOOKUP(A409,'Medical Examinations'!A:A,'Medical Examinations'!F:F,"not found")</f>
        <v>No</v>
      </c>
      <c r="H409" s="20">
        <f>_xlfn.XLOOKUP(A409,'Medical Examinations'!A:A,'Medical Examinations'!G:G,"not found")</f>
        <v>1</v>
      </c>
      <c r="I409" s="20" t="str">
        <f>_xlfn.XLOOKUP(A409,'Medical Examinations'!A:A,'Medical Examinations'!H:H,"not found")</f>
        <v>Yes</v>
      </c>
      <c r="J409" s="20" t="str">
        <f>_xlfn.XLOOKUP(A409,'Medical Examinations'!A:A,'Medical Examinations'!I:I,"not found")</f>
        <v>Overweight</v>
      </c>
      <c r="K409" s="21">
        <f>_xlfn.XLOOKUP(A409,'Hospitalisation Details'!A:A,'Hospitalisation Details'!F:F,"Not Found")</f>
        <v>27742</v>
      </c>
      <c r="L409" s="22">
        <f>_xlfn.XLOOKUP(A409,'Hospitalisation Details'!A:A,'Hospitalisation Details'!H:H,"Not Found")</f>
        <v>25309.49</v>
      </c>
      <c r="M409" s="21" t="str">
        <f>_xlfn.XLOOKUP(A409,'Hospitalisation Details'!A:A,'Hospitalisation Details'!I:I,"Not Found")</f>
        <v>tier - 1</v>
      </c>
      <c r="N409" s="21" t="str">
        <f>_xlfn.XLOOKUP(A409,'Hospitalisation Details'!A:A,'Hospitalisation Details'!J:J,"Not Found")</f>
        <v>tier - 3</v>
      </c>
      <c r="O409" s="21" t="str">
        <f>_xlfn.XLOOKUP(A409,'Hospitalisation Details'!A:A,'Hospitalisation Details'!K:K,"Not Found")</f>
        <v>R1011</v>
      </c>
      <c r="P409" s="23">
        <f>_xlfn.XLOOKUP(A409,'Hospitalisation Details'!A:A,'Hospitalisation Details'!L:L,"Not Found")</f>
        <v>47</v>
      </c>
    </row>
    <row r="410" spans="1:16" ht="15.75" x14ac:dyDescent="0.25">
      <c r="A410" s="19" t="s">
        <v>1963</v>
      </c>
      <c r="B410" s="19" t="str">
        <f>_xlfn.XLOOKUP(A410,'Customer Names'!A:A,'Customer Names'!C:C,"Not Found")</f>
        <v>Martin</v>
      </c>
      <c r="C410" s="20">
        <f>_xlfn.XLOOKUP(A410,'Medical Examinations'!A:A,'Medical Examinations'!B:B,"not found")</f>
        <v>24.01</v>
      </c>
      <c r="D410" s="20">
        <f>_xlfn.XLOOKUP(A410,'Medical Examinations'!A:A,'Medical Examinations'!C:C,"not found")</f>
        <v>4.76</v>
      </c>
      <c r="E410" s="20" t="str">
        <f>_xlfn.XLOOKUP(A410,'Medical Examinations'!A:A,'Medical Examinations'!D:D,"not found")</f>
        <v>No</v>
      </c>
      <c r="F410" s="20" t="str">
        <f>_xlfn.XLOOKUP(A410,'Medical Examinations'!A:A,'Medical Examinations'!E:E,"not found")</f>
        <v>No</v>
      </c>
      <c r="G410" s="20" t="str">
        <f>_xlfn.XLOOKUP(A410,'Medical Examinations'!A:A,'Medical Examinations'!F:F,"not found")</f>
        <v>No</v>
      </c>
      <c r="H410" s="20">
        <f>_xlfn.XLOOKUP(A410,'Medical Examinations'!A:A,'Medical Examinations'!G:G,"not found")</f>
        <v>1</v>
      </c>
      <c r="I410" s="20" t="str">
        <f>_xlfn.XLOOKUP(A410,'Medical Examinations'!A:A,'Medical Examinations'!H:H,"not found")</f>
        <v>Yes</v>
      </c>
      <c r="J410" s="20" t="str">
        <f>_xlfn.XLOOKUP(A410,'Medical Examinations'!A:A,'Medical Examinations'!I:I,"not found")</f>
        <v>Normal Weight</v>
      </c>
      <c r="K410" s="21">
        <f>_xlfn.XLOOKUP(A410,'Hospitalisation Details'!A:A,'Hospitalisation Details'!F:F,"Not Found")</f>
        <v>36123</v>
      </c>
      <c r="L410" s="22">
        <f>_xlfn.XLOOKUP(A410,'Hospitalisation Details'!A:A,'Hospitalisation Details'!H:H,"Not Found")</f>
        <v>25127.22</v>
      </c>
      <c r="M410" s="21" t="str">
        <f>_xlfn.XLOOKUP(A410,'Hospitalisation Details'!A:A,'Hospitalisation Details'!I:I,"Not Found")</f>
        <v>tier - 1</v>
      </c>
      <c r="N410" s="21" t="str">
        <f>_xlfn.XLOOKUP(A410,'Hospitalisation Details'!A:A,'Hospitalisation Details'!J:J,"Not Found")</f>
        <v>tier - 3</v>
      </c>
      <c r="O410" s="21" t="str">
        <f>_xlfn.XLOOKUP(A410,'Hospitalisation Details'!A:A,'Hospitalisation Details'!K:K,"Not Found")</f>
        <v>R1011</v>
      </c>
      <c r="P410" s="23">
        <f>_xlfn.XLOOKUP(A410,'Hospitalisation Details'!A:A,'Hospitalisation Details'!L:L,"Not Found")</f>
        <v>24</v>
      </c>
    </row>
    <row r="411" spans="1:16" ht="15.75" x14ac:dyDescent="0.25">
      <c r="A411" s="19" t="s">
        <v>1962</v>
      </c>
      <c r="B411" s="19" t="str">
        <f>_xlfn.XLOOKUP(A411,'Customer Names'!A:A,'Customer Names'!C:C,"Not Found")</f>
        <v>Cooney</v>
      </c>
      <c r="C411" s="20">
        <f>_xlfn.XLOOKUP(A411,'Medical Examinations'!A:A,'Medical Examinations'!B:B,"not found")</f>
        <v>23.21</v>
      </c>
      <c r="D411" s="20">
        <f>_xlfn.XLOOKUP(A411,'Medical Examinations'!A:A,'Medical Examinations'!C:C,"not found")</f>
        <v>6.03</v>
      </c>
      <c r="E411" s="20" t="str">
        <f>_xlfn.XLOOKUP(A411,'Medical Examinations'!A:A,'Medical Examinations'!D:D,"not found")</f>
        <v>No</v>
      </c>
      <c r="F411" s="20" t="str">
        <f>_xlfn.XLOOKUP(A411,'Medical Examinations'!A:A,'Medical Examinations'!E:E,"not found")</f>
        <v>No</v>
      </c>
      <c r="G411" s="20" t="str">
        <f>_xlfn.XLOOKUP(A411,'Medical Examinations'!A:A,'Medical Examinations'!F:F,"not found")</f>
        <v>No</v>
      </c>
      <c r="H411" s="20">
        <f>_xlfn.XLOOKUP(A411,'Medical Examinations'!A:A,'Medical Examinations'!G:G,"not found")</f>
        <v>1</v>
      </c>
      <c r="I411" s="20" t="str">
        <f>_xlfn.XLOOKUP(A411,'Medical Examinations'!A:A,'Medical Examinations'!H:H,"not found")</f>
        <v>No</v>
      </c>
      <c r="J411" s="20" t="str">
        <f>_xlfn.XLOOKUP(A411,'Medical Examinations'!A:A,'Medical Examinations'!I:I,"not found")</f>
        <v>Normal Weight</v>
      </c>
      <c r="K411" s="21">
        <f>_xlfn.XLOOKUP(A411,'Hospitalisation Details'!A:A,'Hospitalisation Details'!F:F,"Not Found")</f>
        <v>35960</v>
      </c>
      <c r="L411" s="22">
        <f>_xlfn.XLOOKUP(A411,'Hospitalisation Details'!A:A,'Hospitalisation Details'!H:H,"Not Found")</f>
        <v>25081.77</v>
      </c>
      <c r="M411" s="21" t="str">
        <f>_xlfn.XLOOKUP(A411,'Hospitalisation Details'!A:A,'Hospitalisation Details'!I:I,"Not Found")</f>
        <v>tier - 1</v>
      </c>
      <c r="N411" s="21" t="str">
        <f>_xlfn.XLOOKUP(A411,'Hospitalisation Details'!A:A,'Hospitalisation Details'!J:J,"Not Found")</f>
        <v>tier - 3</v>
      </c>
      <c r="O411" s="21" t="str">
        <f>_xlfn.XLOOKUP(A411,'Hospitalisation Details'!A:A,'Hospitalisation Details'!K:K,"Not Found")</f>
        <v>R1013</v>
      </c>
      <c r="P411" s="23">
        <f>_xlfn.XLOOKUP(A411,'Hospitalisation Details'!A:A,'Hospitalisation Details'!L:L,"Not Found")</f>
        <v>24</v>
      </c>
    </row>
    <row r="412" spans="1:16" ht="15.75" x14ac:dyDescent="0.25">
      <c r="A412" s="19" t="s">
        <v>1961</v>
      </c>
      <c r="B412" s="19" t="str">
        <f>_xlfn.XLOOKUP(A412,'Customer Names'!A:A,'Customer Names'!C:C,"Not Found")</f>
        <v>Bier</v>
      </c>
      <c r="C412" s="20">
        <f>_xlfn.XLOOKUP(A412,'Medical Examinations'!A:A,'Medical Examinations'!B:B,"not found")</f>
        <v>21.2</v>
      </c>
      <c r="D412" s="20">
        <f>_xlfn.XLOOKUP(A412,'Medical Examinations'!A:A,'Medical Examinations'!C:C,"not found")</f>
        <v>4.07</v>
      </c>
      <c r="E412" s="20" t="str">
        <f>_xlfn.XLOOKUP(A412,'Medical Examinations'!A:A,'Medical Examinations'!D:D,"not found")</f>
        <v>Yes</v>
      </c>
      <c r="F412" s="20" t="str">
        <f>_xlfn.XLOOKUP(A412,'Medical Examinations'!A:A,'Medical Examinations'!E:E,"not found")</f>
        <v>No</v>
      </c>
      <c r="G412" s="20" t="str">
        <f>_xlfn.XLOOKUP(A412,'Medical Examinations'!A:A,'Medical Examinations'!F:F,"not found")</f>
        <v>No</v>
      </c>
      <c r="H412" s="20">
        <f>_xlfn.XLOOKUP(A412,'Medical Examinations'!A:A,'Medical Examinations'!G:G,"not found")</f>
        <v>1</v>
      </c>
      <c r="I412" s="20" t="str">
        <f>_xlfn.XLOOKUP(A412,'Medical Examinations'!A:A,'Medical Examinations'!H:H,"not found")</f>
        <v>Yes</v>
      </c>
      <c r="J412" s="20" t="str">
        <f>_xlfn.XLOOKUP(A412,'Medical Examinations'!A:A,'Medical Examinations'!I:I,"not found")</f>
        <v>Normal Weight</v>
      </c>
      <c r="K412" s="21">
        <f>_xlfn.XLOOKUP(A412,'Hospitalisation Details'!A:A,'Hospitalisation Details'!F:F,"Not Found")</f>
        <v>35037</v>
      </c>
      <c r="L412" s="22">
        <f>_xlfn.XLOOKUP(A412,'Hospitalisation Details'!A:A,'Hospitalisation Details'!H:H,"Not Found")</f>
        <v>25075.97</v>
      </c>
      <c r="M412" s="21" t="str">
        <f>_xlfn.XLOOKUP(A412,'Hospitalisation Details'!A:A,'Hospitalisation Details'!I:I,"Not Found")</f>
        <v>tier - 1</v>
      </c>
      <c r="N412" s="21" t="str">
        <f>_xlfn.XLOOKUP(A412,'Hospitalisation Details'!A:A,'Hospitalisation Details'!J:J,"Not Found")</f>
        <v>tier - 3</v>
      </c>
      <c r="O412" s="21" t="str">
        <f>_xlfn.XLOOKUP(A412,'Hospitalisation Details'!A:A,'Hospitalisation Details'!K:K,"Not Found")</f>
        <v>R1011</v>
      </c>
      <c r="P412" s="23">
        <f>_xlfn.XLOOKUP(A412,'Hospitalisation Details'!A:A,'Hospitalisation Details'!L:L,"Not Found")</f>
        <v>27</v>
      </c>
    </row>
    <row r="413" spans="1:16" ht="15.75" x14ac:dyDescent="0.25">
      <c r="A413" s="19" t="s">
        <v>1960</v>
      </c>
      <c r="B413" s="19" t="str">
        <f>_xlfn.XLOOKUP(A413,'Customer Names'!A:A,'Customer Names'!C:C,"Not Found")</f>
        <v>Muskopf</v>
      </c>
      <c r="C413" s="20">
        <f>_xlfn.XLOOKUP(A413,'Medical Examinations'!A:A,'Medical Examinations'!B:B,"not found")</f>
        <v>28.215</v>
      </c>
      <c r="D413" s="20">
        <f>_xlfn.XLOOKUP(A413,'Medical Examinations'!A:A,'Medical Examinations'!C:C,"not found")</f>
        <v>8.26</v>
      </c>
      <c r="E413" s="20" t="str">
        <f>_xlfn.XLOOKUP(A413,'Medical Examinations'!A:A,'Medical Examinations'!D:D,"not found")</f>
        <v>Yes</v>
      </c>
      <c r="F413" s="20" t="str">
        <f>_xlfn.XLOOKUP(A413,'Medical Examinations'!A:A,'Medical Examinations'!E:E,"not found")</f>
        <v>No</v>
      </c>
      <c r="G413" s="20" t="str">
        <f>_xlfn.XLOOKUP(A413,'Medical Examinations'!A:A,'Medical Examinations'!F:F,"not found")</f>
        <v>No</v>
      </c>
      <c r="H413" s="20">
        <f>_xlfn.XLOOKUP(A413,'Medical Examinations'!A:A,'Medical Examinations'!G:G,"not found")</f>
        <v>1</v>
      </c>
      <c r="I413" s="20" t="str">
        <f>_xlfn.XLOOKUP(A413,'Medical Examinations'!A:A,'Medical Examinations'!H:H,"not found")</f>
        <v>Yes</v>
      </c>
      <c r="J413" s="20" t="str">
        <f>_xlfn.XLOOKUP(A413,'Medical Examinations'!A:A,'Medical Examinations'!I:I,"not found")</f>
        <v>Overweight</v>
      </c>
      <c r="K413" s="21">
        <f>_xlfn.XLOOKUP(A413,'Hospitalisation Details'!A:A,'Hospitalisation Details'!F:F,"Not Found")</f>
        <v>27712</v>
      </c>
      <c r="L413" s="22">
        <f>_xlfn.XLOOKUP(A413,'Hospitalisation Details'!A:A,'Hospitalisation Details'!H:H,"Not Found")</f>
        <v>24915.22</v>
      </c>
      <c r="M413" s="21" t="str">
        <f>_xlfn.XLOOKUP(A413,'Hospitalisation Details'!A:A,'Hospitalisation Details'!I:I,"Not Found")</f>
        <v>tier - 1</v>
      </c>
      <c r="N413" s="21" t="str">
        <f>_xlfn.XLOOKUP(A413,'Hospitalisation Details'!A:A,'Hospitalisation Details'!J:J,"Not Found")</f>
        <v>tier - 3</v>
      </c>
      <c r="O413" s="21" t="str">
        <f>_xlfn.XLOOKUP(A413,'Hospitalisation Details'!A:A,'Hospitalisation Details'!K:K,"Not Found")</f>
        <v>R1012</v>
      </c>
      <c r="P413" s="23">
        <f>_xlfn.XLOOKUP(A413,'Hospitalisation Details'!A:A,'Hospitalisation Details'!L:L,"Not Found")</f>
        <v>47</v>
      </c>
    </row>
    <row r="414" spans="1:16" ht="15.75" x14ac:dyDescent="0.25">
      <c r="A414" s="19" t="s">
        <v>1959</v>
      </c>
      <c r="B414" s="19" t="str">
        <f>_xlfn.XLOOKUP(A414,'Customer Names'!A:A,'Customer Names'!C:C,"Not Found")</f>
        <v>Sirak</v>
      </c>
      <c r="C414" s="20">
        <f>_xlfn.XLOOKUP(A414,'Medical Examinations'!A:A,'Medical Examinations'!B:B,"not found")</f>
        <v>38.094999999999999</v>
      </c>
      <c r="D414" s="20">
        <f>_xlfn.XLOOKUP(A414,'Medical Examinations'!A:A,'Medical Examinations'!C:C,"not found")</f>
        <v>4.76</v>
      </c>
      <c r="E414" s="20" t="str">
        <f>_xlfn.XLOOKUP(A414,'Medical Examinations'!A:A,'Medical Examinations'!D:D,"not found")</f>
        <v>No</v>
      </c>
      <c r="F414" s="20" t="str">
        <f>_xlfn.XLOOKUP(A414,'Medical Examinations'!A:A,'Medical Examinations'!E:E,"not found")</f>
        <v>No</v>
      </c>
      <c r="G414" s="20" t="str">
        <f>_xlfn.XLOOKUP(A414,'Medical Examinations'!A:A,'Medical Examinations'!F:F,"not found")</f>
        <v>No</v>
      </c>
      <c r="H414" s="20">
        <f>_xlfn.XLOOKUP(A414,'Medical Examinations'!A:A,'Medical Examinations'!G:G,"not found")</f>
        <v>1</v>
      </c>
      <c r="I414" s="20" t="str">
        <f>_xlfn.XLOOKUP(A414,'Medical Examinations'!A:A,'Medical Examinations'!H:H,"not found")</f>
        <v>No</v>
      </c>
      <c r="J414" s="20" t="str">
        <f>_xlfn.XLOOKUP(A414,'Medical Examinations'!A:A,'Medical Examinations'!I:I,"not found")</f>
        <v>Obesity</v>
      </c>
      <c r="K414" s="21">
        <f>_xlfn.XLOOKUP(A414,'Hospitalisation Details'!A:A,'Hospitalisation Details'!F:F,"Not Found")</f>
        <v>31942</v>
      </c>
      <c r="L414" s="22">
        <f>_xlfn.XLOOKUP(A414,'Hospitalisation Details'!A:A,'Hospitalisation Details'!H:H,"Not Found")</f>
        <v>24915.05</v>
      </c>
      <c r="M414" s="21" t="str">
        <f>_xlfn.XLOOKUP(A414,'Hospitalisation Details'!A:A,'Hospitalisation Details'!I:I,"Not Found")</f>
        <v>tier - 1</v>
      </c>
      <c r="N414" s="21" t="str">
        <f>_xlfn.XLOOKUP(A414,'Hospitalisation Details'!A:A,'Hospitalisation Details'!J:J,"Not Found")</f>
        <v>tier - 3</v>
      </c>
      <c r="O414" s="21" t="str">
        <f>_xlfn.XLOOKUP(A414,'Hospitalisation Details'!A:A,'Hospitalisation Details'!K:K,"Not Found")</f>
        <v>R1024</v>
      </c>
      <c r="P414" s="23">
        <f>_xlfn.XLOOKUP(A414,'Hospitalisation Details'!A:A,'Hospitalisation Details'!L:L,"Not Found")</f>
        <v>35</v>
      </c>
    </row>
    <row r="415" spans="1:16" ht="15.75" x14ac:dyDescent="0.25">
      <c r="A415" s="19" t="s">
        <v>1958</v>
      </c>
      <c r="B415" s="19" t="str">
        <f>_xlfn.XLOOKUP(A415,'Customer Names'!A:A,'Customer Names'!C:C,"Not Found")</f>
        <v>Nelsen</v>
      </c>
      <c r="C415" s="20">
        <f>_xlfn.XLOOKUP(A415,'Medical Examinations'!A:A,'Medical Examinations'!B:B,"not found")</f>
        <v>22.61</v>
      </c>
      <c r="D415" s="20">
        <f>_xlfn.XLOOKUP(A415,'Medical Examinations'!A:A,'Medical Examinations'!C:C,"not found")</f>
        <v>6.13</v>
      </c>
      <c r="E415" s="20" t="str">
        <f>_xlfn.XLOOKUP(A415,'Medical Examinations'!A:A,'Medical Examinations'!D:D,"not found")</f>
        <v>Yes</v>
      </c>
      <c r="F415" s="20" t="str">
        <f>_xlfn.XLOOKUP(A415,'Medical Examinations'!A:A,'Medical Examinations'!E:E,"not found")</f>
        <v>No</v>
      </c>
      <c r="G415" s="20" t="str">
        <f>_xlfn.XLOOKUP(A415,'Medical Examinations'!A:A,'Medical Examinations'!F:F,"not found")</f>
        <v>Yes</v>
      </c>
      <c r="H415" s="20">
        <f>_xlfn.XLOOKUP(A415,'Medical Examinations'!A:A,'Medical Examinations'!G:G,"not found")</f>
        <v>1</v>
      </c>
      <c r="I415" s="20" t="str">
        <f>_xlfn.XLOOKUP(A415,'Medical Examinations'!A:A,'Medical Examinations'!H:H,"not found")</f>
        <v>Yes</v>
      </c>
      <c r="J415" s="20" t="str">
        <f>_xlfn.XLOOKUP(A415,'Medical Examinations'!A:A,'Medical Examinations'!I:I,"not found")</f>
        <v>Normal Weight</v>
      </c>
      <c r="K415" s="21">
        <f>_xlfn.XLOOKUP(A415,'Hospitalisation Details'!A:A,'Hospitalisation Details'!F:F,"Not Found")</f>
        <v>25407</v>
      </c>
      <c r="L415" s="22">
        <f>_xlfn.XLOOKUP(A415,'Hospitalisation Details'!A:A,'Hospitalisation Details'!H:H,"Not Found")</f>
        <v>24873.38</v>
      </c>
      <c r="M415" s="21" t="str">
        <f>_xlfn.XLOOKUP(A415,'Hospitalisation Details'!A:A,'Hospitalisation Details'!I:I,"Not Found")</f>
        <v>tier - 1</v>
      </c>
      <c r="N415" s="21" t="str">
        <f>_xlfn.XLOOKUP(A415,'Hospitalisation Details'!A:A,'Hospitalisation Details'!J:J,"Not Found")</f>
        <v>tier - 3</v>
      </c>
      <c r="O415" s="21" t="str">
        <f>_xlfn.XLOOKUP(A415,'Hospitalisation Details'!A:A,'Hospitalisation Details'!K:K,"Not Found")</f>
        <v>R1024</v>
      </c>
      <c r="P415" s="23">
        <f>_xlfn.XLOOKUP(A415,'Hospitalisation Details'!A:A,'Hospitalisation Details'!L:L,"Not Found")</f>
        <v>53</v>
      </c>
    </row>
    <row r="416" spans="1:16" ht="15.75" x14ac:dyDescent="0.25">
      <c r="A416" s="19" t="s">
        <v>1957</v>
      </c>
      <c r="B416" s="19" t="str">
        <f>_xlfn.XLOOKUP(A416,'Customer Names'!A:A,'Customer Names'!C:C,"Not Found")</f>
        <v>Schallner</v>
      </c>
      <c r="C416" s="20">
        <f>_xlfn.XLOOKUP(A416,'Medical Examinations'!A:A,'Medical Examinations'!B:B,"not found")</f>
        <v>24.32</v>
      </c>
      <c r="D416" s="20">
        <f>_xlfn.XLOOKUP(A416,'Medical Examinations'!A:A,'Medical Examinations'!C:C,"not found")</f>
        <v>10.47</v>
      </c>
      <c r="E416" s="20" t="str">
        <f>_xlfn.XLOOKUP(A416,'Medical Examinations'!A:A,'Medical Examinations'!D:D,"not found")</f>
        <v>Yes</v>
      </c>
      <c r="F416" s="20" t="str">
        <f>_xlfn.XLOOKUP(A416,'Medical Examinations'!A:A,'Medical Examinations'!E:E,"not found")</f>
        <v>No</v>
      </c>
      <c r="G416" s="20" t="str">
        <f>_xlfn.XLOOKUP(A416,'Medical Examinations'!A:A,'Medical Examinations'!F:F,"not found")</f>
        <v>No</v>
      </c>
      <c r="H416" s="20">
        <f>_xlfn.XLOOKUP(A416,'Medical Examinations'!A:A,'Medical Examinations'!G:G,"not found")</f>
        <v>2</v>
      </c>
      <c r="I416" s="20" t="str">
        <f>_xlfn.XLOOKUP(A416,'Medical Examinations'!A:A,'Medical Examinations'!H:H,"not found")</f>
        <v>Yes</v>
      </c>
      <c r="J416" s="20" t="str">
        <f>_xlfn.XLOOKUP(A416,'Medical Examinations'!A:A,'Medical Examinations'!I:I,"not found")</f>
        <v>Normal Weight</v>
      </c>
      <c r="K416" s="21">
        <f>_xlfn.XLOOKUP(A416,'Hospitalisation Details'!A:A,'Hospitalisation Details'!F:F,"Not Found")</f>
        <v>25898</v>
      </c>
      <c r="L416" s="22">
        <f>_xlfn.XLOOKUP(A416,'Hospitalisation Details'!A:A,'Hospitalisation Details'!H:H,"Not Found")</f>
        <v>24869.84</v>
      </c>
      <c r="M416" s="21" t="str">
        <f>_xlfn.XLOOKUP(A416,'Hospitalisation Details'!A:A,'Hospitalisation Details'!I:I,"Not Found")</f>
        <v>tier - 2</v>
      </c>
      <c r="N416" s="21" t="str">
        <f>_xlfn.XLOOKUP(A416,'Hospitalisation Details'!A:A,'Hospitalisation Details'!J:J,"Not Found")</f>
        <v>tier - 3</v>
      </c>
      <c r="O416" s="21" t="str">
        <f>_xlfn.XLOOKUP(A416,'Hospitalisation Details'!A:A,'Hospitalisation Details'!K:K,"Not Found")</f>
        <v>R1016</v>
      </c>
      <c r="P416" s="23">
        <f>_xlfn.XLOOKUP(A416,'Hospitalisation Details'!A:A,'Hospitalisation Details'!L:L,"Not Found")</f>
        <v>52</v>
      </c>
    </row>
    <row r="417" spans="1:16" ht="15.75" x14ac:dyDescent="0.25">
      <c r="A417" s="19" t="s">
        <v>1956</v>
      </c>
      <c r="B417" s="19" t="str">
        <f>_xlfn.XLOOKUP(A417,'Customer Names'!A:A,'Customer Names'!C:C,"Not Found")</f>
        <v>Dunlap</v>
      </c>
      <c r="C417" s="20">
        <f>_xlfn.XLOOKUP(A417,'Medical Examinations'!A:A,'Medical Examinations'!B:B,"not found")</f>
        <v>20.96</v>
      </c>
      <c r="D417" s="20">
        <f>_xlfn.XLOOKUP(A417,'Medical Examinations'!A:A,'Medical Examinations'!C:C,"not found")</f>
        <v>4.04</v>
      </c>
      <c r="E417" s="20" t="str">
        <f>_xlfn.XLOOKUP(A417,'Medical Examinations'!A:A,'Medical Examinations'!D:D,"not found")</f>
        <v>Yes</v>
      </c>
      <c r="F417" s="20" t="str">
        <f>_xlfn.XLOOKUP(A417,'Medical Examinations'!A:A,'Medical Examinations'!E:E,"not found")</f>
        <v>No</v>
      </c>
      <c r="G417" s="20" t="str">
        <f>_xlfn.XLOOKUP(A417,'Medical Examinations'!A:A,'Medical Examinations'!F:F,"not found")</f>
        <v>No</v>
      </c>
      <c r="H417" s="20">
        <f>_xlfn.XLOOKUP(A417,'Medical Examinations'!A:A,'Medical Examinations'!G:G,"not found")</f>
        <v>1</v>
      </c>
      <c r="I417" s="20" t="str">
        <f>_xlfn.XLOOKUP(A417,'Medical Examinations'!A:A,'Medical Examinations'!H:H,"not found")</f>
        <v>Yes</v>
      </c>
      <c r="J417" s="20" t="str">
        <f>_xlfn.XLOOKUP(A417,'Medical Examinations'!A:A,'Medical Examinations'!I:I,"not found")</f>
        <v>Normal Weight</v>
      </c>
      <c r="K417" s="21">
        <f>_xlfn.XLOOKUP(A417,'Hospitalisation Details'!A:A,'Hospitalisation Details'!F:F,"Not Found")</f>
        <v>34860</v>
      </c>
      <c r="L417" s="22">
        <f>_xlfn.XLOOKUP(A417,'Hospitalisation Details'!A:A,'Hospitalisation Details'!H:H,"Not Found")</f>
        <v>24863.25</v>
      </c>
      <c r="M417" s="21" t="str">
        <f>_xlfn.XLOOKUP(A417,'Hospitalisation Details'!A:A,'Hospitalisation Details'!I:I,"Not Found")</f>
        <v>tier - 2</v>
      </c>
      <c r="N417" s="21" t="str">
        <f>_xlfn.XLOOKUP(A417,'Hospitalisation Details'!A:A,'Hospitalisation Details'!J:J,"Not Found")</f>
        <v>tier - 3</v>
      </c>
      <c r="O417" s="21" t="str">
        <f>_xlfn.XLOOKUP(A417,'Hospitalisation Details'!A:A,'Hospitalisation Details'!K:K,"Not Found")</f>
        <v>R1011</v>
      </c>
      <c r="P417" s="23">
        <f>_xlfn.XLOOKUP(A417,'Hospitalisation Details'!A:A,'Hospitalisation Details'!L:L,"Not Found")</f>
        <v>27</v>
      </c>
    </row>
    <row r="418" spans="1:16" ht="15.75" x14ac:dyDescent="0.25">
      <c r="A418" s="19" t="s">
        <v>1955</v>
      </c>
      <c r="B418" s="19" t="str">
        <f>_xlfn.XLOOKUP(A418,'Customer Names'!A:A,'Customer Names'!C:C,"Not Found")</f>
        <v>Messing</v>
      </c>
      <c r="C418" s="20">
        <f>_xlfn.XLOOKUP(A418,'Medical Examinations'!A:A,'Medical Examinations'!B:B,"not found")</f>
        <v>19.68</v>
      </c>
      <c r="D418" s="20">
        <f>_xlfn.XLOOKUP(A418,'Medical Examinations'!A:A,'Medical Examinations'!C:C,"not found")</f>
        <v>5.74</v>
      </c>
      <c r="E418" s="20" t="str">
        <f>_xlfn.XLOOKUP(A418,'Medical Examinations'!A:A,'Medical Examinations'!D:D,"not found")</f>
        <v>No</v>
      </c>
      <c r="F418" s="20" t="str">
        <f>_xlfn.XLOOKUP(A418,'Medical Examinations'!A:A,'Medical Examinations'!E:E,"not found")</f>
        <v>No</v>
      </c>
      <c r="G418" s="20" t="str">
        <f>_xlfn.XLOOKUP(A418,'Medical Examinations'!A:A,'Medical Examinations'!F:F,"not found")</f>
        <v>No</v>
      </c>
      <c r="H418" s="20">
        <f>_xlfn.XLOOKUP(A418,'Medical Examinations'!A:A,'Medical Examinations'!G:G,"not found")</f>
        <v>0</v>
      </c>
      <c r="I418" s="20" t="str">
        <f>_xlfn.XLOOKUP(A418,'Medical Examinations'!A:A,'Medical Examinations'!H:H,"not found")</f>
        <v>Yes</v>
      </c>
      <c r="J418" s="20" t="str">
        <f>_xlfn.XLOOKUP(A418,'Medical Examinations'!A:A,'Medical Examinations'!I:I,"not found")</f>
        <v>Normal Weight</v>
      </c>
      <c r="K418" s="21">
        <f>_xlfn.XLOOKUP(A418,'Hospitalisation Details'!A:A,'Hospitalisation Details'!F:F,"Not Found")</f>
        <v>34586</v>
      </c>
      <c r="L418" s="22">
        <f>_xlfn.XLOOKUP(A418,'Hospitalisation Details'!A:A,'Hospitalisation Details'!H:H,"Not Found")</f>
        <v>24817.25</v>
      </c>
      <c r="M418" s="21" t="str">
        <f>_xlfn.XLOOKUP(A418,'Hospitalisation Details'!A:A,'Hospitalisation Details'!I:I,"Not Found")</f>
        <v>tier - 2</v>
      </c>
      <c r="N418" s="21" t="str">
        <f>_xlfn.XLOOKUP(A418,'Hospitalisation Details'!A:A,'Hospitalisation Details'!J:J,"Not Found")</f>
        <v>tier - 3</v>
      </c>
      <c r="O418" s="21" t="str">
        <f>_xlfn.XLOOKUP(A418,'Hospitalisation Details'!A:A,'Hospitalisation Details'!K:K,"Not Found")</f>
        <v>R1011</v>
      </c>
      <c r="P418" s="23">
        <f>_xlfn.XLOOKUP(A418,'Hospitalisation Details'!A:A,'Hospitalisation Details'!L:L,"Not Found")</f>
        <v>28</v>
      </c>
    </row>
    <row r="419" spans="1:16" ht="15.75" x14ac:dyDescent="0.25">
      <c r="A419" s="19" t="s">
        <v>1954</v>
      </c>
      <c r="B419" s="19" t="str">
        <f>_xlfn.XLOOKUP(A419,'Customer Names'!A:A,'Customer Names'!C:C,"Not Found")</f>
        <v>Bondell</v>
      </c>
      <c r="C419" s="20">
        <f>_xlfn.XLOOKUP(A419,'Medical Examinations'!A:A,'Medical Examinations'!B:B,"not found")</f>
        <v>18.100000000000001</v>
      </c>
      <c r="D419" s="20">
        <f>_xlfn.XLOOKUP(A419,'Medical Examinations'!A:A,'Medical Examinations'!C:C,"not found")</f>
        <v>6.33</v>
      </c>
      <c r="E419" s="20" t="str">
        <f>_xlfn.XLOOKUP(A419,'Medical Examinations'!A:A,'Medical Examinations'!D:D,"not found")</f>
        <v>No</v>
      </c>
      <c r="F419" s="20" t="str">
        <f>_xlfn.XLOOKUP(A419,'Medical Examinations'!A:A,'Medical Examinations'!E:E,"not found")</f>
        <v>No</v>
      </c>
      <c r="G419" s="20" t="str">
        <f>_xlfn.XLOOKUP(A419,'Medical Examinations'!A:A,'Medical Examinations'!F:F,"not found")</f>
        <v>No</v>
      </c>
      <c r="H419" s="20">
        <f>_xlfn.XLOOKUP(A419,'Medical Examinations'!A:A,'Medical Examinations'!G:G,"not found")</f>
        <v>1</v>
      </c>
      <c r="I419" s="20" t="str">
        <f>_xlfn.XLOOKUP(A419,'Medical Examinations'!A:A,'Medical Examinations'!H:H,"not found")</f>
        <v>Yes</v>
      </c>
      <c r="J419" s="20" t="str">
        <f>_xlfn.XLOOKUP(A419,'Medical Examinations'!A:A,'Medical Examinations'!I:I,"not found")</f>
        <v>Underweight</v>
      </c>
      <c r="K419" s="21">
        <f>_xlfn.XLOOKUP(A419,'Hospitalisation Details'!A:A,'Hospitalisation Details'!F:F,"Not Found")</f>
        <v>33888</v>
      </c>
      <c r="L419" s="22">
        <f>_xlfn.XLOOKUP(A419,'Hospitalisation Details'!A:A,'Hospitalisation Details'!H:H,"Not Found")</f>
        <v>24795.040000000001</v>
      </c>
      <c r="M419" s="21" t="str">
        <f>_xlfn.XLOOKUP(A419,'Hospitalisation Details'!A:A,'Hospitalisation Details'!I:I,"Not Found")</f>
        <v>tier - 2</v>
      </c>
      <c r="N419" s="21" t="str">
        <f>_xlfn.XLOOKUP(A419,'Hospitalisation Details'!A:A,'Hospitalisation Details'!J:J,"Not Found")</f>
        <v>tier - 3</v>
      </c>
      <c r="O419" s="21" t="str">
        <f>_xlfn.XLOOKUP(A419,'Hospitalisation Details'!A:A,'Hospitalisation Details'!K:K,"Not Found")</f>
        <v>R1011</v>
      </c>
      <c r="P419" s="23">
        <f>_xlfn.XLOOKUP(A419,'Hospitalisation Details'!A:A,'Hospitalisation Details'!L:L,"Not Found")</f>
        <v>30</v>
      </c>
    </row>
    <row r="420" spans="1:16" ht="15.75" x14ac:dyDescent="0.25">
      <c r="A420" s="19" t="s">
        <v>1953</v>
      </c>
      <c r="B420" s="19" t="str">
        <f>_xlfn.XLOOKUP(A420,'Customer Names'!A:A,'Customer Names'!C:C,"Not Found")</f>
        <v>Gaughan</v>
      </c>
      <c r="C420" s="20">
        <f>_xlfn.XLOOKUP(A420,'Medical Examinations'!A:A,'Medical Examinations'!B:B,"not found")</f>
        <v>29.64</v>
      </c>
      <c r="D420" s="20">
        <f>_xlfn.XLOOKUP(A420,'Medical Examinations'!A:A,'Medical Examinations'!C:C,"not found")</f>
        <v>4.28</v>
      </c>
      <c r="E420" s="20" t="str">
        <f>_xlfn.XLOOKUP(A420,'Medical Examinations'!A:A,'Medical Examinations'!D:D,"not found")</f>
        <v>Yes</v>
      </c>
      <c r="F420" s="20" t="str">
        <f>_xlfn.XLOOKUP(A420,'Medical Examinations'!A:A,'Medical Examinations'!E:E,"not found")</f>
        <v>No</v>
      </c>
      <c r="G420" s="20" t="str">
        <f>_xlfn.XLOOKUP(A420,'Medical Examinations'!A:A,'Medical Examinations'!F:F,"not found")</f>
        <v>No</v>
      </c>
      <c r="H420" s="20">
        <f>_xlfn.XLOOKUP(A420,'Medical Examinations'!A:A,'Medical Examinations'!G:G,"not found")</f>
        <v>0</v>
      </c>
      <c r="I420" s="20" t="str">
        <f>_xlfn.XLOOKUP(A420,'Medical Examinations'!A:A,'Medical Examinations'!H:H,"not found")</f>
        <v>No</v>
      </c>
      <c r="J420" s="20" t="str">
        <f>_xlfn.XLOOKUP(A420,'Medical Examinations'!A:A,'Medical Examinations'!I:I,"not found")</f>
        <v>Overweight</v>
      </c>
      <c r="K420" s="21">
        <f>_xlfn.XLOOKUP(A420,'Hospitalisation Details'!A:A,'Hospitalisation Details'!F:F,"Not Found")</f>
        <v>35305</v>
      </c>
      <c r="L420" s="22">
        <f>_xlfn.XLOOKUP(A420,'Hospitalisation Details'!A:A,'Hospitalisation Details'!H:H,"Not Found")</f>
        <v>24671.66</v>
      </c>
      <c r="M420" s="21" t="str">
        <f>_xlfn.XLOOKUP(A420,'Hospitalisation Details'!A:A,'Hospitalisation Details'!I:I,"Not Found")</f>
        <v>tier - 2</v>
      </c>
      <c r="N420" s="21" t="str">
        <f>_xlfn.XLOOKUP(A420,'Hospitalisation Details'!A:A,'Hospitalisation Details'!J:J,"Not Found")</f>
        <v>tier - 3</v>
      </c>
      <c r="O420" s="21" t="str">
        <f>_xlfn.XLOOKUP(A420,'Hospitalisation Details'!A:A,'Hospitalisation Details'!K:K,"Not Found")</f>
        <v>R1024</v>
      </c>
      <c r="P420" s="23">
        <f>_xlfn.XLOOKUP(A420,'Hospitalisation Details'!A:A,'Hospitalisation Details'!L:L,"Not Found")</f>
        <v>26</v>
      </c>
    </row>
    <row r="421" spans="1:16" ht="15.75" x14ac:dyDescent="0.25">
      <c r="A421" s="19" t="s">
        <v>1952</v>
      </c>
      <c r="B421" s="19" t="str">
        <f>_xlfn.XLOOKUP(A421,'Customer Names'!A:A,'Customer Names'!C:C,"Not Found")</f>
        <v>Gruman</v>
      </c>
      <c r="C421" s="20">
        <f>_xlfn.XLOOKUP(A421,'Medical Examinations'!A:A,'Medical Examinations'!B:B,"not found")</f>
        <v>25.3</v>
      </c>
      <c r="D421" s="20">
        <f>_xlfn.XLOOKUP(A421,'Medical Examinations'!A:A,'Medical Examinations'!C:C,"not found")</f>
        <v>9.4700000000000006</v>
      </c>
      <c r="E421" s="20" t="str">
        <f>_xlfn.XLOOKUP(A421,'Medical Examinations'!A:A,'Medical Examinations'!D:D,"not found")</f>
        <v>Yes</v>
      </c>
      <c r="F421" s="20" t="str">
        <f>_xlfn.XLOOKUP(A421,'Medical Examinations'!A:A,'Medical Examinations'!E:E,"not found")</f>
        <v>No</v>
      </c>
      <c r="G421" s="20" t="str">
        <f>_xlfn.XLOOKUP(A421,'Medical Examinations'!A:A,'Medical Examinations'!F:F,"not found")</f>
        <v>No</v>
      </c>
      <c r="H421" s="20">
        <f>_xlfn.XLOOKUP(A421,'Medical Examinations'!A:A,'Medical Examinations'!G:G,"not found")</f>
        <v>2</v>
      </c>
      <c r="I421" s="20" t="str">
        <f>_xlfn.XLOOKUP(A421,'Medical Examinations'!A:A,'Medical Examinations'!H:H,"not found")</f>
        <v>Yes</v>
      </c>
      <c r="J421" s="20" t="str">
        <f>_xlfn.XLOOKUP(A421,'Medical Examinations'!A:A,'Medical Examinations'!I:I,"not found")</f>
        <v>Overweight</v>
      </c>
      <c r="K421" s="21">
        <f>_xlfn.XLOOKUP(A421,'Hospitalisation Details'!A:A,'Hospitalisation Details'!F:F,"Not Found")</f>
        <v>25731</v>
      </c>
      <c r="L421" s="22">
        <f>_xlfn.XLOOKUP(A421,'Hospitalisation Details'!A:A,'Hospitalisation Details'!H:H,"Not Found")</f>
        <v>24667.42</v>
      </c>
      <c r="M421" s="21" t="str">
        <f>_xlfn.XLOOKUP(A421,'Hospitalisation Details'!A:A,'Hospitalisation Details'!I:I,"Not Found")</f>
        <v>tier - 2</v>
      </c>
      <c r="N421" s="21" t="str">
        <f>_xlfn.XLOOKUP(A421,'Hospitalisation Details'!A:A,'Hospitalisation Details'!J:J,"Not Found")</f>
        <v>tier - 3</v>
      </c>
      <c r="O421" s="21" t="str">
        <f>_xlfn.XLOOKUP(A421,'Hospitalisation Details'!A:A,'Hospitalisation Details'!K:K,"Not Found")</f>
        <v>R1013</v>
      </c>
      <c r="P421" s="23">
        <f>_xlfn.XLOOKUP(A421,'Hospitalisation Details'!A:A,'Hospitalisation Details'!L:L,"Not Found")</f>
        <v>52</v>
      </c>
    </row>
    <row r="422" spans="1:16" ht="15.75" x14ac:dyDescent="0.25">
      <c r="A422" s="19" t="s">
        <v>1951</v>
      </c>
      <c r="B422" s="19" t="str">
        <f>_xlfn.XLOOKUP(A422,'Customer Names'!A:A,'Customer Names'!C:C,"Not Found")</f>
        <v>Whitlow</v>
      </c>
      <c r="C422" s="20">
        <f>_xlfn.XLOOKUP(A422,'Medical Examinations'!A:A,'Medical Examinations'!B:B,"not found")</f>
        <v>27.6</v>
      </c>
      <c r="D422" s="20">
        <f>_xlfn.XLOOKUP(A422,'Medical Examinations'!A:A,'Medical Examinations'!C:C,"not found")</f>
        <v>4.8499999999999996</v>
      </c>
      <c r="E422" s="20" t="str">
        <f>_xlfn.XLOOKUP(A422,'Medical Examinations'!A:A,'Medical Examinations'!D:D,"not found")</f>
        <v>Yes</v>
      </c>
      <c r="F422" s="20" t="str">
        <f>_xlfn.XLOOKUP(A422,'Medical Examinations'!A:A,'Medical Examinations'!E:E,"not found")</f>
        <v>No</v>
      </c>
      <c r="G422" s="20" t="str">
        <f>_xlfn.XLOOKUP(A422,'Medical Examinations'!A:A,'Medical Examinations'!F:F,"not found")</f>
        <v>No</v>
      </c>
      <c r="H422" s="20">
        <f>_xlfn.XLOOKUP(A422,'Medical Examinations'!A:A,'Medical Examinations'!G:G,"not found")</f>
        <v>0</v>
      </c>
      <c r="I422" s="20" t="str">
        <f>_xlfn.XLOOKUP(A422,'Medical Examinations'!A:A,'Medical Examinations'!H:H,"not found")</f>
        <v>No</v>
      </c>
      <c r="J422" s="20" t="str">
        <f>_xlfn.XLOOKUP(A422,'Medical Examinations'!A:A,'Medical Examinations'!I:I,"not found")</f>
        <v>Overweight</v>
      </c>
      <c r="K422" s="21">
        <f>_xlfn.XLOOKUP(A422,'Hospitalisation Details'!A:A,'Hospitalisation Details'!F:F,"Not Found")</f>
        <v>28045</v>
      </c>
      <c r="L422" s="22">
        <f>_xlfn.XLOOKUP(A422,'Hospitalisation Details'!A:A,'Hospitalisation Details'!H:H,"Not Found")</f>
        <v>24603.05</v>
      </c>
      <c r="M422" s="21" t="str">
        <f>_xlfn.XLOOKUP(A422,'Hospitalisation Details'!A:A,'Hospitalisation Details'!I:I,"Not Found")</f>
        <v>tier - 2</v>
      </c>
      <c r="N422" s="21" t="str">
        <f>_xlfn.XLOOKUP(A422,'Hospitalisation Details'!A:A,'Hospitalisation Details'!J:J,"Not Found")</f>
        <v>tier - 3</v>
      </c>
      <c r="O422" s="21" t="str">
        <f>_xlfn.XLOOKUP(A422,'Hospitalisation Details'!A:A,'Hospitalisation Details'!K:K,"Not Found")</f>
        <v>R1011</v>
      </c>
      <c r="P422" s="23">
        <f>_xlfn.XLOOKUP(A422,'Hospitalisation Details'!A:A,'Hospitalisation Details'!L:L,"Not Found")</f>
        <v>46</v>
      </c>
    </row>
    <row r="423" spans="1:16" ht="15.75" x14ac:dyDescent="0.25">
      <c r="A423" s="19" t="s">
        <v>1950</v>
      </c>
      <c r="B423" s="19" t="str">
        <f>_xlfn.XLOOKUP(A423,'Customer Names'!A:A,'Customer Names'!C:C,"Not Found")</f>
        <v>Robinson</v>
      </c>
      <c r="C423" s="20">
        <f>_xlfn.XLOOKUP(A423,'Medical Examinations'!A:A,'Medical Examinations'!B:B,"not found")</f>
        <v>27.645</v>
      </c>
      <c r="D423" s="20">
        <f>_xlfn.XLOOKUP(A423,'Medical Examinations'!A:A,'Medical Examinations'!C:C,"not found")</f>
        <v>11.03</v>
      </c>
      <c r="E423" s="20" t="str">
        <f>_xlfn.XLOOKUP(A423,'Medical Examinations'!A:A,'Medical Examinations'!D:D,"not found")</f>
        <v>Yes</v>
      </c>
      <c r="F423" s="20" t="str">
        <f>_xlfn.XLOOKUP(A423,'Medical Examinations'!A:A,'Medical Examinations'!E:E,"not found")</f>
        <v>No</v>
      </c>
      <c r="G423" s="20" t="str">
        <f>_xlfn.XLOOKUP(A423,'Medical Examinations'!A:A,'Medical Examinations'!F:F,"not found")</f>
        <v>No</v>
      </c>
      <c r="H423" s="20">
        <f>_xlfn.XLOOKUP(A423,'Medical Examinations'!A:A,'Medical Examinations'!G:G,"not found")</f>
        <v>1</v>
      </c>
      <c r="I423" s="20" t="str">
        <f>_xlfn.XLOOKUP(A423,'Medical Examinations'!A:A,'Medical Examinations'!H:H,"not found")</f>
        <v>Yes</v>
      </c>
      <c r="J423" s="20" t="str">
        <f>_xlfn.XLOOKUP(A423,'Medical Examinations'!A:A,'Medical Examinations'!I:I,"not found")</f>
        <v>Overweight</v>
      </c>
      <c r="K423" s="21">
        <f>_xlfn.XLOOKUP(A423,'Hospitalisation Details'!A:A,'Hospitalisation Details'!F:F,"Not Found")</f>
        <v>27558</v>
      </c>
      <c r="L423" s="22">
        <f>_xlfn.XLOOKUP(A423,'Hospitalisation Details'!A:A,'Hospitalisation Details'!H:H,"Not Found")</f>
        <v>24535.7</v>
      </c>
      <c r="M423" s="21" t="str">
        <f>_xlfn.XLOOKUP(A423,'Hospitalisation Details'!A:A,'Hospitalisation Details'!I:I,"Not Found")</f>
        <v>tier - 2</v>
      </c>
      <c r="N423" s="21" t="str">
        <f>_xlfn.XLOOKUP(A423,'Hospitalisation Details'!A:A,'Hospitalisation Details'!J:J,"Not Found")</f>
        <v>tier - 3</v>
      </c>
      <c r="O423" s="21" t="str">
        <f>_xlfn.XLOOKUP(A423,'Hospitalisation Details'!A:A,'Hospitalisation Details'!K:K,"Not Found")</f>
        <v>R1012</v>
      </c>
      <c r="P423" s="23">
        <f>_xlfn.XLOOKUP(A423,'Hospitalisation Details'!A:A,'Hospitalisation Details'!L:L,"Not Found")</f>
        <v>47</v>
      </c>
    </row>
    <row r="424" spans="1:16" ht="15.75" x14ac:dyDescent="0.25">
      <c r="A424" s="19" t="s">
        <v>1949</v>
      </c>
      <c r="B424" s="19" t="str">
        <f>_xlfn.XLOOKUP(A424,'Customer Names'!A:A,'Customer Names'!C:C,"Not Found")</f>
        <v>Sabo</v>
      </c>
      <c r="C424" s="20">
        <f>_xlfn.XLOOKUP(A424,'Medical Examinations'!A:A,'Medical Examinations'!B:B,"not found")</f>
        <v>27.6</v>
      </c>
      <c r="D424" s="20">
        <f>_xlfn.XLOOKUP(A424,'Medical Examinations'!A:A,'Medical Examinations'!C:C,"not found")</f>
        <v>5.22</v>
      </c>
      <c r="E424" s="20" t="str">
        <f>_xlfn.XLOOKUP(A424,'Medical Examinations'!A:A,'Medical Examinations'!D:D,"not found")</f>
        <v>No</v>
      </c>
      <c r="F424" s="20" t="str">
        <f>_xlfn.XLOOKUP(A424,'Medical Examinations'!A:A,'Medical Examinations'!E:E,"not found")</f>
        <v>No</v>
      </c>
      <c r="G424" s="20" t="str">
        <f>_xlfn.XLOOKUP(A424,'Medical Examinations'!A:A,'Medical Examinations'!F:F,"not found")</f>
        <v>No</v>
      </c>
      <c r="H424" s="20">
        <f>_xlfn.XLOOKUP(A424,'Medical Examinations'!A:A,'Medical Examinations'!G:G,"not found")</f>
        <v>2</v>
      </c>
      <c r="I424" s="20" t="str">
        <f>_xlfn.XLOOKUP(A424,'Medical Examinations'!A:A,'Medical Examinations'!H:H,"not found")</f>
        <v>Yes</v>
      </c>
      <c r="J424" s="20" t="str">
        <f>_xlfn.XLOOKUP(A424,'Medical Examinations'!A:A,'Medical Examinations'!I:I,"not found")</f>
        <v>Overweight</v>
      </c>
      <c r="K424" s="21">
        <f>_xlfn.XLOOKUP(A424,'Hospitalisation Details'!A:A,'Hospitalisation Details'!F:F,"Not Found")</f>
        <v>26556</v>
      </c>
      <c r="L424" s="22">
        <f>_xlfn.XLOOKUP(A424,'Hospitalisation Details'!A:A,'Hospitalisation Details'!H:H,"Not Found")</f>
        <v>24520.26</v>
      </c>
      <c r="M424" s="21" t="str">
        <f>_xlfn.XLOOKUP(A424,'Hospitalisation Details'!A:A,'Hospitalisation Details'!I:I,"Not Found")</f>
        <v>tier - 2</v>
      </c>
      <c r="N424" s="21" t="str">
        <f>_xlfn.XLOOKUP(A424,'Hospitalisation Details'!A:A,'Hospitalisation Details'!J:J,"Not Found")</f>
        <v>tier - 3</v>
      </c>
      <c r="O424" s="21" t="str">
        <f>_xlfn.XLOOKUP(A424,'Hospitalisation Details'!A:A,'Hospitalisation Details'!K:K,"Not Found")</f>
        <v>R1011</v>
      </c>
      <c r="P424" s="23">
        <f>_xlfn.XLOOKUP(A424,'Hospitalisation Details'!A:A,'Hospitalisation Details'!L:L,"Not Found")</f>
        <v>50</v>
      </c>
    </row>
    <row r="425" spans="1:16" ht="15.75" x14ac:dyDescent="0.25">
      <c r="A425" s="19" t="s">
        <v>1948</v>
      </c>
      <c r="B425" s="19" t="str">
        <f>_xlfn.XLOOKUP(A425,'Customer Names'!A:A,'Customer Names'!C:C,"Not Found")</f>
        <v>Nazarian</v>
      </c>
      <c r="C425" s="20">
        <f>_xlfn.XLOOKUP(A425,'Medical Examinations'!A:A,'Medical Examinations'!B:B,"not found")</f>
        <v>25.08</v>
      </c>
      <c r="D425" s="20">
        <f>_xlfn.XLOOKUP(A425,'Medical Examinations'!A:A,'Medical Examinations'!C:C,"not found")</f>
        <v>9.52</v>
      </c>
      <c r="E425" s="20" t="str">
        <f>_xlfn.XLOOKUP(A425,'Medical Examinations'!A:A,'Medical Examinations'!D:D,"not found")</f>
        <v>Yes</v>
      </c>
      <c r="F425" s="20" t="str">
        <f>_xlfn.XLOOKUP(A425,'Medical Examinations'!A:A,'Medical Examinations'!E:E,"not found")</f>
        <v>No</v>
      </c>
      <c r="G425" s="20" t="str">
        <f>_xlfn.XLOOKUP(A425,'Medical Examinations'!A:A,'Medical Examinations'!F:F,"not found")</f>
        <v>No</v>
      </c>
      <c r="H425" s="20">
        <f>_xlfn.XLOOKUP(A425,'Medical Examinations'!A:A,'Medical Examinations'!G:G,"not found")</f>
        <v>2</v>
      </c>
      <c r="I425" s="20" t="str">
        <f>_xlfn.XLOOKUP(A425,'Medical Examinations'!A:A,'Medical Examinations'!H:H,"not found")</f>
        <v>No</v>
      </c>
      <c r="J425" s="20" t="str">
        <f>_xlfn.XLOOKUP(A425,'Medical Examinations'!A:A,'Medical Examinations'!I:I,"not found")</f>
        <v>Overweight</v>
      </c>
      <c r="K425" s="21">
        <f>_xlfn.XLOOKUP(A425,'Hospitalisation Details'!A:A,'Hospitalisation Details'!F:F,"Not Found")</f>
        <v>22575</v>
      </c>
      <c r="L425" s="22">
        <f>_xlfn.XLOOKUP(A425,'Hospitalisation Details'!A:A,'Hospitalisation Details'!H:H,"Not Found")</f>
        <v>24513.09</v>
      </c>
      <c r="M425" s="21" t="str">
        <f>_xlfn.XLOOKUP(A425,'Hospitalisation Details'!A:A,'Hospitalisation Details'!I:I,"Not Found")</f>
        <v>tier - 2</v>
      </c>
      <c r="N425" s="21" t="str">
        <f>_xlfn.XLOOKUP(A425,'Hospitalisation Details'!A:A,'Hospitalisation Details'!J:J,"Not Found")</f>
        <v>tier - 3</v>
      </c>
      <c r="O425" s="21" t="str">
        <f>_xlfn.XLOOKUP(A425,'Hospitalisation Details'!A:A,'Hospitalisation Details'!K:K,"Not Found")</f>
        <v>R1013</v>
      </c>
      <c r="P425" s="23">
        <f>_xlfn.XLOOKUP(A425,'Hospitalisation Details'!A:A,'Hospitalisation Details'!L:L,"Not Found")</f>
        <v>61</v>
      </c>
    </row>
    <row r="426" spans="1:16" ht="15.75" x14ac:dyDescent="0.25">
      <c r="A426" s="19" t="s">
        <v>1947</v>
      </c>
      <c r="B426" s="19" t="str">
        <f>_xlfn.XLOOKUP(A426,'Customer Names'!A:A,'Customer Names'!C:C,"Not Found")</f>
        <v>Lerma</v>
      </c>
      <c r="C426" s="20">
        <f>_xlfn.XLOOKUP(A426,'Medical Examinations'!A:A,'Medical Examinations'!B:B,"not found")</f>
        <v>30.02</v>
      </c>
      <c r="D426" s="20">
        <f>_xlfn.XLOOKUP(A426,'Medical Examinations'!A:A,'Medical Examinations'!C:C,"not found")</f>
        <v>11.09</v>
      </c>
      <c r="E426" s="20" t="str">
        <f>_xlfn.XLOOKUP(A426,'Medical Examinations'!A:A,'Medical Examinations'!D:D,"not found")</f>
        <v>No</v>
      </c>
      <c r="F426" s="20" t="str">
        <f>_xlfn.XLOOKUP(A426,'Medical Examinations'!A:A,'Medical Examinations'!E:E,"not found")</f>
        <v>No</v>
      </c>
      <c r="G426" s="20" t="str">
        <f>_xlfn.XLOOKUP(A426,'Medical Examinations'!A:A,'Medical Examinations'!F:F,"not found")</f>
        <v>No</v>
      </c>
      <c r="H426" s="20">
        <f>_xlfn.XLOOKUP(A426,'Medical Examinations'!A:A,'Medical Examinations'!G:G,"not found")</f>
        <v>0</v>
      </c>
      <c r="I426" s="20" t="str">
        <f>_xlfn.XLOOKUP(A426,'Medical Examinations'!A:A,'Medical Examinations'!H:H,"not found")</f>
        <v>No</v>
      </c>
      <c r="J426" s="20" t="str">
        <f>_xlfn.XLOOKUP(A426,'Medical Examinations'!A:A,'Medical Examinations'!I:I,"not found")</f>
        <v>Obesity</v>
      </c>
      <c r="K426" s="21">
        <f>_xlfn.XLOOKUP(A426,'Hospitalisation Details'!A:A,'Hospitalisation Details'!F:F,"Not Found")</f>
        <v>25025</v>
      </c>
      <c r="L426" s="22">
        <f>_xlfn.XLOOKUP(A426,'Hospitalisation Details'!A:A,'Hospitalisation Details'!H:H,"Not Found")</f>
        <v>24476.48</v>
      </c>
      <c r="M426" s="21" t="str">
        <f>_xlfn.XLOOKUP(A426,'Hospitalisation Details'!A:A,'Hospitalisation Details'!I:I,"Not Found")</f>
        <v>tier - 2</v>
      </c>
      <c r="N426" s="21" t="str">
        <f>_xlfn.XLOOKUP(A426,'Hospitalisation Details'!A:A,'Hospitalisation Details'!J:J,"Not Found")</f>
        <v>tier - 3</v>
      </c>
      <c r="O426" s="21" t="str">
        <f>_xlfn.XLOOKUP(A426,'Hospitalisation Details'!A:A,'Hospitalisation Details'!K:K,"Not Found")</f>
        <v>R1012</v>
      </c>
      <c r="P426" s="23">
        <f>_xlfn.XLOOKUP(A426,'Hospitalisation Details'!A:A,'Hospitalisation Details'!L:L,"Not Found")</f>
        <v>54</v>
      </c>
    </row>
    <row r="427" spans="1:16" ht="15.75" x14ac:dyDescent="0.25">
      <c r="A427" s="19" t="s">
        <v>1946</v>
      </c>
      <c r="B427" s="19" t="str">
        <f>_xlfn.XLOOKUP(A427,'Customer Names'!A:A,'Customer Names'!C:C,"Not Found")</f>
        <v>Dahl</v>
      </c>
      <c r="C427" s="20">
        <f>_xlfn.XLOOKUP(A427,'Medical Examinations'!A:A,'Medical Examinations'!B:B,"not found")</f>
        <v>27.36</v>
      </c>
      <c r="D427" s="20">
        <f>_xlfn.XLOOKUP(A427,'Medical Examinations'!A:A,'Medical Examinations'!C:C,"not found")</f>
        <v>9.4499999999999993</v>
      </c>
      <c r="E427" s="20" t="str">
        <f>_xlfn.XLOOKUP(A427,'Medical Examinations'!A:A,'Medical Examinations'!D:D,"not found")</f>
        <v>Yes</v>
      </c>
      <c r="F427" s="20" t="str">
        <f>_xlfn.XLOOKUP(A427,'Medical Examinations'!A:A,'Medical Examinations'!E:E,"not found")</f>
        <v>No</v>
      </c>
      <c r="G427" s="20" t="str">
        <f>_xlfn.XLOOKUP(A427,'Medical Examinations'!A:A,'Medical Examinations'!F:F,"not found")</f>
        <v>No</v>
      </c>
      <c r="H427" s="20">
        <f>_xlfn.XLOOKUP(A427,'Medical Examinations'!A:A,'Medical Examinations'!G:G,"not found")</f>
        <v>2</v>
      </c>
      <c r="I427" s="20" t="str">
        <f>_xlfn.XLOOKUP(A427,'Medical Examinations'!A:A,'Medical Examinations'!H:H,"not found")</f>
        <v>Yes</v>
      </c>
      <c r="J427" s="20" t="str">
        <f>_xlfn.XLOOKUP(A427,'Medical Examinations'!A:A,'Medical Examinations'!I:I,"not found")</f>
        <v>Overweight</v>
      </c>
      <c r="K427" s="21">
        <f>_xlfn.XLOOKUP(A427,'Hospitalisation Details'!A:A,'Hospitalisation Details'!F:F,"Not Found")</f>
        <v>25902</v>
      </c>
      <c r="L427" s="22">
        <f>_xlfn.XLOOKUP(A427,'Hospitalisation Details'!A:A,'Hospitalisation Details'!H:H,"Not Found")</f>
        <v>24393.62</v>
      </c>
      <c r="M427" s="21" t="str">
        <f>_xlfn.XLOOKUP(A427,'Hospitalisation Details'!A:A,'Hospitalisation Details'!I:I,"Not Found")</f>
        <v>tier - 2</v>
      </c>
      <c r="N427" s="21" t="str">
        <f>_xlfn.XLOOKUP(A427,'Hospitalisation Details'!A:A,'Hospitalisation Details'!J:J,"Not Found")</f>
        <v>tier - 3</v>
      </c>
      <c r="O427" s="21" t="str">
        <f>_xlfn.XLOOKUP(A427,'Hospitalisation Details'!A:A,'Hospitalisation Details'!K:K,"Not Found")</f>
        <v>R1012</v>
      </c>
      <c r="P427" s="23">
        <f>_xlfn.XLOOKUP(A427,'Hospitalisation Details'!A:A,'Hospitalisation Details'!L:L,"Not Found")</f>
        <v>52</v>
      </c>
    </row>
    <row r="428" spans="1:16" ht="15.75" x14ac:dyDescent="0.25">
      <c r="A428" s="19" t="s">
        <v>1945</v>
      </c>
      <c r="B428" s="19" t="str">
        <f>_xlfn.XLOOKUP(A428,'Customer Names'!A:A,'Customer Names'!C:C,"Not Found")</f>
        <v>Surtees</v>
      </c>
      <c r="C428" s="20">
        <f>_xlfn.XLOOKUP(A428,'Medical Examinations'!A:A,'Medical Examinations'!B:B,"not found")</f>
        <v>22.2</v>
      </c>
      <c r="D428" s="20">
        <f>_xlfn.XLOOKUP(A428,'Medical Examinations'!A:A,'Medical Examinations'!C:C,"not found")</f>
        <v>5.51</v>
      </c>
      <c r="E428" s="20" t="str">
        <f>_xlfn.XLOOKUP(A428,'Medical Examinations'!A:A,'Medical Examinations'!D:D,"not found")</f>
        <v>No</v>
      </c>
      <c r="F428" s="20" t="str">
        <f>_xlfn.XLOOKUP(A428,'Medical Examinations'!A:A,'Medical Examinations'!E:E,"not found")</f>
        <v>No</v>
      </c>
      <c r="G428" s="20" t="str">
        <f>_xlfn.XLOOKUP(A428,'Medical Examinations'!A:A,'Medical Examinations'!F:F,"not found")</f>
        <v>No</v>
      </c>
      <c r="H428" s="20">
        <f>_xlfn.XLOOKUP(A428,'Medical Examinations'!A:A,'Medical Examinations'!G:G,"not found")</f>
        <v>0</v>
      </c>
      <c r="I428" s="20" t="str">
        <f>_xlfn.XLOOKUP(A428,'Medical Examinations'!A:A,'Medical Examinations'!H:H,"not found")</f>
        <v>Yes</v>
      </c>
      <c r="J428" s="20" t="str">
        <f>_xlfn.XLOOKUP(A428,'Medical Examinations'!A:A,'Medical Examinations'!I:I,"not found")</f>
        <v>Normal Weight</v>
      </c>
      <c r="K428" s="21">
        <f>_xlfn.XLOOKUP(A428,'Hospitalisation Details'!A:A,'Hospitalisation Details'!F:F,"Not Found")</f>
        <v>36440</v>
      </c>
      <c r="L428" s="22">
        <f>_xlfn.XLOOKUP(A428,'Hospitalisation Details'!A:A,'Hospitalisation Details'!H:H,"Not Found")</f>
        <v>24387.74</v>
      </c>
      <c r="M428" s="21" t="str">
        <f>_xlfn.XLOOKUP(A428,'Hospitalisation Details'!A:A,'Hospitalisation Details'!I:I,"Not Found")</f>
        <v>tier - 2</v>
      </c>
      <c r="N428" s="21" t="str">
        <f>_xlfn.XLOOKUP(A428,'Hospitalisation Details'!A:A,'Hospitalisation Details'!J:J,"Not Found")</f>
        <v>tier - 3</v>
      </c>
      <c r="O428" s="21" t="str">
        <f>_xlfn.XLOOKUP(A428,'Hospitalisation Details'!A:A,'Hospitalisation Details'!K:K,"Not Found")</f>
        <v>R1011</v>
      </c>
      <c r="P428" s="23">
        <f>_xlfn.XLOOKUP(A428,'Hospitalisation Details'!A:A,'Hospitalisation Details'!L:L,"Not Found")</f>
        <v>23</v>
      </c>
    </row>
    <row r="429" spans="1:16" ht="15.75" x14ac:dyDescent="0.25">
      <c r="A429" s="19" t="s">
        <v>1944</v>
      </c>
      <c r="B429" s="19" t="str">
        <f>_xlfn.XLOOKUP(A429,'Customer Names'!A:A,'Customer Names'!C:C,"Not Found")</f>
        <v>Spetner</v>
      </c>
      <c r="C429" s="20">
        <f>_xlfn.XLOOKUP(A429,'Medical Examinations'!A:A,'Medical Examinations'!B:B,"not found")</f>
        <v>25.71</v>
      </c>
      <c r="D429" s="20">
        <f>_xlfn.XLOOKUP(A429,'Medical Examinations'!A:A,'Medical Examinations'!C:C,"not found")</f>
        <v>4.18</v>
      </c>
      <c r="E429" s="20" t="str">
        <f>_xlfn.XLOOKUP(A429,'Medical Examinations'!A:A,'Medical Examinations'!D:D,"not found")</f>
        <v>No</v>
      </c>
      <c r="F429" s="20" t="str">
        <f>_xlfn.XLOOKUP(A429,'Medical Examinations'!A:A,'Medical Examinations'!E:E,"not found")</f>
        <v>Yes</v>
      </c>
      <c r="G429" s="20" t="str">
        <f>_xlfn.XLOOKUP(A429,'Medical Examinations'!A:A,'Medical Examinations'!F:F,"not found")</f>
        <v>No</v>
      </c>
      <c r="H429" s="20">
        <f>_xlfn.XLOOKUP(A429,'Medical Examinations'!A:A,'Medical Examinations'!G:G,"not found")</f>
        <v>1</v>
      </c>
      <c r="I429" s="20" t="str">
        <f>_xlfn.XLOOKUP(A429,'Medical Examinations'!A:A,'Medical Examinations'!H:H,"not found")</f>
        <v>Yes</v>
      </c>
      <c r="J429" s="20" t="str">
        <f>_xlfn.XLOOKUP(A429,'Medical Examinations'!A:A,'Medical Examinations'!I:I,"not found")</f>
        <v>Overweight</v>
      </c>
      <c r="K429" s="21">
        <f>_xlfn.XLOOKUP(A429,'Hospitalisation Details'!A:A,'Hospitalisation Details'!F:F,"Not Found")</f>
        <v>38202</v>
      </c>
      <c r="L429" s="22">
        <f>_xlfn.XLOOKUP(A429,'Hospitalisation Details'!A:A,'Hospitalisation Details'!H:H,"Not Found")</f>
        <v>24294.02</v>
      </c>
      <c r="M429" s="21" t="str">
        <f>_xlfn.XLOOKUP(A429,'Hospitalisation Details'!A:A,'Hospitalisation Details'!I:I,"Not Found")</f>
        <v>tier - 2</v>
      </c>
      <c r="N429" s="21" t="str">
        <f>_xlfn.XLOOKUP(A429,'Hospitalisation Details'!A:A,'Hospitalisation Details'!J:J,"Not Found")</f>
        <v>tier - 3</v>
      </c>
      <c r="O429" s="21" t="str">
        <f>_xlfn.XLOOKUP(A429,'Hospitalisation Details'!A:A,'Hospitalisation Details'!K:K,"Not Found")</f>
        <v>R1011</v>
      </c>
      <c r="P429" s="23">
        <f>_xlfn.XLOOKUP(A429,'Hospitalisation Details'!A:A,'Hospitalisation Details'!L:L,"Not Found")</f>
        <v>18</v>
      </c>
    </row>
    <row r="430" spans="1:16" ht="15.75" x14ac:dyDescent="0.25">
      <c r="A430" s="19" t="s">
        <v>1943</v>
      </c>
      <c r="B430" s="19" t="str">
        <f>_xlfn.XLOOKUP(A430,'Customer Names'!A:A,'Customer Names'!C:C,"Not Found")</f>
        <v>Brandon</v>
      </c>
      <c r="C430" s="20">
        <f>_xlfn.XLOOKUP(A430,'Medical Examinations'!A:A,'Medical Examinations'!B:B,"not found")</f>
        <v>41.91</v>
      </c>
      <c r="D430" s="20">
        <f>_xlfn.XLOOKUP(A430,'Medical Examinations'!A:A,'Medical Examinations'!C:C,"not found")</f>
        <v>5.98</v>
      </c>
      <c r="E430" s="20" t="str">
        <f>_xlfn.XLOOKUP(A430,'Medical Examinations'!A:A,'Medical Examinations'!D:D,"not found")</f>
        <v>Yes</v>
      </c>
      <c r="F430" s="20" t="str">
        <f>_xlfn.XLOOKUP(A430,'Medical Examinations'!A:A,'Medical Examinations'!E:E,"not found")</f>
        <v>No</v>
      </c>
      <c r="G430" s="20" t="str">
        <f>_xlfn.XLOOKUP(A430,'Medical Examinations'!A:A,'Medical Examinations'!F:F,"not found")</f>
        <v>No</v>
      </c>
      <c r="H430" s="20">
        <f>_xlfn.XLOOKUP(A430,'Medical Examinations'!A:A,'Medical Examinations'!G:G,"not found")</f>
        <v>1</v>
      </c>
      <c r="I430" s="20" t="str">
        <f>_xlfn.XLOOKUP(A430,'Medical Examinations'!A:A,'Medical Examinations'!H:H,"not found")</f>
        <v>No</v>
      </c>
      <c r="J430" s="20" t="str">
        <f>_xlfn.XLOOKUP(A430,'Medical Examinations'!A:A,'Medical Examinations'!I:I,"not found")</f>
        <v>Obesity</v>
      </c>
      <c r="K430" s="21">
        <f>_xlfn.XLOOKUP(A430,'Hospitalisation Details'!A:A,'Hospitalisation Details'!F:F,"Not Found")</f>
        <v>23727</v>
      </c>
      <c r="L430" s="22">
        <f>_xlfn.XLOOKUP(A430,'Hospitalisation Details'!A:A,'Hospitalisation Details'!H:H,"Not Found")</f>
        <v>24227.34</v>
      </c>
      <c r="M430" s="21" t="str">
        <f>_xlfn.XLOOKUP(A430,'Hospitalisation Details'!A:A,'Hospitalisation Details'!I:I,"Not Found")</f>
        <v>tier - 2</v>
      </c>
      <c r="N430" s="21" t="str">
        <f>_xlfn.XLOOKUP(A430,'Hospitalisation Details'!A:A,'Hospitalisation Details'!J:J,"Not Found")</f>
        <v>tier - 3</v>
      </c>
      <c r="O430" s="21" t="str">
        <f>_xlfn.XLOOKUP(A430,'Hospitalisation Details'!A:A,'Hospitalisation Details'!K:K,"Not Found")</f>
        <v>R1013</v>
      </c>
      <c r="P430" s="23">
        <f>_xlfn.XLOOKUP(A430,'Hospitalisation Details'!A:A,'Hospitalisation Details'!L:L,"Not Found")</f>
        <v>58</v>
      </c>
    </row>
    <row r="431" spans="1:16" ht="15.75" x14ac:dyDescent="0.25">
      <c r="A431" s="19" t="s">
        <v>1942</v>
      </c>
      <c r="B431" s="19" t="str">
        <f>_xlfn.XLOOKUP(A431,'Customer Names'!A:A,'Customer Names'!C:C,"Not Found")</f>
        <v>Eley</v>
      </c>
      <c r="C431" s="20">
        <f>_xlfn.XLOOKUP(A431,'Medical Examinations'!A:A,'Medical Examinations'!B:B,"not found")</f>
        <v>25.85</v>
      </c>
      <c r="D431" s="20">
        <f>_xlfn.XLOOKUP(A431,'Medical Examinations'!A:A,'Medical Examinations'!C:C,"not found")</f>
        <v>10.16</v>
      </c>
      <c r="E431" s="20" t="str">
        <f>_xlfn.XLOOKUP(A431,'Medical Examinations'!A:A,'Medical Examinations'!D:D,"not found")</f>
        <v>No</v>
      </c>
      <c r="F431" s="20" t="str">
        <f>_xlfn.XLOOKUP(A431,'Medical Examinations'!A:A,'Medical Examinations'!E:E,"not found")</f>
        <v>No</v>
      </c>
      <c r="G431" s="20" t="str">
        <f>_xlfn.XLOOKUP(A431,'Medical Examinations'!A:A,'Medical Examinations'!F:F,"not found")</f>
        <v>No</v>
      </c>
      <c r="H431" s="20">
        <f>_xlfn.XLOOKUP(A431,'Medical Examinations'!A:A,'Medical Examinations'!G:G,"not found")</f>
        <v>0</v>
      </c>
      <c r="I431" s="20" t="str">
        <f>_xlfn.XLOOKUP(A431,'Medical Examinations'!A:A,'Medical Examinations'!H:H,"not found")</f>
        <v>Yes</v>
      </c>
      <c r="J431" s="20" t="str">
        <f>_xlfn.XLOOKUP(A431,'Medical Examinations'!A:A,'Medical Examinations'!I:I,"not found")</f>
        <v>Overweight</v>
      </c>
      <c r="K431" s="21">
        <f>_xlfn.XLOOKUP(A431,'Hospitalisation Details'!A:A,'Hospitalisation Details'!F:F,"Not Found")</f>
        <v>27282</v>
      </c>
      <c r="L431" s="22">
        <f>_xlfn.XLOOKUP(A431,'Hospitalisation Details'!A:A,'Hospitalisation Details'!H:H,"Not Found")</f>
        <v>24180.93</v>
      </c>
      <c r="M431" s="21" t="str">
        <f>_xlfn.XLOOKUP(A431,'Hospitalisation Details'!A:A,'Hospitalisation Details'!I:I,"Not Found")</f>
        <v>tier - 2</v>
      </c>
      <c r="N431" s="21" t="str">
        <f>_xlfn.XLOOKUP(A431,'Hospitalisation Details'!A:A,'Hospitalisation Details'!J:J,"Not Found")</f>
        <v>tier - 3</v>
      </c>
      <c r="O431" s="21" t="str">
        <f>_xlfn.XLOOKUP(A431,'Hospitalisation Details'!A:A,'Hospitalisation Details'!K:K,"Not Found")</f>
        <v>R1013</v>
      </c>
      <c r="P431" s="23">
        <f>_xlfn.XLOOKUP(A431,'Hospitalisation Details'!A:A,'Hospitalisation Details'!L:L,"Not Found")</f>
        <v>48</v>
      </c>
    </row>
    <row r="432" spans="1:16" ht="15.75" x14ac:dyDescent="0.25">
      <c r="A432" s="19" t="s">
        <v>1941</v>
      </c>
      <c r="B432" s="19" t="str">
        <f>_xlfn.XLOOKUP(A432,'Customer Names'!A:A,'Customer Names'!C:C,"Not Found")</f>
        <v>Sedicum</v>
      </c>
      <c r="C432" s="20">
        <f>_xlfn.XLOOKUP(A432,'Medical Examinations'!A:A,'Medical Examinations'!B:B,"not found")</f>
        <v>23.844999999999999</v>
      </c>
      <c r="D432" s="20">
        <f>_xlfn.XLOOKUP(A432,'Medical Examinations'!A:A,'Medical Examinations'!C:C,"not found")</f>
        <v>11.71</v>
      </c>
      <c r="E432" s="20" t="str">
        <f>_xlfn.XLOOKUP(A432,'Medical Examinations'!A:A,'Medical Examinations'!D:D,"not found")</f>
        <v>No</v>
      </c>
      <c r="F432" s="20" t="str">
        <f>_xlfn.XLOOKUP(A432,'Medical Examinations'!A:A,'Medical Examinations'!E:E,"not found")</f>
        <v>No</v>
      </c>
      <c r="G432" s="20" t="str">
        <f>_xlfn.XLOOKUP(A432,'Medical Examinations'!A:A,'Medical Examinations'!F:F,"not found")</f>
        <v>No</v>
      </c>
      <c r="H432" s="20">
        <f>_xlfn.XLOOKUP(A432,'Medical Examinations'!A:A,'Medical Examinations'!G:G,"not found")</f>
        <v>2</v>
      </c>
      <c r="I432" s="20" t="str">
        <f>_xlfn.XLOOKUP(A432,'Medical Examinations'!A:A,'Medical Examinations'!H:H,"not found")</f>
        <v>Yes</v>
      </c>
      <c r="J432" s="20" t="str">
        <f>_xlfn.XLOOKUP(A432,'Medical Examinations'!A:A,'Medical Examinations'!I:I,"not found")</f>
        <v>Normal Weight</v>
      </c>
      <c r="K432" s="21">
        <f>_xlfn.XLOOKUP(A432,'Hospitalisation Details'!A:A,'Hospitalisation Details'!F:F,"Not Found")</f>
        <v>26828</v>
      </c>
      <c r="L432" s="22">
        <f>_xlfn.XLOOKUP(A432,'Hospitalisation Details'!A:A,'Hospitalisation Details'!H:H,"Not Found")</f>
        <v>24106.91</v>
      </c>
      <c r="M432" s="21" t="str">
        <f>_xlfn.XLOOKUP(A432,'Hospitalisation Details'!A:A,'Hospitalisation Details'!I:I,"Not Found")</f>
        <v>tier - 2</v>
      </c>
      <c r="N432" s="21" t="str">
        <f>_xlfn.XLOOKUP(A432,'Hospitalisation Details'!A:A,'Hospitalisation Details'!J:J,"Not Found")</f>
        <v>tier - 3</v>
      </c>
      <c r="O432" s="21" t="str">
        <f>_xlfn.XLOOKUP(A432,'Hospitalisation Details'!A:A,'Hospitalisation Details'!K:K,"Not Found")</f>
        <v>R1024</v>
      </c>
      <c r="P432" s="23">
        <f>_xlfn.XLOOKUP(A432,'Hospitalisation Details'!A:A,'Hospitalisation Details'!L:L,"Not Found")</f>
        <v>49</v>
      </c>
    </row>
    <row r="433" spans="1:16" ht="15.75" x14ac:dyDescent="0.25">
      <c r="A433" s="19" t="s">
        <v>1940</v>
      </c>
      <c r="B433" s="19" t="str">
        <f>_xlfn.XLOOKUP(A433,'Customer Names'!A:A,'Customer Names'!C:C,"Not Found")</f>
        <v>Markle</v>
      </c>
      <c r="C433" s="20">
        <f>_xlfn.XLOOKUP(A433,'Medical Examinations'!A:A,'Medical Examinations'!B:B,"not found")</f>
        <v>30.59</v>
      </c>
      <c r="D433" s="20">
        <f>_xlfn.XLOOKUP(A433,'Medical Examinations'!A:A,'Medical Examinations'!C:C,"not found")</f>
        <v>5.23</v>
      </c>
      <c r="E433" s="20" t="str">
        <f>_xlfn.XLOOKUP(A433,'Medical Examinations'!A:A,'Medical Examinations'!D:D,"not found")</f>
        <v>No</v>
      </c>
      <c r="F433" s="20" t="str">
        <f>_xlfn.XLOOKUP(A433,'Medical Examinations'!A:A,'Medical Examinations'!E:E,"not found")</f>
        <v>No</v>
      </c>
      <c r="G433" s="20" t="str">
        <f>_xlfn.XLOOKUP(A433,'Medical Examinations'!A:A,'Medical Examinations'!F:F,"not found")</f>
        <v>Yes</v>
      </c>
      <c r="H433" s="20">
        <f>_xlfn.XLOOKUP(A433,'Medical Examinations'!A:A,'Medical Examinations'!G:G,"not found")</f>
        <v>1</v>
      </c>
      <c r="I433" s="20" t="str">
        <f>_xlfn.XLOOKUP(A433,'Medical Examinations'!A:A,'Medical Examinations'!H:H,"not found")</f>
        <v>No</v>
      </c>
      <c r="J433" s="20" t="str">
        <f>_xlfn.XLOOKUP(A433,'Medical Examinations'!A:A,'Medical Examinations'!I:I,"not found")</f>
        <v>Obesity</v>
      </c>
      <c r="K433" s="21">
        <f>_xlfn.XLOOKUP(A433,'Hospitalisation Details'!A:A,'Hospitalisation Details'!F:F,"Not Found")</f>
        <v>37985</v>
      </c>
      <c r="L433" s="22">
        <f>_xlfn.XLOOKUP(A433,'Hospitalisation Details'!A:A,'Hospitalisation Details'!H:H,"Not Found")</f>
        <v>24059.68</v>
      </c>
      <c r="M433" s="21" t="str">
        <f>_xlfn.XLOOKUP(A433,'Hospitalisation Details'!A:A,'Hospitalisation Details'!I:I,"Not Found")</f>
        <v>tier - 2</v>
      </c>
      <c r="N433" s="21" t="str">
        <f>_xlfn.XLOOKUP(A433,'Hospitalisation Details'!A:A,'Hospitalisation Details'!J:J,"Not Found")</f>
        <v>tier - 3</v>
      </c>
      <c r="O433" s="21" t="str">
        <f>_xlfn.XLOOKUP(A433,'Hospitalisation Details'!A:A,'Hospitalisation Details'!K:K,"Not Found")</f>
        <v>R1012</v>
      </c>
      <c r="P433" s="23">
        <f>_xlfn.XLOOKUP(A433,'Hospitalisation Details'!A:A,'Hospitalisation Details'!L:L,"Not Found")</f>
        <v>19</v>
      </c>
    </row>
    <row r="434" spans="1:16" ht="15.75" x14ac:dyDescent="0.25">
      <c r="A434" s="19" t="s">
        <v>1939</v>
      </c>
      <c r="B434" s="19" t="str">
        <f>_xlfn.XLOOKUP(A434,'Customer Names'!A:A,'Customer Names'!C:C,"Not Found")</f>
        <v>Kunz</v>
      </c>
      <c r="C434" s="20">
        <f>_xlfn.XLOOKUP(A434,'Medical Examinations'!A:A,'Medical Examinations'!B:B,"not found")</f>
        <v>24.795000000000002</v>
      </c>
      <c r="D434" s="20">
        <f>_xlfn.XLOOKUP(A434,'Medical Examinations'!A:A,'Medical Examinations'!C:C,"not found")</f>
        <v>6.85</v>
      </c>
      <c r="E434" s="20" t="str">
        <f>_xlfn.XLOOKUP(A434,'Medical Examinations'!A:A,'Medical Examinations'!D:D,"not found")</f>
        <v>No</v>
      </c>
      <c r="F434" s="20" t="str">
        <f>_xlfn.XLOOKUP(A434,'Medical Examinations'!A:A,'Medical Examinations'!E:E,"not found")</f>
        <v>No</v>
      </c>
      <c r="G434" s="20" t="str">
        <f>_xlfn.XLOOKUP(A434,'Medical Examinations'!A:A,'Medical Examinations'!F:F,"not found")</f>
        <v>No</v>
      </c>
      <c r="H434" s="20">
        <f>_xlfn.XLOOKUP(A434,'Medical Examinations'!A:A,'Medical Examinations'!G:G,"not found")</f>
        <v>0</v>
      </c>
      <c r="I434" s="20" t="str">
        <f>_xlfn.XLOOKUP(A434,'Medical Examinations'!A:A,'Medical Examinations'!H:H,"not found")</f>
        <v>Yes</v>
      </c>
      <c r="J434" s="20" t="str">
        <f>_xlfn.XLOOKUP(A434,'Medical Examinations'!A:A,'Medical Examinations'!I:I,"not found")</f>
        <v>Normal Weight</v>
      </c>
      <c r="K434" s="21">
        <f>_xlfn.XLOOKUP(A434,'Hospitalisation Details'!A:A,'Hospitalisation Details'!F:F,"Not Found")</f>
        <v>26124</v>
      </c>
      <c r="L434" s="22">
        <f>_xlfn.XLOOKUP(A434,'Hospitalisation Details'!A:A,'Hospitalisation Details'!H:H,"Not Found")</f>
        <v>23967.38</v>
      </c>
      <c r="M434" s="21" t="str">
        <f>_xlfn.XLOOKUP(A434,'Hospitalisation Details'!A:A,'Hospitalisation Details'!I:I,"Not Found")</f>
        <v>tier - 2</v>
      </c>
      <c r="N434" s="21" t="str">
        <f>_xlfn.XLOOKUP(A434,'Hospitalisation Details'!A:A,'Hospitalisation Details'!J:J,"Not Found")</f>
        <v>tier - 3</v>
      </c>
      <c r="O434" s="21" t="str">
        <f>_xlfn.XLOOKUP(A434,'Hospitalisation Details'!A:A,'Hospitalisation Details'!K:K,"Not Found")</f>
        <v>R1012</v>
      </c>
      <c r="P434" s="23">
        <f>_xlfn.XLOOKUP(A434,'Hospitalisation Details'!A:A,'Hospitalisation Details'!L:L,"Not Found")</f>
        <v>51</v>
      </c>
    </row>
    <row r="435" spans="1:16" ht="15.75" x14ac:dyDescent="0.25">
      <c r="A435" s="19" t="s">
        <v>1938</v>
      </c>
      <c r="B435" s="19" t="str">
        <f>_xlfn.XLOOKUP(A435,'Customer Names'!A:A,'Customer Names'!C:C,"Not Found")</f>
        <v>Wimert</v>
      </c>
      <c r="C435" s="20">
        <f>_xlfn.XLOOKUP(A435,'Medical Examinations'!A:A,'Medical Examinations'!B:B,"not found")</f>
        <v>24.13</v>
      </c>
      <c r="D435" s="20">
        <f>_xlfn.XLOOKUP(A435,'Medical Examinations'!A:A,'Medical Examinations'!C:C,"not found")</f>
        <v>7.05</v>
      </c>
      <c r="E435" s="20" t="str">
        <f>_xlfn.XLOOKUP(A435,'Medical Examinations'!A:A,'Medical Examinations'!D:D,"not found")</f>
        <v>Yes</v>
      </c>
      <c r="F435" s="20" t="str">
        <f>_xlfn.XLOOKUP(A435,'Medical Examinations'!A:A,'Medical Examinations'!E:E,"not found")</f>
        <v>No</v>
      </c>
      <c r="G435" s="20" t="str">
        <f>_xlfn.XLOOKUP(A435,'Medical Examinations'!A:A,'Medical Examinations'!F:F,"not found")</f>
        <v>No</v>
      </c>
      <c r="H435" s="20">
        <f>_xlfn.XLOOKUP(A435,'Medical Examinations'!A:A,'Medical Examinations'!G:G,"not found")</f>
        <v>2</v>
      </c>
      <c r="I435" s="20" t="str">
        <f>_xlfn.XLOOKUP(A435,'Medical Examinations'!A:A,'Medical Examinations'!H:H,"not found")</f>
        <v>Yes</v>
      </c>
      <c r="J435" s="20" t="str">
        <f>_xlfn.XLOOKUP(A435,'Medical Examinations'!A:A,'Medical Examinations'!I:I,"not found")</f>
        <v>Normal Weight</v>
      </c>
      <c r="K435" s="21">
        <f>_xlfn.XLOOKUP(A435,'Hospitalisation Details'!A:A,'Hospitalisation Details'!F:F,"Not Found")</f>
        <v>25788</v>
      </c>
      <c r="L435" s="22">
        <f>_xlfn.XLOOKUP(A435,'Hospitalisation Details'!A:A,'Hospitalisation Details'!H:H,"Not Found")</f>
        <v>23887.66</v>
      </c>
      <c r="M435" s="21" t="str">
        <f>_xlfn.XLOOKUP(A435,'Hospitalisation Details'!A:A,'Hospitalisation Details'!I:I,"Not Found")</f>
        <v>tier - 2</v>
      </c>
      <c r="N435" s="21" t="str">
        <f>_xlfn.XLOOKUP(A435,'Hospitalisation Details'!A:A,'Hospitalisation Details'!J:J,"Not Found")</f>
        <v>tier - 3</v>
      </c>
      <c r="O435" s="21" t="str">
        <f>_xlfn.XLOOKUP(A435,'Hospitalisation Details'!A:A,'Hospitalisation Details'!K:K,"Not Found")</f>
        <v>R1012</v>
      </c>
      <c r="P435" s="23">
        <f>_xlfn.XLOOKUP(A435,'Hospitalisation Details'!A:A,'Hospitalisation Details'!L:L,"Not Found")</f>
        <v>52</v>
      </c>
    </row>
    <row r="436" spans="1:16" ht="15.75" x14ac:dyDescent="0.25">
      <c r="A436" s="19" t="s">
        <v>1937</v>
      </c>
      <c r="B436" s="19" t="str">
        <f>_xlfn.XLOOKUP(A436,'Customer Names'!A:A,'Customer Names'!C:C,"Not Found")</f>
        <v>Peterson</v>
      </c>
      <c r="C436" s="20">
        <f>_xlfn.XLOOKUP(A436,'Medical Examinations'!A:A,'Medical Examinations'!B:B,"not found")</f>
        <v>25.84</v>
      </c>
      <c r="D436" s="20">
        <f>_xlfn.XLOOKUP(A436,'Medical Examinations'!A:A,'Medical Examinations'!C:C,"not found")</f>
        <v>11.64</v>
      </c>
      <c r="E436" s="20" t="str">
        <f>_xlfn.XLOOKUP(A436,'Medical Examinations'!A:A,'Medical Examinations'!D:D,"not found")</f>
        <v>No</v>
      </c>
      <c r="F436" s="20" t="str">
        <f>_xlfn.XLOOKUP(A436,'Medical Examinations'!A:A,'Medical Examinations'!E:E,"not found")</f>
        <v>No</v>
      </c>
      <c r="G436" s="20" t="str">
        <f>_xlfn.XLOOKUP(A436,'Medical Examinations'!A:A,'Medical Examinations'!F:F,"not found")</f>
        <v>No</v>
      </c>
      <c r="H436" s="20">
        <f>_xlfn.XLOOKUP(A436,'Medical Examinations'!A:A,'Medical Examinations'!G:G,"not found")</f>
        <v>2</v>
      </c>
      <c r="I436" s="20" t="str">
        <f>_xlfn.XLOOKUP(A436,'Medical Examinations'!A:A,'Medical Examinations'!H:H,"not found")</f>
        <v>Yes</v>
      </c>
      <c r="J436" s="20" t="str">
        <f>_xlfn.XLOOKUP(A436,'Medical Examinations'!A:A,'Medical Examinations'!I:I,"not found")</f>
        <v>Overweight</v>
      </c>
      <c r="K436" s="21">
        <f>_xlfn.XLOOKUP(A436,'Hospitalisation Details'!A:A,'Hospitalisation Details'!F:F,"Not Found")</f>
        <v>26842</v>
      </c>
      <c r="L436" s="22">
        <f>_xlfn.XLOOKUP(A436,'Hospitalisation Details'!A:A,'Hospitalisation Details'!H:H,"Not Found")</f>
        <v>23807.24</v>
      </c>
      <c r="M436" s="21" t="str">
        <f>_xlfn.XLOOKUP(A436,'Hospitalisation Details'!A:A,'Hospitalisation Details'!I:I,"Not Found")</f>
        <v>tier - 2</v>
      </c>
      <c r="N436" s="21" t="str">
        <f>_xlfn.XLOOKUP(A436,'Hospitalisation Details'!A:A,'Hospitalisation Details'!J:J,"Not Found")</f>
        <v>tier - 3</v>
      </c>
      <c r="O436" s="21" t="str">
        <f>_xlfn.XLOOKUP(A436,'Hospitalisation Details'!A:A,'Hospitalisation Details'!K:K,"Not Found")</f>
        <v>R1012</v>
      </c>
      <c r="P436" s="23">
        <f>_xlfn.XLOOKUP(A436,'Hospitalisation Details'!A:A,'Hospitalisation Details'!L:L,"Not Found")</f>
        <v>49</v>
      </c>
    </row>
    <row r="437" spans="1:16" ht="15.75" x14ac:dyDescent="0.25">
      <c r="A437" s="19" t="s">
        <v>1936</v>
      </c>
      <c r="B437" s="19" t="str">
        <f>_xlfn.XLOOKUP(A437,'Customer Names'!A:A,'Customer Names'!C:C,"Not Found")</f>
        <v>Mercier</v>
      </c>
      <c r="C437" s="20">
        <f>_xlfn.XLOOKUP(A437,'Medical Examinations'!A:A,'Medical Examinations'!B:B,"not found")</f>
        <v>28</v>
      </c>
      <c r="D437" s="20">
        <f>_xlfn.XLOOKUP(A437,'Medical Examinations'!A:A,'Medical Examinations'!C:C,"not found")</f>
        <v>10.52</v>
      </c>
      <c r="E437" s="20" t="str">
        <f>_xlfn.XLOOKUP(A437,'Medical Examinations'!A:A,'Medical Examinations'!D:D,"not found")</f>
        <v>No</v>
      </c>
      <c r="F437" s="20" t="str">
        <f>_xlfn.XLOOKUP(A437,'Medical Examinations'!A:A,'Medical Examinations'!E:E,"not found")</f>
        <v>No</v>
      </c>
      <c r="G437" s="20" t="str">
        <f>_xlfn.XLOOKUP(A437,'Medical Examinations'!A:A,'Medical Examinations'!F:F,"not found")</f>
        <v>No</v>
      </c>
      <c r="H437" s="20">
        <f>_xlfn.XLOOKUP(A437,'Medical Examinations'!A:A,'Medical Examinations'!G:G,"not found")</f>
        <v>0</v>
      </c>
      <c r="I437" s="20" t="str">
        <f>_xlfn.XLOOKUP(A437,'Medical Examinations'!A:A,'Medical Examinations'!H:H,"not found")</f>
        <v>Yes</v>
      </c>
      <c r="J437" s="20" t="str">
        <f>_xlfn.XLOOKUP(A437,'Medical Examinations'!A:A,'Medical Examinations'!I:I,"not found")</f>
        <v>Overweight</v>
      </c>
      <c r="K437" s="21">
        <f>_xlfn.XLOOKUP(A437,'Hospitalisation Details'!A:A,'Hospitalisation Details'!F:F,"Not Found")</f>
        <v>27182</v>
      </c>
      <c r="L437" s="22">
        <f>_xlfn.XLOOKUP(A437,'Hospitalisation Details'!A:A,'Hospitalisation Details'!H:H,"Not Found")</f>
        <v>23568.27</v>
      </c>
      <c r="M437" s="21" t="str">
        <f>_xlfn.XLOOKUP(A437,'Hospitalisation Details'!A:A,'Hospitalisation Details'!I:I,"Not Found")</f>
        <v>tier - 2</v>
      </c>
      <c r="N437" s="21" t="str">
        <f>_xlfn.XLOOKUP(A437,'Hospitalisation Details'!A:A,'Hospitalisation Details'!J:J,"Not Found")</f>
        <v>tier - 3</v>
      </c>
      <c r="O437" s="21" t="str">
        <f>_xlfn.XLOOKUP(A437,'Hospitalisation Details'!A:A,'Hospitalisation Details'!K:K,"Not Found")</f>
        <v>R1011</v>
      </c>
      <c r="P437" s="23">
        <f>_xlfn.XLOOKUP(A437,'Hospitalisation Details'!A:A,'Hospitalisation Details'!L:L,"Not Found")</f>
        <v>49</v>
      </c>
    </row>
    <row r="438" spans="1:16" ht="15.75" x14ac:dyDescent="0.25">
      <c r="A438" s="19" t="s">
        <v>1935</v>
      </c>
      <c r="B438" s="19" t="str">
        <f>_xlfn.XLOOKUP(A438,'Customer Names'!A:A,'Customer Names'!C:C,"Not Found")</f>
        <v>Laurie</v>
      </c>
      <c r="C438" s="20">
        <f>_xlfn.XLOOKUP(A438,'Medical Examinations'!A:A,'Medical Examinations'!B:B,"not found")</f>
        <v>34.1</v>
      </c>
      <c r="D438" s="20">
        <f>_xlfn.XLOOKUP(A438,'Medical Examinations'!A:A,'Medical Examinations'!C:C,"not found")</f>
        <v>4.01</v>
      </c>
      <c r="E438" s="20" t="str">
        <f>_xlfn.XLOOKUP(A438,'Medical Examinations'!A:A,'Medical Examinations'!D:D,"not found")</f>
        <v>Yes</v>
      </c>
      <c r="F438" s="20" t="str">
        <f>_xlfn.XLOOKUP(A438,'Medical Examinations'!A:A,'Medical Examinations'!E:E,"not found")</f>
        <v>No</v>
      </c>
      <c r="G438" s="20" t="str">
        <f>_xlfn.XLOOKUP(A438,'Medical Examinations'!A:A,'Medical Examinations'!F:F,"not found")</f>
        <v>Yes</v>
      </c>
      <c r="H438" s="20">
        <f>_xlfn.XLOOKUP(A438,'Medical Examinations'!A:A,'Medical Examinations'!G:G,"not found")</f>
        <v>1</v>
      </c>
      <c r="I438" s="20" t="str">
        <f>_xlfn.XLOOKUP(A438,'Medical Examinations'!A:A,'Medical Examinations'!H:H,"not found")</f>
        <v>No</v>
      </c>
      <c r="J438" s="20" t="str">
        <f>_xlfn.XLOOKUP(A438,'Medical Examinations'!A:A,'Medical Examinations'!I:I,"not found")</f>
        <v>Obesity</v>
      </c>
      <c r="K438" s="21">
        <f>_xlfn.XLOOKUP(A438,'Hospitalisation Details'!A:A,'Hospitalisation Details'!F:F,"Not Found")</f>
        <v>30554</v>
      </c>
      <c r="L438" s="22">
        <f>_xlfn.XLOOKUP(A438,'Hospitalisation Details'!A:A,'Hospitalisation Details'!H:H,"Not Found")</f>
        <v>23563.02</v>
      </c>
      <c r="M438" s="21" t="str">
        <f>_xlfn.XLOOKUP(A438,'Hospitalisation Details'!A:A,'Hospitalisation Details'!I:I,"Not Found")</f>
        <v>tier - 2</v>
      </c>
      <c r="N438" s="21" t="str">
        <f>_xlfn.XLOOKUP(A438,'Hospitalisation Details'!A:A,'Hospitalisation Details'!J:J,"Not Found")</f>
        <v>tier - 3</v>
      </c>
      <c r="O438" s="21" t="str">
        <f>_xlfn.XLOOKUP(A438,'Hospitalisation Details'!A:A,'Hospitalisation Details'!K:K,"Not Found")</f>
        <v>R1013</v>
      </c>
      <c r="P438" s="23">
        <f>_xlfn.XLOOKUP(A438,'Hospitalisation Details'!A:A,'Hospitalisation Details'!L:L,"Not Found")</f>
        <v>39</v>
      </c>
    </row>
    <row r="439" spans="1:16" ht="15.75" x14ac:dyDescent="0.25">
      <c r="A439" s="19" t="s">
        <v>1934</v>
      </c>
      <c r="B439" s="19" t="str">
        <f>_xlfn.XLOOKUP(A439,'Customer Names'!A:A,'Customer Names'!C:C,"Not Found")</f>
        <v>Sekaquaptewa</v>
      </c>
      <c r="C439" s="20">
        <f>_xlfn.XLOOKUP(A439,'Medical Examinations'!A:A,'Medical Examinations'!B:B,"not found")</f>
        <v>26.125</v>
      </c>
      <c r="D439" s="20">
        <f>_xlfn.XLOOKUP(A439,'Medical Examinations'!A:A,'Medical Examinations'!C:C,"not found")</f>
        <v>8.56</v>
      </c>
      <c r="E439" s="20" t="str">
        <f>_xlfn.XLOOKUP(A439,'Medical Examinations'!A:A,'Medical Examinations'!D:D,"not found")</f>
        <v>Yes</v>
      </c>
      <c r="F439" s="20" t="str">
        <f>_xlfn.XLOOKUP(A439,'Medical Examinations'!A:A,'Medical Examinations'!E:E,"not found")</f>
        <v>No</v>
      </c>
      <c r="G439" s="20" t="str">
        <f>_xlfn.XLOOKUP(A439,'Medical Examinations'!A:A,'Medical Examinations'!F:F,"not found")</f>
        <v>No</v>
      </c>
      <c r="H439" s="20">
        <f>_xlfn.XLOOKUP(A439,'Medical Examinations'!A:A,'Medical Examinations'!G:G,"not found")</f>
        <v>1</v>
      </c>
      <c r="I439" s="20" t="str">
        <f>_xlfn.XLOOKUP(A439,'Medical Examinations'!A:A,'Medical Examinations'!H:H,"not found")</f>
        <v>Yes</v>
      </c>
      <c r="J439" s="20" t="str">
        <f>_xlfn.XLOOKUP(A439,'Medical Examinations'!A:A,'Medical Examinations'!I:I,"not found")</f>
        <v>Overweight</v>
      </c>
      <c r="K439" s="21">
        <f>_xlfn.XLOOKUP(A439,'Hospitalisation Details'!A:A,'Hospitalisation Details'!F:F,"Not Found")</f>
        <v>27711</v>
      </c>
      <c r="L439" s="22">
        <f>_xlfn.XLOOKUP(A439,'Hospitalisation Details'!A:A,'Hospitalisation Details'!H:H,"Not Found")</f>
        <v>23401.31</v>
      </c>
      <c r="M439" s="21" t="str">
        <f>_xlfn.XLOOKUP(A439,'Hospitalisation Details'!A:A,'Hospitalisation Details'!I:I,"Not Found")</f>
        <v>tier - 2</v>
      </c>
      <c r="N439" s="21" t="str">
        <f>_xlfn.XLOOKUP(A439,'Hospitalisation Details'!A:A,'Hospitalisation Details'!J:J,"Not Found")</f>
        <v>tier - 3</v>
      </c>
      <c r="O439" s="21" t="str">
        <f>_xlfn.XLOOKUP(A439,'Hospitalisation Details'!A:A,'Hospitalisation Details'!K:K,"Not Found")</f>
        <v>R1024</v>
      </c>
      <c r="P439" s="23">
        <f>_xlfn.XLOOKUP(A439,'Hospitalisation Details'!A:A,'Hospitalisation Details'!L:L,"Not Found")</f>
        <v>47</v>
      </c>
    </row>
    <row r="440" spans="1:16" ht="15.75" x14ac:dyDescent="0.25">
      <c r="A440" s="19" t="s">
        <v>1933</v>
      </c>
      <c r="B440" s="19" t="str">
        <f>_xlfn.XLOOKUP(A440,'Customer Names'!A:A,'Customer Names'!C:C,"Not Found")</f>
        <v>Frash</v>
      </c>
      <c r="C440" s="20">
        <f>_xlfn.XLOOKUP(A440,'Medical Examinations'!A:A,'Medical Examinations'!B:B,"not found")</f>
        <v>25.6</v>
      </c>
      <c r="D440" s="20">
        <f>_xlfn.XLOOKUP(A440,'Medical Examinations'!A:A,'Medical Examinations'!C:C,"not found")</f>
        <v>10.5</v>
      </c>
      <c r="E440" s="20" t="str">
        <f>_xlfn.XLOOKUP(A440,'Medical Examinations'!A:A,'Medical Examinations'!D:D,"not found")</f>
        <v>No</v>
      </c>
      <c r="F440" s="20" t="str">
        <f>_xlfn.XLOOKUP(A440,'Medical Examinations'!A:A,'Medical Examinations'!E:E,"not found")</f>
        <v>No</v>
      </c>
      <c r="G440" s="20" t="str">
        <f>_xlfn.XLOOKUP(A440,'Medical Examinations'!A:A,'Medical Examinations'!F:F,"not found")</f>
        <v>No</v>
      </c>
      <c r="H440" s="20">
        <f>_xlfn.XLOOKUP(A440,'Medical Examinations'!A:A,'Medical Examinations'!G:G,"not found")</f>
        <v>2</v>
      </c>
      <c r="I440" s="20" t="str">
        <f>_xlfn.XLOOKUP(A440,'Medical Examinations'!A:A,'Medical Examinations'!H:H,"not found")</f>
        <v>Yes</v>
      </c>
      <c r="J440" s="20" t="str">
        <f>_xlfn.XLOOKUP(A440,'Medical Examinations'!A:A,'Medical Examinations'!I:I,"not found")</f>
        <v>Overweight</v>
      </c>
      <c r="K440" s="21">
        <f>_xlfn.XLOOKUP(A440,'Hospitalisation Details'!A:A,'Hospitalisation Details'!F:F,"Not Found")</f>
        <v>26959</v>
      </c>
      <c r="L440" s="22">
        <f>_xlfn.XLOOKUP(A440,'Hospitalisation Details'!A:A,'Hospitalisation Details'!H:H,"Not Found")</f>
        <v>23306.55</v>
      </c>
      <c r="M440" s="21" t="str">
        <f>_xlfn.XLOOKUP(A440,'Hospitalisation Details'!A:A,'Hospitalisation Details'!I:I,"Not Found")</f>
        <v>tier - 2</v>
      </c>
      <c r="N440" s="21" t="str">
        <f>_xlfn.XLOOKUP(A440,'Hospitalisation Details'!A:A,'Hospitalisation Details'!J:J,"Not Found")</f>
        <v>tier - 3</v>
      </c>
      <c r="O440" s="21" t="str">
        <f>_xlfn.XLOOKUP(A440,'Hospitalisation Details'!A:A,'Hospitalisation Details'!K:K,"Not Found")</f>
        <v>R1011</v>
      </c>
      <c r="P440" s="23">
        <f>_xlfn.XLOOKUP(A440,'Hospitalisation Details'!A:A,'Hospitalisation Details'!L:L,"Not Found")</f>
        <v>49</v>
      </c>
    </row>
    <row r="441" spans="1:16" ht="15.75" x14ac:dyDescent="0.25">
      <c r="A441" s="19" t="s">
        <v>1932</v>
      </c>
      <c r="B441" s="19" t="str">
        <f>_xlfn.XLOOKUP(A441,'Customer Names'!A:A,'Customer Names'!C:C,"Not Found")</f>
        <v>Bukowski</v>
      </c>
      <c r="C441" s="20">
        <f>_xlfn.XLOOKUP(A441,'Medical Examinations'!A:A,'Medical Examinations'!B:B,"not found")</f>
        <v>24.32</v>
      </c>
      <c r="D441" s="20">
        <f>_xlfn.XLOOKUP(A441,'Medical Examinations'!A:A,'Medical Examinations'!C:C,"not found")</f>
        <v>6.39</v>
      </c>
      <c r="E441" s="20" t="str">
        <f>_xlfn.XLOOKUP(A441,'Medical Examinations'!A:A,'Medical Examinations'!D:D,"not found")</f>
        <v>No</v>
      </c>
      <c r="F441" s="20" t="str">
        <f>_xlfn.XLOOKUP(A441,'Medical Examinations'!A:A,'Medical Examinations'!E:E,"not found")</f>
        <v>No</v>
      </c>
      <c r="G441" s="20" t="str">
        <f>_xlfn.XLOOKUP(A441,'Medical Examinations'!A:A,'Medical Examinations'!F:F,"not found")</f>
        <v>No</v>
      </c>
      <c r="H441" s="20">
        <f>_xlfn.XLOOKUP(A441,'Medical Examinations'!A:A,'Medical Examinations'!G:G,"not found")</f>
        <v>0</v>
      </c>
      <c r="I441" s="20" t="str">
        <f>_xlfn.XLOOKUP(A441,'Medical Examinations'!A:A,'Medical Examinations'!H:H,"not found")</f>
        <v>No</v>
      </c>
      <c r="J441" s="20" t="str">
        <f>_xlfn.XLOOKUP(A441,'Medical Examinations'!A:A,'Medical Examinations'!I:I,"not found")</f>
        <v>Normal Weight</v>
      </c>
      <c r="K441" s="21">
        <f>_xlfn.XLOOKUP(A441,'Hospitalisation Details'!A:A,'Hospitalisation Details'!F:F,"Not Found")</f>
        <v>34610</v>
      </c>
      <c r="L441" s="22">
        <f>_xlfn.XLOOKUP(A441,'Hospitalisation Details'!A:A,'Hospitalisation Details'!H:H,"Not Found")</f>
        <v>23288.93</v>
      </c>
      <c r="M441" s="21" t="str">
        <f>_xlfn.XLOOKUP(A441,'Hospitalisation Details'!A:A,'Hospitalisation Details'!I:I,"Not Found")</f>
        <v>tier - 2</v>
      </c>
      <c r="N441" s="21" t="str">
        <f>_xlfn.XLOOKUP(A441,'Hospitalisation Details'!A:A,'Hospitalisation Details'!J:J,"Not Found")</f>
        <v>tier - 3</v>
      </c>
      <c r="O441" s="21" t="str">
        <f>_xlfn.XLOOKUP(A441,'Hospitalisation Details'!A:A,'Hospitalisation Details'!K:K,"Not Found")</f>
        <v>R1024</v>
      </c>
      <c r="P441" s="23">
        <f>_xlfn.XLOOKUP(A441,'Hospitalisation Details'!A:A,'Hospitalisation Details'!L:L,"Not Found")</f>
        <v>28</v>
      </c>
    </row>
    <row r="442" spans="1:16" ht="15.75" x14ac:dyDescent="0.25">
      <c r="A442" s="19" t="s">
        <v>1931</v>
      </c>
      <c r="B442" s="19" t="str">
        <f>_xlfn.XLOOKUP(A442,'Customer Names'!A:A,'Customer Names'!C:C,"Not Found")</f>
        <v>Sandahl</v>
      </c>
      <c r="C442" s="20">
        <f>_xlfn.XLOOKUP(A442,'Medical Examinations'!A:A,'Medical Examinations'!B:B,"not found")</f>
        <v>22.88</v>
      </c>
      <c r="D442" s="20">
        <f>_xlfn.XLOOKUP(A442,'Medical Examinations'!A:A,'Medical Examinations'!C:C,"not found")</f>
        <v>5.71</v>
      </c>
      <c r="E442" s="20" t="str">
        <f>_xlfn.XLOOKUP(A442,'Medical Examinations'!A:A,'Medical Examinations'!D:D,"not found")</f>
        <v>Yes</v>
      </c>
      <c r="F442" s="20" t="str">
        <f>_xlfn.XLOOKUP(A442,'Medical Examinations'!A:A,'Medical Examinations'!E:E,"not found")</f>
        <v>No</v>
      </c>
      <c r="G442" s="20" t="str">
        <f>_xlfn.XLOOKUP(A442,'Medical Examinations'!A:A,'Medical Examinations'!F:F,"not found")</f>
        <v>Yes</v>
      </c>
      <c r="H442" s="20">
        <f>_xlfn.XLOOKUP(A442,'Medical Examinations'!A:A,'Medical Examinations'!G:G,"not found")</f>
        <v>1</v>
      </c>
      <c r="I442" s="20" t="str">
        <f>_xlfn.XLOOKUP(A442,'Medical Examinations'!A:A,'Medical Examinations'!H:H,"not found")</f>
        <v>Yes</v>
      </c>
      <c r="J442" s="20" t="str">
        <f>_xlfn.XLOOKUP(A442,'Medical Examinations'!A:A,'Medical Examinations'!I:I,"not found")</f>
        <v>Normal Weight</v>
      </c>
      <c r="K442" s="21">
        <f>_xlfn.XLOOKUP(A442,'Hospitalisation Details'!A:A,'Hospitalisation Details'!F:F,"Not Found")</f>
        <v>25521</v>
      </c>
      <c r="L442" s="22">
        <f>_xlfn.XLOOKUP(A442,'Hospitalisation Details'!A:A,'Hospitalisation Details'!H:H,"Not Found")</f>
        <v>23244.79</v>
      </c>
      <c r="M442" s="21" t="str">
        <f>_xlfn.XLOOKUP(A442,'Hospitalisation Details'!A:A,'Hospitalisation Details'!I:I,"Not Found")</f>
        <v>tier - 2</v>
      </c>
      <c r="N442" s="21" t="str">
        <f>_xlfn.XLOOKUP(A442,'Hospitalisation Details'!A:A,'Hospitalisation Details'!J:J,"Not Found")</f>
        <v>tier - 3</v>
      </c>
      <c r="O442" s="21" t="str">
        <f>_xlfn.XLOOKUP(A442,'Hospitalisation Details'!A:A,'Hospitalisation Details'!K:K,"Not Found")</f>
        <v>R1013</v>
      </c>
      <c r="P442" s="23">
        <f>_xlfn.XLOOKUP(A442,'Hospitalisation Details'!A:A,'Hospitalisation Details'!L:L,"Not Found")</f>
        <v>53</v>
      </c>
    </row>
    <row r="443" spans="1:16" ht="15.75" x14ac:dyDescent="0.25">
      <c r="A443" s="19" t="s">
        <v>1930</v>
      </c>
      <c r="B443" s="19" t="str">
        <f>_xlfn.XLOOKUP(A443,'Customer Names'!A:A,'Customer Names'!C:C,"Not Found")</f>
        <v>Speight</v>
      </c>
      <c r="C443" s="20">
        <f>_xlfn.XLOOKUP(A443,'Medical Examinations'!A:A,'Medical Examinations'!B:B,"not found")</f>
        <v>24.984999999999999</v>
      </c>
      <c r="D443" s="20">
        <f>_xlfn.XLOOKUP(A443,'Medical Examinations'!A:A,'Medical Examinations'!C:C,"not found")</f>
        <v>4.43</v>
      </c>
      <c r="E443" s="20" t="str">
        <f>_xlfn.XLOOKUP(A443,'Medical Examinations'!A:A,'Medical Examinations'!D:D,"not found")</f>
        <v>Yes</v>
      </c>
      <c r="F443" s="20" t="str">
        <f>_xlfn.XLOOKUP(A443,'Medical Examinations'!A:A,'Medical Examinations'!E:E,"not found")</f>
        <v>No</v>
      </c>
      <c r="G443" s="20" t="str">
        <f>_xlfn.XLOOKUP(A443,'Medical Examinations'!A:A,'Medical Examinations'!F:F,"not found")</f>
        <v>Yes</v>
      </c>
      <c r="H443" s="20">
        <f>_xlfn.XLOOKUP(A443,'Medical Examinations'!A:A,'Medical Examinations'!G:G,"not found")</f>
        <v>1</v>
      </c>
      <c r="I443" s="20" t="str">
        <f>_xlfn.XLOOKUP(A443,'Medical Examinations'!A:A,'Medical Examinations'!H:H,"not found")</f>
        <v>No</v>
      </c>
      <c r="J443" s="20" t="str">
        <f>_xlfn.XLOOKUP(A443,'Medical Examinations'!A:A,'Medical Examinations'!I:I,"not found")</f>
        <v>Normal Weight</v>
      </c>
      <c r="K443" s="21">
        <f>_xlfn.XLOOKUP(A443,'Hospitalisation Details'!A:A,'Hospitalisation Details'!F:F,"Not Found")</f>
        <v>35649</v>
      </c>
      <c r="L443" s="22">
        <f>_xlfn.XLOOKUP(A443,'Hospitalisation Details'!A:A,'Hospitalisation Details'!H:H,"Not Found")</f>
        <v>23241.47</v>
      </c>
      <c r="M443" s="21" t="str">
        <f>_xlfn.XLOOKUP(A443,'Hospitalisation Details'!A:A,'Hospitalisation Details'!I:I,"Not Found")</f>
        <v>tier - 2</v>
      </c>
      <c r="N443" s="21" t="str">
        <f>_xlfn.XLOOKUP(A443,'Hospitalisation Details'!A:A,'Hospitalisation Details'!J:J,"Not Found")</f>
        <v>tier - 3</v>
      </c>
      <c r="O443" s="21" t="str">
        <f>_xlfn.XLOOKUP(A443,'Hospitalisation Details'!A:A,'Hospitalisation Details'!K:K,"Not Found")</f>
        <v>R1018</v>
      </c>
      <c r="P443" s="23">
        <f>_xlfn.XLOOKUP(A443,'Hospitalisation Details'!A:A,'Hospitalisation Details'!L:L,"Not Found")</f>
        <v>25</v>
      </c>
    </row>
    <row r="444" spans="1:16" ht="15.75" x14ac:dyDescent="0.25">
      <c r="A444" s="19" t="s">
        <v>1929</v>
      </c>
      <c r="B444" s="19" t="str">
        <f>_xlfn.XLOOKUP(A444,'Customer Names'!A:A,'Customer Names'!C:C,"Not Found")</f>
        <v>Lee</v>
      </c>
      <c r="C444" s="20">
        <f>_xlfn.XLOOKUP(A444,'Medical Examinations'!A:A,'Medical Examinations'!B:B,"not found")</f>
        <v>33.1</v>
      </c>
      <c r="D444" s="20">
        <f>_xlfn.XLOOKUP(A444,'Medical Examinations'!A:A,'Medical Examinations'!C:C,"not found")</f>
        <v>5.52</v>
      </c>
      <c r="E444" s="20" t="str">
        <f>_xlfn.XLOOKUP(A444,'Medical Examinations'!A:A,'Medical Examinations'!D:D,"not found")</f>
        <v>No</v>
      </c>
      <c r="F444" s="20" t="str">
        <f>_xlfn.XLOOKUP(A444,'Medical Examinations'!A:A,'Medical Examinations'!E:E,"not found")</f>
        <v>No</v>
      </c>
      <c r="G444" s="20" t="str">
        <f>_xlfn.XLOOKUP(A444,'Medical Examinations'!A:A,'Medical Examinations'!F:F,"not found")</f>
        <v>Yes</v>
      </c>
      <c r="H444" s="20">
        <f>_xlfn.XLOOKUP(A444,'Medical Examinations'!A:A,'Medical Examinations'!G:G,"not found")</f>
        <v>1</v>
      </c>
      <c r="I444" s="20" t="str">
        <f>_xlfn.XLOOKUP(A444,'Medical Examinations'!A:A,'Medical Examinations'!H:H,"not found")</f>
        <v>No</v>
      </c>
      <c r="J444" s="20" t="str">
        <f>_xlfn.XLOOKUP(A444,'Medical Examinations'!A:A,'Medical Examinations'!I:I,"not found")</f>
        <v>Obesity</v>
      </c>
      <c r="K444" s="21">
        <f>_xlfn.XLOOKUP(A444,'Hospitalisation Details'!A:A,'Hospitalisation Details'!F:F,"Not Found")</f>
        <v>37969</v>
      </c>
      <c r="L444" s="22">
        <f>_xlfn.XLOOKUP(A444,'Hospitalisation Details'!A:A,'Hospitalisation Details'!H:H,"Not Found")</f>
        <v>23082.959999999999</v>
      </c>
      <c r="M444" s="21" t="str">
        <f>_xlfn.XLOOKUP(A444,'Hospitalisation Details'!A:A,'Hospitalisation Details'!I:I,"Not Found")</f>
        <v>tier - 2</v>
      </c>
      <c r="N444" s="21" t="str">
        <f>_xlfn.XLOOKUP(A444,'Hospitalisation Details'!A:A,'Hospitalisation Details'!J:J,"Not Found")</f>
        <v>tier - 3</v>
      </c>
      <c r="O444" s="21" t="str">
        <f>_xlfn.XLOOKUP(A444,'Hospitalisation Details'!A:A,'Hospitalisation Details'!K:K,"Not Found")</f>
        <v>R1011</v>
      </c>
      <c r="P444" s="23">
        <f>_xlfn.XLOOKUP(A444,'Hospitalisation Details'!A:A,'Hospitalisation Details'!L:L,"Not Found")</f>
        <v>19</v>
      </c>
    </row>
    <row r="445" spans="1:16" ht="15.75" x14ac:dyDescent="0.25">
      <c r="A445" s="19" t="s">
        <v>1928</v>
      </c>
      <c r="B445" s="19" t="str">
        <f>_xlfn.XLOOKUP(A445,'Customer Names'!A:A,'Customer Names'!C:C,"Not Found")</f>
        <v>Nielsen</v>
      </c>
      <c r="C445" s="20">
        <f>_xlfn.XLOOKUP(A445,'Medical Examinations'!A:A,'Medical Examinations'!B:B,"not found")</f>
        <v>27.83</v>
      </c>
      <c r="D445" s="20">
        <f>_xlfn.XLOOKUP(A445,'Medical Examinations'!A:A,'Medical Examinations'!C:C,"not found")</f>
        <v>9.1999999999999993</v>
      </c>
      <c r="E445" s="20" t="str">
        <f>_xlfn.XLOOKUP(A445,'Medical Examinations'!A:A,'Medical Examinations'!D:D,"not found")</f>
        <v>Yes</v>
      </c>
      <c r="F445" s="20" t="str">
        <f>_xlfn.XLOOKUP(A445,'Medical Examinations'!A:A,'Medical Examinations'!E:E,"not found")</f>
        <v>No</v>
      </c>
      <c r="G445" s="20" t="str">
        <f>_xlfn.XLOOKUP(A445,'Medical Examinations'!A:A,'Medical Examinations'!F:F,"not found")</f>
        <v>No</v>
      </c>
      <c r="H445" s="20">
        <f>_xlfn.XLOOKUP(A445,'Medical Examinations'!A:A,'Medical Examinations'!G:G,"not found")</f>
        <v>1</v>
      </c>
      <c r="I445" s="20" t="str">
        <f>_xlfn.XLOOKUP(A445,'Medical Examinations'!A:A,'Medical Examinations'!H:H,"not found")</f>
        <v>Yes</v>
      </c>
      <c r="J445" s="20" t="str">
        <f>_xlfn.XLOOKUP(A445,'Medical Examinations'!A:A,'Medical Examinations'!I:I,"not found")</f>
        <v>Overweight</v>
      </c>
      <c r="K445" s="21">
        <f>_xlfn.XLOOKUP(A445,'Hospitalisation Details'!A:A,'Hospitalisation Details'!F:F,"Not Found")</f>
        <v>27646</v>
      </c>
      <c r="L445" s="22">
        <f>_xlfn.XLOOKUP(A445,'Hospitalisation Details'!A:A,'Hospitalisation Details'!H:H,"Not Found")</f>
        <v>23065.42</v>
      </c>
      <c r="M445" s="21" t="str">
        <f>_xlfn.XLOOKUP(A445,'Hospitalisation Details'!A:A,'Hospitalisation Details'!I:I,"Not Found")</f>
        <v>tier - 2</v>
      </c>
      <c r="N445" s="21" t="str">
        <f>_xlfn.XLOOKUP(A445,'Hospitalisation Details'!A:A,'Hospitalisation Details'!J:J,"Not Found")</f>
        <v>tier - 3</v>
      </c>
      <c r="O445" s="21" t="str">
        <f>_xlfn.XLOOKUP(A445,'Hospitalisation Details'!A:A,'Hospitalisation Details'!K:K,"Not Found")</f>
        <v>R1013</v>
      </c>
      <c r="P445" s="23">
        <f>_xlfn.XLOOKUP(A445,'Hospitalisation Details'!A:A,'Hospitalisation Details'!L:L,"Not Found")</f>
        <v>47</v>
      </c>
    </row>
    <row r="446" spans="1:16" ht="15.75" x14ac:dyDescent="0.25">
      <c r="A446" s="19" t="s">
        <v>1927</v>
      </c>
      <c r="B446" s="19" t="str">
        <f>_xlfn.XLOOKUP(A446,'Customer Names'!A:A,'Customer Names'!C:C,"Not Found")</f>
        <v>Zirdok</v>
      </c>
      <c r="C446" s="20">
        <f>_xlfn.XLOOKUP(A446,'Medical Examinations'!A:A,'Medical Examinations'!B:B,"not found")</f>
        <v>30.875</v>
      </c>
      <c r="D446" s="20">
        <f>_xlfn.XLOOKUP(A446,'Medical Examinations'!A:A,'Medical Examinations'!C:C,"not found")</f>
        <v>10.97</v>
      </c>
      <c r="E446" s="20" t="str">
        <f>_xlfn.XLOOKUP(A446,'Medical Examinations'!A:A,'Medical Examinations'!D:D,"not found")</f>
        <v>Yes</v>
      </c>
      <c r="F446" s="20" t="str">
        <f>_xlfn.XLOOKUP(A446,'Medical Examinations'!A:A,'Medical Examinations'!E:E,"not found")</f>
        <v>No</v>
      </c>
      <c r="G446" s="20" t="str">
        <f>_xlfn.XLOOKUP(A446,'Medical Examinations'!A:A,'Medical Examinations'!F:F,"not found")</f>
        <v>No</v>
      </c>
      <c r="H446" s="20">
        <f>_xlfn.XLOOKUP(A446,'Medical Examinations'!A:A,'Medical Examinations'!G:G,"not found")</f>
        <v>2</v>
      </c>
      <c r="I446" s="20" t="str">
        <f>_xlfn.XLOOKUP(A446,'Medical Examinations'!A:A,'Medical Examinations'!H:H,"not found")</f>
        <v>No</v>
      </c>
      <c r="J446" s="20" t="str">
        <f>_xlfn.XLOOKUP(A446,'Medical Examinations'!A:A,'Medical Examinations'!I:I,"not found")</f>
        <v>Obesity</v>
      </c>
      <c r="K446" s="21">
        <f>_xlfn.XLOOKUP(A446,'Hospitalisation Details'!A:A,'Hospitalisation Details'!F:F,"Not Found")</f>
        <v>25881</v>
      </c>
      <c r="L446" s="22">
        <f>_xlfn.XLOOKUP(A446,'Hospitalisation Details'!A:A,'Hospitalisation Details'!H:H,"Not Found")</f>
        <v>23045.57</v>
      </c>
      <c r="M446" s="21" t="str">
        <f>_xlfn.XLOOKUP(A446,'Hospitalisation Details'!A:A,'Hospitalisation Details'!I:I,"Not Found")</f>
        <v>tier - 2</v>
      </c>
      <c r="N446" s="21" t="str">
        <f>_xlfn.XLOOKUP(A446,'Hospitalisation Details'!A:A,'Hospitalisation Details'!J:J,"Not Found")</f>
        <v>tier - 3</v>
      </c>
      <c r="O446" s="21" t="str">
        <f>_xlfn.XLOOKUP(A446,'Hospitalisation Details'!A:A,'Hospitalisation Details'!K:K,"Not Found")</f>
        <v>R1024</v>
      </c>
      <c r="P446" s="23">
        <f>_xlfn.XLOOKUP(A446,'Hospitalisation Details'!A:A,'Hospitalisation Details'!L:L,"Not Found")</f>
        <v>52</v>
      </c>
    </row>
    <row r="447" spans="1:16" ht="15.75" x14ac:dyDescent="0.25">
      <c r="A447" s="19" t="s">
        <v>1926</v>
      </c>
      <c r="B447" s="19" t="str">
        <f>_xlfn.XLOOKUP(A447,'Customer Names'!A:A,'Customer Names'!C:C,"Not Found")</f>
        <v>Crudale</v>
      </c>
      <c r="C447" s="20">
        <f>_xlfn.XLOOKUP(A447,'Medical Examinations'!A:A,'Medical Examinations'!B:B,"not found")</f>
        <v>27.265000000000001</v>
      </c>
      <c r="D447" s="20">
        <f>_xlfn.XLOOKUP(A447,'Medical Examinations'!A:A,'Medical Examinations'!C:C,"not found")</f>
        <v>4.25</v>
      </c>
      <c r="E447" s="20" t="str">
        <f>_xlfn.XLOOKUP(A447,'Medical Examinations'!A:A,'Medical Examinations'!D:D,"not found")</f>
        <v>No</v>
      </c>
      <c r="F447" s="20" t="str">
        <f>_xlfn.XLOOKUP(A447,'Medical Examinations'!A:A,'Medical Examinations'!E:E,"not found")</f>
        <v>No</v>
      </c>
      <c r="G447" s="20" t="str">
        <f>_xlfn.XLOOKUP(A447,'Medical Examinations'!A:A,'Medical Examinations'!F:F,"not found")</f>
        <v>Yes</v>
      </c>
      <c r="H447" s="20">
        <f>_xlfn.XLOOKUP(A447,'Medical Examinations'!A:A,'Medical Examinations'!G:G,"not found")</f>
        <v>1</v>
      </c>
      <c r="I447" s="20" t="str">
        <f>_xlfn.XLOOKUP(A447,'Medical Examinations'!A:A,'Medical Examinations'!H:H,"not found")</f>
        <v>No</v>
      </c>
      <c r="J447" s="20" t="str">
        <f>_xlfn.XLOOKUP(A447,'Medical Examinations'!A:A,'Medical Examinations'!I:I,"not found")</f>
        <v>Overweight</v>
      </c>
      <c r="K447" s="21">
        <f>_xlfn.XLOOKUP(A447,'Hospitalisation Details'!A:A,'Hospitalisation Details'!F:F,"Not Found")</f>
        <v>37827</v>
      </c>
      <c r="L447" s="22">
        <f>_xlfn.XLOOKUP(A447,'Hospitalisation Details'!A:A,'Hospitalisation Details'!H:H,"Not Found")</f>
        <v>22493.66</v>
      </c>
      <c r="M447" s="21" t="str">
        <f>_xlfn.XLOOKUP(A447,'Hospitalisation Details'!A:A,'Hospitalisation Details'!I:I,"Not Found")</f>
        <v>tier - 2</v>
      </c>
      <c r="N447" s="21" t="str">
        <f>_xlfn.XLOOKUP(A447,'Hospitalisation Details'!A:A,'Hospitalisation Details'!J:J,"Not Found")</f>
        <v>tier - 3</v>
      </c>
      <c r="O447" s="21" t="str">
        <f>_xlfn.XLOOKUP(A447,'Hospitalisation Details'!A:A,'Hospitalisation Details'!K:K,"Not Found")</f>
        <v>R1012</v>
      </c>
      <c r="P447" s="23">
        <f>_xlfn.XLOOKUP(A447,'Hospitalisation Details'!A:A,'Hospitalisation Details'!L:L,"Not Found")</f>
        <v>19</v>
      </c>
    </row>
    <row r="448" spans="1:16" ht="15.75" x14ac:dyDescent="0.25">
      <c r="A448" s="19" t="s">
        <v>1925</v>
      </c>
      <c r="B448" s="19" t="str">
        <f>_xlfn.XLOOKUP(A448,'Customer Names'!A:A,'Customer Names'!C:C,"Not Found")</f>
        <v>Koopmans</v>
      </c>
      <c r="C448" s="20">
        <f>_xlfn.XLOOKUP(A448,'Medical Examinations'!A:A,'Medical Examinations'!B:B,"not found")</f>
        <v>26.7</v>
      </c>
      <c r="D448" s="20">
        <f>_xlfn.XLOOKUP(A448,'Medical Examinations'!A:A,'Medical Examinations'!C:C,"not found")</f>
        <v>5.23</v>
      </c>
      <c r="E448" s="20" t="str">
        <f>_xlfn.XLOOKUP(A448,'Medical Examinations'!A:A,'Medical Examinations'!D:D,"not found")</f>
        <v>No</v>
      </c>
      <c r="F448" s="20" t="str">
        <f>_xlfn.XLOOKUP(A448,'Medical Examinations'!A:A,'Medical Examinations'!E:E,"not found")</f>
        <v>No</v>
      </c>
      <c r="G448" s="20" t="str">
        <f>_xlfn.XLOOKUP(A448,'Medical Examinations'!A:A,'Medical Examinations'!F:F,"not found")</f>
        <v>Yes</v>
      </c>
      <c r="H448" s="20">
        <f>_xlfn.XLOOKUP(A448,'Medical Examinations'!A:A,'Medical Examinations'!G:G,"not found")</f>
        <v>1</v>
      </c>
      <c r="I448" s="20" t="str">
        <f>_xlfn.XLOOKUP(A448,'Medical Examinations'!A:A,'Medical Examinations'!H:H,"not found")</f>
        <v>Yes</v>
      </c>
      <c r="J448" s="20" t="str">
        <f>_xlfn.XLOOKUP(A448,'Medical Examinations'!A:A,'Medical Examinations'!I:I,"not found")</f>
        <v>Overweight</v>
      </c>
      <c r="K448" s="21">
        <f>_xlfn.XLOOKUP(A448,'Hospitalisation Details'!A:A,'Hospitalisation Details'!F:F,"Not Found")</f>
        <v>29173</v>
      </c>
      <c r="L448" s="22">
        <f>_xlfn.XLOOKUP(A448,'Hospitalisation Details'!A:A,'Hospitalisation Details'!H:H,"Not Found")</f>
        <v>22478.6</v>
      </c>
      <c r="M448" s="21" t="str">
        <f>_xlfn.XLOOKUP(A448,'Hospitalisation Details'!A:A,'Hospitalisation Details'!I:I,"Not Found")</f>
        <v>tier - 2</v>
      </c>
      <c r="N448" s="21" t="str">
        <f>_xlfn.XLOOKUP(A448,'Hospitalisation Details'!A:A,'Hospitalisation Details'!J:J,"Not Found")</f>
        <v>tier - 2</v>
      </c>
      <c r="O448" s="21" t="str">
        <f>_xlfn.XLOOKUP(A448,'Hospitalisation Details'!A:A,'Hospitalisation Details'!K:K,"Not Found")</f>
        <v>R1011</v>
      </c>
      <c r="P448" s="23">
        <f>_xlfn.XLOOKUP(A448,'Hospitalisation Details'!A:A,'Hospitalisation Details'!L:L,"Not Found")</f>
        <v>43</v>
      </c>
    </row>
    <row r="449" spans="1:16" ht="15.75" x14ac:dyDescent="0.25">
      <c r="A449" s="19" t="s">
        <v>1924</v>
      </c>
      <c r="B449" s="19" t="str">
        <f>_xlfn.XLOOKUP(A449,'Customer Names'!A:A,'Customer Names'!C:C,"Not Found")</f>
        <v>Milani</v>
      </c>
      <c r="C449" s="20">
        <f>_xlfn.XLOOKUP(A449,'Medical Examinations'!A:A,'Medical Examinations'!B:B,"not found")</f>
        <v>29.925000000000001</v>
      </c>
      <c r="D449" s="20">
        <f>_xlfn.XLOOKUP(A449,'Medical Examinations'!A:A,'Medical Examinations'!C:C,"not found")</f>
        <v>5.96</v>
      </c>
      <c r="E449" s="20" t="str">
        <f>_xlfn.XLOOKUP(A449,'Medical Examinations'!A:A,'Medical Examinations'!D:D,"not found")</f>
        <v>Yes</v>
      </c>
      <c r="F449" s="20" t="str">
        <f>_xlfn.XLOOKUP(A449,'Medical Examinations'!A:A,'Medical Examinations'!E:E,"not found")</f>
        <v>No</v>
      </c>
      <c r="G449" s="20" t="str">
        <f>_xlfn.XLOOKUP(A449,'Medical Examinations'!A:A,'Medical Examinations'!F:F,"not found")</f>
        <v>Yes</v>
      </c>
      <c r="H449" s="20">
        <f>_xlfn.XLOOKUP(A449,'Medical Examinations'!A:A,'Medical Examinations'!G:G,"not found")</f>
        <v>1</v>
      </c>
      <c r="I449" s="20" t="str">
        <f>_xlfn.XLOOKUP(A449,'Medical Examinations'!A:A,'Medical Examinations'!H:H,"not found")</f>
        <v>Yes</v>
      </c>
      <c r="J449" s="20" t="str">
        <f>_xlfn.XLOOKUP(A449,'Medical Examinations'!A:A,'Medical Examinations'!I:I,"not found")</f>
        <v>Overweight</v>
      </c>
      <c r="K449" s="21">
        <f>_xlfn.XLOOKUP(A449,'Hospitalisation Details'!A:A,'Hospitalisation Details'!F:F,"Not Found")</f>
        <v>30671</v>
      </c>
      <c r="L449" s="22">
        <f>_xlfn.XLOOKUP(A449,'Hospitalisation Details'!A:A,'Hospitalisation Details'!H:H,"Not Found")</f>
        <v>22462.04</v>
      </c>
      <c r="M449" s="21" t="str">
        <f>_xlfn.XLOOKUP(A449,'Hospitalisation Details'!A:A,'Hospitalisation Details'!I:I,"Not Found")</f>
        <v>tier - 2</v>
      </c>
      <c r="N449" s="21" t="str">
        <f>_xlfn.XLOOKUP(A449,'Hospitalisation Details'!A:A,'Hospitalisation Details'!J:J,"Not Found")</f>
        <v>tier - 2</v>
      </c>
      <c r="O449" s="21" t="str">
        <f>_xlfn.XLOOKUP(A449,'Hospitalisation Details'!A:A,'Hospitalisation Details'!K:K,"Not Found")</f>
        <v>R1019</v>
      </c>
      <c r="P449" s="23">
        <f>_xlfn.XLOOKUP(A449,'Hospitalisation Details'!A:A,'Hospitalisation Details'!L:L,"Not Found")</f>
        <v>39</v>
      </c>
    </row>
    <row r="450" spans="1:16" ht="15.75" x14ac:dyDescent="0.25">
      <c r="A450" s="19" t="s">
        <v>1923</v>
      </c>
      <c r="B450" s="19" t="str">
        <f>_xlfn.XLOOKUP(A450,'Customer Names'!A:A,'Customer Names'!C:C,"Not Found")</f>
        <v>Kelly</v>
      </c>
      <c r="C450" s="20">
        <f>_xlfn.XLOOKUP(A450,'Medical Examinations'!A:A,'Medical Examinations'!B:B,"not found")</f>
        <v>19.95</v>
      </c>
      <c r="D450" s="20">
        <f>_xlfn.XLOOKUP(A450,'Medical Examinations'!A:A,'Medical Examinations'!C:C,"not found")</f>
        <v>4.29</v>
      </c>
      <c r="E450" s="20" t="str">
        <f>_xlfn.XLOOKUP(A450,'Medical Examinations'!A:A,'Medical Examinations'!D:D,"not found")</f>
        <v>Yes</v>
      </c>
      <c r="F450" s="20" t="str">
        <f>_xlfn.XLOOKUP(A450,'Medical Examinations'!A:A,'Medical Examinations'!E:E,"not found")</f>
        <v>No</v>
      </c>
      <c r="G450" s="20" t="str">
        <f>_xlfn.XLOOKUP(A450,'Medical Examinations'!A:A,'Medical Examinations'!F:F,"not found")</f>
        <v>No</v>
      </c>
      <c r="H450" s="20">
        <f>_xlfn.XLOOKUP(A450,'Medical Examinations'!A:A,'Medical Examinations'!G:G,"not found")</f>
        <v>2</v>
      </c>
      <c r="I450" s="20" t="str">
        <f>_xlfn.XLOOKUP(A450,'Medical Examinations'!A:A,'Medical Examinations'!H:H,"not found")</f>
        <v>Yes</v>
      </c>
      <c r="J450" s="20" t="str">
        <f>_xlfn.XLOOKUP(A450,'Medical Examinations'!A:A,'Medical Examinations'!I:I,"not found")</f>
        <v>Normal Weight</v>
      </c>
      <c r="K450" s="21">
        <f>_xlfn.XLOOKUP(A450,'Hospitalisation Details'!A:A,'Hospitalisation Details'!F:F,"Not Found")</f>
        <v>24337</v>
      </c>
      <c r="L450" s="22">
        <f>_xlfn.XLOOKUP(A450,'Hospitalisation Details'!A:A,'Hospitalisation Details'!H:H,"Not Found")</f>
        <v>22412.65</v>
      </c>
      <c r="M450" s="21" t="str">
        <f>_xlfn.XLOOKUP(A450,'Hospitalisation Details'!A:A,'Hospitalisation Details'!I:I,"Not Found")</f>
        <v>tier - 2</v>
      </c>
      <c r="N450" s="21" t="str">
        <f>_xlfn.XLOOKUP(A450,'Hospitalisation Details'!A:A,'Hospitalisation Details'!J:J,"Not Found")</f>
        <v>tier - 3</v>
      </c>
      <c r="O450" s="21" t="str">
        <f>_xlfn.XLOOKUP(A450,'Hospitalisation Details'!A:A,'Hospitalisation Details'!K:K,"Not Found")</f>
        <v>R1014</v>
      </c>
      <c r="P450" s="23">
        <f>_xlfn.XLOOKUP(A450,'Hospitalisation Details'!A:A,'Hospitalisation Details'!L:L,"Not Found")</f>
        <v>56</v>
      </c>
    </row>
    <row r="451" spans="1:16" ht="15.75" x14ac:dyDescent="0.25">
      <c r="A451" s="19" t="s">
        <v>1922</v>
      </c>
      <c r="B451" s="19" t="str">
        <f>_xlfn.XLOOKUP(A451,'Customer Names'!A:A,'Customer Names'!C:C,"Not Found")</f>
        <v>Finelli</v>
      </c>
      <c r="C451" s="20">
        <f>_xlfn.XLOOKUP(A451,'Medical Examinations'!A:A,'Medical Examinations'!B:B,"not found")</f>
        <v>24.225000000000001</v>
      </c>
      <c r="D451" s="20">
        <f>_xlfn.XLOOKUP(A451,'Medical Examinations'!A:A,'Medical Examinations'!C:C,"not found")</f>
        <v>4.09</v>
      </c>
      <c r="E451" s="20" t="str">
        <f>_xlfn.XLOOKUP(A451,'Medical Examinations'!A:A,'Medical Examinations'!D:D,"not found")</f>
        <v>No</v>
      </c>
      <c r="F451" s="20" t="str">
        <f>_xlfn.XLOOKUP(A451,'Medical Examinations'!A:A,'Medical Examinations'!E:E,"not found")</f>
        <v>No</v>
      </c>
      <c r="G451" s="20" t="str">
        <f>_xlfn.XLOOKUP(A451,'Medical Examinations'!A:A,'Medical Examinations'!F:F,"not found")</f>
        <v>No</v>
      </c>
      <c r="H451" s="20">
        <f>_xlfn.XLOOKUP(A451,'Medical Examinations'!A:A,'Medical Examinations'!G:G,"not found")</f>
        <v>0</v>
      </c>
      <c r="I451" s="20" t="str">
        <f>_xlfn.XLOOKUP(A451,'Medical Examinations'!A:A,'Medical Examinations'!H:H,"not found")</f>
        <v>No</v>
      </c>
      <c r="J451" s="20" t="str">
        <f>_xlfn.XLOOKUP(A451,'Medical Examinations'!A:A,'Medical Examinations'!I:I,"not found")</f>
        <v>Normal Weight</v>
      </c>
      <c r="K451" s="21">
        <f>_xlfn.XLOOKUP(A451,'Hospitalisation Details'!A:A,'Hospitalisation Details'!F:F,"Not Found")</f>
        <v>36398</v>
      </c>
      <c r="L451" s="22">
        <f>_xlfn.XLOOKUP(A451,'Hospitalisation Details'!A:A,'Hospitalisation Details'!H:H,"Not Found")</f>
        <v>22395.74</v>
      </c>
      <c r="M451" s="21" t="str">
        <f>_xlfn.XLOOKUP(A451,'Hospitalisation Details'!A:A,'Hospitalisation Details'!I:I,"Not Found")</f>
        <v>tier - 2</v>
      </c>
      <c r="N451" s="21" t="str">
        <f>_xlfn.XLOOKUP(A451,'Hospitalisation Details'!A:A,'Hospitalisation Details'!J:J,"Not Found")</f>
        <v>tier - 2</v>
      </c>
      <c r="O451" s="21" t="str">
        <f>_xlfn.XLOOKUP(A451,'Hospitalisation Details'!A:A,'Hospitalisation Details'!K:K,"Not Found")</f>
        <v>R1024</v>
      </c>
      <c r="P451" s="23">
        <f>_xlfn.XLOOKUP(A451,'Hospitalisation Details'!A:A,'Hospitalisation Details'!L:L,"Not Found")</f>
        <v>23</v>
      </c>
    </row>
    <row r="452" spans="1:16" ht="15.75" x14ac:dyDescent="0.25">
      <c r="A452" s="19" t="s">
        <v>1921</v>
      </c>
      <c r="B452" s="19" t="str">
        <f>_xlfn.XLOOKUP(A452,'Customer Names'!A:A,'Customer Names'!C:C,"Not Found")</f>
        <v>Palmer</v>
      </c>
      <c r="C452" s="20">
        <f>_xlfn.XLOOKUP(A452,'Medical Examinations'!A:A,'Medical Examinations'!B:B,"not found")</f>
        <v>28.12</v>
      </c>
      <c r="D452" s="20">
        <f>_xlfn.XLOOKUP(A452,'Medical Examinations'!A:A,'Medical Examinations'!C:C,"not found")</f>
        <v>4.88</v>
      </c>
      <c r="E452" s="20" t="str">
        <f>_xlfn.XLOOKUP(A452,'Medical Examinations'!A:A,'Medical Examinations'!D:D,"not found")</f>
        <v>No</v>
      </c>
      <c r="F452" s="20" t="str">
        <f>_xlfn.XLOOKUP(A452,'Medical Examinations'!A:A,'Medical Examinations'!E:E,"not found")</f>
        <v>No</v>
      </c>
      <c r="G452" s="20" t="str">
        <f>_xlfn.XLOOKUP(A452,'Medical Examinations'!A:A,'Medical Examinations'!F:F,"not found")</f>
        <v>No</v>
      </c>
      <c r="H452" s="20">
        <f>_xlfn.XLOOKUP(A452,'Medical Examinations'!A:A,'Medical Examinations'!G:G,"not found")</f>
        <v>0</v>
      </c>
      <c r="I452" s="20" t="str">
        <f>_xlfn.XLOOKUP(A452,'Medical Examinations'!A:A,'Medical Examinations'!H:H,"not found")</f>
        <v>Yes</v>
      </c>
      <c r="J452" s="20" t="str">
        <f>_xlfn.XLOOKUP(A452,'Medical Examinations'!A:A,'Medical Examinations'!I:I,"not found")</f>
        <v>Overweight</v>
      </c>
      <c r="K452" s="21">
        <f>_xlfn.XLOOKUP(A452,'Hospitalisation Details'!A:A,'Hospitalisation Details'!F:F,"Not Found")</f>
        <v>30312</v>
      </c>
      <c r="L452" s="22">
        <f>_xlfn.XLOOKUP(A452,'Hospitalisation Details'!A:A,'Hospitalisation Details'!H:H,"Not Found")</f>
        <v>22331.57</v>
      </c>
      <c r="M452" s="21" t="str">
        <f>_xlfn.XLOOKUP(A452,'Hospitalisation Details'!A:A,'Hospitalisation Details'!I:I,"Not Found")</f>
        <v>tier - 2</v>
      </c>
      <c r="N452" s="21" t="str">
        <f>_xlfn.XLOOKUP(A452,'Hospitalisation Details'!A:A,'Hospitalisation Details'!J:J,"Not Found")</f>
        <v>tier - 3</v>
      </c>
      <c r="O452" s="21" t="str">
        <f>_xlfn.XLOOKUP(A452,'Hospitalisation Details'!A:A,'Hospitalisation Details'!K:K,"Not Found")</f>
        <v>R1024</v>
      </c>
      <c r="P452" s="23">
        <f>_xlfn.XLOOKUP(A452,'Hospitalisation Details'!A:A,'Hospitalisation Details'!L:L,"Not Found")</f>
        <v>40</v>
      </c>
    </row>
    <row r="453" spans="1:16" ht="15.75" x14ac:dyDescent="0.25">
      <c r="A453" s="19" t="s">
        <v>1920</v>
      </c>
      <c r="B453" s="19" t="str">
        <f>_xlfn.XLOOKUP(A453,'Customer Names'!A:A,'Customer Names'!C:C,"Not Found")</f>
        <v>Wang</v>
      </c>
      <c r="C453" s="20">
        <f>_xlfn.XLOOKUP(A453,'Medical Examinations'!A:A,'Medical Examinations'!B:B,"not found")</f>
        <v>23.21</v>
      </c>
      <c r="D453" s="20">
        <f>_xlfn.XLOOKUP(A453,'Medical Examinations'!A:A,'Medical Examinations'!C:C,"not found")</f>
        <v>6.76</v>
      </c>
      <c r="E453" s="20" t="str">
        <f>_xlfn.XLOOKUP(A453,'Medical Examinations'!A:A,'Medical Examinations'!D:D,"not found")</f>
        <v>No</v>
      </c>
      <c r="F453" s="20" t="str">
        <f>_xlfn.XLOOKUP(A453,'Medical Examinations'!A:A,'Medical Examinations'!E:E,"not found")</f>
        <v>No</v>
      </c>
      <c r="G453" s="20" t="str">
        <f>_xlfn.XLOOKUP(A453,'Medical Examinations'!A:A,'Medical Examinations'!F:F,"not found")</f>
        <v>No</v>
      </c>
      <c r="H453" s="20">
        <f>_xlfn.XLOOKUP(A453,'Medical Examinations'!A:A,'Medical Examinations'!G:G,"not found")</f>
        <v>0</v>
      </c>
      <c r="I453" s="20" t="str">
        <f>_xlfn.XLOOKUP(A453,'Medical Examinations'!A:A,'Medical Examinations'!H:H,"not found")</f>
        <v>Yes</v>
      </c>
      <c r="J453" s="20" t="str">
        <f>_xlfn.XLOOKUP(A453,'Medical Examinations'!A:A,'Medical Examinations'!I:I,"not found")</f>
        <v>Normal Weight</v>
      </c>
      <c r="K453" s="21">
        <f>_xlfn.XLOOKUP(A453,'Hospitalisation Details'!A:A,'Hospitalisation Details'!F:F,"Not Found")</f>
        <v>26100</v>
      </c>
      <c r="L453" s="22">
        <f>_xlfn.XLOOKUP(A453,'Hospitalisation Details'!A:A,'Hospitalisation Details'!H:H,"Not Found")</f>
        <v>22218.11</v>
      </c>
      <c r="M453" s="21" t="str">
        <f>_xlfn.XLOOKUP(A453,'Hospitalisation Details'!A:A,'Hospitalisation Details'!I:I,"Not Found")</f>
        <v>tier - 2</v>
      </c>
      <c r="N453" s="21" t="str">
        <f>_xlfn.XLOOKUP(A453,'Hospitalisation Details'!A:A,'Hospitalisation Details'!J:J,"Not Found")</f>
        <v>tier - 3</v>
      </c>
      <c r="O453" s="21" t="str">
        <f>_xlfn.XLOOKUP(A453,'Hospitalisation Details'!A:A,'Hospitalisation Details'!K:K,"Not Found")</f>
        <v>R1013</v>
      </c>
      <c r="P453" s="23">
        <f>_xlfn.XLOOKUP(A453,'Hospitalisation Details'!A:A,'Hospitalisation Details'!L:L,"Not Found")</f>
        <v>51</v>
      </c>
    </row>
    <row r="454" spans="1:16" ht="15.75" x14ac:dyDescent="0.25">
      <c r="A454" s="19" t="s">
        <v>1919</v>
      </c>
      <c r="B454" s="19" t="str">
        <f>_xlfn.XLOOKUP(A454,'Customer Names'!A:A,'Customer Names'!C:C,"Not Found")</f>
        <v>Beasley</v>
      </c>
      <c r="C454" s="20">
        <f>_xlfn.XLOOKUP(A454,'Medical Examinations'!A:A,'Medical Examinations'!B:B,"not found")</f>
        <v>23.98</v>
      </c>
      <c r="D454" s="20">
        <f>_xlfn.XLOOKUP(A454,'Medical Examinations'!A:A,'Medical Examinations'!C:C,"not found")</f>
        <v>10.67</v>
      </c>
      <c r="E454" s="20" t="str">
        <f>_xlfn.XLOOKUP(A454,'Medical Examinations'!A:A,'Medical Examinations'!D:D,"not found")</f>
        <v>No</v>
      </c>
      <c r="F454" s="20" t="str">
        <f>_xlfn.XLOOKUP(A454,'Medical Examinations'!A:A,'Medical Examinations'!E:E,"not found")</f>
        <v>No</v>
      </c>
      <c r="G454" s="20" t="str">
        <f>_xlfn.XLOOKUP(A454,'Medical Examinations'!A:A,'Medical Examinations'!F:F,"not found")</f>
        <v>No</v>
      </c>
      <c r="H454" s="20">
        <f>_xlfn.XLOOKUP(A454,'Medical Examinations'!A:A,'Medical Examinations'!G:G,"not found")</f>
        <v>0</v>
      </c>
      <c r="I454" s="20" t="str">
        <f>_xlfn.XLOOKUP(A454,'Medical Examinations'!A:A,'Medical Examinations'!H:H,"not found")</f>
        <v>No</v>
      </c>
      <c r="J454" s="20" t="str">
        <f>_xlfn.XLOOKUP(A454,'Medical Examinations'!A:A,'Medical Examinations'!I:I,"not found")</f>
        <v>Normal Weight</v>
      </c>
      <c r="K454" s="21">
        <f>_xlfn.XLOOKUP(A454,'Hospitalisation Details'!A:A,'Hospitalisation Details'!F:F,"Not Found")</f>
        <v>23978</v>
      </c>
      <c r="L454" s="22">
        <f>_xlfn.XLOOKUP(A454,'Hospitalisation Details'!A:A,'Hospitalisation Details'!H:H,"Not Found")</f>
        <v>22192.44</v>
      </c>
      <c r="M454" s="21" t="str">
        <f>_xlfn.XLOOKUP(A454,'Hospitalisation Details'!A:A,'Hospitalisation Details'!I:I,"Not Found")</f>
        <v>tier - 2</v>
      </c>
      <c r="N454" s="21" t="str">
        <f>_xlfn.XLOOKUP(A454,'Hospitalisation Details'!A:A,'Hospitalisation Details'!J:J,"Not Found")</f>
        <v>tier - 3</v>
      </c>
      <c r="O454" s="21" t="str">
        <f>_xlfn.XLOOKUP(A454,'Hospitalisation Details'!A:A,'Hospitalisation Details'!K:K,"Not Found")</f>
        <v>R1013</v>
      </c>
      <c r="P454" s="23">
        <f>_xlfn.XLOOKUP(A454,'Hospitalisation Details'!A:A,'Hospitalisation Details'!L:L,"Not Found")</f>
        <v>57</v>
      </c>
    </row>
    <row r="455" spans="1:16" ht="15.75" x14ac:dyDescent="0.25">
      <c r="A455" s="19" t="s">
        <v>1918</v>
      </c>
      <c r="B455" s="19" t="str">
        <f>_xlfn.XLOOKUP(A455,'Customer Names'!A:A,'Customer Names'!C:C,"Not Found")</f>
        <v>Bedbury</v>
      </c>
      <c r="C455" s="20">
        <f>_xlfn.XLOOKUP(A455,'Medical Examinations'!A:A,'Medical Examinations'!B:B,"not found")</f>
        <v>30</v>
      </c>
      <c r="D455" s="20">
        <f>_xlfn.XLOOKUP(A455,'Medical Examinations'!A:A,'Medical Examinations'!C:C,"not found")</f>
        <v>6.21</v>
      </c>
      <c r="E455" s="20" t="str">
        <f>_xlfn.XLOOKUP(A455,'Medical Examinations'!A:A,'Medical Examinations'!D:D,"not found")</f>
        <v>No</v>
      </c>
      <c r="F455" s="20" t="str">
        <f>_xlfn.XLOOKUP(A455,'Medical Examinations'!A:A,'Medical Examinations'!E:E,"not found")</f>
        <v>No</v>
      </c>
      <c r="G455" s="20" t="str">
        <f>_xlfn.XLOOKUP(A455,'Medical Examinations'!A:A,'Medical Examinations'!F:F,"not found")</f>
        <v>No</v>
      </c>
      <c r="H455" s="20">
        <f>_xlfn.XLOOKUP(A455,'Medical Examinations'!A:A,'Medical Examinations'!G:G,"not found")</f>
        <v>0</v>
      </c>
      <c r="I455" s="20" t="str">
        <f>_xlfn.XLOOKUP(A455,'Medical Examinations'!A:A,'Medical Examinations'!H:H,"not found")</f>
        <v>Yes</v>
      </c>
      <c r="J455" s="20" t="str">
        <f>_xlfn.XLOOKUP(A455,'Medical Examinations'!A:A,'Medical Examinations'!I:I,"not found")</f>
        <v>Obesity</v>
      </c>
      <c r="K455" s="21">
        <f>_xlfn.XLOOKUP(A455,'Hospitalisation Details'!A:A,'Hospitalisation Details'!F:F,"Not Found")</f>
        <v>29476</v>
      </c>
      <c r="L455" s="22">
        <f>_xlfn.XLOOKUP(A455,'Hospitalisation Details'!A:A,'Hospitalisation Details'!H:H,"Not Found")</f>
        <v>22144.03</v>
      </c>
      <c r="M455" s="21" t="str">
        <f>_xlfn.XLOOKUP(A455,'Hospitalisation Details'!A:A,'Hospitalisation Details'!I:I,"Not Found")</f>
        <v>tier - 2</v>
      </c>
      <c r="N455" s="21" t="str">
        <f>_xlfn.XLOOKUP(A455,'Hospitalisation Details'!A:A,'Hospitalisation Details'!J:J,"Not Found")</f>
        <v>tier - 3</v>
      </c>
      <c r="O455" s="21" t="str">
        <f>_xlfn.XLOOKUP(A455,'Hospitalisation Details'!A:A,'Hospitalisation Details'!K:K,"Not Found")</f>
        <v>R1011</v>
      </c>
      <c r="P455" s="23">
        <f>_xlfn.XLOOKUP(A455,'Hospitalisation Details'!A:A,'Hospitalisation Details'!L:L,"Not Found")</f>
        <v>42</v>
      </c>
    </row>
    <row r="456" spans="1:16" ht="15.75" x14ac:dyDescent="0.25">
      <c r="A456" s="19" t="s">
        <v>1917</v>
      </c>
      <c r="B456" s="19" t="str">
        <f>_xlfn.XLOOKUP(A456,'Customer Names'!A:A,'Customer Names'!C:C,"Not Found")</f>
        <v>Stemberger</v>
      </c>
      <c r="C456" s="20">
        <f>_xlfn.XLOOKUP(A456,'Medical Examinations'!A:A,'Medical Examinations'!B:B,"not found")</f>
        <v>17.350000000000001</v>
      </c>
      <c r="D456" s="20">
        <f>_xlfn.XLOOKUP(A456,'Medical Examinations'!A:A,'Medical Examinations'!C:C,"not found")</f>
        <v>5.03</v>
      </c>
      <c r="E456" s="20" t="str">
        <f>_xlfn.XLOOKUP(A456,'Medical Examinations'!A:A,'Medical Examinations'!D:D,"not found")</f>
        <v>Yes</v>
      </c>
      <c r="F456" s="20" t="str">
        <f>_xlfn.XLOOKUP(A456,'Medical Examinations'!A:A,'Medical Examinations'!E:E,"not found")</f>
        <v>No</v>
      </c>
      <c r="G456" s="20" t="str">
        <f>_xlfn.XLOOKUP(A456,'Medical Examinations'!A:A,'Medical Examinations'!F:F,"not found")</f>
        <v>No</v>
      </c>
      <c r="H456" s="20">
        <f>_xlfn.XLOOKUP(A456,'Medical Examinations'!A:A,'Medical Examinations'!G:G,"not found")</f>
        <v>0</v>
      </c>
      <c r="I456" s="20" t="str">
        <f>_xlfn.XLOOKUP(A456,'Medical Examinations'!A:A,'Medical Examinations'!H:H,"not found")</f>
        <v>Yes</v>
      </c>
      <c r="J456" s="20" t="str">
        <f>_xlfn.XLOOKUP(A456,'Medical Examinations'!A:A,'Medical Examinations'!I:I,"not found")</f>
        <v>Underweight</v>
      </c>
      <c r="K456" s="21">
        <f>_xlfn.XLOOKUP(A456,'Hospitalisation Details'!A:A,'Hospitalisation Details'!F:F,"Not Found")</f>
        <v>37131</v>
      </c>
      <c r="L456" s="22">
        <f>_xlfn.XLOOKUP(A456,'Hospitalisation Details'!A:A,'Hospitalisation Details'!H:H,"Not Found")</f>
        <v>22097.62</v>
      </c>
      <c r="M456" s="21" t="str">
        <f>_xlfn.XLOOKUP(A456,'Hospitalisation Details'!A:A,'Hospitalisation Details'!I:I,"Not Found")</f>
        <v>tier - 2</v>
      </c>
      <c r="N456" s="21" t="str">
        <f>_xlfn.XLOOKUP(A456,'Hospitalisation Details'!A:A,'Hospitalisation Details'!J:J,"Not Found")</f>
        <v>tier - 3</v>
      </c>
      <c r="O456" s="21" t="str">
        <f>_xlfn.XLOOKUP(A456,'Hospitalisation Details'!A:A,'Hospitalisation Details'!K:K,"Not Found")</f>
        <v>R1011</v>
      </c>
      <c r="P456" s="23">
        <f>_xlfn.XLOOKUP(A456,'Hospitalisation Details'!A:A,'Hospitalisation Details'!L:L,"Not Found")</f>
        <v>21</v>
      </c>
    </row>
    <row r="457" spans="1:16" ht="15.75" x14ac:dyDescent="0.25">
      <c r="A457" s="19" t="s">
        <v>1916</v>
      </c>
      <c r="B457" s="19" t="str">
        <f>_xlfn.XLOOKUP(A457,'Customer Names'!A:A,'Customer Names'!C:C,"Not Found")</f>
        <v>Chebet</v>
      </c>
      <c r="C457" s="20">
        <f>_xlfn.XLOOKUP(A457,'Medical Examinations'!A:A,'Medical Examinations'!B:B,"not found")</f>
        <v>22.704999999999998</v>
      </c>
      <c r="D457" s="20">
        <f>_xlfn.XLOOKUP(A457,'Medical Examinations'!A:A,'Medical Examinations'!C:C,"not found")</f>
        <v>5.27</v>
      </c>
      <c r="E457" s="20" t="str">
        <f>_xlfn.XLOOKUP(A457,'Medical Examinations'!A:A,'Medical Examinations'!D:D,"not found")</f>
        <v>No</v>
      </c>
      <c r="F457" s="20" t="str">
        <f>_xlfn.XLOOKUP(A457,'Medical Examinations'!A:A,'Medical Examinations'!E:E,"not found")</f>
        <v>No</v>
      </c>
      <c r="G457" s="20" t="str">
        <f>_xlfn.XLOOKUP(A457,'Medical Examinations'!A:A,'Medical Examinations'!F:F,"not found")</f>
        <v>No</v>
      </c>
      <c r="H457" s="20">
        <f>_xlfn.XLOOKUP(A457,'Medical Examinations'!A:A,'Medical Examinations'!G:G,"not found")</f>
        <v>0</v>
      </c>
      <c r="I457" s="20" t="str">
        <f>_xlfn.XLOOKUP(A457,'Medical Examinations'!A:A,'Medical Examinations'!H:H,"not found")</f>
        <v>No</v>
      </c>
      <c r="J457" s="20" t="str">
        <f>_xlfn.XLOOKUP(A457,'Medical Examinations'!A:A,'Medical Examinations'!I:I,"not found")</f>
        <v>Normal Weight</v>
      </c>
      <c r="K457" s="21">
        <f>_xlfn.XLOOKUP(A457,'Hospitalisation Details'!A:A,'Hospitalisation Details'!F:F,"Not Found")</f>
        <v>32795</v>
      </c>
      <c r="L457" s="22">
        <f>_xlfn.XLOOKUP(A457,'Hospitalisation Details'!A:A,'Hospitalisation Details'!H:H,"Not Found")</f>
        <v>21984.47</v>
      </c>
      <c r="M457" s="21" t="str">
        <f>_xlfn.XLOOKUP(A457,'Hospitalisation Details'!A:A,'Hospitalisation Details'!I:I,"Not Found")</f>
        <v>tier - 2</v>
      </c>
      <c r="N457" s="21" t="str">
        <f>_xlfn.XLOOKUP(A457,'Hospitalisation Details'!A:A,'Hospitalisation Details'!J:J,"Not Found")</f>
        <v>tier - 3</v>
      </c>
      <c r="O457" s="21" t="str">
        <f>_xlfn.XLOOKUP(A457,'Hospitalisation Details'!A:A,'Hospitalisation Details'!K:K,"Not Found")</f>
        <v>R1012</v>
      </c>
      <c r="P457" s="23">
        <f>_xlfn.XLOOKUP(A457,'Hospitalisation Details'!A:A,'Hospitalisation Details'!L:L,"Not Found")</f>
        <v>33</v>
      </c>
    </row>
    <row r="458" spans="1:16" ht="15.75" x14ac:dyDescent="0.25">
      <c r="A458" s="19" t="s">
        <v>1915</v>
      </c>
      <c r="B458" s="19" t="str">
        <f>_xlfn.XLOOKUP(A458,'Customer Names'!A:A,'Customer Names'!C:C,"Not Found")</f>
        <v>Muir</v>
      </c>
      <c r="C458" s="20">
        <f>_xlfn.XLOOKUP(A458,'Medical Examinations'!A:A,'Medical Examinations'!B:B,"not found")</f>
        <v>25.41</v>
      </c>
      <c r="D458" s="20">
        <f>_xlfn.XLOOKUP(A458,'Medical Examinations'!A:A,'Medical Examinations'!C:C,"not found")</f>
        <v>10.53</v>
      </c>
      <c r="E458" s="20" t="str">
        <f>_xlfn.XLOOKUP(A458,'Medical Examinations'!A:A,'Medical Examinations'!D:D,"not found")</f>
        <v>Yes</v>
      </c>
      <c r="F458" s="20" t="str">
        <f>_xlfn.XLOOKUP(A458,'Medical Examinations'!A:A,'Medical Examinations'!E:E,"not found")</f>
        <v>No</v>
      </c>
      <c r="G458" s="20" t="str">
        <f>_xlfn.XLOOKUP(A458,'Medical Examinations'!A:A,'Medical Examinations'!F:F,"not found")</f>
        <v>No</v>
      </c>
      <c r="H458" s="20">
        <f>_xlfn.XLOOKUP(A458,'Medical Examinations'!A:A,'Medical Examinations'!G:G,"not found")</f>
        <v>1</v>
      </c>
      <c r="I458" s="20" t="str">
        <f>_xlfn.XLOOKUP(A458,'Medical Examinations'!A:A,'Medical Examinations'!H:H,"not found")</f>
        <v>Yes</v>
      </c>
      <c r="J458" s="20" t="str">
        <f>_xlfn.XLOOKUP(A458,'Medical Examinations'!A:A,'Medical Examinations'!I:I,"not found")</f>
        <v>Overweight</v>
      </c>
      <c r="K458" s="21">
        <f>_xlfn.XLOOKUP(A458,'Hospitalisation Details'!A:A,'Hospitalisation Details'!F:F,"Not Found")</f>
        <v>27747</v>
      </c>
      <c r="L458" s="22">
        <f>_xlfn.XLOOKUP(A458,'Hospitalisation Details'!A:A,'Hospitalisation Details'!H:H,"Not Found")</f>
        <v>21978.68</v>
      </c>
      <c r="M458" s="21" t="str">
        <f>_xlfn.XLOOKUP(A458,'Hospitalisation Details'!A:A,'Hospitalisation Details'!I:I,"Not Found")</f>
        <v>tier - 2</v>
      </c>
      <c r="N458" s="21" t="str">
        <f>_xlfn.XLOOKUP(A458,'Hospitalisation Details'!A:A,'Hospitalisation Details'!J:J,"Not Found")</f>
        <v>tier - 3</v>
      </c>
      <c r="O458" s="21" t="str">
        <f>_xlfn.XLOOKUP(A458,'Hospitalisation Details'!A:A,'Hospitalisation Details'!K:K,"Not Found")</f>
        <v>R1013</v>
      </c>
      <c r="P458" s="23">
        <f>_xlfn.XLOOKUP(A458,'Hospitalisation Details'!A:A,'Hospitalisation Details'!L:L,"Not Found")</f>
        <v>47</v>
      </c>
    </row>
    <row r="459" spans="1:16" ht="15.75" x14ac:dyDescent="0.25">
      <c r="A459" s="19" t="s">
        <v>1914</v>
      </c>
      <c r="B459" s="19" t="str">
        <f>_xlfn.XLOOKUP(A459,'Customer Names'!A:A,'Customer Names'!C:C,"Not Found")</f>
        <v>Yang</v>
      </c>
      <c r="C459" s="20">
        <f>_xlfn.XLOOKUP(A459,'Medical Examinations'!A:A,'Medical Examinations'!B:B,"not found")</f>
        <v>18.23</v>
      </c>
      <c r="D459" s="20">
        <f>_xlfn.XLOOKUP(A459,'Medical Examinations'!A:A,'Medical Examinations'!C:C,"not found")</f>
        <v>5.78</v>
      </c>
      <c r="E459" s="20" t="str">
        <f>_xlfn.XLOOKUP(A459,'Medical Examinations'!A:A,'Medical Examinations'!D:D,"not found")</f>
        <v>No</v>
      </c>
      <c r="F459" s="20" t="str">
        <f>_xlfn.XLOOKUP(A459,'Medical Examinations'!A:A,'Medical Examinations'!E:E,"not found")</f>
        <v>No</v>
      </c>
      <c r="G459" s="20" t="str">
        <f>_xlfn.XLOOKUP(A459,'Medical Examinations'!A:A,'Medical Examinations'!F:F,"not found")</f>
        <v>Yes</v>
      </c>
      <c r="H459" s="20">
        <f>_xlfn.XLOOKUP(A459,'Medical Examinations'!A:A,'Medical Examinations'!G:G,"not found")</f>
        <v>1</v>
      </c>
      <c r="I459" s="20" t="str">
        <f>_xlfn.XLOOKUP(A459,'Medical Examinations'!A:A,'Medical Examinations'!H:H,"not found")</f>
        <v>Yes</v>
      </c>
      <c r="J459" s="20" t="str">
        <f>_xlfn.XLOOKUP(A459,'Medical Examinations'!A:A,'Medical Examinations'!I:I,"not found")</f>
        <v>Underweight</v>
      </c>
      <c r="K459" s="21">
        <f>_xlfn.XLOOKUP(A459,'Hospitalisation Details'!A:A,'Hospitalisation Details'!F:F,"Not Found")</f>
        <v>37892</v>
      </c>
      <c r="L459" s="22">
        <f>_xlfn.XLOOKUP(A459,'Hospitalisation Details'!A:A,'Hospitalisation Details'!H:H,"Not Found")</f>
        <v>21882.400000000001</v>
      </c>
      <c r="M459" s="21" t="str">
        <f>_xlfn.XLOOKUP(A459,'Hospitalisation Details'!A:A,'Hospitalisation Details'!I:I,"Not Found")</f>
        <v>tier - 2</v>
      </c>
      <c r="N459" s="21" t="str">
        <f>_xlfn.XLOOKUP(A459,'Hospitalisation Details'!A:A,'Hospitalisation Details'!J:J,"Not Found")</f>
        <v>tier - 3</v>
      </c>
      <c r="O459" s="21" t="str">
        <f>_xlfn.XLOOKUP(A459,'Hospitalisation Details'!A:A,'Hospitalisation Details'!K:K,"Not Found")</f>
        <v>R1011</v>
      </c>
      <c r="P459" s="23">
        <f>_xlfn.XLOOKUP(A459,'Hospitalisation Details'!A:A,'Hospitalisation Details'!L:L,"Not Found")</f>
        <v>19</v>
      </c>
    </row>
    <row r="460" spans="1:16" ht="15.75" x14ac:dyDescent="0.25">
      <c r="A460" s="19" t="s">
        <v>1913</v>
      </c>
      <c r="B460" s="19" t="str">
        <f>_xlfn.XLOOKUP(A460,'Customer Names'!A:A,'Customer Names'!C:C,"Not Found")</f>
        <v>Gravel</v>
      </c>
      <c r="C460" s="20">
        <f>_xlfn.XLOOKUP(A460,'Medical Examinations'!A:A,'Medical Examinations'!B:B,"not found")</f>
        <v>24.7</v>
      </c>
      <c r="D460" s="20">
        <f>_xlfn.XLOOKUP(A460,'Medical Examinations'!A:A,'Medical Examinations'!C:C,"not found")</f>
        <v>4.3600000000000003</v>
      </c>
      <c r="E460" s="20" t="str">
        <f>_xlfn.XLOOKUP(A460,'Medical Examinations'!A:A,'Medical Examinations'!D:D,"not found")</f>
        <v>No</v>
      </c>
      <c r="F460" s="20" t="str">
        <f>_xlfn.XLOOKUP(A460,'Medical Examinations'!A:A,'Medical Examinations'!E:E,"not found")</f>
        <v>No</v>
      </c>
      <c r="G460" s="20" t="str">
        <f>_xlfn.XLOOKUP(A460,'Medical Examinations'!A:A,'Medical Examinations'!F:F,"not found")</f>
        <v>Yes</v>
      </c>
      <c r="H460" s="20">
        <f>_xlfn.XLOOKUP(A460,'Medical Examinations'!A:A,'Medical Examinations'!G:G,"not found")</f>
        <v>1</v>
      </c>
      <c r="I460" s="20" t="str">
        <f>_xlfn.XLOOKUP(A460,'Medical Examinations'!A:A,'Medical Examinations'!H:H,"not found")</f>
        <v>Yes</v>
      </c>
      <c r="J460" s="20" t="str">
        <f>_xlfn.XLOOKUP(A460,'Medical Examinations'!A:A,'Medical Examinations'!I:I,"not found")</f>
        <v>Normal Weight</v>
      </c>
      <c r="K460" s="21">
        <f>_xlfn.XLOOKUP(A460,'Hospitalisation Details'!A:A,'Hospitalisation Details'!F:F,"Not Found")</f>
        <v>29084</v>
      </c>
      <c r="L460" s="22">
        <f>_xlfn.XLOOKUP(A460,'Hospitalisation Details'!A:A,'Hospitalisation Details'!H:H,"Not Found")</f>
        <v>21880.82</v>
      </c>
      <c r="M460" s="21" t="str">
        <f>_xlfn.XLOOKUP(A460,'Hospitalisation Details'!A:A,'Hospitalisation Details'!I:I,"Not Found")</f>
        <v>tier - 2</v>
      </c>
      <c r="N460" s="21" t="str">
        <f>_xlfn.XLOOKUP(A460,'Hospitalisation Details'!A:A,'Hospitalisation Details'!J:J,"Not Found")</f>
        <v>tier - 3</v>
      </c>
      <c r="O460" s="21" t="str">
        <f>_xlfn.XLOOKUP(A460,'Hospitalisation Details'!A:A,'Hospitalisation Details'!K:K,"Not Found")</f>
        <v>R1012</v>
      </c>
      <c r="P460" s="23">
        <f>_xlfn.XLOOKUP(A460,'Hospitalisation Details'!A:A,'Hospitalisation Details'!L:L,"Not Found")</f>
        <v>43</v>
      </c>
    </row>
    <row r="461" spans="1:16" ht="15.75" x14ac:dyDescent="0.25">
      <c r="A461" s="19" t="s">
        <v>1912</v>
      </c>
      <c r="B461" s="19" t="str">
        <f>_xlfn.XLOOKUP(A461,'Customer Names'!A:A,'Customer Names'!C:C,"Not Found")</f>
        <v>Smith</v>
      </c>
      <c r="C461" s="20">
        <f>_xlfn.XLOOKUP(A461,'Medical Examinations'!A:A,'Medical Examinations'!B:B,"not found")</f>
        <v>37.4</v>
      </c>
      <c r="D461" s="20">
        <f>_xlfn.XLOOKUP(A461,'Medical Examinations'!A:A,'Medical Examinations'!C:C,"not found")</f>
        <v>9.7200000000000006</v>
      </c>
      <c r="E461" s="20" t="str">
        <f>_xlfn.XLOOKUP(A461,'Medical Examinations'!A:A,'Medical Examinations'!D:D,"not found")</f>
        <v>Yes</v>
      </c>
      <c r="F461" s="20" t="str">
        <f>_xlfn.XLOOKUP(A461,'Medical Examinations'!A:A,'Medical Examinations'!E:E,"not found")</f>
        <v>No</v>
      </c>
      <c r="G461" s="20" t="str">
        <f>_xlfn.XLOOKUP(A461,'Medical Examinations'!A:A,'Medical Examinations'!F:F,"not found")</f>
        <v>Yes</v>
      </c>
      <c r="H461" s="20">
        <f>_xlfn.XLOOKUP(A461,'Medical Examinations'!A:A,'Medical Examinations'!G:G,"not found")</f>
        <v>1</v>
      </c>
      <c r="I461" s="20" t="str">
        <f>_xlfn.XLOOKUP(A461,'Medical Examinations'!A:A,'Medical Examinations'!H:H,"not found")</f>
        <v>No</v>
      </c>
      <c r="J461" s="20" t="str">
        <f>_xlfn.XLOOKUP(A461,'Medical Examinations'!A:A,'Medical Examinations'!I:I,"not found")</f>
        <v>Obesity</v>
      </c>
      <c r="K461" s="21">
        <f>_xlfn.XLOOKUP(A461,'Hospitalisation Details'!A:A,'Hospitalisation Details'!F:F,"Not Found")</f>
        <v>23250</v>
      </c>
      <c r="L461" s="22">
        <f>_xlfn.XLOOKUP(A461,'Hospitalisation Details'!A:A,'Hospitalisation Details'!H:H,"Not Found")</f>
        <v>21797</v>
      </c>
      <c r="M461" s="21" t="str">
        <f>_xlfn.XLOOKUP(A461,'Hospitalisation Details'!A:A,'Hospitalisation Details'!I:I,"Not Found")</f>
        <v>tier - 2</v>
      </c>
      <c r="N461" s="21" t="str">
        <f>_xlfn.XLOOKUP(A461,'Hospitalisation Details'!A:A,'Hospitalisation Details'!J:J,"Not Found")</f>
        <v>tier - 3</v>
      </c>
      <c r="O461" s="21" t="str">
        <f>_xlfn.XLOOKUP(A461,'Hospitalisation Details'!A:A,'Hospitalisation Details'!K:K,"Not Found")</f>
        <v>R1011</v>
      </c>
      <c r="P461" s="23">
        <f>_xlfn.XLOOKUP(A461,'Hospitalisation Details'!A:A,'Hospitalisation Details'!L:L,"Not Found")</f>
        <v>59</v>
      </c>
    </row>
    <row r="462" spans="1:16" ht="15.75" x14ac:dyDescent="0.25">
      <c r="A462" s="19" t="s">
        <v>1911</v>
      </c>
      <c r="B462" s="19" t="str">
        <f>_xlfn.XLOOKUP(A462,'Customer Names'!A:A,'Customer Names'!C:C,"Not Found")</f>
        <v>Williams</v>
      </c>
      <c r="C462" s="20">
        <f>_xlfn.XLOOKUP(A462,'Medical Examinations'!A:A,'Medical Examinations'!B:B,"not found")</f>
        <v>26.885000000000002</v>
      </c>
      <c r="D462" s="20">
        <f>_xlfn.XLOOKUP(A462,'Medical Examinations'!A:A,'Medical Examinations'!C:C,"not found")</f>
        <v>5.18</v>
      </c>
      <c r="E462" s="20" t="str">
        <f>_xlfn.XLOOKUP(A462,'Medical Examinations'!A:A,'Medical Examinations'!D:D,"not found")</f>
        <v>No</v>
      </c>
      <c r="F462" s="20" t="str">
        <f>_xlfn.XLOOKUP(A462,'Medical Examinations'!A:A,'Medical Examinations'!E:E,"not found")</f>
        <v>No</v>
      </c>
      <c r="G462" s="20" t="str">
        <f>_xlfn.XLOOKUP(A462,'Medical Examinations'!A:A,'Medical Examinations'!F:F,"not found")</f>
        <v>Yes</v>
      </c>
      <c r="H462" s="20">
        <f>_xlfn.XLOOKUP(A462,'Medical Examinations'!A:A,'Medical Examinations'!G:G,"not found")</f>
        <v>1</v>
      </c>
      <c r="I462" s="20" t="str">
        <f>_xlfn.XLOOKUP(A462,'Medical Examinations'!A:A,'Medical Examinations'!H:H,"not found")</f>
        <v>Yes</v>
      </c>
      <c r="J462" s="20" t="str">
        <f>_xlfn.XLOOKUP(A462,'Medical Examinations'!A:A,'Medical Examinations'!I:I,"not found")</f>
        <v>Overweight</v>
      </c>
      <c r="K462" s="21">
        <f>_xlfn.XLOOKUP(A462,'Hospitalisation Details'!A:A,'Hospitalisation Details'!F:F,"Not Found")</f>
        <v>29126</v>
      </c>
      <c r="L462" s="22">
        <f>_xlfn.XLOOKUP(A462,'Hospitalisation Details'!A:A,'Hospitalisation Details'!H:H,"Not Found")</f>
        <v>21774.32</v>
      </c>
      <c r="M462" s="21" t="str">
        <f>_xlfn.XLOOKUP(A462,'Hospitalisation Details'!A:A,'Hospitalisation Details'!I:I,"Not Found")</f>
        <v>tier - 2</v>
      </c>
      <c r="N462" s="21" t="str">
        <f>_xlfn.XLOOKUP(A462,'Hospitalisation Details'!A:A,'Hospitalisation Details'!J:J,"Not Found")</f>
        <v>tier - 3</v>
      </c>
      <c r="O462" s="21" t="str">
        <f>_xlfn.XLOOKUP(A462,'Hospitalisation Details'!A:A,'Hospitalisation Details'!K:K,"Not Found")</f>
        <v>R1012</v>
      </c>
      <c r="P462" s="23">
        <f>_xlfn.XLOOKUP(A462,'Hospitalisation Details'!A:A,'Hospitalisation Details'!L:L,"Not Found")</f>
        <v>43</v>
      </c>
    </row>
    <row r="463" spans="1:16" ht="15.75" x14ac:dyDescent="0.25">
      <c r="A463" s="19" t="s">
        <v>1910</v>
      </c>
      <c r="B463" s="19" t="str">
        <f>_xlfn.XLOOKUP(A463,'Customer Names'!A:A,'Customer Names'!C:C,"Not Found")</f>
        <v>Meyer</v>
      </c>
      <c r="C463" s="20">
        <f>_xlfn.XLOOKUP(A463,'Medical Examinations'!A:A,'Medical Examinations'!B:B,"not found")</f>
        <v>25.27</v>
      </c>
      <c r="D463" s="20">
        <f>_xlfn.XLOOKUP(A463,'Medical Examinations'!A:A,'Medical Examinations'!C:C,"not found")</f>
        <v>5.29</v>
      </c>
      <c r="E463" s="20" t="str">
        <f>_xlfn.XLOOKUP(A463,'Medical Examinations'!A:A,'Medical Examinations'!D:D,"not found")</f>
        <v>No</v>
      </c>
      <c r="F463" s="20" t="str">
        <f>_xlfn.XLOOKUP(A463,'Medical Examinations'!A:A,'Medical Examinations'!E:E,"not found")</f>
        <v>No</v>
      </c>
      <c r="G463" s="20" t="str">
        <f>_xlfn.XLOOKUP(A463,'Medical Examinations'!A:A,'Medical Examinations'!F:F,"not found")</f>
        <v>Yes</v>
      </c>
      <c r="H463" s="20">
        <f>_xlfn.XLOOKUP(A463,'Medical Examinations'!A:A,'Medical Examinations'!G:G,"not found")</f>
        <v>1</v>
      </c>
      <c r="I463" s="20" t="str">
        <f>_xlfn.XLOOKUP(A463,'Medical Examinations'!A:A,'Medical Examinations'!H:H,"not found")</f>
        <v>Yes</v>
      </c>
      <c r="J463" s="20" t="str">
        <f>_xlfn.XLOOKUP(A463,'Medical Examinations'!A:A,'Medical Examinations'!I:I,"not found")</f>
        <v>Overweight</v>
      </c>
      <c r="K463" s="21">
        <f>_xlfn.XLOOKUP(A463,'Hospitalisation Details'!A:A,'Hospitalisation Details'!F:F,"Not Found")</f>
        <v>29118</v>
      </c>
      <c r="L463" s="22">
        <f>_xlfn.XLOOKUP(A463,'Hospitalisation Details'!A:A,'Hospitalisation Details'!H:H,"Not Found")</f>
        <v>21771.34</v>
      </c>
      <c r="M463" s="21" t="str">
        <f>_xlfn.XLOOKUP(A463,'Hospitalisation Details'!A:A,'Hospitalisation Details'!I:I,"Not Found")</f>
        <v>tier - 2</v>
      </c>
      <c r="N463" s="21" t="str">
        <f>_xlfn.XLOOKUP(A463,'Hospitalisation Details'!A:A,'Hospitalisation Details'!J:J,"Not Found")</f>
        <v>tier - 3</v>
      </c>
      <c r="O463" s="21" t="str">
        <f>_xlfn.XLOOKUP(A463,'Hospitalisation Details'!A:A,'Hospitalisation Details'!K:K,"Not Found")</f>
        <v>R1024</v>
      </c>
      <c r="P463" s="23">
        <f>_xlfn.XLOOKUP(A463,'Hospitalisation Details'!A:A,'Hospitalisation Details'!L:L,"Not Found")</f>
        <v>43</v>
      </c>
    </row>
    <row r="464" spans="1:16" ht="15.75" x14ac:dyDescent="0.25">
      <c r="A464" s="19" t="s">
        <v>1909</v>
      </c>
      <c r="B464" s="19" t="str">
        <f>_xlfn.XLOOKUP(A464,'Customer Names'!A:A,'Customer Names'!C:C,"Not Found")</f>
        <v>Jamieson</v>
      </c>
      <c r="C464" s="20">
        <f>_xlfn.XLOOKUP(A464,'Medical Examinations'!A:A,'Medical Examinations'!B:B,"not found")</f>
        <v>23.655000000000001</v>
      </c>
      <c r="D464" s="20">
        <f>_xlfn.XLOOKUP(A464,'Medical Examinations'!A:A,'Medical Examinations'!C:C,"not found")</f>
        <v>4.8600000000000003</v>
      </c>
      <c r="E464" s="20" t="str">
        <f>_xlfn.XLOOKUP(A464,'Medical Examinations'!A:A,'Medical Examinations'!D:D,"not found")</f>
        <v>Yes</v>
      </c>
      <c r="F464" s="20" t="str">
        <f>_xlfn.XLOOKUP(A464,'Medical Examinations'!A:A,'Medical Examinations'!E:E,"not found")</f>
        <v>No</v>
      </c>
      <c r="G464" s="20" t="str">
        <f>_xlfn.XLOOKUP(A464,'Medical Examinations'!A:A,'Medical Examinations'!F:F,"not found")</f>
        <v>No</v>
      </c>
      <c r="H464" s="20">
        <f>_xlfn.XLOOKUP(A464,'Medical Examinations'!A:A,'Medical Examinations'!G:G,"not found")</f>
        <v>0</v>
      </c>
      <c r="I464" s="20" t="str">
        <f>_xlfn.XLOOKUP(A464,'Medical Examinations'!A:A,'Medical Examinations'!H:H,"not found")</f>
        <v>Yes</v>
      </c>
      <c r="J464" s="20" t="str">
        <f>_xlfn.XLOOKUP(A464,'Medical Examinations'!A:A,'Medical Examinations'!I:I,"not found")</f>
        <v>Normal Weight</v>
      </c>
      <c r="K464" s="21">
        <f>_xlfn.XLOOKUP(A464,'Hospitalisation Details'!A:A,'Hospitalisation Details'!F:F,"Not Found")</f>
        <v>27959</v>
      </c>
      <c r="L464" s="22">
        <f>_xlfn.XLOOKUP(A464,'Hospitalisation Details'!A:A,'Hospitalisation Details'!H:H,"Not Found")</f>
        <v>21677.279999999999</v>
      </c>
      <c r="M464" s="21" t="str">
        <f>_xlfn.XLOOKUP(A464,'Hospitalisation Details'!A:A,'Hospitalisation Details'!I:I,"Not Found")</f>
        <v>tier - 2</v>
      </c>
      <c r="N464" s="21" t="str">
        <f>_xlfn.XLOOKUP(A464,'Hospitalisation Details'!A:A,'Hospitalisation Details'!J:J,"Not Found")</f>
        <v>tier - 3</v>
      </c>
      <c r="O464" s="21" t="str">
        <f>_xlfn.XLOOKUP(A464,'Hospitalisation Details'!A:A,'Hospitalisation Details'!K:K,"Not Found")</f>
        <v>R1012</v>
      </c>
      <c r="P464" s="23">
        <f>_xlfn.XLOOKUP(A464,'Hospitalisation Details'!A:A,'Hospitalisation Details'!L:L,"Not Found")</f>
        <v>46</v>
      </c>
    </row>
    <row r="465" spans="1:16" ht="15.75" x14ac:dyDescent="0.25">
      <c r="A465" s="19" t="s">
        <v>1908</v>
      </c>
      <c r="B465" s="19" t="str">
        <f>_xlfn.XLOOKUP(A465,'Customer Names'!A:A,'Customer Names'!C:C,"Not Found")</f>
        <v>Dufeal</v>
      </c>
      <c r="C465" s="20">
        <f>_xlfn.XLOOKUP(A465,'Medical Examinations'!A:A,'Medical Examinations'!B:B,"not found")</f>
        <v>55.05</v>
      </c>
      <c r="D465" s="20">
        <f>_xlfn.XLOOKUP(A465,'Medical Examinations'!A:A,'Medical Examinations'!C:C,"not found")</f>
        <v>7.66</v>
      </c>
      <c r="E465" s="20" t="str">
        <f>_xlfn.XLOOKUP(A465,'Medical Examinations'!A:A,'Medical Examinations'!D:D,"not found")</f>
        <v>No</v>
      </c>
      <c r="F465" s="20" t="str">
        <f>_xlfn.XLOOKUP(A465,'Medical Examinations'!A:A,'Medical Examinations'!E:E,"not found")</f>
        <v>No</v>
      </c>
      <c r="G465" s="20" t="str">
        <f>_xlfn.XLOOKUP(A465,'Medical Examinations'!A:A,'Medical Examinations'!F:F,"not found")</f>
        <v>No</v>
      </c>
      <c r="H465" s="20">
        <f>_xlfn.XLOOKUP(A465,'Medical Examinations'!A:A,'Medical Examinations'!G:G,"not found")</f>
        <v>0</v>
      </c>
      <c r="I465" s="20" t="str">
        <f>_xlfn.XLOOKUP(A465,'Medical Examinations'!A:A,'Medical Examinations'!H:H,"not found")</f>
        <v>No</v>
      </c>
      <c r="J465" s="20" t="str">
        <f>_xlfn.XLOOKUP(A465,'Medical Examinations'!A:A,'Medical Examinations'!I:I,"not found")</f>
        <v>Obesity</v>
      </c>
      <c r="K465" s="21">
        <f>_xlfn.XLOOKUP(A465,'Hospitalisation Details'!A:A,'Hospitalisation Details'!F:F,"Not Found")</f>
        <v>22966</v>
      </c>
      <c r="L465" s="22">
        <f>_xlfn.XLOOKUP(A465,'Hospitalisation Details'!A:A,'Hospitalisation Details'!H:H,"Not Found")</f>
        <v>21661.16</v>
      </c>
      <c r="M465" s="21" t="str">
        <f>_xlfn.XLOOKUP(A465,'Hospitalisation Details'!A:A,'Hospitalisation Details'!I:I,"Not Found")</f>
        <v>tier - 2</v>
      </c>
      <c r="N465" s="21" t="str">
        <f>_xlfn.XLOOKUP(A465,'Hospitalisation Details'!A:A,'Hospitalisation Details'!J:J,"Not Found")</f>
        <v>tier - 2</v>
      </c>
      <c r="O465" s="21" t="str">
        <f>_xlfn.XLOOKUP(A465,'Hospitalisation Details'!A:A,'Hospitalisation Details'!K:K,"Not Found")</f>
        <v>R1012</v>
      </c>
      <c r="P465" s="23">
        <f>_xlfn.XLOOKUP(A465,'Hospitalisation Details'!A:A,'Hospitalisation Details'!L:L,"Not Found")</f>
        <v>60</v>
      </c>
    </row>
    <row r="466" spans="1:16" ht="15.75" x14ac:dyDescent="0.25">
      <c r="A466" s="19" t="s">
        <v>1907</v>
      </c>
      <c r="B466" s="19" t="str">
        <f>_xlfn.XLOOKUP(A466,'Customer Names'!A:A,'Customer Names'!C:C,"Not Found")</f>
        <v>Sansonetti</v>
      </c>
      <c r="C466" s="20">
        <f>_xlfn.XLOOKUP(A466,'Medical Examinations'!A:A,'Medical Examinations'!B:B,"not found")</f>
        <v>24.89</v>
      </c>
      <c r="D466" s="20">
        <f>_xlfn.XLOOKUP(A466,'Medical Examinations'!A:A,'Medical Examinations'!C:C,"not found")</f>
        <v>6.1</v>
      </c>
      <c r="E466" s="20" t="str">
        <f>_xlfn.XLOOKUP(A466,'Medical Examinations'!A:A,'Medical Examinations'!D:D,"not found")</f>
        <v>Yes</v>
      </c>
      <c r="F466" s="20" t="str">
        <f>_xlfn.XLOOKUP(A466,'Medical Examinations'!A:A,'Medical Examinations'!E:E,"not found")</f>
        <v>No</v>
      </c>
      <c r="G466" s="20" t="str">
        <f>_xlfn.XLOOKUP(A466,'Medical Examinations'!A:A,'Medical Examinations'!F:F,"not found")</f>
        <v>Yes</v>
      </c>
      <c r="H466" s="20">
        <f>_xlfn.XLOOKUP(A466,'Medical Examinations'!A:A,'Medical Examinations'!G:G,"not found")</f>
        <v>1</v>
      </c>
      <c r="I466" s="20" t="str">
        <f>_xlfn.XLOOKUP(A466,'Medical Examinations'!A:A,'Medical Examinations'!H:H,"not found")</f>
        <v>Yes</v>
      </c>
      <c r="J466" s="20" t="str">
        <f>_xlfn.XLOOKUP(A466,'Medical Examinations'!A:A,'Medical Examinations'!I:I,"not found")</f>
        <v>Normal Weight</v>
      </c>
      <c r="K466" s="21">
        <f>_xlfn.XLOOKUP(A466,'Hospitalisation Details'!A:A,'Hospitalisation Details'!F:F,"Not Found")</f>
        <v>30675</v>
      </c>
      <c r="L466" s="22">
        <f>_xlfn.XLOOKUP(A466,'Hospitalisation Details'!A:A,'Hospitalisation Details'!H:H,"Not Found")</f>
        <v>21659.93</v>
      </c>
      <c r="M466" s="21" t="str">
        <f>_xlfn.XLOOKUP(A466,'Hospitalisation Details'!A:A,'Hospitalisation Details'!I:I,"Not Found")</f>
        <v>tier - 2</v>
      </c>
      <c r="N466" s="21" t="str">
        <f>_xlfn.XLOOKUP(A466,'Hospitalisation Details'!A:A,'Hospitalisation Details'!J:J,"Not Found")</f>
        <v>tier - 3</v>
      </c>
      <c r="O466" s="21" t="str">
        <f>_xlfn.XLOOKUP(A466,'Hospitalisation Details'!A:A,'Hospitalisation Details'!K:K,"Not Found")</f>
        <v>R1024</v>
      </c>
      <c r="P466" s="23">
        <f>_xlfn.XLOOKUP(A466,'Hospitalisation Details'!A:A,'Hospitalisation Details'!L:L,"Not Found")</f>
        <v>39</v>
      </c>
    </row>
    <row r="467" spans="1:16" ht="15.75" x14ac:dyDescent="0.25">
      <c r="A467" s="19" t="s">
        <v>1906</v>
      </c>
      <c r="B467" s="19" t="str">
        <f>_xlfn.XLOOKUP(A467,'Customer Names'!A:A,'Customer Names'!C:C,"Not Found")</f>
        <v>Koneazny</v>
      </c>
      <c r="C467" s="20">
        <f>_xlfn.XLOOKUP(A467,'Medical Examinations'!A:A,'Medical Examinations'!B:B,"not found")</f>
        <v>18.715</v>
      </c>
      <c r="D467" s="20">
        <f>_xlfn.XLOOKUP(A467,'Medical Examinations'!A:A,'Medical Examinations'!C:C,"not found")</f>
        <v>4.4400000000000004</v>
      </c>
      <c r="E467" s="20" t="str">
        <f>_xlfn.XLOOKUP(A467,'Medical Examinations'!A:A,'Medical Examinations'!D:D,"not found")</f>
        <v>No</v>
      </c>
      <c r="F467" s="20" t="str">
        <f>_xlfn.XLOOKUP(A467,'Medical Examinations'!A:A,'Medical Examinations'!E:E,"not found")</f>
        <v>No</v>
      </c>
      <c r="G467" s="20" t="str">
        <f>_xlfn.XLOOKUP(A467,'Medical Examinations'!A:A,'Medical Examinations'!F:F,"not found")</f>
        <v>No</v>
      </c>
      <c r="H467" s="20">
        <f>_xlfn.XLOOKUP(A467,'Medical Examinations'!A:A,'Medical Examinations'!G:G,"not found")</f>
        <v>0</v>
      </c>
      <c r="I467" s="20" t="str">
        <f>_xlfn.XLOOKUP(A467,'Medical Examinations'!A:A,'Medical Examinations'!H:H,"not found")</f>
        <v>No</v>
      </c>
      <c r="J467" s="20" t="str">
        <f>_xlfn.XLOOKUP(A467,'Medical Examinations'!A:A,'Medical Examinations'!I:I,"not found")</f>
        <v>Normal Weight</v>
      </c>
      <c r="K467" s="21">
        <f>_xlfn.XLOOKUP(A467,'Hospitalisation Details'!A:A,'Hospitalisation Details'!F:F,"Not Found")</f>
        <v>36323</v>
      </c>
      <c r="L467" s="22">
        <f>_xlfn.XLOOKUP(A467,'Hospitalisation Details'!A:A,'Hospitalisation Details'!H:H,"Not Found")</f>
        <v>21595.38</v>
      </c>
      <c r="M467" s="21" t="str">
        <f>_xlfn.XLOOKUP(A467,'Hospitalisation Details'!A:A,'Hospitalisation Details'!I:I,"Not Found")</f>
        <v>tier - 2</v>
      </c>
      <c r="N467" s="21" t="str">
        <f>_xlfn.XLOOKUP(A467,'Hospitalisation Details'!A:A,'Hospitalisation Details'!J:J,"Not Found")</f>
        <v>tier - 3</v>
      </c>
      <c r="O467" s="21" t="str">
        <f>_xlfn.XLOOKUP(A467,'Hospitalisation Details'!A:A,'Hospitalisation Details'!K:K,"Not Found")</f>
        <v>R1012</v>
      </c>
      <c r="P467" s="23">
        <f>_xlfn.XLOOKUP(A467,'Hospitalisation Details'!A:A,'Hospitalisation Details'!L:L,"Not Found")</f>
        <v>23</v>
      </c>
    </row>
    <row r="468" spans="1:16" ht="15.75" x14ac:dyDescent="0.25">
      <c r="A468" s="19" t="s">
        <v>1905</v>
      </c>
      <c r="B468" s="19" t="str">
        <f>_xlfn.XLOOKUP(A468,'Customer Names'!A:A,'Customer Names'!C:C,"Not Found")</f>
        <v>Johnson</v>
      </c>
      <c r="C468" s="20">
        <f>_xlfn.XLOOKUP(A468,'Medical Examinations'!A:A,'Medical Examinations'!B:B,"not found")</f>
        <v>28.12</v>
      </c>
      <c r="D468" s="20">
        <f>_xlfn.XLOOKUP(A468,'Medical Examinations'!A:A,'Medical Examinations'!C:C,"not found")</f>
        <v>6.15</v>
      </c>
      <c r="E468" s="20" t="str">
        <f>_xlfn.XLOOKUP(A468,'Medical Examinations'!A:A,'Medical Examinations'!D:D,"not found")</f>
        <v>No</v>
      </c>
      <c r="F468" s="20" t="str">
        <f>_xlfn.XLOOKUP(A468,'Medical Examinations'!A:A,'Medical Examinations'!E:E,"not found")</f>
        <v>No</v>
      </c>
      <c r="G468" s="20" t="str">
        <f>_xlfn.XLOOKUP(A468,'Medical Examinations'!A:A,'Medical Examinations'!F:F,"not found")</f>
        <v>No</v>
      </c>
      <c r="H468" s="20">
        <f>_xlfn.XLOOKUP(A468,'Medical Examinations'!A:A,'Medical Examinations'!G:G,"not found")</f>
        <v>0</v>
      </c>
      <c r="I468" s="20" t="str">
        <f>_xlfn.XLOOKUP(A468,'Medical Examinations'!A:A,'Medical Examinations'!H:H,"not found")</f>
        <v>Yes</v>
      </c>
      <c r="J468" s="20" t="str">
        <f>_xlfn.XLOOKUP(A468,'Medical Examinations'!A:A,'Medical Examinations'!I:I,"not found")</f>
        <v>Overweight</v>
      </c>
      <c r="K468" s="21">
        <f>_xlfn.XLOOKUP(A468,'Hospitalisation Details'!A:A,'Hospitalisation Details'!F:F,"Not Found")</f>
        <v>33198</v>
      </c>
      <c r="L468" s="22">
        <f>_xlfn.XLOOKUP(A468,'Hospitalisation Details'!A:A,'Hospitalisation Details'!H:H,"Not Found")</f>
        <v>21472.48</v>
      </c>
      <c r="M468" s="21" t="str">
        <f>_xlfn.XLOOKUP(A468,'Hospitalisation Details'!A:A,'Hospitalisation Details'!I:I,"Not Found")</f>
        <v>tier - 2</v>
      </c>
      <c r="N468" s="21" t="str">
        <f>_xlfn.XLOOKUP(A468,'Hospitalisation Details'!A:A,'Hospitalisation Details'!J:J,"Not Found")</f>
        <v>tier - 3</v>
      </c>
      <c r="O468" s="21" t="str">
        <f>_xlfn.XLOOKUP(A468,'Hospitalisation Details'!A:A,'Hospitalisation Details'!K:K,"Not Found")</f>
        <v>R1012</v>
      </c>
      <c r="P468" s="23">
        <f>_xlfn.XLOOKUP(A468,'Hospitalisation Details'!A:A,'Hospitalisation Details'!L:L,"Not Found")</f>
        <v>32</v>
      </c>
    </row>
    <row r="469" spans="1:16" ht="15.75" x14ac:dyDescent="0.25">
      <c r="A469" s="19" t="s">
        <v>1904</v>
      </c>
      <c r="B469" s="19" t="str">
        <f>_xlfn.XLOOKUP(A469,'Customer Names'!A:A,'Customer Names'!C:C,"Not Found")</f>
        <v>Glasson</v>
      </c>
      <c r="C469" s="20">
        <f>_xlfn.XLOOKUP(A469,'Medical Examinations'!A:A,'Medical Examinations'!B:B,"not found")</f>
        <v>26.6</v>
      </c>
      <c r="D469" s="20">
        <f>_xlfn.XLOOKUP(A469,'Medical Examinations'!A:A,'Medical Examinations'!C:C,"not found")</f>
        <v>4.53</v>
      </c>
      <c r="E469" s="20" t="str">
        <f>_xlfn.XLOOKUP(A469,'Medical Examinations'!A:A,'Medical Examinations'!D:D,"not found")</f>
        <v>No</v>
      </c>
      <c r="F469" s="20" t="str">
        <f>_xlfn.XLOOKUP(A469,'Medical Examinations'!A:A,'Medical Examinations'!E:E,"not found")</f>
        <v>No</v>
      </c>
      <c r="G469" s="20" t="str">
        <f>_xlfn.XLOOKUP(A469,'Medical Examinations'!A:A,'Medical Examinations'!F:F,"not found")</f>
        <v>No</v>
      </c>
      <c r="H469" s="20">
        <f>_xlfn.XLOOKUP(A469,'Medical Examinations'!A:A,'Medical Examinations'!G:G,"not found")</f>
        <v>0</v>
      </c>
      <c r="I469" s="20" t="str">
        <f>_xlfn.XLOOKUP(A469,'Medical Examinations'!A:A,'Medical Examinations'!H:H,"not found")</f>
        <v>Yes</v>
      </c>
      <c r="J469" s="20" t="str">
        <f>_xlfn.XLOOKUP(A469,'Medical Examinations'!A:A,'Medical Examinations'!I:I,"not found")</f>
        <v>Overweight</v>
      </c>
      <c r="K469" s="21">
        <f>_xlfn.XLOOKUP(A469,'Hospitalisation Details'!A:A,'Hospitalisation Details'!F:F,"Not Found")</f>
        <v>29468</v>
      </c>
      <c r="L469" s="22">
        <f>_xlfn.XLOOKUP(A469,'Hospitalisation Details'!A:A,'Hospitalisation Details'!H:H,"Not Found")</f>
        <v>21348.71</v>
      </c>
      <c r="M469" s="21" t="str">
        <f>_xlfn.XLOOKUP(A469,'Hospitalisation Details'!A:A,'Hospitalisation Details'!I:I,"Not Found")</f>
        <v>tier - 2</v>
      </c>
      <c r="N469" s="21" t="str">
        <f>_xlfn.XLOOKUP(A469,'Hospitalisation Details'!A:A,'Hospitalisation Details'!J:J,"Not Found")</f>
        <v>tier - 3</v>
      </c>
      <c r="O469" s="21" t="str">
        <f>_xlfn.XLOOKUP(A469,'Hospitalisation Details'!A:A,'Hospitalisation Details'!K:K,"Not Found")</f>
        <v>R1012</v>
      </c>
      <c r="P469" s="23">
        <f>_xlfn.XLOOKUP(A469,'Hospitalisation Details'!A:A,'Hospitalisation Details'!L:L,"Not Found")</f>
        <v>42</v>
      </c>
    </row>
    <row r="470" spans="1:16" ht="15.75" x14ac:dyDescent="0.25">
      <c r="A470" s="19" t="s">
        <v>1903</v>
      </c>
      <c r="B470" s="19" t="str">
        <f>_xlfn.XLOOKUP(A470,'Customer Names'!A:A,'Customer Names'!C:C,"Not Found")</f>
        <v>Canitz</v>
      </c>
      <c r="C470" s="20">
        <f>_xlfn.XLOOKUP(A470,'Medical Examinations'!A:A,'Medical Examinations'!B:B,"not found")</f>
        <v>30.114999999999998</v>
      </c>
      <c r="D470" s="20">
        <f>_xlfn.XLOOKUP(A470,'Medical Examinations'!A:A,'Medical Examinations'!C:C,"not found")</f>
        <v>5.48</v>
      </c>
      <c r="E470" s="20" t="str">
        <f>_xlfn.XLOOKUP(A470,'Medical Examinations'!A:A,'Medical Examinations'!D:D,"not found")</f>
        <v>No</v>
      </c>
      <c r="F470" s="20" t="str">
        <f>_xlfn.XLOOKUP(A470,'Medical Examinations'!A:A,'Medical Examinations'!E:E,"not found")</f>
        <v>Yes</v>
      </c>
      <c r="G470" s="20" t="str">
        <f>_xlfn.XLOOKUP(A470,'Medical Examinations'!A:A,'Medical Examinations'!F:F,"not found")</f>
        <v>No</v>
      </c>
      <c r="H470" s="20">
        <f>_xlfn.XLOOKUP(A470,'Medical Examinations'!A:A,'Medical Examinations'!G:G,"not found")</f>
        <v>1</v>
      </c>
      <c r="I470" s="20" t="str">
        <f>_xlfn.XLOOKUP(A470,'Medical Examinations'!A:A,'Medical Examinations'!H:H,"not found")</f>
        <v>No</v>
      </c>
      <c r="J470" s="20" t="str">
        <f>_xlfn.XLOOKUP(A470,'Medical Examinations'!A:A,'Medical Examinations'!I:I,"not found")</f>
        <v>Obesity</v>
      </c>
      <c r="K470" s="21">
        <f>_xlfn.XLOOKUP(A470,'Hospitalisation Details'!A:A,'Hospitalisation Details'!F:F,"Not Found")</f>
        <v>38203</v>
      </c>
      <c r="L470" s="22">
        <f>_xlfn.XLOOKUP(A470,'Hospitalisation Details'!A:A,'Hospitalisation Details'!H:H,"Not Found")</f>
        <v>21344.85</v>
      </c>
      <c r="M470" s="21" t="str">
        <f>_xlfn.XLOOKUP(A470,'Hospitalisation Details'!A:A,'Hospitalisation Details'!I:I,"Not Found")</f>
        <v>tier - 2</v>
      </c>
      <c r="N470" s="21" t="str">
        <f>_xlfn.XLOOKUP(A470,'Hospitalisation Details'!A:A,'Hospitalisation Details'!J:J,"Not Found")</f>
        <v>tier - 3</v>
      </c>
      <c r="O470" s="21" t="str">
        <f>_xlfn.XLOOKUP(A470,'Hospitalisation Details'!A:A,'Hospitalisation Details'!K:K,"Not Found")</f>
        <v>R1024</v>
      </c>
      <c r="P470" s="23">
        <f>_xlfn.XLOOKUP(A470,'Hospitalisation Details'!A:A,'Hospitalisation Details'!L:L,"Not Found")</f>
        <v>18</v>
      </c>
    </row>
    <row r="471" spans="1:16" ht="15.75" x14ac:dyDescent="0.25">
      <c r="A471" s="19" t="s">
        <v>1902</v>
      </c>
      <c r="B471" s="19" t="str">
        <f>_xlfn.XLOOKUP(A471,'Customer Names'!A:A,'Customer Names'!C:C,"Not Found")</f>
        <v>Li</v>
      </c>
      <c r="C471" s="20">
        <f>_xlfn.XLOOKUP(A471,'Medical Examinations'!A:A,'Medical Examinations'!B:B,"not found")</f>
        <v>24.605</v>
      </c>
      <c r="D471" s="20">
        <f>_xlfn.XLOOKUP(A471,'Medical Examinations'!A:A,'Medical Examinations'!C:C,"not found")</f>
        <v>5.48</v>
      </c>
      <c r="E471" s="20" t="str">
        <f>_xlfn.XLOOKUP(A471,'Medical Examinations'!A:A,'Medical Examinations'!D:D,"not found")</f>
        <v>No</v>
      </c>
      <c r="F471" s="20" t="str">
        <f>_xlfn.XLOOKUP(A471,'Medical Examinations'!A:A,'Medical Examinations'!E:E,"not found")</f>
        <v>No</v>
      </c>
      <c r="G471" s="20" t="str">
        <f>_xlfn.XLOOKUP(A471,'Medical Examinations'!A:A,'Medical Examinations'!F:F,"not found")</f>
        <v>No</v>
      </c>
      <c r="H471" s="20">
        <f>_xlfn.XLOOKUP(A471,'Medical Examinations'!A:A,'Medical Examinations'!G:G,"not found")</f>
        <v>0</v>
      </c>
      <c r="I471" s="20" t="str">
        <f>_xlfn.XLOOKUP(A471,'Medical Examinations'!A:A,'Medical Examinations'!H:H,"not found")</f>
        <v>Yes</v>
      </c>
      <c r="J471" s="20" t="str">
        <f>_xlfn.XLOOKUP(A471,'Medical Examinations'!A:A,'Medical Examinations'!I:I,"not found")</f>
        <v>Normal Weight</v>
      </c>
      <c r="K471" s="21">
        <f>_xlfn.XLOOKUP(A471,'Hospitalisation Details'!A:A,'Hospitalisation Details'!F:F,"Not Found")</f>
        <v>29565</v>
      </c>
      <c r="L471" s="22">
        <f>_xlfn.XLOOKUP(A471,'Hospitalisation Details'!A:A,'Hospitalisation Details'!H:H,"Not Found")</f>
        <v>21259.38</v>
      </c>
      <c r="M471" s="21" t="str">
        <f>_xlfn.XLOOKUP(A471,'Hospitalisation Details'!A:A,'Hospitalisation Details'!I:I,"Not Found")</f>
        <v>tier - 2</v>
      </c>
      <c r="N471" s="21" t="str">
        <f>_xlfn.XLOOKUP(A471,'Hospitalisation Details'!A:A,'Hospitalisation Details'!J:J,"Not Found")</f>
        <v>tier - 3</v>
      </c>
      <c r="O471" s="21" t="str">
        <f>_xlfn.XLOOKUP(A471,'Hospitalisation Details'!A:A,'Hospitalisation Details'!K:K,"Not Found")</f>
        <v>R1019</v>
      </c>
      <c r="P471" s="23">
        <f>_xlfn.XLOOKUP(A471,'Hospitalisation Details'!A:A,'Hospitalisation Details'!L:L,"Not Found")</f>
        <v>42</v>
      </c>
    </row>
    <row r="472" spans="1:16" ht="15.75" x14ac:dyDescent="0.25">
      <c r="A472" s="19" t="s">
        <v>1901</v>
      </c>
      <c r="B472" s="19" t="str">
        <f>_xlfn.XLOOKUP(A472,'Customer Names'!A:A,'Customer Names'!C:C,"Not Found")</f>
        <v>Parsons</v>
      </c>
      <c r="C472" s="20">
        <f>_xlfn.XLOOKUP(A472,'Medical Examinations'!A:A,'Medical Examinations'!B:B,"not found")</f>
        <v>29.6</v>
      </c>
      <c r="D472" s="20">
        <f>_xlfn.XLOOKUP(A472,'Medical Examinations'!A:A,'Medical Examinations'!C:C,"not found")</f>
        <v>8.1</v>
      </c>
      <c r="E472" s="20" t="str">
        <f>_xlfn.XLOOKUP(A472,'Medical Examinations'!A:A,'Medical Examinations'!D:D,"not found")</f>
        <v>No</v>
      </c>
      <c r="F472" s="20" t="str">
        <f>_xlfn.XLOOKUP(A472,'Medical Examinations'!A:A,'Medical Examinations'!E:E,"not found")</f>
        <v>No</v>
      </c>
      <c r="G472" s="20" t="str">
        <f>_xlfn.XLOOKUP(A472,'Medical Examinations'!A:A,'Medical Examinations'!F:F,"not found")</f>
        <v>No</v>
      </c>
      <c r="H472" s="20">
        <f>_xlfn.XLOOKUP(A472,'Medical Examinations'!A:A,'Medical Examinations'!G:G,"not found")</f>
        <v>0</v>
      </c>
      <c r="I472" s="20" t="str">
        <f>_xlfn.XLOOKUP(A472,'Medical Examinations'!A:A,'Medical Examinations'!H:H,"not found")</f>
        <v>No</v>
      </c>
      <c r="J472" s="20" t="str">
        <f>_xlfn.XLOOKUP(A472,'Medical Examinations'!A:A,'Medical Examinations'!I:I,"not found")</f>
        <v>Overweight</v>
      </c>
      <c r="K472" s="21">
        <f>_xlfn.XLOOKUP(A472,'Hospitalisation Details'!A:A,'Hospitalisation Details'!F:F,"Not Found")</f>
        <v>27275</v>
      </c>
      <c r="L472" s="22">
        <f>_xlfn.XLOOKUP(A472,'Hospitalisation Details'!A:A,'Hospitalisation Details'!H:H,"Not Found")</f>
        <v>21232.18</v>
      </c>
      <c r="M472" s="21" t="str">
        <f>_xlfn.XLOOKUP(A472,'Hospitalisation Details'!A:A,'Hospitalisation Details'!I:I,"Not Found")</f>
        <v>tier - 2</v>
      </c>
      <c r="N472" s="21" t="str">
        <f>_xlfn.XLOOKUP(A472,'Hospitalisation Details'!A:A,'Hospitalisation Details'!J:J,"Not Found")</f>
        <v>tier - 3</v>
      </c>
      <c r="O472" s="21" t="str">
        <f>_xlfn.XLOOKUP(A472,'Hospitalisation Details'!A:A,'Hospitalisation Details'!K:K,"Not Found")</f>
        <v>R1011</v>
      </c>
      <c r="P472" s="23">
        <f>_xlfn.XLOOKUP(A472,'Hospitalisation Details'!A:A,'Hospitalisation Details'!L:L,"Not Found")</f>
        <v>48</v>
      </c>
    </row>
    <row r="473" spans="1:16" ht="15.75" x14ac:dyDescent="0.25">
      <c r="A473" s="19" t="s">
        <v>1900</v>
      </c>
      <c r="B473" s="19" t="str">
        <f>_xlfn.XLOOKUP(A473,'Customer Names'!A:A,'Customer Names'!C:C,"Not Found")</f>
        <v>Raulli</v>
      </c>
      <c r="C473" s="20">
        <f>_xlfn.XLOOKUP(A473,'Medical Examinations'!A:A,'Medical Examinations'!B:B,"not found")</f>
        <v>24.42</v>
      </c>
      <c r="D473" s="20">
        <f>_xlfn.XLOOKUP(A473,'Medical Examinations'!A:A,'Medical Examinations'!C:C,"not found")</f>
        <v>7.16</v>
      </c>
      <c r="E473" s="20" t="str">
        <f>_xlfn.XLOOKUP(A473,'Medical Examinations'!A:A,'Medical Examinations'!D:D,"not found")</f>
        <v>No</v>
      </c>
      <c r="F473" s="20" t="str">
        <f>_xlfn.XLOOKUP(A473,'Medical Examinations'!A:A,'Medical Examinations'!E:E,"not found")</f>
        <v>No</v>
      </c>
      <c r="G473" s="20" t="str">
        <f>_xlfn.XLOOKUP(A473,'Medical Examinations'!A:A,'Medical Examinations'!F:F,"not found")</f>
        <v>No</v>
      </c>
      <c r="H473" s="20">
        <f>_xlfn.XLOOKUP(A473,'Medical Examinations'!A:A,'Medical Examinations'!G:G,"not found")</f>
        <v>0</v>
      </c>
      <c r="I473" s="20" t="str">
        <f>_xlfn.XLOOKUP(A473,'Medical Examinations'!A:A,'Medical Examinations'!H:H,"not found")</f>
        <v>Yes</v>
      </c>
      <c r="J473" s="20" t="str">
        <f>_xlfn.XLOOKUP(A473,'Medical Examinations'!A:A,'Medical Examinations'!I:I,"not found")</f>
        <v>Normal Weight</v>
      </c>
      <c r="K473" s="21">
        <f>_xlfn.XLOOKUP(A473,'Hospitalisation Details'!A:A,'Hospitalisation Details'!F:F,"Not Found")</f>
        <v>27316</v>
      </c>
      <c r="L473" s="22">
        <f>_xlfn.XLOOKUP(A473,'Hospitalisation Details'!A:A,'Hospitalisation Details'!H:H,"Not Found")</f>
        <v>21223.68</v>
      </c>
      <c r="M473" s="21" t="str">
        <f>_xlfn.XLOOKUP(A473,'Hospitalisation Details'!A:A,'Hospitalisation Details'!I:I,"Not Found")</f>
        <v>tier - 2</v>
      </c>
      <c r="N473" s="21" t="str">
        <f>_xlfn.XLOOKUP(A473,'Hospitalisation Details'!A:A,'Hospitalisation Details'!J:J,"Not Found")</f>
        <v>tier - 2</v>
      </c>
      <c r="O473" s="21" t="str">
        <f>_xlfn.XLOOKUP(A473,'Hospitalisation Details'!A:A,'Hospitalisation Details'!K:K,"Not Found")</f>
        <v>R1013</v>
      </c>
      <c r="P473" s="23">
        <f>_xlfn.XLOOKUP(A473,'Hospitalisation Details'!A:A,'Hospitalisation Details'!L:L,"Not Found")</f>
        <v>48</v>
      </c>
    </row>
    <row r="474" spans="1:16" ht="15.75" x14ac:dyDescent="0.25">
      <c r="A474" s="19" t="s">
        <v>1899</v>
      </c>
      <c r="B474" s="19" t="str">
        <f>_xlfn.XLOOKUP(A474,'Customer Names'!A:A,'Customer Names'!C:C,"Not Found")</f>
        <v>Frome</v>
      </c>
      <c r="C474" s="20">
        <f>_xlfn.XLOOKUP(A474,'Medical Examinations'!A:A,'Medical Examinations'!B:B,"not found")</f>
        <v>20.9</v>
      </c>
      <c r="D474" s="20">
        <f>_xlfn.XLOOKUP(A474,'Medical Examinations'!A:A,'Medical Examinations'!C:C,"not found")</f>
        <v>4.55</v>
      </c>
      <c r="E474" s="20" t="str">
        <f>_xlfn.XLOOKUP(A474,'Medical Examinations'!A:A,'Medical Examinations'!D:D,"not found")</f>
        <v>Yes</v>
      </c>
      <c r="F474" s="20" t="str">
        <f>_xlfn.XLOOKUP(A474,'Medical Examinations'!A:A,'Medical Examinations'!E:E,"not found")</f>
        <v>No</v>
      </c>
      <c r="G474" s="20" t="str">
        <f>_xlfn.XLOOKUP(A474,'Medical Examinations'!A:A,'Medical Examinations'!F:F,"not found")</f>
        <v>Yes</v>
      </c>
      <c r="H474" s="20">
        <f>_xlfn.XLOOKUP(A474,'Medical Examinations'!A:A,'Medical Examinations'!G:G,"not found")</f>
        <v>1</v>
      </c>
      <c r="I474" s="20" t="str">
        <f>_xlfn.XLOOKUP(A474,'Medical Examinations'!A:A,'Medical Examinations'!H:H,"not found")</f>
        <v>Yes</v>
      </c>
      <c r="J474" s="20" t="str">
        <f>_xlfn.XLOOKUP(A474,'Medical Examinations'!A:A,'Medical Examinations'!I:I,"not found")</f>
        <v>Normal Weight</v>
      </c>
      <c r="K474" s="21">
        <f>_xlfn.XLOOKUP(A474,'Hospitalisation Details'!A:A,'Hospitalisation Details'!F:F,"Not Found")</f>
        <v>25441</v>
      </c>
      <c r="L474" s="22">
        <f>_xlfn.XLOOKUP(A474,'Hospitalisation Details'!A:A,'Hospitalisation Details'!H:H,"Not Found")</f>
        <v>21195.82</v>
      </c>
      <c r="M474" s="21" t="str">
        <f>_xlfn.XLOOKUP(A474,'Hospitalisation Details'!A:A,'Hospitalisation Details'!I:I,"Not Found")</f>
        <v>tier - 2</v>
      </c>
      <c r="N474" s="21" t="str">
        <f>_xlfn.XLOOKUP(A474,'Hospitalisation Details'!A:A,'Hospitalisation Details'!J:J,"Not Found")</f>
        <v>tier - 2</v>
      </c>
      <c r="O474" s="21" t="str">
        <f>_xlfn.XLOOKUP(A474,'Hospitalisation Details'!A:A,'Hospitalisation Details'!K:K,"Not Found")</f>
        <v>R1013</v>
      </c>
      <c r="P474" s="23">
        <f>_xlfn.XLOOKUP(A474,'Hospitalisation Details'!A:A,'Hospitalisation Details'!L:L,"Not Found")</f>
        <v>53</v>
      </c>
    </row>
    <row r="475" spans="1:16" ht="15.75" x14ac:dyDescent="0.25">
      <c r="A475" s="19" t="s">
        <v>1898</v>
      </c>
      <c r="B475" s="19" t="str">
        <f>_xlfn.XLOOKUP(A475,'Customer Names'!A:A,'Customer Names'!C:C,"Not Found")</f>
        <v>Sevcik</v>
      </c>
      <c r="C475" s="20">
        <f>_xlfn.XLOOKUP(A475,'Medical Examinations'!A:A,'Medical Examinations'!B:B,"not found")</f>
        <v>22.895</v>
      </c>
      <c r="D475" s="20">
        <f>_xlfn.XLOOKUP(A475,'Medical Examinations'!A:A,'Medical Examinations'!C:C,"not found")</f>
        <v>6.03</v>
      </c>
      <c r="E475" s="20" t="str">
        <f>_xlfn.XLOOKUP(A475,'Medical Examinations'!A:A,'Medical Examinations'!D:D,"not found")</f>
        <v>No</v>
      </c>
      <c r="F475" s="20" t="str">
        <f>_xlfn.XLOOKUP(A475,'Medical Examinations'!A:A,'Medical Examinations'!E:E,"not found")</f>
        <v>No</v>
      </c>
      <c r="G475" s="20" t="str">
        <f>_xlfn.XLOOKUP(A475,'Medical Examinations'!A:A,'Medical Examinations'!F:F,"not found")</f>
        <v>No</v>
      </c>
      <c r="H475" s="20">
        <f>_xlfn.XLOOKUP(A475,'Medical Examinations'!A:A,'Medical Examinations'!G:G,"not found")</f>
        <v>0</v>
      </c>
      <c r="I475" s="20" t="str">
        <f>_xlfn.XLOOKUP(A475,'Medical Examinations'!A:A,'Medical Examinations'!H:H,"not found")</f>
        <v>Yes</v>
      </c>
      <c r="J475" s="20" t="str">
        <f>_xlfn.XLOOKUP(A475,'Medical Examinations'!A:A,'Medical Examinations'!I:I,"not found")</f>
        <v>Normal Weight</v>
      </c>
      <c r="K475" s="21">
        <f>_xlfn.XLOOKUP(A475,'Hospitalisation Details'!A:A,'Hospitalisation Details'!F:F,"Not Found")</f>
        <v>28452</v>
      </c>
      <c r="L475" s="22">
        <f>_xlfn.XLOOKUP(A475,'Hospitalisation Details'!A:A,'Hospitalisation Details'!H:H,"Not Found")</f>
        <v>21098.55</v>
      </c>
      <c r="M475" s="21" t="str">
        <f>_xlfn.XLOOKUP(A475,'Hospitalisation Details'!A:A,'Hospitalisation Details'!I:I,"Not Found")</f>
        <v>tier - 2</v>
      </c>
      <c r="N475" s="21" t="str">
        <f>_xlfn.XLOOKUP(A475,'Hospitalisation Details'!A:A,'Hospitalisation Details'!J:J,"Not Found")</f>
        <v>tier - 3</v>
      </c>
      <c r="O475" s="21" t="str">
        <f>_xlfn.XLOOKUP(A475,'Hospitalisation Details'!A:A,'Hospitalisation Details'!K:K,"Not Found")</f>
        <v>R1012</v>
      </c>
      <c r="P475" s="23">
        <f>_xlfn.XLOOKUP(A475,'Hospitalisation Details'!A:A,'Hospitalisation Details'!L:L,"Not Found")</f>
        <v>45</v>
      </c>
    </row>
    <row r="476" spans="1:16" ht="15.75" x14ac:dyDescent="0.25">
      <c r="A476" s="19" t="s">
        <v>1897</v>
      </c>
      <c r="B476" s="19" t="str">
        <f>_xlfn.XLOOKUP(A476,'Customer Names'!A:A,'Customer Names'!C:C,"Not Found")</f>
        <v>Narang</v>
      </c>
      <c r="C476" s="20">
        <f>_xlfn.XLOOKUP(A476,'Medical Examinations'!A:A,'Medical Examinations'!B:B,"not found")</f>
        <v>28.3</v>
      </c>
      <c r="D476" s="20">
        <f>_xlfn.XLOOKUP(A476,'Medical Examinations'!A:A,'Medical Examinations'!C:C,"not found")</f>
        <v>5.47</v>
      </c>
      <c r="E476" s="20" t="str">
        <f>_xlfn.XLOOKUP(A476,'Medical Examinations'!A:A,'Medical Examinations'!D:D,"not found")</f>
        <v>Yes</v>
      </c>
      <c r="F476" s="20" t="str">
        <f>_xlfn.XLOOKUP(A476,'Medical Examinations'!A:A,'Medical Examinations'!E:E,"not found")</f>
        <v>No</v>
      </c>
      <c r="G476" s="20" t="str">
        <f>_xlfn.XLOOKUP(A476,'Medical Examinations'!A:A,'Medical Examinations'!F:F,"not found")</f>
        <v>Yes</v>
      </c>
      <c r="H476" s="20">
        <f>_xlfn.XLOOKUP(A476,'Medical Examinations'!A:A,'Medical Examinations'!G:G,"not found")</f>
        <v>1</v>
      </c>
      <c r="I476" s="20" t="str">
        <f>_xlfn.XLOOKUP(A476,'Medical Examinations'!A:A,'Medical Examinations'!H:H,"not found")</f>
        <v>Yes</v>
      </c>
      <c r="J476" s="20" t="str">
        <f>_xlfn.XLOOKUP(A476,'Medical Examinations'!A:A,'Medical Examinations'!I:I,"not found")</f>
        <v>Overweight</v>
      </c>
      <c r="K476" s="21">
        <f>_xlfn.XLOOKUP(A476,'Hospitalisation Details'!A:A,'Hospitalisation Details'!F:F,"Not Found")</f>
        <v>30499</v>
      </c>
      <c r="L476" s="22">
        <f>_xlfn.XLOOKUP(A476,'Hospitalisation Details'!A:A,'Hospitalisation Details'!H:H,"Not Found")</f>
        <v>21082.16</v>
      </c>
      <c r="M476" s="21" t="str">
        <f>_xlfn.XLOOKUP(A476,'Hospitalisation Details'!A:A,'Hospitalisation Details'!I:I,"Not Found")</f>
        <v>tier - 2</v>
      </c>
      <c r="N476" s="21" t="str">
        <f>_xlfn.XLOOKUP(A476,'Hospitalisation Details'!A:A,'Hospitalisation Details'!J:J,"Not Found")</f>
        <v>tier - 2</v>
      </c>
      <c r="O476" s="21" t="str">
        <f>_xlfn.XLOOKUP(A476,'Hospitalisation Details'!A:A,'Hospitalisation Details'!K:K,"Not Found")</f>
        <v>R1011</v>
      </c>
      <c r="P476" s="23">
        <f>_xlfn.XLOOKUP(A476,'Hospitalisation Details'!A:A,'Hospitalisation Details'!L:L,"Not Found")</f>
        <v>39</v>
      </c>
    </row>
    <row r="477" spans="1:16" ht="15.75" x14ac:dyDescent="0.25">
      <c r="A477" s="19" t="s">
        <v>1895</v>
      </c>
      <c r="B477" s="19" t="str">
        <f>_xlfn.XLOOKUP(A477,'Customer Names'!A:A,'Customer Names'!C:C,"Not Found")</f>
        <v>Royston</v>
      </c>
      <c r="C477" s="20">
        <f>_xlfn.XLOOKUP(A477,'Medical Examinations'!A:A,'Medical Examinations'!B:B,"not found")</f>
        <v>54.3</v>
      </c>
      <c r="D477" s="20">
        <f>_xlfn.XLOOKUP(A477,'Medical Examinations'!A:A,'Medical Examinations'!C:C,"not found")</f>
        <v>4.1500000000000004</v>
      </c>
      <c r="E477" s="20" t="str">
        <f>_xlfn.XLOOKUP(A477,'Medical Examinations'!A:A,'Medical Examinations'!D:D,"not found")</f>
        <v>Yes</v>
      </c>
      <c r="F477" s="20" t="str">
        <f>_xlfn.XLOOKUP(A477,'Medical Examinations'!A:A,'Medical Examinations'!E:E,"not found")</f>
        <v>No</v>
      </c>
      <c r="G477" s="20" t="str">
        <f>_xlfn.XLOOKUP(A477,'Medical Examinations'!A:A,'Medical Examinations'!F:F,"not found")</f>
        <v>No</v>
      </c>
      <c r="H477" s="20">
        <f>_xlfn.XLOOKUP(A477,'Medical Examinations'!A:A,'Medical Examinations'!G:G,"not found")</f>
        <v>1</v>
      </c>
      <c r="I477" s="20" t="str">
        <f>_xlfn.XLOOKUP(A477,'Medical Examinations'!A:A,'Medical Examinations'!H:H,"not found")</f>
        <v>No</v>
      </c>
      <c r="J477" s="20" t="str">
        <f>_xlfn.XLOOKUP(A477,'Medical Examinations'!A:A,'Medical Examinations'!I:I,"not found")</f>
        <v>Obesity</v>
      </c>
      <c r="K477" s="21">
        <f>_xlfn.XLOOKUP(A477,'Hospitalisation Details'!A:A,'Hospitalisation Details'!F:F,"Not Found")</f>
        <v>23700</v>
      </c>
      <c r="L477" s="22">
        <f>_xlfn.XLOOKUP(A477,'Hospitalisation Details'!A:A,'Hospitalisation Details'!H:H,"Not Found")</f>
        <v>20893.060000000001</v>
      </c>
      <c r="M477" s="21" t="str">
        <f>_xlfn.XLOOKUP(A477,'Hospitalisation Details'!A:A,'Hospitalisation Details'!I:I,"Not Found")</f>
        <v>tier - 2</v>
      </c>
      <c r="N477" s="21" t="str">
        <f>_xlfn.XLOOKUP(A477,'Hospitalisation Details'!A:A,'Hospitalisation Details'!J:J,"Not Found")</f>
        <v>tier - 2</v>
      </c>
      <c r="O477" s="21" t="str">
        <f>_xlfn.XLOOKUP(A477,'Hospitalisation Details'!A:A,'Hospitalisation Details'!K:K,"Not Found")</f>
        <v>R1012</v>
      </c>
      <c r="P477" s="23">
        <f>_xlfn.XLOOKUP(A477,'Hospitalisation Details'!A:A,'Hospitalisation Details'!L:L,"Not Found")</f>
        <v>58</v>
      </c>
    </row>
    <row r="478" spans="1:16" ht="15.75" x14ac:dyDescent="0.25">
      <c r="A478" s="19" t="s">
        <v>1894</v>
      </c>
      <c r="B478" s="19" t="str">
        <f>_xlfn.XLOOKUP(A478,'Customer Names'!A:A,'Customer Names'!C:C,"Not Found")</f>
        <v>Tieri</v>
      </c>
      <c r="C478" s="20">
        <f>_xlfn.XLOOKUP(A478,'Medical Examinations'!A:A,'Medical Examinations'!B:B,"not found")</f>
        <v>33.344999999999999</v>
      </c>
      <c r="D478" s="20">
        <f>_xlfn.XLOOKUP(A478,'Medical Examinations'!A:A,'Medical Examinations'!C:C,"not found")</f>
        <v>11.32</v>
      </c>
      <c r="E478" s="20" t="str">
        <f>_xlfn.XLOOKUP(A478,'Medical Examinations'!A:A,'Medical Examinations'!D:D,"not found")</f>
        <v>Yes</v>
      </c>
      <c r="F478" s="20" t="str">
        <f>_xlfn.XLOOKUP(A478,'Medical Examinations'!A:A,'Medical Examinations'!E:E,"not found")</f>
        <v>No</v>
      </c>
      <c r="G478" s="20" t="str">
        <f>_xlfn.XLOOKUP(A478,'Medical Examinations'!A:A,'Medical Examinations'!F:F,"not found")</f>
        <v>No</v>
      </c>
      <c r="H478" s="20">
        <f>_xlfn.XLOOKUP(A478,'Medical Examinations'!A:A,'Medical Examinations'!G:G,"not found")</f>
        <v>1</v>
      </c>
      <c r="I478" s="20" t="str">
        <f>_xlfn.XLOOKUP(A478,'Medical Examinations'!A:A,'Medical Examinations'!H:H,"not found")</f>
        <v>No</v>
      </c>
      <c r="J478" s="20" t="str">
        <f>_xlfn.XLOOKUP(A478,'Medical Examinations'!A:A,'Medical Examinations'!I:I,"not found")</f>
        <v>Obesity</v>
      </c>
      <c r="K478" s="21">
        <f>_xlfn.XLOOKUP(A478,'Hospitalisation Details'!A:A,'Hospitalisation Details'!F:F,"Not Found")</f>
        <v>27736</v>
      </c>
      <c r="L478" s="22">
        <f>_xlfn.XLOOKUP(A478,'Hospitalisation Details'!A:A,'Hospitalisation Details'!H:H,"Not Found")</f>
        <v>20878.78</v>
      </c>
      <c r="M478" s="21" t="str">
        <f>_xlfn.XLOOKUP(A478,'Hospitalisation Details'!A:A,'Hospitalisation Details'!I:I,"Not Found")</f>
        <v>tier - 2</v>
      </c>
      <c r="N478" s="21" t="str">
        <f>_xlfn.XLOOKUP(A478,'Hospitalisation Details'!A:A,'Hospitalisation Details'!J:J,"Not Found")</f>
        <v>tier - 2</v>
      </c>
      <c r="O478" s="21" t="str">
        <f>_xlfn.XLOOKUP(A478,'Hospitalisation Details'!A:A,'Hospitalisation Details'!K:K,"Not Found")</f>
        <v>R1024</v>
      </c>
      <c r="P478" s="23">
        <f>_xlfn.XLOOKUP(A478,'Hospitalisation Details'!A:A,'Hospitalisation Details'!L:L,"Not Found")</f>
        <v>47</v>
      </c>
    </row>
    <row r="479" spans="1:16" ht="15.75" x14ac:dyDescent="0.25">
      <c r="A479" s="19" t="s">
        <v>1893</v>
      </c>
      <c r="B479" s="19" t="str">
        <f>_xlfn.XLOOKUP(A479,'Customer Names'!A:A,'Customer Names'!C:C,"Not Found")</f>
        <v>Whitney</v>
      </c>
      <c r="C479" s="20">
        <f>_xlfn.XLOOKUP(A479,'Medical Examinations'!A:A,'Medical Examinations'!B:B,"not found")</f>
        <v>33</v>
      </c>
      <c r="D479" s="20">
        <f>_xlfn.XLOOKUP(A479,'Medical Examinations'!A:A,'Medical Examinations'!C:C,"not found")</f>
        <v>9.51</v>
      </c>
      <c r="E479" s="20" t="str">
        <f>_xlfn.XLOOKUP(A479,'Medical Examinations'!A:A,'Medical Examinations'!D:D,"not found")</f>
        <v>Yes</v>
      </c>
      <c r="F479" s="20" t="str">
        <f>_xlfn.XLOOKUP(A479,'Medical Examinations'!A:A,'Medical Examinations'!E:E,"not found")</f>
        <v>No</v>
      </c>
      <c r="G479" s="20" t="str">
        <f>_xlfn.XLOOKUP(A479,'Medical Examinations'!A:A,'Medical Examinations'!F:F,"not found")</f>
        <v>No</v>
      </c>
      <c r="H479" s="20">
        <f>_xlfn.XLOOKUP(A479,'Medical Examinations'!A:A,'Medical Examinations'!G:G,"not found")</f>
        <v>0</v>
      </c>
      <c r="I479" s="20" t="str">
        <f>_xlfn.XLOOKUP(A479,'Medical Examinations'!A:A,'Medical Examinations'!H:H,"not found")</f>
        <v>No</v>
      </c>
      <c r="J479" s="20" t="str">
        <f>_xlfn.XLOOKUP(A479,'Medical Examinations'!A:A,'Medical Examinations'!I:I,"not found")</f>
        <v>Obesity</v>
      </c>
      <c r="K479" s="21">
        <f>_xlfn.XLOOKUP(A479,'Hospitalisation Details'!A:A,'Hospitalisation Details'!F:F,"Not Found")</f>
        <v>24723</v>
      </c>
      <c r="L479" s="22">
        <f>_xlfn.XLOOKUP(A479,'Hospitalisation Details'!A:A,'Hospitalisation Details'!H:H,"Not Found")</f>
        <v>20781.490000000002</v>
      </c>
      <c r="M479" s="21" t="str">
        <f>_xlfn.XLOOKUP(A479,'Hospitalisation Details'!A:A,'Hospitalisation Details'!I:I,"Not Found")</f>
        <v>tier - 2</v>
      </c>
      <c r="N479" s="21" t="str">
        <f>_xlfn.XLOOKUP(A479,'Hospitalisation Details'!A:A,'Hospitalisation Details'!J:J,"Not Found")</f>
        <v>tier - 3</v>
      </c>
      <c r="O479" s="21" t="str">
        <f>_xlfn.XLOOKUP(A479,'Hospitalisation Details'!A:A,'Hospitalisation Details'!K:K,"Not Found")</f>
        <v>R1013</v>
      </c>
      <c r="P479" s="23">
        <f>_xlfn.XLOOKUP(A479,'Hospitalisation Details'!A:A,'Hospitalisation Details'!L:L,"Not Found")</f>
        <v>55</v>
      </c>
    </row>
    <row r="480" spans="1:16" ht="15.75" x14ac:dyDescent="0.25">
      <c r="A480" s="19" t="s">
        <v>1892</v>
      </c>
      <c r="B480" s="19" t="str">
        <f>_xlfn.XLOOKUP(A480,'Customer Names'!A:A,'Customer Names'!C:C,"Not Found")</f>
        <v>Wandzilak</v>
      </c>
      <c r="C480" s="20">
        <f>_xlfn.XLOOKUP(A480,'Medical Examinations'!A:A,'Medical Examinations'!B:B,"not found")</f>
        <v>28.024999999999999</v>
      </c>
      <c r="D480" s="20">
        <f>_xlfn.XLOOKUP(A480,'Medical Examinations'!A:A,'Medical Examinations'!C:C,"not found")</f>
        <v>7.67</v>
      </c>
      <c r="E480" s="20" t="str">
        <f>_xlfn.XLOOKUP(A480,'Medical Examinations'!A:A,'Medical Examinations'!D:D,"not found")</f>
        <v>Yes</v>
      </c>
      <c r="F480" s="20" t="str">
        <f>_xlfn.XLOOKUP(A480,'Medical Examinations'!A:A,'Medical Examinations'!E:E,"not found")</f>
        <v>No</v>
      </c>
      <c r="G480" s="20" t="str">
        <f>_xlfn.XLOOKUP(A480,'Medical Examinations'!A:A,'Medical Examinations'!F:F,"not found")</f>
        <v>No</v>
      </c>
      <c r="H480" s="20">
        <f>_xlfn.XLOOKUP(A480,'Medical Examinations'!A:A,'Medical Examinations'!G:G,"not found")</f>
        <v>1</v>
      </c>
      <c r="I480" s="20" t="str">
        <f>_xlfn.XLOOKUP(A480,'Medical Examinations'!A:A,'Medical Examinations'!H:H,"not found")</f>
        <v>Yes</v>
      </c>
      <c r="J480" s="20" t="str">
        <f>_xlfn.XLOOKUP(A480,'Medical Examinations'!A:A,'Medical Examinations'!I:I,"not found")</f>
        <v>Overweight</v>
      </c>
      <c r="K480" s="21">
        <f>_xlfn.XLOOKUP(A480,'Hospitalisation Details'!A:A,'Hospitalisation Details'!F:F,"Not Found")</f>
        <v>31628</v>
      </c>
      <c r="L480" s="22">
        <f>_xlfn.XLOOKUP(A480,'Hospitalisation Details'!A:A,'Hospitalisation Details'!H:H,"Not Found")</f>
        <v>20773.63</v>
      </c>
      <c r="M480" s="21" t="str">
        <f>_xlfn.XLOOKUP(A480,'Hospitalisation Details'!A:A,'Hospitalisation Details'!I:I,"Not Found")</f>
        <v>tier - 2</v>
      </c>
      <c r="N480" s="21" t="str">
        <f>_xlfn.XLOOKUP(A480,'Hospitalisation Details'!A:A,'Hospitalisation Details'!J:J,"Not Found")</f>
        <v>tier - 3</v>
      </c>
      <c r="O480" s="21" t="str">
        <f>_xlfn.XLOOKUP(A480,'Hospitalisation Details'!A:A,'Hospitalisation Details'!K:K,"Not Found")</f>
        <v>R1017</v>
      </c>
      <c r="P480" s="23">
        <f>_xlfn.XLOOKUP(A480,'Hospitalisation Details'!A:A,'Hospitalisation Details'!L:L,"Not Found")</f>
        <v>36</v>
      </c>
    </row>
    <row r="481" spans="1:16" ht="15.75" x14ac:dyDescent="0.25">
      <c r="A481" s="19" t="s">
        <v>1891</v>
      </c>
      <c r="B481" s="19" t="str">
        <f>_xlfn.XLOOKUP(A481,'Customer Names'!A:A,'Customer Names'!C:C,"Not Found")</f>
        <v>Valenzona</v>
      </c>
      <c r="C481" s="20">
        <f>_xlfn.XLOOKUP(A481,'Medical Examinations'!A:A,'Medical Examinations'!B:B,"not found")</f>
        <v>28.69</v>
      </c>
      <c r="D481" s="20">
        <f>_xlfn.XLOOKUP(A481,'Medical Examinations'!A:A,'Medical Examinations'!C:C,"not found")</f>
        <v>6.23</v>
      </c>
      <c r="E481" s="20" t="str">
        <f>_xlfn.XLOOKUP(A481,'Medical Examinations'!A:A,'Medical Examinations'!D:D,"not found")</f>
        <v>No</v>
      </c>
      <c r="F481" s="20" t="str">
        <f>_xlfn.XLOOKUP(A481,'Medical Examinations'!A:A,'Medical Examinations'!E:E,"not found")</f>
        <v>No</v>
      </c>
      <c r="G481" s="20" t="str">
        <f>_xlfn.XLOOKUP(A481,'Medical Examinations'!A:A,'Medical Examinations'!F:F,"not found")</f>
        <v>No</v>
      </c>
      <c r="H481" s="20">
        <f>_xlfn.XLOOKUP(A481,'Medical Examinations'!A:A,'Medical Examinations'!G:G,"not found")</f>
        <v>1</v>
      </c>
      <c r="I481" s="20" t="str">
        <f>_xlfn.XLOOKUP(A481,'Medical Examinations'!A:A,'Medical Examinations'!H:H,"not found")</f>
        <v>Yes</v>
      </c>
      <c r="J481" s="20" t="str">
        <f>_xlfn.XLOOKUP(A481,'Medical Examinations'!A:A,'Medical Examinations'!I:I,"not found")</f>
        <v>Overweight</v>
      </c>
      <c r="K481" s="21">
        <f>_xlfn.XLOOKUP(A481,'Hospitalisation Details'!A:A,'Hospitalisation Details'!F:F,"Not Found")</f>
        <v>33861</v>
      </c>
      <c r="L481" s="22">
        <f>_xlfn.XLOOKUP(A481,'Hospitalisation Details'!A:A,'Hospitalisation Details'!H:H,"Not Found")</f>
        <v>20745.990000000002</v>
      </c>
      <c r="M481" s="21" t="str">
        <f>_xlfn.XLOOKUP(A481,'Hospitalisation Details'!A:A,'Hospitalisation Details'!I:I,"Not Found")</f>
        <v>tier - 2</v>
      </c>
      <c r="N481" s="21" t="str">
        <f>_xlfn.XLOOKUP(A481,'Hospitalisation Details'!A:A,'Hospitalisation Details'!J:J,"Not Found")</f>
        <v>tier - 3</v>
      </c>
      <c r="O481" s="21" t="str">
        <f>_xlfn.XLOOKUP(A481,'Hospitalisation Details'!A:A,'Hospitalisation Details'!K:K,"Not Found")</f>
        <v>R1012</v>
      </c>
      <c r="P481" s="23">
        <f>_xlfn.XLOOKUP(A481,'Hospitalisation Details'!A:A,'Hospitalisation Details'!L:L,"Not Found")</f>
        <v>30</v>
      </c>
    </row>
    <row r="482" spans="1:16" ht="15.75" x14ac:dyDescent="0.25">
      <c r="A482" s="19" t="s">
        <v>1890</v>
      </c>
      <c r="B482" s="19" t="str">
        <f>_xlfn.XLOOKUP(A482,'Customer Names'!A:A,'Customer Names'!C:C,"Not Found")</f>
        <v>Young</v>
      </c>
      <c r="C482" s="20">
        <f>_xlfn.XLOOKUP(A482,'Medical Examinations'!A:A,'Medical Examinations'!B:B,"not found")</f>
        <v>40.28</v>
      </c>
      <c r="D482" s="20">
        <f>_xlfn.XLOOKUP(A482,'Medical Examinations'!A:A,'Medical Examinations'!C:C,"not found")</f>
        <v>8.9</v>
      </c>
      <c r="E482" s="20" t="str">
        <f>_xlfn.XLOOKUP(A482,'Medical Examinations'!A:A,'Medical Examinations'!D:D,"not found")</f>
        <v>No</v>
      </c>
      <c r="F482" s="20" t="str">
        <f>_xlfn.XLOOKUP(A482,'Medical Examinations'!A:A,'Medical Examinations'!E:E,"not found")</f>
        <v>No</v>
      </c>
      <c r="G482" s="20" t="str">
        <f>_xlfn.XLOOKUP(A482,'Medical Examinations'!A:A,'Medical Examinations'!F:F,"not found")</f>
        <v>No</v>
      </c>
      <c r="H482" s="20">
        <f>_xlfn.XLOOKUP(A482,'Medical Examinations'!A:A,'Medical Examinations'!G:G,"not found")</f>
        <v>0</v>
      </c>
      <c r="I482" s="20" t="str">
        <f>_xlfn.XLOOKUP(A482,'Medical Examinations'!A:A,'Medical Examinations'!H:H,"not found")</f>
        <v>No</v>
      </c>
      <c r="J482" s="20" t="str">
        <f>_xlfn.XLOOKUP(A482,'Medical Examinations'!A:A,'Medical Examinations'!I:I,"not found")</f>
        <v>Obesity</v>
      </c>
      <c r="K482" s="21">
        <f>_xlfn.XLOOKUP(A482,'Hospitalisation Details'!A:A,'Hospitalisation Details'!F:F,"Not Found")</f>
        <v>23955</v>
      </c>
      <c r="L482" s="22">
        <f>_xlfn.XLOOKUP(A482,'Hospitalisation Details'!A:A,'Hospitalisation Details'!H:H,"Not Found")</f>
        <v>20709.02</v>
      </c>
      <c r="M482" s="21" t="str">
        <f>_xlfn.XLOOKUP(A482,'Hospitalisation Details'!A:A,'Hospitalisation Details'!I:I,"Not Found")</f>
        <v>tier - 2</v>
      </c>
      <c r="N482" s="21" t="str">
        <f>_xlfn.XLOOKUP(A482,'Hospitalisation Details'!A:A,'Hospitalisation Details'!J:J,"Not Found")</f>
        <v>tier - 3</v>
      </c>
      <c r="O482" s="21" t="str">
        <f>_xlfn.XLOOKUP(A482,'Hospitalisation Details'!A:A,'Hospitalisation Details'!K:K,"Not Found")</f>
        <v>R1019</v>
      </c>
      <c r="P482" s="23">
        <f>_xlfn.XLOOKUP(A482,'Hospitalisation Details'!A:A,'Hospitalisation Details'!L:L,"Not Found")</f>
        <v>57</v>
      </c>
    </row>
    <row r="483" spans="1:16" ht="15.75" x14ac:dyDescent="0.25">
      <c r="A483" s="19" t="s">
        <v>1889</v>
      </c>
      <c r="B483" s="19" t="str">
        <f>_xlfn.XLOOKUP(A483,'Customer Names'!A:A,'Customer Names'!C:C,"Not Found")</f>
        <v>Richards</v>
      </c>
      <c r="C483" s="20">
        <f>_xlfn.XLOOKUP(A483,'Medical Examinations'!A:A,'Medical Examinations'!B:B,"not found")</f>
        <v>37.299999999999997</v>
      </c>
      <c r="D483" s="20">
        <f>_xlfn.XLOOKUP(A483,'Medical Examinations'!A:A,'Medical Examinations'!C:C,"not found")</f>
        <v>7.79</v>
      </c>
      <c r="E483" s="20" t="str">
        <f>_xlfn.XLOOKUP(A483,'Medical Examinations'!A:A,'Medical Examinations'!D:D,"not found")</f>
        <v>Yes</v>
      </c>
      <c r="F483" s="20" t="str">
        <f>_xlfn.XLOOKUP(A483,'Medical Examinations'!A:A,'Medical Examinations'!E:E,"not found")</f>
        <v>No</v>
      </c>
      <c r="G483" s="20" t="str">
        <f>_xlfn.XLOOKUP(A483,'Medical Examinations'!A:A,'Medical Examinations'!F:F,"not found")</f>
        <v>No</v>
      </c>
      <c r="H483" s="20">
        <f>_xlfn.XLOOKUP(A483,'Medical Examinations'!A:A,'Medical Examinations'!G:G,"not found")</f>
        <v>0</v>
      </c>
      <c r="I483" s="20" t="str">
        <f>_xlfn.XLOOKUP(A483,'Medical Examinations'!A:A,'Medical Examinations'!H:H,"not found")</f>
        <v>No</v>
      </c>
      <c r="J483" s="20" t="str">
        <f>_xlfn.XLOOKUP(A483,'Medical Examinations'!A:A,'Medical Examinations'!I:I,"not found")</f>
        <v>Obesity</v>
      </c>
      <c r="K483" s="21">
        <f>_xlfn.XLOOKUP(A483,'Hospitalisation Details'!A:A,'Hospitalisation Details'!F:F,"Not Found")</f>
        <v>24823</v>
      </c>
      <c r="L483" s="22">
        <f>_xlfn.XLOOKUP(A483,'Hospitalisation Details'!A:A,'Hospitalisation Details'!H:H,"Not Found")</f>
        <v>20630.28</v>
      </c>
      <c r="M483" s="21" t="str">
        <f>_xlfn.XLOOKUP(A483,'Hospitalisation Details'!A:A,'Hospitalisation Details'!I:I,"Not Found")</f>
        <v>tier - 2</v>
      </c>
      <c r="N483" s="21" t="str">
        <f>_xlfn.XLOOKUP(A483,'Hospitalisation Details'!A:A,'Hospitalisation Details'!J:J,"Not Found")</f>
        <v>tier - 3</v>
      </c>
      <c r="O483" s="21" t="str">
        <f>_xlfn.XLOOKUP(A483,'Hospitalisation Details'!A:A,'Hospitalisation Details'!K:K,"Not Found")</f>
        <v>R1011</v>
      </c>
      <c r="P483" s="23">
        <f>_xlfn.XLOOKUP(A483,'Hospitalisation Details'!A:A,'Hospitalisation Details'!L:L,"Not Found")</f>
        <v>55</v>
      </c>
    </row>
    <row r="484" spans="1:16" ht="15.75" x14ac:dyDescent="0.25">
      <c r="A484" s="19" t="s">
        <v>1888</v>
      </c>
      <c r="B484" s="19" t="str">
        <f>_xlfn.XLOOKUP(A484,'Customer Names'!A:A,'Customer Names'!C:C,"Not Found")</f>
        <v>Alexson</v>
      </c>
      <c r="C484" s="20">
        <f>_xlfn.XLOOKUP(A484,'Medical Examinations'!A:A,'Medical Examinations'!B:B,"not found")</f>
        <v>54.47</v>
      </c>
      <c r="D484" s="20">
        <f>_xlfn.XLOOKUP(A484,'Medical Examinations'!A:A,'Medical Examinations'!C:C,"not found")</f>
        <v>4.49</v>
      </c>
      <c r="E484" s="20" t="str">
        <f>_xlfn.XLOOKUP(A484,'Medical Examinations'!A:A,'Medical Examinations'!D:D,"not found")</f>
        <v>Yes</v>
      </c>
      <c r="F484" s="20" t="str">
        <f>_xlfn.XLOOKUP(A484,'Medical Examinations'!A:A,'Medical Examinations'!E:E,"not found")</f>
        <v>No</v>
      </c>
      <c r="G484" s="20" t="str">
        <f>_xlfn.XLOOKUP(A484,'Medical Examinations'!A:A,'Medical Examinations'!F:F,"not found")</f>
        <v>No</v>
      </c>
      <c r="H484" s="20">
        <f>_xlfn.XLOOKUP(A484,'Medical Examinations'!A:A,'Medical Examinations'!G:G,"not found")</f>
        <v>2</v>
      </c>
      <c r="I484" s="20" t="str">
        <f>_xlfn.XLOOKUP(A484,'Medical Examinations'!A:A,'Medical Examinations'!H:H,"not found")</f>
        <v>No</v>
      </c>
      <c r="J484" s="20" t="str">
        <f>_xlfn.XLOOKUP(A484,'Medical Examinations'!A:A,'Medical Examinations'!I:I,"not found")</f>
        <v>Obesity</v>
      </c>
      <c r="K484" s="21">
        <f>_xlfn.XLOOKUP(A484,'Hospitalisation Details'!A:A,'Hospitalisation Details'!F:F,"Not Found")</f>
        <v>24297</v>
      </c>
      <c r="L484" s="22">
        <f>_xlfn.XLOOKUP(A484,'Hospitalisation Details'!A:A,'Hospitalisation Details'!H:H,"Not Found")</f>
        <v>20568.32</v>
      </c>
      <c r="M484" s="21" t="str">
        <f>_xlfn.XLOOKUP(A484,'Hospitalisation Details'!A:A,'Hospitalisation Details'!I:I,"Not Found")</f>
        <v>tier - 2</v>
      </c>
      <c r="N484" s="21" t="str">
        <f>_xlfn.XLOOKUP(A484,'Hospitalisation Details'!A:A,'Hospitalisation Details'!J:J,"Not Found")</f>
        <v>tier - 3</v>
      </c>
      <c r="O484" s="21" t="str">
        <f>_xlfn.XLOOKUP(A484,'Hospitalisation Details'!A:A,'Hospitalisation Details'!K:K,"Not Found")</f>
        <v>R1012</v>
      </c>
      <c r="P484" s="23">
        <f>_xlfn.XLOOKUP(A484,'Hospitalisation Details'!A:A,'Hospitalisation Details'!L:L,"Not Found")</f>
        <v>56</v>
      </c>
    </row>
    <row r="485" spans="1:16" ht="15.75" x14ac:dyDescent="0.25">
      <c r="A485" s="19" t="s">
        <v>1887</v>
      </c>
      <c r="B485" s="19" t="str">
        <f>_xlfn.XLOOKUP(A485,'Customer Names'!A:A,'Customer Names'!C:C,"Not Found")</f>
        <v>Wright</v>
      </c>
      <c r="C485" s="20">
        <f>_xlfn.XLOOKUP(A485,'Medical Examinations'!A:A,'Medical Examinations'!B:B,"not found")</f>
        <v>38.06</v>
      </c>
      <c r="D485" s="20">
        <f>_xlfn.XLOOKUP(A485,'Medical Examinations'!A:A,'Medical Examinations'!C:C,"not found")</f>
        <v>5.24</v>
      </c>
      <c r="E485" s="20" t="str">
        <f>_xlfn.XLOOKUP(A485,'Medical Examinations'!A:A,'Medical Examinations'!D:D,"not found")</f>
        <v>Yes</v>
      </c>
      <c r="F485" s="20" t="str">
        <f>_xlfn.XLOOKUP(A485,'Medical Examinations'!A:A,'Medical Examinations'!E:E,"not found")</f>
        <v>No</v>
      </c>
      <c r="G485" s="20" t="str">
        <f>_xlfn.XLOOKUP(A485,'Medical Examinations'!A:A,'Medical Examinations'!F:F,"not found")</f>
        <v>Yes</v>
      </c>
      <c r="H485" s="20">
        <f>_xlfn.XLOOKUP(A485,'Medical Examinations'!A:A,'Medical Examinations'!G:G,"not found")</f>
        <v>1</v>
      </c>
      <c r="I485" s="20" t="str">
        <f>_xlfn.XLOOKUP(A485,'Medical Examinations'!A:A,'Medical Examinations'!H:H,"not found")</f>
        <v>No</v>
      </c>
      <c r="J485" s="20" t="str">
        <f>_xlfn.XLOOKUP(A485,'Medical Examinations'!A:A,'Medical Examinations'!I:I,"not found")</f>
        <v>Obesity</v>
      </c>
      <c r="K485" s="21">
        <f>_xlfn.XLOOKUP(A485,'Hospitalisation Details'!A:A,'Hospitalisation Details'!F:F,"Not Found")</f>
        <v>25489</v>
      </c>
      <c r="L485" s="22">
        <f>_xlfn.XLOOKUP(A485,'Hospitalisation Details'!A:A,'Hospitalisation Details'!H:H,"Not Found")</f>
        <v>20463</v>
      </c>
      <c r="M485" s="21" t="str">
        <f>_xlfn.XLOOKUP(A485,'Hospitalisation Details'!A:A,'Hospitalisation Details'!I:I,"Not Found")</f>
        <v>tier - 2</v>
      </c>
      <c r="N485" s="21" t="str">
        <f>_xlfn.XLOOKUP(A485,'Hospitalisation Details'!A:A,'Hospitalisation Details'!J:J,"Not Found")</f>
        <v>tier - 2</v>
      </c>
      <c r="O485" s="21" t="str">
        <f>_xlfn.XLOOKUP(A485,'Hospitalisation Details'!A:A,'Hospitalisation Details'!K:K,"Not Found")</f>
        <v>R1013</v>
      </c>
      <c r="P485" s="23">
        <f>_xlfn.XLOOKUP(A485,'Hospitalisation Details'!A:A,'Hospitalisation Details'!L:L,"Not Found")</f>
        <v>53</v>
      </c>
    </row>
    <row r="486" spans="1:16" ht="15.75" x14ac:dyDescent="0.25">
      <c r="A486" s="19" t="s">
        <v>1886</v>
      </c>
      <c r="B486" s="19" t="str">
        <f>_xlfn.XLOOKUP(A486,'Customer Names'!A:A,'Customer Names'!C:C,"Not Found")</f>
        <v>McKenna</v>
      </c>
      <c r="C486" s="20">
        <f>_xlfn.XLOOKUP(A486,'Medical Examinations'!A:A,'Medical Examinations'!B:B,"not found")</f>
        <v>51.47</v>
      </c>
      <c r="D486" s="20">
        <f>_xlfn.XLOOKUP(A486,'Medical Examinations'!A:A,'Medical Examinations'!C:C,"not found")</f>
        <v>9.6</v>
      </c>
      <c r="E486" s="20" t="str">
        <f>_xlfn.XLOOKUP(A486,'Medical Examinations'!A:A,'Medical Examinations'!D:D,"not found")</f>
        <v>No</v>
      </c>
      <c r="F486" s="20" t="str">
        <f>_xlfn.XLOOKUP(A486,'Medical Examinations'!A:A,'Medical Examinations'!E:E,"not found")</f>
        <v>No</v>
      </c>
      <c r="G486" s="20" t="str">
        <f>_xlfn.XLOOKUP(A486,'Medical Examinations'!A:A,'Medical Examinations'!F:F,"not found")</f>
        <v>No</v>
      </c>
      <c r="H486" s="20">
        <f>_xlfn.XLOOKUP(A486,'Medical Examinations'!A:A,'Medical Examinations'!G:G,"not found")</f>
        <v>0</v>
      </c>
      <c r="I486" s="20" t="str">
        <f>_xlfn.XLOOKUP(A486,'Medical Examinations'!A:A,'Medical Examinations'!H:H,"not found")</f>
        <v>No</v>
      </c>
      <c r="J486" s="20" t="str">
        <f>_xlfn.XLOOKUP(A486,'Medical Examinations'!A:A,'Medical Examinations'!I:I,"not found")</f>
        <v>Obesity</v>
      </c>
      <c r="K486" s="21">
        <f>_xlfn.XLOOKUP(A486,'Hospitalisation Details'!A:A,'Hospitalisation Details'!F:F,"Not Found")</f>
        <v>22937</v>
      </c>
      <c r="L486" s="22">
        <f>_xlfn.XLOOKUP(A486,'Hospitalisation Details'!A:A,'Hospitalisation Details'!H:H,"Not Found")</f>
        <v>20446.849999999999</v>
      </c>
      <c r="M486" s="21" t="str">
        <f>_xlfn.XLOOKUP(A486,'Hospitalisation Details'!A:A,'Hospitalisation Details'!I:I,"Not Found")</f>
        <v>tier - 2</v>
      </c>
      <c r="N486" s="21" t="str">
        <f>_xlfn.XLOOKUP(A486,'Hospitalisation Details'!A:A,'Hospitalisation Details'!J:J,"Not Found")</f>
        <v>tier - 2</v>
      </c>
      <c r="O486" s="21" t="str">
        <f>_xlfn.XLOOKUP(A486,'Hospitalisation Details'!A:A,'Hospitalisation Details'!K:K,"Not Found")</f>
        <v>R1012</v>
      </c>
      <c r="P486" s="23">
        <f>_xlfn.XLOOKUP(A486,'Hospitalisation Details'!A:A,'Hospitalisation Details'!L:L,"Not Found")</f>
        <v>60</v>
      </c>
    </row>
    <row r="487" spans="1:16" ht="15.75" x14ac:dyDescent="0.25">
      <c r="A487" s="19" t="s">
        <v>1885</v>
      </c>
      <c r="B487" s="19" t="str">
        <f>_xlfn.XLOOKUP(A487,'Customer Names'!A:A,'Customer Names'!C:C,"Not Found")</f>
        <v>Sallade</v>
      </c>
      <c r="C487" s="20">
        <f>_xlfn.XLOOKUP(A487,'Medical Examinations'!A:A,'Medical Examinations'!B:B,"not found")</f>
        <v>29.8</v>
      </c>
      <c r="D487" s="20">
        <f>_xlfn.XLOOKUP(A487,'Medical Examinations'!A:A,'Medical Examinations'!C:C,"not found")</f>
        <v>5.78</v>
      </c>
      <c r="E487" s="20" t="str">
        <f>_xlfn.XLOOKUP(A487,'Medical Examinations'!A:A,'Medical Examinations'!D:D,"not found")</f>
        <v>Yes</v>
      </c>
      <c r="F487" s="20" t="str">
        <f>_xlfn.XLOOKUP(A487,'Medical Examinations'!A:A,'Medical Examinations'!E:E,"not found")</f>
        <v>No</v>
      </c>
      <c r="G487" s="20" t="str">
        <f>_xlfn.XLOOKUP(A487,'Medical Examinations'!A:A,'Medical Examinations'!F:F,"not found")</f>
        <v>No</v>
      </c>
      <c r="H487" s="20">
        <f>_xlfn.XLOOKUP(A487,'Medical Examinations'!A:A,'Medical Examinations'!G:G,"not found")</f>
        <v>0</v>
      </c>
      <c r="I487" s="20" t="str">
        <f>_xlfn.XLOOKUP(A487,'Medical Examinations'!A:A,'Medical Examinations'!H:H,"not found")</f>
        <v>No</v>
      </c>
      <c r="J487" s="20" t="str">
        <f>_xlfn.XLOOKUP(A487,'Medical Examinations'!A:A,'Medical Examinations'!I:I,"not found")</f>
        <v>Overweight</v>
      </c>
      <c r="K487" s="21">
        <f>_xlfn.XLOOKUP(A487,'Hospitalisation Details'!A:A,'Hospitalisation Details'!F:F,"Not Found")</f>
        <v>31240</v>
      </c>
      <c r="L487" s="22">
        <f>_xlfn.XLOOKUP(A487,'Hospitalisation Details'!A:A,'Hospitalisation Details'!H:H,"Not Found")</f>
        <v>20420.599999999999</v>
      </c>
      <c r="M487" s="21" t="str">
        <f>_xlfn.XLOOKUP(A487,'Hospitalisation Details'!A:A,'Hospitalisation Details'!I:I,"Not Found")</f>
        <v>tier - 2</v>
      </c>
      <c r="N487" s="21" t="str">
        <f>_xlfn.XLOOKUP(A487,'Hospitalisation Details'!A:A,'Hospitalisation Details'!J:J,"Not Found")</f>
        <v>tier - 2</v>
      </c>
      <c r="O487" s="21" t="str">
        <f>_xlfn.XLOOKUP(A487,'Hospitalisation Details'!A:A,'Hospitalisation Details'!K:K,"Not Found")</f>
        <v>R1011</v>
      </c>
      <c r="P487" s="23">
        <f>_xlfn.XLOOKUP(A487,'Hospitalisation Details'!A:A,'Hospitalisation Details'!L:L,"Not Found")</f>
        <v>37</v>
      </c>
    </row>
    <row r="488" spans="1:16" ht="15.75" x14ac:dyDescent="0.25">
      <c r="A488" s="19" t="s">
        <v>1884</v>
      </c>
      <c r="B488" s="19" t="str">
        <f>_xlfn.XLOOKUP(A488,'Customer Names'!A:A,'Customer Names'!C:C,"Not Found")</f>
        <v>Argall</v>
      </c>
      <c r="C488" s="20">
        <f>_xlfn.XLOOKUP(A488,'Medical Examinations'!A:A,'Medical Examinations'!B:B,"not found")</f>
        <v>49.77</v>
      </c>
      <c r="D488" s="20">
        <f>_xlfn.XLOOKUP(A488,'Medical Examinations'!A:A,'Medical Examinations'!C:C,"not found")</f>
        <v>7.02</v>
      </c>
      <c r="E488" s="20" t="str">
        <f>_xlfn.XLOOKUP(A488,'Medical Examinations'!A:A,'Medical Examinations'!D:D,"not found")</f>
        <v>No</v>
      </c>
      <c r="F488" s="20" t="str">
        <f>_xlfn.XLOOKUP(A488,'Medical Examinations'!A:A,'Medical Examinations'!E:E,"not found")</f>
        <v>No</v>
      </c>
      <c r="G488" s="20" t="str">
        <f>_xlfn.XLOOKUP(A488,'Medical Examinations'!A:A,'Medical Examinations'!F:F,"not found")</f>
        <v>No</v>
      </c>
      <c r="H488" s="20">
        <f>_xlfn.XLOOKUP(A488,'Medical Examinations'!A:A,'Medical Examinations'!G:G,"not found")</f>
        <v>0</v>
      </c>
      <c r="I488" s="20" t="str">
        <f>_xlfn.XLOOKUP(A488,'Medical Examinations'!A:A,'Medical Examinations'!H:H,"not found")</f>
        <v>No</v>
      </c>
      <c r="J488" s="20" t="str">
        <f>_xlfn.XLOOKUP(A488,'Medical Examinations'!A:A,'Medical Examinations'!I:I,"not found")</f>
        <v>Obesity</v>
      </c>
      <c r="K488" s="21">
        <f>_xlfn.XLOOKUP(A488,'Hospitalisation Details'!A:A,'Hospitalisation Details'!F:F,"Not Found")</f>
        <v>22829</v>
      </c>
      <c r="L488" s="22">
        <f>_xlfn.XLOOKUP(A488,'Hospitalisation Details'!A:A,'Hospitalisation Details'!H:H,"Not Found")</f>
        <v>20354.5</v>
      </c>
      <c r="M488" s="21" t="str">
        <f>_xlfn.XLOOKUP(A488,'Hospitalisation Details'!A:A,'Hospitalisation Details'!I:I,"Not Found")</f>
        <v>tier - 2</v>
      </c>
      <c r="N488" s="21" t="str">
        <f>_xlfn.XLOOKUP(A488,'Hospitalisation Details'!A:A,'Hospitalisation Details'!J:J,"Not Found")</f>
        <v>tier - 2</v>
      </c>
      <c r="O488" s="21" t="str">
        <f>_xlfn.XLOOKUP(A488,'Hospitalisation Details'!A:A,'Hospitalisation Details'!K:K,"Not Found")</f>
        <v>R1026</v>
      </c>
      <c r="P488" s="23">
        <f>_xlfn.XLOOKUP(A488,'Hospitalisation Details'!A:A,'Hospitalisation Details'!L:L,"Not Found")</f>
        <v>60</v>
      </c>
    </row>
    <row r="489" spans="1:16" ht="15.75" x14ac:dyDescent="0.25">
      <c r="A489" s="19" t="s">
        <v>1883</v>
      </c>
      <c r="B489" s="19" t="str">
        <f>_xlfn.XLOOKUP(A489,'Customer Names'!A:A,'Customer Names'!C:C,"Not Found")</f>
        <v>Patchell</v>
      </c>
      <c r="C489" s="20">
        <f>_xlfn.XLOOKUP(A489,'Medical Examinations'!A:A,'Medical Examinations'!B:B,"not found")</f>
        <v>25.555</v>
      </c>
      <c r="D489" s="20">
        <f>_xlfn.XLOOKUP(A489,'Medical Examinations'!A:A,'Medical Examinations'!C:C,"not found")</f>
        <v>4.09</v>
      </c>
      <c r="E489" s="20" t="str">
        <f>_xlfn.XLOOKUP(A489,'Medical Examinations'!A:A,'Medical Examinations'!D:D,"not found")</f>
        <v>Yes</v>
      </c>
      <c r="F489" s="20" t="str">
        <f>_xlfn.XLOOKUP(A489,'Medical Examinations'!A:A,'Medical Examinations'!E:E,"not found")</f>
        <v>No</v>
      </c>
      <c r="G489" s="20" t="str">
        <f>_xlfn.XLOOKUP(A489,'Medical Examinations'!A:A,'Medical Examinations'!F:F,"not found")</f>
        <v>No</v>
      </c>
      <c r="H489" s="20">
        <f>_xlfn.XLOOKUP(A489,'Medical Examinations'!A:A,'Medical Examinations'!G:G,"not found")</f>
        <v>0</v>
      </c>
      <c r="I489" s="20" t="str">
        <f>_xlfn.XLOOKUP(A489,'Medical Examinations'!A:A,'Medical Examinations'!H:H,"not found")</f>
        <v>Yes</v>
      </c>
      <c r="J489" s="20" t="str">
        <f>_xlfn.XLOOKUP(A489,'Medical Examinations'!A:A,'Medical Examinations'!I:I,"not found")</f>
        <v>Overweight</v>
      </c>
      <c r="K489" s="21">
        <f>_xlfn.XLOOKUP(A489,'Hospitalisation Details'!A:A,'Hospitalisation Details'!F:F,"Not Found")</f>
        <v>31307</v>
      </c>
      <c r="L489" s="22">
        <f>_xlfn.XLOOKUP(A489,'Hospitalisation Details'!A:A,'Hospitalisation Details'!H:H,"Not Found")</f>
        <v>20296.86</v>
      </c>
      <c r="M489" s="21" t="str">
        <f>_xlfn.XLOOKUP(A489,'Hospitalisation Details'!A:A,'Hospitalisation Details'!I:I,"Not Found")</f>
        <v>tier - 2</v>
      </c>
      <c r="N489" s="21" t="str">
        <f>_xlfn.XLOOKUP(A489,'Hospitalisation Details'!A:A,'Hospitalisation Details'!J:J,"Not Found")</f>
        <v>tier - 2</v>
      </c>
      <c r="O489" s="21" t="str">
        <f>_xlfn.XLOOKUP(A489,'Hospitalisation Details'!A:A,'Hospitalisation Details'!K:K,"Not Found")</f>
        <v>R1024</v>
      </c>
      <c r="P489" s="23">
        <f>_xlfn.XLOOKUP(A489,'Hospitalisation Details'!A:A,'Hospitalisation Details'!L:L,"Not Found")</f>
        <v>37</v>
      </c>
    </row>
    <row r="490" spans="1:16" ht="15.75" x14ac:dyDescent="0.25">
      <c r="A490" s="19" t="s">
        <v>1882</v>
      </c>
      <c r="B490" s="19" t="str">
        <f>_xlfn.XLOOKUP(A490,'Customer Names'!A:A,'Customer Names'!C:C,"Not Found")</f>
        <v>Catoggio</v>
      </c>
      <c r="C490" s="20">
        <f>_xlfn.XLOOKUP(A490,'Medical Examinations'!A:A,'Medical Examinations'!B:B,"not found")</f>
        <v>29.64</v>
      </c>
      <c r="D490" s="20">
        <f>_xlfn.XLOOKUP(A490,'Medical Examinations'!A:A,'Medical Examinations'!C:C,"not found")</f>
        <v>4.93</v>
      </c>
      <c r="E490" s="20" t="str">
        <f>_xlfn.XLOOKUP(A490,'Medical Examinations'!A:A,'Medical Examinations'!D:D,"not found")</f>
        <v>No</v>
      </c>
      <c r="F490" s="20" t="str">
        <f>_xlfn.XLOOKUP(A490,'Medical Examinations'!A:A,'Medical Examinations'!E:E,"not found")</f>
        <v>No</v>
      </c>
      <c r="G490" s="20" t="str">
        <f>_xlfn.XLOOKUP(A490,'Medical Examinations'!A:A,'Medical Examinations'!F:F,"not found")</f>
        <v>Yes</v>
      </c>
      <c r="H490" s="20">
        <f>_xlfn.XLOOKUP(A490,'Medical Examinations'!A:A,'Medical Examinations'!G:G,"not found")</f>
        <v>1</v>
      </c>
      <c r="I490" s="20" t="str">
        <f>_xlfn.XLOOKUP(A490,'Medical Examinations'!A:A,'Medical Examinations'!H:H,"not found")</f>
        <v>No</v>
      </c>
      <c r="J490" s="20" t="str">
        <f>_xlfn.XLOOKUP(A490,'Medical Examinations'!A:A,'Medical Examinations'!I:I,"not found")</f>
        <v>Overweight</v>
      </c>
      <c r="K490" s="21">
        <f>_xlfn.XLOOKUP(A490,'Hospitalisation Details'!A:A,'Hospitalisation Details'!F:F,"Not Found")</f>
        <v>34219</v>
      </c>
      <c r="L490" s="22">
        <f>_xlfn.XLOOKUP(A490,'Hospitalisation Details'!A:A,'Hospitalisation Details'!H:H,"Not Found")</f>
        <v>20277.810000000001</v>
      </c>
      <c r="M490" s="21" t="str">
        <f>_xlfn.XLOOKUP(A490,'Hospitalisation Details'!A:A,'Hospitalisation Details'!I:I,"Not Found")</f>
        <v>tier - 2</v>
      </c>
      <c r="N490" s="21" t="str">
        <f>_xlfn.XLOOKUP(A490,'Hospitalisation Details'!A:A,'Hospitalisation Details'!J:J,"Not Found")</f>
        <v>tier - 2</v>
      </c>
      <c r="O490" s="21" t="str">
        <f>_xlfn.XLOOKUP(A490,'Hospitalisation Details'!A:A,'Hospitalisation Details'!K:K,"Not Found")</f>
        <v>R1016</v>
      </c>
      <c r="P490" s="23">
        <f>_xlfn.XLOOKUP(A490,'Hospitalisation Details'!A:A,'Hospitalisation Details'!L:L,"Not Found")</f>
        <v>29</v>
      </c>
    </row>
    <row r="491" spans="1:16" ht="15.75" x14ac:dyDescent="0.25">
      <c r="A491" s="19" t="s">
        <v>1881</v>
      </c>
      <c r="B491" s="19" t="str">
        <f>_xlfn.XLOOKUP(A491,'Customer Names'!A:A,'Customer Names'!C:C,"Not Found")</f>
        <v>Adams</v>
      </c>
      <c r="C491" s="20">
        <f>_xlfn.XLOOKUP(A491,'Medical Examinations'!A:A,'Medical Examinations'!B:B,"not found")</f>
        <v>53.93</v>
      </c>
      <c r="D491" s="20">
        <f>_xlfn.XLOOKUP(A491,'Medical Examinations'!A:A,'Medical Examinations'!C:C,"not found")</f>
        <v>5.34</v>
      </c>
      <c r="E491" s="20" t="str">
        <f>_xlfn.XLOOKUP(A491,'Medical Examinations'!A:A,'Medical Examinations'!D:D,"not found")</f>
        <v>Yes</v>
      </c>
      <c r="F491" s="20" t="str">
        <f>_xlfn.XLOOKUP(A491,'Medical Examinations'!A:A,'Medical Examinations'!E:E,"not found")</f>
        <v>No</v>
      </c>
      <c r="G491" s="20" t="str">
        <f>_xlfn.XLOOKUP(A491,'Medical Examinations'!A:A,'Medical Examinations'!F:F,"not found")</f>
        <v>No</v>
      </c>
      <c r="H491" s="20">
        <f>_xlfn.XLOOKUP(A491,'Medical Examinations'!A:A,'Medical Examinations'!G:G,"not found")</f>
        <v>2</v>
      </c>
      <c r="I491" s="20" t="str">
        <f>_xlfn.XLOOKUP(A491,'Medical Examinations'!A:A,'Medical Examinations'!H:H,"not found")</f>
        <v>No</v>
      </c>
      <c r="J491" s="20" t="str">
        <f>_xlfn.XLOOKUP(A491,'Medical Examinations'!A:A,'Medical Examinations'!I:I,"not found")</f>
        <v>Obesity</v>
      </c>
      <c r="K491" s="21">
        <f>_xlfn.XLOOKUP(A491,'Hospitalisation Details'!A:A,'Hospitalisation Details'!F:F,"Not Found")</f>
        <v>24341</v>
      </c>
      <c r="L491" s="22">
        <f>_xlfn.XLOOKUP(A491,'Hospitalisation Details'!A:A,'Hospitalisation Details'!H:H,"Not Found")</f>
        <v>20253.84</v>
      </c>
      <c r="M491" s="21" t="str">
        <f>_xlfn.XLOOKUP(A491,'Hospitalisation Details'!A:A,'Hospitalisation Details'!I:I,"Not Found")</f>
        <v>tier - 2</v>
      </c>
      <c r="N491" s="21" t="str">
        <f>_xlfn.XLOOKUP(A491,'Hospitalisation Details'!A:A,'Hospitalisation Details'!J:J,"Not Found")</f>
        <v>tier - 2</v>
      </c>
      <c r="O491" s="21" t="str">
        <f>_xlfn.XLOOKUP(A491,'Hospitalisation Details'!A:A,'Hospitalisation Details'!K:K,"Not Found")</f>
        <v>R1012</v>
      </c>
      <c r="P491" s="23">
        <f>_xlfn.XLOOKUP(A491,'Hospitalisation Details'!A:A,'Hospitalisation Details'!L:L,"Not Found")</f>
        <v>56</v>
      </c>
    </row>
    <row r="492" spans="1:16" ht="15.75" x14ac:dyDescent="0.25">
      <c r="A492" s="19" t="s">
        <v>1880</v>
      </c>
      <c r="B492" s="19" t="str">
        <f>_xlfn.XLOOKUP(A492,'Customer Names'!A:A,'Customer Names'!C:C,"Not Found")</f>
        <v>Windt</v>
      </c>
      <c r="C492" s="20">
        <f>_xlfn.XLOOKUP(A492,'Medical Examinations'!A:A,'Medical Examinations'!B:B,"not found")</f>
        <v>28.024999999999999</v>
      </c>
      <c r="D492" s="20">
        <f>_xlfn.XLOOKUP(A492,'Medical Examinations'!A:A,'Medical Examinations'!C:C,"not found")</f>
        <v>5.65</v>
      </c>
      <c r="E492" s="20" t="str">
        <f>_xlfn.XLOOKUP(A492,'Medical Examinations'!A:A,'Medical Examinations'!D:D,"not found")</f>
        <v>No</v>
      </c>
      <c r="F492" s="20" t="str">
        <f>_xlfn.XLOOKUP(A492,'Medical Examinations'!A:A,'Medical Examinations'!E:E,"not found")</f>
        <v>No</v>
      </c>
      <c r="G492" s="20" t="str">
        <f>_xlfn.XLOOKUP(A492,'Medical Examinations'!A:A,'Medical Examinations'!F:F,"not found")</f>
        <v>No</v>
      </c>
      <c r="H492" s="20">
        <f>_xlfn.XLOOKUP(A492,'Medical Examinations'!A:A,'Medical Examinations'!G:G,"not found")</f>
        <v>1</v>
      </c>
      <c r="I492" s="20" t="str">
        <f>_xlfn.XLOOKUP(A492,'Medical Examinations'!A:A,'Medical Examinations'!H:H,"not found")</f>
        <v>Yes</v>
      </c>
      <c r="J492" s="20" t="str">
        <f>_xlfn.XLOOKUP(A492,'Medical Examinations'!A:A,'Medical Examinations'!I:I,"not found")</f>
        <v>Overweight</v>
      </c>
      <c r="K492" s="21">
        <f>_xlfn.XLOOKUP(A492,'Hospitalisation Details'!A:A,'Hospitalisation Details'!F:F,"Not Found")</f>
        <v>32067</v>
      </c>
      <c r="L492" s="22">
        <f>_xlfn.XLOOKUP(A492,'Hospitalisation Details'!A:A,'Hospitalisation Details'!H:H,"Not Found")</f>
        <v>20234.849999999999</v>
      </c>
      <c r="M492" s="21" t="str">
        <f>_xlfn.XLOOKUP(A492,'Hospitalisation Details'!A:A,'Hospitalisation Details'!I:I,"Not Found")</f>
        <v>tier - 2</v>
      </c>
      <c r="N492" s="21" t="str">
        <f>_xlfn.XLOOKUP(A492,'Hospitalisation Details'!A:A,'Hospitalisation Details'!J:J,"Not Found")</f>
        <v>tier - 3</v>
      </c>
      <c r="O492" s="21" t="str">
        <f>_xlfn.XLOOKUP(A492,'Hospitalisation Details'!A:A,'Hospitalisation Details'!K:K,"Not Found")</f>
        <v>R1012</v>
      </c>
      <c r="P492" s="23">
        <f>_xlfn.XLOOKUP(A492,'Hospitalisation Details'!A:A,'Hospitalisation Details'!L:L,"Not Found")</f>
        <v>35</v>
      </c>
    </row>
    <row r="493" spans="1:16" ht="15.75" x14ac:dyDescent="0.25">
      <c r="A493" s="19" t="s">
        <v>1879</v>
      </c>
      <c r="B493" s="19" t="str">
        <f>_xlfn.XLOOKUP(A493,'Customer Names'!A:A,'Customer Names'!C:C,"Not Found")</f>
        <v>Ryan</v>
      </c>
      <c r="C493" s="20">
        <f>_xlfn.XLOOKUP(A493,'Medical Examinations'!A:A,'Medical Examinations'!B:B,"not found")</f>
        <v>27.5</v>
      </c>
      <c r="D493" s="20">
        <f>_xlfn.XLOOKUP(A493,'Medical Examinations'!A:A,'Medical Examinations'!C:C,"not found")</f>
        <v>4.49</v>
      </c>
      <c r="E493" s="20" t="str">
        <f>_xlfn.XLOOKUP(A493,'Medical Examinations'!A:A,'Medical Examinations'!D:D,"not found")</f>
        <v>No</v>
      </c>
      <c r="F493" s="20" t="str">
        <f>_xlfn.XLOOKUP(A493,'Medical Examinations'!A:A,'Medical Examinations'!E:E,"not found")</f>
        <v>No</v>
      </c>
      <c r="G493" s="20" t="str">
        <f>_xlfn.XLOOKUP(A493,'Medical Examinations'!A:A,'Medical Examinations'!F:F,"not found")</f>
        <v>No</v>
      </c>
      <c r="H493" s="20">
        <f>_xlfn.XLOOKUP(A493,'Medical Examinations'!A:A,'Medical Examinations'!G:G,"not found")</f>
        <v>0</v>
      </c>
      <c r="I493" s="20" t="str">
        <f>_xlfn.XLOOKUP(A493,'Medical Examinations'!A:A,'Medical Examinations'!H:H,"not found")</f>
        <v>No</v>
      </c>
      <c r="J493" s="20" t="str">
        <f>_xlfn.XLOOKUP(A493,'Medical Examinations'!A:A,'Medical Examinations'!I:I,"not found")</f>
        <v>Overweight</v>
      </c>
      <c r="K493" s="21">
        <f>_xlfn.XLOOKUP(A493,'Hospitalisation Details'!A:A,'Hospitalisation Details'!F:F,"Not Found")</f>
        <v>34493</v>
      </c>
      <c r="L493" s="22">
        <f>_xlfn.XLOOKUP(A493,'Hospitalisation Details'!A:A,'Hospitalisation Details'!H:H,"Not Found")</f>
        <v>20177.669999999998</v>
      </c>
      <c r="M493" s="21" t="str">
        <f>_xlfn.XLOOKUP(A493,'Hospitalisation Details'!A:A,'Hospitalisation Details'!I:I,"Not Found")</f>
        <v>tier - 2</v>
      </c>
      <c r="N493" s="21" t="str">
        <f>_xlfn.XLOOKUP(A493,'Hospitalisation Details'!A:A,'Hospitalisation Details'!J:J,"Not Found")</f>
        <v>tier - 3</v>
      </c>
      <c r="O493" s="21" t="str">
        <f>_xlfn.XLOOKUP(A493,'Hospitalisation Details'!A:A,'Hospitalisation Details'!K:K,"Not Found")</f>
        <v>R1011</v>
      </c>
      <c r="P493" s="23">
        <f>_xlfn.XLOOKUP(A493,'Hospitalisation Details'!A:A,'Hospitalisation Details'!L:L,"Not Found")</f>
        <v>29</v>
      </c>
    </row>
    <row r="494" spans="1:16" ht="15.75" x14ac:dyDescent="0.25">
      <c r="A494" s="19" t="s">
        <v>1878</v>
      </c>
      <c r="B494" s="19" t="str">
        <f>_xlfn.XLOOKUP(A494,'Customer Names'!A:A,'Customer Names'!C:C,"Not Found")</f>
        <v>Marion</v>
      </c>
      <c r="C494" s="20">
        <f>_xlfn.XLOOKUP(A494,'Medical Examinations'!A:A,'Medical Examinations'!B:B,"not found")</f>
        <v>21.8</v>
      </c>
      <c r="D494" s="20">
        <f>_xlfn.XLOOKUP(A494,'Medical Examinations'!A:A,'Medical Examinations'!C:C,"not found")</f>
        <v>10.55</v>
      </c>
      <c r="E494" s="20" t="str">
        <f>_xlfn.XLOOKUP(A494,'Medical Examinations'!A:A,'Medical Examinations'!D:D,"not found")</f>
        <v>No</v>
      </c>
      <c r="F494" s="20" t="str">
        <f>_xlfn.XLOOKUP(A494,'Medical Examinations'!A:A,'Medical Examinations'!E:E,"not found")</f>
        <v>No</v>
      </c>
      <c r="G494" s="20" t="str">
        <f>_xlfn.XLOOKUP(A494,'Medical Examinations'!A:A,'Medical Examinations'!F:F,"not found")</f>
        <v>No</v>
      </c>
      <c r="H494" s="20">
        <f>_xlfn.XLOOKUP(A494,'Medical Examinations'!A:A,'Medical Examinations'!G:G,"not found")</f>
        <v>0</v>
      </c>
      <c r="I494" s="20" t="str">
        <f>_xlfn.XLOOKUP(A494,'Medical Examinations'!A:A,'Medical Examinations'!H:H,"not found")</f>
        <v>Yes</v>
      </c>
      <c r="J494" s="20" t="str">
        <f>_xlfn.XLOOKUP(A494,'Medical Examinations'!A:A,'Medical Examinations'!I:I,"not found")</f>
        <v>Normal Weight</v>
      </c>
      <c r="K494" s="21">
        <f>_xlfn.XLOOKUP(A494,'Hospitalisation Details'!A:A,'Hospitalisation Details'!F:F,"Not Found")</f>
        <v>37446</v>
      </c>
      <c r="L494" s="22">
        <f>_xlfn.XLOOKUP(A494,'Hospitalisation Details'!A:A,'Hospitalisation Details'!H:H,"Not Found")</f>
        <v>20167.34</v>
      </c>
      <c r="M494" s="21" t="str">
        <f>_xlfn.XLOOKUP(A494,'Hospitalisation Details'!A:A,'Hospitalisation Details'!I:I,"Not Found")</f>
        <v>tier - 2</v>
      </c>
      <c r="N494" s="21" t="str">
        <f>_xlfn.XLOOKUP(A494,'Hospitalisation Details'!A:A,'Hospitalisation Details'!J:J,"Not Found")</f>
        <v>tier - 3</v>
      </c>
      <c r="O494" s="21" t="str">
        <f>_xlfn.XLOOKUP(A494,'Hospitalisation Details'!A:A,'Hospitalisation Details'!K:K,"Not Found")</f>
        <v>R1011</v>
      </c>
      <c r="P494" s="23">
        <f>_xlfn.XLOOKUP(A494,'Hospitalisation Details'!A:A,'Hospitalisation Details'!L:L,"Not Found")</f>
        <v>20</v>
      </c>
    </row>
    <row r="495" spans="1:16" ht="15.75" x14ac:dyDescent="0.25">
      <c r="A495" s="19" t="s">
        <v>1877</v>
      </c>
      <c r="B495" s="19" t="str">
        <f>_xlfn.XLOOKUP(A495,'Customer Names'!A:A,'Customer Names'!C:C,"Not Found")</f>
        <v>Raffetto</v>
      </c>
      <c r="C495" s="20">
        <f>_xlfn.XLOOKUP(A495,'Medical Examinations'!A:A,'Medical Examinations'!B:B,"not found")</f>
        <v>26.41</v>
      </c>
      <c r="D495" s="20">
        <f>_xlfn.XLOOKUP(A495,'Medical Examinations'!A:A,'Medical Examinations'!C:C,"not found")</f>
        <v>4.92</v>
      </c>
      <c r="E495" s="20" t="str">
        <f>_xlfn.XLOOKUP(A495,'Medical Examinations'!A:A,'Medical Examinations'!D:D,"not found")</f>
        <v>Yes</v>
      </c>
      <c r="F495" s="20" t="str">
        <f>_xlfn.XLOOKUP(A495,'Medical Examinations'!A:A,'Medical Examinations'!E:E,"not found")</f>
        <v>No</v>
      </c>
      <c r="G495" s="20" t="str">
        <f>_xlfn.XLOOKUP(A495,'Medical Examinations'!A:A,'Medical Examinations'!F:F,"not found")</f>
        <v>Yes</v>
      </c>
      <c r="H495" s="20">
        <f>_xlfn.XLOOKUP(A495,'Medical Examinations'!A:A,'Medical Examinations'!G:G,"not found")</f>
        <v>1</v>
      </c>
      <c r="I495" s="20" t="str">
        <f>_xlfn.XLOOKUP(A495,'Medical Examinations'!A:A,'Medical Examinations'!H:H,"not found")</f>
        <v>Yes</v>
      </c>
      <c r="J495" s="20" t="str">
        <f>_xlfn.XLOOKUP(A495,'Medical Examinations'!A:A,'Medical Examinations'!I:I,"not found")</f>
        <v>Overweight</v>
      </c>
      <c r="K495" s="21">
        <f>_xlfn.XLOOKUP(A495,'Hospitalisation Details'!A:A,'Hospitalisation Details'!F:F,"Not Found")</f>
        <v>30595</v>
      </c>
      <c r="L495" s="22">
        <f>_xlfn.XLOOKUP(A495,'Hospitalisation Details'!A:A,'Hospitalisation Details'!H:H,"Not Found")</f>
        <v>20149.32</v>
      </c>
      <c r="M495" s="21" t="str">
        <f>_xlfn.XLOOKUP(A495,'Hospitalisation Details'!A:A,'Hospitalisation Details'!I:I,"Not Found")</f>
        <v>tier - 2</v>
      </c>
      <c r="N495" s="21" t="str">
        <f>_xlfn.XLOOKUP(A495,'Hospitalisation Details'!A:A,'Hospitalisation Details'!J:J,"Not Found")</f>
        <v>tier - 3</v>
      </c>
      <c r="O495" s="21" t="str">
        <f>_xlfn.XLOOKUP(A495,'Hospitalisation Details'!A:A,'Hospitalisation Details'!K:K,"Not Found")</f>
        <v>R1016</v>
      </c>
      <c r="P495" s="23">
        <f>_xlfn.XLOOKUP(A495,'Hospitalisation Details'!A:A,'Hospitalisation Details'!L:L,"Not Found")</f>
        <v>39</v>
      </c>
    </row>
    <row r="496" spans="1:16" ht="15.75" x14ac:dyDescent="0.25">
      <c r="A496" s="19" t="s">
        <v>1876</v>
      </c>
      <c r="B496" s="19" t="str">
        <f>_xlfn.XLOOKUP(A496,'Customer Names'!A:A,'Customer Names'!C:C,"Not Found")</f>
        <v>Young</v>
      </c>
      <c r="C496" s="20">
        <f>_xlfn.XLOOKUP(A496,'Medical Examinations'!A:A,'Medical Examinations'!B:B,"not found")</f>
        <v>27.835000000000001</v>
      </c>
      <c r="D496" s="20">
        <f>_xlfn.XLOOKUP(A496,'Medical Examinations'!A:A,'Medical Examinations'!C:C,"not found")</f>
        <v>5.9</v>
      </c>
      <c r="E496" s="20" t="str">
        <f>_xlfn.XLOOKUP(A496,'Medical Examinations'!A:A,'Medical Examinations'!D:D,"not found")</f>
        <v>Yes</v>
      </c>
      <c r="F496" s="20" t="str">
        <f>_xlfn.XLOOKUP(A496,'Medical Examinations'!A:A,'Medical Examinations'!E:E,"not found")</f>
        <v>No</v>
      </c>
      <c r="G496" s="20" t="str">
        <f>_xlfn.XLOOKUP(A496,'Medical Examinations'!A:A,'Medical Examinations'!F:F,"not found")</f>
        <v>No</v>
      </c>
      <c r="H496" s="20">
        <f>_xlfn.XLOOKUP(A496,'Medical Examinations'!A:A,'Medical Examinations'!G:G,"not found")</f>
        <v>1</v>
      </c>
      <c r="I496" s="20" t="str">
        <f>_xlfn.XLOOKUP(A496,'Medical Examinations'!A:A,'Medical Examinations'!H:H,"not found")</f>
        <v>Yes</v>
      </c>
      <c r="J496" s="20" t="str">
        <f>_xlfn.XLOOKUP(A496,'Medical Examinations'!A:A,'Medical Examinations'!I:I,"not found")</f>
        <v>Overweight</v>
      </c>
      <c r="K496" s="21">
        <f>_xlfn.XLOOKUP(A496,'Hospitalisation Details'!A:A,'Hospitalisation Details'!F:F,"Not Found")</f>
        <v>32349</v>
      </c>
      <c r="L496" s="22">
        <f>_xlfn.XLOOKUP(A496,'Hospitalisation Details'!A:A,'Hospitalisation Details'!H:H,"Not Found")</f>
        <v>20009.63</v>
      </c>
      <c r="M496" s="21" t="str">
        <f>_xlfn.XLOOKUP(A496,'Hospitalisation Details'!A:A,'Hospitalisation Details'!I:I,"Not Found")</f>
        <v>tier - 2</v>
      </c>
      <c r="N496" s="21" t="str">
        <f>_xlfn.XLOOKUP(A496,'Hospitalisation Details'!A:A,'Hospitalisation Details'!J:J,"Not Found")</f>
        <v>tier - 3</v>
      </c>
      <c r="O496" s="21" t="str">
        <f>_xlfn.XLOOKUP(A496,'Hospitalisation Details'!A:A,'Hospitalisation Details'!K:K,"Not Found")</f>
        <v>R1012</v>
      </c>
      <c r="P496" s="23">
        <f>_xlfn.XLOOKUP(A496,'Hospitalisation Details'!A:A,'Hospitalisation Details'!L:L,"Not Found")</f>
        <v>34</v>
      </c>
    </row>
    <row r="497" spans="1:16" ht="15.75" x14ac:dyDescent="0.25">
      <c r="A497" s="19" t="s">
        <v>1875</v>
      </c>
      <c r="B497" s="19" t="str">
        <f>_xlfn.XLOOKUP(A497,'Customer Names'!A:A,'Customer Names'!C:C,"Not Found")</f>
        <v>Oehlke</v>
      </c>
      <c r="C497" s="20">
        <f>_xlfn.XLOOKUP(A497,'Medical Examinations'!A:A,'Medical Examinations'!B:B,"not found")</f>
        <v>51.74</v>
      </c>
      <c r="D497" s="20">
        <f>_xlfn.XLOOKUP(A497,'Medical Examinations'!A:A,'Medical Examinations'!C:C,"not found")</f>
        <v>4.9800000000000004</v>
      </c>
      <c r="E497" s="20" t="str">
        <f>_xlfn.XLOOKUP(A497,'Medical Examinations'!A:A,'Medical Examinations'!D:D,"not found")</f>
        <v>Yes</v>
      </c>
      <c r="F497" s="20" t="str">
        <f>_xlfn.XLOOKUP(A497,'Medical Examinations'!A:A,'Medical Examinations'!E:E,"not found")</f>
        <v>No</v>
      </c>
      <c r="G497" s="20" t="str">
        <f>_xlfn.XLOOKUP(A497,'Medical Examinations'!A:A,'Medical Examinations'!F:F,"not found")</f>
        <v>No</v>
      </c>
      <c r="H497" s="20">
        <f>_xlfn.XLOOKUP(A497,'Medical Examinations'!A:A,'Medical Examinations'!G:G,"not found")</f>
        <v>2</v>
      </c>
      <c r="I497" s="20" t="str">
        <f>_xlfn.XLOOKUP(A497,'Medical Examinations'!A:A,'Medical Examinations'!H:H,"not found")</f>
        <v>No</v>
      </c>
      <c r="J497" s="20" t="str">
        <f>_xlfn.XLOOKUP(A497,'Medical Examinations'!A:A,'Medical Examinations'!I:I,"not found")</f>
        <v>Obesity</v>
      </c>
      <c r="K497" s="21">
        <f>_xlfn.XLOOKUP(A497,'Hospitalisation Details'!A:A,'Hospitalisation Details'!F:F,"Not Found")</f>
        <v>24329</v>
      </c>
      <c r="L497" s="22">
        <f>_xlfn.XLOOKUP(A497,'Hospitalisation Details'!A:A,'Hospitalisation Details'!H:H,"Not Found")</f>
        <v>19995.29</v>
      </c>
      <c r="M497" s="21" t="str">
        <f>_xlfn.XLOOKUP(A497,'Hospitalisation Details'!A:A,'Hospitalisation Details'!I:I,"Not Found")</f>
        <v>tier - 2</v>
      </c>
      <c r="N497" s="21" t="str">
        <f>_xlfn.XLOOKUP(A497,'Hospitalisation Details'!A:A,'Hospitalisation Details'!J:J,"Not Found")</f>
        <v>tier - 3</v>
      </c>
      <c r="O497" s="21" t="str">
        <f>_xlfn.XLOOKUP(A497,'Hospitalisation Details'!A:A,'Hospitalisation Details'!K:K,"Not Found")</f>
        <v>R1026</v>
      </c>
      <c r="P497" s="23">
        <f>_xlfn.XLOOKUP(A497,'Hospitalisation Details'!A:A,'Hospitalisation Details'!L:L,"Not Found")</f>
        <v>56</v>
      </c>
    </row>
    <row r="498" spans="1:16" ht="15.75" x14ac:dyDescent="0.25">
      <c r="A498" s="19" t="s">
        <v>1874</v>
      </c>
      <c r="B498" s="19" t="str">
        <f>_xlfn.XLOOKUP(A498,'Customer Names'!A:A,'Customer Names'!C:C,"Not Found")</f>
        <v>Sudol</v>
      </c>
      <c r="C498" s="20">
        <f>_xlfn.XLOOKUP(A498,'Medical Examinations'!A:A,'Medical Examinations'!B:B,"not found")</f>
        <v>23.37</v>
      </c>
      <c r="D498" s="20">
        <f>_xlfn.XLOOKUP(A498,'Medical Examinations'!A:A,'Medical Examinations'!C:C,"not found")</f>
        <v>5.8</v>
      </c>
      <c r="E498" s="20" t="str">
        <f>_xlfn.XLOOKUP(A498,'Medical Examinations'!A:A,'Medical Examinations'!D:D,"not found")</f>
        <v>No</v>
      </c>
      <c r="F498" s="20" t="str">
        <f>_xlfn.XLOOKUP(A498,'Medical Examinations'!A:A,'Medical Examinations'!E:E,"not found")</f>
        <v>No</v>
      </c>
      <c r="G498" s="20" t="str">
        <f>_xlfn.XLOOKUP(A498,'Medical Examinations'!A:A,'Medical Examinations'!F:F,"not found")</f>
        <v>No</v>
      </c>
      <c r="H498" s="20">
        <f>_xlfn.XLOOKUP(A498,'Medical Examinations'!A:A,'Medical Examinations'!G:G,"not found")</f>
        <v>0</v>
      </c>
      <c r="I498" s="20" t="str">
        <f>_xlfn.XLOOKUP(A498,'Medical Examinations'!A:A,'Medical Examinations'!H:H,"not found")</f>
        <v>Yes</v>
      </c>
      <c r="J498" s="20" t="str">
        <f>_xlfn.XLOOKUP(A498,'Medical Examinations'!A:A,'Medical Examinations'!I:I,"not found")</f>
        <v>Normal Weight</v>
      </c>
      <c r="K498" s="21">
        <f>_xlfn.XLOOKUP(A498,'Hospitalisation Details'!A:A,'Hospitalisation Details'!F:F,"Not Found")</f>
        <v>29503</v>
      </c>
      <c r="L498" s="22">
        <f>_xlfn.XLOOKUP(A498,'Hospitalisation Details'!A:A,'Hospitalisation Details'!H:H,"Not Found")</f>
        <v>19964.75</v>
      </c>
      <c r="M498" s="21" t="str">
        <f>_xlfn.XLOOKUP(A498,'Hospitalisation Details'!A:A,'Hospitalisation Details'!I:I,"Not Found")</f>
        <v>tier - 2</v>
      </c>
      <c r="N498" s="21" t="str">
        <f>_xlfn.XLOOKUP(A498,'Hospitalisation Details'!A:A,'Hospitalisation Details'!J:J,"Not Found")</f>
        <v>tier - 3</v>
      </c>
      <c r="O498" s="21" t="str">
        <f>_xlfn.XLOOKUP(A498,'Hospitalisation Details'!A:A,'Hospitalisation Details'!K:K,"Not Found")</f>
        <v>R1024</v>
      </c>
      <c r="P498" s="23">
        <f>_xlfn.XLOOKUP(A498,'Hospitalisation Details'!A:A,'Hospitalisation Details'!L:L,"Not Found")</f>
        <v>42</v>
      </c>
    </row>
    <row r="499" spans="1:16" ht="15.75" x14ac:dyDescent="0.25">
      <c r="A499" s="19" t="s">
        <v>1873</v>
      </c>
      <c r="B499" s="19" t="str">
        <f>_xlfn.XLOOKUP(A499,'Customer Names'!A:A,'Customer Names'!C:C,"Not Found")</f>
        <v>Van Es</v>
      </c>
      <c r="C499" s="20">
        <f>_xlfn.XLOOKUP(A499,'Medical Examinations'!A:A,'Medical Examinations'!B:B,"not found")</f>
        <v>29.7</v>
      </c>
      <c r="D499" s="20">
        <f>_xlfn.XLOOKUP(A499,'Medical Examinations'!A:A,'Medical Examinations'!C:C,"not found")</f>
        <v>6.21</v>
      </c>
      <c r="E499" s="20" t="str">
        <f>_xlfn.XLOOKUP(A499,'Medical Examinations'!A:A,'Medical Examinations'!D:D,"not found")</f>
        <v>Yes</v>
      </c>
      <c r="F499" s="20" t="str">
        <f>_xlfn.XLOOKUP(A499,'Medical Examinations'!A:A,'Medical Examinations'!E:E,"not found")</f>
        <v>No</v>
      </c>
      <c r="G499" s="20" t="str">
        <f>_xlfn.XLOOKUP(A499,'Medical Examinations'!A:A,'Medical Examinations'!F:F,"not found")</f>
        <v>Yes</v>
      </c>
      <c r="H499" s="20">
        <f>_xlfn.XLOOKUP(A499,'Medical Examinations'!A:A,'Medical Examinations'!G:G,"not found")</f>
        <v>1</v>
      </c>
      <c r="I499" s="20" t="str">
        <f>_xlfn.XLOOKUP(A499,'Medical Examinations'!A:A,'Medical Examinations'!H:H,"not found")</f>
        <v>Yes</v>
      </c>
      <c r="J499" s="20" t="str">
        <f>_xlfn.XLOOKUP(A499,'Medical Examinations'!A:A,'Medical Examinations'!I:I,"not found")</f>
        <v>Overweight</v>
      </c>
      <c r="K499" s="21">
        <f>_xlfn.XLOOKUP(A499,'Hospitalisation Details'!A:A,'Hospitalisation Details'!F:F,"Not Found")</f>
        <v>35721</v>
      </c>
      <c r="L499" s="22">
        <f>_xlfn.XLOOKUP(A499,'Hospitalisation Details'!A:A,'Hospitalisation Details'!H:H,"Not Found")</f>
        <v>19933.46</v>
      </c>
      <c r="M499" s="21" t="str">
        <f>_xlfn.XLOOKUP(A499,'Hospitalisation Details'!A:A,'Hospitalisation Details'!I:I,"Not Found")</f>
        <v>tier - 2</v>
      </c>
      <c r="N499" s="21" t="str">
        <f>_xlfn.XLOOKUP(A499,'Hospitalisation Details'!A:A,'Hospitalisation Details'!J:J,"Not Found")</f>
        <v>tier - 3</v>
      </c>
      <c r="O499" s="21" t="str">
        <f>_xlfn.XLOOKUP(A499,'Hospitalisation Details'!A:A,'Hospitalisation Details'!K:K,"Not Found")</f>
        <v>R1011</v>
      </c>
      <c r="P499" s="23">
        <f>_xlfn.XLOOKUP(A499,'Hospitalisation Details'!A:A,'Hospitalisation Details'!L:L,"Not Found")</f>
        <v>25</v>
      </c>
    </row>
    <row r="500" spans="1:16" ht="15.75" x14ac:dyDescent="0.25">
      <c r="A500" s="19" t="s">
        <v>1872</v>
      </c>
      <c r="B500" s="19" t="str">
        <f>_xlfn.XLOOKUP(A500,'Customer Names'!A:A,'Customer Names'!C:C,"Not Found")</f>
        <v>Dolge</v>
      </c>
      <c r="C500" s="20">
        <f>_xlfn.XLOOKUP(A500,'Medical Examinations'!A:A,'Medical Examinations'!B:B,"not found")</f>
        <v>20.045000000000002</v>
      </c>
      <c r="D500" s="20">
        <f>_xlfn.XLOOKUP(A500,'Medical Examinations'!A:A,'Medical Examinations'!C:C,"not found")</f>
        <v>6.17</v>
      </c>
      <c r="E500" s="20" t="str">
        <f>_xlfn.XLOOKUP(A500,'Medical Examinations'!A:A,'Medical Examinations'!D:D,"not found")</f>
        <v>No</v>
      </c>
      <c r="F500" s="20" t="str">
        <f>_xlfn.XLOOKUP(A500,'Medical Examinations'!A:A,'Medical Examinations'!E:E,"not found")</f>
        <v>No</v>
      </c>
      <c r="G500" s="20" t="str">
        <f>_xlfn.XLOOKUP(A500,'Medical Examinations'!A:A,'Medical Examinations'!F:F,"not found")</f>
        <v>Yes</v>
      </c>
      <c r="H500" s="20">
        <f>_xlfn.XLOOKUP(A500,'Medical Examinations'!A:A,'Medical Examinations'!G:G,"not found")</f>
        <v>1</v>
      </c>
      <c r="I500" s="20" t="str">
        <f>_xlfn.XLOOKUP(A500,'Medical Examinations'!A:A,'Medical Examinations'!H:H,"not found")</f>
        <v>Yes</v>
      </c>
      <c r="J500" s="20" t="str">
        <f>_xlfn.XLOOKUP(A500,'Medical Examinations'!A:A,'Medical Examinations'!I:I,"not found")</f>
        <v>Normal Weight</v>
      </c>
      <c r="K500" s="21">
        <f>_xlfn.XLOOKUP(A500,'Hospitalisation Details'!A:A,'Hospitalisation Details'!F:F,"Not Found")</f>
        <v>29158</v>
      </c>
      <c r="L500" s="22">
        <f>_xlfn.XLOOKUP(A500,'Hospitalisation Details'!A:A,'Hospitalisation Details'!H:H,"Not Found")</f>
        <v>19798.05</v>
      </c>
      <c r="M500" s="21" t="str">
        <f>_xlfn.XLOOKUP(A500,'Hospitalisation Details'!A:A,'Hospitalisation Details'!I:I,"Not Found")</f>
        <v>tier - 2</v>
      </c>
      <c r="N500" s="21" t="str">
        <f>_xlfn.XLOOKUP(A500,'Hospitalisation Details'!A:A,'Hospitalisation Details'!J:J,"Not Found")</f>
        <v>tier - 3</v>
      </c>
      <c r="O500" s="21" t="str">
        <f>_xlfn.XLOOKUP(A500,'Hospitalisation Details'!A:A,'Hospitalisation Details'!K:K,"Not Found")</f>
        <v>R1024</v>
      </c>
      <c r="P500" s="23">
        <f>_xlfn.XLOOKUP(A500,'Hospitalisation Details'!A:A,'Hospitalisation Details'!L:L,"Not Found")</f>
        <v>43</v>
      </c>
    </row>
    <row r="501" spans="1:16" ht="15.75" x14ac:dyDescent="0.25">
      <c r="A501" s="19" t="s">
        <v>1871</v>
      </c>
      <c r="B501" s="19" t="str">
        <f>_xlfn.XLOOKUP(A501,'Customer Names'!A:A,'Customer Names'!C:C,"Not Found")</f>
        <v>Marlier</v>
      </c>
      <c r="C501" s="20">
        <f>_xlfn.XLOOKUP(A501,'Medical Examinations'!A:A,'Medical Examinations'!B:B,"not found")</f>
        <v>27.83</v>
      </c>
      <c r="D501" s="20">
        <f>_xlfn.XLOOKUP(A501,'Medical Examinations'!A:A,'Medical Examinations'!C:C,"not found")</f>
        <v>5.36</v>
      </c>
      <c r="E501" s="20" t="str">
        <f>_xlfn.XLOOKUP(A501,'Medical Examinations'!A:A,'Medical Examinations'!D:D,"not found")</f>
        <v>No</v>
      </c>
      <c r="F501" s="20" t="str">
        <f>_xlfn.XLOOKUP(A501,'Medical Examinations'!A:A,'Medical Examinations'!E:E,"not found")</f>
        <v>No</v>
      </c>
      <c r="G501" s="20" t="str">
        <f>_xlfn.XLOOKUP(A501,'Medical Examinations'!A:A,'Medical Examinations'!F:F,"not found")</f>
        <v>No</v>
      </c>
      <c r="H501" s="20">
        <f>_xlfn.XLOOKUP(A501,'Medical Examinations'!A:A,'Medical Examinations'!G:G,"not found")</f>
        <v>2</v>
      </c>
      <c r="I501" s="20" t="str">
        <f>_xlfn.XLOOKUP(A501,'Medical Examinations'!A:A,'Medical Examinations'!H:H,"not found")</f>
        <v>No</v>
      </c>
      <c r="J501" s="20" t="str">
        <f>_xlfn.XLOOKUP(A501,'Medical Examinations'!A:A,'Medical Examinations'!I:I,"not found")</f>
        <v>Overweight</v>
      </c>
      <c r="K501" s="21">
        <f>_xlfn.XLOOKUP(A501,'Hospitalisation Details'!A:A,'Hospitalisation Details'!F:F,"Not Found")</f>
        <v>26464</v>
      </c>
      <c r="L501" s="22">
        <f>_xlfn.XLOOKUP(A501,'Hospitalisation Details'!A:A,'Hospitalisation Details'!H:H,"Not Found")</f>
        <v>19749.38</v>
      </c>
      <c r="M501" s="21" t="str">
        <f>_xlfn.XLOOKUP(A501,'Hospitalisation Details'!A:A,'Hospitalisation Details'!I:I,"Not Found")</f>
        <v>tier - 2</v>
      </c>
      <c r="N501" s="21" t="str">
        <f>_xlfn.XLOOKUP(A501,'Hospitalisation Details'!A:A,'Hospitalisation Details'!J:J,"Not Found")</f>
        <v>tier - 3</v>
      </c>
      <c r="O501" s="21" t="str">
        <f>_xlfn.XLOOKUP(A501,'Hospitalisation Details'!A:A,'Hospitalisation Details'!K:K,"Not Found")</f>
        <v>R1013</v>
      </c>
      <c r="P501" s="23">
        <f>_xlfn.XLOOKUP(A501,'Hospitalisation Details'!A:A,'Hospitalisation Details'!L:L,"Not Found")</f>
        <v>50</v>
      </c>
    </row>
    <row r="502" spans="1:16" ht="15.75" x14ac:dyDescent="0.25">
      <c r="A502" s="19" t="s">
        <v>1870</v>
      </c>
      <c r="B502" s="19" t="str">
        <f>_xlfn.XLOOKUP(A502,'Customer Names'!A:A,'Customer Names'!C:C,"Not Found")</f>
        <v>Girard</v>
      </c>
      <c r="C502" s="20">
        <f>_xlfn.XLOOKUP(A502,'Medical Examinations'!A:A,'Medical Examinations'!B:B,"not found")</f>
        <v>28.93</v>
      </c>
      <c r="D502" s="20">
        <f>_xlfn.XLOOKUP(A502,'Medical Examinations'!A:A,'Medical Examinations'!C:C,"not found")</f>
        <v>5.2</v>
      </c>
      <c r="E502" s="20" t="str">
        <f>_xlfn.XLOOKUP(A502,'Medical Examinations'!A:A,'Medical Examinations'!D:D,"not found")</f>
        <v>No</v>
      </c>
      <c r="F502" s="20" t="str">
        <f>_xlfn.XLOOKUP(A502,'Medical Examinations'!A:A,'Medical Examinations'!E:E,"not found")</f>
        <v>No</v>
      </c>
      <c r="G502" s="20" t="str">
        <f>_xlfn.XLOOKUP(A502,'Medical Examinations'!A:A,'Medical Examinations'!F:F,"not found")</f>
        <v>No</v>
      </c>
      <c r="H502" s="20">
        <f>_xlfn.XLOOKUP(A502,'Medical Examinations'!A:A,'Medical Examinations'!G:G,"not found")</f>
        <v>0</v>
      </c>
      <c r="I502" s="20" t="str">
        <f>_xlfn.XLOOKUP(A502,'Medical Examinations'!A:A,'Medical Examinations'!H:H,"not found")</f>
        <v>Yes</v>
      </c>
      <c r="J502" s="20" t="str">
        <f>_xlfn.XLOOKUP(A502,'Medical Examinations'!A:A,'Medical Examinations'!I:I,"not found")</f>
        <v>Overweight</v>
      </c>
      <c r="K502" s="21">
        <f>_xlfn.XLOOKUP(A502,'Hospitalisation Details'!A:A,'Hospitalisation Details'!F:F,"Not Found")</f>
        <v>33093</v>
      </c>
      <c r="L502" s="22">
        <f>_xlfn.XLOOKUP(A502,'Hospitalisation Details'!A:A,'Hospitalisation Details'!H:H,"Not Found")</f>
        <v>19719.689999999999</v>
      </c>
      <c r="M502" s="21" t="str">
        <f>_xlfn.XLOOKUP(A502,'Hospitalisation Details'!A:A,'Hospitalisation Details'!I:I,"Not Found")</f>
        <v>tier - 2</v>
      </c>
      <c r="N502" s="21" t="str">
        <f>_xlfn.XLOOKUP(A502,'Hospitalisation Details'!A:A,'Hospitalisation Details'!J:J,"Not Found")</f>
        <v>tier - 3</v>
      </c>
      <c r="O502" s="21" t="str">
        <f>_xlfn.XLOOKUP(A502,'Hospitalisation Details'!A:A,'Hospitalisation Details'!K:K,"Not Found")</f>
        <v>R1013</v>
      </c>
      <c r="P502" s="23">
        <f>_xlfn.XLOOKUP(A502,'Hospitalisation Details'!A:A,'Hospitalisation Details'!L:L,"Not Found")</f>
        <v>32</v>
      </c>
    </row>
    <row r="503" spans="1:16" ht="15.75" x14ac:dyDescent="0.25">
      <c r="A503" s="19" t="s">
        <v>1869</v>
      </c>
      <c r="B503" s="19" t="str">
        <f>_xlfn.XLOOKUP(A503,'Customer Names'!A:A,'Customer Names'!C:C,"Not Found")</f>
        <v>Lee</v>
      </c>
      <c r="C503" s="20">
        <f>_xlfn.XLOOKUP(A503,'Medical Examinations'!A:A,'Medical Examinations'!B:B,"not found")</f>
        <v>33.82</v>
      </c>
      <c r="D503" s="20">
        <f>_xlfn.XLOOKUP(A503,'Medical Examinations'!A:A,'Medical Examinations'!C:C,"not found")</f>
        <v>5.42</v>
      </c>
      <c r="E503" s="20" t="str">
        <f>_xlfn.XLOOKUP(A503,'Medical Examinations'!A:A,'Medical Examinations'!D:D,"not found")</f>
        <v>No</v>
      </c>
      <c r="F503" s="20" t="str">
        <f>_xlfn.XLOOKUP(A503,'Medical Examinations'!A:A,'Medical Examinations'!E:E,"not found")</f>
        <v>No</v>
      </c>
      <c r="G503" s="20" t="str">
        <f>_xlfn.XLOOKUP(A503,'Medical Examinations'!A:A,'Medical Examinations'!F:F,"not found")</f>
        <v>No</v>
      </c>
      <c r="H503" s="20">
        <f>_xlfn.XLOOKUP(A503,'Medical Examinations'!A:A,'Medical Examinations'!G:G,"not found")</f>
        <v>0</v>
      </c>
      <c r="I503" s="20" t="str">
        <f>_xlfn.XLOOKUP(A503,'Medical Examinations'!A:A,'Medical Examinations'!H:H,"not found")</f>
        <v>No</v>
      </c>
      <c r="J503" s="20" t="str">
        <f>_xlfn.XLOOKUP(A503,'Medical Examinations'!A:A,'Medical Examinations'!I:I,"not found")</f>
        <v>Obesity</v>
      </c>
      <c r="K503" s="21">
        <f>_xlfn.XLOOKUP(A503,'Hospitalisation Details'!A:A,'Hospitalisation Details'!F:F,"Not Found")</f>
        <v>34573</v>
      </c>
      <c r="L503" s="22">
        <f>_xlfn.XLOOKUP(A503,'Hospitalisation Details'!A:A,'Hospitalisation Details'!H:H,"Not Found")</f>
        <v>19673.34</v>
      </c>
      <c r="M503" s="21" t="str">
        <f>_xlfn.XLOOKUP(A503,'Hospitalisation Details'!A:A,'Hospitalisation Details'!I:I,"Not Found")</f>
        <v>tier - 2</v>
      </c>
      <c r="N503" s="21" t="str">
        <f>_xlfn.XLOOKUP(A503,'Hospitalisation Details'!A:A,'Hospitalisation Details'!J:J,"Not Found")</f>
        <v>tier - 3</v>
      </c>
      <c r="O503" s="21" t="str">
        <f>_xlfn.XLOOKUP(A503,'Hospitalisation Details'!A:A,'Hospitalisation Details'!K:K,"Not Found")</f>
        <v>R1012</v>
      </c>
      <c r="P503" s="23">
        <f>_xlfn.XLOOKUP(A503,'Hospitalisation Details'!A:A,'Hospitalisation Details'!L:L,"Not Found")</f>
        <v>28</v>
      </c>
    </row>
    <row r="504" spans="1:16" ht="15.75" x14ac:dyDescent="0.25">
      <c r="A504" s="19" t="s">
        <v>1868</v>
      </c>
      <c r="B504" s="19" t="str">
        <f>_xlfn.XLOOKUP(A504,'Customer Names'!A:A,'Customer Names'!C:C,"Not Found")</f>
        <v>Hubbard</v>
      </c>
      <c r="C504" s="20">
        <f>_xlfn.XLOOKUP(A504,'Medical Examinations'!A:A,'Medical Examinations'!B:B,"not found")</f>
        <v>20.234999999999999</v>
      </c>
      <c r="D504" s="20">
        <f>_xlfn.XLOOKUP(A504,'Medical Examinations'!A:A,'Medical Examinations'!C:C,"not found")</f>
        <v>6.84</v>
      </c>
      <c r="E504" s="20" t="str">
        <f>_xlfn.XLOOKUP(A504,'Medical Examinations'!A:A,'Medical Examinations'!D:D,"not found")</f>
        <v>No</v>
      </c>
      <c r="F504" s="20" t="str">
        <f>_xlfn.XLOOKUP(A504,'Medical Examinations'!A:A,'Medical Examinations'!E:E,"not found")</f>
        <v>No</v>
      </c>
      <c r="G504" s="20" t="str">
        <f>_xlfn.XLOOKUP(A504,'Medical Examinations'!A:A,'Medical Examinations'!F:F,"not found")</f>
        <v>No</v>
      </c>
      <c r="H504" s="20">
        <f>_xlfn.XLOOKUP(A504,'Medical Examinations'!A:A,'Medical Examinations'!G:G,"not found")</f>
        <v>0</v>
      </c>
      <c r="I504" s="20" t="str">
        <f>_xlfn.XLOOKUP(A504,'Medical Examinations'!A:A,'Medical Examinations'!H:H,"not found")</f>
        <v>Yes</v>
      </c>
      <c r="J504" s="20" t="str">
        <f>_xlfn.XLOOKUP(A504,'Medical Examinations'!A:A,'Medical Examinations'!I:I,"not found")</f>
        <v>Normal Weight</v>
      </c>
      <c r="K504" s="21">
        <f>_xlfn.XLOOKUP(A504,'Hospitalisation Details'!A:A,'Hospitalisation Details'!F:F,"Not Found")</f>
        <v>28757</v>
      </c>
      <c r="L504" s="22">
        <f>_xlfn.XLOOKUP(A504,'Hospitalisation Details'!A:A,'Hospitalisation Details'!H:H,"Not Found")</f>
        <v>19594.810000000001</v>
      </c>
      <c r="M504" s="21" t="str">
        <f>_xlfn.XLOOKUP(A504,'Hospitalisation Details'!A:A,'Hospitalisation Details'!I:I,"Not Found")</f>
        <v>tier - 2</v>
      </c>
      <c r="N504" s="21" t="str">
        <f>_xlfn.XLOOKUP(A504,'Hospitalisation Details'!A:A,'Hospitalisation Details'!J:J,"Not Found")</f>
        <v>tier - 3</v>
      </c>
      <c r="O504" s="21" t="str">
        <f>_xlfn.XLOOKUP(A504,'Hospitalisation Details'!A:A,'Hospitalisation Details'!K:K,"Not Found")</f>
        <v>R1024</v>
      </c>
      <c r="P504" s="23">
        <f>_xlfn.XLOOKUP(A504,'Hospitalisation Details'!A:A,'Hospitalisation Details'!L:L,"Not Found")</f>
        <v>44</v>
      </c>
    </row>
    <row r="505" spans="1:16" ht="15.75" x14ac:dyDescent="0.25">
      <c r="A505" s="19" t="s">
        <v>1867</v>
      </c>
      <c r="B505" s="19" t="str">
        <f>_xlfn.XLOOKUP(A505,'Customer Names'!A:A,'Customer Names'!C:C,"Not Found")</f>
        <v>Koester</v>
      </c>
      <c r="C505" s="20">
        <f>_xlfn.XLOOKUP(A505,'Medical Examinations'!A:A,'Medical Examinations'!B:B,"not found")</f>
        <v>49.2</v>
      </c>
      <c r="D505" s="20">
        <f>_xlfn.XLOOKUP(A505,'Medical Examinations'!A:A,'Medical Examinations'!C:C,"not found")</f>
        <v>10.9</v>
      </c>
      <c r="E505" s="20" t="str">
        <f>_xlfn.XLOOKUP(A505,'Medical Examinations'!A:A,'Medical Examinations'!D:D,"not found")</f>
        <v>Yes</v>
      </c>
      <c r="F505" s="20" t="str">
        <f>_xlfn.XLOOKUP(A505,'Medical Examinations'!A:A,'Medical Examinations'!E:E,"not found")</f>
        <v>No</v>
      </c>
      <c r="G505" s="20" t="str">
        <f>_xlfn.XLOOKUP(A505,'Medical Examinations'!A:A,'Medical Examinations'!F:F,"not found")</f>
        <v>Yes</v>
      </c>
      <c r="H505" s="20">
        <f>_xlfn.XLOOKUP(A505,'Medical Examinations'!A:A,'Medical Examinations'!G:G,"not found")</f>
        <v>1</v>
      </c>
      <c r="I505" s="20" t="str">
        <f>_xlfn.XLOOKUP(A505,'Medical Examinations'!A:A,'Medical Examinations'!H:H,"not found")</f>
        <v>No</v>
      </c>
      <c r="J505" s="20" t="str">
        <f>_xlfn.XLOOKUP(A505,'Medical Examinations'!A:A,'Medical Examinations'!I:I,"not found")</f>
        <v>Obesity</v>
      </c>
      <c r="K505" s="21">
        <f>_xlfn.XLOOKUP(A505,'Hospitalisation Details'!A:A,'Hospitalisation Details'!F:F,"Not Found")</f>
        <v>23206</v>
      </c>
      <c r="L505" s="22">
        <f>_xlfn.XLOOKUP(A505,'Hospitalisation Details'!A:A,'Hospitalisation Details'!H:H,"Not Found")</f>
        <v>19551.34</v>
      </c>
      <c r="M505" s="21" t="str">
        <f>_xlfn.XLOOKUP(A505,'Hospitalisation Details'!A:A,'Hospitalisation Details'!I:I,"Not Found")</f>
        <v>tier - 2</v>
      </c>
      <c r="N505" s="21" t="str">
        <f>_xlfn.XLOOKUP(A505,'Hospitalisation Details'!A:A,'Hospitalisation Details'!J:J,"Not Found")</f>
        <v>tier - 3</v>
      </c>
      <c r="O505" s="21" t="str">
        <f>_xlfn.XLOOKUP(A505,'Hospitalisation Details'!A:A,'Hospitalisation Details'!K:K,"Not Found")</f>
        <v>R1012</v>
      </c>
      <c r="P505" s="23">
        <f>_xlfn.XLOOKUP(A505,'Hospitalisation Details'!A:A,'Hospitalisation Details'!L:L,"Not Found")</f>
        <v>59</v>
      </c>
    </row>
    <row r="506" spans="1:16" ht="15.75" x14ac:dyDescent="0.25">
      <c r="A506" s="19" t="s">
        <v>1866</v>
      </c>
      <c r="B506" s="19" t="str">
        <f>_xlfn.XLOOKUP(A506,'Customer Names'!A:A,'Customer Names'!C:C,"Not Found")</f>
        <v>Matthews</v>
      </c>
      <c r="C506" s="20">
        <f>_xlfn.XLOOKUP(A506,'Medical Examinations'!A:A,'Medical Examinations'!B:B,"not found")</f>
        <v>26.4</v>
      </c>
      <c r="D506" s="20">
        <f>_xlfn.XLOOKUP(A506,'Medical Examinations'!A:A,'Medical Examinations'!C:C,"not found")</f>
        <v>4.87</v>
      </c>
      <c r="E506" s="20" t="str">
        <f>_xlfn.XLOOKUP(A506,'Medical Examinations'!A:A,'Medical Examinations'!D:D,"not found")</f>
        <v>Yes</v>
      </c>
      <c r="F506" s="20" t="str">
        <f>_xlfn.XLOOKUP(A506,'Medical Examinations'!A:A,'Medical Examinations'!E:E,"not found")</f>
        <v>No</v>
      </c>
      <c r="G506" s="20" t="str">
        <f>_xlfn.XLOOKUP(A506,'Medical Examinations'!A:A,'Medical Examinations'!F:F,"not found")</f>
        <v>No</v>
      </c>
      <c r="H506" s="20">
        <f>_xlfn.XLOOKUP(A506,'Medical Examinations'!A:A,'Medical Examinations'!G:G,"not found")</f>
        <v>0</v>
      </c>
      <c r="I506" s="20" t="str">
        <f>_xlfn.XLOOKUP(A506,'Medical Examinations'!A:A,'Medical Examinations'!H:H,"not found")</f>
        <v>Yes</v>
      </c>
      <c r="J506" s="20" t="str">
        <f>_xlfn.XLOOKUP(A506,'Medical Examinations'!A:A,'Medical Examinations'!I:I,"not found")</f>
        <v>Overweight</v>
      </c>
      <c r="K506" s="21">
        <f>_xlfn.XLOOKUP(A506,'Hospitalisation Details'!A:A,'Hospitalisation Details'!F:F,"Not Found")</f>
        <v>31307</v>
      </c>
      <c r="L506" s="22">
        <f>_xlfn.XLOOKUP(A506,'Hospitalisation Details'!A:A,'Hospitalisation Details'!H:H,"Not Found")</f>
        <v>19539.240000000002</v>
      </c>
      <c r="M506" s="21" t="str">
        <f>_xlfn.XLOOKUP(A506,'Hospitalisation Details'!A:A,'Hospitalisation Details'!I:I,"Not Found")</f>
        <v>tier - 2</v>
      </c>
      <c r="N506" s="21" t="str">
        <f>_xlfn.XLOOKUP(A506,'Hospitalisation Details'!A:A,'Hospitalisation Details'!J:J,"Not Found")</f>
        <v>tier - 3</v>
      </c>
      <c r="O506" s="21" t="str">
        <f>_xlfn.XLOOKUP(A506,'Hospitalisation Details'!A:A,'Hospitalisation Details'!K:K,"Not Found")</f>
        <v>R1013</v>
      </c>
      <c r="P506" s="23">
        <f>_xlfn.XLOOKUP(A506,'Hospitalisation Details'!A:A,'Hospitalisation Details'!L:L,"Not Found")</f>
        <v>37</v>
      </c>
    </row>
    <row r="507" spans="1:16" ht="15.75" x14ac:dyDescent="0.25">
      <c r="A507" s="19" t="s">
        <v>1865</v>
      </c>
      <c r="B507" s="19" t="str">
        <f>_xlfn.XLOOKUP(A507,'Customer Names'!A:A,'Customer Names'!C:C,"Not Found")</f>
        <v>Rubinich</v>
      </c>
      <c r="C507" s="20">
        <f>_xlfn.XLOOKUP(A507,'Medical Examinations'!A:A,'Medical Examinations'!B:B,"not found")</f>
        <v>28.38</v>
      </c>
      <c r="D507" s="20">
        <f>_xlfn.XLOOKUP(A507,'Medical Examinations'!A:A,'Medical Examinations'!C:C,"not found")</f>
        <v>6.07</v>
      </c>
      <c r="E507" s="20" t="str">
        <f>_xlfn.XLOOKUP(A507,'Medical Examinations'!A:A,'Medical Examinations'!D:D,"not found")</f>
        <v>No</v>
      </c>
      <c r="F507" s="20" t="str">
        <f>_xlfn.XLOOKUP(A507,'Medical Examinations'!A:A,'Medical Examinations'!E:E,"not found")</f>
        <v>No</v>
      </c>
      <c r="G507" s="20" t="str">
        <f>_xlfn.XLOOKUP(A507,'Medical Examinations'!A:A,'Medical Examinations'!F:F,"not found")</f>
        <v>No</v>
      </c>
      <c r="H507" s="20">
        <f>_xlfn.XLOOKUP(A507,'Medical Examinations'!A:A,'Medical Examinations'!G:G,"not found")</f>
        <v>1</v>
      </c>
      <c r="I507" s="20" t="str">
        <f>_xlfn.XLOOKUP(A507,'Medical Examinations'!A:A,'Medical Examinations'!H:H,"not found")</f>
        <v>Yes</v>
      </c>
      <c r="J507" s="20" t="str">
        <f>_xlfn.XLOOKUP(A507,'Medical Examinations'!A:A,'Medical Examinations'!I:I,"not found")</f>
        <v>Overweight</v>
      </c>
      <c r="K507" s="21">
        <f>_xlfn.XLOOKUP(A507,'Hospitalisation Details'!A:A,'Hospitalisation Details'!F:F,"Not Found")</f>
        <v>33835</v>
      </c>
      <c r="L507" s="22">
        <f>_xlfn.XLOOKUP(A507,'Hospitalisation Details'!A:A,'Hospitalisation Details'!H:H,"Not Found")</f>
        <v>19521.97</v>
      </c>
      <c r="M507" s="21" t="str">
        <f>_xlfn.XLOOKUP(A507,'Hospitalisation Details'!A:A,'Hospitalisation Details'!I:I,"Not Found")</f>
        <v>tier - 2</v>
      </c>
      <c r="N507" s="21" t="str">
        <f>_xlfn.XLOOKUP(A507,'Hospitalisation Details'!A:A,'Hospitalisation Details'!J:J,"Not Found")</f>
        <v>tier - 3</v>
      </c>
      <c r="O507" s="21" t="str">
        <f>_xlfn.XLOOKUP(A507,'Hospitalisation Details'!A:A,'Hospitalisation Details'!K:K,"Not Found")</f>
        <v>R1013</v>
      </c>
      <c r="P507" s="23">
        <f>_xlfn.XLOOKUP(A507,'Hospitalisation Details'!A:A,'Hospitalisation Details'!L:L,"Not Found")</f>
        <v>30</v>
      </c>
    </row>
    <row r="508" spans="1:16" ht="15.75" x14ac:dyDescent="0.25">
      <c r="A508" s="19" t="s">
        <v>1864</v>
      </c>
      <c r="B508" s="19" t="str">
        <f>_xlfn.XLOOKUP(A508,'Customer Names'!A:A,'Customer Names'!C:C,"Not Found")</f>
        <v>Alban</v>
      </c>
      <c r="C508" s="20">
        <f>_xlfn.XLOOKUP(A508,'Medical Examinations'!A:A,'Medical Examinations'!B:B,"not found")</f>
        <v>24.64</v>
      </c>
      <c r="D508" s="20">
        <f>_xlfn.XLOOKUP(A508,'Medical Examinations'!A:A,'Medical Examinations'!C:C,"not found")</f>
        <v>4.33</v>
      </c>
      <c r="E508" s="20" t="str">
        <f>_xlfn.XLOOKUP(A508,'Medical Examinations'!A:A,'Medical Examinations'!D:D,"not found")</f>
        <v>No</v>
      </c>
      <c r="F508" s="20" t="str">
        <f>_xlfn.XLOOKUP(A508,'Medical Examinations'!A:A,'Medical Examinations'!E:E,"not found")</f>
        <v>No</v>
      </c>
      <c r="G508" s="20" t="str">
        <f>_xlfn.XLOOKUP(A508,'Medical Examinations'!A:A,'Medical Examinations'!F:F,"not found")</f>
        <v>No</v>
      </c>
      <c r="H508" s="20">
        <f>_xlfn.XLOOKUP(A508,'Medical Examinations'!A:A,'Medical Examinations'!G:G,"not found")</f>
        <v>0</v>
      </c>
      <c r="I508" s="20" t="str">
        <f>_xlfn.XLOOKUP(A508,'Medical Examinations'!A:A,'Medical Examinations'!H:H,"not found")</f>
        <v>Yes</v>
      </c>
      <c r="J508" s="20" t="str">
        <f>_xlfn.XLOOKUP(A508,'Medical Examinations'!A:A,'Medical Examinations'!I:I,"not found")</f>
        <v>Normal Weight</v>
      </c>
      <c r="K508" s="21">
        <f>_xlfn.XLOOKUP(A508,'Hospitalisation Details'!A:A,'Hospitalisation Details'!F:F,"Not Found")</f>
        <v>29533</v>
      </c>
      <c r="L508" s="22">
        <f>_xlfn.XLOOKUP(A508,'Hospitalisation Details'!A:A,'Hospitalisation Details'!H:H,"Not Found")</f>
        <v>19515.54</v>
      </c>
      <c r="M508" s="21" t="str">
        <f>_xlfn.XLOOKUP(A508,'Hospitalisation Details'!A:A,'Hospitalisation Details'!I:I,"Not Found")</f>
        <v>tier - 2</v>
      </c>
      <c r="N508" s="21" t="str">
        <f>_xlfn.XLOOKUP(A508,'Hospitalisation Details'!A:A,'Hospitalisation Details'!J:J,"Not Found")</f>
        <v>tier - 3</v>
      </c>
      <c r="O508" s="21" t="str">
        <f>_xlfn.XLOOKUP(A508,'Hospitalisation Details'!A:A,'Hospitalisation Details'!K:K,"Not Found")</f>
        <v>R1013</v>
      </c>
      <c r="P508" s="23">
        <f>_xlfn.XLOOKUP(A508,'Hospitalisation Details'!A:A,'Hospitalisation Details'!L:L,"Not Found")</f>
        <v>42</v>
      </c>
    </row>
    <row r="509" spans="1:16" ht="15.75" x14ac:dyDescent="0.25">
      <c r="A509" s="19" t="s">
        <v>1863</v>
      </c>
      <c r="B509" s="19" t="str">
        <f>_xlfn.XLOOKUP(A509,'Customer Names'!A:A,'Customer Names'!C:C,"Not Found")</f>
        <v>Corcoran</v>
      </c>
      <c r="C509" s="20">
        <f>_xlfn.XLOOKUP(A509,'Medical Examinations'!A:A,'Medical Examinations'!B:B,"not found")</f>
        <v>39.71</v>
      </c>
      <c r="D509" s="20">
        <f>_xlfn.XLOOKUP(A509,'Medical Examinations'!A:A,'Medical Examinations'!C:C,"not found")</f>
        <v>5.83</v>
      </c>
      <c r="E509" s="20" t="str">
        <f>_xlfn.XLOOKUP(A509,'Medical Examinations'!A:A,'Medical Examinations'!D:D,"not found")</f>
        <v>No</v>
      </c>
      <c r="F509" s="20" t="str">
        <f>_xlfn.XLOOKUP(A509,'Medical Examinations'!A:A,'Medical Examinations'!E:E,"not found")</f>
        <v>No</v>
      </c>
      <c r="G509" s="20" t="str">
        <f>_xlfn.XLOOKUP(A509,'Medical Examinations'!A:A,'Medical Examinations'!F:F,"not found")</f>
        <v>No</v>
      </c>
      <c r="H509" s="20">
        <f>_xlfn.XLOOKUP(A509,'Medical Examinations'!A:A,'Medical Examinations'!G:G,"not found")</f>
        <v>1</v>
      </c>
      <c r="I509" s="20" t="str">
        <f>_xlfn.XLOOKUP(A509,'Medical Examinations'!A:A,'Medical Examinations'!H:H,"not found")</f>
        <v>No</v>
      </c>
      <c r="J509" s="20" t="str">
        <f>_xlfn.XLOOKUP(A509,'Medical Examinations'!A:A,'Medical Examinations'!I:I,"not found")</f>
        <v>Obesity</v>
      </c>
      <c r="K509" s="21">
        <f>_xlfn.XLOOKUP(A509,'Hospitalisation Details'!A:A,'Hospitalisation Details'!F:F,"Not Found")</f>
        <v>32111</v>
      </c>
      <c r="L509" s="22">
        <f>_xlfn.XLOOKUP(A509,'Hospitalisation Details'!A:A,'Hospitalisation Details'!H:H,"Not Found")</f>
        <v>19496.72</v>
      </c>
      <c r="M509" s="21" t="str">
        <f>_xlfn.XLOOKUP(A509,'Hospitalisation Details'!A:A,'Hospitalisation Details'!I:I,"Not Found")</f>
        <v>tier - 2</v>
      </c>
      <c r="N509" s="21" t="str">
        <f>_xlfn.XLOOKUP(A509,'Hospitalisation Details'!A:A,'Hospitalisation Details'!J:J,"Not Found")</f>
        <v>tier - 3</v>
      </c>
      <c r="O509" s="21" t="str">
        <f>_xlfn.XLOOKUP(A509,'Hospitalisation Details'!A:A,'Hospitalisation Details'!K:K,"Not Found")</f>
        <v>R1019</v>
      </c>
      <c r="P509" s="23">
        <f>_xlfn.XLOOKUP(A509,'Hospitalisation Details'!A:A,'Hospitalisation Details'!L:L,"Not Found")</f>
        <v>35</v>
      </c>
    </row>
    <row r="510" spans="1:16" ht="15.75" x14ac:dyDescent="0.25">
      <c r="A510" s="19" t="s">
        <v>1862</v>
      </c>
      <c r="B510" s="19" t="str">
        <f>_xlfn.XLOOKUP(A510,'Customer Names'!A:A,'Customer Names'!C:C,"Not Found")</f>
        <v>Sargent</v>
      </c>
      <c r="C510" s="20">
        <f>_xlfn.XLOOKUP(A510,'Medical Examinations'!A:A,'Medical Examinations'!B:B,"not found")</f>
        <v>22.22</v>
      </c>
      <c r="D510" s="20">
        <f>_xlfn.XLOOKUP(A510,'Medical Examinations'!A:A,'Medical Examinations'!C:C,"not found")</f>
        <v>5.5</v>
      </c>
      <c r="E510" s="20" t="str">
        <f>_xlfn.XLOOKUP(A510,'Medical Examinations'!A:A,'Medical Examinations'!D:D,"not found")</f>
        <v>No</v>
      </c>
      <c r="F510" s="20" t="str">
        <f>_xlfn.XLOOKUP(A510,'Medical Examinations'!A:A,'Medical Examinations'!E:E,"not found")</f>
        <v>No</v>
      </c>
      <c r="G510" s="20" t="str">
        <f>_xlfn.XLOOKUP(A510,'Medical Examinations'!A:A,'Medical Examinations'!F:F,"not found")</f>
        <v>No</v>
      </c>
      <c r="H510" s="20">
        <f>_xlfn.XLOOKUP(A510,'Medical Examinations'!A:A,'Medical Examinations'!G:G,"not found")</f>
        <v>0</v>
      </c>
      <c r="I510" s="20" t="str">
        <f>_xlfn.XLOOKUP(A510,'Medical Examinations'!A:A,'Medical Examinations'!H:H,"not found")</f>
        <v>Yes</v>
      </c>
      <c r="J510" s="20" t="str">
        <f>_xlfn.XLOOKUP(A510,'Medical Examinations'!A:A,'Medical Examinations'!I:I,"not found")</f>
        <v>Normal Weight</v>
      </c>
      <c r="K510" s="21">
        <f>_xlfn.XLOOKUP(A510,'Hospitalisation Details'!A:A,'Hospitalisation Details'!F:F,"Not Found")</f>
        <v>30300</v>
      </c>
      <c r="L510" s="22">
        <f>_xlfn.XLOOKUP(A510,'Hospitalisation Details'!A:A,'Hospitalisation Details'!H:H,"Not Found")</f>
        <v>19444.27</v>
      </c>
      <c r="M510" s="21" t="str">
        <f>_xlfn.XLOOKUP(A510,'Hospitalisation Details'!A:A,'Hospitalisation Details'!I:I,"Not Found")</f>
        <v>tier - 2</v>
      </c>
      <c r="N510" s="21" t="str">
        <f>_xlfn.XLOOKUP(A510,'Hospitalisation Details'!A:A,'Hospitalisation Details'!J:J,"Not Found")</f>
        <v>tier - 3</v>
      </c>
      <c r="O510" s="21" t="str">
        <f>_xlfn.XLOOKUP(A510,'Hospitalisation Details'!A:A,'Hospitalisation Details'!K:K,"Not Found")</f>
        <v>R1013</v>
      </c>
      <c r="P510" s="23">
        <f>_xlfn.XLOOKUP(A510,'Hospitalisation Details'!A:A,'Hospitalisation Details'!L:L,"Not Found")</f>
        <v>40</v>
      </c>
    </row>
    <row r="511" spans="1:16" ht="15.75" x14ac:dyDescent="0.25">
      <c r="A511" s="19" t="s">
        <v>1861</v>
      </c>
      <c r="B511" s="19" t="str">
        <f>_xlfn.XLOOKUP(A511,'Customer Names'!A:A,'Customer Names'!C:C,"Not Found")</f>
        <v>Watson</v>
      </c>
      <c r="C511" s="20">
        <f>_xlfn.XLOOKUP(A511,'Medical Examinations'!A:A,'Medical Examinations'!B:B,"not found")</f>
        <v>33.344999999999999</v>
      </c>
      <c r="D511" s="20">
        <f>_xlfn.XLOOKUP(A511,'Medical Examinations'!A:A,'Medical Examinations'!C:C,"not found")</f>
        <v>4.79</v>
      </c>
      <c r="E511" s="20" t="str">
        <f>_xlfn.XLOOKUP(A511,'Medical Examinations'!A:A,'Medical Examinations'!D:D,"not found")</f>
        <v>No</v>
      </c>
      <c r="F511" s="20" t="str">
        <f>_xlfn.XLOOKUP(A511,'Medical Examinations'!A:A,'Medical Examinations'!E:E,"not found")</f>
        <v>No</v>
      </c>
      <c r="G511" s="20" t="str">
        <f>_xlfn.XLOOKUP(A511,'Medical Examinations'!A:A,'Medical Examinations'!F:F,"not found")</f>
        <v>Yes</v>
      </c>
      <c r="H511" s="20">
        <f>_xlfn.XLOOKUP(A511,'Medical Examinations'!A:A,'Medical Examinations'!G:G,"not found")</f>
        <v>1</v>
      </c>
      <c r="I511" s="20" t="str">
        <f>_xlfn.XLOOKUP(A511,'Medical Examinations'!A:A,'Medical Examinations'!H:H,"not found")</f>
        <v>No</v>
      </c>
      <c r="J511" s="20" t="str">
        <f>_xlfn.XLOOKUP(A511,'Medical Examinations'!A:A,'Medical Examinations'!I:I,"not found")</f>
        <v>Obesity</v>
      </c>
      <c r="K511" s="21">
        <f>_xlfn.XLOOKUP(A511,'Hospitalisation Details'!A:A,'Hospitalisation Details'!F:F,"Not Found")</f>
        <v>34218</v>
      </c>
      <c r="L511" s="22">
        <f>_xlfn.XLOOKUP(A511,'Hospitalisation Details'!A:A,'Hospitalisation Details'!H:H,"Not Found")</f>
        <v>19442.349999999999</v>
      </c>
      <c r="M511" s="21" t="str">
        <f>_xlfn.XLOOKUP(A511,'Hospitalisation Details'!A:A,'Hospitalisation Details'!I:I,"Not Found")</f>
        <v>tier - 2</v>
      </c>
      <c r="N511" s="21" t="str">
        <f>_xlfn.XLOOKUP(A511,'Hospitalisation Details'!A:A,'Hospitalisation Details'!J:J,"Not Found")</f>
        <v>tier - 3</v>
      </c>
      <c r="O511" s="21" t="str">
        <f>_xlfn.XLOOKUP(A511,'Hospitalisation Details'!A:A,'Hospitalisation Details'!K:K,"Not Found")</f>
        <v>R1012</v>
      </c>
      <c r="P511" s="23">
        <f>_xlfn.XLOOKUP(A511,'Hospitalisation Details'!A:A,'Hospitalisation Details'!L:L,"Not Found")</f>
        <v>29</v>
      </c>
    </row>
    <row r="512" spans="1:16" ht="15.75" x14ac:dyDescent="0.25">
      <c r="A512" s="19" t="s">
        <v>1860</v>
      </c>
      <c r="B512" s="19" t="str">
        <f>_xlfn.XLOOKUP(A512,'Customer Names'!A:A,'Customer Names'!C:C,"Not Found")</f>
        <v>Esponda</v>
      </c>
      <c r="C512" s="20">
        <f>_xlfn.XLOOKUP(A512,'Medical Examinations'!A:A,'Medical Examinations'!B:B,"not found")</f>
        <v>24.42</v>
      </c>
      <c r="D512" s="20">
        <f>_xlfn.XLOOKUP(A512,'Medical Examinations'!A:A,'Medical Examinations'!C:C,"not found")</f>
        <v>5.81</v>
      </c>
      <c r="E512" s="20" t="str">
        <f>_xlfn.XLOOKUP(A512,'Medical Examinations'!A:A,'Medical Examinations'!D:D,"not found")</f>
        <v>No</v>
      </c>
      <c r="F512" s="20" t="str">
        <f>_xlfn.XLOOKUP(A512,'Medical Examinations'!A:A,'Medical Examinations'!E:E,"not found")</f>
        <v>No</v>
      </c>
      <c r="G512" s="20" t="str">
        <f>_xlfn.XLOOKUP(A512,'Medical Examinations'!A:A,'Medical Examinations'!F:F,"not found")</f>
        <v>No</v>
      </c>
      <c r="H512" s="20">
        <f>_xlfn.XLOOKUP(A512,'Medical Examinations'!A:A,'Medical Examinations'!G:G,"not found")</f>
        <v>1</v>
      </c>
      <c r="I512" s="20" t="str">
        <f>_xlfn.XLOOKUP(A512,'Medical Examinations'!A:A,'Medical Examinations'!H:H,"not found")</f>
        <v>Yes</v>
      </c>
      <c r="J512" s="20" t="str">
        <f>_xlfn.XLOOKUP(A512,'Medical Examinations'!A:A,'Medical Examinations'!I:I,"not found")</f>
        <v>Normal Weight</v>
      </c>
      <c r="K512" s="21">
        <f>_xlfn.XLOOKUP(A512,'Hospitalisation Details'!A:A,'Hospitalisation Details'!F:F,"Not Found")</f>
        <v>31958</v>
      </c>
      <c r="L512" s="22">
        <f>_xlfn.XLOOKUP(A512,'Hospitalisation Details'!A:A,'Hospitalisation Details'!H:H,"Not Found")</f>
        <v>19362</v>
      </c>
      <c r="M512" s="21" t="str">
        <f>_xlfn.XLOOKUP(A512,'Hospitalisation Details'!A:A,'Hospitalisation Details'!I:I,"Not Found")</f>
        <v>tier - 2</v>
      </c>
      <c r="N512" s="21" t="str">
        <f>_xlfn.XLOOKUP(A512,'Hospitalisation Details'!A:A,'Hospitalisation Details'!J:J,"Not Found")</f>
        <v>tier - 3</v>
      </c>
      <c r="O512" s="21" t="str">
        <f>_xlfn.XLOOKUP(A512,'Hospitalisation Details'!A:A,'Hospitalisation Details'!K:K,"Not Found")</f>
        <v>R1013</v>
      </c>
      <c r="P512" s="23">
        <f>_xlfn.XLOOKUP(A512,'Hospitalisation Details'!A:A,'Hospitalisation Details'!L:L,"Not Found")</f>
        <v>35</v>
      </c>
    </row>
    <row r="513" spans="1:16" ht="15.75" x14ac:dyDescent="0.25">
      <c r="A513" s="19" t="s">
        <v>1859</v>
      </c>
      <c r="B513" s="19" t="str">
        <f>_xlfn.XLOOKUP(A513,'Customer Names'!A:A,'Customer Names'!C:C,"Not Found")</f>
        <v>Krall</v>
      </c>
      <c r="C513" s="20">
        <f>_xlfn.XLOOKUP(A513,'Medical Examinations'!A:A,'Medical Examinations'!B:B,"not found")</f>
        <v>29.81</v>
      </c>
      <c r="D513" s="20">
        <f>_xlfn.XLOOKUP(A513,'Medical Examinations'!A:A,'Medical Examinations'!C:C,"not found")</f>
        <v>5.58</v>
      </c>
      <c r="E513" s="20" t="str">
        <f>_xlfn.XLOOKUP(A513,'Medical Examinations'!A:A,'Medical Examinations'!D:D,"not found")</f>
        <v>No</v>
      </c>
      <c r="F513" s="20" t="str">
        <f>_xlfn.XLOOKUP(A513,'Medical Examinations'!A:A,'Medical Examinations'!E:E,"not found")</f>
        <v>No</v>
      </c>
      <c r="G513" s="20" t="str">
        <f>_xlfn.XLOOKUP(A513,'Medical Examinations'!A:A,'Medical Examinations'!F:F,"not found")</f>
        <v>No</v>
      </c>
      <c r="H513" s="20">
        <f>_xlfn.XLOOKUP(A513,'Medical Examinations'!A:A,'Medical Examinations'!G:G,"not found")</f>
        <v>0</v>
      </c>
      <c r="I513" s="20" t="str">
        <f>_xlfn.XLOOKUP(A513,'Medical Examinations'!A:A,'Medical Examinations'!H:H,"not found")</f>
        <v>Yes</v>
      </c>
      <c r="J513" s="20" t="str">
        <f>_xlfn.XLOOKUP(A513,'Medical Examinations'!A:A,'Medical Examinations'!I:I,"not found")</f>
        <v>Overweight</v>
      </c>
      <c r="K513" s="21">
        <f>_xlfn.XLOOKUP(A513,'Hospitalisation Details'!A:A,'Hospitalisation Details'!F:F,"Not Found")</f>
        <v>33474</v>
      </c>
      <c r="L513" s="22">
        <f>_xlfn.XLOOKUP(A513,'Hospitalisation Details'!A:A,'Hospitalisation Details'!H:H,"Not Found")</f>
        <v>19350.37</v>
      </c>
      <c r="M513" s="21" t="str">
        <f>_xlfn.XLOOKUP(A513,'Hospitalisation Details'!A:A,'Hospitalisation Details'!I:I,"Not Found")</f>
        <v>tier - 2</v>
      </c>
      <c r="N513" s="21" t="str">
        <f>_xlfn.XLOOKUP(A513,'Hospitalisation Details'!A:A,'Hospitalisation Details'!J:J,"Not Found")</f>
        <v>tier - 3</v>
      </c>
      <c r="O513" s="21" t="str">
        <f>_xlfn.XLOOKUP(A513,'Hospitalisation Details'!A:A,'Hospitalisation Details'!K:K,"Not Found")</f>
        <v>R1013</v>
      </c>
      <c r="P513" s="23">
        <f>_xlfn.XLOOKUP(A513,'Hospitalisation Details'!A:A,'Hospitalisation Details'!L:L,"Not Found")</f>
        <v>31</v>
      </c>
    </row>
    <row r="514" spans="1:16" ht="15.75" x14ac:dyDescent="0.25">
      <c r="A514" s="19" t="s">
        <v>1858</v>
      </c>
      <c r="B514" s="19" t="str">
        <f>_xlfn.XLOOKUP(A514,'Customer Names'!A:A,'Customer Names'!C:C,"Not Found")</f>
        <v>Poskin</v>
      </c>
      <c r="C514" s="20">
        <f>_xlfn.XLOOKUP(A514,'Medical Examinations'!A:A,'Medical Examinations'!B:B,"not found")</f>
        <v>51.18</v>
      </c>
      <c r="D514" s="20">
        <f>_xlfn.XLOOKUP(A514,'Medical Examinations'!A:A,'Medical Examinations'!C:C,"not found")</f>
        <v>4.4000000000000004</v>
      </c>
      <c r="E514" s="20" t="str">
        <f>_xlfn.XLOOKUP(A514,'Medical Examinations'!A:A,'Medical Examinations'!D:D,"not found")</f>
        <v>Yes</v>
      </c>
      <c r="F514" s="20" t="str">
        <f>_xlfn.XLOOKUP(A514,'Medical Examinations'!A:A,'Medical Examinations'!E:E,"not found")</f>
        <v>No</v>
      </c>
      <c r="G514" s="20" t="str">
        <f>_xlfn.XLOOKUP(A514,'Medical Examinations'!A:A,'Medical Examinations'!F:F,"not found")</f>
        <v>No</v>
      </c>
      <c r="H514" s="20">
        <f>_xlfn.XLOOKUP(A514,'Medical Examinations'!A:A,'Medical Examinations'!G:G,"not found")</f>
        <v>2</v>
      </c>
      <c r="I514" s="20" t="str">
        <f>_xlfn.XLOOKUP(A514,'Medical Examinations'!A:A,'Medical Examinations'!H:H,"not found")</f>
        <v>No</v>
      </c>
      <c r="J514" s="20" t="str">
        <f>_xlfn.XLOOKUP(A514,'Medical Examinations'!A:A,'Medical Examinations'!I:I,"not found")</f>
        <v>Obesity</v>
      </c>
      <c r="K514" s="21">
        <f>_xlfn.XLOOKUP(A514,'Hospitalisation Details'!A:A,'Hospitalisation Details'!F:F,"Not Found")</f>
        <v>24426</v>
      </c>
      <c r="L514" s="22">
        <f>_xlfn.XLOOKUP(A514,'Hospitalisation Details'!A:A,'Hospitalisation Details'!H:H,"Not Found")</f>
        <v>19321.060000000001</v>
      </c>
      <c r="M514" s="21" t="str">
        <f>_xlfn.XLOOKUP(A514,'Hospitalisation Details'!A:A,'Hospitalisation Details'!I:I,"Not Found")</f>
        <v>tier - 2</v>
      </c>
      <c r="N514" s="21" t="str">
        <f>_xlfn.XLOOKUP(A514,'Hospitalisation Details'!A:A,'Hospitalisation Details'!J:J,"Not Found")</f>
        <v>tier - 3</v>
      </c>
      <c r="O514" s="21" t="str">
        <f>_xlfn.XLOOKUP(A514,'Hospitalisation Details'!A:A,'Hospitalisation Details'!K:K,"Not Found")</f>
        <v>R1012</v>
      </c>
      <c r="P514" s="23">
        <f>_xlfn.XLOOKUP(A514,'Hospitalisation Details'!A:A,'Hospitalisation Details'!L:L,"Not Found")</f>
        <v>56</v>
      </c>
    </row>
    <row r="515" spans="1:16" ht="15.75" x14ac:dyDescent="0.25">
      <c r="A515" s="19" t="s">
        <v>1857</v>
      </c>
      <c r="B515" s="19" t="str">
        <f>_xlfn.XLOOKUP(A515,'Customer Names'!A:A,'Customer Names'!C:C,"Not Found")</f>
        <v>Halfmann</v>
      </c>
      <c r="C515" s="20">
        <f>_xlfn.XLOOKUP(A515,'Medical Examinations'!A:A,'Medical Examinations'!B:B,"not found")</f>
        <v>51.37</v>
      </c>
      <c r="D515" s="20">
        <f>_xlfn.XLOOKUP(A515,'Medical Examinations'!A:A,'Medical Examinations'!C:C,"not found")</f>
        <v>8.18</v>
      </c>
      <c r="E515" s="20" t="str">
        <f>_xlfn.XLOOKUP(A515,'Medical Examinations'!A:A,'Medical Examinations'!D:D,"not found")</f>
        <v>Yes</v>
      </c>
      <c r="F515" s="20" t="str">
        <f>_xlfn.XLOOKUP(A515,'Medical Examinations'!A:A,'Medical Examinations'!E:E,"not found")</f>
        <v>No</v>
      </c>
      <c r="G515" s="20" t="str">
        <f>_xlfn.XLOOKUP(A515,'Medical Examinations'!A:A,'Medical Examinations'!F:F,"not found")</f>
        <v>No</v>
      </c>
      <c r="H515" s="20">
        <f>_xlfn.XLOOKUP(A515,'Medical Examinations'!A:A,'Medical Examinations'!G:G,"not found")</f>
        <v>0</v>
      </c>
      <c r="I515" s="20" t="str">
        <f>_xlfn.XLOOKUP(A515,'Medical Examinations'!A:A,'Medical Examinations'!H:H,"not found")</f>
        <v>No</v>
      </c>
      <c r="J515" s="20" t="str">
        <f>_xlfn.XLOOKUP(A515,'Medical Examinations'!A:A,'Medical Examinations'!I:I,"not found")</f>
        <v>Obesity</v>
      </c>
      <c r="K515" s="21">
        <f>_xlfn.XLOOKUP(A515,'Hospitalisation Details'!A:A,'Hospitalisation Details'!F:F,"Not Found")</f>
        <v>24682</v>
      </c>
      <c r="L515" s="22">
        <f>_xlfn.XLOOKUP(A515,'Hospitalisation Details'!A:A,'Hospitalisation Details'!H:H,"Not Found")</f>
        <v>19259.96</v>
      </c>
      <c r="M515" s="21" t="str">
        <f>_xlfn.XLOOKUP(A515,'Hospitalisation Details'!A:A,'Hospitalisation Details'!I:I,"Not Found")</f>
        <v>tier - 2</v>
      </c>
      <c r="N515" s="21" t="str">
        <f>_xlfn.XLOOKUP(A515,'Hospitalisation Details'!A:A,'Hospitalisation Details'!J:J,"Not Found")</f>
        <v>tier - 3</v>
      </c>
      <c r="O515" s="21" t="str">
        <f>_xlfn.XLOOKUP(A515,'Hospitalisation Details'!A:A,'Hospitalisation Details'!K:K,"Not Found")</f>
        <v>R1012</v>
      </c>
      <c r="P515" s="23">
        <f>_xlfn.XLOOKUP(A515,'Hospitalisation Details'!A:A,'Hospitalisation Details'!L:L,"Not Found")</f>
        <v>55</v>
      </c>
    </row>
    <row r="516" spans="1:16" ht="15.75" x14ac:dyDescent="0.25">
      <c r="A516" s="19" t="s">
        <v>1856</v>
      </c>
      <c r="B516" s="19" t="str">
        <f>_xlfn.XLOOKUP(A516,'Customer Names'!A:A,'Customer Names'!C:C,"Not Found")</f>
        <v>Klapper</v>
      </c>
      <c r="C516" s="20">
        <f>_xlfn.XLOOKUP(A516,'Medical Examinations'!A:A,'Medical Examinations'!B:B,"not found")</f>
        <v>36.19</v>
      </c>
      <c r="D516" s="20">
        <f>_xlfn.XLOOKUP(A516,'Medical Examinations'!A:A,'Medical Examinations'!C:C,"not found")</f>
        <v>5.52</v>
      </c>
      <c r="E516" s="20" t="str">
        <f>_xlfn.XLOOKUP(A516,'Medical Examinations'!A:A,'Medical Examinations'!D:D,"not found")</f>
        <v>Yes</v>
      </c>
      <c r="F516" s="20" t="str">
        <f>_xlfn.XLOOKUP(A516,'Medical Examinations'!A:A,'Medical Examinations'!E:E,"not found")</f>
        <v>No</v>
      </c>
      <c r="G516" s="20" t="str">
        <f>_xlfn.XLOOKUP(A516,'Medical Examinations'!A:A,'Medical Examinations'!F:F,"not found")</f>
        <v>No</v>
      </c>
      <c r="H516" s="20">
        <f>_xlfn.XLOOKUP(A516,'Medical Examinations'!A:A,'Medical Examinations'!G:G,"not found")</f>
        <v>0</v>
      </c>
      <c r="I516" s="20" t="str">
        <f>_xlfn.XLOOKUP(A516,'Medical Examinations'!A:A,'Medical Examinations'!H:H,"not found")</f>
        <v>No</v>
      </c>
      <c r="J516" s="20" t="str">
        <f>_xlfn.XLOOKUP(A516,'Medical Examinations'!A:A,'Medical Examinations'!I:I,"not found")</f>
        <v>Obesity</v>
      </c>
      <c r="K516" s="21">
        <f>_xlfn.XLOOKUP(A516,'Hospitalisation Details'!A:A,'Hospitalisation Details'!F:F,"Not Found")</f>
        <v>31409</v>
      </c>
      <c r="L516" s="22">
        <f>_xlfn.XLOOKUP(A516,'Hospitalisation Details'!A:A,'Hospitalisation Details'!H:H,"Not Found")</f>
        <v>19214.71</v>
      </c>
      <c r="M516" s="21" t="str">
        <f>_xlfn.XLOOKUP(A516,'Hospitalisation Details'!A:A,'Hospitalisation Details'!I:I,"Not Found")</f>
        <v>tier - 2</v>
      </c>
      <c r="N516" s="21" t="str">
        <f>_xlfn.XLOOKUP(A516,'Hospitalisation Details'!A:A,'Hospitalisation Details'!J:J,"Not Found")</f>
        <v>tier - 3</v>
      </c>
      <c r="O516" s="21" t="str">
        <f>_xlfn.XLOOKUP(A516,'Hospitalisation Details'!A:A,'Hospitalisation Details'!K:K,"Not Found")</f>
        <v>R1013</v>
      </c>
      <c r="P516" s="23">
        <f>_xlfn.XLOOKUP(A516,'Hospitalisation Details'!A:A,'Hospitalisation Details'!L:L,"Not Found")</f>
        <v>37</v>
      </c>
    </row>
    <row r="517" spans="1:16" ht="15.75" x14ac:dyDescent="0.25">
      <c r="A517" s="19" t="s">
        <v>1855</v>
      </c>
      <c r="B517" s="19" t="str">
        <f>_xlfn.XLOOKUP(A517,'Customer Names'!A:A,'Customer Names'!C:C,"Not Found")</f>
        <v>George</v>
      </c>
      <c r="C517" s="20">
        <f>_xlfn.XLOOKUP(A517,'Medical Examinations'!A:A,'Medical Examinations'!B:B,"not found")</f>
        <v>25.9</v>
      </c>
      <c r="D517" s="20">
        <f>_xlfn.XLOOKUP(A517,'Medical Examinations'!A:A,'Medical Examinations'!C:C,"not found")</f>
        <v>4.84</v>
      </c>
      <c r="E517" s="20" t="str">
        <f>_xlfn.XLOOKUP(A517,'Medical Examinations'!A:A,'Medical Examinations'!D:D,"not found")</f>
        <v>No</v>
      </c>
      <c r="F517" s="20" t="str">
        <f>_xlfn.XLOOKUP(A517,'Medical Examinations'!A:A,'Medical Examinations'!E:E,"not found")</f>
        <v>No</v>
      </c>
      <c r="G517" s="20" t="str">
        <f>_xlfn.XLOOKUP(A517,'Medical Examinations'!A:A,'Medical Examinations'!F:F,"not found")</f>
        <v>No</v>
      </c>
      <c r="H517" s="20">
        <f>_xlfn.XLOOKUP(A517,'Medical Examinations'!A:A,'Medical Examinations'!G:G,"not found")</f>
        <v>0</v>
      </c>
      <c r="I517" s="20" t="str">
        <f>_xlfn.XLOOKUP(A517,'Medical Examinations'!A:A,'Medical Examinations'!H:H,"not found")</f>
        <v>Yes</v>
      </c>
      <c r="J517" s="20" t="str">
        <f>_xlfn.XLOOKUP(A517,'Medical Examinations'!A:A,'Medical Examinations'!I:I,"not found")</f>
        <v>Overweight</v>
      </c>
      <c r="K517" s="21">
        <f>_xlfn.XLOOKUP(A517,'Hospitalisation Details'!A:A,'Hospitalisation Details'!F:F,"Not Found")</f>
        <v>33497</v>
      </c>
      <c r="L517" s="22">
        <f>_xlfn.XLOOKUP(A517,'Hospitalisation Details'!A:A,'Hospitalisation Details'!H:H,"Not Found")</f>
        <v>19199.939999999999</v>
      </c>
      <c r="M517" s="21" t="str">
        <f>_xlfn.XLOOKUP(A517,'Hospitalisation Details'!A:A,'Hospitalisation Details'!I:I,"Not Found")</f>
        <v>tier - 2</v>
      </c>
      <c r="N517" s="21" t="str">
        <f>_xlfn.XLOOKUP(A517,'Hospitalisation Details'!A:A,'Hospitalisation Details'!J:J,"Not Found")</f>
        <v>tier - 3</v>
      </c>
      <c r="O517" s="21" t="str">
        <f>_xlfn.XLOOKUP(A517,'Hospitalisation Details'!A:A,'Hospitalisation Details'!K:K,"Not Found")</f>
        <v>R1011</v>
      </c>
      <c r="P517" s="23">
        <f>_xlfn.XLOOKUP(A517,'Hospitalisation Details'!A:A,'Hospitalisation Details'!L:L,"Not Found")</f>
        <v>31</v>
      </c>
    </row>
    <row r="518" spans="1:16" ht="15.75" x14ac:dyDescent="0.25">
      <c r="A518" s="19" t="s">
        <v>1854</v>
      </c>
      <c r="B518" s="19" t="str">
        <f>_xlfn.XLOOKUP(A518,'Customer Names'!A:A,'Customer Names'!C:C,"Not Found")</f>
        <v>Hicks</v>
      </c>
      <c r="C518" s="20">
        <f>_xlfn.XLOOKUP(A518,'Medical Examinations'!A:A,'Medical Examinations'!B:B,"not found")</f>
        <v>35.72</v>
      </c>
      <c r="D518" s="20">
        <f>_xlfn.XLOOKUP(A518,'Medical Examinations'!A:A,'Medical Examinations'!C:C,"not found")</f>
        <v>4.08</v>
      </c>
      <c r="E518" s="20" t="str">
        <f>_xlfn.XLOOKUP(A518,'Medical Examinations'!A:A,'Medical Examinations'!D:D,"not found")</f>
        <v>No</v>
      </c>
      <c r="F518" s="20" t="str">
        <f>_xlfn.XLOOKUP(A518,'Medical Examinations'!A:A,'Medical Examinations'!E:E,"not found")</f>
        <v>No</v>
      </c>
      <c r="G518" s="20" t="str">
        <f>_xlfn.XLOOKUP(A518,'Medical Examinations'!A:A,'Medical Examinations'!F:F,"not found")</f>
        <v>Yes</v>
      </c>
      <c r="H518" s="20">
        <f>_xlfn.XLOOKUP(A518,'Medical Examinations'!A:A,'Medical Examinations'!G:G,"not found")</f>
        <v>1</v>
      </c>
      <c r="I518" s="20" t="str">
        <f>_xlfn.XLOOKUP(A518,'Medical Examinations'!A:A,'Medical Examinations'!H:H,"not found")</f>
        <v>No</v>
      </c>
      <c r="J518" s="20" t="str">
        <f>_xlfn.XLOOKUP(A518,'Medical Examinations'!A:A,'Medical Examinations'!I:I,"not found")</f>
        <v>Obesity</v>
      </c>
      <c r="K518" s="21">
        <f>_xlfn.XLOOKUP(A518,'Hospitalisation Details'!A:A,'Hospitalisation Details'!F:F,"Not Found")</f>
        <v>29038</v>
      </c>
      <c r="L518" s="22">
        <f>_xlfn.XLOOKUP(A518,'Hospitalisation Details'!A:A,'Hospitalisation Details'!H:H,"Not Found")</f>
        <v>19144.580000000002</v>
      </c>
      <c r="M518" s="21" t="str">
        <f>_xlfn.XLOOKUP(A518,'Hospitalisation Details'!A:A,'Hospitalisation Details'!I:I,"Not Found")</f>
        <v>tier - 2</v>
      </c>
      <c r="N518" s="21" t="str">
        <f>_xlfn.XLOOKUP(A518,'Hospitalisation Details'!A:A,'Hospitalisation Details'!J:J,"Not Found")</f>
        <v>tier - 3</v>
      </c>
      <c r="O518" s="21" t="str">
        <f>_xlfn.XLOOKUP(A518,'Hospitalisation Details'!A:A,'Hospitalisation Details'!K:K,"Not Found")</f>
        <v>R1024</v>
      </c>
      <c r="P518" s="23">
        <f>_xlfn.XLOOKUP(A518,'Hospitalisation Details'!A:A,'Hospitalisation Details'!L:L,"Not Found")</f>
        <v>43</v>
      </c>
    </row>
    <row r="519" spans="1:16" ht="15.75" x14ac:dyDescent="0.25">
      <c r="A519" s="19" t="s">
        <v>1853</v>
      </c>
      <c r="B519" s="19" t="str">
        <f>_xlfn.XLOOKUP(A519,'Customer Names'!A:A,'Customer Names'!C:C,"Not Found")</f>
        <v>Lockyer</v>
      </c>
      <c r="C519" s="20">
        <f>_xlfn.XLOOKUP(A519,'Medical Examinations'!A:A,'Medical Examinations'!B:B,"not found")</f>
        <v>27.94</v>
      </c>
      <c r="D519" s="20">
        <f>_xlfn.XLOOKUP(A519,'Medical Examinations'!A:A,'Medical Examinations'!C:C,"not found")</f>
        <v>4.4800000000000004</v>
      </c>
      <c r="E519" s="20" t="str">
        <f>_xlfn.XLOOKUP(A519,'Medical Examinations'!A:A,'Medical Examinations'!D:D,"not found")</f>
        <v>No</v>
      </c>
      <c r="F519" s="20" t="str">
        <f>_xlfn.XLOOKUP(A519,'Medical Examinations'!A:A,'Medical Examinations'!E:E,"not found")</f>
        <v>No</v>
      </c>
      <c r="G519" s="20" t="str">
        <f>_xlfn.XLOOKUP(A519,'Medical Examinations'!A:A,'Medical Examinations'!F:F,"not found")</f>
        <v>Yes</v>
      </c>
      <c r="H519" s="20">
        <f>_xlfn.XLOOKUP(A519,'Medical Examinations'!A:A,'Medical Examinations'!G:G,"not found")</f>
        <v>1</v>
      </c>
      <c r="I519" s="20" t="str">
        <f>_xlfn.XLOOKUP(A519,'Medical Examinations'!A:A,'Medical Examinations'!H:H,"not found")</f>
        <v>Yes</v>
      </c>
      <c r="J519" s="20" t="str">
        <f>_xlfn.XLOOKUP(A519,'Medical Examinations'!A:A,'Medical Examinations'!I:I,"not found")</f>
        <v>Overweight</v>
      </c>
      <c r="K519" s="21">
        <f>_xlfn.XLOOKUP(A519,'Hospitalisation Details'!A:A,'Hospitalisation Details'!F:F,"Not Found")</f>
        <v>34240</v>
      </c>
      <c r="L519" s="22">
        <f>_xlfn.XLOOKUP(A519,'Hospitalisation Details'!A:A,'Hospitalisation Details'!H:H,"Not Found")</f>
        <v>19107.78</v>
      </c>
      <c r="M519" s="21" t="str">
        <f>_xlfn.XLOOKUP(A519,'Hospitalisation Details'!A:A,'Hospitalisation Details'!I:I,"Not Found")</f>
        <v>tier - 2</v>
      </c>
      <c r="N519" s="21" t="str">
        <f>_xlfn.XLOOKUP(A519,'Hospitalisation Details'!A:A,'Hospitalisation Details'!J:J,"Not Found")</f>
        <v>tier - 3</v>
      </c>
      <c r="O519" s="21" t="str">
        <f>_xlfn.XLOOKUP(A519,'Hospitalisation Details'!A:A,'Hospitalisation Details'!K:K,"Not Found")</f>
        <v>R1013</v>
      </c>
      <c r="P519" s="23">
        <f>_xlfn.XLOOKUP(A519,'Hospitalisation Details'!A:A,'Hospitalisation Details'!L:L,"Not Found")</f>
        <v>29</v>
      </c>
    </row>
    <row r="520" spans="1:16" ht="15.75" x14ac:dyDescent="0.25">
      <c r="A520" s="19" t="s">
        <v>1852</v>
      </c>
      <c r="B520" s="19" t="str">
        <f>_xlfn.XLOOKUP(A520,'Customer Names'!A:A,'Customer Names'!C:C,"Not Found")</f>
        <v>Byrnes</v>
      </c>
      <c r="C520" s="20">
        <f>_xlfn.XLOOKUP(A520,'Medical Examinations'!A:A,'Medical Examinations'!B:B,"not found")</f>
        <v>27.1</v>
      </c>
      <c r="D520" s="20">
        <f>_xlfn.XLOOKUP(A520,'Medical Examinations'!A:A,'Medical Examinations'!C:C,"not found")</f>
        <v>5.73</v>
      </c>
      <c r="E520" s="20" t="str">
        <f>_xlfn.XLOOKUP(A520,'Medical Examinations'!A:A,'Medical Examinations'!D:D,"not found")</f>
        <v>No</v>
      </c>
      <c r="F520" s="20" t="str">
        <f>_xlfn.XLOOKUP(A520,'Medical Examinations'!A:A,'Medical Examinations'!E:E,"not found")</f>
        <v>No</v>
      </c>
      <c r="G520" s="20" t="str">
        <f>_xlfn.XLOOKUP(A520,'Medical Examinations'!A:A,'Medical Examinations'!F:F,"not found")</f>
        <v>No</v>
      </c>
      <c r="H520" s="20">
        <f>_xlfn.XLOOKUP(A520,'Medical Examinations'!A:A,'Medical Examinations'!G:G,"not found")</f>
        <v>0</v>
      </c>
      <c r="I520" s="20" t="str">
        <f>_xlfn.XLOOKUP(A520,'Medical Examinations'!A:A,'Medical Examinations'!H:H,"not found")</f>
        <v>Yes</v>
      </c>
      <c r="J520" s="20" t="str">
        <f>_xlfn.XLOOKUP(A520,'Medical Examinations'!A:A,'Medical Examinations'!I:I,"not found")</f>
        <v>Overweight</v>
      </c>
      <c r="K520" s="21">
        <f>_xlfn.XLOOKUP(A520,'Hospitalisation Details'!A:A,'Hospitalisation Details'!F:F,"Not Found")</f>
        <v>32664</v>
      </c>
      <c r="L520" s="22">
        <f>_xlfn.XLOOKUP(A520,'Hospitalisation Details'!A:A,'Hospitalisation Details'!H:H,"Not Found")</f>
        <v>19040.88</v>
      </c>
      <c r="M520" s="21" t="str">
        <f>_xlfn.XLOOKUP(A520,'Hospitalisation Details'!A:A,'Hospitalisation Details'!I:I,"Not Found")</f>
        <v>tier - 2</v>
      </c>
      <c r="N520" s="21" t="str">
        <f>_xlfn.XLOOKUP(A520,'Hospitalisation Details'!A:A,'Hospitalisation Details'!J:J,"Not Found")</f>
        <v>tier - 3</v>
      </c>
      <c r="O520" s="21" t="str">
        <f>_xlfn.XLOOKUP(A520,'Hospitalisation Details'!A:A,'Hospitalisation Details'!K:K,"Not Found")</f>
        <v>R1011</v>
      </c>
      <c r="P520" s="23">
        <f>_xlfn.XLOOKUP(A520,'Hospitalisation Details'!A:A,'Hospitalisation Details'!L:L,"Not Found")</f>
        <v>34</v>
      </c>
    </row>
    <row r="521" spans="1:16" ht="15.75" x14ac:dyDescent="0.25">
      <c r="A521" s="19" t="s">
        <v>1851</v>
      </c>
      <c r="B521" s="19" t="str">
        <f>_xlfn.XLOOKUP(A521,'Customer Names'!A:A,'Customer Names'!C:C,"Not Found")</f>
        <v>Norris</v>
      </c>
      <c r="C521" s="20">
        <f>_xlfn.XLOOKUP(A521,'Medical Examinations'!A:A,'Medical Examinations'!B:B,"not found")</f>
        <v>18.3</v>
      </c>
      <c r="D521" s="20">
        <f>_xlfn.XLOOKUP(A521,'Medical Examinations'!A:A,'Medical Examinations'!C:C,"not found")</f>
        <v>5.46</v>
      </c>
      <c r="E521" s="20" t="str">
        <f>_xlfn.XLOOKUP(A521,'Medical Examinations'!A:A,'Medical Examinations'!D:D,"not found")</f>
        <v>Yes</v>
      </c>
      <c r="F521" s="20" t="str">
        <f>_xlfn.XLOOKUP(A521,'Medical Examinations'!A:A,'Medical Examinations'!E:E,"not found")</f>
        <v>No</v>
      </c>
      <c r="G521" s="20" t="str">
        <f>_xlfn.XLOOKUP(A521,'Medical Examinations'!A:A,'Medical Examinations'!F:F,"not found")</f>
        <v>Yes</v>
      </c>
      <c r="H521" s="20">
        <f>_xlfn.XLOOKUP(A521,'Medical Examinations'!A:A,'Medical Examinations'!G:G,"not found")</f>
        <v>1</v>
      </c>
      <c r="I521" s="20" t="str">
        <f>_xlfn.XLOOKUP(A521,'Medical Examinations'!A:A,'Medical Examinations'!H:H,"not found")</f>
        <v>Yes</v>
      </c>
      <c r="J521" s="20" t="str">
        <f>_xlfn.XLOOKUP(A521,'Medical Examinations'!A:A,'Medical Examinations'!I:I,"not found")</f>
        <v>Underweight</v>
      </c>
      <c r="K521" s="21">
        <f>_xlfn.XLOOKUP(A521,'Hospitalisation Details'!A:A,'Hospitalisation Details'!F:F,"Not Found")</f>
        <v>30669</v>
      </c>
      <c r="L521" s="22">
        <f>_xlfn.XLOOKUP(A521,'Hospitalisation Details'!A:A,'Hospitalisation Details'!H:H,"Not Found")</f>
        <v>19023.259999999998</v>
      </c>
      <c r="M521" s="21" t="str">
        <f>_xlfn.XLOOKUP(A521,'Hospitalisation Details'!A:A,'Hospitalisation Details'!I:I,"Not Found")</f>
        <v>tier - 2</v>
      </c>
      <c r="N521" s="21" t="str">
        <f>_xlfn.XLOOKUP(A521,'Hospitalisation Details'!A:A,'Hospitalisation Details'!J:J,"Not Found")</f>
        <v>tier - 3</v>
      </c>
      <c r="O521" s="21" t="str">
        <f>_xlfn.XLOOKUP(A521,'Hospitalisation Details'!A:A,'Hospitalisation Details'!K:K,"Not Found")</f>
        <v>R1011</v>
      </c>
      <c r="P521" s="23">
        <f>_xlfn.XLOOKUP(A521,'Hospitalisation Details'!A:A,'Hospitalisation Details'!L:L,"Not Found")</f>
        <v>39</v>
      </c>
    </row>
    <row r="522" spans="1:16" ht="15.75" x14ac:dyDescent="0.25">
      <c r="A522" s="19" t="s">
        <v>1850</v>
      </c>
      <c r="B522" s="19" t="str">
        <f>_xlfn.XLOOKUP(A522,'Customer Names'!A:A,'Customer Names'!C:C,"Not Found")</f>
        <v>Darda</v>
      </c>
      <c r="C522" s="20">
        <f>_xlfn.XLOOKUP(A522,'Medical Examinations'!A:A,'Medical Examinations'!B:B,"not found")</f>
        <v>25.3</v>
      </c>
      <c r="D522" s="20">
        <f>_xlfn.XLOOKUP(A522,'Medical Examinations'!A:A,'Medical Examinations'!C:C,"not found")</f>
        <v>5.0199999999999996</v>
      </c>
      <c r="E522" s="20" t="str">
        <f>_xlfn.XLOOKUP(A522,'Medical Examinations'!A:A,'Medical Examinations'!D:D,"not found")</f>
        <v>Yes</v>
      </c>
      <c r="F522" s="20" t="str">
        <f>_xlfn.XLOOKUP(A522,'Medical Examinations'!A:A,'Medical Examinations'!E:E,"not found")</f>
        <v>No</v>
      </c>
      <c r="G522" s="20" t="str">
        <f>_xlfn.XLOOKUP(A522,'Medical Examinations'!A:A,'Medical Examinations'!F:F,"not found")</f>
        <v>No</v>
      </c>
      <c r="H522" s="20">
        <f>_xlfn.XLOOKUP(A522,'Medical Examinations'!A:A,'Medical Examinations'!G:G,"not found")</f>
        <v>1</v>
      </c>
      <c r="I522" s="20" t="str">
        <f>_xlfn.XLOOKUP(A522,'Medical Examinations'!A:A,'Medical Examinations'!H:H,"not found")</f>
        <v>Yes</v>
      </c>
      <c r="J522" s="20" t="str">
        <f>_xlfn.XLOOKUP(A522,'Medical Examinations'!A:A,'Medical Examinations'!I:I,"not found")</f>
        <v>Overweight</v>
      </c>
      <c r="K522" s="21">
        <f>_xlfn.XLOOKUP(A522,'Hospitalisation Details'!A:A,'Hospitalisation Details'!F:F,"Not Found")</f>
        <v>32440</v>
      </c>
      <c r="L522" s="22">
        <f>_xlfn.XLOOKUP(A522,'Hospitalisation Details'!A:A,'Hospitalisation Details'!H:H,"Not Found")</f>
        <v>18972.5</v>
      </c>
      <c r="M522" s="21" t="str">
        <f>_xlfn.XLOOKUP(A522,'Hospitalisation Details'!A:A,'Hospitalisation Details'!I:I,"Not Found")</f>
        <v>tier - 2</v>
      </c>
      <c r="N522" s="21" t="str">
        <f>_xlfn.XLOOKUP(A522,'Hospitalisation Details'!A:A,'Hospitalisation Details'!J:J,"Not Found")</f>
        <v>tier - 3</v>
      </c>
      <c r="O522" s="21" t="str">
        <f>_xlfn.XLOOKUP(A522,'Hospitalisation Details'!A:A,'Hospitalisation Details'!K:K,"Not Found")</f>
        <v>R1013</v>
      </c>
      <c r="P522" s="23">
        <f>_xlfn.XLOOKUP(A522,'Hospitalisation Details'!A:A,'Hospitalisation Details'!L:L,"Not Found")</f>
        <v>34</v>
      </c>
    </row>
    <row r="523" spans="1:16" ht="15.75" x14ac:dyDescent="0.25">
      <c r="A523" s="19" t="s">
        <v>1849</v>
      </c>
      <c r="B523" s="19" t="str">
        <f>_xlfn.XLOOKUP(A523,'Customer Names'!A:A,'Customer Names'!C:C,"Not Found")</f>
        <v>Otstot</v>
      </c>
      <c r="C523" s="20">
        <f>_xlfn.XLOOKUP(A523,'Medical Examinations'!A:A,'Medical Examinations'!B:B,"not found")</f>
        <v>38.83</v>
      </c>
      <c r="D523" s="20">
        <f>_xlfn.XLOOKUP(A523,'Medical Examinations'!A:A,'Medical Examinations'!C:C,"not found")</f>
        <v>6.36</v>
      </c>
      <c r="E523" s="20" t="str">
        <f>_xlfn.XLOOKUP(A523,'Medical Examinations'!A:A,'Medical Examinations'!D:D,"not found")</f>
        <v>No</v>
      </c>
      <c r="F523" s="20" t="str">
        <f>_xlfn.XLOOKUP(A523,'Medical Examinations'!A:A,'Medical Examinations'!E:E,"not found")</f>
        <v>No</v>
      </c>
      <c r="G523" s="20" t="str">
        <f>_xlfn.XLOOKUP(A523,'Medical Examinations'!A:A,'Medical Examinations'!F:F,"not found")</f>
        <v>No</v>
      </c>
      <c r="H523" s="20">
        <f>_xlfn.XLOOKUP(A523,'Medical Examinations'!A:A,'Medical Examinations'!G:G,"not found")</f>
        <v>1</v>
      </c>
      <c r="I523" s="20" t="str">
        <f>_xlfn.XLOOKUP(A523,'Medical Examinations'!A:A,'Medical Examinations'!H:H,"not found")</f>
        <v>No</v>
      </c>
      <c r="J523" s="20" t="str">
        <f>_xlfn.XLOOKUP(A523,'Medical Examinations'!A:A,'Medical Examinations'!I:I,"not found")</f>
        <v>Obesity</v>
      </c>
      <c r="K523" s="21">
        <f>_xlfn.XLOOKUP(A523,'Hospitalisation Details'!A:A,'Hospitalisation Details'!F:F,"Not Found")</f>
        <v>33938</v>
      </c>
      <c r="L523" s="22">
        <f>_xlfn.XLOOKUP(A523,'Hospitalisation Details'!A:A,'Hospitalisation Details'!H:H,"Not Found")</f>
        <v>18963.169999999998</v>
      </c>
      <c r="M523" s="21" t="str">
        <f>_xlfn.XLOOKUP(A523,'Hospitalisation Details'!A:A,'Hospitalisation Details'!I:I,"Not Found")</f>
        <v>tier - 2</v>
      </c>
      <c r="N523" s="21" t="str">
        <f>_xlfn.XLOOKUP(A523,'Hospitalisation Details'!A:A,'Hospitalisation Details'!J:J,"Not Found")</f>
        <v>tier - 3</v>
      </c>
      <c r="O523" s="21" t="str">
        <f>_xlfn.XLOOKUP(A523,'Hospitalisation Details'!A:A,'Hospitalisation Details'!K:K,"Not Found")</f>
        <v>R1013</v>
      </c>
      <c r="P523" s="23">
        <f>_xlfn.XLOOKUP(A523,'Hospitalisation Details'!A:A,'Hospitalisation Details'!L:L,"Not Found")</f>
        <v>30</v>
      </c>
    </row>
    <row r="524" spans="1:16" ht="15.75" x14ac:dyDescent="0.25">
      <c r="A524" s="19" t="s">
        <v>1848</v>
      </c>
      <c r="B524" s="19" t="str">
        <f>_xlfn.XLOOKUP(A524,'Customer Names'!A:A,'Customer Names'!C:C,"Not Found")</f>
        <v>Bowley</v>
      </c>
      <c r="C524" s="20">
        <f>_xlfn.XLOOKUP(A524,'Medical Examinations'!A:A,'Medical Examinations'!B:B,"not found")</f>
        <v>27.6</v>
      </c>
      <c r="D524" s="20">
        <f>_xlfn.XLOOKUP(A524,'Medical Examinations'!A:A,'Medical Examinations'!C:C,"not found")</f>
        <v>5.36</v>
      </c>
      <c r="E524" s="20" t="str">
        <f>_xlfn.XLOOKUP(A524,'Medical Examinations'!A:A,'Medical Examinations'!D:D,"not found")</f>
        <v>No</v>
      </c>
      <c r="F524" s="20" t="str">
        <f>_xlfn.XLOOKUP(A524,'Medical Examinations'!A:A,'Medical Examinations'!E:E,"not found")</f>
        <v>No</v>
      </c>
      <c r="G524" s="20" t="str">
        <f>_xlfn.XLOOKUP(A524,'Medical Examinations'!A:A,'Medical Examinations'!F:F,"not found")</f>
        <v>No</v>
      </c>
      <c r="H524" s="20">
        <f>_xlfn.XLOOKUP(A524,'Medical Examinations'!A:A,'Medical Examinations'!G:G,"not found")</f>
        <v>1</v>
      </c>
      <c r="I524" s="20" t="str">
        <f>_xlfn.XLOOKUP(A524,'Medical Examinations'!A:A,'Medical Examinations'!H:H,"not found")</f>
        <v>No</v>
      </c>
      <c r="J524" s="20" t="str">
        <f>_xlfn.XLOOKUP(A524,'Medical Examinations'!A:A,'Medical Examinations'!I:I,"not found")</f>
        <v>Overweight</v>
      </c>
      <c r="K524" s="21">
        <f>_xlfn.XLOOKUP(A524,'Hospitalisation Details'!A:A,'Hospitalisation Details'!F:F,"Not Found")</f>
        <v>36013</v>
      </c>
      <c r="L524" s="22">
        <f>_xlfn.XLOOKUP(A524,'Hospitalisation Details'!A:A,'Hospitalisation Details'!H:H,"Not Found")</f>
        <v>18955.22</v>
      </c>
      <c r="M524" s="21" t="str">
        <f>_xlfn.XLOOKUP(A524,'Hospitalisation Details'!A:A,'Hospitalisation Details'!I:I,"Not Found")</f>
        <v>tier - 2</v>
      </c>
      <c r="N524" s="21" t="str">
        <f>_xlfn.XLOOKUP(A524,'Hospitalisation Details'!A:A,'Hospitalisation Details'!J:J,"Not Found")</f>
        <v>tier - 3</v>
      </c>
      <c r="O524" s="21" t="str">
        <f>_xlfn.XLOOKUP(A524,'Hospitalisation Details'!A:A,'Hospitalisation Details'!K:K,"Not Found")</f>
        <v>R1011</v>
      </c>
      <c r="P524" s="23">
        <f>_xlfn.XLOOKUP(A524,'Hospitalisation Details'!A:A,'Hospitalisation Details'!L:L,"Not Found")</f>
        <v>24</v>
      </c>
    </row>
    <row r="525" spans="1:16" ht="15.75" x14ac:dyDescent="0.25">
      <c r="A525" s="19" t="s">
        <v>1847</v>
      </c>
      <c r="B525" s="19" t="str">
        <f>_xlfn.XLOOKUP(A525,'Customer Names'!A:A,'Customer Names'!C:C,"Not Found")</f>
        <v>Rogers</v>
      </c>
      <c r="C525" s="20">
        <f>_xlfn.XLOOKUP(A525,'Medical Examinations'!A:A,'Medical Examinations'!B:B,"not found")</f>
        <v>46.4</v>
      </c>
      <c r="D525" s="20">
        <f>_xlfn.XLOOKUP(A525,'Medical Examinations'!A:A,'Medical Examinations'!C:C,"not found")</f>
        <v>8.3699999999999992</v>
      </c>
      <c r="E525" s="20" t="str">
        <f>_xlfn.XLOOKUP(A525,'Medical Examinations'!A:A,'Medical Examinations'!D:D,"not found")</f>
        <v>Yes</v>
      </c>
      <c r="F525" s="20" t="str">
        <f>_xlfn.XLOOKUP(A525,'Medical Examinations'!A:A,'Medical Examinations'!E:E,"not found")</f>
        <v>No</v>
      </c>
      <c r="G525" s="20" t="str">
        <f>_xlfn.XLOOKUP(A525,'Medical Examinations'!A:A,'Medical Examinations'!F:F,"not found")</f>
        <v>Yes</v>
      </c>
      <c r="H525" s="20">
        <f>_xlfn.XLOOKUP(A525,'Medical Examinations'!A:A,'Medical Examinations'!G:G,"not found")</f>
        <v>1</v>
      </c>
      <c r="I525" s="20" t="str">
        <f>_xlfn.XLOOKUP(A525,'Medical Examinations'!A:A,'Medical Examinations'!H:H,"not found")</f>
        <v>No</v>
      </c>
      <c r="J525" s="20" t="str">
        <f>_xlfn.XLOOKUP(A525,'Medical Examinations'!A:A,'Medical Examinations'!I:I,"not found")</f>
        <v>Obesity</v>
      </c>
      <c r="K525" s="21">
        <f>_xlfn.XLOOKUP(A525,'Hospitalisation Details'!A:A,'Hospitalisation Details'!F:F,"Not Found")</f>
        <v>23304</v>
      </c>
      <c r="L525" s="22">
        <f>_xlfn.XLOOKUP(A525,'Hospitalisation Details'!A:A,'Hospitalisation Details'!H:H,"Not Found")</f>
        <v>18954.560000000001</v>
      </c>
      <c r="M525" s="21" t="str">
        <f>_xlfn.XLOOKUP(A525,'Hospitalisation Details'!A:A,'Hospitalisation Details'!I:I,"Not Found")</f>
        <v>tier - 2</v>
      </c>
      <c r="N525" s="21" t="str">
        <f>_xlfn.XLOOKUP(A525,'Hospitalisation Details'!A:A,'Hospitalisation Details'!J:J,"Not Found")</f>
        <v>tier - 3</v>
      </c>
      <c r="O525" s="21" t="str">
        <f>_xlfn.XLOOKUP(A525,'Hospitalisation Details'!A:A,'Hospitalisation Details'!K:K,"Not Found")</f>
        <v>R1026</v>
      </c>
      <c r="P525" s="23">
        <f>_xlfn.XLOOKUP(A525,'Hospitalisation Details'!A:A,'Hospitalisation Details'!L:L,"Not Found")</f>
        <v>59</v>
      </c>
    </row>
    <row r="526" spans="1:16" ht="15.75" x14ac:dyDescent="0.25">
      <c r="A526" s="19" t="s">
        <v>1846</v>
      </c>
      <c r="B526" s="19" t="str">
        <f>_xlfn.XLOOKUP(A526,'Customer Names'!A:A,'Customer Names'!C:C,"Not Found")</f>
        <v>Mclaughlin</v>
      </c>
      <c r="C526" s="20">
        <f>_xlfn.XLOOKUP(A526,'Medical Examinations'!A:A,'Medical Examinations'!B:B,"not found")</f>
        <v>51.92</v>
      </c>
      <c r="D526" s="20">
        <f>_xlfn.XLOOKUP(A526,'Medical Examinations'!A:A,'Medical Examinations'!C:C,"not found")</f>
        <v>5.18</v>
      </c>
      <c r="E526" s="20" t="str">
        <f>_xlfn.XLOOKUP(A526,'Medical Examinations'!A:A,'Medical Examinations'!D:D,"not found")</f>
        <v>Yes</v>
      </c>
      <c r="F526" s="20" t="str">
        <f>_xlfn.XLOOKUP(A526,'Medical Examinations'!A:A,'Medical Examinations'!E:E,"not found")</f>
        <v>No</v>
      </c>
      <c r="G526" s="20" t="str">
        <f>_xlfn.XLOOKUP(A526,'Medical Examinations'!A:A,'Medical Examinations'!F:F,"not found")</f>
        <v>Yes</v>
      </c>
      <c r="H526" s="20">
        <f>_xlfn.XLOOKUP(A526,'Medical Examinations'!A:A,'Medical Examinations'!G:G,"not found")</f>
        <v>1</v>
      </c>
      <c r="I526" s="20" t="str">
        <f>_xlfn.XLOOKUP(A526,'Medical Examinations'!A:A,'Medical Examinations'!H:H,"not found")</f>
        <v>No</v>
      </c>
      <c r="J526" s="20" t="str">
        <f>_xlfn.XLOOKUP(A526,'Medical Examinations'!A:A,'Medical Examinations'!I:I,"not found")</f>
        <v>Obesity</v>
      </c>
      <c r="K526" s="21">
        <f>_xlfn.XLOOKUP(A526,'Hospitalisation Details'!A:A,'Hospitalisation Details'!F:F,"Not Found")</f>
        <v>25418</v>
      </c>
      <c r="L526" s="22">
        <f>_xlfn.XLOOKUP(A526,'Hospitalisation Details'!A:A,'Hospitalisation Details'!H:H,"Not Found")</f>
        <v>18932.810000000001</v>
      </c>
      <c r="M526" s="21" t="str">
        <f>_xlfn.XLOOKUP(A526,'Hospitalisation Details'!A:A,'Hospitalisation Details'!I:I,"Not Found")</f>
        <v>tier - 2</v>
      </c>
      <c r="N526" s="21" t="str">
        <f>_xlfn.XLOOKUP(A526,'Hospitalisation Details'!A:A,'Hospitalisation Details'!J:J,"Not Found")</f>
        <v>tier - 3</v>
      </c>
      <c r="O526" s="21" t="str">
        <f>_xlfn.XLOOKUP(A526,'Hospitalisation Details'!A:A,'Hospitalisation Details'!K:K,"Not Found")</f>
        <v>R1012</v>
      </c>
      <c r="P526" s="23">
        <f>_xlfn.XLOOKUP(A526,'Hospitalisation Details'!A:A,'Hospitalisation Details'!L:L,"Not Found")</f>
        <v>53</v>
      </c>
    </row>
    <row r="527" spans="1:16" ht="15.75" x14ac:dyDescent="0.25">
      <c r="A527" s="19" t="s">
        <v>1845</v>
      </c>
      <c r="B527" s="19" t="str">
        <f>_xlfn.XLOOKUP(A527,'Customer Names'!A:A,'Customer Names'!C:C,"Not Found")</f>
        <v>Ziegler</v>
      </c>
      <c r="C527" s="20">
        <f>_xlfn.XLOOKUP(A527,'Medical Examinations'!A:A,'Medical Examinations'!B:B,"not found")</f>
        <v>32.395000000000003</v>
      </c>
      <c r="D527" s="20">
        <f>_xlfn.XLOOKUP(A527,'Medical Examinations'!A:A,'Medical Examinations'!C:C,"not found")</f>
        <v>5.68</v>
      </c>
      <c r="E527" s="20" t="str">
        <f>_xlfn.XLOOKUP(A527,'Medical Examinations'!A:A,'Medical Examinations'!D:D,"not found")</f>
        <v>Yes</v>
      </c>
      <c r="F527" s="20" t="str">
        <f>_xlfn.XLOOKUP(A527,'Medical Examinations'!A:A,'Medical Examinations'!E:E,"not found")</f>
        <v>No</v>
      </c>
      <c r="G527" s="20" t="str">
        <f>_xlfn.XLOOKUP(A527,'Medical Examinations'!A:A,'Medical Examinations'!F:F,"not found")</f>
        <v>No</v>
      </c>
      <c r="H527" s="20">
        <f>_xlfn.XLOOKUP(A527,'Medical Examinations'!A:A,'Medical Examinations'!G:G,"not found")</f>
        <v>1</v>
      </c>
      <c r="I527" s="20" t="str">
        <f>_xlfn.XLOOKUP(A527,'Medical Examinations'!A:A,'Medical Examinations'!H:H,"not found")</f>
        <v>No</v>
      </c>
      <c r="J527" s="20" t="str">
        <f>_xlfn.XLOOKUP(A527,'Medical Examinations'!A:A,'Medical Examinations'!I:I,"not found")</f>
        <v>Obesity</v>
      </c>
      <c r="K527" s="21">
        <f>_xlfn.XLOOKUP(A527,'Hospitalisation Details'!A:A,'Hospitalisation Details'!F:F,"Not Found")</f>
        <v>34969</v>
      </c>
      <c r="L527" s="22">
        <f>_xlfn.XLOOKUP(A527,'Hospitalisation Details'!A:A,'Hospitalisation Details'!H:H,"Not Found")</f>
        <v>18903.490000000002</v>
      </c>
      <c r="M527" s="21" t="str">
        <f>_xlfn.XLOOKUP(A527,'Hospitalisation Details'!A:A,'Hospitalisation Details'!I:I,"Not Found")</f>
        <v>tier - 2</v>
      </c>
      <c r="N527" s="21" t="str">
        <f>_xlfn.XLOOKUP(A527,'Hospitalisation Details'!A:A,'Hospitalisation Details'!J:J,"Not Found")</f>
        <v>tier - 3</v>
      </c>
      <c r="O527" s="21" t="str">
        <f>_xlfn.XLOOKUP(A527,'Hospitalisation Details'!A:A,'Hospitalisation Details'!K:K,"Not Found")</f>
        <v>R1024</v>
      </c>
      <c r="P527" s="23">
        <f>_xlfn.XLOOKUP(A527,'Hospitalisation Details'!A:A,'Hospitalisation Details'!L:L,"Not Found")</f>
        <v>27</v>
      </c>
    </row>
    <row r="528" spans="1:16" ht="15.75" x14ac:dyDescent="0.25">
      <c r="A528" s="19" t="s">
        <v>1844</v>
      </c>
      <c r="B528" s="19" t="str">
        <f>_xlfn.XLOOKUP(A528,'Customer Names'!A:A,'Customer Names'!C:C,"Not Found")</f>
        <v>Hughey</v>
      </c>
      <c r="C528" s="20">
        <f>_xlfn.XLOOKUP(A528,'Medical Examinations'!A:A,'Medical Examinations'!B:B,"not found")</f>
        <v>46.19</v>
      </c>
      <c r="D528" s="20">
        <f>_xlfn.XLOOKUP(A528,'Medical Examinations'!A:A,'Medical Examinations'!C:C,"not found")</f>
        <v>7.31</v>
      </c>
      <c r="E528" s="20" t="str">
        <f>_xlfn.XLOOKUP(A528,'Medical Examinations'!A:A,'Medical Examinations'!D:D,"not found")</f>
        <v>Yes</v>
      </c>
      <c r="F528" s="20" t="str">
        <f>_xlfn.XLOOKUP(A528,'Medical Examinations'!A:A,'Medical Examinations'!E:E,"not found")</f>
        <v>No</v>
      </c>
      <c r="G528" s="20" t="str">
        <f>_xlfn.XLOOKUP(A528,'Medical Examinations'!A:A,'Medical Examinations'!F:F,"not found")</f>
        <v>Yes</v>
      </c>
      <c r="H528" s="20">
        <f>_xlfn.XLOOKUP(A528,'Medical Examinations'!A:A,'Medical Examinations'!G:G,"not found")</f>
        <v>1</v>
      </c>
      <c r="I528" s="20" t="str">
        <f>_xlfn.XLOOKUP(A528,'Medical Examinations'!A:A,'Medical Examinations'!H:H,"not found")</f>
        <v>No</v>
      </c>
      <c r="J528" s="20" t="str">
        <f>_xlfn.XLOOKUP(A528,'Medical Examinations'!A:A,'Medical Examinations'!I:I,"not found")</f>
        <v>Obesity</v>
      </c>
      <c r="K528" s="21">
        <f>_xlfn.XLOOKUP(A528,'Hospitalisation Details'!A:A,'Hospitalisation Details'!F:F,"Not Found")</f>
        <v>23351</v>
      </c>
      <c r="L528" s="22">
        <f>_xlfn.XLOOKUP(A528,'Hospitalisation Details'!A:A,'Hospitalisation Details'!H:H,"Not Found")</f>
        <v>18883.330000000002</v>
      </c>
      <c r="M528" s="21" t="str">
        <f>_xlfn.XLOOKUP(A528,'Hospitalisation Details'!A:A,'Hospitalisation Details'!I:I,"Not Found")</f>
        <v>tier - 2</v>
      </c>
      <c r="N528" s="21" t="str">
        <f>_xlfn.XLOOKUP(A528,'Hospitalisation Details'!A:A,'Hospitalisation Details'!J:J,"Not Found")</f>
        <v>tier - 3</v>
      </c>
      <c r="O528" s="21" t="str">
        <f>_xlfn.XLOOKUP(A528,'Hospitalisation Details'!A:A,'Hospitalisation Details'!K:K,"Not Found")</f>
        <v>R1026</v>
      </c>
      <c r="P528" s="23">
        <f>_xlfn.XLOOKUP(A528,'Hospitalisation Details'!A:A,'Hospitalisation Details'!L:L,"Not Found")</f>
        <v>59</v>
      </c>
    </row>
    <row r="529" spans="1:16" ht="15.75" x14ac:dyDescent="0.25">
      <c r="A529" s="19" t="s">
        <v>1843</v>
      </c>
      <c r="B529" s="19" t="str">
        <f>_xlfn.XLOOKUP(A529,'Customer Names'!A:A,'Customer Names'!C:C,"Not Found")</f>
        <v>Knast</v>
      </c>
      <c r="C529" s="20">
        <f>_xlfn.XLOOKUP(A529,'Medical Examinations'!A:A,'Medical Examinations'!B:B,"not found")</f>
        <v>27.93</v>
      </c>
      <c r="D529" s="20">
        <f>_xlfn.XLOOKUP(A529,'Medical Examinations'!A:A,'Medical Examinations'!C:C,"not found")</f>
        <v>4.67</v>
      </c>
      <c r="E529" s="20" t="str">
        <f>_xlfn.XLOOKUP(A529,'Medical Examinations'!A:A,'Medical Examinations'!D:D,"not found")</f>
        <v>No</v>
      </c>
      <c r="F529" s="20" t="str">
        <f>_xlfn.XLOOKUP(A529,'Medical Examinations'!A:A,'Medical Examinations'!E:E,"not found")</f>
        <v>No</v>
      </c>
      <c r="G529" s="20" t="str">
        <f>_xlfn.XLOOKUP(A529,'Medical Examinations'!A:A,'Medical Examinations'!F:F,"not found")</f>
        <v>Yes</v>
      </c>
      <c r="H529" s="20">
        <f>_xlfn.XLOOKUP(A529,'Medical Examinations'!A:A,'Medical Examinations'!G:G,"not found")</f>
        <v>1</v>
      </c>
      <c r="I529" s="20" t="str">
        <f>_xlfn.XLOOKUP(A529,'Medical Examinations'!A:A,'Medical Examinations'!H:H,"not found")</f>
        <v>No</v>
      </c>
      <c r="J529" s="20" t="str">
        <f>_xlfn.XLOOKUP(A529,'Medical Examinations'!A:A,'Medical Examinations'!I:I,"not found")</f>
        <v>Overweight</v>
      </c>
      <c r="K529" s="21">
        <f>_xlfn.XLOOKUP(A529,'Hospitalisation Details'!A:A,'Hospitalisation Details'!F:F,"Not Found")</f>
        <v>37826</v>
      </c>
      <c r="L529" s="22">
        <f>_xlfn.XLOOKUP(A529,'Hospitalisation Details'!A:A,'Hospitalisation Details'!H:H,"Not Found")</f>
        <v>18838.7</v>
      </c>
      <c r="M529" s="21" t="str">
        <f>_xlfn.XLOOKUP(A529,'Hospitalisation Details'!A:A,'Hospitalisation Details'!I:I,"Not Found")</f>
        <v>tier - 2</v>
      </c>
      <c r="N529" s="21" t="str">
        <f>_xlfn.XLOOKUP(A529,'Hospitalisation Details'!A:A,'Hospitalisation Details'!J:J,"Not Found")</f>
        <v>tier - 3</v>
      </c>
      <c r="O529" s="21" t="str">
        <f>_xlfn.XLOOKUP(A529,'Hospitalisation Details'!A:A,'Hospitalisation Details'!K:K,"Not Found")</f>
        <v>R1012</v>
      </c>
      <c r="P529" s="23">
        <f>_xlfn.XLOOKUP(A529,'Hospitalisation Details'!A:A,'Hospitalisation Details'!L:L,"Not Found")</f>
        <v>19</v>
      </c>
    </row>
    <row r="530" spans="1:16" ht="15.75" x14ac:dyDescent="0.25">
      <c r="A530" s="19" t="s">
        <v>1842</v>
      </c>
      <c r="B530" s="19" t="str">
        <f>_xlfn.XLOOKUP(A530,'Customer Names'!A:A,'Customer Names'!C:C,"Not Found")</f>
        <v>Stob</v>
      </c>
      <c r="C530" s="20">
        <f>_xlfn.XLOOKUP(A530,'Medical Examinations'!A:A,'Medical Examinations'!B:B,"not found")</f>
        <v>45.62</v>
      </c>
      <c r="D530" s="20">
        <f>_xlfn.XLOOKUP(A530,'Medical Examinations'!A:A,'Medical Examinations'!C:C,"not found")</f>
        <v>6.87</v>
      </c>
      <c r="E530" s="20" t="str">
        <f>_xlfn.XLOOKUP(A530,'Medical Examinations'!A:A,'Medical Examinations'!D:D,"not found")</f>
        <v>No</v>
      </c>
      <c r="F530" s="20" t="str">
        <f>_xlfn.XLOOKUP(A530,'Medical Examinations'!A:A,'Medical Examinations'!E:E,"not found")</f>
        <v>No</v>
      </c>
      <c r="G530" s="20" t="str">
        <f>_xlfn.XLOOKUP(A530,'Medical Examinations'!A:A,'Medical Examinations'!F:F,"not found")</f>
        <v>No</v>
      </c>
      <c r="H530" s="20">
        <f>_xlfn.XLOOKUP(A530,'Medical Examinations'!A:A,'Medical Examinations'!G:G,"not found")</f>
        <v>0</v>
      </c>
      <c r="I530" s="20" t="str">
        <f>_xlfn.XLOOKUP(A530,'Medical Examinations'!A:A,'Medical Examinations'!H:H,"not found")</f>
        <v>No</v>
      </c>
      <c r="J530" s="20" t="str">
        <f>_xlfn.XLOOKUP(A530,'Medical Examinations'!A:A,'Medical Examinations'!I:I,"not found")</f>
        <v>Obesity</v>
      </c>
      <c r="K530" s="21">
        <f>_xlfn.XLOOKUP(A530,'Hospitalisation Details'!A:A,'Hospitalisation Details'!F:F,"Not Found")</f>
        <v>22998</v>
      </c>
      <c r="L530" s="22">
        <f>_xlfn.XLOOKUP(A530,'Hospitalisation Details'!A:A,'Hospitalisation Details'!H:H,"Not Found")</f>
        <v>18815.53</v>
      </c>
      <c r="M530" s="21" t="str">
        <f>_xlfn.XLOOKUP(A530,'Hospitalisation Details'!A:A,'Hospitalisation Details'!I:I,"Not Found")</f>
        <v>tier - 2</v>
      </c>
      <c r="N530" s="21" t="str">
        <f>_xlfn.XLOOKUP(A530,'Hospitalisation Details'!A:A,'Hospitalisation Details'!J:J,"Not Found")</f>
        <v>tier - 3</v>
      </c>
      <c r="O530" s="21" t="str">
        <f>_xlfn.XLOOKUP(A530,'Hospitalisation Details'!A:A,'Hospitalisation Details'!K:K,"Not Found")</f>
        <v>R1023</v>
      </c>
      <c r="P530" s="23">
        <f>_xlfn.XLOOKUP(A530,'Hospitalisation Details'!A:A,'Hospitalisation Details'!L:L,"Not Found")</f>
        <v>60</v>
      </c>
    </row>
    <row r="531" spans="1:16" ht="15.75" x14ac:dyDescent="0.25">
      <c r="A531" s="19" t="s">
        <v>1841</v>
      </c>
      <c r="B531" s="19" t="str">
        <f>_xlfn.XLOOKUP(A531,'Customer Names'!A:A,'Customer Names'!C:C,"Not Found")</f>
        <v>Jensen</v>
      </c>
      <c r="C531" s="20">
        <f>_xlfn.XLOOKUP(A531,'Medical Examinations'!A:A,'Medical Examinations'!B:B,"not found")</f>
        <v>35.31</v>
      </c>
      <c r="D531" s="20">
        <f>_xlfn.XLOOKUP(A531,'Medical Examinations'!A:A,'Medical Examinations'!C:C,"not found")</f>
        <v>5.87</v>
      </c>
      <c r="E531" s="20" t="str">
        <f>_xlfn.XLOOKUP(A531,'Medical Examinations'!A:A,'Medical Examinations'!D:D,"not found")</f>
        <v>No</v>
      </c>
      <c r="F531" s="20" t="str">
        <f>_xlfn.XLOOKUP(A531,'Medical Examinations'!A:A,'Medical Examinations'!E:E,"not found")</f>
        <v>No</v>
      </c>
      <c r="G531" s="20" t="str">
        <f>_xlfn.XLOOKUP(A531,'Medical Examinations'!A:A,'Medical Examinations'!F:F,"not found")</f>
        <v>Yes</v>
      </c>
      <c r="H531" s="20">
        <f>_xlfn.XLOOKUP(A531,'Medical Examinations'!A:A,'Medical Examinations'!G:G,"not found")</f>
        <v>1</v>
      </c>
      <c r="I531" s="20" t="str">
        <f>_xlfn.XLOOKUP(A531,'Medical Examinations'!A:A,'Medical Examinations'!H:H,"not found")</f>
        <v>No</v>
      </c>
      <c r="J531" s="20" t="str">
        <f>_xlfn.XLOOKUP(A531,'Medical Examinations'!A:A,'Medical Examinations'!I:I,"not found")</f>
        <v>Obesity</v>
      </c>
      <c r="K531" s="21">
        <f>_xlfn.XLOOKUP(A531,'Hospitalisation Details'!A:A,'Hospitalisation Details'!F:F,"Not Found")</f>
        <v>29143</v>
      </c>
      <c r="L531" s="22">
        <f>_xlfn.XLOOKUP(A531,'Hospitalisation Details'!A:A,'Hospitalisation Details'!H:H,"Not Found")</f>
        <v>18806.150000000001</v>
      </c>
      <c r="M531" s="21" t="str">
        <f>_xlfn.XLOOKUP(A531,'Hospitalisation Details'!A:A,'Hospitalisation Details'!I:I,"Not Found")</f>
        <v>tier - 2</v>
      </c>
      <c r="N531" s="21" t="str">
        <f>_xlfn.XLOOKUP(A531,'Hospitalisation Details'!A:A,'Hospitalisation Details'!J:J,"Not Found")</f>
        <v>tier - 3</v>
      </c>
      <c r="O531" s="21" t="str">
        <f>_xlfn.XLOOKUP(A531,'Hospitalisation Details'!A:A,'Hospitalisation Details'!K:K,"Not Found")</f>
        <v>R1013</v>
      </c>
      <c r="P531" s="23">
        <f>_xlfn.XLOOKUP(A531,'Hospitalisation Details'!A:A,'Hospitalisation Details'!L:L,"Not Found")</f>
        <v>43</v>
      </c>
    </row>
    <row r="532" spans="1:16" ht="15.75" x14ac:dyDescent="0.25">
      <c r="A532" s="19" t="s">
        <v>1840</v>
      </c>
      <c r="B532" s="19" t="str">
        <f>_xlfn.XLOOKUP(A532,'Customer Names'!A:A,'Customer Names'!C:C,"Not Found")</f>
        <v>Mutter</v>
      </c>
      <c r="C532" s="20">
        <f>_xlfn.XLOOKUP(A532,'Medical Examinations'!A:A,'Medical Examinations'!B:B,"not found")</f>
        <v>30.4</v>
      </c>
      <c r="D532" s="20">
        <f>_xlfn.XLOOKUP(A532,'Medical Examinations'!A:A,'Medical Examinations'!C:C,"not found")</f>
        <v>4.07</v>
      </c>
      <c r="E532" s="20" t="str">
        <f>_xlfn.XLOOKUP(A532,'Medical Examinations'!A:A,'Medical Examinations'!D:D,"not found")</f>
        <v>Yes</v>
      </c>
      <c r="F532" s="20" t="str">
        <f>_xlfn.XLOOKUP(A532,'Medical Examinations'!A:A,'Medical Examinations'!E:E,"not found")</f>
        <v>No</v>
      </c>
      <c r="G532" s="20" t="str">
        <f>_xlfn.XLOOKUP(A532,'Medical Examinations'!A:A,'Medical Examinations'!F:F,"not found")</f>
        <v>No</v>
      </c>
      <c r="H532" s="20">
        <f>_xlfn.XLOOKUP(A532,'Medical Examinations'!A:A,'Medical Examinations'!G:G,"not found")</f>
        <v>1</v>
      </c>
      <c r="I532" s="20" t="str">
        <f>_xlfn.XLOOKUP(A532,'Medical Examinations'!A:A,'Medical Examinations'!H:H,"not found")</f>
        <v>No</v>
      </c>
      <c r="J532" s="20" t="str">
        <f>_xlfn.XLOOKUP(A532,'Medical Examinations'!A:A,'Medical Examinations'!I:I,"not found")</f>
        <v>Obesity</v>
      </c>
      <c r="K532" s="21">
        <f>_xlfn.XLOOKUP(A532,'Hospitalisation Details'!A:A,'Hospitalisation Details'!F:F,"Not Found")</f>
        <v>35031</v>
      </c>
      <c r="L532" s="22">
        <f>_xlfn.XLOOKUP(A532,'Hospitalisation Details'!A:A,'Hospitalisation Details'!H:H,"Not Found")</f>
        <v>18804.75</v>
      </c>
      <c r="M532" s="21" t="str">
        <f>_xlfn.XLOOKUP(A532,'Hospitalisation Details'!A:A,'Hospitalisation Details'!I:I,"Not Found")</f>
        <v>tier - 2</v>
      </c>
      <c r="N532" s="21" t="str">
        <f>_xlfn.XLOOKUP(A532,'Hospitalisation Details'!A:A,'Hospitalisation Details'!J:J,"Not Found")</f>
        <v>tier - 3</v>
      </c>
      <c r="O532" s="21" t="str">
        <f>_xlfn.XLOOKUP(A532,'Hospitalisation Details'!A:A,'Hospitalisation Details'!K:K,"Not Found")</f>
        <v>R1012</v>
      </c>
      <c r="P532" s="23">
        <f>_xlfn.XLOOKUP(A532,'Hospitalisation Details'!A:A,'Hospitalisation Details'!L:L,"Not Found")</f>
        <v>27</v>
      </c>
    </row>
    <row r="533" spans="1:16" ht="15.75" x14ac:dyDescent="0.25">
      <c r="A533" s="19" t="s">
        <v>1839</v>
      </c>
      <c r="B533" s="19" t="str">
        <f>_xlfn.XLOOKUP(A533,'Customer Names'!A:A,'Customer Names'!C:C,"Not Found")</f>
        <v>Ahern</v>
      </c>
      <c r="C533" s="20">
        <f>_xlfn.XLOOKUP(A533,'Medical Examinations'!A:A,'Medical Examinations'!B:B,"not found")</f>
        <v>20.13</v>
      </c>
      <c r="D533" s="20">
        <f>_xlfn.XLOOKUP(A533,'Medical Examinations'!A:A,'Medical Examinations'!C:C,"not found")</f>
        <v>6.47</v>
      </c>
      <c r="E533" s="20" t="str">
        <f>_xlfn.XLOOKUP(A533,'Medical Examinations'!A:A,'Medical Examinations'!D:D,"not found")</f>
        <v>No</v>
      </c>
      <c r="F533" s="20" t="str">
        <f>_xlfn.XLOOKUP(A533,'Medical Examinations'!A:A,'Medical Examinations'!E:E,"not found")</f>
        <v>No</v>
      </c>
      <c r="G533" s="20" t="str">
        <f>_xlfn.XLOOKUP(A533,'Medical Examinations'!A:A,'Medical Examinations'!F:F,"not found")</f>
        <v>Yes</v>
      </c>
      <c r="H533" s="20">
        <f>_xlfn.XLOOKUP(A533,'Medical Examinations'!A:A,'Medical Examinations'!G:G,"not found")</f>
        <v>1</v>
      </c>
      <c r="I533" s="20" t="str">
        <f>_xlfn.XLOOKUP(A533,'Medical Examinations'!A:A,'Medical Examinations'!H:H,"not found")</f>
        <v>Yes</v>
      </c>
      <c r="J533" s="20" t="str">
        <f>_xlfn.XLOOKUP(A533,'Medical Examinations'!A:A,'Medical Examinations'!I:I,"not found")</f>
        <v>Normal Weight</v>
      </c>
      <c r="K533" s="21">
        <f>_xlfn.XLOOKUP(A533,'Hospitalisation Details'!A:A,'Hospitalisation Details'!F:F,"Not Found")</f>
        <v>29178</v>
      </c>
      <c r="L533" s="22">
        <f>_xlfn.XLOOKUP(A533,'Hospitalisation Details'!A:A,'Hospitalisation Details'!H:H,"Not Found")</f>
        <v>18767.740000000002</v>
      </c>
      <c r="M533" s="21" t="str">
        <f>_xlfn.XLOOKUP(A533,'Hospitalisation Details'!A:A,'Hospitalisation Details'!I:I,"Not Found")</f>
        <v>tier - 2</v>
      </c>
      <c r="N533" s="21" t="str">
        <f>_xlfn.XLOOKUP(A533,'Hospitalisation Details'!A:A,'Hospitalisation Details'!J:J,"Not Found")</f>
        <v>tier - 3</v>
      </c>
      <c r="O533" s="21" t="str">
        <f>_xlfn.XLOOKUP(A533,'Hospitalisation Details'!A:A,'Hospitalisation Details'!K:K,"Not Found")</f>
        <v>R1013</v>
      </c>
      <c r="P533" s="23">
        <f>_xlfn.XLOOKUP(A533,'Hospitalisation Details'!A:A,'Hospitalisation Details'!L:L,"Not Found")</f>
        <v>43</v>
      </c>
    </row>
    <row r="534" spans="1:16" ht="15.75" x14ac:dyDescent="0.25">
      <c r="A534" s="19" t="s">
        <v>1838</v>
      </c>
      <c r="B534" s="19" t="str">
        <f>_xlfn.XLOOKUP(A534,'Customer Names'!A:A,'Customer Names'!C:C,"Not Found")</f>
        <v>Chviruk</v>
      </c>
      <c r="C534" s="20">
        <f>_xlfn.XLOOKUP(A534,'Medical Examinations'!A:A,'Medical Examinations'!B:B,"not found")</f>
        <v>23.655000000000001</v>
      </c>
      <c r="D534" s="20">
        <f>_xlfn.XLOOKUP(A534,'Medical Examinations'!A:A,'Medical Examinations'!C:C,"not found")</f>
        <v>5.14</v>
      </c>
      <c r="E534" s="20" t="str">
        <f>_xlfn.XLOOKUP(A534,'Medical Examinations'!A:A,'Medical Examinations'!D:D,"not found")</f>
        <v>No</v>
      </c>
      <c r="F534" s="20" t="str">
        <f>_xlfn.XLOOKUP(A534,'Medical Examinations'!A:A,'Medical Examinations'!E:E,"not found")</f>
        <v>No</v>
      </c>
      <c r="G534" s="20" t="str">
        <f>_xlfn.XLOOKUP(A534,'Medical Examinations'!A:A,'Medical Examinations'!F:F,"not found")</f>
        <v>No</v>
      </c>
      <c r="H534" s="20">
        <f>_xlfn.XLOOKUP(A534,'Medical Examinations'!A:A,'Medical Examinations'!G:G,"not found")</f>
        <v>1</v>
      </c>
      <c r="I534" s="20" t="str">
        <f>_xlfn.XLOOKUP(A534,'Medical Examinations'!A:A,'Medical Examinations'!H:H,"not found")</f>
        <v>Yes</v>
      </c>
      <c r="J534" s="20" t="str">
        <f>_xlfn.XLOOKUP(A534,'Medical Examinations'!A:A,'Medical Examinations'!I:I,"not found")</f>
        <v>Normal Weight</v>
      </c>
      <c r="K534" s="21">
        <f>_xlfn.XLOOKUP(A534,'Hospitalisation Details'!A:A,'Hospitalisation Details'!F:F,"Not Found")</f>
        <v>33965</v>
      </c>
      <c r="L534" s="22">
        <f>_xlfn.XLOOKUP(A534,'Hospitalisation Details'!A:A,'Hospitalisation Details'!H:H,"Not Found")</f>
        <v>18765.88</v>
      </c>
      <c r="M534" s="21" t="str">
        <f>_xlfn.XLOOKUP(A534,'Hospitalisation Details'!A:A,'Hospitalisation Details'!I:I,"Not Found")</f>
        <v>tier - 2</v>
      </c>
      <c r="N534" s="21" t="str">
        <f>_xlfn.XLOOKUP(A534,'Hospitalisation Details'!A:A,'Hospitalisation Details'!J:J,"Not Found")</f>
        <v>tier - 3</v>
      </c>
      <c r="O534" s="21" t="str">
        <f>_xlfn.XLOOKUP(A534,'Hospitalisation Details'!A:A,'Hospitalisation Details'!K:K,"Not Found")</f>
        <v>R1012</v>
      </c>
      <c r="P534" s="23">
        <f>_xlfn.XLOOKUP(A534,'Hospitalisation Details'!A:A,'Hospitalisation Details'!L:L,"Not Found")</f>
        <v>30</v>
      </c>
    </row>
    <row r="535" spans="1:16" ht="15.75" x14ac:dyDescent="0.25">
      <c r="A535" s="19" t="s">
        <v>1837</v>
      </c>
      <c r="B535" s="19" t="str">
        <f>_xlfn.XLOOKUP(A535,'Customer Names'!A:A,'Customer Names'!C:C,"Not Found")</f>
        <v>Meehan</v>
      </c>
      <c r="C535" s="20">
        <f>_xlfn.XLOOKUP(A535,'Medical Examinations'!A:A,'Medical Examinations'!B:B,"not found")</f>
        <v>49.05</v>
      </c>
      <c r="D535" s="20">
        <f>_xlfn.XLOOKUP(A535,'Medical Examinations'!A:A,'Medical Examinations'!C:C,"not found")</f>
        <v>9.77</v>
      </c>
      <c r="E535" s="20" t="str">
        <f>_xlfn.XLOOKUP(A535,'Medical Examinations'!A:A,'Medical Examinations'!D:D,"not found")</f>
        <v>Yes</v>
      </c>
      <c r="F535" s="20" t="str">
        <f>_xlfn.XLOOKUP(A535,'Medical Examinations'!A:A,'Medical Examinations'!E:E,"not found")</f>
        <v>No</v>
      </c>
      <c r="G535" s="20" t="str">
        <f>_xlfn.XLOOKUP(A535,'Medical Examinations'!A:A,'Medical Examinations'!F:F,"not found")</f>
        <v>No</v>
      </c>
      <c r="H535" s="20">
        <f>_xlfn.XLOOKUP(A535,'Medical Examinations'!A:A,'Medical Examinations'!G:G,"not found")</f>
        <v>0</v>
      </c>
      <c r="I535" s="20" t="str">
        <f>_xlfn.XLOOKUP(A535,'Medical Examinations'!A:A,'Medical Examinations'!H:H,"not found")</f>
        <v>No</v>
      </c>
      <c r="J535" s="20" t="str">
        <f>_xlfn.XLOOKUP(A535,'Medical Examinations'!A:A,'Medical Examinations'!I:I,"not found")</f>
        <v>Obesity</v>
      </c>
      <c r="K535" s="21">
        <f>_xlfn.XLOOKUP(A535,'Hospitalisation Details'!A:A,'Hospitalisation Details'!F:F,"Not Found")</f>
        <v>24714</v>
      </c>
      <c r="L535" s="22">
        <f>_xlfn.XLOOKUP(A535,'Hospitalisation Details'!A:A,'Hospitalisation Details'!H:H,"Not Found")</f>
        <v>18694.689999999999</v>
      </c>
      <c r="M535" s="21" t="str">
        <f>_xlfn.XLOOKUP(A535,'Hospitalisation Details'!A:A,'Hospitalisation Details'!I:I,"Not Found")</f>
        <v>tier - 2</v>
      </c>
      <c r="N535" s="21" t="str">
        <f>_xlfn.XLOOKUP(A535,'Hospitalisation Details'!A:A,'Hospitalisation Details'!J:J,"Not Found")</f>
        <v>tier - 3</v>
      </c>
      <c r="O535" s="21" t="str">
        <f>_xlfn.XLOOKUP(A535,'Hospitalisation Details'!A:A,'Hospitalisation Details'!K:K,"Not Found")</f>
        <v>R1023</v>
      </c>
      <c r="P535" s="23">
        <f>_xlfn.XLOOKUP(A535,'Hospitalisation Details'!A:A,'Hospitalisation Details'!L:L,"Not Found")</f>
        <v>55</v>
      </c>
    </row>
    <row r="536" spans="1:16" ht="15.75" x14ac:dyDescent="0.25">
      <c r="A536" s="19" t="s">
        <v>1836</v>
      </c>
      <c r="B536" s="19" t="str">
        <f>_xlfn.XLOOKUP(A536,'Customer Names'!A:A,'Customer Names'!C:C,"Not Found")</f>
        <v>Gammon</v>
      </c>
      <c r="C536" s="20">
        <f>_xlfn.XLOOKUP(A536,'Medical Examinations'!A:A,'Medical Examinations'!B:B,"not found")</f>
        <v>51.94</v>
      </c>
      <c r="D536" s="20">
        <f>_xlfn.XLOOKUP(A536,'Medical Examinations'!A:A,'Medical Examinations'!C:C,"not found")</f>
        <v>8.8000000000000007</v>
      </c>
      <c r="E536" s="20" t="str">
        <f>_xlfn.XLOOKUP(A536,'Medical Examinations'!A:A,'Medical Examinations'!D:D,"not found")</f>
        <v>Yes</v>
      </c>
      <c r="F536" s="20" t="str">
        <f>_xlfn.XLOOKUP(A536,'Medical Examinations'!A:A,'Medical Examinations'!E:E,"not found")</f>
        <v>No</v>
      </c>
      <c r="G536" s="20" t="str">
        <f>_xlfn.XLOOKUP(A536,'Medical Examinations'!A:A,'Medical Examinations'!F:F,"not found")</f>
        <v>No</v>
      </c>
      <c r="H536" s="20">
        <f>_xlfn.XLOOKUP(A536,'Medical Examinations'!A:A,'Medical Examinations'!G:G,"not found")</f>
        <v>2</v>
      </c>
      <c r="I536" s="20" t="str">
        <f>_xlfn.XLOOKUP(A536,'Medical Examinations'!A:A,'Medical Examinations'!H:H,"not found")</f>
        <v>No</v>
      </c>
      <c r="J536" s="20" t="str">
        <f>_xlfn.XLOOKUP(A536,'Medical Examinations'!A:A,'Medical Examinations'!I:I,"not found")</f>
        <v>Obesity</v>
      </c>
      <c r="K536" s="21">
        <f>_xlfn.XLOOKUP(A536,'Hospitalisation Details'!A:A,'Hospitalisation Details'!F:F,"Not Found")</f>
        <v>25858</v>
      </c>
      <c r="L536" s="22">
        <f>_xlfn.XLOOKUP(A536,'Hospitalisation Details'!A:A,'Hospitalisation Details'!H:H,"Not Found")</f>
        <v>18682.740000000002</v>
      </c>
      <c r="M536" s="21" t="str">
        <f>_xlfn.XLOOKUP(A536,'Hospitalisation Details'!A:A,'Hospitalisation Details'!I:I,"Not Found")</f>
        <v>tier - 2</v>
      </c>
      <c r="N536" s="21" t="str">
        <f>_xlfn.XLOOKUP(A536,'Hospitalisation Details'!A:A,'Hospitalisation Details'!J:J,"Not Found")</f>
        <v>tier - 3</v>
      </c>
      <c r="O536" s="21" t="str">
        <f>_xlfn.XLOOKUP(A536,'Hospitalisation Details'!A:A,'Hospitalisation Details'!K:K,"Not Found")</f>
        <v>R1012</v>
      </c>
      <c r="P536" s="23">
        <f>_xlfn.XLOOKUP(A536,'Hospitalisation Details'!A:A,'Hospitalisation Details'!L:L,"Not Found")</f>
        <v>52</v>
      </c>
    </row>
    <row r="537" spans="1:16" ht="15.75" x14ac:dyDescent="0.25">
      <c r="A537" s="19" t="s">
        <v>1835</v>
      </c>
      <c r="B537" s="19" t="str">
        <f>_xlfn.XLOOKUP(A537,'Customer Names'!A:A,'Customer Names'!C:C,"Not Found")</f>
        <v>Lee</v>
      </c>
      <c r="C537" s="20">
        <f>_xlfn.XLOOKUP(A537,'Medical Examinations'!A:A,'Medical Examinations'!B:B,"not found")</f>
        <v>29.83</v>
      </c>
      <c r="D537" s="20">
        <f>_xlfn.XLOOKUP(A537,'Medical Examinations'!A:A,'Medical Examinations'!C:C,"not found")</f>
        <v>5.84</v>
      </c>
      <c r="E537" s="20" t="str">
        <f>_xlfn.XLOOKUP(A537,'Medical Examinations'!A:A,'Medical Examinations'!D:D,"not found")</f>
        <v>No</v>
      </c>
      <c r="F537" s="20" t="str">
        <f>_xlfn.XLOOKUP(A537,'Medical Examinations'!A:A,'Medical Examinations'!E:E,"not found")</f>
        <v>No</v>
      </c>
      <c r="G537" s="20" t="str">
        <f>_xlfn.XLOOKUP(A537,'Medical Examinations'!A:A,'Medical Examinations'!F:F,"not found")</f>
        <v>No</v>
      </c>
      <c r="H537" s="20">
        <f>_xlfn.XLOOKUP(A537,'Medical Examinations'!A:A,'Medical Examinations'!G:G,"not found")</f>
        <v>1</v>
      </c>
      <c r="I537" s="20" t="str">
        <f>_xlfn.XLOOKUP(A537,'Medical Examinations'!A:A,'Medical Examinations'!H:H,"not found")</f>
        <v>Yes</v>
      </c>
      <c r="J537" s="20" t="str">
        <f>_xlfn.XLOOKUP(A537,'Medical Examinations'!A:A,'Medical Examinations'!I:I,"not found")</f>
        <v>Overweight</v>
      </c>
      <c r="K537" s="21">
        <f>_xlfn.XLOOKUP(A537,'Hospitalisation Details'!A:A,'Hospitalisation Details'!F:F,"Not Found")</f>
        <v>36061</v>
      </c>
      <c r="L537" s="22">
        <f>_xlfn.XLOOKUP(A537,'Hospitalisation Details'!A:A,'Hospitalisation Details'!H:H,"Not Found")</f>
        <v>18648.419999999998</v>
      </c>
      <c r="M537" s="21" t="str">
        <f>_xlfn.XLOOKUP(A537,'Hospitalisation Details'!A:A,'Hospitalisation Details'!I:I,"Not Found")</f>
        <v>tier - 2</v>
      </c>
      <c r="N537" s="21" t="str">
        <f>_xlfn.XLOOKUP(A537,'Hospitalisation Details'!A:A,'Hospitalisation Details'!J:J,"Not Found")</f>
        <v>tier - 3</v>
      </c>
      <c r="O537" s="21" t="str">
        <f>_xlfn.XLOOKUP(A537,'Hospitalisation Details'!A:A,'Hospitalisation Details'!K:K,"Not Found")</f>
        <v>R1019</v>
      </c>
      <c r="P537" s="23">
        <f>_xlfn.XLOOKUP(A537,'Hospitalisation Details'!A:A,'Hospitalisation Details'!L:L,"Not Found")</f>
        <v>24</v>
      </c>
    </row>
    <row r="538" spans="1:16" ht="15.75" x14ac:dyDescent="0.25">
      <c r="A538" s="19" t="s">
        <v>1834</v>
      </c>
      <c r="B538" s="19" t="str">
        <f>_xlfn.XLOOKUP(A538,'Customer Names'!A:A,'Customer Names'!C:C,"Not Found")</f>
        <v>Franco</v>
      </c>
      <c r="C538" s="20">
        <f>_xlfn.XLOOKUP(A538,'Medical Examinations'!A:A,'Medical Examinations'!B:B,"not found")</f>
        <v>22.6</v>
      </c>
      <c r="D538" s="20">
        <f>_xlfn.XLOOKUP(A538,'Medical Examinations'!A:A,'Medical Examinations'!C:C,"not found")</f>
        <v>10.43</v>
      </c>
      <c r="E538" s="20" t="str">
        <f>_xlfn.XLOOKUP(A538,'Medical Examinations'!A:A,'Medical Examinations'!D:D,"not found")</f>
        <v>Yes</v>
      </c>
      <c r="F538" s="20" t="str">
        <f>_xlfn.XLOOKUP(A538,'Medical Examinations'!A:A,'Medical Examinations'!E:E,"not found")</f>
        <v>No</v>
      </c>
      <c r="G538" s="20" t="str">
        <f>_xlfn.XLOOKUP(A538,'Medical Examinations'!A:A,'Medical Examinations'!F:F,"not found")</f>
        <v>No</v>
      </c>
      <c r="H538" s="20">
        <f>_xlfn.XLOOKUP(A538,'Medical Examinations'!A:A,'Medical Examinations'!G:G,"not found")</f>
        <v>1</v>
      </c>
      <c r="I538" s="20" t="str">
        <f>_xlfn.XLOOKUP(A538,'Medical Examinations'!A:A,'Medical Examinations'!H:H,"not found")</f>
        <v>Yes</v>
      </c>
      <c r="J538" s="20" t="str">
        <f>_xlfn.XLOOKUP(A538,'Medical Examinations'!A:A,'Medical Examinations'!I:I,"not found")</f>
        <v>Normal Weight</v>
      </c>
      <c r="K538" s="21">
        <f>_xlfn.XLOOKUP(A538,'Hospitalisation Details'!A:A,'Hospitalisation Details'!F:F,"Not Found")</f>
        <v>31636</v>
      </c>
      <c r="L538" s="22">
        <f>_xlfn.XLOOKUP(A538,'Hospitalisation Details'!A:A,'Hospitalisation Details'!H:H,"Not Found")</f>
        <v>18608.259999999998</v>
      </c>
      <c r="M538" s="21" t="str">
        <f>_xlfn.XLOOKUP(A538,'Hospitalisation Details'!A:A,'Hospitalisation Details'!I:I,"Not Found")</f>
        <v>tier - 2</v>
      </c>
      <c r="N538" s="21" t="str">
        <f>_xlfn.XLOOKUP(A538,'Hospitalisation Details'!A:A,'Hospitalisation Details'!J:J,"Not Found")</f>
        <v>tier - 3</v>
      </c>
      <c r="O538" s="21" t="str">
        <f>_xlfn.XLOOKUP(A538,'Hospitalisation Details'!A:A,'Hospitalisation Details'!K:K,"Not Found")</f>
        <v>R1011</v>
      </c>
      <c r="P538" s="23">
        <f>_xlfn.XLOOKUP(A538,'Hospitalisation Details'!A:A,'Hospitalisation Details'!L:L,"Not Found")</f>
        <v>36</v>
      </c>
    </row>
    <row r="539" spans="1:16" ht="15.75" x14ac:dyDescent="0.25">
      <c r="A539" s="19" t="s">
        <v>1833</v>
      </c>
      <c r="B539" s="19" t="str">
        <f>_xlfn.XLOOKUP(A539,'Customer Names'!A:A,'Customer Names'!C:C,"Not Found")</f>
        <v>Patterson</v>
      </c>
      <c r="C539" s="20">
        <f>_xlfn.XLOOKUP(A539,'Medical Examinations'!A:A,'Medical Examinations'!B:B,"not found")</f>
        <v>46.69</v>
      </c>
      <c r="D539" s="20">
        <f>_xlfn.XLOOKUP(A539,'Medical Examinations'!A:A,'Medical Examinations'!C:C,"not found")</f>
        <v>4.25</v>
      </c>
      <c r="E539" s="20" t="str">
        <f>_xlfn.XLOOKUP(A539,'Medical Examinations'!A:A,'Medical Examinations'!D:D,"not found")</f>
        <v>Yes</v>
      </c>
      <c r="F539" s="20" t="str">
        <f>_xlfn.XLOOKUP(A539,'Medical Examinations'!A:A,'Medical Examinations'!E:E,"not found")</f>
        <v>No</v>
      </c>
      <c r="G539" s="20" t="str">
        <f>_xlfn.XLOOKUP(A539,'Medical Examinations'!A:A,'Medical Examinations'!F:F,"not found")</f>
        <v>No</v>
      </c>
      <c r="H539" s="20">
        <f>_xlfn.XLOOKUP(A539,'Medical Examinations'!A:A,'Medical Examinations'!G:G,"not found")</f>
        <v>1</v>
      </c>
      <c r="I539" s="20" t="str">
        <f>_xlfn.XLOOKUP(A539,'Medical Examinations'!A:A,'Medical Examinations'!H:H,"not found")</f>
        <v>No</v>
      </c>
      <c r="J539" s="20" t="str">
        <f>_xlfn.XLOOKUP(A539,'Medical Examinations'!A:A,'Medical Examinations'!I:I,"not found")</f>
        <v>Obesity</v>
      </c>
      <c r="K539" s="21">
        <f>_xlfn.XLOOKUP(A539,'Hospitalisation Details'!A:A,'Hospitalisation Details'!F:F,"Not Found")</f>
        <v>23646</v>
      </c>
      <c r="L539" s="22">
        <f>_xlfn.XLOOKUP(A539,'Hospitalisation Details'!A:A,'Hospitalisation Details'!H:H,"Not Found")</f>
        <v>18443.11</v>
      </c>
      <c r="M539" s="21" t="str">
        <f>_xlfn.XLOOKUP(A539,'Hospitalisation Details'!A:A,'Hospitalisation Details'!I:I,"Not Found")</f>
        <v>tier - 2</v>
      </c>
      <c r="N539" s="21" t="str">
        <f>_xlfn.XLOOKUP(A539,'Hospitalisation Details'!A:A,'Hospitalisation Details'!J:J,"Not Found")</f>
        <v>tier - 3</v>
      </c>
      <c r="O539" s="21" t="str">
        <f>_xlfn.XLOOKUP(A539,'Hospitalisation Details'!A:A,'Hospitalisation Details'!K:K,"Not Found")</f>
        <v>R1012</v>
      </c>
      <c r="P539" s="23">
        <f>_xlfn.XLOOKUP(A539,'Hospitalisation Details'!A:A,'Hospitalisation Details'!L:L,"Not Found")</f>
        <v>58</v>
      </c>
    </row>
    <row r="540" spans="1:16" ht="15.75" x14ac:dyDescent="0.25">
      <c r="A540" s="19" t="s">
        <v>1832</v>
      </c>
      <c r="B540" s="19" t="str">
        <f>_xlfn.XLOOKUP(A540,'Customer Names'!A:A,'Customer Names'!C:C,"Not Found")</f>
        <v>Valdes</v>
      </c>
      <c r="C540" s="20">
        <f>_xlfn.XLOOKUP(A540,'Medical Examinations'!A:A,'Medical Examinations'!B:B,"not found")</f>
        <v>28.49</v>
      </c>
      <c r="D540" s="20">
        <f>_xlfn.XLOOKUP(A540,'Medical Examinations'!A:A,'Medical Examinations'!C:C,"not found")</f>
        <v>4.8899999999999997</v>
      </c>
      <c r="E540" s="20" t="str">
        <f>_xlfn.XLOOKUP(A540,'Medical Examinations'!A:A,'Medical Examinations'!D:D,"not found")</f>
        <v>No</v>
      </c>
      <c r="F540" s="20" t="str">
        <f>_xlfn.XLOOKUP(A540,'Medical Examinations'!A:A,'Medical Examinations'!E:E,"not found")</f>
        <v>No</v>
      </c>
      <c r="G540" s="20" t="str">
        <f>_xlfn.XLOOKUP(A540,'Medical Examinations'!A:A,'Medical Examinations'!F:F,"not found")</f>
        <v>No</v>
      </c>
      <c r="H540" s="20">
        <f>_xlfn.XLOOKUP(A540,'Medical Examinations'!A:A,'Medical Examinations'!G:G,"not found")</f>
        <v>0</v>
      </c>
      <c r="I540" s="20" t="str">
        <f>_xlfn.XLOOKUP(A540,'Medical Examinations'!A:A,'Medical Examinations'!H:H,"not found")</f>
        <v>Yes</v>
      </c>
      <c r="J540" s="20" t="str">
        <f>_xlfn.XLOOKUP(A540,'Medical Examinations'!A:A,'Medical Examinations'!I:I,"not found")</f>
        <v>Overweight</v>
      </c>
      <c r="K540" s="21">
        <f>_xlfn.XLOOKUP(A540,'Hospitalisation Details'!A:A,'Hospitalisation Details'!F:F,"Not Found")</f>
        <v>36509</v>
      </c>
      <c r="L540" s="22">
        <f>_xlfn.XLOOKUP(A540,'Hospitalisation Details'!A:A,'Hospitalisation Details'!H:H,"Not Found")</f>
        <v>18328.240000000002</v>
      </c>
      <c r="M540" s="21" t="str">
        <f>_xlfn.XLOOKUP(A540,'Hospitalisation Details'!A:A,'Hospitalisation Details'!I:I,"Not Found")</f>
        <v>tier - 2</v>
      </c>
      <c r="N540" s="21" t="str">
        <f>_xlfn.XLOOKUP(A540,'Hospitalisation Details'!A:A,'Hospitalisation Details'!J:J,"Not Found")</f>
        <v>tier - 3</v>
      </c>
      <c r="O540" s="21" t="str">
        <f>_xlfn.XLOOKUP(A540,'Hospitalisation Details'!A:A,'Hospitalisation Details'!K:K,"Not Found")</f>
        <v>R1013</v>
      </c>
      <c r="P540" s="23">
        <f>_xlfn.XLOOKUP(A540,'Hospitalisation Details'!A:A,'Hospitalisation Details'!L:L,"Not Found")</f>
        <v>23</v>
      </c>
    </row>
    <row r="541" spans="1:16" ht="15.75" x14ac:dyDescent="0.25">
      <c r="A541" s="19" t="s">
        <v>1831</v>
      </c>
      <c r="B541" s="19" t="str">
        <f>_xlfn.XLOOKUP(A541,'Customer Names'!A:A,'Customer Names'!C:C,"Not Found")</f>
        <v>Craig</v>
      </c>
      <c r="C541" s="20">
        <f>_xlfn.XLOOKUP(A541,'Medical Examinations'!A:A,'Medical Examinations'!B:B,"not found")</f>
        <v>28.5</v>
      </c>
      <c r="D541" s="20">
        <f>_xlfn.XLOOKUP(A541,'Medical Examinations'!A:A,'Medical Examinations'!C:C,"not found")</f>
        <v>5.55</v>
      </c>
      <c r="E541" s="20" t="str">
        <f>_xlfn.XLOOKUP(A541,'Medical Examinations'!A:A,'Medical Examinations'!D:D,"not found")</f>
        <v>Yes</v>
      </c>
      <c r="F541" s="20" t="str">
        <f>_xlfn.XLOOKUP(A541,'Medical Examinations'!A:A,'Medical Examinations'!E:E,"not found")</f>
        <v>No</v>
      </c>
      <c r="G541" s="20" t="str">
        <f>_xlfn.XLOOKUP(A541,'Medical Examinations'!A:A,'Medical Examinations'!F:F,"not found")</f>
        <v>No</v>
      </c>
      <c r="H541" s="20">
        <f>_xlfn.XLOOKUP(A541,'Medical Examinations'!A:A,'Medical Examinations'!G:G,"not found")</f>
        <v>1</v>
      </c>
      <c r="I541" s="20" t="str">
        <f>_xlfn.XLOOKUP(A541,'Medical Examinations'!A:A,'Medical Examinations'!H:H,"not found")</f>
        <v>Yes</v>
      </c>
      <c r="J541" s="20" t="str">
        <f>_xlfn.XLOOKUP(A541,'Medical Examinations'!A:A,'Medical Examinations'!I:I,"not found")</f>
        <v>Overweight</v>
      </c>
      <c r="K541" s="21">
        <f>_xlfn.XLOOKUP(A541,'Hospitalisation Details'!A:A,'Hospitalisation Details'!F:F,"Not Found")</f>
        <v>34884</v>
      </c>
      <c r="L541" s="22">
        <f>_xlfn.XLOOKUP(A541,'Hospitalisation Details'!A:A,'Hospitalisation Details'!H:H,"Not Found")</f>
        <v>18310.740000000002</v>
      </c>
      <c r="M541" s="21" t="str">
        <f>_xlfn.XLOOKUP(A541,'Hospitalisation Details'!A:A,'Hospitalisation Details'!I:I,"Not Found")</f>
        <v>tier - 2</v>
      </c>
      <c r="N541" s="21" t="str">
        <f>_xlfn.XLOOKUP(A541,'Hospitalisation Details'!A:A,'Hospitalisation Details'!J:J,"Not Found")</f>
        <v>tier - 3</v>
      </c>
      <c r="O541" s="21" t="str">
        <f>_xlfn.XLOOKUP(A541,'Hospitalisation Details'!A:A,'Hospitalisation Details'!K:K,"Not Found")</f>
        <v>R1012</v>
      </c>
      <c r="P541" s="23">
        <f>_xlfn.XLOOKUP(A541,'Hospitalisation Details'!A:A,'Hospitalisation Details'!L:L,"Not Found")</f>
        <v>27</v>
      </c>
    </row>
    <row r="542" spans="1:16" ht="15.75" x14ac:dyDescent="0.25">
      <c r="A542" s="19" t="s">
        <v>1830</v>
      </c>
      <c r="B542" s="19" t="str">
        <f>_xlfn.XLOOKUP(A542,'Customer Names'!A:A,'Customer Names'!C:C,"Not Found")</f>
        <v>Whipple</v>
      </c>
      <c r="C542" s="20">
        <f>_xlfn.XLOOKUP(A542,'Medical Examinations'!A:A,'Medical Examinations'!B:B,"not found")</f>
        <v>24.4</v>
      </c>
      <c r="D542" s="20">
        <f>_xlfn.XLOOKUP(A542,'Medical Examinations'!A:A,'Medical Examinations'!C:C,"not found")</f>
        <v>4.5199999999999996</v>
      </c>
      <c r="E542" s="20" t="str">
        <f>_xlfn.XLOOKUP(A542,'Medical Examinations'!A:A,'Medical Examinations'!D:D,"not found")</f>
        <v>No</v>
      </c>
      <c r="F542" s="20" t="str">
        <f>_xlfn.XLOOKUP(A542,'Medical Examinations'!A:A,'Medical Examinations'!E:E,"not found")</f>
        <v>No</v>
      </c>
      <c r="G542" s="20" t="str">
        <f>_xlfn.XLOOKUP(A542,'Medical Examinations'!A:A,'Medical Examinations'!F:F,"not found")</f>
        <v>No</v>
      </c>
      <c r="H542" s="20">
        <f>_xlfn.XLOOKUP(A542,'Medical Examinations'!A:A,'Medical Examinations'!G:G,"not found")</f>
        <v>1</v>
      </c>
      <c r="I542" s="20" t="str">
        <f>_xlfn.XLOOKUP(A542,'Medical Examinations'!A:A,'Medical Examinations'!H:H,"not found")</f>
        <v>Yes</v>
      </c>
      <c r="J542" s="20" t="str">
        <f>_xlfn.XLOOKUP(A542,'Medical Examinations'!A:A,'Medical Examinations'!I:I,"not found")</f>
        <v>Normal Weight</v>
      </c>
      <c r="K542" s="21">
        <f>_xlfn.XLOOKUP(A542,'Hospitalisation Details'!A:A,'Hospitalisation Details'!F:F,"Not Found")</f>
        <v>33963</v>
      </c>
      <c r="L542" s="22">
        <f>_xlfn.XLOOKUP(A542,'Hospitalisation Details'!A:A,'Hospitalisation Details'!H:H,"Not Found")</f>
        <v>18259.22</v>
      </c>
      <c r="M542" s="21" t="str">
        <f>_xlfn.XLOOKUP(A542,'Hospitalisation Details'!A:A,'Hospitalisation Details'!I:I,"Not Found")</f>
        <v>tier - 2</v>
      </c>
      <c r="N542" s="21" t="str">
        <f>_xlfn.XLOOKUP(A542,'Hospitalisation Details'!A:A,'Hospitalisation Details'!J:J,"Not Found")</f>
        <v>tier - 3</v>
      </c>
      <c r="O542" s="21" t="str">
        <f>_xlfn.XLOOKUP(A542,'Hospitalisation Details'!A:A,'Hospitalisation Details'!K:K,"Not Found")</f>
        <v>R1011</v>
      </c>
      <c r="P542" s="23">
        <f>_xlfn.XLOOKUP(A542,'Hospitalisation Details'!A:A,'Hospitalisation Details'!L:L,"Not Found")</f>
        <v>30</v>
      </c>
    </row>
    <row r="543" spans="1:16" ht="15.75" x14ac:dyDescent="0.25">
      <c r="A543" s="19" t="s">
        <v>1829</v>
      </c>
      <c r="B543" s="19" t="str">
        <f>_xlfn.XLOOKUP(A543,'Customer Names'!A:A,'Customer Names'!C:C,"Not Found")</f>
        <v>Marton</v>
      </c>
      <c r="C543" s="20">
        <f>_xlfn.XLOOKUP(A543,'Medical Examinations'!A:A,'Medical Examinations'!B:B,"not found")</f>
        <v>29.15</v>
      </c>
      <c r="D543" s="20">
        <f>_xlfn.XLOOKUP(A543,'Medical Examinations'!A:A,'Medical Examinations'!C:C,"not found")</f>
        <v>4.45</v>
      </c>
      <c r="E543" s="20" t="str">
        <f>_xlfn.XLOOKUP(A543,'Medical Examinations'!A:A,'Medical Examinations'!D:D,"not found")</f>
        <v>Yes</v>
      </c>
      <c r="F543" s="20" t="str">
        <f>_xlfn.XLOOKUP(A543,'Medical Examinations'!A:A,'Medical Examinations'!E:E,"not found")</f>
        <v>No</v>
      </c>
      <c r="G543" s="20" t="str">
        <f>_xlfn.XLOOKUP(A543,'Medical Examinations'!A:A,'Medical Examinations'!F:F,"not found")</f>
        <v>No</v>
      </c>
      <c r="H543" s="20">
        <f>_xlfn.XLOOKUP(A543,'Medical Examinations'!A:A,'Medical Examinations'!G:G,"not found")</f>
        <v>1</v>
      </c>
      <c r="I543" s="20" t="str">
        <f>_xlfn.XLOOKUP(A543,'Medical Examinations'!A:A,'Medical Examinations'!H:H,"not found")</f>
        <v>Yes</v>
      </c>
      <c r="J543" s="20" t="str">
        <f>_xlfn.XLOOKUP(A543,'Medical Examinations'!A:A,'Medical Examinations'!I:I,"not found")</f>
        <v>Overweight</v>
      </c>
      <c r="K543" s="21">
        <f>_xlfn.XLOOKUP(A543,'Hospitalisation Details'!A:A,'Hospitalisation Details'!F:F,"Not Found")</f>
        <v>34914</v>
      </c>
      <c r="L543" s="22">
        <f>_xlfn.XLOOKUP(A543,'Hospitalisation Details'!A:A,'Hospitalisation Details'!H:H,"Not Found")</f>
        <v>18246.5</v>
      </c>
      <c r="M543" s="21" t="str">
        <f>_xlfn.XLOOKUP(A543,'Hospitalisation Details'!A:A,'Hospitalisation Details'!I:I,"Not Found")</f>
        <v>tier - 2</v>
      </c>
      <c r="N543" s="21" t="str">
        <f>_xlfn.XLOOKUP(A543,'Hospitalisation Details'!A:A,'Hospitalisation Details'!J:J,"Not Found")</f>
        <v>tier - 3</v>
      </c>
      <c r="O543" s="21" t="str">
        <f>_xlfn.XLOOKUP(A543,'Hospitalisation Details'!A:A,'Hospitalisation Details'!K:K,"Not Found")</f>
        <v>R1013</v>
      </c>
      <c r="P543" s="23">
        <f>_xlfn.XLOOKUP(A543,'Hospitalisation Details'!A:A,'Hospitalisation Details'!L:L,"Not Found")</f>
        <v>27</v>
      </c>
    </row>
    <row r="544" spans="1:16" ht="15.75" x14ac:dyDescent="0.25">
      <c r="A544" s="19" t="s">
        <v>1828</v>
      </c>
      <c r="B544" s="19" t="str">
        <f>_xlfn.XLOOKUP(A544,'Customer Names'!A:A,'Customer Names'!C:C,"Not Found")</f>
        <v>Hildebrandt</v>
      </c>
      <c r="C544" s="20">
        <f>_xlfn.XLOOKUP(A544,'Medical Examinations'!A:A,'Medical Examinations'!B:B,"not found")</f>
        <v>27.28</v>
      </c>
      <c r="D544" s="20">
        <f>_xlfn.XLOOKUP(A544,'Medical Examinations'!A:A,'Medical Examinations'!C:C,"not found")</f>
        <v>4.72</v>
      </c>
      <c r="E544" s="20" t="str">
        <f>_xlfn.XLOOKUP(A544,'Medical Examinations'!A:A,'Medical Examinations'!D:D,"not found")</f>
        <v>No</v>
      </c>
      <c r="F544" s="20" t="str">
        <f>_xlfn.XLOOKUP(A544,'Medical Examinations'!A:A,'Medical Examinations'!E:E,"not found")</f>
        <v>Yes</v>
      </c>
      <c r="G544" s="20" t="str">
        <f>_xlfn.XLOOKUP(A544,'Medical Examinations'!A:A,'Medical Examinations'!F:F,"not found")</f>
        <v>No</v>
      </c>
      <c r="H544" s="20">
        <f>_xlfn.XLOOKUP(A544,'Medical Examinations'!A:A,'Medical Examinations'!G:G,"not found")</f>
        <v>1</v>
      </c>
      <c r="I544" s="20" t="str">
        <f>_xlfn.XLOOKUP(A544,'Medical Examinations'!A:A,'Medical Examinations'!H:H,"not found")</f>
        <v>Yes</v>
      </c>
      <c r="J544" s="20" t="str">
        <f>_xlfn.XLOOKUP(A544,'Medical Examinations'!A:A,'Medical Examinations'!I:I,"not found")</f>
        <v>Overweight</v>
      </c>
      <c r="K544" s="21">
        <f>_xlfn.XLOOKUP(A544,'Hospitalisation Details'!A:A,'Hospitalisation Details'!F:F,"Not Found")</f>
        <v>38240</v>
      </c>
      <c r="L544" s="22">
        <f>_xlfn.XLOOKUP(A544,'Hospitalisation Details'!A:A,'Hospitalisation Details'!H:H,"Not Found")</f>
        <v>18223.45</v>
      </c>
      <c r="M544" s="21" t="str">
        <f>_xlfn.XLOOKUP(A544,'Hospitalisation Details'!A:A,'Hospitalisation Details'!I:I,"Not Found")</f>
        <v>tier - 2</v>
      </c>
      <c r="N544" s="21" t="str">
        <f>_xlfn.XLOOKUP(A544,'Hospitalisation Details'!A:A,'Hospitalisation Details'!J:J,"Not Found")</f>
        <v>tier - 3</v>
      </c>
      <c r="O544" s="21" t="str">
        <f>_xlfn.XLOOKUP(A544,'Hospitalisation Details'!A:A,'Hospitalisation Details'!K:K,"Not Found")</f>
        <v>R1013</v>
      </c>
      <c r="P544" s="23">
        <f>_xlfn.XLOOKUP(A544,'Hospitalisation Details'!A:A,'Hospitalisation Details'!L:L,"Not Found")</f>
        <v>18</v>
      </c>
    </row>
    <row r="545" spans="1:16" ht="15.75" x14ac:dyDescent="0.25">
      <c r="A545" s="19" t="s">
        <v>1827</v>
      </c>
      <c r="B545" s="19" t="str">
        <f>_xlfn.XLOOKUP(A545,'Customer Names'!A:A,'Customer Names'!C:C,"Not Found")</f>
        <v>Biggs</v>
      </c>
      <c r="C545" s="20">
        <f>_xlfn.XLOOKUP(A545,'Medical Examinations'!A:A,'Medical Examinations'!B:B,"not found")</f>
        <v>32.229999999999997</v>
      </c>
      <c r="D545" s="20">
        <f>_xlfn.XLOOKUP(A545,'Medical Examinations'!A:A,'Medical Examinations'!C:C,"not found")</f>
        <v>4.6500000000000004</v>
      </c>
      <c r="E545" s="20" t="str">
        <f>_xlfn.XLOOKUP(A545,'Medical Examinations'!A:A,'Medical Examinations'!D:D,"not found")</f>
        <v>Yes</v>
      </c>
      <c r="F545" s="20" t="str">
        <f>_xlfn.XLOOKUP(A545,'Medical Examinations'!A:A,'Medical Examinations'!E:E,"not found")</f>
        <v>No</v>
      </c>
      <c r="G545" s="20" t="str">
        <f>_xlfn.XLOOKUP(A545,'Medical Examinations'!A:A,'Medical Examinations'!F:F,"not found")</f>
        <v>Yes</v>
      </c>
      <c r="H545" s="20">
        <f>_xlfn.XLOOKUP(A545,'Medical Examinations'!A:A,'Medical Examinations'!G:G,"not found")</f>
        <v>1</v>
      </c>
      <c r="I545" s="20" t="str">
        <f>_xlfn.XLOOKUP(A545,'Medical Examinations'!A:A,'Medical Examinations'!H:H,"not found")</f>
        <v>No</v>
      </c>
      <c r="J545" s="20" t="str">
        <f>_xlfn.XLOOKUP(A545,'Medical Examinations'!A:A,'Medical Examinations'!I:I,"not found")</f>
        <v>Obesity</v>
      </c>
      <c r="K545" s="21">
        <f>_xlfn.XLOOKUP(A545,'Hospitalisation Details'!A:A,'Hospitalisation Details'!F:F,"Not Found")</f>
        <v>35596</v>
      </c>
      <c r="L545" s="22">
        <f>_xlfn.XLOOKUP(A545,'Hospitalisation Details'!A:A,'Hospitalisation Details'!H:H,"Not Found")</f>
        <v>18218.16</v>
      </c>
      <c r="M545" s="21" t="str">
        <f>_xlfn.XLOOKUP(A545,'Hospitalisation Details'!A:A,'Hospitalisation Details'!I:I,"Not Found")</f>
        <v>tier - 2</v>
      </c>
      <c r="N545" s="21" t="str">
        <f>_xlfn.XLOOKUP(A545,'Hospitalisation Details'!A:A,'Hospitalisation Details'!J:J,"Not Found")</f>
        <v>tier - 3</v>
      </c>
      <c r="O545" s="21" t="str">
        <f>_xlfn.XLOOKUP(A545,'Hospitalisation Details'!A:A,'Hospitalisation Details'!K:K,"Not Found")</f>
        <v>R1013</v>
      </c>
      <c r="P545" s="23">
        <f>_xlfn.XLOOKUP(A545,'Hospitalisation Details'!A:A,'Hospitalisation Details'!L:L,"Not Found")</f>
        <v>25</v>
      </c>
    </row>
    <row r="546" spans="1:16" ht="15.75" x14ac:dyDescent="0.25">
      <c r="A546" s="19" t="s">
        <v>1826</v>
      </c>
      <c r="B546" s="19" t="str">
        <f>_xlfn.XLOOKUP(A546,'Customer Names'!A:A,'Customer Names'!C:C,"Not Found")</f>
        <v>Shigezumi</v>
      </c>
      <c r="C546" s="20">
        <f>_xlfn.XLOOKUP(A546,'Medical Examinations'!A:A,'Medical Examinations'!B:B,"not found")</f>
        <v>44.2</v>
      </c>
      <c r="D546" s="20">
        <f>_xlfn.XLOOKUP(A546,'Medical Examinations'!A:A,'Medical Examinations'!C:C,"not found")</f>
        <v>11.34</v>
      </c>
      <c r="E546" s="20" t="str">
        <f>_xlfn.XLOOKUP(A546,'Medical Examinations'!A:A,'Medical Examinations'!D:D,"not found")</f>
        <v>Yes</v>
      </c>
      <c r="F546" s="20" t="str">
        <f>_xlfn.XLOOKUP(A546,'Medical Examinations'!A:A,'Medical Examinations'!E:E,"not found")</f>
        <v>No</v>
      </c>
      <c r="G546" s="20" t="str">
        <f>_xlfn.XLOOKUP(A546,'Medical Examinations'!A:A,'Medical Examinations'!F:F,"not found")</f>
        <v>Yes</v>
      </c>
      <c r="H546" s="20">
        <f>_xlfn.XLOOKUP(A546,'Medical Examinations'!A:A,'Medical Examinations'!G:G,"not found")</f>
        <v>1</v>
      </c>
      <c r="I546" s="20" t="str">
        <f>_xlfn.XLOOKUP(A546,'Medical Examinations'!A:A,'Medical Examinations'!H:H,"not found")</f>
        <v>No</v>
      </c>
      <c r="J546" s="20" t="str">
        <f>_xlfn.XLOOKUP(A546,'Medical Examinations'!A:A,'Medical Examinations'!I:I,"not found")</f>
        <v>Obesity</v>
      </c>
      <c r="K546" s="21">
        <f>_xlfn.XLOOKUP(A546,'Hospitalisation Details'!A:A,'Hospitalisation Details'!F:F,"Not Found")</f>
        <v>23196</v>
      </c>
      <c r="L546" s="22">
        <f>_xlfn.XLOOKUP(A546,'Hospitalisation Details'!A:A,'Hospitalisation Details'!H:H,"Not Found")</f>
        <v>18208.34</v>
      </c>
      <c r="M546" s="21" t="str">
        <f>_xlfn.XLOOKUP(A546,'Hospitalisation Details'!A:A,'Hospitalisation Details'!I:I,"Not Found")</f>
        <v>tier - 2</v>
      </c>
      <c r="N546" s="21" t="str">
        <f>_xlfn.XLOOKUP(A546,'Hospitalisation Details'!A:A,'Hospitalisation Details'!J:J,"Not Found")</f>
        <v>tier - 3</v>
      </c>
      <c r="O546" s="21" t="str">
        <f>_xlfn.XLOOKUP(A546,'Hospitalisation Details'!A:A,'Hospitalisation Details'!K:K,"Not Found")</f>
        <v>R1026</v>
      </c>
      <c r="P546" s="23">
        <f>_xlfn.XLOOKUP(A546,'Hospitalisation Details'!A:A,'Hospitalisation Details'!L:L,"Not Found")</f>
        <v>59</v>
      </c>
    </row>
    <row r="547" spans="1:16" ht="15.75" x14ac:dyDescent="0.25">
      <c r="A547" s="19" t="s">
        <v>1825</v>
      </c>
      <c r="B547" s="19" t="str">
        <f>_xlfn.XLOOKUP(A547,'Customer Names'!A:A,'Customer Names'!C:C,"Not Found")</f>
        <v>Meineke</v>
      </c>
      <c r="C547" s="20">
        <f>_xlfn.XLOOKUP(A547,'Medical Examinations'!A:A,'Medical Examinations'!B:B,"not found")</f>
        <v>29.734999999999999</v>
      </c>
      <c r="D547" s="20">
        <f>_xlfn.XLOOKUP(A547,'Medical Examinations'!A:A,'Medical Examinations'!C:C,"not found")</f>
        <v>4.53</v>
      </c>
      <c r="E547" s="20" t="str">
        <f>_xlfn.XLOOKUP(A547,'Medical Examinations'!A:A,'Medical Examinations'!D:D,"not found")</f>
        <v>No</v>
      </c>
      <c r="F547" s="20" t="str">
        <f>_xlfn.XLOOKUP(A547,'Medical Examinations'!A:A,'Medical Examinations'!E:E,"not found")</f>
        <v>No</v>
      </c>
      <c r="G547" s="20" t="str">
        <f>_xlfn.XLOOKUP(A547,'Medical Examinations'!A:A,'Medical Examinations'!F:F,"not found")</f>
        <v>Yes</v>
      </c>
      <c r="H547" s="20">
        <f>_xlfn.XLOOKUP(A547,'Medical Examinations'!A:A,'Medical Examinations'!G:G,"not found")</f>
        <v>1</v>
      </c>
      <c r="I547" s="20" t="str">
        <f>_xlfn.XLOOKUP(A547,'Medical Examinations'!A:A,'Medical Examinations'!H:H,"not found")</f>
        <v>No</v>
      </c>
      <c r="J547" s="20" t="str">
        <f>_xlfn.XLOOKUP(A547,'Medical Examinations'!A:A,'Medical Examinations'!I:I,"not found")</f>
        <v>Overweight</v>
      </c>
      <c r="K547" s="21">
        <f>_xlfn.XLOOKUP(A547,'Hospitalisation Details'!A:A,'Hospitalisation Details'!F:F,"Not Found")</f>
        <v>34162</v>
      </c>
      <c r="L547" s="22">
        <f>_xlfn.XLOOKUP(A547,'Hospitalisation Details'!A:A,'Hospitalisation Details'!H:H,"Not Found")</f>
        <v>18157.88</v>
      </c>
      <c r="M547" s="21" t="str">
        <f>_xlfn.XLOOKUP(A547,'Hospitalisation Details'!A:A,'Hospitalisation Details'!I:I,"Not Found")</f>
        <v>tier - 2</v>
      </c>
      <c r="N547" s="21" t="str">
        <f>_xlfn.XLOOKUP(A547,'Hospitalisation Details'!A:A,'Hospitalisation Details'!J:J,"Not Found")</f>
        <v>tier - 3</v>
      </c>
      <c r="O547" s="21" t="str">
        <f>_xlfn.XLOOKUP(A547,'Hospitalisation Details'!A:A,'Hospitalisation Details'!K:K,"Not Found")</f>
        <v>R1012</v>
      </c>
      <c r="P547" s="23">
        <f>_xlfn.XLOOKUP(A547,'Hospitalisation Details'!A:A,'Hospitalisation Details'!L:L,"Not Found")</f>
        <v>29</v>
      </c>
    </row>
    <row r="548" spans="1:16" ht="15.75" x14ac:dyDescent="0.25">
      <c r="A548" s="19" t="s">
        <v>1824</v>
      </c>
      <c r="B548" s="19" t="str">
        <f>_xlfn.XLOOKUP(A548,'Customer Names'!A:A,'Customer Names'!C:C,"Not Found")</f>
        <v>Ludington</v>
      </c>
      <c r="C548" s="20">
        <f>_xlfn.XLOOKUP(A548,'Medical Examinations'!A:A,'Medical Examinations'!B:B,"not found")</f>
        <v>28.31</v>
      </c>
      <c r="D548" s="20">
        <f>_xlfn.XLOOKUP(A548,'Medical Examinations'!A:A,'Medical Examinations'!C:C,"not found")</f>
        <v>6.35</v>
      </c>
      <c r="E548" s="20" t="str">
        <f>_xlfn.XLOOKUP(A548,'Medical Examinations'!A:A,'Medical Examinations'!D:D,"not found")</f>
        <v>No</v>
      </c>
      <c r="F548" s="20" t="str">
        <f>_xlfn.XLOOKUP(A548,'Medical Examinations'!A:A,'Medical Examinations'!E:E,"not found")</f>
        <v>No</v>
      </c>
      <c r="G548" s="20" t="str">
        <f>_xlfn.XLOOKUP(A548,'Medical Examinations'!A:A,'Medical Examinations'!F:F,"not found")</f>
        <v>No</v>
      </c>
      <c r="H548" s="20">
        <f>_xlfn.XLOOKUP(A548,'Medical Examinations'!A:A,'Medical Examinations'!G:G,"not found")</f>
        <v>0</v>
      </c>
      <c r="I548" s="20" t="str">
        <f>_xlfn.XLOOKUP(A548,'Medical Examinations'!A:A,'Medical Examinations'!H:H,"not found")</f>
        <v>Yes</v>
      </c>
      <c r="J548" s="20" t="str">
        <f>_xlfn.XLOOKUP(A548,'Medical Examinations'!A:A,'Medical Examinations'!I:I,"not found")</f>
        <v>Overweight</v>
      </c>
      <c r="K548" s="21">
        <f>_xlfn.XLOOKUP(A548,'Hospitalisation Details'!A:A,'Hospitalisation Details'!F:F,"Not Found")</f>
        <v>36457</v>
      </c>
      <c r="L548" s="22">
        <f>_xlfn.XLOOKUP(A548,'Hospitalisation Details'!A:A,'Hospitalisation Details'!H:H,"Not Found")</f>
        <v>18033.97</v>
      </c>
      <c r="M548" s="21" t="str">
        <f>_xlfn.XLOOKUP(A548,'Hospitalisation Details'!A:A,'Hospitalisation Details'!I:I,"Not Found")</f>
        <v>tier - 2</v>
      </c>
      <c r="N548" s="21" t="str">
        <f>_xlfn.XLOOKUP(A548,'Hospitalisation Details'!A:A,'Hospitalisation Details'!J:J,"Not Found")</f>
        <v>tier - 3</v>
      </c>
      <c r="O548" s="21" t="str">
        <f>_xlfn.XLOOKUP(A548,'Hospitalisation Details'!A:A,'Hospitalisation Details'!K:K,"Not Found")</f>
        <v>R1012</v>
      </c>
      <c r="P548" s="23">
        <f>_xlfn.XLOOKUP(A548,'Hospitalisation Details'!A:A,'Hospitalisation Details'!L:L,"Not Found")</f>
        <v>23</v>
      </c>
    </row>
    <row r="549" spans="1:16" ht="15.75" x14ac:dyDescent="0.25">
      <c r="A549" s="19" t="s">
        <v>1823</v>
      </c>
      <c r="B549" s="19" t="str">
        <f>_xlfn.XLOOKUP(A549,'Customer Names'!A:A,'Customer Names'!C:C,"Not Found")</f>
        <v>Perrich</v>
      </c>
      <c r="C549" s="20">
        <f>_xlfn.XLOOKUP(A549,'Medical Examinations'!A:A,'Medical Examinations'!B:B,"not found")</f>
        <v>46.62</v>
      </c>
      <c r="D549" s="20">
        <f>_xlfn.XLOOKUP(A549,'Medical Examinations'!A:A,'Medical Examinations'!C:C,"not found")</f>
        <v>8.51</v>
      </c>
      <c r="E549" s="20" t="str">
        <f>_xlfn.XLOOKUP(A549,'Medical Examinations'!A:A,'Medical Examinations'!D:D,"not found")</f>
        <v>No</v>
      </c>
      <c r="F549" s="20" t="str">
        <f>_xlfn.XLOOKUP(A549,'Medical Examinations'!A:A,'Medical Examinations'!E:E,"not found")</f>
        <v>No</v>
      </c>
      <c r="G549" s="20" t="str">
        <f>_xlfn.XLOOKUP(A549,'Medical Examinations'!A:A,'Medical Examinations'!F:F,"not found")</f>
        <v>No</v>
      </c>
      <c r="H549" s="20">
        <f>_xlfn.XLOOKUP(A549,'Medical Examinations'!A:A,'Medical Examinations'!G:G,"not found")</f>
        <v>0</v>
      </c>
      <c r="I549" s="20" t="str">
        <f>_xlfn.XLOOKUP(A549,'Medical Examinations'!A:A,'Medical Examinations'!H:H,"not found")</f>
        <v>No</v>
      </c>
      <c r="J549" s="20" t="str">
        <f>_xlfn.XLOOKUP(A549,'Medical Examinations'!A:A,'Medical Examinations'!I:I,"not found")</f>
        <v>Obesity</v>
      </c>
      <c r="K549" s="21">
        <f>_xlfn.XLOOKUP(A549,'Hospitalisation Details'!A:A,'Hospitalisation Details'!F:F,"Not Found")</f>
        <v>24032</v>
      </c>
      <c r="L549" s="22">
        <f>_xlfn.XLOOKUP(A549,'Hospitalisation Details'!A:A,'Hospitalisation Details'!H:H,"Not Found")</f>
        <v>18031.189999999999</v>
      </c>
      <c r="M549" s="21" t="str">
        <f>_xlfn.XLOOKUP(A549,'Hospitalisation Details'!A:A,'Hospitalisation Details'!I:I,"Not Found")</f>
        <v>tier - 1</v>
      </c>
      <c r="N549" s="21" t="str">
        <f>_xlfn.XLOOKUP(A549,'Hospitalisation Details'!A:A,'Hospitalisation Details'!J:J,"Not Found")</f>
        <v>tier - 3</v>
      </c>
      <c r="O549" s="21" t="str">
        <f>_xlfn.XLOOKUP(A549,'Hospitalisation Details'!A:A,'Hospitalisation Details'!K:K,"Not Found")</f>
        <v>R1012</v>
      </c>
      <c r="P549" s="23">
        <f>_xlfn.XLOOKUP(A549,'Hospitalisation Details'!A:A,'Hospitalisation Details'!L:L,"Not Found")</f>
        <v>57</v>
      </c>
    </row>
    <row r="550" spans="1:16" ht="15.75" x14ac:dyDescent="0.25">
      <c r="A550" s="19" t="s">
        <v>1822</v>
      </c>
      <c r="B550" s="19" t="str">
        <f>_xlfn.XLOOKUP(A550,'Customer Names'!A:A,'Customer Names'!C:C,"Not Found")</f>
        <v>Cervantes</v>
      </c>
      <c r="C550" s="20">
        <f>_xlfn.XLOOKUP(A550,'Medical Examinations'!A:A,'Medical Examinations'!B:B,"not found")</f>
        <v>51.75</v>
      </c>
      <c r="D550" s="20">
        <f>_xlfn.XLOOKUP(A550,'Medical Examinations'!A:A,'Medical Examinations'!C:C,"not found")</f>
        <v>8.59</v>
      </c>
      <c r="E550" s="20" t="str">
        <f>_xlfn.XLOOKUP(A550,'Medical Examinations'!A:A,'Medical Examinations'!D:D,"not found")</f>
        <v>Yes</v>
      </c>
      <c r="F550" s="20" t="str">
        <f>_xlfn.XLOOKUP(A550,'Medical Examinations'!A:A,'Medical Examinations'!E:E,"not found")</f>
        <v>No</v>
      </c>
      <c r="G550" s="20" t="str">
        <f>_xlfn.XLOOKUP(A550,'Medical Examinations'!A:A,'Medical Examinations'!F:F,"not found")</f>
        <v>No</v>
      </c>
      <c r="H550" s="20">
        <f>_xlfn.XLOOKUP(A550,'Medical Examinations'!A:A,'Medical Examinations'!G:G,"not found")</f>
        <v>1</v>
      </c>
      <c r="I550" s="20" t="str">
        <f>_xlfn.XLOOKUP(A550,'Medical Examinations'!A:A,'Medical Examinations'!H:H,"not found")</f>
        <v>No</v>
      </c>
      <c r="J550" s="20" t="str">
        <f>_xlfn.XLOOKUP(A550,'Medical Examinations'!A:A,'Medical Examinations'!I:I,"not found")</f>
        <v>Obesity</v>
      </c>
      <c r="K550" s="21">
        <f>_xlfn.XLOOKUP(A550,'Hospitalisation Details'!A:A,'Hospitalisation Details'!F:F,"Not Found")</f>
        <v>27572</v>
      </c>
      <c r="L550" s="22">
        <f>_xlfn.XLOOKUP(A550,'Hospitalisation Details'!A:A,'Hospitalisation Details'!H:H,"Not Found")</f>
        <v>18031.16</v>
      </c>
      <c r="M550" s="21" t="str">
        <f>_xlfn.XLOOKUP(A550,'Hospitalisation Details'!A:A,'Hospitalisation Details'!I:I,"Not Found")</f>
        <v>tier - 1</v>
      </c>
      <c r="N550" s="21" t="str">
        <f>_xlfn.XLOOKUP(A550,'Hospitalisation Details'!A:A,'Hospitalisation Details'!J:J,"Not Found")</f>
        <v>tier - 3</v>
      </c>
      <c r="O550" s="21" t="str">
        <f>_xlfn.XLOOKUP(A550,'Hospitalisation Details'!A:A,'Hospitalisation Details'!K:K,"Not Found")</f>
        <v>R1023</v>
      </c>
      <c r="P550" s="23">
        <f>_xlfn.XLOOKUP(A550,'Hospitalisation Details'!A:A,'Hospitalisation Details'!L:L,"Not Found")</f>
        <v>47</v>
      </c>
    </row>
    <row r="551" spans="1:16" ht="15.75" x14ac:dyDescent="0.25">
      <c r="A551" s="19" t="s">
        <v>1821</v>
      </c>
      <c r="B551" s="19" t="str">
        <f>_xlfn.XLOOKUP(A551,'Customer Names'!A:A,'Customer Names'!C:C,"Not Found")</f>
        <v>Andrews</v>
      </c>
      <c r="C551" s="20">
        <f>_xlfn.XLOOKUP(A551,'Medical Examinations'!A:A,'Medical Examinations'!B:B,"not found")</f>
        <v>25.7</v>
      </c>
      <c r="D551" s="20">
        <f>_xlfn.XLOOKUP(A551,'Medical Examinations'!A:A,'Medical Examinations'!C:C,"not found")</f>
        <v>4.13</v>
      </c>
      <c r="E551" s="20" t="str">
        <f>_xlfn.XLOOKUP(A551,'Medical Examinations'!A:A,'Medical Examinations'!D:D,"not found")</f>
        <v>Yes</v>
      </c>
      <c r="F551" s="20" t="str">
        <f>_xlfn.XLOOKUP(A551,'Medical Examinations'!A:A,'Medical Examinations'!E:E,"not found")</f>
        <v>No</v>
      </c>
      <c r="G551" s="20" t="str">
        <f>_xlfn.XLOOKUP(A551,'Medical Examinations'!A:A,'Medical Examinations'!F:F,"not found")</f>
        <v>No</v>
      </c>
      <c r="H551" s="20">
        <f>_xlfn.XLOOKUP(A551,'Medical Examinations'!A:A,'Medical Examinations'!G:G,"not found")</f>
        <v>0</v>
      </c>
      <c r="I551" s="20" t="str">
        <f>_xlfn.XLOOKUP(A551,'Medical Examinations'!A:A,'Medical Examinations'!H:H,"not found")</f>
        <v>Yes</v>
      </c>
      <c r="J551" s="20" t="str">
        <f>_xlfn.XLOOKUP(A551,'Medical Examinations'!A:A,'Medical Examinations'!I:I,"not found")</f>
        <v>Overweight</v>
      </c>
      <c r="K551" s="21">
        <f>_xlfn.XLOOKUP(A551,'Hospitalisation Details'!A:A,'Hospitalisation Details'!F:F,"Not Found")</f>
        <v>37162</v>
      </c>
      <c r="L551" s="22">
        <f>_xlfn.XLOOKUP(A551,'Hospitalisation Details'!A:A,'Hospitalisation Details'!H:H,"Not Found")</f>
        <v>17942.11</v>
      </c>
      <c r="M551" s="21" t="str">
        <f>_xlfn.XLOOKUP(A551,'Hospitalisation Details'!A:A,'Hospitalisation Details'!I:I,"Not Found")</f>
        <v>tier - 1</v>
      </c>
      <c r="N551" s="21" t="str">
        <f>_xlfn.XLOOKUP(A551,'Hospitalisation Details'!A:A,'Hospitalisation Details'!J:J,"Not Found")</f>
        <v>tier - 3</v>
      </c>
      <c r="O551" s="21" t="str">
        <f>_xlfn.XLOOKUP(A551,'Hospitalisation Details'!A:A,'Hospitalisation Details'!K:K,"Not Found")</f>
        <v>R1011</v>
      </c>
      <c r="P551" s="23">
        <f>_xlfn.XLOOKUP(A551,'Hospitalisation Details'!A:A,'Hospitalisation Details'!L:L,"Not Found")</f>
        <v>21</v>
      </c>
    </row>
    <row r="552" spans="1:16" ht="15.75" x14ac:dyDescent="0.25">
      <c r="A552" s="19" t="s">
        <v>1820</v>
      </c>
      <c r="B552" s="19" t="str">
        <f>_xlfn.XLOOKUP(A552,'Customer Names'!A:A,'Customer Names'!C:C,"Not Found")</f>
        <v>Ruvalcaba</v>
      </c>
      <c r="C552" s="20">
        <f>_xlfn.XLOOKUP(A552,'Medical Examinations'!A:A,'Medical Examinations'!B:B,"not found")</f>
        <v>31.79</v>
      </c>
      <c r="D552" s="20">
        <f>_xlfn.XLOOKUP(A552,'Medical Examinations'!A:A,'Medical Examinations'!C:C,"not found")</f>
        <v>4.55</v>
      </c>
      <c r="E552" s="20" t="str">
        <f>_xlfn.XLOOKUP(A552,'Medical Examinations'!A:A,'Medical Examinations'!D:D,"not found")</f>
        <v>No</v>
      </c>
      <c r="F552" s="20" t="str">
        <f>_xlfn.XLOOKUP(A552,'Medical Examinations'!A:A,'Medical Examinations'!E:E,"not found")</f>
        <v>No</v>
      </c>
      <c r="G552" s="20" t="str">
        <f>_xlfn.XLOOKUP(A552,'Medical Examinations'!A:A,'Medical Examinations'!F:F,"not found")</f>
        <v>No</v>
      </c>
      <c r="H552" s="20">
        <f>_xlfn.XLOOKUP(A552,'Medical Examinations'!A:A,'Medical Examinations'!G:G,"not found")</f>
        <v>0</v>
      </c>
      <c r="I552" s="20" t="str">
        <f>_xlfn.XLOOKUP(A552,'Medical Examinations'!A:A,'Medical Examinations'!H:H,"not found")</f>
        <v>No</v>
      </c>
      <c r="J552" s="20" t="str">
        <f>_xlfn.XLOOKUP(A552,'Medical Examinations'!A:A,'Medical Examinations'!I:I,"not found")</f>
        <v>Obesity</v>
      </c>
      <c r="K552" s="21">
        <f>_xlfn.XLOOKUP(A552,'Hospitalisation Details'!A:A,'Hospitalisation Details'!F:F,"Not Found")</f>
        <v>28415</v>
      </c>
      <c r="L552" s="22">
        <f>_xlfn.XLOOKUP(A552,'Hospitalisation Details'!A:A,'Hospitalisation Details'!H:H,"Not Found")</f>
        <v>17929.3</v>
      </c>
      <c r="M552" s="21" t="str">
        <f>_xlfn.XLOOKUP(A552,'Hospitalisation Details'!A:A,'Hospitalisation Details'!I:I,"Not Found")</f>
        <v>tier - 1</v>
      </c>
      <c r="N552" s="21" t="str">
        <f>_xlfn.XLOOKUP(A552,'Hospitalisation Details'!A:A,'Hospitalisation Details'!J:J,"Not Found")</f>
        <v>tier - 3</v>
      </c>
      <c r="O552" s="21" t="str">
        <f>_xlfn.XLOOKUP(A552,'Hospitalisation Details'!A:A,'Hospitalisation Details'!K:K,"Not Found")</f>
        <v>R1013</v>
      </c>
      <c r="P552" s="23">
        <f>_xlfn.XLOOKUP(A552,'Hospitalisation Details'!A:A,'Hospitalisation Details'!L:L,"Not Found")</f>
        <v>45</v>
      </c>
    </row>
    <row r="553" spans="1:16" ht="15.75" x14ac:dyDescent="0.25">
      <c r="A553" s="19" t="s">
        <v>1819</v>
      </c>
      <c r="B553" s="19" t="str">
        <f>_xlfn.XLOOKUP(A553,'Customer Names'!A:A,'Customer Names'!C:C,"Not Found")</f>
        <v>King</v>
      </c>
      <c r="C553" s="20">
        <f>_xlfn.XLOOKUP(A553,'Medical Examinations'!A:A,'Medical Examinations'!B:B,"not found")</f>
        <v>24.795000000000002</v>
      </c>
      <c r="D553" s="20">
        <f>_xlfn.XLOOKUP(A553,'Medical Examinations'!A:A,'Medical Examinations'!C:C,"not found")</f>
        <v>4.5199999999999996</v>
      </c>
      <c r="E553" s="20" t="str">
        <f>_xlfn.XLOOKUP(A553,'Medical Examinations'!A:A,'Medical Examinations'!D:D,"not found")</f>
        <v>No</v>
      </c>
      <c r="F553" s="20" t="str">
        <f>_xlfn.XLOOKUP(A553,'Medical Examinations'!A:A,'Medical Examinations'!E:E,"not found")</f>
        <v>No</v>
      </c>
      <c r="G553" s="20" t="str">
        <f>_xlfn.XLOOKUP(A553,'Medical Examinations'!A:A,'Medical Examinations'!F:F,"not found")</f>
        <v>No</v>
      </c>
      <c r="H553" s="20">
        <f>_xlfn.XLOOKUP(A553,'Medical Examinations'!A:A,'Medical Examinations'!G:G,"not found")</f>
        <v>0</v>
      </c>
      <c r="I553" s="20" t="str">
        <f>_xlfn.XLOOKUP(A553,'Medical Examinations'!A:A,'Medical Examinations'!H:H,"not found")</f>
        <v>Yes</v>
      </c>
      <c r="J553" s="20" t="str">
        <f>_xlfn.XLOOKUP(A553,'Medical Examinations'!A:A,'Medical Examinations'!I:I,"not found")</f>
        <v>Normal Weight</v>
      </c>
      <c r="K553" s="21">
        <f>_xlfn.XLOOKUP(A553,'Hospitalisation Details'!A:A,'Hospitalisation Details'!F:F,"Not Found")</f>
        <v>32846</v>
      </c>
      <c r="L553" s="22">
        <f>_xlfn.XLOOKUP(A553,'Hospitalisation Details'!A:A,'Hospitalisation Details'!H:H,"Not Found")</f>
        <v>17904.53</v>
      </c>
      <c r="M553" s="21" t="str">
        <f>_xlfn.XLOOKUP(A553,'Hospitalisation Details'!A:A,'Hospitalisation Details'!I:I,"Not Found")</f>
        <v>tier - 1</v>
      </c>
      <c r="N553" s="21" t="str">
        <f>_xlfn.XLOOKUP(A553,'Hospitalisation Details'!A:A,'Hospitalisation Details'!J:J,"Not Found")</f>
        <v>tier - 3</v>
      </c>
      <c r="O553" s="21" t="str">
        <f>_xlfn.XLOOKUP(A553,'Hospitalisation Details'!A:A,'Hospitalisation Details'!K:K,"Not Found")</f>
        <v>R1017</v>
      </c>
      <c r="P553" s="23">
        <f>_xlfn.XLOOKUP(A553,'Hospitalisation Details'!A:A,'Hospitalisation Details'!L:L,"Not Found")</f>
        <v>33</v>
      </c>
    </row>
    <row r="554" spans="1:16" ht="15.75" x14ac:dyDescent="0.25">
      <c r="A554" s="19" t="s">
        <v>1818</v>
      </c>
      <c r="B554" s="19" t="str">
        <f>_xlfn.XLOOKUP(A554,'Customer Names'!A:A,'Customer Names'!C:C,"Not Found")</f>
        <v>Stone</v>
      </c>
      <c r="C554" s="20">
        <f>_xlfn.XLOOKUP(A554,'Medical Examinations'!A:A,'Medical Examinations'!B:B,"not found")</f>
        <v>53.98</v>
      </c>
      <c r="D554" s="20">
        <f>_xlfn.XLOOKUP(A554,'Medical Examinations'!A:A,'Medical Examinations'!C:C,"not found")</f>
        <v>5.07</v>
      </c>
      <c r="E554" s="20" t="str">
        <f>_xlfn.XLOOKUP(A554,'Medical Examinations'!A:A,'Medical Examinations'!D:D,"not found")</f>
        <v>No</v>
      </c>
      <c r="F554" s="20" t="str">
        <f>_xlfn.XLOOKUP(A554,'Medical Examinations'!A:A,'Medical Examinations'!E:E,"not found")</f>
        <v>No</v>
      </c>
      <c r="G554" s="20" t="str">
        <f>_xlfn.XLOOKUP(A554,'Medical Examinations'!A:A,'Medical Examinations'!F:F,"not found")</f>
        <v>Yes</v>
      </c>
      <c r="H554" s="20">
        <f>_xlfn.XLOOKUP(A554,'Medical Examinations'!A:A,'Medical Examinations'!G:G,"not found")</f>
        <v>1</v>
      </c>
      <c r="I554" s="20" t="str">
        <f>_xlfn.XLOOKUP(A554,'Medical Examinations'!A:A,'Medical Examinations'!H:H,"not found")</f>
        <v>No</v>
      </c>
      <c r="J554" s="20" t="str">
        <f>_xlfn.XLOOKUP(A554,'Medical Examinations'!A:A,'Medical Examinations'!I:I,"not found")</f>
        <v>Obesity</v>
      </c>
      <c r="K554" s="21">
        <f>_xlfn.XLOOKUP(A554,'Hospitalisation Details'!A:A,'Hospitalisation Details'!F:F,"Not Found")</f>
        <v>29171</v>
      </c>
      <c r="L554" s="22">
        <f>_xlfn.XLOOKUP(A554,'Hospitalisation Details'!A:A,'Hospitalisation Details'!H:H,"Not Found")</f>
        <v>17882.669999999998</v>
      </c>
      <c r="M554" s="21" t="str">
        <f>_xlfn.XLOOKUP(A554,'Hospitalisation Details'!A:A,'Hospitalisation Details'!I:I,"Not Found")</f>
        <v>tier - 1</v>
      </c>
      <c r="N554" s="21" t="str">
        <f>_xlfn.XLOOKUP(A554,'Hospitalisation Details'!A:A,'Hospitalisation Details'!J:J,"Not Found")</f>
        <v>tier - 3</v>
      </c>
      <c r="O554" s="21" t="str">
        <f>_xlfn.XLOOKUP(A554,'Hospitalisation Details'!A:A,'Hospitalisation Details'!K:K,"Not Found")</f>
        <v>R1012</v>
      </c>
      <c r="P554" s="23">
        <f>_xlfn.XLOOKUP(A554,'Hospitalisation Details'!A:A,'Hospitalisation Details'!L:L,"Not Found")</f>
        <v>43</v>
      </c>
    </row>
    <row r="555" spans="1:16" ht="15.75" x14ac:dyDescent="0.25">
      <c r="A555" s="19" t="s">
        <v>1817</v>
      </c>
      <c r="B555" s="19" t="str">
        <f>_xlfn.XLOOKUP(A555,'Customer Names'!A:A,'Customer Names'!C:C,"Not Found")</f>
        <v>Campbell</v>
      </c>
      <c r="C555" s="20">
        <f>_xlfn.XLOOKUP(A555,'Medical Examinations'!A:A,'Medical Examinations'!B:B,"not found")</f>
        <v>41.325000000000003</v>
      </c>
      <c r="D555" s="20">
        <f>_xlfn.XLOOKUP(A555,'Medical Examinations'!A:A,'Medical Examinations'!C:C,"not found")</f>
        <v>4.04</v>
      </c>
      <c r="E555" s="20" t="str">
        <f>_xlfn.XLOOKUP(A555,'Medical Examinations'!A:A,'Medical Examinations'!D:D,"not found")</f>
        <v>Yes</v>
      </c>
      <c r="F555" s="20" t="str">
        <f>_xlfn.XLOOKUP(A555,'Medical Examinations'!A:A,'Medical Examinations'!E:E,"not found")</f>
        <v>No</v>
      </c>
      <c r="G555" s="20" t="str">
        <f>_xlfn.XLOOKUP(A555,'Medical Examinations'!A:A,'Medical Examinations'!F:F,"not found")</f>
        <v>Yes</v>
      </c>
      <c r="H555" s="20">
        <f>_xlfn.XLOOKUP(A555,'Medical Examinations'!A:A,'Medical Examinations'!G:G,"not found")</f>
        <v>1</v>
      </c>
      <c r="I555" s="20" t="str">
        <f>_xlfn.XLOOKUP(A555,'Medical Examinations'!A:A,'Medical Examinations'!H:H,"not found")</f>
        <v>No</v>
      </c>
      <c r="J555" s="20" t="str">
        <f>_xlfn.XLOOKUP(A555,'Medical Examinations'!A:A,'Medical Examinations'!I:I,"not found")</f>
        <v>Obesity</v>
      </c>
      <c r="K555" s="21">
        <f>_xlfn.XLOOKUP(A555,'Hospitalisation Details'!A:A,'Hospitalisation Details'!F:F,"Not Found")</f>
        <v>35668</v>
      </c>
      <c r="L555" s="22">
        <f>_xlfn.XLOOKUP(A555,'Hospitalisation Details'!A:A,'Hospitalisation Details'!H:H,"Not Found")</f>
        <v>17878.900000000001</v>
      </c>
      <c r="M555" s="21" t="str">
        <f>_xlfn.XLOOKUP(A555,'Hospitalisation Details'!A:A,'Hospitalisation Details'!I:I,"Not Found")</f>
        <v>tier - 1</v>
      </c>
      <c r="N555" s="21" t="str">
        <f>_xlfn.XLOOKUP(A555,'Hospitalisation Details'!A:A,'Hospitalisation Details'!J:J,"Not Found")</f>
        <v>tier - 3</v>
      </c>
      <c r="O555" s="21" t="str">
        <f>_xlfn.XLOOKUP(A555,'Hospitalisation Details'!A:A,'Hospitalisation Details'!K:K,"Not Found")</f>
        <v>R1024</v>
      </c>
      <c r="P555" s="23">
        <f>_xlfn.XLOOKUP(A555,'Hospitalisation Details'!A:A,'Hospitalisation Details'!L:L,"Not Found")</f>
        <v>25</v>
      </c>
    </row>
    <row r="556" spans="1:16" ht="15.75" x14ac:dyDescent="0.25">
      <c r="A556" s="19" t="s">
        <v>1816</v>
      </c>
      <c r="B556" s="19" t="str">
        <f>_xlfn.XLOOKUP(A556,'Customer Names'!A:A,'Customer Names'!C:C,"Not Found")</f>
        <v>Asher</v>
      </c>
      <c r="C556" s="20">
        <f>_xlfn.XLOOKUP(A556,'Medical Examinations'!A:A,'Medical Examinations'!B:B,"not found")</f>
        <v>51.65</v>
      </c>
      <c r="D556" s="20">
        <f>_xlfn.XLOOKUP(A556,'Medical Examinations'!A:A,'Medical Examinations'!C:C,"not found")</f>
        <v>5.3</v>
      </c>
      <c r="E556" s="20" t="str">
        <f>_xlfn.XLOOKUP(A556,'Medical Examinations'!A:A,'Medical Examinations'!D:D,"not found")</f>
        <v>Yes</v>
      </c>
      <c r="F556" s="20" t="str">
        <f>_xlfn.XLOOKUP(A556,'Medical Examinations'!A:A,'Medical Examinations'!E:E,"not found")</f>
        <v>No</v>
      </c>
      <c r="G556" s="20" t="str">
        <f>_xlfn.XLOOKUP(A556,'Medical Examinations'!A:A,'Medical Examinations'!F:F,"not found")</f>
        <v>No</v>
      </c>
      <c r="H556" s="20">
        <f>_xlfn.XLOOKUP(A556,'Medical Examinations'!A:A,'Medical Examinations'!G:G,"not found")</f>
        <v>0</v>
      </c>
      <c r="I556" s="20" t="str">
        <f>_xlfn.XLOOKUP(A556,'Medical Examinations'!A:A,'Medical Examinations'!H:H,"not found")</f>
        <v>No</v>
      </c>
      <c r="J556" s="20" t="str">
        <f>_xlfn.XLOOKUP(A556,'Medical Examinations'!A:A,'Medical Examinations'!I:I,"not found")</f>
        <v>Obesity</v>
      </c>
      <c r="K556" s="21">
        <f>_xlfn.XLOOKUP(A556,'Hospitalisation Details'!A:A,'Hospitalisation Details'!F:F,"Not Found")</f>
        <v>28106</v>
      </c>
      <c r="L556" s="22">
        <f>_xlfn.XLOOKUP(A556,'Hospitalisation Details'!A:A,'Hospitalisation Details'!H:H,"Not Found")</f>
        <v>17862.919999999998</v>
      </c>
      <c r="M556" s="21" t="str">
        <f>_xlfn.XLOOKUP(A556,'Hospitalisation Details'!A:A,'Hospitalisation Details'!I:I,"Not Found")</f>
        <v>tier - 1</v>
      </c>
      <c r="N556" s="21" t="str">
        <f>_xlfn.XLOOKUP(A556,'Hospitalisation Details'!A:A,'Hospitalisation Details'!J:J,"Not Found")</f>
        <v>tier - 3</v>
      </c>
      <c r="O556" s="21" t="str">
        <f>_xlfn.XLOOKUP(A556,'Hospitalisation Details'!A:A,'Hospitalisation Details'!K:K,"Not Found")</f>
        <v>R1012</v>
      </c>
      <c r="P556" s="23">
        <f>_xlfn.XLOOKUP(A556,'Hospitalisation Details'!A:A,'Hospitalisation Details'!L:L,"Not Found")</f>
        <v>46</v>
      </c>
    </row>
    <row r="557" spans="1:16" ht="15.75" x14ac:dyDescent="0.25">
      <c r="A557" s="19" t="s">
        <v>1815</v>
      </c>
      <c r="B557" s="19" t="str">
        <f>_xlfn.XLOOKUP(A557,'Customer Names'!A:A,'Customer Names'!C:C,"Not Found")</f>
        <v>Mazzotta</v>
      </c>
      <c r="C557" s="20">
        <f>_xlfn.XLOOKUP(A557,'Medical Examinations'!A:A,'Medical Examinations'!B:B,"not found")</f>
        <v>44.52</v>
      </c>
      <c r="D557" s="20">
        <f>_xlfn.XLOOKUP(A557,'Medical Examinations'!A:A,'Medical Examinations'!C:C,"not found")</f>
        <v>8.64</v>
      </c>
      <c r="E557" s="20" t="str">
        <f>_xlfn.XLOOKUP(A557,'Medical Examinations'!A:A,'Medical Examinations'!D:D,"not found")</f>
        <v>Yes</v>
      </c>
      <c r="F557" s="20" t="str">
        <f>_xlfn.XLOOKUP(A557,'Medical Examinations'!A:A,'Medical Examinations'!E:E,"not found")</f>
        <v>No</v>
      </c>
      <c r="G557" s="20" t="str">
        <f>_xlfn.XLOOKUP(A557,'Medical Examinations'!A:A,'Medical Examinations'!F:F,"not found")</f>
        <v>Yes</v>
      </c>
      <c r="H557" s="20">
        <f>_xlfn.XLOOKUP(A557,'Medical Examinations'!A:A,'Medical Examinations'!G:G,"not found")</f>
        <v>1</v>
      </c>
      <c r="I557" s="20" t="str">
        <f>_xlfn.XLOOKUP(A557,'Medical Examinations'!A:A,'Medical Examinations'!H:H,"not found")</f>
        <v>No</v>
      </c>
      <c r="J557" s="20" t="str">
        <f>_xlfn.XLOOKUP(A557,'Medical Examinations'!A:A,'Medical Examinations'!I:I,"not found")</f>
        <v>Obesity</v>
      </c>
      <c r="K557" s="21">
        <f>_xlfn.XLOOKUP(A557,'Hospitalisation Details'!A:A,'Hospitalisation Details'!F:F,"Not Found")</f>
        <v>23353</v>
      </c>
      <c r="L557" s="22">
        <f>_xlfn.XLOOKUP(A557,'Hospitalisation Details'!A:A,'Hospitalisation Details'!H:H,"Not Found")</f>
        <v>17832.599999999999</v>
      </c>
      <c r="M557" s="21" t="str">
        <f>_xlfn.XLOOKUP(A557,'Hospitalisation Details'!A:A,'Hospitalisation Details'!I:I,"Not Found")</f>
        <v>tier - 1</v>
      </c>
      <c r="N557" s="21" t="str">
        <f>_xlfn.XLOOKUP(A557,'Hospitalisation Details'!A:A,'Hospitalisation Details'!J:J,"Not Found")</f>
        <v>tier - 3</v>
      </c>
      <c r="O557" s="21" t="str">
        <f>_xlfn.XLOOKUP(A557,'Hospitalisation Details'!A:A,'Hospitalisation Details'!K:K,"Not Found")</f>
        <v>R1012</v>
      </c>
      <c r="P557" s="23">
        <f>_xlfn.XLOOKUP(A557,'Hospitalisation Details'!A:A,'Hospitalisation Details'!L:L,"Not Found")</f>
        <v>59</v>
      </c>
    </row>
    <row r="558" spans="1:16" ht="15.75" x14ac:dyDescent="0.25">
      <c r="A558" s="19" t="s">
        <v>1814</v>
      </c>
      <c r="B558" s="19" t="str">
        <f>_xlfn.XLOOKUP(A558,'Customer Names'!A:A,'Customer Names'!C:C,"Not Found")</f>
        <v>Huttl</v>
      </c>
      <c r="C558" s="20">
        <f>_xlfn.XLOOKUP(A558,'Medical Examinations'!A:A,'Medical Examinations'!B:B,"not found")</f>
        <v>53.29</v>
      </c>
      <c r="D558" s="20">
        <f>_xlfn.XLOOKUP(A558,'Medical Examinations'!A:A,'Medical Examinations'!C:C,"not found")</f>
        <v>4.03</v>
      </c>
      <c r="E558" s="20" t="str">
        <f>_xlfn.XLOOKUP(A558,'Medical Examinations'!A:A,'Medical Examinations'!D:D,"not found")</f>
        <v>No</v>
      </c>
      <c r="F558" s="20" t="str">
        <f>_xlfn.XLOOKUP(A558,'Medical Examinations'!A:A,'Medical Examinations'!E:E,"not found")</f>
        <v>No</v>
      </c>
      <c r="G558" s="20" t="str">
        <f>_xlfn.XLOOKUP(A558,'Medical Examinations'!A:A,'Medical Examinations'!F:F,"not found")</f>
        <v>Yes</v>
      </c>
      <c r="H558" s="20">
        <f>_xlfn.XLOOKUP(A558,'Medical Examinations'!A:A,'Medical Examinations'!G:G,"not found")</f>
        <v>1</v>
      </c>
      <c r="I558" s="20" t="str">
        <f>_xlfn.XLOOKUP(A558,'Medical Examinations'!A:A,'Medical Examinations'!H:H,"not found")</f>
        <v>No</v>
      </c>
      <c r="J558" s="20" t="str">
        <f>_xlfn.XLOOKUP(A558,'Medical Examinations'!A:A,'Medical Examinations'!I:I,"not found")</f>
        <v>Obesity</v>
      </c>
      <c r="K558" s="21">
        <f>_xlfn.XLOOKUP(A558,'Hospitalisation Details'!A:A,'Hospitalisation Details'!F:F,"Not Found")</f>
        <v>29138</v>
      </c>
      <c r="L558" s="22">
        <f>_xlfn.XLOOKUP(A558,'Hospitalisation Details'!A:A,'Hospitalisation Details'!H:H,"Not Found")</f>
        <v>17779.939999999999</v>
      </c>
      <c r="M558" s="21" t="str">
        <f>_xlfn.XLOOKUP(A558,'Hospitalisation Details'!A:A,'Hospitalisation Details'!I:I,"Not Found")</f>
        <v>tier - 1</v>
      </c>
      <c r="N558" s="21" t="str">
        <f>_xlfn.XLOOKUP(A558,'Hospitalisation Details'!A:A,'Hospitalisation Details'!J:J,"Not Found")</f>
        <v>tier - 3</v>
      </c>
      <c r="O558" s="21" t="str">
        <f>_xlfn.XLOOKUP(A558,'Hospitalisation Details'!A:A,'Hospitalisation Details'!K:K,"Not Found")</f>
        <v>R1012</v>
      </c>
      <c r="P558" s="23">
        <f>_xlfn.XLOOKUP(A558,'Hospitalisation Details'!A:A,'Hospitalisation Details'!L:L,"Not Found")</f>
        <v>43</v>
      </c>
    </row>
    <row r="559" spans="1:16" ht="15.75" x14ac:dyDescent="0.25">
      <c r="A559" s="19" t="s">
        <v>1813</v>
      </c>
      <c r="B559" s="19" t="str">
        <f>_xlfn.XLOOKUP(A559,'Customer Names'!A:A,'Customer Names'!C:C,"Not Found")</f>
        <v>Ferron</v>
      </c>
      <c r="C559" s="20">
        <f>_xlfn.XLOOKUP(A559,'Medical Examinations'!A:A,'Medical Examinations'!B:B,"not found")</f>
        <v>46.63</v>
      </c>
      <c r="D559" s="20">
        <f>_xlfn.XLOOKUP(A559,'Medical Examinations'!A:A,'Medical Examinations'!C:C,"not found")</f>
        <v>4.26</v>
      </c>
      <c r="E559" s="20" t="str">
        <f>_xlfn.XLOOKUP(A559,'Medical Examinations'!A:A,'Medical Examinations'!D:D,"not found")</f>
        <v>Yes</v>
      </c>
      <c r="F559" s="20" t="str">
        <f>_xlfn.XLOOKUP(A559,'Medical Examinations'!A:A,'Medical Examinations'!E:E,"not found")</f>
        <v>No</v>
      </c>
      <c r="G559" s="20" t="str">
        <f>_xlfn.XLOOKUP(A559,'Medical Examinations'!A:A,'Medical Examinations'!F:F,"not found")</f>
        <v>No</v>
      </c>
      <c r="H559" s="20">
        <f>_xlfn.XLOOKUP(A559,'Medical Examinations'!A:A,'Medical Examinations'!G:G,"not found")</f>
        <v>2</v>
      </c>
      <c r="I559" s="20" t="str">
        <f>_xlfn.XLOOKUP(A559,'Medical Examinations'!A:A,'Medical Examinations'!H:H,"not found")</f>
        <v>No</v>
      </c>
      <c r="J559" s="20" t="str">
        <f>_xlfn.XLOOKUP(A559,'Medical Examinations'!A:A,'Medical Examinations'!I:I,"not found")</f>
        <v>Obesity</v>
      </c>
      <c r="K559" s="21">
        <f>_xlfn.XLOOKUP(A559,'Hospitalisation Details'!A:A,'Hospitalisation Details'!F:F,"Not Found")</f>
        <v>24279</v>
      </c>
      <c r="L559" s="22">
        <f>_xlfn.XLOOKUP(A559,'Hospitalisation Details'!A:A,'Hospitalisation Details'!H:H,"Not Found")</f>
        <v>17777.73</v>
      </c>
      <c r="M559" s="21" t="str">
        <f>_xlfn.XLOOKUP(A559,'Hospitalisation Details'!A:A,'Hospitalisation Details'!I:I,"Not Found")</f>
        <v>tier - 1</v>
      </c>
      <c r="N559" s="21" t="str">
        <f>_xlfn.XLOOKUP(A559,'Hospitalisation Details'!A:A,'Hospitalisation Details'!J:J,"Not Found")</f>
        <v>tier - 3</v>
      </c>
      <c r="O559" s="21" t="str">
        <f>_xlfn.XLOOKUP(A559,'Hospitalisation Details'!A:A,'Hospitalisation Details'!K:K,"Not Found")</f>
        <v>R1012</v>
      </c>
      <c r="P559" s="23">
        <f>_xlfn.XLOOKUP(A559,'Hospitalisation Details'!A:A,'Hospitalisation Details'!L:L,"Not Found")</f>
        <v>56</v>
      </c>
    </row>
    <row r="560" spans="1:16" ht="15.75" x14ac:dyDescent="0.25">
      <c r="A560" s="19" t="s">
        <v>1812</v>
      </c>
      <c r="B560" s="19" t="str">
        <f>_xlfn.XLOOKUP(A560,'Customer Names'!A:A,'Customer Names'!C:C,"Not Found")</f>
        <v>Colarusso</v>
      </c>
      <c r="C560" s="20">
        <f>_xlfn.XLOOKUP(A560,'Medical Examinations'!A:A,'Medical Examinations'!B:B,"not found")</f>
        <v>28.88</v>
      </c>
      <c r="D560" s="20">
        <f>_xlfn.XLOOKUP(A560,'Medical Examinations'!A:A,'Medical Examinations'!C:C,"not found")</f>
        <v>5.35</v>
      </c>
      <c r="E560" s="20" t="str">
        <f>_xlfn.XLOOKUP(A560,'Medical Examinations'!A:A,'Medical Examinations'!D:D,"not found")</f>
        <v>No</v>
      </c>
      <c r="F560" s="20" t="str">
        <f>_xlfn.XLOOKUP(A560,'Medical Examinations'!A:A,'Medical Examinations'!E:E,"not found")</f>
        <v>No</v>
      </c>
      <c r="G560" s="20" t="str">
        <f>_xlfn.XLOOKUP(A560,'Medical Examinations'!A:A,'Medical Examinations'!F:F,"not found")</f>
        <v>Yes</v>
      </c>
      <c r="H560" s="20">
        <f>_xlfn.XLOOKUP(A560,'Medical Examinations'!A:A,'Medical Examinations'!G:G,"not found")</f>
        <v>1</v>
      </c>
      <c r="I560" s="20" t="str">
        <f>_xlfn.XLOOKUP(A560,'Medical Examinations'!A:A,'Medical Examinations'!H:H,"not found")</f>
        <v>Yes</v>
      </c>
      <c r="J560" s="20" t="str">
        <f>_xlfn.XLOOKUP(A560,'Medical Examinations'!A:A,'Medical Examinations'!I:I,"not found")</f>
        <v>Overweight</v>
      </c>
      <c r="K560" s="21">
        <f>_xlfn.XLOOKUP(A560,'Hospitalisation Details'!A:A,'Hospitalisation Details'!F:F,"Not Found")</f>
        <v>37816</v>
      </c>
      <c r="L560" s="22">
        <f>_xlfn.XLOOKUP(A560,'Hospitalisation Details'!A:A,'Hospitalisation Details'!H:H,"Not Found")</f>
        <v>17748.509999999998</v>
      </c>
      <c r="M560" s="21" t="str">
        <f>_xlfn.XLOOKUP(A560,'Hospitalisation Details'!A:A,'Hospitalisation Details'!I:I,"Not Found")</f>
        <v>tier - 1</v>
      </c>
      <c r="N560" s="21" t="str">
        <f>_xlfn.XLOOKUP(A560,'Hospitalisation Details'!A:A,'Hospitalisation Details'!J:J,"Not Found")</f>
        <v>tier - 3</v>
      </c>
      <c r="O560" s="21" t="str">
        <f>_xlfn.XLOOKUP(A560,'Hospitalisation Details'!A:A,'Hospitalisation Details'!K:K,"Not Found")</f>
        <v>R1012</v>
      </c>
      <c r="P560" s="23">
        <f>_xlfn.XLOOKUP(A560,'Hospitalisation Details'!A:A,'Hospitalisation Details'!L:L,"Not Found")</f>
        <v>19</v>
      </c>
    </row>
    <row r="561" spans="1:16" ht="15.75" x14ac:dyDescent="0.25">
      <c r="A561" s="19" t="s">
        <v>1811</v>
      </c>
      <c r="B561" s="19" t="str">
        <f>_xlfn.XLOOKUP(A561,'Customer Names'!A:A,'Customer Names'!C:C,"Not Found")</f>
        <v>Pearlman</v>
      </c>
      <c r="C561" s="20">
        <f>_xlfn.XLOOKUP(A561,'Medical Examinations'!A:A,'Medical Examinations'!B:B,"not found")</f>
        <v>23.98</v>
      </c>
      <c r="D561" s="20">
        <f>_xlfn.XLOOKUP(A561,'Medical Examinations'!A:A,'Medical Examinations'!C:C,"not found")</f>
        <v>4.9000000000000004</v>
      </c>
      <c r="E561" s="20" t="str">
        <f>_xlfn.XLOOKUP(A561,'Medical Examinations'!A:A,'Medical Examinations'!D:D,"not found")</f>
        <v>No</v>
      </c>
      <c r="F561" s="20" t="str">
        <f>_xlfn.XLOOKUP(A561,'Medical Examinations'!A:A,'Medical Examinations'!E:E,"not found")</f>
        <v>No</v>
      </c>
      <c r="G561" s="20" t="str">
        <f>_xlfn.XLOOKUP(A561,'Medical Examinations'!A:A,'Medical Examinations'!F:F,"not found")</f>
        <v>No</v>
      </c>
      <c r="H561" s="20">
        <f>_xlfn.XLOOKUP(A561,'Medical Examinations'!A:A,'Medical Examinations'!G:G,"not found")</f>
        <v>0</v>
      </c>
      <c r="I561" s="20" t="str">
        <f>_xlfn.XLOOKUP(A561,'Medical Examinations'!A:A,'Medical Examinations'!H:H,"not found")</f>
        <v>Yes</v>
      </c>
      <c r="J561" s="20" t="str">
        <f>_xlfn.XLOOKUP(A561,'Medical Examinations'!A:A,'Medical Examinations'!I:I,"not found")</f>
        <v>Normal Weight</v>
      </c>
      <c r="K561" s="21">
        <f>_xlfn.XLOOKUP(A561,'Hospitalisation Details'!A:A,'Hospitalisation Details'!F:F,"Not Found")</f>
        <v>34516</v>
      </c>
      <c r="L561" s="22">
        <f>_xlfn.XLOOKUP(A561,'Hospitalisation Details'!A:A,'Hospitalisation Details'!H:H,"Not Found")</f>
        <v>17663.14</v>
      </c>
      <c r="M561" s="21" t="str">
        <f>_xlfn.XLOOKUP(A561,'Hospitalisation Details'!A:A,'Hospitalisation Details'!I:I,"Not Found")</f>
        <v>tier - 1</v>
      </c>
      <c r="N561" s="21" t="str">
        <f>_xlfn.XLOOKUP(A561,'Hospitalisation Details'!A:A,'Hospitalisation Details'!J:J,"Not Found")</f>
        <v>tier - 3</v>
      </c>
      <c r="O561" s="21" t="str">
        <f>_xlfn.XLOOKUP(A561,'Hospitalisation Details'!A:A,'Hospitalisation Details'!K:K,"Not Found")</f>
        <v>R1013</v>
      </c>
      <c r="P561" s="23">
        <f>_xlfn.XLOOKUP(A561,'Hospitalisation Details'!A:A,'Hospitalisation Details'!L:L,"Not Found")</f>
        <v>28</v>
      </c>
    </row>
    <row r="562" spans="1:16" ht="15.75" x14ac:dyDescent="0.25">
      <c r="A562" s="19" t="s">
        <v>1810</v>
      </c>
      <c r="B562" s="19" t="str">
        <f>_xlfn.XLOOKUP(A562,'Customer Names'!A:A,'Customer Names'!C:C,"Not Found")</f>
        <v>O'Mara</v>
      </c>
      <c r="C562" s="20">
        <f>_xlfn.XLOOKUP(A562,'Medical Examinations'!A:A,'Medical Examinations'!B:B,"not found")</f>
        <v>23.65</v>
      </c>
      <c r="D562" s="20">
        <f>_xlfn.XLOOKUP(A562,'Medical Examinations'!A:A,'Medical Examinations'!C:C,"not found")</f>
        <v>4.5</v>
      </c>
      <c r="E562" s="20" t="str">
        <f>_xlfn.XLOOKUP(A562,'Medical Examinations'!A:A,'Medical Examinations'!D:D,"not found")</f>
        <v>No</v>
      </c>
      <c r="F562" s="20" t="str">
        <f>_xlfn.XLOOKUP(A562,'Medical Examinations'!A:A,'Medical Examinations'!E:E,"not found")</f>
        <v>No</v>
      </c>
      <c r="G562" s="20" t="str">
        <f>_xlfn.XLOOKUP(A562,'Medical Examinations'!A:A,'Medical Examinations'!F:F,"not found")</f>
        <v>No</v>
      </c>
      <c r="H562" s="20">
        <f>_xlfn.XLOOKUP(A562,'Medical Examinations'!A:A,'Medical Examinations'!G:G,"not found")</f>
        <v>0</v>
      </c>
      <c r="I562" s="20" t="str">
        <f>_xlfn.XLOOKUP(A562,'Medical Examinations'!A:A,'Medical Examinations'!H:H,"not found")</f>
        <v>No</v>
      </c>
      <c r="J562" s="20" t="str">
        <f>_xlfn.XLOOKUP(A562,'Medical Examinations'!A:A,'Medical Examinations'!I:I,"not found")</f>
        <v>Normal Weight</v>
      </c>
      <c r="K562" s="21">
        <f>_xlfn.XLOOKUP(A562,'Hospitalisation Details'!A:A,'Hospitalisation Details'!F:F,"Not Found")</f>
        <v>33171</v>
      </c>
      <c r="L562" s="22">
        <f>_xlfn.XLOOKUP(A562,'Hospitalisation Details'!A:A,'Hospitalisation Details'!H:H,"Not Found")</f>
        <v>17626.240000000002</v>
      </c>
      <c r="M562" s="21" t="str">
        <f>_xlfn.XLOOKUP(A562,'Hospitalisation Details'!A:A,'Hospitalisation Details'!I:I,"Not Found")</f>
        <v>tier - 1</v>
      </c>
      <c r="N562" s="21" t="str">
        <f>_xlfn.XLOOKUP(A562,'Hospitalisation Details'!A:A,'Hospitalisation Details'!J:J,"Not Found")</f>
        <v>tier - 3</v>
      </c>
      <c r="O562" s="21" t="str">
        <f>_xlfn.XLOOKUP(A562,'Hospitalisation Details'!A:A,'Hospitalisation Details'!K:K,"Not Found")</f>
        <v>R1013</v>
      </c>
      <c r="P562" s="23">
        <f>_xlfn.XLOOKUP(A562,'Hospitalisation Details'!A:A,'Hospitalisation Details'!L:L,"Not Found")</f>
        <v>32</v>
      </c>
    </row>
    <row r="563" spans="1:16" ht="15.75" x14ac:dyDescent="0.25">
      <c r="A563" s="19" t="s">
        <v>1809</v>
      </c>
      <c r="B563" s="19" t="str">
        <f>_xlfn.XLOOKUP(A563,'Customer Names'!A:A,'Customer Names'!C:C,"Not Found")</f>
        <v>Niska</v>
      </c>
      <c r="C563" s="20">
        <f>_xlfn.XLOOKUP(A563,'Medical Examinations'!A:A,'Medical Examinations'!B:B,"not found")</f>
        <v>49.09</v>
      </c>
      <c r="D563" s="20">
        <f>_xlfn.XLOOKUP(A563,'Medical Examinations'!A:A,'Medical Examinations'!C:C,"not found")</f>
        <v>8.3800000000000008</v>
      </c>
      <c r="E563" s="20" t="str">
        <f>_xlfn.XLOOKUP(A563,'Medical Examinations'!A:A,'Medical Examinations'!D:D,"not found")</f>
        <v>Yes</v>
      </c>
      <c r="F563" s="20" t="str">
        <f>_xlfn.XLOOKUP(A563,'Medical Examinations'!A:A,'Medical Examinations'!E:E,"not found")</f>
        <v>No</v>
      </c>
      <c r="G563" s="20" t="str">
        <f>_xlfn.XLOOKUP(A563,'Medical Examinations'!A:A,'Medical Examinations'!F:F,"not found")</f>
        <v>No</v>
      </c>
      <c r="H563" s="20">
        <f>_xlfn.XLOOKUP(A563,'Medical Examinations'!A:A,'Medical Examinations'!G:G,"not found")</f>
        <v>2</v>
      </c>
      <c r="I563" s="20" t="str">
        <f>_xlfn.XLOOKUP(A563,'Medical Examinations'!A:A,'Medical Examinations'!H:H,"not found")</f>
        <v>No</v>
      </c>
      <c r="J563" s="20" t="str">
        <f>_xlfn.XLOOKUP(A563,'Medical Examinations'!A:A,'Medical Examinations'!I:I,"not found")</f>
        <v>Obesity</v>
      </c>
      <c r="K563" s="21">
        <f>_xlfn.XLOOKUP(A563,'Hospitalisation Details'!A:A,'Hospitalisation Details'!F:F,"Not Found")</f>
        <v>25775</v>
      </c>
      <c r="L563" s="22">
        <f>_xlfn.XLOOKUP(A563,'Hospitalisation Details'!A:A,'Hospitalisation Details'!H:H,"Not Found")</f>
        <v>17584.72</v>
      </c>
      <c r="M563" s="21" t="str">
        <f>_xlfn.XLOOKUP(A563,'Hospitalisation Details'!A:A,'Hospitalisation Details'!I:I,"Not Found")</f>
        <v>tier - 1</v>
      </c>
      <c r="N563" s="21" t="str">
        <f>_xlfn.XLOOKUP(A563,'Hospitalisation Details'!A:A,'Hospitalisation Details'!J:J,"Not Found")</f>
        <v>tier - 3</v>
      </c>
      <c r="O563" s="21" t="str">
        <f>_xlfn.XLOOKUP(A563,'Hospitalisation Details'!A:A,'Hospitalisation Details'!K:K,"Not Found")</f>
        <v>R1012</v>
      </c>
      <c r="P563" s="23">
        <f>_xlfn.XLOOKUP(A563,'Hospitalisation Details'!A:A,'Hospitalisation Details'!L:L,"Not Found")</f>
        <v>52</v>
      </c>
    </row>
    <row r="564" spans="1:16" ht="15.75" x14ac:dyDescent="0.25">
      <c r="A564" s="19" t="s">
        <v>1808</v>
      </c>
      <c r="B564" s="19" t="str">
        <f>_xlfn.XLOOKUP(A564,'Customer Names'!A:A,'Customer Names'!C:C,"Not Found")</f>
        <v>Schlich</v>
      </c>
      <c r="C564" s="20">
        <f>_xlfn.XLOOKUP(A564,'Medical Examinations'!A:A,'Medical Examinations'!B:B,"not found")</f>
        <v>28.024999999999999</v>
      </c>
      <c r="D564" s="20">
        <f>_xlfn.XLOOKUP(A564,'Medical Examinations'!A:A,'Medical Examinations'!C:C,"not found")</f>
        <v>7.03</v>
      </c>
      <c r="E564" s="20" t="str">
        <f>_xlfn.XLOOKUP(A564,'Medical Examinations'!A:A,'Medical Examinations'!D:D,"not found")</f>
        <v>No</v>
      </c>
      <c r="F564" s="20" t="str">
        <f>_xlfn.XLOOKUP(A564,'Medical Examinations'!A:A,'Medical Examinations'!E:E,"not found")</f>
        <v>No</v>
      </c>
      <c r="G564" s="20" t="str">
        <f>_xlfn.XLOOKUP(A564,'Medical Examinations'!A:A,'Medical Examinations'!F:F,"not found")</f>
        <v>No</v>
      </c>
      <c r="H564" s="20">
        <f>_xlfn.XLOOKUP(A564,'Medical Examinations'!A:A,'Medical Examinations'!G:G,"not found")</f>
        <v>0</v>
      </c>
      <c r="I564" s="20" t="str">
        <f>_xlfn.XLOOKUP(A564,'Medical Examinations'!A:A,'Medical Examinations'!H:H,"not found")</f>
        <v>Yes</v>
      </c>
      <c r="J564" s="20" t="str">
        <f>_xlfn.XLOOKUP(A564,'Medical Examinations'!A:A,'Medical Examinations'!I:I,"not found")</f>
        <v>Overweight</v>
      </c>
      <c r="K564" s="21">
        <f>_xlfn.XLOOKUP(A564,'Hospitalisation Details'!A:A,'Hospitalisation Details'!F:F,"Not Found")</f>
        <v>37493</v>
      </c>
      <c r="L564" s="22">
        <f>_xlfn.XLOOKUP(A564,'Hospitalisation Details'!A:A,'Hospitalisation Details'!H:H,"Not Found")</f>
        <v>17560.38</v>
      </c>
      <c r="M564" s="21" t="str">
        <f>_xlfn.XLOOKUP(A564,'Hospitalisation Details'!A:A,'Hospitalisation Details'!I:I,"Not Found")</f>
        <v>tier - 1</v>
      </c>
      <c r="N564" s="21" t="str">
        <f>_xlfn.XLOOKUP(A564,'Hospitalisation Details'!A:A,'Hospitalisation Details'!J:J,"Not Found")</f>
        <v>tier - 3</v>
      </c>
      <c r="O564" s="21" t="str">
        <f>_xlfn.XLOOKUP(A564,'Hospitalisation Details'!A:A,'Hospitalisation Details'!K:K,"Not Found")</f>
        <v>R1012</v>
      </c>
      <c r="P564" s="23">
        <f>_xlfn.XLOOKUP(A564,'Hospitalisation Details'!A:A,'Hospitalisation Details'!L:L,"Not Found")</f>
        <v>20</v>
      </c>
    </row>
    <row r="565" spans="1:16" ht="15.75" x14ac:dyDescent="0.25">
      <c r="A565" s="19" t="s">
        <v>1807</v>
      </c>
      <c r="B565" s="19" t="str">
        <f>_xlfn.XLOOKUP(A565,'Customer Names'!A:A,'Customer Names'!C:C,"Not Found")</f>
        <v>Zidek</v>
      </c>
      <c r="C565" s="20">
        <f>_xlfn.XLOOKUP(A565,'Medical Examinations'!A:A,'Medical Examinations'!B:B,"not found")</f>
        <v>43.32</v>
      </c>
      <c r="D565" s="20">
        <f>_xlfn.XLOOKUP(A565,'Medical Examinations'!A:A,'Medical Examinations'!C:C,"not found")</f>
        <v>8.75</v>
      </c>
      <c r="E565" s="20" t="str">
        <f>_xlfn.XLOOKUP(A565,'Medical Examinations'!A:A,'Medical Examinations'!D:D,"not found")</f>
        <v>Yes</v>
      </c>
      <c r="F565" s="20" t="str">
        <f>_xlfn.XLOOKUP(A565,'Medical Examinations'!A:A,'Medical Examinations'!E:E,"not found")</f>
        <v>No</v>
      </c>
      <c r="G565" s="20" t="str">
        <f>_xlfn.XLOOKUP(A565,'Medical Examinations'!A:A,'Medical Examinations'!F:F,"not found")</f>
        <v>Yes</v>
      </c>
      <c r="H565" s="20">
        <f>_xlfn.XLOOKUP(A565,'Medical Examinations'!A:A,'Medical Examinations'!G:G,"not found")</f>
        <v>1</v>
      </c>
      <c r="I565" s="20" t="str">
        <f>_xlfn.XLOOKUP(A565,'Medical Examinations'!A:A,'Medical Examinations'!H:H,"not found")</f>
        <v>No</v>
      </c>
      <c r="J565" s="20" t="str">
        <f>_xlfn.XLOOKUP(A565,'Medical Examinations'!A:A,'Medical Examinations'!I:I,"not found")</f>
        <v>Obesity</v>
      </c>
      <c r="K565" s="21">
        <f>_xlfn.XLOOKUP(A565,'Hospitalisation Details'!A:A,'Hospitalisation Details'!F:F,"Not Found")</f>
        <v>23331</v>
      </c>
      <c r="L565" s="22">
        <f>_xlfn.XLOOKUP(A565,'Hospitalisation Details'!A:A,'Hospitalisation Details'!H:H,"Not Found")</f>
        <v>17556.88</v>
      </c>
      <c r="M565" s="21" t="str">
        <f>_xlfn.XLOOKUP(A565,'Hospitalisation Details'!A:A,'Hospitalisation Details'!I:I,"Not Found")</f>
        <v>tier - 1</v>
      </c>
      <c r="N565" s="21" t="str">
        <f>_xlfn.XLOOKUP(A565,'Hospitalisation Details'!A:A,'Hospitalisation Details'!J:J,"Not Found")</f>
        <v>tier - 3</v>
      </c>
      <c r="O565" s="21" t="str">
        <f>_xlfn.XLOOKUP(A565,'Hospitalisation Details'!A:A,'Hospitalisation Details'!K:K,"Not Found")</f>
        <v>R1012</v>
      </c>
      <c r="P565" s="23">
        <f>_xlfn.XLOOKUP(A565,'Hospitalisation Details'!A:A,'Hospitalisation Details'!L:L,"Not Found")</f>
        <v>59</v>
      </c>
    </row>
    <row r="566" spans="1:16" ht="15.75" x14ac:dyDescent="0.25">
      <c r="A566" s="19" t="s">
        <v>1806</v>
      </c>
      <c r="B566" s="19" t="str">
        <f>_xlfn.XLOOKUP(A566,'Customer Names'!A:A,'Customer Names'!C:C,"Not Found")</f>
        <v>Ellgass</v>
      </c>
      <c r="C566" s="20">
        <f>_xlfn.XLOOKUP(A566,'Medical Examinations'!A:A,'Medical Examinations'!B:B,"not found")</f>
        <v>45.92</v>
      </c>
      <c r="D566" s="20">
        <f>_xlfn.XLOOKUP(A566,'Medical Examinations'!A:A,'Medical Examinations'!C:C,"not found")</f>
        <v>9.51</v>
      </c>
      <c r="E566" s="20" t="str">
        <f>_xlfn.XLOOKUP(A566,'Medical Examinations'!A:A,'Medical Examinations'!D:D,"not found")</f>
        <v>No</v>
      </c>
      <c r="F566" s="20" t="str">
        <f>_xlfn.XLOOKUP(A566,'Medical Examinations'!A:A,'Medical Examinations'!E:E,"not found")</f>
        <v>No</v>
      </c>
      <c r="G566" s="20" t="str">
        <f>_xlfn.XLOOKUP(A566,'Medical Examinations'!A:A,'Medical Examinations'!F:F,"not found")</f>
        <v>No</v>
      </c>
      <c r="H566" s="20">
        <f>_xlfn.XLOOKUP(A566,'Medical Examinations'!A:A,'Medical Examinations'!G:G,"not found")</f>
        <v>0</v>
      </c>
      <c r="I566" s="20" t="str">
        <f>_xlfn.XLOOKUP(A566,'Medical Examinations'!A:A,'Medical Examinations'!H:H,"not found")</f>
        <v>No</v>
      </c>
      <c r="J566" s="20" t="str">
        <f>_xlfn.XLOOKUP(A566,'Medical Examinations'!A:A,'Medical Examinations'!I:I,"not found")</f>
        <v>Obesity</v>
      </c>
      <c r="K566" s="21">
        <f>_xlfn.XLOOKUP(A566,'Hospitalisation Details'!A:A,'Hospitalisation Details'!F:F,"Not Found")</f>
        <v>25031</v>
      </c>
      <c r="L566" s="22">
        <f>_xlfn.XLOOKUP(A566,'Hospitalisation Details'!A:A,'Hospitalisation Details'!H:H,"Not Found")</f>
        <v>17507.47</v>
      </c>
      <c r="M566" s="21" t="str">
        <f>_xlfn.XLOOKUP(A566,'Hospitalisation Details'!A:A,'Hospitalisation Details'!I:I,"Not Found")</f>
        <v>tier - 1</v>
      </c>
      <c r="N566" s="21" t="str">
        <f>_xlfn.XLOOKUP(A566,'Hospitalisation Details'!A:A,'Hospitalisation Details'!J:J,"Not Found")</f>
        <v>tier - 3</v>
      </c>
      <c r="O566" s="21" t="str">
        <f>_xlfn.XLOOKUP(A566,'Hospitalisation Details'!A:A,'Hospitalisation Details'!K:K,"Not Found")</f>
        <v>R1026</v>
      </c>
      <c r="P566" s="23">
        <f>_xlfn.XLOOKUP(A566,'Hospitalisation Details'!A:A,'Hospitalisation Details'!L:L,"Not Found")</f>
        <v>54</v>
      </c>
    </row>
    <row r="567" spans="1:16" ht="15.75" x14ac:dyDescent="0.25">
      <c r="A567" s="19" t="s">
        <v>1805</v>
      </c>
      <c r="B567" s="19" t="str">
        <f>_xlfn.XLOOKUP(A567,'Customer Names'!A:A,'Customer Names'!C:C,"Not Found")</f>
        <v>Lowe</v>
      </c>
      <c r="C567" s="20">
        <f>_xlfn.XLOOKUP(A567,'Medical Examinations'!A:A,'Medical Examinations'!B:B,"not found")</f>
        <v>44.03</v>
      </c>
      <c r="D567" s="20">
        <f>_xlfn.XLOOKUP(A567,'Medical Examinations'!A:A,'Medical Examinations'!C:C,"not found")</f>
        <v>9.36</v>
      </c>
      <c r="E567" s="20" t="str">
        <f>_xlfn.XLOOKUP(A567,'Medical Examinations'!A:A,'Medical Examinations'!D:D,"not found")</f>
        <v>No</v>
      </c>
      <c r="F567" s="20" t="str">
        <f>_xlfn.XLOOKUP(A567,'Medical Examinations'!A:A,'Medical Examinations'!E:E,"not found")</f>
        <v>No</v>
      </c>
      <c r="G567" s="20" t="str">
        <f>_xlfn.XLOOKUP(A567,'Medical Examinations'!A:A,'Medical Examinations'!F:F,"not found")</f>
        <v>No</v>
      </c>
      <c r="H567" s="20">
        <f>_xlfn.XLOOKUP(A567,'Medical Examinations'!A:A,'Medical Examinations'!G:G,"not found")</f>
        <v>0</v>
      </c>
      <c r="I567" s="20" t="str">
        <f>_xlfn.XLOOKUP(A567,'Medical Examinations'!A:A,'Medical Examinations'!H:H,"not found")</f>
        <v>No</v>
      </c>
      <c r="J567" s="20" t="str">
        <f>_xlfn.XLOOKUP(A567,'Medical Examinations'!A:A,'Medical Examinations'!I:I,"not found")</f>
        <v>Obesity</v>
      </c>
      <c r="K567" s="21">
        <f>_xlfn.XLOOKUP(A567,'Hospitalisation Details'!A:A,'Hospitalisation Details'!F:F,"Not Found")</f>
        <v>23909</v>
      </c>
      <c r="L567" s="22">
        <f>_xlfn.XLOOKUP(A567,'Hospitalisation Details'!A:A,'Hospitalisation Details'!H:H,"Not Found")</f>
        <v>17505.650000000001</v>
      </c>
      <c r="M567" s="21" t="str">
        <f>_xlfn.XLOOKUP(A567,'Hospitalisation Details'!A:A,'Hospitalisation Details'!I:I,"Not Found")</f>
        <v>tier - 1</v>
      </c>
      <c r="N567" s="21" t="str">
        <f>_xlfn.XLOOKUP(A567,'Hospitalisation Details'!A:A,'Hospitalisation Details'!J:J,"Not Found")</f>
        <v>tier - 3</v>
      </c>
      <c r="O567" s="21" t="str">
        <f>_xlfn.XLOOKUP(A567,'Hospitalisation Details'!A:A,'Hospitalisation Details'!K:K,"Not Found")</f>
        <v>R1023</v>
      </c>
      <c r="P567" s="23">
        <f>_xlfn.XLOOKUP(A567,'Hospitalisation Details'!A:A,'Hospitalisation Details'!L:L,"Not Found")</f>
        <v>57</v>
      </c>
    </row>
    <row r="568" spans="1:16" ht="15.75" x14ac:dyDescent="0.25">
      <c r="A568" s="19" t="s">
        <v>1804</v>
      </c>
      <c r="B568" s="19" t="str">
        <f>_xlfn.XLOOKUP(A568,'Customer Names'!A:A,'Customer Names'!C:C,"Not Found")</f>
        <v>Malone</v>
      </c>
      <c r="C568" s="20">
        <f>_xlfn.XLOOKUP(A568,'Medical Examinations'!A:A,'Medical Examinations'!B:B,"not found")</f>
        <v>24.6</v>
      </c>
      <c r="D568" s="20">
        <f>_xlfn.XLOOKUP(A568,'Medical Examinations'!A:A,'Medical Examinations'!C:C,"not found")</f>
        <v>4.8099999999999996</v>
      </c>
      <c r="E568" s="20" t="str">
        <f>_xlfn.XLOOKUP(A568,'Medical Examinations'!A:A,'Medical Examinations'!D:D,"not found")</f>
        <v>No</v>
      </c>
      <c r="F568" s="20" t="str">
        <f>_xlfn.XLOOKUP(A568,'Medical Examinations'!A:A,'Medical Examinations'!E:E,"not found")</f>
        <v>No</v>
      </c>
      <c r="G568" s="20" t="str">
        <f>_xlfn.XLOOKUP(A568,'Medical Examinations'!A:A,'Medical Examinations'!F:F,"not found")</f>
        <v>No</v>
      </c>
      <c r="H568" s="20">
        <f>_xlfn.XLOOKUP(A568,'Medical Examinations'!A:A,'Medical Examinations'!G:G,"not found")</f>
        <v>0</v>
      </c>
      <c r="I568" s="20" t="str">
        <f>_xlfn.XLOOKUP(A568,'Medical Examinations'!A:A,'Medical Examinations'!H:H,"not found")</f>
        <v>Yes</v>
      </c>
      <c r="J568" s="20" t="str">
        <f>_xlfn.XLOOKUP(A568,'Medical Examinations'!A:A,'Medical Examinations'!I:I,"not found")</f>
        <v>Normal Weight</v>
      </c>
      <c r="K568" s="21">
        <f>_xlfn.XLOOKUP(A568,'Hospitalisation Details'!A:A,'Hospitalisation Details'!F:F,"Not Found")</f>
        <v>33236</v>
      </c>
      <c r="L568" s="22">
        <f>_xlfn.XLOOKUP(A568,'Hospitalisation Details'!A:A,'Hospitalisation Details'!H:H,"Not Found")</f>
        <v>17496.310000000001</v>
      </c>
      <c r="M568" s="21" t="str">
        <f>_xlfn.XLOOKUP(A568,'Hospitalisation Details'!A:A,'Hospitalisation Details'!I:I,"Not Found")</f>
        <v>tier - 1</v>
      </c>
      <c r="N568" s="21" t="str">
        <f>_xlfn.XLOOKUP(A568,'Hospitalisation Details'!A:A,'Hospitalisation Details'!J:J,"Not Found")</f>
        <v>tier - 3</v>
      </c>
      <c r="O568" s="21" t="str">
        <f>_xlfn.XLOOKUP(A568,'Hospitalisation Details'!A:A,'Hospitalisation Details'!K:K,"Not Found")</f>
        <v>R1011</v>
      </c>
      <c r="P568" s="23">
        <f>_xlfn.XLOOKUP(A568,'Hospitalisation Details'!A:A,'Hospitalisation Details'!L:L,"Not Found")</f>
        <v>32</v>
      </c>
    </row>
    <row r="569" spans="1:16" ht="15.75" x14ac:dyDescent="0.25">
      <c r="A569" s="19" t="s">
        <v>1803</v>
      </c>
      <c r="B569" s="19" t="str">
        <f>_xlfn.XLOOKUP(A569,'Customer Names'!A:A,'Customer Names'!C:C,"Not Found")</f>
        <v>Dumke</v>
      </c>
      <c r="C569" s="20">
        <f>_xlfn.XLOOKUP(A569,'Medical Examinations'!A:A,'Medical Examinations'!B:B,"not found")</f>
        <v>49.15</v>
      </c>
      <c r="D569" s="20">
        <f>_xlfn.XLOOKUP(A569,'Medical Examinations'!A:A,'Medical Examinations'!C:C,"not found")</f>
        <v>8.08</v>
      </c>
      <c r="E569" s="20" t="str">
        <f>_xlfn.XLOOKUP(A569,'Medical Examinations'!A:A,'Medical Examinations'!D:D,"not found")</f>
        <v>No</v>
      </c>
      <c r="F569" s="20" t="str">
        <f>_xlfn.XLOOKUP(A569,'Medical Examinations'!A:A,'Medical Examinations'!E:E,"not found")</f>
        <v>No</v>
      </c>
      <c r="G569" s="20" t="str">
        <f>_xlfn.XLOOKUP(A569,'Medical Examinations'!A:A,'Medical Examinations'!F:F,"not found")</f>
        <v>No</v>
      </c>
      <c r="H569" s="20">
        <f>_xlfn.XLOOKUP(A569,'Medical Examinations'!A:A,'Medical Examinations'!G:G,"not found")</f>
        <v>0</v>
      </c>
      <c r="I569" s="20" t="str">
        <f>_xlfn.XLOOKUP(A569,'Medical Examinations'!A:A,'Medical Examinations'!H:H,"not found")</f>
        <v>No</v>
      </c>
      <c r="J569" s="20" t="str">
        <f>_xlfn.XLOOKUP(A569,'Medical Examinations'!A:A,'Medical Examinations'!I:I,"not found")</f>
        <v>Obesity</v>
      </c>
      <c r="K569" s="21">
        <f>_xlfn.XLOOKUP(A569,'Hospitalisation Details'!A:A,'Hospitalisation Details'!F:F,"Not Found")</f>
        <v>26092</v>
      </c>
      <c r="L569" s="22">
        <f>_xlfn.XLOOKUP(A569,'Hospitalisation Details'!A:A,'Hospitalisation Details'!H:H,"Not Found")</f>
        <v>17479.53</v>
      </c>
      <c r="M569" s="21" t="str">
        <f>_xlfn.XLOOKUP(A569,'Hospitalisation Details'!A:A,'Hospitalisation Details'!I:I,"Not Found")</f>
        <v>tier - 1</v>
      </c>
      <c r="N569" s="21" t="str">
        <f>_xlfn.XLOOKUP(A569,'Hospitalisation Details'!A:A,'Hospitalisation Details'!J:J,"Not Found")</f>
        <v>tier - 3</v>
      </c>
      <c r="O569" s="21" t="str">
        <f>_xlfn.XLOOKUP(A569,'Hospitalisation Details'!A:A,'Hospitalisation Details'!K:K,"Not Found")</f>
        <v>R1012</v>
      </c>
      <c r="P569" s="23">
        <f>_xlfn.XLOOKUP(A569,'Hospitalisation Details'!A:A,'Hospitalisation Details'!L:L,"Not Found")</f>
        <v>52</v>
      </c>
    </row>
    <row r="570" spans="1:16" ht="15.75" x14ac:dyDescent="0.25">
      <c r="A570" s="19" t="s">
        <v>1802</v>
      </c>
      <c r="B570" s="19" t="str">
        <f>_xlfn.XLOOKUP(A570,'Customer Names'!A:A,'Customer Names'!C:C,"Not Found")</f>
        <v>Strong</v>
      </c>
      <c r="C570" s="20">
        <f>_xlfn.XLOOKUP(A570,'Medical Examinations'!A:A,'Medical Examinations'!B:B,"not found")</f>
        <v>28.31</v>
      </c>
      <c r="D570" s="20">
        <f>_xlfn.XLOOKUP(A570,'Medical Examinations'!A:A,'Medical Examinations'!C:C,"not found")</f>
        <v>6.29</v>
      </c>
      <c r="E570" s="20" t="str">
        <f>_xlfn.XLOOKUP(A570,'Medical Examinations'!A:A,'Medical Examinations'!D:D,"not found")</f>
        <v>No</v>
      </c>
      <c r="F570" s="20" t="str">
        <f>_xlfn.XLOOKUP(A570,'Medical Examinations'!A:A,'Medical Examinations'!E:E,"not found")</f>
        <v>No</v>
      </c>
      <c r="G570" s="20" t="str">
        <f>_xlfn.XLOOKUP(A570,'Medical Examinations'!A:A,'Medical Examinations'!F:F,"not found")</f>
        <v>Yes</v>
      </c>
      <c r="H570" s="20">
        <f>_xlfn.XLOOKUP(A570,'Medical Examinations'!A:A,'Medical Examinations'!G:G,"not found")</f>
        <v>1</v>
      </c>
      <c r="I570" s="20" t="str">
        <f>_xlfn.XLOOKUP(A570,'Medical Examinations'!A:A,'Medical Examinations'!H:H,"not found")</f>
        <v>Yes</v>
      </c>
      <c r="J570" s="20" t="str">
        <f>_xlfn.XLOOKUP(A570,'Medical Examinations'!A:A,'Medical Examinations'!I:I,"not found")</f>
        <v>Overweight</v>
      </c>
      <c r="K570" s="21">
        <f>_xlfn.XLOOKUP(A570,'Hospitalisation Details'!A:A,'Hospitalisation Details'!F:F,"Not Found")</f>
        <v>37927</v>
      </c>
      <c r="L570" s="22">
        <f>_xlfn.XLOOKUP(A570,'Hospitalisation Details'!A:A,'Hospitalisation Details'!H:H,"Not Found")</f>
        <v>17468.98</v>
      </c>
      <c r="M570" s="21" t="str">
        <f>_xlfn.XLOOKUP(A570,'Hospitalisation Details'!A:A,'Hospitalisation Details'!I:I,"Not Found")</f>
        <v>tier - 1</v>
      </c>
      <c r="N570" s="21" t="str">
        <f>_xlfn.XLOOKUP(A570,'Hospitalisation Details'!A:A,'Hospitalisation Details'!J:J,"Not Found")</f>
        <v>tier - 3</v>
      </c>
      <c r="O570" s="21" t="str">
        <f>_xlfn.XLOOKUP(A570,'Hospitalisation Details'!A:A,'Hospitalisation Details'!K:K,"Not Found")</f>
        <v>R1012</v>
      </c>
      <c r="P570" s="23">
        <f>_xlfn.XLOOKUP(A570,'Hospitalisation Details'!A:A,'Hospitalisation Details'!L:L,"Not Found")</f>
        <v>19</v>
      </c>
    </row>
    <row r="571" spans="1:16" ht="15.75" x14ac:dyDescent="0.25">
      <c r="A571" s="19" t="s">
        <v>1801</v>
      </c>
      <c r="B571" s="19" t="str">
        <f>_xlfn.XLOOKUP(A571,'Customer Names'!A:A,'Customer Names'!C:C,"Not Found")</f>
        <v>Ferguson</v>
      </c>
      <c r="C571" s="20">
        <f>_xlfn.XLOOKUP(A571,'Medical Examinations'!A:A,'Medical Examinations'!B:B,"not found")</f>
        <v>22.99</v>
      </c>
      <c r="D571" s="20">
        <f>_xlfn.XLOOKUP(A571,'Medical Examinations'!A:A,'Medical Examinations'!C:C,"not found")</f>
        <v>6.29</v>
      </c>
      <c r="E571" s="20" t="str">
        <f>_xlfn.XLOOKUP(A571,'Medical Examinations'!A:A,'Medical Examinations'!D:D,"not found")</f>
        <v>No</v>
      </c>
      <c r="F571" s="20" t="str">
        <f>_xlfn.XLOOKUP(A571,'Medical Examinations'!A:A,'Medical Examinations'!E:E,"not found")</f>
        <v>No</v>
      </c>
      <c r="G571" s="20" t="str">
        <f>_xlfn.XLOOKUP(A571,'Medical Examinations'!A:A,'Medical Examinations'!F:F,"not found")</f>
        <v>No</v>
      </c>
      <c r="H571" s="20">
        <f>_xlfn.XLOOKUP(A571,'Medical Examinations'!A:A,'Medical Examinations'!G:G,"not found")</f>
        <v>1</v>
      </c>
      <c r="I571" s="20" t="str">
        <f>_xlfn.XLOOKUP(A571,'Medical Examinations'!A:A,'Medical Examinations'!H:H,"not found")</f>
        <v>Yes</v>
      </c>
      <c r="J571" s="20" t="str">
        <f>_xlfn.XLOOKUP(A571,'Medical Examinations'!A:A,'Medical Examinations'!I:I,"not found")</f>
        <v>Normal Weight</v>
      </c>
      <c r="K571" s="21">
        <f>_xlfn.XLOOKUP(A571,'Hospitalisation Details'!A:A,'Hospitalisation Details'!F:F,"Not Found")</f>
        <v>33895</v>
      </c>
      <c r="L571" s="22">
        <f>_xlfn.XLOOKUP(A571,'Hospitalisation Details'!A:A,'Hospitalisation Details'!H:H,"Not Found")</f>
        <v>17361.77</v>
      </c>
      <c r="M571" s="21" t="str">
        <f>_xlfn.XLOOKUP(A571,'Hospitalisation Details'!A:A,'Hospitalisation Details'!I:I,"Not Found")</f>
        <v>tier - 1</v>
      </c>
      <c r="N571" s="21" t="str">
        <f>_xlfn.XLOOKUP(A571,'Hospitalisation Details'!A:A,'Hospitalisation Details'!J:J,"Not Found")</f>
        <v>tier - 3</v>
      </c>
      <c r="O571" s="21" t="str">
        <f>_xlfn.XLOOKUP(A571,'Hospitalisation Details'!A:A,'Hospitalisation Details'!K:K,"Not Found")</f>
        <v>R1012</v>
      </c>
      <c r="P571" s="23">
        <f>_xlfn.XLOOKUP(A571,'Hospitalisation Details'!A:A,'Hospitalisation Details'!L:L,"Not Found")</f>
        <v>30</v>
      </c>
    </row>
    <row r="572" spans="1:16" ht="15.75" x14ac:dyDescent="0.25">
      <c r="A572" s="19" t="s">
        <v>1800</v>
      </c>
      <c r="B572" s="19" t="str">
        <f>_xlfn.XLOOKUP(A572,'Customer Names'!A:A,'Customer Names'!C:C,"Not Found")</f>
        <v>Klein</v>
      </c>
      <c r="C572" s="20">
        <f>_xlfn.XLOOKUP(A572,'Medical Examinations'!A:A,'Medical Examinations'!B:B,"not found")</f>
        <v>29.07</v>
      </c>
      <c r="D572" s="20">
        <f>_xlfn.XLOOKUP(A572,'Medical Examinations'!A:A,'Medical Examinations'!C:C,"not found")</f>
        <v>5.12</v>
      </c>
      <c r="E572" s="20" t="str">
        <f>_xlfn.XLOOKUP(A572,'Medical Examinations'!A:A,'Medical Examinations'!D:D,"not found")</f>
        <v>No</v>
      </c>
      <c r="F572" s="20" t="str">
        <f>_xlfn.XLOOKUP(A572,'Medical Examinations'!A:A,'Medical Examinations'!E:E,"not found")</f>
        <v>No</v>
      </c>
      <c r="G572" s="20" t="str">
        <f>_xlfn.XLOOKUP(A572,'Medical Examinations'!A:A,'Medical Examinations'!F:F,"not found")</f>
        <v>Yes</v>
      </c>
      <c r="H572" s="20">
        <f>_xlfn.XLOOKUP(A572,'Medical Examinations'!A:A,'Medical Examinations'!G:G,"not found")</f>
        <v>1</v>
      </c>
      <c r="I572" s="20" t="str">
        <f>_xlfn.XLOOKUP(A572,'Medical Examinations'!A:A,'Medical Examinations'!H:H,"not found")</f>
        <v>Yes</v>
      </c>
      <c r="J572" s="20" t="str">
        <f>_xlfn.XLOOKUP(A572,'Medical Examinations'!A:A,'Medical Examinations'!I:I,"not found")</f>
        <v>Overweight</v>
      </c>
      <c r="K572" s="21">
        <f>_xlfn.XLOOKUP(A572,'Hospitalisation Details'!A:A,'Hospitalisation Details'!F:F,"Not Found")</f>
        <v>37926</v>
      </c>
      <c r="L572" s="22">
        <f>_xlfn.XLOOKUP(A572,'Hospitalisation Details'!A:A,'Hospitalisation Details'!H:H,"Not Found")</f>
        <v>17352.68</v>
      </c>
      <c r="M572" s="21" t="str">
        <f>_xlfn.XLOOKUP(A572,'Hospitalisation Details'!A:A,'Hospitalisation Details'!I:I,"Not Found")</f>
        <v>tier - 1</v>
      </c>
      <c r="N572" s="21" t="str">
        <f>_xlfn.XLOOKUP(A572,'Hospitalisation Details'!A:A,'Hospitalisation Details'!J:J,"Not Found")</f>
        <v>tier - 3</v>
      </c>
      <c r="O572" s="21" t="str">
        <f>_xlfn.XLOOKUP(A572,'Hospitalisation Details'!A:A,'Hospitalisation Details'!K:K,"Not Found")</f>
        <v>R1012</v>
      </c>
      <c r="P572" s="23">
        <f>_xlfn.XLOOKUP(A572,'Hospitalisation Details'!A:A,'Hospitalisation Details'!L:L,"Not Found")</f>
        <v>19</v>
      </c>
    </row>
    <row r="573" spans="1:16" ht="15.75" x14ac:dyDescent="0.25">
      <c r="A573" s="19" t="s">
        <v>1799</v>
      </c>
      <c r="B573" s="19" t="str">
        <f>_xlfn.XLOOKUP(A573,'Customer Names'!A:A,'Customer Names'!C:C,"Not Found")</f>
        <v>Eusebio</v>
      </c>
      <c r="C573" s="20">
        <f>_xlfn.XLOOKUP(A573,'Medical Examinations'!A:A,'Medical Examinations'!B:B,"not found")</f>
        <v>42.02</v>
      </c>
      <c r="D573" s="20">
        <f>_xlfn.XLOOKUP(A573,'Medical Examinations'!A:A,'Medical Examinations'!C:C,"not found")</f>
        <v>9.9499999999999993</v>
      </c>
      <c r="E573" s="20" t="str">
        <f>_xlfn.XLOOKUP(A573,'Medical Examinations'!A:A,'Medical Examinations'!D:D,"not found")</f>
        <v>Yes</v>
      </c>
      <c r="F573" s="20" t="str">
        <f>_xlfn.XLOOKUP(A573,'Medical Examinations'!A:A,'Medical Examinations'!E:E,"not found")</f>
        <v>No</v>
      </c>
      <c r="G573" s="20" t="str">
        <f>_xlfn.XLOOKUP(A573,'Medical Examinations'!A:A,'Medical Examinations'!F:F,"not found")</f>
        <v>Yes</v>
      </c>
      <c r="H573" s="20">
        <f>_xlfn.XLOOKUP(A573,'Medical Examinations'!A:A,'Medical Examinations'!G:G,"not found")</f>
        <v>1</v>
      </c>
      <c r="I573" s="20" t="str">
        <f>_xlfn.XLOOKUP(A573,'Medical Examinations'!A:A,'Medical Examinations'!H:H,"not found")</f>
        <v>No</v>
      </c>
      <c r="J573" s="20" t="str">
        <f>_xlfn.XLOOKUP(A573,'Medical Examinations'!A:A,'Medical Examinations'!I:I,"not found")</f>
        <v>Obesity</v>
      </c>
      <c r="K573" s="21">
        <f>_xlfn.XLOOKUP(A573,'Hospitalisation Details'!A:A,'Hospitalisation Details'!F:F,"Not Found")</f>
        <v>23204</v>
      </c>
      <c r="L573" s="22">
        <f>_xlfn.XLOOKUP(A573,'Hospitalisation Details'!A:A,'Hospitalisation Details'!H:H,"Not Found")</f>
        <v>17337.580000000002</v>
      </c>
      <c r="M573" s="21" t="str">
        <f>_xlfn.XLOOKUP(A573,'Hospitalisation Details'!A:A,'Hospitalisation Details'!I:I,"Not Found")</f>
        <v>tier - 1</v>
      </c>
      <c r="N573" s="21" t="str">
        <f>_xlfn.XLOOKUP(A573,'Hospitalisation Details'!A:A,'Hospitalisation Details'!J:J,"Not Found")</f>
        <v>tier - 3</v>
      </c>
      <c r="O573" s="21" t="str">
        <f>_xlfn.XLOOKUP(A573,'Hospitalisation Details'!A:A,'Hospitalisation Details'!K:K,"Not Found")</f>
        <v>R1023</v>
      </c>
      <c r="P573" s="23">
        <f>_xlfn.XLOOKUP(A573,'Hospitalisation Details'!A:A,'Hospitalisation Details'!L:L,"Not Found")</f>
        <v>59</v>
      </c>
    </row>
    <row r="574" spans="1:16" ht="15.75" x14ac:dyDescent="0.25">
      <c r="A574" s="19" t="s">
        <v>1798</v>
      </c>
      <c r="B574" s="19" t="str">
        <f>_xlfn.XLOOKUP(A574,'Customer Names'!A:A,'Customer Names'!C:C,"Not Found")</f>
        <v>Szolosi</v>
      </c>
      <c r="C574" s="20">
        <f>_xlfn.XLOOKUP(A574,'Medical Examinations'!A:A,'Medical Examinations'!B:B,"not found")</f>
        <v>49.07</v>
      </c>
      <c r="D574" s="20">
        <f>_xlfn.XLOOKUP(A574,'Medical Examinations'!A:A,'Medical Examinations'!C:C,"not found")</f>
        <v>9.08</v>
      </c>
      <c r="E574" s="20" t="str">
        <f>_xlfn.XLOOKUP(A574,'Medical Examinations'!A:A,'Medical Examinations'!D:D,"not found")</f>
        <v>Yes</v>
      </c>
      <c r="F574" s="20" t="str">
        <f>_xlfn.XLOOKUP(A574,'Medical Examinations'!A:A,'Medical Examinations'!E:E,"not found")</f>
        <v>No</v>
      </c>
      <c r="G574" s="20" t="str">
        <f>_xlfn.XLOOKUP(A574,'Medical Examinations'!A:A,'Medical Examinations'!F:F,"not found")</f>
        <v>No</v>
      </c>
      <c r="H574" s="20">
        <f>_xlfn.XLOOKUP(A574,'Medical Examinations'!A:A,'Medical Examinations'!G:G,"not found")</f>
        <v>1</v>
      </c>
      <c r="I574" s="20" t="str">
        <f>_xlfn.XLOOKUP(A574,'Medical Examinations'!A:A,'Medical Examinations'!H:H,"not found")</f>
        <v>No</v>
      </c>
      <c r="J574" s="20" t="str">
        <f>_xlfn.XLOOKUP(A574,'Medical Examinations'!A:A,'Medical Examinations'!I:I,"not found")</f>
        <v>Obesity</v>
      </c>
      <c r="K574" s="21">
        <f>_xlfn.XLOOKUP(A574,'Hospitalisation Details'!A:A,'Hospitalisation Details'!F:F,"Not Found")</f>
        <v>27631</v>
      </c>
      <c r="L574" s="22">
        <f>_xlfn.XLOOKUP(A574,'Hospitalisation Details'!A:A,'Hospitalisation Details'!H:H,"Not Found")</f>
        <v>17253.43</v>
      </c>
      <c r="M574" s="21" t="str">
        <f>_xlfn.XLOOKUP(A574,'Hospitalisation Details'!A:A,'Hospitalisation Details'!I:I,"Not Found")</f>
        <v>tier - 1</v>
      </c>
      <c r="N574" s="21" t="str">
        <f>_xlfn.XLOOKUP(A574,'Hospitalisation Details'!A:A,'Hospitalisation Details'!J:J,"Not Found")</f>
        <v>tier - 3</v>
      </c>
      <c r="O574" s="21" t="str">
        <f>_xlfn.XLOOKUP(A574,'Hospitalisation Details'!A:A,'Hospitalisation Details'!K:K,"Not Found")</f>
        <v>R1026</v>
      </c>
      <c r="P574" s="23">
        <f>_xlfn.XLOOKUP(A574,'Hospitalisation Details'!A:A,'Hospitalisation Details'!L:L,"Not Found")</f>
        <v>47</v>
      </c>
    </row>
    <row r="575" spans="1:16" ht="15.75" x14ac:dyDescent="0.25">
      <c r="A575" s="19" t="s">
        <v>1797</v>
      </c>
      <c r="B575" s="19" t="str">
        <f>_xlfn.XLOOKUP(A575,'Customer Names'!A:A,'Customer Names'!C:C,"Not Found")</f>
        <v>Butler</v>
      </c>
      <c r="C575" s="20">
        <f>_xlfn.XLOOKUP(A575,'Medical Examinations'!A:A,'Medical Examinations'!B:B,"not found")</f>
        <v>19.8</v>
      </c>
      <c r="D575" s="20">
        <f>_xlfn.XLOOKUP(A575,'Medical Examinations'!A:A,'Medical Examinations'!C:C,"not found")</f>
        <v>4.82</v>
      </c>
      <c r="E575" s="20" t="str">
        <f>_xlfn.XLOOKUP(A575,'Medical Examinations'!A:A,'Medical Examinations'!D:D,"not found")</f>
        <v>No</v>
      </c>
      <c r="F575" s="20" t="str">
        <f>_xlfn.XLOOKUP(A575,'Medical Examinations'!A:A,'Medical Examinations'!E:E,"not found")</f>
        <v>No</v>
      </c>
      <c r="G575" s="20" t="str">
        <f>_xlfn.XLOOKUP(A575,'Medical Examinations'!A:A,'Medical Examinations'!F:F,"not found")</f>
        <v>No</v>
      </c>
      <c r="H575" s="20">
        <f>_xlfn.XLOOKUP(A575,'Medical Examinations'!A:A,'Medical Examinations'!G:G,"not found")</f>
        <v>0</v>
      </c>
      <c r="I575" s="20" t="str">
        <f>_xlfn.XLOOKUP(A575,'Medical Examinations'!A:A,'Medical Examinations'!H:H,"not found")</f>
        <v>Yes</v>
      </c>
      <c r="J575" s="20" t="str">
        <f>_xlfn.XLOOKUP(A575,'Medical Examinations'!A:A,'Medical Examinations'!I:I,"not found")</f>
        <v>Normal Weight</v>
      </c>
      <c r="K575" s="21">
        <f>_xlfn.XLOOKUP(A575,'Hospitalisation Details'!A:A,'Hospitalisation Details'!F:F,"Not Found")</f>
        <v>30246</v>
      </c>
      <c r="L575" s="22">
        <f>_xlfn.XLOOKUP(A575,'Hospitalisation Details'!A:A,'Hospitalisation Details'!H:H,"Not Found")</f>
        <v>17179.52</v>
      </c>
      <c r="M575" s="21" t="str">
        <f>_xlfn.XLOOKUP(A575,'Hospitalisation Details'!A:A,'Hospitalisation Details'!I:I,"Not Found")</f>
        <v>tier - 1</v>
      </c>
      <c r="N575" s="21" t="str">
        <f>_xlfn.XLOOKUP(A575,'Hospitalisation Details'!A:A,'Hospitalisation Details'!J:J,"Not Found")</f>
        <v>tier - 3</v>
      </c>
      <c r="O575" s="21" t="str">
        <f>_xlfn.XLOOKUP(A575,'Hospitalisation Details'!A:A,'Hospitalisation Details'!K:K,"Not Found")</f>
        <v>R1013</v>
      </c>
      <c r="P575" s="23">
        <f>_xlfn.XLOOKUP(A575,'Hospitalisation Details'!A:A,'Hospitalisation Details'!L:L,"Not Found")</f>
        <v>40</v>
      </c>
    </row>
    <row r="576" spans="1:16" ht="15.75" x14ac:dyDescent="0.25">
      <c r="A576" s="19" t="s">
        <v>1796</v>
      </c>
      <c r="B576" s="19" t="str">
        <f>_xlfn.XLOOKUP(A576,'Customer Names'!A:A,'Customer Names'!C:C,"Not Found")</f>
        <v>Fukuchi</v>
      </c>
      <c r="C576" s="20">
        <f>_xlfn.XLOOKUP(A576,'Medical Examinations'!A:A,'Medical Examinations'!B:B,"not found")</f>
        <v>27.36</v>
      </c>
      <c r="D576" s="20">
        <f>_xlfn.XLOOKUP(A576,'Medical Examinations'!A:A,'Medical Examinations'!C:C,"not found")</f>
        <v>4.6500000000000004</v>
      </c>
      <c r="E576" s="20" t="str">
        <f>_xlfn.XLOOKUP(A576,'Medical Examinations'!A:A,'Medical Examinations'!D:D,"not found")</f>
        <v>No</v>
      </c>
      <c r="F576" s="20" t="str">
        <f>_xlfn.XLOOKUP(A576,'Medical Examinations'!A:A,'Medical Examinations'!E:E,"not found")</f>
        <v>Yes</v>
      </c>
      <c r="G576" s="20" t="str">
        <f>_xlfn.XLOOKUP(A576,'Medical Examinations'!A:A,'Medical Examinations'!F:F,"not found")</f>
        <v>No</v>
      </c>
      <c r="H576" s="20">
        <f>_xlfn.XLOOKUP(A576,'Medical Examinations'!A:A,'Medical Examinations'!G:G,"not found")</f>
        <v>1</v>
      </c>
      <c r="I576" s="20" t="str">
        <f>_xlfn.XLOOKUP(A576,'Medical Examinations'!A:A,'Medical Examinations'!H:H,"not found")</f>
        <v>Yes</v>
      </c>
      <c r="J576" s="20" t="str">
        <f>_xlfn.XLOOKUP(A576,'Medical Examinations'!A:A,'Medical Examinations'!I:I,"not found")</f>
        <v>Overweight</v>
      </c>
      <c r="K576" s="21">
        <f>_xlfn.XLOOKUP(A576,'Hospitalisation Details'!A:A,'Hospitalisation Details'!F:F,"Not Found")</f>
        <v>38217</v>
      </c>
      <c r="L576" s="22">
        <f>_xlfn.XLOOKUP(A576,'Hospitalisation Details'!A:A,'Hospitalisation Details'!H:H,"Not Found")</f>
        <v>17178.68</v>
      </c>
      <c r="M576" s="21" t="str">
        <f>_xlfn.XLOOKUP(A576,'Hospitalisation Details'!A:A,'Hospitalisation Details'!I:I,"Not Found")</f>
        <v>tier - 1</v>
      </c>
      <c r="N576" s="21" t="str">
        <f>_xlfn.XLOOKUP(A576,'Hospitalisation Details'!A:A,'Hospitalisation Details'!J:J,"Not Found")</f>
        <v>tier - 3</v>
      </c>
      <c r="O576" s="21" t="str">
        <f>_xlfn.XLOOKUP(A576,'Hospitalisation Details'!A:A,'Hospitalisation Details'!K:K,"Not Found")</f>
        <v>R1019</v>
      </c>
      <c r="P576" s="23">
        <f>_xlfn.XLOOKUP(A576,'Hospitalisation Details'!A:A,'Hospitalisation Details'!L:L,"Not Found")</f>
        <v>18</v>
      </c>
    </row>
    <row r="577" spans="1:16" ht="15.75" x14ac:dyDescent="0.25">
      <c r="A577" s="19" t="s">
        <v>1795</v>
      </c>
      <c r="B577" s="19" t="str">
        <f>_xlfn.XLOOKUP(A577,'Customer Names'!A:A,'Customer Names'!C:C,"Not Found")</f>
        <v>Drucker</v>
      </c>
      <c r="C577" s="20">
        <f>_xlfn.XLOOKUP(A577,'Medical Examinations'!A:A,'Medical Examinations'!B:B,"not found")</f>
        <v>42.95</v>
      </c>
      <c r="D577" s="20">
        <f>_xlfn.XLOOKUP(A577,'Medical Examinations'!A:A,'Medical Examinations'!C:C,"not found")</f>
        <v>5.16</v>
      </c>
      <c r="E577" s="20" t="str">
        <f>_xlfn.XLOOKUP(A577,'Medical Examinations'!A:A,'Medical Examinations'!D:D,"not found")</f>
        <v>Yes</v>
      </c>
      <c r="F577" s="20" t="str">
        <f>_xlfn.XLOOKUP(A577,'Medical Examinations'!A:A,'Medical Examinations'!E:E,"not found")</f>
        <v>No</v>
      </c>
      <c r="G577" s="20" t="str">
        <f>_xlfn.XLOOKUP(A577,'Medical Examinations'!A:A,'Medical Examinations'!F:F,"not found")</f>
        <v>No</v>
      </c>
      <c r="H577" s="20">
        <f>_xlfn.XLOOKUP(A577,'Medical Examinations'!A:A,'Medical Examinations'!G:G,"not found")</f>
        <v>1</v>
      </c>
      <c r="I577" s="20" t="str">
        <f>_xlfn.XLOOKUP(A577,'Medical Examinations'!A:A,'Medical Examinations'!H:H,"not found")</f>
        <v>No</v>
      </c>
      <c r="J577" s="20" t="str">
        <f>_xlfn.XLOOKUP(A577,'Medical Examinations'!A:A,'Medical Examinations'!I:I,"not found")</f>
        <v>Obesity</v>
      </c>
      <c r="K577" s="21">
        <f>_xlfn.XLOOKUP(A577,'Hospitalisation Details'!A:A,'Hospitalisation Details'!F:F,"Not Found")</f>
        <v>23535</v>
      </c>
      <c r="L577" s="22">
        <f>_xlfn.XLOOKUP(A577,'Hospitalisation Details'!A:A,'Hospitalisation Details'!H:H,"Not Found")</f>
        <v>17174.52</v>
      </c>
      <c r="M577" s="21" t="str">
        <f>_xlfn.XLOOKUP(A577,'Hospitalisation Details'!A:A,'Hospitalisation Details'!I:I,"Not Found")</f>
        <v>tier - 1</v>
      </c>
      <c r="N577" s="21" t="str">
        <f>_xlfn.XLOOKUP(A577,'Hospitalisation Details'!A:A,'Hospitalisation Details'!J:J,"Not Found")</f>
        <v>tier - 3</v>
      </c>
      <c r="O577" s="21" t="str">
        <f>_xlfn.XLOOKUP(A577,'Hospitalisation Details'!A:A,'Hospitalisation Details'!K:K,"Not Found")</f>
        <v>R1012</v>
      </c>
      <c r="P577" s="23">
        <f>_xlfn.XLOOKUP(A577,'Hospitalisation Details'!A:A,'Hospitalisation Details'!L:L,"Not Found")</f>
        <v>59</v>
      </c>
    </row>
    <row r="578" spans="1:16" ht="15.75" x14ac:dyDescent="0.25">
      <c r="A578" s="19" t="s">
        <v>1794</v>
      </c>
      <c r="B578" s="19" t="str">
        <f>_xlfn.XLOOKUP(A578,'Customer Names'!A:A,'Customer Names'!C:C,"Not Found")</f>
        <v>Aziz</v>
      </c>
      <c r="C578" s="20">
        <f>_xlfn.XLOOKUP(A578,'Medical Examinations'!A:A,'Medical Examinations'!B:B,"not found")</f>
        <v>42.66</v>
      </c>
      <c r="D578" s="20">
        <f>_xlfn.XLOOKUP(A578,'Medical Examinations'!A:A,'Medical Examinations'!C:C,"not found")</f>
        <v>10.44</v>
      </c>
      <c r="E578" s="20" t="str">
        <f>_xlfn.XLOOKUP(A578,'Medical Examinations'!A:A,'Medical Examinations'!D:D,"not found")</f>
        <v>No</v>
      </c>
      <c r="F578" s="20" t="str">
        <f>_xlfn.XLOOKUP(A578,'Medical Examinations'!A:A,'Medical Examinations'!E:E,"not found")</f>
        <v>No</v>
      </c>
      <c r="G578" s="20" t="str">
        <f>_xlfn.XLOOKUP(A578,'Medical Examinations'!A:A,'Medical Examinations'!F:F,"not found")</f>
        <v>No</v>
      </c>
      <c r="H578" s="20">
        <f>_xlfn.XLOOKUP(A578,'Medical Examinations'!A:A,'Medical Examinations'!G:G,"not found")</f>
        <v>0</v>
      </c>
      <c r="I578" s="20" t="str">
        <f>_xlfn.XLOOKUP(A578,'Medical Examinations'!A:A,'Medical Examinations'!H:H,"not found")</f>
        <v>No</v>
      </c>
      <c r="J578" s="20" t="str">
        <f>_xlfn.XLOOKUP(A578,'Medical Examinations'!A:A,'Medical Examinations'!I:I,"not found")</f>
        <v>Obesity</v>
      </c>
      <c r="K578" s="21">
        <f>_xlfn.XLOOKUP(A578,'Hospitalisation Details'!A:A,'Hospitalisation Details'!F:F,"Not Found")</f>
        <v>24001</v>
      </c>
      <c r="L578" s="22">
        <f>_xlfn.XLOOKUP(A578,'Hospitalisation Details'!A:A,'Hospitalisation Details'!H:H,"Not Found")</f>
        <v>17172.27</v>
      </c>
      <c r="M578" s="21" t="str">
        <f>_xlfn.XLOOKUP(A578,'Hospitalisation Details'!A:A,'Hospitalisation Details'!I:I,"Not Found")</f>
        <v>tier - 1</v>
      </c>
      <c r="N578" s="21" t="str">
        <f>_xlfn.XLOOKUP(A578,'Hospitalisation Details'!A:A,'Hospitalisation Details'!J:J,"Not Found")</f>
        <v>tier - 3</v>
      </c>
      <c r="O578" s="21" t="str">
        <f>_xlfn.XLOOKUP(A578,'Hospitalisation Details'!A:A,'Hospitalisation Details'!K:K,"Not Found")</f>
        <v>R1026</v>
      </c>
      <c r="P578" s="23">
        <f>_xlfn.XLOOKUP(A578,'Hospitalisation Details'!A:A,'Hospitalisation Details'!L:L,"Not Found")</f>
        <v>57</v>
      </c>
    </row>
    <row r="579" spans="1:16" ht="15.75" x14ac:dyDescent="0.25">
      <c r="A579" s="19" t="s">
        <v>1793</v>
      </c>
      <c r="B579" s="19" t="str">
        <f>_xlfn.XLOOKUP(A579,'Customer Names'!A:A,'Customer Names'!C:C,"Not Found")</f>
        <v>Pak</v>
      </c>
      <c r="C579" s="20">
        <f>_xlfn.XLOOKUP(A579,'Medical Examinations'!A:A,'Medical Examinations'!B:B,"not found")</f>
        <v>33.630000000000003</v>
      </c>
      <c r="D579" s="20">
        <f>_xlfn.XLOOKUP(A579,'Medical Examinations'!A:A,'Medical Examinations'!C:C,"not found")</f>
        <v>5.69</v>
      </c>
      <c r="E579" s="20" t="str">
        <f>_xlfn.XLOOKUP(A579,'Medical Examinations'!A:A,'Medical Examinations'!D:D,"not found")</f>
        <v>No</v>
      </c>
      <c r="F579" s="20" t="str">
        <f>_xlfn.XLOOKUP(A579,'Medical Examinations'!A:A,'Medical Examinations'!E:E,"not found")</f>
        <v>No</v>
      </c>
      <c r="G579" s="20" t="str">
        <f>_xlfn.XLOOKUP(A579,'Medical Examinations'!A:A,'Medical Examinations'!F:F,"not found")</f>
        <v>No</v>
      </c>
      <c r="H579" s="20">
        <f>_xlfn.XLOOKUP(A579,'Medical Examinations'!A:A,'Medical Examinations'!G:G,"not found")</f>
        <v>1</v>
      </c>
      <c r="I579" s="20" t="str">
        <f>_xlfn.XLOOKUP(A579,'Medical Examinations'!A:A,'Medical Examinations'!H:H,"not found")</f>
        <v>No</v>
      </c>
      <c r="J579" s="20" t="str">
        <f>_xlfn.XLOOKUP(A579,'Medical Examinations'!A:A,'Medical Examinations'!I:I,"not found")</f>
        <v>Obesity</v>
      </c>
      <c r="K579" s="21">
        <f>_xlfn.XLOOKUP(A579,'Hospitalisation Details'!A:A,'Hospitalisation Details'!F:F,"Not Found")</f>
        <v>35949</v>
      </c>
      <c r="L579" s="22">
        <f>_xlfn.XLOOKUP(A579,'Hospitalisation Details'!A:A,'Hospitalisation Details'!H:H,"Not Found")</f>
        <v>17128.43</v>
      </c>
      <c r="M579" s="21" t="str">
        <f>_xlfn.XLOOKUP(A579,'Hospitalisation Details'!A:A,'Hospitalisation Details'!I:I,"Not Found")</f>
        <v>tier - 1</v>
      </c>
      <c r="N579" s="21" t="str">
        <f>_xlfn.XLOOKUP(A579,'Hospitalisation Details'!A:A,'Hospitalisation Details'!J:J,"Not Found")</f>
        <v>tier - 3</v>
      </c>
      <c r="O579" s="21" t="str">
        <f>_xlfn.XLOOKUP(A579,'Hospitalisation Details'!A:A,'Hospitalisation Details'!K:K,"Not Found")</f>
        <v>R1016</v>
      </c>
      <c r="P579" s="23">
        <f>_xlfn.XLOOKUP(A579,'Hospitalisation Details'!A:A,'Hospitalisation Details'!L:L,"Not Found")</f>
        <v>25</v>
      </c>
    </row>
    <row r="580" spans="1:16" ht="15.75" x14ac:dyDescent="0.25">
      <c r="A580" s="19" t="s">
        <v>1792</v>
      </c>
      <c r="B580" s="19" t="str">
        <f>_xlfn.XLOOKUP(A580,'Customer Names'!A:A,'Customer Names'!C:C,"Not Found")</f>
        <v>Kieta</v>
      </c>
      <c r="C580" s="20">
        <f>_xlfn.XLOOKUP(A580,'Medical Examinations'!A:A,'Medical Examinations'!B:B,"not found")</f>
        <v>26.84</v>
      </c>
      <c r="D580" s="20">
        <f>_xlfn.XLOOKUP(A580,'Medical Examinations'!A:A,'Medical Examinations'!C:C,"not found")</f>
        <v>6.5</v>
      </c>
      <c r="E580" s="20" t="str">
        <f>_xlfn.XLOOKUP(A580,'Medical Examinations'!A:A,'Medical Examinations'!D:D,"not found")</f>
        <v>No</v>
      </c>
      <c r="F580" s="20" t="str">
        <f>_xlfn.XLOOKUP(A580,'Medical Examinations'!A:A,'Medical Examinations'!E:E,"not found")</f>
        <v>No</v>
      </c>
      <c r="G580" s="20" t="str">
        <f>_xlfn.XLOOKUP(A580,'Medical Examinations'!A:A,'Medical Examinations'!F:F,"not found")</f>
        <v>No</v>
      </c>
      <c r="H580" s="20">
        <f>_xlfn.XLOOKUP(A580,'Medical Examinations'!A:A,'Medical Examinations'!G:G,"not found")</f>
        <v>0</v>
      </c>
      <c r="I580" s="20" t="str">
        <f>_xlfn.XLOOKUP(A580,'Medical Examinations'!A:A,'Medical Examinations'!H:H,"not found")</f>
        <v>Yes</v>
      </c>
      <c r="J580" s="20" t="str">
        <f>_xlfn.XLOOKUP(A580,'Medical Examinations'!A:A,'Medical Examinations'!I:I,"not found")</f>
        <v>Overweight</v>
      </c>
      <c r="K580" s="21">
        <f>_xlfn.XLOOKUP(A580,'Hospitalisation Details'!A:A,'Hospitalisation Details'!F:F,"Not Found")</f>
        <v>37435</v>
      </c>
      <c r="L580" s="22">
        <f>_xlfn.XLOOKUP(A580,'Hospitalisation Details'!A:A,'Hospitalisation Details'!H:H,"Not Found")</f>
        <v>17085.27</v>
      </c>
      <c r="M580" s="21" t="str">
        <f>_xlfn.XLOOKUP(A580,'Hospitalisation Details'!A:A,'Hospitalisation Details'!I:I,"Not Found")</f>
        <v>tier - 1</v>
      </c>
      <c r="N580" s="21" t="str">
        <f>_xlfn.XLOOKUP(A580,'Hospitalisation Details'!A:A,'Hospitalisation Details'!J:J,"Not Found")</f>
        <v>tier - 3</v>
      </c>
      <c r="O580" s="21" t="str">
        <f>_xlfn.XLOOKUP(A580,'Hospitalisation Details'!A:A,'Hospitalisation Details'!K:K,"Not Found")</f>
        <v>R1013</v>
      </c>
      <c r="P580" s="23">
        <f>_xlfn.XLOOKUP(A580,'Hospitalisation Details'!A:A,'Hospitalisation Details'!L:L,"Not Found")</f>
        <v>20</v>
      </c>
    </row>
    <row r="581" spans="1:16" ht="15.75" x14ac:dyDescent="0.25">
      <c r="A581" s="19" t="s">
        <v>1791</v>
      </c>
      <c r="B581" s="19" t="str">
        <f>_xlfn.XLOOKUP(A581,'Customer Names'!A:A,'Customer Names'!C:C,"Not Found")</f>
        <v>Velez</v>
      </c>
      <c r="C581" s="20">
        <f>_xlfn.XLOOKUP(A581,'Medical Examinations'!A:A,'Medical Examinations'!B:B,"not found")</f>
        <v>28.3</v>
      </c>
      <c r="D581" s="20">
        <f>_xlfn.XLOOKUP(A581,'Medical Examinations'!A:A,'Medical Examinations'!C:C,"not found")</f>
        <v>5.73</v>
      </c>
      <c r="E581" s="20" t="str">
        <f>_xlfn.XLOOKUP(A581,'Medical Examinations'!A:A,'Medical Examinations'!D:D,"not found")</f>
        <v>No</v>
      </c>
      <c r="F581" s="20" t="str">
        <f>_xlfn.XLOOKUP(A581,'Medical Examinations'!A:A,'Medical Examinations'!E:E,"not found")</f>
        <v>No</v>
      </c>
      <c r="G581" s="20" t="str">
        <f>_xlfn.XLOOKUP(A581,'Medical Examinations'!A:A,'Medical Examinations'!F:F,"not found")</f>
        <v>Yes</v>
      </c>
      <c r="H581" s="20">
        <f>_xlfn.XLOOKUP(A581,'Medical Examinations'!A:A,'Medical Examinations'!G:G,"not found")</f>
        <v>1</v>
      </c>
      <c r="I581" s="20" t="str">
        <f>_xlfn.XLOOKUP(A581,'Medical Examinations'!A:A,'Medical Examinations'!H:H,"not found")</f>
        <v>Yes</v>
      </c>
      <c r="J581" s="20" t="str">
        <f>_xlfn.XLOOKUP(A581,'Medical Examinations'!A:A,'Medical Examinations'!I:I,"not found")</f>
        <v>Overweight</v>
      </c>
      <c r="K581" s="21">
        <f>_xlfn.XLOOKUP(A581,'Hospitalisation Details'!A:A,'Hospitalisation Details'!F:F,"Not Found")</f>
        <v>37981</v>
      </c>
      <c r="L581" s="22">
        <f>_xlfn.XLOOKUP(A581,'Hospitalisation Details'!A:A,'Hospitalisation Details'!H:H,"Not Found")</f>
        <v>17081.080000000002</v>
      </c>
      <c r="M581" s="21" t="str">
        <f>_xlfn.XLOOKUP(A581,'Hospitalisation Details'!A:A,'Hospitalisation Details'!I:I,"Not Found")</f>
        <v>tier - 1</v>
      </c>
      <c r="N581" s="21" t="str">
        <f>_xlfn.XLOOKUP(A581,'Hospitalisation Details'!A:A,'Hospitalisation Details'!J:J,"Not Found")</f>
        <v>tier - 3</v>
      </c>
      <c r="O581" s="21" t="str">
        <f>_xlfn.XLOOKUP(A581,'Hospitalisation Details'!A:A,'Hospitalisation Details'!K:K,"Not Found")</f>
        <v>R1011</v>
      </c>
      <c r="P581" s="23">
        <f>_xlfn.XLOOKUP(A581,'Hospitalisation Details'!A:A,'Hospitalisation Details'!L:L,"Not Found")</f>
        <v>19</v>
      </c>
    </row>
    <row r="582" spans="1:16" ht="15.75" x14ac:dyDescent="0.25">
      <c r="A582" s="19" t="s">
        <v>1790</v>
      </c>
      <c r="B582" s="19" t="str">
        <f>_xlfn.XLOOKUP(A582,'Customer Names'!A:A,'Customer Names'!C:C,"Not Found")</f>
        <v>Bussiere</v>
      </c>
      <c r="C582" s="20">
        <f>_xlfn.XLOOKUP(A582,'Medical Examinations'!A:A,'Medical Examinations'!B:B,"not found")</f>
        <v>27.06</v>
      </c>
      <c r="D582" s="20">
        <f>_xlfn.XLOOKUP(A582,'Medical Examinations'!A:A,'Medical Examinations'!C:C,"not found")</f>
        <v>5.74</v>
      </c>
      <c r="E582" s="20" t="str">
        <f>_xlfn.XLOOKUP(A582,'Medical Examinations'!A:A,'Medical Examinations'!D:D,"not found")</f>
        <v>Yes</v>
      </c>
      <c r="F582" s="20" t="str">
        <f>_xlfn.XLOOKUP(A582,'Medical Examinations'!A:A,'Medical Examinations'!E:E,"not found")</f>
        <v>No</v>
      </c>
      <c r="G582" s="20" t="str">
        <f>_xlfn.XLOOKUP(A582,'Medical Examinations'!A:A,'Medical Examinations'!F:F,"not found")</f>
        <v>No</v>
      </c>
      <c r="H582" s="20">
        <f>_xlfn.XLOOKUP(A582,'Medical Examinations'!A:A,'Medical Examinations'!G:G,"not found")</f>
        <v>0</v>
      </c>
      <c r="I582" s="20" t="str">
        <f>_xlfn.XLOOKUP(A582,'Medical Examinations'!A:A,'Medical Examinations'!H:H,"not found")</f>
        <v>Yes</v>
      </c>
      <c r="J582" s="20" t="str">
        <f>_xlfn.XLOOKUP(A582,'Medical Examinations'!A:A,'Medical Examinations'!I:I,"not found")</f>
        <v>Overweight</v>
      </c>
      <c r="K582" s="21">
        <f>_xlfn.XLOOKUP(A582,'Hospitalisation Details'!A:A,'Hospitalisation Details'!F:F,"Not Found")</f>
        <v>35226</v>
      </c>
      <c r="L582" s="22">
        <f>_xlfn.XLOOKUP(A582,'Hospitalisation Details'!A:A,'Hospitalisation Details'!H:H,"Not Found")</f>
        <v>17043.34</v>
      </c>
      <c r="M582" s="21" t="str">
        <f>_xlfn.XLOOKUP(A582,'Hospitalisation Details'!A:A,'Hospitalisation Details'!I:I,"Not Found")</f>
        <v>tier - 1</v>
      </c>
      <c r="N582" s="21" t="str">
        <f>_xlfn.XLOOKUP(A582,'Hospitalisation Details'!A:A,'Hospitalisation Details'!J:J,"Not Found")</f>
        <v>tier - 3</v>
      </c>
      <c r="O582" s="21" t="str">
        <f>_xlfn.XLOOKUP(A582,'Hospitalisation Details'!A:A,'Hospitalisation Details'!K:K,"Not Found")</f>
        <v>R1013</v>
      </c>
      <c r="P582" s="23">
        <f>_xlfn.XLOOKUP(A582,'Hospitalisation Details'!A:A,'Hospitalisation Details'!L:L,"Not Found")</f>
        <v>26</v>
      </c>
    </row>
    <row r="583" spans="1:16" ht="15.75" x14ac:dyDescent="0.25">
      <c r="A583" s="19" t="s">
        <v>1789</v>
      </c>
      <c r="B583" s="19" t="str">
        <f>_xlfn.XLOOKUP(A583,'Customer Names'!A:A,'Customer Names'!C:C,"Not Found")</f>
        <v>McCartney</v>
      </c>
      <c r="C583" s="20">
        <f>_xlfn.XLOOKUP(A583,'Medical Examinations'!A:A,'Medical Examinations'!B:B,"not found")</f>
        <v>47.13</v>
      </c>
      <c r="D583" s="20">
        <f>_xlfn.XLOOKUP(A583,'Medical Examinations'!A:A,'Medical Examinations'!C:C,"not found")</f>
        <v>8.6999999999999993</v>
      </c>
      <c r="E583" s="20" t="str">
        <f>_xlfn.XLOOKUP(A583,'Medical Examinations'!A:A,'Medical Examinations'!D:D,"not found")</f>
        <v>No</v>
      </c>
      <c r="F583" s="20" t="str">
        <f>_xlfn.XLOOKUP(A583,'Medical Examinations'!A:A,'Medical Examinations'!E:E,"not found")</f>
        <v>No</v>
      </c>
      <c r="G583" s="20" t="str">
        <f>_xlfn.XLOOKUP(A583,'Medical Examinations'!A:A,'Medical Examinations'!F:F,"not found")</f>
        <v>No</v>
      </c>
      <c r="H583" s="20">
        <f>_xlfn.XLOOKUP(A583,'Medical Examinations'!A:A,'Medical Examinations'!G:G,"not found")</f>
        <v>0</v>
      </c>
      <c r="I583" s="20" t="str">
        <f>_xlfn.XLOOKUP(A583,'Medical Examinations'!A:A,'Medical Examinations'!H:H,"not found")</f>
        <v>No</v>
      </c>
      <c r="J583" s="20" t="str">
        <f>_xlfn.XLOOKUP(A583,'Medical Examinations'!A:A,'Medical Examinations'!I:I,"not found")</f>
        <v>Obesity</v>
      </c>
      <c r="K583" s="21">
        <f>_xlfn.XLOOKUP(A583,'Hospitalisation Details'!A:A,'Hospitalisation Details'!F:F,"Not Found")</f>
        <v>26167</v>
      </c>
      <c r="L583" s="22">
        <f>_xlfn.XLOOKUP(A583,'Hospitalisation Details'!A:A,'Hospitalisation Details'!H:H,"Not Found")</f>
        <v>17016.009999999998</v>
      </c>
      <c r="M583" s="21" t="str">
        <f>_xlfn.XLOOKUP(A583,'Hospitalisation Details'!A:A,'Hospitalisation Details'!I:I,"Not Found")</f>
        <v>tier - 1</v>
      </c>
      <c r="N583" s="21" t="str">
        <f>_xlfn.XLOOKUP(A583,'Hospitalisation Details'!A:A,'Hospitalisation Details'!J:J,"Not Found")</f>
        <v>tier - 3</v>
      </c>
      <c r="O583" s="21" t="str">
        <f>_xlfn.XLOOKUP(A583,'Hospitalisation Details'!A:A,'Hospitalisation Details'!K:K,"Not Found")</f>
        <v>R1023</v>
      </c>
      <c r="P583" s="23">
        <f>_xlfn.XLOOKUP(A583,'Hospitalisation Details'!A:A,'Hospitalisation Details'!L:L,"Not Found")</f>
        <v>51</v>
      </c>
    </row>
    <row r="584" spans="1:16" ht="15.75" x14ac:dyDescent="0.25">
      <c r="A584" s="19" t="s">
        <v>1788</v>
      </c>
      <c r="B584" s="19" t="str">
        <f>_xlfn.XLOOKUP(A584,'Customer Names'!A:A,'Customer Names'!C:C,"Not Found")</f>
        <v>Bambauer</v>
      </c>
      <c r="C584" s="20">
        <f>_xlfn.XLOOKUP(A584,'Medical Examinations'!A:A,'Medical Examinations'!B:B,"not found")</f>
        <v>51.72</v>
      </c>
      <c r="D584" s="20">
        <f>_xlfn.XLOOKUP(A584,'Medical Examinations'!A:A,'Medical Examinations'!C:C,"not found")</f>
        <v>5.09</v>
      </c>
      <c r="E584" s="20" t="str">
        <f>_xlfn.XLOOKUP(A584,'Medical Examinations'!A:A,'Medical Examinations'!D:D,"not found")</f>
        <v>No</v>
      </c>
      <c r="F584" s="20" t="str">
        <f>_xlfn.XLOOKUP(A584,'Medical Examinations'!A:A,'Medical Examinations'!E:E,"not found")</f>
        <v>No</v>
      </c>
      <c r="G584" s="20" t="str">
        <f>_xlfn.XLOOKUP(A584,'Medical Examinations'!A:A,'Medical Examinations'!F:F,"not found")</f>
        <v>No</v>
      </c>
      <c r="H584" s="20">
        <f>_xlfn.XLOOKUP(A584,'Medical Examinations'!A:A,'Medical Examinations'!G:G,"not found")</f>
        <v>0</v>
      </c>
      <c r="I584" s="20" t="str">
        <f>_xlfn.XLOOKUP(A584,'Medical Examinations'!A:A,'Medical Examinations'!H:H,"not found")</f>
        <v>No</v>
      </c>
      <c r="J584" s="20" t="str">
        <f>_xlfn.XLOOKUP(A584,'Medical Examinations'!A:A,'Medical Examinations'!I:I,"not found")</f>
        <v>Obesity</v>
      </c>
      <c r="K584" s="21">
        <f>_xlfn.XLOOKUP(A584,'Hospitalisation Details'!A:A,'Hospitalisation Details'!F:F,"Not Found")</f>
        <v>29418</v>
      </c>
      <c r="L584" s="22">
        <f>_xlfn.XLOOKUP(A584,'Hospitalisation Details'!A:A,'Hospitalisation Details'!H:H,"Not Found")</f>
        <v>16990.55</v>
      </c>
      <c r="M584" s="21" t="str">
        <f>_xlfn.XLOOKUP(A584,'Hospitalisation Details'!A:A,'Hospitalisation Details'!I:I,"Not Found")</f>
        <v>tier - 1</v>
      </c>
      <c r="N584" s="21" t="str">
        <f>_xlfn.XLOOKUP(A584,'Hospitalisation Details'!A:A,'Hospitalisation Details'!J:J,"Not Found")</f>
        <v>tier - 3</v>
      </c>
      <c r="O584" s="21" t="str">
        <f>_xlfn.XLOOKUP(A584,'Hospitalisation Details'!A:A,'Hospitalisation Details'!K:K,"Not Found")</f>
        <v>R1012</v>
      </c>
      <c r="P584" s="23">
        <f>_xlfn.XLOOKUP(A584,'Hospitalisation Details'!A:A,'Hospitalisation Details'!L:L,"Not Found")</f>
        <v>42</v>
      </c>
    </row>
    <row r="585" spans="1:16" ht="15.75" x14ac:dyDescent="0.25">
      <c r="A585" s="19" t="s">
        <v>1787</v>
      </c>
      <c r="B585" s="19" t="str">
        <f>_xlfn.XLOOKUP(A585,'Customer Names'!A:A,'Customer Names'!C:C,"Not Found")</f>
        <v>Mertz</v>
      </c>
      <c r="C585" s="20">
        <f>_xlfn.XLOOKUP(A585,'Medical Examinations'!A:A,'Medical Examinations'!B:B,"not found")</f>
        <v>48.59</v>
      </c>
      <c r="D585" s="20">
        <f>_xlfn.XLOOKUP(A585,'Medical Examinations'!A:A,'Medical Examinations'!C:C,"not found")</f>
        <v>5.57</v>
      </c>
      <c r="E585" s="20" t="str">
        <f>_xlfn.XLOOKUP(A585,'Medical Examinations'!A:A,'Medical Examinations'!D:D,"not found")</f>
        <v>No</v>
      </c>
      <c r="F585" s="20" t="str">
        <f>_xlfn.XLOOKUP(A585,'Medical Examinations'!A:A,'Medical Examinations'!E:E,"not found")</f>
        <v>No</v>
      </c>
      <c r="G585" s="20" t="str">
        <f>_xlfn.XLOOKUP(A585,'Medical Examinations'!A:A,'Medical Examinations'!F:F,"not found")</f>
        <v>No</v>
      </c>
      <c r="H585" s="20">
        <f>_xlfn.XLOOKUP(A585,'Medical Examinations'!A:A,'Medical Examinations'!G:G,"not found")</f>
        <v>0</v>
      </c>
      <c r="I585" s="20" t="str">
        <f>_xlfn.XLOOKUP(A585,'Medical Examinations'!A:A,'Medical Examinations'!H:H,"not found")</f>
        <v>No</v>
      </c>
      <c r="J585" s="20" t="str">
        <f>_xlfn.XLOOKUP(A585,'Medical Examinations'!A:A,'Medical Examinations'!I:I,"not found")</f>
        <v>Obesity</v>
      </c>
      <c r="K585" s="21">
        <f>_xlfn.XLOOKUP(A585,'Hospitalisation Details'!A:A,'Hospitalisation Details'!F:F,"Not Found")</f>
        <v>28362</v>
      </c>
      <c r="L585" s="22">
        <f>_xlfn.XLOOKUP(A585,'Hospitalisation Details'!A:A,'Hospitalisation Details'!H:H,"Not Found")</f>
        <v>16921.09</v>
      </c>
      <c r="M585" s="21" t="str">
        <f>_xlfn.XLOOKUP(A585,'Hospitalisation Details'!A:A,'Hospitalisation Details'!I:I,"Not Found")</f>
        <v>tier - 1</v>
      </c>
      <c r="N585" s="21" t="str">
        <f>_xlfn.XLOOKUP(A585,'Hospitalisation Details'!A:A,'Hospitalisation Details'!J:J,"Not Found")</f>
        <v>tier - 3</v>
      </c>
      <c r="O585" s="21" t="str">
        <f>_xlfn.XLOOKUP(A585,'Hospitalisation Details'!A:A,'Hospitalisation Details'!K:K,"Not Found")</f>
        <v>R1023</v>
      </c>
      <c r="P585" s="23">
        <f>_xlfn.XLOOKUP(A585,'Hospitalisation Details'!A:A,'Hospitalisation Details'!L:L,"Not Found")</f>
        <v>45</v>
      </c>
    </row>
    <row r="586" spans="1:16" ht="15.75" x14ac:dyDescent="0.25">
      <c r="A586" s="19" t="s">
        <v>1786</v>
      </c>
      <c r="B586" s="19" t="str">
        <f>_xlfn.XLOOKUP(A586,'Customer Names'!A:A,'Customer Names'!C:C,"Not Found")</f>
        <v>Mason</v>
      </c>
      <c r="C586" s="20">
        <f>_xlfn.XLOOKUP(A586,'Medical Examinations'!A:A,'Medical Examinations'!B:B,"not found")</f>
        <v>45.18</v>
      </c>
      <c r="D586" s="20">
        <f>_xlfn.XLOOKUP(A586,'Medical Examinations'!A:A,'Medical Examinations'!C:C,"not found")</f>
        <v>10.87</v>
      </c>
      <c r="E586" s="20" t="str">
        <f>_xlfn.XLOOKUP(A586,'Medical Examinations'!A:A,'Medical Examinations'!D:D,"not found")</f>
        <v>No</v>
      </c>
      <c r="F586" s="20" t="str">
        <f>_xlfn.XLOOKUP(A586,'Medical Examinations'!A:A,'Medical Examinations'!E:E,"not found")</f>
        <v>No</v>
      </c>
      <c r="G586" s="20" t="str">
        <f>_xlfn.XLOOKUP(A586,'Medical Examinations'!A:A,'Medical Examinations'!F:F,"not found")</f>
        <v>No</v>
      </c>
      <c r="H586" s="20">
        <f>_xlfn.XLOOKUP(A586,'Medical Examinations'!A:A,'Medical Examinations'!G:G,"not found")</f>
        <v>0</v>
      </c>
      <c r="I586" s="20" t="str">
        <f>_xlfn.XLOOKUP(A586,'Medical Examinations'!A:A,'Medical Examinations'!H:H,"not found")</f>
        <v>No</v>
      </c>
      <c r="J586" s="20" t="str">
        <f>_xlfn.XLOOKUP(A586,'Medical Examinations'!A:A,'Medical Examinations'!I:I,"not found")</f>
        <v>Obesity</v>
      </c>
      <c r="K586" s="21">
        <f>_xlfn.XLOOKUP(A586,'Hospitalisation Details'!A:A,'Hospitalisation Details'!F:F,"Not Found")</f>
        <v>25132</v>
      </c>
      <c r="L586" s="22">
        <f>_xlfn.XLOOKUP(A586,'Hospitalisation Details'!A:A,'Hospitalisation Details'!H:H,"Not Found")</f>
        <v>16903.5</v>
      </c>
      <c r="M586" s="21" t="str">
        <f>_xlfn.XLOOKUP(A586,'Hospitalisation Details'!A:A,'Hospitalisation Details'!I:I,"Not Found")</f>
        <v>tier - 1</v>
      </c>
      <c r="N586" s="21" t="str">
        <f>_xlfn.XLOOKUP(A586,'Hospitalisation Details'!A:A,'Hospitalisation Details'!J:J,"Not Found")</f>
        <v>tier - 3</v>
      </c>
      <c r="O586" s="21" t="str">
        <f>_xlfn.XLOOKUP(A586,'Hospitalisation Details'!A:A,'Hospitalisation Details'!K:K,"Not Found")</f>
        <v>R1012</v>
      </c>
      <c r="P586" s="23">
        <f>_xlfn.XLOOKUP(A586,'Hospitalisation Details'!A:A,'Hospitalisation Details'!L:L,"Not Found")</f>
        <v>54</v>
      </c>
    </row>
    <row r="587" spans="1:16" ht="15.75" x14ac:dyDescent="0.25">
      <c r="A587" s="19" t="s">
        <v>1785</v>
      </c>
      <c r="B587" s="19" t="str">
        <f>_xlfn.XLOOKUP(A587,'Customer Names'!A:A,'Customer Names'!C:C,"Not Found")</f>
        <v>Rotich</v>
      </c>
      <c r="C587" s="20">
        <f>_xlfn.XLOOKUP(A587,'Medical Examinations'!A:A,'Medical Examinations'!B:B,"not found")</f>
        <v>27.9</v>
      </c>
      <c r="D587" s="20">
        <f>_xlfn.XLOOKUP(A587,'Medical Examinations'!A:A,'Medical Examinations'!C:C,"not found")</f>
        <v>6.02</v>
      </c>
      <c r="E587" s="20" t="str">
        <f>_xlfn.XLOOKUP(A587,'Medical Examinations'!A:A,'Medical Examinations'!D:D,"not found")</f>
        <v>No</v>
      </c>
      <c r="F587" s="20" t="str">
        <f>_xlfn.XLOOKUP(A587,'Medical Examinations'!A:A,'Medical Examinations'!E:E,"not found")</f>
        <v>No</v>
      </c>
      <c r="G587" s="20" t="str">
        <f>_xlfn.XLOOKUP(A587,'Medical Examinations'!A:A,'Medical Examinations'!F:F,"not found")</f>
        <v>Yes</v>
      </c>
      <c r="H587" s="20">
        <f>_xlfn.XLOOKUP(A587,'Medical Examinations'!A:A,'Medical Examinations'!G:G,"not found")</f>
        <v>1</v>
      </c>
      <c r="I587" s="20" t="str">
        <f>_xlfn.XLOOKUP(A587,'Medical Examinations'!A:A,'Medical Examinations'!H:H,"not found")</f>
        <v>Yes</v>
      </c>
      <c r="J587" s="20" t="str">
        <f>_xlfn.XLOOKUP(A587,'Medical Examinations'!A:A,'Medical Examinations'!I:I,"not found")</f>
        <v>Overweight</v>
      </c>
      <c r="K587" s="21">
        <f>_xlfn.XLOOKUP(A587,'Hospitalisation Details'!A:A,'Hospitalisation Details'!F:F,"Not Found")</f>
        <v>37874</v>
      </c>
      <c r="L587" s="22">
        <f>_xlfn.XLOOKUP(A587,'Hospitalisation Details'!A:A,'Hospitalisation Details'!H:H,"Not Found")</f>
        <v>16884.919999999998</v>
      </c>
      <c r="M587" s="21" t="str">
        <f>_xlfn.XLOOKUP(A587,'Hospitalisation Details'!A:A,'Hospitalisation Details'!I:I,"Not Found")</f>
        <v>tier - 1</v>
      </c>
      <c r="N587" s="21" t="str">
        <f>_xlfn.XLOOKUP(A587,'Hospitalisation Details'!A:A,'Hospitalisation Details'!J:J,"Not Found")</f>
        <v>tier - 3</v>
      </c>
      <c r="O587" s="21" t="str">
        <f>_xlfn.XLOOKUP(A587,'Hospitalisation Details'!A:A,'Hospitalisation Details'!K:K,"Not Found")</f>
        <v>R1011</v>
      </c>
      <c r="P587" s="23">
        <f>_xlfn.XLOOKUP(A587,'Hospitalisation Details'!A:A,'Hospitalisation Details'!L:L,"Not Found")</f>
        <v>19</v>
      </c>
    </row>
    <row r="588" spans="1:16" ht="15.75" x14ac:dyDescent="0.25">
      <c r="A588" s="19" t="s">
        <v>1784</v>
      </c>
      <c r="B588" s="19" t="str">
        <f>_xlfn.XLOOKUP(A588,'Customer Names'!A:A,'Customer Names'!C:C,"Not Found")</f>
        <v>Fetzer</v>
      </c>
      <c r="C588" s="20">
        <f>_xlfn.XLOOKUP(A588,'Medical Examinations'!A:A,'Medical Examinations'!B:B,"not found")</f>
        <v>51.33</v>
      </c>
      <c r="D588" s="20">
        <f>_xlfn.XLOOKUP(A588,'Medical Examinations'!A:A,'Medical Examinations'!C:C,"not found")</f>
        <v>7</v>
      </c>
      <c r="E588" s="20" t="str">
        <f>_xlfn.XLOOKUP(A588,'Medical Examinations'!A:A,'Medical Examinations'!D:D,"not found")</f>
        <v>No</v>
      </c>
      <c r="F588" s="20" t="str">
        <f>_xlfn.XLOOKUP(A588,'Medical Examinations'!A:A,'Medical Examinations'!E:E,"not found")</f>
        <v>No</v>
      </c>
      <c r="G588" s="20" t="str">
        <f>_xlfn.XLOOKUP(A588,'Medical Examinations'!A:A,'Medical Examinations'!F:F,"not found")</f>
        <v>No</v>
      </c>
      <c r="H588" s="20">
        <f>_xlfn.XLOOKUP(A588,'Medical Examinations'!A:A,'Medical Examinations'!G:G,"not found")</f>
        <v>0</v>
      </c>
      <c r="I588" s="20" t="str">
        <f>_xlfn.XLOOKUP(A588,'Medical Examinations'!A:A,'Medical Examinations'!H:H,"not found")</f>
        <v>No</v>
      </c>
      <c r="J588" s="20" t="str">
        <f>_xlfn.XLOOKUP(A588,'Medical Examinations'!A:A,'Medical Examinations'!I:I,"not found")</f>
        <v>Obesity</v>
      </c>
      <c r="K588" s="21">
        <f>_xlfn.XLOOKUP(A588,'Hospitalisation Details'!A:A,'Hospitalisation Details'!F:F,"Not Found")</f>
        <v>27249</v>
      </c>
      <c r="L588" s="22">
        <f>_xlfn.XLOOKUP(A588,'Hospitalisation Details'!A:A,'Hospitalisation Details'!H:H,"Not Found")</f>
        <v>16841.32</v>
      </c>
      <c r="M588" s="21" t="str">
        <f>_xlfn.XLOOKUP(A588,'Hospitalisation Details'!A:A,'Hospitalisation Details'!I:I,"Not Found")</f>
        <v>tier - 1</v>
      </c>
      <c r="N588" s="21" t="str">
        <f>_xlfn.XLOOKUP(A588,'Hospitalisation Details'!A:A,'Hospitalisation Details'!J:J,"Not Found")</f>
        <v>tier - 3</v>
      </c>
      <c r="O588" s="21" t="str">
        <f>_xlfn.XLOOKUP(A588,'Hospitalisation Details'!A:A,'Hospitalisation Details'!K:K,"Not Found")</f>
        <v>R1011</v>
      </c>
      <c r="P588" s="23">
        <f>_xlfn.XLOOKUP(A588,'Hospitalisation Details'!A:A,'Hospitalisation Details'!L:L,"Not Found")</f>
        <v>48</v>
      </c>
    </row>
    <row r="589" spans="1:16" ht="15.75" x14ac:dyDescent="0.25">
      <c r="A589" s="19" t="s">
        <v>1783</v>
      </c>
      <c r="B589" s="19" t="str">
        <f>_xlfn.XLOOKUP(A589,'Customer Names'!A:A,'Customer Names'!C:C,"Not Found")</f>
        <v>Mattis</v>
      </c>
      <c r="C589" s="20">
        <f>_xlfn.XLOOKUP(A589,'Medical Examinations'!A:A,'Medical Examinations'!B:B,"not found")</f>
        <v>30.59</v>
      </c>
      <c r="D589" s="20">
        <f>_xlfn.XLOOKUP(A589,'Medical Examinations'!A:A,'Medical Examinations'!C:C,"not found")</f>
        <v>5.56</v>
      </c>
      <c r="E589" s="20" t="str">
        <f>_xlfn.XLOOKUP(A589,'Medical Examinations'!A:A,'Medical Examinations'!D:D,"not found")</f>
        <v>Yes</v>
      </c>
      <c r="F589" s="20" t="str">
        <f>_xlfn.XLOOKUP(A589,'Medical Examinations'!A:A,'Medical Examinations'!E:E,"not found")</f>
        <v>No</v>
      </c>
      <c r="G589" s="20" t="str">
        <f>_xlfn.XLOOKUP(A589,'Medical Examinations'!A:A,'Medical Examinations'!F:F,"not found")</f>
        <v>No</v>
      </c>
      <c r="H589" s="20">
        <f>_xlfn.XLOOKUP(A589,'Medical Examinations'!A:A,'Medical Examinations'!G:G,"not found")</f>
        <v>1</v>
      </c>
      <c r="I589" s="20" t="str">
        <f>_xlfn.XLOOKUP(A589,'Medical Examinations'!A:A,'Medical Examinations'!H:H,"not found")</f>
        <v>No</v>
      </c>
      <c r="J589" s="20" t="str">
        <f>_xlfn.XLOOKUP(A589,'Medical Examinations'!A:A,'Medical Examinations'!I:I,"not found")</f>
        <v>Obesity</v>
      </c>
      <c r="K589" s="21">
        <f>_xlfn.XLOOKUP(A589,'Hospitalisation Details'!A:A,'Hospitalisation Details'!F:F,"Not Found")</f>
        <v>34991</v>
      </c>
      <c r="L589" s="22">
        <f>_xlfn.XLOOKUP(A589,'Hospitalisation Details'!A:A,'Hospitalisation Details'!H:H,"Not Found")</f>
        <v>16796.41</v>
      </c>
      <c r="M589" s="21" t="str">
        <f>_xlfn.XLOOKUP(A589,'Hospitalisation Details'!A:A,'Hospitalisation Details'!I:I,"Not Found")</f>
        <v>tier - 1</v>
      </c>
      <c r="N589" s="21" t="str">
        <f>_xlfn.XLOOKUP(A589,'Hospitalisation Details'!A:A,'Hospitalisation Details'!J:J,"Not Found")</f>
        <v>tier - 3</v>
      </c>
      <c r="O589" s="21" t="str">
        <f>_xlfn.XLOOKUP(A589,'Hospitalisation Details'!A:A,'Hospitalisation Details'!K:K,"Not Found")</f>
        <v>R1024</v>
      </c>
      <c r="P589" s="23">
        <f>_xlfn.XLOOKUP(A589,'Hospitalisation Details'!A:A,'Hospitalisation Details'!L:L,"Not Found")</f>
        <v>27</v>
      </c>
    </row>
    <row r="590" spans="1:16" ht="15.75" x14ac:dyDescent="0.25">
      <c r="A590" s="19" t="s">
        <v>1782</v>
      </c>
      <c r="B590" s="19" t="str">
        <f>_xlfn.XLOOKUP(A590,'Customer Names'!A:A,'Customer Names'!C:C,"Not Found")</f>
        <v>Cochran</v>
      </c>
      <c r="C590" s="20">
        <f>_xlfn.XLOOKUP(A590,'Medical Examinations'!A:A,'Medical Examinations'!B:B,"not found")</f>
        <v>39.229999999999997</v>
      </c>
      <c r="D590" s="20">
        <f>_xlfn.XLOOKUP(A590,'Medical Examinations'!A:A,'Medical Examinations'!C:C,"not found")</f>
        <v>8.4499999999999993</v>
      </c>
      <c r="E590" s="20" t="str">
        <f>_xlfn.XLOOKUP(A590,'Medical Examinations'!A:A,'Medical Examinations'!D:D,"not found")</f>
        <v>No</v>
      </c>
      <c r="F590" s="20" t="str">
        <f>_xlfn.XLOOKUP(A590,'Medical Examinations'!A:A,'Medical Examinations'!E:E,"not found")</f>
        <v>No</v>
      </c>
      <c r="G590" s="20" t="str">
        <f>_xlfn.XLOOKUP(A590,'Medical Examinations'!A:A,'Medical Examinations'!F:F,"not found")</f>
        <v>No</v>
      </c>
      <c r="H590" s="20">
        <f>_xlfn.XLOOKUP(A590,'Medical Examinations'!A:A,'Medical Examinations'!G:G,"not found")</f>
        <v>0</v>
      </c>
      <c r="I590" s="20" t="str">
        <f>_xlfn.XLOOKUP(A590,'Medical Examinations'!A:A,'Medical Examinations'!H:H,"not found")</f>
        <v>No</v>
      </c>
      <c r="J590" s="20" t="str">
        <f>_xlfn.XLOOKUP(A590,'Medical Examinations'!A:A,'Medical Examinations'!I:I,"not found")</f>
        <v>Obesity</v>
      </c>
      <c r="K590" s="21">
        <f>_xlfn.XLOOKUP(A590,'Hospitalisation Details'!A:A,'Hospitalisation Details'!F:F,"Not Found")</f>
        <v>22856</v>
      </c>
      <c r="L590" s="22">
        <f>_xlfn.XLOOKUP(A590,'Hospitalisation Details'!A:A,'Hospitalisation Details'!H:H,"Not Found")</f>
        <v>16779.400000000001</v>
      </c>
      <c r="M590" s="21" t="str">
        <f>_xlfn.XLOOKUP(A590,'Hospitalisation Details'!A:A,'Hospitalisation Details'!I:I,"Not Found")</f>
        <v>tier - 2</v>
      </c>
      <c r="N590" s="21" t="str">
        <f>_xlfn.XLOOKUP(A590,'Hospitalisation Details'!A:A,'Hospitalisation Details'!J:J,"Not Found")</f>
        <v>tier - 3</v>
      </c>
      <c r="O590" s="21" t="str">
        <f>_xlfn.XLOOKUP(A590,'Hospitalisation Details'!A:A,'Hospitalisation Details'!K:K,"Not Found")</f>
        <v>R1026</v>
      </c>
      <c r="P590" s="23">
        <f>_xlfn.XLOOKUP(A590,'Hospitalisation Details'!A:A,'Hospitalisation Details'!L:L,"Not Found")</f>
        <v>60</v>
      </c>
    </row>
    <row r="591" spans="1:16" ht="15.75" x14ac:dyDescent="0.25">
      <c r="A591" s="19" t="s">
        <v>1781</v>
      </c>
      <c r="B591" s="19" t="str">
        <f>_xlfn.XLOOKUP(A591,'Customer Names'!A:A,'Customer Names'!C:C,"Not Found")</f>
        <v>Balinsky</v>
      </c>
      <c r="C591" s="20">
        <f>_xlfn.XLOOKUP(A591,'Medical Examinations'!A:A,'Medical Examinations'!B:B,"not found")</f>
        <v>19.094999999999999</v>
      </c>
      <c r="D591" s="20">
        <f>_xlfn.XLOOKUP(A591,'Medical Examinations'!A:A,'Medical Examinations'!C:C,"not found")</f>
        <v>6.19</v>
      </c>
      <c r="E591" s="20" t="str">
        <f>_xlfn.XLOOKUP(A591,'Medical Examinations'!A:A,'Medical Examinations'!D:D,"not found")</f>
        <v>No</v>
      </c>
      <c r="F591" s="20" t="str">
        <f>_xlfn.XLOOKUP(A591,'Medical Examinations'!A:A,'Medical Examinations'!E:E,"not found")</f>
        <v>No</v>
      </c>
      <c r="G591" s="20" t="str">
        <f>_xlfn.XLOOKUP(A591,'Medical Examinations'!A:A,'Medical Examinations'!F:F,"not found")</f>
        <v>No</v>
      </c>
      <c r="H591" s="20">
        <f>_xlfn.XLOOKUP(A591,'Medical Examinations'!A:A,'Medical Examinations'!G:G,"not found")</f>
        <v>0</v>
      </c>
      <c r="I591" s="20" t="str">
        <f>_xlfn.XLOOKUP(A591,'Medical Examinations'!A:A,'Medical Examinations'!H:H,"not found")</f>
        <v>Yes</v>
      </c>
      <c r="J591" s="20" t="str">
        <f>_xlfn.XLOOKUP(A591,'Medical Examinations'!A:A,'Medical Examinations'!I:I,"not found")</f>
        <v>Normal Weight</v>
      </c>
      <c r="K591" s="21">
        <f>_xlfn.XLOOKUP(A591,'Hospitalisation Details'!A:A,'Hospitalisation Details'!F:F,"Not Found")</f>
        <v>32774</v>
      </c>
      <c r="L591" s="22">
        <f>_xlfn.XLOOKUP(A591,'Hospitalisation Details'!A:A,'Hospitalisation Details'!H:H,"Not Found")</f>
        <v>16776.3</v>
      </c>
      <c r="M591" s="21" t="str">
        <f>_xlfn.XLOOKUP(A591,'Hospitalisation Details'!A:A,'Hospitalisation Details'!I:I,"Not Found")</f>
        <v>tier - 2</v>
      </c>
      <c r="N591" s="21" t="str">
        <f>_xlfn.XLOOKUP(A591,'Hospitalisation Details'!A:A,'Hospitalisation Details'!J:J,"Not Found")</f>
        <v>tier - 3</v>
      </c>
      <c r="O591" s="21" t="str">
        <f>_xlfn.XLOOKUP(A591,'Hospitalisation Details'!A:A,'Hospitalisation Details'!K:K,"Not Found")</f>
        <v>R1024</v>
      </c>
      <c r="P591" s="23">
        <f>_xlfn.XLOOKUP(A591,'Hospitalisation Details'!A:A,'Hospitalisation Details'!L:L,"Not Found")</f>
        <v>33</v>
      </c>
    </row>
    <row r="592" spans="1:16" ht="15.75" x14ac:dyDescent="0.25">
      <c r="A592" s="19" t="s">
        <v>1780</v>
      </c>
      <c r="B592" s="19" t="str">
        <f>_xlfn.XLOOKUP(A592,'Customer Names'!A:A,'Customer Names'!C:C,"Not Found")</f>
        <v>Reilly</v>
      </c>
      <c r="C592" s="20">
        <f>_xlfn.XLOOKUP(A592,'Medical Examinations'!A:A,'Medical Examinations'!B:B,"not found")</f>
        <v>49.72</v>
      </c>
      <c r="D592" s="20">
        <f>_xlfn.XLOOKUP(A592,'Medical Examinations'!A:A,'Medical Examinations'!C:C,"not found")</f>
        <v>7.71</v>
      </c>
      <c r="E592" s="20" t="str">
        <f>_xlfn.XLOOKUP(A592,'Medical Examinations'!A:A,'Medical Examinations'!D:D,"not found")</f>
        <v>No</v>
      </c>
      <c r="F592" s="20" t="str">
        <f>_xlfn.XLOOKUP(A592,'Medical Examinations'!A:A,'Medical Examinations'!E:E,"not found")</f>
        <v>No</v>
      </c>
      <c r="G592" s="20" t="str">
        <f>_xlfn.XLOOKUP(A592,'Medical Examinations'!A:A,'Medical Examinations'!F:F,"not found")</f>
        <v>No</v>
      </c>
      <c r="H592" s="20">
        <f>_xlfn.XLOOKUP(A592,'Medical Examinations'!A:A,'Medical Examinations'!G:G,"not found")</f>
        <v>0</v>
      </c>
      <c r="I592" s="20" t="str">
        <f>_xlfn.XLOOKUP(A592,'Medical Examinations'!A:A,'Medical Examinations'!H:H,"not found")</f>
        <v>No</v>
      </c>
      <c r="J592" s="20" t="str">
        <f>_xlfn.XLOOKUP(A592,'Medical Examinations'!A:A,'Medical Examinations'!I:I,"not found")</f>
        <v>Obesity</v>
      </c>
      <c r="K592" s="21">
        <f>_xlfn.XLOOKUP(A592,'Hospitalisation Details'!A:A,'Hospitalisation Details'!F:F,"Not Found")</f>
        <v>27269</v>
      </c>
      <c r="L592" s="22">
        <f>_xlfn.XLOOKUP(A592,'Hospitalisation Details'!A:A,'Hospitalisation Details'!H:H,"Not Found")</f>
        <v>16770.990000000002</v>
      </c>
      <c r="M592" s="21" t="str">
        <f>_xlfn.XLOOKUP(A592,'Hospitalisation Details'!A:A,'Hospitalisation Details'!I:I,"Not Found")</f>
        <v>tier - 2</v>
      </c>
      <c r="N592" s="21" t="str">
        <f>_xlfn.XLOOKUP(A592,'Hospitalisation Details'!A:A,'Hospitalisation Details'!J:J,"Not Found")</f>
        <v>tier - 3</v>
      </c>
      <c r="O592" s="21" t="str">
        <f>_xlfn.XLOOKUP(A592,'Hospitalisation Details'!A:A,'Hospitalisation Details'!K:K,"Not Found")</f>
        <v>R1012</v>
      </c>
      <c r="P592" s="23">
        <f>_xlfn.XLOOKUP(A592,'Hospitalisation Details'!A:A,'Hospitalisation Details'!L:L,"Not Found")</f>
        <v>48</v>
      </c>
    </row>
    <row r="593" spans="1:16" ht="15.75" x14ac:dyDescent="0.25">
      <c r="A593" s="19" t="s">
        <v>1779</v>
      </c>
      <c r="B593" s="19" t="str">
        <f>_xlfn.XLOOKUP(A593,'Customer Names'!A:A,'Customer Names'!C:C,"Not Found")</f>
        <v>Johnson</v>
      </c>
      <c r="C593" s="20">
        <f>_xlfn.XLOOKUP(A593,'Medical Examinations'!A:A,'Medical Examinations'!B:B,"not found")</f>
        <v>21.754999999999999</v>
      </c>
      <c r="D593" s="20">
        <f>_xlfn.XLOOKUP(A593,'Medical Examinations'!A:A,'Medical Examinations'!C:C,"not found")</f>
        <v>4.63</v>
      </c>
      <c r="E593" s="20" t="str">
        <f>_xlfn.XLOOKUP(A593,'Medical Examinations'!A:A,'Medical Examinations'!D:D,"not found")</f>
        <v>No</v>
      </c>
      <c r="F593" s="20" t="str">
        <f>_xlfn.XLOOKUP(A593,'Medical Examinations'!A:A,'Medical Examinations'!E:E,"not found")</f>
        <v>No</v>
      </c>
      <c r="G593" s="20" t="str">
        <f>_xlfn.XLOOKUP(A593,'Medical Examinations'!A:A,'Medical Examinations'!F:F,"not found")</f>
        <v>Yes</v>
      </c>
      <c r="H593" s="20">
        <f>_xlfn.XLOOKUP(A593,'Medical Examinations'!A:A,'Medical Examinations'!G:G,"not found")</f>
        <v>1</v>
      </c>
      <c r="I593" s="20" t="str">
        <f>_xlfn.XLOOKUP(A593,'Medical Examinations'!A:A,'Medical Examinations'!H:H,"not found")</f>
        <v>Yes</v>
      </c>
      <c r="J593" s="20" t="str">
        <f>_xlfn.XLOOKUP(A593,'Medical Examinations'!A:A,'Medical Examinations'!I:I,"not found")</f>
        <v>Normal Weight</v>
      </c>
      <c r="K593" s="21">
        <f>_xlfn.XLOOKUP(A593,'Hospitalisation Details'!A:A,'Hospitalisation Details'!F:F,"Not Found")</f>
        <v>34278</v>
      </c>
      <c r="L593" s="22">
        <f>_xlfn.XLOOKUP(A593,'Hospitalisation Details'!A:A,'Hospitalisation Details'!H:H,"Not Found")</f>
        <v>16657.72</v>
      </c>
      <c r="M593" s="21" t="str">
        <f>_xlfn.XLOOKUP(A593,'Hospitalisation Details'!A:A,'Hospitalisation Details'!I:I,"Not Found")</f>
        <v>tier - 2</v>
      </c>
      <c r="N593" s="21" t="str">
        <f>_xlfn.XLOOKUP(A593,'Hospitalisation Details'!A:A,'Hospitalisation Details'!J:J,"Not Found")</f>
        <v>tier - 3</v>
      </c>
      <c r="O593" s="21" t="str">
        <f>_xlfn.XLOOKUP(A593,'Hospitalisation Details'!A:A,'Hospitalisation Details'!K:K,"Not Found")</f>
        <v>R1024</v>
      </c>
      <c r="P593" s="23">
        <f>_xlfn.XLOOKUP(A593,'Hospitalisation Details'!A:A,'Hospitalisation Details'!L:L,"Not Found")</f>
        <v>29</v>
      </c>
    </row>
    <row r="594" spans="1:16" ht="15.75" x14ac:dyDescent="0.25">
      <c r="A594" s="19" t="s">
        <v>1778</v>
      </c>
      <c r="B594" s="19" t="str">
        <f>_xlfn.XLOOKUP(A594,'Customer Names'!A:A,'Customer Names'!C:C,"Not Found")</f>
        <v>Petry</v>
      </c>
      <c r="C594" s="20">
        <f>_xlfn.XLOOKUP(A594,'Medical Examinations'!A:A,'Medical Examinations'!B:B,"not found")</f>
        <v>48.39</v>
      </c>
      <c r="D594" s="20">
        <f>_xlfn.XLOOKUP(A594,'Medical Examinations'!A:A,'Medical Examinations'!C:C,"not found")</f>
        <v>4.6100000000000003</v>
      </c>
      <c r="E594" s="20" t="str">
        <f>_xlfn.XLOOKUP(A594,'Medical Examinations'!A:A,'Medical Examinations'!D:D,"not found")</f>
        <v>No</v>
      </c>
      <c r="F594" s="20" t="str">
        <f>_xlfn.XLOOKUP(A594,'Medical Examinations'!A:A,'Medical Examinations'!E:E,"not found")</f>
        <v>No</v>
      </c>
      <c r="G594" s="20" t="str">
        <f>_xlfn.XLOOKUP(A594,'Medical Examinations'!A:A,'Medical Examinations'!F:F,"not found")</f>
        <v>No</v>
      </c>
      <c r="H594" s="20">
        <f>_xlfn.XLOOKUP(A594,'Medical Examinations'!A:A,'Medical Examinations'!G:G,"not found")</f>
        <v>0</v>
      </c>
      <c r="I594" s="20" t="str">
        <f>_xlfn.XLOOKUP(A594,'Medical Examinations'!A:A,'Medical Examinations'!H:H,"not found")</f>
        <v>No</v>
      </c>
      <c r="J594" s="20" t="str">
        <f>_xlfn.XLOOKUP(A594,'Medical Examinations'!A:A,'Medical Examinations'!I:I,"not found")</f>
        <v>Obesity</v>
      </c>
      <c r="K594" s="21">
        <f>_xlfn.XLOOKUP(A594,'Hospitalisation Details'!A:A,'Hospitalisation Details'!F:F,"Not Found")</f>
        <v>28393</v>
      </c>
      <c r="L594" s="22">
        <f>_xlfn.XLOOKUP(A594,'Hospitalisation Details'!A:A,'Hospitalisation Details'!H:H,"Not Found")</f>
        <v>16631.61</v>
      </c>
      <c r="M594" s="21" t="str">
        <f>_xlfn.XLOOKUP(A594,'Hospitalisation Details'!A:A,'Hospitalisation Details'!I:I,"Not Found")</f>
        <v>tier - 2</v>
      </c>
      <c r="N594" s="21" t="str">
        <f>_xlfn.XLOOKUP(A594,'Hospitalisation Details'!A:A,'Hospitalisation Details'!J:J,"Not Found")</f>
        <v>tier - 3</v>
      </c>
      <c r="O594" s="21" t="str">
        <f>_xlfn.XLOOKUP(A594,'Hospitalisation Details'!A:A,'Hospitalisation Details'!K:K,"Not Found")</f>
        <v>R1012</v>
      </c>
      <c r="P594" s="23">
        <f>_xlfn.XLOOKUP(A594,'Hospitalisation Details'!A:A,'Hospitalisation Details'!L:L,"Not Found")</f>
        <v>45</v>
      </c>
    </row>
    <row r="595" spans="1:16" ht="15.75" x14ac:dyDescent="0.25">
      <c r="A595" s="19" t="s">
        <v>1777</v>
      </c>
      <c r="B595" s="19" t="str">
        <f>_xlfn.XLOOKUP(A595,'Customer Names'!A:A,'Customer Names'!C:C,"Not Found")</f>
        <v>Laleman</v>
      </c>
      <c r="C595" s="20">
        <f>_xlfn.XLOOKUP(A595,'Medical Examinations'!A:A,'Medical Examinations'!B:B,"not found")</f>
        <v>47.15</v>
      </c>
      <c r="D595" s="20">
        <f>_xlfn.XLOOKUP(A595,'Medical Examinations'!A:A,'Medical Examinations'!C:C,"not found")</f>
        <v>9.5299999999999994</v>
      </c>
      <c r="E595" s="20" t="str">
        <f>_xlfn.XLOOKUP(A595,'Medical Examinations'!A:A,'Medical Examinations'!D:D,"not found")</f>
        <v>Yes</v>
      </c>
      <c r="F595" s="20" t="str">
        <f>_xlfn.XLOOKUP(A595,'Medical Examinations'!A:A,'Medical Examinations'!E:E,"not found")</f>
        <v>No</v>
      </c>
      <c r="G595" s="20" t="str">
        <f>_xlfn.XLOOKUP(A595,'Medical Examinations'!A:A,'Medical Examinations'!F:F,"not found")</f>
        <v>No</v>
      </c>
      <c r="H595" s="20">
        <f>_xlfn.XLOOKUP(A595,'Medical Examinations'!A:A,'Medical Examinations'!G:G,"not found")</f>
        <v>1</v>
      </c>
      <c r="I595" s="20" t="str">
        <f>_xlfn.XLOOKUP(A595,'Medical Examinations'!A:A,'Medical Examinations'!H:H,"not found")</f>
        <v>No</v>
      </c>
      <c r="J595" s="20" t="str">
        <f>_xlfn.XLOOKUP(A595,'Medical Examinations'!A:A,'Medical Examinations'!I:I,"not found")</f>
        <v>Obesity</v>
      </c>
      <c r="K595" s="21">
        <f>_xlfn.XLOOKUP(A595,'Hospitalisation Details'!A:A,'Hospitalisation Details'!F:F,"Not Found")</f>
        <v>27599</v>
      </c>
      <c r="L595" s="22">
        <f>_xlfn.XLOOKUP(A595,'Hospitalisation Details'!A:A,'Hospitalisation Details'!H:H,"Not Found")</f>
        <v>16602.18</v>
      </c>
      <c r="M595" s="21" t="str">
        <f>_xlfn.XLOOKUP(A595,'Hospitalisation Details'!A:A,'Hospitalisation Details'!I:I,"Not Found")</f>
        <v>tier - 2</v>
      </c>
      <c r="N595" s="21" t="str">
        <f>_xlfn.XLOOKUP(A595,'Hospitalisation Details'!A:A,'Hospitalisation Details'!J:J,"Not Found")</f>
        <v>tier - 3</v>
      </c>
      <c r="O595" s="21" t="str">
        <f>_xlfn.XLOOKUP(A595,'Hospitalisation Details'!A:A,'Hospitalisation Details'!K:K,"Not Found")</f>
        <v>R1026</v>
      </c>
      <c r="P595" s="23">
        <f>_xlfn.XLOOKUP(A595,'Hospitalisation Details'!A:A,'Hospitalisation Details'!L:L,"Not Found")</f>
        <v>47</v>
      </c>
    </row>
    <row r="596" spans="1:16" ht="15.75" x14ac:dyDescent="0.25">
      <c r="A596" s="19" t="s">
        <v>1776</v>
      </c>
      <c r="B596" s="19" t="str">
        <f>_xlfn.XLOOKUP(A596,'Customer Names'!A:A,'Customer Names'!C:C,"Not Found")</f>
        <v>Colby</v>
      </c>
      <c r="C596" s="20">
        <f>_xlfn.XLOOKUP(A596,'Medical Examinations'!A:A,'Medical Examinations'!B:B,"not found")</f>
        <v>47.59</v>
      </c>
      <c r="D596" s="20">
        <f>_xlfn.XLOOKUP(A596,'Medical Examinations'!A:A,'Medical Examinations'!C:C,"not found")</f>
        <v>11.43</v>
      </c>
      <c r="E596" s="20" t="str">
        <f>_xlfn.XLOOKUP(A596,'Medical Examinations'!A:A,'Medical Examinations'!D:D,"not found")</f>
        <v>Yes</v>
      </c>
      <c r="F596" s="20" t="str">
        <f>_xlfn.XLOOKUP(A596,'Medical Examinations'!A:A,'Medical Examinations'!E:E,"not found")</f>
        <v>No</v>
      </c>
      <c r="G596" s="20" t="str">
        <f>_xlfn.XLOOKUP(A596,'Medical Examinations'!A:A,'Medical Examinations'!F:F,"not found")</f>
        <v>No</v>
      </c>
      <c r="H596" s="20">
        <f>_xlfn.XLOOKUP(A596,'Medical Examinations'!A:A,'Medical Examinations'!G:G,"not found")</f>
        <v>2</v>
      </c>
      <c r="I596" s="20" t="str">
        <f>_xlfn.XLOOKUP(A596,'Medical Examinations'!A:A,'Medical Examinations'!H:H,"not found")</f>
        <v>No</v>
      </c>
      <c r="J596" s="20" t="str">
        <f>_xlfn.XLOOKUP(A596,'Medical Examinations'!A:A,'Medical Examinations'!I:I,"not found")</f>
        <v>Obesity</v>
      </c>
      <c r="K596" s="21">
        <f>_xlfn.XLOOKUP(A596,'Hospitalisation Details'!A:A,'Hospitalisation Details'!F:F,"Not Found")</f>
        <v>25759</v>
      </c>
      <c r="L596" s="22">
        <f>_xlfn.XLOOKUP(A596,'Hospitalisation Details'!A:A,'Hospitalisation Details'!H:H,"Not Found")</f>
        <v>16600.16</v>
      </c>
      <c r="M596" s="21" t="str">
        <f>_xlfn.XLOOKUP(A596,'Hospitalisation Details'!A:A,'Hospitalisation Details'!I:I,"Not Found")</f>
        <v>tier - 2</v>
      </c>
      <c r="N596" s="21" t="str">
        <f>_xlfn.XLOOKUP(A596,'Hospitalisation Details'!A:A,'Hospitalisation Details'!J:J,"Not Found")</f>
        <v>tier - 3</v>
      </c>
      <c r="O596" s="21" t="str">
        <f>_xlfn.XLOOKUP(A596,'Hospitalisation Details'!A:A,'Hospitalisation Details'!K:K,"Not Found")</f>
        <v>R1011</v>
      </c>
      <c r="P596" s="23">
        <f>_xlfn.XLOOKUP(A596,'Hospitalisation Details'!A:A,'Hospitalisation Details'!L:L,"Not Found")</f>
        <v>52</v>
      </c>
    </row>
    <row r="597" spans="1:16" ht="15.75" x14ac:dyDescent="0.25">
      <c r="A597" s="19" t="s">
        <v>1775</v>
      </c>
      <c r="B597" s="19" t="str">
        <f>_xlfn.XLOOKUP(A597,'Customer Names'!A:A,'Customer Names'!C:C,"Not Found")</f>
        <v>Wathke</v>
      </c>
      <c r="C597" s="20">
        <f>_xlfn.XLOOKUP(A597,'Medical Examinations'!A:A,'Medical Examinations'!B:B,"not found")</f>
        <v>39.81</v>
      </c>
      <c r="D597" s="20">
        <f>_xlfn.XLOOKUP(A597,'Medical Examinations'!A:A,'Medical Examinations'!C:C,"not found")</f>
        <v>7.65</v>
      </c>
      <c r="E597" s="20" t="str">
        <f>_xlfn.XLOOKUP(A597,'Medical Examinations'!A:A,'Medical Examinations'!D:D,"not found")</f>
        <v>Yes</v>
      </c>
      <c r="F597" s="20" t="str">
        <f>_xlfn.XLOOKUP(A597,'Medical Examinations'!A:A,'Medical Examinations'!E:E,"not found")</f>
        <v>No</v>
      </c>
      <c r="G597" s="20" t="str">
        <f>_xlfn.XLOOKUP(A597,'Medical Examinations'!A:A,'Medical Examinations'!F:F,"not found")</f>
        <v>Yes</v>
      </c>
      <c r="H597" s="20">
        <f>_xlfn.XLOOKUP(A597,'Medical Examinations'!A:A,'Medical Examinations'!G:G,"not found")</f>
        <v>1</v>
      </c>
      <c r="I597" s="20" t="str">
        <f>_xlfn.XLOOKUP(A597,'Medical Examinations'!A:A,'Medical Examinations'!H:H,"not found")</f>
        <v>No</v>
      </c>
      <c r="J597" s="20" t="str">
        <f>_xlfn.XLOOKUP(A597,'Medical Examinations'!A:A,'Medical Examinations'!I:I,"not found")</f>
        <v>Obesity</v>
      </c>
      <c r="K597" s="21">
        <f>_xlfn.XLOOKUP(A597,'Hospitalisation Details'!A:A,'Hospitalisation Details'!F:F,"Not Found")</f>
        <v>23187</v>
      </c>
      <c r="L597" s="22">
        <f>_xlfn.XLOOKUP(A597,'Hospitalisation Details'!A:A,'Hospitalisation Details'!H:H,"Not Found")</f>
        <v>16587.96</v>
      </c>
      <c r="M597" s="21" t="str">
        <f>_xlfn.XLOOKUP(A597,'Hospitalisation Details'!A:A,'Hospitalisation Details'!I:I,"Not Found")</f>
        <v>tier - 2</v>
      </c>
      <c r="N597" s="21" t="str">
        <f>_xlfn.XLOOKUP(A597,'Hospitalisation Details'!A:A,'Hospitalisation Details'!J:J,"Not Found")</f>
        <v>tier - 3</v>
      </c>
      <c r="O597" s="21" t="str">
        <f>_xlfn.XLOOKUP(A597,'Hospitalisation Details'!A:A,'Hospitalisation Details'!K:K,"Not Found")</f>
        <v>R1023</v>
      </c>
      <c r="P597" s="23">
        <f>_xlfn.XLOOKUP(A597,'Hospitalisation Details'!A:A,'Hospitalisation Details'!L:L,"Not Found")</f>
        <v>59</v>
      </c>
    </row>
    <row r="598" spans="1:16" ht="15.75" x14ac:dyDescent="0.25">
      <c r="A598" s="19" t="s">
        <v>1774</v>
      </c>
      <c r="B598" s="19" t="str">
        <f>_xlfn.XLOOKUP(A598,'Customer Names'!A:A,'Customer Names'!C:C,"Not Found")</f>
        <v>Daly</v>
      </c>
      <c r="C598" s="20">
        <f>_xlfn.XLOOKUP(A598,'Medical Examinations'!A:A,'Medical Examinations'!B:B,"not found")</f>
        <v>31.02</v>
      </c>
      <c r="D598" s="20">
        <f>_xlfn.XLOOKUP(A598,'Medical Examinations'!A:A,'Medical Examinations'!C:C,"not found")</f>
        <v>5.87</v>
      </c>
      <c r="E598" s="20" t="str">
        <f>_xlfn.XLOOKUP(A598,'Medical Examinations'!A:A,'Medical Examinations'!D:D,"not found")</f>
        <v>Yes</v>
      </c>
      <c r="F598" s="20" t="str">
        <f>_xlfn.XLOOKUP(A598,'Medical Examinations'!A:A,'Medical Examinations'!E:E,"not found")</f>
        <v>No</v>
      </c>
      <c r="G598" s="20" t="str">
        <f>_xlfn.XLOOKUP(A598,'Medical Examinations'!A:A,'Medical Examinations'!F:F,"not found")</f>
        <v>No</v>
      </c>
      <c r="H598" s="20">
        <f>_xlfn.XLOOKUP(A598,'Medical Examinations'!A:A,'Medical Examinations'!G:G,"not found")</f>
        <v>0</v>
      </c>
      <c r="I598" s="20" t="str">
        <f>_xlfn.XLOOKUP(A598,'Medical Examinations'!A:A,'Medical Examinations'!H:H,"not found")</f>
        <v>No</v>
      </c>
      <c r="J598" s="20" t="str">
        <f>_xlfn.XLOOKUP(A598,'Medical Examinations'!A:A,'Medical Examinations'!I:I,"not found")</f>
        <v>Obesity</v>
      </c>
      <c r="K598" s="21">
        <f>_xlfn.XLOOKUP(A598,'Hospitalisation Details'!A:A,'Hospitalisation Details'!F:F,"Not Found")</f>
        <v>37067</v>
      </c>
      <c r="L598" s="22">
        <f>_xlfn.XLOOKUP(A598,'Hospitalisation Details'!A:A,'Hospitalisation Details'!H:H,"Not Found")</f>
        <v>16586.5</v>
      </c>
      <c r="M598" s="21" t="str">
        <f>_xlfn.XLOOKUP(A598,'Hospitalisation Details'!A:A,'Hospitalisation Details'!I:I,"Not Found")</f>
        <v>tier - 2</v>
      </c>
      <c r="N598" s="21" t="str">
        <f>_xlfn.XLOOKUP(A598,'Hospitalisation Details'!A:A,'Hospitalisation Details'!J:J,"Not Found")</f>
        <v>tier - 3</v>
      </c>
      <c r="O598" s="21" t="str">
        <f>_xlfn.XLOOKUP(A598,'Hospitalisation Details'!A:A,'Hospitalisation Details'!K:K,"Not Found")</f>
        <v>R1013</v>
      </c>
      <c r="P598" s="23">
        <f>_xlfn.XLOOKUP(A598,'Hospitalisation Details'!A:A,'Hospitalisation Details'!L:L,"Not Found")</f>
        <v>21</v>
      </c>
    </row>
    <row r="599" spans="1:16" ht="15.75" x14ac:dyDescent="0.25">
      <c r="A599" s="19" t="s">
        <v>1773</v>
      </c>
      <c r="B599" s="19" t="str">
        <f>_xlfn.XLOOKUP(A599,'Customer Names'!A:A,'Customer Names'!C:C,"Not Found")</f>
        <v>Dillon</v>
      </c>
      <c r="C599" s="20">
        <f>_xlfn.XLOOKUP(A599,'Medical Examinations'!A:A,'Medical Examinations'!B:B,"not found")</f>
        <v>24.75</v>
      </c>
      <c r="D599" s="20">
        <f>_xlfn.XLOOKUP(A599,'Medical Examinations'!A:A,'Medical Examinations'!C:C,"not found")</f>
        <v>4.3600000000000003</v>
      </c>
      <c r="E599" s="20" t="str">
        <f>_xlfn.XLOOKUP(A599,'Medical Examinations'!A:A,'Medical Examinations'!D:D,"not found")</f>
        <v>Yes</v>
      </c>
      <c r="F599" s="20" t="str">
        <f>_xlfn.XLOOKUP(A599,'Medical Examinations'!A:A,'Medical Examinations'!E:E,"not found")</f>
        <v>No</v>
      </c>
      <c r="G599" s="20" t="str">
        <f>_xlfn.XLOOKUP(A599,'Medical Examinations'!A:A,'Medical Examinations'!F:F,"not found")</f>
        <v>No</v>
      </c>
      <c r="H599" s="20">
        <f>_xlfn.XLOOKUP(A599,'Medical Examinations'!A:A,'Medical Examinations'!G:G,"not found")</f>
        <v>1</v>
      </c>
      <c r="I599" s="20" t="str">
        <f>_xlfn.XLOOKUP(A599,'Medical Examinations'!A:A,'Medical Examinations'!H:H,"not found")</f>
        <v>Yes</v>
      </c>
      <c r="J599" s="20" t="str">
        <f>_xlfn.XLOOKUP(A599,'Medical Examinations'!A:A,'Medical Examinations'!I:I,"not found")</f>
        <v>Normal Weight</v>
      </c>
      <c r="K599" s="21">
        <f>_xlfn.XLOOKUP(A599,'Hospitalisation Details'!A:A,'Hospitalisation Details'!F:F,"Not Found")</f>
        <v>35056</v>
      </c>
      <c r="L599" s="22">
        <f>_xlfn.XLOOKUP(A599,'Hospitalisation Details'!A:A,'Hospitalisation Details'!H:H,"Not Found")</f>
        <v>16577.78</v>
      </c>
      <c r="M599" s="21" t="str">
        <f>_xlfn.XLOOKUP(A599,'Hospitalisation Details'!A:A,'Hospitalisation Details'!I:I,"Not Found")</f>
        <v>tier - 2</v>
      </c>
      <c r="N599" s="21" t="str">
        <f>_xlfn.XLOOKUP(A599,'Hospitalisation Details'!A:A,'Hospitalisation Details'!J:J,"Not Found")</f>
        <v>tier - 3</v>
      </c>
      <c r="O599" s="21" t="str">
        <f>_xlfn.XLOOKUP(A599,'Hospitalisation Details'!A:A,'Hospitalisation Details'!K:K,"Not Found")</f>
        <v>R1013</v>
      </c>
      <c r="P599" s="23">
        <f>_xlfn.XLOOKUP(A599,'Hospitalisation Details'!A:A,'Hospitalisation Details'!L:L,"Not Found")</f>
        <v>27</v>
      </c>
    </row>
    <row r="600" spans="1:16" ht="15.75" x14ac:dyDescent="0.25">
      <c r="A600" s="19" t="s">
        <v>1772</v>
      </c>
      <c r="B600" s="19" t="str">
        <f>_xlfn.XLOOKUP(A600,'Customer Names'!A:A,'Customer Names'!C:C,"Not Found")</f>
        <v>Pontes</v>
      </c>
      <c r="C600" s="20">
        <f>_xlfn.XLOOKUP(A600,'Medical Examinations'!A:A,'Medical Examinations'!B:B,"not found")</f>
        <v>30.114999999999998</v>
      </c>
      <c r="D600" s="20">
        <f>_xlfn.XLOOKUP(A600,'Medical Examinations'!A:A,'Medical Examinations'!C:C,"not found")</f>
        <v>10.119999999999999</v>
      </c>
      <c r="E600" s="20" t="str">
        <f>_xlfn.XLOOKUP(A600,'Medical Examinations'!A:A,'Medical Examinations'!D:D,"not found")</f>
        <v>No</v>
      </c>
      <c r="F600" s="20" t="str">
        <f>_xlfn.XLOOKUP(A600,'Medical Examinations'!A:A,'Medical Examinations'!E:E,"not found")</f>
        <v>No</v>
      </c>
      <c r="G600" s="20" t="str">
        <f>_xlfn.XLOOKUP(A600,'Medical Examinations'!A:A,'Medical Examinations'!F:F,"not found")</f>
        <v>No</v>
      </c>
      <c r="H600" s="20">
        <f>_xlfn.XLOOKUP(A600,'Medical Examinations'!A:A,'Medical Examinations'!G:G,"not found")</f>
        <v>3</v>
      </c>
      <c r="I600" s="20" t="str">
        <f>_xlfn.XLOOKUP(A600,'Medical Examinations'!A:A,'Medical Examinations'!H:H,"not found")</f>
        <v>No</v>
      </c>
      <c r="J600" s="20" t="str">
        <f>_xlfn.XLOOKUP(A600,'Medical Examinations'!A:A,'Medical Examinations'!I:I,"not found")</f>
        <v>Obesity</v>
      </c>
      <c r="K600" s="21">
        <f>_xlfn.XLOOKUP(A600,'Hospitalisation Details'!A:A,'Hospitalisation Details'!F:F,"Not Found")</f>
        <v>21468</v>
      </c>
      <c r="L600" s="22">
        <f>_xlfn.XLOOKUP(A600,'Hospitalisation Details'!A:A,'Hospitalisation Details'!H:H,"Not Found")</f>
        <v>16455.71</v>
      </c>
      <c r="M600" s="21" t="str">
        <f>_xlfn.XLOOKUP(A600,'Hospitalisation Details'!A:A,'Hospitalisation Details'!I:I,"Not Found")</f>
        <v>tier - 2</v>
      </c>
      <c r="N600" s="21" t="str">
        <f>_xlfn.XLOOKUP(A600,'Hospitalisation Details'!A:A,'Hospitalisation Details'!J:J,"Not Found")</f>
        <v>tier - 3</v>
      </c>
      <c r="O600" s="21" t="str">
        <f>_xlfn.XLOOKUP(A600,'Hospitalisation Details'!A:A,'Hospitalisation Details'!K:K,"Not Found")</f>
        <v>R1012</v>
      </c>
      <c r="P600" s="23">
        <f>_xlfn.XLOOKUP(A600,'Hospitalisation Details'!A:A,'Hospitalisation Details'!L:L,"Not Found")</f>
        <v>64</v>
      </c>
    </row>
    <row r="601" spans="1:16" ht="15.75" x14ac:dyDescent="0.25">
      <c r="A601" s="19" t="s">
        <v>1771</v>
      </c>
      <c r="B601" s="19" t="str">
        <f>_xlfn.XLOOKUP(A601,'Customer Names'!A:A,'Customer Names'!C:C,"Not Found")</f>
        <v>Spies</v>
      </c>
      <c r="C601" s="20">
        <f>_xlfn.XLOOKUP(A601,'Medical Examinations'!A:A,'Medical Examinations'!B:B,"not found")</f>
        <v>26.03</v>
      </c>
      <c r="D601" s="20">
        <f>_xlfn.XLOOKUP(A601,'Medical Examinations'!A:A,'Medical Examinations'!C:C,"not found")</f>
        <v>4.01</v>
      </c>
      <c r="E601" s="20" t="str">
        <f>_xlfn.XLOOKUP(A601,'Medical Examinations'!A:A,'Medical Examinations'!D:D,"not found")</f>
        <v>No</v>
      </c>
      <c r="F601" s="20" t="str">
        <f>_xlfn.XLOOKUP(A601,'Medical Examinations'!A:A,'Medical Examinations'!E:E,"not found")</f>
        <v>No</v>
      </c>
      <c r="G601" s="20" t="str">
        <f>_xlfn.XLOOKUP(A601,'Medical Examinations'!A:A,'Medical Examinations'!F:F,"not found")</f>
        <v>Yes</v>
      </c>
      <c r="H601" s="20">
        <f>_xlfn.XLOOKUP(A601,'Medical Examinations'!A:A,'Medical Examinations'!G:G,"not found")</f>
        <v>1</v>
      </c>
      <c r="I601" s="20" t="str">
        <f>_xlfn.XLOOKUP(A601,'Medical Examinations'!A:A,'Medical Examinations'!H:H,"not found")</f>
        <v>Yes</v>
      </c>
      <c r="J601" s="20" t="str">
        <f>_xlfn.XLOOKUP(A601,'Medical Examinations'!A:A,'Medical Examinations'!I:I,"not found")</f>
        <v>Overweight</v>
      </c>
      <c r="K601" s="21">
        <f>_xlfn.XLOOKUP(A601,'Hospitalisation Details'!A:A,'Hospitalisation Details'!F:F,"Not Found")</f>
        <v>37975</v>
      </c>
      <c r="L601" s="22">
        <f>_xlfn.XLOOKUP(A601,'Hospitalisation Details'!A:A,'Hospitalisation Details'!H:H,"Not Found")</f>
        <v>16450.89</v>
      </c>
      <c r="M601" s="21" t="str">
        <f>_xlfn.XLOOKUP(A601,'Hospitalisation Details'!A:A,'Hospitalisation Details'!I:I,"Not Found")</f>
        <v>tier - 2</v>
      </c>
      <c r="N601" s="21" t="str">
        <f>_xlfn.XLOOKUP(A601,'Hospitalisation Details'!A:A,'Hospitalisation Details'!J:J,"Not Found")</f>
        <v>tier - 3</v>
      </c>
      <c r="O601" s="21" t="str">
        <f>_xlfn.XLOOKUP(A601,'Hospitalisation Details'!A:A,'Hospitalisation Details'!K:K,"Not Found")</f>
        <v>R1012</v>
      </c>
      <c r="P601" s="23">
        <f>_xlfn.XLOOKUP(A601,'Hospitalisation Details'!A:A,'Hospitalisation Details'!L:L,"Not Found")</f>
        <v>19</v>
      </c>
    </row>
    <row r="602" spans="1:16" ht="15.75" x14ac:dyDescent="0.25">
      <c r="A602" s="19" t="s">
        <v>1770</v>
      </c>
      <c r="B602" s="19" t="str">
        <f>_xlfn.XLOOKUP(A602,'Customer Names'!A:A,'Customer Names'!C:C,"Not Found")</f>
        <v>Greig</v>
      </c>
      <c r="C602" s="20">
        <f>_xlfn.XLOOKUP(A602,'Medical Examinations'!A:A,'Medical Examinations'!B:B,"not found")</f>
        <v>20.045000000000002</v>
      </c>
      <c r="D602" s="20">
        <f>_xlfn.XLOOKUP(A602,'Medical Examinations'!A:A,'Medical Examinations'!C:C,"not found")</f>
        <v>4.7699999999999996</v>
      </c>
      <c r="E602" s="20" t="str">
        <f>_xlfn.XLOOKUP(A602,'Medical Examinations'!A:A,'Medical Examinations'!D:D,"not found")</f>
        <v>Yes</v>
      </c>
      <c r="F602" s="20" t="str">
        <f>_xlfn.XLOOKUP(A602,'Medical Examinations'!A:A,'Medical Examinations'!E:E,"not found")</f>
        <v>No</v>
      </c>
      <c r="G602" s="20" t="str">
        <f>_xlfn.XLOOKUP(A602,'Medical Examinations'!A:A,'Medical Examinations'!F:F,"not found")</f>
        <v>No</v>
      </c>
      <c r="H602" s="20">
        <f>_xlfn.XLOOKUP(A602,'Medical Examinations'!A:A,'Medical Examinations'!G:G,"not found")</f>
        <v>1</v>
      </c>
      <c r="I602" s="20" t="str">
        <f>_xlfn.XLOOKUP(A602,'Medical Examinations'!A:A,'Medical Examinations'!H:H,"not found")</f>
        <v>Yes</v>
      </c>
      <c r="J602" s="20" t="str">
        <f>_xlfn.XLOOKUP(A602,'Medical Examinations'!A:A,'Medical Examinations'!I:I,"not found")</f>
        <v>Normal Weight</v>
      </c>
      <c r="K602" s="21">
        <f>_xlfn.XLOOKUP(A602,'Hospitalisation Details'!A:A,'Hospitalisation Details'!F:F,"Not Found")</f>
        <v>34970</v>
      </c>
      <c r="L602" s="22">
        <f>_xlfn.XLOOKUP(A602,'Hospitalisation Details'!A:A,'Hospitalisation Details'!H:H,"Not Found")</f>
        <v>16420.490000000002</v>
      </c>
      <c r="M602" s="21" t="str">
        <f>_xlfn.XLOOKUP(A602,'Hospitalisation Details'!A:A,'Hospitalisation Details'!I:I,"Not Found")</f>
        <v>tier - 2</v>
      </c>
      <c r="N602" s="21" t="str">
        <f>_xlfn.XLOOKUP(A602,'Hospitalisation Details'!A:A,'Hospitalisation Details'!J:J,"Not Found")</f>
        <v>tier - 3</v>
      </c>
      <c r="O602" s="21" t="str">
        <f>_xlfn.XLOOKUP(A602,'Hospitalisation Details'!A:A,'Hospitalisation Details'!K:K,"Not Found")</f>
        <v>R1012</v>
      </c>
      <c r="P602" s="23">
        <f>_xlfn.XLOOKUP(A602,'Hospitalisation Details'!A:A,'Hospitalisation Details'!L:L,"Not Found")</f>
        <v>27</v>
      </c>
    </row>
    <row r="603" spans="1:16" ht="15.75" x14ac:dyDescent="0.25">
      <c r="A603" s="19" t="s">
        <v>1769</v>
      </c>
      <c r="B603" s="19" t="str">
        <f>_xlfn.XLOOKUP(A603,'Customer Names'!A:A,'Customer Names'!C:C,"Not Found")</f>
        <v>Scott</v>
      </c>
      <c r="C603" s="20">
        <f>_xlfn.XLOOKUP(A603,'Medical Examinations'!A:A,'Medical Examinations'!B:B,"not found")</f>
        <v>40.24</v>
      </c>
      <c r="D603" s="20">
        <f>_xlfn.XLOOKUP(A603,'Medical Examinations'!A:A,'Medical Examinations'!C:C,"not found")</f>
        <v>6.83</v>
      </c>
      <c r="E603" s="20" t="str">
        <f>_xlfn.XLOOKUP(A603,'Medical Examinations'!A:A,'Medical Examinations'!D:D,"not found")</f>
        <v>No</v>
      </c>
      <c r="F603" s="20" t="str">
        <f>_xlfn.XLOOKUP(A603,'Medical Examinations'!A:A,'Medical Examinations'!E:E,"not found")</f>
        <v>No</v>
      </c>
      <c r="G603" s="20" t="str">
        <f>_xlfn.XLOOKUP(A603,'Medical Examinations'!A:A,'Medical Examinations'!F:F,"not found")</f>
        <v>No</v>
      </c>
      <c r="H603" s="20">
        <f>_xlfn.XLOOKUP(A603,'Medical Examinations'!A:A,'Medical Examinations'!G:G,"not found")</f>
        <v>0</v>
      </c>
      <c r="I603" s="20" t="str">
        <f>_xlfn.XLOOKUP(A603,'Medical Examinations'!A:A,'Medical Examinations'!H:H,"not found")</f>
        <v>No</v>
      </c>
      <c r="J603" s="20" t="str">
        <f>_xlfn.XLOOKUP(A603,'Medical Examinations'!A:A,'Medical Examinations'!I:I,"not found")</f>
        <v>Obesity</v>
      </c>
      <c r="K603" s="21">
        <f>_xlfn.XLOOKUP(A603,'Hospitalisation Details'!A:A,'Hospitalisation Details'!F:F,"Not Found")</f>
        <v>24081</v>
      </c>
      <c r="L603" s="22">
        <f>_xlfn.XLOOKUP(A603,'Hospitalisation Details'!A:A,'Hospitalisation Details'!H:H,"Not Found")</f>
        <v>16351.42</v>
      </c>
      <c r="M603" s="21" t="str">
        <f>_xlfn.XLOOKUP(A603,'Hospitalisation Details'!A:A,'Hospitalisation Details'!I:I,"Not Found")</f>
        <v>tier - 2</v>
      </c>
      <c r="N603" s="21" t="str">
        <f>_xlfn.XLOOKUP(A603,'Hospitalisation Details'!A:A,'Hospitalisation Details'!J:J,"Not Found")</f>
        <v>tier - 3</v>
      </c>
      <c r="O603" s="21" t="str">
        <f>_xlfn.XLOOKUP(A603,'Hospitalisation Details'!A:A,'Hospitalisation Details'!K:K,"Not Found")</f>
        <v>R1026</v>
      </c>
      <c r="P603" s="23">
        <f>_xlfn.XLOOKUP(A603,'Hospitalisation Details'!A:A,'Hospitalisation Details'!L:L,"Not Found")</f>
        <v>57</v>
      </c>
    </row>
    <row r="604" spans="1:16" ht="15.75" x14ac:dyDescent="0.25">
      <c r="A604" s="19" t="s">
        <v>1768</v>
      </c>
      <c r="B604" s="19" t="str">
        <f>_xlfn.XLOOKUP(A604,'Customer Names'!A:A,'Customer Names'!C:C,"Not Found")</f>
        <v>Erlandson</v>
      </c>
      <c r="C604" s="20">
        <f>_xlfn.XLOOKUP(A604,'Medical Examinations'!A:A,'Medical Examinations'!B:B,"not found")</f>
        <v>43.15</v>
      </c>
      <c r="D604" s="20">
        <f>_xlfn.XLOOKUP(A604,'Medical Examinations'!A:A,'Medical Examinations'!C:C,"not found")</f>
        <v>6.14</v>
      </c>
      <c r="E604" s="20" t="str">
        <f>_xlfn.XLOOKUP(A604,'Medical Examinations'!A:A,'Medical Examinations'!D:D,"not found")</f>
        <v>Yes</v>
      </c>
      <c r="F604" s="20" t="str">
        <f>_xlfn.XLOOKUP(A604,'Medical Examinations'!A:A,'Medical Examinations'!E:E,"not found")</f>
        <v>No</v>
      </c>
      <c r="G604" s="20" t="str">
        <f>_xlfn.XLOOKUP(A604,'Medical Examinations'!A:A,'Medical Examinations'!F:F,"not found")</f>
        <v>Yes</v>
      </c>
      <c r="H604" s="20">
        <f>_xlfn.XLOOKUP(A604,'Medical Examinations'!A:A,'Medical Examinations'!G:G,"not found")</f>
        <v>1</v>
      </c>
      <c r="I604" s="20" t="str">
        <f>_xlfn.XLOOKUP(A604,'Medical Examinations'!A:A,'Medical Examinations'!H:H,"not found")</f>
        <v>No</v>
      </c>
      <c r="J604" s="20" t="str">
        <f>_xlfn.XLOOKUP(A604,'Medical Examinations'!A:A,'Medical Examinations'!I:I,"not found")</f>
        <v>Obesity</v>
      </c>
      <c r="K604" s="21">
        <f>_xlfn.XLOOKUP(A604,'Hospitalisation Details'!A:A,'Hospitalisation Details'!F:F,"Not Found")</f>
        <v>25423</v>
      </c>
      <c r="L604" s="22">
        <f>_xlfn.XLOOKUP(A604,'Hospitalisation Details'!A:A,'Hospitalisation Details'!H:H,"Not Found")</f>
        <v>16311.05</v>
      </c>
      <c r="M604" s="21" t="str">
        <f>_xlfn.XLOOKUP(A604,'Hospitalisation Details'!A:A,'Hospitalisation Details'!I:I,"Not Found")</f>
        <v>tier - 2</v>
      </c>
      <c r="N604" s="21" t="str">
        <f>_xlfn.XLOOKUP(A604,'Hospitalisation Details'!A:A,'Hospitalisation Details'!J:J,"Not Found")</f>
        <v>tier - 3</v>
      </c>
      <c r="O604" s="21" t="str">
        <f>_xlfn.XLOOKUP(A604,'Hospitalisation Details'!A:A,'Hospitalisation Details'!K:K,"Not Found")</f>
        <v>R1026</v>
      </c>
      <c r="P604" s="23">
        <f>_xlfn.XLOOKUP(A604,'Hospitalisation Details'!A:A,'Hospitalisation Details'!L:L,"Not Found")</f>
        <v>53</v>
      </c>
    </row>
    <row r="605" spans="1:16" ht="15.75" x14ac:dyDescent="0.25">
      <c r="A605" s="19" t="s">
        <v>1767</v>
      </c>
      <c r="B605" s="19" t="str">
        <f>_xlfn.XLOOKUP(A605,'Customer Names'!A:A,'Customer Names'!C:C,"Not Found")</f>
        <v>Autrey</v>
      </c>
      <c r="C605" s="20">
        <f>_xlfn.XLOOKUP(A605,'Medical Examinations'!A:A,'Medical Examinations'!B:B,"not found")</f>
        <v>27.7</v>
      </c>
      <c r="D605" s="20">
        <f>_xlfn.XLOOKUP(A605,'Medical Examinations'!A:A,'Medical Examinations'!C:C,"not found")</f>
        <v>5.6</v>
      </c>
      <c r="E605" s="20" t="str">
        <f>_xlfn.XLOOKUP(A605,'Medical Examinations'!A:A,'Medical Examinations'!D:D,"not found")</f>
        <v>No</v>
      </c>
      <c r="F605" s="20" t="str">
        <f>_xlfn.XLOOKUP(A605,'Medical Examinations'!A:A,'Medical Examinations'!E:E,"not found")</f>
        <v>No</v>
      </c>
      <c r="G605" s="20" t="str">
        <f>_xlfn.XLOOKUP(A605,'Medical Examinations'!A:A,'Medical Examinations'!F:F,"not found")</f>
        <v>Yes</v>
      </c>
      <c r="H605" s="20">
        <f>_xlfn.XLOOKUP(A605,'Medical Examinations'!A:A,'Medical Examinations'!G:G,"not found")</f>
        <v>1</v>
      </c>
      <c r="I605" s="20" t="str">
        <f>_xlfn.XLOOKUP(A605,'Medical Examinations'!A:A,'Medical Examinations'!H:H,"not found")</f>
        <v>Yes</v>
      </c>
      <c r="J605" s="20" t="str">
        <f>_xlfn.XLOOKUP(A605,'Medical Examinations'!A:A,'Medical Examinations'!I:I,"not found")</f>
        <v>Overweight</v>
      </c>
      <c r="K605" s="21">
        <f>_xlfn.XLOOKUP(A605,'Hospitalisation Details'!A:A,'Hospitalisation Details'!F:F,"Not Found")</f>
        <v>37857</v>
      </c>
      <c r="L605" s="22">
        <f>_xlfn.XLOOKUP(A605,'Hospitalisation Details'!A:A,'Hospitalisation Details'!H:H,"Not Found")</f>
        <v>16297.85</v>
      </c>
      <c r="M605" s="21" t="str">
        <f>_xlfn.XLOOKUP(A605,'Hospitalisation Details'!A:A,'Hospitalisation Details'!I:I,"Not Found")</f>
        <v>tier - 2</v>
      </c>
      <c r="N605" s="21" t="str">
        <f>_xlfn.XLOOKUP(A605,'Hospitalisation Details'!A:A,'Hospitalisation Details'!J:J,"Not Found")</f>
        <v>tier - 3</v>
      </c>
      <c r="O605" s="21" t="str">
        <f>_xlfn.XLOOKUP(A605,'Hospitalisation Details'!A:A,'Hospitalisation Details'!K:K,"Not Found")</f>
        <v>R1011</v>
      </c>
      <c r="P605" s="23">
        <f>_xlfn.XLOOKUP(A605,'Hospitalisation Details'!A:A,'Hospitalisation Details'!L:L,"Not Found")</f>
        <v>19</v>
      </c>
    </row>
    <row r="606" spans="1:16" ht="15.75" x14ac:dyDescent="0.25">
      <c r="A606" s="19" t="s">
        <v>1766</v>
      </c>
      <c r="B606" s="19" t="str">
        <f>_xlfn.XLOOKUP(A606,'Customer Names'!A:A,'Customer Names'!C:C,"Not Found")</f>
        <v>Alleman</v>
      </c>
      <c r="C606" s="20">
        <f>_xlfn.XLOOKUP(A606,'Medical Examinations'!A:A,'Medical Examinations'!B:B,"not found")</f>
        <v>45.68</v>
      </c>
      <c r="D606" s="20">
        <f>_xlfn.XLOOKUP(A606,'Medical Examinations'!A:A,'Medical Examinations'!C:C,"not found")</f>
        <v>4.8</v>
      </c>
      <c r="E606" s="20" t="str">
        <f>_xlfn.XLOOKUP(A606,'Medical Examinations'!A:A,'Medical Examinations'!D:D,"not found")</f>
        <v>No</v>
      </c>
      <c r="F606" s="20" t="str">
        <f>_xlfn.XLOOKUP(A606,'Medical Examinations'!A:A,'Medical Examinations'!E:E,"not found")</f>
        <v>No</v>
      </c>
      <c r="G606" s="20" t="str">
        <f>_xlfn.XLOOKUP(A606,'Medical Examinations'!A:A,'Medical Examinations'!F:F,"not found")</f>
        <v>No</v>
      </c>
      <c r="H606" s="20">
        <f>_xlfn.XLOOKUP(A606,'Medical Examinations'!A:A,'Medical Examinations'!G:G,"not found")</f>
        <v>2</v>
      </c>
      <c r="I606" s="20" t="str">
        <f>_xlfn.XLOOKUP(A606,'Medical Examinations'!A:A,'Medical Examinations'!H:H,"not found")</f>
        <v>No</v>
      </c>
      <c r="J606" s="20" t="str">
        <f>_xlfn.XLOOKUP(A606,'Medical Examinations'!A:A,'Medical Examinations'!I:I,"not found")</f>
        <v>Obesity</v>
      </c>
      <c r="K606" s="21">
        <f>_xlfn.XLOOKUP(A606,'Hospitalisation Details'!A:A,'Hospitalisation Details'!F:F,"Not Found")</f>
        <v>26510</v>
      </c>
      <c r="L606" s="22">
        <f>_xlfn.XLOOKUP(A606,'Hospitalisation Details'!A:A,'Hospitalisation Details'!H:H,"Not Found")</f>
        <v>16267.32</v>
      </c>
      <c r="M606" s="21" t="str">
        <f>_xlfn.XLOOKUP(A606,'Hospitalisation Details'!A:A,'Hospitalisation Details'!I:I,"Not Found")</f>
        <v>tier - 2</v>
      </c>
      <c r="N606" s="21" t="str">
        <f>_xlfn.XLOOKUP(A606,'Hospitalisation Details'!A:A,'Hospitalisation Details'!J:J,"Not Found")</f>
        <v>tier - 3</v>
      </c>
      <c r="O606" s="21" t="str">
        <f>_xlfn.XLOOKUP(A606,'Hospitalisation Details'!A:A,'Hospitalisation Details'!K:K,"Not Found")</f>
        <v>R1023</v>
      </c>
      <c r="P606" s="23">
        <f>_xlfn.XLOOKUP(A606,'Hospitalisation Details'!A:A,'Hospitalisation Details'!L:L,"Not Found")</f>
        <v>50</v>
      </c>
    </row>
    <row r="607" spans="1:16" ht="15.75" x14ac:dyDescent="0.25">
      <c r="A607" s="19" t="s">
        <v>1765</v>
      </c>
      <c r="B607" s="19" t="str">
        <f>_xlfn.XLOOKUP(A607,'Customer Names'!A:A,'Customer Names'!C:C,"Not Found")</f>
        <v>Michalski</v>
      </c>
      <c r="C607" s="20">
        <f>_xlfn.XLOOKUP(A607,'Medical Examinations'!A:A,'Medical Examinations'!B:B,"not found")</f>
        <v>27.3</v>
      </c>
      <c r="D607" s="20">
        <f>_xlfn.XLOOKUP(A607,'Medical Examinations'!A:A,'Medical Examinations'!C:C,"not found")</f>
        <v>11.89</v>
      </c>
      <c r="E607" s="20" t="str">
        <f>_xlfn.XLOOKUP(A607,'Medical Examinations'!A:A,'Medical Examinations'!D:D,"not found")</f>
        <v>No</v>
      </c>
      <c r="F607" s="20" t="str">
        <f>_xlfn.XLOOKUP(A607,'Medical Examinations'!A:A,'Medical Examinations'!E:E,"not found")</f>
        <v>No</v>
      </c>
      <c r="G607" s="20" t="str">
        <f>_xlfn.XLOOKUP(A607,'Medical Examinations'!A:A,'Medical Examinations'!F:F,"not found")</f>
        <v>No</v>
      </c>
      <c r="H607" s="20">
        <f>_xlfn.XLOOKUP(A607,'Medical Examinations'!A:A,'Medical Examinations'!G:G,"not found")</f>
        <v>0</v>
      </c>
      <c r="I607" s="20" t="str">
        <f>_xlfn.XLOOKUP(A607,'Medical Examinations'!A:A,'Medical Examinations'!H:H,"not found")</f>
        <v>Yes</v>
      </c>
      <c r="J607" s="20" t="str">
        <f>_xlfn.XLOOKUP(A607,'Medical Examinations'!A:A,'Medical Examinations'!I:I,"not found")</f>
        <v>Overweight</v>
      </c>
      <c r="K607" s="21">
        <f>_xlfn.XLOOKUP(A607,'Hospitalisation Details'!A:A,'Hospitalisation Details'!F:F,"Not Found")</f>
        <v>37507</v>
      </c>
      <c r="L607" s="22">
        <f>_xlfn.XLOOKUP(A607,'Hospitalisation Details'!A:A,'Hospitalisation Details'!H:H,"Not Found")</f>
        <v>16232.85</v>
      </c>
      <c r="M607" s="21" t="str">
        <f>_xlfn.XLOOKUP(A607,'Hospitalisation Details'!A:A,'Hospitalisation Details'!I:I,"Not Found")</f>
        <v>tier - 2</v>
      </c>
      <c r="N607" s="21" t="str">
        <f>_xlfn.XLOOKUP(A607,'Hospitalisation Details'!A:A,'Hospitalisation Details'!J:J,"Not Found")</f>
        <v>tier - 3</v>
      </c>
      <c r="O607" s="21" t="str">
        <f>_xlfn.XLOOKUP(A607,'Hospitalisation Details'!A:A,'Hospitalisation Details'!K:K,"Not Found")</f>
        <v>R1011</v>
      </c>
      <c r="P607" s="23">
        <f>_xlfn.XLOOKUP(A607,'Hospitalisation Details'!A:A,'Hospitalisation Details'!L:L,"Not Found")</f>
        <v>20</v>
      </c>
    </row>
    <row r="608" spans="1:16" ht="15.75" x14ac:dyDescent="0.25">
      <c r="A608" s="19" t="s">
        <v>1764</v>
      </c>
      <c r="B608" s="19" t="str">
        <f>_xlfn.XLOOKUP(A608,'Customer Names'!A:A,'Customer Names'!C:C,"Not Found")</f>
        <v>Grillo</v>
      </c>
      <c r="C608" s="20">
        <f>_xlfn.XLOOKUP(A608,'Medical Examinations'!A:A,'Medical Examinations'!B:B,"not found")</f>
        <v>54.45</v>
      </c>
      <c r="D608" s="20">
        <f>_xlfn.XLOOKUP(A608,'Medical Examinations'!A:A,'Medical Examinations'!C:C,"not found")</f>
        <v>4.7300000000000004</v>
      </c>
      <c r="E608" s="20" t="str">
        <f>_xlfn.XLOOKUP(A608,'Medical Examinations'!A:A,'Medical Examinations'!D:D,"not found")</f>
        <v>Yes</v>
      </c>
      <c r="F608" s="20" t="str">
        <f>_xlfn.XLOOKUP(A608,'Medical Examinations'!A:A,'Medical Examinations'!E:E,"not found")</f>
        <v>No</v>
      </c>
      <c r="G608" s="20" t="str">
        <f>_xlfn.XLOOKUP(A608,'Medical Examinations'!A:A,'Medical Examinations'!F:F,"not found")</f>
        <v>No</v>
      </c>
      <c r="H608" s="20">
        <f>_xlfn.XLOOKUP(A608,'Medical Examinations'!A:A,'Medical Examinations'!G:G,"not found")</f>
        <v>1</v>
      </c>
      <c r="I608" s="20" t="str">
        <f>_xlfn.XLOOKUP(A608,'Medical Examinations'!A:A,'Medical Examinations'!H:H,"not found")</f>
        <v>No</v>
      </c>
      <c r="J608" s="20" t="str">
        <f>_xlfn.XLOOKUP(A608,'Medical Examinations'!A:A,'Medical Examinations'!I:I,"not found")</f>
        <v>Obesity</v>
      </c>
      <c r="K608" s="21">
        <f>_xlfn.XLOOKUP(A608,'Hospitalisation Details'!A:A,'Hospitalisation Details'!F:F,"Not Found")</f>
        <v>32376</v>
      </c>
      <c r="L608" s="22">
        <f>_xlfn.XLOOKUP(A608,'Hospitalisation Details'!A:A,'Hospitalisation Details'!H:H,"Not Found")</f>
        <v>16205.88</v>
      </c>
      <c r="M608" s="21" t="str">
        <f>_xlfn.XLOOKUP(A608,'Hospitalisation Details'!A:A,'Hospitalisation Details'!I:I,"Not Found")</f>
        <v>tier - 2</v>
      </c>
      <c r="N608" s="21" t="str">
        <f>_xlfn.XLOOKUP(A608,'Hospitalisation Details'!A:A,'Hospitalisation Details'!J:J,"Not Found")</f>
        <v>tier - 3</v>
      </c>
      <c r="O608" s="21" t="str">
        <f>_xlfn.XLOOKUP(A608,'Hospitalisation Details'!A:A,'Hospitalisation Details'!K:K,"Not Found")</f>
        <v>R1012</v>
      </c>
      <c r="P608" s="23">
        <f>_xlfn.XLOOKUP(A608,'Hospitalisation Details'!A:A,'Hospitalisation Details'!L:L,"Not Found")</f>
        <v>34</v>
      </c>
    </row>
    <row r="609" spans="1:16" ht="15.75" x14ac:dyDescent="0.25">
      <c r="A609" s="19" t="s">
        <v>1763</v>
      </c>
      <c r="B609" s="19" t="str">
        <f>_xlfn.XLOOKUP(A609,'Customer Names'!A:A,'Customer Names'!C:C,"Not Found")</f>
        <v>Coronado</v>
      </c>
      <c r="C609" s="20">
        <f>_xlfn.XLOOKUP(A609,'Medical Examinations'!A:A,'Medical Examinations'!B:B,"not found")</f>
        <v>54.43</v>
      </c>
      <c r="D609" s="20">
        <f>_xlfn.XLOOKUP(A609,'Medical Examinations'!A:A,'Medical Examinations'!C:C,"not found")</f>
        <v>4.6100000000000003</v>
      </c>
      <c r="E609" s="20" t="str">
        <f>_xlfn.XLOOKUP(A609,'Medical Examinations'!A:A,'Medical Examinations'!D:D,"not found")</f>
        <v>Yes</v>
      </c>
      <c r="F609" s="20" t="str">
        <f>_xlfn.XLOOKUP(A609,'Medical Examinations'!A:A,'Medical Examinations'!E:E,"not found")</f>
        <v>No</v>
      </c>
      <c r="G609" s="20" t="str">
        <f>_xlfn.XLOOKUP(A609,'Medical Examinations'!A:A,'Medical Examinations'!F:F,"not found")</f>
        <v>No</v>
      </c>
      <c r="H609" s="20">
        <f>_xlfn.XLOOKUP(A609,'Medical Examinations'!A:A,'Medical Examinations'!G:G,"not found")</f>
        <v>1</v>
      </c>
      <c r="I609" s="20" t="str">
        <f>_xlfn.XLOOKUP(A609,'Medical Examinations'!A:A,'Medical Examinations'!H:H,"not found")</f>
        <v>No</v>
      </c>
      <c r="J609" s="20" t="str">
        <f>_xlfn.XLOOKUP(A609,'Medical Examinations'!A:A,'Medical Examinations'!I:I,"not found")</f>
        <v>Obesity</v>
      </c>
      <c r="K609" s="21">
        <f>_xlfn.XLOOKUP(A609,'Hospitalisation Details'!A:A,'Hospitalisation Details'!F:F,"Not Found")</f>
        <v>32361</v>
      </c>
      <c r="L609" s="22">
        <f>_xlfn.XLOOKUP(A609,'Hospitalisation Details'!A:A,'Hospitalisation Details'!H:H,"Not Found")</f>
        <v>16199.1</v>
      </c>
      <c r="M609" s="21" t="str">
        <f>_xlfn.XLOOKUP(A609,'Hospitalisation Details'!A:A,'Hospitalisation Details'!I:I,"Not Found")</f>
        <v>tier - 2</v>
      </c>
      <c r="N609" s="21" t="str">
        <f>_xlfn.XLOOKUP(A609,'Hospitalisation Details'!A:A,'Hospitalisation Details'!J:J,"Not Found")</f>
        <v>tier - 3</v>
      </c>
      <c r="O609" s="21" t="str">
        <f>_xlfn.XLOOKUP(A609,'Hospitalisation Details'!A:A,'Hospitalisation Details'!K:K,"Not Found")</f>
        <v>R1012</v>
      </c>
      <c r="P609" s="23">
        <f>_xlfn.XLOOKUP(A609,'Hospitalisation Details'!A:A,'Hospitalisation Details'!L:L,"Not Found")</f>
        <v>34</v>
      </c>
    </row>
    <row r="610" spans="1:16" ht="15.75" x14ac:dyDescent="0.25">
      <c r="A610" s="19" t="s">
        <v>1762</v>
      </c>
      <c r="B610" s="19" t="str">
        <f>_xlfn.XLOOKUP(A610,'Customer Names'!A:A,'Customer Names'!C:C,"Not Found")</f>
        <v>Dewine</v>
      </c>
      <c r="C610" s="20">
        <f>_xlfn.XLOOKUP(A610,'Medical Examinations'!A:A,'Medical Examinations'!B:B,"not found")</f>
        <v>48.01</v>
      </c>
      <c r="D610" s="20">
        <f>_xlfn.XLOOKUP(A610,'Medical Examinations'!A:A,'Medical Examinations'!C:C,"not found")</f>
        <v>7.3</v>
      </c>
      <c r="E610" s="20" t="str">
        <f>_xlfn.XLOOKUP(A610,'Medical Examinations'!A:A,'Medical Examinations'!D:D,"not found")</f>
        <v>No</v>
      </c>
      <c r="F610" s="20" t="str">
        <f>_xlfn.XLOOKUP(A610,'Medical Examinations'!A:A,'Medical Examinations'!E:E,"not found")</f>
        <v>No</v>
      </c>
      <c r="G610" s="20" t="str">
        <f>_xlfn.XLOOKUP(A610,'Medical Examinations'!A:A,'Medical Examinations'!F:F,"not found")</f>
        <v>No</v>
      </c>
      <c r="H610" s="20">
        <f>_xlfn.XLOOKUP(A610,'Medical Examinations'!A:A,'Medical Examinations'!G:G,"not found")</f>
        <v>0</v>
      </c>
      <c r="I610" s="20" t="str">
        <f>_xlfn.XLOOKUP(A610,'Medical Examinations'!A:A,'Medical Examinations'!H:H,"not found")</f>
        <v>No</v>
      </c>
      <c r="J610" s="20" t="str">
        <f>_xlfn.XLOOKUP(A610,'Medical Examinations'!A:A,'Medical Examinations'!I:I,"not found")</f>
        <v>Obesity</v>
      </c>
      <c r="K610" s="21">
        <f>_xlfn.XLOOKUP(A610,'Hospitalisation Details'!A:A,'Hospitalisation Details'!F:F,"Not Found")</f>
        <v>27283</v>
      </c>
      <c r="L610" s="22">
        <f>_xlfn.XLOOKUP(A610,'Hospitalisation Details'!A:A,'Hospitalisation Details'!H:H,"Not Found")</f>
        <v>16190.97</v>
      </c>
      <c r="M610" s="21" t="str">
        <f>_xlfn.XLOOKUP(A610,'Hospitalisation Details'!A:A,'Hospitalisation Details'!I:I,"Not Found")</f>
        <v>tier - 2</v>
      </c>
      <c r="N610" s="21" t="str">
        <f>_xlfn.XLOOKUP(A610,'Hospitalisation Details'!A:A,'Hospitalisation Details'!J:J,"Not Found")</f>
        <v>tier - 3</v>
      </c>
      <c r="O610" s="21" t="str">
        <f>_xlfn.XLOOKUP(A610,'Hospitalisation Details'!A:A,'Hospitalisation Details'!K:K,"Not Found")</f>
        <v>R1012</v>
      </c>
      <c r="P610" s="23">
        <f>_xlfn.XLOOKUP(A610,'Hospitalisation Details'!A:A,'Hospitalisation Details'!L:L,"Not Found")</f>
        <v>48</v>
      </c>
    </row>
    <row r="611" spans="1:16" ht="15.75" x14ac:dyDescent="0.25">
      <c r="A611" s="19" t="s">
        <v>1761</v>
      </c>
      <c r="B611" s="19" t="str">
        <f>_xlfn.XLOOKUP(A611,'Customer Names'!A:A,'Customer Names'!C:C,"Not Found")</f>
        <v>Carman</v>
      </c>
      <c r="C611" s="20">
        <f>_xlfn.XLOOKUP(A611,'Medical Examinations'!A:A,'Medical Examinations'!B:B,"not found")</f>
        <v>48.32</v>
      </c>
      <c r="D611" s="20">
        <f>_xlfn.XLOOKUP(A611,'Medical Examinations'!A:A,'Medical Examinations'!C:C,"not found")</f>
        <v>5.88</v>
      </c>
      <c r="E611" s="20" t="str">
        <f>_xlfn.XLOOKUP(A611,'Medical Examinations'!A:A,'Medical Examinations'!D:D,"not found")</f>
        <v>No</v>
      </c>
      <c r="F611" s="20" t="str">
        <f>_xlfn.XLOOKUP(A611,'Medical Examinations'!A:A,'Medical Examinations'!E:E,"not found")</f>
        <v>No</v>
      </c>
      <c r="G611" s="20" t="str">
        <f>_xlfn.XLOOKUP(A611,'Medical Examinations'!A:A,'Medical Examinations'!F:F,"not found")</f>
        <v>No</v>
      </c>
      <c r="H611" s="20">
        <f>_xlfn.XLOOKUP(A611,'Medical Examinations'!A:A,'Medical Examinations'!G:G,"not found")</f>
        <v>0</v>
      </c>
      <c r="I611" s="20" t="str">
        <f>_xlfn.XLOOKUP(A611,'Medical Examinations'!A:A,'Medical Examinations'!H:H,"not found")</f>
        <v>No</v>
      </c>
      <c r="J611" s="20" t="str">
        <f>_xlfn.XLOOKUP(A611,'Medical Examinations'!A:A,'Medical Examinations'!I:I,"not found")</f>
        <v>Obesity</v>
      </c>
      <c r="K611" s="21">
        <f>_xlfn.XLOOKUP(A611,'Hospitalisation Details'!A:A,'Hospitalisation Details'!F:F,"Not Found")</f>
        <v>30138</v>
      </c>
      <c r="L611" s="22">
        <f>_xlfn.XLOOKUP(A611,'Hospitalisation Details'!A:A,'Hospitalisation Details'!H:H,"Not Found")</f>
        <v>16152.04</v>
      </c>
      <c r="M611" s="21" t="str">
        <f>_xlfn.XLOOKUP(A611,'Hospitalisation Details'!A:A,'Hospitalisation Details'!I:I,"Not Found")</f>
        <v>tier - 2</v>
      </c>
      <c r="N611" s="21" t="str">
        <f>_xlfn.XLOOKUP(A611,'Hospitalisation Details'!A:A,'Hospitalisation Details'!J:J,"Not Found")</f>
        <v>tier - 3</v>
      </c>
      <c r="O611" s="21" t="str">
        <f>_xlfn.XLOOKUP(A611,'Hospitalisation Details'!A:A,'Hospitalisation Details'!K:K,"Not Found")</f>
        <v>R1026</v>
      </c>
      <c r="P611" s="23">
        <f>_xlfn.XLOOKUP(A611,'Hospitalisation Details'!A:A,'Hospitalisation Details'!L:L,"Not Found")</f>
        <v>40</v>
      </c>
    </row>
    <row r="612" spans="1:16" ht="15.75" x14ac:dyDescent="0.25">
      <c r="A612" s="19" t="s">
        <v>1760</v>
      </c>
      <c r="B612" s="19" t="str">
        <f>_xlfn.XLOOKUP(A612,'Customer Names'!A:A,'Customer Names'!C:C,"Not Found")</f>
        <v>Neems</v>
      </c>
      <c r="C612" s="20">
        <f>_xlfn.XLOOKUP(A612,'Medical Examinations'!A:A,'Medical Examinations'!B:B,"not found")</f>
        <v>22.895</v>
      </c>
      <c r="D612" s="20">
        <f>_xlfn.XLOOKUP(A612,'Medical Examinations'!A:A,'Medical Examinations'!C:C,"not found")</f>
        <v>4.0599999999999996</v>
      </c>
      <c r="E612" s="20" t="str">
        <f>_xlfn.XLOOKUP(A612,'Medical Examinations'!A:A,'Medical Examinations'!D:D,"not found")</f>
        <v>No</v>
      </c>
      <c r="F612" s="20" t="str">
        <f>_xlfn.XLOOKUP(A612,'Medical Examinations'!A:A,'Medical Examinations'!E:E,"not found")</f>
        <v>No</v>
      </c>
      <c r="G612" s="20" t="str">
        <f>_xlfn.XLOOKUP(A612,'Medical Examinations'!A:A,'Medical Examinations'!F:F,"not found")</f>
        <v>Yes</v>
      </c>
      <c r="H612" s="20">
        <f>_xlfn.XLOOKUP(A612,'Medical Examinations'!A:A,'Medical Examinations'!G:G,"not found")</f>
        <v>1</v>
      </c>
      <c r="I612" s="20" t="str">
        <f>_xlfn.XLOOKUP(A612,'Medical Examinations'!A:A,'Medical Examinations'!H:H,"not found")</f>
        <v>Yes</v>
      </c>
      <c r="J612" s="20" t="str">
        <f>_xlfn.XLOOKUP(A612,'Medical Examinations'!A:A,'Medical Examinations'!I:I,"not found")</f>
        <v>Normal Weight</v>
      </c>
      <c r="K612" s="21">
        <f>_xlfn.XLOOKUP(A612,'Hospitalisation Details'!A:A,'Hospitalisation Details'!F:F,"Not Found")</f>
        <v>34315</v>
      </c>
      <c r="L612" s="22">
        <f>_xlfn.XLOOKUP(A612,'Hospitalisation Details'!A:A,'Hospitalisation Details'!H:H,"Not Found")</f>
        <v>16138.76</v>
      </c>
      <c r="M612" s="21" t="str">
        <f>_xlfn.XLOOKUP(A612,'Hospitalisation Details'!A:A,'Hospitalisation Details'!I:I,"Not Found")</f>
        <v>tier - 2</v>
      </c>
      <c r="N612" s="21" t="str">
        <f>_xlfn.XLOOKUP(A612,'Hospitalisation Details'!A:A,'Hospitalisation Details'!J:J,"Not Found")</f>
        <v>tier - 3</v>
      </c>
      <c r="O612" s="21" t="str">
        <f>_xlfn.XLOOKUP(A612,'Hospitalisation Details'!A:A,'Hospitalisation Details'!K:K,"Not Found")</f>
        <v>R1017</v>
      </c>
      <c r="P612" s="23">
        <f>_xlfn.XLOOKUP(A612,'Hospitalisation Details'!A:A,'Hospitalisation Details'!L:L,"Not Found")</f>
        <v>29</v>
      </c>
    </row>
    <row r="613" spans="1:16" ht="15.75" x14ac:dyDescent="0.25">
      <c r="A613" s="19" t="s">
        <v>1759</v>
      </c>
      <c r="B613" s="19" t="str">
        <f>_xlfn.XLOOKUP(A613,'Customer Names'!A:A,'Customer Names'!C:C,"Not Found")</f>
        <v>Pesyna</v>
      </c>
      <c r="C613" s="20">
        <f>_xlfn.XLOOKUP(A613,'Medical Examinations'!A:A,'Medical Examinations'!B:B,"not found")</f>
        <v>54.85</v>
      </c>
      <c r="D613" s="20">
        <f>_xlfn.XLOOKUP(A613,'Medical Examinations'!A:A,'Medical Examinations'!C:C,"not found")</f>
        <v>4.9000000000000004</v>
      </c>
      <c r="E613" s="20" t="str">
        <f>_xlfn.XLOOKUP(A613,'Medical Examinations'!A:A,'Medical Examinations'!D:D,"not found")</f>
        <v>No</v>
      </c>
      <c r="F613" s="20" t="str">
        <f>_xlfn.XLOOKUP(A613,'Medical Examinations'!A:A,'Medical Examinations'!E:E,"not found")</f>
        <v>No</v>
      </c>
      <c r="G613" s="20" t="str">
        <f>_xlfn.XLOOKUP(A613,'Medical Examinations'!A:A,'Medical Examinations'!F:F,"not found")</f>
        <v>No</v>
      </c>
      <c r="H613" s="20">
        <f>_xlfn.XLOOKUP(A613,'Medical Examinations'!A:A,'Medical Examinations'!G:G,"not found")</f>
        <v>1</v>
      </c>
      <c r="I613" s="20" t="str">
        <f>_xlfn.XLOOKUP(A613,'Medical Examinations'!A:A,'Medical Examinations'!H:H,"not found")</f>
        <v>No</v>
      </c>
      <c r="J613" s="20" t="str">
        <f>_xlfn.XLOOKUP(A613,'Medical Examinations'!A:A,'Medical Examinations'!I:I,"not found")</f>
        <v>Obesity</v>
      </c>
      <c r="K613" s="21">
        <f>_xlfn.XLOOKUP(A613,'Hospitalisation Details'!A:A,'Hospitalisation Details'!F:F,"Not Found")</f>
        <v>32056</v>
      </c>
      <c r="L613" s="22">
        <f>_xlfn.XLOOKUP(A613,'Hospitalisation Details'!A:A,'Hospitalisation Details'!H:H,"Not Found")</f>
        <v>16122.65</v>
      </c>
      <c r="M613" s="21" t="str">
        <f>_xlfn.XLOOKUP(A613,'Hospitalisation Details'!A:A,'Hospitalisation Details'!I:I,"Not Found")</f>
        <v>tier - 2</v>
      </c>
      <c r="N613" s="21" t="str">
        <f>_xlfn.XLOOKUP(A613,'Hospitalisation Details'!A:A,'Hospitalisation Details'!J:J,"Not Found")</f>
        <v>tier - 3</v>
      </c>
      <c r="O613" s="21" t="str">
        <f>_xlfn.XLOOKUP(A613,'Hospitalisation Details'!A:A,'Hospitalisation Details'!K:K,"Not Found")</f>
        <v>R1011</v>
      </c>
      <c r="P613" s="23">
        <f>_xlfn.XLOOKUP(A613,'Hospitalisation Details'!A:A,'Hospitalisation Details'!L:L,"Not Found")</f>
        <v>35</v>
      </c>
    </row>
    <row r="614" spans="1:16" ht="15.75" x14ac:dyDescent="0.25">
      <c r="A614" s="19" t="s">
        <v>1758</v>
      </c>
      <c r="B614" s="19" t="str">
        <f>_xlfn.XLOOKUP(A614,'Customer Names'!A:A,'Customer Names'!C:C,"Not Found")</f>
        <v>Meling</v>
      </c>
      <c r="C614" s="20">
        <f>_xlfn.XLOOKUP(A614,'Medical Examinations'!A:A,'Medical Examinations'!B:B,"not found")</f>
        <v>21.85</v>
      </c>
      <c r="D614" s="20">
        <f>_xlfn.XLOOKUP(A614,'Medical Examinations'!A:A,'Medical Examinations'!C:C,"not found")</f>
        <v>5.52</v>
      </c>
      <c r="E614" s="20" t="str">
        <f>_xlfn.XLOOKUP(A614,'Medical Examinations'!A:A,'Medical Examinations'!D:D,"not found")</f>
        <v>No</v>
      </c>
      <c r="F614" s="20" t="str">
        <f>_xlfn.XLOOKUP(A614,'Medical Examinations'!A:A,'Medical Examinations'!E:E,"not found")</f>
        <v>No</v>
      </c>
      <c r="G614" s="20" t="str">
        <f>_xlfn.XLOOKUP(A614,'Medical Examinations'!A:A,'Medical Examinations'!F:F,"not found")</f>
        <v>Yes</v>
      </c>
      <c r="H614" s="20">
        <f>_xlfn.XLOOKUP(A614,'Medical Examinations'!A:A,'Medical Examinations'!G:G,"not found")</f>
        <v>1</v>
      </c>
      <c r="I614" s="20" t="str">
        <f>_xlfn.XLOOKUP(A614,'Medical Examinations'!A:A,'Medical Examinations'!H:H,"not found")</f>
        <v>Yes</v>
      </c>
      <c r="J614" s="20" t="str">
        <f>_xlfn.XLOOKUP(A614,'Medical Examinations'!A:A,'Medical Examinations'!I:I,"not found")</f>
        <v>Normal Weight</v>
      </c>
      <c r="K614" s="21">
        <f>_xlfn.XLOOKUP(A614,'Hospitalisation Details'!A:A,'Hospitalisation Details'!F:F,"Not Found")</f>
        <v>34189</v>
      </c>
      <c r="L614" s="22">
        <f>_xlfn.XLOOKUP(A614,'Hospitalisation Details'!A:A,'Hospitalisation Details'!H:H,"Not Found")</f>
        <v>16115.3</v>
      </c>
      <c r="M614" s="21" t="str">
        <f>_xlfn.XLOOKUP(A614,'Hospitalisation Details'!A:A,'Hospitalisation Details'!I:I,"Not Found")</f>
        <v>tier - 2</v>
      </c>
      <c r="N614" s="21" t="str">
        <f>_xlfn.XLOOKUP(A614,'Hospitalisation Details'!A:A,'Hospitalisation Details'!J:J,"Not Found")</f>
        <v>tier - 3</v>
      </c>
      <c r="O614" s="21" t="str">
        <f>_xlfn.XLOOKUP(A614,'Hospitalisation Details'!A:A,'Hospitalisation Details'!K:K,"Not Found")</f>
        <v>R1024</v>
      </c>
      <c r="P614" s="23">
        <f>_xlfn.XLOOKUP(A614,'Hospitalisation Details'!A:A,'Hospitalisation Details'!L:L,"Not Found")</f>
        <v>29</v>
      </c>
    </row>
    <row r="615" spans="1:16" ht="15.75" x14ac:dyDescent="0.25">
      <c r="A615" s="19" t="s">
        <v>1757</v>
      </c>
      <c r="B615" s="19" t="str">
        <f>_xlfn.XLOOKUP(A615,'Customer Names'!A:A,'Customer Names'!C:C,"Not Found")</f>
        <v>Widlowski</v>
      </c>
      <c r="C615" s="20">
        <f>_xlfn.XLOOKUP(A615,'Medical Examinations'!A:A,'Medical Examinations'!B:B,"not found")</f>
        <v>51.86</v>
      </c>
      <c r="D615" s="20">
        <f>_xlfn.XLOOKUP(A615,'Medical Examinations'!A:A,'Medical Examinations'!C:C,"not found")</f>
        <v>5.2</v>
      </c>
      <c r="E615" s="20" t="str">
        <f>_xlfn.XLOOKUP(A615,'Medical Examinations'!A:A,'Medical Examinations'!D:D,"not found")</f>
        <v>Yes</v>
      </c>
      <c r="F615" s="20" t="str">
        <f>_xlfn.XLOOKUP(A615,'Medical Examinations'!A:A,'Medical Examinations'!E:E,"not found")</f>
        <v>No</v>
      </c>
      <c r="G615" s="20" t="str">
        <f>_xlfn.XLOOKUP(A615,'Medical Examinations'!A:A,'Medical Examinations'!F:F,"not found")</f>
        <v>No</v>
      </c>
      <c r="H615" s="20">
        <f>_xlfn.XLOOKUP(A615,'Medical Examinations'!A:A,'Medical Examinations'!G:G,"not found")</f>
        <v>0</v>
      </c>
      <c r="I615" s="20" t="str">
        <f>_xlfn.XLOOKUP(A615,'Medical Examinations'!A:A,'Medical Examinations'!H:H,"not found")</f>
        <v>No</v>
      </c>
      <c r="J615" s="20" t="str">
        <f>_xlfn.XLOOKUP(A615,'Medical Examinations'!A:A,'Medical Examinations'!I:I,"not found")</f>
        <v>Obesity</v>
      </c>
      <c r="K615" s="21">
        <f>_xlfn.XLOOKUP(A615,'Hospitalisation Details'!A:A,'Hospitalisation Details'!F:F,"Not Found")</f>
        <v>31286</v>
      </c>
      <c r="L615" s="22">
        <f>_xlfn.XLOOKUP(A615,'Hospitalisation Details'!A:A,'Hospitalisation Details'!H:H,"Not Found")</f>
        <v>16097.94</v>
      </c>
      <c r="M615" s="21" t="str">
        <f>_xlfn.XLOOKUP(A615,'Hospitalisation Details'!A:A,'Hospitalisation Details'!I:I,"Not Found")</f>
        <v>tier - 2</v>
      </c>
      <c r="N615" s="21" t="str">
        <f>_xlfn.XLOOKUP(A615,'Hospitalisation Details'!A:A,'Hospitalisation Details'!J:J,"Not Found")</f>
        <v>tier - 3</v>
      </c>
      <c r="O615" s="21" t="str">
        <f>_xlfn.XLOOKUP(A615,'Hospitalisation Details'!A:A,'Hospitalisation Details'!K:K,"Not Found")</f>
        <v>R1012</v>
      </c>
      <c r="P615" s="23">
        <f>_xlfn.XLOOKUP(A615,'Hospitalisation Details'!A:A,'Hospitalisation Details'!L:L,"Not Found")</f>
        <v>37</v>
      </c>
    </row>
    <row r="616" spans="1:16" ht="15.75" x14ac:dyDescent="0.25">
      <c r="A616" s="19" t="s">
        <v>1756</v>
      </c>
      <c r="B616" s="19" t="str">
        <f>_xlfn.XLOOKUP(A616,'Customer Names'!A:A,'Customer Names'!C:C,"Not Found")</f>
        <v>Nadar</v>
      </c>
      <c r="C616" s="20">
        <f>_xlfn.XLOOKUP(A616,'Medical Examinations'!A:A,'Medical Examinations'!B:B,"not found")</f>
        <v>39.049999999999997</v>
      </c>
      <c r="D616" s="20">
        <f>_xlfn.XLOOKUP(A616,'Medical Examinations'!A:A,'Medical Examinations'!C:C,"not found")</f>
        <v>7.59</v>
      </c>
      <c r="E616" s="20" t="str">
        <f>_xlfn.XLOOKUP(A616,'Medical Examinations'!A:A,'Medical Examinations'!D:D,"not found")</f>
        <v>No</v>
      </c>
      <c r="F616" s="20" t="str">
        <f>_xlfn.XLOOKUP(A616,'Medical Examinations'!A:A,'Medical Examinations'!E:E,"not found")</f>
        <v>No</v>
      </c>
      <c r="G616" s="20" t="str">
        <f>_xlfn.XLOOKUP(A616,'Medical Examinations'!A:A,'Medical Examinations'!F:F,"not found")</f>
        <v>No</v>
      </c>
      <c r="H616" s="20">
        <f>_xlfn.XLOOKUP(A616,'Medical Examinations'!A:A,'Medical Examinations'!G:G,"not found")</f>
        <v>3</v>
      </c>
      <c r="I616" s="20" t="str">
        <f>_xlfn.XLOOKUP(A616,'Medical Examinations'!A:A,'Medical Examinations'!H:H,"not found")</f>
        <v>No</v>
      </c>
      <c r="J616" s="20" t="str">
        <f>_xlfn.XLOOKUP(A616,'Medical Examinations'!A:A,'Medical Examinations'!I:I,"not found")</f>
        <v>Obesity</v>
      </c>
      <c r="K616" s="21">
        <f>_xlfn.XLOOKUP(A616,'Hospitalisation Details'!A:A,'Hospitalisation Details'!F:F,"Not Found")</f>
        <v>21357</v>
      </c>
      <c r="L616" s="22">
        <f>_xlfn.XLOOKUP(A616,'Hospitalisation Details'!A:A,'Hospitalisation Details'!H:H,"Not Found")</f>
        <v>16085.13</v>
      </c>
      <c r="M616" s="21" t="str">
        <f>_xlfn.XLOOKUP(A616,'Hospitalisation Details'!A:A,'Hospitalisation Details'!I:I,"Not Found")</f>
        <v>tier - 2</v>
      </c>
      <c r="N616" s="21" t="str">
        <f>_xlfn.XLOOKUP(A616,'Hospitalisation Details'!A:A,'Hospitalisation Details'!J:J,"Not Found")</f>
        <v>tier - 3</v>
      </c>
      <c r="O616" s="21" t="str">
        <f>_xlfn.XLOOKUP(A616,'Hospitalisation Details'!A:A,'Hospitalisation Details'!K:K,"Not Found")</f>
        <v>R1013</v>
      </c>
      <c r="P616" s="23">
        <f>_xlfn.XLOOKUP(A616,'Hospitalisation Details'!A:A,'Hospitalisation Details'!L:L,"Not Found")</f>
        <v>64</v>
      </c>
    </row>
    <row r="617" spans="1:16" ht="15.75" x14ac:dyDescent="0.25">
      <c r="A617" s="19" t="s">
        <v>1755</v>
      </c>
      <c r="B617" s="19" t="str">
        <f>_xlfn.XLOOKUP(A617,'Customer Names'!A:A,'Customer Names'!C:C,"Not Found")</f>
        <v>Turner</v>
      </c>
      <c r="C617" s="20">
        <f>_xlfn.XLOOKUP(A617,'Medical Examinations'!A:A,'Medical Examinations'!B:B,"not found")</f>
        <v>31.824999999999999</v>
      </c>
      <c r="D617" s="20">
        <f>_xlfn.XLOOKUP(A617,'Medical Examinations'!A:A,'Medical Examinations'!C:C,"not found")</f>
        <v>8.2799999999999994</v>
      </c>
      <c r="E617" s="20" t="str">
        <f>_xlfn.XLOOKUP(A617,'Medical Examinations'!A:A,'Medical Examinations'!D:D,"not found")</f>
        <v>No</v>
      </c>
      <c r="F617" s="20" t="str">
        <f>_xlfn.XLOOKUP(A617,'Medical Examinations'!A:A,'Medical Examinations'!E:E,"not found")</f>
        <v>No</v>
      </c>
      <c r="G617" s="20" t="str">
        <f>_xlfn.XLOOKUP(A617,'Medical Examinations'!A:A,'Medical Examinations'!F:F,"not found")</f>
        <v>No</v>
      </c>
      <c r="H617" s="20">
        <f>_xlfn.XLOOKUP(A617,'Medical Examinations'!A:A,'Medical Examinations'!G:G,"not found")</f>
        <v>3</v>
      </c>
      <c r="I617" s="20" t="str">
        <f>_xlfn.XLOOKUP(A617,'Medical Examinations'!A:A,'Medical Examinations'!H:H,"not found")</f>
        <v>No</v>
      </c>
      <c r="J617" s="20" t="str">
        <f>_xlfn.XLOOKUP(A617,'Medical Examinations'!A:A,'Medical Examinations'!I:I,"not found")</f>
        <v>Obesity</v>
      </c>
      <c r="K617" s="21">
        <f>_xlfn.XLOOKUP(A617,'Hospitalisation Details'!A:A,'Hospitalisation Details'!F:F,"Not Found")</f>
        <v>21480</v>
      </c>
      <c r="L617" s="22">
        <f>_xlfn.XLOOKUP(A617,'Hospitalisation Details'!A:A,'Hospitalisation Details'!H:H,"Not Found")</f>
        <v>16069.08</v>
      </c>
      <c r="M617" s="21" t="str">
        <f>_xlfn.XLOOKUP(A617,'Hospitalisation Details'!A:A,'Hospitalisation Details'!I:I,"Not Found")</f>
        <v>tier - 2</v>
      </c>
      <c r="N617" s="21" t="str">
        <f>_xlfn.XLOOKUP(A617,'Hospitalisation Details'!A:A,'Hospitalisation Details'!J:J,"Not Found")</f>
        <v>tier - 3</v>
      </c>
      <c r="O617" s="21" t="str">
        <f>_xlfn.XLOOKUP(A617,'Hospitalisation Details'!A:A,'Hospitalisation Details'!K:K,"Not Found")</f>
        <v>R1024</v>
      </c>
      <c r="P617" s="23">
        <f>_xlfn.XLOOKUP(A617,'Hospitalisation Details'!A:A,'Hospitalisation Details'!L:L,"Not Found")</f>
        <v>64</v>
      </c>
    </row>
    <row r="618" spans="1:16" ht="15.75" x14ac:dyDescent="0.25">
      <c r="A618" s="19" t="s">
        <v>1754</v>
      </c>
      <c r="B618" s="19" t="str">
        <f>_xlfn.XLOOKUP(A618,'Customer Names'!A:A,'Customer Names'!C:C,"Not Found")</f>
        <v>Walker</v>
      </c>
      <c r="C618" s="20">
        <f>_xlfn.XLOOKUP(A618,'Medical Examinations'!A:A,'Medical Examinations'!B:B,"not found")</f>
        <v>46.43</v>
      </c>
      <c r="D618" s="20">
        <f>_xlfn.XLOOKUP(A618,'Medical Examinations'!A:A,'Medical Examinations'!C:C,"not found")</f>
        <v>6.72</v>
      </c>
      <c r="E618" s="20" t="str">
        <f>_xlfn.XLOOKUP(A618,'Medical Examinations'!A:A,'Medical Examinations'!D:D,"not found")</f>
        <v>No</v>
      </c>
      <c r="F618" s="20" t="str">
        <f>_xlfn.XLOOKUP(A618,'Medical Examinations'!A:A,'Medical Examinations'!E:E,"not found")</f>
        <v>No</v>
      </c>
      <c r="G618" s="20" t="str">
        <f>_xlfn.XLOOKUP(A618,'Medical Examinations'!A:A,'Medical Examinations'!F:F,"not found")</f>
        <v>No</v>
      </c>
      <c r="H618" s="20">
        <f>_xlfn.XLOOKUP(A618,'Medical Examinations'!A:A,'Medical Examinations'!G:G,"not found")</f>
        <v>0</v>
      </c>
      <c r="I618" s="20" t="str">
        <f>_xlfn.XLOOKUP(A618,'Medical Examinations'!A:A,'Medical Examinations'!H:H,"not found")</f>
        <v>No</v>
      </c>
      <c r="J618" s="20" t="str">
        <f>_xlfn.XLOOKUP(A618,'Medical Examinations'!A:A,'Medical Examinations'!I:I,"not found")</f>
        <v>Obesity</v>
      </c>
      <c r="K618" s="21">
        <f>_xlfn.XLOOKUP(A618,'Hospitalisation Details'!A:A,'Hospitalisation Details'!F:F,"Not Found")</f>
        <v>28749</v>
      </c>
      <c r="L618" s="22">
        <f>_xlfn.XLOOKUP(A618,'Hospitalisation Details'!A:A,'Hospitalisation Details'!H:H,"Not Found")</f>
        <v>16062.89</v>
      </c>
      <c r="M618" s="21" t="str">
        <f>_xlfn.XLOOKUP(A618,'Hospitalisation Details'!A:A,'Hospitalisation Details'!I:I,"Not Found")</f>
        <v>tier - 2</v>
      </c>
      <c r="N618" s="21" t="str">
        <f>_xlfn.XLOOKUP(A618,'Hospitalisation Details'!A:A,'Hospitalisation Details'!J:J,"Not Found")</f>
        <v>tier - 3</v>
      </c>
      <c r="O618" s="21" t="str">
        <f>_xlfn.XLOOKUP(A618,'Hospitalisation Details'!A:A,'Hospitalisation Details'!K:K,"Not Found")</f>
        <v>R1026</v>
      </c>
      <c r="P618" s="23">
        <f>_xlfn.XLOOKUP(A618,'Hospitalisation Details'!A:A,'Hospitalisation Details'!L:L,"Not Found")</f>
        <v>44</v>
      </c>
    </row>
    <row r="619" spans="1:16" ht="15.75" x14ac:dyDescent="0.25">
      <c r="A619" s="19" t="s">
        <v>1753</v>
      </c>
      <c r="B619" s="19" t="str">
        <f>_xlfn.XLOOKUP(A619,'Customer Names'!A:A,'Customer Names'!C:C,"Not Found")</f>
        <v>Leedham</v>
      </c>
      <c r="C619" s="20">
        <f>_xlfn.XLOOKUP(A619,'Medical Examinations'!A:A,'Medical Examinations'!B:B,"not found")</f>
        <v>53.63</v>
      </c>
      <c r="D619" s="20">
        <f>_xlfn.XLOOKUP(A619,'Medical Examinations'!A:A,'Medical Examinations'!C:C,"not found")</f>
        <v>5.47</v>
      </c>
      <c r="E619" s="20" t="str">
        <f>_xlfn.XLOOKUP(A619,'Medical Examinations'!A:A,'Medical Examinations'!D:D,"not found")</f>
        <v>Yes</v>
      </c>
      <c r="F619" s="20" t="str">
        <f>_xlfn.XLOOKUP(A619,'Medical Examinations'!A:A,'Medical Examinations'!E:E,"not found")</f>
        <v>No</v>
      </c>
      <c r="G619" s="20" t="str">
        <f>_xlfn.XLOOKUP(A619,'Medical Examinations'!A:A,'Medical Examinations'!F:F,"not found")</f>
        <v>No</v>
      </c>
      <c r="H619" s="20">
        <f>_xlfn.XLOOKUP(A619,'Medical Examinations'!A:A,'Medical Examinations'!G:G,"not found")</f>
        <v>1</v>
      </c>
      <c r="I619" s="20" t="str">
        <f>_xlfn.XLOOKUP(A619,'Medical Examinations'!A:A,'Medical Examinations'!H:H,"not found")</f>
        <v>No</v>
      </c>
      <c r="J619" s="20" t="str">
        <f>_xlfn.XLOOKUP(A619,'Medical Examinations'!A:A,'Medical Examinations'!I:I,"not found")</f>
        <v>Obesity</v>
      </c>
      <c r="K619" s="21">
        <f>_xlfn.XLOOKUP(A619,'Hospitalisation Details'!A:A,'Hospitalisation Details'!F:F,"Not Found")</f>
        <v>32482</v>
      </c>
      <c r="L619" s="22">
        <f>_xlfn.XLOOKUP(A619,'Hospitalisation Details'!A:A,'Hospitalisation Details'!H:H,"Not Found")</f>
        <v>16059.06</v>
      </c>
      <c r="M619" s="21" t="str">
        <f>_xlfn.XLOOKUP(A619,'Hospitalisation Details'!A:A,'Hospitalisation Details'!I:I,"Not Found")</f>
        <v>tier - 2</v>
      </c>
      <c r="N619" s="21" t="str">
        <f>_xlfn.XLOOKUP(A619,'Hospitalisation Details'!A:A,'Hospitalisation Details'!J:J,"Not Found")</f>
        <v>tier - 3</v>
      </c>
      <c r="O619" s="21" t="str">
        <f>_xlfn.XLOOKUP(A619,'Hospitalisation Details'!A:A,'Hospitalisation Details'!K:K,"Not Found")</f>
        <v>R1012</v>
      </c>
      <c r="P619" s="23">
        <f>_xlfn.XLOOKUP(A619,'Hospitalisation Details'!A:A,'Hospitalisation Details'!L:L,"Not Found")</f>
        <v>34</v>
      </c>
    </row>
    <row r="620" spans="1:16" ht="15.75" x14ac:dyDescent="0.25">
      <c r="A620" s="19" t="s">
        <v>1752</v>
      </c>
      <c r="B620" s="19" t="str">
        <f>_xlfn.XLOOKUP(A620,'Customer Names'!A:A,'Customer Names'!C:C,"Not Found")</f>
        <v>Haglund</v>
      </c>
      <c r="C620" s="20">
        <f>_xlfn.XLOOKUP(A620,'Medical Examinations'!A:A,'Medical Examinations'!B:B,"not found")</f>
        <v>48.7</v>
      </c>
      <c r="D620" s="20">
        <f>_xlfn.XLOOKUP(A620,'Medical Examinations'!A:A,'Medical Examinations'!C:C,"not found")</f>
        <v>4.71</v>
      </c>
      <c r="E620" s="20" t="str">
        <f>_xlfn.XLOOKUP(A620,'Medical Examinations'!A:A,'Medical Examinations'!D:D,"not found")</f>
        <v>No</v>
      </c>
      <c r="F620" s="20" t="str">
        <f>_xlfn.XLOOKUP(A620,'Medical Examinations'!A:A,'Medical Examinations'!E:E,"not found")</f>
        <v>No</v>
      </c>
      <c r="G620" s="20" t="str">
        <f>_xlfn.XLOOKUP(A620,'Medical Examinations'!A:A,'Medical Examinations'!F:F,"not found")</f>
        <v>No</v>
      </c>
      <c r="H620" s="20">
        <f>_xlfn.XLOOKUP(A620,'Medical Examinations'!A:A,'Medical Examinations'!G:G,"not found")</f>
        <v>0</v>
      </c>
      <c r="I620" s="20" t="str">
        <f>_xlfn.XLOOKUP(A620,'Medical Examinations'!A:A,'Medical Examinations'!H:H,"not found")</f>
        <v>No</v>
      </c>
      <c r="J620" s="20" t="str">
        <f>_xlfn.XLOOKUP(A620,'Medical Examinations'!A:A,'Medical Examinations'!I:I,"not found")</f>
        <v>Obesity</v>
      </c>
      <c r="K620" s="21">
        <f>_xlfn.XLOOKUP(A620,'Hospitalisation Details'!A:A,'Hospitalisation Details'!F:F,"Not Found")</f>
        <v>29483</v>
      </c>
      <c r="L620" s="22">
        <f>_xlfn.XLOOKUP(A620,'Hospitalisation Details'!A:A,'Hospitalisation Details'!H:H,"Not Found")</f>
        <v>15966.19</v>
      </c>
      <c r="M620" s="21" t="str">
        <f>_xlfn.XLOOKUP(A620,'Hospitalisation Details'!A:A,'Hospitalisation Details'!I:I,"Not Found")</f>
        <v>tier - 2</v>
      </c>
      <c r="N620" s="21" t="str">
        <f>_xlfn.XLOOKUP(A620,'Hospitalisation Details'!A:A,'Hospitalisation Details'!J:J,"Not Found")</f>
        <v>tier - 3</v>
      </c>
      <c r="O620" s="21" t="str">
        <f>_xlfn.XLOOKUP(A620,'Hospitalisation Details'!A:A,'Hospitalisation Details'!K:K,"Not Found")</f>
        <v>R1012</v>
      </c>
      <c r="P620" s="23">
        <f>_xlfn.XLOOKUP(A620,'Hospitalisation Details'!A:A,'Hospitalisation Details'!L:L,"Not Found")</f>
        <v>42</v>
      </c>
    </row>
    <row r="621" spans="1:16" ht="15.75" x14ac:dyDescent="0.25">
      <c r="A621" s="19" t="s">
        <v>1751</v>
      </c>
      <c r="B621" s="19" t="str">
        <f>_xlfn.XLOOKUP(A621,'Customer Names'!A:A,'Customer Names'!C:C,"Not Found")</f>
        <v>Mills</v>
      </c>
      <c r="C621" s="20">
        <f>_xlfn.XLOOKUP(A621,'Medical Examinations'!A:A,'Medical Examinations'!B:B,"not found")</f>
        <v>48.81</v>
      </c>
      <c r="D621" s="20">
        <f>_xlfn.XLOOKUP(A621,'Medical Examinations'!A:A,'Medical Examinations'!C:C,"not found")</f>
        <v>5.49</v>
      </c>
      <c r="E621" s="20" t="str">
        <f>_xlfn.XLOOKUP(A621,'Medical Examinations'!A:A,'Medical Examinations'!D:D,"not found")</f>
        <v>No</v>
      </c>
      <c r="F621" s="20" t="str">
        <f>_xlfn.XLOOKUP(A621,'Medical Examinations'!A:A,'Medical Examinations'!E:E,"not found")</f>
        <v>No</v>
      </c>
      <c r="G621" s="20" t="str">
        <f>_xlfn.XLOOKUP(A621,'Medical Examinations'!A:A,'Medical Examinations'!F:F,"not found")</f>
        <v>No</v>
      </c>
      <c r="H621" s="20">
        <f>_xlfn.XLOOKUP(A621,'Medical Examinations'!A:A,'Medical Examinations'!G:G,"not found")</f>
        <v>0</v>
      </c>
      <c r="I621" s="20" t="str">
        <f>_xlfn.XLOOKUP(A621,'Medical Examinations'!A:A,'Medical Examinations'!H:H,"not found")</f>
        <v>No</v>
      </c>
      <c r="J621" s="20" t="str">
        <f>_xlfn.XLOOKUP(A621,'Medical Examinations'!A:A,'Medical Examinations'!I:I,"not found")</f>
        <v>Obesity</v>
      </c>
      <c r="K621" s="21">
        <f>_xlfn.XLOOKUP(A621,'Hospitalisation Details'!A:A,'Hospitalisation Details'!F:F,"Not Found")</f>
        <v>30156</v>
      </c>
      <c r="L621" s="22">
        <f>_xlfn.XLOOKUP(A621,'Hospitalisation Details'!A:A,'Hospitalisation Details'!H:H,"Not Found")</f>
        <v>15965.29</v>
      </c>
      <c r="M621" s="21" t="str">
        <f>_xlfn.XLOOKUP(A621,'Hospitalisation Details'!A:A,'Hospitalisation Details'!I:I,"Not Found")</f>
        <v>tier - 2</v>
      </c>
      <c r="N621" s="21" t="str">
        <f>_xlfn.XLOOKUP(A621,'Hospitalisation Details'!A:A,'Hospitalisation Details'!J:J,"Not Found")</f>
        <v>tier - 3</v>
      </c>
      <c r="O621" s="21" t="str">
        <f>_xlfn.XLOOKUP(A621,'Hospitalisation Details'!A:A,'Hospitalisation Details'!K:K,"Not Found")</f>
        <v>R1012</v>
      </c>
      <c r="P621" s="23">
        <f>_xlfn.XLOOKUP(A621,'Hospitalisation Details'!A:A,'Hospitalisation Details'!L:L,"Not Found")</f>
        <v>40</v>
      </c>
    </row>
    <row r="622" spans="1:16" ht="15.75" x14ac:dyDescent="0.25">
      <c r="A622" s="19" t="s">
        <v>1750</v>
      </c>
      <c r="B622" s="19" t="str">
        <f>_xlfn.XLOOKUP(A622,'Customer Names'!A:A,'Customer Names'!C:C,"Not Found")</f>
        <v>Drnjevich</v>
      </c>
      <c r="C622" s="20">
        <f>_xlfn.XLOOKUP(A622,'Medical Examinations'!A:A,'Medical Examinations'!B:B,"not found")</f>
        <v>47.53</v>
      </c>
      <c r="D622" s="20">
        <f>_xlfn.XLOOKUP(A622,'Medical Examinations'!A:A,'Medical Examinations'!C:C,"not found")</f>
        <v>4.72</v>
      </c>
      <c r="E622" s="20" t="str">
        <f>_xlfn.XLOOKUP(A622,'Medical Examinations'!A:A,'Medical Examinations'!D:D,"not found")</f>
        <v>No</v>
      </c>
      <c r="F622" s="20" t="str">
        <f>_xlfn.XLOOKUP(A622,'Medical Examinations'!A:A,'Medical Examinations'!E:E,"not found")</f>
        <v>No</v>
      </c>
      <c r="G622" s="20" t="str">
        <f>_xlfn.XLOOKUP(A622,'Medical Examinations'!A:A,'Medical Examinations'!F:F,"not found")</f>
        <v>No</v>
      </c>
      <c r="H622" s="20">
        <f>_xlfn.XLOOKUP(A622,'Medical Examinations'!A:A,'Medical Examinations'!G:G,"not found")</f>
        <v>0</v>
      </c>
      <c r="I622" s="20" t="str">
        <f>_xlfn.XLOOKUP(A622,'Medical Examinations'!A:A,'Medical Examinations'!H:H,"not found")</f>
        <v>No</v>
      </c>
      <c r="J622" s="20" t="str">
        <f>_xlfn.XLOOKUP(A622,'Medical Examinations'!A:A,'Medical Examinations'!I:I,"not found")</f>
        <v>Obesity</v>
      </c>
      <c r="K622" s="21">
        <f>_xlfn.XLOOKUP(A622,'Hospitalisation Details'!A:A,'Hospitalisation Details'!F:F,"Not Found")</f>
        <v>29506</v>
      </c>
      <c r="L622" s="22">
        <f>_xlfn.XLOOKUP(A622,'Hospitalisation Details'!A:A,'Hospitalisation Details'!H:H,"Not Found")</f>
        <v>15922.29</v>
      </c>
      <c r="M622" s="21" t="str">
        <f>_xlfn.XLOOKUP(A622,'Hospitalisation Details'!A:A,'Hospitalisation Details'!I:I,"Not Found")</f>
        <v>tier - 2</v>
      </c>
      <c r="N622" s="21" t="str">
        <f>_xlfn.XLOOKUP(A622,'Hospitalisation Details'!A:A,'Hospitalisation Details'!J:J,"Not Found")</f>
        <v>tier - 3</v>
      </c>
      <c r="O622" s="21" t="str">
        <f>_xlfn.XLOOKUP(A622,'Hospitalisation Details'!A:A,'Hospitalisation Details'!K:K,"Not Found")</f>
        <v>R1026</v>
      </c>
      <c r="P622" s="23">
        <f>_xlfn.XLOOKUP(A622,'Hospitalisation Details'!A:A,'Hospitalisation Details'!L:L,"Not Found")</f>
        <v>42</v>
      </c>
    </row>
    <row r="623" spans="1:16" ht="15.75" x14ac:dyDescent="0.25">
      <c r="A623" s="19" t="s">
        <v>1749</v>
      </c>
      <c r="B623" s="19" t="str">
        <f>_xlfn.XLOOKUP(A623,'Customer Names'!A:A,'Customer Names'!C:C,"Not Found")</f>
        <v>Clay</v>
      </c>
      <c r="C623" s="20">
        <f>_xlfn.XLOOKUP(A623,'Medical Examinations'!A:A,'Medical Examinations'!B:B,"not found")</f>
        <v>36.85</v>
      </c>
      <c r="D623" s="20">
        <f>_xlfn.XLOOKUP(A623,'Medical Examinations'!A:A,'Medical Examinations'!C:C,"not found")</f>
        <v>6.7</v>
      </c>
      <c r="E623" s="20" t="str">
        <f>_xlfn.XLOOKUP(A623,'Medical Examinations'!A:A,'Medical Examinations'!D:D,"not found")</f>
        <v>No</v>
      </c>
      <c r="F623" s="20" t="str">
        <f>_xlfn.XLOOKUP(A623,'Medical Examinations'!A:A,'Medical Examinations'!E:E,"not found")</f>
        <v>No</v>
      </c>
      <c r="G623" s="20" t="str">
        <f>_xlfn.XLOOKUP(A623,'Medical Examinations'!A:A,'Medical Examinations'!F:F,"not found")</f>
        <v>No</v>
      </c>
      <c r="H623" s="20">
        <f>_xlfn.XLOOKUP(A623,'Medical Examinations'!A:A,'Medical Examinations'!G:G,"not found")</f>
        <v>0</v>
      </c>
      <c r="I623" s="20" t="str">
        <f>_xlfn.XLOOKUP(A623,'Medical Examinations'!A:A,'Medical Examinations'!H:H,"not found")</f>
        <v>No</v>
      </c>
      <c r="J623" s="20" t="str">
        <f>_xlfn.XLOOKUP(A623,'Medical Examinations'!A:A,'Medical Examinations'!I:I,"not found")</f>
        <v>Obesity</v>
      </c>
      <c r="K623" s="21">
        <f>_xlfn.XLOOKUP(A623,'Hospitalisation Details'!A:A,'Hospitalisation Details'!F:F,"Not Found")</f>
        <v>23005</v>
      </c>
      <c r="L623" s="22">
        <f>_xlfn.XLOOKUP(A623,'Hospitalisation Details'!A:A,'Hospitalisation Details'!H:H,"Not Found")</f>
        <v>15840.81</v>
      </c>
      <c r="M623" s="21" t="str">
        <f>_xlfn.XLOOKUP(A623,'Hospitalisation Details'!A:A,'Hospitalisation Details'!I:I,"Not Found")</f>
        <v>tier - 2</v>
      </c>
      <c r="N623" s="21" t="str">
        <f>_xlfn.XLOOKUP(A623,'Hospitalisation Details'!A:A,'Hospitalisation Details'!J:J,"Not Found")</f>
        <v>tier - 3</v>
      </c>
      <c r="O623" s="21" t="str">
        <f>_xlfn.XLOOKUP(A623,'Hospitalisation Details'!A:A,'Hospitalisation Details'!K:K,"Not Found")</f>
        <v>R1022</v>
      </c>
      <c r="P623" s="23">
        <f>_xlfn.XLOOKUP(A623,'Hospitalisation Details'!A:A,'Hospitalisation Details'!L:L,"Not Found")</f>
        <v>60</v>
      </c>
    </row>
    <row r="624" spans="1:16" ht="15.75" x14ac:dyDescent="0.25">
      <c r="A624" s="19" t="s">
        <v>1748</v>
      </c>
      <c r="B624" s="19" t="str">
        <f>_xlfn.XLOOKUP(A624,'Customer Names'!A:A,'Customer Names'!C:C,"Not Found")</f>
        <v>Marbury</v>
      </c>
      <c r="C624" s="20">
        <f>_xlfn.XLOOKUP(A624,'Medical Examinations'!A:A,'Medical Examinations'!B:B,"not found")</f>
        <v>29.3</v>
      </c>
      <c r="D624" s="20">
        <f>_xlfn.XLOOKUP(A624,'Medical Examinations'!A:A,'Medical Examinations'!C:C,"not found")</f>
        <v>5.5</v>
      </c>
      <c r="E624" s="20" t="str">
        <f>_xlfn.XLOOKUP(A624,'Medical Examinations'!A:A,'Medical Examinations'!D:D,"not found")</f>
        <v>No</v>
      </c>
      <c r="F624" s="20" t="str">
        <f>_xlfn.XLOOKUP(A624,'Medical Examinations'!A:A,'Medical Examinations'!E:E,"not found")</f>
        <v>No</v>
      </c>
      <c r="G624" s="20" t="str">
        <f>_xlfn.XLOOKUP(A624,'Medical Examinations'!A:A,'Medical Examinations'!F:F,"not found")</f>
        <v>No</v>
      </c>
      <c r="H624" s="20">
        <f>_xlfn.XLOOKUP(A624,'Medical Examinations'!A:A,'Medical Examinations'!G:G,"not found")</f>
        <v>0</v>
      </c>
      <c r="I624" s="20" t="str">
        <f>_xlfn.XLOOKUP(A624,'Medical Examinations'!A:A,'Medical Examinations'!H:H,"not found")</f>
        <v>No</v>
      </c>
      <c r="J624" s="20" t="str">
        <f>_xlfn.XLOOKUP(A624,'Medical Examinations'!A:A,'Medical Examinations'!I:I,"not found")</f>
        <v>Overweight</v>
      </c>
      <c r="K624" s="21">
        <f>_xlfn.XLOOKUP(A624,'Hospitalisation Details'!A:A,'Hospitalisation Details'!F:F,"Not Found")</f>
        <v>30266</v>
      </c>
      <c r="L624" s="22">
        <f>_xlfn.XLOOKUP(A624,'Hospitalisation Details'!A:A,'Hospitalisation Details'!H:H,"Not Found")</f>
        <v>15828.82</v>
      </c>
      <c r="M624" s="21" t="str">
        <f>_xlfn.XLOOKUP(A624,'Hospitalisation Details'!A:A,'Hospitalisation Details'!I:I,"Not Found")</f>
        <v>tier - 2</v>
      </c>
      <c r="N624" s="21" t="str">
        <f>_xlfn.XLOOKUP(A624,'Hospitalisation Details'!A:A,'Hospitalisation Details'!J:J,"Not Found")</f>
        <v>tier - 3</v>
      </c>
      <c r="O624" s="21" t="str">
        <f>_xlfn.XLOOKUP(A624,'Hospitalisation Details'!A:A,'Hospitalisation Details'!K:K,"Not Found")</f>
        <v>R1011</v>
      </c>
      <c r="P624" s="23">
        <f>_xlfn.XLOOKUP(A624,'Hospitalisation Details'!A:A,'Hospitalisation Details'!L:L,"Not Found")</f>
        <v>40</v>
      </c>
    </row>
    <row r="625" spans="1:16" ht="15.75" x14ac:dyDescent="0.25">
      <c r="A625" s="19" t="s">
        <v>1747</v>
      </c>
      <c r="B625" s="19" t="str">
        <f>_xlfn.XLOOKUP(A625,'Customer Names'!A:A,'Customer Names'!C:C,"Not Found")</f>
        <v>Coon</v>
      </c>
      <c r="C625" s="20">
        <f>_xlfn.XLOOKUP(A625,'Medical Examinations'!A:A,'Medical Examinations'!B:B,"not found")</f>
        <v>19.3</v>
      </c>
      <c r="D625" s="20">
        <f>_xlfn.XLOOKUP(A625,'Medical Examinations'!A:A,'Medical Examinations'!C:C,"not found")</f>
        <v>4.46</v>
      </c>
      <c r="E625" s="20" t="str">
        <f>_xlfn.XLOOKUP(A625,'Medical Examinations'!A:A,'Medical Examinations'!D:D,"not found")</f>
        <v>No</v>
      </c>
      <c r="F625" s="20" t="str">
        <f>_xlfn.XLOOKUP(A625,'Medical Examinations'!A:A,'Medical Examinations'!E:E,"not found")</f>
        <v>No</v>
      </c>
      <c r="G625" s="20" t="str">
        <f>_xlfn.XLOOKUP(A625,'Medical Examinations'!A:A,'Medical Examinations'!F:F,"not found")</f>
        <v>No</v>
      </c>
      <c r="H625" s="20">
        <f>_xlfn.XLOOKUP(A625,'Medical Examinations'!A:A,'Medical Examinations'!G:G,"not found")</f>
        <v>1</v>
      </c>
      <c r="I625" s="20" t="str">
        <f>_xlfn.XLOOKUP(A625,'Medical Examinations'!A:A,'Medical Examinations'!H:H,"not found")</f>
        <v>Yes</v>
      </c>
      <c r="J625" s="20" t="str">
        <f>_xlfn.XLOOKUP(A625,'Medical Examinations'!A:A,'Medical Examinations'!I:I,"not found")</f>
        <v>Normal Weight</v>
      </c>
      <c r="K625" s="21">
        <f>_xlfn.XLOOKUP(A625,'Hospitalisation Details'!A:A,'Hospitalisation Details'!F:F,"Not Found")</f>
        <v>30859</v>
      </c>
      <c r="L625" s="22">
        <f>_xlfn.XLOOKUP(A625,'Hospitalisation Details'!A:A,'Hospitalisation Details'!H:H,"Not Found")</f>
        <v>15820.7</v>
      </c>
      <c r="M625" s="21" t="str">
        <f>_xlfn.XLOOKUP(A625,'Hospitalisation Details'!A:A,'Hospitalisation Details'!I:I,"Not Found")</f>
        <v>tier - 2</v>
      </c>
      <c r="N625" s="21" t="str">
        <f>_xlfn.XLOOKUP(A625,'Hospitalisation Details'!A:A,'Hospitalisation Details'!J:J,"Not Found")</f>
        <v>tier - 3</v>
      </c>
      <c r="O625" s="21" t="str">
        <f>_xlfn.XLOOKUP(A625,'Hospitalisation Details'!A:A,'Hospitalisation Details'!K:K,"Not Found")</f>
        <v>R1011</v>
      </c>
      <c r="P625" s="23">
        <f>_xlfn.XLOOKUP(A625,'Hospitalisation Details'!A:A,'Hospitalisation Details'!L:L,"Not Found")</f>
        <v>38</v>
      </c>
    </row>
    <row r="626" spans="1:16" ht="15.75" x14ac:dyDescent="0.25">
      <c r="A626" s="19" t="s">
        <v>1746</v>
      </c>
      <c r="B626" s="19" t="str">
        <f>_xlfn.XLOOKUP(A626,'Customer Names'!A:A,'Customer Names'!C:C,"Not Found")</f>
        <v>Vanttinen</v>
      </c>
      <c r="C626" s="20">
        <f>_xlfn.XLOOKUP(A626,'Medical Examinations'!A:A,'Medical Examinations'!B:B,"not found")</f>
        <v>24.13</v>
      </c>
      <c r="D626" s="20">
        <f>_xlfn.XLOOKUP(A626,'Medical Examinations'!A:A,'Medical Examinations'!C:C,"not found")</f>
        <v>5.29</v>
      </c>
      <c r="E626" s="20" t="str">
        <f>_xlfn.XLOOKUP(A626,'Medical Examinations'!A:A,'Medical Examinations'!D:D,"not found")</f>
        <v>Yes</v>
      </c>
      <c r="F626" s="20" t="str">
        <f>_xlfn.XLOOKUP(A626,'Medical Examinations'!A:A,'Medical Examinations'!E:E,"not found")</f>
        <v>No</v>
      </c>
      <c r="G626" s="20" t="str">
        <f>_xlfn.XLOOKUP(A626,'Medical Examinations'!A:A,'Medical Examinations'!F:F,"not found")</f>
        <v>Yes</v>
      </c>
      <c r="H626" s="20">
        <f>_xlfn.XLOOKUP(A626,'Medical Examinations'!A:A,'Medical Examinations'!G:G,"not found")</f>
        <v>1</v>
      </c>
      <c r="I626" s="20" t="str">
        <f>_xlfn.XLOOKUP(A626,'Medical Examinations'!A:A,'Medical Examinations'!H:H,"not found")</f>
        <v>Yes</v>
      </c>
      <c r="J626" s="20" t="str">
        <f>_xlfn.XLOOKUP(A626,'Medical Examinations'!A:A,'Medical Examinations'!I:I,"not found")</f>
        <v>Normal Weight</v>
      </c>
      <c r="K626" s="21">
        <f>_xlfn.XLOOKUP(A626,'Hospitalisation Details'!A:A,'Hospitalisation Details'!F:F,"Not Found")</f>
        <v>35712</v>
      </c>
      <c r="L626" s="22">
        <f>_xlfn.XLOOKUP(A626,'Hospitalisation Details'!A:A,'Hospitalisation Details'!H:H,"Not Found")</f>
        <v>15817.99</v>
      </c>
      <c r="M626" s="21" t="str">
        <f>_xlfn.XLOOKUP(A626,'Hospitalisation Details'!A:A,'Hospitalisation Details'!I:I,"Not Found")</f>
        <v>tier - 2</v>
      </c>
      <c r="N626" s="21" t="str">
        <f>_xlfn.XLOOKUP(A626,'Hospitalisation Details'!A:A,'Hospitalisation Details'!J:J,"Not Found")</f>
        <v>tier - 3</v>
      </c>
      <c r="O626" s="21" t="str">
        <f>_xlfn.XLOOKUP(A626,'Hospitalisation Details'!A:A,'Hospitalisation Details'!K:K,"Not Found")</f>
        <v>R1012</v>
      </c>
      <c r="P626" s="23">
        <f>_xlfn.XLOOKUP(A626,'Hospitalisation Details'!A:A,'Hospitalisation Details'!L:L,"Not Found")</f>
        <v>25</v>
      </c>
    </row>
    <row r="627" spans="1:16" ht="15.75" x14ac:dyDescent="0.25">
      <c r="A627" s="19" t="s">
        <v>1745</v>
      </c>
      <c r="B627" s="19" t="str">
        <f>_xlfn.XLOOKUP(A627,'Customer Names'!A:A,'Customer Names'!C:C,"Not Found")</f>
        <v>Garges</v>
      </c>
      <c r="C627" s="20">
        <f>_xlfn.XLOOKUP(A627,'Medical Examinations'!A:A,'Medical Examinations'!B:B,"not found")</f>
        <v>46.7</v>
      </c>
      <c r="D627" s="20">
        <f>_xlfn.XLOOKUP(A627,'Medical Examinations'!A:A,'Medical Examinations'!C:C,"not found")</f>
        <v>10.99</v>
      </c>
      <c r="E627" s="20" t="str">
        <f>_xlfn.XLOOKUP(A627,'Medical Examinations'!A:A,'Medical Examinations'!D:D,"not found")</f>
        <v>No</v>
      </c>
      <c r="F627" s="20" t="str">
        <f>_xlfn.XLOOKUP(A627,'Medical Examinations'!A:A,'Medical Examinations'!E:E,"not found")</f>
        <v>No</v>
      </c>
      <c r="G627" s="20" t="str">
        <f>_xlfn.XLOOKUP(A627,'Medical Examinations'!A:A,'Medical Examinations'!F:F,"not found")</f>
        <v>No</v>
      </c>
      <c r="H627" s="20">
        <f>_xlfn.XLOOKUP(A627,'Medical Examinations'!A:A,'Medical Examinations'!G:G,"not found")</f>
        <v>0</v>
      </c>
      <c r="I627" s="20" t="str">
        <f>_xlfn.XLOOKUP(A627,'Medical Examinations'!A:A,'Medical Examinations'!H:H,"not found")</f>
        <v>No</v>
      </c>
      <c r="J627" s="20" t="str">
        <f>_xlfn.XLOOKUP(A627,'Medical Examinations'!A:A,'Medical Examinations'!I:I,"not found")</f>
        <v>Obesity</v>
      </c>
      <c r="K627" s="21">
        <f>_xlfn.XLOOKUP(A627,'Hospitalisation Details'!A:A,'Hospitalisation Details'!F:F,"Not Found")</f>
        <v>27270</v>
      </c>
      <c r="L627" s="22">
        <f>_xlfn.XLOOKUP(A627,'Hospitalisation Details'!A:A,'Hospitalisation Details'!H:H,"Not Found")</f>
        <v>15746.62</v>
      </c>
      <c r="M627" s="21" t="str">
        <f>_xlfn.XLOOKUP(A627,'Hospitalisation Details'!A:A,'Hospitalisation Details'!I:I,"Not Found")</f>
        <v>tier - 2</v>
      </c>
      <c r="N627" s="21" t="str">
        <f>_xlfn.XLOOKUP(A627,'Hospitalisation Details'!A:A,'Hospitalisation Details'!J:J,"Not Found")</f>
        <v>tier - 3</v>
      </c>
      <c r="O627" s="21" t="str">
        <f>_xlfn.XLOOKUP(A627,'Hospitalisation Details'!A:A,'Hospitalisation Details'!K:K,"Not Found")</f>
        <v>R1012</v>
      </c>
      <c r="P627" s="23">
        <f>_xlfn.XLOOKUP(A627,'Hospitalisation Details'!A:A,'Hospitalisation Details'!L:L,"Not Found")</f>
        <v>48</v>
      </c>
    </row>
    <row r="628" spans="1:16" ht="15.75" x14ac:dyDescent="0.25">
      <c r="A628" s="19" t="s">
        <v>1744</v>
      </c>
      <c r="B628" s="19" t="str">
        <f>_xlfn.XLOOKUP(A628,'Customer Names'!A:A,'Customer Names'!C:C,"Not Found")</f>
        <v>Rivel</v>
      </c>
      <c r="C628" s="20">
        <f>_xlfn.XLOOKUP(A628,'Medical Examinations'!A:A,'Medical Examinations'!B:B,"not found")</f>
        <v>45.27</v>
      </c>
      <c r="D628" s="20">
        <f>_xlfn.XLOOKUP(A628,'Medical Examinations'!A:A,'Medical Examinations'!C:C,"not found")</f>
        <v>5.2</v>
      </c>
      <c r="E628" s="20" t="str">
        <f>_xlfn.XLOOKUP(A628,'Medical Examinations'!A:A,'Medical Examinations'!D:D,"not found")</f>
        <v>Yes</v>
      </c>
      <c r="F628" s="20" t="str">
        <f>_xlfn.XLOOKUP(A628,'Medical Examinations'!A:A,'Medical Examinations'!E:E,"not found")</f>
        <v>No</v>
      </c>
      <c r="G628" s="20" t="str">
        <f>_xlfn.XLOOKUP(A628,'Medical Examinations'!A:A,'Medical Examinations'!F:F,"not found")</f>
        <v>No</v>
      </c>
      <c r="H628" s="20">
        <f>_xlfn.XLOOKUP(A628,'Medical Examinations'!A:A,'Medical Examinations'!G:G,"not found")</f>
        <v>0</v>
      </c>
      <c r="I628" s="20" t="str">
        <f>_xlfn.XLOOKUP(A628,'Medical Examinations'!A:A,'Medical Examinations'!H:H,"not found")</f>
        <v>No</v>
      </c>
      <c r="J628" s="20" t="str">
        <f>_xlfn.XLOOKUP(A628,'Medical Examinations'!A:A,'Medical Examinations'!I:I,"not found")</f>
        <v>Obesity</v>
      </c>
      <c r="K628" s="21">
        <f>_xlfn.XLOOKUP(A628,'Hospitalisation Details'!A:A,'Hospitalisation Details'!F:F,"Not Found")</f>
        <v>28023</v>
      </c>
      <c r="L628" s="22">
        <f>_xlfn.XLOOKUP(A628,'Hospitalisation Details'!A:A,'Hospitalisation Details'!H:H,"Not Found")</f>
        <v>15698.86</v>
      </c>
      <c r="M628" s="21" t="str">
        <f>_xlfn.XLOOKUP(A628,'Hospitalisation Details'!A:A,'Hospitalisation Details'!I:I,"Not Found")</f>
        <v>tier - 2</v>
      </c>
      <c r="N628" s="21" t="str">
        <f>_xlfn.XLOOKUP(A628,'Hospitalisation Details'!A:A,'Hospitalisation Details'!J:J,"Not Found")</f>
        <v>tier - 3</v>
      </c>
      <c r="O628" s="21" t="str">
        <f>_xlfn.XLOOKUP(A628,'Hospitalisation Details'!A:A,'Hospitalisation Details'!K:K,"Not Found")</f>
        <v>R1012</v>
      </c>
      <c r="P628" s="23">
        <f>_xlfn.XLOOKUP(A628,'Hospitalisation Details'!A:A,'Hospitalisation Details'!L:L,"Not Found")</f>
        <v>46</v>
      </c>
    </row>
    <row r="629" spans="1:16" ht="15.75" x14ac:dyDescent="0.25">
      <c r="A629" s="19" t="s">
        <v>1743</v>
      </c>
      <c r="B629" s="19" t="str">
        <f>_xlfn.XLOOKUP(A629,'Customer Names'!A:A,'Customer Names'!C:C,"Not Found")</f>
        <v>Lawson</v>
      </c>
      <c r="C629" s="20">
        <f>_xlfn.XLOOKUP(A629,'Medical Examinations'!A:A,'Medical Examinations'!B:B,"not found")</f>
        <v>44.29</v>
      </c>
      <c r="D629" s="20">
        <f>_xlfn.XLOOKUP(A629,'Medical Examinations'!A:A,'Medical Examinations'!C:C,"not found")</f>
        <v>9.66</v>
      </c>
      <c r="E629" s="20" t="str">
        <f>_xlfn.XLOOKUP(A629,'Medical Examinations'!A:A,'Medical Examinations'!D:D,"not found")</f>
        <v>No</v>
      </c>
      <c r="F629" s="20" t="str">
        <f>_xlfn.XLOOKUP(A629,'Medical Examinations'!A:A,'Medical Examinations'!E:E,"not found")</f>
        <v>No</v>
      </c>
      <c r="G629" s="20" t="str">
        <f>_xlfn.XLOOKUP(A629,'Medical Examinations'!A:A,'Medical Examinations'!F:F,"not found")</f>
        <v>No</v>
      </c>
      <c r="H629" s="20">
        <f>_xlfn.XLOOKUP(A629,'Medical Examinations'!A:A,'Medical Examinations'!G:G,"not found")</f>
        <v>2</v>
      </c>
      <c r="I629" s="20" t="str">
        <f>_xlfn.XLOOKUP(A629,'Medical Examinations'!A:A,'Medical Examinations'!H:H,"not found")</f>
        <v>No</v>
      </c>
      <c r="J629" s="20" t="str">
        <f>_xlfn.XLOOKUP(A629,'Medical Examinations'!A:A,'Medical Examinations'!I:I,"not found")</f>
        <v>Obesity</v>
      </c>
      <c r="K629" s="21">
        <f>_xlfn.XLOOKUP(A629,'Hospitalisation Details'!A:A,'Hospitalisation Details'!F:F,"Not Found")</f>
        <v>26841</v>
      </c>
      <c r="L629" s="22">
        <f>_xlfn.XLOOKUP(A629,'Hospitalisation Details'!A:A,'Hospitalisation Details'!H:H,"Not Found")</f>
        <v>15670.3</v>
      </c>
      <c r="M629" s="21" t="str">
        <f>_xlfn.XLOOKUP(A629,'Hospitalisation Details'!A:A,'Hospitalisation Details'!I:I,"Not Found")</f>
        <v>tier - 2</v>
      </c>
      <c r="N629" s="21" t="str">
        <f>_xlfn.XLOOKUP(A629,'Hospitalisation Details'!A:A,'Hospitalisation Details'!J:J,"Not Found")</f>
        <v>tier - 3</v>
      </c>
      <c r="O629" s="21" t="str">
        <f>_xlfn.XLOOKUP(A629,'Hospitalisation Details'!A:A,'Hospitalisation Details'!K:K,"Not Found")</f>
        <v>R1026</v>
      </c>
      <c r="P629" s="23">
        <f>_xlfn.XLOOKUP(A629,'Hospitalisation Details'!A:A,'Hospitalisation Details'!L:L,"Not Found")</f>
        <v>49</v>
      </c>
    </row>
    <row r="630" spans="1:16" ht="15.75" x14ac:dyDescent="0.25">
      <c r="A630" s="19" t="s">
        <v>1742</v>
      </c>
      <c r="B630" s="19" t="str">
        <f>_xlfn.XLOOKUP(A630,'Customer Names'!A:A,'Customer Names'!C:C,"Not Found")</f>
        <v>Cale</v>
      </c>
      <c r="C630" s="20">
        <f>_xlfn.XLOOKUP(A630,'Medical Examinations'!A:A,'Medical Examinations'!B:B,"not found")</f>
        <v>54.59</v>
      </c>
      <c r="D630" s="20">
        <f>_xlfn.XLOOKUP(A630,'Medical Examinations'!A:A,'Medical Examinations'!C:C,"not found")</f>
        <v>4.22</v>
      </c>
      <c r="E630" s="20" t="str">
        <f>_xlfn.XLOOKUP(A630,'Medical Examinations'!A:A,'Medical Examinations'!D:D,"not found")</f>
        <v>Yes</v>
      </c>
      <c r="F630" s="20" t="str">
        <f>_xlfn.XLOOKUP(A630,'Medical Examinations'!A:A,'Medical Examinations'!E:E,"not found")</f>
        <v>No</v>
      </c>
      <c r="G630" s="20" t="str">
        <f>_xlfn.XLOOKUP(A630,'Medical Examinations'!A:A,'Medical Examinations'!F:F,"not found")</f>
        <v>No</v>
      </c>
      <c r="H630" s="20">
        <f>_xlfn.XLOOKUP(A630,'Medical Examinations'!A:A,'Medical Examinations'!G:G,"not found")</f>
        <v>1</v>
      </c>
      <c r="I630" s="20" t="str">
        <f>_xlfn.XLOOKUP(A630,'Medical Examinations'!A:A,'Medical Examinations'!H:H,"not found")</f>
        <v>No</v>
      </c>
      <c r="J630" s="20" t="str">
        <f>_xlfn.XLOOKUP(A630,'Medical Examinations'!A:A,'Medical Examinations'!I:I,"not found")</f>
        <v>Obesity</v>
      </c>
      <c r="K630" s="21">
        <f>_xlfn.XLOOKUP(A630,'Hospitalisation Details'!A:A,'Hospitalisation Details'!F:F,"Not Found")</f>
        <v>32499</v>
      </c>
      <c r="L630" s="22">
        <f>_xlfn.XLOOKUP(A630,'Hospitalisation Details'!A:A,'Hospitalisation Details'!H:H,"Not Found")</f>
        <v>15646.28</v>
      </c>
      <c r="M630" s="21" t="str">
        <f>_xlfn.XLOOKUP(A630,'Hospitalisation Details'!A:A,'Hospitalisation Details'!I:I,"Not Found")</f>
        <v>tier - 2</v>
      </c>
      <c r="N630" s="21" t="str">
        <f>_xlfn.XLOOKUP(A630,'Hospitalisation Details'!A:A,'Hospitalisation Details'!J:J,"Not Found")</f>
        <v>tier - 3</v>
      </c>
      <c r="O630" s="21" t="str">
        <f>_xlfn.XLOOKUP(A630,'Hospitalisation Details'!A:A,'Hospitalisation Details'!K:K,"Not Found")</f>
        <v>R1011</v>
      </c>
      <c r="P630" s="23">
        <f>_xlfn.XLOOKUP(A630,'Hospitalisation Details'!A:A,'Hospitalisation Details'!L:L,"Not Found")</f>
        <v>34</v>
      </c>
    </row>
    <row r="631" spans="1:16" ht="15.75" x14ac:dyDescent="0.25">
      <c r="A631" s="19" t="s">
        <v>1741</v>
      </c>
      <c r="B631" s="19" t="str">
        <f>_xlfn.XLOOKUP(A631,'Customer Names'!A:A,'Customer Names'!C:C,"Not Found")</f>
        <v>Phillips</v>
      </c>
      <c r="C631" s="20">
        <f>_xlfn.XLOOKUP(A631,'Medical Examinations'!A:A,'Medical Examinations'!B:B,"not found")</f>
        <v>32.965000000000003</v>
      </c>
      <c r="D631" s="20">
        <f>_xlfn.XLOOKUP(A631,'Medical Examinations'!A:A,'Medical Examinations'!C:C,"not found")</f>
        <v>11.78</v>
      </c>
      <c r="E631" s="20" t="str">
        <f>_xlfn.XLOOKUP(A631,'Medical Examinations'!A:A,'Medical Examinations'!D:D,"not found")</f>
        <v>No</v>
      </c>
      <c r="F631" s="20" t="str">
        <f>_xlfn.XLOOKUP(A631,'Medical Examinations'!A:A,'Medical Examinations'!E:E,"not found")</f>
        <v>No</v>
      </c>
      <c r="G631" s="20" t="str">
        <f>_xlfn.XLOOKUP(A631,'Medical Examinations'!A:A,'Medical Examinations'!F:F,"not found")</f>
        <v>No</v>
      </c>
      <c r="H631" s="20">
        <f>_xlfn.XLOOKUP(A631,'Medical Examinations'!A:A,'Medical Examinations'!G:G,"not found")</f>
        <v>0</v>
      </c>
      <c r="I631" s="20" t="str">
        <f>_xlfn.XLOOKUP(A631,'Medical Examinations'!A:A,'Medical Examinations'!H:H,"not found")</f>
        <v>No</v>
      </c>
      <c r="J631" s="20" t="str">
        <f>_xlfn.XLOOKUP(A631,'Medical Examinations'!A:A,'Medical Examinations'!I:I,"not found")</f>
        <v>Obesity</v>
      </c>
      <c r="K631" s="21">
        <f>_xlfn.XLOOKUP(A631,'Hospitalisation Details'!A:A,'Hospitalisation Details'!F:F,"Not Found")</f>
        <v>22073</v>
      </c>
      <c r="L631" s="22">
        <f>_xlfn.XLOOKUP(A631,'Hospitalisation Details'!A:A,'Hospitalisation Details'!H:H,"Not Found")</f>
        <v>15612.19</v>
      </c>
      <c r="M631" s="21" t="str">
        <f>_xlfn.XLOOKUP(A631,'Hospitalisation Details'!A:A,'Hospitalisation Details'!I:I,"Not Found")</f>
        <v>tier - 2</v>
      </c>
      <c r="N631" s="21" t="str">
        <f>_xlfn.XLOOKUP(A631,'Hospitalisation Details'!A:A,'Hospitalisation Details'!J:J,"Not Found")</f>
        <v>tier - 3</v>
      </c>
      <c r="O631" s="21" t="str">
        <f>_xlfn.XLOOKUP(A631,'Hospitalisation Details'!A:A,'Hospitalisation Details'!K:K,"Not Found")</f>
        <v>R1012</v>
      </c>
      <c r="P631" s="23">
        <f>_xlfn.XLOOKUP(A631,'Hospitalisation Details'!A:A,'Hospitalisation Details'!L:L,"Not Found")</f>
        <v>63</v>
      </c>
    </row>
    <row r="632" spans="1:16" ht="15.75" x14ac:dyDescent="0.25">
      <c r="A632" s="19" t="s">
        <v>1740</v>
      </c>
      <c r="B632" s="19" t="str">
        <f>_xlfn.XLOOKUP(A632,'Customer Names'!A:A,'Customer Names'!C:C,"Not Found")</f>
        <v>Stewart</v>
      </c>
      <c r="C632" s="20">
        <f>_xlfn.XLOOKUP(A632,'Medical Examinations'!A:A,'Medical Examinations'!B:B,"not found")</f>
        <v>38.049999999999997</v>
      </c>
      <c r="D632" s="20">
        <f>_xlfn.XLOOKUP(A632,'Medical Examinations'!A:A,'Medical Examinations'!C:C,"not found")</f>
        <v>9.6199999999999992</v>
      </c>
      <c r="E632" s="20" t="str">
        <f>_xlfn.XLOOKUP(A632,'Medical Examinations'!A:A,'Medical Examinations'!D:D,"not found")</f>
        <v>No</v>
      </c>
      <c r="F632" s="20" t="str">
        <f>_xlfn.XLOOKUP(A632,'Medical Examinations'!A:A,'Medical Examinations'!E:E,"not found")</f>
        <v>No</v>
      </c>
      <c r="G632" s="20" t="str">
        <f>_xlfn.XLOOKUP(A632,'Medical Examinations'!A:A,'Medical Examinations'!F:F,"not found")</f>
        <v>No</v>
      </c>
      <c r="H632" s="20">
        <f>_xlfn.XLOOKUP(A632,'Medical Examinations'!A:A,'Medical Examinations'!G:G,"not found")</f>
        <v>0</v>
      </c>
      <c r="I632" s="20" t="str">
        <f>_xlfn.XLOOKUP(A632,'Medical Examinations'!A:A,'Medical Examinations'!H:H,"not found")</f>
        <v>No</v>
      </c>
      <c r="J632" s="20" t="str">
        <f>_xlfn.XLOOKUP(A632,'Medical Examinations'!A:A,'Medical Examinations'!I:I,"not found")</f>
        <v>Obesity</v>
      </c>
      <c r="K632" s="21">
        <f>_xlfn.XLOOKUP(A632,'Hospitalisation Details'!A:A,'Hospitalisation Details'!F:F,"Not Found")</f>
        <v>24043</v>
      </c>
      <c r="L632" s="22">
        <f>_xlfn.XLOOKUP(A632,'Hospitalisation Details'!A:A,'Hospitalisation Details'!H:H,"Not Found")</f>
        <v>15608.58</v>
      </c>
      <c r="M632" s="21" t="str">
        <f>_xlfn.XLOOKUP(A632,'Hospitalisation Details'!A:A,'Hospitalisation Details'!I:I,"Not Found")</f>
        <v>tier - 2</v>
      </c>
      <c r="N632" s="21" t="str">
        <f>_xlfn.XLOOKUP(A632,'Hospitalisation Details'!A:A,'Hospitalisation Details'!J:J,"Not Found")</f>
        <v>tier - 3</v>
      </c>
      <c r="O632" s="21" t="str">
        <f>_xlfn.XLOOKUP(A632,'Hospitalisation Details'!A:A,'Hospitalisation Details'!K:K,"Not Found")</f>
        <v>R1026</v>
      </c>
      <c r="P632" s="23">
        <f>_xlfn.XLOOKUP(A632,'Hospitalisation Details'!A:A,'Hospitalisation Details'!L:L,"Not Found")</f>
        <v>57</v>
      </c>
    </row>
    <row r="633" spans="1:16" ht="15.75" x14ac:dyDescent="0.25">
      <c r="A633" s="19" t="s">
        <v>1739</v>
      </c>
      <c r="B633" s="19" t="str">
        <f>_xlfn.XLOOKUP(A633,'Customer Names'!A:A,'Customer Names'!C:C,"Not Found")</f>
        <v>Drotz</v>
      </c>
      <c r="C633" s="20">
        <f>_xlfn.XLOOKUP(A633,'Medical Examinations'!A:A,'Medical Examinations'!B:B,"not found")</f>
        <v>46.14</v>
      </c>
      <c r="D633" s="20">
        <f>_xlfn.XLOOKUP(A633,'Medical Examinations'!A:A,'Medical Examinations'!C:C,"not found")</f>
        <v>10.78</v>
      </c>
      <c r="E633" s="20" t="str">
        <f>_xlfn.XLOOKUP(A633,'Medical Examinations'!A:A,'Medical Examinations'!D:D,"not found")</f>
        <v>No</v>
      </c>
      <c r="F633" s="20" t="str">
        <f>_xlfn.XLOOKUP(A633,'Medical Examinations'!A:A,'Medical Examinations'!E:E,"not found")</f>
        <v>No</v>
      </c>
      <c r="G633" s="20" t="str">
        <f>_xlfn.XLOOKUP(A633,'Medical Examinations'!A:A,'Medical Examinations'!F:F,"not found")</f>
        <v>No</v>
      </c>
      <c r="H633" s="20">
        <f>_xlfn.XLOOKUP(A633,'Medical Examinations'!A:A,'Medical Examinations'!G:G,"not found")</f>
        <v>0</v>
      </c>
      <c r="I633" s="20" t="str">
        <f>_xlfn.XLOOKUP(A633,'Medical Examinations'!A:A,'Medical Examinations'!H:H,"not found")</f>
        <v>No</v>
      </c>
      <c r="J633" s="20" t="str">
        <f>_xlfn.XLOOKUP(A633,'Medical Examinations'!A:A,'Medical Examinations'!I:I,"not found")</f>
        <v>Obesity</v>
      </c>
      <c r="K633" s="21">
        <f>_xlfn.XLOOKUP(A633,'Hospitalisation Details'!A:A,'Hospitalisation Details'!F:F,"Not Found")</f>
        <v>27240</v>
      </c>
      <c r="L633" s="22">
        <f>_xlfn.XLOOKUP(A633,'Hospitalisation Details'!A:A,'Hospitalisation Details'!H:H,"Not Found")</f>
        <v>15556.67</v>
      </c>
      <c r="M633" s="21" t="str">
        <f>_xlfn.XLOOKUP(A633,'Hospitalisation Details'!A:A,'Hospitalisation Details'!I:I,"Not Found")</f>
        <v>tier - 2</v>
      </c>
      <c r="N633" s="21" t="str">
        <f>_xlfn.XLOOKUP(A633,'Hospitalisation Details'!A:A,'Hospitalisation Details'!J:J,"Not Found")</f>
        <v>tier - 3</v>
      </c>
      <c r="O633" s="21" t="str">
        <f>_xlfn.XLOOKUP(A633,'Hospitalisation Details'!A:A,'Hospitalisation Details'!K:K,"Not Found")</f>
        <v>R1012</v>
      </c>
      <c r="P633" s="23">
        <f>_xlfn.XLOOKUP(A633,'Hospitalisation Details'!A:A,'Hospitalisation Details'!L:L,"Not Found")</f>
        <v>48</v>
      </c>
    </row>
    <row r="634" spans="1:16" ht="15.75" x14ac:dyDescent="0.25">
      <c r="A634" s="19" t="s">
        <v>1738</v>
      </c>
      <c r="B634" s="19" t="str">
        <f>_xlfn.XLOOKUP(A634,'Customer Names'!A:A,'Customer Names'!C:C,"Not Found")</f>
        <v>Mutai</v>
      </c>
      <c r="C634" s="20">
        <f>_xlfn.XLOOKUP(A634,'Medical Examinations'!A:A,'Medical Examinations'!B:B,"not found")</f>
        <v>41.325000000000003</v>
      </c>
      <c r="D634" s="20">
        <f>_xlfn.XLOOKUP(A634,'Medical Examinations'!A:A,'Medical Examinations'!C:C,"not found")</f>
        <v>5.1100000000000003</v>
      </c>
      <c r="E634" s="20" t="str">
        <f>_xlfn.XLOOKUP(A634,'Medical Examinations'!A:A,'Medical Examinations'!D:D,"not found")</f>
        <v>Yes</v>
      </c>
      <c r="F634" s="20" t="str">
        <f>_xlfn.XLOOKUP(A634,'Medical Examinations'!A:A,'Medical Examinations'!E:E,"not found")</f>
        <v>No</v>
      </c>
      <c r="G634" s="20" t="str">
        <f>_xlfn.XLOOKUP(A634,'Medical Examinations'!A:A,'Medical Examinations'!F:F,"not found")</f>
        <v>No</v>
      </c>
      <c r="H634" s="20">
        <f>_xlfn.XLOOKUP(A634,'Medical Examinations'!A:A,'Medical Examinations'!G:G,"not found")</f>
        <v>2</v>
      </c>
      <c r="I634" s="20" t="str">
        <f>_xlfn.XLOOKUP(A634,'Medical Examinations'!A:A,'Medical Examinations'!H:H,"not found")</f>
        <v>No</v>
      </c>
      <c r="J634" s="20" t="str">
        <f>_xlfn.XLOOKUP(A634,'Medical Examinations'!A:A,'Medical Examinations'!I:I,"not found")</f>
        <v>Obesity</v>
      </c>
      <c r="K634" s="21">
        <f>_xlfn.XLOOKUP(A634,'Hospitalisation Details'!A:A,'Hospitalisation Details'!F:F,"Not Found")</f>
        <v>21825</v>
      </c>
      <c r="L634" s="22">
        <f>_xlfn.XLOOKUP(A634,'Hospitalisation Details'!A:A,'Hospitalisation Details'!H:H,"Not Found")</f>
        <v>15555.19</v>
      </c>
      <c r="M634" s="21" t="str">
        <f>_xlfn.XLOOKUP(A634,'Hospitalisation Details'!A:A,'Hospitalisation Details'!I:I,"Not Found")</f>
        <v>tier - 2</v>
      </c>
      <c r="N634" s="21" t="str">
        <f>_xlfn.XLOOKUP(A634,'Hospitalisation Details'!A:A,'Hospitalisation Details'!J:J,"Not Found")</f>
        <v>tier - 3</v>
      </c>
      <c r="O634" s="21" t="str">
        <f>_xlfn.XLOOKUP(A634,'Hospitalisation Details'!A:A,'Hospitalisation Details'!K:K,"Not Found")</f>
        <v>R1012</v>
      </c>
      <c r="P634" s="23">
        <f>_xlfn.XLOOKUP(A634,'Hospitalisation Details'!A:A,'Hospitalisation Details'!L:L,"Not Found")</f>
        <v>63</v>
      </c>
    </row>
    <row r="635" spans="1:16" ht="15.75" x14ac:dyDescent="0.25">
      <c r="A635" s="19" t="s">
        <v>1737</v>
      </c>
      <c r="B635" s="19" t="str">
        <f>_xlfn.XLOOKUP(A635,'Customer Names'!A:A,'Customer Names'!C:C,"Not Found")</f>
        <v>Lovlien</v>
      </c>
      <c r="C635" s="20">
        <f>_xlfn.XLOOKUP(A635,'Medical Examinations'!A:A,'Medical Examinations'!B:B,"not found")</f>
        <v>44.64</v>
      </c>
      <c r="D635" s="20">
        <f>_xlfn.XLOOKUP(A635,'Medical Examinations'!A:A,'Medical Examinations'!C:C,"not found")</f>
        <v>7.18</v>
      </c>
      <c r="E635" s="20" t="str">
        <f>_xlfn.XLOOKUP(A635,'Medical Examinations'!A:A,'Medical Examinations'!D:D,"not found")</f>
        <v>No</v>
      </c>
      <c r="F635" s="20" t="str">
        <f>_xlfn.XLOOKUP(A635,'Medical Examinations'!A:A,'Medical Examinations'!E:E,"not found")</f>
        <v>No</v>
      </c>
      <c r="G635" s="20" t="str">
        <f>_xlfn.XLOOKUP(A635,'Medical Examinations'!A:A,'Medical Examinations'!F:F,"not found")</f>
        <v>No</v>
      </c>
      <c r="H635" s="20">
        <f>_xlfn.XLOOKUP(A635,'Medical Examinations'!A:A,'Medical Examinations'!G:G,"not found")</f>
        <v>0</v>
      </c>
      <c r="I635" s="20" t="str">
        <f>_xlfn.XLOOKUP(A635,'Medical Examinations'!A:A,'Medical Examinations'!H:H,"not found")</f>
        <v>No</v>
      </c>
      <c r="J635" s="20" t="str">
        <f>_xlfn.XLOOKUP(A635,'Medical Examinations'!A:A,'Medical Examinations'!I:I,"not found")</f>
        <v>Obesity</v>
      </c>
      <c r="K635" s="21">
        <f>_xlfn.XLOOKUP(A635,'Hospitalisation Details'!A:A,'Hospitalisation Details'!F:F,"Not Found")</f>
        <v>27208</v>
      </c>
      <c r="L635" s="22">
        <f>_xlfn.XLOOKUP(A635,'Hospitalisation Details'!A:A,'Hospitalisation Details'!H:H,"Not Found")</f>
        <v>15532.16</v>
      </c>
      <c r="M635" s="21" t="str">
        <f>_xlfn.XLOOKUP(A635,'Hospitalisation Details'!A:A,'Hospitalisation Details'!I:I,"Not Found")</f>
        <v>tier - 2</v>
      </c>
      <c r="N635" s="21" t="str">
        <f>_xlfn.XLOOKUP(A635,'Hospitalisation Details'!A:A,'Hospitalisation Details'!J:J,"Not Found")</f>
        <v>tier - 3</v>
      </c>
      <c r="O635" s="21" t="str">
        <f>_xlfn.XLOOKUP(A635,'Hospitalisation Details'!A:A,'Hospitalisation Details'!K:K,"Not Found")</f>
        <v>R1026</v>
      </c>
      <c r="P635" s="23">
        <f>_xlfn.XLOOKUP(A635,'Hospitalisation Details'!A:A,'Hospitalisation Details'!L:L,"Not Found")</f>
        <v>48</v>
      </c>
    </row>
    <row r="636" spans="1:16" ht="15.75" x14ac:dyDescent="0.25">
      <c r="A636" s="19" t="s">
        <v>1736</v>
      </c>
      <c r="B636" s="19" t="str">
        <f>_xlfn.XLOOKUP(A636,'Customer Names'!A:A,'Customer Names'!C:C,"Not Found")</f>
        <v>Bruns</v>
      </c>
      <c r="C636" s="20">
        <f>_xlfn.XLOOKUP(A636,'Medical Examinations'!A:A,'Medical Examinations'!B:B,"not found")</f>
        <v>25.175000000000001</v>
      </c>
      <c r="D636" s="20">
        <f>_xlfn.XLOOKUP(A636,'Medical Examinations'!A:A,'Medical Examinations'!C:C,"not found")</f>
        <v>4.96</v>
      </c>
      <c r="E636" s="20" t="str">
        <f>_xlfn.XLOOKUP(A636,'Medical Examinations'!A:A,'Medical Examinations'!D:D,"not found")</f>
        <v>No</v>
      </c>
      <c r="F636" s="20" t="str">
        <f>_xlfn.XLOOKUP(A636,'Medical Examinations'!A:A,'Medical Examinations'!E:E,"not found")</f>
        <v>Yes</v>
      </c>
      <c r="G636" s="20" t="str">
        <f>_xlfn.XLOOKUP(A636,'Medical Examinations'!A:A,'Medical Examinations'!F:F,"not found")</f>
        <v>No</v>
      </c>
      <c r="H636" s="20">
        <f>_xlfn.XLOOKUP(A636,'Medical Examinations'!A:A,'Medical Examinations'!G:G,"not found")</f>
        <v>1</v>
      </c>
      <c r="I636" s="20" t="str">
        <f>_xlfn.XLOOKUP(A636,'Medical Examinations'!A:A,'Medical Examinations'!H:H,"not found")</f>
        <v>No</v>
      </c>
      <c r="J636" s="20" t="str">
        <f>_xlfn.XLOOKUP(A636,'Medical Examinations'!A:A,'Medical Examinations'!I:I,"not found")</f>
        <v>Overweight</v>
      </c>
      <c r="K636" s="21">
        <f>_xlfn.XLOOKUP(A636,'Hospitalisation Details'!A:A,'Hospitalisation Details'!F:F,"Not Found")</f>
        <v>38185</v>
      </c>
      <c r="L636" s="22">
        <f>_xlfn.XLOOKUP(A636,'Hospitalisation Details'!A:A,'Hospitalisation Details'!H:H,"Not Found")</f>
        <v>15518.18</v>
      </c>
      <c r="M636" s="21" t="str">
        <f>_xlfn.XLOOKUP(A636,'Hospitalisation Details'!A:A,'Hospitalisation Details'!I:I,"Not Found")</f>
        <v>tier - 2</v>
      </c>
      <c r="N636" s="21" t="str">
        <f>_xlfn.XLOOKUP(A636,'Hospitalisation Details'!A:A,'Hospitalisation Details'!J:J,"Not Found")</f>
        <v>tier - 3</v>
      </c>
      <c r="O636" s="21" t="str">
        <f>_xlfn.XLOOKUP(A636,'Hospitalisation Details'!A:A,'Hospitalisation Details'!K:K,"Not Found")</f>
        <v>R1015</v>
      </c>
      <c r="P636" s="23">
        <f>_xlfn.XLOOKUP(A636,'Hospitalisation Details'!A:A,'Hospitalisation Details'!L:L,"Not Found")</f>
        <v>18</v>
      </c>
    </row>
    <row r="637" spans="1:16" ht="15.75" x14ac:dyDescent="0.25">
      <c r="A637" s="19" t="s">
        <v>1735</v>
      </c>
      <c r="B637" s="19" t="str">
        <f>_xlfn.XLOOKUP(A637,'Customer Names'!A:A,'Customer Names'!C:C,"Not Found")</f>
        <v>Stoney</v>
      </c>
      <c r="C637" s="20">
        <f>_xlfn.XLOOKUP(A637,'Medical Examinations'!A:A,'Medical Examinations'!B:B,"not found")</f>
        <v>43.11</v>
      </c>
      <c r="D637" s="20">
        <f>_xlfn.XLOOKUP(A637,'Medical Examinations'!A:A,'Medical Examinations'!C:C,"not found")</f>
        <v>4.67</v>
      </c>
      <c r="E637" s="20" t="str">
        <f>_xlfn.XLOOKUP(A637,'Medical Examinations'!A:A,'Medical Examinations'!D:D,"not found")</f>
        <v>Yes</v>
      </c>
      <c r="F637" s="20" t="str">
        <f>_xlfn.XLOOKUP(A637,'Medical Examinations'!A:A,'Medical Examinations'!E:E,"not found")</f>
        <v>No</v>
      </c>
      <c r="G637" s="20" t="str">
        <f>_xlfn.XLOOKUP(A637,'Medical Examinations'!A:A,'Medical Examinations'!F:F,"not found")</f>
        <v>No</v>
      </c>
      <c r="H637" s="20">
        <f>_xlfn.XLOOKUP(A637,'Medical Examinations'!A:A,'Medical Examinations'!G:G,"not found")</f>
        <v>0</v>
      </c>
      <c r="I637" s="20" t="str">
        <f>_xlfn.XLOOKUP(A637,'Medical Examinations'!A:A,'Medical Examinations'!H:H,"not found")</f>
        <v>No</v>
      </c>
      <c r="J637" s="20" t="str">
        <f>_xlfn.XLOOKUP(A637,'Medical Examinations'!A:A,'Medical Examinations'!I:I,"not found")</f>
        <v>Obesity</v>
      </c>
      <c r="K637" s="21">
        <f>_xlfn.XLOOKUP(A637,'Hospitalisation Details'!A:A,'Hospitalisation Details'!F:F,"Not Found")</f>
        <v>27961</v>
      </c>
      <c r="L637" s="22">
        <f>_xlfn.XLOOKUP(A637,'Hospitalisation Details'!A:A,'Hospitalisation Details'!H:H,"Not Found")</f>
        <v>15450.48</v>
      </c>
      <c r="M637" s="21" t="str">
        <f>_xlfn.XLOOKUP(A637,'Hospitalisation Details'!A:A,'Hospitalisation Details'!I:I,"Not Found")</f>
        <v>tier - 2</v>
      </c>
      <c r="N637" s="21" t="str">
        <f>_xlfn.XLOOKUP(A637,'Hospitalisation Details'!A:A,'Hospitalisation Details'!J:J,"Not Found")</f>
        <v>tier - 3</v>
      </c>
      <c r="O637" s="21" t="str">
        <f>_xlfn.XLOOKUP(A637,'Hospitalisation Details'!A:A,'Hospitalisation Details'!K:K,"Not Found")</f>
        <v>R1026</v>
      </c>
      <c r="P637" s="23">
        <f>_xlfn.XLOOKUP(A637,'Hospitalisation Details'!A:A,'Hospitalisation Details'!L:L,"Not Found")</f>
        <v>46</v>
      </c>
    </row>
    <row r="638" spans="1:16" ht="15.75" x14ac:dyDescent="0.25">
      <c r="A638" s="19" t="s">
        <v>1734</v>
      </c>
      <c r="B638" s="19" t="str">
        <f>_xlfn.XLOOKUP(A638,'Customer Names'!A:A,'Customer Names'!C:C,"Not Found")</f>
        <v>Markert</v>
      </c>
      <c r="C638" s="20">
        <f>_xlfn.XLOOKUP(A638,'Medical Examinations'!A:A,'Medical Examinations'!B:B,"not found")</f>
        <v>53.32</v>
      </c>
      <c r="D638" s="20">
        <f>_xlfn.XLOOKUP(A638,'Medical Examinations'!A:A,'Medical Examinations'!C:C,"not found")</f>
        <v>5.0599999999999996</v>
      </c>
      <c r="E638" s="20" t="str">
        <f>_xlfn.XLOOKUP(A638,'Medical Examinations'!A:A,'Medical Examinations'!D:D,"not found")</f>
        <v>No</v>
      </c>
      <c r="F638" s="20" t="str">
        <f>_xlfn.XLOOKUP(A638,'Medical Examinations'!A:A,'Medical Examinations'!E:E,"not found")</f>
        <v>No</v>
      </c>
      <c r="G638" s="20" t="str">
        <f>_xlfn.XLOOKUP(A638,'Medical Examinations'!A:A,'Medical Examinations'!F:F,"not found")</f>
        <v>No</v>
      </c>
      <c r="H638" s="20">
        <f>_xlfn.XLOOKUP(A638,'Medical Examinations'!A:A,'Medical Examinations'!G:G,"not found")</f>
        <v>0</v>
      </c>
      <c r="I638" s="20" t="str">
        <f>_xlfn.XLOOKUP(A638,'Medical Examinations'!A:A,'Medical Examinations'!H:H,"not found")</f>
        <v>No</v>
      </c>
      <c r="J638" s="20" t="str">
        <f>_xlfn.XLOOKUP(A638,'Medical Examinations'!A:A,'Medical Examinations'!I:I,"not found")</f>
        <v>Obesity</v>
      </c>
      <c r="K638" s="21">
        <f>_xlfn.XLOOKUP(A638,'Hospitalisation Details'!A:A,'Hospitalisation Details'!F:F,"Not Found")</f>
        <v>33171</v>
      </c>
      <c r="L638" s="22">
        <f>_xlfn.XLOOKUP(A638,'Hospitalisation Details'!A:A,'Hospitalisation Details'!H:H,"Not Found")</f>
        <v>15440.2</v>
      </c>
      <c r="M638" s="21" t="str">
        <f>_xlfn.XLOOKUP(A638,'Hospitalisation Details'!A:A,'Hospitalisation Details'!I:I,"Not Found")</f>
        <v>tier - 2</v>
      </c>
      <c r="N638" s="21" t="str">
        <f>_xlfn.XLOOKUP(A638,'Hospitalisation Details'!A:A,'Hospitalisation Details'!J:J,"Not Found")</f>
        <v>tier - 3</v>
      </c>
      <c r="O638" s="21" t="str">
        <f>_xlfn.XLOOKUP(A638,'Hospitalisation Details'!A:A,'Hospitalisation Details'!K:K,"Not Found")</f>
        <v>R1012</v>
      </c>
      <c r="P638" s="23">
        <f>_xlfn.XLOOKUP(A638,'Hospitalisation Details'!A:A,'Hospitalisation Details'!L:L,"Not Found")</f>
        <v>32</v>
      </c>
    </row>
    <row r="639" spans="1:16" ht="15.75" x14ac:dyDescent="0.25">
      <c r="A639" s="19" t="s">
        <v>1733</v>
      </c>
      <c r="B639" s="19" t="str">
        <f>_xlfn.XLOOKUP(A639,'Customer Names'!A:A,'Customer Names'!C:C,"Not Found")</f>
        <v>McLucas</v>
      </c>
      <c r="C639" s="20">
        <f>_xlfn.XLOOKUP(A639,'Medical Examinations'!A:A,'Medical Examinations'!B:B,"not found")</f>
        <v>38.04</v>
      </c>
      <c r="D639" s="20">
        <f>_xlfn.XLOOKUP(A639,'Medical Examinations'!A:A,'Medical Examinations'!C:C,"not found")</f>
        <v>5.0199999999999996</v>
      </c>
      <c r="E639" s="20" t="str">
        <f>_xlfn.XLOOKUP(A639,'Medical Examinations'!A:A,'Medical Examinations'!D:D,"not found")</f>
        <v>Yes</v>
      </c>
      <c r="F639" s="20" t="str">
        <f>_xlfn.XLOOKUP(A639,'Medical Examinations'!A:A,'Medical Examinations'!E:E,"not found")</f>
        <v>No</v>
      </c>
      <c r="G639" s="20" t="str">
        <f>_xlfn.XLOOKUP(A639,'Medical Examinations'!A:A,'Medical Examinations'!F:F,"not found")</f>
        <v>No</v>
      </c>
      <c r="H639" s="20">
        <f>_xlfn.XLOOKUP(A639,'Medical Examinations'!A:A,'Medical Examinations'!G:G,"not found")</f>
        <v>1</v>
      </c>
      <c r="I639" s="20" t="str">
        <f>_xlfn.XLOOKUP(A639,'Medical Examinations'!A:A,'Medical Examinations'!H:H,"not found")</f>
        <v>No</v>
      </c>
      <c r="J639" s="20" t="str">
        <f>_xlfn.XLOOKUP(A639,'Medical Examinations'!A:A,'Medical Examinations'!I:I,"not found")</f>
        <v>Obesity</v>
      </c>
      <c r="K639" s="21">
        <f>_xlfn.XLOOKUP(A639,'Hospitalisation Details'!A:A,'Hospitalisation Details'!F:F,"Not Found")</f>
        <v>23624</v>
      </c>
      <c r="L639" s="22">
        <f>_xlfn.XLOOKUP(A639,'Hospitalisation Details'!A:A,'Hospitalisation Details'!H:H,"Not Found")</f>
        <v>15377.77</v>
      </c>
      <c r="M639" s="21" t="str">
        <f>_xlfn.XLOOKUP(A639,'Hospitalisation Details'!A:A,'Hospitalisation Details'!I:I,"Not Found")</f>
        <v>tier - 2</v>
      </c>
      <c r="N639" s="21" t="str">
        <f>_xlfn.XLOOKUP(A639,'Hospitalisation Details'!A:A,'Hospitalisation Details'!J:J,"Not Found")</f>
        <v>tier - 3</v>
      </c>
      <c r="O639" s="21" t="str">
        <f>_xlfn.XLOOKUP(A639,'Hospitalisation Details'!A:A,'Hospitalisation Details'!K:K,"Not Found")</f>
        <v>R1012</v>
      </c>
      <c r="P639" s="23">
        <f>_xlfn.XLOOKUP(A639,'Hospitalisation Details'!A:A,'Hospitalisation Details'!L:L,"Not Found")</f>
        <v>58</v>
      </c>
    </row>
    <row r="640" spans="1:16" ht="15.75" x14ac:dyDescent="0.25">
      <c r="A640" s="19" t="s">
        <v>1732</v>
      </c>
      <c r="B640" s="19" t="str">
        <f>_xlfn.XLOOKUP(A640,'Customer Names'!A:A,'Customer Names'!C:C,"Not Found")</f>
        <v>Erwin</v>
      </c>
      <c r="C640" s="20">
        <f>_xlfn.XLOOKUP(A640,'Medical Examinations'!A:A,'Medical Examinations'!B:B,"not found")</f>
        <v>37.9</v>
      </c>
      <c r="D640" s="20">
        <f>_xlfn.XLOOKUP(A640,'Medical Examinations'!A:A,'Medical Examinations'!C:C,"not found")</f>
        <v>7.76</v>
      </c>
      <c r="E640" s="20" t="str">
        <f>_xlfn.XLOOKUP(A640,'Medical Examinations'!A:A,'Medical Examinations'!D:D,"not found")</f>
        <v>No</v>
      </c>
      <c r="F640" s="20" t="str">
        <f>_xlfn.XLOOKUP(A640,'Medical Examinations'!A:A,'Medical Examinations'!E:E,"not found")</f>
        <v>No</v>
      </c>
      <c r="G640" s="20" t="str">
        <f>_xlfn.XLOOKUP(A640,'Medical Examinations'!A:A,'Medical Examinations'!F:F,"not found")</f>
        <v>No</v>
      </c>
      <c r="H640" s="20">
        <f>_xlfn.XLOOKUP(A640,'Medical Examinations'!A:A,'Medical Examinations'!G:G,"not found")</f>
        <v>0</v>
      </c>
      <c r="I640" s="20" t="str">
        <f>_xlfn.XLOOKUP(A640,'Medical Examinations'!A:A,'Medical Examinations'!H:H,"not found")</f>
        <v>No</v>
      </c>
      <c r="J640" s="20" t="str">
        <f>_xlfn.XLOOKUP(A640,'Medical Examinations'!A:A,'Medical Examinations'!I:I,"not found")</f>
        <v>Obesity</v>
      </c>
      <c r="K640" s="21">
        <f>_xlfn.XLOOKUP(A640,'Hospitalisation Details'!A:A,'Hospitalisation Details'!F:F,"Not Found")</f>
        <v>22895</v>
      </c>
      <c r="L640" s="22">
        <f>_xlfn.XLOOKUP(A640,'Hospitalisation Details'!A:A,'Hospitalisation Details'!H:H,"Not Found")</f>
        <v>15368.22</v>
      </c>
      <c r="M640" s="21" t="str">
        <f>_xlfn.XLOOKUP(A640,'Hospitalisation Details'!A:A,'Hospitalisation Details'!I:I,"Not Found")</f>
        <v>tier - 2</v>
      </c>
      <c r="N640" s="21" t="str">
        <f>_xlfn.XLOOKUP(A640,'Hospitalisation Details'!A:A,'Hospitalisation Details'!J:J,"Not Found")</f>
        <v>tier - 3</v>
      </c>
      <c r="O640" s="21" t="str">
        <f>_xlfn.XLOOKUP(A640,'Hospitalisation Details'!A:A,'Hospitalisation Details'!K:K,"Not Found")</f>
        <v>R1011</v>
      </c>
      <c r="P640" s="23">
        <f>_xlfn.XLOOKUP(A640,'Hospitalisation Details'!A:A,'Hospitalisation Details'!L:L,"Not Found")</f>
        <v>60</v>
      </c>
    </row>
    <row r="641" spans="1:16" ht="15.75" x14ac:dyDescent="0.25">
      <c r="A641" s="19" t="s">
        <v>1731</v>
      </c>
      <c r="B641" s="19" t="str">
        <f>_xlfn.XLOOKUP(A641,'Customer Names'!A:A,'Customer Names'!C:C,"Not Found")</f>
        <v>Osborne</v>
      </c>
      <c r="C641" s="20">
        <f>_xlfn.XLOOKUP(A641,'Medical Examinations'!A:A,'Medical Examinations'!B:B,"not found")</f>
        <v>39.6</v>
      </c>
      <c r="D641" s="20">
        <f>_xlfn.XLOOKUP(A641,'Medical Examinations'!A:A,'Medical Examinations'!C:C,"not found")</f>
        <v>9.32</v>
      </c>
      <c r="E641" s="20" t="str">
        <f>_xlfn.XLOOKUP(A641,'Medical Examinations'!A:A,'Medical Examinations'!D:D,"not found")</f>
        <v>No</v>
      </c>
      <c r="F641" s="20" t="str">
        <f>_xlfn.XLOOKUP(A641,'Medical Examinations'!A:A,'Medical Examinations'!E:E,"not found")</f>
        <v>No</v>
      </c>
      <c r="G641" s="20" t="str">
        <f>_xlfn.XLOOKUP(A641,'Medical Examinations'!A:A,'Medical Examinations'!F:F,"not found")</f>
        <v>No</v>
      </c>
      <c r="H641" s="20">
        <f>_xlfn.XLOOKUP(A641,'Medical Examinations'!A:A,'Medical Examinations'!G:G,"not found")</f>
        <v>0</v>
      </c>
      <c r="I641" s="20" t="str">
        <f>_xlfn.XLOOKUP(A641,'Medical Examinations'!A:A,'Medical Examinations'!H:H,"not found")</f>
        <v>No</v>
      </c>
      <c r="J641" s="20" t="str">
        <f>_xlfn.XLOOKUP(A641,'Medical Examinations'!A:A,'Medical Examinations'!I:I,"not found")</f>
        <v>Obesity</v>
      </c>
      <c r="K641" s="21">
        <f>_xlfn.XLOOKUP(A641,'Hospitalisation Details'!A:A,'Hospitalisation Details'!F:F,"Not Found")</f>
        <v>25037</v>
      </c>
      <c r="L641" s="22">
        <f>_xlfn.XLOOKUP(A641,'Hospitalisation Details'!A:A,'Hospitalisation Details'!H:H,"Not Found")</f>
        <v>15363.77</v>
      </c>
      <c r="M641" s="21" t="str">
        <f>_xlfn.XLOOKUP(A641,'Hospitalisation Details'!A:A,'Hospitalisation Details'!I:I,"Not Found")</f>
        <v>tier - 2</v>
      </c>
      <c r="N641" s="21" t="str">
        <f>_xlfn.XLOOKUP(A641,'Hospitalisation Details'!A:A,'Hospitalisation Details'!J:J,"Not Found")</f>
        <v>tier - 3</v>
      </c>
      <c r="O641" s="21" t="str">
        <f>_xlfn.XLOOKUP(A641,'Hospitalisation Details'!A:A,'Hospitalisation Details'!K:K,"Not Found")</f>
        <v>R1026</v>
      </c>
      <c r="P641" s="23">
        <f>_xlfn.XLOOKUP(A641,'Hospitalisation Details'!A:A,'Hospitalisation Details'!L:L,"Not Found")</f>
        <v>54</v>
      </c>
    </row>
    <row r="642" spans="1:16" ht="15.75" x14ac:dyDescent="0.25">
      <c r="A642" s="19" t="s">
        <v>1730</v>
      </c>
      <c r="B642" s="19" t="str">
        <f>_xlfn.XLOOKUP(A642,'Customer Names'!A:A,'Customer Names'!C:C,"Not Found")</f>
        <v>Otsuka</v>
      </c>
      <c r="C642" s="20">
        <f>_xlfn.XLOOKUP(A642,'Medical Examinations'!A:A,'Medical Examinations'!B:B,"not found")</f>
        <v>50.92</v>
      </c>
      <c r="D642" s="20">
        <f>_xlfn.XLOOKUP(A642,'Medical Examinations'!A:A,'Medical Examinations'!C:C,"not found")</f>
        <v>5.31</v>
      </c>
      <c r="E642" s="20" t="str">
        <f>_xlfn.XLOOKUP(A642,'Medical Examinations'!A:A,'Medical Examinations'!D:D,"not found")</f>
        <v>Yes</v>
      </c>
      <c r="F642" s="20" t="str">
        <f>_xlfn.XLOOKUP(A642,'Medical Examinations'!A:A,'Medical Examinations'!E:E,"not found")</f>
        <v>No</v>
      </c>
      <c r="G642" s="20" t="str">
        <f>_xlfn.XLOOKUP(A642,'Medical Examinations'!A:A,'Medical Examinations'!F:F,"not found")</f>
        <v>No</v>
      </c>
      <c r="H642" s="20">
        <f>_xlfn.XLOOKUP(A642,'Medical Examinations'!A:A,'Medical Examinations'!G:G,"not found")</f>
        <v>1</v>
      </c>
      <c r="I642" s="20" t="str">
        <f>_xlfn.XLOOKUP(A642,'Medical Examinations'!A:A,'Medical Examinations'!H:H,"not found")</f>
        <v>No</v>
      </c>
      <c r="J642" s="20" t="str">
        <f>_xlfn.XLOOKUP(A642,'Medical Examinations'!A:A,'Medical Examinations'!I:I,"not found")</f>
        <v>Obesity</v>
      </c>
      <c r="K642" s="21">
        <f>_xlfn.XLOOKUP(A642,'Hospitalisation Details'!A:A,'Hospitalisation Details'!F:F,"Not Found")</f>
        <v>32494</v>
      </c>
      <c r="L642" s="22">
        <f>_xlfn.XLOOKUP(A642,'Hospitalisation Details'!A:A,'Hospitalisation Details'!H:H,"Not Found")</f>
        <v>15361.5</v>
      </c>
      <c r="M642" s="21" t="str">
        <f>_xlfn.XLOOKUP(A642,'Hospitalisation Details'!A:A,'Hospitalisation Details'!I:I,"Not Found")</f>
        <v>tier - 2</v>
      </c>
      <c r="N642" s="21" t="str">
        <f>_xlfn.XLOOKUP(A642,'Hospitalisation Details'!A:A,'Hospitalisation Details'!J:J,"Not Found")</f>
        <v>tier - 3</v>
      </c>
      <c r="O642" s="21" t="str">
        <f>_xlfn.XLOOKUP(A642,'Hospitalisation Details'!A:A,'Hospitalisation Details'!K:K,"Not Found")</f>
        <v>R1023</v>
      </c>
      <c r="P642" s="23">
        <f>_xlfn.XLOOKUP(A642,'Hospitalisation Details'!A:A,'Hospitalisation Details'!L:L,"Not Found")</f>
        <v>34</v>
      </c>
    </row>
    <row r="643" spans="1:16" ht="15.75" x14ac:dyDescent="0.25">
      <c r="A643" s="19" t="s">
        <v>1729</v>
      </c>
      <c r="B643" s="19" t="str">
        <f>_xlfn.XLOOKUP(A643,'Customer Names'!A:A,'Customer Names'!C:C,"Not Found")</f>
        <v>Smith</v>
      </c>
      <c r="C643" s="20">
        <f>_xlfn.XLOOKUP(A643,'Medical Examinations'!A:A,'Medical Examinations'!B:B,"not found")</f>
        <v>21.85</v>
      </c>
      <c r="D643" s="20">
        <f>_xlfn.XLOOKUP(A643,'Medical Examinations'!A:A,'Medical Examinations'!C:C,"not found")</f>
        <v>5.56</v>
      </c>
      <c r="E643" s="20" t="str">
        <f>_xlfn.XLOOKUP(A643,'Medical Examinations'!A:A,'Medical Examinations'!D:D,"not found")</f>
        <v>Yes</v>
      </c>
      <c r="F643" s="20" t="str">
        <f>_xlfn.XLOOKUP(A643,'Medical Examinations'!A:A,'Medical Examinations'!E:E,"not found")</f>
        <v>No</v>
      </c>
      <c r="G643" s="20" t="str">
        <f>_xlfn.XLOOKUP(A643,'Medical Examinations'!A:A,'Medical Examinations'!F:F,"not found")</f>
        <v>No</v>
      </c>
      <c r="H643" s="20">
        <f>_xlfn.XLOOKUP(A643,'Medical Examinations'!A:A,'Medical Examinations'!G:G,"not found")</f>
        <v>0</v>
      </c>
      <c r="I643" s="20" t="str">
        <f>_xlfn.XLOOKUP(A643,'Medical Examinations'!A:A,'Medical Examinations'!H:H,"not found")</f>
        <v>Yes</v>
      </c>
      <c r="J643" s="20" t="str">
        <f>_xlfn.XLOOKUP(A643,'Medical Examinations'!A:A,'Medical Examinations'!I:I,"not found")</f>
        <v>Normal Weight</v>
      </c>
      <c r="K643" s="21">
        <f>_xlfn.XLOOKUP(A643,'Hospitalisation Details'!A:A,'Hospitalisation Details'!F:F,"Not Found")</f>
        <v>37086</v>
      </c>
      <c r="L643" s="22">
        <f>_xlfn.XLOOKUP(A643,'Hospitalisation Details'!A:A,'Hospitalisation Details'!H:H,"Not Found")</f>
        <v>15359.1</v>
      </c>
      <c r="M643" s="21" t="str">
        <f>_xlfn.XLOOKUP(A643,'Hospitalisation Details'!A:A,'Hospitalisation Details'!I:I,"Not Found")</f>
        <v>tier - 2</v>
      </c>
      <c r="N643" s="21" t="str">
        <f>_xlfn.XLOOKUP(A643,'Hospitalisation Details'!A:A,'Hospitalisation Details'!J:J,"Not Found")</f>
        <v>tier - 3</v>
      </c>
      <c r="O643" s="21" t="str">
        <f>_xlfn.XLOOKUP(A643,'Hospitalisation Details'!A:A,'Hospitalisation Details'!K:K,"Not Found")</f>
        <v>R1024</v>
      </c>
      <c r="P643" s="23">
        <f>_xlfn.XLOOKUP(A643,'Hospitalisation Details'!A:A,'Hospitalisation Details'!L:L,"Not Found")</f>
        <v>21</v>
      </c>
    </row>
    <row r="644" spans="1:16" ht="15.75" x14ac:dyDescent="0.25">
      <c r="A644" s="19" t="s">
        <v>1728</v>
      </c>
      <c r="B644" s="19" t="str">
        <f>_xlfn.XLOOKUP(A644,'Customer Names'!A:A,'Customer Names'!C:C,"Not Found")</f>
        <v>Myers</v>
      </c>
      <c r="C644" s="20">
        <f>_xlfn.XLOOKUP(A644,'Medical Examinations'!A:A,'Medical Examinations'!B:B,"not found")</f>
        <v>36.08</v>
      </c>
      <c r="D644" s="20">
        <f>_xlfn.XLOOKUP(A644,'Medical Examinations'!A:A,'Medical Examinations'!C:C,"not found")</f>
        <v>7.11</v>
      </c>
      <c r="E644" s="20" t="str">
        <f>_xlfn.XLOOKUP(A644,'Medical Examinations'!A:A,'Medical Examinations'!D:D,"not found")</f>
        <v>Yes</v>
      </c>
      <c r="F644" s="20" t="str">
        <f>_xlfn.XLOOKUP(A644,'Medical Examinations'!A:A,'Medical Examinations'!E:E,"not found")</f>
        <v>No</v>
      </c>
      <c r="G644" s="20" t="str">
        <f>_xlfn.XLOOKUP(A644,'Medical Examinations'!A:A,'Medical Examinations'!F:F,"not found")</f>
        <v>Yes</v>
      </c>
      <c r="H644" s="20">
        <f>_xlfn.XLOOKUP(A644,'Medical Examinations'!A:A,'Medical Examinations'!G:G,"not found")</f>
        <v>1</v>
      </c>
      <c r="I644" s="20" t="str">
        <f>_xlfn.XLOOKUP(A644,'Medical Examinations'!A:A,'Medical Examinations'!H:H,"not found")</f>
        <v>No</v>
      </c>
      <c r="J644" s="20" t="str">
        <f>_xlfn.XLOOKUP(A644,'Medical Examinations'!A:A,'Medical Examinations'!I:I,"not found")</f>
        <v>Obesity</v>
      </c>
      <c r="K644" s="21">
        <f>_xlfn.XLOOKUP(A644,'Hospitalisation Details'!A:A,'Hospitalisation Details'!F:F,"Not Found")</f>
        <v>23358</v>
      </c>
      <c r="L644" s="22">
        <f>_xlfn.XLOOKUP(A644,'Hospitalisation Details'!A:A,'Hospitalisation Details'!H:H,"Not Found")</f>
        <v>15322.77</v>
      </c>
      <c r="M644" s="21" t="str">
        <f>_xlfn.XLOOKUP(A644,'Hospitalisation Details'!A:A,'Hospitalisation Details'!I:I,"Not Found")</f>
        <v>tier - 2</v>
      </c>
      <c r="N644" s="21" t="str">
        <f>_xlfn.XLOOKUP(A644,'Hospitalisation Details'!A:A,'Hospitalisation Details'!J:J,"Not Found")</f>
        <v>tier - 3</v>
      </c>
      <c r="O644" s="21" t="str">
        <f>_xlfn.XLOOKUP(A644,'Hospitalisation Details'!A:A,'Hospitalisation Details'!K:K,"Not Found")</f>
        <v>R1021</v>
      </c>
      <c r="P644" s="23">
        <f>_xlfn.XLOOKUP(A644,'Hospitalisation Details'!A:A,'Hospitalisation Details'!L:L,"Not Found")</f>
        <v>59</v>
      </c>
    </row>
    <row r="645" spans="1:16" ht="15.75" x14ac:dyDescent="0.25">
      <c r="A645" s="19" t="s">
        <v>1727</v>
      </c>
      <c r="B645" s="19" t="str">
        <f>_xlfn.XLOOKUP(A645,'Customer Names'!A:A,'Customer Names'!C:C,"Not Found")</f>
        <v>Cote</v>
      </c>
      <c r="C645" s="20">
        <f>_xlfn.XLOOKUP(A645,'Medical Examinations'!A:A,'Medical Examinations'!B:B,"not found")</f>
        <v>40.44</v>
      </c>
      <c r="D645" s="20">
        <f>_xlfn.XLOOKUP(A645,'Medical Examinations'!A:A,'Medical Examinations'!C:C,"not found")</f>
        <v>5.13</v>
      </c>
      <c r="E645" s="20" t="str">
        <f>_xlfn.XLOOKUP(A645,'Medical Examinations'!A:A,'Medical Examinations'!D:D,"not found")</f>
        <v>Yes</v>
      </c>
      <c r="F645" s="20" t="str">
        <f>_xlfn.XLOOKUP(A645,'Medical Examinations'!A:A,'Medical Examinations'!E:E,"not found")</f>
        <v>No</v>
      </c>
      <c r="G645" s="20" t="str">
        <f>_xlfn.XLOOKUP(A645,'Medical Examinations'!A:A,'Medical Examinations'!F:F,"not found")</f>
        <v>Yes</v>
      </c>
      <c r="H645" s="20">
        <f>_xlfn.XLOOKUP(A645,'Medical Examinations'!A:A,'Medical Examinations'!G:G,"not found")</f>
        <v>1</v>
      </c>
      <c r="I645" s="20" t="str">
        <f>_xlfn.XLOOKUP(A645,'Medical Examinations'!A:A,'Medical Examinations'!H:H,"not found")</f>
        <v>No</v>
      </c>
      <c r="J645" s="20" t="str">
        <f>_xlfn.XLOOKUP(A645,'Medical Examinations'!A:A,'Medical Examinations'!I:I,"not found")</f>
        <v>Obesity</v>
      </c>
      <c r="K645" s="21">
        <f>_xlfn.XLOOKUP(A645,'Hospitalisation Details'!A:A,'Hospitalisation Details'!F:F,"Not Found")</f>
        <v>25462</v>
      </c>
      <c r="L645" s="22">
        <f>_xlfn.XLOOKUP(A645,'Hospitalisation Details'!A:A,'Hospitalisation Details'!H:H,"Not Found")</f>
        <v>15260.52</v>
      </c>
      <c r="M645" s="21" t="str">
        <f>_xlfn.XLOOKUP(A645,'Hospitalisation Details'!A:A,'Hospitalisation Details'!I:I,"Not Found")</f>
        <v>tier - 2</v>
      </c>
      <c r="N645" s="21" t="str">
        <f>_xlfn.XLOOKUP(A645,'Hospitalisation Details'!A:A,'Hospitalisation Details'!J:J,"Not Found")</f>
        <v>tier - 3</v>
      </c>
      <c r="O645" s="21" t="str">
        <f>_xlfn.XLOOKUP(A645,'Hospitalisation Details'!A:A,'Hospitalisation Details'!K:K,"Not Found")</f>
        <v>R1023</v>
      </c>
      <c r="P645" s="23">
        <f>_xlfn.XLOOKUP(A645,'Hospitalisation Details'!A:A,'Hospitalisation Details'!L:L,"Not Found")</f>
        <v>53</v>
      </c>
    </row>
    <row r="646" spans="1:16" ht="15.75" x14ac:dyDescent="0.25">
      <c r="A646" s="19" t="s">
        <v>1726</v>
      </c>
      <c r="B646" s="19" t="str">
        <f>_xlfn.XLOOKUP(A646,'Customer Names'!A:A,'Customer Names'!C:C,"Not Found")</f>
        <v>Ehrhardt</v>
      </c>
      <c r="C646" s="20">
        <f>_xlfn.XLOOKUP(A646,'Medical Examinations'!A:A,'Medical Examinations'!B:B,"not found")</f>
        <v>38.094999999999999</v>
      </c>
      <c r="D646" s="20">
        <f>_xlfn.XLOOKUP(A646,'Medical Examinations'!A:A,'Medical Examinations'!C:C,"not found")</f>
        <v>10.199999999999999</v>
      </c>
      <c r="E646" s="20" t="str">
        <f>_xlfn.XLOOKUP(A646,'Medical Examinations'!A:A,'Medical Examinations'!D:D,"not found")</f>
        <v>No</v>
      </c>
      <c r="F646" s="20" t="str">
        <f>_xlfn.XLOOKUP(A646,'Medical Examinations'!A:A,'Medical Examinations'!E:E,"not found")</f>
        <v>No</v>
      </c>
      <c r="G646" s="20" t="str">
        <f>_xlfn.XLOOKUP(A646,'Medical Examinations'!A:A,'Medical Examinations'!F:F,"not found")</f>
        <v>No</v>
      </c>
      <c r="H646" s="20">
        <f>_xlfn.XLOOKUP(A646,'Medical Examinations'!A:A,'Medical Examinations'!G:G,"not found")</f>
        <v>0</v>
      </c>
      <c r="I646" s="20" t="str">
        <f>_xlfn.XLOOKUP(A646,'Medical Examinations'!A:A,'Medical Examinations'!H:H,"not found")</f>
        <v>No</v>
      </c>
      <c r="J646" s="20" t="str">
        <f>_xlfn.XLOOKUP(A646,'Medical Examinations'!A:A,'Medical Examinations'!I:I,"not found")</f>
        <v>Obesity</v>
      </c>
      <c r="K646" s="21">
        <f>_xlfn.XLOOKUP(A646,'Hospitalisation Details'!A:A,'Hospitalisation Details'!F:F,"Not Found")</f>
        <v>22122</v>
      </c>
      <c r="L646" s="22">
        <f>_xlfn.XLOOKUP(A646,'Hospitalisation Details'!A:A,'Hospitalisation Details'!H:H,"Not Found")</f>
        <v>15230.32</v>
      </c>
      <c r="M646" s="21" t="str">
        <f>_xlfn.XLOOKUP(A646,'Hospitalisation Details'!A:A,'Hospitalisation Details'!I:I,"Not Found")</f>
        <v>tier - 2</v>
      </c>
      <c r="N646" s="21" t="str">
        <f>_xlfn.XLOOKUP(A646,'Hospitalisation Details'!A:A,'Hospitalisation Details'!J:J,"Not Found")</f>
        <v>tier - 3</v>
      </c>
      <c r="O646" s="21" t="str">
        <f>_xlfn.XLOOKUP(A646,'Hospitalisation Details'!A:A,'Hospitalisation Details'!K:K,"Not Found")</f>
        <v>R1024</v>
      </c>
      <c r="P646" s="23">
        <f>_xlfn.XLOOKUP(A646,'Hospitalisation Details'!A:A,'Hospitalisation Details'!L:L,"Not Found")</f>
        <v>62</v>
      </c>
    </row>
    <row r="647" spans="1:16" ht="15.75" x14ac:dyDescent="0.25">
      <c r="A647" s="19" t="s">
        <v>1725</v>
      </c>
      <c r="B647" s="19" t="str">
        <f>_xlfn.XLOOKUP(A647,'Customer Names'!A:A,'Customer Names'!C:C,"Not Found")</f>
        <v>Petersen</v>
      </c>
      <c r="C647" s="20">
        <f>_xlfn.XLOOKUP(A647,'Medical Examinations'!A:A,'Medical Examinations'!B:B,"not found")</f>
        <v>44.95</v>
      </c>
      <c r="D647" s="20">
        <f>_xlfn.XLOOKUP(A647,'Medical Examinations'!A:A,'Medical Examinations'!C:C,"not found")</f>
        <v>10.4</v>
      </c>
      <c r="E647" s="20" t="str">
        <f>_xlfn.XLOOKUP(A647,'Medical Examinations'!A:A,'Medical Examinations'!D:D,"not found")</f>
        <v>No</v>
      </c>
      <c r="F647" s="20" t="str">
        <f>_xlfn.XLOOKUP(A647,'Medical Examinations'!A:A,'Medical Examinations'!E:E,"not found")</f>
        <v>No</v>
      </c>
      <c r="G647" s="20" t="str">
        <f>_xlfn.XLOOKUP(A647,'Medical Examinations'!A:A,'Medical Examinations'!F:F,"not found")</f>
        <v>No</v>
      </c>
      <c r="H647" s="20">
        <f>_xlfn.XLOOKUP(A647,'Medical Examinations'!A:A,'Medical Examinations'!G:G,"not found")</f>
        <v>0</v>
      </c>
      <c r="I647" s="20" t="str">
        <f>_xlfn.XLOOKUP(A647,'Medical Examinations'!A:A,'Medical Examinations'!H:H,"not found")</f>
        <v>No</v>
      </c>
      <c r="J647" s="20" t="str">
        <f>_xlfn.XLOOKUP(A647,'Medical Examinations'!A:A,'Medical Examinations'!I:I,"not found")</f>
        <v>Obesity</v>
      </c>
      <c r="K647" s="21">
        <f>_xlfn.XLOOKUP(A647,'Hospitalisation Details'!A:A,'Hospitalisation Details'!F:F,"Not Found")</f>
        <v>28817</v>
      </c>
      <c r="L647" s="22">
        <f>_xlfn.XLOOKUP(A647,'Hospitalisation Details'!A:A,'Hospitalisation Details'!H:H,"Not Found")</f>
        <v>15207.92</v>
      </c>
      <c r="M647" s="21" t="str">
        <f>_xlfn.XLOOKUP(A647,'Hospitalisation Details'!A:A,'Hospitalisation Details'!I:I,"Not Found")</f>
        <v>tier - 2</v>
      </c>
      <c r="N647" s="21" t="str">
        <f>_xlfn.XLOOKUP(A647,'Hospitalisation Details'!A:A,'Hospitalisation Details'!J:J,"Not Found")</f>
        <v>tier - 3</v>
      </c>
      <c r="O647" s="21" t="str">
        <f>_xlfn.XLOOKUP(A647,'Hospitalisation Details'!A:A,'Hospitalisation Details'!K:K,"Not Found")</f>
        <v>R1012</v>
      </c>
      <c r="P647" s="23">
        <f>_xlfn.XLOOKUP(A647,'Hospitalisation Details'!A:A,'Hospitalisation Details'!L:L,"Not Found")</f>
        <v>44</v>
      </c>
    </row>
    <row r="648" spans="1:16" ht="15.75" x14ac:dyDescent="0.25">
      <c r="A648" s="19" t="s">
        <v>1724</v>
      </c>
      <c r="B648" s="19" t="str">
        <f>_xlfn.XLOOKUP(A648,'Customer Names'!A:A,'Customer Names'!C:C,"Not Found")</f>
        <v>Ertel</v>
      </c>
      <c r="C648" s="20">
        <f>_xlfn.XLOOKUP(A648,'Medical Examinations'!A:A,'Medical Examinations'!B:B,"not found")</f>
        <v>35.54</v>
      </c>
      <c r="D648" s="20">
        <f>_xlfn.XLOOKUP(A648,'Medical Examinations'!A:A,'Medical Examinations'!C:C,"not found")</f>
        <v>10.67</v>
      </c>
      <c r="E648" s="20" t="str">
        <f>_xlfn.XLOOKUP(A648,'Medical Examinations'!A:A,'Medical Examinations'!D:D,"not found")</f>
        <v>No</v>
      </c>
      <c r="F648" s="20" t="str">
        <f>_xlfn.XLOOKUP(A648,'Medical Examinations'!A:A,'Medical Examinations'!E:E,"not found")</f>
        <v>No</v>
      </c>
      <c r="G648" s="20" t="str">
        <f>_xlfn.XLOOKUP(A648,'Medical Examinations'!A:A,'Medical Examinations'!F:F,"not found")</f>
        <v>No</v>
      </c>
      <c r="H648" s="20">
        <f>_xlfn.XLOOKUP(A648,'Medical Examinations'!A:A,'Medical Examinations'!G:G,"not found")</f>
        <v>0</v>
      </c>
      <c r="I648" s="20" t="str">
        <f>_xlfn.XLOOKUP(A648,'Medical Examinations'!A:A,'Medical Examinations'!H:H,"not found")</f>
        <v>No</v>
      </c>
      <c r="J648" s="20" t="str">
        <f>_xlfn.XLOOKUP(A648,'Medical Examinations'!A:A,'Medical Examinations'!I:I,"not found")</f>
        <v>Obesity</v>
      </c>
      <c r="K648" s="21">
        <f>_xlfn.XLOOKUP(A648,'Hospitalisation Details'!A:A,'Hospitalisation Details'!F:F,"Not Found")</f>
        <v>22814</v>
      </c>
      <c r="L648" s="22">
        <f>_xlfn.XLOOKUP(A648,'Hospitalisation Details'!A:A,'Hospitalisation Details'!H:H,"Not Found")</f>
        <v>15174.81</v>
      </c>
      <c r="M648" s="21" t="str">
        <f>_xlfn.XLOOKUP(A648,'Hospitalisation Details'!A:A,'Hospitalisation Details'!I:I,"Not Found")</f>
        <v>tier - 2</v>
      </c>
      <c r="N648" s="21" t="str">
        <f>_xlfn.XLOOKUP(A648,'Hospitalisation Details'!A:A,'Hospitalisation Details'!J:J,"Not Found")</f>
        <v>tier - 3</v>
      </c>
      <c r="O648" s="21" t="str">
        <f>_xlfn.XLOOKUP(A648,'Hospitalisation Details'!A:A,'Hospitalisation Details'!K:K,"Not Found")</f>
        <v>R1012</v>
      </c>
      <c r="P648" s="23">
        <f>_xlfn.XLOOKUP(A648,'Hospitalisation Details'!A:A,'Hospitalisation Details'!L:L,"Not Found")</f>
        <v>60</v>
      </c>
    </row>
    <row r="649" spans="1:16" ht="15.75" x14ac:dyDescent="0.25">
      <c r="A649" s="19" t="s">
        <v>1723</v>
      </c>
      <c r="B649" s="19" t="str">
        <f>_xlfn.XLOOKUP(A649,'Customer Names'!A:A,'Customer Names'!C:C,"Not Found")</f>
        <v>Lanza</v>
      </c>
      <c r="C649" s="20">
        <f>_xlfn.XLOOKUP(A649,'Medical Examinations'!A:A,'Medical Examinations'!B:B,"not found")</f>
        <v>39.799999999999997</v>
      </c>
      <c r="D649" s="20">
        <f>_xlfn.XLOOKUP(A649,'Medical Examinations'!A:A,'Medical Examinations'!C:C,"not found")</f>
        <v>4.6500000000000004</v>
      </c>
      <c r="E649" s="20" t="str">
        <f>_xlfn.XLOOKUP(A649,'Medical Examinations'!A:A,'Medical Examinations'!D:D,"not found")</f>
        <v>Yes</v>
      </c>
      <c r="F649" s="20" t="str">
        <f>_xlfn.XLOOKUP(A649,'Medical Examinations'!A:A,'Medical Examinations'!E:E,"not found")</f>
        <v>No</v>
      </c>
      <c r="G649" s="20" t="str">
        <f>_xlfn.XLOOKUP(A649,'Medical Examinations'!A:A,'Medical Examinations'!F:F,"not found")</f>
        <v>No</v>
      </c>
      <c r="H649" s="20">
        <f>_xlfn.XLOOKUP(A649,'Medical Examinations'!A:A,'Medical Examinations'!G:G,"not found")</f>
        <v>2</v>
      </c>
      <c r="I649" s="20" t="str">
        <f>_xlfn.XLOOKUP(A649,'Medical Examinations'!A:A,'Medical Examinations'!H:H,"not found")</f>
        <v>No</v>
      </c>
      <c r="J649" s="20" t="str">
        <f>_xlfn.XLOOKUP(A649,'Medical Examinations'!A:A,'Medical Examinations'!I:I,"not found")</f>
        <v>Obesity</v>
      </c>
      <c r="K649" s="21">
        <f>_xlfn.XLOOKUP(A649,'Hospitalisation Details'!A:A,'Hospitalisation Details'!F:F,"Not Found")</f>
        <v>21887</v>
      </c>
      <c r="L649" s="22">
        <f>_xlfn.XLOOKUP(A649,'Hospitalisation Details'!A:A,'Hospitalisation Details'!H:H,"Not Found")</f>
        <v>15170.07</v>
      </c>
      <c r="M649" s="21" t="str">
        <f>_xlfn.XLOOKUP(A649,'Hospitalisation Details'!A:A,'Hospitalisation Details'!I:I,"Not Found")</f>
        <v>tier - 2</v>
      </c>
      <c r="N649" s="21" t="str">
        <f>_xlfn.XLOOKUP(A649,'Hospitalisation Details'!A:A,'Hospitalisation Details'!J:J,"Not Found")</f>
        <v>tier - 3</v>
      </c>
      <c r="O649" s="21" t="str">
        <f>_xlfn.XLOOKUP(A649,'Hospitalisation Details'!A:A,'Hospitalisation Details'!K:K,"Not Found")</f>
        <v>R1011</v>
      </c>
      <c r="P649" s="23">
        <f>_xlfn.XLOOKUP(A649,'Hospitalisation Details'!A:A,'Hospitalisation Details'!L:L,"Not Found")</f>
        <v>63</v>
      </c>
    </row>
    <row r="650" spans="1:16" ht="15.75" x14ac:dyDescent="0.25">
      <c r="A650" s="19" t="s">
        <v>1722</v>
      </c>
      <c r="B650" s="19" t="str">
        <f>_xlfn.XLOOKUP(A650,'Customer Names'!A:A,'Customer Names'!C:C,"Not Found")</f>
        <v>Picklesimer</v>
      </c>
      <c r="C650" s="20">
        <f>_xlfn.XLOOKUP(A650,'Medical Examinations'!A:A,'Medical Examinations'!B:B,"not found")</f>
        <v>33.659999999999997</v>
      </c>
      <c r="D650" s="20">
        <f>_xlfn.XLOOKUP(A650,'Medical Examinations'!A:A,'Medical Examinations'!C:C,"not found")</f>
        <v>5.65</v>
      </c>
      <c r="E650" s="20" t="str">
        <f>_xlfn.XLOOKUP(A650,'Medical Examinations'!A:A,'Medical Examinations'!D:D,"not found")</f>
        <v>Yes</v>
      </c>
      <c r="F650" s="20" t="str">
        <f>_xlfn.XLOOKUP(A650,'Medical Examinations'!A:A,'Medical Examinations'!E:E,"not found")</f>
        <v>No</v>
      </c>
      <c r="G650" s="20" t="str">
        <f>_xlfn.XLOOKUP(A650,'Medical Examinations'!A:A,'Medical Examinations'!F:F,"not found")</f>
        <v>No</v>
      </c>
      <c r="H650" s="20">
        <f>_xlfn.XLOOKUP(A650,'Medical Examinations'!A:A,'Medical Examinations'!G:G,"not found")</f>
        <v>2</v>
      </c>
      <c r="I650" s="20" t="str">
        <f>_xlfn.XLOOKUP(A650,'Medical Examinations'!A:A,'Medical Examinations'!H:H,"not found")</f>
        <v>No</v>
      </c>
      <c r="J650" s="20" t="str">
        <f>_xlfn.XLOOKUP(A650,'Medical Examinations'!A:A,'Medical Examinations'!I:I,"not found")</f>
        <v>Obesity</v>
      </c>
      <c r="K650" s="21">
        <f>_xlfn.XLOOKUP(A650,'Hospitalisation Details'!A:A,'Hospitalisation Details'!F:F,"Not Found")</f>
        <v>21705</v>
      </c>
      <c r="L650" s="22">
        <f>_xlfn.XLOOKUP(A650,'Hospitalisation Details'!A:A,'Hospitalisation Details'!H:H,"Not Found")</f>
        <v>15161.53</v>
      </c>
      <c r="M650" s="21" t="str">
        <f>_xlfn.XLOOKUP(A650,'Hospitalisation Details'!A:A,'Hospitalisation Details'!I:I,"Not Found")</f>
        <v>tier - 2</v>
      </c>
      <c r="N650" s="21" t="str">
        <f>_xlfn.XLOOKUP(A650,'Hospitalisation Details'!A:A,'Hospitalisation Details'!J:J,"Not Found")</f>
        <v>tier - 3</v>
      </c>
      <c r="O650" s="21" t="str">
        <f>_xlfn.XLOOKUP(A650,'Hospitalisation Details'!A:A,'Hospitalisation Details'!K:K,"Not Found")</f>
        <v>R1013</v>
      </c>
      <c r="P650" s="23">
        <f>_xlfn.XLOOKUP(A650,'Hospitalisation Details'!A:A,'Hospitalisation Details'!L:L,"Not Found")</f>
        <v>64</v>
      </c>
    </row>
    <row r="651" spans="1:16" ht="15.75" x14ac:dyDescent="0.25">
      <c r="A651" s="19" t="s">
        <v>1721</v>
      </c>
      <c r="B651" s="19" t="str">
        <f>_xlfn.XLOOKUP(A651,'Customer Names'!A:A,'Customer Names'!C:C,"Not Found")</f>
        <v>Giles</v>
      </c>
      <c r="C651" s="20">
        <f>_xlfn.XLOOKUP(A651,'Medical Examinations'!A:A,'Medical Examinations'!B:B,"not found")</f>
        <v>35.5</v>
      </c>
      <c r="D651" s="20">
        <f>_xlfn.XLOOKUP(A651,'Medical Examinations'!A:A,'Medical Examinations'!C:C,"not found")</f>
        <v>11.97</v>
      </c>
      <c r="E651" s="20" t="str">
        <f>_xlfn.XLOOKUP(A651,'Medical Examinations'!A:A,'Medical Examinations'!D:D,"not found")</f>
        <v>No</v>
      </c>
      <c r="F651" s="20" t="str">
        <f>_xlfn.XLOOKUP(A651,'Medical Examinations'!A:A,'Medical Examinations'!E:E,"not found")</f>
        <v>No</v>
      </c>
      <c r="G651" s="20" t="str">
        <f>_xlfn.XLOOKUP(A651,'Medical Examinations'!A:A,'Medical Examinations'!F:F,"not found")</f>
        <v>No</v>
      </c>
      <c r="H651" s="20">
        <f>_xlfn.XLOOKUP(A651,'Medical Examinations'!A:A,'Medical Examinations'!G:G,"not found")</f>
        <v>0</v>
      </c>
      <c r="I651" s="20" t="str">
        <f>_xlfn.XLOOKUP(A651,'Medical Examinations'!A:A,'Medical Examinations'!H:H,"not found")</f>
        <v>No</v>
      </c>
      <c r="J651" s="20" t="str">
        <f>_xlfn.XLOOKUP(A651,'Medical Examinations'!A:A,'Medical Examinations'!I:I,"not found")</f>
        <v>Obesity</v>
      </c>
      <c r="K651" s="21">
        <f>_xlfn.XLOOKUP(A651,'Hospitalisation Details'!A:A,'Hospitalisation Details'!F:F,"Not Found")</f>
        <v>22944</v>
      </c>
      <c r="L651" s="22">
        <f>_xlfn.XLOOKUP(A651,'Hospitalisation Details'!A:A,'Hospitalisation Details'!H:H,"Not Found")</f>
        <v>15161.25</v>
      </c>
      <c r="M651" s="21" t="str">
        <f>_xlfn.XLOOKUP(A651,'Hospitalisation Details'!A:A,'Hospitalisation Details'!I:I,"Not Found")</f>
        <v>tier - 2</v>
      </c>
      <c r="N651" s="21" t="str">
        <f>_xlfn.XLOOKUP(A651,'Hospitalisation Details'!A:A,'Hospitalisation Details'!J:J,"Not Found")</f>
        <v>tier - 3</v>
      </c>
      <c r="O651" s="21" t="str">
        <f>_xlfn.XLOOKUP(A651,'Hospitalisation Details'!A:A,'Hospitalisation Details'!K:K,"Not Found")</f>
        <v>R1012</v>
      </c>
      <c r="P651" s="23">
        <f>_xlfn.XLOOKUP(A651,'Hospitalisation Details'!A:A,'Hospitalisation Details'!L:L,"Not Found")</f>
        <v>60</v>
      </c>
    </row>
    <row r="652" spans="1:16" ht="15.75" x14ac:dyDescent="0.25">
      <c r="A652" s="19" t="s">
        <v>1720</v>
      </c>
      <c r="B652" s="19" t="str">
        <f>_xlfn.XLOOKUP(A652,'Customer Names'!A:A,'Customer Names'!C:C,"Not Found")</f>
        <v>Harmon</v>
      </c>
      <c r="C652" s="20">
        <f>_xlfn.XLOOKUP(A652,'Medical Examinations'!A:A,'Medical Examinations'!B:B,"not found")</f>
        <v>41.63</v>
      </c>
      <c r="D652" s="20">
        <f>_xlfn.XLOOKUP(A652,'Medical Examinations'!A:A,'Medical Examinations'!C:C,"not found")</f>
        <v>6.71</v>
      </c>
      <c r="E652" s="20" t="str">
        <f>_xlfn.XLOOKUP(A652,'Medical Examinations'!A:A,'Medical Examinations'!D:D,"not found")</f>
        <v>No</v>
      </c>
      <c r="F652" s="20" t="str">
        <f>_xlfn.XLOOKUP(A652,'Medical Examinations'!A:A,'Medical Examinations'!E:E,"not found")</f>
        <v>No</v>
      </c>
      <c r="G652" s="20" t="str">
        <f>_xlfn.XLOOKUP(A652,'Medical Examinations'!A:A,'Medical Examinations'!F:F,"not found")</f>
        <v>No</v>
      </c>
      <c r="H652" s="20">
        <f>_xlfn.XLOOKUP(A652,'Medical Examinations'!A:A,'Medical Examinations'!G:G,"not found")</f>
        <v>0</v>
      </c>
      <c r="I652" s="20" t="str">
        <f>_xlfn.XLOOKUP(A652,'Medical Examinations'!A:A,'Medical Examinations'!H:H,"not found")</f>
        <v>No</v>
      </c>
      <c r="J652" s="20" t="str">
        <f>_xlfn.XLOOKUP(A652,'Medical Examinations'!A:A,'Medical Examinations'!I:I,"not found")</f>
        <v>Obesity</v>
      </c>
      <c r="K652" s="21">
        <f>_xlfn.XLOOKUP(A652,'Hospitalisation Details'!A:A,'Hospitalisation Details'!F:F,"Not Found")</f>
        <v>26262</v>
      </c>
      <c r="L652" s="22">
        <f>_xlfn.XLOOKUP(A652,'Hospitalisation Details'!A:A,'Hospitalisation Details'!H:H,"Not Found")</f>
        <v>15150.44</v>
      </c>
      <c r="M652" s="21" t="str">
        <f>_xlfn.XLOOKUP(A652,'Hospitalisation Details'!A:A,'Hospitalisation Details'!I:I,"Not Found")</f>
        <v>tier - 2</v>
      </c>
      <c r="N652" s="21" t="str">
        <f>_xlfn.XLOOKUP(A652,'Hospitalisation Details'!A:A,'Hospitalisation Details'!J:J,"Not Found")</f>
        <v>tier - 3</v>
      </c>
      <c r="O652" s="21" t="str">
        <f>_xlfn.XLOOKUP(A652,'Hospitalisation Details'!A:A,'Hospitalisation Details'!K:K,"Not Found")</f>
        <v>R1023</v>
      </c>
      <c r="P652" s="23">
        <f>_xlfn.XLOOKUP(A652,'Hospitalisation Details'!A:A,'Hospitalisation Details'!L:L,"Not Found")</f>
        <v>51</v>
      </c>
    </row>
    <row r="653" spans="1:16" ht="15.75" x14ac:dyDescent="0.25">
      <c r="A653" s="19" t="s">
        <v>1719</v>
      </c>
      <c r="B653" s="19" t="str">
        <f>_xlfn.XLOOKUP(A653,'Customer Names'!A:A,'Customer Names'!C:C,"Not Found")</f>
        <v>Pennings</v>
      </c>
      <c r="C653" s="20">
        <f>_xlfn.XLOOKUP(A653,'Medical Examinations'!A:A,'Medical Examinations'!B:B,"not found")</f>
        <v>46.49</v>
      </c>
      <c r="D653" s="20">
        <f>_xlfn.XLOOKUP(A653,'Medical Examinations'!A:A,'Medical Examinations'!C:C,"not found")</f>
        <v>11.92</v>
      </c>
      <c r="E653" s="20" t="str">
        <f>_xlfn.XLOOKUP(A653,'Medical Examinations'!A:A,'Medical Examinations'!D:D,"not found")</f>
        <v>No</v>
      </c>
      <c r="F653" s="20" t="str">
        <f>_xlfn.XLOOKUP(A653,'Medical Examinations'!A:A,'Medical Examinations'!E:E,"not found")</f>
        <v>No</v>
      </c>
      <c r="G653" s="20" t="str">
        <f>_xlfn.XLOOKUP(A653,'Medical Examinations'!A:A,'Medical Examinations'!F:F,"not found")</f>
        <v>No</v>
      </c>
      <c r="H653" s="20">
        <f>_xlfn.XLOOKUP(A653,'Medical Examinations'!A:A,'Medical Examinations'!G:G,"not found")</f>
        <v>0</v>
      </c>
      <c r="I653" s="20" t="str">
        <f>_xlfn.XLOOKUP(A653,'Medical Examinations'!A:A,'Medical Examinations'!H:H,"not found")</f>
        <v>No</v>
      </c>
      <c r="J653" s="20" t="str">
        <f>_xlfn.XLOOKUP(A653,'Medical Examinations'!A:A,'Medical Examinations'!I:I,"not found")</f>
        <v>Obesity</v>
      </c>
      <c r="K653" s="21">
        <f>_xlfn.XLOOKUP(A653,'Hospitalisation Details'!A:A,'Hospitalisation Details'!F:F,"Not Found")</f>
        <v>28738</v>
      </c>
      <c r="L653" s="22">
        <f>_xlfn.XLOOKUP(A653,'Hospitalisation Details'!A:A,'Hospitalisation Details'!H:H,"Not Found")</f>
        <v>15123.19</v>
      </c>
      <c r="M653" s="21" t="str">
        <f>_xlfn.XLOOKUP(A653,'Hospitalisation Details'!A:A,'Hospitalisation Details'!I:I,"Not Found")</f>
        <v>tier - 2</v>
      </c>
      <c r="N653" s="21" t="str">
        <f>_xlfn.XLOOKUP(A653,'Hospitalisation Details'!A:A,'Hospitalisation Details'!J:J,"Not Found")</f>
        <v>tier - 3</v>
      </c>
      <c r="O653" s="21" t="str">
        <f>_xlfn.XLOOKUP(A653,'Hospitalisation Details'!A:A,'Hospitalisation Details'!K:K,"Not Found")</f>
        <v>R1011</v>
      </c>
      <c r="P653" s="23">
        <f>_xlfn.XLOOKUP(A653,'Hospitalisation Details'!A:A,'Hospitalisation Details'!L:L,"Not Found")</f>
        <v>44</v>
      </c>
    </row>
    <row r="654" spans="1:16" ht="15.75" x14ac:dyDescent="0.25">
      <c r="A654" s="19" t="s">
        <v>1718</v>
      </c>
      <c r="B654" s="19" t="str">
        <f>_xlfn.XLOOKUP(A654,'Customer Names'!A:A,'Customer Names'!C:C,"Not Found")</f>
        <v>Tseronis</v>
      </c>
      <c r="C654" s="20">
        <f>_xlfn.XLOOKUP(A654,'Medical Examinations'!A:A,'Medical Examinations'!B:B,"not found")</f>
        <v>43.29</v>
      </c>
      <c r="D654" s="20">
        <f>_xlfn.XLOOKUP(A654,'Medical Examinations'!A:A,'Medical Examinations'!C:C,"not found")</f>
        <v>5.35</v>
      </c>
      <c r="E654" s="20" t="str">
        <f>_xlfn.XLOOKUP(A654,'Medical Examinations'!A:A,'Medical Examinations'!D:D,"not found")</f>
        <v>No</v>
      </c>
      <c r="F654" s="20" t="str">
        <f>_xlfn.XLOOKUP(A654,'Medical Examinations'!A:A,'Medical Examinations'!E:E,"not found")</f>
        <v>No</v>
      </c>
      <c r="G654" s="20" t="str">
        <f>_xlfn.XLOOKUP(A654,'Medical Examinations'!A:A,'Medical Examinations'!F:F,"not found")</f>
        <v>No</v>
      </c>
      <c r="H654" s="20">
        <f>_xlfn.XLOOKUP(A654,'Medical Examinations'!A:A,'Medical Examinations'!G:G,"not found")</f>
        <v>2</v>
      </c>
      <c r="I654" s="20" t="str">
        <f>_xlfn.XLOOKUP(A654,'Medical Examinations'!A:A,'Medical Examinations'!H:H,"not found")</f>
        <v>No</v>
      </c>
      <c r="J654" s="20" t="str">
        <f>_xlfn.XLOOKUP(A654,'Medical Examinations'!A:A,'Medical Examinations'!I:I,"not found")</f>
        <v>Obesity</v>
      </c>
      <c r="K654" s="21">
        <f>_xlfn.XLOOKUP(A654,'Hospitalisation Details'!A:A,'Hospitalisation Details'!F:F,"Not Found")</f>
        <v>26610</v>
      </c>
      <c r="L654" s="22">
        <f>_xlfn.XLOOKUP(A654,'Hospitalisation Details'!A:A,'Hospitalisation Details'!H:H,"Not Found")</f>
        <v>15103.69</v>
      </c>
      <c r="M654" s="21" t="str">
        <f>_xlfn.XLOOKUP(A654,'Hospitalisation Details'!A:A,'Hospitalisation Details'!I:I,"Not Found")</f>
        <v>tier - 2</v>
      </c>
      <c r="N654" s="21" t="str">
        <f>_xlfn.XLOOKUP(A654,'Hospitalisation Details'!A:A,'Hospitalisation Details'!J:J,"Not Found")</f>
        <v>tier - 3</v>
      </c>
      <c r="O654" s="21" t="str">
        <f>_xlfn.XLOOKUP(A654,'Hospitalisation Details'!A:A,'Hospitalisation Details'!K:K,"Not Found")</f>
        <v>R1012</v>
      </c>
      <c r="P654" s="23">
        <f>_xlfn.XLOOKUP(A654,'Hospitalisation Details'!A:A,'Hospitalisation Details'!L:L,"Not Found")</f>
        <v>50</v>
      </c>
    </row>
    <row r="655" spans="1:16" ht="15.75" x14ac:dyDescent="0.25">
      <c r="A655" s="19" t="s">
        <v>1717</v>
      </c>
      <c r="B655" s="19" t="str">
        <f>_xlfn.XLOOKUP(A655,'Customer Names'!A:A,'Customer Names'!C:C,"Not Found")</f>
        <v>Aliff</v>
      </c>
      <c r="C655" s="20">
        <f>_xlfn.XLOOKUP(A655,'Medical Examinations'!A:A,'Medical Examinations'!B:B,"not found")</f>
        <v>43.08</v>
      </c>
      <c r="D655" s="20">
        <f>_xlfn.XLOOKUP(A655,'Medical Examinations'!A:A,'Medical Examinations'!C:C,"not found")</f>
        <v>8.9600000000000009</v>
      </c>
      <c r="E655" s="20" t="str">
        <f>_xlfn.XLOOKUP(A655,'Medical Examinations'!A:A,'Medical Examinations'!D:D,"not found")</f>
        <v>Yes</v>
      </c>
      <c r="F655" s="20" t="str">
        <f>_xlfn.XLOOKUP(A655,'Medical Examinations'!A:A,'Medical Examinations'!E:E,"not found")</f>
        <v>No</v>
      </c>
      <c r="G655" s="20" t="str">
        <f>_xlfn.XLOOKUP(A655,'Medical Examinations'!A:A,'Medical Examinations'!F:F,"not found")</f>
        <v>No</v>
      </c>
      <c r="H655" s="20">
        <f>_xlfn.XLOOKUP(A655,'Medical Examinations'!A:A,'Medical Examinations'!G:G,"not found")</f>
        <v>1</v>
      </c>
      <c r="I655" s="20" t="str">
        <f>_xlfn.XLOOKUP(A655,'Medical Examinations'!A:A,'Medical Examinations'!H:H,"not found")</f>
        <v>No</v>
      </c>
      <c r="J655" s="20" t="str">
        <f>_xlfn.XLOOKUP(A655,'Medical Examinations'!A:A,'Medical Examinations'!I:I,"not found")</f>
        <v>Obesity</v>
      </c>
      <c r="K655" s="21">
        <f>_xlfn.XLOOKUP(A655,'Hospitalisation Details'!A:A,'Hospitalisation Details'!F:F,"Not Found")</f>
        <v>27693</v>
      </c>
      <c r="L655" s="22">
        <f>_xlfn.XLOOKUP(A655,'Hospitalisation Details'!A:A,'Hospitalisation Details'!H:H,"Not Found")</f>
        <v>15090.35</v>
      </c>
      <c r="M655" s="21" t="str">
        <f>_xlfn.XLOOKUP(A655,'Hospitalisation Details'!A:A,'Hospitalisation Details'!I:I,"Not Found")</f>
        <v>tier - 2</v>
      </c>
      <c r="N655" s="21" t="str">
        <f>_xlfn.XLOOKUP(A655,'Hospitalisation Details'!A:A,'Hospitalisation Details'!J:J,"Not Found")</f>
        <v>tier - 3</v>
      </c>
      <c r="O655" s="21" t="str">
        <f>_xlfn.XLOOKUP(A655,'Hospitalisation Details'!A:A,'Hospitalisation Details'!K:K,"Not Found")</f>
        <v>R1023</v>
      </c>
      <c r="P655" s="23">
        <f>_xlfn.XLOOKUP(A655,'Hospitalisation Details'!A:A,'Hospitalisation Details'!L:L,"Not Found")</f>
        <v>47</v>
      </c>
    </row>
    <row r="656" spans="1:16" ht="15.75" x14ac:dyDescent="0.25">
      <c r="A656" s="19" t="s">
        <v>1716</v>
      </c>
      <c r="B656" s="19" t="str">
        <f>_xlfn.XLOOKUP(A656,'Customer Names'!A:A,'Customer Names'!C:C,"Not Found")</f>
        <v>Willenberg</v>
      </c>
      <c r="C656" s="20">
        <f>_xlfn.XLOOKUP(A656,'Medical Examinations'!A:A,'Medical Examinations'!B:B,"not found")</f>
        <v>39.07</v>
      </c>
      <c r="D656" s="20">
        <f>_xlfn.XLOOKUP(A656,'Medical Examinations'!A:A,'Medical Examinations'!C:C,"not found")</f>
        <v>11.93</v>
      </c>
      <c r="E656" s="20" t="str">
        <f>_xlfn.XLOOKUP(A656,'Medical Examinations'!A:A,'Medical Examinations'!D:D,"not found")</f>
        <v>No</v>
      </c>
      <c r="F656" s="20" t="str">
        <f>_xlfn.XLOOKUP(A656,'Medical Examinations'!A:A,'Medical Examinations'!E:E,"not found")</f>
        <v>No</v>
      </c>
      <c r="G656" s="20" t="str">
        <f>_xlfn.XLOOKUP(A656,'Medical Examinations'!A:A,'Medical Examinations'!F:F,"not found")</f>
        <v>No</v>
      </c>
      <c r="H656" s="20">
        <f>_xlfn.XLOOKUP(A656,'Medical Examinations'!A:A,'Medical Examinations'!G:G,"not found")</f>
        <v>0</v>
      </c>
      <c r="I656" s="20" t="str">
        <f>_xlfn.XLOOKUP(A656,'Medical Examinations'!A:A,'Medical Examinations'!H:H,"not found")</f>
        <v>No</v>
      </c>
      <c r="J656" s="20" t="str">
        <f>_xlfn.XLOOKUP(A656,'Medical Examinations'!A:A,'Medical Examinations'!I:I,"not found")</f>
        <v>Obesity</v>
      </c>
      <c r="K656" s="21">
        <f>_xlfn.XLOOKUP(A656,'Hospitalisation Details'!A:A,'Hospitalisation Details'!F:F,"Not Found")</f>
        <v>25001</v>
      </c>
      <c r="L656" s="22">
        <f>_xlfn.XLOOKUP(A656,'Hospitalisation Details'!A:A,'Hospitalisation Details'!H:H,"Not Found")</f>
        <v>15052.68</v>
      </c>
      <c r="M656" s="21" t="str">
        <f>_xlfn.XLOOKUP(A656,'Hospitalisation Details'!A:A,'Hospitalisation Details'!I:I,"Not Found")</f>
        <v>tier - 2</v>
      </c>
      <c r="N656" s="21" t="str">
        <f>_xlfn.XLOOKUP(A656,'Hospitalisation Details'!A:A,'Hospitalisation Details'!J:J,"Not Found")</f>
        <v>tier - 3</v>
      </c>
      <c r="O656" s="21" t="str">
        <f>_xlfn.XLOOKUP(A656,'Hospitalisation Details'!A:A,'Hospitalisation Details'!K:K,"Not Found")</f>
        <v>R1022</v>
      </c>
      <c r="P656" s="23">
        <f>_xlfn.XLOOKUP(A656,'Hospitalisation Details'!A:A,'Hospitalisation Details'!L:L,"Not Found")</f>
        <v>54</v>
      </c>
    </row>
    <row r="657" spans="1:16" ht="15.75" x14ac:dyDescent="0.25">
      <c r="A657" s="19" t="s">
        <v>1715</v>
      </c>
      <c r="B657" s="19" t="str">
        <f>_xlfn.XLOOKUP(A657,'Customer Names'!A:A,'Customer Names'!C:C,"Not Found")</f>
        <v>Millett</v>
      </c>
      <c r="C657" s="20">
        <f>_xlfn.XLOOKUP(A657,'Medical Examinations'!A:A,'Medical Examinations'!B:B,"not found")</f>
        <v>41.3</v>
      </c>
      <c r="D657" s="20">
        <f>_xlfn.XLOOKUP(A657,'Medical Examinations'!A:A,'Medical Examinations'!C:C,"not found")</f>
        <v>9.59</v>
      </c>
      <c r="E657" s="20" t="str">
        <f>_xlfn.XLOOKUP(A657,'Medical Examinations'!A:A,'Medical Examinations'!D:D,"not found")</f>
        <v>No</v>
      </c>
      <c r="F657" s="20" t="str">
        <f>_xlfn.XLOOKUP(A657,'Medical Examinations'!A:A,'Medical Examinations'!E:E,"not found")</f>
        <v>No</v>
      </c>
      <c r="G657" s="20" t="str">
        <f>_xlfn.XLOOKUP(A657,'Medical Examinations'!A:A,'Medical Examinations'!F:F,"not found")</f>
        <v>No</v>
      </c>
      <c r="H657" s="20">
        <f>_xlfn.XLOOKUP(A657,'Medical Examinations'!A:A,'Medical Examinations'!G:G,"not found")</f>
        <v>0</v>
      </c>
      <c r="I657" s="20" t="str">
        <f>_xlfn.XLOOKUP(A657,'Medical Examinations'!A:A,'Medical Examinations'!H:H,"not found")</f>
        <v>No</v>
      </c>
      <c r="J657" s="20" t="str">
        <f>_xlfn.XLOOKUP(A657,'Medical Examinations'!A:A,'Medical Examinations'!I:I,"not found")</f>
        <v>Obesity</v>
      </c>
      <c r="K657" s="21">
        <f>_xlfn.XLOOKUP(A657,'Hospitalisation Details'!A:A,'Hospitalisation Details'!F:F,"Not Found")</f>
        <v>26160</v>
      </c>
      <c r="L657" s="22">
        <f>_xlfn.XLOOKUP(A657,'Hospitalisation Details'!A:A,'Hospitalisation Details'!H:H,"Not Found")</f>
        <v>15038.51</v>
      </c>
      <c r="M657" s="21" t="str">
        <f>_xlfn.XLOOKUP(A657,'Hospitalisation Details'!A:A,'Hospitalisation Details'!I:I,"Not Found")</f>
        <v>tier - 2</v>
      </c>
      <c r="N657" s="21" t="str">
        <f>_xlfn.XLOOKUP(A657,'Hospitalisation Details'!A:A,'Hospitalisation Details'!J:J,"Not Found")</f>
        <v>tier - 3</v>
      </c>
      <c r="O657" s="21" t="str">
        <f>_xlfn.XLOOKUP(A657,'Hospitalisation Details'!A:A,'Hospitalisation Details'!K:K,"Not Found")</f>
        <v>R1023</v>
      </c>
      <c r="P657" s="23">
        <f>_xlfn.XLOOKUP(A657,'Hospitalisation Details'!A:A,'Hospitalisation Details'!L:L,"Not Found")</f>
        <v>51</v>
      </c>
    </row>
    <row r="658" spans="1:16" ht="15.75" x14ac:dyDescent="0.25">
      <c r="A658" s="19" t="s">
        <v>1714</v>
      </c>
      <c r="B658" s="19" t="str">
        <f>_xlfn.XLOOKUP(A658,'Customer Names'!A:A,'Customer Names'!C:C,"Not Found")</f>
        <v>Haley</v>
      </c>
      <c r="C658" s="20">
        <f>_xlfn.XLOOKUP(A658,'Medical Examinations'!A:A,'Medical Examinations'!B:B,"not found")</f>
        <v>42.95</v>
      </c>
      <c r="D658" s="20">
        <f>_xlfn.XLOOKUP(A658,'Medical Examinations'!A:A,'Medical Examinations'!C:C,"not found")</f>
        <v>11.88</v>
      </c>
      <c r="E658" s="20" t="str">
        <f>_xlfn.XLOOKUP(A658,'Medical Examinations'!A:A,'Medical Examinations'!D:D,"not found")</f>
        <v>Yes</v>
      </c>
      <c r="F658" s="20" t="str">
        <f>_xlfn.XLOOKUP(A658,'Medical Examinations'!A:A,'Medical Examinations'!E:E,"not found")</f>
        <v>No</v>
      </c>
      <c r="G658" s="20" t="str">
        <f>_xlfn.XLOOKUP(A658,'Medical Examinations'!A:A,'Medical Examinations'!F:F,"not found")</f>
        <v>No</v>
      </c>
      <c r="H658" s="20">
        <f>_xlfn.XLOOKUP(A658,'Medical Examinations'!A:A,'Medical Examinations'!G:G,"not found")</f>
        <v>2</v>
      </c>
      <c r="I658" s="20" t="str">
        <f>_xlfn.XLOOKUP(A658,'Medical Examinations'!A:A,'Medical Examinations'!H:H,"not found")</f>
        <v>No</v>
      </c>
      <c r="J658" s="20" t="str">
        <f>_xlfn.XLOOKUP(A658,'Medical Examinations'!A:A,'Medical Examinations'!I:I,"not found")</f>
        <v>Obesity</v>
      </c>
      <c r="K658" s="21">
        <f>_xlfn.XLOOKUP(A658,'Hospitalisation Details'!A:A,'Hospitalisation Details'!F:F,"Not Found")</f>
        <v>25822</v>
      </c>
      <c r="L658" s="22">
        <f>_xlfn.XLOOKUP(A658,'Hospitalisation Details'!A:A,'Hospitalisation Details'!H:H,"Not Found")</f>
        <v>15026.3</v>
      </c>
      <c r="M658" s="21" t="str">
        <f>_xlfn.XLOOKUP(A658,'Hospitalisation Details'!A:A,'Hospitalisation Details'!I:I,"Not Found")</f>
        <v>tier - 2</v>
      </c>
      <c r="N658" s="21" t="str">
        <f>_xlfn.XLOOKUP(A658,'Hospitalisation Details'!A:A,'Hospitalisation Details'!J:J,"Not Found")</f>
        <v>tier - 3</v>
      </c>
      <c r="O658" s="21" t="str">
        <f>_xlfn.XLOOKUP(A658,'Hospitalisation Details'!A:A,'Hospitalisation Details'!K:K,"Not Found")</f>
        <v>R1011</v>
      </c>
      <c r="P658" s="23">
        <f>_xlfn.XLOOKUP(A658,'Hospitalisation Details'!A:A,'Hospitalisation Details'!L:L,"Not Found")</f>
        <v>52</v>
      </c>
    </row>
    <row r="659" spans="1:16" ht="15.75" x14ac:dyDescent="0.25">
      <c r="A659" s="19" t="s">
        <v>1713</v>
      </c>
      <c r="B659" s="19" t="str">
        <f>_xlfn.XLOOKUP(A659,'Customer Names'!A:A,'Customer Names'!C:C,"Not Found")</f>
        <v>Ackerman</v>
      </c>
      <c r="C659" s="20">
        <f>_xlfn.XLOOKUP(A659,'Medical Examinations'!A:A,'Medical Examinations'!B:B,"not found")</f>
        <v>46.96</v>
      </c>
      <c r="D659" s="20">
        <f>_xlfn.XLOOKUP(A659,'Medical Examinations'!A:A,'Medical Examinations'!C:C,"not found")</f>
        <v>4.6399999999999997</v>
      </c>
      <c r="E659" s="20" t="str">
        <f>_xlfn.XLOOKUP(A659,'Medical Examinations'!A:A,'Medical Examinations'!D:D,"not found")</f>
        <v>No</v>
      </c>
      <c r="F659" s="20" t="str">
        <f>_xlfn.XLOOKUP(A659,'Medical Examinations'!A:A,'Medical Examinations'!E:E,"not found")</f>
        <v>No</v>
      </c>
      <c r="G659" s="20" t="str">
        <f>_xlfn.XLOOKUP(A659,'Medical Examinations'!A:A,'Medical Examinations'!F:F,"not found")</f>
        <v>Yes</v>
      </c>
      <c r="H659" s="20">
        <f>_xlfn.XLOOKUP(A659,'Medical Examinations'!A:A,'Medical Examinations'!G:G,"not found")</f>
        <v>1</v>
      </c>
      <c r="I659" s="20" t="str">
        <f>_xlfn.XLOOKUP(A659,'Medical Examinations'!A:A,'Medical Examinations'!H:H,"not found")</f>
        <v>No</v>
      </c>
      <c r="J659" s="20" t="str">
        <f>_xlfn.XLOOKUP(A659,'Medical Examinations'!A:A,'Medical Examinations'!I:I,"not found")</f>
        <v>Obesity</v>
      </c>
      <c r="K659" s="21">
        <f>_xlfn.XLOOKUP(A659,'Hospitalisation Details'!A:A,'Hospitalisation Details'!F:F,"Not Found")</f>
        <v>29184</v>
      </c>
      <c r="L659" s="22">
        <f>_xlfn.XLOOKUP(A659,'Hospitalisation Details'!A:A,'Hospitalisation Details'!H:H,"Not Found")</f>
        <v>15025.76</v>
      </c>
      <c r="M659" s="21" t="str">
        <f>_xlfn.XLOOKUP(A659,'Hospitalisation Details'!A:A,'Hospitalisation Details'!I:I,"Not Found")</f>
        <v>tier - 2</v>
      </c>
      <c r="N659" s="21" t="str">
        <f>_xlfn.XLOOKUP(A659,'Hospitalisation Details'!A:A,'Hospitalisation Details'!J:J,"Not Found")</f>
        <v>tier - 3</v>
      </c>
      <c r="O659" s="21" t="str">
        <f>_xlfn.XLOOKUP(A659,'Hospitalisation Details'!A:A,'Hospitalisation Details'!K:K,"Not Found")</f>
        <v>R1011</v>
      </c>
      <c r="P659" s="23">
        <f>_xlfn.XLOOKUP(A659,'Hospitalisation Details'!A:A,'Hospitalisation Details'!L:L,"Not Found")</f>
        <v>43</v>
      </c>
    </row>
    <row r="660" spans="1:16" ht="15.75" x14ac:dyDescent="0.25">
      <c r="A660" s="19" t="s">
        <v>1712</v>
      </c>
      <c r="B660" s="19" t="str">
        <f>_xlfn.XLOOKUP(A660,'Customer Names'!A:A,'Customer Names'!C:C,"Not Found")</f>
        <v>Valdez</v>
      </c>
      <c r="C660" s="20">
        <f>_xlfn.XLOOKUP(A660,'Medical Examinations'!A:A,'Medical Examinations'!B:B,"not found")</f>
        <v>30.495000000000001</v>
      </c>
      <c r="D660" s="20">
        <f>_xlfn.XLOOKUP(A660,'Medical Examinations'!A:A,'Medical Examinations'!C:C,"not found")</f>
        <v>9.5299999999999994</v>
      </c>
      <c r="E660" s="20" t="str">
        <f>_xlfn.XLOOKUP(A660,'Medical Examinations'!A:A,'Medical Examinations'!D:D,"not found")</f>
        <v>No</v>
      </c>
      <c r="F660" s="20" t="str">
        <f>_xlfn.XLOOKUP(A660,'Medical Examinations'!A:A,'Medical Examinations'!E:E,"not found")</f>
        <v>No</v>
      </c>
      <c r="G660" s="20" t="str">
        <f>_xlfn.XLOOKUP(A660,'Medical Examinations'!A:A,'Medical Examinations'!F:F,"not found")</f>
        <v>No</v>
      </c>
      <c r="H660" s="20">
        <f>_xlfn.XLOOKUP(A660,'Medical Examinations'!A:A,'Medical Examinations'!G:G,"not found")</f>
        <v>0</v>
      </c>
      <c r="I660" s="20" t="str">
        <f>_xlfn.XLOOKUP(A660,'Medical Examinations'!A:A,'Medical Examinations'!H:H,"not found")</f>
        <v>No</v>
      </c>
      <c r="J660" s="20" t="str">
        <f>_xlfn.XLOOKUP(A660,'Medical Examinations'!A:A,'Medical Examinations'!I:I,"not found")</f>
        <v>Obesity</v>
      </c>
      <c r="K660" s="21">
        <f>_xlfn.XLOOKUP(A660,'Hospitalisation Details'!A:A,'Hospitalisation Details'!F:F,"Not Found")</f>
        <v>22136</v>
      </c>
      <c r="L660" s="22">
        <f>_xlfn.XLOOKUP(A660,'Hospitalisation Details'!A:A,'Hospitalisation Details'!H:H,"Not Found")</f>
        <v>15019.76</v>
      </c>
      <c r="M660" s="21" t="str">
        <f>_xlfn.XLOOKUP(A660,'Hospitalisation Details'!A:A,'Hospitalisation Details'!I:I,"Not Found")</f>
        <v>tier - 2</v>
      </c>
      <c r="N660" s="21" t="str">
        <f>_xlfn.XLOOKUP(A660,'Hospitalisation Details'!A:A,'Hospitalisation Details'!J:J,"Not Found")</f>
        <v>tier - 3</v>
      </c>
      <c r="O660" s="21" t="str">
        <f>_xlfn.XLOOKUP(A660,'Hospitalisation Details'!A:A,'Hospitalisation Details'!K:K,"Not Found")</f>
        <v>R1012</v>
      </c>
      <c r="P660" s="23">
        <f>_xlfn.XLOOKUP(A660,'Hospitalisation Details'!A:A,'Hospitalisation Details'!L:L,"Not Found")</f>
        <v>62</v>
      </c>
    </row>
    <row r="661" spans="1:16" ht="15.75" x14ac:dyDescent="0.25">
      <c r="A661" s="19" t="s">
        <v>1711</v>
      </c>
      <c r="B661" s="19" t="str">
        <f>_xlfn.XLOOKUP(A661,'Customer Names'!A:A,'Customer Names'!C:C,"Not Found")</f>
        <v>Michaud</v>
      </c>
      <c r="C661" s="20">
        <f>_xlfn.XLOOKUP(A661,'Medical Examinations'!A:A,'Medical Examinations'!B:B,"not found")</f>
        <v>17.954999999999998</v>
      </c>
      <c r="D661" s="20">
        <f>_xlfn.XLOOKUP(A661,'Medical Examinations'!A:A,'Medical Examinations'!C:C,"not found")</f>
        <v>5.29</v>
      </c>
      <c r="E661" s="20" t="str">
        <f>_xlfn.XLOOKUP(A661,'Medical Examinations'!A:A,'Medical Examinations'!D:D,"not found")</f>
        <v>Yes</v>
      </c>
      <c r="F661" s="20" t="str">
        <f>_xlfn.XLOOKUP(A661,'Medical Examinations'!A:A,'Medical Examinations'!E:E,"not found")</f>
        <v>No</v>
      </c>
      <c r="G661" s="20" t="str">
        <f>_xlfn.XLOOKUP(A661,'Medical Examinations'!A:A,'Medical Examinations'!F:F,"not found")</f>
        <v>No</v>
      </c>
      <c r="H661" s="20">
        <f>_xlfn.XLOOKUP(A661,'Medical Examinations'!A:A,'Medical Examinations'!G:G,"not found")</f>
        <v>1</v>
      </c>
      <c r="I661" s="20" t="str">
        <f>_xlfn.XLOOKUP(A661,'Medical Examinations'!A:A,'Medical Examinations'!H:H,"not found")</f>
        <v>Yes</v>
      </c>
      <c r="J661" s="20" t="str">
        <f>_xlfn.XLOOKUP(A661,'Medical Examinations'!A:A,'Medical Examinations'!I:I,"not found")</f>
        <v>Underweight</v>
      </c>
      <c r="K661" s="21">
        <f>_xlfn.XLOOKUP(A661,'Hospitalisation Details'!A:A,'Hospitalisation Details'!F:F,"Not Found")</f>
        <v>34913</v>
      </c>
      <c r="L661" s="22">
        <f>_xlfn.XLOOKUP(A661,'Hospitalisation Details'!A:A,'Hospitalisation Details'!H:H,"Not Found")</f>
        <v>15006.58</v>
      </c>
      <c r="M661" s="21" t="str">
        <f>_xlfn.XLOOKUP(A661,'Hospitalisation Details'!A:A,'Hospitalisation Details'!I:I,"Not Found")</f>
        <v>tier - 2</v>
      </c>
      <c r="N661" s="21" t="str">
        <f>_xlfn.XLOOKUP(A661,'Hospitalisation Details'!A:A,'Hospitalisation Details'!J:J,"Not Found")</f>
        <v>tier - 3</v>
      </c>
      <c r="O661" s="21" t="str">
        <f>_xlfn.XLOOKUP(A661,'Hospitalisation Details'!A:A,'Hospitalisation Details'!K:K,"Not Found")</f>
        <v>R1024</v>
      </c>
      <c r="P661" s="23">
        <f>_xlfn.XLOOKUP(A661,'Hospitalisation Details'!A:A,'Hospitalisation Details'!L:L,"Not Found")</f>
        <v>27</v>
      </c>
    </row>
    <row r="662" spans="1:16" ht="15.75" x14ac:dyDescent="0.25">
      <c r="A662" s="19" t="s">
        <v>1710</v>
      </c>
      <c r="B662" s="19" t="str">
        <f>_xlfn.XLOOKUP(A662,'Customer Names'!A:A,'Customer Names'!C:C,"Not Found")</f>
        <v>Gunnink</v>
      </c>
      <c r="C662" s="20">
        <f>_xlfn.XLOOKUP(A662,'Medical Examinations'!A:A,'Medical Examinations'!B:B,"not found")</f>
        <v>25.6</v>
      </c>
      <c r="D662" s="20">
        <f>_xlfn.XLOOKUP(A662,'Medical Examinations'!A:A,'Medical Examinations'!C:C,"not found")</f>
        <v>10.95</v>
      </c>
      <c r="E662" s="20" t="str">
        <f>_xlfn.XLOOKUP(A662,'Medical Examinations'!A:A,'Medical Examinations'!D:D,"not found")</f>
        <v>No</v>
      </c>
      <c r="F662" s="20" t="str">
        <f>_xlfn.XLOOKUP(A662,'Medical Examinations'!A:A,'Medical Examinations'!E:E,"not found")</f>
        <v>No</v>
      </c>
      <c r="G662" s="20" t="str">
        <f>_xlfn.XLOOKUP(A662,'Medical Examinations'!A:A,'Medical Examinations'!F:F,"not found")</f>
        <v>No</v>
      </c>
      <c r="H662" s="20">
        <f>_xlfn.XLOOKUP(A662,'Medical Examinations'!A:A,'Medical Examinations'!G:G,"not found")</f>
        <v>3</v>
      </c>
      <c r="I662" s="20" t="str">
        <f>_xlfn.XLOOKUP(A662,'Medical Examinations'!A:A,'Medical Examinations'!H:H,"not found")</f>
        <v>No</v>
      </c>
      <c r="J662" s="20" t="str">
        <f>_xlfn.XLOOKUP(A662,'Medical Examinations'!A:A,'Medical Examinations'!I:I,"not found")</f>
        <v>Overweight</v>
      </c>
      <c r="K662" s="21">
        <f>_xlfn.XLOOKUP(A662,'Hospitalisation Details'!A:A,'Hospitalisation Details'!F:F,"Not Found")</f>
        <v>21395</v>
      </c>
      <c r="L662" s="22">
        <f>_xlfn.XLOOKUP(A662,'Hospitalisation Details'!A:A,'Hospitalisation Details'!H:H,"Not Found")</f>
        <v>14988.43</v>
      </c>
      <c r="M662" s="21" t="str">
        <f>_xlfn.XLOOKUP(A662,'Hospitalisation Details'!A:A,'Hospitalisation Details'!I:I,"Not Found")</f>
        <v>tier - 2</v>
      </c>
      <c r="N662" s="21" t="str">
        <f>_xlfn.XLOOKUP(A662,'Hospitalisation Details'!A:A,'Hospitalisation Details'!J:J,"Not Found")</f>
        <v>tier - 3</v>
      </c>
      <c r="O662" s="21" t="str">
        <f>_xlfn.XLOOKUP(A662,'Hospitalisation Details'!A:A,'Hospitalisation Details'!K:K,"Not Found")</f>
        <v>R1011</v>
      </c>
      <c r="P662" s="23">
        <f>_xlfn.XLOOKUP(A662,'Hospitalisation Details'!A:A,'Hospitalisation Details'!L:L,"Not Found")</f>
        <v>64</v>
      </c>
    </row>
    <row r="663" spans="1:16" ht="15.75" x14ac:dyDescent="0.25">
      <c r="A663" s="19" t="s">
        <v>1709</v>
      </c>
      <c r="B663" s="19" t="str">
        <f>_xlfn.XLOOKUP(A663,'Customer Names'!A:A,'Customer Names'!C:C,"Not Found")</f>
        <v>Knight</v>
      </c>
      <c r="C663" s="20">
        <f>_xlfn.XLOOKUP(A663,'Medical Examinations'!A:A,'Medical Examinations'!B:B,"not found")</f>
        <v>34.21</v>
      </c>
      <c r="D663" s="20">
        <f>_xlfn.XLOOKUP(A663,'Medical Examinations'!A:A,'Medical Examinations'!C:C,"not found")</f>
        <v>9.17</v>
      </c>
      <c r="E663" s="20" t="str">
        <f>_xlfn.XLOOKUP(A663,'Medical Examinations'!A:A,'Medical Examinations'!D:D,"not found")</f>
        <v>No</v>
      </c>
      <c r="F663" s="20" t="str">
        <f>_xlfn.XLOOKUP(A663,'Medical Examinations'!A:A,'Medical Examinations'!E:E,"not found")</f>
        <v>No</v>
      </c>
      <c r="G663" s="20" t="str">
        <f>_xlfn.XLOOKUP(A663,'Medical Examinations'!A:A,'Medical Examinations'!F:F,"not found")</f>
        <v>No</v>
      </c>
      <c r="H663" s="20">
        <f>_xlfn.XLOOKUP(A663,'Medical Examinations'!A:A,'Medical Examinations'!G:G,"not found")</f>
        <v>0</v>
      </c>
      <c r="I663" s="20" t="str">
        <f>_xlfn.XLOOKUP(A663,'Medical Examinations'!A:A,'Medical Examinations'!H:H,"not found")</f>
        <v>No</v>
      </c>
      <c r="J663" s="20" t="str">
        <f>_xlfn.XLOOKUP(A663,'Medical Examinations'!A:A,'Medical Examinations'!I:I,"not found")</f>
        <v>Obesity</v>
      </c>
      <c r="K663" s="21">
        <f>_xlfn.XLOOKUP(A663,'Hospitalisation Details'!A:A,'Hospitalisation Details'!F:F,"Not Found")</f>
        <v>22979</v>
      </c>
      <c r="L663" s="22">
        <f>_xlfn.XLOOKUP(A663,'Hospitalisation Details'!A:A,'Hospitalisation Details'!H:H,"Not Found")</f>
        <v>14945.34</v>
      </c>
      <c r="M663" s="21" t="str">
        <f>_xlfn.XLOOKUP(A663,'Hospitalisation Details'!A:A,'Hospitalisation Details'!I:I,"Not Found")</f>
        <v>tier - 2</v>
      </c>
      <c r="N663" s="21" t="str">
        <f>_xlfn.XLOOKUP(A663,'Hospitalisation Details'!A:A,'Hospitalisation Details'!J:J,"Not Found")</f>
        <v>tier - 3</v>
      </c>
      <c r="O663" s="21" t="str">
        <f>_xlfn.XLOOKUP(A663,'Hospitalisation Details'!A:A,'Hospitalisation Details'!K:K,"Not Found")</f>
        <v>R1021</v>
      </c>
      <c r="P663" s="23">
        <f>_xlfn.XLOOKUP(A663,'Hospitalisation Details'!A:A,'Hospitalisation Details'!L:L,"Not Found")</f>
        <v>60</v>
      </c>
    </row>
    <row r="664" spans="1:16" ht="15.75" x14ac:dyDescent="0.25">
      <c r="A664" s="19" t="s">
        <v>1708</v>
      </c>
      <c r="B664" s="19" t="str">
        <f>_xlfn.XLOOKUP(A664,'Customer Names'!A:A,'Customer Names'!C:C,"Not Found")</f>
        <v>Grosscup</v>
      </c>
      <c r="C664" s="20">
        <f>_xlfn.XLOOKUP(A664,'Medical Examinations'!A:A,'Medical Examinations'!B:B,"not found")</f>
        <v>39.74</v>
      </c>
      <c r="D664" s="20">
        <f>_xlfn.XLOOKUP(A664,'Medical Examinations'!A:A,'Medical Examinations'!C:C,"not found")</f>
        <v>7.39</v>
      </c>
      <c r="E664" s="20" t="str">
        <f>_xlfn.XLOOKUP(A664,'Medical Examinations'!A:A,'Medical Examinations'!D:D,"not found")</f>
        <v>No</v>
      </c>
      <c r="F664" s="20" t="str">
        <f>_xlfn.XLOOKUP(A664,'Medical Examinations'!A:A,'Medical Examinations'!E:E,"not found")</f>
        <v>No</v>
      </c>
      <c r="G664" s="20" t="str">
        <f>_xlfn.XLOOKUP(A664,'Medical Examinations'!A:A,'Medical Examinations'!F:F,"not found")</f>
        <v>No</v>
      </c>
      <c r="H664" s="20">
        <f>_xlfn.XLOOKUP(A664,'Medical Examinations'!A:A,'Medical Examinations'!G:G,"not found")</f>
        <v>0</v>
      </c>
      <c r="I664" s="20" t="str">
        <f>_xlfn.XLOOKUP(A664,'Medical Examinations'!A:A,'Medical Examinations'!H:H,"not found")</f>
        <v>No</v>
      </c>
      <c r="J664" s="20" t="str">
        <f>_xlfn.XLOOKUP(A664,'Medical Examinations'!A:A,'Medical Examinations'!I:I,"not found")</f>
        <v>Obesity</v>
      </c>
      <c r="K664" s="21">
        <f>_xlfn.XLOOKUP(A664,'Hospitalisation Details'!A:A,'Hospitalisation Details'!F:F,"Not Found")</f>
        <v>25150</v>
      </c>
      <c r="L664" s="22">
        <f>_xlfn.XLOOKUP(A664,'Hospitalisation Details'!A:A,'Hospitalisation Details'!H:H,"Not Found")</f>
        <v>14926.97</v>
      </c>
      <c r="M664" s="21" t="str">
        <f>_xlfn.XLOOKUP(A664,'Hospitalisation Details'!A:A,'Hospitalisation Details'!I:I,"Not Found")</f>
        <v>tier - 2</v>
      </c>
      <c r="N664" s="21" t="str">
        <f>_xlfn.XLOOKUP(A664,'Hospitalisation Details'!A:A,'Hospitalisation Details'!J:J,"Not Found")</f>
        <v>tier - 3</v>
      </c>
      <c r="O664" s="21" t="str">
        <f>_xlfn.XLOOKUP(A664,'Hospitalisation Details'!A:A,'Hospitalisation Details'!K:K,"Not Found")</f>
        <v>R1012</v>
      </c>
      <c r="P664" s="23">
        <f>_xlfn.XLOOKUP(A664,'Hospitalisation Details'!A:A,'Hospitalisation Details'!L:L,"Not Found")</f>
        <v>54</v>
      </c>
    </row>
    <row r="665" spans="1:16" ht="15.75" x14ac:dyDescent="0.25">
      <c r="A665" s="19" t="s">
        <v>1707</v>
      </c>
      <c r="B665" s="19" t="str">
        <f>_xlfn.XLOOKUP(A665,'Customer Names'!A:A,'Customer Names'!C:C,"Not Found")</f>
        <v>Koniuch</v>
      </c>
      <c r="C665" s="20">
        <f>_xlfn.XLOOKUP(A665,'Medical Examinations'!A:A,'Medical Examinations'!B:B,"not found")</f>
        <v>49.53</v>
      </c>
      <c r="D665" s="20">
        <f>_xlfn.XLOOKUP(A665,'Medical Examinations'!A:A,'Medical Examinations'!C:C,"not found")</f>
        <v>9.1300000000000008</v>
      </c>
      <c r="E665" s="20" t="str">
        <f>_xlfn.XLOOKUP(A665,'Medical Examinations'!A:A,'Medical Examinations'!D:D,"not found")</f>
        <v>Yes</v>
      </c>
      <c r="F665" s="20" t="str">
        <f>_xlfn.XLOOKUP(A665,'Medical Examinations'!A:A,'Medical Examinations'!E:E,"not found")</f>
        <v>No</v>
      </c>
      <c r="G665" s="20" t="str">
        <f>_xlfn.XLOOKUP(A665,'Medical Examinations'!A:A,'Medical Examinations'!F:F,"not found")</f>
        <v>No</v>
      </c>
      <c r="H665" s="20">
        <f>_xlfn.XLOOKUP(A665,'Medical Examinations'!A:A,'Medical Examinations'!G:G,"not found")</f>
        <v>0</v>
      </c>
      <c r="I665" s="20" t="str">
        <f>_xlfn.XLOOKUP(A665,'Medical Examinations'!A:A,'Medical Examinations'!H:H,"not found")</f>
        <v>No</v>
      </c>
      <c r="J665" s="20" t="str">
        <f>_xlfn.XLOOKUP(A665,'Medical Examinations'!A:A,'Medical Examinations'!I:I,"not found")</f>
        <v>Obesity</v>
      </c>
      <c r="K665" s="21">
        <f>_xlfn.XLOOKUP(A665,'Hospitalisation Details'!A:A,'Hospitalisation Details'!F:F,"Not Found")</f>
        <v>29771</v>
      </c>
      <c r="L665" s="22">
        <f>_xlfn.XLOOKUP(A665,'Hospitalisation Details'!A:A,'Hospitalisation Details'!H:H,"Not Found")</f>
        <v>14908.27</v>
      </c>
      <c r="M665" s="21" t="str">
        <f>_xlfn.XLOOKUP(A665,'Hospitalisation Details'!A:A,'Hospitalisation Details'!I:I,"Not Found")</f>
        <v>tier - 2</v>
      </c>
      <c r="N665" s="21" t="str">
        <f>_xlfn.XLOOKUP(A665,'Hospitalisation Details'!A:A,'Hospitalisation Details'!J:J,"Not Found")</f>
        <v>tier - 3</v>
      </c>
      <c r="O665" s="21" t="str">
        <f>_xlfn.XLOOKUP(A665,'Hospitalisation Details'!A:A,'Hospitalisation Details'!K:K,"Not Found")</f>
        <v>R1011</v>
      </c>
      <c r="P665" s="23">
        <f>_xlfn.XLOOKUP(A665,'Hospitalisation Details'!A:A,'Hospitalisation Details'!L:L,"Not Found")</f>
        <v>41</v>
      </c>
    </row>
    <row r="666" spans="1:16" ht="15.75" x14ac:dyDescent="0.25">
      <c r="A666" s="19" t="s">
        <v>1706</v>
      </c>
      <c r="B666" s="19" t="str">
        <f>_xlfn.XLOOKUP(A666,'Customer Names'!A:A,'Customer Names'!C:C,"Not Found")</f>
        <v>Heitzman</v>
      </c>
      <c r="C666" s="20">
        <f>_xlfn.XLOOKUP(A666,'Medical Examinations'!A:A,'Medical Examinations'!B:B,"not found")</f>
        <v>39.33</v>
      </c>
      <c r="D666" s="20">
        <f>_xlfn.XLOOKUP(A666,'Medical Examinations'!A:A,'Medical Examinations'!C:C,"not found")</f>
        <v>10.4</v>
      </c>
      <c r="E666" s="20" t="str">
        <f>_xlfn.XLOOKUP(A666,'Medical Examinations'!A:A,'Medical Examinations'!D:D,"not found")</f>
        <v>No</v>
      </c>
      <c r="F666" s="20" t="str">
        <f>_xlfn.XLOOKUP(A666,'Medical Examinations'!A:A,'Medical Examinations'!E:E,"not found")</f>
        <v>No</v>
      </c>
      <c r="G666" s="20" t="str">
        <f>_xlfn.XLOOKUP(A666,'Medical Examinations'!A:A,'Medical Examinations'!F:F,"not found")</f>
        <v>No</v>
      </c>
      <c r="H666" s="20">
        <f>_xlfn.XLOOKUP(A666,'Medical Examinations'!A:A,'Medical Examinations'!G:G,"not found")</f>
        <v>3</v>
      </c>
      <c r="I666" s="20" t="str">
        <f>_xlfn.XLOOKUP(A666,'Medical Examinations'!A:A,'Medical Examinations'!H:H,"not found")</f>
        <v>No</v>
      </c>
      <c r="J666" s="20" t="str">
        <f>_xlfn.XLOOKUP(A666,'Medical Examinations'!A:A,'Medical Examinations'!I:I,"not found")</f>
        <v>Obesity</v>
      </c>
      <c r="K666" s="21">
        <f>_xlfn.XLOOKUP(A666,'Hospitalisation Details'!A:A,'Hospitalisation Details'!F:F,"Not Found")</f>
        <v>21475</v>
      </c>
      <c r="L666" s="22">
        <f>_xlfn.XLOOKUP(A666,'Hospitalisation Details'!A:A,'Hospitalisation Details'!H:H,"Not Found")</f>
        <v>14901.52</v>
      </c>
      <c r="M666" s="21" t="str">
        <f>_xlfn.XLOOKUP(A666,'Hospitalisation Details'!A:A,'Hospitalisation Details'!I:I,"Not Found")</f>
        <v>tier - 2</v>
      </c>
      <c r="N666" s="21" t="str">
        <f>_xlfn.XLOOKUP(A666,'Hospitalisation Details'!A:A,'Hospitalisation Details'!J:J,"Not Found")</f>
        <v>tier - 3</v>
      </c>
      <c r="O666" s="21" t="str">
        <f>_xlfn.XLOOKUP(A666,'Hospitalisation Details'!A:A,'Hospitalisation Details'!K:K,"Not Found")</f>
        <v>R1024</v>
      </c>
      <c r="P666" s="23">
        <f>_xlfn.XLOOKUP(A666,'Hospitalisation Details'!A:A,'Hospitalisation Details'!L:L,"Not Found")</f>
        <v>64</v>
      </c>
    </row>
    <row r="667" spans="1:16" ht="15.75" x14ac:dyDescent="0.25">
      <c r="A667" s="19" t="s">
        <v>1705</v>
      </c>
      <c r="B667" s="19" t="str">
        <f>_xlfn.XLOOKUP(A667,'Customer Names'!A:A,'Customer Names'!C:C,"Not Found")</f>
        <v>Tatton</v>
      </c>
      <c r="C667" s="20">
        <f>_xlfn.XLOOKUP(A667,'Medical Examinations'!A:A,'Medical Examinations'!B:B,"not found")</f>
        <v>39.979999999999997</v>
      </c>
      <c r="D667" s="20">
        <f>_xlfn.XLOOKUP(A667,'Medical Examinations'!A:A,'Medical Examinations'!C:C,"not found")</f>
        <v>9.4600000000000009</v>
      </c>
      <c r="E667" s="20" t="str">
        <f>_xlfn.XLOOKUP(A667,'Medical Examinations'!A:A,'Medical Examinations'!D:D,"not found")</f>
        <v>Yes</v>
      </c>
      <c r="F667" s="20" t="str">
        <f>_xlfn.XLOOKUP(A667,'Medical Examinations'!A:A,'Medical Examinations'!E:E,"not found")</f>
        <v>No</v>
      </c>
      <c r="G667" s="20" t="str">
        <f>_xlfn.XLOOKUP(A667,'Medical Examinations'!A:A,'Medical Examinations'!F:F,"not found")</f>
        <v>No</v>
      </c>
      <c r="H667" s="20">
        <f>_xlfn.XLOOKUP(A667,'Medical Examinations'!A:A,'Medical Examinations'!G:G,"not found")</f>
        <v>2</v>
      </c>
      <c r="I667" s="20" t="str">
        <f>_xlfn.XLOOKUP(A667,'Medical Examinations'!A:A,'Medical Examinations'!H:H,"not found")</f>
        <v>No</v>
      </c>
      <c r="J667" s="20" t="str">
        <f>_xlfn.XLOOKUP(A667,'Medical Examinations'!A:A,'Medical Examinations'!I:I,"not found")</f>
        <v>Obesity</v>
      </c>
      <c r="K667" s="21">
        <f>_xlfn.XLOOKUP(A667,'Hospitalisation Details'!A:A,'Hospitalisation Details'!F:F,"Not Found")</f>
        <v>25883</v>
      </c>
      <c r="L667" s="22">
        <f>_xlfn.XLOOKUP(A667,'Hospitalisation Details'!A:A,'Hospitalisation Details'!H:H,"Not Found")</f>
        <v>14847.63</v>
      </c>
      <c r="M667" s="21" t="str">
        <f>_xlfn.XLOOKUP(A667,'Hospitalisation Details'!A:A,'Hospitalisation Details'!I:I,"Not Found")</f>
        <v>tier - 2</v>
      </c>
      <c r="N667" s="21" t="str">
        <f>_xlfn.XLOOKUP(A667,'Hospitalisation Details'!A:A,'Hospitalisation Details'!J:J,"Not Found")</f>
        <v>tier - 3</v>
      </c>
      <c r="O667" s="21" t="str">
        <f>_xlfn.XLOOKUP(A667,'Hospitalisation Details'!A:A,'Hospitalisation Details'!K:K,"Not Found")</f>
        <v>R1023</v>
      </c>
      <c r="P667" s="23">
        <f>_xlfn.XLOOKUP(A667,'Hospitalisation Details'!A:A,'Hospitalisation Details'!L:L,"Not Found")</f>
        <v>52</v>
      </c>
    </row>
    <row r="668" spans="1:16" ht="15.75" x14ac:dyDescent="0.25">
      <c r="A668" s="19" t="s">
        <v>1704</v>
      </c>
      <c r="B668" s="19" t="str">
        <f>_xlfn.XLOOKUP(A668,'Customer Names'!A:A,'Customer Names'!C:C,"Not Found")</f>
        <v>Flanagan</v>
      </c>
      <c r="C668" s="20">
        <f>_xlfn.XLOOKUP(A668,'Medical Examinations'!A:A,'Medical Examinations'!B:B,"not found")</f>
        <v>46.51</v>
      </c>
      <c r="D668" s="20">
        <f>_xlfn.XLOOKUP(A668,'Medical Examinations'!A:A,'Medical Examinations'!C:C,"not found")</f>
        <v>8.69</v>
      </c>
      <c r="E668" s="20" t="str">
        <f>_xlfn.XLOOKUP(A668,'Medical Examinations'!A:A,'Medical Examinations'!D:D,"not found")</f>
        <v>Yes</v>
      </c>
      <c r="F668" s="20" t="str">
        <f>_xlfn.XLOOKUP(A668,'Medical Examinations'!A:A,'Medical Examinations'!E:E,"not found")</f>
        <v>No</v>
      </c>
      <c r="G668" s="20" t="str">
        <f>_xlfn.XLOOKUP(A668,'Medical Examinations'!A:A,'Medical Examinations'!F:F,"not found")</f>
        <v>No</v>
      </c>
      <c r="H668" s="20">
        <f>_xlfn.XLOOKUP(A668,'Medical Examinations'!A:A,'Medical Examinations'!G:G,"not found")</f>
        <v>0</v>
      </c>
      <c r="I668" s="20" t="str">
        <f>_xlfn.XLOOKUP(A668,'Medical Examinations'!A:A,'Medical Examinations'!H:H,"not found")</f>
        <v>No</v>
      </c>
      <c r="J668" s="20" t="str">
        <f>_xlfn.XLOOKUP(A668,'Medical Examinations'!A:A,'Medical Examinations'!I:I,"not found")</f>
        <v>Obesity</v>
      </c>
      <c r="K668" s="21">
        <f>_xlfn.XLOOKUP(A668,'Hospitalisation Details'!A:A,'Hospitalisation Details'!F:F,"Not Found")</f>
        <v>29742</v>
      </c>
      <c r="L668" s="22">
        <f>_xlfn.XLOOKUP(A668,'Hospitalisation Details'!A:A,'Hospitalisation Details'!H:H,"Not Found")</f>
        <v>14843.96</v>
      </c>
      <c r="M668" s="21" t="str">
        <f>_xlfn.XLOOKUP(A668,'Hospitalisation Details'!A:A,'Hospitalisation Details'!I:I,"Not Found")</f>
        <v>tier - 2</v>
      </c>
      <c r="N668" s="21" t="str">
        <f>_xlfn.XLOOKUP(A668,'Hospitalisation Details'!A:A,'Hospitalisation Details'!J:J,"Not Found")</f>
        <v>tier - 3</v>
      </c>
      <c r="O668" s="21" t="str">
        <f>_xlfn.XLOOKUP(A668,'Hospitalisation Details'!A:A,'Hospitalisation Details'!K:K,"Not Found")</f>
        <v>R1026</v>
      </c>
      <c r="P668" s="23">
        <f>_xlfn.XLOOKUP(A668,'Hospitalisation Details'!A:A,'Hospitalisation Details'!L:L,"Not Found")</f>
        <v>42</v>
      </c>
    </row>
    <row r="669" spans="1:16" ht="15.75" x14ac:dyDescent="0.25">
      <c r="A669" s="19" t="s">
        <v>1703</v>
      </c>
      <c r="B669" s="19" t="str">
        <f>_xlfn.XLOOKUP(A669,'Customer Names'!A:A,'Customer Names'!C:C,"Not Found")</f>
        <v>Funk</v>
      </c>
      <c r="C669" s="20">
        <f>_xlfn.XLOOKUP(A669,'Medical Examinations'!A:A,'Medical Examinations'!B:B,"not found")</f>
        <v>43.58</v>
      </c>
      <c r="D669" s="20">
        <f>_xlfn.XLOOKUP(A669,'Medical Examinations'!A:A,'Medical Examinations'!C:C,"not found")</f>
        <v>4.2300000000000004</v>
      </c>
      <c r="E669" s="20" t="str">
        <f>_xlfn.XLOOKUP(A669,'Medical Examinations'!A:A,'Medical Examinations'!D:D,"not found")</f>
        <v>No</v>
      </c>
      <c r="F669" s="20" t="str">
        <f>_xlfn.XLOOKUP(A669,'Medical Examinations'!A:A,'Medical Examinations'!E:E,"not found")</f>
        <v>No</v>
      </c>
      <c r="G669" s="20" t="str">
        <f>_xlfn.XLOOKUP(A669,'Medical Examinations'!A:A,'Medical Examinations'!F:F,"not found")</f>
        <v>Yes</v>
      </c>
      <c r="H669" s="20">
        <f>_xlfn.XLOOKUP(A669,'Medical Examinations'!A:A,'Medical Examinations'!G:G,"not found")</f>
        <v>1</v>
      </c>
      <c r="I669" s="20" t="str">
        <f>_xlfn.XLOOKUP(A669,'Medical Examinations'!A:A,'Medical Examinations'!H:H,"not found")</f>
        <v>No</v>
      </c>
      <c r="J669" s="20" t="str">
        <f>_xlfn.XLOOKUP(A669,'Medical Examinations'!A:A,'Medical Examinations'!I:I,"not found")</f>
        <v>Obesity</v>
      </c>
      <c r="K669" s="21">
        <f>_xlfn.XLOOKUP(A669,'Hospitalisation Details'!A:A,'Hospitalisation Details'!F:F,"Not Found")</f>
        <v>29146</v>
      </c>
      <c r="L669" s="22">
        <f>_xlfn.XLOOKUP(A669,'Hospitalisation Details'!A:A,'Hospitalisation Details'!H:H,"Not Found")</f>
        <v>14839.34</v>
      </c>
      <c r="M669" s="21" t="str">
        <f>_xlfn.XLOOKUP(A669,'Hospitalisation Details'!A:A,'Hospitalisation Details'!I:I,"Not Found")</f>
        <v>tier - 2</v>
      </c>
      <c r="N669" s="21" t="str">
        <f>_xlfn.XLOOKUP(A669,'Hospitalisation Details'!A:A,'Hospitalisation Details'!J:J,"Not Found")</f>
        <v>tier - 3</v>
      </c>
      <c r="O669" s="21" t="str">
        <f>_xlfn.XLOOKUP(A669,'Hospitalisation Details'!A:A,'Hospitalisation Details'!K:K,"Not Found")</f>
        <v>R1026</v>
      </c>
      <c r="P669" s="23">
        <f>_xlfn.XLOOKUP(A669,'Hospitalisation Details'!A:A,'Hospitalisation Details'!L:L,"Not Found")</f>
        <v>43</v>
      </c>
    </row>
    <row r="670" spans="1:16" ht="15.75" x14ac:dyDescent="0.25">
      <c r="A670" s="19" t="s">
        <v>1702</v>
      </c>
      <c r="B670" s="19" t="str">
        <f>_xlfn.XLOOKUP(A670,'Customer Names'!A:A,'Customer Names'!C:C,"Not Found")</f>
        <v>Davenport</v>
      </c>
      <c r="C670" s="20">
        <f>_xlfn.XLOOKUP(A670,'Medical Examinations'!A:A,'Medical Examinations'!B:B,"not found")</f>
        <v>42.28</v>
      </c>
      <c r="D670" s="20">
        <f>_xlfn.XLOOKUP(A670,'Medical Examinations'!A:A,'Medical Examinations'!C:C,"not found")</f>
        <v>9.16</v>
      </c>
      <c r="E670" s="20" t="str">
        <f>_xlfn.XLOOKUP(A670,'Medical Examinations'!A:A,'Medical Examinations'!D:D,"not found")</f>
        <v>Yes</v>
      </c>
      <c r="F670" s="20" t="str">
        <f>_xlfn.XLOOKUP(A670,'Medical Examinations'!A:A,'Medical Examinations'!E:E,"not found")</f>
        <v>No</v>
      </c>
      <c r="G670" s="20" t="str">
        <f>_xlfn.XLOOKUP(A670,'Medical Examinations'!A:A,'Medical Examinations'!F:F,"not found")</f>
        <v>No</v>
      </c>
      <c r="H670" s="20">
        <f>_xlfn.XLOOKUP(A670,'Medical Examinations'!A:A,'Medical Examinations'!G:G,"not found")</f>
        <v>1</v>
      </c>
      <c r="I670" s="20" t="str">
        <f>_xlfn.XLOOKUP(A670,'Medical Examinations'!A:A,'Medical Examinations'!H:H,"not found")</f>
        <v>No</v>
      </c>
      <c r="J670" s="20" t="str">
        <f>_xlfn.XLOOKUP(A670,'Medical Examinations'!A:A,'Medical Examinations'!I:I,"not found")</f>
        <v>Obesity</v>
      </c>
      <c r="K670" s="21">
        <f>_xlfn.XLOOKUP(A670,'Hospitalisation Details'!A:A,'Hospitalisation Details'!F:F,"Not Found")</f>
        <v>27738</v>
      </c>
      <c r="L670" s="22">
        <f>_xlfn.XLOOKUP(A670,'Hospitalisation Details'!A:A,'Hospitalisation Details'!H:H,"Not Found")</f>
        <v>14819</v>
      </c>
      <c r="M670" s="21" t="str">
        <f>_xlfn.XLOOKUP(A670,'Hospitalisation Details'!A:A,'Hospitalisation Details'!I:I,"Not Found")</f>
        <v>tier - 2</v>
      </c>
      <c r="N670" s="21" t="str">
        <f>_xlfn.XLOOKUP(A670,'Hospitalisation Details'!A:A,'Hospitalisation Details'!J:J,"Not Found")</f>
        <v>tier - 3</v>
      </c>
      <c r="O670" s="21" t="str">
        <f>_xlfn.XLOOKUP(A670,'Hospitalisation Details'!A:A,'Hospitalisation Details'!K:K,"Not Found")</f>
        <v>R1023</v>
      </c>
      <c r="P670" s="23">
        <f>_xlfn.XLOOKUP(A670,'Hospitalisation Details'!A:A,'Hospitalisation Details'!L:L,"Not Found")</f>
        <v>47</v>
      </c>
    </row>
    <row r="671" spans="1:16" ht="15.75" x14ac:dyDescent="0.25">
      <c r="A671" s="19" t="s">
        <v>1701</v>
      </c>
      <c r="B671" s="19" t="str">
        <f>_xlfn.XLOOKUP(A671,'Customer Names'!A:A,'Customer Names'!C:C,"Not Found")</f>
        <v>Nicholson</v>
      </c>
      <c r="C671" s="20">
        <f>_xlfn.XLOOKUP(A671,'Medical Examinations'!A:A,'Medical Examinations'!B:B,"not found")</f>
        <v>35.520000000000003</v>
      </c>
      <c r="D671" s="20">
        <f>_xlfn.XLOOKUP(A671,'Medical Examinations'!A:A,'Medical Examinations'!C:C,"not found")</f>
        <v>8.26</v>
      </c>
      <c r="E671" s="20" t="str">
        <f>_xlfn.XLOOKUP(A671,'Medical Examinations'!A:A,'Medical Examinations'!D:D,"not found")</f>
        <v>No</v>
      </c>
      <c r="F671" s="20" t="str">
        <f>_xlfn.XLOOKUP(A671,'Medical Examinations'!A:A,'Medical Examinations'!E:E,"not found")</f>
        <v>No</v>
      </c>
      <c r="G671" s="20" t="str">
        <f>_xlfn.XLOOKUP(A671,'Medical Examinations'!A:A,'Medical Examinations'!F:F,"not found")</f>
        <v>No</v>
      </c>
      <c r="H671" s="20">
        <f>_xlfn.XLOOKUP(A671,'Medical Examinations'!A:A,'Medical Examinations'!G:G,"not found")</f>
        <v>0</v>
      </c>
      <c r="I671" s="20" t="str">
        <f>_xlfn.XLOOKUP(A671,'Medical Examinations'!A:A,'Medical Examinations'!H:H,"not found")</f>
        <v>No</v>
      </c>
      <c r="J671" s="20" t="str">
        <f>_xlfn.XLOOKUP(A671,'Medical Examinations'!A:A,'Medical Examinations'!I:I,"not found")</f>
        <v>Obesity</v>
      </c>
      <c r="K671" s="21">
        <f>_xlfn.XLOOKUP(A671,'Hospitalisation Details'!A:A,'Hospitalisation Details'!F:F,"Not Found")</f>
        <v>23950</v>
      </c>
      <c r="L671" s="22">
        <f>_xlfn.XLOOKUP(A671,'Hospitalisation Details'!A:A,'Hospitalisation Details'!H:H,"Not Found")</f>
        <v>14750.42</v>
      </c>
      <c r="M671" s="21" t="str">
        <f>_xlfn.XLOOKUP(A671,'Hospitalisation Details'!A:A,'Hospitalisation Details'!I:I,"Not Found")</f>
        <v>tier - 2</v>
      </c>
      <c r="N671" s="21" t="str">
        <f>_xlfn.XLOOKUP(A671,'Hospitalisation Details'!A:A,'Hospitalisation Details'!J:J,"Not Found")</f>
        <v>tier - 3</v>
      </c>
      <c r="O671" s="21" t="str">
        <f>_xlfn.XLOOKUP(A671,'Hospitalisation Details'!A:A,'Hospitalisation Details'!K:K,"Not Found")</f>
        <v>R1026</v>
      </c>
      <c r="P671" s="23">
        <f>_xlfn.XLOOKUP(A671,'Hospitalisation Details'!A:A,'Hospitalisation Details'!L:L,"Not Found")</f>
        <v>57</v>
      </c>
    </row>
    <row r="672" spans="1:16" ht="15.75" x14ac:dyDescent="0.25">
      <c r="A672" s="19" t="s">
        <v>1700</v>
      </c>
      <c r="B672" s="19" t="str">
        <f>_xlfn.XLOOKUP(A672,'Customer Names'!A:A,'Customer Names'!C:C,"Not Found")</f>
        <v>Lindbloom</v>
      </c>
      <c r="C672" s="20">
        <f>_xlfn.XLOOKUP(A672,'Medical Examinations'!A:A,'Medical Examinations'!B:B,"not found")</f>
        <v>33.6</v>
      </c>
      <c r="D672" s="20">
        <f>_xlfn.XLOOKUP(A672,'Medical Examinations'!A:A,'Medical Examinations'!C:C,"not found")</f>
        <v>11.25</v>
      </c>
      <c r="E672" s="20" t="str">
        <f>_xlfn.XLOOKUP(A672,'Medical Examinations'!A:A,'Medical Examinations'!D:D,"not found")</f>
        <v>No</v>
      </c>
      <c r="F672" s="20" t="str">
        <f>_xlfn.XLOOKUP(A672,'Medical Examinations'!A:A,'Medical Examinations'!E:E,"not found")</f>
        <v>No</v>
      </c>
      <c r="G672" s="20" t="str">
        <f>_xlfn.XLOOKUP(A672,'Medical Examinations'!A:A,'Medical Examinations'!F:F,"not found")</f>
        <v>No</v>
      </c>
      <c r="H672" s="20">
        <f>_xlfn.XLOOKUP(A672,'Medical Examinations'!A:A,'Medical Examinations'!G:G,"not found")</f>
        <v>0</v>
      </c>
      <c r="I672" s="20" t="str">
        <f>_xlfn.XLOOKUP(A672,'Medical Examinations'!A:A,'Medical Examinations'!H:H,"not found")</f>
        <v>No</v>
      </c>
      <c r="J672" s="20" t="str">
        <f>_xlfn.XLOOKUP(A672,'Medical Examinations'!A:A,'Medical Examinations'!I:I,"not found")</f>
        <v>Obesity</v>
      </c>
      <c r="K672" s="21">
        <f>_xlfn.XLOOKUP(A672,'Hospitalisation Details'!A:A,'Hospitalisation Details'!F:F,"Not Found")</f>
        <v>22856</v>
      </c>
      <c r="L672" s="22">
        <f>_xlfn.XLOOKUP(A672,'Hospitalisation Details'!A:A,'Hospitalisation Details'!H:H,"Not Found")</f>
        <v>14738.43</v>
      </c>
      <c r="M672" s="21" t="str">
        <f>_xlfn.XLOOKUP(A672,'Hospitalisation Details'!A:A,'Hospitalisation Details'!I:I,"Not Found")</f>
        <v>tier - 2</v>
      </c>
      <c r="N672" s="21" t="str">
        <f>_xlfn.XLOOKUP(A672,'Hospitalisation Details'!A:A,'Hospitalisation Details'!J:J,"Not Found")</f>
        <v>tier - 3</v>
      </c>
      <c r="O672" s="21" t="str">
        <f>_xlfn.XLOOKUP(A672,'Hospitalisation Details'!A:A,'Hospitalisation Details'!K:K,"Not Found")</f>
        <v>R1021</v>
      </c>
      <c r="P672" s="23">
        <f>_xlfn.XLOOKUP(A672,'Hospitalisation Details'!A:A,'Hospitalisation Details'!L:L,"Not Found")</f>
        <v>60</v>
      </c>
    </row>
    <row r="673" spans="1:16" ht="15.75" x14ac:dyDescent="0.25">
      <c r="A673" s="19" t="s">
        <v>1699</v>
      </c>
      <c r="B673" s="19" t="str">
        <f>_xlfn.XLOOKUP(A673,'Customer Names'!A:A,'Customer Names'!C:C,"Not Found")</f>
        <v>Wijayaratne</v>
      </c>
      <c r="C673" s="20">
        <f>_xlfn.XLOOKUP(A673,'Medical Examinations'!A:A,'Medical Examinations'!B:B,"not found")</f>
        <v>22.42</v>
      </c>
      <c r="D673" s="20">
        <f>_xlfn.XLOOKUP(A673,'Medical Examinations'!A:A,'Medical Examinations'!C:C,"not found")</f>
        <v>6.74</v>
      </c>
      <c r="E673" s="20" t="str">
        <f>_xlfn.XLOOKUP(A673,'Medical Examinations'!A:A,'Medical Examinations'!D:D,"not found")</f>
        <v>No</v>
      </c>
      <c r="F673" s="20" t="str">
        <f>_xlfn.XLOOKUP(A673,'Medical Examinations'!A:A,'Medical Examinations'!E:E,"not found")</f>
        <v>No</v>
      </c>
      <c r="G673" s="20" t="str">
        <f>_xlfn.XLOOKUP(A673,'Medical Examinations'!A:A,'Medical Examinations'!F:F,"not found")</f>
        <v>No</v>
      </c>
      <c r="H673" s="20">
        <f>_xlfn.XLOOKUP(A673,'Medical Examinations'!A:A,'Medical Examinations'!G:G,"not found")</f>
        <v>0</v>
      </c>
      <c r="I673" s="20" t="str">
        <f>_xlfn.XLOOKUP(A673,'Medical Examinations'!A:A,'Medical Examinations'!H:H,"not found")</f>
        <v>Yes</v>
      </c>
      <c r="J673" s="20" t="str">
        <f>_xlfn.XLOOKUP(A673,'Medical Examinations'!A:A,'Medical Examinations'!I:I,"not found")</f>
        <v>Normal Weight</v>
      </c>
      <c r="K673" s="21">
        <f>_xlfn.XLOOKUP(A673,'Hospitalisation Details'!A:A,'Hospitalisation Details'!F:F,"Not Found")</f>
        <v>37523</v>
      </c>
      <c r="L673" s="22">
        <f>_xlfn.XLOOKUP(A673,'Hospitalisation Details'!A:A,'Hospitalisation Details'!H:H,"Not Found")</f>
        <v>14711.74</v>
      </c>
      <c r="M673" s="21" t="str">
        <f>_xlfn.XLOOKUP(A673,'Hospitalisation Details'!A:A,'Hospitalisation Details'!I:I,"Not Found")</f>
        <v>tier - 2</v>
      </c>
      <c r="N673" s="21" t="str">
        <f>_xlfn.XLOOKUP(A673,'Hospitalisation Details'!A:A,'Hospitalisation Details'!J:J,"Not Found")</f>
        <v>tier - 3</v>
      </c>
      <c r="O673" s="21" t="str">
        <f>_xlfn.XLOOKUP(A673,'Hospitalisation Details'!A:A,'Hospitalisation Details'!K:K,"Not Found")</f>
        <v>R1012</v>
      </c>
      <c r="P673" s="23">
        <f>_xlfn.XLOOKUP(A673,'Hospitalisation Details'!A:A,'Hospitalisation Details'!L:L,"Not Found")</f>
        <v>20</v>
      </c>
    </row>
    <row r="674" spans="1:16" ht="15.75" x14ac:dyDescent="0.25">
      <c r="A674" s="19" t="s">
        <v>1698</v>
      </c>
      <c r="B674" s="19" t="str">
        <f>_xlfn.XLOOKUP(A674,'Customer Names'!A:A,'Customer Names'!C:C,"Not Found")</f>
        <v>Ainsworth</v>
      </c>
      <c r="C674" s="20">
        <f>_xlfn.XLOOKUP(A674,'Medical Examinations'!A:A,'Medical Examinations'!B:B,"not found")</f>
        <v>46.86</v>
      </c>
      <c r="D674" s="20">
        <f>_xlfn.XLOOKUP(A674,'Medical Examinations'!A:A,'Medical Examinations'!C:C,"not found")</f>
        <v>4.87</v>
      </c>
      <c r="E674" s="20" t="str">
        <f>_xlfn.XLOOKUP(A674,'Medical Examinations'!A:A,'Medical Examinations'!D:D,"not found")</f>
        <v>No</v>
      </c>
      <c r="F674" s="20" t="str">
        <f>_xlfn.XLOOKUP(A674,'Medical Examinations'!A:A,'Medical Examinations'!E:E,"not found")</f>
        <v>No</v>
      </c>
      <c r="G674" s="20" t="str">
        <f>_xlfn.XLOOKUP(A674,'Medical Examinations'!A:A,'Medical Examinations'!F:F,"not found")</f>
        <v>No</v>
      </c>
      <c r="H674" s="20">
        <f>_xlfn.XLOOKUP(A674,'Medical Examinations'!A:A,'Medical Examinations'!G:G,"not found")</f>
        <v>0</v>
      </c>
      <c r="I674" s="20" t="str">
        <f>_xlfn.XLOOKUP(A674,'Medical Examinations'!A:A,'Medical Examinations'!H:H,"not found")</f>
        <v>No</v>
      </c>
      <c r="J674" s="20" t="str">
        <f>_xlfn.XLOOKUP(A674,'Medical Examinations'!A:A,'Medical Examinations'!I:I,"not found")</f>
        <v>Obesity</v>
      </c>
      <c r="K674" s="21">
        <f>_xlfn.XLOOKUP(A674,'Hospitalisation Details'!A:A,'Hospitalisation Details'!F:F,"Not Found")</f>
        <v>30198</v>
      </c>
      <c r="L674" s="22">
        <f>_xlfn.XLOOKUP(A674,'Hospitalisation Details'!A:A,'Hospitalisation Details'!H:H,"Not Found")</f>
        <v>14696.77</v>
      </c>
      <c r="M674" s="21" t="str">
        <f>_xlfn.XLOOKUP(A674,'Hospitalisation Details'!A:A,'Hospitalisation Details'!I:I,"Not Found")</f>
        <v>tier - 2</v>
      </c>
      <c r="N674" s="21" t="str">
        <f>_xlfn.XLOOKUP(A674,'Hospitalisation Details'!A:A,'Hospitalisation Details'!J:J,"Not Found")</f>
        <v>tier - 3</v>
      </c>
      <c r="O674" s="21" t="str">
        <f>_xlfn.XLOOKUP(A674,'Hospitalisation Details'!A:A,'Hospitalisation Details'!K:K,"Not Found")</f>
        <v>R1011</v>
      </c>
      <c r="P674" s="23">
        <f>_xlfn.XLOOKUP(A674,'Hospitalisation Details'!A:A,'Hospitalisation Details'!L:L,"Not Found")</f>
        <v>40</v>
      </c>
    </row>
    <row r="675" spans="1:16" ht="15.75" x14ac:dyDescent="0.25">
      <c r="A675" s="19" t="s">
        <v>1697</v>
      </c>
      <c r="B675" s="19" t="str">
        <f>_xlfn.XLOOKUP(A675,'Customer Names'!A:A,'Customer Names'!C:C,"Not Found")</f>
        <v>Gayagoy</v>
      </c>
      <c r="C675" s="20">
        <f>_xlfn.XLOOKUP(A675,'Medical Examinations'!A:A,'Medical Examinations'!B:B,"not found")</f>
        <v>32.965000000000003</v>
      </c>
      <c r="D675" s="20">
        <f>_xlfn.XLOOKUP(A675,'Medical Examinations'!A:A,'Medical Examinations'!C:C,"not found")</f>
        <v>6.68</v>
      </c>
      <c r="E675" s="20" t="str">
        <f>_xlfn.XLOOKUP(A675,'Medical Examinations'!A:A,'Medical Examinations'!D:D,"not found")</f>
        <v>No</v>
      </c>
      <c r="F675" s="20" t="str">
        <f>_xlfn.XLOOKUP(A675,'Medical Examinations'!A:A,'Medical Examinations'!E:E,"not found")</f>
        <v>No</v>
      </c>
      <c r="G675" s="20" t="str">
        <f>_xlfn.XLOOKUP(A675,'Medical Examinations'!A:A,'Medical Examinations'!F:F,"not found")</f>
        <v>No</v>
      </c>
      <c r="H675" s="20">
        <f>_xlfn.XLOOKUP(A675,'Medical Examinations'!A:A,'Medical Examinations'!G:G,"not found")</f>
        <v>3</v>
      </c>
      <c r="I675" s="20" t="str">
        <f>_xlfn.XLOOKUP(A675,'Medical Examinations'!A:A,'Medical Examinations'!H:H,"not found")</f>
        <v>No</v>
      </c>
      <c r="J675" s="20" t="str">
        <f>_xlfn.XLOOKUP(A675,'Medical Examinations'!A:A,'Medical Examinations'!I:I,"not found")</f>
        <v>Obesity</v>
      </c>
      <c r="K675" s="21">
        <f>_xlfn.XLOOKUP(A675,'Hospitalisation Details'!A:A,'Hospitalisation Details'!F:F,"Not Found")</f>
        <v>21389</v>
      </c>
      <c r="L675" s="22">
        <f>_xlfn.XLOOKUP(A675,'Hospitalisation Details'!A:A,'Hospitalisation Details'!H:H,"Not Found")</f>
        <v>14692.67</v>
      </c>
      <c r="M675" s="21" t="str">
        <f>_xlfn.XLOOKUP(A675,'Hospitalisation Details'!A:A,'Hospitalisation Details'!I:I,"Not Found")</f>
        <v>tier - 2</v>
      </c>
      <c r="N675" s="21" t="str">
        <f>_xlfn.XLOOKUP(A675,'Hospitalisation Details'!A:A,'Hospitalisation Details'!J:J,"Not Found")</f>
        <v>tier - 3</v>
      </c>
      <c r="O675" s="21" t="str">
        <f>_xlfn.XLOOKUP(A675,'Hospitalisation Details'!A:A,'Hospitalisation Details'!K:K,"Not Found")</f>
        <v>R1012</v>
      </c>
      <c r="P675" s="23">
        <f>_xlfn.XLOOKUP(A675,'Hospitalisation Details'!A:A,'Hospitalisation Details'!L:L,"Not Found")</f>
        <v>64</v>
      </c>
    </row>
    <row r="676" spans="1:16" ht="15.75" x14ac:dyDescent="0.25">
      <c r="A676" s="19" t="s">
        <v>1696</v>
      </c>
      <c r="B676" s="19" t="str">
        <f>_xlfn.XLOOKUP(A676,'Customer Names'!A:A,'Customer Names'!C:C,"Not Found")</f>
        <v>Fitzmaurice</v>
      </c>
      <c r="C676" s="20">
        <f>_xlfn.XLOOKUP(A676,'Medical Examinations'!A:A,'Medical Examinations'!B:B,"not found")</f>
        <v>39.340000000000003</v>
      </c>
      <c r="D676" s="20">
        <f>_xlfn.XLOOKUP(A676,'Medical Examinations'!A:A,'Medical Examinations'!C:C,"not found")</f>
        <v>5.0199999999999996</v>
      </c>
      <c r="E676" s="20" t="str">
        <f>_xlfn.XLOOKUP(A676,'Medical Examinations'!A:A,'Medical Examinations'!D:D,"not found")</f>
        <v>Yes</v>
      </c>
      <c r="F676" s="20" t="str">
        <f>_xlfn.XLOOKUP(A676,'Medical Examinations'!A:A,'Medical Examinations'!E:E,"not found")</f>
        <v>No</v>
      </c>
      <c r="G676" s="20" t="str">
        <f>_xlfn.XLOOKUP(A676,'Medical Examinations'!A:A,'Medical Examinations'!F:F,"not found")</f>
        <v>Yes</v>
      </c>
      <c r="H676" s="20">
        <f>_xlfn.XLOOKUP(A676,'Medical Examinations'!A:A,'Medical Examinations'!G:G,"not found")</f>
        <v>1</v>
      </c>
      <c r="I676" s="20" t="str">
        <f>_xlfn.XLOOKUP(A676,'Medical Examinations'!A:A,'Medical Examinations'!H:H,"not found")</f>
        <v>No</v>
      </c>
      <c r="J676" s="20" t="str">
        <f>_xlfn.XLOOKUP(A676,'Medical Examinations'!A:A,'Medical Examinations'!I:I,"not found")</f>
        <v>Obesity</v>
      </c>
      <c r="K676" s="21">
        <f>_xlfn.XLOOKUP(A676,'Hospitalisation Details'!A:A,'Hospitalisation Details'!F:F,"Not Found")</f>
        <v>25496</v>
      </c>
      <c r="L676" s="22">
        <f>_xlfn.XLOOKUP(A676,'Hospitalisation Details'!A:A,'Hospitalisation Details'!H:H,"Not Found")</f>
        <v>14665.75</v>
      </c>
      <c r="M676" s="21" t="str">
        <f>_xlfn.XLOOKUP(A676,'Hospitalisation Details'!A:A,'Hospitalisation Details'!I:I,"Not Found")</f>
        <v>tier - 2</v>
      </c>
      <c r="N676" s="21" t="str">
        <f>_xlfn.XLOOKUP(A676,'Hospitalisation Details'!A:A,'Hospitalisation Details'!J:J,"Not Found")</f>
        <v>tier - 3</v>
      </c>
      <c r="O676" s="21" t="str">
        <f>_xlfn.XLOOKUP(A676,'Hospitalisation Details'!A:A,'Hospitalisation Details'!K:K,"Not Found")</f>
        <v>R1012</v>
      </c>
      <c r="P676" s="23">
        <f>_xlfn.XLOOKUP(A676,'Hospitalisation Details'!A:A,'Hospitalisation Details'!L:L,"Not Found")</f>
        <v>53</v>
      </c>
    </row>
    <row r="677" spans="1:16" ht="15.75" x14ac:dyDescent="0.25">
      <c r="A677" s="19" t="s">
        <v>1695</v>
      </c>
      <c r="B677" s="19" t="str">
        <f>_xlfn.XLOOKUP(A677,'Customer Names'!A:A,'Customer Names'!C:C,"Not Found")</f>
        <v>Rodriguez</v>
      </c>
      <c r="C677" s="20">
        <f>_xlfn.XLOOKUP(A677,'Medical Examinations'!A:A,'Medical Examinations'!B:B,"not found")</f>
        <v>47</v>
      </c>
      <c r="D677" s="20">
        <f>_xlfn.XLOOKUP(A677,'Medical Examinations'!A:A,'Medical Examinations'!C:C,"not found")</f>
        <v>10.64</v>
      </c>
      <c r="E677" s="20" t="str">
        <f>_xlfn.XLOOKUP(A677,'Medical Examinations'!A:A,'Medical Examinations'!D:D,"not found")</f>
        <v>Yes</v>
      </c>
      <c r="F677" s="20" t="str">
        <f>_xlfn.XLOOKUP(A677,'Medical Examinations'!A:A,'Medical Examinations'!E:E,"not found")</f>
        <v>No</v>
      </c>
      <c r="G677" s="20" t="str">
        <f>_xlfn.XLOOKUP(A677,'Medical Examinations'!A:A,'Medical Examinations'!F:F,"not found")</f>
        <v>No</v>
      </c>
      <c r="H677" s="20">
        <f>_xlfn.XLOOKUP(A677,'Medical Examinations'!A:A,'Medical Examinations'!G:G,"not found")</f>
        <v>0</v>
      </c>
      <c r="I677" s="20" t="str">
        <f>_xlfn.XLOOKUP(A677,'Medical Examinations'!A:A,'Medical Examinations'!H:H,"not found")</f>
        <v>No</v>
      </c>
      <c r="J677" s="20" t="str">
        <f>_xlfn.XLOOKUP(A677,'Medical Examinations'!A:A,'Medical Examinations'!I:I,"not found")</f>
        <v>Obesity</v>
      </c>
      <c r="K677" s="21">
        <f>_xlfn.XLOOKUP(A677,'Hospitalisation Details'!A:A,'Hospitalisation Details'!F:F,"Not Found")</f>
        <v>29903</v>
      </c>
      <c r="L677" s="22">
        <f>_xlfn.XLOOKUP(A677,'Hospitalisation Details'!A:A,'Hospitalisation Details'!H:H,"Not Found")</f>
        <v>14657.2</v>
      </c>
      <c r="M677" s="21" t="str">
        <f>_xlfn.XLOOKUP(A677,'Hospitalisation Details'!A:A,'Hospitalisation Details'!I:I,"Not Found")</f>
        <v>tier - 2</v>
      </c>
      <c r="N677" s="21" t="str">
        <f>_xlfn.XLOOKUP(A677,'Hospitalisation Details'!A:A,'Hospitalisation Details'!J:J,"Not Found")</f>
        <v>tier - 3</v>
      </c>
      <c r="O677" s="21" t="str">
        <f>_xlfn.XLOOKUP(A677,'Hospitalisation Details'!A:A,'Hospitalisation Details'!K:K,"Not Found")</f>
        <v>R1012</v>
      </c>
      <c r="P677" s="23">
        <f>_xlfn.XLOOKUP(A677,'Hospitalisation Details'!A:A,'Hospitalisation Details'!L:L,"Not Found")</f>
        <v>41</v>
      </c>
    </row>
    <row r="678" spans="1:16" ht="15.75" x14ac:dyDescent="0.25">
      <c r="A678" s="19" t="s">
        <v>1694</v>
      </c>
      <c r="B678" s="19" t="str">
        <f>_xlfn.XLOOKUP(A678,'Customer Names'!A:A,'Customer Names'!C:C,"Not Found")</f>
        <v>Tsoucas</v>
      </c>
      <c r="C678" s="20">
        <f>_xlfn.XLOOKUP(A678,'Medical Examinations'!A:A,'Medical Examinations'!B:B,"not found")</f>
        <v>36.71</v>
      </c>
      <c r="D678" s="20">
        <f>_xlfn.XLOOKUP(A678,'Medical Examinations'!A:A,'Medical Examinations'!C:C,"not found")</f>
        <v>8.74</v>
      </c>
      <c r="E678" s="20" t="str">
        <f>_xlfn.XLOOKUP(A678,'Medical Examinations'!A:A,'Medical Examinations'!D:D,"not found")</f>
        <v>Yes</v>
      </c>
      <c r="F678" s="20" t="str">
        <f>_xlfn.XLOOKUP(A678,'Medical Examinations'!A:A,'Medical Examinations'!E:E,"not found")</f>
        <v>No</v>
      </c>
      <c r="G678" s="20" t="str">
        <f>_xlfn.XLOOKUP(A678,'Medical Examinations'!A:A,'Medical Examinations'!F:F,"not found")</f>
        <v>No</v>
      </c>
      <c r="H678" s="20">
        <f>_xlfn.XLOOKUP(A678,'Medical Examinations'!A:A,'Medical Examinations'!G:G,"not found")</f>
        <v>0</v>
      </c>
      <c r="I678" s="20" t="str">
        <f>_xlfn.XLOOKUP(A678,'Medical Examinations'!A:A,'Medical Examinations'!H:H,"not found")</f>
        <v>No</v>
      </c>
      <c r="J678" s="20" t="str">
        <f>_xlfn.XLOOKUP(A678,'Medical Examinations'!A:A,'Medical Examinations'!I:I,"not found")</f>
        <v>Obesity</v>
      </c>
      <c r="K678" s="21">
        <f>_xlfn.XLOOKUP(A678,'Hospitalisation Details'!A:A,'Hospitalisation Details'!F:F,"Not Found")</f>
        <v>24716</v>
      </c>
      <c r="L678" s="22">
        <f>_xlfn.XLOOKUP(A678,'Hospitalisation Details'!A:A,'Hospitalisation Details'!H:H,"Not Found")</f>
        <v>14640.35</v>
      </c>
      <c r="M678" s="21" t="str">
        <f>_xlfn.XLOOKUP(A678,'Hospitalisation Details'!A:A,'Hospitalisation Details'!I:I,"Not Found")</f>
        <v>tier - 2</v>
      </c>
      <c r="N678" s="21" t="str">
        <f>_xlfn.XLOOKUP(A678,'Hospitalisation Details'!A:A,'Hospitalisation Details'!J:J,"Not Found")</f>
        <v>tier - 3</v>
      </c>
      <c r="O678" s="21" t="str">
        <f>_xlfn.XLOOKUP(A678,'Hospitalisation Details'!A:A,'Hospitalisation Details'!K:K,"Not Found")</f>
        <v>R1026</v>
      </c>
      <c r="P678" s="23">
        <f>_xlfn.XLOOKUP(A678,'Hospitalisation Details'!A:A,'Hospitalisation Details'!L:L,"Not Found")</f>
        <v>55</v>
      </c>
    </row>
    <row r="679" spans="1:16" ht="15.75" x14ac:dyDescent="0.25">
      <c r="A679" s="19" t="s">
        <v>1693</v>
      </c>
      <c r="B679" s="19" t="str">
        <f>_xlfn.XLOOKUP(A679,'Customer Names'!A:A,'Customer Names'!C:C,"Not Found")</f>
        <v>Muhly</v>
      </c>
      <c r="C679" s="20">
        <f>_xlfn.XLOOKUP(A679,'Medical Examinations'!A:A,'Medical Examinations'!B:B,"not found")</f>
        <v>53.48</v>
      </c>
      <c r="D679" s="20">
        <f>_xlfn.XLOOKUP(A679,'Medical Examinations'!A:A,'Medical Examinations'!C:C,"not found")</f>
        <v>5.64</v>
      </c>
      <c r="E679" s="20" t="str">
        <f>_xlfn.XLOOKUP(A679,'Medical Examinations'!A:A,'Medical Examinations'!D:D,"not found")</f>
        <v>No</v>
      </c>
      <c r="F679" s="20" t="str">
        <f>_xlfn.XLOOKUP(A679,'Medical Examinations'!A:A,'Medical Examinations'!E:E,"not found")</f>
        <v>No</v>
      </c>
      <c r="G679" s="20" t="str">
        <f>_xlfn.XLOOKUP(A679,'Medical Examinations'!A:A,'Medical Examinations'!F:F,"not found")</f>
        <v>No</v>
      </c>
      <c r="H679" s="20">
        <f>_xlfn.XLOOKUP(A679,'Medical Examinations'!A:A,'Medical Examinations'!G:G,"not found")</f>
        <v>0</v>
      </c>
      <c r="I679" s="20" t="str">
        <f>_xlfn.XLOOKUP(A679,'Medical Examinations'!A:A,'Medical Examinations'!H:H,"not found")</f>
        <v>No</v>
      </c>
      <c r="J679" s="20" t="str">
        <f>_xlfn.XLOOKUP(A679,'Medical Examinations'!A:A,'Medical Examinations'!I:I,"not found")</f>
        <v>Obesity</v>
      </c>
      <c r="K679" s="21">
        <f>_xlfn.XLOOKUP(A679,'Hospitalisation Details'!A:A,'Hospitalisation Details'!F:F,"Not Found")</f>
        <v>33471</v>
      </c>
      <c r="L679" s="22">
        <f>_xlfn.XLOOKUP(A679,'Hospitalisation Details'!A:A,'Hospitalisation Details'!H:H,"Not Found")</f>
        <v>14630.52</v>
      </c>
      <c r="M679" s="21" t="str">
        <f>_xlfn.XLOOKUP(A679,'Hospitalisation Details'!A:A,'Hospitalisation Details'!I:I,"Not Found")</f>
        <v>tier - 2</v>
      </c>
      <c r="N679" s="21" t="str">
        <f>_xlfn.XLOOKUP(A679,'Hospitalisation Details'!A:A,'Hospitalisation Details'!J:J,"Not Found")</f>
        <v>tier - 3</v>
      </c>
      <c r="O679" s="21" t="str">
        <f>_xlfn.XLOOKUP(A679,'Hospitalisation Details'!A:A,'Hospitalisation Details'!K:K,"Not Found")</f>
        <v>R1011</v>
      </c>
      <c r="P679" s="23">
        <f>_xlfn.XLOOKUP(A679,'Hospitalisation Details'!A:A,'Hospitalisation Details'!L:L,"Not Found")</f>
        <v>31</v>
      </c>
    </row>
    <row r="680" spans="1:16" ht="15.75" x14ac:dyDescent="0.25">
      <c r="A680" s="19" t="s">
        <v>1692</v>
      </c>
      <c r="B680" s="19" t="str">
        <f>_xlfn.XLOOKUP(A680,'Customer Names'!A:A,'Customer Names'!C:C,"Not Found")</f>
        <v>Lund</v>
      </c>
      <c r="C680" s="20">
        <f>_xlfn.XLOOKUP(A680,'Medical Examinations'!A:A,'Medical Examinations'!B:B,"not found")</f>
        <v>35.5</v>
      </c>
      <c r="D680" s="20">
        <f>_xlfn.XLOOKUP(A680,'Medical Examinations'!A:A,'Medical Examinations'!C:C,"not found")</f>
        <v>10.37</v>
      </c>
      <c r="E680" s="20" t="str">
        <f>_xlfn.XLOOKUP(A680,'Medical Examinations'!A:A,'Medical Examinations'!D:D,"not found")</f>
        <v>No</v>
      </c>
      <c r="F680" s="20" t="str">
        <f>_xlfn.XLOOKUP(A680,'Medical Examinations'!A:A,'Medical Examinations'!E:E,"not found")</f>
        <v>No</v>
      </c>
      <c r="G680" s="20" t="str">
        <f>_xlfn.XLOOKUP(A680,'Medical Examinations'!A:A,'Medical Examinations'!F:F,"not found")</f>
        <v>No</v>
      </c>
      <c r="H680" s="20">
        <f>_xlfn.XLOOKUP(A680,'Medical Examinations'!A:A,'Medical Examinations'!G:G,"not found")</f>
        <v>0</v>
      </c>
      <c r="I680" s="20" t="str">
        <f>_xlfn.XLOOKUP(A680,'Medical Examinations'!A:A,'Medical Examinations'!H:H,"not found")</f>
        <v>No</v>
      </c>
      <c r="J680" s="20" t="str">
        <f>_xlfn.XLOOKUP(A680,'Medical Examinations'!A:A,'Medical Examinations'!I:I,"not found")</f>
        <v>Obesity</v>
      </c>
      <c r="K680" s="21">
        <f>_xlfn.XLOOKUP(A680,'Hospitalisation Details'!A:A,'Hospitalisation Details'!F:F,"Not Found")</f>
        <v>24054</v>
      </c>
      <c r="L680" s="22">
        <f>_xlfn.XLOOKUP(A680,'Hospitalisation Details'!A:A,'Hospitalisation Details'!H:H,"Not Found")</f>
        <v>14612.33</v>
      </c>
      <c r="M680" s="21" t="str">
        <f>_xlfn.XLOOKUP(A680,'Hospitalisation Details'!A:A,'Hospitalisation Details'!I:I,"Not Found")</f>
        <v>tier - 2</v>
      </c>
      <c r="N680" s="21" t="str">
        <f>_xlfn.XLOOKUP(A680,'Hospitalisation Details'!A:A,'Hospitalisation Details'!J:J,"Not Found")</f>
        <v>tier - 3</v>
      </c>
      <c r="O680" s="21" t="str">
        <f>_xlfn.XLOOKUP(A680,'Hospitalisation Details'!A:A,'Hospitalisation Details'!K:K,"Not Found")</f>
        <v>R1021</v>
      </c>
      <c r="P680" s="23">
        <f>_xlfn.XLOOKUP(A680,'Hospitalisation Details'!A:A,'Hospitalisation Details'!L:L,"Not Found")</f>
        <v>57</v>
      </c>
    </row>
    <row r="681" spans="1:16" ht="15.75" x14ac:dyDescent="0.25">
      <c r="A681" s="19" t="s">
        <v>1691</v>
      </c>
      <c r="B681" s="19" t="str">
        <f>_xlfn.XLOOKUP(A681,'Customer Names'!A:A,'Customer Names'!C:C,"Not Found")</f>
        <v>Battaglino</v>
      </c>
      <c r="C681" s="20">
        <f>_xlfn.XLOOKUP(A681,'Medical Examinations'!A:A,'Medical Examinations'!B:B,"not found")</f>
        <v>36.979999999999997</v>
      </c>
      <c r="D681" s="20">
        <f>_xlfn.XLOOKUP(A681,'Medical Examinations'!A:A,'Medical Examinations'!C:C,"not found")</f>
        <v>9.56</v>
      </c>
      <c r="E681" s="20" t="str">
        <f>_xlfn.XLOOKUP(A681,'Medical Examinations'!A:A,'Medical Examinations'!D:D,"not found")</f>
        <v>Yes</v>
      </c>
      <c r="F681" s="20" t="str">
        <f>_xlfn.XLOOKUP(A681,'Medical Examinations'!A:A,'Medical Examinations'!E:E,"not found")</f>
        <v>No</v>
      </c>
      <c r="G681" s="20" t="str">
        <f>_xlfn.XLOOKUP(A681,'Medical Examinations'!A:A,'Medical Examinations'!F:F,"not found")</f>
        <v>No</v>
      </c>
      <c r="H681" s="20">
        <f>_xlfn.XLOOKUP(A681,'Medical Examinations'!A:A,'Medical Examinations'!G:G,"not found")</f>
        <v>0</v>
      </c>
      <c r="I681" s="20" t="str">
        <f>_xlfn.XLOOKUP(A681,'Medical Examinations'!A:A,'Medical Examinations'!H:H,"not found")</f>
        <v>No</v>
      </c>
      <c r="J681" s="20" t="str">
        <f>_xlfn.XLOOKUP(A681,'Medical Examinations'!A:A,'Medical Examinations'!I:I,"not found")</f>
        <v>Obesity</v>
      </c>
      <c r="K681" s="21">
        <f>_xlfn.XLOOKUP(A681,'Hospitalisation Details'!A:A,'Hospitalisation Details'!F:F,"Not Found")</f>
        <v>24671</v>
      </c>
      <c r="L681" s="22">
        <f>_xlfn.XLOOKUP(A681,'Hospitalisation Details'!A:A,'Hospitalisation Details'!H:H,"Not Found")</f>
        <v>14600.62</v>
      </c>
      <c r="M681" s="21" t="str">
        <f>_xlfn.XLOOKUP(A681,'Hospitalisation Details'!A:A,'Hospitalisation Details'!I:I,"Not Found")</f>
        <v>tier - 2</v>
      </c>
      <c r="N681" s="21" t="str">
        <f>_xlfn.XLOOKUP(A681,'Hospitalisation Details'!A:A,'Hospitalisation Details'!J:J,"Not Found")</f>
        <v>tier - 3</v>
      </c>
      <c r="O681" s="21" t="str">
        <f>_xlfn.XLOOKUP(A681,'Hospitalisation Details'!A:A,'Hospitalisation Details'!K:K,"Not Found")</f>
        <v>R1022</v>
      </c>
      <c r="P681" s="23">
        <f>_xlfn.XLOOKUP(A681,'Hospitalisation Details'!A:A,'Hospitalisation Details'!L:L,"Not Found")</f>
        <v>55</v>
      </c>
    </row>
    <row r="682" spans="1:16" ht="15.75" x14ac:dyDescent="0.25">
      <c r="A682" s="19" t="s">
        <v>1690</v>
      </c>
      <c r="B682" s="19" t="str">
        <f>_xlfn.XLOOKUP(A682,'Customer Names'!A:A,'Customer Names'!C:C,"Not Found")</f>
        <v>Pena</v>
      </c>
      <c r="C682" s="20">
        <f>_xlfn.XLOOKUP(A682,'Medical Examinations'!A:A,'Medical Examinations'!B:B,"not found")</f>
        <v>32.395000000000003</v>
      </c>
      <c r="D682" s="20">
        <f>_xlfn.XLOOKUP(A682,'Medical Examinations'!A:A,'Medical Examinations'!C:C,"not found")</f>
        <v>8.23</v>
      </c>
      <c r="E682" s="20" t="str">
        <f>_xlfn.XLOOKUP(A682,'Medical Examinations'!A:A,'Medical Examinations'!D:D,"not found")</f>
        <v>Yes</v>
      </c>
      <c r="F682" s="20" t="str">
        <f>_xlfn.XLOOKUP(A682,'Medical Examinations'!A:A,'Medical Examinations'!E:E,"not found")</f>
        <v>No</v>
      </c>
      <c r="G682" s="20" t="str">
        <f>_xlfn.XLOOKUP(A682,'Medical Examinations'!A:A,'Medical Examinations'!F:F,"not found")</f>
        <v>Yes</v>
      </c>
      <c r="H682" s="20">
        <f>_xlfn.XLOOKUP(A682,'Medical Examinations'!A:A,'Medical Examinations'!G:G,"not found")</f>
        <v>1</v>
      </c>
      <c r="I682" s="20" t="str">
        <f>_xlfn.XLOOKUP(A682,'Medical Examinations'!A:A,'Medical Examinations'!H:H,"not found")</f>
        <v>No</v>
      </c>
      <c r="J682" s="20" t="str">
        <f>_xlfn.XLOOKUP(A682,'Medical Examinations'!A:A,'Medical Examinations'!I:I,"not found")</f>
        <v>Obesity</v>
      </c>
      <c r="K682" s="21">
        <f>_xlfn.XLOOKUP(A682,'Hospitalisation Details'!A:A,'Hospitalisation Details'!F:F,"Not Found")</f>
        <v>23298</v>
      </c>
      <c r="L682" s="22">
        <f>_xlfn.XLOOKUP(A682,'Hospitalisation Details'!A:A,'Hospitalisation Details'!H:H,"Not Found")</f>
        <v>14590.63</v>
      </c>
      <c r="M682" s="21" t="str">
        <f>_xlfn.XLOOKUP(A682,'Hospitalisation Details'!A:A,'Hospitalisation Details'!I:I,"Not Found")</f>
        <v>tier - 2</v>
      </c>
      <c r="N682" s="21" t="str">
        <f>_xlfn.XLOOKUP(A682,'Hospitalisation Details'!A:A,'Hospitalisation Details'!J:J,"Not Found")</f>
        <v>tier - 3</v>
      </c>
      <c r="O682" s="21" t="str">
        <f>_xlfn.XLOOKUP(A682,'Hospitalisation Details'!A:A,'Hospitalisation Details'!K:K,"Not Found")</f>
        <v>R1024</v>
      </c>
      <c r="P682" s="23">
        <f>_xlfn.XLOOKUP(A682,'Hospitalisation Details'!A:A,'Hospitalisation Details'!L:L,"Not Found")</f>
        <v>59</v>
      </c>
    </row>
    <row r="683" spans="1:16" ht="15.75" x14ac:dyDescent="0.25">
      <c r="A683" s="19" t="s">
        <v>1689</v>
      </c>
      <c r="B683" s="19" t="str">
        <f>_xlfn.XLOOKUP(A683,'Customer Names'!A:A,'Customer Names'!C:C,"Not Found")</f>
        <v>Thomason</v>
      </c>
      <c r="C683" s="20">
        <f>_xlfn.XLOOKUP(A683,'Medical Examinations'!A:A,'Medical Examinations'!B:B,"not found")</f>
        <v>32.729999999999997</v>
      </c>
      <c r="D683" s="20">
        <f>_xlfn.XLOOKUP(A683,'Medical Examinations'!A:A,'Medical Examinations'!C:C,"not found")</f>
        <v>7.03</v>
      </c>
      <c r="E683" s="20" t="str">
        <f>_xlfn.XLOOKUP(A683,'Medical Examinations'!A:A,'Medical Examinations'!D:D,"not found")</f>
        <v>No</v>
      </c>
      <c r="F683" s="20" t="str">
        <f>_xlfn.XLOOKUP(A683,'Medical Examinations'!A:A,'Medical Examinations'!E:E,"not found")</f>
        <v>No</v>
      </c>
      <c r="G683" s="20" t="str">
        <f>_xlfn.XLOOKUP(A683,'Medical Examinations'!A:A,'Medical Examinations'!F:F,"not found")</f>
        <v>No</v>
      </c>
      <c r="H683" s="20">
        <f>_xlfn.XLOOKUP(A683,'Medical Examinations'!A:A,'Medical Examinations'!G:G,"not found")</f>
        <v>0</v>
      </c>
      <c r="I683" s="20" t="str">
        <f>_xlfn.XLOOKUP(A683,'Medical Examinations'!A:A,'Medical Examinations'!H:H,"not found")</f>
        <v>No</v>
      </c>
      <c r="J683" s="20" t="str">
        <f>_xlfn.XLOOKUP(A683,'Medical Examinations'!A:A,'Medical Examinations'!I:I,"not found")</f>
        <v>Obesity</v>
      </c>
      <c r="K683" s="21">
        <f>_xlfn.XLOOKUP(A683,'Hospitalisation Details'!A:A,'Hospitalisation Details'!F:F,"Not Found")</f>
        <v>22983</v>
      </c>
      <c r="L683" s="22">
        <f>_xlfn.XLOOKUP(A683,'Hospitalisation Details'!A:A,'Hospitalisation Details'!H:H,"Not Found")</f>
        <v>14574.64</v>
      </c>
      <c r="M683" s="21" t="str">
        <f>_xlfn.XLOOKUP(A683,'Hospitalisation Details'!A:A,'Hospitalisation Details'!I:I,"Not Found")</f>
        <v>tier - 2</v>
      </c>
      <c r="N683" s="21" t="str">
        <f>_xlfn.XLOOKUP(A683,'Hospitalisation Details'!A:A,'Hospitalisation Details'!J:J,"Not Found")</f>
        <v>tier - 3</v>
      </c>
      <c r="O683" s="21" t="str">
        <f>_xlfn.XLOOKUP(A683,'Hospitalisation Details'!A:A,'Hospitalisation Details'!K:K,"Not Found")</f>
        <v>R1025</v>
      </c>
      <c r="P683" s="23">
        <f>_xlfn.XLOOKUP(A683,'Hospitalisation Details'!A:A,'Hospitalisation Details'!L:L,"Not Found")</f>
        <v>60</v>
      </c>
    </row>
    <row r="684" spans="1:16" ht="15.75" x14ac:dyDescent="0.25">
      <c r="A684" s="19" t="s">
        <v>1688</v>
      </c>
      <c r="B684" s="19" t="str">
        <f>_xlfn.XLOOKUP(A684,'Customer Names'!A:A,'Customer Names'!C:C,"Not Found")</f>
        <v>Hancox</v>
      </c>
      <c r="C684" s="20">
        <f>_xlfn.XLOOKUP(A684,'Medical Examinations'!A:A,'Medical Examinations'!B:B,"not found")</f>
        <v>20.52</v>
      </c>
      <c r="D684" s="20">
        <f>_xlfn.XLOOKUP(A684,'Medical Examinations'!A:A,'Medical Examinations'!C:C,"not found")</f>
        <v>5.45</v>
      </c>
      <c r="E684" s="20" t="str">
        <f>_xlfn.XLOOKUP(A684,'Medical Examinations'!A:A,'Medical Examinations'!D:D,"not found")</f>
        <v>No</v>
      </c>
      <c r="F684" s="20" t="str">
        <f>_xlfn.XLOOKUP(A684,'Medical Examinations'!A:A,'Medical Examinations'!E:E,"not found")</f>
        <v>No</v>
      </c>
      <c r="G684" s="20" t="str">
        <f>_xlfn.XLOOKUP(A684,'Medical Examinations'!A:A,'Medical Examinations'!F:F,"not found")</f>
        <v>No</v>
      </c>
      <c r="H684" s="20">
        <f>_xlfn.XLOOKUP(A684,'Medical Examinations'!A:A,'Medical Examinations'!G:G,"not found")</f>
        <v>1</v>
      </c>
      <c r="I684" s="20" t="str">
        <f>_xlfn.XLOOKUP(A684,'Medical Examinations'!A:A,'Medical Examinations'!H:H,"not found")</f>
        <v>Yes</v>
      </c>
      <c r="J684" s="20" t="str">
        <f>_xlfn.XLOOKUP(A684,'Medical Examinations'!A:A,'Medical Examinations'!I:I,"not found")</f>
        <v>Normal Weight</v>
      </c>
      <c r="K684" s="21">
        <f>_xlfn.XLOOKUP(A684,'Hospitalisation Details'!A:A,'Hospitalisation Details'!F:F,"Not Found")</f>
        <v>36050</v>
      </c>
      <c r="L684" s="22">
        <f>_xlfn.XLOOKUP(A684,'Hospitalisation Details'!A:A,'Hospitalisation Details'!H:H,"Not Found")</f>
        <v>14571.89</v>
      </c>
      <c r="M684" s="21" t="str">
        <f>_xlfn.XLOOKUP(A684,'Hospitalisation Details'!A:A,'Hospitalisation Details'!I:I,"Not Found")</f>
        <v>tier - 2</v>
      </c>
      <c r="N684" s="21" t="str">
        <f>_xlfn.XLOOKUP(A684,'Hospitalisation Details'!A:A,'Hospitalisation Details'!J:J,"Not Found")</f>
        <v>tier - 3</v>
      </c>
      <c r="O684" s="21" t="str">
        <f>_xlfn.XLOOKUP(A684,'Hospitalisation Details'!A:A,'Hospitalisation Details'!K:K,"Not Found")</f>
        <v>R1024</v>
      </c>
      <c r="P684" s="23">
        <f>_xlfn.XLOOKUP(A684,'Hospitalisation Details'!A:A,'Hospitalisation Details'!L:L,"Not Found")</f>
        <v>24</v>
      </c>
    </row>
    <row r="685" spans="1:16" ht="15.75" x14ac:dyDescent="0.25">
      <c r="A685" s="19" t="s">
        <v>1687</v>
      </c>
      <c r="B685" s="19" t="str">
        <f>_xlfn.XLOOKUP(A685,'Customer Names'!A:A,'Customer Names'!C:C,"Not Found")</f>
        <v>Canarecci</v>
      </c>
      <c r="C685" s="20">
        <f>_xlfn.XLOOKUP(A685,'Medical Examinations'!A:A,'Medical Examinations'!B:B,"not found")</f>
        <v>51.72</v>
      </c>
      <c r="D685" s="20">
        <f>_xlfn.XLOOKUP(A685,'Medical Examinations'!A:A,'Medical Examinations'!C:C,"not found")</f>
        <v>5.76</v>
      </c>
      <c r="E685" s="20" t="str">
        <f>_xlfn.XLOOKUP(A685,'Medical Examinations'!A:A,'Medical Examinations'!D:D,"not found")</f>
        <v>No</v>
      </c>
      <c r="F685" s="20" t="str">
        <f>_xlfn.XLOOKUP(A685,'Medical Examinations'!A:A,'Medical Examinations'!E:E,"not found")</f>
        <v>No</v>
      </c>
      <c r="G685" s="20" t="str">
        <f>_xlfn.XLOOKUP(A685,'Medical Examinations'!A:A,'Medical Examinations'!F:F,"not found")</f>
        <v>No</v>
      </c>
      <c r="H685" s="20">
        <f>_xlfn.XLOOKUP(A685,'Medical Examinations'!A:A,'Medical Examinations'!G:G,"not found")</f>
        <v>0</v>
      </c>
      <c r="I685" s="20" t="str">
        <f>_xlfn.XLOOKUP(A685,'Medical Examinations'!A:A,'Medical Examinations'!H:H,"not found")</f>
        <v>No</v>
      </c>
      <c r="J685" s="20" t="str">
        <f>_xlfn.XLOOKUP(A685,'Medical Examinations'!A:A,'Medical Examinations'!I:I,"not found")</f>
        <v>Obesity</v>
      </c>
      <c r="K685" s="21">
        <f>_xlfn.XLOOKUP(A685,'Hospitalisation Details'!A:A,'Hospitalisation Details'!F:F,"Not Found")</f>
        <v>32703</v>
      </c>
      <c r="L685" s="22">
        <f>_xlfn.XLOOKUP(A685,'Hospitalisation Details'!A:A,'Hospitalisation Details'!H:H,"Not Found")</f>
        <v>14547.26</v>
      </c>
      <c r="M685" s="21" t="str">
        <f>_xlfn.XLOOKUP(A685,'Hospitalisation Details'!A:A,'Hospitalisation Details'!I:I,"Not Found")</f>
        <v>tier - 2</v>
      </c>
      <c r="N685" s="21" t="str">
        <f>_xlfn.XLOOKUP(A685,'Hospitalisation Details'!A:A,'Hospitalisation Details'!J:J,"Not Found")</f>
        <v>tier - 3</v>
      </c>
      <c r="O685" s="21" t="str">
        <f>_xlfn.XLOOKUP(A685,'Hospitalisation Details'!A:A,'Hospitalisation Details'!K:K,"Not Found")</f>
        <v>R1011</v>
      </c>
      <c r="P685" s="23">
        <f>_xlfn.XLOOKUP(A685,'Hospitalisation Details'!A:A,'Hospitalisation Details'!L:L,"Not Found")</f>
        <v>33</v>
      </c>
    </row>
    <row r="686" spans="1:16" ht="15.75" x14ac:dyDescent="0.25">
      <c r="A686" s="19" t="s">
        <v>1686</v>
      </c>
      <c r="B686" s="19" t="str">
        <f>_xlfn.XLOOKUP(A686,'Customer Names'!A:A,'Customer Names'!C:C,"Not Found")</f>
        <v>Toupin</v>
      </c>
      <c r="C686" s="20">
        <f>_xlfn.XLOOKUP(A686,'Medical Examinations'!A:A,'Medical Examinations'!B:B,"not found")</f>
        <v>50.2</v>
      </c>
      <c r="D686" s="20">
        <f>_xlfn.XLOOKUP(A686,'Medical Examinations'!A:A,'Medical Examinations'!C:C,"not found")</f>
        <v>5.4</v>
      </c>
      <c r="E686" s="20" t="str">
        <f>_xlfn.XLOOKUP(A686,'Medical Examinations'!A:A,'Medical Examinations'!D:D,"not found")</f>
        <v>No</v>
      </c>
      <c r="F686" s="20" t="str">
        <f>_xlfn.XLOOKUP(A686,'Medical Examinations'!A:A,'Medical Examinations'!E:E,"not found")</f>
        <v>No</v>
      </c>
      <c r="G686" s="20" t="str">
        <f>_xlfn.XLOOKUP(A686,'Medical Examinations'!A:A,'Medical Examinations'!F:F,"not found")</f>
        <v>No</v>
      </c>
      <c r="H686" s="20">
        <f>_xlfn.XLOOKUP(A686,'Medical Examinations'!A:A,'Medical Examinations'!G:G,"not found")</f>
        <v>0</v>
      </c>
      <c r="I686" s="20" t="str">
        <f>_xlfn.XLOOKUP(A686,'Medical Examinations'!A:A,'Medical Examinations'!H:H,"not found")</f>
        <v>No</v>
      </c>
      <c r="J686" s="20" t="str">
        <f>_xlfn.XLOOKUP(A686,'Medical Examinations'!A:A,'Medical Examinations'!I:I,"not found")</f>
        <v>Obesity</v>
      </c>
      <c r="K686" s="21">
        <f>_xlfn.XLOOKUP(A686,'Hospitalisation Details'!A:A,'Hospitalisation Details'!F:F,"Not Found")</f>
        <v>32711</v>
      </c>
      <c r="L686" s="22">
        <f>_xlfn.XLOOKUP(A686,'Hospitalisation Details'!A:A,'Hospitalisation Details'!H:H,"Not Found")</f>
        <v>14507.46</v>
      </c>
      <c r="M686" s="21" t="str">
        <f>_xlfn.XLOOKUP(A686,'Hospitalisation Details'!A:A,'Hospitalisation Details'!I:I,"Not Found")</f>
        <v>tier - 2</v>
      </c>
      <c r="N686" s="21" t="str">
        <f>_xlfn.XLOOKUP(A686,'Hospitalisation Details'!A:A,'Hospitalisation Details'!J:J,"Not Found")</f>
        <v>tier - 3</v>
      </c>
      <c r="O686" s="21" t="str">
        <f>_xlfn.XLOOKUP(A686,'Hospitalisation Details'!A:A,'Hospitalisation Details'!K:K,"Not Found")</f>
        <v>R1012</v>
      </c>
      <c r="P686" s="23">
        <f>_xlfn.XLOOKUP(A686,'Hospitalisation Details'!A:A,'Hospitalisation Details'!L:L,"Not Found")</f>
        <v>33</v>
      </c>
    </row>
    <row r="687" spans="1:16" ht="15.75" x14ac:dyDescent="0.25">
      <c r="A687" s="19" t="s">
        <v>1685</v>
      </c>
      <c r="B687" s="19" t="str">
        <f>_xlfn.XLOOKUP(A687,'Customer Names'!A:A,'Customer Names'!C:C,"Not Found")</f>
        <v>Mulley</v>
      </c>
      <c r="C687" s="20">
        <f>_xlfn.XLOOKUP(A687,'Medical Examinations'!A:A,'Medical Examinations'!B:B,"not found")</f>
        <v>25.52</v>
      </c>
      <c r="D687" s="20">
        <f>_xlfn.XLOOKUP(A687,'Medical Examinations'!A:A,'Medical Examinations'!C:C,"not found")</f>
        <v>6.35</v>
      </c>
      <c r="E687" s="20" t="str">
        <f>_xlfn.XLOOKUP(A687,'Medical Examinations'!A:A,'Medical Examinations'!D:D,"not found")</f>
        <v>No</v>
      </c>
      <c r="F687" s="20" t="str">
        <f>_xlfn.XLOOKUP(A687,'Medical Examinations'!A:A,'Medical Examinations'!E:E,"not found")</f>
        <v>No</v>
      </c>
      <c r="G687" s="20" t="str">
        <f>_xlfn.XLOOKUP(A687,'Medical Examinations'!A:A,'Medical Examinations'!F:F,"not found")</f>
        <v>Yes</v>
      </c>
      <c r="H687" s="20">
        <f>_xlfn.XLOOKUP(A687,'Medical Examinations'!A:A,'Medical Examinations'!G:G,"not found")</f>
        <v>1</v>
      </c>
      <c r="I687" s="20" t="str">
        <f>_xlfn.XLOOKUP(A687,'Medical Examinations'!A:A,'Medical Examinations'!H:H,"not found")</f>
        <v>No</v>
      </c>
      <c r="J687" s="20" t="str">
        <f>_xlfn.XLOOKUP(A687,'Medical Examinations'!A:A,'Medical Examinations'!I:I,"not found")</f>
        <v>Overweight</v>
      </c>
      <c r="K687" s="21">
        <f>_xlfn.XLOOKUP(A687,'Hospitalisation Details'!A:A,'Hospitalisation Details'!F:F,"Not Found")</f>
        <v>29148</v>
      </c>
      <c r="L687" s="22">
        <f>_xlfn.XLOOKUP(A687,'Hospitalisation Details'!A:A,'Hospitalisation Details'!H:H,"Not Found")</f>
        <v>14478.33</v>
      </c>
      <c r="M687" s="21" t="str">
        <f>_xlfn.XLOOKUP(A687,'Hospitalisation Details'!A:A,'Hospitalisation Details'!I:I,"Not Found")</f>
        <v>tier - 2</v>
      </c>
      <c r="N687" s="21" t="str">
        <f>_xlfn.XLOOKUP(A687,'Hospitalisation Details'!A:A,'Hospitalisation Details'!J:J,"Not Found")</f>
        <v>tier - 3</v>
      </c>
      <c r="O687" s="21" t="str">
        <f>_xlfn.XLOOKUP(A687,'Hospitalisation Details'!A:A,'Hospitalisation Details'!K:K,"Not Found")</f>
        <v>R1013</v>
      </c>
      <c r="P687" s="23">
        <f>_xlfn.XLOOKUP(A687,'Hospitalisation Details'!A:A,'Hospitalisation Details'!L:L,"Not Found")</f>
        <v>43</v>
      </c>
    </row>
    <row r="688" spans="1:16" ht="15.75" x14ac:dyDescent="0.25">
      <c r="A688" s="19" t="s">
        <v>1684</v>
      </c>
      <c r="B688" s="19" t="str">
        <f>_xlfn.XLOOKUP(A688,'Customer Names'!A:A,'Customer Names'!C:C,"Not Found")</f>
        <v>Parry</v>
      </c>
      <c r="C688" s="20">
        <f>_xlfn.XLOOKUP(A688,'Medical Examinations'!A:A,'Medical Examinations'!B:B,"not found")</f>
        <v>35.200000000000003</v>
      </c>
      <c r="D688" s="20">
        <f>_xlfn.XLOOKUP(A688,'Medical Examinations'!A:A,'Medical Examinations'!C:C,"not found")</f>
        <v>6.26</v>
      </c>
      <c r="E688" s="20" t="str">
        <f>_xlfn.XLOOKUP(A688,'Medical Examinations'!A:A,'Medical Examinations'!D:D,"not found")</f>
        <v>Yes</v>
      </c>
      <c r="F688" s="20" t="str">
        <f>_xlfn.XLOOKUP(A688,'Medical Examinations'!A:A,'Medical Examinations'!E:E,"not found")</f>
        <v>No</v>
      </c>
      <c r="G688" s="20" t="str">
        <f>_xlfn.XLOOKUP(A688,'Medical Examinations'!A:A,'Medical Examinations'!F:F,"not found")</f>
        <v>No</v>
      </c>
      <c r="H688" s="20">
        <f>_xlfn.XLOOKUP(A688,'Medical Examinations'!A:A,'Medical Examinations'!G:G,"not found")</f>
        <v>2</v>
      </c>
      <c r="I688" s="20" t="str">
        <f>_xlfn.XLOOKUP(A688,'Medical Examinations'!A:A,'Medical Examinations'!H:H,"not found")</f>
        <v>No</v>
      </c>
      <c r="J688" s="20" t="str">
        <f>_xlfn.XLOOKUP(A688,'Medical Examinations'!A:A,'Medical Examinations'!I:I,"not found")</f>
        <v>Obesity</v>
      </c>
      <c r="K688" s="21">
        <f>_xlfn.XLOOKUP(A688,'Hospitalisation Details'!A:A,'Hospitalisation Details'!F:F,"Not Found")</f>
        <v>21874</v>
      </c>
      <c r="L688" s="22">
        <f>_xlfn.XLOOKUP(A688,'Hospitalisation Details'!A:A,'Hospitalisation Details'!H:H,"Not Found")</f>
        <v>14474.68</v>
      </c>
      <c r="M688" s="21" t="str">
        <f>_xlfn.XLOOKUP(A688,'Hospitalisation Details'!A:A,'Hospitalisation Details'!I:I,"Not Found")</f>
        <v>tier - 2</v>
      </c>
      <c r="N688" s="21" t="str">
        <f>_xlfn.XLOOKUP(A688,'Hospitalisation Details'!A:A,'Hospitalisation Details'!J:J,"Not Found")</f>
        <v>tier - 3</v>
      </c>
      <c r="O688" s="21" t="str">
        <f>_xlfn.XLOOKUP(A688,'Hospitalisation Details'!A:A,'Hospitalisation Details'!K:K,"Not Found")</f>
        <v>R1013</v>
      </c>
      <c r="P688" s="23">
        <f>_xlfn.XLOOKUP(A688,'Hospitalisation Details'!A:A,'Hospitalisation Details'!L:L,"Not Found")</f>
        <v>63</v>
      </c>
    </row>
    <row r="689" spans="1:16" ht="15.75" x14ac:dyDescent="0.25">
      <c r="A689" s="19" t="s">
        <v>1683</v>
      </c>
      <c r="B689" s="19" t="str">
        <f>_xlfn.XLOOKUP(A689,'Customer Names'!A:A,'Customer Names'!C:C,"Not Found")</f>
        <v>Mason Cox</v>
      </c>
      <c r="C689" s="20">
        <f>_xlfn.XLOOKUP(A689,'Medical Examinations'!A:A,'Medical Examinations'!B:B,"not found")</f>
        <v>41.26</v>
      </c>
      <c r="D689" s="20">
        <f>_xlfn.XLOOKUP(A689,'Medical Examinations'!A:A,'Medical Examinations'!C:C,"not found")</f>
        <v>5.97</v>
      </c>
      <c r="E689" s="20" t="str">
        <f>_xlfn.XLOOKUP(A689,'Medical Examinations'!A:A,'Medical Examinations'!D:D,"not found")</f>
        <v>Yes</v>
      </c>
      <c r="F689" s="20" t="str">
        <f>_xlfn.XLOOKUP(A689,'Medical Examinations'!A:A,'Medical Examinations'!E:E,"not found")</f>
        <v>No</v>
      </c>
      <c r="G689" s="20" t="str">
        <f>_xlfn.XLOOKUP(A689,'Medical Examinations'!A:A,'Medical Examinations'!F:F,"not found")</f>
        <v>No</v>
      </c>
      <c r="H689" s="20">
        <f>_xlfn.XLOOKUP(A689,'Medical Examinations'!A:A,'Medical Examinations'!G:G,"not found")</f>
        <v>0</v>
      </c>
      <c r="I689" s="20" t="str">
        <f>_xlfn.XLOOKUP(A689,'Medical Examinations'!A:A,'Medical Examinations'!H:H,"not found")</f>
        <v>No</v>
      </c>
      <c r="J689" s="20" t="str">
        <f>_xlfn.XLOOKUP(A689,'Medical Examinations'!A:A,'Medical Examinations'!I:I,"not found")</f>
        <v>Obesity</v>
      </c>
      <c r="K689" s="21">
        <f>_xlfn.XLOOKUP(A689,'Hospitalisation Details'!A:A,'Hospitalisation Details'!F:F,"Not Found")</f>
        <v>28091</v>
      </c>
      <c r="L689" s="22">
        <f>_xlfn.XLOOKUP(A689,'Hospitalisation Details'!A:A,'Hospitalisation Details'!H:H,"Not Found")</f>
        <v>14470.01</v>
      </c>
      <c r="M689" s="21" t="str">
        <f>_xlfn.XLOOKUP(A689,'Hospitalisation Details'!A:A,'Hospitalisation Details'!I:I,"Not Found")</f>
        <v>tier - 2</v>
      </c>
      <c r="N689" s="21" t="str">
        <f>_xlfn.XLOOKUP(A689,'Hospitalisation Details'!A:A,'Hospitalisation Details'!J:J,"Not Found")</f>
        <v>tier - 3</v>
      </c>
      <c r="O689" s="21" t="str">
        <f>_xlfn.XLOOKUP(A689,'Hospitalisation Details'!A:A,'Hospitalisation Details'!K:K,"Not Found")</f>
        <v>R1012</v>
      </c>
      <c r="P689" s="23">
        <f>_xlfn.XLOOKUP(A689,'Hospitalisation Details'!A:A,'Hospitalisation Details'!L:L,"Not Found")</f>
        <v>46</v>
      </c>
    </row>
    <row r="690" spans="1:16" ht="15.75" x14ac:dyDescent="0.25">
      <c r="A690" s="19" t="s">
        <v>1682</v>
      </c>
      <c r="B690" s="19" t="str">
        <f>_xlfn.XLOOKUP(A690,'Customer Names'!A:A,'Customer Names'!C:C,"Not Found")</f>
        <v>Thompson</v>
      </c>
      <c r="C690" s="20">
        <f>_xlfn.XLOOKUP(A690,'Medical Examinations'!A:A,'Medical Examinations'!B:B,"not found")</f>
        <v>17.195</v>
      </c>
      <c r="D690" s="20">
        <f>_xlfn.XLOOKUP(A690,'Medical Examinations'!A:A,'Medical Examinations'!C:C,"not found")</f>
        <v>5.29</v>
      </c>
      <c r="E690" s="20" t="str">
        <f>_xlfn.XLOOKUP(A690,'Medical Examinations'!A:A,'Medical Examinations'!D:D,"not found")</f>
        <v>Yes</v>
      </c>
      <c r="F690" s="20" t="str">
        <f>_xlfn.XLOOKUP(A690,'Medical Examinations'!A:A,'Medical Examinations'!E:E,"not found")</f>
        <v>No</v>
      </c>
      <c r="G690" s="20" t="str">
        <f>_xlfn.XLOOKUP(A690,'Medical Examinations'!A:A,'Medical Examinations'!F:F,"not found")</f>
        <v>No</v>
      </c>
      <c r="H690" s="20">
        <f>_xlfn.XLOOKUP(A690,'Medical Examinations'!A:A,'Medical Examinations'!G:G,"not found")</f>
        <v>0</v>
      </c>
      <c r="I690" s="20" t="str">
        <f>_xlfn.XLOOKUP(A690,'Medical Examinations'!A:A,'Medical Examinations'!H:H,"not found")</f>
        <v>Yes</v>
      </c>
      <c r="J690" s="20" t="str">
        <f>_xlfn.XLOOKUP(A690,'Medical Examinations'!A:A,'Medical Examinations'!I:I,"not found")</f>
        <v>Underweight</v>
      </c>
      <c r="K690" s="21">
        <f>_xlfn.XLOOKUP(A690,'Hospitalisation Details'!A:A,'Hospitalisation Details'!F:F,"Not Found")</f>
        <v>35379</v>
      </c>
      <c r="L690" s="22">
        <f>_xlfn.XLOOKUP(A690,'Hospitalisation Details'!A:A,'Hospitalisation Details'!H:H,"Not Found")</f>
        <v>14455.64</v>
      </c>
      <c r="M690" s="21" t="str">
        <f>_xlfn.XLOOKUP(A690,'Hospitalisation Details'!A:A,'Hospitalisation Details'!I:I,"Not Found")</f>
        <v>tier - 2</v>
      </c>
      <c r="N690" s="21" t="str">
        <f>_xlfn.XLOOKUP(A690,'Hospitalisation Details'!A:A,'Hospitalisation Details'!J:J,"Not Found")</f>
        <v>tier - 3</v>
      </c>
      <c r="O690" s="21" t="str">
        <f>_xlfn.XLOOKUP(A690,'Hospitalisation Details'!A:A,'Hospitalisation Details'!K:K,"Not Found")</f>
        <v>R1024</v>
      </c>
      <c r="P690" s="23">
        <f>_xlfn.XLOOKUP(A690,'Hospitalisation Details'!A:A,'Hospitalisation Details'!L:L,"Not Found")</f>
        <v>26</v>
      </c>
    </row>
    <row r="691" spans="1:16" ht="15.75" x14ac:dyDescent="0.25">
      <c r="A691" s="19" t="s">
        <v>1681</v>
      </c>
      <c r="B691" s="19" t="str">
        <f>_xlfn.XLOOKUP(A691,'Customer Names'!A:A,'Customer Names'!C:C,"Not Found")</f>
        <v>Nelson</v>
      </c>
      <c r="C691" s="20">
        <f>_xlfn.XLOOKUP(A691,'Medical Examinations'!A:A,'Medical Examinations'!B:B,"not found")</f>
        <v>23.085000000000001</v>
      </c>
      <c r="D691" s="20">
        <f>_xlfn.XLOOKUP(A691,'Medical Examinations'!A:A,'Medical Examinations'!C:C,"not found")</f>
        <v>4.2699999999999996</v>
      </c>
      <c r="E691" s="20" t="str">
        <f>_xlfn.XLOOKUP(A691,'Medical Examinations'!A:A,'Medical Examinations'!D:D,"not found")</f>
        <v>Yes</v>
      </c>
      <c r="F691" s="20" t="str">
        <f>_xlfn.XLOOKUP(A691,'Medical Examinations'!A:A,'Medical Examinations'!E:E,"not found")</f>
        <v>No</v>
      </c>
      <c r="G691" s="20" t="str">
        <f>_xlfn.XLOOKUP(A691,'Medical Examinations'!A:A,'Medical Examinations'!F:F,"not found")</f>
        <v>No</v>
      </c>
      <c r="H691" s="20">
        <f>_xlfn.XLOOKUP(A691,'Medical Examinations'!A:A,'Medical Examinations'!G:G,"not found")</f>
        <v>2</v>
      </c>
      <c r="I691" s="20" t="str">
        <f>_xlfn.XLOOKUP(A691,'Medical Examinations'!A:A,'Medical Examinations'!H:H,"not found")</f>
        <v>No</v>
      </c>
      <c r="J691" s="20" t="str">
        <f>_xlfn.XLOOKUP(A691,'Medical Examinations'!A:A,'Medical Examinations'!I:I,"not found")</f>
        <v>Normal Weight</v>
      </c>
      <c r="K691" s="21">
        <f>_xlfn.XLOOKUP(A691,'Hospitalisation Details'!A:A,'Hospitalisation Details'!F:F,"Not Found")</f>
        <v>21765</v>
      </c>
      <c r="L691" s="22">
        <f>_xlfn.XLOOKUP(A691,'Hospitalisation Details'!A:A,'Hospitalisation Details'!H:H,"Not Found")</f>
        <v>14451.84</v>
      </c>
      <c r="M691" s="21" t="str">
        <f>_xlfn.XLOOKUP(A691,'Hospitalisation Details'!A:A,'Hospitalisation Details'!I:I,"Not Found")</f>
        <v>tier - 2</v>
      </c>
      <c r="N691" s="21" t="str">
        <f>_xlfn.XLOOKUP(A691,'Hospitalisation Details'!A:A,'Hospitalisation Details'!J:J,"Not Found")</f>
        <v>tier - 3</v>
      </c>
      <c r="O691" s="21" t="str">
        <f>_xlfn.XLOOKUP(A691,'Hospitalisation Details'!A:A,'Hospitalisation Details'!K:K,"Not Found")</f>
        <v>R1023</v>
      </c>
      <c r="P691" s="23">
        <f>_xlfn.XLOOKUP(A691,'Hospitalisation Details'!A:A,'Hospitalisation Details'!L:L,"Not Found")</f>
        <v>63</v>
      </c>
    </row>
    <row r="692" spans="1:16" ht="15.75" x14ac:dyDescent="0.25">
      <c r="A692" s="19" t="s">
        <v>1680</v>
      </c>
      <c r="B692" s="19" t="str">
        <f>_xlfn.XLOOKUP(A692,'Customer Names'!A:A,'Customer Names'!C:C,"Not Found")</f>
        <v>Forte</v>
      </c>
      <c r="C692" s="20">
        <f>_xlfn.XLOOKUP(A692,'Medical Examinations'!A:A,'Medical Examinations'!B:B,"not found")</f>
        <v>21.66</v>
      </c>
      <c r="D692" s="20">
        <f>_xlfn.XLOOKUP(A692,'Medical Examinations'!A:A,'Medical Examinations'!C:C,"not found")</f>
        <v>5.2</v>
      </c>
      <c r="E692" s="20" t="str">
        <f>_xlfn.XLOOKUP(A692,'Medical Examinations'!A:A,'Medical Examinations'!D:D,"not found")</f>
        <v>Yes</v>
      </c>
      <c r="F692" s="20" t="str">
        <f>_xlfn.XLOOKUP(A692,'Medical Examinations'!A:A,'Medical Examinations'!E:E,"not found")</f>
        <v>No</v>
      </c>
      <c r="G692" s="20" t="str">
        <f>_xlfn.XLOOKUP(A692,'Medical Examinations'!A:A,'Medical Examinations'!F:F,"not found")</f>
        <v>No</v>
      </c>
      <c r="H692" s="20">
        <f>_xlfn.XLOOKUP(A692,'Medical Examinations'!A:A,'Medical Examinations'!G:G,"not found")</f>
        <v>2</v>
      </c>
      <c r="I692" s="20" t="str">
        <f>_xlfn.XLOOKUP(A692,'Medical Examinations'!A:A,'Medical Examinations'!H:H,"not found")</f>
        <v>No</v>
      </c>
      <c r="J692" s="20" t="str">
        <f>_xlfn.XLOOKUP(A692,'Medical Examinations'!A:A,'Medical Examinations'!I:I,"not found")</f>
        <v>Normal Weight</v>
      </c>
      <c r="K692" s="21">
        <f>_xlfn.XLOOKUP(A692,'Hospitalisation Details'!A:A,'Hospitalisation Details'!F:F,"Not Found")</f>
        <v>21730</v>
      </c>
      <c r="L692" s="22">
        <f>_xlfn.XLOOKUP(A692,'Hospitalisation Details'!A:A,'Hospitalisation Details'!H:H,"Not Found")</f>
        <v>14449.85</v>
      </c>
      <c r="M692" s="21" t="str">
        <f>_xlfn.XLOOKUP(A692,'Hospitalisation Details'!A:A,'Hospitalisation Details'!I:I,"Not Found")</f>
        <v>tier - 2</v>
      </c>
      <c r="N692" s="21" t="str">
        <f>_xlfn.XLOOKUP(A692,'Hospitalisation Details'!A:A,'Hospitalisation Details'!J:J,"Not Found")</f>
        <v>tier - 3</v>
      </c>
      <c r="O692" s="21" t="str">
        <f>_xlfn.XLOOKUP(A692,'Hospitalisation Details'!A:A,'Hospitalisation Details'!K:K,"Not Found")</f>
        <v>R1024</v>
      </c>
      <c r="P692" s="23">
        <f>_xlfn.XLOOKUP(A692,'Hospitalisation Details'!A:A,'Hospitalisation Details'!L:L,"Not Found")</f>
        <v>63</v>
      </c>
    </row>
    <row r="693" spans="1:16" ht="15.75" x14ac:dyDescent="0.25">
      <c r="A693" s="19" t="s">
        <v>1679</v>
      </c>
      <c r="B693" s="19" t="str">
        <f>_xlfn.XLOOKUP(A693,'Customer Names'!A:A,'Customer Names'!C:C,"Not Found")</f>
        <v>Corona Iturriaga</v>
      </c>
      <c r="C693" s="20">
        <f>_xlfn.XLOOKUP(A693,'Medical Examinations'!A:A,'Medical Examinations'!B:B,"not found")</f>
        <v>36.47</v>
      </c>
      <c r="D693" s="20">
        <f>_xlfn.XLOOKUP(A693,'Medical Examinations'!A:A,'Medical Examinations'!C:C,"not found")</f>
        <v>8.23</v>
      </c>
      <c r="E693" s="20" t="str">
        <f>_xlfn.XLOOKUP(A693,'Medical Examinations'!A:A,'Medical Examinations'!D:D,"not found")</f>
        <v>Yes</v>
      </c>
      <c r="F693" s="20" t="str">
        <f>_xlfn.XLOOKUP(A693,'Medical Examinations'!A:A,'Medical Examinations'!E:E,"not found")</f>
        <v>No</v>
      </c>
      <c r="G693" s="20" t="str">
        <f>_xlfn.XLOOKUP(A693,'Medical Examinations'!A:A,'Medical Examinations'!F:F,"not found")</f>
        <v>No</v>
      </c>
      <c r="H693" s="20">
        <f>_xlfn.XLOOKUP(A693,'Medical Examinations'!A:A,'Medical Examinations'!G:G,"not found")</f>
        <v>0</v>
      </c>
      <c r="I693" s="20" t="str">
        <f>_xlfn.XLOOKUP(A693,'Medical Examinations'!A:A,'Medical Examinations'!H:H,"not found")</f>
        <v>No</v>
      </c>
      <c r="J693" s="20" t="str">
        <f>_xlfn.XLOOKUP(A693,'Medical Examinations'!A:A,'Medical Examinations'!I:I,"not found")</f>
        <v>Obesity</v>
      </c>
      <c r="K693" s="21">
        <f>_xlfn.XLOOKUP(A693,'Hospitalisation Details'!A:A,'Hospitalisation Details'!F:F,"Not Found")</f>
        <v>24780</v>
      </c>
      <c r="L693" s="22">
        <f>_xlfn.XLOOKUP(A693,'Hospitalisation Details'!A:A,'Hospitalisation Details'!H:H,"Not Found")</f>
        <v>14427.63</v>
      </c>
      <c r="M693" s="21" t="str">
        <f>_xlfn.XLOOKUP(A693,'Hospitalisation Details'!A:A,'Hospitalisation Details'!I:I,"Not Found")</f>
        <v>tier - 2</v>
      </c>
      <c r="N693" s="21" t="str">
        <f>_xlfn.XLOOKUP(A693,'Hospitalisation Details'!A:A,'Hospitalisation Details'!J:J,"Not Found")</f>
        <v>tier - 3</v>
      </c>
      <c r="O693" s="21" t="str">
        <f>_xlfn.XLOOKUP(A693,'Hospitalisation Details'!A:A,'Hospitalisation Details'!K:K,"Not Found")</f>
        <v>R1021</v>
      </c>
      <c r="P693" s="23">
        <f>_xlfn.XLOOKUP(A693,'Hospitalisation Details'!A:A,'Hospitalisation Details'!L:L,"Not Found")</f>
        <v>55</v>
      </c>
    </row>
    <row r="694" spans="1:16" ht="15.75" x14ac:dyDescent="0.25">
      <c r="A694" s="19" t="s">
        <v>1678</v>
      </c>
      <c r="B694" s="19" t="str">
        <f>_xlfn.XLOOKUP(A694,'Customer Names'!A:A,'Customer Names'!C:C,"Not Found")</f>
        <v>McCollum</v>
      </c>
      <c r="C694" s="20">
        <f>_xlfn.XLOOKUP(A694,'Medical Examinations'!A:A,'Medical Examinations'!B:B,"not found")</f>
        <v>36.08</v>
      </c>
      <c r="D694" s="20">
        <f>_xlfn.XLOOKUP(A694,'Medical Examinations'!A:A,'Medical Examinations'!C:C,"not found")</f>
        <v>10.33</v>
      </c>
      <c r="E694" s="20" t="str">
        <f>_xlfn.XLOOKUP(A694,'Medical Examinations'!A:A,'Medical Examinations'!D:D,"not found")</f>
        <v>Yes</v>
      </c>
      <c r="F694" s="20" t="str">
        <f>_xlfn.XLOOKUP(A694,'Medical Examinations'!A:A,'Medical Examinations'!E:E,"not found")</f>
        <v>No</v>
      </c>
      <c r="G694" s="20" t="str">
        <f>_xlfn.XLOOKUP(A694,'Medical Examinations'!A:A,'Medical Examinations'!F:F,"not found")</f>
        <v>No</v>
      </c>
      <c r="H694" s="20">
        <f>_xlfn.XLOOKUP(A694,'Medical Examinations'!A:A,'Medical Examinations'!G:G,"not found")</f>
        <v>0</v>
      </c>
      <c r="I694" s="20" t="str">
        <f>_xlfn.XLOOKUP(A694,'Medical Examinations'!A:A,'Medical Examinations'!H:H,"not found")</f>
        <v>No</v>
      </c>
      <c r="J694" s="20" t="str">
        <f>_xlfn.XLOOKUP(A694,'Medical Examinations'!A:A,'Medical Examinations'!I:I,"not found")</f>
        <v>Obesity</v>
      </c>
      <c r="K694" s="21">
        <f>_xlfn.XLOOKUP(A694,'Hospitalisation Details'!A:A,'Hospitalisation Details'!F:F,"Not Found")</f>
        <v>24699</v>
      </c>
      <c r="L694" s="22">
        <f>_xlfn.XLOOKUP(A694,'Hospitalisation Details'!A:A,'Hospitalisation Details'!H:H,"Not Found")</f>
        <v>14426.66</v>
      </c>
      <c r="M694" s="21" t="str">
        <f>_xlfn.XLOOKUP(A694,'Hospitalisation Details'!A:A,'Hospitalisation Details'!I:I,"Not Found")</f>
        <v>tier - 2</v>
      </c>
      <c r="N694" s="21" t="str">
        <f>_xlfn.XLOOKUP(A694,'Hospitalisation Details'!A:A,'Hospitalisation Details'!J:J,"Not Found")</f>
        <v>tier - 3</v>
      </c>
      <c r="O694" s="21" t="str">
        <f>_xlfn.XLOOKUP(A694,'Hospitalisation Details'!A:A,'Hospitalisation Details'!K:K,"Not Found")</f>
        <v>R1026</v>
      </c>
      <c r="P694" s="23">
        <f>_xlfn.XLOOKUP(A694,'Hospitalisation Details'!A:A,'Hospitalisation Details'!L:L,"Not Found")</f>
        <v>55</v>
      </c>
    </row>
    <row r="695" spans="1:16" ht="15.75" x14ac:dyDescent="0.25">
      <c r="A695" s="19" t="s">
        <v>1677</v>
      </c>
      <c r="B695" s="19" t="str">
        <f>_xlfn.XLOOKUP(A695,'Customer Names'!A:A,'Customer Names'!C:C,"Not Found")</f>
        <v>Hevner</v>
      </c>
      <c r="C695" s="20">
        <f>_xlfn.XLOOKUP(A695,'Medical Examinations'!A:A,'Medical Examinations'!B:B,"not found")</f>
        <v>23.18</v>
      </c>
      <c r="D695" s="20">
        <f>_xlfn.XLOOKUP(A695,'Medical Examinations'!A:A,'Medical Examinations'!C:C,"not found")</f>
        <v>6.13</v>
      </c>
      <c r="E695" s="20" t="str">
        <f>_xlfn.XLOOKUP(A695,'Medical Examinations'!A:A,'Medical Examinations'!D:D,"not found")</f>
        <v>No</v>
      </c>
      <c r="F695" s="20" t="str">
        <f>_xlfn.XLOOKUP(A695,'Medical Examinations'!A:A,'Medical Examinations'!E:E,"not found")</f>
        <v>No</v>
      </c>
      <c r="G695" s="20" t="str">
        <f>_xlfn.XLOOKUP(A695,'Medical Examinations'!A:A,'Medical Examinations'!F:F,"not found")</f>
        <v>No</v>
      </c>
      <c r="H695" s="20">
        <f>_xlfn.XLOOKUP(A695,'Medical Examinations'!A:A,'Medical Examinations'!G:G,"not found")</f>
        <v>0</v>
      </c>
      <c r="I695" s="20" t="str">
        <f>_xlfn.XLOOKUP(A695,'Medical Examinations'!A:A,'Medical Examinations'!H:H,"not found")</f>
        <v>No</v>
      </c>
      <c r="J695" s="20" t="str">
        <f>_xlfn.XLOOKUP(A695,'Medical Examinations'!A:A,'Medical Examinations'!I:I,"not found")</f>
        <v>Normal Weight</v>
      </c>
      <c r="K695" s="21">
        <f>_xlfn.XLOOKUP(A695,'Hospitalisation Details'!A:A,'Hospitalisation Details'!F:F,"Not Found")</f>
        <v>36382</v>
      </c>
      <c r="L695" s="22">
        <f>_xlfn.XLOOKUP(A695,'Hospitalisation Details'!A:A,'Hospitalisation Details'!H:H,"Not Found")</f>
        <v>14426.07</v>
      </c>
      <c r="M695" s="21" t="str">
        <f>_xlfn.XLOOKUP(A695,'Hospitalisation Details'!A:A,'Hospitalisation Details'!I:I,"Not Found")</f>
        <v>tier - 2</v>
      </c>
      <c r="N695" s="21" t="str">
        <f>_xlfn.XLOOKUP(A695,'Hospitalisation Details'!A:A,'Hospitalisation Details'!J:J,"Not Found")</f>
        <v>tier - 3</v>
      </c>
      <c r="O695" s="21" t="str">
        <f>_xlfn.XLOOKUP(A695,'Hospitalisation Details'!A:A,'Hospitalisation Details'!K:K,"Not Found")</f>
        <v>R1012</v>
      </c>
      <c r="P695" s="23">
        <f>_xlfn.XLOOKUP(A695,'Hospitalisation Details'!A:A,'Hospitalisation Details'!L:L,"Not Found")</f>
        <v>23</v>
      </c>
    </row>
    <row r="696" spans="1:16" ht="15.75" x14ac:dyDescent="0.25">
      <c r="A696" s="19" t="s">
        <v>1676</v>
      </c>
      <c r="B696" s="19" t="str">
        <f>_xlfn.XLOOKUP(A696,'Customer Names'!A:A,'Customer Names'!C:C,"Not Found")</f>
        <v>Looi</v>
      </c>
      <c r="C696" s="20">
        <f>_xlfn.XLOOKUP(A696,'Medical Examinations'!A:A,'Medical Examinations'!B:B,"not found")</f>
        <v>39.159999999999997</v>
      </c>
      <c r="D696" s="20">
        <f>_xlfn.XLOOKUP(A696,'Medical Examinations'!A:A,'Medical Examinations'!C:C,"not found")</f>
        <v>8.08</v>
      </c>
      <c r="E696" s="20" t="str">
        <f>_xlfn.XLOOKUP(A696,'Medical Examinations'!A:A,'Medical Examinations'!D:D,"not found")</f>
        <v>No</v>
      </c>
      <c r="F696" s="20" t="str">
        <f>_xlfn.XLOOKUP(A696,'Medical Examinations'!A:A,'Medical Examinations'!E:E,"not found")</f>
        <v>No</v>
      </c>
      <c r="G696" s="20" t="str">
        <f>_xlfn.XLOOKUP(A696,'Medical Examinations'!A:A,'Medical Examinations'!F:F,"not found")</f>
        <v>No</v>
      </c>
      <c r="H696" s="20">
        <f>_xlfn.XLOOKUP(A696,'Medical Examinations'!A:A,'Medical Examinations'!G:G,"not found")</f>
        <v>3</v>
      </c>
      <c r="I696" s="20" t="str">
        <f>_xlfn.XLOOKUP(A696,'Medical Examinations'!A:A,'Medical Examinations'!H:H,"not found")</f>
        <v>No</v>
      </c>
      <c r="J696" s="20" t="str">
        <f>_xlfn.XLOOKUP(A696,'Medical Examinations'!A:A,'Medical Examinations'!I:I,"not found")</f>
        <v>Obesity</v>
      </c>
      <c r="K696" s="21">
        <f>_xlfn.XLOOKUP(A696,'Hospitalisation Details'!A:A,'Hospitalisation Details'!F:F,"Not Found")</f>
        <v>21448</v>
      </c>
      <c r="L696" s="22">
        <f>_xlfn.XLOOKUP(A696,'Hospitalisation Details'!A:A,'Hospitalisation Details'!H:H,"Not Found")</f>
        <v>14418.28</v>
      </c>
      <c r="M696" s="21" t="str">
        <f>_xlfn.XLOOKUP(A696,'Hospitalisation Details'!A:A,'Hospitalisation Details'!I:I,"Not Found")</f>
        <v>tier - 2</v>
      </c>
      <c r="N696" s="21" t="str">
        <f>_xlfn.XLOOKUP(A696,'Hospitalisation Details'!A:A,'Hospitalisation Details'!J:J,"Not Found")</f>
        <v>tier - 3</v>
      </c>
      <c r="O696" s="21" t="str">
        <f>_xlfn.XLOOKUP(A696,'Hospitalisation Details'!A:A,'Hospitalisation Details'!K:K,"Not Found")</f>
        <v>R1013</v>
      </c>
      <c r="P696" s="23">
        <f>_xlfn.XLOOKUP(A696,'Hospitalisation Details'!A:A,'Hospitalisation Details'!L:L,"Not Found")</f>
        <v>64</v>
      </c>
    </row>
    <row r="697" spans="1:16" ht="15.75" x14ac:dyDescent="0.25">
      <c r="A697" s="19" t="s">
        <v>1675</v>
      </c>
      <c r="B697" s="19" t="str">
        <f>_xlfn.XLOOKUP(A697,'Customer Names'!A:A,'Customer Names'!C:C,"Not Found")</f>
        <v>Power</v>
      </c>
      <c r="C697" s="20">
        <f>_xlfn.XLOOKUP(A697,'Medical Examinations'!A:A,'Medical Examinations'!B:B,"not found")</f>
        <v>38.19</v>
      </c>
      <c r="D697" s="20">
        <f>_xlfn.XLOOKUP(A697,'Medical Examinations'!A:A,'Medical Examinations'!C:C,"not found")</f>
        <v>10.49</v>
      </c>
      <c r="E697" s="20" t="str">
        <f>_xlfn.XLOOKUP(A697,'Medical Examinations'!A:A,'Medical Examinations'!D:D,"not found")</f>
        <v>No</v>
      </c>
      <c r="F697" s="20" t="str">
        <f>_xlfn.XLOOKUP(A697,'Medical Examinations'!A:A,'Medical Examinations'!E:E,"not found")</f>
        <v>No</v>
      </c>
      <c r="G697" s="20" t="str">
        <f>_xlfn.XLOOKUP(A697,'Medical Examinations'!A:A,'Medical Examinations'!F:F,"not found")</f>
        <v>No</v>
      </c>
      <c r="H697" s="20">
        <f>_xlfn.XLOOKUP(A697,'Medical Examinations'!A:A,'Medical Examinations'!G:G,"not found")</f>
        <v>3</v>
      </c>
      <c r="I697" s="20" t="str">
        <f>_xlfn.XLOOKUP(A697,'Medical Examinations'!A:A,'Medical Examinations'!H:H,"not found")</f>
        <v>No</v>
      </c>
      <c r="J697" s="20" t="str">
        <f>_xlfn.XLOOKUP(A697,'Medical Examinations'!A:A,'Medical Examinations'!I:I,"not found")</f>
        <v>Obesity</v>
      </c>
      <c r="K697" s="21">
        <f>_xlfn.XLOOKUP(A697,'Hospitalisation Details'!A:A,'Hospitalisation Details'!F:F,"Not Found")</f>
        <v>21395</v>
      </c>
      <c r="L697" s="22">
        <f>_xlfn.XLOOKUP(A697,'Hospitalisation Details'!A:A,'Hospitalisation Details'!H:H,"Not Found")</f>
        <v>14410.93</v>
      </c>
      <c r="M697" s="21" t="str">
        <f>_xlfn.XLOOKUP(A697,'Hospitalisation Details'!A:A,'Hospitalisation Details'!I:I,"Not Found")</f>
        <v>tier - 2</v>
      </c>
      <c r="N697" s="21" t="str">
        <f>_xlfn.XLOOKUP(A697,'Hospitalisation Details'!A:A,'Hospitalisation Details'!J:J,"Not Found")</f>
        <v>tier - 3</v>
      </c>
      <c r="O697" s="21" t="str">
        <f>_xlfn.XLOOKUP(A697,'Hospitalisation Details'!A:A,'Hospitalisation Details'!K:K,"Not Found")</f>
        <v>R1016</v>
      </c>
      <c r="P697" s="23">
        <f>_xlfn.XLOOKUP(A697,'Hospitalisation Details'!A:A,'Hospitalisation Details'!L:L,"Not Found")</f>
        <v>64</v>
      </c>
    </row>
    <row r="698" spans="1:16" ht="15.75" x14ac:dyDescent="0.25">
      <c r="A698" s="19" t="s">
        <v>1674</v>
      </c>
      <c r="B698" s="19" t="str">
        <f>_xlfn.XLOOKUP(A698,'Customer Names'!A:A,'Customer Names'!C:C,"Not Found")</f>
        <v>Routon</v>
      </c>
      <c r="C698" s="20">
        <f>_xlfn.XLOOKUP(A698,'Medical Examinations'!A:A,'Medical Examinations'!B:B,"not found")</f>
        <v>26.41</v>
      </c>
      <c r="D698" s="20">
        <f>_xlfn.XLOOKUP(A698,'Medical Examinations'!A:A,'Medical Examinations'!C:C,"not found")</f>
        <v>8.11</v>
      </c>
      <c r="E698" s="20" t="str">
        <f>_xlfn.XLOOKUP(A698,'Medical Examinations'!A:A,'Medical Examinations'!D:D,"not found")</f>
        <v>No</v>
      </c>
      <c r="F698" s="20" t="str">
        <f>_xlfn.XLOOKUP(A698,'Medical Examinations'!A:A,'Medical Examinations'!E:E,"not found")</f>
        <v>No</v>
      </c>
      <c r="G698" s="20" t="str">
        <f>_xlfn.XLOOKUP(A698,'Medical Examinations'!A:A,'Medical Examinations'!F:F,"not found")</f>
        <v>No</v>
      </c>
      <c r="H698" s="20">
        <f>_xlfn.XLOOKUP(A698,'Medical Examinations'!A:A,'Medical Examinations'!G:G,"not found")</f>
        <v>3</v>
      </c>
      <c r="I698" s="20" t="str">
        <f>_xlfn.XLOOKUP(A698,'Medical Examinations'!A:A,'Medical Examinations'!H:H,"not found")</f>
        <v>No</v>
      </c>
      <c r="J698" s="20" t="str">
        <f>_xlfn.XLOOKUP(A698,'Medical Examinations'!A:A,'Medical Examinations'!I:I,"not found")</f>
        <v>Overweight</v>
      </c>
      <c r="K698" s="21">
        <f>_xlfn.XLOOKUP(A698,'Hospitalisation Details'!A:A,'Hospitalisation Details'!F:F,"Not Found")</f>
        <v>21442</v>
      </c>
      <c r="L698" s="22">
        <f>_xlfn.XLOOKUP(A698,'Hospitalisation Details'!A:A,'Hospitalisation Details'!H:H,"Not Found")</f>
        <v>14394.56</v>
      </c>
      <c r="M698" s="21" t="str">
        <f>_xlfn.XLOOKUP(A698,'Hospitalisation Details'!A:A,'Hospitalisation Details'!I:I,"Not Found")</f>
        <v>tier - 2</v>
      </c>
      <c r="N698" s="21" t="str">
        <f>_xlfn.XLOOKUP(A698,'Hospitalisation Details'!A:A,'Hospitalisation Details'!J:J,"Not Found")</f>
        <v>tier - 3</v>
      </c>
      <c r="O698" s="21" t="str">
        <f>_xlfn.XLOOKUP(A698,'Hospitalisation Details'!A:A,'Hospitalisation Details'!K:K,"Not Found")</f>
        <v>R1018</v>
      </c>
      <c r="P698" s="23">
        <f>_xlfn.XLOOKUP(A698,'Hospitalisation Details'!A:A,'Hospitalisation Details'!L:L,"Not Found")</f>
        <v>64</v>
      </c>
    </row>
    <row r="699" spans="1:16" ht="15.75" x14ac:dyDescent="0.25">
      <c r="A699" s="19" t="s">
        <v>1673</v>
      </c>
      <c r="B699" s="19" t="str">
        <f>_xlfn.XLOOKUP(A699,'Customer Names'!A:A,'Customer Names'!C:C,"Not Found")</f>
        <v>Dochelli</v>
      </c>
      <c r="C699" s="20">
        <f>_xlfn.XLOOKUP(A699,'Medical Examinations'!A:A,'Medical Examinations'!B:B,"not found")</f>
        <v>28.785</v>
      </c>
      <c r="D699" s="20">
        <f>_xlfn.XLOOKUP(A699,'Medical Examinations'!A:A,'Medical Examinations'!C:C,"not found")</f>
        <v>6.6</v>
      </c>
      <c r="E699" s="20" t="str">
        <f>_xlfn.XLOOKUP(A699,'Medical Examinations'!A:A,'Medical Examinations'!D:D,"not found")</f>
        <v>No</v>
      </c>
      <c r="F699" s="20" t="str">
        <f>_xlfn.XLOOKUP(A699,'Medical Examinations'!A:A,'Medical Examinations'!E:E,"not found")</f>
        <v>No</v>
      </c>
      <c r="G699" s="20" t="str">
        <f>_xlfn.XLOOKUP(A699,'Medical Examinations'!A:A,'Medical Examinations'!F:F,"not found")</f>
        <v>No</v>
      </c>
      <c r="H699" s="20">
        <f>_xlfn.XLOOKUP(A699,'Medical Examinations'!A:A,'Medical Examinations'!G:G,"not found")</f>
        <v>0</v>
      </c>
      <c r="I699" s="20" t="str">
        <f>_xlfn.XLOOKUP(A699,'Medical Examinations'!A:A,'Medical Examinations'!H:H,"not found")</f>
        <v>No</v>
      </c>
      <c r="J699" s="20" t="str">
        <f>_xlfn.XLOOKUP(A699,'Medical Examinations'!A:A,'Medical Examinations'!I:I,"not found")</f>
        <v>Overweight</v>
      </c>
      <c r="K699" s="21">
        <f>_xlfn.XLOOKUP(A699,'Hospitalisation Details'!A:A,'Hospitalisation Details'!F:F,"Not Found")</f>
        <v>23915</v>
      </c>
      <c r="L699" s="22">
        <f>_xlfn.XLOOKUP(A699,'Hospitalisation Details'!A:A,'Hospitalisation Details'!H:H,"Not Found")</f>
        <v>14394.4</v>
      </c>
      <c r="M699" s="21" t="str">
        <f>_xlfn.XLOOKUP(A699,'Hospitalisation Details'!A:A,'Hospitalisation Details'!I:I,"Not Found")</f>
        <v>tier - 2</v>
      </c>
      <c r="N699" s="21" t="str">
        <f>_xlfn.XLOOKUP(A699,'Hospitalisation Details'!A:A,'Hospitalisation Details'!J:J,"Not Found")</f>
        <v>tier - 3</v>
      </c>
      <c r="O699" s="21" t="str">
        <f>_xlfn.XLOOKUP(A699,'Hospitalisation Details'!A:A,'Hospitalisation Details'!K:K,"Not Found")</f>
        <v>R1024</v>
      </c>
      <c r="P699" s="23">
        <f>_xlfn.XLOOKUP(A699,'Hospitalisation Details'!A:A,'Hospitalisation Details'!L:L,"Not Found")</f>
        <v>57</v>
      </c>
    </row>
    <row r="700" spans="1:16" ht="15.75" x14ac:dyDescent="0.25">
      <c r="A700" s="19" t="s">
        <v>1672</v>
      </c>
      <c r="B700" s="19" t="str">
        <f>_xlfn.XLOOKUP(A700,'Customer Names'!A:A,'Customer Names'!C:C,"Not Found")</f>
        <v>Gillespie</v>
      </c>
      <c r="C700" s="20">
        <f>_xlfn.XLOOKUP(A700,'Medical Examinations'!A:A,'Medical Examinations'!B:B,"not found")</f>
        <v>26.695</v>
      </c>
      <c r="D700" s="20">
        <f>_xlfn.XLOOKUP(A700,'Medical Examinations'!A:A,'Medical Examinations'!C:C,"not found")</f>
        <v>10.14</v>
      </c>
      <c r="E700" s="20" t="str">
        <f>_xlfn.XLOOKUP(A700,'Medical Examinations'!A:A,'Medical Examinations'!D:D,"not found")</f>
        <v>Yes</v>
      </c>
      <c r="F700" s="20" t="str">
        <f>_xlfn.XLOOKUP(A700,'Medical Examinations'!A:A,'Medical Examinations'!E:E,"not found")</f>
        <v>No</v>
      </c>
      <c r="G700" s="20" t="str">
        <f>_xlfn.XLOOKUP(A700,'Medical Examinations'!A:A,'Medical Examinations'!F:F,"not found")</f>
        <v>Yes</v>
      </c>
      <c r="H700" s="20">
        <f>_xlfn.XLOOKUP(A700,'Medical Examinations'!A:A,'Medical Examinations'!G:G,"not found")</f>
        <v>1</v>
      </c>
      <c r="I700" s="20" t="str">
        <f>_xlfn.XLOOKUP(A700,'Medical Examinations'!A:A,'Medical Examinations'!H:H,"not found")</f>
        <v>No</v>
      </c>
      <c r="J700" s="20" t="str">
        <f>_xlfn.XLOOKUP(A700,'Medical Examinations'!A:A,'Medical Examinations'!I:I,"not found")</f>
        <v>Overweight</v>
      </c>
      <c r="K700" s="21">
        <f>_xlfn.XLOOKUP(A700,'Hospitalisation Details'!A:A,'Hospitalisation Details'!F:F,"Not Found")</f>
        <v>23208</v>
      </c>
      <c r="L700" s="22">
        <f>_xlfn.XLOOKUP(A700,'Hospitalisation Details'!A:A,'Hospitalisation Details'!H:H,"Not Found")</f>
        <v>14382.71</v>
      </c>
      <c r="M700" s="21" t="str">
        <f>_xlfn.XLOOKUP(A700,'Hospitalisation Details'!A:A,'Hospitalisation Details'!I:I,"Not Found")</f>
        <v>tier - 2</v>
      </c>
      <c r="N700" s="21" t="str">
        <f>_xlfn.XLOOKUP(A700,'Hospitalisation Details'!A:A,'Hospitalisation Details'!J:J,"Not Found")</f>
        <v>tier - 3</v>
      </c>
      <c r="O700" s="21" t="str">
        <f>_xlfn.XLOOKUP(A700,'Hospitalisation Details'!A:A,'Hospitalisation Details'!K:K,"Not Found")</f>
        <v>R1012</v>
      </c>
      <c r="P700" s="23">
        <f>_xlfn.XLOOKUP(A700,'Hospitalisation Details'!A:A,'Hospitalisation Details'!L:L,"Not Found")</f>
        <v>59</v>
      </c>
    </row>
    <row r="701" spans="1:16" ht="15.75" x14ac:dyDescent="0.25">
      <c r="A701" s="19" t="s">
        <v>1671</v>
      </c>
      <c r="B701" s="19" t="str">
        <f>_xlfn.XLOOKUP(A701,'Customer Names'!A:A,'Customer Names'!C:C,"Not Found")</f>
        <v>Oskvig</v>
      </c>
      <c r="C701" s="20">
        <f>_xlfn.XLOOKUP(A701,'Medical Examinations'!A:A,'Medical Examinations'!B:B,"not found")</f>
        <v>32.799999999999997</v>
      </c>
      <c r="D701" s="20">
        <f>_xlfn.XLOOKUP(A701,'Medical Examinations'!A:A,'Medical Examinations'!C:C,"not found")</f>
        <v>6.06</v>
      </c>
      <c r="E701" s="20" t="str">
        <f>_xlfn.XLOOKUP(A701,'Medical Examinations'!A:A,'Medical Examinations'!D:D,"not found")</f>
        <v>Yes</v>
      </c>
      <c r="F701" s="20" t="str">
        <f>_xlfn.XLOOKUP(A701,'Medical Examinations'!A:A,'Medical Examinations'!E:E,"not found")</f>
        <v>No</v>
      </c>
      <c r="G701" s="20" t="str">
        <f>_xlfn.XLOOKUP(A701,'Medical Examinations'!A:A,'Medical Examinations'!F:F,"not found")</f>
        <v>No</v>
      </c>
      <c r="H701" s="20">
        <f>_xlfn.XLOOKUP(A701,'Medical Examinations'!A:A,'Medical Examinations'!G:G,"not found")</f>
        <v>1</v>
      </c>
      <c r="I701" s="20" t="str">
        <f>_xlfn.XLOOKUP(A701,'Medical Examinations'!A:A,'Medical Examinations'!H:H,"not found")</f>
        <v>No</v>
      </c>
      <c r="J701" s="20" t="str">
        <f>_xlfn.XLOOKUP(A701,'Medical Examinations'!A:A,'Medical Examinations'!I:I,"not found")</f>
        <v>Obesity</v>
      </c>
      <c r="K701" s="21">
        <f>_xlfn.XLOOKUP(A701,'Hospitalisation Details'!A:A,'Hospitalisation Details'!F:F,"Not Found")</f>
        <v>32463</v>
      </c>
      <c r="L701" s="22">
        <f>_xlfn.XLOOKUP(A701,'Hospitalisation Details'!A:A,'Hospitalisation Details'!H:H,"Not Found")</f>
        <v>14358.36</v>
      </c>
      <c r="M701" s="21" t="str">
        <f>_xlfn.XLOOKUP(A701,'Hospitalisation Details'!A:A,'Hospitalisation Details'!I:I,"Not Found")</f>
        <v>tier - 2</v>
      </c>
      <c r="N701" s="21" t="str">
        <f>_xlfn.XLOOKUP(A701,'Hospitalisation Details'!A:A,'Hospitalisation Details'!J:J,"Not Found")</f>
        <v>tier - 3</v>
      </c>
      <c r="O701" s="21" t="str">
        <f>_xlfn.XLOOKUP(A701,'Hospitalisation Details'!A:A,'Hospitalisation Details'!K:K,"Not Found")</f>
        <v>R1011</v>
      </c>
      <c r="P701" s="23">
        <f>_xlfn.XLOOKUP(A701,'Hospitalisation Details'!A:A,'Hospitalisation Details'!L:L,"Not Found")</f>
        <v>34</v>
      </c>
    </row>
    <row r="702" spans="1:16" ht="15.75" x14ac:dyDescent="0.25">
      <c r="A702" s="19" t="s">
        <v>1670</v>
      </c>
      <c r="B702" s="19" t="str">
        <f>_xlfn.XLOOKUP(A702,'Customer Names'!A:A,'Customer Names'!C:C,"Not Found")</f>
        <v>Holland-Stergar</v>
      </c>
      <c r="C702" s="20">
        <f>_xlfn.XLOOKUP(A702,'Medical Examinations'!A:A,'Medical Examinations'!B:B,"not found")</f>
        <v>35.869999999999997</v>
      </c>
      <c r="D702" s="20">
        <f>_xlfn.XLOOKUP(A702,'Medical Examinations'!A:A,'Medical Examinations'!C:C,"not found")</f>
        <v>9.91</v>
      </c>
      <c r="E702" s="20" t="str">
        <f>_xlfn.XLOOKUP(A702,'Medical Examinations'!A:A,'Medical Examinations'!D:D,"not found")</f>
        <v>Yes</v>
      </c>
      <c r="F702" s="20" t="str">
        <f>_xlfn.XLOOKUP(A702,'Medical Examinations'!A:A,'Medical Examinations'!E:E,"not found")</f>
        <v>No</v>
      </c>
      <c r="G702" s="20" t="str">
        <f>_xlfn.XLOOKUP(A702,'Medical Examinations'!A:A,'Medical Examinations'!F:F,"not found")</f>
        <v>No</v>
      </c>
      <c r="H702" s="20">
        <f>_xlfn.XLOOKUP(A702,'Medical Examinations'!A:A,'Medical Examinations'!G:G,"not found")</f>
        <v>0</v>
      </c>
      <c r="I702" s="20" t="str">
        <f>_xlfn.XLOOKUP(A702,'Medical Examinations'!A:A,'Medical Examinations'!H:H,"not found")</f>
        <v>No</v>
      </c>
      <c r="J702" s="20" t="str">
        <f>_xlfn.XLOOKUP(A702,'Medical Examinations'!A:A,'Medical Examinations'!I:I,"not found")</f>
        <v>Obesity</v>
      </c>
      <c r="K702" s="21">
        <f>_xlfn.XLOOKUP(A702,'Hospitalisation Details'!A:A,'Hospitalisation Details'!F:F,"Not Found")</f>
        <v>24755</v>
      </c>
      <c r="L702" s="22">
        <f>_xlfn.XLOOKUP(A702,'Hospitalisation Details'!A:A,'Hospitalisation Details'!H:H,"Not Found")</f>
        <v>14355.43</v>
      </c>
      <c r="M702" s="21" t="str">
        <f>_xlfn.XLOOKUP(A702,'Hospitalisation Details'!A:A,'Hospitalisation Details'!I:I,"Not Found")</f>
        <v>tier - 2</v>
      </c>
      <c r="N702" s="21" t="str">
        <f>_xlfn.XLOOKUP(A702,'Hospitalisation Details'!A:A,'Hospitalisation Details'!J:J,"Not Found")</f>
        <v>tier - 3</v>
      </c>
      <c r="O702" s="21" t="str">
        <f>_xlfn.XLOOKUP(A702,'Hospitalisation Details'!A:A,'Hospitalisation Details'!K:K,"Not Found")</f>
        <v>R1026</v>
      </c>
      <c r="P702" s="23">
        <f>_xlfn.XLOOKUP(A702,'Hospitalisation Details'!A:A,'Hospitalisation Details'!L:L,"Not Found")</f>
        <v>55</v>
      </c>
    </row>
    <row r="703" spans="1:16" ht="15.75" x14ac:dyDescent="0.25">
      <c r="A703" s="19" t="s">
        <v>1669</v>
      </c>
      <c r="B703" s="19" t="str">
        <f>_xlfn.XLOOKUP(A703,'Customer Names'!A:A,'Customer Names'!C:C,"Not Found")</f>
        <v>Arai</v>
      </c>
      <c r="C703" s="20">
        <f>_xlfn.XLOOKUP(A703,'Medical Examinations'!A:A,'Medical Examinations'!B:B,"not found")</f>
        <v>21.66</v>
      </c>
      <c r="D703" s="20">
        <f>_xlfn.XLOOKUP(A703,'Medical Examinations'!A:A,'Medical Examinations'!C:C,"not found")</f>
        <v>4.1399999999999997</v>
      </c>
      <c r="E703" s="20" t="str">
        <f>_xlfn.XLOOKUP(A703,'Medical Examinations'!A:A,'Medical Examinations'!D:D,"not found")</f>
        <v>Yes</v>
      </c>
      <c r="F703" s="20" t="str">
        <f>_xlfn.XLOOKUP(A703,'Medical Examinations'!A:A,'Medical Examinations'!E:E,"not found")</f>
        <v>No</v>
      </c>
      <c r="G703" s="20" t="str">
        <f>_xlfn.XLOOKUP(A703,'Medical Examinations'!A:A,'Medical Examinations'!F:F,"not found")</f>
        <v>No</v>
      </c>
      <c r="H703" s="20">
        <f>_xlfn.XLOOKUP(A703,'Medical Examinations'!A:A,'Medical Examinations'!G:G,"not found")</f>
        <v>2</v>
      </c>
      <c r="I703" s="20" t="str">
        <f>_xlfn.XLOOKUP(A703,'Medical Examinations'!A:A,'Medical Examinations'!H:H,"not found")</f>
        <v>No</v>
      </c>
      <c r="J703" s="20" t="str">
        <f>_xlfn.XLOOKUP(A703,'Medical Examinations'!A:A,'Medical Examinations'!I:I,"not found")</f>
        <v>Normal Weight</v>
      </c>
      <c r="K703" s="21">
        <f>_xlfn.XLOOKUP(A703,'Hospitalisation Details'!A:A,'Hospitalisation Details'!F:F,"Not Found")</f>
        <v>21908</v>
      </c>
      <c r="L703" s="22">
        <f>_xlfn.XLOOKUP(A703,'Hospitalisation Details'!A:A,'Hospitalisation Details'!H:H,"Not Found")</f>
        <v>14349.85</v>
      </c>
      <c r="M703" s="21" t="str">
        <f>_xlfn.XLOOKUP(A703,'Hospitalisation Details'!A:A,'Hospitalisation Details'!I:I,"Not Found")</f>
        <v>tier - 2</v>
      </c>
      <c r="N703" s="21" t="str">
        <f>_xlfn.XLOOKUP(A703,'Hospitalisation Details'!A:A,'Hospitalisation Details'!J:J,"Not Found")</f>
        <v>tier - 3</v>
      </c>
      <c r="O703" s="21" t="str">
        <f>_xlfn.XLOOKUP(A703,'Hospitalisation Details'!A:A,'Hospitalisation Details'!K:K,"Not Found")</f>
        <v>R1012</v>
      </c>
      <c r="P703" s="23">
        <f>_xlfn.XLOOKUP(A703,'Hospitalisation Details'!A:A,'Hospitalisation Details'!L:L,"Not Found")</f>
        <v>63</v>
      </c>
    </row>
    <row r="704" spans="1:16" ht="15.75" x14ac:dyDescent="0.25">
      <c r="A704" s="19" t="s">
        <v>1668</v>
      </c>
      <c r="B704" s="19" t="str">
        <f>_xlfn.XLOOKUP(A704,'Customer Names'!A:A,'Customer Names'!C:C,"Not Found")</f>
        <v>Olausson</v>
      </c>
      <c r="C704" s="20">
        <f>_xlfn.XLOOKUP(A704,'Medical Examinations'!A:A,'Medical Examinations'!B:B,"not found")</f>
        <v>37.72</v>
      </c>
      <c r="D704" s="20">
        <f>_xlfn.XLOOKUP(A704,'Medical Examinations'!A:A,'Medical Examinations'!C:C,"not found")</f>
        <v>4.38</v>
      </c>
      <c r="E704" s="20" t="str">
        <f>_xlfn.XLOOKUP(A704,'Medical Examinations'!A:A,'Medical Examinations'!D:D,"not found")</f>
        <v>Yes</v>
      </c>
      <c r="F704" s="20" t="str">
        <f>_xlfn.XLOOKUP(A704,'Medical Examinations'!A:A,'Medical Examinations'!E:E,"not found")</f>
        <v>No</v>
      </c>
      <c r="G704" s="20" t="str">
        <f>_xlfn.XLOOKUP(A704,'Medical Examinations'!A:A,'Medical Examinations'!F:F,"not found")</f>
        <v>Yes</v>
      </c>
      <c r="H704" s="20">
        <f>_xlfn.XLOOKUP(A704,'Medical Examinations'!A:A,'Medical Examinations'!G:G,"not found")</f>
        <v>1</v>
      </c>
      <c r="I704" s="20" t="str">
        <f>_xlfn.XLOOKUP(A704,'Medical Examinations'!A:A,'Medical Examinations'!H:H,"not found")</f>
        <v>No</v>
      </c>
      <c r="J704" s="20" t="str">
        <f>_xlfn.XLOOKUP(A704,'Medical Examinations'!A:A,'Medical Examinations'!I:I,"not found")</f>
        <v>Obesity</v>
      </c>
      <c r="K704" s="21">
        <f>_xlfn.XLOOKUP(A704,'Hospitalisation Details'!A:A,'Hospitalisation Details'!F:F,"Not Found")</f>
        <v>25472</v>
      </c>
      <c r="L704" s="22">
        <f>_xlfn.XLOOKUP(A704,'Hospitalisation Details'!A:A,'Hospitalisation Details'!H:H,"Not Found")</f>
        <v>14337.91</v>
      </c>
      <c r="M704" s="21" t="str">
        <f>_xlfn.XLOOKUP(A704,'Hospitalisation Details'!A:A,'Hospitalisation Details'!I:I,"Not Found")</f>
        <v>tier - 2</v>
      </c>
      <c r="N704" s="21" t="str">
        <f>_xlfn.XLOOKUP(A704,'Hospitalisation Details'!A:A,'Hospitalisation Details'!J:J,"Not Found")</f>
        <v>tier - 3</v>
      </c>
      <c r="O704" s="21" t="str">
        <f>_xlfn.XLOOKUP(A704,'Hospitalisation Details'!A:A,'Hospitalisation Details'!K:K,"Not Found")</f>
        <v>R1022</v>
      </c>
      <c r="P704" s="23">
        <f>_xlfn.XLOOKUP(A704,'Hospitalisation Details'!A:A,'Hospitalisation Details'!L:L,"Not Found")</f>
        <v>53</v>
      </c>
    </row>
    <row r="705" spans="1:16" ht="15.75" x14ac:dyDescent="0.25">
      <c r="A705" s="19" t="s">
        <v>1667</v>
      </c>
      <c r="B705" s="19" t="str">
        <f>_xlfn.XLOOKUP(A705,'Customer Names'!A:A,'Customer Names'!C:C,"Not Found")</f>
        <v>Wagner</v>
      </c>
      <c r="C705" s="20">
        <f>_xlfn.XLOOKUP(A705,'Medical Examinations'!A:A,'Medical Examinations'!B:B,"not found")</f>
        <v>39.700000000000003</v>
      </c>
      <c r="D705" s="20">
        <f>_xlfn.XLOOKUP(A705,'Medical Examinations'!A:A,'Medical Examinations'!C:C,"not found")</f>
        <v>9.83</v>
      </c>
      <c r="E705" s="20" t="str">
        <f>_xlfn.XLOOKUP(A705,'Medical Examinations'!A:A,'Medical Examinations'!D:D,"not found")</f>
        <v>No</v>
      </c>
      <c r="F705" s="20" t="str">
        <f>_xlfn.XLOOKUP(A705,'Medical Examinations'!A:A,'Medical Examinations'!E:E,"not found")</f>
        <v>No</v>
      </c>
      <c r="G705" s="20" t="str">
        <f>_xlfn.XLOOKUP(A705,'Medical Examinations'!A:A,'Medical Examinations'!F:F,"not found")</f>
        <v>No</v>
      </c>
      <c r="H705" s="20">
        <f>_xlfn.XLOOKUP(A705,'Medical Examinations'!A:A,'Medical Examinations'!G:G,"not found")</f>
        <v>3</v>
      </c>
      <c r="I705" s="20" t="str">
        <f>_xlfn.XLOOKUP(A705,'Medical Examinations'!A:A,'Medical Examinations'!H:H,"not found")</f>
        <v>No</v>
      </c>
      <c r="J705" s="20" t="str">
        <f>_xlfn.XLOOKUP(A705,'Medical Examinations'!A:A,'Medical Examinations'!I:I,"not found")</f>
        <v>Obesity</v>
      </c>
      <c r="K705" s="21">
        <f>_xlfn.XLOOKUP(A705,'Hospitalisation Details'!A:A,'Hospitalisation Details'!F:F,"Not Found")</f>
        <v>21376</v>
      </c>
      <c r="L705" s="22">
        <f>_xlfn.XLOOKUP(A705,'Hospitalisation Details'!A:A,'Hospitalisation Details'!H:H,"Not Found")</f>
        <v>14319.03</v>
      </c>
      <c r="M705" s="21" t="str">
        <f>_xlfn.XLOOKUP(A705,'Hospitalisation Details'!A:A,'Hospitalisation Details'!I:I,"Not Found")</f>
        <v>tier - 2</v>
      </c>
      <c r="N705" s="21" t="str">
        <f>_xlfn.XLOOKUP(A705,'Hospitalisation Details'!A:A,'Hospitalisation Details'!J:J,"Not Found")</f>
        <v>tier - 3</v>
      </c>
      <c r="O705" s="21" t="str">
        <f>_xlfn.XLOOKUP(A705,'Hospitalisation Details'!A:A,'Hospitalisation Details'!K:K,"Not Found")</f>
        <v>R1011</v>
      </c>
      <c r="P705" s="23">
        <f>_xlfn.XLOOKUP(A705,'Hospitalisation Details'!A:A,'Hospitalisation Details'!L:L,"Not Found")</f>
        <v>64</v>
      </c>
    </row>
    <row r="706" spans="1:16" ht="15.75" x14ac:dyDescent="0.25">
      <c r="A706" s="19" t="s">
        <v>1666</v>
      </c>
      <c r="B706" s="19" t="str">
        <f>_xlfn.XLOOKUP(A706,'Customer Names'!A:A,'Customer Names'!C:C,"Not Found")</f>
        <v>Delong</v>
      </c>
      <c r="C706" s="20">
        <f>_xlfn.XLOOKUP(A706,'Medical Examinations'!A:A,'Medical Examinations'!B:B,"not found")</f>
        <v>35.97</v>
      </c>
      <c r="D706" s="20">
        <f>_xlfn.XLOOKUP(A706,'Medical Examinations'!A:A,'Medical Examinations'!C:C,"not found")</f>
        <v>11.08</v>
      </c>
      <c r="E706" s="20" t="str">
        <f>_xlfn.XLOOKUP(A706,'Medical Examinations'!A:A,'Medical Examinations'!D:D,"not found")</f>
        <v>No</v>
      </c>
      <c r="F706" s="20" t="str">
        <f>_xlfn.XLOOKUP(A706,'Medical Examinations'!A:A,'Medical Examinations'!E:E,"not found")</f>
        <v>No</v>
      </c>
      <c r="G706" s="20" t="str">
        <f>_xlfn.XLOOKUP(A706,'Medical Examinations'!A:A,'Medical Examinations'!F:F,"not found")</f>
        <v>No</v>
      </c>
      <c r="H706" s="20">
        <f>_xlfn.XLOOKUP(A706,'Medical Examinations'!A:A,'Medical Examinations'!G:G,"not found")</f>
        <v>3</v>
      </c>
      <c r="I706" s="20" t="str">
        <f>_xlfn.XLOOKUP(A706,'Medical Examinations'!A:A,'Medical Examinations'!H:H,"not found")</f>
        <v>No</v>
      </c>
      <c r="J706" s="20" t="str">
        <f>_xlfn.XLOOKUP(A706,'Medical Examinations'!A:A,'Medical Examinations'!I:I,"not found")</f>
        <v>Obesity</v>
      </c>
      <c r="K706" s="21">
        <f>_xlfn.XLOOKUP(A706,'Hospitalisation Details'!A:A,'Hospitalisation Details'!F:F,"Not Found")</f>
        <v>21473</v>
      </c>
      <c r="L706" s="22">
        <f>_xlfn.XLOOKUP(A706,'Hospitalisation Details'!A:A,'Hospitalisation Details'!H:H,"Not Found")</f>
        <v>14313.85</v>
      </c>
      <c r="M706" s="21" t="str">
        <f>_xlfn.XLOOKUP(A706,'Hospitalisation Details'!A:A,'Hospitalisation Details'!I:I,"Not Found")</f>
        <v>tier - 2</v>
      </c>
      <c r="N706" s="21" t="str">
        <f>_xlfn.XLOOKUP(A706,'Hospitalisation Details'!A:A,'Hospitalisation Details'!J:J,"Not Found")</f>
        <v>tier - 3</v>
      </c>
      <c r="O706" s="21" t="str">
        <f>_xlfn.XLOOKUP(A706,'Hospitalisation Details'!A:A,'Hospitalisation Details'!K:K,"Not Found")</f>
        <v>R1013</v>
      </c>
      <c r="P706" s="23">
        <f>_xlfn.XLOOKUP(A706,'Hospitalisation Details'!A:A,'Hospitalisation Details'!L:L,"Not Found")</f>
        <v>64</v>
      </c>
    </row>
    <row r="707" spans="1:16" ht="15.75" x14ac:dyDescent="0.25">
      <c r="A707" s="19" t="s">
        <v>1665</v>
      </c>
      <c r="B707" s="19" t="str">
        <f>_xlfn.XLOOKUP(A707,'Customer Names'!A:A,'Customer Names'!C:C,"Not Found")</f>
        <v>Mehech</v>
      </c>
      <c r="C707" s="20">
        <f>_xlfn.XLOOKUP(A707,'Medical Examinations'!A:A,'Medical Examinations'!B:B,"not found")</f>
        <v>37.85</v>
      </c>
      <c r="D707" s="20">
        <f>_xlfn.XLOOKUP(A707,'Medical Examinations'!A:A,'Medical Examinations'!C:C,"not found")</f>
        <v>11.01</v>
      </c>
      <c r="E707" s="20" t="str">
        <f>_xlfn.XLOOKUP(A707,'Medical Examinations'!A:A,'Medical Examinations'!D:D,"not found")</f>
        <v>No</v>
      </c>
      <c r="F707" s="20" t="str">
        <f>_xlfn.XLOOKUP(A707,'Medical Examinations'!A:A,'Medical Examinations'!E:E,"not found")</f>
        <v>No</v>
      </c>
      <c r="G707" s="20" t="str">
        <f>_xlfn.XLOOKUP(A707,'Medical Examinations'!A:A,'Medical Examinations'!F:F,"not found")</f>
        <v>No</v>
      </c>
      <c r="H707" s="20">
        <f>_xlfn.XLOOKUP(A707,'Medical Examinations'!A:A,'Medical Examinations'!G:G,"not found")</f>
        <v>0</v>
      </c>
      <c r="I707" s="20" t="str">
        <f>_xlfn.XLOOKUP(A707,'Medical Examinations'!A:A,'Medical Examinations'!H:H,"not found")</f>
        <v>No</v>
      </c>
      <c r="J707" s="20" t="str">
        <f>_xlfn.XLOOKUP(A707,'Medical Examinations'!A:A,'Medical Examinations'!I:I,"not found")</f>
        <v>Obesity</v>
      </c>
      <c r="K707" s="21">
        <f>_xlfn.XLOOKUP(A707,'Hospitalisation Details'!A:A,'Hospitalisation Details'!F:F,"Not Found")</f>
        <v>25187</v>
      </c>
      <c r="L707" s="22">
        <f>_xlfn.XLOOKUP(A707,'Hospitalisation Details'!A:A,'Hospitalisation Details'!H:H,"Not Found")</f>
        <v>14285.9</v>
      </c>
      <c r="M707" s="21" t="str">
        <f>_xlfn.XLOOKUP(A707,'Hospitalisation Details'!A:A,'Hospitalisation Details'!I:I,"Not Found")</f>
        <v>tier - 2</v>
      </c>
      <c r="N707" s="21" t="str">
        <f>_xlfn.XLOOKUP(A707,'Hospitalisation Details'!A:A,'Hospitalisation Details'!J:J,"Not Found")</f>
        <v>tier - 3</v>
      </c>
      <c r="O707" s="21" t="str">
        <f>_xlfn.XLOOKUP(A707,'Hospitalisation Details'!A:A,'Hospitalisation Details'!K:K,"Not Found")</f>
        <v>R1012</v>
      </c>
      <c r="P707" s="23">
        <f>_xlfn.XLOOKUP(A707,'Hospitalisation Details'!A:A,'Hospitalisation Details'!L:L,"Not Found")</f>
        <v>54</v>
      </c>
    </row>
    <row r="708" spans="1:16" ht="15.75" x14ac:dyDescent="0.25">
      <c r="A708" s="19" t="s">
        <v>1664</v>
      </c>
      <c r="B708" s="19" t="str">
        <f>_xlfn.XLOOKUP(A708,'Customer Names'!A:A,'Customer Names'!C:C,"Not Found")</f>
        <v>Machiela</v>
      </c>
      <c r="C708" s="20">
        <f>_xlfn.XLOOKUP(A708,'Medical Examinations'!A:A,'Medical Examinations'!B:B,"not found")</f>
        <v>21.66</v>
      </c>
      <c r="D708" s="20">
        <f>_xlfn.XLOOKUP(A708,'Medical Examinations'!A:A,'Medical Examinations'!C:C,"not found")</f>
        <v>4.37</v>
      </c>
      <c r="E708" s="20" t="str">
        <f>_xlfn.XLOOKUP(A708,'Medical Examinations'!A:A,'Medical Examinations'!D:D,"not found")</f>
        <v>No</v>
      </c>
      <c r="F708" s="20" t="str">
        <f>_xlfn.XLOOKUP(A708,'Medical Examinations'!A:A,'Medical Examinations'!E:E,"not found")</f>
        <v>Yes</v>
      </c>
      <c r="G708" s="20" t="str">
        <f>_xlfn.XLOOKUP(A708,'Medical Examinations'!A:A,'Medical Examinations'!F:F,"not found")</f>
        <v>No</v>
      </c>
      <c r="H708" s="20">
        <f>_xlfn.XLOOKUP(A708,'Medical Examinations'!A:A,'Medical Examinations'!G:G,"not found")</f>
        <v>1</v>
      </c>
      <c r="I708" s="20" t="str">
        <f>_xlfn.XLOOKUP(A708,'Medical Examinations'!A:A,'Medical Examinations'!H:H,"not found")</f>
        <v>Yes</v>
      </c>
      <c r="J708" s="20" t="str">
        <f>_xlfn.XLOOKUP(A708,'Medical Examinations'!A:A,'Medical Examinations'!I:I,"not found")</f>
        <v>Normal Weight</v>
      </c>
      <c r="K708" s="21">
        <f>_xlfn.XLOOKUP(A708,'Hospitalisation Details'!A:A,'Hospitalisation Details'!F:F,"Not Found")</f>
        <v>38236</v>
      </c>
      <c r="L708" s="22">
        <f>_xlfn.XLOOKUP(A708,'Hospitalisation Details'!A:A,'Hospitalisation Details'!H:H,"Not Found")</f>
        <v>14283.46</v>
      </c>
      <c r="M708" s="21" t="str">
        <f>_xlfn.XLOOKUP(A708,'Hospitalisation Details'!A:A,'Hospitalisation Details'!I:I,"Not Found")</f>
        <v>tier - 2</v>
      </c>
      <c r="N708" s="21" t="str">
        <f>_xlfn.XLOOKUP(A708,'Hospitalisation Details'!A:A,'Hospitalisation Details'!J:J,"Not Found")</f>
        <v>tier - 3</v>
      </c>
      <c r="O708" s="21" t="str">
        <f>_xlfn.XLOOKUP(A708,'Hospitalisation Details'!A:A,'Hospitalisation Details'!K:K,"Not Found")</f>
        <v>R1024</v>
      </c>
      <c r="P708" s="23">
        <f>_xlfn.XLOOKUP(A708,'Hospitalisation Details'!A:A,'Hospitalisation Details'!L:L,"Not Found")</f>
        <v>18</v>
      </c>
    </row>
    <row r="709" spans="1:16" ht="15.75" x14ac:dyDescent="0.25">
      <c r="A709" s="19" t="s">
        <v>1663</v>
      </c>
      <c r="B709" s="19" t="str">
        <f>_xlfn.XLOOKUP(A709,'Customer Names'!A:A,'Customer Names'!C:C,"Not Found")</f>
        <v>Young</v>
      </c>
      <c r="C709" s="20">
        <f>_xlfn.XLOOKUP(A709,'Medical Examinations'!A:A,'Medical Examinations'!B:B,"not found")</f>
        <v>39.369999999999997</v>
      </c>
      <c r="D709" s="20">
        <f>_xlfn.XLOOKUP(A709,'Medical Examinations'!A:A,'Medical Examinations'!C:C,"not found")</f>
        <v>5.91</v>
      </c>
      <c r="E709" s="20" t="str">
        <f>_xlfn.XLOOKUP(A709,'Medical Examinations'!A:A,'Medical Examinations'!D:D,"not found")</f>
        <v>No</v>
      </c>
      <c r="F709" s="20" t="str">
        <f>_xlfn.XLOOKUP(A709,'Medical Examinations'!A:A,'Medical Examinations'!E:E,"not found")</f>
        <v>No</v>
      </c>
      <c r="G709" s="20" t="str">
        <f>_xlfn.XLOOKUP(A709,'Medical Examinations'!A:A,'Medical Examinations'!F:F,"not found")</f>
        <v>No</v>
      </c>
      <c r="H709" s="20">
        <f>_xlfn.XLOOKUP(A709,'Medical Examinations'!A:A,'Medical Examinations'!G:G,"not found")</f>
        <v>2</v>
      </c>
      <c r="I709" s="20" t="str">
        <f>_xlfn.XLOOKUP(A709,'Medical Examinations'!A:A,'Medical Examinations'!H:H,"not found")</f>
        <v>No</v>
      </c>
      <c r="J709" s="20" t="str">
        <f>_xlfn.XLOOKUP(A709,'Medical Examinations'!A:A,'Medical Examinations'!I:I,"not found")</f>
        <v>Obesity</v>
      </c>
      <c r="K709" s="21">
        <f>_xlfn.XLOOKUP(A709,'Hospitalisation Details'!A:A,'Hospitalisation Details'!F:F,"Not Found")</f>
        <v>26493</v>
      </c>
      <c r="L709" s="22">
        <f>_xlfn.XLOOKUP(A709,'Hospitalisation Details'!A:A,'Hospitalisation Details'!H:H,"Not Found")</f>
        <v>14258.33</v>
      </c>
      <c r="M709" s="21" t="str">
        <f>_xlfn.XLOOKUP(A709,'Hospitalisation Details'!A:A,'Hospitalisation Details'!I:I,"Not Found")</f>
        <v>tier - 2</v>
      </c>
      <c r="N709" s="21" t="str">
        <f>_xlfn.XLOOKUP(A709,'Hospitalisation Details'!A:A,'Hospitalisation Details'!J:J,"Not Found")</f>
        <v>tier - 3</v>
      </c>
      <c r="O709" s="21" t="str">
        <f>_xlfn.XLOOKUP(A709,'Hospitalisation Details'!A:A,'Hospitalisation Details'!K:K,"Not Found")</f>
        <v>R1026</v>
      </c>
      <c r="P709" s="23">
        <f>_xlfn.XLOOKUP(A709,'Hospitalisation Details'!A:A,'Hospitalisation Details'!L:L,"Not Found")</f>
        <v>50</v>
      </c>
    </row>
    <row r="710" spans="1:16" ht="15.75" x14ac:dyDescent="0.25">
      <c r="A710" s="19" t="s">
        <v>1662</v>
      </c>
      <c r="B710" s="19" t="str">
        <f>_xlfn.XLOOKUP(A710,'Customer Names'!A:A,'Customer Names'!C:C,"Not Found")</f>
        <v>Dupere</v>
      </c>
      <c r="C710" s="20">
        <f>_xlfn.XLOOKUP(A710,'Medical Examinations'!A:A,'Medical Examinations'!B:B,"not found")</f>
        <v>40.880000000000003</v>
      </c>
      <c r="D710" s="20">
        <f>_xlfn.XLOOKUP(A710,'Medical Examinations'!A:A,'Medical Examinations'!C:C,"not found")</f>
        <v>7.65</v>
      </c>
      <c r="E710" s="20" t="str">
        <f>_xlfn.XLOOKUP(A710,'Medical Examinations'!A:A,'Medical Examinations'!D:D,"not found")</f>
        <v>No</v>
      </c>
      <c r="F710" s="20" t="str">
        <f>_xlfn.XLOOKUP(A710,'Medical Examinations'!A:A,'Medical Examinations'!E:E,"not found")</f>
        <v>No</v>
      </c>
      <c r="G710" s="20" t="str">
        <f>_xlfn.XLOOKUP(A710,'Medical Examinations'!A:A,'Medical Examinations'!F:F,"not found")</f>
        <v>No</v>
      </c>
      <c r="H710" s="20">
        <f>_xlfn.XLOOKUP(A710,'Medical Examinations'!A:A,'Medical Examinations'!G:G,"not found")</f>
        <v>0</v>
      </c>
      <c r="I710" s="20" t="str">
        <f>_xlfn.XLOOKUP(A710,'Medical Examinations'!A:A,'Medical Examinations'!H:H,"not found")</f>
        <v>No</v>
      </c>
      <c r="J710" s="20" t="str">
        <f>_xlfn.XLOOKUP(A710,'Medical Examinations'!A:A,'Medical Examinations'!I:I,"not found")</f>
        <v>Obesity</v>
      </c>
      <c r="K710" s="21">
        <f>_xlfn.XLOOKUP(A710,'Hospitalisation Details'!A:A,'Hospitalisation Details'!F:F,"Not Found")</f>
        <v>27389</v>
      </c>
      <c r="L710" s="22">
        <f>_xlfn.XLOOKUP(A710,'Hospitalisation Details'!A:A,'Hospitalisation Details'!H:H,"Not Found")</f>
        <v>14256.79</v>
      </c>
      <c r="M710" s="21" t="str">
        <f>_xlfn.XLOOKUP(A710,'Hospitalisation Details'!A:A,'Hospitalisation Details'!I:I,"Not Found")</f>
        <v>tier - 2</v>
      </c>
      <c r="N710" s="21" t="str">
        <f>_xlfn.XLOOKUP(A710,'Hospitalisation Details'!A:A,'Hospitalisation Details'!J:J,"Not Found")</f>
        <v>tier - 3</v>
      </c>
      <c r="O710" s="21" t="str">
        <f>_xlfn.XLOOKUP(A710,'Hospitalisation Details'!A:A,'Hospitalisation Details'!K:K,"Not Found")</f>
        <v>R1026</v>
      </c>
      <c r="P710" s="23">
        <f>_xlfn.XLOOKUP(A710,'Hospitalisation Details'!A:A,'Hospitalisation Details'!L:L,"Not Found")</f>
        <v>48</v>
      </c>
    </row>
    <row r="711" spans="1:16" ht="15.75" x14ac:dyDescent="0.25">
      <c r="A711" s="19" t="s">
        <v>1661</v>
      </c>
      <c r="B711" s="19" t="str">
        <f>_xlfn.XLOOKUP(A711,'Customer Names'!A:A,'Customer Names'!C:C,"Not Found")</f>
        <v>Iandolo</v>
      </c>
      <c r="C711" s="20">
        <f>_xlfn.XLOOKUP(A711,'Medical Examinations'!A:A,'Medical Examinations'!B:B,"not found")</f>
        <v>26.22</v>
      </c>
      <c r="D711" s="20">
        <f>_xlfn.XLOOKUP(A711,'Medical Examinations'!A:A,'Medical Examinations'!C:C,"not found")</f>
        <v>5.37</v>
      </c>
      <c r="E711" s="20" t="str">
        <f>_xlfn.XLOOKUP(A711,'Medical Examinations'!A:A,'Medical Examinations'!D:D,"not found")</f>
        <v>Yes</v>
      </c>
      <c r="F711" s="20" t="str">
        <f>_xlfn.XLOOKUP(A711,'Medical Examinations'!A:A,'Medical Examinations'!E:E,"not found")</f>
        <v>No</v>
      </c>
      <c r="G711" s="20" t="str">
        <f>_xlfn.XLOOKUP(A711,'Medical Examinations'!A:A,'Medical Examinations'!F:F,"not found")</f>
        <v>No</v>
      </c>
      <c r="H711" s="20">
        <f>_xlfn.XLOOKUP(A711,'Medical Examinations'!A:A,'Medical Examinations'!G:G,"not found")</f>
        <v>2</v>
      </c>
      <c r="I711" s="20" t="str">
        <f>_xlfn.XLOOKUP(A711,'Medical Examinations'!A:A,'Medical Examinations'!H:H,"not found")</f>
        <v>No</v>
      </c>
      <c r="J711" s="20" t="str">
        <f>_xlfn.XLOOKUP(A711,'Medical Examinations'!A:A,'Medical Examinations'!I:I,"not found")</f>
        <v>Overweight</v>
      </c>
      <c r="K711" s="21">
        <f>_xlfn.XLOOKUP(A711,'Hospitalisation Details'!A:A,'Hospitalisation Details'!F:F,"Not Found")</f>
        <v>21862</v>
      </c>
      <c r="L711" s="22">
        <f>_xlfn.XLOOKUP(A711,'Hospitalisation Details'!A:A,'Hospitalisation Details'!H:H,"Not Found")</f>
        <v>14256.19</v>
      </c>
      <c r="M711" s="21" t="str">
        <f>_xlfn.XLOOKUP(A711,'Hospitalisation Details'!A:A,'Hospitalisation Details'!I:I,"Not Found")</f>
        <v>tier - 2</v>
      </c>
      <c r="N711" s="21" t="str">
        <f>_xlfn.XLOOKUP(A711,'Hospitalisation Details'!A:A,'Hospitalisation Details'!J:J,"Not Found")</f>
        <v>tier - 3</v>
      </c>
      <c r="O711" s="21" t="str">
        <f>_xlfn.XLOOKUP(A711,'Hospitalisation Details'!A:A,'Hospitalisation Details'!K:K,"Not Found")</f>
        <v>R1012</v>
      </c>
      <c r="P711" s="23">
        <f>_xlfn.XLOOKUP(A711,'Hospitalisation Details'!A:A,'Hospitalisation Details'!L:L,"Not Found")</f>
        <v>63</v>
      </c>
    </row>
    <row r="712" spans="1:16" ht="15.75" x14ac:dyDescent="0.25">
      <c r="A712" s="19" t="s">
        <v>1660</v>
      </c>
      <c r="B712" s="19" t="str">
        <f>_xlfn.XLOOKUP(A712,'Customer Names'!A:A,'Customer Names'!C:C,"Not Found")</f>
        <v>Ito</v>
      </c>
      <c r="C712" s="20">
        <f>_xlfn.XLOOKUP(A712,'Medical Examinations'!A:A,'Medical Examinations'!B:B,"not found")</f>
        <v>25.08</v>
      </c>
      <c r="D712" s="20">
        <f>_xlfn.XLOOKUP(A712,'Medical Examinations'!A:A,'Medical Examinations'!C:C,"not found")</f>
        <v>5.75</v>
      </c>
      <c r="E712" s="20" t="str">
        <f>_xlfn.XLOOKUP(A712,'Medical Examinations'!A:A,'Medical Examinations'!D:D,"not found")</f>
        <v>Yes</v>
      </c>
      <c r="F712" s="20" t="str">
        <f>_xlfn.XLOOKUP(A712,'Medical Examinations'!A:A,'Medical Examinations'!E:E,"not found")</f>
        <v>No</v>
      </c>
      <c r="G712" s="20" t="str">
        <f>_xlfn.XLOOKUP(A712,'Medical Examinations'!A:A,'Medical Examinations'!F:F,"not found")</f>
        <v>No</v>
      </c>
      <c r="H712" s="20">
        <f>_xlfn.XLOOKUP(A712,'Medical Examinations'!A:A,'Medical Examinations'!G:G,"not found")</f>
        <v>2</v>
      </c>
      <c r="I712" s="20" t="str">
        <f>_xlfn.XLOOKUP(A712,'Medical Examinations'!A:A,'Medical Examinations'!H:H,"not found")</f>
        <v>No</v>
      </c>
      <c r="J712" s="20" t="str">
        <f>_xlfn.XLOOKUP(A712,'Medical Examinations'!A:A,'Medical Examinations'!I:I,"not found")</f>
        <v>Overweight</v>
      </c>
      <c r="K712" s="21">
        <f>_xlfn.XLOOKUP(A712,'Hospitalisation Details'!A:A,'Hospitalisation Details'!F:F,"Not Found")</f>
        <v>21833</v>
      </c>
      <c r="L712" s="22">
        <f>_xlfn.XLOOKUP(A712,'Hospitalisation Details'!A:A,'Hospitalisation Details'!H:H,"Not Found")</f>
        <v>14254.61</v>
      </c>
      <c r="M712" s="21" t="str">
        <f>_xlfn.XLOOKUP(A712,'Hospitalisation Details'!A:A,'Hospitalisation Details'!I:I,"Not Found")</f>
        <v>tier - 2</v>
      </c>
      <c r="N712" s="21" t="str">
        <f>_xlfn.XLOOKUP(A712,'Hospitalisation Details'!A:A,'Hospitalisation Details'!J:J,"Not Found")</f>
        <v>tier - 3</v>
      </c>
      <c r="O712" s="21" t="str">
        <f>_xlfn.XLOOKUP(A712,'Hospitalisation Details'!A:A,'Hospitalisation Details'!K:K,"Not Found")</f>
        <v>R1012</v>
      </c>
      <c r="P712" s="23">
        <f>_xlfn.XLOOKUP(A712,'Hospitalisation Details'!A:A,'Hospitalisation Details'!L:L,"Not Found")</f>
        <v>63</v>
      </c>
    </row>
    <row r="713" spans="1:16" ht="15.75" x14ac:dyDescent="0.25">
      <c r="A713" s="19" t="s">
        <v>1659</v>
      </c>
      <c r="B713" s="19" t="str">
        <f>_xlfn.XLOOKUP(A713,'Customer Names'!A:A,'Customer Names'!C:C,"Not Found")</f>
        <v>Barry</v>
      </c>
      <c r="C713" s="20">
        <f>_xlfn.XLOOKUP(A713,'Medical Examinations'!A:A,'Medical Examinations'!B:B,"not found")</f>
        <v>39.1</v>
      </c>
      <c r="D713" s="20">
        <f>_xlfn.XLOOKUP(A713,'Medical Examinations'!A:A,'Medical Examinations'!C:C,"not found")</f>
        <v>6.79</v>
      </c>
      <c r="E713" s="20" t="str">
        <f>_xlfn.XLOOKUP(A713,'Medical Examinations'!A:A,'Medical Examinations'!D:D,"not found")</f>
        <v>Yes</v>
      </c>
      <c r="F713" s="20" t="str">
        <f>_xlfn.XLOOKUP(A713,'Medical Examinations'!A:A,'Medical Examinations'!E:E,"not found")</f>
        <v>No</v>
      </c>
      <c r="G713" s="20" t="str">
        <f>_xlfn.XLOOKUP(A713,'Medical Examinations'!A:A,'Medical Examinations'!F:F,"not found")</f>
        <v>No</v>
      </c>
      <c r="H713" s="20">
        <f>_xlfn.XLOOKUP(A713,'Medical Examinations'!A:A,'Medical Examinations'!G:G,"not found")</f>
        <v>2</v>
      </c>
      <c r="I713" s="20" t="str">
        <f>_xlfn.XLOOKUP(A713,'Medical Examinations'!A:A,'Medical Examinations'!H:H,"not found")</f>
        <v>No</v>
      </c>
      <c r="J713" s="20" t="str">
        <f>_xlfn.XLOOKUP(A713,'Medical Examinations'!A:A,'Medical Examinations'!I:I,"not found")</f>
        <v>Obesity</v>
      </c>
      <c r="K713" s="21">
        <f>_xlfn.XLOOKUP(A713,'Hospitalisation Details'!A:A,'Hospitalisation Details'!F:F,"Not Found")</f>
        <v>22549</v>
      </c>
      <c r="L713" s="22">
        <f>_xlfn.XLOOKUP(A713,'Hospitalisation Details'!A:A,'Hospitalisation Details'!H:H,"Not Found")</f>
        <v>14235.07</v>
      </c>
      <c r="M713" s="21" t="str">
        <f>_xlfn.XLOOKUP(A713,'Hospitalisation Details'!A:A,'Hospitalisation Details'!I:I,"Not Found")</f>
        <v>tier - 2</v>
      </c>
      <c r="N713" s="21" t="str">
        <f>_xlfn.XLOOKUP(A713,'Hospitalisation Details'!A:A,'Hospitalisation Details'!J:J,"Not Found")</f>
        <v>tier - 3</v>
      </c>
      <c r="O713" s="21" t="str">
        <f>_xlfn.XLOOKUP(A713,'Hospitalisation Details'!A:A,'Hospitalisation Details'!K:K,"Not Found")</f>
        <v>R1011</v>
      </c>
      <c r="P713" s="23">
        <f>_xlfn.XLOOKUP(A713,'Hospitalisation Details'!A:A,'Hospitalisation Details'!L:L,"Not Found")</f>
        <v>61</v>
      </c>
    </row>
    <row r="714" spans="1:16" ht="15.75" x14ac:dyDescent="0.25">
      <c r="A714" s="19" t="s">
        <v>1658</v>
      </c>
      <c r="B714" s="19" t="str">
        <f>_xlfn.XLOOKUP(A714,'Customer Names'!A:A,'Customer Names'!C:C,"Not Found")</f>
        <v>Boyce</v>
      </c>
      <c r="C714" s="20">
        <f>_xlfn.XLOOKUP(A714,'Medical Examinations'!A:A,'Medical Examinations'!B:B,"not found")</f>
        <v>37.905000000000001</v>
      </c>
      <c r="D714" s="20">
        <f>_xlfn.XLOOKUP(A714,'Medical Examinations'!A:A,'Medical Examinations'!C:C,"not found")</f>
        <v>7.03</v>
      </c>
      <c r="E714" s="20" t="str">
        <f>_xlfn.XLOOKUP(A714,'Medical Examinations'!A:A,'Medical Examinations'!D:D,"not found")</f>
        <v>No</v>
      </c>
      <c r="F714" s="20" t="str">
        <f>_xlfn.XLOOKUP(A714,'Medical Examinations'!A:A,'Medical Examinations'!E:E,"not found")</f>
        <v>No</v>
      </c>
      <c r="G714" s="20" t="str">
        <f>_xlfn.XLOOKUP(A714,'Medical Examinations'!A:A,'Medical Examinations'!F:F,"not found")</f>
        <v>No</v>
      </c>
      <c r="H714" s="20">
        <f>_xlfn.XLOOKUP(A714,'Medical Examinations'!A:A,'Medical Examinations'!G:G,"not found")</f>
        <v>3</v>
      </c>
      <c r="I714" s="20" t="str">
        <f>_xlfn.XLOOKUP(A714,'Medical Examinations'!A:A,'Medical Examinations'!H:H,"not found")</f>
        <v>No</v>
      </c>
      <c r="J714" s="20" t="str">
        <f>_xlfn.XLOOKUP(A714,'Medical Examinations'!A:A,'Medical Examinations'!I:I,"not found")</f>
        <v>Obesity</v>
      </c>
      <c r="K714" s="21">
        <f>_xlfn.XLOOKUP(A714,'Hospitalisation Details'!A:A,'Hospitalisation Details'!F:F,"Not Found")</f>
        <v>21449</v>
      </c>
      <c r="L714" s="22">
        <f>_xlfn.XLOOKUP(A714,'Hospitalisation Details'!A:A,'Hospitalisation Details'!H:H,"Not Found")</f>
        <v>14210.54</v>
      </c>
      <c r="M714" s="21" t="str">
        <f>_xlfn.XLOOKUP(A714,'Hospitalisation Details'!A:A,'Hospitalisation Details'!I:I,"Not Found")</f>
        <v>tier - 2</v>
      </c>
      <c r="N714" s="21" t="str">
        <f>_xlfn.XLOOKUP(A714,'Hospitalisation Details'!A:A,'Hospitalisation Details'!J:J,"Not Found")</f>
        <v>tier - 3</v>
      </c>
      <c r="O714" s="21" t="str">
        <f>_xlfn.XLOOKUP(A714,'Hospitalisation Details'!A:A,'Hospitalisation Details'!K:K,"Not Found")</f>
        <v>R1012</v>
      </c>
      <c r="P714" s="23">
        <f>_xlfn.XLOOKUP(A714,'Hospitalisation Details'!A:A,'Hospitalisation Details'!L:L,"Not Found")</f>
        <v>64</v>
      </c>
    </row>
    <row r="715" spans="1:16" ht="15.75" x14ac:dyDescent="0.25">
      <c r="A715" s="19" t="s">
        <v>1657</v>
      </c>
      <c r="B715" s="19" t="str">
        <f>_xlfn.XLOOKUP(A715,'Customer Names'!A:A,'Customer Names'!C:C,"Not Found")</f>
        <v>Lin</v>
      </c>
      <c r="C715" s="20">
        <f>_xlfn.XLOOKUP(A715,'Medical Examinations'!A:A,'Medical Examinations'!B:B,"not found")</f>
        <v>43.35</v>
      </c>
      <c r="D715" s="20">
        <f>_xlfn.XLOOKUP(A715,'Medical Examinations'!A:A,'Medical Examinations'!C:C,"not found")</f>
        <v>5.41</v>
      </c>
      <c r="E715" s="20" t="str">
        <f>_xlfn.XLOOKUP(A715,'Medical Examinations'!A:A,'Medical Examinations'!D:D,"not found")</f>
        <v>Yes</v>
      </c>
      <c r="F715" s="20" t="str">
        <f>_xlfn.XLOOKUP(A715,'Medical Examinations'!A:A,'Medical Examinations'!E:E,"not found")</f>
        <v>No</v>
      </c>
      <c r="G715" s="20" t="str">
        <f>_xlfn.XLOOKUP(A715,'Medical Examinations'!A:A,'Medical Examinations'!F:F,"not found")</f>
        <v>Yes</v>
      </c>
      <c r="H715" s="20">
        <f>_xlfn.XLOOKUP(A715,'Medical Examinations'!A:A,'Medical Examinations'!G:G,"not found")</f>
        <v>1</v>
      </c>
      <c r="I715" s="20" t="str">
        <f>_xlfn.XLOOKUP(A715,'Medical Examinations'!A:A,'Medical Examinations'!H:H,"not found")</f>
        <v>No</v>
      </c>
      <c r="J715" s="20" t="str">
        <f>_xlfn.XLOOKUP(A715,'Medical Examinations'!A:A,'Medical Examinations'!I:I,"not found")</f>
        <v>Obesity</v>
      </c>
      <c r="K715" s="21">
        <f>_xlfn.XLOOKUP(A715,'Hospitalisation Details'!A:A,'Hospitalisation Details'!F:F,"Not Found")</f>
        <v>30637</v>
      </c>
      <c r="L715" s="22">
        <f>_xlfn.XLOOKUP(A715,'Hospitalisation Details'!A:A,'Hospitalisation Details'!H:H,"Not Found")</f>
        <v>14209.4</v>
      </c>
      <c r="M715" s="21" t="str">
        <f>_xlfn.XLOOKUP(A715,'Hospitalisation Details'!A:A,'Hospitalisation Details'!I:I,"Not Found")</f>
        <v>tier - 2</v>
      </c>
      <c r="N715" s="21" t="str">
        <f>_xlfn.XLOOKUP(A715,'Hospitalisation Details'!A:A,'Hospitalisation Details'!J:J,"Not Found")</f>
        <v>tier - 3</v>
      </c>
      <c r="O715" s="21" t="str">
        <f>_xlfn.XLOOKUP(A715,'Hospitalisation Details'!A:A,'Hospitalisation Details'!K:K,"Not Found")</f>
        <v>R1026</v>
      </c>
      <c r="P715" s="23">
        <f>_xlfn.XLOOKUP(A715,'Hospitalisation Details'!A:A,'Hospitalisation Details'!L:L,"Not Found")</f>
        <v>39</v>
      </c>
    </row>
    <row r="716" spans="1:16" ht="15.75" x14ac:dyDescent="0.25">
      <c r="A716" s="19" t="s">
        <v>1656</v>
      </c>
      <c r="B716" s="19" t="str">
        <f>_xlfn.XLOOKUP(A716,'Customer Names'!A:A,'Customer Names'!C:C,"Not Found")</f>
        <v>Smith</v>
      </c>
      <c r="C716" s="20">
        <f>_xlfn.XLOOKUP(A716,'Medical Examinations'!A:A,'Medical Examinations'!B:B,"not found")</f>
        <v>36.15</v>
      </c>
      <c r="D716" s="20">
        <f>_xlfn.XLOOKUP(A716,'Medical Examinations'!A:A,'Medical Examinations'!C:C,"not found")</f>
        <v>8.0500000000000007</v>
      </c>
      <c r="E716" s="20" t="str">
        <f>_xlfn.XLOOKUP(A716,'Medical Examinations'!A:A,'Medical Examinations'!D:D,"not found")</f>
        <v>No</v>
      </c>
      <c r="F716" s="20" t="str">
        <f>_xlfn.XLOOKUP(A716,'Medical Examinations'!A:A,'Medical Examinations'!E:E,"not found")</f>
        <v>No</v>
      </c>
      <c r="G716" s="20" t="str">
        <f>_xlfn.XLOOKUP(A716,'Medical Examinations'!A:A,'Medical Examinations'!F:F,"not found")</f>
        <v>No</v>
      </c>
      <c r="H716" s="20">
        <f>_xlfn.XLOOKUP(A716,'Medical Examinations'!A:A,'Medical Examinations'!G:G,"not found")</f>
        <v>0</v>
      </c>
      <c r="I716" s="20" t="str">
        <f>_xlfn.XLOOKUP(A716,'Medical Examinations'!A:A,'Medical Examinations'!H:H,"not found")</f>
        <v>No</v>
      </c>
      <c r="J716" s="20" t="str">
        <f>_xlfn.XLOOKUP(A716,'Medical Examinations'!A:A,'Medical Examinations'!I:I,"not found")</f>
        <v>Obesity</v>
      </c>
      <c r="K716" s="21">
        <f>_xlfn.XLOOKUP(A716,'Hospitalisation Details'!A:A,'Hospitalisation Details'!F:F,"Not Found")</f>
        <v>25197</v>
      </c>
      <c r="L716" s="22">
        <f>_xlfn.XLOOKUP(A716,'Hospitalisation Details'!A:A,'Hospitalisation Details'!H:H,"Not Found")</f>
        <v>14193.55</v>
      </c>
      <c r="M716" s="21" t="str">
        <f>_xlfn.XLOOKUP(A716,'Hospitalisation Details'!A:A,'Hospitalisation Details'!I:I,"Not Found")</f>
        <v>tier - 2</v>
      </c>
      <c r="N716" s="21" t="str">
        <f>_xlfn.XLOOKUP(A716,'Hospitalisation Details'!A:A,'Hospitalisation Details'!J:J,"Not Found")</f>
        <v>tier - 3</v>
      </c>
      <c r="O716" s="21" t="str">
        <f>_xlfn.XLOOKUP(A716,'Hospitalisation Details'!A:A,'Hospitalisation Details'!K:K,"Not Found")</f>
        <v>R1026</v>
      </c>
      <c r="P716" s="23">
        <f>_xlfn.XLOOKUP(A716,'Hospitalisation Details'!A:A,'Hospitalisation Details'!L:L,"Not Found")</f>
        <v>54</v>
      </c>
    </row>
    <row r="717" spans="1:16" ht="15.75" x14ac:dyDescent="0.25">
      <c r="A717" s="19" t="s">
        <v>1655</v>
      </c>
      <c r="B717" s="19" t="str">
        <f>_xlfn.XLOOKUP(A717,'Customer Names'!A:A,'Customer Names'!C:C,"Not Found")</f>
        <v>Nalven</v>
      </c>
      <c r="C717" s="20">
        <f>_xlfn.XLOOKUP(A717,'Medical Examinations'!A:A,'Medical Examinations'!B:B,"not found")</f>
        <v>44.98</v>
      </c>
      <c r="D717" s="20">
        <f>_xlfn.XLOOKUP(A717,'Medical Examinations'!A:A,'Medical Examinations'!C:C,"not found")</f>
        <v>5.94</v>
      </c>
      <c r="E717" s="20" t="str">
        <f>_xlfn.XLOOKUP(A717,'Medical Examinations'!A:A,'Medical Examinations'!D:D,"not found")</f>
        <v>No</v>
      </c>
      <c r="F717" s="20" t="str">
        <f>_xlfn.XLOOKUP(A717,'Medical Examinations'!A:A,'Medical Examinations'!E:E,"not found")</f>
        <v>No</v>
      </c>
      <c r="G717" s="20" t="str">
        <f>_xlfn.XLOOKUP(A717,'Medical Examinations'!A:A,'Medical Examinations'!F:F,"not found")</f>
        <v>No</v>
      </c>
      <c r="H717" s="20">
        <f>_xlfn.XLOOKUP(A717,'Medical Examinations'!A:A,'Medical Examinations'!G:G,"not found")</f>
        <v>1</v>
      </c>
      <c r="I717" s="20" t="str">
        <f>_xlfn.XLOOKUP(A717,'Medical Examinations'!A:A,'Medical Examinations'!H:H,"not found")</f>
        <v>No</v>
      </c>
      <c r="J717" s="20" t="str">
        <f>_xlfn.XLOOKUP(A717,'Medical Examinations'!A:A,'Medical Examinations'!I:I,"not found")</f>
        <v>Obesity</v>
      </c>
      <c r="K717" s="21">
        <f>_xlfn.XLOOKUP(A717,'Hospitalisation Details'!A:A,'Hospitalisation Details'!F:F,"Not Found")</f>
        <v>30870</v>
      </c>
      <c r="L717" s="22">
        <f>_xlfn.XLOOKUP(A717,'Hospitalisation Details'!A:A,'Hospitalisation Details'!H:H,"Not Found")</f>
        <v>14152.46</v>
      </c>
      <c r="M717" s="21" t="str">
        <f>_xlfn.XLOOKUP(A717,'Hospitalisation Details'!A:A,'Hospitalisation Details'!I:I,"Not Found")</f>
        <v>tier - 2</v>
      </c>
      <c r="N717" s="21" t="str">
        <f>_xlfn.XLOOKUP(A717,'Hospitalisation Details'!A:A,'Hospitalisation Details'!J:J,"Not Found")</f>
        <v>tier - 3</v>
      </c>
      <c r="O717" s="21" t="str">
        <f>_xlfn.XLOOKUP(A717,'Hospitalisation Details'!A:A,'Hospitalisation Details'!K:K,"Not Found")</f>
        <v>R1012</v>
      </c>
      <c r="P717" s="23">
        <f>_xlfn.XLOOKUP(A717,'Hospitalisation Details'!A:A,'Hospitalisation Details'!L:L,"Not Found")</f>
        <v>38</v>
      </c>
    </row>
    <row r="718" spans="1:16" ht="15.75" x14ac:dyDescent="0.25">
      <c r="A718" s="19" t="s">
        <v>1654</v>
      </c>
      <c r="B718" s="19" t="str">
        <f>_xlfn.XLOOKUP(A718,'Customer Names'!A:A,'Customer Names'!C:C,"Not Found")</f>
        <v>Bourgeois</v>
      </c>
      <c r="C718" s="20">
        <f>_xlfn.XLOOKUP(A718,'Medical Examinations'!A:A,'Medical Examinations'!B:B,"not found")</f>
        <v>38.28</v>
      </c>
      <c r="D718" s="20">
        <f>_xlfn.XLOOKUP(A718,'Medical Examinations'!A:A,'Medical Examinations'!C:C,"not found")</f>
        <v>5.51</v>
      </c>
      <c r="E718" s="20" t="str">
        <f>_xlfn.XLOOKUP(A718,'Medical Examinations'!A:A,'Medical Examinations'!D:D,"not found")</f>
        <v>No</v>
      </c>
      <c r="F718" s="20" t="str">
        <f>_xlfn.XLOOKUP(A718,'Medical Examinations'!A:A,'Medical Examinations'!E:E,"not found")</f>
        <v>Yes</v>
      </c>
      <c r="G718" s="20" t="str">
        <f>_xlfn.XLOOKUP(A718,'Medical Examinations'!A:A,'Medical Examinations'!F:F,"not found")</f>
        <v>No</v>
      </c>
      <c r="H718" s="20">
        <f>_xlfn.XLOOKUP(A718,'Medical Examinations'!A:A,'Medical Examinations'!G:G,"not found")</f>
        <v>1</v>
      </c>
      <c r="I718" s="20" t="str">
        <f>_xlfn.XLOOKUP(A718,'Medical Examinations'!A:A,'Medical Examinations'!H:H,"not found")</f>
        <v>No</v>
      </c>
      <c r="J718" s="20" t="str">
        <f>_xlfn.XLOOKUP(A718,'Medical Examinations'!A:A,'Medical Examinations'!I:I,"not found")</f>
        <v>Obesity</v>
      </c>
      <c r="K718" s="21">
        <f>_xlfn.XLOOKUP(A718,'Hospitalisation Details'!A:A,'Hospitalisation Details'!F:F,"Not Found")</f>
        <v>38174</v>
      </c>
      <c r="L718" s="22">
        <f>_xlfn.XLOOKUP(A718,'Hospitalisation Details'!A:A,'Hospitalisation Details'!H:H,"Not Found")</f>
        <v>14133.04</v>
      </c>
      <c r="M718" s="21" t="str">
        <f>_xlfn.XLOOKUP(A718,'Hospitalisation Details'!A:A,'Hospitalisation Details'!I:I,"Not Found")</f>
        <v>tier - 2</v>
      </c>
      <c r="N718" s="21" t="str">
        <f>_xlfn.XLOOKUP(A718,'Hospitalisation Details'!A:A,'Hospitalisation Details'!J:J,"Not Found")</f>
        <v>tier - 3</v>
      </c>
      <c r="O718" s="21" t="str">
        <f>_xlfn.XLOOKUP(A718,'Hospitalisation Details'!A:A,'Hospitalisation Details'!K:K,"Not Found")</f>
        <v>R1013</v>
      </c>
      <c r="P718" s="23">
        <f>_xlfn.XLOOKUP(A718,'Hospitalisation Details'!A:A,'Hospitalisation Details'!L:L,"Not Found")</f>
        <v>18</v>
      </c>
    </row>
    <row r="719" spans="1:16" ht="15.75" x14ac:dyDescent="0.25">
      <c r="A719" s="19" t="s">
        <v>1653</v>
      </c>
      <c r="B719" s="19" t="str">
        <f>_xlfn.XLOOKUP(A719,'Customer Names'!A:A,'Customer Names'!C:C,"Not Found")</f>
        <v>Orloff</v>
      </c>
      <c r="C719" s="20">
        <f>_xlfn.XLOOKUP(A719,'Medical Examinations'!A:A,'Medical Examinations'!B:B,"not found")</f>
        <v>32.299999999999997</v>
      </c>
      <c r="D719" s="20">
        <f>_xlfn.XLOOKUP(A719,'Medical Examinations'!A:A,'Medical Examinations'!C:C,"not found")</f>
        <v>6.55</v>
      </c>
      <c r="E719" s="20" t="str">
        <f>_xlfn.XLOOKUP(A719,'Medical Examinations'!A:A,'Medical Examinations'!D:D,"not found")</f>
        <v>Yes</v>
      </c>
      <c r="F719" s="20" t="str">
        <f>_xlfn.XLOOKUP(A719,'Medical Examinations'!A:A,'Medical Examinations'!E:E,"not found")</f>
        <v>No</v>
      </c>
      <c r="G719" s="20" t="str">
        <f>_xlfn.XLOOKUP(A719,'Medical Examinations'!A:A,'Medical Examinations'!F:F,"not found")</f>
        <v>No</v>
      </c>
      <c r="H719" s="20">
        <f>_xlfn.XLOOKUP(A719,'Medical Examinations'!A:A,'Medical Examinations'!G:G,"not found")</f>
        <v>2</v>
      </c>
      <c r="I719" s="20" t="str">
        <f>_xlfn.XLOOKUP(A719,'Medical Examinations'!A:A,'Medical Examinations'!H:H,"not found")</f>
        <v>No</v>
      </c>
      <c r="J719" s="20" t="str">
        <f>_xlfn.XLOOKUP(A719,'Medical Examinations'!A:A,'Medical Examinations'!I:I,"not found")</f>
        <v>Obesity</v>
      </c>
      <c r="K719" s="21">
        <f>_xlfn.XLOOKUP(A719,'Hospitalisation Details'!A:A,'Hospitalisation Details'!F:F,"Not Found")</f>
        <v>22446</v>
      </c>
      <c r="L719" s="22">
        <f>_xlfn.XLOOKUP(A719,'Hospitalisation Details'!A:A,'Hospitalisation Details'!H:H,"Not Found")</f>
        <v>14119.62</v>
      </c>
      <c r="M719" s="21" t="str">
        <f>_xlfn.XLOOKUP(A719,'Hospitalisation Details'!A:A,'Hospitalisation Details'!I:I,"Not Found")</f>
        <v>tier - 2</v>
      </c>
      <c r="N719" s="21" t="str">
        <f>_xlfn.XLOOKUP(A719,'Hospitalisation Details'!A:A,'Hospitalisation Details'!J:J,"Not Found")</f>
        <v>tier - 3</v>
      </c>
      <c r="O719" s="21" t="str">
        <f>_xlfn.XLOOKUP(A719,'Hospitalisation Details'!A:A,'Hospitalisation Details'!K:K,"Not Found")</f>
        <v>R1012</v>
      </c>
      <c r="P719" s="23">
        <f>_xlfn.XLOOKUP(A719,'Hospitalisation Details'!A:A,'Hospitalisation Details'!L:L,"Not Found")</f>
        <v>61</v>
      </c>
    </row>
    <row r="720" spans="1:16" ht="15.75" x14ac:dyDescent="0.25">
      <c r="A720" s="19" t="s">
        <v>1652</v>
      </c>
      <c r="B720" s="19" t="str">
        <f>_xlfn.XLOOKUP(A720,'Customer Names'!A:A,'Customer Names'!C:C,"Not Found")</f>
        <v>Ramirez</v>
      </c>
      <c r="C720" s="20">
        <f>_xlfn.XLOOKUP(A720,'Medical Examinations'!A:A,'Medical Examinations'!B:B,"not found")</f>
        <v>39.51</v>
      </c>
      <c r="D720" s="20">
        <f>_xlfn.XLOOKUP(A720,'Medical Examinations'!A:A,'Medical Examinations'!C:C,"not found")</f>
        <v>5.79</v>
      </c>
      <c r="E720" s="20" t="str">
        <f>_xlfn.XLOOKUP(A720,'Medical Examinations'!A:A,'Medical Examinations'!D:D,"not found")</f>
        <v>Yes</v>
      </c>
      <c r="F720" s="20" t="str">
        <f>_xlfn.XLOOKUP(A720,'Medical Examinations'!A:A,'Medical Examinations'!E:E,"not found")</f>
        <v>No</v>
      </c>
      <c r="G720" s="20" t="str">
        <f>_xlfn.XLOOKUP(A720,'Medical Examinations'!A:A,'Medical Examinations'!F:F,"not found")</f>
        <v>No</v>
      </c>
      <c r="H720" s="20">
        <f>_xlfn.XLOOKUP(A720,'Medical Examinations'!A:A,'Medical Examinations'!G:G,"not found")</f>
        <v>0</v>
      </c>
      <c r="I720" s="20" t="str">
        <f>_xlfn.XLOOKUP(A720,'Medical Examinations'!A:A,'Medical Examinations'!H:H,"not found")</f>
        <v>No</v>
      </c>
      <c r="J720" s="20" t="str">
        <f>_xlfn.XLOOKUP(A720,'Medical Examinations'!A:A,'Medical Examinations'!I:I,"not found")</f>
        <v>Obesity</v>
      </c>
      <c r="K720" s="21">
        <f>_xlfn.XLOOKUP(A720,'Hospitalisation Details'!A:A,'Hospitalisation Details'!F:F,"Not Found")</f>
        <v>28029</v>
      </c>
      <c r="L720" s="22">
        <f>_xlfn.XLOOKUP(A720,'Hospitalisation Details'!A:A,'Hospitalisation Details'!H:H,"Not Found")</f>
        <v>14098.07</v>
      </c>
      <c r="M720" s="21" t="str">
        <f>_xlfn.XLOOKUP(A720,'Hospitalisation Details'!A:A,'Hospitalisation Details'!I:I,"Not Found")</f>
        <v>tier - 2</v>
      </c>
      <c r="N720" s="21" t="str">
        <f>_xlfn.XLOOKUP(A720,'Hospitalisation Details'!A:A,'Hospitalisation Details'!J:J,"Not Found")</f>
        <v>tier - 3</v>
      </c>
      <c r="O720" s="21" t="str">
        <f>_xlfn.XLOOKUP(A720,'Hospitalisation Details'!A:A,'Hospitalisation Details'!K:K,"Not Found")</f>
        <v>R1023</v>
      </c>
      <c r="P720" s="23">
        <f>_xlfn.XLOOKUP(A720,'Hospitalisation Details'!A:A,'Hospitalisation Details'!L:L,"Not Found")</f>
        <v>46</v>
      </c>
    </row>
    <row r="721" spans="1:16" ht="15.75" x14ac:dyDescent="0.25">
      <c r="A721" s="19" t="s">
        <v>1651</v>
      </c>
      <c r="B721" s="19" t="str">
        <f>_xlfn.XLOOKUP(A721,'Customer Names'!A:A,'Customer Names'!C:C,"Not Found")</f>
        <v>Fouquet</v>
      </c>
      <c r="C721" s="20">
        <f>_xlfn.XLOOKUP(A721,'Medical Examinations'!A:A,'Medical Examinations'!B:B,"not found")</f>
        <v>50.46</v>
      </c>
      <c r="D721" s="20">
        <f>_xlfn.XLOOKUP(A721,'Medical Examinations'!A:A,'Medical Examinations'!C:C,"not found")</f>
        <v>4.5599999999999996</v>
      </c>
      <c r="E721" s="20" t="str">
        <f>_xlfn.XLOOKUP(A721,'Medical Examinations'!A:A,'Medical Examinations'!D:D,"not found")</f>
        <v>No</v>
      </c>
      <c r="F721" s="20" t="str">
        <f>_xlfn.XLOOKUP(A721,'Medical Examinations'!A:A,'Medical Examinations'!E:E,"not found")</f>
        <v>No</v>
      </c>
      <c r="G721" s="20" t="str">
        <f>_xlfn.XLOOKUP(A721,'Medical Examinations'!A:A,'Medical Examinations'!F:F,"not found")</f>
        <v>No</v>
      </c>
      <c r="H721" s="20">
        <f>_xlfn.XLOOKUP(A721,'Medical Examinations'!A:A,'Medical Examinations'!G:G,"not found")</f>
        <v>0</v>
      </c>
      <c r="I721" s="20" t="str">
        <f>_xlfn.XLOOKUP(A721,'Medical Examinations'!A:A,'Medical Examinations'!H:H,"not found")</f>
        <v>No</v>
      </c>
      <c r="J721" s="20" t="str">
        <f>_xlfn.XLOOKUP(A721,'Medical Examinations'!A:A,'Medical Examinations'!I:I,"not found")</f>
        <v>Obesity</v>
      </c>
      <c r="K721" s="21">
        <f>_xlfn.XLOOKUP(A721,'Hospitalisation Details'!A:A,'Hospitalisation Details'!F:F,"Not Found")</f>
        <v>33493</v>
      </c>
      <c r="L721" s="22">
        <f>_xlfn.XLOOKUP(A721,'Hospitalisation Details'!A:A,'Hospitalisation Details'!H:H,"Not Found")</f>
        <v>14081.93</v>
      </c>
      <c r="M721" s="21" t="str">
        <f>_xlfn.XLOOKUP(A721,'Hospitalisation Details'!A:A,'Hospitalisation Details'!I:I,"Not Found")</f>
        <v>tier - 2</v>
      </c>
      <c r="N721" s="21" t="str">
        <f>_xlfn.XLOOKUP(A721,'Hospitalisation Details'!A:A,'Hospitalisation Details'!J:J,"Not Found")</f>
        <v>tier - 3</v>
      </c>
      <c r="O721" s="21" t="str">
        <f>_xlfn.XLOOKUP(A721,'Hospitalisation Details'!A:A,'Hospitalisation Details'!K:K,"Not Found")</f>
        <v>R1012</v>
      </c>
      <c r="P721" s="23">
        <f>_xlfn.XLOOKUP(A721,'Hospitalisation Details'!A:A,'Hospitalisation Details'!L:L,"Not Found")</f>
        <v>31</v>
      </c>
    </row>
    <row r="722" spans="1:16" ht="15.75" x14ac:dyDescent="0.25">
      <c r="A722" s="19" t="s">
        <v>1650</v>
      </c>
      <c r="B722" s="19" t="str">
        <f>_xlfn.XLOOKUP(A722,'Customer Names'!A:A,'Customer Names'!C:C,"Not Found")</f>
        <v>McPhillips</v>
      </c>
      <c r="C722" s="20">
        <f>_xlfn.XLOOKUP(A722,'Medical Examinations'!A:A,'Medical Examinations'!B:B,"not found")</f>
        <v>31.73</v>
      </c>
      <c r="D722" s="20">
        <f>_xlfn.XLOOKUP(A722,'Medical Examinations'!A:A,'Medical Examinations'!C:C,"not found")</f>
        <v>7</v>
      </c>
      <c r="E722" s="20" t="str">
        <f>_xlfn.XLOOKUP(A722,'Medical Examinations'!A:A,'Medical Examinations'!D:D,"not found")</f>
        <v>No</v>
      </c>
      <c r="F722" s="20" t="str">
        <f>_xlfn.XLOOKUP(A722,'Medical Examinations'!A:A,'Medical Examinations'!E:E,"not found")</f>
        <v>No</v>
      </c>
      <c r="G722" s="20" t="str">
        <f>_xlfn.XLOOKUP(A722,'Medical Examinations'!A:A,'Medical Examinations'!F:F,"not found")</f>
        <v>No</v>
      </c>
      <c r="H722" s="20">
        <f>_xlfn.XLOOKUP(A722,'Medical Examinations'!A:A,'Medical Examinations'!G:G,"not found")</f>
        <v>0</v>
      </c>
      <c r="I722" s="20" t="str">
        <f>_xlfn.XLOOKUP(A722,'Medical Examinations'!A:A,'Medical Examinations'!H:H,"not found")</f>
        <v>No</v>
      </c>
      <c r="J722" s="20" t="str">
        <f>_xlfn.XLOOKUP(A722,'Medical Examinations'!A:A,'Medical Examinations'!I:I,"not found")</f>
        <v>Obesity</v>
      </c>
      <c r="K722" s="21">
        <f>_xlfn.XLOOKUP(A722,'Hospitalisation Details'!A:A,'Hospitalisation Details'!F:F,"Not Found")</f>
        <v>22228</v>
      </c>
      <c r="L722" s="22">
        <f>_xlfn.XLOOKUP(A722,'Hospitalisation Details'!A:A,'Hospitalisation Details'!H:H,"Not Found")</f>
        <v>14043.48</v>
      </c>
      <c r="M722" s="21" t="str">
        <f>_xlfn.XLOOKUP(A722,'Hospitalisation Details'!A:A,'Hospitalisation Details'!I:I,"Not Found")</f>
        <v>tier - 2</v>
      </c>
      <c r="N722" s="21" t="str">
        <f>_xlfn.XLOOKUP(A722,'Hospitalisation Details'!A:A,'Hospitalisation Details'!J:J,"Not Found")</f>
        <v>tier - 3</v>
      </c>
      <c r="O722" s="21" t="str">
        <f>_xlfn.XLOOKUP(A722,'Hospitalisation Details'!A:A,'Hospitalisation Details'!K:K,"Not Found")</f>
        <v>R1024</v>
      </c>
      <c r="P722" s="23">
        <f>_xlfn.XLOOKUP(A722,'Hospitalisation Details'!A:A,'Hospitalisation Details'!L:L,"Not Found")</f>
        <v>62</v>
      </c>
    </row>
    <row r="723" spans="1:16" ht="15.75" x14ac:dyDescent="0.25">
      <c r="A723" s="19" t="s">
        <v>1649</v>
      </c>
      <c r="B723" s="19" t="str">
        <f>_xlfn.XLOOKUP(A723,'Customer Names'!A:A,'Customer Names'!C:C,"Not Found")</f>
        <v>Burgin</v>
      </c>
      <c r="C723" s="20">
        <f>_xlfn.XLOOKUP(A723,'Medical Examinations'!A:A,'Medical Examinations'!B:B,"not found")</f>
        <v>32.1</v>
      </c>
      <c r="D723" s="20">
        <f>_xlfn.XLOOKUP(A723,'Medical Examinations'!A:A,'Medical Examinations'!C:C,"not found")</f>
        <v>6.57</v>
      </c>
      <c r="E723" s="20" t="str">
        <f>_xlfn.XLOOKUP(A723,'Medical Examinations'!A:A,'Medical Examinations'!D:D,"not found")</f>
        <v>Yes</v>
      </c>
      <c r="F723" s="20" t="str">
        <f>_xlfn.XLOOKUP(A723,'Medical Examinations'!A:A,'Medical Examinations'!E:E,"not found")</f>
        <v>No</v>
      </c>
      <c r="G723" s="20" t="str">
        <f>_xlfn.XLOOKUP(A723,'Medical Examinations'!A:A,'Medical Examinations'!F:F,"not found")</f>
        <v>Yes</v>
      </c>
      <c r="H723" s="20">
        <f>_xlfn.XLOOKUP(A723,'Medical Examinations'!A:A,'Medical Examinations'!G:G,"not found")</f>
        <v>1</v>
      </c>
      <c r="I723" s="20" t="str">
        <f>_xlfn.XLOOKUP(A723,'Medical Examinations'!A:A,'Medical Examinations'!H:H,"not found")</f>
        <v>No</v>
      </c>
      <c r="J723" s="20" t="str">
        <f>_xlfn.XLOOKUP(A723,'Medical Examinations'!A:A,'Medical Examinations'!I:I,"not found")</f>
        <v>Obesity</v>
      </c>
      <c r="K723" s="21">
        <f>_xlfn.XLOOKUP(A723,'Hospitalisation Details'!A:A,'Hospitalisation Details'!F:F,"Not Found")</f>
        <v>23200</v>
      </c>
      <c r="L723" s="22">
        <f>_xlfn.XLOOKUP(A723,'Hospitalisation Details'!A:A,'Hospitalisation Details'!H:H,"Not Found")</f>
        <v>14007.22</v>
      </c>
      <c r="M723" s="21" t="str">
        <f>_xlfn.XLOOKUP(A723,'Hospitalisation Details'!A:A,'Hospitalisation Details'!I:I,"Not Found")</f>
        <v>tier - 2</v>
      </c>
      <c r="N723" s="21" t="str">
        <f>_xlfn.XLOOKUP(A723,'Hospitalisation Details'!A:A,'Hospitalisation Details'!J:J,"Not Found")</f>
        <v>tier - 3</v>
      </c>
      <c r="O723" s="21" t="str">
        <f>_xlfn.XLOOKUP(A723,'Hospitalisation Details'!A:A,'Hospitalisation Details'!K:K,"Not Found")</f>
        <v>R1011</v>
      </c>
      <c r="P723" s="23">
        <f>_xlfn.XLOOKUP(A723,'Hospitalisation Details'!A:A,'Hospitalisation Details'!L:L,"Not Found")</f>
        <v>59</v>
      </c>
    </row>
    <row r="724" spans="1:16" ht="15.75" x14ac:dyDescent="0.25">
      <c r="A724" s="19" t="s">
        <v>1648</v>
      </c>
      <c r="B724" s="19" t="str">
        <f>_xlfn.XLOOKUP(A724,'Customer Names'!A:A,'Customer Names'!C:C,"Not Found")</f>
        <v>Roberts</v>
      </c>
      <c r="C724" s="20">
        <f>_xlfn.XLOOKUP(A724,'Medical Examinations'!A:A,'Medical Examinations'!B:B,"not found")</f>
        <v>27.83</v>
      </c>
      <c r="D724" s="20">
        <f>_xlfn.XLOOKUP(A724,'Medical Examinations'!A:A,'Medical Examinations'!C:C,"not found")</f>
        <v>11.61</v>
      </c>
      <c r="E724" s="20" t="str">
        <f>_xlfn.XLOOKUP(A724,'Medical Examinations'!A:A,'Medical Examinations'!D:D,"not found")</f>
        <v>Yes</v>
      </c>
      <c r="F724" s="20" t="str">
        <f>_xlfn.XLOOKUP(A724,'Medical Examinations'!A:A,'Medical Examinations'!E:E,"not found")</f>
        <v>No</v>
      </c>
      <c r="G724" s="20" t="str">
        <f>_xlfn.XLOOKUP(A724,'Medical Examinations'!A:A,'Medical Examinations'!F:F,"not found")</f>
        <v>Yes</v>
      </c>
      <c r="H724" s="20">
        <f>_xlfn.XLOOKUP(A724,'Medical Examinations'!A:A,'Medical Examinations'!G:G,"not found")</f>
        <v>1</v>
      </c>
      <c r="I724" s="20" t="str">
        <f>_xlfn.XLOOKUP(A724,'Medical Examinations'!A:A,'Medical Examinations'!H:H,"not found")</f>
        <v>No</v>
      </c>
      <c r="J724" s="20" t="str">
        <f>_xlfn.XLOOKUP(A724,'Medical Examinations'!A:A,'Medical Examinations'!I:I,"not found")</f>
        <v>Overweight</v>
      </c>
      <c r="K724" s="21">
        <f>_xlfn.XLOOKUP(A724,'Hospitalisation Details'!A:A,'Hospitalisation Details'!F:F,"Not Found")</f>
        <v>23198</v>
      </c>
      <c r="L724" s="22">
        <f>_xlfn.XLOOKUP(A724,'Hospitalisation Details'!A:A,'Hospitalisation Details'!H:H,"Not Found")</f>
        <v>14001.29</v>
      </c>
      <c r="M724" s="21" t="str">
        <f>_xlfn.XLOOKUP(A724,'Hospitalisation Details'!A:A,'Hospitalisation Details'!I:I,"Not Found")</f>
        <v>tier - 2</v>
      </c>
      <c r="N724" s="21" t="str">
        <f>_xlfn.XLOOKUP(A724,'Hospitalisation Details'!A:A,'Hospitalisation Details'!J:J,"Not Found")</f>
        <v>tier - 3</v>
      </c>
      <c r="O724" s="21" t="str">
        <f>_xlfn.XLOOKUP(A724,'Hospitalisation Details'!A:A,'Hospitalisation Details'!K:K,"Not Found")</f>
        <v>R1013</v>
      </c>
      <c r="P724" s="23">
        <f>_xlfn.XLOOKUP(A724,'Hospitalisation Details'!A:A,'Hospitalisation Details'!L:L,"Not Found")</f>
        <v>59</v>
      </c>
    </row>
    <row r="725" spans="1:16" ht="15.75" x14ac:dyDescent="0.25">
      <c r="A725" s="19" t="s">
        <v>1647</v>
      </c>
      <c r="B725" s="19" t="str">
        <f>_xlfn.XLOOKUP(A725,'Customer Names'!A:A,'Customer Names'!C:C,"Not Found")</f>
        <v>Nemec</v>
      </c>
      <c r="C725" s="20">
        <f>_xlfn.XLOOKUP(A725,'Medical Examinations'!A:A,'Medical Examinations'!B:B,"not found")</f>
        <v>27.72</v>
      </c>
      <c r="D725" s="20">
        <f>_xlfn.XLOOKUP(A725,'Medical Examinations'!A:A,'Medical Examinations'!C:C,"not found")</f>
        <v>8.16</v>
      </c>
      <c r="E725" s="20" t="str">
        <f>_xlfn.XLOOKUP(A725,'Medical Examinations'!A:A,'Medical Examinations'!D:D,"not found")</f>
        <v>Yes</v>
      </c>
      <c r="F725" s="20" t="str">
        <f>_xlfn.XLOOKUP(A725,'Medical Examinations'!A:A,'Medical Examinations'!E:E,"not found")</f>
        <v>No</v>
      </c>
      <c r="G725" s="20" t="str">
        <f>_xlfn.XLOOKUP(A725,'Medical Examinations'!A:A,'Medical Examinations'!F:F,"not found")</f>
        <v>Yes</v>
      </c>
      <c r="H725" s="20">
        <f>_xlfn.XLOOKUP(A725,'Medical Examinations'!A:A,'Medical Examinations'!G:G,"not found")</f>
        <v>1</v>
      </c>
      <c r="I725" s="20" t="str">
        <f>_xlfn.XLOOKUP(A725,'Medical Examinations'!A:A,'Medical Examinations'!H:H,"not found")</f>
        <v>No</v>
      </c>
      <c r="J725" s="20" t="str">
        <f>_xlfn.XLOOKUP(A725,'Medical Examinations'!A:A,'Medical Examinations'!I:I,"not found")</f>
        <v>Overweight</v>
      </c>
      <c r="K725" s="21">
        <f>_xlfn.XLOOKUP(A725,'Hospitalisation Details'!A:A,'Hospitalisation Details'!F:F,"Not Found")</f>
        <v>23368</v>
      </c>
      <c r="L725" s="22">
        <f>_xlfn.XLOOKUP(A725,'Hospitalisation Details'!A:A,'Hospitalisation Details'!H:H,"Not Found")</f>
        <v>14001.13</v>
      </c>
      <c r="M725" s="21" t="str">
        <f>_xlfn.XLOOKUP(A725,'Hospitalisation Details'!A:A,'Hospitalisation Details'!I:I,"Not Found")</f>
        <v>tier - 2</v>
      </c>
      <c r="N725" s="21" t="str">
        <f>_xlfn.XLOOKUP(A725,'Hospitalisation Details'!A:A,'Hospitalisation Details'!J:J,"Not Found")</f>
        <v>tier - 3</v>
      </c>
      <c r="O725" s="21" t="str">
        <f>_xlfn.XLOOKUP(A725,'Hospitalisation Details'!A:A,'Hospitalisation Details'!K:K,"Not Found")</f>
        <v>R1013</v>
      </c>
      <c r="P725" s="23">
        <f>_xlfn.XLOOKUP(A725,'Hospitalisation Details'!A:A,'Hospitalisation Details'!L:L,"Not Found")</f>
        <v>59</v>
      </c>
    </row>
    <row r="726" spans="1:16" ht="15.75" x14ac:dyDescent="0.25">
      <c r="A726" s="19" t="s">
        <v>1646</v>
      </c>
      <c r="B726" s="19" t="str">
        <f>_xlfn.XLOOKUP(A726,'Customer Names'!A:A,'Customer Names'!C:C,"Not Found")</f>
        <v>Appman</v>
      </c>
      <c r="C726" s="20">
        <f>_xlfn.XLOOKUP(A726,'Medical Examinations'!A:A,'Medical Examinations'!B:B,"not found")</f>
        <v>36.765000000000001</v>
      </c>
      <c r="D726" s="20">
        <f>_xlfn.XLOOKUP(A726,'Medical Examinations'!A:A,'Medical Examinations'!C:C,"not found")</f>
        <v>4.4800000000000004</v>
      </c>
      <c r="E726" s="20" t="str">
        <f>_xlfn.XLOOKUP(A726,'Medical Examinations'!A:A,'Medical Examinations'!D:D,"not found")</f>
        <v>Yes</v>
      </c>
      <c r="F726" s="20" t="str">
        <f>_xlfn.XLOOKUP(A726,'Medical Examinations'!A:A,'Medical Examinations'!E:E,"not found")</f>
        <v>No</v>
      </c>
      <c r="G726" s="20" t="str">
        <f>_xlfn.XLOOKUP(A726,'Medical Examinations'!A:A,'Medical Examinations'!F:F,"not found")</f>
        <v>No</v>
      </c>
      <c r="H726" s="20">
        <f>_xlfn.XLOOKUP(A726,'Medical Examinations'!A:A,'Medical Examinations'!G:G,"not found")</f>
        <v>2</v>
      </c>
      <c r="I726" s="20" t="str">
        <f>_xlfn.XLOOKUP(A726,'Medical Examinations'!A:A,'Medical Examinations'!H:H,"not found")</f>
        <v>No</v>
      </c>
      <c r="J726" s="20" t="str">
        <f>_xlfn.XLOOKUP(A726,'Medical Examinations'!A:A,'Medical Examinations'!I:I,"not found")</f>
        <v>Obesity</v>
      </c>
      <c r="K726" s="21">
        <f>_xlfn.XLOOKUP(A726,'Hospitalisation Details'!A:A,'Hospitalisation Details'!F:F,"Not Found")</f>
        <v>21799</v>
      </c>
      <c r="L726" s="22">
        <f>_xlfn.XLOOKUP(A726,'Hospitalisation Details'!A:A,'Hospitalisation Details'!H:H,"Not Found")</f>
        <v>13981.85</v>
      </c>
      <c r="M726" s="21" t="str">
        <f>_xlfn.XLOOKUP(A726,'Hospitalisation Details'!A:A,'Hospitalisation Details'!I:I,"Not Found")</f>
        <v>tier - 2</v>
      </c>
      <c r="N726" s="21" t="str">
        <f>_xlfn.XLOOKUP(A726,'Hospitalisation Details'!A:A,'Hospitalisation Details'!J:J,"Not Found")</f>
        <v>tier - 3</v>
      </c>
      <c r="O726" s="21" t="str">
        <f>_xlfn.XLOOKUP(A726,'Hospitalisation Details'!A:A,'Hospitalisation Details'!K:K,"Not Found")</f>
        <v>R1016</v>
      </c>
      <c r="P726" s="23">
        <f>_xlfn.XLOOKUP(A726,'Hospitalisation Details'!A:A,'Hospitalisation Details'!L:L,"Not Found")</f>
        <v>63</v>
      </c>
    </row>
    <row r="727" spans="1:16" ht="15.75" x14ac:dyDescent="0.25">
      <c r="A727" s="19" t="s">
        <v>1645</v>
      </c>
      <c r="B727" s="19" t="str">
        <f>_xlfn.XLOOKUP(A727,'Customer Names'!A:A,'Customer Names'!C:C,"Not Found")</f>
        <v>Driscoll</v>
      </c>
      <c r="C727" s="20">
        <f>_xlfn.XLOOKUP(A727,'Medical Examinations'!A:A,'Medical Examinations'!B:B,"not found")</f>
        <v>48.36</v>
      </c>
      <c r="D727" s="20">
        <f>_xlfn.XLOOKUP(A727,'Medical Examinations'!A:A,'Medical Examinations'!C:C,"not found")</f>
        <v>4.08</v>
      </c>
      <c r="E727" s="20" t="str">
        <f>_xlfn.XLOOKUP(A727,'Medical Examinations'!A:A,'Medical Examinations'!D:D,"not found")</f>
        <v>No</v>
      </c>
      <c r="F727" s="20" t="str">
        <f>_xlfn.XLOOKUP(A727,'Medical Examinations'!A:A,'Medical Examinations'!E:E,"not found")</f>
        <v>No</v>
      </c>
      <c r="G727" s="20" t="str">
        <f>_xlfn.XLOOKUP(A727,'Medical Examinations'!A:A,'Medical Examinations'!F:F,"not found")</f>
        <v>No</v>
      </c>
      <c r="H727" s="20">
        <f>_xlfn.XLOOKUP(A727,'Medical Examinations'!A:A,'Medical Examinations'!G:G,"not found")</f>
        <v>0</v>
      </c>
      <c r="I727" s="20" t="str">
        <f>_xlfn.XLOOKUP(A727,'Medical Examinations'!A:A,'Medical Examinations'!H:H,"not found")</f>
        <v>No</v>
      </c>
      <c r="J727" s="20" t="str">
        <f>_xlfn.XLOOKUP(A727,'Medical Examinations'!A:A,'Medical Examinations'!I:I,"not found")</f>
        <v>Obesity</v>
      </c>
      <c r="K727" s="21">
        <f>_xlfn.XLOOKUP(A727,'Hospitalisation Details'!A:A,'Hospitalisation Details'!F:F,"Not Found")</f>
        <v>33067</v>
      </c>
      <c r="L727" s="22">
        <f>_xlfn.XLOOKUP(A727,'Hospitalisation Details'!A:A,'Hospitalisation Details'!H:H,"Not Found")</f>
        <v>13979.45</v>
      </c>
      <c r="M727" s="21" t="str">
        <f>_xlfn.XLOOKUP(A727,'Hospitalisation Details'!A:A,'Hospitalisation Details'!I:I,"Not Found")</f>
        <v>tier - 2</v>
      </c>
      <c r="N727" s="21" t="str">
        <f>_xlfn.XLOOKUP(A727,'Hospitalisation Details'!A:A,'Hospitalisation Details'!J:J,"Not Found")</f>
        <v>tier - 3</v>
      </c>
      <c r="O727" s="21" t="str">
        <f>_xlfn.XLOOKUP(A727,'Hospitalisation Details'!A:A,'Hospitalisation Details'!K:K,"Not Found")</f>
        <v>R1023</v>
      </c>
      <c r="P727" s="23">
        <f>_xlfn.XLOOKUP(A727,'Hospitalisation Details'!A:A,'Hospitalisation Details'!L:L,"Not Found")</f>
        <v>32</v>
      </c>
    </row>
    <row r="728" spans="1:16" ht="15.75" x14ac:dyDescent="0.25">
      <c r="A728" s="19" t="s">
        <v>1644</v>
      </c>
      <c r="B728" s="19" t="str">
        <f>_xlfn.XLOOKUP(A728,'Customer Names'!A:A,'Customer Names'!C:C,"Not Found")</f>
        <v>Glotzbach</v>
      </c>
      <c r="C728" s="20">
        <f>_xlfn.XLOOKUP(A728,'Medical Examinations'!A:A,'Medical Examinations'!B:B,"not found")</f>
        <v>31.445</v>
      </c>
      <c r="D728" s="20">
        <f>_xlfn.XLOOKUP(A728,'Medical Examinations'!A:A,'Medical Examinations'!C:C,"not found")</f>
        <v>4.4000000000000004</v>
      </c>
      <c r="E728" s="20" t="str">
        <f>_xlfn.XLOOKUP(A728,'Medical Examinations'!A:A,'Medical Examinations'!D:D,"not found")</f>
        <v>Yes</v>
      </c>
      <c r="F728" s="20" t="str">
        <f>_xlfn.XLOOKUP(A728,'Medical Examinations'!A:A,'Medical Examinations'!E:E,"not found")</f>
        <v>No</v>
      </c>
      <c r="G728" s="20" t="str">
        <f>_xlfn.XLOOKUP(A728,'Medical Examinations'!A:A,'Medical Examinations'!F:F,"not found")</f>
        <v>No</v>
      </c>
      <c r="H728" s="20">
        <f>_xlfn.XLOOKUP(A728,'Medical Examinations'!A:A,'Medical Examinations'!G:G,"not found")</f>
        <v>2</v>
      </c>
      <c r="I728" s="20" t="str">
        <f>_xlfn.XLOOKUP(A728,'Medical Examinations'!A:A,'Medical Examinations'!H:H,"not found")</f>
        <v>No</v>
      </c>
      <c r="J728" s="20" t="str">
        <f>_xlfn.XLOOKUP(A728,'Medical Examinations'!A:A,'Medical Examinations'!I:I,"not found")</f>
        <v>Obesity</v>
      </c>
      <c r="K728" s="21">
        <f>_xlfn.XLOOKUP(A728,'Hospitalisation Details'!A:A,'Hospitalisation Details'!F:F,"Not Found")</f>
        <v>21791</v>
      </c>
      <c r="L728" s="22">
        <f>_xlfn.XLOOKUP(A728,'Hospitalisation Details'!A:A,'Hospitalisation Details'!H:H,"Not Found")</f>
        <v>13974.46</v>
      </c>
      <c r="M728" s="21" t="str">
        <f>_xlfn.XLOOKUP(A728,'Hospitalisation Details'!A:A,'Hospitalisation Details'!I:I,"Not Found")</f>
        <v>tier - 2</v>
      </c>
      <c r="N728" s="21" t="str">
        <f>_xlfn.XLOOKUP(A728,'Hospitalisation Details'!A:A,'Hospitalisation Details'!J:J,"Not Found")</f>
        <v>tier - 3</v>
      </c>
      <c r="O728" s="21" t="str">
        <f>_xlfn.XLOOKUP(A728,'Hospitalisation Details'!A:A,'Hospitalisation Details'!K:K,"Not Found")</f>
        <v>R1019</v>
      </c>
      <c r="P728" s="23">
        <f>_xlfn.XLOOKUP(A728,'Hospitalisation Details'!A:A,'Hospitalisation Details'!L:L,"Not Found")</f>
        <v>63</v>
      </c>
    </row>
    <row r="729" spans="1:16" ht="15.75" x14ac:dyDescent="0.25">
      <c r="A729" s="19" t="s">
        <v>1643</v>
      </c>
      <c r="B729" s="19" t="str">
        <f>_xlfn.XLOOKUP(A729,'Customer Names'!A:A,'Customer Names'!C:C,"Not Found")</f>
        <v>Tenforde</v>
      </c>
      <c r="C729" s="20">
        <f>_xlfn.XLOOKUP(A729,'Medical Examinations'!A:A,'Medical Examinations'!B:B,"not found")</f>
        <v>27.55</v>
      </c>
      <c r="D729" s="20">
        <f>_xlfn.XLOOKUP(A729,'Medical Examinations'!A:A,'Medical Examinations'!C:C,"not found")</f>
        <v>9.02</v>
      </c>
      <c r="E729" s="20" t="str">
        <f>_xlfn.XLOOKUP(A729,'Medical Examinations'!A:A,'Medical Examinations'!D:D,"not found")</f>
        <v>No</v>
      </c>
      <c r="F729" s="20" t="str">
        <f>_xlfn.XLOOKUP(A729,'Medical Examinations'!A:A,'Medical Examinations'!E:E,"not found")</f>
        <v>No</v>
      </c>
      <c r="G729" s="20" t="str">
        <f>_xlfn.XLOOKUP(A729,'Medical Examinations'!A:A,'Medical Examinations'!F:F,"not found")</f>
        <v>No</v>
      </c>
      <c r="H729" s="20">
        <f>_xlfn.XLOOKUP(A729,'Medical Examinations'!A:A,'Medical Examinations'!G:G,"not found")</f>
        <v>0</v>
      </c>
      <c r="I729" s="20" t="str">
        <f>_xlfn.XLOOKUP(A729,'Medical Examinations'!A:A,'Medical Examinations'!H:H,"not found")</f>
        <v>No</v>
      </c>
      <c r="J729" s="20" t="str">
        <f>_xlfn.XLOOKUP(A729,'Medical Examinations'!A:A,'Medical Examinations'!I:I,"not found")</f>
        <v>Overweight</v>
      </c>
      <c r="K729" s="21">
        <f>_xlfn.XLOOKUP(A729,'Hospitalisation Details'!A:A,'Hospitalisation Details'!F:F,"Not Found")</f>
        <v>22085</v>
      </c>
      <c r="L729" s="22">
        <f>_xlfn.XLOOKUP(A729,'Hospitalisation Details'!A:A,'Hospitalisation Details'!H:H,"Not Found")</f>
        <v>13937.67</v>
      </c>
      <c r="M729" s="21" t="str">
        <f>_xlfn.XLOOKUP(A729,'Hospitalisation Details'!A:A,'Hospitalisation Details'!I:I,"Not Found")</f>
        <v>tier - 2</v>
      </c>
      <c r="N729" s="21" t="str">
        <f>_xlfn.XLOOKUP(A729,'Hospitalisation Details'!A:A,'Hospitalisation Details'!J:J,"Not Found")</f>
        <v>tier - 3</v>
      </c>
      <c r="O729" s="21" t="str">
        <f>_xlfn.XLOOKUP(A729,'Hospitalisation Details'!A:A,'Hospitalisation Details'!K:K,"Not Found")</f>
        <v>R1012</v>
      </c>
      <c r="P729" s="23">
        <f>_xlfn.XLOOKUP(A729,'Hospitalisation Details'!A:A,'Hospitalisation Details'!L:L,"Not Found")</f>
        <v>62</v>
      </c>
    </row>
    <row r="730" spans="1:16" ht="15.75" x14ac:dyDescent="0.25">
      <c r="A730" s="19" t="s">
        <v>1642</v>
      </c>
      <c r="B730" s="19" t="str">
        <f>_xlfn.XLOOKUP(A730,'Customer Names'!A:A,'Customer Names'!C:C,"Not Found")</f>
        <v>Ramirez</v>
      </c>
      <c r="C730" s="20">
        <f>_xlfn.XLOOKUP(A730,'Medical Examinations'!A:A,'Medical Examinations'!B:B,"not found")</f>
        <v>33.11</v>
      </c>
      <c r="D730" s="20">
        <f>_xlfn.XLOOKUP(A730,'Medical Examinations'!A:A,'Medical Examinations'!C:C,"not found")</f>
        <v>8.06</v>
      </c>
      <c r="E730" s="20" t="str">
        <f>_xlfn.XLOOKUP(A730,'Medical Examinations'!A:A,'Medical Examinations'!D:D,"not found")</f>
        <v>No</v>
      </c>
      <c r="F730" s="20" t="str">
        <f>_xlfn.XLOOKUP(A730,'Medical Examinations'!A:A,'Medical Examinations'!E:E,"not found")</f>
        <v>No</v>
      </c>
      <c r="G730" s="20" t="str">
        <f>_xlfn.XLOOKUP(A730,'Medical Examinations'!A:A,'Medical Examinations'!F:F,"not found")</f>
        <v>No</v>
      </c>
      <c r="H730" s="20">
        <f>_xlfn.XLOOKUP(A730,'Medical Examinations'!A:A,'Medical Examinations'!G:G,"not found")</f>
        <v>0</v>
      </c>
      <c r="I730" s="20" t="str">
        <f>_xlfn.XLOOKUP(A730,'Medical Examinations'!A:A,'Medical Examinations'!H:H,"not found")</f>
        <v>No</v>
      </c>
      <c r="J730" s="20" t="str">
        <f>_xlfn.XLOOKUP(A730,'Medical Examinations'!A:A,'Medical Examinations'!I:I,"not found")</f>
        <v>Obesity</v>
      </c>
      <c r="K730" s="21">
        <f>_xlfn.XLOOKUP(A730,'Hospitalisation Details'!A:A,'Hospitalisation Details'!F:F,"Not Found")</f>
        <v>22854</v>
      </c>
      <c r="L730" s="22">
        <f>_xlfn.XLOOKUP(A730,'Hospitalisation Details'!A:A,'Hospitalisation Details'!H:H,"Not Found")</f>
        <v>13919.82</v>
      </c>
      <c r="M730" s="21" t="str">
        <f>_xlfn.XLOOKUP(A730,'Hospitalisation Details'!A:A,'Hospitalisation Details'!I:I,"Not Found")</f>
        <v>tier - 2</v>
      </c>
      <c r="N730" s="21" t="str">
        <f>_xlfn.XLOOKUP(A730,'Hospitalisation Details'!A:A,'Hospitalisation Details'!J:J,"Not Found")</f>
        <v>tier - 3</v>
      </c>
      <c r="O730" s="21" t="str">
        <f>_xlfn.XLOOKUP(A730,'Hospitalisation Details'!A:A,'Hospitalisation Details'!K:K,"Not Found")</f>
        <v>R1013</v>
      </c>
      <c r="P730" s="23">
        <f>_xlfn.XLOOKUP(A730,'Hospitalisation Details'!A:A,'Hospitalisation Details'!L:L,"Not Found")</f>
        <v>60</v>
      </c>
    </row>
    <row r="731" spans="1:16" ht="15.75" x14ac:dyDescent="0.25">
      <c r="A731" s="19" t="s">
        <v>1641</v>
      </c>
      <c r="B731" s="19" t="str">
        <f>_xlfn.XLOOKUP(A731,'Customer Names'!A:A,'Customer Names'!C:C,"Not Found")</f>
        <v>Stanley Torres</v>
      </c>
      <c r="C731" s="20">
        <f>_xlfn.XLOOKUP(A731,'Medical Examinations'!A:A,'Medical Examinations'!B:B,"not found")</f>
        <v>36.85</v>
      </c>
      <c r="D731" s="20">
        <f>_xlfn.XLOOKUP(A731,'Medical Examinations'!A:A,'Medical Examinations'!C:C,"not found")</f>
        <v>6.21</v>
      </c>
      <c r="E731" s="20" t="str">
        <f>_xlfn.XLOOKUP(A731,'Medical Examinations'!A:A,'Medical Examinations'!D:D,"not found")</f>
        <v>Yes</v>
      </c>
      <c r="F731" s="20" t="str">
        <f>_xlfn.XLOOKUP(A731,'Medical Examinations'!A:A,'Medical Examinations'!E:E,"not found")</f>
        <v>No</v>
      </c>
      <c r="G731" s="20" t="str">
        <f>_xlfn.XLOOKUP(A731,'Medical Examinations'!A:A,'Medical Examinations'!F:F,"not found")</f>
        <v>No</v>
      </c>
      <c r="H731" s="20">
        <f>_xlfn.XLOOKUP(A731,'Medical Examinations'!A:A,'Medical Examinations'!G:G,"not found")</f>
        <v>2</v>
      </c>
      <c r="I731" s="20" t="str">
        <f>_xlfn.XLOOKUP(A731,'Medical Examinations'!A:A,'Medical Examinations'!H:H,"not found")</f>
        <v>No</v>
      </c>
      <c r="J731" s="20" t="str">
        <f>_xlfn.XLOOKUP(A731,'Medical Examinations'!A:A,'Medical Examinations'!I:I,"not found")</f>
        <v>Obesity</v>
      </c>
      <c r="K731" s="21">
        <f>_xlfn.XLOOKUP(A731,'Hospitalisation Details'!A:A,'Hospitalisation Details'!F:F,"Not Found")</f>
        <v>21738</v>
      </c>
      <c r="L731" s="22">
        <f>_xlfn.XLOOKUP(A731,'Hospitalisation Details'!A:A,'Hospitalisation Details'!H:H,"Not Found")</f>
        <v>13887.97</v>
      </c>
      <c r="M731" s="21" t="str">
        <f>_xlfn.XLOOKUP(A731,'Hospitalisation Details'!A:A,'Hospitalisation Details'!I:I,"Not Found")</f>
        <v>tier - 2</v>
      </c>
      <c r="N731" s="21" t="str">
        <f>_xlfn.XLOOKUP(A731,'Hospitalisation Details'!A:A,'Hospitalisation Details'!J:J,"Not Found")</f>
        <v>tier - 3</v>
      </c>
      <c r="O731" s="21" t="str">
        <f>_xlfn.XLOOKUP(A731,'Hospitalisation Details'!A:A,'Hospitalisation Details'!K:K,"Not Found")</f>
        <v>R1013</v>
      </c>
      <c r="P731" s="23">
        <f>_xlfn.XLOOKUP(A731,'Hospitalisation Details'!A:A,'Hospitalisation Details'!L:L,"Not Found")</f>
        <v>63</v>
      </c>
    </row>
    <row r="732" spans="1:16" ht="15.75" x14ac:dyDescent="0.25">
      <c r="A732" s="19" t="s">
        <v>1640</v>
      </c>
      <c r="B732" s="19" t="str">
        <f>_xlfn.XLOOKUP(A732,'Customer Names'!A:A,'Customer Names'!C:C,"Not Found")</f>
        <v>Vandongen</v>
      </c>
      <c r="C732" s="20">
        <f>_xlfn.XLOOKUP(A732,'Medical Examinations'!A:A,'Medical Examinations'!B:B,"not found")</f>
        <v>36.299999999999997</v>
      </c>
      <c r="D732" s="20">
        <f>_xlfn.XLOOKUP(A732,'Medical Examinations'!A:A,'Medical Examinations'!C:C,"not found")</f>
        <v>5.79</v>
      </c>
      <c r="E732" s="20" t="str">
        <f>_xlfn.XLOOKUP(A732,'Medical Examinations'!A:A,'Medical Examinations'!D:D,"not found")</f>
        <v>Yes</v>
      </c>
      <c r="F732" s="20" t="str">
        <f>_xlfn.XLOOKUP(A732,'Medical Examinations'!A:A,'Medical Examinations'!E:E,"not found")</f>
        <v>No</v>
      </c>
      <c r="G732" s="20" t="str">
        <f>_xlfn.XLOOKUP(A732,'Medical Examinations'!A:A,'Medical Examinations'!F:F,"not found")</f>
        <v>No</v>
      </c>
      <c r="H732" s="20">
        <f>_xlfn.XLOOKUP(A732,'Medical Examinations'!A:A,'Medical Examinations'!G:G,"not found")</f>
        <v>2</v>
      </c>
      <c r="I732" s="20" t="str">
        <f>_xlfn.XLOOKUP(A732,'Medical Examinations'!A:A,'Medical Examinations'!H:H,"not found")</f>
        <v>No</v>
      </c>
      <c r="J732" s="20" t="str">
        <f>_xlfn.XLOOKUP(A732,'Medical Examinations'!A:A,'Medical Examinations'!I:I,"not found")</f>
        <v>Obesity</v>
      </c>
      <c r="K732" s="21">
        <f>_xlfn.XLOOKUP(A732,'Hospitalisation Details'!A:A,'Hospitalisation Details'!F:F,"Not Found")</f>
        <v>21913</v>
      </c>
      <c r="L732" s="22">
        <f>_xlfn.XLOOKUP(A732,'Hospitalisation Details'!A:A,'Hospitalisation Details'!H:H,"Not Found")</f>
        <v>13887.2</v>
      </c>
      <c r="M732" s="21" t="str">
        <f>_xlfn.XLOOKUP(A732,'Hospitalisation Details'!A:A,'Hospitalisation Details'!I:I,"Not Found")</f>
        <v>tier - 2</v>
      </c>
      <c r="N732" s="21" t="str">
        <f>_xlfn.XLOOKUP(A732,'Hospitalisation Details'!A:A,'Hospitalisation Details'!J:J,"Not Found")</f>
        <v>tier - 3</v>
      </c>
      <c r="O732" s="21" t="str">
        <f>_xlfn.XLOOKUP(A732,'Hospitalisation Details'!A:A,'Hospitalisation Details'!K:K,"Not Found")</f>
        <v>R1013</v>
      </c>
      <c r="P732" s="23">
        <f>_xlfn.XLOOKUP(A732,'Hospitalisation Details'!A:A,'Hospitalisation Details'!L:L,"Not Found")</f>
        <v>63</v>
      </c>
    </row>
    <row r="733" spans="1:16" ht="15.75" x14ac:dyDescent="0.25">
      <c r="A733" s="19" t="s">
        <v>1639</v>
      </c>
      <c r="B733" s="19" t="str">
        <f>_xlfn.XLOOKUP(A733,'Customer Names'!A:A,'Customer Names'!C:C,"Not Found")</f>
        <v>Liebald</v>
      </c>
      <c r="C733" s="20">
        <f>_xlfn.XLOOKUP(A733,'Medical Examinations'!A:A,'Medical Examinations'!B:B,"not found")</f>
        <v>45.34</v>
      </c>
      <c r="D733" s="20">
        <f>_xlfn.XLOOKUP(A733,'Medical Examinations'!A:A,'Medical Examinations'!C:C,"not found")</f>
        <v>5.69</v>
      </c>
      <c r="E733" s="20" t="str">
        <f>_xlfn.XLOOKUP(A733,'Medical Examinations'!A:A,'Medical Examinations'!D:D,"not found")</f>
        <v>Yes</v>
      </c>
      <c r="F733" s="20" t="str">
        <f>_xlfn.XLOOKUP(A733,'Medical Examinations'!A:A,'Medical Examinations'!E:E,"not found")</f>
        <v>No</v>
      </c>
      <c r="G733" s="20" t="str">
        <f>_xlfn.XLOOKUP(A733,'Medical Examinations'!A:A,'Medical Examinations'!F:F,"not found")</f>
        <v>No</v>
      </c>
      <c r="H733" s="20">
        <f>_xlfn.XLOOKUP(A733,'Medical Examinations'!A:A,'Medical Examinations'!G:G,"not found")</f>
        <v>0</v>
      </c>
      <c r="I733" s="20" t="str">
        <f>_xlfn.XLOOKUP(A733,'Medical Examinations'!A:A,'Medical Examinations'!H:H,"not found")</f>
        <v>No</v>
      </c>
      <c r="J733" s="20" t="str">
        <f>_xlfn.XLOOKUP(A733,'Medical Examinations'!A:A,'Medical Examinations'!I:I,"not found")</f>
        <v>Obesity</v>
      </c>
      <c r="K733" s="21">
        <f>_xlfn.XLOOKUP(A733,'Hospitalisation Details'!A:A,'Hospitalisation Details'!F:F,"Not Found")</f>
        <v>31315</v>
      </c>
      <c r="L733" s="22">
        <f>_xlfn.XLOOKUP(A733,'Hospitalisation Details'!A:A,'Hospitalisation Details'!H:H,"Not Found")</f>
        <v>13886.4</v>
      </c>
      <c r="M733" s="21" t="str">
        <f>_xlfn.XLOOKUP(A733,'Hospitalisation Details'!A:A,'Hospitalisation Details'!I:I,"Not Found")</f>
        <v>tier - 2</v>
      </c>
      <c r="N733" s="21" t="str">
        <f>_xlfn.XLOOKUP(A733,'Hospitalisation Details'!A:A,'Hospitalisation Details'!J:J,"Not Found")</f>
        <v>tier - 3</v>
      </c>
      <c r="O733" s="21" t="str">
        <f>_xlfn.XLOOKUP(A733,'Hospitalisation Details'!A:A,'Hospitalisation Details'!K:K,"Not Found")</f>
        <v>R1012</v>
      </c>
      <c r="P733" s="23">
        <f>_xlfn.XLOOKUP(A733,'Hospitalisation Details'!A:A,'Hospitalisation Details'!L:L,"Not Found")</f>
        <v>37</v>
      </c>
    </row>
    <row r="734" spans="1:16" ht="15.75" x14ac:dyDescent="0.25">
      <c r="A734" s="19" t="s">
        <v>1638</v>
      </c>
      <c r="B734" s="19" t="str">
        <f>_xlfn.XLOOKUP(A734,'Customer Names'!A:A,'Customer Names'!C:C,"Not Found")</f>
        <v>Holte</v>
      </c>
      <c r="C734" s="20">
        <f>_xlfn.XLOOKUP(A734,'Medical Examinations'!A:A,'Medical Examinations'!B:B,"not found")</f>
        <v>31.8</v>
      </c>
      <c r="D734" s="20">
        <f>_xlfn.XLOOKUP(A734,'Medical Examinations'!A:A,'Medical Examinations'!C:C,"not found")</f>
        <v>5.36</v>
      </c>
      <c r="E734" s="20" t="str">
        <f>_xlfn.XLOOKUP(A734,'Medical Examinations'!A:A,'Medical Examinations'!D:D,"not found")</f>
        <v>Yes</v>
      </c>
      <c r="F734" s="20" t="str">
        <f>_xlfn.XLOOKUP(A734,'Medical Examinations'!A:A,'Medical Examinations'!E:E,"not found")</f>
        <v>No</v>
      </c>
      <c r="G734" s="20" t="str">
        <f>_xlfn.XLOOKUP(A734,'Medical Examinations'!A:A,'Medical Examinations'!F:F,"not found")</f>
        <v>No</v>
      </c>
      <c r="H734" s="20">
        <f>_xlfn.XLOOKUP(A734,'Medical Examinations'!A:A,'Medical Examinations'!G:G,"not found")</f>
        <v>2</v>
      </c>
      <c r="I734" s="20" t="str">
        <f>_xlfn.XLOOKUP(A734,'Medical Examinations'!A:A,'Medical Examinations'!H:H,"not found")</f>
        <v>No</v>
      </c>
      <c r="J734" s="20" t="str">
        <f>_xlfn.XLOOKUP(A734,'Medical Examinations'!A:A,'Medical Examinations'!I:I,"not found")</f>
        <v>Obesity</v>
      </c>
      <c r="K734" s="21">
        <f>_xlfn.XLOOKUP(A734,'Hospitalisation Details'!A:A,'Hospitalisation Details'!F:F,"Not Found")</f>
        <v>21828</v>
      </c>
      <c r="L734" s="22">
        <f>_xlfn.XLOOKUP(A734,'Hospitalisation Details'!A:A,'Hospitalisation Details'!H:H,"Not Found")</f>
        <v>13880.95</v>
      </c>
      <c r="M734" s="21" t="str">
        <f>_xlfn.XLOOKUP(A734,'Hospitalisation Details'!A:A,'Hospitalisation Details'!I:I,"Not Found")</f>
        <v>tier - 2</v>
      </c>
      <c r="N734" s="21" t="str">
        <f>_xlfn.XLOOKUP(A734,'Hospitalisation Details'!A:A,'Hospitalisation Details'!J:J,"Not Found")</f>
        <v>tier - 3</v>
      </c>
      <c r="O734" s="21" t="str">
        <f>_xlfn.XLOOKUP(A734,'Hospitalisation Details'!A:A,'Hospitalisation Details'!K:K,"Not Found")</f>
        <v>R1011</v>
      </c>
      <c r="P734" s="23">
        <f>_xlfn.XLOOKUP(A734,'Hospitalisation Details'!A:A,'Hospitalisation Details'!L:L,"Not Found")</f>
        <v>63</v>
      </c>
    </row>
    <row r="735" spans="1:16" ht="15.75" x14ac:dyDescent="0.25">
      <c r="A735" s="19" t="s">
        <v>1637</v>
      </c>
      <c r="B735" s="19" t="str">
        <f>_xlfn.XLOOKUP(A735,'Customer Names'!A:A,'Customer Names'!C:C,"Not Found")</f>
        <v>Johnson</v>
      </c>
      <c r="C735" s="20">
        <f>_xlfn.XLOOKUP(A735,'Medical Examinations'!A:A,'Medical Examinations'!B:B,"not found")</f>
        <v>41.02</v>
      </c>
      <c r="D735" s="20">
        <f>_xlfn.XLOOKUP(A735,'Medical Examinations'!A:A,'Medical Examinations'!C:C,"not found")</f>
        <v>11.37</v>
      </c>
      <c r="E735" s="20" t="str">
        <f>_xlfn.XLOOKUP(A735,'Medical Examinations'!A:A,'Medical Examinations'!D:D,"not found")</f>
        <v>No</v>
      </c>
      <c r="F735" s="20" t="str">
        <f>_xlfn.XLOOKUP(A735,'Medical Examinations'!A:A,'Medical Examinations'!E:E,"not found")</f>
        <v>No</v>
      </c>
      <c r="G735" s="20" t="str">
        <f>_xlfn.XLOOKUP(A735,'Medical Examinations'!A:A,'Medical Examinations'!F:F,"not found")</f>
        <v>No</v>
      </c>
      <c r="H735" s="20">
        <f>_xlfn.XLOOKUP(A735,'Medical Examinations'!A:A,'Medical Examinations'!G:G,"not found")</f>
        <v>0</v>
      </c>
      <c r="I735" s="20" t="str">
        <f>_xlfn.XLOOKUP(A735,'Medical Examinations'!A:A,'Medical Examinations'!H:H,"not found")</f>
        <v>No</v>
      </c>
      <c r="J735" s="20" t="str">
        <f>_xlfn.XLOOKUP(A735,'Medical Examinations'!A:A,'Medical Examinations'!I:I,"not found")</f>
        <v>Obesity</v>
      </c>
      <c r="K735" s="21">
        <f>_xlfn.XLOOKUP(A735,'Hospitalisation Details'!A:A,'Hospitalisation Details'!F:F,"Not Found")</f>
        <v>28843</v>
      </c>
      <c r="L735" s="22">
        <f>_xlfn.XLOOKUP(A735,'Hospitalisation Details'!A:A,'Hospitalisation Details'!H:H,"Not Found")</f>
        <v>13874.89</v>
      </c>
      <c r="M735" s="21" t="str">
        <f>_xlfn.XLOOKUP(A735,'Hospitalisation Details'!A:A,'Hospitalisation Details'!I:I,"Not Found")</f>
        <v>tier - 2</v>
      </c>
      <c r="N735" s="21" t="str">
        <f>_xlfn.XLOOKUP(A735,'Hospitalisation Details'!A:A,'Hospitalisation Details'!J:J,"Not Found")</f>
        <v>tier - 3</v>
      </c>
      <c r="O735" s="21" t="str">
        <f>_xlfn.XLOOKUP(A735,'Hospitalisation Details'!A:A,'Hospitalisation Details'!K:K,"Not Found")</f>
        <v>R1012</v>
      </c>
      <c r="P735" s="23">
        <f>_xlfn.XLOOKUP(A735,'Hospitalisation Details'!A:A,'Hospitalisation Details'!L:L,"Not Found")</f>
        <v>44</v>
      </c>
    </row>
    <row r="736" spans="1:16" ht="15.75" x14ac:dyDescent="0.25">
      <c r="A736" s="19" t="s">
        <v>1636</v>
      </c>
      <c r="B736" s="19" t="str">
        <f>_xlfn.XLOOKUP(A736,'Customer Names'!A:A,'Customer Names'!C:C,"Not Found")</f>
        <v>Bartlett</v>
      </c>
      <c r="C736" s="20">
        <f>_xlfn.XLOOKUP(A736,'Medical Examinations'!A:A,'Medical Examinations'!B:B,"not found")</f>
        <v>32.68</v>
      </c>
      <c r="D736" s="20">
        <f>_xlfn.XLOOKUP(A736,'Medical Examinations'!A:A,'Medical Examinations'!C:C,"not found")</f>
        <v>11.87</v>
      </c>
      <c r="E736" s="20" t="str">
        <f>_xlfn.XLOOKUP(A736,'Medical Examinations'!A:A,'Medical Examinations'!D:D,"not found")</f>
        <v>No</v>
      </c>
      <c r="F736" s="20" t="str">
        <f>_xlfn.XLOOKUP(A736,'Medical Examinations'!A:A,'Medical Examinations'!E:E,"not found")</f>
        <v>No</v>
      </c>
      <c r="G736" s="20" t="str">
        <f>_xlfn.XLOOKUP(A736,'Medical Examinations'!A:A,'Medical Examinations'!F:F,"not found")</f>
        <v>No</v>
      </c>
      <c r="H736" s="20">
        <f>_xlfn.XLOOKUP(A736,'Medical Examinations'!A:A,'Medical Examinations'!G:G,"not found")</f>
        <v>0</v>
      </c>
      <c r="I736" s="20" t="str">
        <f>_xlfn.XLOOKUP(A736,'Medical Examinations'!A:A,'Medical Examinations'!H:H,"not found")</f>
        <v>No</v>
      </c>
      <c r="J736" s="20" t="str">
        <f>_xlfn.XLOOKUP(A736,'Medical Examinations'!A:A,'Medical Examinations'!I:I,"not found")</f>
        <v>Obesity</v>
      </c>
      <c r="K736" s="21">
        <f>_xlfn.XLOOKUP(A736,'Hospitalisation Details'!A:A,'Hospitalisation Details'!F:F,"Not Found")</f>
        <v>22118</v>
      </c>
      <c r="L736" s="22">
        <f>_xlfn.XLOOKUP(A736,'Hospitalisation Details'!A:A,'Hospitalisation Details'!H:H,"Not Found")</f>
        <v>13844.8</v>
      </c>
      <c r="M736" s="21" t="str">
        <f>_xlfn.XLOOKUP(A736,'Hospitalisation Details'!A:A,'Hospitalisation Details'!I:I,"Not Found")</f>
        <v>tier - 2</v>
      </c>
      <c r="N736" s="21" t="str">
        <f>_xlfn.XLOOKUP(A736,'Hospitalisation Details'!A:A,'Hospitalisation Details'!J:J,"Not Found")</f>
        <v>tier - 3</v>
      </c>
      <c r="O736" s="21" t="str">
        <f>_xlfn.XLOOKUP(A736,'Hospitalisation Details'!A:A,'Hospitalisation Details'!K:K,"Not Found")</f>
        <v>R1012</v>
      </c>
      <c r="P736" s="23">
        <f>_xlfn.XLOOKUP(A736,'Hospitalisation Details'!A:A,'Hospitalisation Details'!L:L,"Not Found")</f>
        <v>62</v>
      </c>
    </row>
    <row r="737" spans="1:16" ht="15.75" x14ac:dyDescent="0.25">
      <c r="A737" s="19" t="s">
        <v>1635</v>
      </c>
      <c r="B737" s="19" t="str">
        <f>_xlfn.XLOOKUP(A737,'Customer Names'!A:A,'Customer Names'!C:C,"Not Found")</f>
        <v>Bergman</v>
      </c>
      <c r="C737" s="20">
        <f>_xlfn.XLOOKUP(A737,'Medical Examinations'!A:A,'Medical Examinations'!B:B,"not found")</f>
        <v>21.7</v>
      </c>
      <c r="D737" s="20">
        <f>_xlfn.XLOOKUP(A737,'Medical Examinations'!A:A,'Medical Examinations'!C:C,"not found")</f>
        <v>4.9000000000000004</v>
      </c>
      <c r="E737" s="20" t="str">
        <f>_xlfn.XLOOKUP(A737,'Medical Examinations'!A:A,'Medical Examinations'!D:D,"not found")</f>
        <v>No</v>
      </c>
      <c r="F737" s="20" t="str">
        <f>_xlfn.XLOOKUP(A737,'Medical Examinations'!A:A,'Medical Examinations'!E:E,"not found")</f>
        <v>No</v>
      </c>
      <c r="G737" s="20" t="str">
        <f>_xlfn.XLOOKUP(A737,'Medical Examinations'!A:A,'Medical Examinations'!F:F,"not found")</f>
        <v>Yes</v>
      </c>
      <c r="H737" s="20">
        <f>_xlfn.XLOOKUP(A737,'Medical Examinations'!A:A,'Medical Examinations'!G:G,"not found")</f>
        <v>1</v>
      </c>
      <c r="I737" s="20" t="str">
        <f>_xlfn.XLOOKUP(A737,'Medical Examinations'!A:A,'Medical Examinations'!H:H,"not found")</f>
        <v>Yes</v>
      </c>
      <c r="J737" s="20" t="str">
        <f>_xlfn.XLOOKUP(A737,'Medical Examinations'!A:A,'Medical Examinations'!I:I,"not found")</f>
        <v>Normal Weight</v>
      </c>
      <c r="K737" s="21">
        <f>_xlfn.XLOOKUP(A737,'Hospitalisation Details'!A:A,'Hospitalisation Details'!F:F,"Not Found")</f>
        <v>37779</v>
      </c>
      <c r="L737" s="22">
        <f>_xlfn.XLOOKUP(A737,'Hospitalisation Details'!A:A,'Hospitalisation Details'!H:H,"Not Found")</f>
        <v>13844.51</v>
      </c>
      <c r="M737" s="21" t="str">
        <f>_xlfn.XLOOKUP(A737,'Hospitalisation Details'!A:A,'Hospitalisation Details'!I:I,"Not Found")</f>
        <v>tier - 2</v>
      </c>
      <c r="N737" s="21" t="str">
        <f>_xlfn.XLOOKUP(A737,'Hospitalisation Details'!A:A,'Hospitalisation Details'!J:J,"Not Found")</f>
        <v>tier - 3</v>
      </c>
      <c r="O737" s="21" t="str">
        <f>_xlfn.XLOOKUP(A737,'Hospitalisation Details'!A:A,'Hospitalisation Details'!K:K,"Not Found")</f>
        <v>R1011</v>
      </c>
      <c r="P737" s="23">
        <f>_xlfn.XLOOKUP(A737,'Hospitalisation Details'!A:A,'Hospitalisation Details'!L:L,"Not Found")</f>
        <v>20</v>
      </c>
    </row>
    <row r="738" spans="1:16" ht="15.75" x14ac:dyDescent="0.25">
      <c r="A738" s="19" t="s">
        <v>1634</v>
      </c>
      <c r="B738" s="19" t="str">
        <f>_xlfn.XLOOKUP(A738,'Customer Names'!A:A,'Customer Names'!C:C,"Not Found")</f>
        <v>Aitken</v>
      </c>
      <c r="C738" s="20">
        <f>_xlfn.XLOOKUP(A738,'Medical Examinations'!A:A,'Medical Examinations'!B:B,"not found")</f>
        <v>40.479999999999997</v>
      </c>
      <c r="D738" s="20">
        <f>_xlfn.XLOOKUP(A738,'Medical Examinations'!A:A,'Medical Examinations'!C:C,"not found")</f>
        <v>6.7</v>
      </c>
      <c r="E738" s="20" t="str">
        <f>_xlfn.XLOOKUP(A738,'Medical Examinations'!A:A,'Medical Examinations'!D:D,"not found")</f>
        <v>No</v>
      </c>
      <c r="F738" s="20" t="str">
        <f>_xlfn.XLOOKUP(A738,'Medical Examinations'!A:A,'Medical Examinations'!E:E,"not found")</f>
        <v>No</v>
      </c>
      <c r="G738" s="20" t="str">
        <f>_xlfn.XLOOKUP(A738,'Medical Examinations'!A:A,'Medical Examinations'!F:F,"not found")</f>
        <v>No</v>
      </c>
      <c r="H738" s="20">
        <f>_xlfn.XLOOKUP(A738,'Medical Examinations'!A:A,'Medical Examinations'!G:G,"not found")</f>
        <v>3</v>
      </c>
      <c r="I738" s="20" t="str">
        <f>_xlfn.XLOOKUP(A738,'Medical Examinations'!A:A,'Medical Examinations'!H:H,"not found")</f>
        <v>No</v>
      </c>
      <c r="J738" s="20" t="str">
        <f>_xlfn.XLOOKUP(A738,'Medical Examinations'!A:A,'Medical Examinations'!I:I,"not found")</f>
        <v>Obesity</v>
      </c>
      <c r="K738" s="21">
        <f>_xlfn.XLOOKUP(A738,'Hospitalisation Details'!A:A,'Hospitalisation Details'!F:F,"Not Found")</f>
        <v>21529</v>
      </c>
      <c r="L738" s="22">
        <f>_xlfn.XLOOKUP(A738,'Hospitalisation Details'!A:A,'Hospitalisation Details'!H:H,"Not Found")</f>
        <v>13831.12</v>
      </c>
      <c r="M738" s="21" t="str">
        <f>_xlfn.XLOOKUP(A738,'Hospitalisation Details'!A:A,'Hospitalisation Details'!I:I,"Not Found")</f>
        <v>tier - 2</v>
      </c>
      <c r="N738" s="21" t="str">
        <f>_xlfn.XLOOKUP(A738,'Hospitalisation Details'!A:A,'Hospitalisation Details'!J:J,"Not Found")</f>
        <v>tier - 3</v>
      </c>
      <c r="O738" s="21" t="str">
        <f>_xlfn.XLOOKUP(A738,'Hospitalisation Details'!A:A,'Hospitalisation Details'!K:K,"Not Found")</f>
        <v>R1013</v>
      </c>
      <c r="P738" s="23">
        <f>_xlfn.XLOOKUP(A738,'Hospitalisation Details'!A:A,'Hospitalisation Details'!L:L,"Not Found")</f>
        <v>64</v>
      </c>
    </row>
    <row r="739" spans="1:16" ht="15.75" x14ac:dyDescent="0.25">
      <c r="A739" s="19" t="s">
        <v>1633</v>
      </c>
      <c r="B739" s="19" t="str">
        <f>_xlfn.XLOOKUP(A739,'Customer Names'!A:A,'Customer Names'!C:C,"Not Found")</f>
        <v>Berger</v>
      </c>
      <c r="C739" s="20">
        <f>_xlfn.XLOOKUP(A739,'Medical Examinations'!A:A,'Medical Examinations'!B:B,"not found")</f>
        <v>34.5</v>
      </c>
      <c r="D739" s="20">
        <f>_xlfn.XLOOKUP(A739,'Medical Examinations'!A:A,'Medical Examinations'!C:C,"not found")</f>
        <v>10.3</v>
      </c>
      <c r="E739" s="20" t="str">
        <f>_xlfn.XLOOKUP(A739,'Medical Examinations'!A:A,'Medical Examinations'!D:D,"not found")</f>
        <v>No</v>
      </c>
      <c r="F739" s="20" t="str">
        <f>_xlfn.XLOOKUP(A739,'Medical Examinations'!A:A,'Medical Examinations'!E:E,"not found")</f>
        <v>No</v>
      </c>
      <c r="G739" s="20" t="str">
        <f>_xlfn.XLOOKUP(A739,'Medical Examinations'!A:A,'Medical Examinations'!F:F,"not found")</f>
        <v>No</v>
      </c>
      <c r="H739" s="20">
        <f>_xlfn.XLOOKUP(A739,'Medical Examinations'!A:A,'Medical Examinations'!G:G,"not found")</f>
        <v>3</v>
      </c>
      <c r="I739" s="20" t="str">
        <f>_xlfn.XLOOKUP(A739,'Medical Examinations'!A:A,'Medical Examinations'!H:H,"not found")</f>
        <v>No</v>
      </c>
      <c r="J739" s="20" t="str">
        <f>_xlfn.XLOOKUP(A739,'Medical Examinations'!A:A,'Medical Examinations'!I:I,"not found")</f>
        <v>Obesity</v>
      </c>
      <c r="K739" s="21">
        <f>_xlfn.XLOOKUP(A739,'Hospitalisation Details'!A:A,'Hospitalisation Details'!F:F,"Not Found")</f>
        <v>21514</v>
      </c>
      <c r="L739" s="22">
        <f>_xlfn.XLOOKUP(A739,'Hospitalisation Details'!A:A,'Hospitalisation Details'!H:H,"Not Found")</f>
        <v>13822.8</v>
      </c>
      <c r="M739" s="21" t="str">
        <f>_xlfn.XLOOKUP(A739,'Hospitalisation Details'!A:A,'Hospitalisation Details'!I:I,"Not Found")</f>
        <v>tier - 2</v>
      </c>
      <c r="N739" s="21" t="str">
        <f>_xlfn.XLOOKUP(A739,'Hospitalisation Details'!A:A,'Hospitalisation Details'!J:J,"Not Found")</f>
        <v>tier - 3</v>
      </c>
      <c r="O739" s="21" t="str">
        <f>_xlfn.XLOOKUP(A739,'Hospitalisation Details'!A:A,'Hospitalisation Details'!K:K,"Not Found")</f>
        <v>R1011</v>
      </c>
      <c r="P739" s="23">
        <f>_xlfn.XLOOKUP(A739,'Hospitalisation Details'!A:A,'Hospitalisation Details'!L:L,"Not Found")</f>
        <v>64</v>
      </c>
    </row>
    <row r="740" spans="1:16" ht="15.75" x14ac:dyDescent="0.25">
      <c r="A740" s="19" t="s">
        <v>1632</v>
      </c>
      <c r="B740" s="19" t="str">
        <f>_xlfn.XLOOKUP(A740,'Customer Names'!A:A,'Customer Names'!C:C,"Not Found")</f>
        <v>Richey</v>
      </c>
      <c r="C740" s="20">
        <f>_xlfn.XLOOKUP(A740,'Medical Examinations'!A:A,'Medical Examinations'!B:B,"not found")</f>
        <v>45.9</v>
      </c>
      <c r="D740" s="20">
        <f>_xlfn.XLOOKUP(A740,'Medical Examinations'!A:A,'Medical Examinations'!C:C,"not found")</f>
        <v>11.14</v>
      </c>
      <c r="E740" s="20" t="str">
        <f>_xlfn.XLOOKUP(A740,'Medical Examinations'!A:A,'Medical Examinations'!D:D,"not found")</f>
        <v>Yes</v>
      </c>
      <c r="F740" s="20" t="str">
        <f>_xlfn.XLOOKUP(A740,'Medical Examinations'!A:A,'Medical Examinations'!E:E,"not found")</f>
        <v>No</v>
      </c>
      <c r="G740" s="20" t="str">
        <f>_xlfn.XLOOKUP(A740,'Medical Examinations'!A:A,'Medical Examinations'!F:F,"not found")</f>
        <v>No</v>
      </c>
      <c r="H740" s="20">
        <f>_xlfn.XLOOKUP(A740,'Medical Examinations'!A:A,'Medical Examinations'!G:G,"not found")</f>
        <v>1</v>
      </c>
      <c r="I740" s="20" t="str">
        <f>_xlfn.XLOOKUP(A740,'Medical Examinations'!A:A,'Medical Examinations'!H:H,"not found")</f>
        <v>No</v>
      </c>
      <c r="J740" s="20" t="str">
        <f>_xlfn.XLOOKUP(A740,'Medical Examinations'!A:A,'Medical Examinations'!I:I,"not found")</f>
        <v>Obesity</v>
      </c>
      <c r="K740" s="21">
        <f>_xlfn.XLOOKUP(A740,'Hospitalisation Details'!A:A,'Hospitalisation Details'!F:F,"Not Found")</f>
        <v>31754</v>
      </c>
      <c r="L740" s="22">
        <f>_xlfn.XLOOKUP(A740,'Hospitalisation Details'!A:A,'Hospitalisation Details'!H:H,"Not Found")</f>
        <v>13819.49</v>
      </c>
      <c r="M740" s="21" t="str">
        <f>_xlfn.XLOOKUP(A740,'Hospitalisation Details'!A:A,'Hospitalisation Details'!I:I,"Not Found")</f>
        <v>tier - 2</v>
      </c>
      <c r="N740" s="21" t="str">
        <f>_xlfn.XLOOKUP(A740,'Hospitalisation Details'!A:A,'Hospitalisation Details'!J:J,"Not Found")</f>
        <v>tier - 3</v>
      </c>
      <c r="O740" s="21" t="str">
        <f>_xlfn.XLOOKUP(A740,'Hospitalisation Details'!A:A,'Hospitalisation Details'!K:K,"Not Found")</f>
        <v>R1012</v>
      </c>
      <c r="P740" s="23">
        <f>_xlfn.XLOOKUP(A740,'Hospitalisation Details'!A:A,'Hospitalisation Details'!L:L,"Not Found")</f>
        <v>36</v>
      </c>
    </row>
    <row r="741" spans="1:16" ht="15.75" x14ac:dyDescent="0.25">
      <c r="A741" s="19" t="s">
        <v>1631</v>
      </c>
      <c r="B741" s="19" t="str">
        <f>_xlfn.XLOOKUP(A741,'Customer Names'!A:A,'Customer Names'!C:C,"Not Found")</f>
        <v>Trotter</v>
      </c>
      <c r="C741" s="20">
        <f>_xlfn.XLOOKUP(A741,'Medical Examinations'!A:A,'Medical Examinations'!B:B,"not found")</f>
        <v>33.479999999999997</v>
      </c>
      <c r="D741" s="20">
        <f>_xlfn.XLOOKUP(A741,'Medical Examinations'!A:A,'Medical Examinations'!C:C,"not found")</f>
        <v>4.74</v>
      </c>
      <c r="E741" s="20" t="str">
        <f>_xlfn.XLOOKUP(A741,'Medical Examinations'!A:A,'Medical Examinations'!D:D,"not found")</f>
        <v>Yes</v>
      </c>
      <c r="F741" s="20" t="str">
        <f>_xlfn.XLOOKUP(A741,'Medical Examinations'!A:A,'Medical Examinations'!E:E,"not found")</f>
        <v>No</v>
      </c>
      <c r="G741" s="20" t="str">
        <f>_xlfn.XLOOKUP(A741,'Medical Examinations'!A:A,'Medical Examinations'!F:F,"not found")</f>
        <v>No</v>
      </c>
      <c r="H741" s="20">
        <f>_xlfn.XLOOKUP(A741,'Medical Examinations'!A:A,'Medical Examinations'!G:G,"not found")</f>
        <v>2</v>
      </c>
      <c r="I741" s="20" t="str">
        <f>_xlfn.XLOOKUP(A741,'Medical Examinations'!A:A,'Medical Examinations'!H:H,"not found")</f>
        <v>No</v>
      </c>
      <c r="J741" s="20" t="str">
        <f>_xlfn.XLOOKUP(A741,'Medical Examinations'!A:A,'Medical Examinations'!I:I,"not found")</f>
        <v>Obesity</v>
      </c>
      <c r="K741" s="21">
        <f>_xlfn.XLOOKUP(A741,'Hospitalisation Details'!A:A,'Hospitalisation Details'!F:F,"Not Found")</f>
        <v>24421</v>
      </c>
      <c r="L741" s="22">
        <f>_xlfn.XLOOKUP(A741,'Hospitalisation Details'!A:A,'Hospitalisation Details'!H:H,"Not Found")</f>
        <v>13801.61</v>
      </c>
      <c r="M741" s="21" t="str">
        <f>_xlfn.XLOOKUP(A741,'Hospitalisation Details'!A:A,'Hospitalisation Details'!I:I,"Not Found")</f>
        <v>tier - 2</v>
      </c>
      <c r="N741" s="21" t="str">
        <f>_xlfn.XLOOKUP(A741,'Hospitalisation Details'!A:A,'Hospitalisation Details'!J:J,"Not Found")</f>
        <v>tier - 3</v>
      </c>
      <c r="O741" s="21" t="str">
        <f>_xlfn.XLOOKUP(A741,'Hospitalisation Details'!A:A,'Hospitalisation Details'!K:K,"Not Found")</f>
        <v>R1026</v>
      </c>
      <c r="P741" s="23">
        <f>_xlfn.XLOOKUP(A741,'Hospitalisation Details'!A:A,'Hospitalisation Details'!L:L,"Not Found")</f>
        <v>56</v>
      </c>
    </row>
    <row r="742" spans="1:16" ht="15.75" x14ac:dyDescent="0.25">
      <c r="A742" s="19" t="s">
        <v>1630</v>
      </c>
      <c r="B742" s="19" t="str">
        <f>_xlfn.XLOOKUP(A742,'Customer Names'!A:A,'Customer Names'!C:C,"Not Found")</f>
        <v>Chavez</v>
      </c>
      <c r="C742" s="20">
        <f>_xlfn.XLOOKUP(A742,'Medical Examinations'!A:A,'Medical Examinations'!B:B,"not found")</f>
        <v>28.31</v>
      </c>
      <c r="D742" s="20">
        <f>_xlfn.XLOOKUP(A742,'Medical Examinations'!A:A,'Medical Examinations'!C:C,"not found")</f>
        <v>5.96</v>
      </c>
      <c r="E742" s="20" t="str">
        <f>_xlfn.XLOOKUP(A742,'Medical Examinations'!A:A,'Medical Examinations'!D:D,"not found")</f>
        <v>Yes</v>
      </c>
      <c r="F742" s="20" t="str">
        <f>_xlfn.XLOOKUP(A742,'Medical Examinations'!A:A,'Medical Examinations'!E:E,"not found")</f>
        <v>No</v>
      </c>
      <c r="G742" s="20" t="str">
        <f>_xlfn.XLOOKUP(A742,'Medical Examinations'!A:A,'Medical Examinations'!F:F,"not found")</f>
        <v>No</v>
      </c>
      <c r="H742" s="20">
        <f>_xlfn.XLOOKUP(A742,'Medical Examinations'!A:A,'Medical Examinations'!G:G,"not found")</f>
        <v>2</v>
      </c>
      <c r="I742" s="20" t="str">
        <f>_xlfn.XLOOKUP(A742,'Medical Examinations'!A:A,'Medical Examinations'!H:H,"not found")</f>
        <v>No</v>
      </c>
      <c r="J742" s="20" t="str">
        <f>_xlfn.XLOOKUP(A742,'Medical Examinations'!A:A,'Medical Examinations'!I:I,"not found")</f>
        <v>Overweight</v>
      </c>
      <c r="K742" s="21">
        <f>_xlfn.XLOOKUP(A742,'Hospitalisation Details'!A:A,'Hospitalisation Details'!F:F,"Not Found")</f>
        <v>21768</v>
      </c>
      <c r="L742" s="22">
        <f>_xlfn.XLOOKUP(A742,'Hospitalisation Details'!A:A,'Hospitalisation Details'!H:H,"Not Found")</f>
        <v>13770.1</v>
      </c>
      <c r="M742" s="21" t="str">
        <f>_xlfn.XLOOKUP(A742,'Hospitalisation Details'!A:A,'Hospitalisation Details'!I:I,"Not Found")</f>
        <v>tier - 2</v>
      </c>
      <c r="N742" s="21" t="str">
        <f>_xlfn.XLOOKUP(A742,'Hospitalisation Details'!A:A,'Hospitalisation Details'!J:J,"Not Found")</f>
        <v>tier - 3</v>
      </c>
      <c r="O742" s="21" t="str">
        <f>_xlfn.XLOOKUP(A742,'Hospitalisation Details'!A:A,'Hospitalisation Details'!K:K,"Not Found")</f>
        <v>R1012</v>
      </c>
      <c r="P742" s="23">
        <f>_xlfn.XLOOKUP(A742,'Hospitalisation Details'!A:A,'Hospitalisation Details'!L:L,"Not Found")</f>
        <v>63</v>
      </c>
    </row>
    <row r="743" spans="1:16" ht="15.75" x14ac:dyDescent="0.25">
      <c r="A743" s="19" t="s">
        <v>1629</v>
      </c>
      <c r="B743" s="19" t="str">
        <f>_xlfn.XLOOKUP(A743,'Customer Names'!A:A,'Customer Names'!C:C,"Not Found")</f>
        <v>Orifice</v>
      </c>
      <c r="C743" s="20">
        <f>_xlfn.XLOOKUP(A743,'Medical Examinations'!A:A,'Medical Examinations'!B:B,"not found")</f>
        <v>21.565000000000001</v>
      </c>
      <c r="D743" s="20">
        <f>_xlfn.XLOOKUP(A743,'Medical Examinations'!A:A,'Medical Examinations'!C:C,"not found")</f>
        <v>4.95</v>
      </c>
      <c r="E743" s="20" t="str">
        <f>_xlfn.XLOOKUP(A743,'Medical Examinations'!A:A,'Medical Examinations'!D:D,"not found")</f>
        <v>No</v>
      </c>
      <c r="F743" s="20" t="str">
        <f>_xlfn.XLOOKUP(A743,'Medical Examinations'!A:A,'Medical Examinations'!E:E,"not found")</f>
        <v>Yes</v>
      </c>
      <c r="G743" s="20" t="str">
        <f>_xlfn.XLOOKUP(A743,'Medical Examinations'!A:A,'Medical Examinations'!F:F,"not found")</f>
        <v>No</v>
      </c>
      <c r="H743" s="20">
        <f>_xlfn.XLOOKUP(A743,'Medical Examinations'!A:A,'Medical Examinations'!G:G,"not found")</f>
        <v>1</v>
      </c>
      <c r="I743" s="20" t="str">
        <f>_xlfn.XLOOKUP(A743,'Medical Examinations'!A:A,'Medical Examinations'!H:H,"not found")</f>
        <v>Yes</v>
      </c>
      <c r="J743" s="20" t="str">
        <f>_xlfn.XLOOKUP(A743,'Medical Examinations'!A:A,'Medical Examinations'!I:I,"not found")</f>
        <v>Normal Weight</v>
      </c>
      <c r="K743" s="21">
        <f>_xlfn.XLOOKUP(A743,'Hospitalisation Details'!A:A,'Hospitalisation Details'!F:F,"Not Found")</f>
        <v>38184</v>
      </c>
      <c r="L743" s="22">
        <f>_xlfn.XLOOKUP(A743,'Hospitalisation Details'!A:A,'Hospitalisation Details'!H:H,"Not Found")</f>
        <v>13747.87</v>
      </c>
      <c r="M743" s="21" t="str">
        <f>_xlfn.XLOOKUP(A743,'Hospitalisation Details'!A:A,'Hospitalisation Details'!I:I,"Not Found")</f>
        <v>tier - 2</v>
      </c>
      <c r="N743" s="21" t="str">
        <f>_xlfn.XLOOKUP(A743,'Hospitalisation Details'!A:A,'Hospitalisation Details'!J:J,"Not Found")</f>
        <v>tier - 3</v>
      </c>
      <c r="O743" s="21" t="str">
        <f>_xlfn.XLOOKUP(A743,'Hospitalisation Details'!A:A,'Hospitalisation Details'!K:K,"Not Found")</f>
        <v>R1018</v>
      </c>
      <c r="P743" s="23">
        <f>_xlfn.XLOOKUP(A743,'Hospitalisation Details'!A:A,'Hospitalisation Details'!L:L,"Not Found")</f>
        <v>18</v>
      </c>
    </row>
    <row r="744" spans="1:16" ht="15.75" x14ac:dyDescent="0.25">
      <c r="A744" s="19" t="s">
        <v>1628</v>
      </c>
      <c r="B744" s="19" t="str">
        <f>_xlfn.XLOOKUP(A744,'Customer Names'!A:A,'Customer Names'!C:C,"Not Found")</f>
        <v>Farkash</v>
      </c>
      <c r="C744" s="20">
        <f>_xlfn.XLOOKUP(A744,'Medical Examinations'!A:A,'Medical Examinations'!B:B,"not found")</f>
        <v>35.590000000000003</v>
      </c>
      <c r="D744" s="20">
        <f>_xlfn.XLOOKUP(A744,'Medical Examinations'!A:A,'Medical Examinations'!C:C,"not found")</f>
        <v>5.21</v>
      </c>
      <c r="E744" s="20" t="str">
        <f>_xlfn.XLOOKUP(A744,'Medical Examinations'!A:A,'Medical Examinations'!D:D,"not found")</f>
        <v>Yes</v>
      </c>
      <c r="F744" s="20" t="str">
        <f>_xlfn.XLOOKUP(A744,'Medical Examinations'!A:A,'Medical Examinations'!E:E,"not found")</f>
        <v>No</v>
      </c>
      <c r="G744" s="20" t="str">
        <f>_xlfn.XLOOKUP(A744,'Medical Examinations'!A:A,'Medical Examinations'!F:F,"not found")</f>
        <v>Yes</v>
      </c>
      <c r="H744" s="20">
        <f>_xlfn.XLOOKUP(A744,'Medical Examinations'!A:A,'Medical Examinations'!G:G,"not found")</f>
        <v>1</v>
      </c>
      <c r="I744" s="20" t="str">
        <f>_xlfn.XLOOKUP(A744,'Medical Examinations'!A:A,'Medical Examinations'!H:H,"not found")</f>
        <v>No</v>
      </c>
      <c r="J744" s="20" t="str">
        <f>_xlfn.XLOOKUP(A744,'Medical Examinations'!A:A,'Medical Examinations'!I:I,"not found")</f>
        <v>Obesity</v>
      </c>
      <c r="K744" s="21">
        <f>_xlfn.XLOOKUP(A744,'Hospitalisation Details'!A:A,'Hospitalisation Details'!F:F,"Not Found")</f>
        <v>25499</v>
      </c>
      <c r="L744" s="22">
        <f>_xlfn.XLOOKUP(A744,'Hospitalisation Details'!A:A,'Hospitalisation Details'!H:H,"Not Found")</f>
        <v>13746.74</v>
      </c>
      <c r="M744" s="21" t="str">
        <f>_xlfn.XLOOKUP(A744,'Hospitalisation Details'!A:A,'Hospitalisation Details'!I:I,"Not Found")</f>
        <v>tier - 2</v>
      </c>
      <c r="N744" s="21" t="str">
        <f>_xlfn.XLOOKUP(A744,'Hospitalisation Details'!A:A,'Hospitalisation Details'!J:J,"Not Found")</f>
        <v>tier - 3</v>
      </c>
      <c r="O744" s="21" t="str">
        <f>_xlfn.XLOOKUP(A744,'Hospitalisation Details'!A:A,'Hospitalisation Details'!K:K,"Not Found")</f>
        <v>R1026</v>
      </c>
      <c r="P744" s="23">
        <f>_xlfn.XLOOKUP(A744,'Hospitalisation Details'!A:A,'Hospitalisation Details'!L:L,"Not Found")</f>
        <v>53</v>
      </c>
    </row>
    <row r="745" spans="1:16" ht="15.75" x14ac:dyDescent="0.25">
      <c r="A745" s="19" t="s">
        <v>1627</v>
      </c>
      <c r="B745" s="19" t="str">
        <f>_xlfn.XLOOKUP(A745,'Customer Names'!A:A,'Customer Names'!C:C,"Not Found")</f>
        <v>Hribar</v>
      </c>
      <c r="C745" s="20">
        <f>_xlfn.XLOOKUP(A745,'Medical Examinations'!A:A,'Medical Examinations'!B:B,"not found")</f>
        <v>43.44</v>
      </c>
      <c r="D745" s="20">
        <f>_xlfn.XLOOKUP(A745,'Medical Examinations'!A:A,'Medical Examinations'!C:C,"not found")</f>
        <v>4.8600000000000003</v>
      </c>
      <c r="E745" s="20" t="str">
        <f>_xlfn.XLOOKUP(A745,'Medical Examinations'!A:A,'Medical Examinations'!D:D,"not found")</f>
        <v>Yes</v>
      </c>
      <c r="F745" s="20" t="str">
        <f>_xlfn.XLOOKUP(A745,'Medical Examinations'!A:A,'Medical Examinations'!E:E,"not found")</f>
        <v>No</v>
      </c>
      <c r="G745" s="20" t="str">
        <f>_xlfn.XLOOKUP(A745,'Medical Examinations'!A:A,'Medical Examinations'!F:F,"not found")</f>
        <v>No</v>
      </c>
      <c r="H745" s="20">
        <f>_xlfn.XLOOKUP(A745,'Medical Examinations'!A:A,'Medical Examinations'!G:G,"not found")</f>
        <v>0</v>
      </c>
      <c r="I745" s="20" t="str">
        <f>_xlfn.XLOOKUP(A745,'Medical Examinations'!A:A,'Medical Examinations'!H:H,"not found")</f>
        <v>No</v>
      </c>
      <c r="J745" s="20" t="str">
        <f>_xlfn.XLOOKUP(A745,'Medical Examinations'!A:A,'Medical Examinations'!I:I,"not found")</f>
        <v>Obesity</v>
      </c>
      <c r="K745" s="21">
        <f>_xlfn.XLOOKUP(A745,'Hospitalisation Details'!A:A,'Hospitalisation Details'!F:F,"Not Found")</f>
        <v>31288</v>
      </c>
      <c r="L745" s="22">
        <f>_xlfn.XLOOKUP(A745,'Hospitalisation Details'!A:A,'Hospitalisation Details'!H:H,"Not Found")</f>
        <v>13726.21</v>
      </c>
      <c r="M745" s="21" t="str">
        <f>_xlfn.XLOOKUP(A745,'Hospitalisation Details'!A:A,'Hospitalisation Details'!I:I,"Not Found")</f>
        <v>tier - 2</v>
      </c>
      <c r="N745" s="21" t="str">
        <f>_xlfn.XLOOKUP(A745,'Hospitalisation Details'!A:A,'Hospitalisation Details'!J:J,"Not Found")</f>
        <v>tier - 3</v>
      </c>
      <c r="O745" s="21" t="str">
        <f>_xlfn.XLOOKUP(A745,'Hospitalisation Details'!A:A,'Hospitalisation Details'!K:K,"Not Found")</f>
        <v>R1026</v>
      </c>
      <c r="P745" s="23">
        <f>_xlfn.XLOOKUP(A745,'Hospitalisation Details'!A:A,'Hospitalisation Details'!L:L,"Not Found")</f>
        <v>37</v>
      </c>
    </row>
    <row r="746" spans="1:16" ht="15.75" x14ac:dyDescent="0.25">
      <c r="A746" s="19" t="s">
        <v>1626</v>
      </c>
      <c r="B746" s="19" t="str">
        <f>_xlfn.XLOOKUP(A746,'Customer Names'!A:A,'Customer Names'!C:C,"Not Found")</f>
        <v>Crawford</v>
      </c>
      <c r="C746" s="20">
        <f>_xlfn.XLOOKUP(A746,'Medical Examinations'!A:A,'Medical Examinations'!B:B,"not found")</f>
        <v>21.754999999999999</v>
      </c>
      <c r="D746" s="20">
        <f>_xlfn.XLOOKUP(A746,'Medical Examinations'!A:A,'Medical Examinations'!C:C,"not found")</f>
        <v>7.79</v>
      </c>
      <c r="E746" s="20" t="str">
        <f>_xlfn.XLOOKUP(A746,'Medical Examinations'!A:A,'Medical Examinations'!D:D,"not found")</f>
        <v>Yes</v>
      </c>
      <c r="F746" s="20" t="str">
        <f>_xlfn.XLOOKUP(A746,'Medical Examinations'!A:A,'Medical Examinations'!E:E,"not found")</f>
        <v>No</v>
      </c>
      <c r="G746" s="20" t="str">
        <f>_xlfn.XLOOKUP(A746,'Medical Examinations'!A:A,'Medical Examinations'!F:F,"not found")</f>
        <v>No</v>
      </c>
      <c r="H746" s="20">
        <f>_xlfn.XLOOKUP(A746,'Medical Examinations'!A:A,'Medical Examinations'!G:G,"not found")</f>
        <v>0</v>
      </c>
      <c r="I746" s="20" t="str">
        <f>_xlfn.XLOOKUP(A746,'Medical Examinations'!A:A,'Medical Examinations'!H:H,"not found")</f>
        <v>No</v>
      </c>
      <c r="J746" s="20" t="str">
        <f>_xlfn.XLOOKUP(A746,'Medical Examinations'!A:A,'Medical Examinations'!I:I,"not found")</f>
        <v>Normal Weight</v>
      </c>
      <c r="K746" s="21">
        <f>_xlfn.XLOOKUP(A746,'Hospitalisation Details'!A:A,'Hospitalisation Details'!F:F,"Not Found")</f>
        <v>29800</v>
      </c>
      <c r="L746" s="22">
        <f>_xlfn.XLOOKUP(A746,'Hospitalisation Details'!A:A,'Hospitalisation Details'!H:H,"Not Found")</f>
        <v>13725.47</v>
      </c>
      <c r="M746" s="21" t="str">
        <f>_xlfn.XLOOKUP(A746,'Hospitalisation Details'!A:A,'Hospitalisation Details'!I:I,"Not Found")</f>
        <v>tier - 2</v>
      </c>
      <c r="N746" s="21" t="str">
        <f>_xlfn.XLOOKUP(A746,'Hospitalisation Details'!A:A,'Hospitalisation Details'!J:J,"Not Found")</f>
        <v>tier - 3</v>
      </c>
      <c r="O746" s="21" t="str">
        <f>_xlfn.XLOOKUP(A746,'Hospitalisation Details'!A:A,'Hospitalisation Details'!K:K,"Not Found")</f>
        <v>R1024</v>
      </c>
      <c r="P746" s="23">
        <f>_xlfn.XLOOKUP(A746,'Hospitalisation Details'!A:A,'Hospitalisation Details'!L:L,"Not Found")</f>
        <v>41</v>
      </c>
    </row>
    <row r="747" spans="1:16" ht="15.75" x14ac:dyDescent="0.25">
      <c r="A747" s="19" t="s">
        <v>1625</v>
      </c>
      <c r="B747" s="19" t="str">
        <f>_xlfn.XLOOKUP(A747,'Customer Names'!A:A,'Customer Names'!C:C,"Not Found")</f>
        <v>Sittlington</v>
      </c>
      <c r="C747" s="20">
        <f>_xlfn.XLOOKUP(A747,'Medical Examinations'!A:A,'Medical Examinations'!B:B,"not found")</f>
        <v>44.55</v>
      </c>
      <c r="D747" s="20">
        <f>_xlfn.XLOOKUP(A747,'Medical Examinations'!A:A,'Medical Examinations'!C:C,"not found")</f>
        <v>7.12</v>
      </c>
      <c r="E747" s="20" t="str">
        <f>_xlfn.XLOOKUP(A747,'Medical Examinations'!A:A,'Medical Examinations'!D:D,"not found")</f>
        <v>Yes</v>
      </c>
      <c r="F747" s="20" t="str">
        <f>_xlfn.XLOOKUP(A747,'Medical Examinations'!A:A,'Medical Examinations'!E:E,"not found")</f>
        <v>No</v>
      </c>
      <c r="G747" s="20" t="str">
        <f>_xlfn.XLOOKUP(A747,'Medical Examinations'!A:A,'Medical Examinations'!F:F,"not found")</f>
        <v>No</v>
      </c>
      <c r="H747" s="20">
        <f>_xlfn.XLOOKUP(A747,'Medical Examinations'!A:A,'Medical Examinations'!G:G,"not found")</f>
        <v>1</v>
      </c>
      <c r="I747" s="20" t="str">
        <f>_xlfn.XLOOKUP(A747,'Medical Examinations'!A:A,'Medical Examinations'!H:H,"not found")</f>
        <v>No</v>
      </c>
      <c r="J747" s="20" t="str">
        <f>_xlfn.XLOOKUP(A747,'Medical Examinations'!A:A,'Medical Examinations'!I:I,"not found")</f>
        <v>Obesity</v>
      </c>
      <c r="K747" s="21">
        <f>_xlfn.XLOOKUP(A747,'Hospitalisation Details'!A:A,'Hospitalisation Details'!F:F,"Not Found")</f>
        <v>31740</v>
      </c>
      <c r="L747" s="22">
        <f>_xlfn.XLOOKUP(A747,'Hospitalisation Details'!A:A,'Hospitalisation Details'!H:H,"Not Found")</f>
        <v>13714.55</v>
      </c>
      <c r="M747" s="21" t="str">
        <f>_xlfn.XLOOKUP(A747,'Hospitalisation Details'!A:A,'Hospitalisation Details'!I:I,"Not Found")</f>
        <v>tier - 2</v>
      </c>
      <c r="N747" s="21" t="str">
        <f>_xlfn.XLOOKUP(A747,'Hospitalisation Details'!A:A,'Hospitalisation Details'!J:J,"Not Found")</f>
        <v>tier - 3</v>
      </c>
      <c r="O747" s="21" t="str">
        <f>_xlfn.XLOOKUP(A747,'Hospitalisation Details'!A:A,'Hospitalisation Details'!K:K,"Not Found")</f>
        <v>R1023</v>
      </c>
      <c r="P747" s="23">
        <f>_xlfn.XLOOKUP(A747,'Hospitalisation Details'!A:A,'Hospitalisation Details'!L:L,"Not Found")</f>
        <v>36</v>
      </c>
    </row>
    <row r="748" spans="1:16" ht="15.75" x14ac:dyDescent="0.25">
      <c r="A748" s="19" t="s">
        <v>1624</v>
      </c>
      <c r="B748" s="19" t="str">
        <f>_xlfn.XLOOKUP(A748,'Customer Names'!A:A,'Customer Names'!C:C,"Not Found")</f>
        <v>Silbert</v>
      </c>
      <c r="C748" s="20">
        <f>_xlfn.XLOOKUP(A748,'Medical Examinations'!A:A,'Medical Examinations'!B:B,"not found")</f>
        <v>43.32</v>
      </c>
      <c r="D748" s="20">
        <f>_xlfn.XLOOKUP(A748,'Medical Examinations'!A:A,'Medical Examinations'!C:C,"not found")</f>
        <v>4.67</v>
      </c>
      <c r="E748" s="20" t="str">
        <f>_xlfn.XLOOKUP(A748,'Medical Examinations'!A:A,'Medical Examinations'!D:D,"not found")</f>
        <v>Yes</v>
      </c>
      <c r="F748" s="20" t="str">
        <f>_xlfn.XLOOKUP(A748,'Medical Examinations'!A:A,'Medical Examinations'!E:E,"not found")</f>
        <v>No</v>
      </c>
      <c r="G748" s="20" t="str">
        <f>_xlfn.XLOOKUP(A748,'Medical Examinations'!A:A,'Medical Examinations'!F:F,"not found")</f>
        <v>No</v>
      </c>
      <c r="H748" s="20">
        <f>_xlfn.XLOOKUP(A748,'Medical Examinations'!A:A,'Medical Examinations'!G:G,"not found")</f>
        <v>0</v>
      </c>
      <c r="I748" s="20" t="str">
        <f>_xlfn.XLOOKUP(A748,'Medical Examinations'!A:A,'Medical Examinations'!H:H,"not found")</f>
        <v>No</v>
      </c>
      <c r="J748" s="20" t="str">
        <f>_xlfn.XLOOKUP(A748,'Medical Examinations'!A:A,'Medical Examinations'!I:I,"not found")</f>
        <v>Obesity</v>
      </c>
      <c r="K748" s="21">
        <f>_xlfn.XLOOKUP(A748,'Hospitalisation Details'!A:A,'Hospitalisation Details'!F:F,"Not Found")</f>
        <v>31304</v>
      </c>
      <c r="L748" s="22">
        <f>_xlfn.XLOOKUP(A748,'Hospitalisation Details'!A:A,'Hospitalisation Details'!H:H,"Not Found")</f>
        <v>13685.51</v>
      </c>
      <c r="M748" s="21" t="str">
        <f>_xlfn.XLOOKUP(A748,'Hospitalisation Details'!A:A,'Hospitalisation Details'!I:I,"Not Found")</f>
        <v>tier - 2</v>
      </c>
      <c r="N748" s="21" t="str">
        <f>_xlfn.XLOOKUP(A748,'Hospitalisation Details'!A:A,'Hospitalisation Details'!J:J,"Not Found")</f>
        <v>tier - 3</v>
      </c>
      <c r="O748" s="21" t="str">
        <f>_xlfn.XLOOKUP(A748,'Hospitalisation Details'!A:A,'Hospitalisation Details'!K:K,"Not Found")</f>
        <v>R1026</v>
      </c>
      <c r="P748" s="23">
        <f>_xlfn.XLOOKUP(A748,'Hospitalisation Details'!A:A,'Hospitalisation Details'!L:L,"Not Found")</f>
        <v>37</v>
      </c>
    </row>
    <row r="749" spans="1:16" ht="15.75" x14ac:dyDescent="0.25">
      <c r="A749" s="19" t="s">
        <v>1623</v>
      </c>
      <c r="B749" s="19" t="str">
        <f>_xlfn.XLOOKUP(A749,'Customer Names'!A:A,'Customer Names'!C:C,"Not Found")</f>
        <v>Carrique</v>
      </c>
      <c r="C749" s="20">
        <f>_xlfn.XLOOKUP(A749,'Medical Examinations'!A:A,'Medical Examinations'!B:B,"not found")</f>
        <v>31.23</v>
      </c>
      <c r="D749" s="20">
        <f>_xlfn.XLOOKUP(A749,'Medical Examinations'!A:A,'Medical Examinations'!C:C,"not found")</f>
        <v>9.1199999999999992</v>
      </c>
      <c r="E749" s="20" t="str">
        <f>_xlfn.XLOOKUP(A749,'Medical Examinations'!A:A,'Medical Examinations'!D:D,"not found")</f>
        <v>Yes</v>
      </c>
      <c r="F749" s="20" t="str">
        <f>_xlfn.XLOOKUP(A749,'Medical Examinations'!A:A,'Medical Examinations'!E:E,"not found")</f>
        <v>No</v>
      </c>
      <c r="G749" s="20" t="str">
        <f>_xlfn.XLOOKUP(A749,'Medical Examinations'!A:A,'Medical Examinations'!F:F,"not found")</f>
        <v>Yes</v>
      </c>
      <c r="H749" s="20">
        <f>_xlfn.XLOOKUP(A749,'Medical Examinations'!A:A,'Medical Examinations'!G:G,"not found")</f>
        <v>1</v>
      </c>
      <c r="I749" s="20" t="str">
        <f>_xlfn.XLOOKUP(A749,'Medical Examinations'!A:A,'Medical Examinations'!H:H,"not found")</f>
        <v>No</v>
      </c>
      <c r="J749" s="20" t="str">
        <f>_xlfn.XLOOKUP(A749,'Medical Examinations'!A:A,'Medical Examinations'!I:I,"not found")</f>
        <v>Obesity</v>
      </c>
      <c r="K749" s="21">
        <f>_xlfn.XLOOKUP(A749,'Hospitalisation Details'!A:A,'Hospitalisation Details'!F:F,"Not Found")</f>
        <v>23227</v>
      </c>
      <c r="L749" s="22">
        <f>_xlfn.XLOOKUP(A749,'Hospitalisation Details'!A:A,'Hospitalisation Details'!H:H,"Not Found")</f>
        <v>13677.68</v>
      </c>
      <c r="M749" s="21" t="str">
        <f>_xlfn.XLOOKUP(A749,'Hospitalisation Details'!A:A,'Hospitalisation Details'!I:I,"Not Found")</f>
        <v>tier - 2</v>
      </c>
      <c r="N749" s="21" t="str">
        <f>_xlfn.XLOOKUP(A749,'Hospitalisation Details'!A:A,'Hospitalisation Details'!J:J,"Not Found")</f>
        <v>tier - 3</v>
      </c>
      <c r="O749" s="21" t="str">
        <f>_xlfn.XLOOKUP(A749,'Hospitalisation Details'!A:A,'Hospitalisation Details'!K:K,"Not Found")</f>
        <v>R1021</v>
      </c>
      <c r="P749" s="23">
        <f>_xlfn.XLOOKUP(A749,'Hospitalisation Details'!A:A,'Hospitalisation Details'!L:L,"Not Found")</f>
        <v>59</v>
      </c>
    </row>
    <row r="750" spans="1:16" ht="15.75" x14ac:dyDescent="0.25">
      <c r="A750" s="19" t="s">
        <v>1622</v>
      </c>
      <c r="B750" s="19" t="str">
        <f>_xlfn.XLOOKUP(A750,'Customer Names'!A:A,'Customer Names'!C:C,"Not Found")</f>
        <v>Kosla</v>
      </c>
      <c r="C750" s="20">
        <f>_xlfn.XLOOKUP(A750,'Medical Examinations'!A:A,'Medical Examinations'!B:B,"not found")</f>
        <v>42.81</v>
      </c>
      <c r="D750" s="20">
        <f>_xlfn.XLOOKUP(A750,'Medical Examinations'!A:A,'Medical Examinations'!C:C,"not found")</f>
        <v>4.1500000000000004</v>
      </c>
      <c r="E750" s="20" t="str">
        <f>_xlfn.XLOOKUP(A750,'Medical Examinations'!A:A,'Medical Examinations'!D:D,"not found")</f>
        <v>No</v>
      </c>
      <c r="F750" s="20" t="str">
        <f>_xlfn.XLOOKUP(A750,'Medical Examinations'!A:A,'Medical Examinations'!E:E,"not found")</f>
        <v>No</v>
      </c>
      <c r="G750" s="20" t="str">
        <f>_xlfn.XLOOKUP(A750,'Medical Examinations'!A:A,'Medical Examinations'!F:F,"not found")</f>
        <v>No</v>
      </c>
      <c r="H750" s="20">
        <f>_xlfn.XLOOKUP(A750,'Medical Examinations'!A:A,'Medical Examinations'!G:G,"not found")</f>
        <v>1</v>
      </c>
      <c r="I750" s="20" t="str">
        <f>_xlfn.XLOOKUP(A750,'Medical Examinations'!A:A,'Medical Examinations'!H:H,"not found")</f>
        <v>No</v>
      </c>
      <c r="J750" s="20" t="str">
        <f>_xlfn.XLOOKUP(A750,'Medical Examinations'!A:A,'Medical Examinations'!I:I,"not found")</f>
        <v>Obesity</v>
      </c>
      <c r="K750" s="21">
        <f>_xlfn.XLOOKUP(A750,'Hospitalisation Details'!A:A,'Hospitalisation Details'!F:F,"Not Found")</f>
        <v>30883</v>
      </c>
      <c r="L750" s="22">
        <f>_xlfn.XLOOKUP(A750,'Hospitalisation Details'!A:A,'Hospitalisation Details'!H:H,"Not Found")</f>
        <v>13638.06</v>
      </c>
      <c r="M750" s="21" t="str">
        <f>_xlfn.XLOOKUP(A750,'Hospitalisation Details'!A:A,'Hospitalisation Details'!I:I,"Not Found")</f>
        <v>tier - 2</v>
      </c>
      <c r="N750" s="21" t="str">
        <f>_xlfn.XLOOKUP(A750,'Hospitalisation Details'!A:A,'Hospitalisation Details'!J:J,"Not Found")</f>
        <v>tier - 3</v>
      </c>
      <c r="O750" s="21" t="str">
        <f>_xlfn.XLOOKUP(A750,'Hospitalisation Details'!A:A,'Hospitalisation Details'!K:K,"Not Found")</f>
        <v>R1023</v>
      </c>
      <c r="P750" s="23">
        <f>_xlfn.XLOOKUP(A750,'Hospitalisation Details'!A:A,'Hospitalisation Details'!L:L,"Not Found")</f>
        <v>38</v>
      </c>
    </row>
    <row r="751" spans="1:16" ht="15.75" x14ac:dyDescent="0.25">
      <c r="A751" s="19" t="s">
        <v>1621</v>
      </c>
      <c r="B751" s="19" t="str">
        <f>_xlfn.XLOOKUP(A751,'Customer Names'!A:A,'Customer Names'!C:C,"Not Found")</f>
        <v>Parker</v>
      </c>
      <c r="C751" s="20">
        <f>_xlfn.XLOOKUP(A751,'Medical Examinations'!A:A,'Medical Examinations'!B:B,"not found")</f>
        <v>35.909999999999997</v>
      </c>
      <c r="D751" s="20">
        <f>_xlfn.XLOOKUP(A751,'Medical Examinations'!A:A,'Medical Examinations'!C:C,"not found")</f>
        <v>6.72</v>
      </c>
      <c r="E751" s="20" t="str">
        <f>_xlfn.XLOOKUP(A751,'Medical Examinations'!A:A,'Medical Examinations'!D:D,"not found")</f>
        <v>Yes</v>
      </c>
      <c r="F751" s="20" t="str">
        <f>_xlfn.XLOOKUP(A751,'Medical Examinations'!A:A,'Medical Examinations'!E:E,"not found")</f>
        <v>No</v>
      </c>
      <c r="G751" s="20" t="str">
        <f>_xlfn.XLOOKUP(A751,'Medical Examinations'!A:A,'Medical Examinations'!F:F,"not found")</f>
        <v>No</v>
      </c>
      <c r="H751" s="20">
        <f>_xlfn.XLOOKUP(A751,'Medical Examinations'!A:A,'Medical Examinations'!G:G,"not found")</f>
        <v>2</v>
      </c>
      <c r="I751" s="20" t="str">
        <f>_xlfn.XLOOKUP(A751,'Medical Examinations'!A:A,'Medical Examinations'!H:H,"not found")</f>
        <v>No</v>
      </c>
      <c r="J751" s="20" t="str">
        <f>_xlfn.XLOOKUP(A751,'Medical Examinations'!A:A,'Medical Examinations'!I:I,"not found")</f>
        <v>Obesity</v>
      </c>
      <c r="K751" s="21">
        <f>_xlfn.XLOOKUP(A751,'Hospitalisation Details'!A:A,'Hospitalisation Details'!F:F,"Not Found")</f>
        <v>22639</v>
      </c>
      <c r="L751" s="22">
        <f>_xlfn.XLOOKUP(A751,'Hospitalisation Details'!A:A,'Hospitalisation Details'!H:H,"Not Found")</f>
        <v>13635.64</v>
      </c>
      <c r="M751" s="21" t="str">
        <f>_xlfn.XLOOKUP(A751,'Hospitalisation Details'!A:A,'Hospitalisation Details'!I:I,"Not Found")</f>
        <v>tier - 2</v>
      </c>
      <c r="N751" s="21" t="str">
        <f>_xlfn.XLOOKUP(A751,'Hospitalisation Details'!A:A,'Hospitalisation Details'!J:J,"Not Found")</f>
        <v>tier - 3</v>
      </c>
      <c r="O751" s="21" t="str">
        <f>_xlfn.XLOOKUP(A751,'Hospitalisation Details'!A:A,'Hospitalisation Details'!K:K,"Not Found")</f>
        <v>R1024</v>
      </c>
      <c r="P751" s="23">
        <f>_xlfn.XLOOKUP(A751,'Hospitalisation Details'!A:A,'Hospitalisation Details'!L:L,"Not Found")</f>
        <v>61</v>
      </c>
    </row>
    <row r="752" spans="1:16" ht="15.75" x14ac:dyDescent="0.25">
      <c r="A752" s="19" t="s">
        <v>1620</v>
      </c>
      <c r="B752" s="19" t="str">
        <f>_xlfn.XLOOKUP(A752,'Customer Names'!A:A,'Customer Names'!C:C,"Not Found")</f>
        <v>Horton</v>
      </c>
      <c r="C752" s="20">
        <f>_xlfn.XLOOKUP(A752,'Medical Examinations'!A:A,'Medical Examinations'!B:B,"not found")</f>
        <v>36.65</v>
      </c>
      <c r="D752" s="20">
        <f>_xlfn.XLOOKUP(A752,'Medical Examinations'!A:A,'Medical Examinations'!C:C,"not found")</f>
        <v>5.01</v>
      </c>
      <c r="E752" s="20" t="str">
        <f>_xlfn.XLOOKUP(A752,'Medical Examinations'!A:A,'Medical Examinations'!D:D,"not found")</f>
        <v>Yes</v>
      </c>
      <c r="F752" s="20" t="str">
        <f>_xlfn.XLOOKUP(A752,'Medical Examinations'!A:A,'Medical Examinations'!E:E,"not found")</f>
        <v>No</v>
      </c>
      <c r="G752" s="20" t="str">
        <f>_xlfn.XLOOKUP(A752,'Medical Examinations'!A:A,'Medical Examinations'!F:F,"not found")</f>
        <v>Yes</v>
      </c>
      <c r="H752" s="20">
        <f>_xlfn.XLOOKUP(A752,'Medical Examinations'!A:A,'Medical Examinations'!G:G,"not found")</f>
        <v>1</v>
      </c>
      <c r="I752" s="20" t="str">
        <f>_xlfn.XLOOKUP(A752,'Medical Examinations'!A:A,'Medical Examinations'!H:H,"not found")</f>
        <v>No</v>
      </c>
      <c r="J752" s="20" t="str">
        <f>_xlfn.XLOOKUP(A752,'Medical Examinations'!A:A,'Medical Examinations'!I:I,"not found")</f>
        <v>Obesity</v>
      </c>
      <c r="K752" s="21">
        <f>_xlfn.XLOOKUP(A752,'Hospitalisation Details'!A:A,'Hospitalisation Details'!F:F,"Not Found")</f>
        <v>25410</v>
      </c>
      <c r="L752" s="22">
        <f>_xlfn.XLOOKUP(A752,'Hospitalisation Details'!A:A,'Hospitalisation Details'!H:H,"Not Found")</f>
        <v>13622.01</v>
      </c>
      <c r="M752" s="21" t="str">
        <f>_xlfn.XLOOKUP(A752,'Hospitalisation Details'!A:A,'Hospitalisation Details'!I:I,"Not Found")</f>
        <v>tier - 2</v>
      </c>
      <c r="N752" s="21" t="str">
        <f>_xlfn.XLOOKUP(A752,'Hospitalisation Details'!A:A,'Hospitalisation Details'!J:J,"Not Found")</f>
        <v>tier - 3</v>
      </c>
      <c r="O752" s="21" t="str">
        <f>_xlfn.XLOOKUP(A752,'Hospitalisation Details'!A:A,'Hospitalisation Details'!K:K,"Not Found")</f>
        <v>R1012</v>
      </c>
      <c r="P752" s="23">
        <f>_xlfn.XLOOKUP(A752,'Hospitalisation Details'!A:A,'Hospitalisation Details'!L:L,"Not Found")</f>
        <v>53</v>
      </c>
    </row>
    <row r="753" spans="1:16" ht="15.75" x14ac:dyDescent="0.25">
      <c r="A753" s="19" t="s">
        <v>1619</v>
      </c>
      <c r="B753" s="19" t="str">
        <f>_xlfn.XLOOKUP(A753,'Customer Names'!A:A,'Customer Names'!C:C,"Not Found")</f>
        <v>Boller</v>
      </c>
      <c r="C753" s="20">
        <f>_xlfn.XLOOKUP(A753,'Medical Examinations'!A:A,'Medical Examinations'!B:B,"not found")</f>
        <v>22.04</v>
      </c>
      <c r="D753" s="20">
        <f>_xlfn.XLOOKUP(A753,'Medical Examinations'!A:A,'Medical Examinations'!C:C,"not found")</f>
        <v>10.9</v>
      </c>
      <c r="E753" s="20" t="str">
        <f>_xlfn.XLOOKUP(A753,'Medical Examinations'!A:A,'Medical Examinations'!D:D,"not found")</f>
        <v>Yes</v>
      </c>
      <c r="F753" s="20" t="str">
        <f>_xlfn.XLOOKUP(A753,'Medical Examinations'!A:A,'Medical Examinations'!E:E,"not found")</f>
        <v>No</v>
      </c>
      <c r="G753" s="20" t="str">
        <f>_xlfn.XLOOKUP(A753,'Medical Examinations'!A:A,'Medical Examinations'!F:F,"not found")</f>
        <v>No</v>
      </c>
      <c r="H753" s="20">
        <f>_xlfn.XLOOKUP(A753,'Medical Examinations'!A:A,'Medical Examinations'!G:G,"not found")</f>
        <v>2</v>
      </c>
      <c r="I753" s="20" t="str">
        <f>_xlfn.XLOOKUP(A753,'Medical Examinations'!A:A,'Medical Examinations'!H:H,"not found")</f>
        <v>No</v>
      </c>
      <c r="J753" s="20" t="str">
        <f>_xlfn.XLOOKUP(A753,'Medical Examinations'!A:A,'Medical Examinations'!I:I,"not found")</f>
        <v>Normal Weight</v>
      </c>
      <c r="K753" s="21">
        <f>_xlfn.XLOOKUP(A753,'Hospitalisation Details'!A:A,'Hospitalisation Details'!F:F,"Not Found")</f>
        <v>22603</v>
      </c>
      <c r="L753" s="22">
        <f>_xlfn.XLOOKUP(A753,'Hospitalisation Details'!A:A,'Hospitalisation Details'!H:H,"Not Found")</f>
        <v>13616.36</v>
      </c>
      <c r="M753" s="21" t="str">
        <f>_xlfn.XLOOKUP(A753,'Hospitalisation Details'!A:A,'Hospitalisation Details'!I:I,"Not Found")</f>
        <v>tier - 2</v>
      </c>
      <c r="N753" s="21" t="str">
        <f>_xlfn.XLOOKUP(A753,'Hospitalisation Details'!A:A,'Hospitalisation Details'!J:J,"Not Found")</f>
        <v>tier - 3</v>
      </c>
      <c r="O753" s="21" t="str">
        <f>_xlfn.XLOOKUP(A753,'Hospitalisation Details'!A:A,'Hospitalisation Details'!K:K,"Not Found")</f>
        <v>R1024</v>
      </c>
      <c r="P753" s="23">
        <f>_xlfn.XLOOKUP(A753,'Hospitalisation Details'!A:A,'Hospitalisation Details'!L:L,"Not Found")</f>
        <v>61</v>
      </c>
    </row>
    <row r="754" spans="1:16" ht="15.75" x14ac:dyDescent="0.25">
      <c r="A754" s="19" t="s">
        <v>1618</v>
      </c>
      <c r="B754" s="19" t="str">
        <f>_xlfn.XLOOKUP(A754,'Customer Names'!A:A,'Customer Names'!C:C,"Not Found")</f>
        <v>Olaru</v>
      </c>
      <c r="C754" s="20">
        <f>_xlfn.XLOOKUP(A754,'Medical Examinations'!A:A,'Medical Examinations'!B:B,"not found")</f>
        <v>31.824999999999999</v>
      </c>
      <c r="D754" s="20">
        <f>_xlfn.XLOOKUP(A754,'Medical Examinations'!A:A,'Medical Examinations'!C:C,"not found")</f>
        <v>5.52</v>
      </c>
      <c r="E754" s="20" t="str">
        <f>_xlfn.XLOOKUP(A754,'Medical Examinations'!A:A,'Medical Examinations'!D:D,"not found")</f>
        <v>Yes</v>
      </c>
      <c r="F754" s="20" t="str">
        <f>_xlfn.XLOOKUP(A754,'Medical Examinations'!A:A,'Medical Examinations'!E:E,"not found")</f>
        <v>No</v>
      </c>
      <c r="G754" s="20" t="str">
        <f>_xlfn.XLOOKUP(A754,'Medical Examinations'!A:A,'Medical Examinations'!F:F,"not found")</f>
        <v>No</v>
      </c>
      <c r="H754" s="20">
        <f>_xlfn.XLOOKUP(A754,'Medical Examinations'!A:A,'Medical Examinations'!G:G,"not found")</f>
        <v>1</v>
      </c>
      <c r="I754" s="20" t="str">
        <f>_xlfn.XLOOKUP(A754,'Medical Examinations'!A:A,'Medical Examinations'!H:H,"not found")</f>
        <v>No</v>
      </c>
      <c r="J754" s="20" t="str">
        <f>_xlfn.XLOOKUP(A754,'Medical Examinations'!A:A,'Medical Examinations'!I:I,"not found")</f>
        <v>Obesity</v>
      </c>
      <c r="K754" s="21">
        <f>_xlfn.XLOOKUP(A754,'Hospitalisation Details'!A:A,'Hospitalisation Details'!F:F,"Not Found")</f>
        <v>23630</v>
      </c>
      <c r="L754" s="22">
        <f>_xlfn.XLOOKUP(A754,'Hospitalisation Details'!A:A,'Hospitalisation Details'!H:H,"Not Found")</f>
        <v>13607.37</v>
      </c>
      <c r="M754" s="21" t="str">
        <f>_xlfn.XLOOKUP(A754,'Hospitalisation Details'!A:A,'Hospitalisation Details'!I:I,"Not Found")</f>
        <v>tier - 2</v>
      </c>
      <c r="N754" s="21" t="str">
        <f>_xlfn.XLOOKUP(A754,'Hospitalisation Details'!A:A,'Hospitalisation Details'!J:J,"Not Found")</f>
        <v>tier - 3</v>
      </c>
      <c r="O754" s="21" t="str">
        <f>_xlfn.XLOOKUP(A754,'Hospitalisation Details'!A:A,'Hospitalisation Details'!K:K,"Not Found")</f>
        <v>R1024</v>
      </c>
      <c r="P754" s="23">
        <f>_xlfn.XLOOKUP(A754,'Hospitalisation Details'!A:A,'Hospitalisation Details'!L:L,"Not Found")</f>
        <v>58</v>
      </c>
    </row>
    <row r="755" spans="1:16" ht="15.75" x14ac:dyDescent="0.25">
      <c r="A755" s="19" t="s">
        <v>1617</v>
      </c>
      <c r="B755" s="19" t="str">
        <f>_xlfn.XLOOKUP(A755,'Customer Names'!A:A,'Customer Names'!C:C,"Not Found")</f>
        <v>Prescott</v>
      </c>
      <c r="C755" s="20">
        <f>_xlfn.XLOOKUP(A755,'Medical Examinations'!A:A,'Medical Examinations'!B:B,"not found")</f>
        <v>53.58</v>
      </c>
      <c r="D755" s="20">
        <f>_xlfn.XLOOKUP(A755,'Medical Examinations'!A:A,'Medical Examinations'!C:C,"not found")</f>
        <v>4.55</v>
      </c>
      <c r="E755" s="20" t="str">
        <f>_xlfn.XLOOKUP(A755,'Medical Examinations'!A:A,'Medical Examinations'!D:D,"not found")</f>
        <v>No</v>
      </c>
      <c r="F755" s="20" t="str">
        <f>_xlfn.XLOOKUP(A755,'Medical Examinations'!A:A,'Medical Examinations'!E:E,"not found")</f>
        <v>No</v>
      </c>
      <c r="G755" s="20" t="str">
        <f>_xlfn.XLOOKUP(A755,'Medical Examinations'!A:A,'Medical Examinations'!F:F,"not found")</f>
        <v>No</v>
      </c>
      <c r="H755" s="20">
        <f>_xlfn.XLOOKUP(A755,'Medical Examinations'!A:A,'Medical Examinations'!G:G,"not found")</f>
        <v>1</v>
      </c>
      <c r="I755" s="20" t="str">
        <f>_xlfn.XLOOKUP(A755,'Medical Examinations'!A:A,'Medical Examinations'!H:H,"not found")</f>
        <v>No</v>
      </c>
      <c r="J755" s="20" t="str">
        <f>_xlfn.XLOOKUP(A755,'Medical Examinations'!A:A,'Medical Examinations'!I:I,"not found")</f>
        <v>Obesity</v>
      </c>
      <c r="K755" s="21">
        <f>_xlfn.XLOOKUP(A755,'Hospitalisation Details'!A:A,'Hospitalisation Details'!F:F,"Not Found")</f>
        <v>33830</v>
      </c>
      <c r="L755" s="22">
        <f>_xlfn.XLOOKUP(A755,'Hospitalisation Details'!A:A,'Hospitalisation Details'!H:H,"Not Found")</f>
        <v>13588.17</v>
      </c>
      <c r="M755" s="21" t="str">
        <f>_xlfn.XLOOKUP(A755,'Hospitalisation Details'!A:A,'Hospitalisation Details'!I:I,"Not Found")</f>
        <v>tier - 2</v>
      </c>
      <c r="N755" s="21" t="str">
        <f>_xlfn.XLOOKUP(A755,'Hospitalisation Details'!A:A,'Hospitalisation Details'!J:J,"Not Found")</f>
        <v>tier - 3</v>
      </c>
      <c r="O755" s="21" t="str">
        <f>_xlfn.XLOOKUP(A755,'Hospitalisation Details'!A:A,'Hospitalisation Details'!K:K,"Not Found")</f>
        <v>R1012</v>
      </c>
      <c r="P755" s="23">
        <f>_xlfn.XLOOKUP(A755,'Hospitalisation Details'!A:A,'Hospitalisation Details'!L:L,"Not Found")</f>
        <v>30</v>
      </c>
    </row>
    <row r="756" spans="1:16" ht="15.75" x14ac:dyDescent="0.25">
      <c r="A756" s="19" t="s">
        <v>1616</v>
      </c>
      <c r="B756" s="19" t="str">
        <f>_xlfn.XLOOKUP(A756,'Customer Names'!A:A,'Customer Names'!C:C,"Not Found")</f>
        <v>Hines</v>
      </c>
      <c r="C756" s="20">
        <f>_xlfn.XLOOKUP(A756,'Medical Examinations'!A:A,'Medical Examinations'!B:B,"not found")</f>
        <v>34.299999999999997</v>
      </c>
      <c r="D756" s="20">
        <f>_xlfn.XLOOKUP(A756,'Medical Examinations'!A:A,'Medical Examinations'!C:C,"not found")</f>
        <v>11.76</v>
      </c>
      <c r="E756" s="20" t="str">
        <f>_xlfn.XLOOKUP(A756,'Medical Examinations'!A:A,'Medical Examinations'!D:D,"not found")</f>
        <v>No</v>
      </c>
      <c r="F756" s="20" t="str">
        <f>_xlfn.XLOOKUP(A756,'Medical Examinations'!A:A,'Medical Examinations'!E:E,"not found")</f>
        <v>No</v>
      </c>
      <c r="G756" s="20" t="str">
        <f>_xlfn.XLOOKUP(A756,'Medical Examinations'!A:A,'Medical Examinations'!F:F,"not found")</f>
        <v>No</v>
      </c>
      <c r="H756" s="20">
        <f>_xlfn.XLOOKUP(A756,'Medical Examinations'!A:A,'Medical Examinations'!G:G,"not found")</f>
        <v>0</v>
      </c>
      <c r="I756" s="20" t="str">
        <f>_xlfn.XLOOKUP(A756,'Medical Examinations'!A:A,'Medical Examinations'!H:H,"not found")</f>
        <v>No</v>
      </c>
      <c r="J756" s="20" t="str">
        <f>_xlfn.XLOOKUP(A756,'Medical Examinations'!A:A,'Medical Examinations'!I:I,"not found")</f>
        <v>Obesity</v>
      </c>
      <c r="K756" s="21">
        <f>_xlfn.XLOOKUP(A756,'Hospitalisation Details'!A:A,'Hospitalisation Details'!F:F,"Not Found")</f>
        <v>25034</v>
      </c>
      <c r="L756" s="22">
        <f>_xlfn.XLOOKUP(A756,'Hospitalisation Details'!A:A,'Hospitalisation Details'!H:H,"Not Found")</f>
        <v>13566.04</v>
      </c>
      <c r="M756" s="21" t="str">
        <f>_xlfn.XLOOKUP(A756,'Hospitalisation Details'!A:A,'Hospitalisation Details'!I:I,"Not Found")</f>
        <v>tier - 2</v>
      </c>
      <c r="N756" s="21" t="str">
        <f>_xlfn.XLOOKUP(A756,'Hospitalisation Details'!A:A,'Hospitalisation Details'!J:J,"Not Found")</f>
        <v>tier - 3</v>
      </c>
      <c r="O756" s="21" t="str">
        <f>_xlfn.XLOOKUP(A756,'Hospitalisation Details'!A:A,'Hospitalisation Details'!K:K,"Not Found")</f>
        <v>R1026</v>
      </c>
      <c r="P756" s="23">
        <f>_xlfn.XLOOKUP(A756,'Hospitalisation Details'!A:A,'Hospitalisation Details'!L:L,"Not Found")</f>
        <v>54</v>
      </c>
    </row>
    <row r="757" spans="1:16" ht="15.75" x14ac:dyDescent="0.25">
      <c r="A757" s="19" t="s">
        <v>1615</v>
      </c>
      <c r="B757" s="19" t="str">
        <f>_xlfn.XLOOKUP(A757,'Customer Names'!A:A,'Customer Names'!C:C,"Not Found")</f>
        <v>Blanton</v>
      </c>
      <c r="C757" s="20">
        <f>_xlfn.XLOOKUP(A757,'Medical Examinations'!A:A,'Medical Examinations'!B:B,"not found")</f>
        <v>32.11</v>
      </c>
      <c r="D757" s="20">
        <f>_xlfn.XLOOKUP(A757,'Medical Examinations'!A:A,'Medical Examinations'!C:C,"not found")</f>
        <v>7.06</v>
      </c>
      <c r="E757" s="20" t="str">
        <f>_xlfn.XLOOKUP(A757,'Medical Examinations'!A:A,'Medical Examinations'!D:D,"not found")</f>
        <v>No</v>
      </c>
      <c r="F757" s="20" t="str">
        <f>_xlfn.XLOOKUP(A757,'Medical Examinations'!A:A,'Medical Examinations'!E:E,"not found")</f>
        <v>No</v>
      </c>
      <c r="G757" s="20" t="str">
        <f>_xlfn.XLOOKUP(A757,'Medical Examinations'!A:A,'Medical Examinations'!F:F,"not found")</f>
        <v>No</v>
      </c>
      <c r="H757" s="20">
        <f>_xlfn.XLOOKUP(A757,'Medical Examinations'!A:A,'Medical Examinations'!G:G,"not found")</f>
        <v>0</v>
      </c>
      <c r="I757" s="20" t="str">
        <f>_xlfn.XLOOKUP(A757,'Medical Examinations'!A:A,'Medical Examinations'!H:H,"not found")</f>
        <v>No</v>
      </c>
      <c r="J757" s="20" t="str">
        <f>_xlfn.XLOOKUP(A757,'Medical Examinations'!A:A,'Medical Examinations'!I:I,"not found")</f>
        <v>Obesity</v>
      </c>
      <c r="K757" s="21">
        <f>_xlfn.XLOOKUP(A757,'Hospitalisation Details'!A:A,'Hospitalisation Details'!F:F,"Not Found")</f>
        <v>22108</v>
      </c>
      <c r="L757" s="22">
        <f>_xlfn.XLOOKUP(A757,'Hospitalisation Details'!A:A,'Hospitalisation Details'!H:H,"Not Found")</f>
        <v>13555</v>
      </c>
      <c r="M757" s="21" t="str">
        <f>_xlfn.XLOOKUP(A757,'Hospitalisation Details'!A:A,'Hospitalisation Details'!I:I,"Not Found")</f>
        <v>tier - 2</v>
      </c>
      <c r="N757" s="21" t="str">
        <f>_xlfn.XLOOKUP(A757,'Hospitalisation Details'!A:A,'Hospitalisation Details'!J:J,"Not Found")</f>
        <v>tier - 3</v>
      </c>
      <c r="O757" s="21" t="str">
        <f>_xlfn.XLOOKUP(A757,'Hospitalisation Details'!A:A,'Hospitalisation Details'!K:K,"Not Found")</f>
        <v>R1017</v>
      </c>
      <c r="P757" s="23">
        <f>_xlfn.XLOOKUP(A757,'Hospitalisation Details'!A:A,'Hospitalisation Details'!L:L,"Not Found")</f>
        <v>62</v>
      </c>
    </row>
    <row r="758" spans="1:16" ht="15.75" x14ac:dyDescent="0.25">
      <c r="A758" s="19" t="s">
        <v>1614</v>
      </c>
      <c r="B758" s="19" t="str">
        <f>_xlfn.XLOOKUP(A758,'Customer Names'!A:A,'Customer Names'!C:C,"Not Found")</f>
        <v>Bustamante</v>
      </c>
      <c r="C758" s="20">
        <f>_xlfn.XLOOKUP(A758,'Medical Examinations'!A:A,'Medical Examinations'!B:B,"not found")</f>
        <v>31.78</v>
      </c>
      <c r="D758" s="20">
        <f>_xlfn.XLOOKUP(A758,'Medical Examinations'!A:A,'Medical Examinations'!C:C,"not found")</f>
        <v>11.35</v>
      </c>
      <c r="E758" s="20" t="str">
        <f>_xlfn.XLOOKUP(A758,'Medical Examinations'!A:A,'Medical Examinations'!D:D,"not found")</f>
        <v>Yes</v>
      </c>
      <c r="F758" s="20" t="str">
        <f>_xlfn.XLOOKUP(A758,'Medical Examinations'!A:A,'Medical Examinations'!E:E,"not found")</f>
        <v>No</v>
      </c>
      <c r="G758" s="20" t="str">
        <f>_xlfn.XLOOKUP(A758,'Medical Examinations'!A:A,'Medical Examinations'!F:F,"not found")</f>
        <v>Yes</v>
      </c>
      <c r="H758" s="20">
        <f>_xlfn.XLOOKUP(A758,'Medical Examinations'!A:A,'Medical Examinations'!G:G,"not found")</f>
        <v>1</v>
      </c>
      <c r="I758" s="20" t="str">
        <f>_xlfn.XLOOKUP(A758,'Medical Examinations'!A:A,'Medical Examinations'!H:H,"not found")</f>
        <v>No</v>
      </c>
      <c r="J758" s="20" t="str">
        <f>_xlfn.XLOOKUP(A758,'Medical Examinations'!A:A,'Medical Examinations'!I:I,"not found")</f>
        <v>Obesity</v>
      </c>
      <c r="K758" s="21">
        <f>_xlfn.XLOOKUP(A758,'Hospitalisation Details'!A:A,'Hospitalisation Details'!F:F,"Not Found")</f>
        <v>23298</v>
      </c>
      <c r="L758" s="22">
        <f>_xlfn.XLOOKUP(A758,'Hospitalisation Details'!A:A,'Hospitalisation Details'!H:H,"Not Found")</f>
        <v>13511.28</v>
      </c>
      <c r="M758" s="21" t="str">
        <f>_xlfn.XLOOKUP(A758,'Hospitalisation Details'!A:A,'Hospitalisation Details'!I:I,"Not Found")</f>
        <v>tier - 2</v>
      </c>
      <c r="N758" s="21" t="str">
        <f>_xlfn.XLOOKUP(A758,'Hospitalisation Details'!A:A,'Hospitalisation Details'!J:J,"Not Found")</f>
        <v>tier - 3</v>
      </c>
      <c r="O758" s="21" t="str">
        <f>_xlfn.XLOOKUP(A758,'Hospitalisation Details'!A:A,'Hospitalisation Details'!K:K,"Not Found")</f>
        <v>R1012</v>
      </c>
      <c r="P758" s="23">
        <f>_xlfn.XLOOKUP(A758,'Hospitalisation Details'!A:A,'Hospitalisation Details'!L:L,"Not Found")</f>
        <v>59</v>
      </c>
    </row>
    <row r="759" spans="1:16" ht="15.75" x14ac:dyDescent="0.25">
      <c r="A759" s="19" t="s">
        <v>1613</v>
      </c>
      <c r="B759" s="19" t="str">
        <f>_xlfn.XLOOKUP(A759,'Customer Names'!A:A,'Customer Names'!C:C,"Not Found")</f>
        <v>McCann</v>
      </c>
      <c r="C759" s="20">
        <f>_xlfn.XLOOKUP(A759,'Medical Examinations'!A:A,'Medical Examinations'!B:B,"not found")</f>
        <v>46.89</v>
      </c>
      <c r="D759" s="20">
        <f>_xlfn.XLOOKUP(A759,'Medical Examinations'!A:A,'Medical Examinations'!C:C,"not found")</f>
        <v>5.52</v>
      </c>
      <c r="E759" s="20" t="str">
        <f>_xlfn.XLOOKUP(A759,'Medical Examinations'!A:A,'Medical Examinations'!D:D,"not found")</f>
        <v>No</v>
      </c>
      <c r="F759" s="20" t="str">
        <f>_xlfn.XLOOKUP(A759,'Medical Examinations'!A:A,'Medical Examinations'!E:E,"not found")</f>
        <v>No</v>
      </c>
      <c r="G759" s="20" t="str">
        <f>_xlfn.XLOOKUP(A759,'Medical Examinations'!A:A,'Medical Examinations'!F:F,"not found")</f>
        <v>No</v>
      </c>
      <c r="H759" s="20">
        <f>_xlfn.XLOOKUP(A759,'Medical Examinations'!A:A,'Medical Examinations'!G:G,"not found")</f>
        <v>0</v>
      </c>
      <c r="I759" s="20" t="str">
        <f>_xlfn.XLOOKUP(A759,'Medical Examinations'!A:A,'Medical Examinations'!H:H,"not found")</f>
        <v>No</v>
      </c>
      <c r="J759" s="20" t="str">
        <f>_xlfn.XLOOKUP(A759,'Medical Examinations'!A:A,'Medical Examinations'!I:I,"not found")</f>
        <v>Obesity</v>
      </c>
      <c r="K759" s="21">
        <f>_xlfn.XLOOKUP(A759,'Hospitalisation Details'!A:A,'Hospitalisation Details'!F:F,"Not Found")</f>
        <v>33115</v>
      </c>
      <c r="L759" s="22">
        <f>_xlfn.XLOOKUP(A759,'Hospitalisation Details'!A:A,'Hospitalisation Details'!H:H,"Not Found")</f>
        <v>13480.83</v>
      </c>
      <c r="M759" s="21" t="str">
        <f>_xlfn.XLOOKUP(A759,'Hospitalisation Details'!A:A,'Hospitalisation Details'!I:I,"Not Found")</f>
        <v>tier - 2</v>
      </c>
      <c r="N759" s="21" t="str">
        <f>_xlfn.XLOOKUP(A759,'Hospitalisation Details'!A:A,'Hospitalisation Details'!J:J,"Not Found")</f>
        <v>tier - 3</v>
      </c>
      <c r="O759" s="21" t="str">
        <f>_xlfn.XLOOKUP(A759,'Hospitalisation Details'!A:A,'Hospitalisation Details'!K:K,"Not Found")</f>
        <v>R1023</v>
      </c>
      <c r="P759" s="23">
        <f>_xlfn.XLOOKUP(A759,'Hospitalisation Details'!A:A,'Hospitalisation Details'!L:L,"Not Found")</f>
        <v>32</v>
      </c>
    </row>
    <row r="760" spans="1:16" ht="15.75" x14ac:dyDescent="0.25">
      <c r="A760" s="19" t="s">
        <v>1612</v>
      </c>
      <c r="B760" s="19" t="str">
        <f>_xlfn.XLOOKUP(A760,'Customer Names'!A:A,'Customer Names'!C:C,"Not Found")</f>
        <v>Schmole</v>
      </c>
      <c r="C760" s="20">
        <f>_xlfn.XLOOKUP(A760,'Medical Examinations'!A:A,'Medical Examinations'!B:B,"not found")</f>
        <v>39.35</v>
      </c>
      <c r="D760" s="20">
        <f>_xlfn.XLOOKUP(A760,'Medical Examinations'!A:A,'Medical Examinations'!C:C,"not found")</f>
        <v>7.86</v>
      </c>
      <c r="E760" s="20" t="str">
        <f>_xlfn.XLOOKUP(A760,'Medical Examinations'!A:A,'Medical Examinations'!D:D,"not found")</f>
        <v>Yes</v>
      </c>
      <c r="F760" s="20" t="str">
        <f>_xlfn.XLOOKUP(A760,'Medical Examinations'!A:A,'Medical Examinations'!E:E,"not found")</f>
        <v>No</v>
      </c>
      <c r="G760" s="20" t="str">
        <f>_xlfn.XLOOKUP(A760,'Medical Examinations'!A:A,'Medical Examinations'!F:F,"not found")</f>
        <v>No</v>
      </c>
      <c r="H760" s="20">
        <f>_xlfn.XLOOKUP(A760,'Medical Examinations'!A:A,'Medical Examinations'!G:G,"not found")</f>
        <v>1</v>
      </c>
      <c r="I760" s="20" t="str">
        <f>_xlfn.XLOOKUP(A760,'Medical Examinations'!A:A,'Medical Examinations'!H:H,"not found")</f>
        <v>No</v>
      </c>
      <c r="J760" s="20" t="str">
        <f>_xlfn.XLOOKUP(A760,'Medical Examinations'!A:A,'Medical Examinations'!I:I,"not found")</f>
        <v>Obesity</v>
      </c>
      <c r="K760" s="21">
        <f>_xlfn.XLOOKUP(A760,'Hospitalisation Details'!A:A,'Hospitalisation Details'!F:F,"Not Found")</f>
        <v>27613</v>
      </c>
      <c r="L760" s="22">
        <f>_xlfn.XLOOKUP(A760,'Hospitalisation Details'!A:A,'Hospitalisation Details'!H:H,"Not Found")</f>
        <v>13472.19</v>
      </c>
      <c r="M760" s="21" t="str">
        <f>_xlfn.XLOOKUP(A760,'Hospitalisation Details'!A:A,'Hospitalisation Details'!I:I,"Not Found")</f>
        <v>tier - 2</v>
      </c>
      <c r="N760" s="21" t="str">
        <f>_xlfn.XLOOKUP(A760,'Hospitalisation Details'!A:A,'Hospitalisation Details'!J:J,"Not Found")</f>
        <v>tier - 3</v>
      </c>
      <c r="O760" s="21" t="str">
        <f>_xlfn.XLOOKUP(A760,'Hospitalisation Details'!A:A,'Hospitalisation Details'!K:K,"Not Found")</f>
        <v>R1012</v>
      </c>
      <c r="P760" s="23">
        <f>_xlfn.XLOOKUP(A760,'Hospitalisation Details'!A:A,'Hospitalisation Details'!L:L,"Not Found")</f>
        <v>47</v>
      </c>
    </row>
    <row r="761" spans="1:16" ht="15.75" x14ac:dyDescent="0.25">
      <c r="A761" s="19" t="s">
        <v>1611</v>
      </c>
      <c r="B761" s="19" t="str">
        <f>_xlfn.XLOOKUP(A761,'Customer Names'!A:A,'Customer Names'!C:C,"Not Found")</f>
        <v>Barber</v>
      </c>
      <c r="C761" s="20">
        <f>_xlfn.XLOOKUP(A761,'Medical Examinations'!A:A,'Medical Examinations'!B:B,"not found")</f>
        <v>39.200000000000003</v>
      </c>
      <c r="D761" s="20">
        <f>_xlfn.XLOOKUP(A761,'Medical Examinations'!A:A,'Medical Examinations'!C:C,"not found")</f>
        <v>11.38</v>
      </c>
      <c r="E761" s="20" t="str">
        <f>_xlfn.XLOOKUP(A761,'Medical Examinations'!A:A,'Medical Examinations'!D:D,"not found")</f>
        <v>No</v>
      </c>
      <c r="F761" s="20" t="str">
        <f>_xlfn.XLOOKUP(A761,'Medical Examinations'!A:A,'Medical Examinations'!E:E,"not found")</f>
        <v>No</v>
      </c>
      <c r="G761" s="20" t="str">
        <f>_xlfn.XLOOKUP(A761,'Medical Examinations'!A:A,'Medical Examinations'!F:F,"not found")</f>
        <v>No</v>
      </c>
      <c r="H761" s="20">
        <f>_xlfn.XLOOKUP(A761,'Medical Examinations'!A:A,'Medical Examinations'!G:G,"not found")</f>
        <v>0</v>
      </c>
      <c r="I761" s="20" t="str">
        <f>_xlfn.XLOOKUP(A761,'Medical Examinations'!A:A,'Medical Examinations'!H:H,"not found")</f>
        <v>No</v>
      </c>
      <c r="J761" s="20" t="str">
        <f>_xlfn.XLOOKUP(A761,'Medical Examinations'!A:A,'Medical Examinations'!I:I,"not found")</f>
        <v>Obesity</v>
      </c>
      <c r="K761" s="21">
        <f>_xlfn.XLOOKUP(A761,'Hospitalisation Details'!A:A,'Hospitalisation Details'!F:F,"Not Found")</f>
        <v>22121</v>
      </c>
      <c r="L761" s="22">
        <f>_xlfn.XLOOKUP(A761,'Hospitalisation Details'!A:A,'Hospitalisation Details'!H:H,"Not Found")</f>
        <v>13470.86</v>
      </c>
      <c r="M761" s="21" t="str">
        <f>_xlfn.XLOOKUP(A761,'Hospitalisation Details'!A:A,'Hospitalisation Details'!I:I,"Not Found")</f>
        <v>tier - 2</v>
      </c>
      <c r="N761" s="21" t="str">
        <f>_xlfn.XLOOKUP(A761,'Hospitalisation Details'!A:A,'Hospitalisation Details'!J:J,"Not Found")</f>
        <v>tier - 3</v>
      </c>
      <c r="O761" s="21" t="str">
        <f>_xlfn.XLOOKUP(A761,'Hospitalisation Details'!A:A,'Hospitalisation Details'!K:K,"Not Found")</f>
        <v>R1011</v>
      </c>
      <c r="P761" s="23">
        <f>_xlfn.XLOOKUP(A761,'Hospitalisation Details'!A:A,'Hospitalisation Details'!L:L,"Not Found")</f>
        <v>62</v>
      </c>
    </row>
    <row r="762" spans="1:16" ht="15.75" x14ac:dyDescent="0.25">
      <c r="A762" s="19" t="s">
        <v>1610</v>
      </c>
      <c r="B762" s="19" t="str">
        <f>_xlfn.XLOOKUP(A762,'Customer Names'!A:A,'Customer Names'!C:C,"Not Found")</f>
        <v>Reichmann</v>
      </c>
      <c r="C762" s="20">
        <f>_xlfn.XLOOKUP(A762,'Medical Examinations'!A:A,'Medical Examinations'!B:B,"not found")</f>
        <v>39.159999999999997</v>
      </c>
      <c r="D762" s="20">
        <f>_xlfn.XLOOKUP(A762,'Medical Examinations'!A:A,'Medical Examinations'!C:C,"not found")</f>
        <v>10.48</v>
      </c>
      <c r="E762" s="20" t="str">
        <f>_xlfn.XLOOKUP(A762,'Medical Examinations'!A:A,'Medical Examinations'!D:D,"not found")</f>
        <v>No</v>
      </c>
      <c r="F762" s="20" t="str">
        <f>_xlfn.XLOOKUP(A762,'Medical Examinations'!A:A,'Medical Examinations'!E:E,"not found")</f>
        <v>No</v>
      </c>
      <c r="G762" s="20" t="str">
        <f>_xlfn.XLOOKUP(A762,'Medical Examinations'!A:A,'Medical Examinations'!F:F,"not found")</f>
        <v>No</v>
      </c>
      <c r="H762" s="20">
        <f>_xlfn.XLOOKUP(A762,'Medical Examinations'!A:A,'Medical Examinations'!G:G,"not found")</f>
        <v>0</v>
      </c>
      <c r="I762" s="20" t="str">
        <f>_xlfn.XLOOKUP(A762,'Medical Examinations'!A:A,'Medical Examinations'!H:H,"not found")</f>
        <v>No</v>
      </c>
      <c r="J762" s="20" t="str">
        <f>_xlfn.XLOOKUP(A762,'Medical Examinations'!A:A,'Medical Examinations'!I:I,"not found")</f>
        <v>Obesity</v>
      </c>
      <c r="K762" s="21">
        <f>_xlfn.XLOOKUP(A762,'Hospitalisation Details'!A:A,'Hospitalisation Details'!F:F,"Not Found")</f>
        <v>22125</v>
      </c>
      <c r="L762" s="22">
        <f>_xlfn.XLOOKUP(A762,'Hospitalisation Details'!A:A,'Hospitalisation Details'!H:H,"Not Found")</f>
        <v>13470.8</v>
      </c>
      <c r="M762" s="21" t="str">
        <f>_xlfn.XLOOKUP(A762,'Hospitalisation Details'!A:A,'Hospitalisation Details'!I:I,"Not Found")</f>
        <v>tier - 2</v>
      </c>
      <c r="N762" s="21" t="str">
        <f>_xlfn.XLOOKUP(A762,'Hospitalisation Details'!A:A,'Hospitalisation Details'!J:J,"Not Found")</f>
        <v>tier - 3</v>
      </c>
      <c r="O762" s="21" t="str">
        <f>_xlfn.XLOOKUP(A762,'Hospitalisation Details'!A:A,'Hospitalisation Details'!K:K,"Not Found")</f>
        <v>R1013</v>
      </c>
      <c r="P762" s="23">
        <f>_xlfn.XLOOKUP(A762,'Hospitalisation Details'!A:A,'Hospitalisation Details'!L:L,"Not Found")</f>
        <v>62</v>
      </c>
    </row>
    <row r="763" spans="1:16" ht="15.75" x14ac:dyDescent="0.25">
      <c r="A763" s="19" t="s">
        <v>1609</v>
      </c>
      <c r="B763" s="19" t="str">
        <f>_xlfn.XLOOKUP(A763,'Customer Names'!A:A,'Customer Names'!C:C,"Not Found")</f>
        <v>Cavatorta</v>
      </c>
      <c r="C763" s="20">
        <f>_xlfn.XLOOKUP(A763,'Medical Examinations'!A:A,'Medical Examinations'!B:B,"not found")</f>
        <v>44.1</v>
      </c>
      <c r="D763" s="20">
        <f>_xlfn.XLOOKUP(A763,'Medical Examinations'!A:A,'Medical Examinations'!C:C,"not found")</f>
        <v>5.04</v>
      </c>
      <c r="E763" s="20" t="str">
        <f>_xlfn.XLOOKUP(A763,'Medical Examinations'!A:A,'Medical Examinations'!D:D,"not found")</f>
        <v>Yes</v>
      </c>
      <c r="F763" s="20" t="str">
        <f>_xlfn.XLOOKUP(A763,'Medical Examinations'!A:A,'Medical Examinations'!E:E,"not found")</f>
        <v>No</v>
      </c>
      <c r="G763" s="20" t="str">
        <f>_xlfn.XLOOKUP(A763,'Medical Examinations'!A:A,'Medical Examinations'!F:F,"not found")</f>
        <v>No</v>
      </c>
      <c r="H763" s="20">
        <f>_xlfn.XLOOKUP(A763,'Medical Examinations'!A:A,'Medical Examinations'!G:G,"not found")</f>
        <v>0</v>
      </c>
      <c r="I763" s="20" t="str">
        <f>_xlfn.XLOOKUP(A763,'Medical Examinations'!A:A,'Medical Examinations'!H:H,"not found")</f>
        <v>No</v>
      </c>
      <c r="J763" s="20" t="str">
        <f>_xlfn.XLOOKUP(A763,'Medical Examinations'!A:A,'Medical Examinations'!I:I,"not found")</f>
        <v>Obesity</v>
      </c>
      <c r="K763" s="21">
        <f>_xlfn.XLOOKUP(A763,'Hospitalisation Details'!A:A,'Hospitalisation Details'!F:F,"Not Found")</f>
        <v>31278</v>
      </c>
      <c r="L763" s="22">
        <f>_xlfn.XLOOKUP(A763,'Hospitalisation Details'!A:A,'Hospitalisation Details'!H:H,"Not Found")</f>
        <v>13465.8</v>
      </c>
      <c r="M763" s="21" t="str">
        <f>_xlfn.XLOOKUP(A763,'Hospitalisation Details'!A:A,'Hospitalisation Details'!I:I,"Not Found")</f>
        <v>tier - 2</v>
      </c>
      <c r="N763" s="21" t="str">
        <f>_xlfn.XLOOKUP(A763,'Hospitalisation Details'!A:A,'Hospitalisation Details'!J:J,"Not Found")</f>
        <v>tier - 3</v>
      </c>
      <c r="O763" s="21" t="str">
        <f>_xlfn.XLOOKUP(A763,'Hospitalisation Details'!A:A,'Hospitalisation Details'!K:K,"Not Found")</f>
        <v>R1012</v>
      </c>
      <c r="P763" s="23">
        <f>_xlfn.XLOOKUP(A763,'Hospitalisation Details'!A:A,'Hospitalisation Details'!L:L,"Not Found")</f>
        <v>37</v>
      </c>
    </row>
    <row r="764" spans="1:16" ht="15.75" x14ac:dyDescent="0.25">
      <c r="A764" s="19" t="s">
        <v>1608</v>
      </c>
      <c r="B764" s="19" t="str">
        <f>_xlfn.XLOOKUP(A764,'Customer Names'!A:A,'Customer Names'!C:C,"Not Found")</f>
        <v>Yaeger</v>
      </c>
      <c r="C764" s="20">
        <f>_xlfn.XLOOKUP(A764,'Medical Examinations'!A:A,'Medical Examinations'!B:B,"not found")</f>
        <v>33.200000000000003</v>
      </c>
      <c r="D764" s="20">
        <f>_xlfn.XLOOKUP(A764,'Medical Examinations'!A:A,'Medical Examinations'!C:C,"not found")</f>
        <v>9.06</v>
      </c>
      <c r="E764" s="20" t="str">
        <f>_xlfn.XLOOKUP(A764,'Medical Examinations'!A:A,'Medical Examinations'!D:D,"not found")</f>
        <v>No</v>
      </c>
      <c r="F764" s="20" t="str">
        <f>_xlfn.XLOOKUP(A764,'Medical Examinations'!A:A,'Medical Examinations'!E:E,"not found")</f>
        <v>No</v>
      </c>
      <c r="G764" s="20" t="str">
        <f>_xlfn.XLOOKUP(A764,'Medical Examinations'!A:A,'Medical Examinations'!F:F,"not found")</f>
        <v>No</v>
      </c>
      <c r="H764" s="20">
        <f>_xlfn.XLOOKUP(A764,'Medical Examinations'!A:A,'Medical Examinations'!G:G,"not found")</f>
        <v>0</v>
      </c>
      <c r="I764" s="20" t="str">
        <f>_xlfn.XLOOKUP(A764,'Medical Examinations'!A:A,'Medical Examinations'!H:H,"not found")</f>
        <v>No</v>
      </c>
      <c r="J764" s="20" t="str">
        <f>_xlfn.XLOOKUP(A764,'Medical Examinations'!A:A,'Medical Examinations'!I:I,"not found")</f>
        <v>Obesity</v>
      </c>
      <c r="K764" s="21">
        <f>_xlfn.XLOOKUP(A764,'Hospitalisation Details'!A:A,'Hospitalisation Details'!F:F,"Not Found")</f>
        <v>22266</v>
      </c>
      <c r="L764" s="22">
        <f>_xlfn.XLOOKUP(A764,'Hospitalisation Details'!A:A,'Hospitalisation Details'!H:H,"Not Found")</f>
        <v>13462.52</v>
      </c>
      <c r="M764" s="21" t="str">
        <f>_xlfn.XLOOKUP(A764,'Hospitalisation Details'!A:A,'Hospitalisation Details'!I:I,"Not Found")</f>
        <v>tier - 2</v>
      </c>
      <c r="N764" s="21" t="str">
        <f>_xlfn.XLOOKUP(A764,'Hospitalisation Details'!A:A,'Hospitalisation Details'!J:J,"Not Found")</f>
        <v>tier - 3</v>
      </c>
      <c r="O764" s="21" t="str">
        <f>_xlfn.XLOOKUP(A764,'Hospitalisation Details'!A:A,'Hospitalisation Details'!K:K,"Not Found")</f>
        <v>R1011</v>
      </c>
      <c r="P764" s="23">
        <f>_xlfn.XLOOKUP(A764,'Hospitalisation Details'!A:A,'Hospitalisation Details'!L:L,"Not Found")</f>
        <v>62</v>
      </c>
    </row>
    <row r="765" spans="1:16" ht="15.75" x14ac:dyDescent="0.25">
      <c r="A765" s="19" t="s">
        <v>1607</v>
      </c>
      <c r="B765" s="19" t="str">
        <f>_xlfn.XLOOKUP(A765,'Customer Names'!A:A,'Customer Names'!C:C,"Not Found")</f>
        <v>Hughes</v>
      </c>
      <c r="C765" s="20">
        <f>_xlfn.XLOOKUP(A765,'Medical Examinations'!A:A,'Medical Examinations'!B:B,"not found")</f>
        <v>29.92</v>
      </c>
      <c r="D765" s="20">
        <f>_xlfn.XLOOKUP(A765,'Medical Examinations'!A:A,'Medical Examinations'!C:C,"not found")</f>
        <v>11.07</v>
      </c>
      <c r="E765" s="20" t="str">
        <f>_xlfn.XLOOKUP(A765,'Medical Examinations'!A:A,'Medical Examinations'!D:D,"not found")</f>
        <v>No</v>
      </c>
      <c r="F765" s="20" t="str">
        <f>_xlfn.XLOOKUP(A765,'Medical Examinations'!A:A,'Medical Examinations'!E:E,"not found")</f>
        <v>No</v>
      </c>
      <c r="G765" s="20" t="str">
        <f>_xlfn.XLOOKUP(A765,'Medical Examinations'!A:A,'Medical Examinations'!F:F,"not found")</f>
        <v>No</v>
      </c>
      <c r="H765" s="20">
        <f>_xlfn.XLOOKUP(A765,'Medical Examinations'!A:A,'Medical Examinations'!G:G,"not found")</f>
        <v>0</v>
      </c>
      <c r="I765" s="20" t="str">
        <f>_xlfn.XLOOKUP(A765,'Medical Examinations'!A:A,'Medical Examinations'!H:H,"not found")</f>
        <v>No</v>
      </c>
      <c r="J765" s="20" t="str">
        <f>_xlfn.XLOOKUP(A765,'Medical Examinations'!A:A,'Medical Examinations'!I:I,"not found")</f>
        <v>Overweight</v>
      </c>
      <c r="K765" s="21">
        <f>_xlfn.XLOOKUP(A765,'Hospitalisation Details'!A:A,'Hospitalisation Details'!F:F,"Not Found")</f>
        <v>22108</v>
      </c>
      <c r="L765" s="22">
        <f>_xlfn.XLOOKUP(A765,'Hospitalisation Details'!A:A,'Hospitalisation Details'!H:H,"Not Found")</f>
        <v>13457.96</v>
      </c>
      <c r="M765" s="21" t="str">
        <f>_xlfn.XLOOKUP(A765,'Hospitalisation Details'!A:A,'Hospitalisation Details'!I:I,"Not Found")</f>
        <v>tier - 2</v>
      </c>
      <c r="N765" s="21" t="str">
        <f>_xlfn.XLOOKUP(A765,'Hospitalisation Details'!A:A,'Hospitalisation Details'!J:J,"Not Found")</f>
        <v>tier - 3</v>
      </c>
      <c r="O765" s="21" t="str">
        <f>_xlfn.XLOOKUP(A765,'Hospitalisation Details'!A:A,'Hospitalisation Details'!K:K,"Not Found")</f>
        <v>R1013</v>
      </c>
      <c r="P765" s="23">
        <f>_xlfn.XLOOKUP(A765,'Hospitalisation Details'!A:A,'Hospitalisation Details'!L:L,"Not Found")</f>
        <v>62</v>
      </c>
    </row>
    <row r="766" spans="1:16" ht="15.75" x14ac:dyDescent="0.25">
      <c r="A766" s="19" t="s">
        <v>1606</v>
      </c>
      <c r="B766" s="19" t="str">
        <f>_xlfn.XLOOKUP(A766,'Customer Names'!A:A,'Customer Names'!C:C,"Not Found")</f>
        <v>Donahue</v>
      </c>
      <c r="C766" s="20">
        <f>_xlfn.XLOOKUP(A766,'Medical Examinations'!A:A,'Medical Examinations'!B:B,"not found")</f>
        <v>25</v>
      </c>
      <c r="D766" s="20">
        <f>_xlfn.XLOOKUP(A766,'Medical Examinations'!A:A,'Medical Examinations'!C:C,"not found")</f>
        <v>10.45</v>
      </c>
      <c r="E766" s="20" t="str">
        <f>_xlfn.XLOOKUP(A766,'Medical Examinations'!A:A,'Medical Examinations'!D:D,"not found")</f>
        <v>No</v>
      </c>
      <c r="F766" s="20" t="str">
        <f>_xlfn.XLOOKUP(A766,'Medical Examinations'!A:A,'Medical Examinations'!E:E,"not found")</f>
        <v>No</v>
      </c>
      <c r="G766" s="20" t="str">
        <f>_xlfn.XLOOKUP(A766,'Medical Examinations'!A:A,'Medical Examinations'!F:F,"not found")</f>
        <v>No</v>
      </c>
      <c r="H766" s="20">
        <f>_xlfn.XLOOKUP(A766,'Medical Examinations'!A:A,'Medical Examinations'!G:G,"not found")</f>
        <v>0</v>
      </c>
      <c r="I766" s="20" t="str">
        <f>_xlfn.XLOOKUP(A766,'Medical Examinations'!A:A,'Medical Examinations'!H:H,"not found")</f>
        <v>No</v>
      </c>
      <c r="J766" s="20" t="str">
        <f>_xlfn.XLOOKUP(A766,'Medical Examinations'!A:A,'Medical Examinations'!I:I,"not found")</f>
        <v>Overweight</v>
      </c>
      <c r="K766" s="21">
        <f>_xlfn.XLOOKUP(A766,'Hospitalisation Details'!A:A,'Hospitalisation Details'!F:F,"Not Found")</f>
        <v>22141</v>
      </c>
      <c r="L766" s="22">
        <f>_xlfn.XLOOKUP(A766,'Hospitalisation Details'!A:A,'Hospitalisation Details'!H:H,"Not Found")</f>
        <v>13451.12</v>
      </c>
      <c r="M766" s="21" t="str">
        <f>_xlfn.XLOOKUP(A766,'Hospitalisation Details'!A:A,'Hospitalisation Details'!I:I,"Not Found")</f>
        <v>tier - 2</v>
      </c>
      <c r="N766" s="21" t="str">
        <f>_xlfn.XLOOKUP(A766,'Hospitalisation Details'!A:A,'Hospitalisation Details'!J:J,"Not Found")</f>
        <v>tier - 3</v>
      </c>
      <c r="O766" s="21" t="str">
        <f>_xlfn.XLOOKUP(A766,'Hospitalisation Details'!A:A,'Hospitalisation Details'!K:K,"Not Found")</f>
        <v>R1011</v>
      </c>
      <c r="P766" s="23">
        <f>_xlfn.XLOOKUP(A766,'Hospitalisation Details'!A:A,'Hospitalisation Details'!L:L,"Not Found")</f>
        <v>62</v>
      </c>
    </row>
    <row r="767" spans="1:16" ht="15.75" x14ac:dyDescent="0.25">
      <c r="A767" s="19" t="s">
        <v>1605</v>
      </c>
      <c r="B767" s="19" t="str">
        <f>_xlfn.XLOOKUP(A767,'Customer Names'!A:A,'Customer Names'!C:C,"Not Found")</f>
        <v>Greenwell</v>
      </c>
      <c r="C767" s="20">
        <f>_xlfn.XLOOKUP(A767,'Medical Examinations'!A:A,'Medical Examinations'!B:B,"not found")</f>
        <v>38.869999999999997</v>
      </c>
      <c r="D767" s="20">
        <f>_xlfn.XLOOKUP(A767,'Medical Examinations'!A:A,'Medical Examinations'!C:C,"not found")</f>
        <v>8.6300000000000008</v>
      </c>
      <c r="E767" s="20" t="str">
        <f>_xlfn.XLOOKUP(A767,'Medical Examinations'!A:A,'Medical Examinations'!D:D,"not found")</f>
        <v>Yes</v>
      </c>
      <c r="F767" s="20" t="str">
        <f>_xlfn.XLOOKUP(A767,'Medical Examinations'!A:A,'Medical Examinations'!E:E,"not found")</f>
        <v>No</v>
      </c>
      <c r="G767" s="20" t="str">
        <f>_xlfn.XLOOKUP(A767,'Medical Examinations'!A:A,'Medical Examinations'!F:F,"not found")</f>
        <v>No</v>
      </c>
      <c r="H767" s="20">
        <f>_xlfn.XLOOKUP(A767,'Medical Examinations'!A:A,'Medical Examinations'!G:G,"not found")</f>
        <v>1</v>
      </c>
      <c r="I767" s="20" t="str">
        <f>_xlfn.XLOOKUP(A767,'Medical Examinations'!A:A,'Medical Examinations'!H:H,"not found")</f>
        <v>No</v>
      </c>
      <c r="J767" s="20" t="str">
        <f>_xlfn.XLOOKUP(A767,'Medical Examinations'!A:A,'Medical Examinations'!I:I,"not found")</f>
        <v>Obesity</v>
      </c>
      <c r="K767" s="21">
        <f>_xlfn.XLOOKUP(A767,'Hospitalisation Details'!A:A,'Hospitalisation Details'!F:F,"Not Found")</f>
        <v>27574</v>
      </c>
      <c r="L767" s="22">
        <f>_xlfn.XLOOKUP(A767,'Hospitalisation Details'!A:A,'Hospitalisation Details'!H:H,"Not Found")</f>
        <v>13440.7</v>
      </c>
      <c r="M767" s="21" t="str">
        <f>_xlfn.XLOOKUP(A767,'Hospitalisation Details'!A:A,'Hospitalisation Details'!I:I,"Not Found")</f>
        <v>tier - 2</v>
      </c>
      <c r="N767" s="21" t="str">
        <f>_xlfn.XLOOKUP(A767,'Hospitalisation Details'!A:A,'Hospitalisation Details'!J:J,"Not Found")</f>
        <v>tier - 3</v>
      </c>
      <c r="O767" s="21" t="str">
        <f>_xlfn.XLOOKUP(A767,'Hospitalisation Details'!A:A,'Hospitalisation Details'!K:K,"Not Found")</f>
        <v>R1012</v>
      </c>
      <c r="P767" s="23">
        <f>_xlfn.XLOOKUP(A767,'Hospitalisation Details'!A:A,'Hospitalisation Details'!L:L,"Not Found")</f>
        <v>47</v>
      </c>
    </row>
    <row r="768" spans="1:16" ht="15.75" x14ac:dyDescent="0.25">
      <c r="A768" s="19" t="s">
        <v>1604</v>
      </c>
      <c r="B768" s="19" t="str">
        <f>_xlfn.XLOOKUP(A768,'Customer Names'!A:A,'Customer Names'!C:C,"Not Found")</f>
        <v>Steele</v>
      </c>
      <c r="C768" s="20">
        <f>_xlfn.XLOOKUP(A768,'Medical Examinations'!A:A,'Medical Examinations'!B:B,"not found")</f>
        <v>32.299999999999997</v>
      </c>
      <c r="D768" s="20">
        <f>_xlfn.XLOOKUP(A768,'Medical Examinations'!A:A,'Medical Examinations'!C:C,"not found")</f>
        <v>5.28</v>
      </c>
      <c r="E768" s="20" t="str">
        <f>_xlfn.XLOOKUP(A768,'Medical Examinations'!A:A,'Medical Examinations'!D:D,"not found")</f>
        <v>Yes</v>
      </c>
      <c r="F768" s="20" t="str">
        <f>_xlfn.XLOOKUP(A768,'Medical Examinations'!A:A,'Medical Examinations'!E:E,"not found")</f>
        <v>No</v>
      </c>
      <c r="G768" s="20" t="str">
        <f>_xlfn.XLOOKUP(A768,'Medical Examinations'!A:A,'Medical Examinations'!F:F,"not found")</f>
        <v>No</v>
      </c>
      <c r="H768" s="20">
        <f>_xlfn.XLOOKUP(A768,'Medical Examinations'!A:A,'Medical Examinations'!G:G,"not found")</f>
        <v>2</v>
      </c>
      <c r="I768" s="20" t="str">
        <f>_xlfn.XLOOKUP(A768,'Medical Examinations'!A:A,'Medical Examinations'!H:H,"not found")</f>
        <v>No</v>
      </c>
      <c r="J768" s="20" t="str">
        <f>_xlfn.XLOOKUP(A768,'Medical Examinations'!A:A,'Medical Examinations'!I:I,"not found")</f>
        <v>Obesity</v>
      </c>
      <c r="K768" s="21">
        <f>_xlfn.XLOOKUP(A768,'Hospitalisation Details'!A:A,'Hospitalisation Details'!F:F,"Not Found")</f>
        <v>24425</v>
      </c>
      <c r="L768" s="22">
        <f>_xlfn.XLOOKUP(A768,'Hospitalisation Details'!A:A,'Hospitalisation Details'!H:H,"Not Found")</f>
        <v>13430.27</v>
      </c>
      <c r="M768" s="21" t="str">
        <f>_xlfn.XLOOKUP(A768,'Hospitalisation Details'!A:A,'Hospitalisation Details'!I:I,"Not Found")</f>
        <v>tier - 2</v>
      </c>
      <c r="N768" s="21" t="str">
        <f>_xlfn.XLOOKUP(A768,'Hospitalisation Details'!A:A,'Hospitalisation Details'!J:J,"Not Found")</f>
        <v>tier - 3</v>
      </c>
      <c r="O768" s="21" t="str">
        <f>_xlfn.XLOOKUP(A768,'Hospitalisation Details'!A:A,'Hospitalisation Details'!K:K,"Not Found")</f>
        <v>R1024</v>
      </c>
      <c r="P768" s="23">
        <f>_xlfn.XLOOKUP(A768,'Hospitalisation Details'!A:A,'Hospitalisation Details'!L:L,"Not Found")</f>
        <v>56</v>
      </c>
    </row>
    <row r="769" spans="1:16" ht="15.75" x14ac:dyDescent="0.25">
      <c r="A769" s="19" t="s">
        <v>1603</v>
      </c>
      <c r="B769" s="19" t="str">
        <f>_xlfn.XLOOKUP(A769,'Customer Names'!A:A,'Customer Names'!C:C,"Not Found")</f>
        <v>Gunter</v>
      </c>
      <c r="C769" s="20">
        <f>_xlfn.XLOOKUP(A769,'Medical Examinations'!A:A,'Medical Examinations'!B:B,"not found")</f>
        <v>31.16</v>
      </c>
      <c r="D769" s="20">
        <f>_xlfn.XLOOKUP(A769,'Medical Examinations'!A:A,'Medical Examinations'!C:C,"not found")</f>
        <v>7.49</v>
      </c>
      <c r="E769" s="20" t="str">
        <f>_xlfn.XLOOKUP(A769,'Medical Examinations'!A:A,'Medical Examinations'!D:D,"not found")</f>
        <v>Yes</v>
      </c>
      <c r="F769" s="20" t="str">
        <f>_xlfn.XLOOKUP(A769,'Medical Examinations'!A:A,'Medical Examinations'!E:E,"not found")</f>
        <v>No</v>
      </c>
      <c r="G769" s="20" t="str">
        <f>_xlfn.XLOOKUP(A769,'Medical Examinations'!A:A,'Medical Examinations'!F:F,"not found")</f>
        <v>No</v>
      </c>
      <c r="H769" s="20">
        <f>_xlfn.XLOOKUP(A769,'Medical Examinations'!A:A,'Medical Examinations'!G:G,"not found")</f>
        <v>2</v>
      </c>
      <c r="I769" s="20" t="str">
        <f>_xlfn.XLOOKUP(A769,'Medical Examinations'!A:A,'Medical Examinations'!H:H,"not found")</f>
        <v>No</v>
      </c>
      <c r="J769" s="20" t="str">
        <f>_xlfn.XLOOKUP(A769,'Medical Examinations'!A:A,'Medical Examinations'!I:I,"not found")</f>
        <v>Obesity</v>
      </c>
      <c r="K769" s="21">
        <f>_xlfn.XLOOKUP(A769,'Hospitalisation Details'!A:A,'Hospitalisation Details'!F:F,"Not Found")</f>
        <v>22588</v>
      </c>
      <c r="L769" s="22">
        <f>_xlfn.XLOOKUP(A769,'Hospitalisation Details'!A:A,'Hospitalisation Details'!H:H,"Not Found")</f>
        <v>13429.04</v>
      </c>
      <c r="M769" s="21" t="str">
        <f>_xlfn.XLOOKUP(A769,'Hospitalisation Details'!A:A,'Hospitalisation Details'!I:I,"Not Found")</f>
        <v>tier - 2</v>
      </c>
      <c r="N769" s="21" t="str">
        <f>_xlfn.XLOOKUP(A769,'Hospitalisation Details'!A:A,'Hospitalisation Details'!J:J,"Not Found")</f>
        <v>tier - 3</v>
      </c>
      <c r="O769" s="21" t="str">
        <f>_xlfn.XLOOKUP(A769,'Hospitalisation Details'!A:A,'Hospitalisation Details'!K:K,"Not Found")</f>
        <v>R1012</v>
      </c>
      <c r="P769" s="23">
        <f>_xlfn.XLOOKUP(A769,'Hospitalisation Details'!A:A,'Hospitalisation Details'!L:L,"Not Found")</f>
        <v>61</v>
      </c>
    </row>
    <row r="770" spans="1:16" ht="15.75" x14ac:dyDescent="0.25">
      <c r="A770" s="19" t="s">
        <v>1602</v>
      </c>
      <c r="B770" s="19" t="str">
        <f>_xlfn.XLOOKUP(A770,'Customer Names'!A:A,'Customer Names'!C:C,"Not Found")</f>
        <v>McDonough</v>
      </c>
      <c r="C770" s="20">
        <f>_xlfn.XLOOKUP(A770,'Medical Examinations'!A:A,'Medical Examinations'!B:B,"not found")</f>
        <v>54.59</v>
      </c>
      <c r="D770" s="20">
        <f>_xlfn.XLOOKUP(A770,'Medical Examinations'!A:A,'Medical Examinations'!C:C,"not found")</f>
        <v>4.2699999999999996</v>
      </c>
      <c r="E770" s="20" t="str">
        <f>_xlfn.XLOOKUP(A770,'Medical Examinations'!A:A,'Medical Examinations'!D:D,"not found")</f>
        <v>No</v>
      </c>
      <c r="F770" s="20" t="str">
        <f>_xlfn.XLOOKUP(A770,'Medical Examinations'!A:A,'Medical Examinations'!E:E,"not found")</f>
        <v>No</v>
      </c>
      <c r="G770" s="20" t="str">
        <f>_xlfn.XLOOKUP(A770,'Medical Examinations'!A:A,'Medical Examinations'!F:F,"not found")</f>
        <v>No</v>
      </c>
      <c r="H770" s="20">
        <f>_xlfn.XLOOKUP(A770,'Medical Examinations'!A:A,'Medical Examinations'!G:G,"not found")</f>
        <v>0</v>
      </c>
      <c r="I770" s="20" t="str">
        <f>_xlfn.XLOOKUP(A770,'Medical Examinations'!A:A,'Medical Examinations'!H:H,"not found")</f>
        <v>No</v>
      </c>
      <c r="J770" s="20" t="str">
        <f>_xlfn.XLOOKUP(A770,'Medical Examinations'!A:A,'Medical Examinations'!I:I,"not found")</f>
        <v>Obesity</v>
      </c>
      <c r="K770" s="21">
        <f>_xlfn.XLOOKUP(A770,'Hospitalisation Details'!A:A,'Hospitalisation Details'!F:F,"Not Found")</f>
        <v>34502</v>
      </c>
      <c r="L770" s="22">
        <f>_xlfn.XLOOKUP(A770,'Hospitalisation Details'!A:A,'Hospitalisation Details'!H:H,"Not Found")</f>
        <v>13417.05</v>
      </c>
      <c r="M770" s="21" t="str">
        <f>_xlfn.XLOOKUP(A770,'Hospitalisation Details'!A:A,'Hospitalisation Details'!I:I,"Not Found")</f>
        <v>tier - 2</v>
      </c>
      <c r="N770" s="21" t="str">
        <f>_xlfn.XLOOKUP(A770,'Hospitalisation Details'!A:A,'Hospitalisation Details'!J:J,"Not Found")</f>
        <v>tier - 3</v>
      </c>
      <c r="O770" s="21" t="str">
        <f>_xlfn.XLOOKUP(A770,'Hospitalisation Details'!A:A,'Hospitalisation Details'!K:K,"Not Found")</f>
        <v>R1012</v>
      </c>
      <c r="P770" s="23">
        <f>_xlfn.XLOOKUP(A770,'Hospitalisation Details'!A:A,'Hospitalisation Details'!L:L,"Not Found")</f>
        <v>28</v>
      </c>
    </row>
    <row r="771" spans="1:16" ht="15.75" x14ac:dyDescent="0.25">
      <c r="A771" s="19" t="s">
        <v>1601</v>
      </c>
      <c r="B771" s="19" t="str">
        <f>_xlfn.XLOOKUP(A771,'Customer Names'!A:A,'Customer Names'!C:C,"Not Found")</f>
        <v>Sweetland</v>
      </c>
      <c r="C771" s="20">
        <f>_xlfn.XLOOKUP(A771,'Medical Examinations'!A:A,'Medical Examinations'!B:B,"not found")</f>
        <v>21.09</v>
      </c>
      <c r="D771" s="20">
        <f>_xlfn.XLOOKUP(A771,'Medical Examinations'!A:A,'Medical Examinations'!C:C,"not found")</f>
        <v>9.2200000000000006</v>
      </c>
      <c r="E771" s="20" t="str">
        <f>_xlfn.XLOOKUP(A771,'Medical Examinations'!A:A,'Medical Examinations'!D:D,"not found")</f>
        <v>Yes</v>
      </c>
      <c r="F771" s="20" t="str">
        <f>_xlfn.XLOOKUP(A771,'Medical Examinations'!A:A,'Medical Examinations'!E:E,"not found")</f>
        <v>No</v>
      </c>
      <c r="G771" s="20" t="str">
        <f>_xlfn.XLOOKUP(A771,'Medical Examinations'!A:A,'Medical Examinations'!F:F,"not found")</f>
        <v>No</v>
      </c>
      <c r="H771" s="20">
        <f>_xlfn.XLOOKUP(A771,'Medical Examinations'!A:A,'Medical Examinations'!G:G,"not found")</f>
        <v>2</v>
      </c>
      <c r="I771" s="20" t="str">
        <f>_xlfn.XLOOKUP(A771,'Medical Examinations'!A:A,'Medical Examinations'!H:H,"not found")</f>
        <v>No</v>
      </c>
      <c r="J771" s="20" t="str">
        <f>_xlfn.XLOOKUP(A771,'Medical Examinations'!A:A,'Medical Examinations'!I:I,"not found")</f>
        <v>Normal Weight</v>
      </c>
      <c r="K771" s="21">
        <f>_xlfn.XLOOKUP(A771,'Hospitalisation Details'!A:A,'Hospitalisation Details'!F:F,"Not Found")</f>
        <v>22484</v>
      </c>
      <c r="L771" s="22">
        <f>_xlfn.XLOOKUP(A771,'Hospitalisation Details'!A:A,'Hospitalisation Details'!H:H,"Not Found")</f>
        <v>13415.04</v>
      </c>
      <c r="M771" s="21" t="str">
        <f>_xlfn.XLOOKUP(A771,'Hospitalisation Details'!A:A,'Hospitalisation Details'!I:I,"Not Found")</f>
        <v>tier - 2</v>
      </c>
      <c r="N771" s="21" t="str">
        <f>_xlfn.XLOOKUP(A771,'Hospitalisation Details'!A:A,'Hospitalisation Details'!J:J,"Not Found")</f>
        <v>tier - 3</v>
      </c>
      <c r="O771" s="21" t="str">
        <f>_xlfn.XLOOKUP(A771,'Hospitalisation Details'!A:A,'Hospitalisation Details'!K:K,"Not Found")</f>
        <v>R1012</v>
      </c>
      <c r="P771" s="23">
        <f>_xlfn.XLOOKUP(A771,'Hospitalisation Details'!A:A,'Hospitalisation Details'!L:L,"Not Found")</f>
        <v>61</v>
      </c>
    </row>
    <row r="772" spans="1:16" ht="15.75" x14ac:dyDescent="0.25">
      <c r="A772" s="19" t="s">
        <v>1600</v>
      </c>
      <c r="B772" s="19" t="str">
        <f>_xlfn.XLOOKUP(A772,'Customer Names'!A:A,'Customer Names'!C:C,"Not Found")</f>
        <v>Hammersmith</v>
      </c>
      <c r="C772" s="20">
        <f>_xlfn.XLOOKUP(A772,'Medical Examinations'!A:A,'Medical Examinations'!B:B,"not found")</f>
        <v>52.41</v>
      </c>
      <c r="D772" s="20">
        <f>_xlfn.XLOOKUP(A772,'Medical Examinations'!A:A,'Medical Examinations'!C:C,"not found")</f>
        <v>5.99</v>
      </c>
      <c r="E772" s="20" t="str">
        <f>_xlfn.XLOOKUP(A772,'Medical Examinations'!A:A,'Medical Examinations'!D:D,"not found")</f>
        <v>No</v>
      </c>
      <c r="F772" s="20" t="str">
        <f>_xlfn.XLOOKUP(A772,'Medical Examinations'!A:A,'Medical Examinations'!E:E,"not found")</f>
        <v>No</v>
      </c>
      <c r="G772" s="20" t="str">
        <f>_xlfn.XLOOKUP(A772,'Medical Examinations'!A:A,'Medical Examinations'!F:F,"not found")</f>
        <v>No</v>
      </c>
      <c r="H772" s="20">
        <f>_xlfn.XLOOKUP(A772,'Medical Examinations'!A:A,'Medical Examinations'!G:G,"not found")</f>
        <v>1</v>
      </c>
      <c r="I772" s="20" t="str">
        <f>_xlfn.XLOOKUP(A772,'Medical Examinations'!A:A,'Medical Examinations'!H:H,"not found")</f>
        <v>No</v>
      </c>
      <c r="J772" s="20" t="str">
        <f>_xlfn.XLOOKUP(A772,'Medical Examinations'!A:A,'Medical Examinations'!I:I,"not found")</f>
        <v>Obesity</v>
      </c>
      <c r="K772" s="21">
        <f>_xlfn.XLOOKUP(A772,'Hospitalisation Details'!A:A,'Hospitalisation Details'!F:F,"Not Found")</f>
        <v>33957</v>
      </c>
      <c r="L772" s="22">
        <f>_xlfn.XLOOKUP(A772,'Hospitalisation Details'!A:A,'Hospitalisation Details'!H:H,"Not Found")</f>
        <v>13412.97</v>
      </c>
      <c r="M772" s="21" t="str">
        <f>_xlfn.XLOOKUP(A772,'Hospitalisation Details'!A:A,'Hospitalisation Details'!I:I,"Not Found")</f>
        <v>tier - 2</v>
      </c>
      <c r="N772" s="21" t="str">
        <f>_xlfn.XLOOKUP(A772,'Hospitalisation Details'!A:A,'Hospitalisation Details'!J:J,"Not Found")</f>
        <v>tier - 3</v>
      </c>
      <c r="O772" s="21" t="str">
        <f>_xlfn.XLOOKUP(A772,'Hospitalisation Details'!A:A,'Hospitalisation Details'!K:K,"Not Found")</f>
        <v>R1023</v>
      </c>
      <c r="P772" s="23">
        <f>_xlfn.XLOOKUP(A772,'Hospitalisation Details'!A:A,'Hospitalisation Details'!L:L,"Not Found")</f>
        <v>30</v>
      </c>
    </row>
    <row r="773" spans="1:16" ht="15.75" x14ac:dyDescent="0.25">
      <c r="A773" s="19" t="s">
        <v>1599</v>
      </c>
      <c r="B773" s="19" t="str">
        <f>_xlfn.XLOOKUP(A773,'Customer Names'!A:A,'Customer Names'!C:C,"Not Found")</f>
        <v>French</v>
      </c>
      <c r="C773" s="20">
        <f>_xlfn.XLOOKUP(A773,'Medical Examinations'!A:A,'Medical Examinations'!B:B,"not found")</f>
        <v>41.47</v>
      </c>
      <c r="D773" s="20">
        <f>_xlfn.XLOOKUP(A773,'Medical Examinations'!A:A,'Medical Examinations'!C:C,"not found")</f>
        <v>5.86</v>
      </c>
      <c r="E773" s="20" t="str">
        <f>_xlfn.XLOOKUP(A773,'Medical Examinations'!A:A,'Medical Examinations'!D:D,"not found")</f>
        <v>Yes</v>
      </c>
      <c r="F773" s="20" t="str">
        <f>_xlfn.XLOOKUP(A773,'Medical Examinations'!A:A,'Medical Examinations'!E:E,"not found")</f>
        <v>No</v>
      </c>
      <c r="G773" s="20" t="str">
        <f>_xlfn.XLOOKUP(A773,'Medical Examinations'!A:A,'Medical Examinations'!F:F,"not found")</f>
        <v>No</v>
      </c>
      <c r="H773" s="20">
        <f>_xlfn.XLOOKUP(A773,'Medical Examinations'!A:A,'Medical Examinations'!G:G,"not found")</f>
        <v>2</v>
      </c>
      <c r="I773" s="20" t="str">
        <f>_xlfn.XLOOKUP(A773,'Medical Examinations'!A:A,'Medical Examinations'!H:H,"not found")</f>
        <v>No</v>
      </c>
      <c r="J773" s="20" t="str">
        <f>_xlfn.XLOOKUP(A773,'Medical Examinations'!A:A,'Medical Examinations'!I:I,"not found")</f>
        <v>Obesity</v>
      </c>
      <c r="K773" s="21">
        <f>_xlfn.XLOOKUP(A773,'Hospitalisation Details'!A:A,'Hospitalisation Details'!F:F,"Not Found")</f>
        <v>21904</v>
      </c>
      <c r="L773" s="22">
        <f>_xlfn.XLOOKUP(A773,'Hospitalisation Details'!A:A,'Hospitalisation Details'!H:H,"Not Found")</f>
        <v>13405.39</v>
      </c>
      <c r="M773" s="21" t="str">
        <f>_xlfn.XLOOKUP(A773,'Hospitalisation Details'!A:A,'Hospitalisation Details'!I:I,"Not Found")</f>
        <v>tier - 2</v>
      </c>
      <c r="N773" s="21" t="str">
        <f>_xlfn.XLOOKUP(A773,'Hospitalisation Details'!A:A,'Hospitalisation Details'!J:J,"Not Found")</f>
        <v>tier - 3</v>
      </c>
      <c r="O773" s="21" t="str">
        <f>_xlfn.XLOOKUP(A773,'Hospitalisation Details'!A:A,'Hospitalisation Details'!K:K,"Not Found")</f>
        <v>R1013</v>
      </c>
      <c r="P773" s="23">
        <f>_xlfn.XLOOKUP(A773,'Hospitalisation Details'!A:A,'Hospitalisation Details'!L:L,"Not Found")</f>
        <v>63</v>
      </c>
    </row>
    <row r="774" spans="1:16" ht="15.75" x14ac:dyDescent="0.25">
      <c r="A774" s="19" t="s">
        <v>1598</v>
      </c>
      <c r="B774" s="19" t="str">
        <f>_xlfn.XLOOKUP(A774,'Customer Names'!A:A,'Customer Names'!C:C,"Not Found")</f>
        <v>Garbe</v>
      </c>
      <c r="C774" s="20">
        <f>_xlfn.XLOOKUP(A774,'Medical Examinations'!A:A,'Medical Examinations'!B:B,"not found")</f>
        <v>33.1</v>
      </c>
      <c r="D774" s="20">
        <f>_xlfn.XLOOKUP(A774,'Medical Examinations'!A:A,'Medical Examinations'!C:C,"not found")</f>
        <v>5.19</v>
      </c>
      <c r="E774" s="20" t="str">
        <f>_xlfn.XLOOKUP(A774,'Medical Examinations'!A:A,'Medical Examinations'!D:D,"not found")</f>
        <v>Yes</v>
      </c>
      <c r="F774" s="20" t="str">
        <f>_xlfn.XLOOKUP(A774,'Medical Examinations'!A:A,'Medical Examinations'!E:E,"not found")</f>
        <v>No</v>
      </c>
      <c r="G774" s="20" t="str">
        <f>_xlfn.XLOOKUP(A774,'Medical Examinations'!A:A,'Medical Examinations'!F:F,"not found")</f>
        <v>No</v>
      </c>
      <c r="H774" s="20">
        <f>_xlfn.XLOOKUP(A774,'Medical Examinations'!A:A,'Medical Examinations'!G:G,"not found")</f>
        <v>2</v>
      </c>
      <c r="I774" s="20" t="str">
        <f>_xlfn.XLOOKUP(A774,'Medical Examinations'!A:A,'Medical Examinations'!H:H,"not found")</f>
        <v>No</v>
      </c>
      <c r="J774" s="20" t="str">
        <f>_xlfn.XLOOKUP(A774,'Medical Examinations'!A:A,'Medical Examinations'!I:I,"not found")</f>
        <v>Obesity</v>
      </c>
      <c r="K774" s="21">
        <f>_xlfn.XLOOKUP(A774,'Hospitalisation Details'!A:A,'Hospitalisation Details'!F:F,"Not Found")</f>
        <v>21879</v>
      </c>
      <c r="L774" s="22">
        <f>_xlfn.XLOOKUP(A774,'Hospitalisation Details'!A:A,'Hospitalisation Details'!H:H,"Not Found")</f>
        <v>13393.76</v>
      </c>
      <c r="M774" s="21" t="str">
        <f>_xlfn.XLOOKUP(A774,'Hospitalisation Details'!A:A,'Hospitalisation Details'!I:I,"Not Found")</f>
        <v>tier - 2</v>
      </c>
      <c r="N774" s="21" t="str">
        <f>_xlfn.XLOOKUP(A774,'Hospitalisation Details'!A:A,'Hospitalisation Details'!J:J,"Not Found")</f>
        <v>tier - 3</v>
      </c>
      <c r="O774" s="21" t="str">
        <f>_xlfn.XLOOKUP(A774,'Hospitalisation Details'!A:A,'Hospitalisation Details'!K:K,"Not Found")</f>
        <v>R1011</v>
      </c>
      <c r="P774" s="23">
        <f>_xlfn.XLOOKUP(A774,'Hospitalisation Details'!A:A,'Hospitalisation Details'!L:L,"Not Found")</f>
        <v>63</v>
      </c>
    </row>
    <row r="775" spans="1:16" ht="15.75" x14ac:dyDescent="0.25">
      <c r="A775" s="19" t="s">
        <v>1597</v>
      </c>
      <c r="B775" s="19" t="str">
        <f>_xlfn.XLOOKUP(A775,'Customer Names'!A:A,'Customer Names'!C:C,"Not Found")</f>
        <v>Duncan</v>
      </c>
      <c r="C775" s="20">
        <f>_xlfn.XLOOKUP(A775,'Medical Examinations'!A:A,'Medical Examinations'!B:B,"not found")</f>
        <v>30.8</v>
      </c>
      <c r="D775" s="20">
        <f>_xlfn.XLOOKUP(A775,'Medical Examinations'!A:A,'Medical Examinations'!C:C,"not found")</f>
        <v>4.37</v>
      </c>
      <c r="E775" s="20" t="str">
        <f>_xlfn.XLOOKUP(A775,'Medical Examinations'!A:A,'Medical Examinations'!D:D,"not found")</f>
        <v>Yes</v>
      </c>
      <c r="F775" s="20" t="str">
        <f>_xlfn.XLOOKUP(A775,'Medical Examinations'!A:A,'Medical Examinations'!E:E,"not found")</f>
        <v>No</v>
      </c>
      <c r="G775" s="20" t="str">
        <f>_xlfn.XLOOKUP(A775,'Medical Examinations'!A:A,'Medical Examinations'!F:F,"not found")</f>
        <v>No</v>
      </c>
      <c r="H775" s="20">
        <f>_xlfn.XLOOKUP(A775,'Medical Examinations'!A:A,'Medical Examinations'!G:G,"not found")</f>
        <v>2</v>
      </c>
      <c r="I775" s="20" t="str">
        <f>_xlfn.XLOOKUP(A775,'Medical Examinations'!A:A,'Medical Examinations'!H:H,"not found")</f>
        <v>No</v>
      </c>
      <c r="J775" s="20" t="str">
        <f>_xlfn.XLOOKUP(A775,'Medical Examinations'!A:A,'Medical Examinations'!I:I,"not found")</f>
        <v>Obesity</v>
      </c>
      <c r="K775" s="21">
        <f>_xlfn.XLOOKUP(A775,'Hospitalisation Details'!A:A,'Hospitalisation Details'!F:F,"Not Found")</f>
        <v>21893</v>
      </c>
      <c r="L775" s="22">
        <f>_xlfn.XLOOKUP(A775,'Hospitalisation Details'!A:A,'Hospitalisation Details'!H:H,"Not Found")</f>
        <v>13390.56</v>
      </c>
      <c r="M775" s="21" t="str">
        <f>_xlfn.XLOOKUP(A775,'Hospitalisation Details'!A:A,'Hospitalisation Details'!I:I,"Not Found")</f>
        <v>tier - 2</v>
      </c>
      <c r="N775" s="21" t="str">
        <f>_xlfn.XLOOKUP(A775,'Hospitalisation Details'!A:A,'Hospitalisation Details'!J:J,"Not Found")</f>
        <v>tier - 3</v>
      </c>
      <c r="O775" s="21" t="str">
        <f>_xlfn.XLOOKUP(A775,'Hospitalisation Details'!A:A,'Hospitalisation Details'!K:K,"Not Found")</f>
        <v>R1011</v>
      </c>
      <c r="P775" s="23">
        <f>_xlfn.XLOOKUP(A775,'Hospitalisation Details'!A:A,'Hospitalisation Details'!L:L,"Not Found")</f>
        <v>63</v>
      </c>
    </row>
    <row r="776" spans="1:16" ht="15.75" x14ac:dyDescent="0.25">
      <c r="A776" s="19" t="s">
        <v>1596</v>
      </c>
      <c r="B776" s="19" t="str">
        <f>_xlfn.XLOOKUP(A776,'Customer Names'!A:A,'Customer Names'!C:C,"Not Found")</f>
        <v>Wallace</v>
      </c>
      <c r="C776" s="20">
        <f>_xlfn.XLOOKUP(A776,'Medical Examinations'!A:A,'Medical Examinations'!B:B,"not found")</f>
        <v>42.06</v>
      </c>
      <c r="D776" s="20">
        <f>_xlfn.XLOOKUP(A776,'Medical Examinations'!A:A,'Medical Examinations'!C:C,"not found")</f>
        <v>5.32</v>
      </c>
      <c r="E776" s="20" t="str">
        <f>_xlfn.XLOOKUP(A776,'Medical Examinations'!A:A,'Medical Examinations'!D:D,"not found")</f>
        <v>No</v>
      </c>
      <c r="F776" s="20" t="str">
        <f>_xlfn.XLOOKUP(A776,'Medical Examinations'!A:A,'Medical Examinations'!E:E,"not found")</f>
        <v>No</v>
      </c>
      <c r="G776" s="20" t="str">
        <f>_xlfn.XLOOKUP(A776,'Medical Examinations'!A:A,'Medical Examinations'!F:F,"not found")</f>
        <v>No</v>
      </c>
      <c r="H776" s="20">
        <f>_xlfn.XLOOKUP(A776,'Medical Examinations'!A:A,'Medical Examinations'!G:G,"not found")</f>
        <v>1</v>
      </c>
      <c r="I776" s="20" t="str">
        <f>_xlfn.XLOOKUP(A776,'Medical Examinations'!A:A,'Medical Examinations'!H:H,"not found")</f>
        <v>No</v>
      </c>
      <c r="J776" s="20" t="str">
        <f>_xlfn.XLOOKUP(A776,'Medical Examinations'!A:A,'Medical Examinations'!I:I,"not found")</f>
        <v>Obesity</v>
      </c>
      <c r="K776" s="21">
        <f>_xlfn.XLOOKUP(A776,'Hospitalisation Details'!A:A,'Hospitalisation Details'!F:F,"Not Found")</f>
        <v>30839</v>
      </c>
      <c r="L776" s="22">
        <f>_xlfn.XLOOKUP(A776,'Hospitalisation Details'!A:A,'Hospitalisation Details'!H:H,"Not Found")</f>
        <v>13383.67</v>
      </c>
      <c r="M776" s="21" t="str">
        <f>_xlfn.XLOOKUP(A776,'Hospitalisation Details'!A:A,'Hospitalisation Details'!I:I,"Not Found")</f>
        <v>tier - 2</v>
      </c>
      <c r="N776" s="21" t="str">
        <f>_xlfn.XLOOKUP(A776,'Hospitalisation Details'!A:A,'Hospitalisation Details'!J:J,"Not Found")</f>
        <v>tier - 3</v>
      </c>
      <c r="O776" s="21" t="str">
        <f>_xlfn.XLOOKUP(A776,'Hospitalisation Details'!A:A,'Hospitalisation Details'!K:K,"Not Found")</f>
        <v>R1023</v>
      </c>
      <c r="P776" s="23">
        <f>_xlfn.XLOOKUP(A776,'Hospitalisation Details'!A:A,'Hospitalisation Details'!L:L,"Not Found")</f>
        <v>39</v>
      </c>
    </row>
    <row r="777" spans="1:16" ht="15.75" x14ac:dyDescent="0.25">
      <c r="A777" s="19" t="s">
        <v>1595</v>
      </c>
      <c r="B777" s="19" t="str">
        <f>_xlfn.XLOOKUP(A777,'Customer Names'!A:A,'Customer Names'!C:C,"Not Found")</f>
        <v>Tillman</v>
      </c>
      <c r="C777" s="20">
        <f>_xlfn.XLOOKUP(A777,'Medical Examinations'!A:A,'Medical Examinations'!B:B,"not found")</f>
        <v>39.270000000000003</v>
      </c>
      <c r="D777" s="20">
        <f>_xlfn.XLOOKUP(A777,'Medical Examinations'!A:A,'Medical Examinations'!C:C,"not found")</f>
        <v>5.64</v>
      </c>
      <c r="E777" s="20" t="str">
        <f>_xlfn.XLOOKUP(A777,'Medical Examinations'!A:A,'Medical Examinations'!D:D,"not found")</f>
        <v>No</v>
      </c>
      <c r="F777" s="20" t="str">
        <f>_xlfn.XLOOKUP(A777,'Medical Examinations'!A:A,'Medical Examinations'!E:E,"not found")</f>
        <v>No</v>
      </c>
      <c r="G777" s="20" t="str">
        <f>_xlfn.XLOOKUP(A777,'Medical Examinations'!A:A,'Medical Examinations'!F:F,"not found")</f>
        <v>Yes</v>
      </c>
      <c r="H777" s="20">
        <f>_xlfn.XLOOKUP(A777,'Medical Examinations'!A:A,'Medical Examinations'!G:G,"not found")</f>
        <v>1</v>
      </c>
      <c r="I777" s="20" t="str">
        <f>_xlfn.XLOOKUP(A777,'Medical Examinations'!A:A,'Medical Examinations'!H:H,"not found")</f>
        <v>No</v>
      </c>
      <c r="J777" s="20" t="str">
        <f>_xlfn.XLOOKUP(A777,'Medical Examinations'!A:A,'Medical Examinations'!I:I,"not found")</f>
        <v>Obesity</v>
      </c>
      <c r="K777" s="21">
        <f>_xlfn.XLOOKUP(A777,'Hospitalisation Details'!A:A,'Hospitalisation Details'!F:F,"Not Found")</f>
        <v>29128</v>
      </c>
      <c r="L777" s="22">
        <f>_xlfn.XLOOKUP(A777,'Hospitalisation Details'!A:A,'Hospitalisation Details'!H:H,"Not Found")</f>
        <v>13377.41</v>
      </c>
      <c r="M777" s="21" t="str">
        <f>_xlfn.XLOOKUP(A777,'Hospitalisation Details'!A:A,'Hospitalisation Details'!I:I,"Not Found")</f>
        <v>tier - 2</v>
      </c>
      <c r="N777" s="21" t="str">
        <f>_xlfn.XLOOKUP(A777,'Hospitalisation Details'!A:A,'Hospitalisation Details'!J:J,"Not Found")</f>
        <v>tier - 3</v>
      </c>
      <c r="O777" s="21" t="str">
        <f>_xlfn.XLOOKUP(A777,'Hospitalisation Details'!A:A,'Hospitalisation Details'!K:K,"Not Found")</f>
        <v>R1026</v>
      </c>
      <c r="P777" s="23">
        <f>_xlfn.XLOOKUP(A777,'Hospitalisation Details'!A:A,'Hospitalisation Details'!L:L,"Not Found")</f>
        <v>43</v>
      </c>
    </row>
    <row r="778" spans="1:16" ht="15.75" x14ac:dyDescent="0.25">
      <c r="A778" s="19" t="s">
        <v>1594</v>
      </c>
      <c r="B778" s="19" t="str">
        <f>_xlfn.XLOOKUP(A778,'Customer Names'!A:A,'Customer Names'!C:C,"Not Found")</f>
        <v>Lee</v>
      </c>
      <c r="C778" s="20">
        <f>_xlfn.XLOOKUP(A778,'Medical Examinations'!A:A,'Medical Examinations'!B:B,"not found")</f>
        <v>30.71</v>
      </c>
      <c r="D778" s="20">
        <f>_xlfn.XLOOKUP(A778,'Medical Examinations'!A:A,'Medical Examinations'!C:C,"not found")</f>
        <v>5.59</v>
      </c>
      <c r="E778" s="20" t="str">
        <f>_xlfn.XLOOKUP(A778,'Medical Examinations'!A:A,'Medical Examinations'!D:D,"not found")</f>
        <v>Yes</v>
      </c>
      <c r="F778" s="20" t="str">
        <f>_xlfn.XLOOKUP(A778,'Medical Examinations'!A:A,'Medical Examinations'!E:E,"not found")</f>
        <v>No</v>
      </c>
      <c r="G778" s="20" t="str">
        <f>_xlfn.XLOOKUP(A778,'Medical Examinations'!A:A,'Medical Examinations'!F:F,"not found")</f>
        <v>No</v>
      </c>
      <c r="H778" s="20">
        <f>_xlfn.XLOOKUP(A778,'Medical Examinations'!A:A,'Medical Examinations'!G:G,"not found")</f>
        <v>1</v>
      </c>
      <c r="I778" s="20" t="str">
        <f>_xlfn.XLOOKUP(A778,'Medical Examinations'!A:A,'Medical Examinations'!H:H,"not found")</f>
        <v>No</v>
      </c>
      <c r="J778" s="20" t="str">
        <f>_xlfn.XLOOKUP(A778,'Medical Examinations'!A:A,'Medical Examinations'!I:I,"not found")</f>
        <v>Obesity</v>
      </c>
      <c r="K778" s="21">
        <f>_xlfn.XLOOKUP(A778,'Hospitalisation Details'!A:A,'Hospitalisation Details'!F:F,"Not Found")</f>
        <v>23644</v>
      </c>
      <c r="L778" s="22">
        <f>_xlfn.XLOOKUP(A778,'Hospitalisation Details'!A:A,'Hospitalisation Details'!H:H,"Not Found")</f>
        <v>13375.76</v>
      </c>
      <c r="M778" s="21" t="str">
        <f>_xlfn.XLOOKUP(A778,'Hospitalisation Details'!A:A,'Hospitalisation Details'!I:I,"Not Found")</f>
        <v>tier - 2</v>
      </c>
      <c r="N778" s="21" t="str">
        <f>_xlfn.XLOOKUP(A778,'Hospitalisation Details'!A:A,'Hospitalisation Details'!J:J,"Not Found")</f>
        <v>tier - 3</v>
      </c>
      <c r="O778" s="21" t="str">
        <f>_xlfn.XLOOKUP(A778,'Hospitalisation Details'!A:A,'Hospitalisation Details'!K:K,"Not Found")</f>
        <v>R1025</v>
      </c>
      <c r="P778" s="23">
        <f>_xlfn.XLOOKUP(A778,'Hospitalisation Details'!A:A,'Hospitalisation Details'!L:L,"Not Found")</f>
        <v>58</v>
      </c>
    </row>
    <row r="779" spans="1:16" ht="15.75" x14ac:dyDescent="0.25">
      <c r="A779" s="19" t="s">
        <v>1593</v>
      </c>
      <c r="B779" s="19" t="str">
        <f>_xlfn.XLOOKUP(A779,'Customer Names'!A:A,'Customer Names'!C:C,"Not Found")</f>
        <v>Taylor</v>
      </c>
      <c r="C779" s="20">
        <f>_xlfn.XLOOKUP(A779,'Medical Examinations'!A:A,'Medical Examinations'!B:B,"not found")</f>
        <v>47.19</v>
      </c>
      <c r="D779" s="20">
        <f>_xlfn.XLOOKUP(A779,'Medical Examinations'!A:A,'Medical Examinations'!C:C,"not found")</f>
        <v>5.29</v>
      </c>
      <c r="E779" s="20" t="str">
        <f>_xlfn.XLOOKUP(A779,'Medical Examinations'!A:A,'Medical Examinations'!D:D,"not found")</f>
        <v>No</v>
      </c>
      <c r="F779" s="20" t="str">
        <f>_xlfn.XLOOKUP(A779,'Medical Examinations'!A:A,'Medical Examinations'!E:E,"not found")</f>
        <v>No</v>
      </c>
      <c r="G779" s="20" t="str">
        <f>_xlfn.XLOOKUP(A779,'Medical Examinations'!A:A,'Medical Examinations'!F:F,"not found")</f>
        <v>No</v>
      </c>
      <c r="H779" s="20">
        <f>_xlfn.XLOOKUP(A779,'Medical Examinations'!A:A,'Medical Examinations'!G:G,"not found")</f>
        <v>0</v>
      </c>
      <c r="I779" s="20" t="str">
        <f>_xlfn.XLOOKUP(A779,'Medical Examinations'!A:A,'Medical Examinations'!H:H,"not found")</f>
        <v>No</v>
      </c>
      <c r="J779" s="20" t="str">
        <f>_xlfn.XLOOKUP(A779,'Medical Examinations'!A:A,'Medical Examinations'!I:I,"not found")</f>
        <v>Obesity</v>
      </c>
      <c r="K779" s="21">
        <f>_xlfn.XLOOKUP(A779,'Hospitalisation Details'!A:A,'Hospitalisation Details'!F:F,"Not Found")</f>
        <v>33148</v>
      </c>
      <c r="L779" s="22">
        <f>_xlfn.XLOOKUP(A779,'Hospitalisation Details'!A:A,'Hospitalisation Details'!H:H,"Not Found")</f>
        <v>13360.94</v>
      </c>
      <c r="M779" s="21" t="str">
        <f>_xlfn.XLOOKUP(A779,'Hospitalisation Details'!A:A,'Hospitalisation Details'!I:I,"Not Found")</f>
        <v>tier - 2</v>
      </c>
      <c r="N779" s="21" t="str">
        <f>_xlfn.XLOOKUP(A779,'Hospitalisation Details'!A:A,'Hospitalisation Details'!J:J,"Not Found")</f>
        <v>tier - 3</v>
      </c>
      <c r="O779" s="21" t="str">
        <f>_xlfn.XLOOKUP(A779,'Hospitalisation Details'!A:A,'Hospitalisation Details'!K:K,"Not Found")</f>
        <v>R1012</v>
      </c>
      <c r="P779" s="23">
        <f>_xlfn.XLOOKUP(A779,'Hospitalisation Details'!A:A,'Hospitalisation Details'!L:L,"Not Found")</f>
        <v>32</v>
      </c>
    </row>
    <row r="780" spans="1:16" ht="15.75" x14ac:dyDescent="0.25">
      <c r="A780" s="19" t="s">
        <v>1592</v>
      </c>
      <c r="B780" s="19" t="str">
        <f>_xlfn.XLOOKUP(A780,'Customer Names'!A:A,'Customer Names'!C:C,"Not Found")</f>
        <v>McSween</v>
      </c>
      <c r="C780" s="20">
        <f>_xlfn.XLOOKUP(A780,'Medical Examinations'!A:A,'Medical Examinations'!B:B,"not found")</f>
        <v>30.02</v>
      </c>
      <c r="D780" s="20">
        <f>_xlfn.XLOOKUP(A780,'Medical Examinations'!A:A,'Medical Examinations'!C:C,"not found")</f>
        <v>6.65</v>
      </c>
      <c r="E780" s="20" t="str">
        <f>_xlfn.XLOOKUP(A780,'Medical Examinations'!A:A,'Medical Examinations'!D:D,"not found")</f>
        <v>No</v>
      </c>
      <c r="F780" s="20" t="str">
        <f>_xlfn.XLOOKUP(A780,'Medical Examinations'!A:A,'Medical Examinations'!E:E,"not found")</f>
        <v>No</v>
      </c>
      <c r="G780" s="20" t="str">
        <f>_xlfn.XLOOKUP(A780,'Medical Examinations'!A:A,'Medical Examinations'!F:F,"not found")</f>
        <v>No</v>
      </c>
      <c r="H780" s="20">
        <f>_xlfn.XLOOKUP(A780,'Medical Examinations'!A:A,'Medical Examinations'!G:G,"not found")</f>
        <v>0</v>
      </c>
      <c r="I780" s="20" t="str">
        <f>_xlfn.XLOOKUP(A780,'Medical Examinations'!A:A,'Medical Examinations'!H:H,"not found")</f>
        <v>No</v>
      </c>
      <c r="J780" s="20" t="str">
        <f>_xlfn.XLOOKUP(A780,'Medical Examinations'!A:A,'Medical Examinations'!I:I,"not found")</f>
        <v>Obesity</v>
      </c>
      <c r="K780" s="21">
        <f>_xlfn.XLOOKUP(A780,'Hospitalisation Details'!A:A,'Hospitalisation Details'!F:F,"Not Found")</f>
        <v>22231</v>
      </c>
      <c r="L780" s="22">
        <f>_xlfn.XLOOKUP(A780,'Hospitalisation Details'!A:A,'Hospitalisation Details'!H:H,"Not Found")</f>
        <v>13352.1</v>
      </c>
      <c r="M780" s="21" t="str">
        <f>_xlfn.XLOOKUP(A780,'Hospitalisation Details'!A:A,'Hospitalisation Details'!I:I,"Not Found")</f>
        <v>tier - 2</v>
      </c>
      <c r="N780" s="21" t="str">
        <f>_xlfn.XLOOKUP(A780,'Hospitalisation Details'!A:A,'Hospitalisation Details'!J:J,"Not Found")</f>
        <v>tier - 3</v>
      </c>
      <c r="O780" s="21" t="str">
        <f>_xlfn.XLOOKUP(A780,'Hospitalisation Details'!A:A,'Hospitalisation Details'!K:K,"Not Found")</f>
        <v>R1012</v>
      </c>
      <c r="P780" s="23">
        <f>_xlfn.XLOOKUP(A780,'Hospitalisation Details'!A:A,'Hospitalisation Details'!L:L,"Not Found")</f>
        <v>62</v>
      </c>
    </row>
    <row r="781" spans="1:16" ht="15.75" x14ac:dyDescent="0.25">
      <c r="A781" s="19" t="s">
        <v>1591</v>
      </c>
      <c r="B781" s="19" t="str">
        <f>_xlfn.XLOOKUP(A781,'Customer Names'!A:A,'Customer Names'!C:C,"Not Found")</f>
        <v>Schubert</v>
      </c>
      <c r="C781" s="20">
        <f>_xlfn.XLOOKUP(A781,'Medical Examinations'!A:A,'Medical Examinations'!B:B,"not found")</f>
        <v>37.909999999999997</v>
      </c>
      <c r="D781" s="20">
        <f>_xlfn.XLOOKUP(A781,'Medical Examinations'!A:A,'Medical Examinations'!C:C,"not found")</f>
        <v>5.68</v>
      </c>
      <c r="E781" s="20" t="str">
        <f>_xlfn.XLOOKUP(A781,'Medical Examinations'!A:A,'Medical Examinations'!D:D,"not found")</f>
        <v>Yes</v>
      </c>
      <c r="F781" s="20" t="str">
        <f>_xlfn.XLOOKUP(A781,'Medical Examinations'!A:A,'Medical Examinations'!E:E,"not found")</f>
        <v>No</v>
      </c>
      <c r="G781" s="20" t="str">
        <f>_xlfn.XLOOKUP(A781,'Medical Examinations'!A:A,'Medical Examinations'!F:F,"not found")</f>
        <v>No</v>
      </c>
      <c r="H781" s="20">
        <f>_xlfn.XLOOKUP(A781,'Medical Examinations'!A:A,'Medical Examinations'!G:G,"not found")</f>
        <v>0</v>
      </c>
      <c r="I781" s="20" t="str">
        <f>_xlfn.XLOOKUP(A781,'Medical Examinations'!A:A,'Medical Examinations'!H:H,"not found")</f>
        <v>No</v>
      </c>
      <c r="J781" s="20" t="str">
        <f>_xlfn.XLOOKUP(A781,'Medical Examinations'!A:A,'Medical Examinations'!I:I,"not found")</f>
        <v>Obesity</v>
      </c>
      <c r="K781" s="21">
        <f>_xlfn.XLOOKUP(A781,'Hospitalisation Details'!A:A,'Hospitalisation Details'!F:F,"Not Found")</f>
        <v>27995</v>
      </c>
      <c r="L781" s="22">
        <f>_xlfn.XLOOKUP(A781,'Hospitalisation Details'!A:A,'Hospitalisation Details'!H:H,"Not Found")</f>
        <v>13333.71</v>
      </c>
      <c r="M781" s="21" t="str">
        <f>_xlfn.XLOOKUP(A781,'Hospitalisation Details'!A:A,'Hospitalisation Details'!I:I,"Not Found")</f>
        <v>tier - 2</v>
      </c>
      <c r="N781" s="21" t="str">
        <f>_xlfn.XLOOKUP(A781,'Hospitalisation Details'!A:A,'Hospitalisation Details'!J:J,"Not Found")</f>
        <v>tier - 3</v>
      </c>
      <c r="O781" s="21" t="str">
        <f>_xlfn.XLOOKUP(A781,'Hospitalisation Details'!A:A,'Hospitalisation Details'!K:K,"Not Found")</f>
        <v>R1012</v>
      </c>
      <c r="P781" s="23">
        <f>_xlfn.XLOOKUP(A781,'Hospitalisation Details'!A:A,'Hospitalisation Details'!L:L,"Not Found")</f>
        <v>46</v>
      </c>
    </row>
    <row r="782" spans="1:16" ht="15.75" x14ac:dyDescent="0.25">
      <c r="A782" s="19" t="s">
        <v>1590</v>
      </c>
      <c r="B782" s="19" t="str">
        <f>_xlfn.XLOOKUP(A782,'Customer Names'!A:A,'Customer Names'!C:C,"Not Found")</f>
        <v>Lalanne</v>
      </c>
      <c r="C782" s="20">
        <f>_xlfn.XLOOKUP(A782,'Medical Examinations'!A:A,'Medical Examinations'!B:B,"not found")</f>
        <v>54.61</v>
      </c>
      <c r="D782" s="20">
        <f>_xlfn.XLOOKUP(A782,'Medical Examinations'!A:A,'Medical Examinations'!C:C,"not found")</f>
        <v>4.49</v>
      </c>
      <c r="E782" s="20" t="str">
        <f>_xlfn.XLOOKUP(A782,'Medical Examinations'!A:A,'Medical Examinations'!D:D,"not found")</f>
        <v>No</v>
      </c>
      <c r="F782" s="20" t="str">
        <f>_xlfn.XLOOKUP(A782,'Medical Examinations'!A:A,'Medical Examinations'!E:E,"not found")</f>
        <v>No</v>
      </c>
      <c r="G782" s="20" t="str">
        <f>_xlfn.XLOOKUP(A782,'Medical Examinations'!A:A,'Medical Examinations'!F:F,"not found")</f>
        <v>No</v>
      </c>
      <c r="H782" s="20">
        <f>_xlfn.XLOOKUP(A782,'Medical Examinations'!A:A,'Medical Examinations'!G:G,"not found")</f>
        <v>0</v>
      </c>
      <c r="I782" s="20" t="str">
        <f>_xlfn.XLOOKUP(A782,'Medical Examinations'!A:A,'Medical Examinations'!H:H,"not found")</f>
        <v>No</v>
      </c>
      <c r="J782" s="20" t="str">
        <f>_xlfn.XLOOKUP(A782,'Medical Examinations'!A:A,'Medical Examinations'!I:I,"not found")</f>
        <v>Obesity</v>
      </c>
      <c r="K782" s="21">
        <f>_xlfn.XLOOKUP(A782,'Hospitalisation Details'!A:A,'Hospitalisation Details'!F:F,"Not Found")</f>
        <v>34516</v>
      </c>
      <c r="L782" s="22">
        <f>_xlfn.XLOOKUP(A782,'Hospitalisation Details'!A:A,'Hospitalisation Details'!H:H,"Not Found")</f>
        <v>13292.52</v>
      </c>
      <c r="M782" s="21" t="str">
        <f>_xlfn.XLOOKUP(A782,'Hospitalisation Details'!A:A,'Hospitalisation Details'!I:I,"Not Found")</f>
        <v>tier - 2</v>
      </c>
      <c r="N782" s="21" t="str">
        <f>_xlfn.XLOOKUP(A782,'Hospitalisation Details'!A:A,'Hospitalisation Details'!J:J,"Not Found")</f>
        <v>tier - 3</v>
      </c>
      <c r="O782" s="21" t="str">
        <f>_xlfn.XLOOKUP(A782,'Hospitalisation Details'!A:A,'Hospitalisation Details'!K:K,"Not Found")</f>
        <v>R1012</v>
      </c>
      <c r="P782" s="23">
        <f>_xlfn.XLOOKUP(A782,'Hospitalisation Details'!A:A,'Hospitalisation Details'!L:L,"Not Found")</f>
        <v>28</v>
      </c>
    </row>
    <row r="783" spans="1:16" ht="15.75" x14ac:dyDescent="0.25">
      <c r="A783" s="19" t="s">
        <v>1589</v>
      </c>
      <c r="B783" s="19" t="str">
        <f>_xlfn.XLOOKUP(A783,'Customer Names'!A:A,'Customer Names'!C:C,"Not Found")</f>
        <v>Flanagan</v>
      </c>
      <c r="C783" s="20">
        <f>_xlfn.XLOOKUP(A783,'Medical Examinations'!A:A,'Medical Examinations'!B:B,"not found")</f>
        <v>36.005000000000003</v>
      </c>
      <c r="D783" s="20">
        <f>_xlfn.XLOOKUP(A783,'Medical Examinations'!A:A,'Medical Examinations'!C:C,"not found")</f>
        <v>6.9</v>
      </c>
      <c r="E783" s="20" t="str">
        <f>_xlfn.XLOOKUP(A783,'Medical Examinations'!A:A,'Medical Examinations'!D:D,"not found")</f>
        <v>No</v>
      </c>
      <c r="F783" s="20" t="str">
        <f>_xlfn.XLOOKUP(A783,'Medical Examinations'!A:A,'Medical Examinations'!E:E,"not found")</f>
        <v>No</v>
      </c>
      <c r="G783" s="20" t="str">
        <f>_xlfn.XLOOKUP(A783,'Medical Examinations'!A:A,'Medical Examinations'!F:F,"not found")</f>
        <v>No</v>
      </c>
      <c r="H783" s="20">
        <f>_xlfn.XLOOKUP(A783,'Medical Examinations'!A:A,'Medical Examinations'!G:G,"not found")</f>
        <v>0</v>
      </c>
      <c r="I783" s="20" t="str">
        <f>_xlfn.XLOOKUP(A783,'Medical Examinations'!A:A,'Medical Examinations'!H:H,"not found")</f>
        <v>No</v>
      </c>
      <c r="J783" s="20" t="str">
        <f>_xlfn.XLOOKUP(A783,'Medical Examinations'!A:A,'Medical Examinations'!I:I,"not found")</f>
        <v>Obesity</v>
      </c>
      <c r="K783" s="21">
        <f>_xlfn.XLOOKUP(A783,'Hospitalisation Details'!A:A,'Hospitalisation Details'!F:F,"Not Found")</f>
        <v>22930</v>
      </c>
      <c r="L783" s="22">
        <f>_xlfn.XLOOKUP(A783,'Hospitalisation Details'!A:A,'Hospitalisation Details'!H:H,"Not Found")</f>
        <v>13228.85</v>
      </c>
      <c r="M783" s="21" t="str">
        <f>_xlfn.XLOOKUP(A783,'Hospitalisation Details'!A:A,'Hospitalisation Details'!I:I,"Not Found")</f>
        <v>tier - 2</v>
      </c>
      <c r="N783" s="21" t="str">
        <f>_xlfn.XLOOKUP(A783,'Hospitalisation Details'!A:A,'Hospitalisation Details'!J:J,"Not Found")</f>
        <v>tier - 3</v>
      </c>
      <c r="O783" s="21" t="str">
        <f>_xlfn.XLOOKUP(A783,'Hospitalisation Details'!A:A,'Hospitalisation Details'!K:K,"Not Found")</f>
        <v>R1023</v>
      </c>
      <c r="P783" s="23">
        <f>_xlfn.XLOOKUP(A783,'Hospitalisation Details'!A:A,'Hospitalisation Details'!L:L,"Not Found")</f>
        <v>60</v>
      </c>
    </row>
    <row r="784" spans="1:16" ht="15.75" x14ac:dyDescent="0.25">
      <c r="A784" s="19" t="s">
        <v>1588</v>
      </c>
      <c r="B784" s="19" t="str">
        <f>_xlfn.XLOOKUP(A784,'Customer Names'!A:A,'Customer Names'!C:C,"Not Found")</f>
        <v>Arellano</v>
      </c>
      <c r="C784" s="20">
        <f>_xlfn.XLOOKUP(A784,'Medical Examinations'!A:A,'Medical Examinations'!B:B,"not found")</f>
        <v>28.7</v>
      </c>
      <c r="D784" s="20">
        <f>_xlfn.XLOOKUP(A784,'Medical Examinations'!A:A,'Medical Examinations'!C:C,"not found")</f>
        <v>11.52</v>
      </c>
      <c r="E784" s="20" t="str">
        <f>_xlfn.XLOOKUP(A784,'Medical Examinations'!A:A,'Medical Examinations'!D:D,"not found")</f>
        <v>No</v>
      </c>
      <c r="F784" s="20" t="str">
        <f>_xlfn.XLOOKUP(A784,'Medical Examinations'!A:A,'Medical Examinations'!E:E,"not found")</f>
        <v>No</v>
      </c>
      <c r="G784" s="20" t="str">
        <f>_xlfn.XLOOKUP(A784,'Medical Examinations'!A:A,'Medical Examinations'!F:F,"not found")</f>
        <v>No</v>
      </c>
      <c r="H784" s="20">
        <f>_xlfn.XLOOKUP(A784,'Medical Examinations'!A:A,'Medical Examinations'!G:G,"not found")</f>
        <v>0</v>
      </c>
      <c r="I784" s="20" t="str">
        <f>_xlfn.XLOOKUP(A784,'Medical Examinations'!A:A,'Medical Examinations'!H:H,"not found")</f>
        <v>No</v>
      </c>
      <c r="J784" s="20" t="str">
        <f>_xlfn.XLOOKUP(A784,'Medical Examinations'!A:A,'Medical Examinations'!I:I,"not found")</f>
        <v>Overweight</v>
      </c>
      <c r="K784" s="21">
        <f>_xlfn.XLOOKUP(A784,'Hospitalisation Details'!A:A,'Hospitalisation Details'!F:F,"Not Found")</f>
        <v>22974</v>
      </c>
      <c r="L784" s="22">
        <f>_xlfn.XLOOKUP(A784,'Hospitalisation Details'!A:A,'Hospitalisation Details'!H:H,"Not Found")</f>
        <v>13224.69</v>
      </c>
      <c r="M784" s="21" t="str">
        <f>_xlfn.XLOOKUP(A784,'Hospitalisation Details'!A:A,'Hospitalisation Details'!I:I,"Not Found")</f>
        <v>tier - 2</v>
      </c>
      <c r="N784" s="21" t="str">
        <f>_xlfn.XLOOKUP(A784,'Hospitalisation Details'!A:A,'Hospitalisation Details'!J:J,"Not Found")</f>
        <v>tier - 3</v>
      </c>
      <c r="O784" s="21" t="str">
        <f>_xlfn.XLOOKUP(A784,'Hospitalisation Details'!A:A,'Hospitalisation Details'!K:K,"Not Found")</f>
        <v>R1011</v>
      </c>
      <c r="P784" s="23">
        <f>_xlfn.XLOOKUP(A784,'Hospitalisation Details'!A:A,'Hospitalisation Details'!L:L,"Not Found")</f>
        <v>60</v>
      </c>
    </row>
    <row r="785" spans="1:16" ht="15.75" x14ac:dyDescent="0.25">
      <c r="A785" s="19" t="s">
        <v>1587</v>
      </c>
      <c r="B785" s="19" t="str">
        <f>_xlfn.XLOOKUP(A785,'Customer Names'!A:A,'Customer Names'!C:C,"Not Found")</f>
        <v>Charette</v>
      </c>
      <c r="C785" s="20">
        <f>_xlfn.XLOOKUP(A785,'Medical Examinations'!A:A,'Medical Examinations'!B:B,"not found")</f>
        <v>34.295000000000002</v>
      </c>
      <c r="D785" s="20">
        <f>_xlfn.XLOOKUP(A785,'Medical Examinations'!A:A,'Medical Examinations'!C:C,"not found")</f>
        <v>11.24</v>
      </c>
      <c r="E785" s="20" t="str">
        <f>_xlfn.XLOOKUP(A785,'Medical Examinations'!A:A,'Medical Examinations'!D:D,"not found")</f>
        <v>No</v>
      </c>
      <c r="F785" s="20" t="str">
        <f>_xlfn.XLOOKUP(A785,'Medical Examinations'!A:A,'Medical Examinations'!E:E,"not found")</f>
        <v>No</v>
      </c>
      <c r="G785" s="20" t="str">
        <f>_xlfn.XLOOKUP(A785,'Medical Examinations'!A:A,'Medical Examinations'!F:F,"not found")</f>
        <v>No</v>
      </c>
      <c r="H785" s="20">
        <f>_xlfn.XLOOKUP(A785,'Medical Examinations'!A:A,'Medical Examinations'!G:G,"not found")</f>
        <v>0</v>
      </c>
      <c r="I785" s="20" t="str">
        <f>_xlfn.XLOOKUP(A785,'Medical Examinations'!A:A,'Medical Examinations'!H:H,"not found")</f>
        <v>No</v>
      </c>
      <c r="J785" s="20" t="str">
        <f>_xlfn.XLOOKUP(A785,'Medical Examinations'!A:A,'Medical Examinations'!I:I,"not found")</f>
        <v>Obesity</v>
      </c>
      <c r="K785" s="21">
        <f>_xlfn.XLOOKUP(A785,'Hospitalisation Details'!A:A,'Hospitalisation Details'!F:F,"Not Found")</f>
        <v>24059</v>
      </c>
      <c r="L785" s="22">
        <f>_xlfn.XLOOKUP(A785,'Hospitalisation Details'!A:A,'Hospitalisation Details'!H:H,"Not Found")</f>
        <v>13224.06</v>
      </c>
      <c r="M785" s="21" t="str">
        <f>_xlfn.XLOOKUP(A785,'Hospitalisation Details'!A:A,'Hospitalisation Details'!I:I,"Not Found")</f>
        <v>tier - 2</v>
      </c>
      <c r="N785" s="21" t="str">
        <f>_xlfn.XLOOKUP(A785,'Hospitalisation Details'!A:A,'Hospitalisation Details'!J:J,"Not Found")</f>
        <v>tier - 3</v>
      </c>
      <c r="O785" s="21" t="str">
        <f>_xlfn.XLOOKUP(A785,'Hospitalisation Details'!A:A,'Hospitalisation Details'!K:K,"Not Found")</f>
        <v>R1024</v>
      </c>
      <c r="P785" s="23">
        <f>_xlfn.XLOOKUP(A785,'Hospitalisation Details'!A:A,'Hospitalisation Details'!L:L,"Not Found")</f>
        <v>57</v>
      </c>
    </row>
    <row r="786" spans="1:16" ht="15.75" x14ac:dyDescent="0.25">
      <c r="A786" s="19" t="s">
        <v>1586</v>
      </c>
      <c r="B786" s="19" t="str">
        <f>_xlfn.XLOOKUP(A786,'Customer Names'!A:A,'Customer Names'!C:C,"Not Found")</f>
        <v>Pena Reyes</v>
      </c>
      <c r="C786" s="20">
        <f>_xlfn.XLOOKUP(A786,'Medical Examinations'!A:A,'Medical Examinations'!B:B,"not found")</f>
        <v>27.55</v>
      </c>
      <c r="D786" s="20">
        <f>_xlfn.XLOOKUP(A786,'Medical Examinations'!A:A,'Medical Examinations'!C:C,"not found")</f>
        <v>10.98</v>
      </c>
      <c r="E786" s="20" t="str">
        <f>_xlfn.XLOOKUP(A786,'Medical Examinations'!A:A,'Medical Examinations'!D:D,"not found")</f>
        <v>No</v>
      </c>
      <c r="F786" s="20" t="str">
        <f>_xlfn.XLOOKUP(A786,'Medical Examinations'!A:A,'Medical Examinations'!E:E,"not found")</f>
        <v>No</v>
      </c>
      <c r="G786" s="20" t="str">
        <f>_xlfn.XLOOKUP(A786,'Medical Examinations'!A:A,'Medical Examinations'!F:F,"not found")</f>
        <v>No</v>
      </c>
      <c r="H786" s="20">
        <f>_xlfn.XLOOKUP(A786,'Medical Examinations'!A:A,'Medical Examinations'!G:G,"not found")</f>
        <v>0</v>
      </c>
      <c r="I786" s="20" t="str">
        <f>_xlfn.XLOOKUP(A786,'Medical Examinations'!A:A,'Medical Examinations'!H:H,"not found")</f>
        <v>No</v>
      </c>
      <c r="J786" s="20" t="str">
        <f>_xlfn.XLOOKUP(A786,'Medical Examinations'!A:A,'Medical Examinations'!I:I,"not found")</f>
        <v>Overweight</v>
      </c>
      <c r="K786" s="21">
        <f>_xlfn.XLOOKUP(A786,'Hospitalisation Details'!A:A,'Hospitalisation Details'!F:F,"Not Found")</f>
        <v>22987</v>
      </c>
      <c r="L786" s="22">
        <f>_xlfn.XLOOKUP(A786,'Hospitalisation Details'!A:A,'Hospitalisation Details'!H:H,"Not Found")</f>
        <v>13217.09</v>
      </c>
      <c r="M786" s="21" t="str">
        <f>_xlfn.XLOOKUP(A786,'Hospitalisation Details'!A:A,'Hospitalisation Details'!I:I,"Not Found")</f>
        <v>tier - 2</v>
      </c>
      <c r="N786" s="21" t="str">
        <f>_xlfn.XLOOKUP(A786,'Hospitalisation Details'!A:A,'Hospitalisation Details'!J:J,"Not Found")</f>
        <v>tier - 3</v>
      </c>
      <c r="O786" s="21" t="str">
        <f>_xlfn.XLOOKUP(A786,'Hospitalisation Details'!A:A,'Hospitalisation Details'!K:K,"Not Found")</f>
        <v>R1024</v>
      </c>
      <c r="P786" s="23">
        <f>_xlfn.XLOOKUP(A786,'Hospitalisation Details'!A:A,'Hospitalisation Details'!L:L,"Not Found")</f>
        <v>60</v>
      </c>
    </row>
    <row r="787" spans="1:16" ht="15.75" x14ac:dyDescent="0.25">
      <c r="A787" s="19" t="s">
        <v>1585</v>
      </c>
      <c r="B787" s="19" t="str">
        <f>_xlfn.XLOOKUP(A787,'Customer Names'!A:A,'Customer Names'!C:C,"Not Found")</f>
        <v>Broderick</v>
      </c>
      <c r="C787" s="20">
        <f>_xlfn.XLOOKUP(A787,'Medical Examinations'!A:A,'Medical Examinations'!B:B,"not found")</f>
        <v>40.700000000000003</v>
      </c>
      <c r="D787" s="20">
        <f>_xlfn.XLOOKUP(A787,'Medical Examinations'!A:A,'Medical Examinations'!C:C,"not found")</f>
        <v>5.42</v>
      </c>
      <c r="E787" s="20" t="str">
        <f>_xlfn.XLOOKUP(A787,'Medical Examinations'!A:A,'Medical Examinations'!D:D,"not found")</f>
        <v>No</v>
      </c>
      <c r="F787" s="20" t="str">
        <f>_xlfn.XLOOKUP(A787,'Medical Examinations'!A:A,'Medical Examinations'!E:E,"not found")</f>
        <v>No</v>
      </c>
      <c r="G787" s="20" t="str">
        <f>_xlfn.XLOOKUP(A787,'Medical Examinations'!A:A,'Medical Examinations'!F:F,"not found")</f>
        <v>No</v>
      </c>
      <c r="H787" s="20">
        <f>_xlfn.XLOOKUP(A787,'Medical Examinations'!A:A,'Medical Examinations'!G:G,"not found")</f>
        <v>0</v>
      </c>
      <c r="I787" s="20" t="str">
        <f>_xlfn.XLOOKUP(A787,'Medical Examinations'!A:A,'Medical Examinations'!H:H,"not found")</f>
        <v>No</v>
      </c>
      <c r="J787" s="20" t="str">
        <f>_xlfn.XLOOKUP(A787,'Medical Examinations'!A:A,'Medical Examinations'!I:I,"not found")</f>
        <v>Obesity</v>
      </c>
      <c r="K787" s="21">
        <f>_xlfn.XLOOKUP(A787,'Hospitalisation Details'!A:A,'Hospitalisation Details'!F:F,"Not Found")</f>
        <v>30239</v>
      </c>
      <c r="L787" s="22">
        <f>_xlfn.XLOOKUP(A787,'Hospitalisation Details'!A:A,'Hospitalisation Details'!H:H,"Not Found")</f>
        <v>13214.43</v>
      </c>
      <c r="M787" s="21" t="str">
        <f>_xlfn.XLOOKUP(A787,'Hospitalisation Details'!A:A,'Hospitalisation Details'!I:I,"Not Found")</f>
        <v>tier - 2</v>
      </c>
      <c r="N787" s="21" t="str">
        <f>_xlfn.XLOOKUP(A787,'Hospitalisation Details'!A:A,'Hospitalisation Details'!J:J,"Not Found")</f>
        <v>tier - 3</v>
      </c>
      <c r="O787" s="21" t="str">
        <f>_xlfn.XLOOKUP(A787,'Hospitalisation Details'!A:A,'Hospitalisation Details'!K:K,"Not Found")</f>
        <v>R1012</v>
      </c>
      <c r="P787" s="23">
        <f>_xlfn.XLOOKUP(A787,'Hospitalisation Details'!A:A,'Hospitalisation Details'!L:L,"Not Found")</f>
        <v>40</v>
      </c>
    </row>
    <row r="788" spans="1:16" ht="15.75" x14ac:dyDescent="0.25">
      <c r="A788" s="19" t="s">
        <v>1584</v>
      </c>
      <c r="B788" s="19" t="str">
        <f>_xlfn.XLOOKUP(A788,'Customer Names'!A:A,'Customer Names'!C:C,"Not Found")</f>
        <v>Summers</v>
      </c>
      <c r="C788" s="20">
        <f>_xlfn.XLOOKUP(A788,'Medical Examinations'!A:A,'Medical Examinations'!B:B,"not found")</f>
        <v>18.335000000000001</v>
      </c>
      <c r="D788" s="20">
        <f>_xlfn.XLOOKUP(A788,'Medical Examinations'!A:A,'Medical Examinations'!C:C,"not found")</f>
        <v>10.97</v>
      </c>
      <c r="E788" s="20" t="str">
        <f>_xlfn.XLOOKUP(A788,'Medical Examinations'!A:A,'Medical Examinations'!D:D,"not found")</f>
        <v>No</v>
      </c>
      <c r="F788" s="20" t="str">
        <f>_xlfn.XLOOKUP(A788,'Medical Examinations'!A:A,'Medical Examinations'!E:E,"not found")</f>
        <v>No</v>
      </c>
      <c r="G788" s="20" t="str">
        <f>_xlfn.XLOOKUP(A788,'Medical Examinations'!A:A,'Medical Examinations'!F:F,"not found")</f>
        <v>No</v>
      </c>
      <c r="H788" s="20">
        <f>_xlfn.XLOOKUP(A788,'Medical Examinations'!A:A,'Medical Examinations'!G:G,"not found")</f>
        <v>0</v>
      </c>
      <c r="I788" s="20" t="str">
        <f>_xlfn.XLOOKUP(A788,'Medical Examinations'!A:A,'Medical Examinations'!H:H,"not found")</f>
        <v>No</v>
      </c>
      <c r="J788" s="20" t="str">
        <f>_xlfn.XLOOKUP(A788,'Medical Examinations'!A:A,'Medical Examinations'!I:I,"not found")</f>
        <v>Underweight</v>
      </c>
      <c r="K788" s="21">
        <f>_xlfn.XLOOKUP(A788,'Hospitalisation Details'!A:A,'Hospitalisation Details'!F:F,"Not Found")</f>
        <v>22863</v>
      </c>
      <c r="L788" s="22">
        <f>_xlfn.XLOOKUP(A788,'Hospitalisation Details'!A:A,'Hospitalisation Details'!H:H,"Not Found")</f>
        <v>13204.29</v>
      </c>
      <c r="M788" s="21" t="str">
        <f>_xlfn.XLOOKUP(A788,'Hospitalisation Details'!A:A,'Hospitalisation Details'!I:I,"Not Found")</f>
        <v>tier - 2</v>
      </c>
      <c r="N788" s="21" t="str">
        <f>_xlfn.XLOOKUP(A788,'Hospitalisation Details'!A:A,'Hospitalisation Details'!J:J,"Not Found")</f>
        <v>tier - 3</v>
      </c>
      <c r="O788" s="21" t="str">
        <f>_xlfn.XLOOKUP(A788,'Hospitalisation Details'!A:A,'Hospitalisation Details'!K:K,"Not Found")</f>
        <v>R1024</v>
      </c>
      <c r="P788" s="23">
        <f>_xlfn.XLOOKUP(A788,'Hospitalisation Details'!A:A,'Hospitalisation Details'!L:L,"Not Found")</f>
        <v>60</v>
      </c>
    </row>
    <row r="789" spans="1:16" ht="15.75" x14ac:dyDescent="0.25">
      <c r="A789" s="19" t="s">
        <v>1583</v>
      </c>
      <c r="B789" s="19" t="str">
        <f>_xlfn.XLOOKUP(A789,'Customer Names'!A:A,'Customer Names'!C:C,"Not Found")</f>
        <v>Fisher</v>
      </c>
      <c r="C789" s="20">
        <f>_xlfn.XLOOKUP(A789,'Medical Examinations'!A:A,'Medical Examinations'!B:B,"not found")</f>
        <v>33.914999999999999</v>
      </c>
      <c r="D789" s="20">
        <f>_xlfn.XLOOKUP(A789,'Medical Examinations'!A:A,'Medical Examinations'!C:C,"not found")</f>
        <v>9.56</v>
      </c>
      <c r="E789" s="20" t="str">
        <f>_xlfn.XLOOKUP(A789,'Medical Examinations'!A:A,'Medical Examinations'!D:D,"not found")</f>
        <v>Yes</v>
      </c>
      <c r="F789" s="20" t="str">
        <f>_xlfn.XLOOKUP(A789,'Medical Examinations'!A:A,'Medical Examinations'!E:E,"not found")</f>
        <v>No</v>
      </c>
      <c r="G789" s="20" t="str">
        <f>_xlfn.XLOOKUP(A789,'Medical Examinations'!A:A,'Medical Examinations'!F:F,"not found")</f>
        <v>No</v>
      </c>
      <c r="H789" s="20">
        <f>_xlfn.XLOOKUP(A789,'Medical Examinations'!A:A,'Medical Examinations'!G:G,"not found")</f>
        <v>2</v>
      </c>
      <c r="I789" s="20" t="str">
        <f>_xlfn.XLOOKUP(A789,'Medical Examinations'!A:A,'Medical Examinations'!H:H,"not found")</f>
        <v>No</v>
      </c>
      <c r="J789" s="20" t="str">
        <f>_xlfn.XLOOKUP(A789,'Medical Examinations'!A:A,'Medical Examinations'!I:I,"not found")</f>
        <v>Obesity</v>
      </c>
      <c r="K789" s="21">
        <f>_xlfn.XLOOKUP(A789,'Hospitalisation Details'!A:A,'Hospitalisation Details'!F:F,"Not Found")</f>
        <v>22621</v>
      </c>
      <c r="L789" s="22">
        <f>_xlfn.XLOOKUP(A789,'Hospitalisation Details'!A:A,'Hospitalisation Details'!H:H,"Not Found")</f>
        <v>13143.86</v>
      </c>
      <c r="M789" s="21" t="str">
        <f>_xlfn.XLOOKUP(A789,'Hospitalisation Details'!A:A,'Hospitalisation Details'!I:I,"Not Found")</f>
        <v>tier - 2</v>
      </c>
      <c r="N789" s="21" t="str">
        <f>_xlfn.XLOOKUP(A789,'Hospitalisation Details'!A:A,'Hospitalisation Details'!J:J,"Not Found")</f>
        <v>tier - 3</v>
      </c>
      <c r="O789" s="21" t="str">
        <f>_xlfn.XLOOKUP(A789,'Hospitalisation Details'!A:A,'Hospitalisation Details'!K:K,"Not Found")</f>
        <v>R1016</v>
      </c>
      <c r="P789" s="23">
        <f>_xlfn.XLOOKUP(A789,'Hospitalisation Details'!A:A,'Hospitalisation Details'!L:L,"Not Found")</f>
        <v>61</v>
      </c>
    </row>
    <row r="790" spans="1:16" ht="15.75" x14ac:dyDescent="0.25">
      <c r="A790" s="19" t="s">
        <v>1582</v>
      </c>
      <c r="B790" s="19" t="str">
        <f>_xlfn.XLOOKUP(A790,'Customer Names'!A:A,'Customer Names'!C:C,"Not Found")</f>
        <v>Zhou</v>
      </c>
      <c r="C790" s="20">
        <f>_xlfn.XLOOKUP(A790,'Medical Examinations'!A:A,'Medical Examinations'!B:B,"not found")</f>
        <v>33.534999999999997</v>
      </c>
      <c r="D790" s="20">
        <f>_xlfn.XLOOKUP(A790,'Medical Examinations'!A:A,'Medical Examinations'!C:C,"not found")</f>
        <v>9.4</v>
      </c>
      <c r="E790" s="20" t="str">
        <f>_xlfn.XLOOKUP(A790,'Medical Examinations'!A:A,'Medical Examinations'!D:D,"not found")</f>
        <v>Yes</v>
      </c>
      <c r="F790" s="20" t="str">
        <f>_xlfn.XLOOKUP(A790,'Medical Examinations'!A:A,'Medical Examinations'!E:E,"not found")</f>
        <v>No</v>
      </c>
      <c r="G790" s="20" t="str">
        <f>_xlfn.XLOOKUP(A790,'Medical Examinations'!A:A,'Medical Examinations'!F:F,"not found")</f>
        <v>No</v>
      </c>
      <c r="H790" s="20">
        <f>_xlfn.XLOOKUP(A790,'Medical Examinations'!A:A,'Medical Examinations'!G:G,"not found")</f>
        <v>2</v>
      </c>
      <c r="I790" s="20" t="str">
        <f>_xlfn.XLOOKUP(A790,'Medical Examinations'!A:A,'Medical Examinations'!H:H,"not found")</f>
        <v>No</v>
      </c>
      <c r="J790" s="20" t="str">
        <f>_xlfn.XLOOKUP(A790,'Medical Examinations'!A:A,'Medical Examinations'!I:I,"not found")</f>
        <v>Obesity</v>
      </c>
      <c r="K790" s="21">
        <f>_xlfn.XLOOKUP(A790,'Hospitalisation Details'!A:A,'Hospitalisation Details'!F:F,"Not Found")</f>
        <v>22621</v>
      </c>
      <c r="L790" s="22">
        <f>_xlfn.XLOOKUP(A790,'Hospitalisation Details'!A:A,'Hospitalisation Details'!H:H,"Not Found")</f>
        <v>13143.34</v>
      </c>
      <c r="M790" s="21" t="str">
        <f>_xlfn.XLOOKUP(A790,'Hospitalisation Details'!A:A,'Hospitalisation Details'!I:I,"Not Found")</f>
        <v>tier - 2</v>
      </c>
      <c r="N790" s="21" t="str">
        <f>_xlfn.XLOOKUP(A790,'Hospitalisation Details'!A:A,'Hospitalisation Details'!J:J,"Not Found")</f>
        <v>tier - 3</v>
      </c>
      <c r="O790" s="21" t="str">
        <f>_xlfn.XLOOKUP(A790,'Hospitalisation Details'!A:A,'Hospitalisation Details'!K:K,"Not Found")</f>
        <v>R1020</v>
      </c>
      <c r="P790" s="23">
        <f>_xlfn.XLOOKUP(A790,'Hospitalisation Details'!A:A,'Hospitalisation Details'!L:L,"Not Found")</f>
        <v>61</v>
      </c>
    </row>
    <row r="791" spans="1:16" ht="15.75" x14ac:dyDescent="0.25">
      <c r="A791" s="19" t="s">
        <v>1581</v>
      </c>
      <c r="B791" s="19" t="str">
        <f>_xlfn.XLOOKUP(A791,'Customer Names'!A:A,'Customer Names'!C:C,"Not Found")</f>
        <v>Clarke-Ames</v>
      </c>
      <c r="C791" s="20">
        <f>_xlfn.XLOOKUP(A791,'Medical Examinations'!A:A,'Medical Examinations'!B:B,"not found")</f>
        <v>23.655000000000001</v>
      </c>
      <c r="D791" s="20">
        <f>_xlfn.XLOOKUP(A791,'Medical Examinations'!A:A,'Medical Examinations'!C:C,"not found")</f>
        <v>8.48</v>
      </c>
      <c r="E791" s="20" t="str">
        <f>_xlfn.XLOOKUP(A791,'Medical Examinations'!A:A,'Medical Examinations'!D:D,"not found")</f>
        <v>Yes</v>
      </c>
      <c r="F791" s="20" t="str">
        <f>_xlfn.XLOOKUP(A791,'Medical Examinations'!A:A,'Medical Examinations'!E:E,"not found")</f>
        <v>No</v>
      </c>
      <c r="G791" s="20" t="str">
        <f>_xlfn.XLOOKUP(A791,'Medical Examinations'!A:A,'Medical Examinations'!F:F,"not found")</f>
        <v>No</v>
      </c>
      <c r="H791" s="20">
        <f>_xlfn.XLOOKUP(A791,'Medical Examinations'!A:A,'Medical Examinations'!G:G,"not found")</f>
        <v>2</v>
      </c>
      <c r="I791" s="20" t="str">
        <f>_xlfn.XLOOKUP(A791,'Medical Examinations'!A:A,'Medical Examinations'!H:H,"not found")</f>
        <v>No</v>
      </c>
      <c r="J791" s="20" t="str">
        <f>_xlfn.XLOOKUP(A791,'Medical Examinations'!A:A,'Medical Examinations'!I:I,"not found")</f>
        <v>Normal Weight</v>
      </c>
      <c r="K791" s="21">
        <f>_xlfn.XLOOKUP(A791,'Hospitalisation Details'!A:A,'Hospitalisation Details'!F:F,"Not Found")</f>
        <v>22531</v>
      </c>
      <c r="L791" s="22">
        <f>_xlfn.XLOOKUP(A791,'Hospitalisation Details'!A:A,'Hospitalisation Details'!H:H,"Not Found")</f>
        <v>13129.6</v>
      </c>
      <c r="M791" s="21" t="str">
        <f>_xlfn.XLOOKUP(A791,'Hospitalisation Details'!A:A,'Hospitalisation Details'!I:I,"Not Found")</f>
        <v>tier - 2</v>
      </c>
      <c r="N791" s="21" t="str">
        <f>_xlfn.XLOOKUP(A791,'Hospitalisation Details'!A:A,'Hospitalisation Details'!J:J,"Not Found")</f>
        <v>tier - 3</v>
      </c>
      <c r="O791" s="21" t="str">
        <f>_xlfn.XLOOKUP(A791,'Hospitalisation Details'!A:A,'Hospitalisation Details'!K:K,"Not Found")</f>
        <v>R1017</v>
      </c>
      <c r="P791" s="23">
        <f>_xlfn.XLOOKUP(A791,'Hospitalisation Details'!A:A,'Hospitalisation Details'!L:L,"Not Found")</f>
        <v>61</v>
      </c>
    </row>
    <row r="792" spans="1:16" ht="15.75" x14ac:dyDescent="0.25">
      <c r="A792" s="19" t="s">
        <v>1580</v>
      </c>
      <c r="B792" s="19" t="str">
        <f>_xlfn.XLOOKUP(A792,'Customer Names'!A:A,'Customer Names'!C:C,"Not Found")</f>
        <v>Staton</v>
      </c>
      <c r="C792" s="20">
        <f>_xlfn.XLOOKUP(A792,'Medical Examinations'!A:A,'Medical Examinations'!B:B,"not found")</f>
        <v>28</v>
      </c>
      <c r="D792" s="20">
        <f>_xlfn.XLOOKUP(A792,'Medical Examinations'!A:A,'Medical Examinations'!C:C,"not found")</f>
        <v>5.57</v>
      </c>
      <c r="E792" s="20" t="str">
        <f>_xlfn.XLOOKUP(A792,'Medical Examinations'!A:A,'Medical Examinations'!D:D,"not found")</f>
        <v>No</v>
      </c>
      <c r="F792" s="20" t="str">
        <f>_xlfn.XLOOKUP(A792,'Medical Examinations'!A:A,'Medical Examinations'!E:E,"not found")</f>
        <v>No</v>
      </c>
      <c r="G792" s="20" t="str">
        <f>_xlfn.XLOOKUP(A792,'Medical Examinations'!A:A,'Medical Examinations'!F:F,"not found")</f>
        <v>No</v>
      </c>
      <c r="H792" s="20">
        <f>_xlfn.XLOOKUP(A792,'Medical Examinations'!A:A,'Medical Examinations'!G:G,"not found")</f>
        <v>0</v>
      </c>
      <c r="I792" s="20" t="str">
        <f>_xlfn.XLOOKUP(A792,'Medical Examinations'!A:A,'Medical Examinations'!H:H,"not found")</f>
        <v>No</v>
      </c>
      <c r="J792" s="20" t="str">
        <f>_xlfn.XLOOKUP(A792,'Medical Examinations'!A:A,'Medical Examinations'!I:I,"not found")</f>
        <v>Overweight</v>
      </c>
      <c r="K792" s="21">
        <f>_xlfn.XLOOKUP(A792,'Hospitalisation Details'!A:A,'Hospitalisation Details'!F:F,"Not Found")</f>
        <v>36388</v>
      </c>
      <c r="L792" s="22">
        <f>_xlfn.XLOOKUP(A792,'Hospitalisation Details'!A:A,'Hospitalisation Details'!H:H,"Not Found")</f>
        <v>13126.68</v>
      </c>
      <c r="M792" s="21" t="str">
        <f>_xlfn.XLOOKUP(A792,'Hospitalisation Details'!A:A,'Hospitalisation Details'!I:I,"Not Found")</f>
        <v>tier - 2</v>
      </c>
      <c r="N792" s="21" t="str">
        <f>_xlfn.XLOOKUP(A792,'Hospitalisation Details'!A:A,'Hospitalisation Details'!J:J,"Not Found")</f>
        <v>tier - 3</v>
      </c>
      <c r="O792" s="21" t="str">
        <f>_xlfn.XLOOKUP(A792,'Hospitalisation Details'!A:A,'Hospitalisation Details'!K:K,"Not Found")</f>
        <v>R1011</v>
      </c>
      <c r="P792" s="23">
        <f>_xlfn.XLOOKUP(A792,'Hospitalisation Details'!A:A,'Hospitalisation Details'!L:L,"Not Found")</f>
        <v>23</v>
      </c>
    </row>
    <row r="793" spans="1:16" ht="15.75" x14ac:dyDescent="0.25">
      <c r="A793" s="19" t="s">
        <v>1579</v>
      </c>
      <c r="B793" s="19" t="str">
        <f>_xlfn.XLOOKUP(A793,'Customer Names'!A:A,'Customer Names'!C:C,"Not Found")</f>
        <v>Forster</v>
      </c>
      <c r="C793" s="20">
        <f>_xlfn.XLOOKUP(A793,'Medical Examinations'!A:A,'Medical Examinations'!B:B,"not found")</f>
        <v>30.23</v>
      </c>
      <c r="D793" s="20">
        <f>_xlfn.XLOOKUP(A793,'Medical Examinations'!A:A,'Medical Examinations'!C:C,"not found")</f>
        <v>6.94</v>
      </c>
      <c r="E793" s="20" t="str">
        <f>_xlfn.XLOOKUP(A793,'Medical Examinations'!A:A,'Medical Examinations'!D:D,"not found")</f>
        <v>Yes</v>
      </c>
      <c r="F793" s="20" t="str">
        <f>_xlfn.XLOOKUP(A793,'Medical Examinations'!A:A,'Medical Examinations'!E:E,"not found")</f>
        <v>No</v>
      </c>
      <c r="G793" s="20" t="str">
        <f>_xlfn.XLOOKUP(A793,'Medical Examinations'!A:A,'Medical Examinations'!F:F,"not found")</f>
        <v>Yes</v>
      </c>
      <c r="H793" s="20">
        <f>_xlfn.XLOOKUP(A793,'Medical Examinations'!A:A,'Medical Examinations'!G:G,"not found")</f>
        <v>1</v>
      </c>
      <c r="I793" s="20" t="str">
        <f>_xlfn.XLOOKUP(A793,'Medical Examinations'!A:A,'Medical Examinations'!H:H,"not found")</f>
        <v>No</v>
      </c>
      <c r="J793" s="20" t="str">
        <f>_xlfn.XLOOKUP(A793,'Medical Examinations'!A:A,'Medical Examinations'!I:I,"not found")</f>
        <v>Obesity</v>
      </c>
      <c r="K793" s="21">
        <f>_xlfn.XLOOKUP(A793,'Hospitalisation Details'!A:A,'Hospitalisation Details'!F:F,"Not Found")</f>
        <v>23268</v>
      </c>
      <c r="L793" s="22">
        <f>_xlfn.XLOOKUP(A793,'Hospitalisation Details'!A:A,'Hospitalisation Details'!H:H,"Not Found")</f>
        <v>13116.84</v>
      </c>
      <c r="M793" s="21" t="str">
        <f>_xlfn.XLOOKUP(A793,'Hospitalisation Details'!A:A,'Hospitalisation Details'!I:I,"Not Found")</f>
        <v>tier - 2</v>
      </c>
      <c r="N793" s="21" t="str">
        <f>_xlfn.XLOOKUP(A793,'Hospitalisation Details'!A:A,'Hospitalisation Details'!J:J,"Not Found")</f>
        <v>tier - 3</v>
      </c>
      <c r="O793" s="21" t="str">
        <f>_xlfn.XLOOKUP(A793,'Hospitalisation Details'!A:A,'Hospitalisation Details'!K:K,"Not Found")</f>
        <v>R1012</v>
      </c>
      <c r="P793" s="23">
        <f>_xlfn.XLOOKUP(A793,'Hospitalisation Details'!A:A,'Hospitalisation Details'!L:L,"Not Found")</f>
        <v>59</v>
      </c>
    </row>
    <row r="794" spans="1:16" ht="15.75" x14ac:dyDescent="0.25">
      <c r="A794" s="19" t="s">
        <v>1578</v>
      </c>
      <c r="B794" s="19" t="str">
        <f>_xlfn.XLOOKUP(A794,'Customer Names'!A:A,'Customer Names'!C:C,"Not Found")</f>
        <v>Monaghan</v>
      </c>
      <c r="C794" s="20">
        <f>_xlfn.XLOOKUP(A794,'Medical Examinations'!A:A,'Medical Examinations'!B:B,"not found")</f>
        <v>51.14</v>
      </c>
      <c r="D794" s="20">
        <f>_xlfn.XLOOKUP(A794,'Medical Examinations'!A:A,'Medical Examinations'!C:C,"not found")</f>
        <v>4.05</v>
      </c>
      <c r="E794" s="20" t="str">
        <f>_xlfn.XLOOKUP(A794,'Medical Examinations'!A:A,'Medical Examinations'!D:D,"not found")</f>
        <v>No</v>
      </c>
      <c r="F794" s="20" t="str">
        <f>_xlfn.XLOOKUP(A794,'Medical Examinations'!A:A,'Medical Examinations'!E:E,"not found")</f>
        <v>No</v>
      </c>
      <c r="G794" s="20" t="str">
        <f>_xlfn.XLOOKUP(A794,'Medical Examinations'!A:A,'Medical Examinations'!F:F,"not found")</f>
        <v>No</v>
      </c>
      <c r="H794" s="20">
        <f>_xlfn.XLOOKUP(A794,'Medical Examinations'!A:A,'Medical Examinations'!G:G,"not found")</f>
        <v>1</v>
      </c>
      <c r="I794" s="20" t="str">
        <f>_xlfn.XLOOKUP(A794,'Medical Examinations'!A:A,'Medical Examinations'!H:H,"not found")</f>
        <v>No</v>
      </c>
      <c r="J794" s="20" t="str">
        <f>_xlfn.XLOOKUP(A794,'Medical Examinations'!A:A,'Medical Examinations'!I:I,"not found")</f>
        <v>Obesity</v>
      </c>
      <c r="K794" s="21">
        <f>_xlfn.XLOOKUP(A794,'Hospitalisation Details'!A:A,'Hospitalisation Details'!F:F,"Not Found")</f>
        <v>33828</v>
      </c>
      <c r="L794" s="22">
        <f>_xlfn.XLOOKUP(A794,'Hospitalisation Details'!A:A,'Hospitalisation Details'!H:H,"Not Found")</f>
        <v>13113.51</v>
      </c>
      <c r="M794" s="21" t="str">
        <f>_xlfn.XLOOKUP(A794,'Hospitalisation Details'!A:A,'Hospitalisation Details'!I:I,"Not Found")</f>
        <v>tier - 2</v>
      </c>
      <c r="N794" s="21" t="str">
        <f>_xlfn.XLOOKUP(A794,'Hospitalisation Details'!A:A,'Hospitalisation Details'!J:J,"Not Found")</f>
        <v>tier - 3</v>
      </c>
      <c r="O794" s="21" t="str">
        <f>_xlfn.XLOOKUP(A794,'Hospitalisation Details'!A:A,'Hospitalisation Details'!K:K,"Not Found")</f>
        <v>R1026</v>
      </c>
      <c r="P794" s="23">
        <f>_xlfn.XLOOKUP(A794,'Hospitalisation Details'!A:A,'Hospitalisation Details'!L:L,"Not Found")</f>
        <v>30</v>
      </c>
    </row>
    <row r="795" spans="1:16" ht="15.75" x14ac:dyDescent="0.25">
      <c r="A795" s="19" t="s">
        <v>1577</v>
      </c>
      <c r="B795" s="19" t="str">
        <f>_xlfn.XLOOKUP(A795,'Customer Names'!A:A,'Customer Names'!C:C,"Not Found")</f>
        <v>Kawamoto</v>
      </c>
      <c r="C795" s="20">
        <f>_xlfn.XLOOKUP(A795,'Medical Examinations'!A:A,'Medical Examinations'!B:B,"not found")</f>
        <v>24.32</v>
      </c>
      <c r="D795" s="20">
        <f>_xlfn.XLOOKUP(A795,'Medical Examinations'!A:A,'Medical Examinations'!C:C,"not found")</f>
        <v>10.220000000000001</v>
      </c>
      <c r="E795" s="20" t="str">
        <f>_xlfn.XLOOKUP(A795,'Medical Examinations'!A:A,'Medical Examinations'!D:D,"not found")</f>
        <v>No</v>
      </c>
      <c r="F795" s="20" t="str">
        <f>_xlfn.XLOOKUP(A795,'Medical Examinations'!A:A,'Medical Examinations'!E:E,"not found")</f>
        <v>No</v>
      </c>
      <c r="G795" s="20" t="str">
        <f>_xlfn.XLOOKUP(A795,'Medical Examinations'!A:A,'Medical Examinations'!F:F,"not found")</f>
        <v>No</v>
      </c>
      <c r="H795" s="20">
        <f>_xlfn.XLOOKUP(A795,'Medical Examinations'!A:A,'Medical Examinations'!G:G,"not found")</f>
        <v>0</v>
      </c>
      <c r="I795" s="20" t="str">
        <f>_xlfn.XLOOKUP(A795,'Medical Examinations'!A:A,'Medical Examinations'!H:H,"not found")</f>
        <v>No</v>
      </c>
      <c r="J795" s="20" t="str">
        <f>_xlfn.XLOOKUP(A795,'Medical Examinations'!A:A,'Medical Examinations'!I:I,"not found")</f>
        <v>Normal Weight</v>
      </c>
      <c r="K795" s="21">
        <f>_xlfn.XLOOKUP(A795,'Hospitalisation Details'!A:A,'Hospitalisation Details'!F:F,"Not Found")</f>
        <v>22860</v>
      </c>
      <c r="L795" s="22">
        <f>_xlfn.XLOOKUP(A795,'Hospitalisation Details'!A:A,'Hospitalisation Details'!H:H,"Not Found")</f>
        <v>13112.6</v>
      </c>
      <c r="M795" s="21" t="str">
        <f>_xlfn.XLOOKUP(A795,'Hospitalisation Details'!A:A,'Hospitalisation Details'!I:I,"Not Found")</f>
        <v>tier - 2</v>
      </c>
      <c r="N795" s="21" t="str">
        <f>_xlfn.XLOOKUP(A795,'Hospitalisation Details'!A:A,'Hospitalisation Details'!J:J,"Not Found")</f>
        <v>tier - 3</v>
      </c>
      <c r="O795" s="21" t="str">
        <f>_xlfn.XLOOKUP(A795,'Hospitalisation Details'!A:A,'Hospitalisation Details'!K:K,"Not Found")</f>
        <v>R1012</v>
      </c>
      <c r="P795" s="23">
        <f>_xlfn.XLOOKUP(A795,'Hospitalisation Details'!A:A,'Hospitalisation Details'!L:L,"Not Found")</f>
        <v>60</v>
      </c>
    </row>
    <row r="796" spans="1:16" ht="15.75" x14ac:dyDescent="0.25">
      <c r="A796" s="19" t="s">
        <v>1576</v>
      </c>
      <c r="B796" s="19" t="str">
        <f>_xlfn.XLOOKUP(A796,'Customer Names'!A:A,'Customer Names'!C:C,"Not Found")</f>
        <v>Dicharry</v>
      </c>
      <c r="C796" s="20">
        <f>_xlfn.XLOOKUP(A796,'Medical Examinations'!A:A,'Medical Examinations'!B:B,"not found")</f>
        <v>38.06</v>
      </c>
      <c r="D796" s="20">
        <f>_xlfn.XLOOKUP(A796,'Medical Examinations'!A:A,'Medical Examinations'!C:C,"not found")</f>
        <v>9.24</v>
      </c>
      <c r="E796" s="20" t="str">
        <f>_xlfn.XLOOKUP(A796,'Medical Examinations'!A:A,'Medical Examinations'!D:D,"not found")</f>
        <v>No</v>
      </c>
      <c r="F796" s="20" t="str">
        <f>_xlfn.XLOOKUP(A796,'Medical Examinations'!A:A,'Medical Examinations'!E:E,"not found")</f>
        <v>No</v>
      </c>
      <c r="G796" s="20" t="str">
        <f>_xlfn.XLOOKUP(A796,'Medical Examinations'!A:A,'Medical Examinations'!F:F,"not found")</f>
        <v>No</v>
      </c>
      <c r="H796" s="20">
        <f>_xlfn.XLOOKUP(A796,'Medical Examinations'!A:A,'Medical Examinations'!G:G,"not found")</f>
        <v>0</v>
      </c>
      <c r="I796" s="20" t="str">
        <f>_xlfn.XLOOKUP(A796,'Medical Examinations'!A:A,'Medical Examinations'!H:H,"not found")</f>
        <v>No</v>
      </c>
      <c r="J796" s="20" t="str">
        <f>_xlfn.XLOOKUP(A796,'Medical Examinations'!A:A,'Medical Examinations'!I:I,"not found")</f>
        <v>Obesity</v>
      </c>
      <c r="K796" s="21">
        <f>_xlfn.XLOOKUP(A796,'Hospitalisation Details'!A:A,'Hospitalisation Details'!F:F,"Not Found")</f>
        <v>26236</v>
      </c>
      <c r="L796" s="22">
        <f>_xlfn.XLOOKUP(A796,'Hospitalisation Details'!A:A,'Hospitalisation Details'!H:H,"Not Found")</f>
        <v>13110.79</v>
      </c>
      <c r="M796" s="21" t="str">
        <f>_xlfn.XLOOKUP(A796,'Hospitalisation Details'!A:A,'Hospitalisation Details'!I:I,"Not Found")</f>
        <v>tier - 2</v>
      </c>
      <c r="N796" s="21" t="str">
        <f>_xlfn.XLOOKUP(A796,'Hospitalisation Details'!A:A,'Hospitalisation Details'!J:J,"Not Found")</f>
        <v>tier - 3</v>
      </c>
      <c r="O796" s="21" t="str">
        <f>_xlfn.XLOOKUP(A796,'Hospitalisation Details'!A:A,'Hospitalisation Details'!K:K,"Not Found")</f>
        <v>R1011</v>
      </c>
      <c r="P796" s="23">
        <f>_xlfn.XLOOKUP(A796,'Hospitalisation Details'!A:A,'Hospitalisation Details'!L:L,"Not Found")</f>
        <v>51</v>
      </c>
    </row>
    <row r="797" spans="1:16" ht="15.75" x14ac:dyDescent="0.25">
      <c r="A797" s="19" t="s">
        <v>1575</v>
      </c>
      <c r="B797" s="19" t="str">
        <f>_xlfn.XLOOKUP(A797,'Customer Names'!A:A,'Customer Names'!C:C,"Not Found")</f>
        <v>Berry</v>
      </c>
      <c r="C797" s="20">
        <f>_xlfn.XLOOKUP(A797,'Medical Examinations'!A:A,'Medical Examinations'!B:B,"not found")</f>
        <v>37.700000000000003</v>
      </c>
      <c r="D797" s="20">
        <f>_xlfn.XLOOKUP(A797,'Medical Examinations'!A:A,'Medical Examinations'!C:C,"not found")</f>
        <v>8.6</v>
      </c>
      <c r="E797" s="20" t="str">
        <f>_xlfn.XLOOKUP(A797,'Medical Examinations'!A:A,'Medical Examinations'!D:D,"not found")</f>
        <v>No</v>
      </c>
      <c r="F797" s="20" t="str">
        <f>_xlfn.XLOOKUP(A797,'Medical Examinations'!A:A,'Medical Examinations'!E:E,"not found")</f>
        <v>No</v>
      </c>
      <c r="G797" s="20" t="str">
        <f>_xlfn.XLOOKUP(A797,'Medical Examinations'!A:A,'Medical Examinations'!F:F,"not found")</f>
        <v>No</v>
      </c>
      <c r="H797" s="20">
        <f>_xlfn.XLOOKUP(A797,'Medical Examinations'!A:A,'Medical Examinations'!G:G,"not found")</f>
        <v>0</v>
      </c>
      <c r="I797" s="20" t="str">
        <f>_xlfn.XLOOKUP(A797,'Medical Examinations'!A:A,'Medical Examinations'!H:H,"not found")</f>
        <v>No</v>
      </c>
      <c r="J797" s="20" t="str">
        <f>_xlfn.XLOOKUP(A797,'Medical Examinations'!A:A,'Medical Examinations'!I:I,"not found")</f>
        <v>Obesity</v>
      </c>
      <c r="K797" s="21">
        <f>_xlfn.XLOOKUP(A797,'Hospitalisation Details'!A:A,'Hospitalisation Details'!F:F,"Not Found")</f>
        <v>28688</v>
      </c>
      <c r="L797" s="22">
        <f>_xlfn.XLOOKUP(A797,'Hospitalisation Details'!A:A,'Hospitalisation Details'!H:H,"Not Found")</f>
        <v>13101.74</v>
      </c>
      <c r="M797" s="21" t="str">
        <f>_xlfn.XLOOKUP(A797,'Hospitalisation Details'!A:A,'Hospitalisation Details'!I:I,"Not Found")</f>
        <v>tier - 2</v>
      </c>
      <c r="N797" s="21" t="str">
        <f>_xlfn.XLOOKUP(A797,'Hospitalisation Details'!A:A,'Hospitalisation Details'!J:J,"Not Found")</f>
        <v>tier - 3</v>
      </c>
      <c r="O797" s="21" t="str">
        <f>_xlfn.XLOOKUP(A797,'Hospitalisation Details'!A:A,'Hospitalisation Details'!K:K,"Not Found")</f>
        <v>R1026</v>
      </c>
      <c r="P797" s="23">
        <f>_xlfn.XLOOKUP(A797,'Hospitalisation Details'!A:A,'Hospitalisation Details'!L:L,"Not Found")</f>
        <v>44</v>
      </c>
    </row>
    <row r="798" spans="1:16" ht="15.75" x14ac:dyDescent="0.25">
      <c r="A798" s="19" t="s">
        <v>1574</v>
      </c>
      <c r="B798" s="19" t="str">
        <f>_xlfn.XLOOKUP(A798,'Customer Names'!A:A,'Customer Names'!C:C,"Not Found")</f>
        <v>Porfirio</v>
      </c>
      <c r="C798" s="20">
        <f>_xlfn.XLOOKUP(A798,'Medical Examinations'!A:A,'Medical Examinations'!B:B,"not found")</f>
        <v>44</v>
      </c>
      <c r="D798" s="20">
        <f>_xlfn.XLOOKUP(A798,'Medical Examinations'!A:A,'Medical Examinations'!C:C,"not found")</f>
        <v>9.32</v>
      </c>
      <c r="E798" s="20" t="str">
        <f>_xlfn.XLOOKUP(A798,'Medical Examinations'!A:A,'Medical Examinations'!D:D,"not found")</f>
        <v>Yes</v>
      </c>
      <c r="F798" s="20" t="str">
        <f>_xlfn.XLOOKUP(A798,'Medical Examinations'!A:A,'Medical Examinations'!E:E,"not found")</f>
        <v>No</v>
      </c>
      <c r="G798" s="20" t="str">
        <f>_xlfn.XLOOKUP(A798,'Medical Examinations'!A:A,'Medical Examinations'!F:F,"not found")</f>
        <v>No</v>
      </c>
      <c r="H798" s="20">
        <f>_xlfn.XLOOKUP(A798,'Medical Examinations'!A:A,'Medical Examinations'!G:G,"not found")</f>
        <v>2</v>
      </c>
      <c r="I798" s="20" t="str">
        <f>_xlfn.XLOOKUP(A798,'Medical Examinations'!A:A,'Medical Examinations'!H:H,"not found")</f>
        <v>No</v>
      </c>
      <c r="J798" s="20" t="str">
        <f>_xlfn.XLOOKUP(A798,'Medical Examinations'!A:A,'Medical Examinations'!I:I,"not found")</f>
        <v>Obesity</v>
      </c>
      <c r="K798" s="21">
        <f>_xlfn.XLOOKUP(A798,'Hospitalisation Details'!A:A,'Hospitalisation Details'!F:F,"Not Found")</f>
        <v>22591</v>
      </c>
      <c r="L798" s="22">
        <f>_xlfn.XLOOKUP(A798,'Hospitalisation Details'!A:A,'Hospitalisation Details'!H:H,"Not Found")</f>
        <v>13063.88</v>
      </c>
      <c r="M798" s="21" t="str">
        <f>_xlfn.XLOOKUP(A798,'Hospitalisation Details'!A:A,'Hospitalisation Details'!I:I,"Not Found")</f>
        <v>tier - 2</v>
      </c>
      <c r="N798" s="21" t="str">
        <f>_xlfn.XLOOKUP(A798,'Hospitalisation Details'!A:A,'Hospitalisation Details'!J:J,"Not Found")</f>
        <v>tier - 3</v>
      </c>
      <c r="O798" s="21" t="str">
        <f>_xlfn.XLOOKUP(A798,'Hospitalisation Details'!A:A,'Hospitalisation Details'!K:K,"Not Found")</f>
        <v>R1011</v>
      </c>
      <c r="P798" s="23">
        <f>_xlfn.XLOOKUP(A798,'Hospitalisation Details'!A:A,'Hospitalisation Details'!L:L,"Not Found")</f>
        <v>61</v>
      </c>
    </row>
    <row r="799" spans="1:16" ht="15.75" x14ac:dyDescent="0.25">
      <c r="A799" s="19" t="s">
        <v>1573</v>
      </c>
      <c r="B799" s="19" t="str">
        <f>_xlfn.XLOOKUP(A799,'Customer Names'!A:A,'Customer Names'!C:C,"Not Found")</f>
        <v>Thind</v>
      </c>
      <c r="C799" s="20">
        <f>_xlfn.XLOOKUP(A799,'Medical Examinations'!A:A,'Medical Examinations'!B:B,"not found")</f>
        <v>41.45</v>
      </c>
      <c r="D799" s="20">
        <f>_xlfn.XLOOKUP(A799,'Medical Examinations'!A:A,'Medical Examinations'!C:C,"not found")</f>
        <v>6.12</v>
      </c>
      <c r="E799" s="20" t="str">
        <f>_xlfn.XLOOKUP(A799,'Medical Examinations'!A:A,'Medical Examinations'!D:D,"not found")</f>
        <v>Yes</v>
      </c>
      <c r="F799" s="20" t="str">
        <f>_xlfn.XLOOKUP(A799,'Medical Examinations'!A:A,'Medical Examinations'!E:E,"not found")</f>
        <v>No</v>
      </c>
      <c r="G799" s="20" t="str">
        <f>_xlfn.XLOOKUP(A799,'Medical Examinations'!A:A,'Medical Examinations'!F:F,"not found")</f>
        <v>No</v>
      </c>
      <c r="H799" s="20">
        <f>_xlfn.XLOOKUP(A799,'Medical Examinations'!A:A,'Medical Examinations'!G:G,"not found")</f>
        <v>0</v>
      </c>
      <c r="I799" s="20" t="str">
        <f>_xlfn.XLOOKUP(A799,'Medical Examinations'!A:A,'Medical Examinations'!H:H,"not found")</f>
        <v>No</v>
      </c>
      <c r="J799" s="20" t="str">
        <f>_xlfn.XLOOKUP(A799,'Medical Examinations'!A:A,'Medical Examinations'!I:I,"not found")</f>
        <v>Obesity</v>
      </c>
      <c r="K799" s="21">
        <f>_xlfn.XLOOKUP(A799,'Hospitalisation Details'!A:A,'Hospitalisation Details'!F:F,"Not Found")</f>
        <v>31346</v>
      </c>
      <c r="L799" s="22">
        <f>_xlfn.XLOOKUP(A799,'Hospitalisation Details'!A:A,'Hospitalisation Details'!H:H,"Not Found")</f>
        <v>13051.22</v>
      </c>
      <c r="M799" s="21" t="str">
        <f>_xlfn.XLOOKUP(A799,'Hospitalisation Details'!A:A,'Hospitalisation Details'!I:I,"Not Found")</f>
        <v>tier - 2</v>
      </c>
      <c r="N799" s="21" t="str">
        <f>_xlfn.XLOOKUP(A799,'Hospitalisation Details'!A:A,'Hospitalisation Details'!J:J,"Not Found")</f>
        <v>tier - 3</v>
      </c>
      <c r="O799" s="21" t="str">
        <f>_xlfn.XLOOKUP(A799,'Hospitalisation Details'!A:A,'Hospitalisation Details'!K:K,"Not Found")</f>
        <v>R1026</v>
      </c>
      <c r="P799" s="23">
        <f>_xlfn.XLOOKUP(A799,'Hospitalisation Details'!A:A,'Hospitalisation Details'!L:L,"Not Found")</f>
        <v>37</v>
      </c>
    </row>
    <row r="800" spans="1:16" ht="15.75" x14ac:dyDescent="0.25">
      <c r="A800" s="19" t="s">
        <v>1572</v>
      </c>
      <c r="B800" s="19" t="str">
        <f>_xlfn.XLOOKUP(A800,'Customer Names'!A:A,'Customer Names'!C:C,"Not Found")</f>
        <v>Ryan</v>
      </c>
      <c r="C800" s="20">
        <f>_xlfn.XLOOKUP(A800,'Medical Examinations'!A:A,'Medical Examinations'!B:B,"not found")</f>
        <v>25.364999999999998</v>
      </c>
      <c r="D800" s="20">
        <f>_xlfn.XLOOKUP(A800,'Medical Examinations'!A:A,'Medical Examinations'!C:C,"not found")</f>
        <v>9.19</v>
      </c>
      <c r="E800" s="20" t="str">
        <f>_xlfn.XLOOKUP(A800,'Medical Examinations'!A:A,'Medical Examinations'!D:D,"not found")</f>
        <v>Yes</v>
      </c>
      <c r="F800" s="20" t="str">
        <f>_xlfn.XLOOKUP(A800,'Medical Examinations'!A:A,'Medical Examinations'!E:E,"not found")</f>
        <v>No</v>
      </c>
      <c r="G800" s="20" t="str">
        <f>_xlfn.XLOOKUP(A800,'Medical Examinations'!A:A,'Medical Examinations'!F:F,"not found")</f>
        <v>No</v>
      </c>
      <c r="H800" s="20">
        <f>_xlfn.XLOOKUP(A800,'Medical Examinations'!A:A,'Medical Examinations'!G:G,"not found")</f>
        <v>0</v>
      </c>
      <c r="I800" s="20" t="str">
        <f>_xlfn.XLOOKUP(A800,'Medical Examinations'!A:A,'Medical Examinations'!H:H,"not found")</f>
        <v>No</v>
      </c>
      <c r="J800" s="20" t="str">
        <f>_xlfn.XLOOKUP(A800,'Medical Examinations'!A:A,'Medical Examinations'!I:I,"not found")</f>
        <v>Overweight</v>
      </c>
      <c r="K800" s="21">
        <f>_xlfn.XLOOKUP(A800,'Hospitalisation Details'!A:A,'Hospitalisation Details'!F:F,"Not Found")</f>
        <v>24690</v>
      </c>
      <c r="L800" s="22">
        <f>_xlfn.XLOOKUP(A800,'Hospitalisation Details'!A:A,'Hospitalisation Details'!H:H,"Not Found")</f>
        <v>13047.33</v>
      </c>
      <c r="M800" s="21" t="str">
        <f>_xlfn.XLOOKUP(A800,'Hospitalisation Details'!A:A,'Hospitalisation Details'!I:I,"Not Found")</f>
        <v>tier - 2</v>
      </c>
      <c r="N800" s="21" t="str">
        <f>_xlfn.XLOOKUP(A800,'Hospitalisation Details'!A:A,'Hospitalisation Details'!J:J,"Not Found")</f>
        <v>tier - 3</v>
      </c>
      <c r="O800" s="21" t="str">
        <f>_xlfn.XLOOKUP(A800,'Hospitalisation Details'!A:A,'Hospitalisation Details'!K:K,"Not Found")</f>
        <v>R1024</v>
      </c>
      <c r="P800" s="23">
        <f>_xlfn.XLOOKUP(A800,'Hospitalisation Details'!A:A,'Hospitalisation Details'!L:L,"Not Found")</f>
        <v>55</v>
      </c>
    </row>
    <row r="801" spans="1:16" ht="15.75" x14ac:dyDescent="0.25">
      <c r="A801" s="19" t="s">
        <v>1571</v>
      </c>
      <c r="B801" s="19" t="str">
        <f>_xlfn.XLOOKUP(A801,'Customer Names'!A:A,'Customer Names'!C:C,"Not Found")</f>
        <v>Horn</v>
      </c>
      <c r="C801" s="20">
        <f>_xlfn.XLOOKUP(A801,'Medical Examinations'!A:A,'Medical Examinations'!B:B,"not found")</f>
        <v>34.56</v>
      </c>
      <c r="D801" s="20">
        <f>_xlfn.XLOOKUP(A801,'Medical Examinations'!A:A,'Medical Examinations'!C:C,"not found")</f>
        <v>5.84</v>
      </c>
      <c r="E801" s="20" t="str">
        <f>_xlfn.XLOOKUP(A801,'Medical Examinations'!A:A,'Medical Examinations'!D:D,"not found")</f>
        <v>Yes</v>
      </c>
      <c r="F801" s="20" t="str">
        <f>_xlfn.XLOOKUP(A801,'Medical Examinations'!A:A,'Medical Examinations'!E:E,"not found")</f>
        <v>No</v>
      </c>
      <c r="G801" s="20" t="str">
        <f>_xlfn.XLOOKUP(A801,'Medical Examinations'!A:A,'Medical Examinations'!F:F,"not found")</f>
        <v>Yes</v>
      </c>
      <c r="H801" s="20">
        <f>_xlfn.XLOOKUP(A801,'Medical Examinations'!A:A,'Medical Examinations'!G:G,"not found")</f>
        <v>1</v>
      </c>
      <c r="I801" s="20" t="str">
        <f>_xlfn.XLOOKUP(A801,'Medical Examinations'!A:A,'Medical Examinations'!H:H,"not found")</f>
        <v>No</v>
      </c>
      <c r="J801" s="20" t="str">
        <f>_xlfn.XLOOKUP(A801,'Medical Examinations'!A:A,'Medical Examinations'!I:I,"not found")</f>
        <v>Obesity</v>
      </c>
      <c r="K801" s="21">
        <f>_xlfn.XLOOKUP(A801,'Hospitalisation Details'!A:A,'Hospitalisation Details'!F:F,"Not Found")</f>
        <v>25469</v>
      </c>
      <c r="L801" s="22">
        <f>_xlfn.XLOOKUP(A801,'Hospitalisation Details'!A:A,'Hospitalisation Details'!H:H,"Not Found")</f>
        <v>13044.41</v>
      </c>
      <c r="M801" s="21" t="str">
        <f>_xlfn.XLOOKUP(A801,'Hospitalisation Details'!A:A,'Hospitalisation Details'!I:I,"Not Found")</f>
        <v>tier - 2</v>
      </c>
      <c r="N801" s="21" t="str">
        <f>_xlfn.XLOOKUP(A801,'Hospitalisation Details'!A:A,'Hospitalisation Details'!J:J,"Not Found")</f>
        <v>tier - 3</v>
      </c>
      <c r="O801" s="21" t="str">
        <f>_xlfn.XLOOKUP(A801,'Hospitalisation Details'!A:A,'Hospitalisation Details'!K:K,"Not Found")</f>
        <v>R1012</v>
      </c>
      <c r="P801" s="23">
        <f>_xlfn.XLOOKUP(A801,'Hospitalisation Details'!A:A,'Hospitalisation Details'!L:L,"Not Found")</f>
        <v>53</v>
      </c>
    </row>
    <row r="802" spans="1:16" ht="15.75" x14ac:dyDescent="0.25">
      <c r="A802" s="19" t="s">
        <v>1570</v>
      </c>
      <c r="B802" s="19" t="str">
        <f>_xlfn.XLOOKUP(A802,'Customer Names'!A:A,'Customer Names'!C:C,"Not Found")</f>
        <v>Sabadosa</v>
      </c>
      <c r="C802" s="20">
        <f>_xlfn.XLOOKUP(A802,'Medical Examinations'!A:A,'Medical Examinations'!B:B,"not found")</f>
        <v>28.2</v>
      </c>
      <c r="D802" s="20">
        <f>_xlfn.XLOOKUP(A802,'Medical Examinations'!A:A,'Medical Examinations'!C:C,"not found")</f>
        <v>7.19</v>
      </c>
      <c r="E802" s="20" t="str">
        <f>_xlfn.XLOOKUP(A802,'Medical Examinations'!A:A,'Medical Examinations'!D:D,"not found")</f>
        <v>Yes</v>
      </c>
      <c r="F802" s="20" t="str">
        <f>_xlfn.XLOOKUP(A802,'Medical Examinations'!A:A,'Medical Examinations'!E:E,"not found")</f>
        <v>No</v>
      </c>
      <c r="G802" s="20" t="str">
        <f>_xlfn.XLOOKUP(A802,'Medical Examinations'!A:A,'Medical Examinations'!F:F,"not found")</f>
        <v>No</v>
      </c>
      <c r="H802" s="20">
        <f>_xlfn.XLOOKUP(A802,'Medical Examinations'!A:A,'Medical Examinations'!G:G,"not found")</f>
        <v>2</v>
      </c>
      <c r="I802" s="20" t="str">
        <f>_xlfn.XLOOKUP(A802,'Medical Examinations'!A:A,'Medical Examinations'!H:H,"not found")</f>
        <v>No</v>
      </c>
      <c r="J802" s="20" t="str">
        <f>_xlfn.XLOOKUP(A802,'Medical Examinations'!A:A,'Medical Examinations'!I:I,"not found")</f>
        <v>Overweight</v>
      </c>
      <c r="K802" s="21">
        <f>_xlfn.XLOOKUP(A802,'Hospitalisation Details'!A:A,'Hospitalisation Details'!F:F,"Not Found")</f>
        <v>22594</v>
      </c>
      <c r="L802" s="22">
        <f>_xlfn.XLOOKUP(A802,'Hospitalisation Details'!A:A,'Hospitalisation Details'!H:H,"Not Found")</f>
        <v>13041.92</v>
      </c>
      <c r="M802" s="21" t="str">
        <f>_xlfn.XLOOKUP(A802,'Hospitalisation Details'!A:A,'Hospitalisation Details'!I:I,"Not Found")</f>
        <v>tier - 2</v>
      </c>
      <c r="N802" s="21" t="str">
        <f>_xlfn.XLOOKUP(A802,'Hospitalisation Details'!A:A,'Hospitalisation Details'!J:J,"Not Found")</f>
        <v>tier - 3</v>
      </c>
      <c r="O802" s="21" t="str">
        <f>_xlfn.XLOOKUP(A802,'Hospitalisation Details'!A:A,'Hospitalisation Details'!K:K,"Not Found")</f>
        <v>R1011</v>
      </c>
      <c r="P802" s="23">
        <f>_xlfn.XLOOKUP(A802,'Hospitalisation Details'!A:A,'Hospitalisation Details'!L:L,"Not Found")</f>
        <v>61</v>
      </c>
    </row>
    <row r="803" spans="1:16" ht="15.75" x14ac:dyDescent="0.25">
      <c r="A803" s="19" t="s">
        <v>1569</v>
      </c>
      <c r="B803" s="19" t="str">
        <f>_xlfn.XLOOKUP(A803,'Customer Names'!A:A,'Customer Names'!C:C,"Not Found")</f>
        <v>Casady</v>
      </c>
      <c r="C803" s="20">
        <f>_xlfn.XLOOKUP(A803,'Medical Examinations'!A:A,'Medical Examinations'!B:B,"not found")</f>
        <v>30.43</v>
      </c>
      <c r="D803" s="20">
        <f>_xlfn.XLOOKUP(A803,'Medical Examinations'!A:A,'Medical Examinations'!C:C,"not found")</f>
        <v>9.39</v>
      </c>
      <c r="E803" s="20" t="str">
        <f>_xlfn.XLOOKUP(A803,'Medical Examinations'!A:A,'Medical Examinations'!D:D,"not found")</f>
        <v>No</v>
      </c>
      <c r="F803" s="20" t="str">
        <f>_xlfn.XLOOKUP(A803,'Medical Examinations'!A:A,'Medical Examinations'!E:E,"not found")</f>
        <v>No</v>
      </c>
      <c r="G803" s="20" t="str">
        <f>_xlfn.XLOOKUP(A803,'Medical Examinations'!A:A,'Medical Examinations'!F:F,"not found")</f>
        <v>No</v>
      </c>
      <c r="H803" s="20">
        <f>_xlfn.XLOOKUP(A803,'Medical Examinations'!A:A,'Medical Examinations'!G:G,"not found")</f>
        <v>0</v>
      </c>
      <c r="I803" s="20" t="str">
        <f>_xlfn.XLOOKUP(A803,'Medical Examinations'!A:A,'Medical Examinations'!H:H,"not found")</f>
        <v>No</v>
      </c>
      <c r="J803" s="20" t="str">
        <f>_xlfn.XLOOKUP(A803,'Medical Examinations'!A:A,'Medical Examinations'!I:I,"not found")</f>
        <v>Obesity</v>
      </c>
      <c r="K803" s="21">
        <f>_xlfn.XLOOKUP(A803,'Hospitalisation Details'!A:A,'Hospitalisation Details'!F:F,"Not Found")</f>
        <v>24050</v>
      </c>
      <c r="L803" s="22">
        <f>_xlfn.XLOOKUP(A803,'Hospitalisation Details'!A:A,'Hospitalisation Details'!H:H,"Not Found")</f>
        <v>13023.93</v>
      </c>
      <c r="M803" s="21" t="str">
        <f>_xlfn.XLOOKUP(A803,'Hospitalisation Details'!A:A,'Hospitalisation Details'!I:I,"Not Found")</f>
        <v>tier - 2</v>
      </c>
      <c r="N803" s="21" t="str">
        <f>_xlfn.XLOOKUP(A803,'Hospitalisation Details'!A:A,'Hospitalisation Details'!J:J,"Not Found")</f>
        <v>tier - 3</v>
      </c>
      <c r="O803" s="21" t="str">
        <f>_xlfn.XLOOKUP(A803,'Hospitalisation Details'!A:A,'Hospitalisation Details'!K:K,"Not Found")</f>
        <v>R1025</v>
      </c>
      <c r="P803" s="23">
        <f>_xlfn.XLOOKUP(A803,'Hospitalisation Details'!A:A,'Hospitalisation Details'!L:L,"Not Found")</f>
        <v>57</v>
      </c>
    </row>
    <row r="804" spans="1:16" ht="15.75" x14ac:dyDescent="0.25">
      <c r="A804" s="19" t="s">
        <v>1568</v>
      </c>
      <c r="B804" s="19" t="str">
        <f>_xlfn.XLOOKUP(A804,'Customer Names'!A:A,'Customer Names'!C:C,"Not Found")</f>
        <v>Phillips</v>
      </c>
      <c r="C804" s="20">
        <f>_xlfn.XLOOKUP(A804,'Medical Examinations'!A:A,'Medical Examinations'!B:B,"not found")</f>
        <v>32.395000000000003</v>
      </c>
      <c r="D804" s="20">
        <f>_xlfn.XLOOKUP(A804,'Medical Examinations'!A:A,'Medical Examinations'!C:C,"not found")</f>
        <v>4.2699999999999996</v>
      </c>
      <c r="E804" s="20" t="str">
        <f>_xlfn.XLOOKUP(A804,'Medical Examinations'!A:A,'Medical Examinations'!D:D,"not found")</f>
        <v>Yes</v>
      </c>
      <c r="F804" s="20" t="str">
        <f>_xlfn.XLOOKUP(A804,'Medical Examinations'!A:A,'Medical Examinations'!E:E,"not found")</f>
        <v>No</v>
      </c>
      <c r="G804" s="20" t="str">
        <f>_xlfn.XLOOKUP(A804,'Medical Examinations'!A:A,'Medical Examinations'!F:F,"not found")</f>
        <v>No</v>
      </c>
      <c r="H804" s="20">
        <f>_xlfn.XLOOKUP(A804,'Medical Examinations'!A:A,'Medical Examinations'!G:G,"not found")</f>
        <v>1</v>
      </c>
      <c r="I804" s="20" t="str">
        <f>_xlfn.XLOOKUP(A804,'Medical Examinations'!A:A,'Medical Examinations'!H:H,"not found")</f>
        <v>No</v>
      </c>
      <c r="J804" s="20" t="str">
        <f>_xlfn.XLOOKUP(A804,'Medical Examinations'!A:A,'Medical Examinations'!I:I,"not found")</f>
        <v>Obesity</v>
      </c>
      <c r="K804" s="21">
        <f>_xlfn.XLOOKUP(A804,'Hospitalisation Details'!A:A,'Hospitalisation Details'!F:F,"Not Found")</f>
        <v>23643</v>
      </c>
      <c r="L804" s="22">
        <f>_xlfn.XLOOKUP(A804,'Hospitalisation Details'!A:A,'Hospitalisation Details'!H:H,"Not Found")</f>
        <v>13019.16</v>
      </c>
      <c r="M804" s="21" t="str">
        <f>_xlfn.XLOOKUP(A804,'Hospitalisation Details'!A:A,'Hospitalisation Details'!I:I,"Not Found")</f>
        <v>tier - 2</v>
      </c>
      <c r="N804" s="21" t="str">
        <f>_xlfn.XLOOKUP(A804,'Hospitalisation Details'!A:A,'Hospitalisation Details'!J:J,"Not Found")</f>
        <v>tier - 3</v>
      </c>
      <c r="O804" s="21" t="str">
        <f>_xlfn.XLOOKUP(A804,'Hospitalisation Details'!A:A,'Hospitalisation Details'!K:K,"Not Found")</f>
        <v>R1024</v>
      </c>
      <c r="P804" s="23">
        <f>_xlfn.XLOOKUP(A804,'Hospitalisation Details'!A:A,'Hospitalisation Details'!L:L,"Not Found")</f>
        <v>58</v>
      </c>
    </row>
    <row r="805" spans="1:16" ht="15.75" x14ac:dyDescent="0.25">
      <c r="A805" s="19" t="s">
        <v>1567</v>
      </c>
      <c r="B805" s="19" t="str">
        <f>_xlfn.XLOOKUP(A805,'Customer Names'!A:A,'Customer Names'!C:C,"Not Found")</f>
        <v>Ahokas</v>
      </c>
      <c r="C805" s="20">
        <f>_xlfn.XLOOKUP(A805,'Medical Examinations'!A:A,'Medical Examinations'!B:B,"not found")</f>
        <v>24.035</v>
      </c>
      <c r="D805" s="20">
        <f>_xlfn.XLOOKUP(A805,'Medical Examinations'!A:A,'Medical Examinations'!C:C,"not found")</f>
        <v>11.71</v>
      </c>
      <c r="E805" s="20" t="str">
        <f>_xlfn.XLOOKUP(A805,'Medical Examinations'!A:A,'Medical Examinations'!D:D,"not found")</f>
        <v>No</v>
      </c>
      <c r="F805" s="20" t="str">
        <f>_xlfn.XLOOKUP(A805,'Medical Examinations'!A:A,'Medical Examinations'!E:E,"not found")</f>
        <v>No</v>
      </c>
      <c r="G805" s="20" t="str">
        <f>_xlfn.XLOOKUP(A805,'Medical Examinations'!A:A,'Medical Examinations'!F:F,"not found")</f>
        <v>No</v>
      </c>
      <c r="H805" s="20">
        <f>_xlfn.XLOOKUP(A805,'Medical Examinations'!A:A,'Medical Examinations'!G:G,"not found")</f>
        <v>0</v>
      </c>
      <c r="I805" s="20" t="str">
        <f>_xlfn.XLOOKUP(A805,'Medical Examinations'!A:A,'Medical Examinations'!H:H,"not found")</f>
        <v>No</v>
      </c>
      <c r="J805" s="20" t="str">
        <f>_xlfn.XLOOKUP(A805,'Medical Examinations'!A:A,'Medical Examinations'!I:I,"not found")</f>
        <v>Normal Weight</v>
      </c>
      <c r="K805" s="21">
        <f>_xlfn.XLOOKUP(A805,'Hospitalisation Details'!A:A,'Hospitalisation Details'!F:F,"Not Found")</f>
        <v>22847</v>
      </c>
      <c r="L805" s="22">
        <f>_xlfn.XLOOKUP(A805,'Hospitalisation Details'!A:A,'Hospitalisation Details'!H:H,"Not Found")</f>
        <v>13012.21</v>
      </c>
      <c r="M805" s="21" t="str">
        <f>_xlfn.XLOOKUP(A805,'Hospitalisation Details'!A:A,'Hospitalisation Details'!I:I,"Not Found")</f>
        <v>tier - 2</v>
      </c>
      <c r="N805" s="21" t="str">
        <f>_xlfn.XLOOKUP(A805,'Hospitalisation Details'!A:A,'Hospitalisation Details'!J:J,"Not Found")</f>
        <v>tier - 3</v>
      </c>
      <c r="O805" s="21" t="str">
        <f>_xlfn.XLOOKUP(A805,'Hospitalisation Details'!A:A,'Hospitalisation Details'!K:K,"Not Found")</f>
        <v>R1012</v>
      </c>
      <c r="P805" s="23">
        <f>_xlfn.XLOOKUP(A805,'Hospitalisation Details'!A:A,'Hospitalisation Details'!L:L,"Not Found")</f>
        <v>60</v>
      </c>
    </row>
    <row r="806" spans="1:16" ht="15.75" x14ac:dyDescent="0.25">
      <c r="A806" s="19" t="s">
        <v>1566</v>
      </c>
      <c r="B806" s="19" t="str">
        <f>_xlfn.XLOOKUP(A806,'Customer Names'!A:A,'Customer Names'!C:C,"Not Found")</f>
        <v>Hebert</v>
      </c>
      <c r="C806" s="20">
        <f>_xlfn.XLOOKUP(A806,'Medical Examinations'!A:A,'Medical Examinations'!B:B,"not found")</f>
        <v>37.119999999999997</v>
      </c>
      <c r="D806" s="20">
        <f>_xlfn.XLOOKUP(A806,'Medical Examinations'!A:A,'Medical Examinations'!C:C,"not found")</f>
        <v>5.29</v>
      </c>
      <c r="E806" s="20" t="str">
        <f>_xlfn.XLOOKUP(A806,'Medical Examinations'!A:A,'Medical Examinations'!D:D,"not found")</f>
        <v>No</v>
      </c>
      <c r="F806" s="20" t="str">
        <f>_xlfn.XLOOKUP(A806,'Medical Examinations'!A:A,'Medical Examinations'!E:E,"not found")</f>
        <v>No</v>
      </c>
      <c r="G806" s="20" t="str">
        <f>_xlfn.XLOOKUP(A806,'Medical Examinations'!A:A,'Medical Examinations'!F:F,"not found")</f>
        <v>No</v>
      </c>
      <c r="H806" s="20">
        <f>_xlfn.XLOOKUP(A806,'Medical Examinations'!A:A,'Medical Examinations'!G:G,"not found")</f>
        <v>2</v>
      </c>
      <c r="I806" s="20" t="str">
        <f>_xlfn.XLOOKUP(A806,'Medical Examinations'!A:A,'Medical Examinations'!H:H,"not found")</f>
        <v>No</v>
      </c>
      <c r="J806" s="20" t="str">
        <f>_xlfn.XLOOKUP(A806,'Medical Examinations'!A:A,'Medical Examinations'!I:I,"not found")</f>
        <v>Obesity</v>
      </c>
      <c r="K806" s="21">
        <f>_xlfn.XLOOKUP(A806,'Hospitalisation Details'!A:A,'Hospitalisation Details'!F:F,"Not Found")</f>
        <v>26569</v>
      </c>
      <c r="L806" s="22">
        <f>_xlfn.XLOOKUP(A806,'Hospitalisation Details'!A:A,'Hospitalisation Details'!H:H,"Not Found")</f>
        <v>13010.86</v>
      </c>
      <c r="M806" s="21" t="str">
        <f>_xlfn.XLOOKUP(A806,'Hospitalisation Details'!A:A,'Hospitalisation Details'!I:I,"Not Found")</f>
        <v>tier - 2</v>
      </c>
      <c r="N806" s="21" t="str">
        <f>_xlfn.XLOOKUP(A806,'Hospitalisation Details'!A:A,'Hospitalisation Details'!J:J,"Not Found")</f>
        <v>tier - 3</v>
      </c>
      <c r="O806" s="21" t="str">
        <f>_xlfn.XLOOKUP(A806,'Hospitalisation Details'!A:A,'Hospitalisation Details'!K:K,"Not Found")</f>
        <v>R1012</v>
      </c>
      <c r="P806" s="23">
        <f>_xlfn.XLOOKUP(A806,'Hospitalisation Details'!A:A,'Hospitalisation Details'!L:L,"Not Found")</f>
        <v>50</v>
      </c>
    </row>
    <row r="807" spans="1:16" ht="15.75" x14ac:dyDescent="0.25">
      <c r="A807" s="19" t="s">
        <v>1565</v>
      </c>
      <c r="B807" s="19" t="str">
        <f>_xlfn.XLOOKUP(A807,'Customer Names'!A:A,'Customer Names'!C:C,"Not Found")</f>
        <v>Fair</v>
      </c>
      <c r="C807" s="20">
        <f>_xlfn.XLOOKUP(A807,'Medical Examinations'!A:A,'Medical Examinations'!B:B,"not found")</f>
        <v>34.840000000000003</v>
      </c>
      <c r="D807" s="20">
        <f>_xlfn.XLOOKUP(A807,'Medical Examinations'!A:A,'Medical Examinations'!C:C,"not found")</f>
        <v>6</v>
      </c>
      <c r="E807" s="20" t="str">
        <f>_xlfn.XLOOKUP(A807,'Medical Examinations'!A:A,'Medical Examinations'!D:D,"not found")</f>
        <v>Yes</v>
      </c>
      <c r="F807" s="20" t="str">
        <f>_xlfn.XLOOKUP(A807,'Medical Examinations'!A:A,'Medical Examinations'!E:E,"not found")</f>
        <v>No</v>
      </c>
      <c r="G807" s="20" t="str">
        <f>_xlfn.XLOOKUP(A807,'Medical Examinations'!A:A,'Medical Examinations'!F:F,"not found")</f>
        <v>Yes</v>
      </c>
      <c r="H807" s="20">
        <f>_xlfn.XLOOKUP(A807,'Medical Examinations'!A:A,'Medical Examinations'!G:G,"not found")</f>
        <v>1</v>
      </c>
      <c r="I807" s="20" t="str">
        <f>_xlfn.XLOOKUP(A807,'Medical Examinations'!A:A,'Medical Examinations'!H:H,"not found")</f>
        <v>No</v>
      </c>
      <c r="J807" s="20" t="str">
        <f>_xlfn.XLOOKUP(A807,'Medical Examinations'!A:A,'Medical Examinations'!I:I,"not found")</f>
        <v>Obesity</v>
      </c>
      <c r="K807" s="21">
        <f>_xlfn.XLOOKUP(A807,'Hospitalisation Details'!A:A,'Hospitalisation Details'!F:F,"Not Found")</f>
        <v>25550</v>
      </c>
      <c r="L807" s="22">
        <f>_xlfn.XLOOKUP(A807,'Hospitalisation Details'!A:A,'Hospitalisation Details'!H:H,"Not Found")</f>
        <v>13008.07</v>
      </c>
      <c r="M807" s="21" t="str">
        <f>_xlfn.XLOOKUP(A807,'Hospitalisation Details'!A:A,'Hospitalisation Details'!I:I,"Not Found")</f>
        <v>tier - 2</v>
      </c>
      <c r="N807" s="21" t="str">
        <f>_xlfn.XLOOKUP(A807,'Hospitalisation Details'!A:A,'Hospitalisation Details'!J:J,"Not Found")</f>
        <v>tier - 3</v>
      </c>
      <c r="O807" s="21" t="str">
        <f>_xlfn.XLOOKUP(A807,'Hospitalisation Details'!A:A,'Hospitalisation Details'!K:K,"Not Found")</f>
        <v>R1012</v>
      </c>
      <c r="P807" s="23">
        <f>_xlfn.XLOOKUP(A807,'Hospitalisation Details'!A:A,'Hospitalisation Details'!L:L,"Not Found")</f>
        <v>53</v>
      </c>
    </row>
    <row r="808" spans="1:16" ht="15.75" x14ac:dyDescent="0.25">
      <c r="A808" s="19" t="s">
        <v>1564</v>
      </c>
      <c r="B808" s="19" t="str">
        <f>_xlfn.XLOOKUP(A808,'Customer Names'!A:A,'Customer Names'!C:C,"Not Found")</f>
        <v>Swenson</v>
      </c>
      <c r="C808" s="20">
        <f>_xlfn.XLOOKUP(A808,'Medical Examinations'!A:A,'Medical Examinations'!B:B,"not found")</f>
        <v>29.53</v>
      </c>
      <c r="D808" s="20">
        <f>_xlfn.XLOOKUP(A808,'Medical Examinations'!A:A,'Medical Examinations'!C:C,"not found")</f>
        <v>10.64</v>
      </c>
      <c r="E808" s="20" t="str">
        <f>_xlfn.XLOOKUP(A808,'Medical Examinations'!A:A,'Medical Examinations'!D:D,"not found")</f>
        <v>No</v>
      </c>
      <c r="F808" s="20" t="str">
        <f>_xlfn.XLOOKUP(A808,'Medical Examinations'!A:A,'Medical Examinations'!E:E,"not found")</f>
        <v>No</v>
      </c>
      <c r="G808" s="20" t="str">
        <f>_xlfn.XLOOKUP(A808,'Medical Examinations'!A:A,'Medical Examinations'!F:F,"not found")</f>
        <v>No</v>
      </c>
      <c r="H808" s="20">
        <f>_xlfn.XLOOKUP(A808,'Medical Examinations'!A:A,'Medical Examinations'!G:G,"not found")</f>
        <v>0</v>
      </c>
      <c r="I808" s="20" t="str">
        <f>_xlfn.XLOOKUP(A808,'Medical Examinations'!A:A,'Medical Examinations'!H:H,"not found")</f>
        <v>No</v>
      </c>
      <c r="J808" s="20" t="str">
        <f>_xlfn.XLOOKUP(A808,'Medical Examinations'!A:A,'Medical Examinations'!I:I,"not found")</f>
        <v>Overweight</v>
      </c>
      <c r="K808" s="21">
        <f>_xlfn.XLOOKUP(A808,'Hospitalisation Details'!A:A,'Hospitalisation Details'!F:F,"Not Found")</f>
        <v>22821</v>
      </c>
      <c r="L808" s="22">
        <f>_xlfn.XLOOKUP(A808,'Hospitalisation Details'!A:A,'Hospitalisation Details'!H:H,"Not Found")</f>
        <v>13004.95</v>
      </c>
      <c r="M808" s="21" t="str">
        <f>_xlfn.XLOOKUP(A808,'Hospitalisation Details'!A:A,'Hospitalisation Details'!I:I,"Not Found")</f>
        <v>tier - 2</v>
      </c>
      <c r="N808" s="21" t="str">
        <f>_xlfn.XLOOKUP(A808,'Hospitalisation Details'!A:A,'Hospitalisation Details'!J:J,"Not Found")</f>
        <v>tier - 3</v>
      </c>
      <c r="O808" s="21" t="str">
        <f>_xlfn.XLOOKUP(A808,'Hospitalisation Details'!A:A,'Hospitalisation Details'!K:K,"Not Found")</f>
        <v>R1012</v>
      </c>
      <c r="P808" s="23">
        <f>_xlfn.XLOOKUP(A808,'Hospitalisation Details'!A:A,'Hospitalisation Details'!L:L,"Not Found")</f>
        <v>60</v>
      </c>
    </row>
    <row r="809" spans="1:16" ht="15.75" x14ac:dyDescent="0.25">
      <c r="A809" s="19" t="s">
        <v>1563</v>
      </c>
      <c r="B809" s="19" t="str">
        <f>_xlfn.XLOOKUP(A809,'Customer Names'!A:A,'Customer Names'!C:C,"Not Found")</f>
        <v>Revenis</v>
      </c>
      <c r="C809" s="20">
        <f>_xlfn.XLOOKUP(A809,'Medical Examinations'!A:A,'Medical Examinations'!B:B,"not found")</f>
        <v>42.51</v>
      </c>
      <c r="D809" s="20">
        <f>_xlfn.XLOOKUP(A809,'Medical Examinations'!A:A,'Medical Examinations'!C:C,"not found")</f>
        <v>8.2100000000000009</v>
      </c>
      <c r="E809" s="20" t="str">
        <f>_xlfn.XLOOKUP(A809,'Medical Examinations'!A:A,'Medical Examinations'!D:D,"not found")</f>
        <v>Yes</v>
      </c>
      <c r="F809" s="20" t="str">
        <f>_xlfn.XLOOKUP(A809,'Medical Examinations'!A:A,'Medical Examinations'!E:E,"not found")</f>
        <v>No</v>
      </c>
      <c r="G809" s="20" t="str">
        <f>_xlfn.XLOOKUP(A809,'Medical Examinations'!A:A,'Medical Examinations'!F:F,"not found")</f>
        <v>No</v>
      </c>
      <c r="H809" s="20">
        <f>_xlfn.XLOOKUP(A809,'Medical Examinations'!A:A,'Medical Examinations'!G:G,"not found")</f>
        <v>0</v>
      </c>
      <c r="I809" s="20" t="str">
        <f>_xlfn.XLOOKUP(A809,'Medical Examinations'!A:A,'Medical Examinations'!H:H,"not found")</f>
        <v>No</v>
      </c>
      <c r="J809" s="20" t="str">
        <f>_xlfn.XLOOKUP(A809,'Medical Examinations'!A:A,'Medical Examinations'!I:I,"not found")</f>
        <v>Obesity</v>
      </c>
      <c r="K809" s="21">
        <f>_xlfn.XLOOKUP(A809,'Hospitalisation Details'!A:A,'Hospitalisation Details'!F:F,"Not Found")</f>
        <v>29889</v>
      </c>
      <c r="L809" s="22">
        <f>_xlfn.XLOOKUP(A809,'Hospitalisation Details'!A:A,'Hospitalisation Details'!H:H,"Not Found")</f>
        <v>13002.91</v>
      </c>
      <c r="M809" s="21" t="str">
        <f>_xlfn.XLOOKUP(A809,'Hospitalisation Details'!A:A,'Hospitalisation Details'!I:I,"Not Found")</f>
        <v>tier - 2</v>
      </c>
      <c r="N809" s="21" t="str">
        <f>_xlfn.XLOOKUP(A809,'Hospitalisation Details'!A:A,'Hospitalisation Details'!J:J,"Not Found")</f>
        <v>tier - 3</v>
      </c>
      <c r="O809" s="21" t="str">
        <f>_xlfn.XLOOKUP(A809,'Hospitalisation Details'!A:A,'Hospitalisation Details'!K:K,"Not Found")</f>
        <v>R1012</v>
      </c>
      <c r="P809" s="23">
        <f>_xlfn.XLOOKUP(A809,'Hospitalisation Details'!A:A,'Hospitalisation Details'!L:L,"Not Found")</f>
        <v>41</v>
      </c>
    </row>
    <row r="810" spans="1:16" ht="15.75" x14ac:dyDescent="0.25">
      <c r="A810" s="19" t="s">
        <v>1562</v>
      </c>
      <c r="B810" s="19" t="str">
        <f>_xlfn.XLOOKUP(A810,'Customer Names'!A:A,'Customer Names'!C:C,"Not Found")</f>
        <v>Engnes</v>
      </c>
      <c r="C810" s="20">
        <f>_xlfn.XLOOKUP(A810,'Medical Examinations'!A:A,'Medical Examinations'!B:B,"not found")</f>
        <v>38.14</v>
      </c>
      <c r="D810" s="20">
        <f>_xlfn.XLOOKUP(A810,'Medical Examinations'!A:A,'Medical Examinations'!C:C,"not found")</f>
        <v>5.58</v>
      </c>
      <c r="E810" s="20" t="str">
        <f>_xlfn.XLOOKUP(A810,'Medical Examinations'!A:A,'Medical Examinations'!D:D,"not found")</f>
        <v>No</v>
      </c>
      <c r="F810" s="20" t="str">
        <f>_xlfn.XLOOKUP(A810,'Medical Examinations'!A:A,'Medical Examinations'!E:E,"not found")</f>
        <v>No</v>
      </c>
      <c r="G810" s="20" t="str">
        <f>_xlfn.XLOOKUP(A810,'Medical Examinations'!A:A,'Medical Examinations'!F:F,"not found")</f>
        <v>Yes</v>
      </c>
      <c r="H810" s="20">
        <f>_xlfn.XLOOKUP(A810,'Medical Examinations'!A:A,'Medical Examinations'!G:G,"not found")</f>
        <v>1</v>
      </c>
      <c r="I810" s="20" t="str">
        <f>_xlfn.XLOOKUP(A810,'Medical Examinations'!A:A,'Medical Examinations'!H:H,"not found")</f>
        <v>No</v>
      </c>
      <c r="J810" s="20" t="str">
        <f>_xlfn.XLOOKUP(A810,'Medical Examinations'!A:A,'Medical Examinations'!I:I,"not found")</f>
        <v>Obesity</v>
      </c>
      <c r="K810" s="21">
        <f>_xlfn.XLOOKUP(A810,'Hospitalisation Details'!A:A,'Hospitalisation Details'!F:F,"Not Found")</f>
        <v>29186</v>
      </c>
      <c r="L810" s="22">
        <f>_xlfn.XLOOKUP(A810,'Hospitalisation Details'!A:A,'Hospitalisation Details'!H:H,"Not Found")</f>
        <v>12994.12</v>
      </c>
      <c r="M810" s="21" t="str">
        <f>_xlfn.XLOOKUP(A810,'Hospitalisation Details'!A:A,'Hospitalisation Details'!I:I,"Not Found")</f>
        <v>tier - 2</v>
      </c>
      <c r="N810" s="21" t="str">
        <f>_xlfn.XLOOKUP(A810,'Hospitalisation Details'!A:A,'Hospitalisation Details'!J:J,"Not Found")</f>
        <v>tier - 3</v>
      </c>
      <c r="O810" s="21" t="str">
        <f>_xlfn.XLOOKUP(A810,'Hospitalisation Details'!A:A,'Hospitalisation Details'!K:K,"Not Found")</f>
        <v>R1026</v>
      </c>
      <c r="P810" s="23">
        <f>_xlfn.XLOOKUP(A810,'Hospitalisation Details'!A:A,'Hospitalisation Details'!L:L,"Not Found")</f>
        <v>43</v>
      </c>
    </row>
    <row r="811" spans="1:16" ht="15.75" x14ac:dyDescent="0.25">
      <c r="A811" s="19" t="s">
        <v>1561</v>
      </c>
      <c r="B811" s="19" t="str">
        <f>_xlfn.XLOOKUP(A811,'Customer Names'!A:A,'Customer Names'!C:C,"Not Found")</f>
        <v>Wiltse</v>
      </c>
      <c r="C811" s="20">
        <f>_xlfn.XLOOKUP(A811,'Medical Examinations'!A:A,'Medical Examinations'!B:B,"not found")</f>
        <v>39.93</v>
      </c>
      <c r="D811" s="20">
        <f>_xlfn.XLOOKUP(A811,'Medical Examinations'!A:A,'Medical Examinations'!C:C,"not found")</f>
        <v>8.75</v>
      </c>
      <c r="E811" s="20" t="str">
        <f>_xlfn.XLOOKUP(A811,'Medical Examinations'!A:A,'Medical Examinations'!D:D,"not found")</f>
        <v>No</v>
      </c>
      <c r="F811" s="20" t="str">
        <f>_xlfn.XLOOKUP(A811,'Medical Examinations'!A:A,'Medical Examinations'!E:E,"not found")</f>
        <v>No</v>
      </c>
      <c r="G811" s="20" t="str">
        <f>_xlfn.XLOOKUP(A811,'Medical Examinations'!A:A,'Medical Examinations'!F:F,"not found")</f>
        <v>No</v>
      </c>
      <c r="H811" s="20">
        <f>_xlfn.XLOOKUP(A811,'Medical Examinations'!A:A,'Medical Examinations'!G:G,"not found")</f>
        <v>0</v>
      </c>
      <c r="I811" s="20" t="str">
        <f>_xlfn.XLOOKUP(A811,'Medical Examinations'!A:A,'Medical Examinations'!H:H,"not found")</f>
        <v>No</v>
      </c>
      <c r="J811" s="20" t="str">
        <f>_xlfn.XLOOKUP(A811,'Medical Examinations'!A:A,'Medical Examinations'!I:I,"not found")</f>
        <v>Obesity</v>
      </c>
      <c r="K811" s="21">
        <f>_xlfn.XLOOKUP(A811,'Hospitalisation Details'!A:A,'Hospitalisation Details'!F:F,"Not Found")</f>
        <v>22248</v>
      </c>
      <c r="L811" s="22">
        <f>_xlfn.XLOOKUP(A811,'Hospitalisation Details'!A:A,'Hospitalisation Details'!H:H,"Not Found")</f>
        <v>12982.87</v>
      </c>
      <c r="M811" s="21" t="str">
        <f>_xlfn.XLOOKUP(A811,'Hospitalisation Details'!A:A,'Hospitalisation Details'!I:I,"Not Found")</f>
        <v>tier - 2</v>
      </c>
      <c r="N811" s="21" t="str">
        <f>_xlfn.XLOOKUP(A811,'Hospitalisation Details'!A:A,'Hospitalisation Details'!J:J,"Not Found")</f>
        <v>tier - 3</v>
      </c>
      <c r="O811" s="21" t="str">
        <f>_xlfn.XLOOKUP(A811,'Hospitalisation Details'!A:A,'Hospitalisation Details'!K:K,"Not Found")</f>
        <v>R1013</v>
      </c>
      <c r="P811" s="23">
        <f>_xlfn.XLOOKUP(A811,'Hospitalisation Details'!A:A,'Hospitalisation Details'!L:L,"Not Found")</f>
        <v>62</v>
      </c>
    </row>
    <row r="812" spans="1:16" ht="15.75" x14ac:dyDescent="0.25">
      <c r="A812" s="19" t="s">
        <v>1560</v>
      </c>
      <c r="B812" s="19" t="str">
        <f>_xlfn.XLOOKUP(A812,'Customer Names'!A:A,'Customer Names'!C:C,"Not Found")</f>
        <v>Fernandez</v>
      </c>
      <c r="C812" s="20">
        <f>_xlfn.XLOOKUP(A812,'Medical Examinations'!A:A,'Medical Examinations'!B:B,"not found")</f>
        <v>38.83</v>
      </c>
      <c r="D812" s="20">
        <f>_xlfn.XLOOKUP(A812,'Medical Examinations'!A:A,'Medical Examinations'!C:C,"not found")</f>
        <v>11.86</v>
      </c>
      <c r="E812" s="20" t="str">
        <f>_xlfn.XLOOKUP(A812,'Medical Examinations'!A:A,'Medical Examinations'!D:D,"not found")</f>
        <v>No</v>
      </c>
      <c r="F812" s="20" t="str">
        <f>_xlfn.XLOOKUP(A812,'Medical Examinations'!A:A,'Medical Examinations'!E:E,"not found")</f>
        <v>No</v>
      </c>
      <c r="G812" s="20" t="str">
        <f>_xlfn.XLOOKUP(A812,'Medical Examinations'!A:A,'Medical Examinations'!F:F,"not found")</f>
        <v>No</v>
      </c>
      <c r="H812" s="20">
        <f>_xlfn.XLOOKUP(A812,'Medical Examinations'!A:A,'Medical Examinations'!G:G,"not found")</f>
        <v>0</v>
      </c>
      <c r="I812" s="20" t="str">
        <f>_xlfn.XLOOKUP(A812,'Medical Examinations'!A:A,'Medical Examinations'!H:H,"not found")</f>
        <v>No</v>
      </c>
      <c r="J812" s="20" t="str">
        <f>_xlfn.XLOOKUP(A812,'Medical Examinations'!A:A,'Medical Examinations'!I:I,"not found")</f>
        <v>Obesity</v>
      </c>
      <c r="K812" s="21">
        <f>_xlfn.XLOOKUP(A812,'Hospitalisation Details'!A:A,'Hospitalisation Details'!F:F,"Not Found")</f>
        <v>22182</v>
      </c>
      <c r="L812" s="22">
        <f>_xlfn.XLOOKUP(A812,'Hospitalisation Details'!A:A,'Hospitalisation Details'!H:H,"Not Found")</f>
        <v>12981.35</v>
      </c>
      <c r="M812" s="21" t="str">
        <f>_xlfn.XLOOKUP(A812,'Hospitalisation Details'!A:A,'Hospitalisation Details'!I:I,"Not Found")</f>
        <v>tier - 2</v>
      </c>
      <c r="N812" s="21" t="str">
        <f>_xlfn.XLOOKUP(A812,'Hospitalisation Details'!A:A,'Hospitalisation Details'!J:J,"Not Found")</f>
        <v>tier - 3</v>
      </c>
      <c r="O812" s="21" t="str">
        <f>_xlfn.XLOOKUP(A812,'Hospitalisation Details'!A:A,'Hospitalisation Details'!K:K,"Not Found")</f>
        <v>R1013</v>
      </c>
      <c r="P812" s="23">
        <f>_xlfn.XLOOKUP(A812,'Hospitalisation Details'!A:A,'Hospitalisation Details'!L:L,"Not Found")</f>
        <v>62</v>
      </c>
    </row>
    <row r="813" spans="1:16" ht="15.75" x14ac:dyDescent="0.25">
      <c r="A813" s="19" t="s">
        <v>1559</v>
      </c>
      <c r="B813" s="19" t="str">
        <f>_xlfn.XLOOKUP(A813,'Customer Names'!A:A,'Customer Names'!C:C,"Not Found")</f>
        <v>Edwards</v>
      </c>
      <c r="C813" s="20">
        <f>_xlfn.XLOOKUP(A813,'Medical Examinations'!A:A,'Medical Examinations'!B:B,"not found")</f>
        <v>37.4</v>
      </c>
      <c r="D813" s="20">
        <f>_xlfn.XLOOKUP(A813,'Medical Examinations'!A:A,'Medical Examinations'!C:C,"not found")</f>
        <v>11.46</v>
      </c>
      <c r="E813" s="20" t="str">
        <f>_xlfn.XLOOKUP(A813,'Medical Examinations'!A:A,'Medical Examinations'!D:D,"not found")</f>
        <v>No</v>
      </c>
      <c r="F813" s="20" t="str">
        <f>_xlfn.XLOOKUP(A813,'Medical Examinations'!A:A,'Medical Examinations'!E:E,"not found")</f>
        <v>No</v>
      </c>
      <c r="G813" s="20" t="str">
        <f>_xlfn.XLOOKUP(A813,'Medical Examinations'!A:A,'Medical Examinations'!F:F,"not found")</f>
        <v>No</v>
      </c>
      <c r="H813" s="20">
        <f>_xlfn.XLOOKUP(A813,'Medical Examinations'!A:A,'Medical Examinations'!G:G,"not found")</f>
        <v>0</v>
      </c>
      <c r="I813" s="20" t="str">
        <f>_xlfn.XLOOKUP(A813,'Medical Examinations'!A:A,'Medical Examinations'!H:H,"not found")</f>
        <v>No</v>
      </c>
      <c r="J813" s="20" t="str">
        <f>_xlfn.XLOOKUP(A813,'Medical Examinations'!A:A,'Medical Examinations'!I:I,"not found")</f>
        <v>Obesity</v>
      </c>
      <c r="K813" s="21">
        <f>_xlfn.XLOOKUP(A813,'Hospitalisation Details'!A:A,'Hospitalisation Details'!F:F,"Not Found")</f>
        <v>22089</v>
      </c>
      <c r="L813" s="22">
        <f>_xlfn.XLOOKUP(A813,'Hospitalisation Details'!A:A,'Hospitalisation Details'!H:H,"Not Found")</f>
        <v>12979.36</v>
      </c>
      <c r="M813" s="21" t="str">
        <f>_xlfn.XLOOKUP(A813,'Hospitalisation Details'!A:A,'Hospitalisation Details'!I:I,"Not Found")</f>
        <v>tier - 2</v>
      </c>
      <c r="N813" s="21" t="str">
        <f>_xlfn.XLOOKUP(A813,'Hospitalisation Details'!A:A,'Hospitalisation Details'!J:J,"Not Found")</f>
        <v>tier - 3</v>
      </c>
      <c r="O813" s="21" t="str">
        <f>_xlfn.XLOOKUP(A813,'Hospitalisation Details'!A:A,'Hospitalisation Details'!K:K,"Not Found")</f>
        <v>R1011</v>
      </c>
      <c r="P813" s="23">
        <f>_xlfn.XLOOKUP(A813,'Hospitalisation Details'!A:A,'Hospitalisation Details'!L:L,"Not Found")</f>
        <v>62</v>
      </c>
    </row>
    <row r="814" spans="1:16" ht="15.75" x14ac:dyDescent="0.25">
      <c r="A814" s="19" t="s">
        <v>1558</v>
      </c>
      <c r="B814" s="19" t="str">
        <f>_xlfn.XLOOKUP(A814,'Customer Names'!A:A,'Customer Names'!C:C,"Not Found")</f>
        <v>Pinney</v>
      </c>
      <c r="C814" s="20">
        <f>_xlfn.XLOOKUP(A814,'Medical Examinations'!A:A,'Medical Examinations'!B:B,"not found")</f>
        <v>21.4</v>
      </c>
      <c r="D814" s="20">
        <f>_xlfn.XLOOKUP(A814,'Medical Examinations'!A:A,'Medical Examinations'!C:C,"not found")</f>
        <v>9.0299999999999994</v>
      </c>
      <c r="E814" s="20" t="str">
        <f>_xlfn.XLOOKUP(A814,'Medical Examinations'!A:A,'Medical Examinations'!D:D,"not found")</f>
        <v>No</v>
      </c>
      <c r="F814" s="20" t="str">
        <f>_xlfn.XLOOKUP(A814,'Medical Examinations'!A:A,'Medical Examinations'!E:E,"not found")</f>
        <v>No</v>
      </c>
      <c r="G814" s="20" t="str">
        <f>_xlfn.XLOOKUP(A814,'Medical Examinations'!A:A,'Medical Examinations'!F:F,"not found")</f>
        <v>No</v>
      </c>
      <c r="H814" s="20">
        <f>_xlfn.XLOOKUP(A814,'Medical Examinations'!A:A,'Medical Examinations'!G:G,"not found")</f>
        <v>0</v>
      </c>
      <c r="I814" s="20" t="str">
        <f>_xlfn.XLOOKUP(A814,'Medical Examinations'!A:A,'Medical Examinations'!H:H,"not found")</f>
        <v>No</v>
      </c>
      <c r="J814" s="20" t="str">
        <f>_xlfn.XLOOKUP(A814,'Medical Examinations'!A:A,'Medical Examinations'!I:I,"not found")</f>
        <v>Normal Weight</v>
      </c>
      <c r="K814" s="21">
        <f>_xlfn.XLOOKUP(A814,'Hospitalisation Details'!A:A,'Hospitalisation Details'!F:F,"Not Found")</f>
        <v>22224</v>
      </c>
      <c r="L814" s="22">
        <f>_xlfn.XLOOKUP(A814,'Hospitalisation Details'!A:A,'Hospitalisation Details'!H:H,"Not Found")</f>
        <v>12957.12</v>
      </c>
      <c r="M814" s="21" t="str">
        <f>_xlfn.XLOOKUP(A814,'Hospitalisation Details'!A:A,'Hospitalisation Details'!I:I,"Not Found")</f>
        <v>tier - 2</v>
      </c>
      <c r="N814" s="21" t="str">
        <f>_xlfn.XLOOKUP(A814,'Hospitalisation Details'!A:A,'Hospitalisation Details'!J:J,"Not Found")</f>
        <v>tier - 3</v>
      </c>
      <c r="O814" s="21" t="str">
        <f>_xlfn.XLOOKUP(A814,'Hospitalisation Details'!A:A,'Hospitalisation Details'!K:K,"Not Found")</f>
        <v>R1011</v>
      </c>
      <c r="P814" s="23">
        <f>_xlfn.XLOOKUP(A814,'Hospitalisation Details'!A:A,'Hospitalisation Details'!L:L,"Not Found")</f>
        <v>62</v>
      </c>
    </row>
    <row r="815" spans="1:16" ht="15.75" x14ac:dyDescent="0.25">
      <c r="A815" s="19" t="s">
        <v>1557</v>
      </c>
      <c r="B815" s="19" t="str">
        <f>_xlfn.XLOOKUP(A815,'Customer Names'!A:A,'Customer Names'!C:C,"Not Found")</f>
        <v>Levy</v>
      </c>
      <c r="C815" s="20">
        <f>_xlfn.XLOOKUP(A815,'Medical Examinations'!A:A,'Medical Examinations'!B:B,"not found")</f>
        <v>38.380000000000003</v>
      </c>
      <c r="D815" s="20">
        <f>_xlfn.XLOOKUP(A815,'Medical Examinations'!A:A,'Medical Examinations'!C:C,"not found")</f>
        <v>8.26</v>
      </c>
      <c r="E815" s="20" t="str">
        <f>_xlfn.XLOOKUP(A815,'Medical Examinations'!A:A,'Medical Examinations'!D:D,"not found")</f>
        <v>Yes</v>
      </c>
      <c r="F815" s="20" t="str">
        <f>_xlfn.XLOOKUP(A815,'Medical Examinations'!A:A,'Medical Examinations'!E:E,"not found")</f>
        <v>No</v>
      </c>
      <c r="G815" s="20" t="str">
        <f>_xlfn.XLOOKUP(A815,'Medical Examinations'!A:A,'Medical Examinations'!F:F,"not found")</f>
        <v>No</v>
      </c>
      <c r="H815" s="20">
        <f>_xlfn.XLOOKUP(A815,'Medical Examinations'!A:A,'Medical Examinations'!G:G,"not found")</f>
        <v>2</v>
      </c>
      <c r="I815" s="20" t="str">
        <f>_xlfn.XLOOKUP(A815,'Medical Examinations'!A:A,'Medical Examinations'!H:H,"not found")</f>
        <v>No</v>
      </c>
      <c r="J815" s="20" t="str">
        <f>_xlfn.XLOOKUP(A815,'Medical Examinations'!A:A,'Medical Examinations'!I:I,"not found")</f>
        <v>Obesity</v>
      </c>
      <c r="K815" s="21">
        <f>_xlfn.XLOOKUP(A815,'Hospitalisation Details'!A:A,'Hospitalisation Details'!F:F,"Not Found")</f>
        <v>22513</v>
      </c>
      <c r="L815" s="22">
        <f>_xlfn.XLOOKUP(A815,'Hospitalisation Details'!A:A,'Hospitalisation Details'!H:H,"Not Found")</f>
        <v>12950.07</v>
      </c>
      <c r="M815" s="21" t="str">
        <f>_xlfn.XLOOKUP(A815,'Hospitalisation Details'!A:A,'Hospitalisation Details'!I:I,"Not Found")</f>
        <v>tier - 2</v>
      </c>
      <c r="N815" s="21" t="str">
        <f>_xlfn.XLOOKUP(A815,'Hospitalisation Details'!A:A,'Hospitalisation Details'!J:J,"Not Found")</f>
        <v>tier - 3</v>
      </c>
      <c r="O815" s="21" t="str">
        <f>_xlfn.XLOOKUP(A815,'Hospitalisation Details'!A:A,'Hospitalisation Details'!K:K,"Not Found")</f>
        <v>R1012</v>
      </c>
      <c r="P815" s="23">
        <f>_xlfn.XLOOKUP(A815,'Hospitalisation Details'!A:A,'Hospitalisation Details'!L:L,"Not Found")</f>
        <v>61</v>
      </c>
    </row>
    <row r="816" spans="1:16" ht="15.75" x14ac:dyDescent="0.25">
      <c r="A816" s="19" t="s">
        <v>1556</v>
      </c>
      <c r="B816" s="19" t="str">
        <f>_xlfn.XLOOKUP(A816,'Customer Names'!A:A,'Customer Names'!C:C,"Not Found")</f>
        <v>Takeda</v>
      </c>
      <c r="C816" s="20">
        <f>_xlfn.XLOOKUP(A816,'Medical Examinations'!A:A,'Medical Examinations'!B:B,"not found")</f>
        <v>33.659999999999997</v>
      </c>
      <c r="D816" s="20">
        <f>_xlfn.XLOOKUP(A816,'Medical Examinations'!A:A,'Medical Examinations'!C:C,"not found")</f>
        <v>5.42</v>
      </c>
      <c r="E816" s="20" t="str">
        <f>_xlfn.XLOOKUP(A816,'Medical Examinations'!A:A,'Medical Examinations'!D:D,"not found")</f>
        <v>Yes</v>
      </c>
      <c r="F816" s="20" t="str">
        <f>_xlfn.XLOOKUP(A816,'Medical Examinations'!A:A,'Medical Examinations'!E:E,"not found")</f>
        <v>No</v>
      </c>
      <c r="G816" s="20" t="str">
        <f>_xlfn.XLOOKUP(A816,'Medical Examinations'!A:A,'Medical Examinations'!F:F,"not found")</f>
        <v>No</v>
      </c>
      <c r="H816" s="20">
        <f>_xlfn.XLOOKUP(A816,'Medical Examinations'!A:A,'Medical Examinations'!G:G,"not found")</f>
        <v>2</v>
      </c>
      <c r="I816" s="20" t="str">
        <f>_xlfn.XLOOKUP(A816,'Medical Examinations'!A:A,'Medical Examinations'!H:H,"not found")</f>
        <v>No</v>
      </c>
      <c r="J816" s="20" t="str">
        <f>_xlfn.XLOOKUP(A816,'Medical Examinations'!A:A,'Medical Examinations'!I:I,"not found")</f>
        <v>Obesity</v>
      </c>
      <c r="K816" s="21">
        <f>_xlfn.XLOOKUP(A816,'Hospitalisation Details'!A:A,'Hospitalisation Details'!F:F,"Not Found")</f>
        <v>24463</v>
      </c>
      <c r="L816" s="22">
        <f>_xlfn.XLOOKUP(A816,'Hospitalisation Details'!A:A,'Hospitalisation Details'!H:H,"Not Found")</f>
        <v>12949.16</v>
      </c>
      <c r="M816" s="21" t="str">
        <f>_xlfn.XLOOKUP(A816,'Hospitalisation Details'!A:A,'Hospitalisation Details'!I:I,"Not Found")</f>
        <v>tier - 2</v>
      </c>
      <c r="N816" s="21" t="str">
        <f>_xlfn.XLOOKUP(A816,'Hospitalisation Details'!A:A,'Hospitalisation Details'!J:J,"Not Found")</f>
        <v>tier - 3</v>
      </c>
      <c r="O816" s="21" t="str">
        <f>_xlfn.XLOOKUP(A816,'Hospitalisation Details'!A:A,'Hospitalisation Details'!K:K,"Not Found")</f>
        <v>R1013</v>
      </c>
      <c r="P816" s="23">
        <f>_xlfn.XLOOKUP(A816,'Hospitalisation Details'!A:A,'Hospitalisation Details'!L:L,"Not Found")</f>
        <v>56</v>
      </c>
    </row>
    <row r="817" spans="1:16" ht="15.75" x14ac:dyDescent="0.25">
      <c r="A817" s="19" t="s">
        <v>1555</v>
      </c>
      <c r="B817" s="19" t="str">
        <f>_xlfn.XLOOKUP(A817,'Customer Names'!A:A,'Customer Names'!C:C,"Not Found")</f>
        <v>Burke</v>
      </c>
      <c r="C817" s="20">
        <f>_xlfn.XLOOKUP(A817,'Medical Examinations'!A:A,'Medical Examinations'!B:B,"not found")</f>
        <v>31.79</v>
      </c>
      <c r="D817" s="20">
        <f>_xlfn.XLOOKUP(A817,'Medical Examinations'!A:A,'Medical Examinations'!C:C,"not found")</f>
        <v>11.33</v>
      </c>
      <c r="E817" s="20" t="str">
        <f>_xlfn.XLOOKUP(A817,'Medical Examinations'!A:A,'Medical Examinations'!D:D,"not found")</f>
        <v>Yes</v>
      </c>
      <c r="F817" s="20" t="str">
        <f>_xlfn.XLOOKUP(A817,'Medical Examinations'!A:A,'Medical Examinations'!E:E,"not found")</f>
        <v>No</v>
      </c>
      <c r="G817" s="20" t="str">
        <f>_xlfn.XLOOKUP(A817,'Medical Examinations'!A:A,'Medical Examinations'!F:F,"not found")</f>
        <v>Yes</v>
      </c>
      <c r="H817" s="20">
        <f>_xlfn.XLOOKUP(A817,'Medical Examinations'!A:A,'Medical Examinations'!G:G,"not found")</f>
        <v>1</v>
      </c>
      <c r="I817" s="20" t="str">
        <f>_xlfn.XLOOKUP(A817,'Medical Examinations'!A:A,'Medical Examinations'!H:H,"not found")</f>
        <v>No</v>
      </c>
      <c r="J817" s="20" t="str">
        <f>_xlfn.XLOOKUP(A817,'Medical Examinations'!A:A,'Medical Examinations'!I:I,"not found")</f>
        <v>Obesity</v>
      </c>
      <c r="K817" s="21">
        <f>_xlfn.XLOOKUP(A817,'Hospitalisation Details'!A:A,'Hospitalisation Details'!F:F,"Not Found")</f>
        <v>23237</v>
      </c>
      <c r="L817" s="22">
        <f>_xlfn.XLOOKUP(A817,'Hospitalisation Details'!A:A,'Hospitalisation Details'!H:H,"Not Found")</f>
        <v>12928.79</v>
      </c>
      <c r="M817" s="21" t="str">
        <f>_xlfn.XLOOKUP(A817,'Hospitalisation Details'!A:A,'Hospitalisation Details'!I:I,"Not Found")</f>
        <v>tier - 2</v>
      </c>
      <c r="N817" s="21" t="str">
        <f>_xlfn.XLOOKUP(A817,'Hospitalisation Details'!A:A,'Hospitalisation Details'!J:J,"Not Found")</f>
        <v>tier - 3</v>
      </c>
      <c r="O817" s="21" t="str">
        <f>_xlfn.XLOOKUP(A817,'Hospitalisation Details'!A:A,'Hospitalisation Details'!K:K,"Not Found")</f>
        <v>R1013</v>
      </c>
      <c r="P817" s="23">
        <f>_xlfn.XLOOKUP(A817,'Hospitalisation Details'!A:A,'Hospitalisation Details'!L:L,"Not Found")</f>
        <v>59</v>
      </c>
    </row>
    <row r="818" spans="1:16" ht="15.75" x14ac:dyDescent="0.25">
      <c r="A818" s="19" t="s">
        <v>1554</v>
      </c>
      <c r="B818" s="19" t="str">
        <f>_xlfn.XLOOKUP(A818,'Customer Names'!A:A,'Customer Names'!C:C,"Not Found")</f>
        <v>Duarte</v>
      </c>
      <c r="C818" s="20">
        <f>_xlfn.XLOOKUP(A818,'Medical Examinations'!A:A,'Medical Examinations'!B:B,"not found")</f>
        <v>29.7</v>
      </c>
      <c r="D818" s="20">
        <f>_xlfn.XLOOKUP(A818,'Medical Examinations'!A:A,'Medical Examinations'!C:C,"not found")</f>
        <v>7.69</v>
      </c>
      <c r="E818" s="20" t="str">
        <f>_xlfn.XLOOKUP(A818,'Medical Examinations'!A:A,'Medical Examinations'!D:D,"not found")</f>
        <v>Yes</v>
      </c>
      <c r="F818" s="20" t="str">
        <f>_xlfn.XLOOKUP(A818,'Medical Examinations'!A:A,'Medical Examinations'!E:E,"not found")</f>
        <v>No</v>
      </c>
      <c r="G818" s="20" t="str">
        <f>_xlfn.XLOOKUP(A818,'Medical Examinations'!A:A,'Medical Examinations'!F:F,"not found")</f>
        <v>Yes</v>
      </c>
      <c r="H818" s="20">
        <f>_xlfn.XLOOKUP(A818,'Medical Examinations'!A:A,'Medical Examinations'!G:G,"not found")</f>
        <v>1</v>
      </c>
      <c r="I818" s="20" t="str">
        <f>_xlfn.XLOOKUP(A818,'Medical Examinations'!A:A,'Medical Examinations'!H:H,"not found")</f>
        <v>No</v>
      </c>
      <c r="J818" s="20" t="str">
        <f>_xlfn.XLOOKUP(A818,'Medical Examinations'!A:A,'Medical Examinations'!I:I,"not found")</f>
        <v>Overweight</v>
      </c>
      <c r="K818" s="21">
        <f>_xlfn.XLOOKUP(A818,'Hospitalisation Details'!A:A,'Hospitalisation Details'!F:F,"Not Found")</f>
        <v>23255</v>
      </c>
      <c r="L818" s="22">
        <f>_xlfn.XLOOKUP(A818,'Hospitalisation Details'!A:A,'Hospitalisation Details'!H:H,"Not Found")</f>
        <v>12925.89</v>
      </c>
      <c r="M818" s="21" t="str">
        <f>_xlfn.XLOOKUP(A818,'Hospitalisation Details'!A:A,'Hospitalisation Details'!I:I,"Not Found")</f>
        <v>tier - 2</v>
      </c>
      <c r="N818" s="21" t="str">
        <f>_xlfn.XLOOKUP(A818,'Hospitalisation Details'!A:A,'Hospitalisation Details'!J:J,"Not Found")</f>
        <v>tier - 3</v>
      </c>
      <c r="O818" s="21" t="str">
        <f>_xlfn.XLOOKUP(A818,'Hospitalisation Details'!A:A,'Hospitalisation Details'!K:K,"Not Found")</f>
        <v>R1013</v>
      </c>
      <c r="P818" s="23">
        <f>_xlfn.XLOOKUP(A818,'Hospitalisation Details'!A:A,'Hospitalisation Details'!L:L,"Not Found")</f>
        <v>59</v>
      </c>
    </row>
    <row r="819" spans="1:16" ht="15.75" x14ac:dyDescent="0.25">
      <c r="A819" s="19" t="s">
        <v>1553</v>
      </c>
      <c r="B819" s="19" t="str">
        <f>_xlfn.XLOOKUP(A819,'Customer Names'!A:A,'Customer Names'!C:C,"Not Found")</f>
        <v>Clark</v>
      </c>
      <c r="C819" s="20">
        <f>_xlfn.XLOOKUP(A819,'Medical Examinations'!A:A,'Medical Examinations'!B:B,"not found")</f>
        <v>25.46</v>
      </c>
      <c r="D819" s="20">
        <f>_xlfn.XLOOKUP(A819,'Medical Examinations'!A:A,'Medical Examinations'!C:C,"not found")</f>
        <v>8.77</v>
      </c>
      <c r="E819" s="20" t="str">
        <f>_xlfn.XLOOKUP(A819,'Medical Examinations'!A:A,'Medical Examinations'!D:D,"not found")</f>
        <v>Yes</v>
      </c>
      <c r="F819" s="20" t="str">
        <f>_xlfn.XLOOKUP(A819,'Medical Examinations'!A:A,'Medical Examinations'!E:E,"not found")</f>
        <v>No</v>
      </c>
      <c r="G819" s="20" t="str">
        <f>_xlfn.XLOOKUP(A819,'Medical Examinations'!A:A,'Medical Examinations'!F:F,"not found")</f>
        <v>Yes</v>
      </c>
      <c r="H819" s="20">
        <f>_xlfn.XLOOKUP(A819,'Medical Examinations'!A:A,'Medical Examinations'!G:G,"not found")</f>
        <v>1</v>
      </c>
      <c r="I819" s="20" t="str">
        <f>_xlfn.XLOOKUP(A819,'Medical Examinations'!A:A,'Medical Examinations'!H:H,"not found")</f>
        <v>No</v>
      </c>
      <c r="J819" s="20" t="str">
        <f>_xlfn.XLOOKUP(A819,'Medical Examinations'!A:A,'Medical Examinations'!I:I,"not found")</f>
        <v>Overweight</v>
      </c>
      <c r="K819" s="21">
        <f>_xlfn.XLOOKUP(A819,'Hospitalisation Details'!A:A,'Hospitalisation Details'!F:F,"Not Found")</f>
        <v>23239</v>
      </c>
      <c r="L819" s="22">
        <f>_xlfn.XLOOKUP(A819,'Hospitalisation Details'!A:A,'Hospitalisation Details'!H:H,"Not Found")</f>
        <v>12913.99</v>
      </c>
      <c r="M819" s="21" t="str">
        <f>_xlfn.XLOOKUP(A819,'Hospitalisation Details'!A:A,'Hospitalisation Details'!I:I,"Not Found")</f>
        <v>tier - 2</v>
      </c>
      <c r="N819" s="21" t="str">
        <f>_xlfn.XLOOKUP(A819,'Hospitalisation Details'!A:A,'Hospitalisation Details'!J:J,"Not Found")</f>
        <v>tier - 2</v>
      </c>
      <c r="O819" s="21" t="str">
        <f>_xlfn.XLOOKUP(A819,'Hospitalisation Details'!A:A,'Hospitalisation Details'!K:K,"Not Found")</f>
        <v>R1016</v>
      </c>
      <c r="P819" s="23">
        <f>_xlfn.XLOOKUP(A819,'Hospitalisation Details'!A:A,'Hospitalisation Details'!L:L,"Not Found")</f>
        <v>59</v>
      </c>
    </row>
    <row r="820" spans="1:16" ht="15.75" x14ac:dyDescent="0.25">
      <c r="A820" s="19" t="s">
        <v>1552</v>
      </c>
      <c r="B820" s="19" t="str">
        <f>_xlfn.XLOOKUP(A820,'Customer Names'!A:A,'Customer Names'!C:C,"Not Found")</f>
        <v>Nice</v>
      </c>
      <c r="C820" s="20">
        <f>_xlfn.XLOOKUP(A820,'Medical Examinations'!A:A,'Medical Examinations'!B:B,"not found")</f>
        <v>39.14</v>
      </c>
      <c r="D820" s="20">
        <f>_xlfn.XLOOKUP(A820,'Medical Examinations'!A:A,'Medical Examinations'!C:C,"not found")</f>
        <v>4.91</v>
      </c>
      <c r="E820" s="20" t="str">
        <f>_xlfn.XLOOKUP(A820,'Medical Examinations'!A:A,'Medical Examinations'!D:D,"not found")</f>
        <v>No</v>
      </c>
      <c r="F820" s="20" t="str">
        <f>_xlfn.XLOOKUP(A820,'Medical Examinations'!A:A,'Medical Examinations'!E:E,"not found")</f>
        <v>Yes</v>
      </c>
      <c r="G820" s="20" t="str">
        <f>_xlfn.XLOOKUP(A820,'Medical Examinations'!A:A,'Medical Examinations'!F:F,"not found")</f>
        <v>No</v>
      </c>
      <c r="H820" s="20">
        <f>_xlfn.XLOOKUP(A820,'Medical Examinations'!A:A,'Medical Examinations'!G:G,"not found")</f>
        <v>1</v>
      </c>
      <c r="I820" s="20" t="str">
        <f>_xlfn.XLOOKUP(A820,'Medical Examinations'!A:A,'Medical Examinations'!H:H,"not found")</f>
        <v>No</v>
      </c>
      <c r="J820" s="20" t="str">
        <f>_xlfn.XLOOKUP(A820,'Medical Examinations'!A:A,'Medical Examinations'!I:I,"not found")</f>
        <v>Obesity</v>
      </c>
      <c r="K820" s="21">
        <f>_xlfn.XLOOKUP(A820,'Hospitalisation Details'!A:A,'Hospitalisation Details'!F:F,"Not Found")</f>
        <v>38177</v>
      </c>
      <c r="L820" s="22">
        <f>_xlfn.XLOOKUP(A820,'Hospitalisation Details'!A:A,'Hospitalisation Details'!H:H,"Not Found")</f>
        <v>12890.06</v>
      </c>
      <c r="M820" s="21" t="str">
        <f>_xlfn.XLOOKUP(A820,'Hospitalisation Details'!A:A,'Hospitalisation Details'!I:I,"Not Found")</f>
        <v>tier - 2</v>
      </c>
      <c r="N820" s="21" t="str">
        <f>_xlfn.XLOOKUP(A820,'Hospitalisation Details'!A:A,'Hospitalisation Details'!J:J,"Not Found")</f>
        <v>tier - 2</v>
      </c>
      <c r="O820" s="21" t="str">
        <f>_xlfn.XLOOKUP(A820,'Hospitalisation Details'!A:A,'Hospitalisation Details'!K:K,"Not Found")</f>
        <v>R1019</v>
      </c>
      <c r="P820" s="23">
        <f>_xlfn.XLOOKUP(A820,'Hospitalisation Details'!A:A,'Hospitalisation Details'!L:L,"Not Found")</f>
        <v>18</v>
      </c>
    </row>
    <row r="821" spans="1:16" ht="15.75" x14ac:dyDescent="0.25">
      <c r="A821" s="19" t="s">
        <v>1551</v>
      </c>
      <c r="B821" s="19" t="str">
        <f>_xlfn.XLOOKUP(A821,'Customer Names'!A:A,'Customer Names'!C:C,"Not Found")</f>
        <v>Windler</v>
      </c>
      <c r="C821" s="20">
        <f>_xlfn.XLOOKUP(A821,'Medical Examinations'!A:A,'Medical Examinations'!B:B,"not found")</f>
        <v>41.2</v>
      </c>
      <c r="D821" s="20">
        <f>_xlfn.XLOOKUP(A821,'Medical Examinations'!A:A,'Medical Examinations'!C:C,"not found")</f>
        <v>4.95</v>
      </c>
      <c r="E821" s="20" t="str">
        <f>_xlfn.XLOOKUP(A821,'Medical Examinations'!A:A,'Medical Examinations'!D:D,"not found")</f>
        <v>No</v>
      </c>
      <c r="F821" s="20" t="str">
        <f>_xlfn.XLOOKUP(A821,'Medical Examinations'!A:A,'Medical Examinations'!E:E,"not found")</f>
        <v>No</v>
      </c>
      <c r="G821" s="20" t="str">
        <f>_xlfn.XLOOKUP(A821,'Medical Examinations'!A:A,'Medical Examinations'!F:F,"not found")</f>
        <v>No</v>
      </c>
      <c r="H821" s="20">
        <f>_xlfn.XLOOKUP(A821,'Medical Examinations'!A:A,'Medical Examinations'!G:G,"not found")</f>
        <v>1</v>
      </c>
      <c r="I821" s="20" t="str">
        <f>_xlfn.XLOOKUP(A821,'Medical Examinations'!A:A,'Medical Examinations'!H:H,"not found")</f>
        <v>No</v>
      </c>
      <c r="J821" s="20" t="str">
        <f>_xlfn.XLOOKUP(A821,'Medical Examinations'!A:A,'Medical Examinations'!I:I,"not found")</f>
        <v>Obesity</v>
      </c>
      <c r="K821" s="21">
        <f>_xlfn.XLOOKUP(A821,'Hospitalisation Details'!A:A,'Hospitalisation Details'!F:F,"Not Found")</f>
        <v>30900</v>
      </c>
      <c r="L821" s="22">
        <f>_xlfn.XLOOKUP(A821,'Hospitalisation Details'!A:A,'Hospitalisation Details'!H:H,"Not Found")</f>
        <v>12870.31</v>
      </c>
      <c r="M821" s="21" t="str">
        <f>_xlfn.XLOOKUP(A821,'Hospitalisation Details'!A:A,'Hospitalisation Details'!I:I,"Not Found")</f>
        <v>tier - 2</v>
      </c>
      <c r="N821" s="21" t="str">
        <f>_xlfn.XLOOKUP(A821,'Hospitalisation Details'!A:A,'Hospitalisation Details'!J:J,"Not Found")</f>
        <v>tier - 3</v>
      </c>
      <c r="O821" s="21" t="str">
        <f>_xlfn.XLOOKUP(A821,'Hospitalisation Details'!A:A,'Hospitalisation Details'!K:K,"Not Found")</f>
        <v>R1012</v>
      </c>
      <c r="P821" s="23">
        <f>_xlfn.XLOOKUP(A821,'Hospitalisation Details'!A:A,'Hospitalisation Details'!L:L,"Not Found")</f>
        <v>38</v>
      </c>
    </row>
    <row r="822" spans="1:16" ht="15.75" x14ac:dyDescent="0.25">
      <c r="A822" s="19" t="s">
        <v>1550</v>
      </c>
      <c r="B822" s="19" t="str">
        <f>_xlfn.XLOOKUP(A822,'Customer Names'!A:A,'Customer Names'!C:C,"Not Found")</f>
        <v>Jones</v>
      </c>
      <c r="C822" s="20">
        <f>_xlfn.XLOOKUP(A822,'Medical Examinations'!A:A,'Medical Examinations'!B:B,"not found")</f>
        <v>28.81</v>
      </c>
      <c r="D822" s="20">
        <f>_xlfn.XLOOKUP(A822,'Medical Examinations'!A:A,'Medical Examinations'!C:C,"not found")</f>
        <v>10.8</v>
      </c>
      <c r="E822" s="20" t="str">
        <f>_xlfn.XLOOKUP(A822,'Medical Examinations'!A:A,'Medical Examinations'!D:D,"not found")</f>
        <v>Yes</v>
      </c>
      <c r="F822" s="20" t="str">
        <f>_xlfn.XLOOKUP(A822,'Medical Examinations'!A:A,'Medical Examinations'!E:E,"not found")</f>
        <v>No</v>
      </c>
      <c r="G822" s="20" t="str">
        <f>_xlfn.XLOOKUP(A822,'Medical Examinations'!A:A,'Medical Examinations'!F:F,"not found")</f>
        <v>Yes</v>
      </c>
      <c r="H822" s="20">
        <f>_xlfn.XLOOKUP(A822,'Medical Examinations'!A:A,'Medical Examinations'!G:G,"not found")</f>
        <v>1</v>
      </c>
      <c r="I822" s="20" t="str">
        <f>_xlfn.XLOOKUP(A822,'Medical Examinations'!A:A,'Medical Examinations'!H:H,"not found")</f>
        <v>No</v>
      </c>
      <c r="J822" s="20" t="str">
        <f>_xlfn.XLOOKUP(A822,'Medical Examinations'!A:A,'Medical Examinations'!I:I,"not found")</f>
        <v>Overweight</v>
      </c>
      <c r="K822" s="21">
        <f>_xlfn.XLOOKUP(A822,'Hospitalisation Details'!A:A,'Hospitalisation Details'!F:F,"Not Found")</f>
        <v>23281</v>
      </c>
      <c r="L822" s="22">
        <f>_xlfn.XLOOKUP(A822,'Hospitalisation Details'!A:A,'Hospitalisation Details'!H:H,"Not Found")</f>
        <v>12856.84</v>
      </c>
      <c r="M822" s="21" t="str">
        <f>_xlfn.XLOOKUP(A822,'Hospitalisation Details'!A:A,'Hospitalisation Details'!I:I,"Not Found")</f>
        <v>tier - 2</v>
      </c>
      <c r="N822" s="21" t="str">
        <f>_xlfn.XLOOKUP(A822,'Hospitalisation Details'!A:A,'Hospitalisation Details'!J:J,"Not Found")</f>
        <v>tier - 3</v>
      </c>
      <c r="O822" s="21" t="str">
        <f>_xlfn.XLOOKUP(A822,'Hospitalisation Details'!A:A,'Hospitalisation Details'!K:K,"Not Found")</f>
        <v>R1021</v>
      </c>
      <c r="P822" s="23">
        <f>_xlfn.XLOOKUP(A822,'Hospitalisation Details'!A:A,'Hospitalisation Details'!L:L,"Not Found")</f>
        <v>59</v>
      </c>
    </row>
    <row r="823" spans="1:16" ht="15.75" x14ac:dyDescent="0.25">
      <c r="A823" s="19" t="s">
        <v>1549</v>
      </c>
      <c r="B823" s="19" t="str">
        <f>_xlfn.XLOOKUP(A823,'Customer Names'!A:A,'Customer Names'!C:C,"Not Found")</f>
        <v>Stevenson</v>
      </c>
      <c r="C823" s="20">
        <f>_xlfn.XLOOKUP(A823,'Medical Examinations'!A:A,'Medical Examinations'!B:B,"not found")</f>
        <v>37.409999999999997</v>
      </c>
      <c r="D823" s="20">
        <f>_xlfn.XLOOKUP(A823,'Medical Examinations'!A:A,'Medical Examinations'!C:C,"not found")</f>
        <v>7.21</v>
      </c>
      <c r="E823" s="20" t="str">
        <f>_xlfn.XLOOKUP(A823,'Medical Examinations'!A:A,'Medical Examinations'!D:D,"not found")</f>
        <v>No</v>
      </c>
      <c r="F823" s="20" t="str">
        <f>_xlfn.XLOOKUP(A823,'Medical Examinations'!A:A,'Medical Examinations'!E:E,"not found")</f>
        <v>No</v>
      </c>
      <c r="G823" s="20" t="str">
        <f>_xlfn.XLOOKUP(A823,'Medical Examinations'!A:A,'Medical Examinations'!F:F,"not found")</f>
        <v>No</v>
      </c>
      <c r="H823" s="20">
        <f>_xlfn.XLOOKUP(A823,'Medical Examinations'!A:A,'Medical Examinations'!G:G,"not found")</f>
        <v>2</v>
      </c>
      <c r="I823" s="20" t="str">
        <f>_xlfn.XLOOKUP(A823,'Medical Examinations'!A:A,'Medical Examinations'!H:H,"not found")</f>
        <v>No</v>
      </c>
      <c r="J823" s="20" t="str">
        <f>_xlfn.XLOOKUP(A823,'Medical Examinations'!A:A,'Medical Examinations'!I:I,"not found")</f>
        <v>Obesity</v>
      </c>
      <c r="K823" s="21">
        <f>_xlfn.XLOOKUP(A823,'Hospitalisation Details'!A:A,'Hospitalisation Details'!F:F,"Not Found")</f>
        <v>26929</v>
      </c>
      <c r="L823" s="22">
        <f>_xlfn.XLOOKUP(A823,'Hospitalisation Details'!A:A,'Hospitalisation Details'!H:H,"Not Found")</f>
        <v>12852.37</v>
      </c>
      <c r="M823" s="21" t="str">
        <f>_xlfn.XLOOKUP(A823,'Hospitalisation Details'!A:A,'Hospitalisation Details'!I:I,"Not Found")</f>
        <v>tier - 2</v>
      </c>
      <c r="N823" s="21" t="str">
        <f>_xlfn.XLOOKUP(A823,'Hospitalisation Details'!A:A,'Hospitalisation Details'!J:J,"Not Found")</f>
        <v>tier - 3</v>
      </c>
      <c r="O823" s="21" t="str">
        <f>_xlfn.XLOOKUP(A823,'Hospitalisation Details'!A:A,'Hospitalisation Details'!K:K,"Not Found")</f>
        <v>R1012</v>
      </c>
      <c r="P823" s="23">
        <f>_xlfn.XLOOKUP(A823,'Hospitalisation Details'!A:A,'Hospitalisation Details'!L:L,"Not Found")</f>
        <v>49</v>
      </c>
    </row>
    <row r="824" spans="1:16" ht="15.75" x14ac:dyDescent="0.25">
      <c r="A824" s="19" t="s">
        <v>1548</v>
      </c>
      <c r="B824" s="19" t="str">
        <f>_xlfn.XLOOKUP(A824,'Customer Names'!A:A,'Customer Names'!C:C,"Not Found")</f>
        <v>Humphrey</v>
      </c>
      <c r="C824" s="20">
        <f>_xlfn.XLOOKUP(A824,'Medical Examinations'!A:A,'Medical Examinations'!B:B,"not found")</f>
        <v>52.54</v>
      </c>
      <c r="D824" s="20">
        <f>_xlfn.XLOOKUP(A824,'Medical Examinations'!A:A,'Medical Examinations'!C:C,"not found")</f>
        <v>5.12</v>
      </c>
      <c r="E824" s="20" t="str">
        <f>_xlfn.XLOOKUP(A824,'Medical Examinations'!A:A,'Medical Examinations'!D:D,"not found")</f>
        <v>No</v>
      </c>
      <c r="F824" s="20" t="str">
        <f>_xlfn.XLOOKUP(A824,'Medical Examinations'!A:A,'Medical Examinations'!E:E,"not found")</f>
        <v>No</v>
      </c>
      <c r="G824" s="20" t="str">
        <f>_xlfn.XLOOKUP(A824,'Medical Examinations'!A:A,'Medical Examinations'!F:F,"not found")</f>
        <v>Yes</v>
      </c>
      <c r="H824" s="20">
        <f>_xlfn.XLOOKUP(A824,'Medical Examinations'!A:A,'Medical Examinations'!G:G,"not found")</f>
        <v>1</v>
      </c>
      <c r="I824" s="20" t="str">
        <f>_xlfn.XLOOKUP(A824,'Medical Examinations'!A:A,'Medical Examinations'!H:H,"not found")</f>
        <v>No</v>
      </c>
      <c r="J824" s="20" t="str">
        <f>_xlfn.XLOOKUP(A824,'Medical Examinations'!A:A,'Medical Examinations'!I:I,"not found")</f>
        <v>Obesity</v>
      </c>
      <c r="K824" s="21">
        <f>_xlfn.XLOOKUP(A824,'Hospitalisation Details'!A:A,'Hospitalisation Details'!F:F,"Not Found")</f>
        <v>34239</v>
      </c>
      <c r="L824" s="22">
        <f>_xlfn.XLOOKUP(A824,'Hospitalisation Details'!A:A,'Hospitalisation Details'!H:H,"Not Found")</f>
        <v>12847.24</v>
      </c>
      <c r="M824" s="21" t="str">
        <f>_xlfn.XLOOKUP(A824,'Hospitalisation Details'!A:A,'Hospitalisation Details'!I:I,"Not Found")</f>
        <v>tier - 2</v>
      </c>
      <c r="N824" s="21" t="str">
        <f>_xlfn.XLOOKUP(A824,'Hospitalisation Details'!A:A,'Hospitalisation Details'!J:J,"Not Found")</f>
        <v>tier - 3</v>
      </c>
      <c r="O824" s="21" t="str">
        <f>_xlfn.XLOOKUP(A824,'Hospitalisation Details'!A:A,'Hospitalisation Details'!K:K,"Not Found")</f>
        <v>R1012</v>
      </c>
      <c r="P824" s="23">
        <f>_xlfn.XLOOKUP(A824,'Hospitalisation Details'!A:A,'Hospitalisation Details'!L:L,"Not Found")</f>
        <v>29</v>
      </c>
    </row>
    <row r="825" spans="1:16" ht="15.75" x14ac:dyDescent="0.25">
      <c r="A825" s="19" t="s">
        <v>1547</v>
      </c>
      <c r="B825" s="19" t="str">
        <f>_xlfn.XLOOKUP(A825,'Customer Names'!A:A,'Customer Names'!C:C,"Not Found")</f>
        <v>Nelson</v>
      </c>
      <c r="C825" s="20">
        <f>_xlfn.XLOOKUP(A825,'Medical Examinations'!A:A,'Medical Examinations'!B:B,"not found")</f>
        <v>17.29</v>
      </c>
      <c r="D825" s="20">
        <f>_xlfn.XLOOKUP(A825,'Medical Examinations'!A:A,'Medical Examinations'!C:C,"not found")</f>
        <v>4.62</v>
      </c>
      <c r="E825" s="20" t="str">
        <f>_xlfn.XLOOKUP(A825,'Medical Examinations'!A:A,'Medical Examinations'!D:D,"not found")</f>
        <v>No</v>
      </c>
      <c r="F825" s="20" t="str">
        <f>_xlfn.XLOOKUP(A825,'Medical Examinations'!A:A,'Medical Examinations'!E:E,"not found")</f>
        <v>Yes</v>
      </c>
      <c r="G825" s="20" t="str">
        <f>_xlfn.XLOOKUP(A825,'Medical Examinations'!A:A,'Medical Examinations'!F:F,"not found")</f>
        <v>No</v>
      </c>
      <c r="H825" s="20">
        <f>_xlfn.XLOOKUP(A825,'Medical Examinations'!A:A,'Medical Examinations'!G:G,"not found")</f>
        <v>1</v>
      </c>
      <c r="I825" s="20" t="str">
        <f>_xlfn.XLOOKUP(A825,'Medical Examinations'!A:A,'Medical Examinations'!H:H,"not found")</f>
        <v>Yes</v>
      </c>
      <c r="J825" s="20" t="str">
        <f>_xlfn.XLOOKUP(A825,'Medical Examinations'!A:A,'Medical Examinations'!I:I,"not found")</f>
        <v>Underweight</v>
      </c>
      <c r="K825" s="21">
        <f>_xlfn.XLOOKUP(A825,'Hospitalisation Details'!A:A,'Hospitalisation Details'!F:F,"Not Found")</f>
        <v>38300</v>
      </c>
      <c r="L825" s="22">
        <f>_xlfn.XLOOKUP(A825,'Hospitalisation Details'!A:A,'Hospitalisation Details'!H:H,"Not Found")</f>
        <v>12829.46</v>
      </c>
      <c r="M825" s="21" t="str">
        <f>_xlfn.XLOOKUP(A825,'Hospitalisation Details'!A:A,'Hospitalisation Details'!I:I,"Not Found")</f>
        <v>tier - 2</v>
      </c>
      <c r="N825" s="21" t="str">
        <f>_xlfn.XLOOKUP(A825,'Hospitalisation Details'!A:A,'Hospitalisation Details'!J:J,"Not Found")</f>
        <v>tier - 3</v>
      </c>
      <c r="O825" s="21" t="str">
        <f>_xlfn.XLOOKUP(A825,'Hospitalisation Details'!A:A,'Hospitalisation Details'!K:K,"Not Found")</f>
        <v>R1016</v>
      </c>
      <c r="P825" s="23">
        <f>_xlfn.XLOOKUP(A825,'Hospitalisation Details'!A:A,'Hospitalisation Details'!L:L,"Not Found")</f>
        <v>18</v>
      </c>
    </row>
    <row r="826" spans="1:16" ht="15.75" x14ac:dyDescent="0.25">
      <c r="A826" s="19" t="s">
        <v>1546</v>
      </c>
      <c r="B826" s="19" t="str">
        <f>_xlfn.XLOOKUP(A826,'Customer Names'!A:A,'Customer Names'!C:C,"Not Found")</f>
        <v>Payne</v>
      </c>
      <c r="C826" s="20">
        <f>_xlfn.XLOOKUP(A826,'Medical Examinations'!A:A,'Medical Examinations'!B:B,"not found")</f>
        <v>31.74</v>
      </c>
      <c r="D826" s="20">
        <f>_xlfn.XLOOKUP(A826,'Medical Examinations'!A:A,'Medical Examinations'!C:C,"not found")</f>
        <v>7.68</v>
      </c>
      <c r="E826" s="20" t="str">
        <f>_xlfn.XLOOKUP(A826,'Medical Examinations'!A:A,'Medical Examinations'!D:D,"not found")</f>
        <v>Yes</v>
      </c>
      <c r="F826" s="20" t="str">
        <f>_xlfn.XLOOKUP(A826,'Medical Examinations'!A:A,'Medical Examinations'!E:E,"not found")</f>
        <v>No</v>
      </c>
      <c r="G826" s="20" t="str">
        <f>_xlfn.XLOOKUP(A826,'Medical Examinations'!A:A,'Medical Examinations'!F:F,"not found")</f>
        <v>No</v>
      </c>
      <c r="H826" s="20">
        <f>_xlfn.XLOOKUP(A826,'Medical Examinations'!A:A,'Medical Examinations'!G:G,"not found")</f>
        <v>0</v>
      </c>
      <c r="I826" s="20" t="str">
        <f>_xlfn.XLOOKUP(A826,'Medical Examinations'!A:A,'Medical Examinations'!H:H,"not found")</f>
        <v>No</v>
      </c>
      <c r="J826" s="20" t="str">
        <f>_xlfn.XLOOKUP(A826,'Medical Examinations'!A:A,'Medical Examinations'!I:I,"not found")</f>
        <v>Obesity</v>
      </c>
      <c r="K826" s="21">
        <f>_xlfn.XLOOKUP(A826,'Hospitalisation Details'!A:A,'Hospitalisation Details'!F:F,"Not Found")</f>
        <v>24740</v>
      </c>
      <c r="L826" s="22">
        <f>_xlfn.XLOOKUP(A826,'Hospitalisation Details'!A:A,'Hospitalisation Details'!H:H,"Not Found")</f>
        <v>12823.25</v>
      </c>
      <c r="M826" s="21" t="str">
        <f>_xlfn.XLOOKUP(A826,'Hospitalisation Details'!A:A,'Hospitalisation Details'!I:I,"Not Found")</f>
        <v>tier - 2</v>
      </c>
      <c r="N826" s="21" t="str">
        <f>_xlfn.XLOOKUP(A826,'Hospitalisation Details'!A:A,'Hospitalisation Details'!J:J,"Not Found")</f>
        <v>tier - 3</v>
      </c>
      <c r="O826" s="21" t="str">
        <f>_xlfn.XLOOKUP(A826,'Hospitalisation Details'!A:A,'Hospitalisation Details'!K:K,"Not Found")</f>
        <v>R1021</v>
      </c>
      <c r="P826" s="23">
        <f>_xlfn.XLOOKUP(A826,'Hospitalisation Details'!A:A,'Hospitalisation Details'!L:L,"Not Found")</f>
        <v>55</v>
      </c>
    </row>
    <row r="827" spans="1:16" ht="15.75" x14ac:dyDescent="0.25">
      <c r="A827" s="19" t="s">
        <v>1545</v>
      </c>
      <c r="B827" s="19" t="str">
        <f>_xlfn.XLOOKUP(A827,'Customer Names'!A:A,'Customer Names'!C:C,"Not Found")</f>
        <v>Hails</v>
      </c>
      <c r="C827" s="20">
        <f>_xlfn.XLOOKUP(A827,'Medical Examinations'!A:A,'Medical Examinations'!B:B,"not found")</f>
        <v>26.504999999999999</v>
      </c>
      <c r="D827" s="20">
        <f>_xlfn.XLOOKUP(A827,'Medical Examinations'!A:A,'Medical Examinations'!C:C,"not found")</f>
        <v>6.79</v>
      </c>
      <c r="E827" s="20" t="str">
        <f>_xlfn.XLOOKUP(A827,'Medical Examinations'!A:A,'Medical Examinations'!D:D,"not found")</f>
        <v>Yes</v>
      </c>
      <c r="F827" s="20" t="str">
        <f>_xlfn.XLOOKUP(A827,'Medical Examinations'!A:A,'Medical Examinations'!E:E,"not found")</f>
        <v>No</v>
      </c>
      <c r="G827" s="20" t="str">
        <f>_xlfn.XLOOKUP(A827,'Medical Examinations'!A:A,'Medical Examinations'!F:F,"not found")</f>
        <v>Yes</v>
      </c>
      <c r="H827" s="20">
        <f>_xlfn.XLOOKUP(A827,'Medical Examinations'!A:A,'Medical Examinations'!G:G,"not found")</f>
        <v>1</v>
      </c>
      <c r="I827" s="20" t="str">
        <f>_xlfn.XLOOKUP(A827,'Medical Examinations'!A:A,'Medical Examinations'!H:H,"not found")</f>
        <v>No</v>
      </c>
      <c r="J827" s="20" t="str">
        <f>_xlfn.XLOOKUP(A827,'Medical Examinations'!A:A,'Medical Examinations'!I:I,"not found")</f>
        <v>Overweight</v>
      </c>
      <c r="K827" s="21">
        <f>_xlfn.XLOOKUP(A827,'Hospitalisation Details'!A:A,'Hospitalisation Details'!F:F,"Not Found")</f>
        <v>23212</v>
      </c>
      <c r="L827" s="22">
        <f>_xlfn.XLOOKUP(A827,'Hospitalisation Details'!A:A,'Hospitalisation Details'!H:H,"Not Found")</f>
        <v>12815.44</v>
      </c>
      <c r="M827" s="21" t="str">
        <f>_xlfn.XLOOKUP(A827,'Hospitalisation Details'!A:A,'Hospitalisation Details'!I:I,"Not Found")</f>
        <v>tier - 2</v>
      </c>
      <c r="N827" s="21" t="str">
        <f>_xlfn.XLOOKUP(A827,'Hospitalisation Details'!A:A,'Hospitalisation Details'!J:J,"Not Found")</f>
        <v>tier - 3</v>
      </c>
      <c r="O827" s="21" t="str">
        <f>_xlfn.XLOOKUP(A827,'Hospitalisation Details'!A:A,'Hospitalisation Details'!K:K,"Not Found")</f>
        <v>R1024</v>
      </c>
      <c r="P827" s="23">
        <f>_xlfn.XLOOKUP(A827,'Hospitalisation Details'!A:A,'Hospitalisation Details'!L:L,"Not Found")</f>
        <v>59</v>
      </c>
    </row>
    <row r="828" spans="1:16" ht="15.75" x14ac:dyDescent="0.25">
      <c r="A828" s="19" t="s">
        <v>1544</v>
      </c>
      <c r="B828" s="19" t="str">
        <f>_xlfn.XLOOKUP(A828,'Customer Names'!A:A,'Customer Names'!C:C,"Not Found")</f>
        <v>Proctor</v>
      </c>
      <c r="C828" s="20">
        <f>_xlfn.XLOOKUP(A828,'Medical Examinations'!A:A,'Medical Examinations'!B:B,"not found")</f>
        <v>36.479999999999997</v>
      </c>
      <c r="D828" s="20">
        <f>_xlfn.XLOOKUP(A828,'Medical Examinations'!A:A,'Medical Examinations'!C:C,"not found")</f>
        <v>11.09</v>
      </c>
      <c r="E828" s="20" t="str">
        <f>_xlfn.XLOOKUP(A828,'Medical Examinations'!A:A,'Medical Examinations'!D:D,"not found")</f>
        <v>No</v>
      </c>
      <c r="F828" s="20" t="str">
        <f>_xlfn.XLOOKUP(A828,'Medical Examinations'!A:A,'Medical Examinations'!E:E,"not found")</f>
        <v>No</v>
      </c>
      <c r="G828" s="20" t="str">
        <f>_xlfn.XLOOKUP(A828,'Medical Examinations'!A:A,'Medical Examinations'!F:F,"not found")</f>
        <v>No</v>
      </c>
      <c r="H828" s="20">
        <f>_xlfn.XLOOKUP(A828,'Medical Examinations'!A:A,'Medical Examinations'!G:G,"not found")</f>
        <v>0</v>
      </c>
      <c r="I828" s="20" t="str">
        <f>_xlfn.XLOOKUP(A828,'Medical Examinations'!A:A,'Medical Examinations'!H:H,"not found")</f>
        <v>No</v>
      </c>
      <c r="J828" s="20" t="str">
        <f>_xlfn.XLOOKUP(A828,'Medical Examinations'!A:A,'Medical Examinations'!I:I,"not found")</f>
        <v>Obesity</v>
      </c>
      <c r="K828" s="21">
        <f>_xlfn.XLOOKUP(A828,'Hospitalisation Details'!A:A,'Hospitalisation Details'!F:F,"Not Found")</f>
        <v>28695</v>
      </c>
      <c r="L828" s="22">
        <f>_xlfn.XLOOKUP(A828,'Hospitalisation Details'!A:A,'Hospitalisation Details'!H:H,"Not Found")</f>
        <v>12797.21</v>
      </c>
      <c r="M828" s="21" t="str">
        <f>_xlfn.XLOOKUP(A828,'Hospitalisation Details'!A:A,'Hospitalisation Details'!I:I,"Not Found")</f>
        <v>tier - 2</v>
      </c>
      <c r="N828" s="21" t="str">
        <f>_xlfn.XLOOKUP(A828,'Hospitalisation Details'!A:A,'Hospitalisation Details'!J:J,"Not Found")</f>
        <v>tier - 3</v>
      </c>
      <c r="O828" s="21" t="str">
        <f>_xlfn.XLOOKUP(A828,'Hospitalisation Details'!A:A,'Hospitalisation Details'!K:K,"Not Found")</f>
        <v>R1024</v>
      </c>
      <c r="P828" s="23">
        <f>_xlfn.XLOOKUP(A828,'Hospitalisation Details'!A:A,'Hospitalisation Details'!L:L,"Not Found")</f>
        <v>44</v>
      </c>
    </row>
    <row r="829" spans="1:16" ht="15.75" x14ac:dyDescent="0.25">
      <c r="A829" s="19" t="s">
        <v>1543</v>
      </c>
      <c r="B829" s="19" t="str">
        <f>_xlfn.XLOOKUP(A829,'Customer Names'!A:A,'Customer Names'!C:C,"Not Found")</f>
        <v>Ryan</v>
      </c>
      <c r="C829" s="20">
        <f>_xlfn.XLOOKUP(A829,'Medical Examinations'!A:A,'Medical Examinations'!B:B,"not found")</f>
        <v>39.159999999999997</v>
      </c>
      <c r="D829" s="20">
        <f>_xlfn.XLOOKUP(A829,'Medical Examinations'!A:A,'Medical Examinations'!C:C,"not found")</f>
        <v>5.24</v>
      </c>
      <c r="E829" s="20" t="str">
        <f>_xlfn.XLOOKUP(A829,'Medical Examinations'!A:A,'Medical Examinations'!D:D,"not found")</f>
        <v>Yes</v>
      </c>
      <c r="F829" s="20" t="str">
        <f>_xlfn.XLOOKUP(A829,'Medical Examinations'!A:A,'Medical Examinations'!E:E,"not found")</f>
        <v>No</v>
      </c>
      <c r="G829" s="20" t="str">
        <f>_xlfn.XLOOKUP(A829,'Medical Examinations'!A:A,'Medical Examinations'!F:F,"not found")</f>
        <v>Yes</v>
      </c>
      <c r="H829" s="20">
        <f>_xlfn.XLOOKUP(A829,'Medical Examinations'!A:A,'Medical Examinations'!G:G,"not found")</f>
        <v>1</v>
      </c>
      <c r="I829" s="20" t="str">
        <f>_xlfn.XLOOKUP(A829,'Medical Examinations'!A:A,'Medical Examinations'!H:H,"not found")</f>
        <v>No</v>
      </c>
      <c r="J829" s="20" t="str">
        <f>_xlfn.XLOOKUP(A829,'Medical Examinations'!A:A,'Medical Examinations'!I:I,"not found")</f>
        <v>Obesity</v>
      </c>
      <c r="K829" s="21">
        <f>_xlfn.XLOOKUP(A829,'Hospitalisation Details'!A:A,'Hospitalisation Details'!F:F,"Not Found")</f>
        <v>30618</v>
      </c>
      <c r="L829" s="22">
        <f>_xlfn.XLOOKUP(A829,'Hospitalisation Details'!A:A,'Hospitalisation Details'!H:H,"Not Found")</f>
        <v>12788.18</v>
      </c>
      <c r="M829" s="21" t="str">
        <f>_xlfn.XLOOKUP(A829,'Hospitalisation Details'!A:A,'Hospitalisation Details'!I:I,"Not Found")</f>
        <v>tier - 2</v>
      </c>
      <c r="N829" s="21" t="str">
        <f>_xlfn.XLOOKUP(A829,'Hospitalisation Details'!A:A,'Hospitalisation Details'!J:J,"Not Found")</f>
        <v>tier - 3</v>
      </c>
      <c r="O829" s="21" t="str">
        <f>_xlfn.XLOOKUP(A829,'Hospitalisation Details'!A:A,'Hospitalisation Details'!K:K,"Not Found")</f>
        <v>R1026</v>
      </c>
      <c r="P829" s="23">
        <f>_xlfn.XLOOKUP(A829,'Hospitalisation Details'!A:A,'Hospitalisation Details'!L:L,"Not Found")</f>
        <v>39</v>
      </c>
    </row>
    <row r="830" spans="1:16" ht="15.75" x14ac:dyDescent="0.25">
      <c r="A830" s="19" t="s">
        <v>1542</v>
      </c>
      <c r="B830" s="19" t="str">
        <f>_xlfn.XLOOKUP(A830,'Customer Names'!A:A,'Customer Names'!C:C,"Not Found")</f>
        <v>Watson</v>
      </c>
      <c r="C830" s="20">
        <f>_xlfn.XLOOKUP(A830,'Medical Examinations'!A:A,'Medical Examinations'!B:B,"not found")</f>
        <v>28.22</v>
      </c>
      <c r="D830" s="20">
        <f>_xlfn.XLOOKUP(A830,'Medical Examinations'!A:A,'Medical Examinations'!C:C,"not found")</f>
        <v>7.51</v>
      </c>
      <c r="E830" s="20" t="str">
        <f>_xlfn.XLOOKUP(A830,'Medical Examinations'!A:A,'Medical Examinations'!D:D,"not found")</f>
        <v>Yes</v>
      </c>
      <c r="F830" s="20" t="str">
        <f>_xlfn.XLOOKUP(A830,'Medical Examinations'!A:A,'Medical Examinations'!E:E,"not found")</f>
        <v>No</v>
      </c>
      <c r="G830" s="20" t="str">
        <f>_xlfn.XLOOKUP(A830,'Medical Examinations'!A:A,'Medical Examinations'!F:F,"not found")</f>
        <v>Yes</v>
      </c>
      <c r="H830" s="20">
        <f>_xlfn.XLOOKUP(A830,'Medical Examinations'!A:A,'Medical Examinations'!G:G,"not found")</f>
        <v>1</v>
      </c>
      <c r="I830" s="20" t="str">
        <f>_xlfn.XLOOKUP(A830,'Medical Examinations'!A:A,'Medical Examinations'!H:H,"not found")</f>
        <v>No</v>
      </c>
      <c r="J830" s="20" t="str">
        <f>_xlfn.XLOOKUP(A830,'Medical Examinations'!A:A,'Medical Examinations'!I:I,"not found")</f>
        <v>Overweight</v>
      </c>
      <c r="K830" s="21">
        <f>_xlfn.XLOOKUP(A830,'Hospitalisation Details'!A:A,'Hospitalisation Details'!F:F,"Not Found")</f>
        <v>23350</v>
      </c>
      <c r="L830" s="22">
        <f>_xlfn.XLOOKUP(A830,'Hospitalisation Details'!A:A,'Hospitalisation Details'!H:H,"Not Found")</f>
        <v>12788.03</v>
      </c>
      <c r="M830" s="21" t="str">
        <f>_xlfn.XLOOKUP(A830,'Hospitalisation Details'!A:A,'Hospitalisation Details'!I:I,"Not Found")</f>
        <v>tier - 2</v>
      </c>
      <c r="N830" s="21" t="str">
        <f>_xlfn.XLOOKUP(A830,'Hospitalisation Details'!A:A,'Hospitalisation Details'!J:J,"Not Found")</f>
        <v>tier - 3</v>
      </c>
      <c r="O830" s="21" t="str">
        <f>_xlfn.XLOOKUP(A830,'Hospitalisation Details'!A:A,'Hospitalisation Details'!K:K,"Not Found")</f>
        <v>R1025</v>
      </c>
      <c r="P830" s="23">
        <f>_xlfn.XLOOKUP(A830,'Hospitalisation Details'!A:A,'Hospitalisation Details'!L:L,"Not Found")</f>
        <v>59</v>
      </c>
    </row>
    <row r="831" spans="1:16" ht="15.75" x14ac:dyDescent="0.25">
      <c r="A831" s="19" t="s">
        <v>1541</v>
      </c>
      <c r="B831" s="19" t="str">
        <f>_xlfn.XLOOKUP(A831,'Customer Names'!A:A,'Customer Names'!C:C,"Not Found")</f>
        <v>Gresh</v>
      </c>
      <c r="C831" s="20">
        <f>_xlfn.XLOOKUP(A831,'Medical Examinations'!A:A,'Medical Examinations'!B:B,"not found")</f>
        <v>35</v>
      </c>
      <c r="D831" s="20">
        <f>_xlfn.XLOOKUP(A831,'Medical Examinations'!A:A,'Medical Examinations'!C:C,"not found")</f>
        <v>4.13</v>
      </c>
      <c r="E831" s="20" t="str">
        <f>_xlfn.XLOOKUP(A831,'Medical Examinations'!A:A,'Medical Examinations'!D:D,"not found")</f>
        <v>No</v>
      </c>
      <c r="F831" s="20" t="str">
        <f>_xlfn.XLOOKUP(A831,'Medical Examinations'!A:A,'Medical Examinations'!E:E,"not found")</f>
        <v>No</v>
      </c>
      <c r="G831" s="20" t="str">
        <f>_xlfn.XLOOKUP(A831,'Medical Examinations'!A:A,'Medical Examinations'!F:F,"not found")</f>
        <v>No</v>
      </c>
      <c r="H831" s="20">
        <f>_xlfn.XLOOKUP(A831,'Medical Examinations'!A:A,'Medical Examinations'!G:G,"not found")</f>
        <v>2</v>
      </c>
      <c r="I831" s="20" t="str">
        <f>_xlfn.XLOOKUP(A831,'Medical Examinations'!A:A,'Medical Examinations'!H:H,"not found")</f>
        <v>No</v>
      </c>
      <c r="J831" s="20" t="str">
        <f>_xlfn.XLOOKUP(A831,'Medical Examinations'!A:A,'Medical Examinations'!I:I,"not found")</f>
        <v>Obesity</v>
      </c>
      <c r="K831" s="21">
        <f>_xlfn.XLOOKUP(A831,'Hospitalisation Details'!A:A,'Hospitalisation Details'!F:F,"Not Found")</f>
        <v>26579</v>
      </c>
      <c r="L831" s="22">
        <f>_xlfn.XLOOKUP(A831,'Hospitalisation Details'!A:A,'Hospitalisation Details'!H:H,"Not Found")</f>
        <v>12776.05</v>
      </c>
      <c r="M831" s="21" t="str">
        <f>_xlfn.XLOOKUP(A831,'Hospitalisation Details'!A:A,'Hospitalisation Details'!I:I,"Not Found")</f>
        <v>tier - 2</v>
      </c>
      <c r="N831" s="21" t="str">
        <f>_xlfn.XLOOKUP(A831,'Hospitalisation Details'!A:A,'Hospitalisation Details'!J:J,"Not Found")</f>
        <v>tier - 3</v>
      </c>
      <c r="O831" s="21" t="str">
        <f>_xlfn.XLOOKUP(A831,'Hospitalisation Details'!A:A,'Hospitalisation Details'!K:K,"Not Found")</f>
        <v>R1026</v>
      </c>
      <c r="P831" s="23">
        <f>_xlfn.XLOOKUP(A831,'Hospitalisation Details'!A:A,'Hospitalisation Details'!L:L,"Not Found")</f>
        <v>50</v>
      </c>
    </row>
    <row r="832" spans="1:16" ht="15.75" x14ac:dyDescent="0.25">
      <c r="A832" s="19" t="s">
        <v>1540</v>
      </c>
      <c r="B832" s="19" t="str">
        <f>_xlfn.XLOOKUP(A832,'Customer Names'!A:A,'Customer Names'!C:C,"Not Found")</f>
        <v>Anis</v>
      </c>
      <c r="C832" s="20">
        <f>_xlfn.XLOOKUP(A832,'Medical Examinations'!A:A,'Medical Examinations'!B:B,"not found")</f>
        <v>36.24</v>
      </c>
      <c r="D832" s="20">
        <f>_xlfn.XLOOKUP(A832,'Medical Examinations'!A:A,'Medical Examinations'!C:C,"not found")</f>
        <v>8.3800000000000008</v>
      </c>
      <c r="E832" s="20" t="str">
        <f>_xlfn.XLOOKUP(A832,'Medical Examinations'!A:A,'Medical Examinations'!D:D,"not found")</f>
        <v>Yes</v>
      </c>
      <c r="F832" s="20" t="str">
        <f>_xlfn.XLOOKUP(A832,'Medical Examinations'!A:A,'Medical Examinations'!E:E,"not found")</f>
        <v>No</v>
      </c>
      <c r="G832" s="20" t="str">
        <f>_xlfn.XLOOKUP(A832,'Medical Examinations'!A:A,'Medical Examinations'!F:F,"not found")</f>
        <v>No</v>
      </c>
      <c r="H832" s="20">
        <f>_xlfn.XLOOKUP(A832,'Medical Examinations'!A:A,'Medical Examinations'!G:G,"not found")</f>
        <v>1</v>
      </c>
      <c r="I832" s="20" t="str">
        <f>_xlfn.XLOOKUP(A832,'Medical Examinations'!A:A,'Medical Examinations'!H:H,"not found")</f>
        <v>No</v>
      </c>
      <c r="J832" s="20" t="str">
        <f>_xlfn.XLOOKUP(A832,'Medical Examinations'!A:A,'Medical Examinations'!I:I,"not found")</f>
        <v>Obesity</v>
      </c>
      <c r="K832" s="21">
        <f>_xlfn.XLOOKUP(A832,'Hospitalisation Details'!A:A,'Hospitalisation Details'!F:F,"Not Found")</f>
        <v>27662</v>
      </c>
      <c r="L832" s="22">
        <f>_xlfn.XLOOKUP(A832,'Hospitalisation Details'!A:A,'Hospitalisation Details'!H:H,"Not Found")</f>
        <v>12770.27</v>
      </c>
      <c r="M832" s="21" t="str">
        <f>_xlfn.XLOOKUP(A832,'Hospitalisation Details'!A:A,'Hospitalisation Details'!I:I,"Not Found")</f>
        <v>tier - 2</v>
      </c>
      <c r="N832" s="21" t="str">
        <f>_xlfn.XLOOKUP(A832,'Hospitalisation Details'!A:A,'Hospitalisation Details'!J:J,"Not Found")</f>
        <v>tier - 3</v>
      </c>
      <c r="O832" s="21" t="str">
        <f>_xlfn.XLOOKUP(A832,'Hospitalisation Details'!A:A,'Hospitalisation Details'!K:K,"Not Found")</f>
        <v>R1021</v>
      </c>
      <c r="P832" s="23">
        <f>_xlfn.XLOOKUP(A832,'Hospitalisation Details'!A:A,'Hospitalisation Details'!L:L,"Not Found")</f>
        <v>47</v>
      </c>
    </row>
    <row r="833" spans="1:16" ht="15.75" x14ac:dyDescent="0.25">
      <c r="A833" s="19" t="s">
        <v>1539</v>
      </c>
      <c r="B833" s="19" t="str">
        <f>_xlfn.XLOOKUP(A833,'Customer Names'!A:A,'Customer Names'!C:C,"Not Found")</f>
        <v>Swartz</v>
      </c>
      <c r="C833" s="20">
        <f>_xlfn.XLOOKUP(A833,'Medical Examinations'!A:A,'Medical Examinations'!B:B,"not found")</f>
        <v>36.954999999999998</v>
      </c>
      <c r="D833" s="20">
        <f>_xlfn.XLOOKUP(A833,'Medical Examinations'!A:A,'Medical Examinations'!C:C,"not found")</f>
        <v>8.07</v>
      </c>
      <c r="E833" s="20" t="str">
        <f>_xlfn.XLOOKUP(A833,'Medical Examinations'!A:A,'Medical Examinations'!D:D,"not found")</f>
        <v>No</v>
      </c>
      <c r="F833" s="20" t="str">
        <f>_xlfn.XLOOKUP(A833,'Medical Examinations'!A:A,'Medical Examinations'!E:E,"not found")</f>
        <v>No</v>
      </c>
      <c r="G833" s="20" t="str">
        <f>_xlfn.XLOOKUP(A833,'Medical Examinations'!A:A,'Medical Examinations'!F:F,"not found")</f>
        <v>No</v>
      </c>
      <c r="H833" s="20">
        <f>_xlfn.XLOOKUP(A833,'Medical Examinations'!A:A,'Medical Examinations'!G:G,"not found")</f>
        <v>0</v>
      </c>
      <c r="I833" s="20" t="str">
        <f>_xlfn.XLOOKUP(A833,'Medical Examinations'!A:A,'Medical Examinations'!H:H,"not found")</f>
        <v>No</v>
      </c>
      <c r="J833" s="20" t="str">
        <f>_xlfn.XLOOKUP(A833,'Medical Examinations'!A:A,'Medical Examinations'!I:I,"not found")</f>
        <v>Obesity</v>
      </c>
      <c r="K833" s="21">
        <f>_xlfn.XLOOKUP(A833,'Hospitalisation Details'!A:A,'Hospitalisation Details'!F:F,"Not Found")</f>
        <v>22920</v>
      </c>
      <c r="L833" s="22">
        <f>_xlfn.XLOOKUP(A833,'Hospitalisation Details'!A:A,'Hospitalisation Details'!H:H,"Not Found")</f>
        <v>12741.17</v>
      </c>
      <c r="M833" s="21" t="str">
        <f>_xlfn.XLOOKUP(A833,'Hospitalisation Details'!A:A,'Hospitalisation Details'!I:I,"Not Found")</f>
        <v>tier - 2</v>
      </c>
      <c r="N833" s="21" t="str">
        <f>_xlfn.XLOOKUP(A833,'Hospitalisation Details'!A:A,'Hospitalisation Details'!J:J,"Not Found")</f>
        <v>tier - 3</v>
      </c>
      <c r="O833" s="21" t="str">
        <f>_xlfn.XLOOKUP(A833,'Hospitalisation Details'!A:A,'Hospitalisation Details'!K:K,"Not Found")</f>
        <v>R1017</v>
      </c>
      <c r="P833" s="23">
        <f>_xlfn.XLOOKUP(A833,'Hospitalisation Details'!A:A,'Hospitalisation Details'!L:L,"Not Found")</f>
        <v>60</v>
      </c>
    </row>
    <row r="834" spans="1:16" ht="15.75" x14ac:dyDescent="0.25">
      <c r="A834" s="19" t="s">
        <v>1538</v>
      </c>
      <c r="B834" s="19" t="str">
        <f>_xlfn.XLOOKUP(A834,'Customer Names'!A:A,'Customer Names'!C:C,"Not Found")</f>
        <v>Schluneker</v>
      </c>
      <c r="C834" s="20">
        <f>_xlfn.XLOOKUP(A834,'Medical Examinations'!A:A,'Medical Examinations'!B:B,"not found")</f>
        <v>29.64</v>
      </c>
      <c r="D834" s="20">
        <f>_xlfn.XLOOKUP(A834,'Medical Examinations'!A:A,'Medical Examinations'!C:C,"not found")</f>
        <v>8.9499999999999993</v>
      </c>
      <c r="E834" s="20" t="str">
        <f>_xlfn.XLOOKUP(A834,'Medical Examinations'!A:A,'Medical Examinations'!D:D,"not found")</f>
        <v>No</v>
      </c>
      <c r="F834" s="20" t="str">
        <f>_xlfn.XLOOKUP(A834,'Medical Examinations'!A:A,'Medical Examinations'!E:E,"not found")</f>
        <v>No</v>
      </c>
      <c r="G834" s="20" t="str">
        <f>_xlfn.XLOOKUP(A834,'Medical Examinations'!A:A,'Medical Examinations'!F:F,"not found")</f>
        <v>No</v>
      </c>
      <c r="H834" s="20">
        <f>_xlfn.XLOOKUP(A834,'Medical Examinations'!A:A,'Medical Examinations'!G:G,"not found")</f>
        <v>0</v>
      </c>
      <c r="I834" s="20" t="str">
        <f>_xlfn.XLOOKUP(A834,'Medical Examinations'!A:A,'Medical Examinations'!H:H,"not found")</f>
        <v>No</v>
      </c>
      <c r="J834" s="20" t="str">
        <f>_xlfn.XLOOKUP(A834,'Medical Examinations'!A:A,'Medical Examinations'!I:I,"not found")</f>
        <v>Overweight</v>
      </c>
      <c r="K834" s="21">
        <f>_xlfn.XLOOKUP(A834,'Hospitalisation Details'!A:A,'Hospitalisation Details'!F:F,"Not Found")</f>
        <v>22891</v>
      </c>
      <c r="L834" s="22">
        <f>_xlfn.XLOOKUP(A834,'Hospitalisation Details'!A:A,'Hospitalisation Details'!H:H,"Not Found")</f>
        <v>12731</v>
      </c>
      <c r="M834" s="21" t="str">
        <f>_xlfn.XLOOKUP(A834,'Hospitalisation Details'!A:A,'Hospitalisation Details'!I:I,"Not Found")</f>
        <v>tier - 2</v>
      </c>
      <c r="N834" s="21" t="str">
        <f>_xlfn.XLOOKUP(A834,'Hospitalisation Details'!A:A,'Hospitalisation Details'!J:J,"Not Found")</f>
        <v>tier - 3</v>
      </c>
      <c r="O834" s="21" t="str">
        <f>_xlfn.XLOOKUP(A834,'Hospitalisation Details'!A:A,'Hospitalisation Details'!K:K,"Not Found")</f>
        <v>R1016</v>
      </c>
      <c r="P834" s="23">
        <f>_xlfn.XLOOKUP(A834,'Hospitalisation Details'!A:A,'Hospitalisation Details'!L:L,"Not Found")</f>
        <v>60</v>
      </c>
    </row>
    <row r="835" spans="1:16" ht="15.75" x14ac:dyDescent="0.25">
      <c r="A835" s="19" t="s">
        <v>1537</v>
      </c>
      <c r="B835" s="19" t="str">
        <f>_xlfn.XLOOKUP(A835,'Customer Names'!A:A,'Customer Names'!C:C,"Not Found")</f>
        <v>Bellemare</v>
      </c>
      <c r="C835" s="20">
        <f>_xlfn.XLOOKUP(A835,'Medical Examinations'!A:A,'Medical Examinations'!B:B,"not found")</f>
        <v>42.74</v>
      </c>
      <c r="D835" s="20">
        <f>_xlfn.XLOOKUP(A835,'Medical Examinations'!A:A,'Medical Examinations'!C:C,"not found")</f>
        <v>6.31</v>
      </c>
      <c r="E835" s="20" t="str">
        <f>_xlfn.XLOOKUP(A835,'Medical Examinations'!A:A,'Medical Examinations'!D:D,"not found")</f>
        <v>Yes</v>
      </c>
      <c r="F835" s="20" t="str">
        <f>_xlfn.XLOOKUP(A835,'Medical Examinations'!A:A,'Medical Examinations'!E:E,"not found")</f>
        <v>No</v>
      </c>
      <c r="G835" s="20" t="str">
        <f>_xlfn.XLOOKUP(A835,'Medical Examinations'!A:A,'Medical Examinations'!F:F,"not found")</f>
        <v>No</v>
      </c>
      <c r="H835" s="20">
        <f>_xlfn.XLOOKUP(A835,'Medical Examinations'!A:A,'Medical Examinations'!G:G,"not found")</f>
        <v>1</v>
      </c>
      <c r="I835" s="20" t="str">
        <f>_xlfn.XLOOKUP(A835,'Medical Examinations'!A:A,'Medical Examinations'!H:H,"not found")</f>
        <v>No</v>
      </c>
      <c r="J835" s="20" t="str">
        <f>_xlfn.XLOOKUP(A835,'Medical Examinations'!A:A,'Medical Examinations'!I:I,"not found")</f>
        <v>Obesity</v>
      </c>
      <c r="K835" s="21">
        <f>_xlfn.XLOOKUP(A835,'Hospitalisation Details'!A:A,'Hospitalisation Details'!F:F,"Not Found")</f>
        <v>32341</v>
      </c>
      <c r="L835" s="22">
        <f>_xlfn.XLOOKUP(A835,'Hospitalisation Details'!A:A,'Hospitalisation Details'!H:H,"Not Found")</f>
        <v>12718.21</v>
      </c>
      <c r="M835" s="21" t="str">
        <f>_xlfn.XLOOKUP(A835,'Hospitalisation Details'!A:A,'Hospitalisation Details'!I:I,"Not Found")</f>
        <v>tier - 2</v>
      </c>
      <c r="N835" s="21" t="str">
        <f>_xlfn.XLOOKUP(A835,'Hospitalisation Details'!A:A,'Hospitalisation Details'!J:J,"Not Found")</f>
        <v>tier - 3</v>
      </c>
      <c r="O835" s="21" t="str">
        <f>_xlfn.XLOOKUP(A835,'Hospitalisation Details'!A:A,'Hospitalisation Details'!K:K,"Not Found")</f>
        <v>R1026</v>
      </c>
      <c r="P835" s="23">
        <f>_xlfn.XLOOKUP(A835,'Hospitalisation Details'!A:A,'Hospitalisation Details'!L:L,"Not Found")</f>
        <v>34</v>
      </c>
    </row>
    <row r="836" spans="1:16" ht="15.75" x14ac:dyDescent="0.25">
      <c r="A836" s="19" t="s">
        <v>1536</v>
      </c>
      <c r="B836" s="19" t="str">
        <f>_xlfn.XLOOKUP(A836,'Customer Names'!A:A,'Customer Names'!C:C,"Not Found")</f>
        <v>Vitalo</v>
      </c>
      <c r="C836" s="20">
        <f>_xlfn.XLOOKUP(A836,'Medical Examinations'!A:A,'Medical Examinations'!B:B,"not found")</f>
        <v>36.130000000000003</v>
      </c>
      <c r="D836" s="20">
        <f>_xlfn.XLOOKUP(A836,'Medical Examinations'!A:A,'Medical Examinations'!C:C,"not found")</f>
        <v>7.19</v>
      </c>
      <c r="E836" s="20" t="str">
        <f>_xlfn.XLOOKUP(A836,'Medical Examinations'!A:A,'Medical Examinations'!D:D,"not found")</f>
        <v>Yes</v>
      </c>
      <c r="F836" s="20" t="str">
        <f>_xlfn.XLOOKUP(A836,'Medical Examinations'!A:A,'Medical Examinations'!E:E,"not found")</f>
        <v>No</v>
      </c>
      <c r="G836" s="20" t="str">
        <f>_xlfn.XLOOKUP(A836,'Medical Examinations'!A:A,'Medical Examinations'!F:F,"not found")</f>
        <v>No</v>
      </c>
      <c r="H836" s="20">
        <f>_xlfn.XLOOKUP(A836,'Medical Examinations'!A:A,'Medical Examinations'!G:G,"not found")</f>
        <v>2</v>
      </c>
      <c r="I836" s="20" t="str">
        <f>_xlfn.XLOOKUP(A836,'Medical Examinations'!A:A,'Medical Examinations'!H:H,"not found")</f>
        <v>No</v>
      </c>
      <c r="J836" s="20" t="str">
        <f>_xlfn.XLOOKUP(A836,'Medical Examinations'!A:A,'Medical Examinations'!I:I,"not found")</f>
        <v>Obesity</v>
      </c>
      <c r="K836" s="21">
        <f>_xlfn.XLOOKUP(A836,'Hospitalisation Details'!A:A,'Hospitalisation Details'!F:F,"Not Found")</f>
        <v>25757</v>
      </c>
      <c r="L836" s="22">
        <f>_xlfn.XLOOKUP(A836,'Hospitalisation Details'!A:A,'Hospitalisation Details'!H:H,"Not Found")</f>
        <v>12713</v>
      </c>
      <c r="M836" s="21" t="str">
        <f>_xlfn.XLOOKUP(A836,'Hospitalisation Details'!A:A,'Hospitalisation Details'!I:I,"Not Found")</f>
        <v>tier - 2</v>
      </c>
      <c r="N836" s="21" t="str">
        <f>_xlfn.XLOOKUP(A836,'Hospitalisation Details'!A:A,'Hospitalisation Details'!J:J,"Not Found")</f>
        <v>tier - 3</v>
      </c>
      <c r="O836" s="21" t="str">
        <f>_xlfn.XLOOKUP(A836,'Hospitalisation Details'!A:A,'Hospitalisation Details'!K:K,"Not Found")</f>
        <v>R1011</v>
      </c>
      <c r="P836" s="23">
        <f>_xlfn.XLOOKUP(A836,'Hospitalisation Details'!A:A,'Hospitalisation Details'!L:L,"Not Found")</f>
        <v>52</v>
      </c>
    </row>
    <row r="837" spans="1:16" ht="15.75" x14ac:dyDescent="0.25">
      <c r="A837" s="19" t="s">
        <v>1535</v>
      </c>
      <c r="B837" s="19" t="str">
        <f>_xlfn.XLOOKUP(A837,'Customer Names'!A:A,'Customer Names'!C:C,"Not Found")</f>
        <v>Hamilton</v>
      </c>
      <c r="C837" s="20">
        <f>_xlfn.XLOOKUP(A837,'Medical Examinations'!A:A,'Medical Examinations'!B:B,"not found")</f>
        <v>31.55</v>
      </c>
      <c r="D837" s="20">
        <f>_xlfn.XLOOKUP(A837,'Medical Examinations'!A:A,'Medical Examinations'!C:C,"not found")</f>
        <v>6.11</v>
      </c>
      <c r="E837" s="20" t="str">
        <f>_xlfn.XLOOKUP(A837,'Medical Examinations'!A:A,'Medical Examinations'!D:D,"not found")</f>
        <v>Yes</v>
      </c>
      <c r="F837" s="20" t="str">
        <f>_xlfn.XLOOKUP(A837,'Medical Examinations'!A:A,'Medical Examinations'!E:E,"not found")</f>
        <v>No</v>
      </c>
      <c r="G837" s="20" t="str">
        <f>_xlfn.XLOOKUP(A837,'Medical Examinations'!A:A,'Medical Examinations'!F:F,"not found")</f>
        <v>No</v>
      </c>
      <c r="H837" s="20">
        <f>_xlfn.XLOOKUP(A837,'Medical Examinations'!A:A,'Medical Examinations'!G:G,"not found")</f>
        <v>1</v>
      </c>
      <c r="I837" s="20" t="str">
        <f>_xlfn.XLOOKUP(A837,'Medical Examinations'!A:A,'Medical Examinations'!H:H,"not found")</f>
        <v>No</v>
      </c>
      <c r="J837" s="20" t="str">
        <f>_xlfn.XLOOKUP(A837,'Medical Examinations'!A:A,'Medical Examinations'!I:I,"not found")</f>
        <v>Obesity</v>
      </c>
      <c r="K837" s="21">
        <f>_xlfn.XLOOKUP(A837,'Hospitalisation Details'!A:A,'Hospitalisation Details'!F:F,"Not Found")</f>
        <v>23709</v>
      </c>
      <c r="L837" s="22">
        <f>_xlfn.XLOOKUP(A837,'Hospitalisation Details'!A:A,'Hospitalisation Details'!H:H,"Not Found")</f>
        <v>12700.63</v>
      </c>
      <c r="M837" s="21" t="str">
        <f>_xlfn.XLOOKUP(A837,'Hospitalisation Details'!A:A,'Hospitalisation Details'!I:I,"Not Found")</f>
        <v>tier - 2</v>
      </c>
      <c r="N837" s="21" t="str">
        <f>_xlfn.XLOOKUP(A837,'Hospitalisation Details'!A:A,'Hospitalisation Details'!J:J,"Not Found")</f>
        <v>tier - 3</v>
      </c>
      <c r="O837" s="21" t="str">
        <f>_xlfn.XLOOKUP(A837,'Hospitalisation Details'!A:A,'Hospitalisation Details'!K:K,"Not Found")</f>
        <v>R1011</v>
      </c>
      <c r="P837" s="23">
        <f>_xlfn.XLOOKUP(A837,'Hospitalisation Details'!A:A,'Hospitalisation Details'!L:L,"Not Found")</f>
        <v>58</v>
      </c>
    </row>
    <row r="838" spans="1:16" ht="15.75" x14ac:dyDescent="0.25">
      <c r="A838" s="19" t="s">
        <v>1534</v>
      </c>
      <c r="B838" s="19" t="str">
        <f>_xlfn.XLOOKUP(A838,'Customer Names'!A:A,'Customer Names'!C:C,"Not Found")</f>
        <v>Marshall</v>
      </c>
      <c r="C838" s="20">
        <f>_xlfn.XLOOKUP(A838,'Medical Examinations'!A:A,'Medical Examinations'!B:B,"not found")</f>
        <v>52.75</v>
      </c>
      <c r="D838" s="20">
        <f>_xlfn.XLOOKUP(A838,'Medical Examinations'!A:A,'Medical Examinations'!C:C,"not found")</f>
        <v>6.02</v>
      </c>
      <c r="E838" s="20" t="str">
        <f>_xlfn.XLOOKUP(A838,'Medical Examinations'!A:A,'Medical Examinations'!D:D,"not found")</f>
        <v>No</v>
      </c>
      <c r="F838" s="20" t="str">
        <f>_xlfn.XLOOKUP(A838,'Medical Examinations'!A:A,'Medical Examinations'!E:E,"not found")</f>
        <v>No</v>
      </c>
      <c r="G838" s="20" t="str">
        <f>_xlfn.XLOOKUP(A838,'Medical Examinations'!A:A,'Medical Examinations'!F:F,"not found")</f>
        <v>No</v>
      </c>
      <c r="H838" s="20">
        <f>_xlfn.XLOOKUP(A838,'Medical Examinations'!A:A,'Medical Examinations'!G:G,"not found")</f>
        <v>1</v>
      </c>
      <c r="I838" s="20" t="str">
        <f>_xlfn.XLOOKUP(A838,'Medical Examinations'!A:A,'Medical Examinations'!H:H,"not found")</f>
        <v>No</v>
      </c>
      <c r="J838" s="20" t="str">
        <f>_xlfn.XLOOKUP(A838,'Medical Examinations'!A:A,'Medical Examinations'!I:I,"not found")</f>
        <v>Obesity</v>
      </c>
      <c r="K838" s="21">
        <f>_xlfn.XLOOKUP(A838,'Hospitalisation Details'!A:A,'Hospitalisation Details'!F:F,"Not Found")</f>
        <v>33792</v>
      </c>
      <c r="L838" s="22">
        <f>_xlfn.XLOOKUP(A838,'Hospitalisation Details'!A:A,'Hospitalisation Details'!H:H,"Not Found")</f>
        <v>12699.56</v>
      </c>
      <c r="M838" s="21" t="str">
        <f>_xlfn.XLOOKUP(A838,'Hospitalisation Details'!A:A,'Hospitalisation Details'!I:I,"Not Found")</f>
        <v>tier - 2</v>
      </c>
      <c r="N838" s="21" t="str">
        <f>_xlfn.XLOOKUP(A838,'Hospitalisation Details'!A:A,'Hospitalisation Details'!J:J,"Not Found")</f>
        <v>tier - 3</v>
      </c>
      <c r="O838" s="21" t="str">
        <f>_xlfn.XLOOKUP(A838,'Hospitalisation Details'!A:A,'Hospitalisation Details'!K:K,"Not Found")</f>
        <v>R1011</v>
      </c>
      <c r="P838" s="23">
        <f>_xlfn.XLOOKUP(A838,'Hospitalisation Details'!A:A,'Hospitalisation Details'!L:L,"Not Found")</f>
        <v>30</v>
      </c>
    </row>
    <row r="839" spans="1:16" ht="15.75" x14ac:dyDescent="0.25">
      <c r="A839" s="19" t="s">
        <v>1533</v>
      </c>
      <c r="B839" s="19" t="str">
        <f>_xlfn.XLOOKUP(A839,'Customer Names'!A:A,'Customer Names'!C:C,"Not Found")</f>
        <v>Cale</v>
      </c>
      <c r="C839" s="20">
        <f>_xlfn.XLOOKUP(A839,'Medical Examinations'!A:A,'Medical Examinations'!B:B,"not found")</f>
        <v>36.67</v>
      </c>
      <c r="D839" s="20">
        <f>_xlfn.XLOOKUP(A839,'Medical Examinations'!A:A,'Medical Examinations'!C:C,"not found")</f>
        <v>11.86</v>
      </c>
      <c r="E839" s="20" t="str">
        <f>_xlfn.XLOOKUP(A839,'Medical Examinations'!A:A,'Medical Examinations'!D:D,"not found")</f>
        <v>No</v>
      </c>
      <c r="F839" s="20" t="str">
        <f>_xlfn.XLOOKUP(A839,'Medical Examinations'!A:A,'Medical Examinations'!E:E,"not found")</f>
        <v>No</v>
      </c>
      <c r="G839" s="20" t="str">
        <f>_xlfn.XLOOKUP(A839,'Medical Examinations'!A:A,'Medical Examinations'!F:F,"not found")</f>
        <v>No</v>
      </c>
      <c r="H839" s="20">
        <f>_xlfn.XLOOKUP(A839,'Medical Examinations'!A:A,'Medical Examinations'!G:G,"not found")</f>
        <v>0</v>
      </c>
      <c r="I839" s="20" t="str">
        <f>_xlfn.XLOOKUP(A839,'Medical Examinations'!A:A,'Medical Examinations'!H:H,"not found")</f>
        <v>No</v>
      </c>
      <c r="J839" s="20" t="str">
        <f>_xlfn.XLOOKUP(A839,'Medical Examinations'!A:A,'Medical Examinations'!I:I,"not found")</f>
        <v>Obesity</v>
      </c>
      <c r="K839" s="21">
        <f>_xlfn.XLOOKUP(A839,'Hospitalisation Details'!A:A,'Hospitalisation Details'!F:F,"Not Found")</f>
        <v>27296</v>
      </c>
      <c r="L839" s="22">
        <f>_xlfn.XLOOKUP(A839,'Hospitalisation Details'!A:A,'Hospitalisation Details'!H:H,"Not Found")</f>
        <v>12697.48</v>
      </c>
      <c r="M839" s="21" t="str">
        <f>_xlfn.XLOOKUP(A839,'Hospitalisation Details'!A:A,'Hospitalisation Details'!I:I,"Not Found")</f>
        <v>tier - 2</v>
      </c>
      <c r="N839" s="21" t="str">
        <f>_xlfn.XLOOKUP(A839,'Hospitalisation Details'!A:A,'Hospitalisation Details'!J:J,"Not Found")</f>
        <v>tier - 3</v>
      </c>
      <c r="O839" s="21" t="str">
        <f>_xlfn.XLOOKUP(A839,'Hospitalisation Details'!A:A,'Hospitalisation Details'!K:K,"Not Found")</f>
        <v>R1021</v>
      </c>
      <c r="P839" s="23">
        <f>_xlfn.XLOOKUP(A839,'Hospitalisation Details'!A:A,'Hospitalisation Details'!L:L,"Not Found")</f>
        <v>48</v>
      </c>
    </row>
    <row r="840" spans="1:16" ht="15.75" x14ac:dyDescent="0.25">
      <c r="A840" s="19" t="s">
        <v>1532</v>
      </c>
      <c r="B840" s="19" t="str">
        <f>_xlfn.XLOOKUP(A840,'Customer Names'!A:A,'Customer Names'!C:C,"Not Found")</f>
        <v>Pittaway</v>
      </c>
      <c r="C840" s="20">
        <f>_xlfn.XLOOKUP(A840,'Medical Examinations'!A:A,'Medical Examinations'!B:B,"not found")</f>
        <v>38.06</v>
      </c>
      <c r="D840" s="20">
        <f>_xlfn.XLOOKUP(A840,'Medical Examinations'!A:A,'Medical Examinations'!C:C,"not found")</f>
        <v>8.25</v>
      </c>
      <c r="E840" s="20" t="str">
        <f>_xlfn.XLOOKUP(A840,'Medical Examinations'!A:A,'Medical Examinations'!D:D,"not found")</f>
        <v>No</v>
      </c>
      <c r="F840" s="20" t="str">
        <f>_xlfn.XLOOKUP(A840,'Medical Examinations'!A:A,'Medical Examinations'!E:E,"not found")</f>
        <v>No</v>
      </c>
      <c r="G840" s="20" t="str">
        <f>_xlfn.XLOOKUP(A840,'Medical Examinations'!A:A,'Medical Examinations'!F:F,"not found")</f>
        <v>No</v>
      </c>
      <c r="H840" s="20">
        <f>_xlfn.XLOOKUP(A840,'Medical Examinations'!A:A,'Medical Examinations'!G:G,"not found")</f>
        <v>0</v>
      </c>
      <c r="I840" s="20" t="str">
        <f>_xlfn.XLOOKUP(A840,'Medical Examinations'!A:A,'Medical Examinations'!H:H,"not found")</f>
        <v>No</v>
      </c>
      <c r="J840" s="20" t="str">
        <f>_xlfn.XLOOKUP(A840,'Medical Examinations'!A:A,'Medical Examinations'!I:I,"not found")</f>
        <v>Obesity</v>
      </c>
      <c r="K840" s="21">
        <f>_xlfn.XLOOKUP(A840,'Hospitalisation Details'!A:A,'Hospitalisation Details'!F:F,"Not Found")</f>
        <v>22885</v>
      </c>
      <c r="L840" s="22">
        <f>_xlfn.XLOOKUP(A840,'Hospitalisation Details'!A:A,'Hospitalisation Details'!H:H,"Not Found")</f>
        <v>12648.7</v>
      </c>
      <c r="M840" s="21" t="str">
        <f>_xlfn.XLOOKUP(A840,'Hospitalisation Details'!A:A,'Hospitalisation Details'!I:I,"Not Found")</f>
        <v>tier - 2</v>
      </c>
      <c r="N840" s="21" t="str">
        <f>_xlfn.XLOOKUP(A840,'Hospitalisation Details'!A:A,'Hospitalisation Details'!J:J,"Not Found")</f>
        <v>tier - 3</v>
      </c>
      <c r="O840" s="21" t="str">
        <f>_xlfn.XLOOKUP(A840,'Hospitalisation Details'!A:A,'Hospitalisation Details'!K:K,"Not Found")</f>
        <v>R1013</v>
      </c>
      <c r="P840" s="23">
        <f>_xlfn.XLOOKUP(A840,'Hospitalisation Details'!A:A,'Hospitalisation Details'!L:L,"Not Found")</f>
        <v>60</v>
      </c>
    </row>
    <row r="841" spans="1:16" ht="15.75" x14ac:dyDescent="0.25">
      <c r="A841" s="19" t="s">
        <v>1531</v>
      </c>
      <c r="B841" s="19" t="str">
        <f>_xlfn.XLOOKUP(A841,'Customer Names'!A:A,'Customer Names'!C:C,"Not Found")</f>
        <v>Bill</v>
      </c>
      <c r="C841" s="20">
        <f>_xlfn.XLOOKUP(A841,'Medical Examinations'!A:A,'Medical Examinations'!B:B,"not found")</f>
        <v>38</v>
      </c>
      <c r="D841" s="20">
        <f>_xlfn.XLOOKUP(A841,'Medical Examinations'!A:A,'Medical Examinations'!C:C,"not found")</f>
        <v>8.1300000000000008</v>
      </c>
      <c r="E841" s="20" t="str">
        <f>_xlfn.XLOOKUP(A841,'Medical Examinations'!A:A,'Medical Examinations'!D:D,"not found")</f>
        <v>No</v>
      </c>
      <c r="F841" s="20" t="str">
        <f>_xlfn.XLOOKUP(A841,'Medical Examinations'!A:A,'Medical Examinations'!E:E,"not found")</f>
        <v>No</v>
      </c>
      <c r="G841" s="20" t="str">
        <f>_xlfn.XLOOKUP(A841,'Medical Examinations'!A:A,'Medical Examinations'!F:F,"not found")</f>
        <v>No</v>
      </c>
      <c r="H841" s="20">
        <f>_xlfn.XLOOKUP(A841,'Medical Examinations'!A:A,'Medical Examinations'!G:G,"not found")</f>
        <v>0</v>
      </c>
      <c r="I841" s="20" t="str">
        <f>_xlfn.XLOOKUP(A841,'Medical Examinations'!A:A,'Medical Examinations'!H:H,"not found")</f>
        <v>No</v>
      </c>
      <c r="J841" s="20" t="str">
        <f>_xlfn.XLOOKUP(A841,'Medical Examinations'!A:A,'Medical Examinations'!I:I,"not found")</f>
        <v>Obesity</v>
      </c>
      <c r="K841" s="21">
        <f>_xlfn.XLOOKUP(A841,'Hospitalisation Details'!A:A,'Hospitalisation Details'!F:F,"Not Found")</f>
        <v>23999</v>
      </c>
      <c r="L841" s="22">
        <f>_xlfn.XLOOKUP(A841,'Hospitalisation Details'!A:A,'Hospitalisation Details'!H:H,"Not Found")</f>
        <v>12646.21</v>
      </c>
      <c r="M841" s="21" t="str">
        <f>_xlfn.XLOOKUP(A841,'Hospitalisation Details'!A:A,'Hospitalisation Details'!I:I,"Not Found")</f>
        <v>tier - 2</v>
      </c>
      <c r="N841" s="21" t="str">
        <f>_xlfn.XLOOKUP(A841,'Hospitalisation Details'!A:A,'Hospitalisation Details'!J:J,"Not Found")</f>
        <v>tier - 3</v>
      </c>
      <c r="O841" s="21" t="str">
        <f>_xlfn.XLOOKUP(A841,'Hospitalisation Details'!A:A,'Hospitalisation Details'!K:K,"Not Found")</f>
        <v>R1011</v>
      </c>
      <c r="P841" s="23">
        <f>_xlfn.XLOOKUP(A841,'Hospitalisation Details'!A:A,'Hospitalisation Details'!L:L,"Not Found")</f>
        <v>57</v>
      </c>
    </row>
    <row r="842" spans="1:16" ht="15.75" x14ac:dyDescent="0.25">
      <c r="A842" s="19" t="s">
        <v>1530</v>
      </c>
      <c r="B842" s="19" t="str">
        <f>_xlfn.XLOOKUP(A842,'Customer Names'!A:A,'Customer Names'!C:C,"Not Found")</f>
        <v>Antrim</v>
      </c>
      <c r="C842" s="20">
        <f>_xlfn.XLOOKUP(A842,'Medical Examinations'!A:A,'Medical Examinations'!B:B,"not found")</f>
        <v>35.1</v>
      </c>
      <c r="D842" s="20">
        <f>_xlfn.XLOOKUP(A842,'Medical Examinations'!A:A,'Medical Examinations'!C:C,"not found")</f>
        <v>10.1</v>
      </c>
      <c r="E842" s="20" t="str">
        <f>_xlfn.XLOOKUP(A842,'Medical Examinations'!A:A,'Medical Examinations'!D:D,"not found")</f>
        <v>No</v>
      </c>
      <c r="F842" s="20" t="str">
        <f>_xlfn.XLOOKUP(A842,'Medical Examinations'!A:A,'Medical Examinations'!E:E,"not found")</f>
        <v>No</v>
      </c>
      <c r="G842" s="20" t="str">
        <f>_xlfn.XLOOKUP(A842,'Medical Examinations'!A:A,'Medical Examinations'!F:F,"not found")</f>
        <v>No</v>
      </c>
      <c r="H842" s="20">
        <f>_xlfn.XLOOKUP(A842,'Medical Examinations'!A:A,'Medical Examinations'!G:G,"not found")</f>
        <v>0</v>
      </c>
      <c r="I842" s="20" t="str">
        <f>_xlfn.XLOOKUP(A842,'Medical Examinations'!A:A,'Medical Examinations'!H:H,"not found")</f>
        <v>No</v>
      </c>
      <c r="J842" s="20" t="str">
        <f>_xlfn.XLOOKUP(A842,'Medical Examinations'!A:A,'Medical Examinations'!I:I,"not found")</f>
        <v>Obesity</v>
      </c>
      <c r="K842" s="21">
        <f>_xlfn.XLOOKUP(A842,'Hospitalisation Details'!A:A,'Hospitalisation Details'!F:F,"Not Found")</f>
        <v>22838</v>
      </c>
      <c r="L842" s="22">
        <f>_xlfn.XLOOKUP(A842,'Hospitalisation Details'!A:A,'Hospitalisation Details'!H:H,"Not Found")</f>
        <v>12644.59</v>
      </c>
      <c r="M842" s="21" t="str">
        <f>_xlfn.XLOOKUP(A842,'Hospitalisation Details'!A:A,'Hospitalisation Details'!I:I,"Not Found")</f>
        <v>tier - 2</v>
      </c>
      <c r="N842" s="21" t="str">
        <f>_xlfn.XLOOKUP(A842,'Hospitalisation Details'!A:A,'Hospitalisation Details'!J:J,"Not Found")</f>
        <v>tier - 3</v>
      </c>
      <c r="O842" s="21" t="str">
        <f>_xlfn.XLOOKUP(A842,'Hospitalisation Details'!A:A,'Hospitalisation Details'!K:K,"Not Found")</f>
        <v>R1011</v>
      </c>
      <c r="P842" s="23">
        <f>_xlfn.XLOOKUP(A842,'Hospitalisation Details'!A:A,'Hospitalisation Details'!L:L,"Not Found")</f>
        <v>60</v>
      </c>
    </row>
    <row r="843" spans="1:16" ht="15.75" x14ac:dyDescent="0.25">
      <c r="A843" s="19" t="s">
        <v>1529</v>
      </c>
      <c r="B843" s="19" t="str">
        <f>_xlfn.XLOOKUP(A843,'Customer Names'!A:A,'Customer Names'!C:C,"Not Found")</f>
        <v>Doolittle-Crider</v>
      </c>
      <c r="C843" s="20">
        <f>_xlfn.XLOOKUP(A843,'Medical Examinations'!A:A,'Medical Examinations'!B:B,"not found")</f>
        <v>33.82</v>
      </c>
      <c r="D843" s="20">
        <f>_xlfn.XLOOKUP(A843,'Medical Examinations'!A:A,'Medical Examinations'!C:C,"not found")</f>
        <v>5.89</v>
      </c>
      <c r="E843" s="20" t="str">
        <f>_xlfn.XLOOKUP(A843,'Medical Examinations'!A:A,'Medical Examinations'!D:D,"not found")</f>
        <v>Yes</v>
      </c>
      <c r="F843" s="20" t="str">
        <f>_xlfn.XLOOKUP(A843,'Medical Examinations'!A:A,'Medical Examinations'!E:E,"not found")</f>
        <v>No</v>
      </c>
      <c r="G843" s="20" t="str">
        <f>_xlfn.XLOOKUP(A843,'Medical Examinations'!A:A,'Medical Examinations'!F:F,"not found")</f>
        <v>No</v>
      </c>
      <c r="H843" s="20">
        <f>_xlfn.XLOOKUP(A843,'Medical Examinations'!A:A,'Medical Examinations'!G:G,"not found")</f>
        <v>2</v>
      </c>
      <c r="I843" s="20" t="str">
        <f>_xlfn.XLOOKUP(A843,'Medical Examinations'!A:A,'Medical Examinations'!H:H,"not found")</f>
        <v>No</v>
      </c>
      <c r="J843" s="20" t="str">
        <f>_xlfn.XLOOKUP(A843,'Medical Examinations'!A:A,'Medical Examinations'!I:I,"not found")</f>
        <v>Obesity</v>
      </c>
      <c r="K843" s="21">
        <f>_xlfn.XLOOKUP(A843,'Hospitalisation Details'!A:A,'Hospitalisation Details'!F:F,"Not Found")</f>
        <v>24458</v>
      </c>
      <c r="L843" s="22">
        <f>_xlfn.XLOOKUP(A843,'Hospitalisation Details'!A:A,'Hospitalisation Details'!H:H,"Not Found")</f>
        <v>12643.38</v>
      </c>
      <c r="M843" s="21" t="str">
        <f>_xlfn.XLOOKUP(A843,'Hospitalisation Details'!A:A,'Hospitalisation Details'!I:I,"Not Found")</f>
        <v>tier - 2</v>
      </c>
      <c r="N843" s="21" t="str">
        <f>_xlfn.XLOOKUP(A843,'Hospitalisation Details'!A:A,'Hospitalisation Details'!J:J,"Not Found")</f>
        <v>tier - 3</v>
      </c>
      <c r="O843" s="21" t="str">
        <f>_xlfn.XLOOKUP(A843,'Hospitalisation Details'!A:A,'Hospitalisation Details'!K:K,"Not Found")</f>
        <v>R1012</v>
      </c>
      <c r="P843" s="23">
        <f>_xlfn.XLOOKUP(A843,'Hospitalisation Details'!A:A,'Hospitalisation Details'!L:L,"Not Found")</f>
        <v>56</v>
      </c>
    </row>
    <row r="844" spans="1:16" ht="15.75" x14ac:dyDescent="0.25">
      <c r="A844" s="19" t="s">
        <v>1528</v>
      </c>
      <c r="B844" s="19" t="str">
        <f>_xlfn.XLOOKUP(A844,'Customer Names'!A:A,'Customer Names'!C:C,"Not Found")</f>
        <v>Ruhlman</v>
      </c>
      <c r="C844" s="20">
        <f>_xlfn.XLOOKUP(A844,'Medical Examinations'!A:A,'Medical Examinations'!B:B,"not found")</f>
        <v>37.43</v>
      </c>
      <c r="D844" s="20">
        <f>_xlfn.XLOOKUP(A844,'Medical Examinations'!A:A,'Medical Examinations'!C:C,"not found")</f>
        <v>4.97</v>
      </c>
      <c r="E844" s="20" t="str">
        <f>_xlfn.XLOOKUP(A844,'Medical Examinations'!A:A,'Medical Examinations'!D:D,"not found")</f>
        <v>No</v>
      </c>
      <c r="F844" s="20" t="str">
        <f>_xlfn.XLOOKUP(A844,'Medical Examinations'!A:A,'Medical Examinations'!E:E,"not found")</f>
        <v>No</v>
      </c>
      <c r="G844" s="20" t="str">
        <f>_xlfn.XLOOKUP(A844,'Medical Examinations'!A:A,'Medical Examinations'!F:F,"not found")</f>
        <v>No</v>
      </c>
      <c r="H844" s="20">
        <f>_xlfn.XLOOKUP(A844,'Medical Examinations'!A:A,'Medical Examinations'!G:G,"not found")</f>
        <v>2</v>
      </c>
      <c r="I844" s="20" t="str">
        <f>_xlfn.XLOOKUP(A844,'Medical Examinations'!A:A,'Medical Examinations'!H:H,"not found")</f>
        <v>No</v>
      </c>
      <c r="J844" s="20" t="str">
        <f>_xlfn.XLOOKUP(A844,'Medical Examinations'!A:A,'Medical Examinations'!I:I,"not found")</f>
        <v>Obesity</v>
      </c>
      <c r="K844" s="21">
        <f>_xlfn.XLOOKUP(A844,'Hospitalisation Details'!A:A,'Hospitalisation Details'!F:F,"Not Found")</f>
        <v>26547</v>
      </c>
      <c r="L844" s="22">
        <f>_xlfn.XLOOKUP(A844,'Hospitalisation Details'!A:A,'Hospitalisation Details'!H:H,"Not Found")</f>
        <v>12640.24</v>
      </c>
      <c r="M844" s="21" t="str">
        <f>_xlfn.XLOOKUP(A844,'Hospitalisation Details'!A:A,'Hospitalisation Details'!I:I,"Not Found")</f>
        <v>tier - 2</v>
      </c>
      <c r="N844" s="21" t="str">
        <f>_xlfn.XLOOKUP(A844,'Hospitalisation Details'!A:A,'Hospitalisation Details'!J:J,"Not Found")</f>
        <v>tier - 3</v>
      </c>
      <c r="O844" s="21" t="str">
        <f>_xlfn.XLOOKUP(A844,'Hospitalisation Details'!A:A,'Hospitalisation Details'!K:K,"Not Found")</f>
        <v>R1011</v>
      </c>
      <c r="P844" s="23">
        <f>_xlfn.XLOOKUP(A844,'Hospitalisation Details'!A:A,'Hospitalisation Details'!L:L,"Not Found")</f>
        <v>50</v>
      </c>
    </row>
    <row r="845" spans="1:16" ht="15.75" x14ac:dyDescent="0.25">
      <c r="A845" s="19" t="s">
        <v>1527</v>
      </c>
      <c r="B845" s="19" t="str">
        <f>_xlfn.XLOOKUP(A845,'Customer Names'!A:A,'Customer Names'!C:C,"Not Found")</f>
        <v>Anderson</v>
      </c>
      <c r="C845" s="20">
        <f>_xlfn.XLOOKUP(A845,'Medical Examinations'!A:A,'Medical Examinations'!B:B,"not found")</f>
        <v>30.5</v>
      </c>
      <c r="D845" s="20">
        <f>_xlfn.XLOOKUP(A845,'Medical Examinations'!A:A,'Medical Examinations'!C:C,"not found")</f>
        <v>9.9</v>
      </c>
      <c r="E845" s="20" t="str">
        <f>_xlfn.XLOOKUP(A845,'Medical Examinations'!A:A,'Medical Examinations'!D:D,"not found")</f>
        <v>No</v>
      </c>
      <c r="F845" s="20" t="str">
        <f>_xlfn.XLOOKUP(A845,'Medical Examinations'!A:A,'Medical Examinations'!E:E,"not found")</f>
        <v>No</v>
      </c>
      <c r="G845" s="20" t="str">
        <f>_xlfn.XLOOKUP(A845,'Medical Examinations'!A:A,'Medical Examinations'!F:F,"not found")</f>
        <v>No</v>
      </c>
      <c r="H845" s="20">
        <f>_xlfn.XLOOKUP(A845,'Medical Examinations'!A:A,'Medical Examinations'!G:G,"not found")</f>
        <v>0</v>
      </c>
      <c r="I845" s="20" t="str">
        <f>_xlfn.XLOOKUP(A845,'Medical Examinations'!A:A,'Medical Examinations'!H:H,"not found")</f>
        <v>No</v>
      </c>
      <c r="J845" s="20" t="str">
        <f>_xlfn.XLOOKUP(A845,'Medical Examinations'!A:A,'Medical Examinations'!I:I,"not found")</f>
        <v>Obesity</v>
      </c>
      <c r="K845" s="21">
        <f>_xlfn.XLOOKUP(A845,'Hospitalisation Details'!A:A,'Hospitalisation Details'!F:F,"Not Found")</f>
        <v>22849</v>
      </c>
      <c r="L845" s="22">
        <f>_xlfn.XLOOKUP(A845,'Hospitalisation Details'!A:A,'Hospitalisation Details'!H:H,"Not Found")</f>
        <v>12638.2</v>
      </c>
      <c r="M845" s="21" t="str">
        <f>_xlfn.XLOOKUP(A845,'Hospitalisation Details'!A:A,'Hospitalisation Details'!I:I,"Not Found")</f>
        <v>tier - 2</v>
      </c>
      <c r="N845" s="21" t="str">
        <f>_xlfn.XLOOKUP(A845,'Hospitalisation Details'!A:A,'Hospitalisation Details'!J:J,"Not Found")</f>
        <v>tier - 3</v>
      </c>
      <c r="O845" s="21" t="str">
        <f>_xlfn.XLOOKUP(A845,'Hospitalisation Details'!A:A,'Hospitalisation Details'!K:K,"Not Found")</f>
        <v>R1011</v>
      </c>
      <c r="P845" s="23">
        <f>_xlfn.XLOOKUP(A845,'Hospitalisation Details'!A:A,'Hospitalisation Details'!L:L,"Not Found")</f>
        <v>60</v>
      </c>
    </row>
    <row r="846" spans="1:16" ht="15.75" x14ac:dyDescent="0.25">
      <c r="A846" s="19" t="s">
        <v>1526</v>
      </c>
      <c r="B846" s="19" t="str">
        <f>_xlfn.XLOOKUP(A846,'Customer Names'!A:A,'Customer Names'!C:C,"Not Found")</f>
        <v>Uchiyama</v>
      </c>
      <c r="C846" s="20">
        <f>_xlfn.XLOOKUP(A846,'Medical Examinations'!A:A,'Medical Examinations'!B:B,"not found")</f>
        <v>24.53</v>
      </c>
      <c r="D846" s="20">
        <f>_xlfn.XLOOKUP(A846,'Medical Examinations'!A:A,'Medical Examinations'!C:C,"not found")</f>
        <v>9.0500000000000007</v>
      </c>
      <c r="E846" s="20" t="str">
        <f>_xlfn.XLOOKUP(A846,'Medical Examinations'!A:A,'Medical Examinations'!D:D,"not found")</f>
        <v>No</v>
      </c>
      <c r="F846" s="20" t="str">
        <f>_xlfn.XLOOKUP(A846,'Medical Examinations'!A:A,'Medical Examinations'!E:E,"not found")</f>
        <v>No</v>
      </c>
      <c r="G846" s="20" t="str">
        <f>_xlfn.XLOOKUP(A846,'Medical Examinations'!A:A,'Medical Examinations'!F:F,"not found")</f>
        <v>No</v>
      </c>
      <c r="H846" s="20">
        <f>_xlfn.XLOOKUP(A846,'Medical Examinations'!A:A,'Medical Examinations'!G:G,"not found")</f>
        <v>0</v>
      </c>
      <c r="I846" s="20" t="str">
        <f>_xlfn.XLOOKUP(A846,'Medical Examinations'!A:A,'Medical Examinations'!H:H,"not found")</f>
        <v>No</v>
      </c>
      <c r="J846" s="20" t="str">
        <f>_xlfn.XLOOKUP(A846,'Medical Examinations'!A:A,'Medical Examinations'!I:I,"not found")</f>
        <v>Normal Weight</v>
      </c>
      <c r="K846" s="21">
        <f>_xlfn.XLOOKUP(A846,'Hospitalisation Details'!A:A,'Hospitalisation Details'!F:F,"Not Found")</f>
        <v>22972</v>
      </c>
      <c r="L846" s="22">
        <f>_xlfn.XLOOKUP(A846,'Hospitalisation Details'!A:A,'Hospitalisation Details'!H:H,"Not Found")</f>
        <v>12629.9</v>
      </c>
      <c r="M846" s="21" t="str">
        <f>_xlfn.XLOOKUP(A846,'Hospitalisation Details'!A:A,'Hospitalisation Details'!I:I,"Not Found")</f>
        <v>tier - 2</v>
      </c>
      <c r="N846" s="21" t="str">
        <f>_xlfn.XLOOKUP(A846,'Hospitalisation Details'!A:A,'Hospitalisation Details'!J:J,"Not Found")</f>
        <v>tier - 3</v>
      </c>
      <c r="O846" s="21" t="str">
        <f>_xlfn.XLOOKUP(A846,'Hospitalisation Details'!A:A,'Hospitalisation Details'!K:K,"Not Found")</f>
        <v>R1013</v>
      </c>
      <c r="P846" s="23">
        <f>_xlfn.XLOOKUP(A846,'Hospitalisation Details'!A:A,'Hospitalisation Details'!L:L,"Not Found")</f>
        <v>60</v>
      </c>
    </row>
    <row r="847" spans="1:16" ht="15.75" x14ac:dyDescent="0.25">
      <c r="A847" s="19" t="s">
        <v>1525</v>
      </c>
      <c r="B847" s="19" t="str">
        <f>_xlfn.XLOOKUP(A847,'Customer Names'!A:A,'Customer Names'!C:C,"Not Found")</f>
        <v>Desota</v>
      </c>
      <c r="C847" s="20">
        <f>_xlfn.XLOOKUP(A847,'Medical Examinations'!A:A,'Medical Examinations'!B:B,"not found")</f>
        <v>25.74</v>
      </c>
      <c r="D847" s="20">
        <f>_xlfn.XLOOKUP(A847,'Medical Examinations'!A:A,'Medical Examinations'!C:C,"not found")</f>
        <v>10.93</v>
      </c>
      <c r="E847" s="20" t="str">
        <f>_xlfn.XLOOKUP(A847,'Medical Examinations'!A:A,'Medical Examinations'!D:D,"not found")</f>
        <v>No</v>
      </c>
      <c r="F847" s="20" t="str">
        <f>_xlfn.XLOOKUP(A847,'Medical Examinations'!A:A,'Medical Examinations'!E:E,"not found")</f>
        <v>No</v>
      </c>
      <c r="G847" s="20" t="str">
        <f>_xlfn.XLOOKUP(A847,'Medical Examinations'!A:A,'Medical Examinations'!F:F,"not found")</f>
        <v>No</v>
      </c>
      <c r="H847" s="20">
        <f>_xlfn.XLOOKUP(A847,'Medical Examinations'!A:A,'Medical Examinations'!G:G,"not found")</f>
        <v>0</v>
      </c>
      <c r="I847" s="20" t="str">
        <f>_xlfn.XLOOKUP(A847,'Medical Examinations'!A:A,'Medical Examinations'!H:H,"not found")</f>
        <v>No</v>
      </c>
      <c r="J847" s="20" t="str">
        <f>_xlfn.XLOOKUP(A847,'Medical Examinations'!A:A,'Medical Examinations'!I:I,"not found")</f>
        <v>Overweight</v>
      </c>
      <c r="K847" s="21">
        <f>_xlfn.XLOOKUP(A847,'Hospitalisation Details'!A:A,'Hospitalisation Details'!F:F,"Not Found")</f>
        <v>24019</v>
      </c>
      <c r="L847" s="22">
        <f>_xlfn.XLOOKUP(A847,'Hospitalisation Details'!A:A,'Hospitalisation Details'!H:H,"Not Found")</f>
        <v>12629.17</v>
      </c>
      <c r="M847" s="21" t="str">
        <f>_xlfn.XLOOKUP(A847,'Hospitalisation Details'!A:A,'Hospitalisation Details'!I:I,"Not Found")</f>
        <v>tier - 2</v>
      </c>
      <c r="N847" s="21" t="str">
        <f>_xlfn.XLOOKUP(A847,'Hospitalisation Details'!A:A,'Hospitalisation Details'!J:J,"Not Found")</f>
        <v>tier - 3</v>
      </c>
      <c r="O847" s="21" t="str">
        <f>_xlfn.XLOOKUP(A847,'Hospitalisation Details'!A:A,'Hospitalisation Details'!K:K,"Not Found")</f>
        <v>R1013</v>
      </c>
      <c r="P847" s="23">
        <f>_xlfn.XLOOKUP(A847,'Hospitalisation Details'!A:A,'Hospitalisation Details'!L:L,"Not Found")</f>
        <v>57</v>
      </c>
    </row>
    <row r="848" spans="1:16" ht="15.75" x14ac:dyDescent="0.25">
      <c r="A848" s="19" t="s">
        <v>1524</v>
      </c>
      <c r="B848" s="19" t="str">
        <f>_xlfn.XLOOKUP(A848,'Customer Names'!A:A,'Customer Names'!C:C,"Not Found")</f>
        <v>Edmonds</v>
      </c>
      <c r="C848" s="20">
        <f>_xlfn.XLOOKUP(A848,'Medical Examinations'!A:A,'Medical Examinations'!B:B,"not found")</f>
        <v>34.08</v>
      </c>
      <c r="D848" s="20">
        <f>_xlfn.XLOOKUP(A848,'Medical Examinations'!A:A,'Medical Examinations'!C:C,"not found")</f>
        <v>7.58</v>
      </c>
      <c r="E848" s="20" t="str">
        <f>_xlfn.XLOOKUP(A848,'Medical Examinations'!A:A,'Medical Examinations'!D:D,"not found")</f>
        <v>Yes</v>
      </c>
      <c r="F848" s="20" t="str">
        <f>_xlfn.XLOOKUP(A848,'Medical Examinations'!A:A,'Medical Examinations'!E:E,"not found")</f>
        <v>No</v>
      </c>
      <c r="G848" s="20" t="str">
        <f>_xlfn.XLOOKUP(A848,'Medical Examinations'!A:A,'Medical Examinations'!F:F,"not found")</f>
        <v>No</v>
      </c>
      <c r="H848" s="20">
        <f>_xlfn.XLOOKUP(A848,'Medical Examinations'!A:A,'Medical Examinations'!G:G,"not found")</f>
        <v>2</v>
      </c>
      <c r="I848" s="20" t="str">
        <f>_xlfn.XLOOKUP(A848,'Medical Examinations'!A:A,'Medical Examinations'!H:H,"not found")</f>
        <v>No</v>
      </c>
      <c r="J848" s="20" t="str">
        <f>_xlfn.XLOOKUP(A848,'Medical Examinations'!A:A,'Medical Examinations'!I:I,"not found")</f>
        <v>Obesity</v>
      </c>
      <c r="K848" s="21">
        <f>_xlfn.XLOOKUP(A848,'Hospitalisation Details'!A:A,'Hospitalisation Details'!F:F,"Not Found")</f>
        <v>25930</v>
      </c>
      <c r="L848" s="22">
        <f>_xlfn.XLOOKUP(A848,'Hospitalisation Details'!A:A,'Hospitalisation Details'!H:H,"Not Found")</f>
        <v>12624.74</v>
      </c>
      <c r="M848" s="21" t="str">
        <f>_xlfn.XLOOKUP(A848,'Hospitalisation Details'!A:A,'Hospitalisation Details'!I:I,"Not Found")</f>
        <v>tier - 2</v>
      </c>
      <c r="N848" s="21" t="str">
        <f>_xlfn.XLOOKUP(A848,'Hospitalisation Details'!A:A,'Hospitalisation Details'!J:J,"Not Found")</f>
        <v>tier - 3</v>
      </c>
      <c r="O848" s="21" t="str">
        <f>_xlfn.XLOOKUP(A848,'Hospitalisation Details'!A:A,'Hospitalisation Details'!K:K,"Not Found")</f>
        <v>R1012</v>
      </c>
      <c r="P848" s="23">
        <f>_xlfn.XLOOKUP(A848,'Hospitalisation Details'!A:A,'Hospitalisation Details'!L:L,"Not Found")</f>
        <v>52</v>
      </c>
    </row>
    <row r="849" spans="1:16" ht="15.75" x14ac:dyDescent="0.25">
      <c r="A849" s="19" t="s">
        <v>1523</v>
      </c>
      <c r="B849" s="19" t="str">
        <f>_xlfn.XLOOKUP(A849,'Customer Names'!A:A,'Customer Names'!C:C,"Not Found")</f>
        <v>Otto</v>
      </c>
      <c r="C849" s="20">
        <f>_xlfn.XLOOKUP(A849,'Medical Examinations'!A:A,'Medical Examinations'!B:B,"not found")</f>
        <v>31.35</v>
      </c>
      <c r="D849" s="20">
        <f>_xlfn.XLOOKUP(A849,'Medical Examinations'!A:A,'Medical Examinations'!C:C,"not found")</f>
        <v>11</v>
      </c>
      <c r="E849" s="20" t="str">
        <f>_xlfn.XLOOKUP(A849,'Medical Examinations'!A:A,'Medical Examinations'!D:D,"not found")</f>
        <v>Yes</v>
      </c>
      <c r="F849" s="20" t="str">
        <f>_xlfn.XLOOKUP(A849,'Medical Examinations'!A:A,'Medical Examinations'!E:E,"not found")</f>
        <v>No</v>
      </c>
      <c r="G849" s="20" t="str">
        <f>_xlfn.XLOOKUP(A849,'Medical Examinations'!A:A,'Medical Examinations'!F:F,"not found")</f>
        <v>Yes</v>
      </c>
      <c r="H849" s="20">
        <f>_xlfn.XLOOKUP(A849,'Medical Examinations'!A:A,'Medical Examinations'!G:G,"not found")</f>
        <v>1</v>
      </c>
      <c r="I849" s="20" t="str">
        <f>_xlfn.XLOOKUP(A849,'Medical Examinations'!A:A,'Medical Examinations'!H:H,"not found")</f>
        <v>No</v>
      </c>
      <c r="J849" s="20" t="str">
        <f>_xlfn.XLOOKUP(A849,'Medical Examinations'!A:A,'Medical Examinations'!I:I,"not found")</f>
        <v>Obesity</v>
      </c>
      <c r="K849" s="21">
        <f>_xlfn.XLOOKUP(A849,'Hospitalisation Details'!A:A,'Hospitalisation Details'!F:F,"Not Found")</f>
        <v>23242</v>
      </c>
      <c r="L849" s="22">
        <f>_xlfn.XLOOKUP(A849,'Hospitalisation Details'!A:A,'Hospitalisation Details'!H:H,"Not Found")</f>
        <v>12622.18</v>
      </c>
      <c r="M849" s="21" t="str">
        <f>_xlfn.XLOOKUP(A849,'Hospitalisation Details'!A:A,'Hospitalisation Details'!I:I,"Not Found")</f>
        <v>tier - 2</v>
      </c>
      <c r="N849" s="21" t="str">
        <f>_xlfn.XLOOKUP(A849,'Hospitalisation Details'!A:A,'Hospitalisation Details'!J:J,"Not Found")</f>
        <v>tier - 3</v>
      </c>
      <c r="O849" s="21" t="str">
        <f>_xlfn.XLOOKUP(A849,'Hospitalisation Details'!A:A,'Hospitalisation Details'!K:K,"Not Found")</f>
        <v>R1012</v>
      </c>
      <c r="P849" s="23">
        <f>_xlfn.XLOOKUP(A849,'Hospitalisation Details'!A:A,'Hospitalisation Details'!L:L,"Not Found")</f>
        <v>59</v>
      </c>
    </row>
    <row r="850" spans="1:16" ht="15.75" x14ac:dyDescent="0.25">
      <c r="A850" s="19" t="s">
        <v>1522</v>
      </c>
      <c r="B850" s="19" t="str">
        <f>_xlfn.XLOOKUP(A850,'Customer Names'!A:A,'Customer Names'!C:C,"Not Found")</f>
        <v>Kurt</v>
      </c>
      <c r="C850" s="20">
        <f>_xlfn.XLOOKUP(A850,'Medical Examinations'!A:A,'Medical Examinations'!B:B,"not found")</f>
        <v>26.79</v>
      </c>
      <c r="D850" s="20">
        <f>_xlfn.XLOOKUP(A850,'Medical Examinations'!A:A,'Medical Examinations'!C:C,"not found")</f>
        <v>5.0599999999999996</v>
      </c>
      <c r="E850" s="20" t="str">
        <f>_xlfn.XLOOKUP(A850,'Medical Examinations'!A:A,'Medical Examinations'!D:D,"not found")</f>
        <v>No</v>
      </c>
      <c r="F850" s="20" t="str">
        <f>_xlfn.XLOOKUP(A850,'Medical Examinations'!A:A,'Medical Examinations'!E:E,"not found")</f>
        <v>No</v>
      </c>
      <c r="G850" s="20" t="str">
        <f>_xlfn.XLOOKUP(A850,'Medical Examinations'!A:A,'Medical Examinations'!F:F,"not found")</f>
        <v>No</v>
      </c>
      <c r="H850" s="20">
        <f>_xlfn.XLOOKUP(A850,'Medical Examinations'!A:A,'Medical Examinations'!G:G,"not found")</f>
        <v>1</v>
      </c>
      <c r="I850" s="20" t="str">
        <f>_xlfn.XLOOKUP(A850,'Medical Examinations'!A:A,'Medical Examinations'!H:H,"not found")</f>
        <v>No</v>
      </c>
      <c r="J850" s="20" t="str">
        <f>_xlfn.XLOOKUP(A850,'Medical Examinations'!A:A,'Medical Examinations'!I:I,"not found")</f>
        <v>Overweight</v>
      </c>
      <c r="K850" s="21">
        <f>_xlfn.XLOOKUP(A850,'Hospitalisation Details'!A:A,'Hospitalisation Details'!F:F,"Not Found")</f>
        <v>36117</v>
      </c>
      <c r="L850" s="22">
        <f>_xlfn.XLOOKUP(A850,'Hospitalisation Details'!A:A,'Hospitalisation Details'!H:H,"Not Found")</f>
        <v>12609.89</v>
      </c>
      <c r="M850" s="21" t="str">
        <f>_xlfn.XLOOKUP(A850,'Hospitalisation Details'!A:A,'Hospitalisation Details'!I:I,"Not Found")</f>
        <v>tier - 2</v>
      </c>
      <c r="N850" s="21" t="str">
        <f>_xlfn.XLOOKUP(A850,'Hospitalisation Details'!A:A,'Hospitalisation Details'!J:J,"Not Found")</f>
        <v>tier - 3</v>
      </c>
      <c r="O850" s="21" t="str">
        <f>_xlfn.XLOOKUP(A850,'Hospitalisation Details'!A:A,'Hospitalisation Details'!K:K,"Not Found")</f>
        <v>R1012</v>
      </c>
      <c r="P850" s="23">
        <f>_xlfn.XLOOKUP(A850,'Hospitalisation Details'!A:A,'Hospitalisation Details'!L:L,"Not Found")</f>
        <v>24</v>
      </c>
    </row>
    <row r="851" spans="1:16" ht="15.75" x14ac:dyDescent="0.25">
      <c r="A851" s="19" t="s">
        <v>1521</v>
      </c>
      <c r="B851" s="19" t="str">
        <f>_xlfn.XLOOKUP(A851,'Customer Names'!A:A,'Customer Names'!C:C,"Not Found")</f>
        <v>Duhaime</v>
      </c>
      <c r="C851" s="20">
        <f>_xlfn.XLOOKUP(A851,'Medical Examinations'!A:A,'Medical Examinations'!B:B,"not found")</f>
        <v>42.78</v>
      </c>
      <c r="D851" s="20">
        <f>_xlfn.XLOOKUP(A851,'Medical Examinations'!A:A,'Medical Examinations'!C:C,"not found")</f>
        <v>6.11</v>
      </c>
      <c r="E851" s="20" t="str">
        <f>_xlfn.XLOOKUP(A851,'Medical Examinations'!A:A,'Medical Examinations'!D:D,"not found")</f>
        <v>Yes</v>
      </c>
      <c r="F851" s="20" t="str">
        <f>_xlfn.XLOOKUP(A851,'Medical Examinations'!A:A,'Medical Examinations'!E:E,"not found")</f>
        <v>No</v>
      </c>
      <c r="G851" s="20" t="str">
        <f>_xlfn.XLOOKUP(A851,'Medical Examinations'!A:A,'Medical Examinations'!F:F,"not found")</f>
        <v>No</v>
      </c>
      <c r="H851" s="20">
        <f>_xlfn.XLOOKUP(A851,'Medical Examinations'!A:A,'Medical Examinations'!G:G,"not found")</f>
        <v>1</v>
      </c>
      <c r="I851" s="20" t="str">
        <f>_xlfn.XLOOKUP(A851,'Medical Examinations'!A:A,'Medical Examinations'!H:H,"not found")</f>
        <v>No</v>
      </c>
      <c r="J851" s="20" t="str">
        <f>_xlfn.XLOOKUP(A851,'Medical Examinations'!A:A,'Medical Examinations'!I:I,"not found")</f>
        <v>Obesity</v>
      </c>
      <c r="K851" s="21">
        <f>_xlfn.XLOOKUP(A851,'Hospitalisation Details'!A:A,'Hospitalisation Details'!F:F,"Not Found")</f>
        <v>32366</v>
      </c>
      <c r="L851" s="22">
        <f>_xlfn.XLOOKUP(A851,'Hospitalisation Details'!A:A,'Hospitalisation Details'!H:H,"Not Found")</f>
        <v>12600.46</v>
      </c>
      <c r="M851" s="21" t="str">
        <f>_xlfn.XLOOKUP(A851,'Hospitalisation Details'!A:A,'Hospitalisation Details'!I:I,"Not Found")</f>
        <v>tier - 2</v>
      </c>
      <c r="N851" s="21" t="str">
        <f>_xlfn.XLOOKUP(A851,'Hospitalisation Details'!A:A,'Hospitalisation Details'!J:J,"Not Found")</f>
        <v>tier - 3</v>
      </c>
      <c r="O851" s="21" t="str">
        <f>_xlfn.XLOOKUP(A851,'Hospitalisation Details'!A:A,'Hospitalisation Details'!K:K,"Not Found")</f>
        <v>R1023</v>
      </c>
      <c r="P851" s="23">
        <f>_xlfn.XLOOKUP(A851,'Hospitalisation Details'!A:A,'Hospitalisation Details'!L:L,"Not Found")</f>
        <v>34</v>
      </c>
    </row>
    <row r="852" spans="1:16" ht="15.75" x14ac:dyDescent="0.25">
      <c r="A852" s="19" t="s">
        <v>1520</v>
      </c>
      <c r="B852" s="19" t="str">
        <f>_xlfn.XLOOKUP(A852,'Customer Names'!A:A,'Customer Names'!C:C,"Not Found")</f>
        <v>Swann</v>
      </c>
      <c r="C852" s="20">
        <f>_xlfn.XLOOKUP(A852,'Medical Examinations'!A:A,'Medical Examinations'!B:B,"not found")</f>
        <v>46.75</v>
      </c>
      <c r="D852" s="20">
        <f>_xlfn.XLOOKUP(A852,'Medical Examinations'!A:A,'Medical Examinations'!C:C,"not found")</f>
        <v>6.66</v>
      </c>
      <c r="E852" s="20" t="str">
        <f>_xlfn.XLOOKUP(A852,'Medical Examinations'!A:A,'Medical Examinations'!D:D,"not found")</f>
        <v>Yes</v>
      </c>
      <c r="F852" s="20" t="str">
        <f>_xlfn.XLOOKUP(A852,'Medical Examinations'!A:A,'Medical Examinations'!E:E,"not found")</f>
        <v>No</v>
      </c>
      <c r="G852" s="20" t="str">
        <f>_xlfn.XLOOKUP(A852,'Medical Examinations'!A:A,'Medical Examinations'!F:F,"not found")</f>
        <v>No</v>
      </c>
      <c r="H852" s="20">
        <f>_xlfn.XLOOKUP(A852,'Medical Examinations'!A:A,'Medical Examinations'!G:G,"not found")</f>
        <v>2</v>
      </c>
      <c r="I852" s="20" t="str">
        <f>_xlfn.XLOOKUP(A852,'Medical Examinations'!A:A,'Medical Examinations'!H:H,"not found")</f>
        <v>No</v>
      </c>
      <c r="J852" s="20" t="str">
        <f>_xlfn.XLOOKUP(A852,'Medical Examinations'!A:A,'Medical Examinations'!I:I,"not found")</f>
        <v>Obesity</v>
      </c>
      <c r="K852" s="21">
        <f>_xlfn.XLOOKUP(A852,'Hospitalisation Details'!A:A,'Hospitalisation Details'!F:F,"Not Found")</f>
        <v>25737</v>
      </c>
      <c r="L852" s="22">
        <f>_xlfn.XLOOKUP(A852,'Hospitalisation Details'!A:A,'Hospitalisation Details'!H:H,"Not Found")</f>
        <v>12592.53</v>
      </c>
      <c r="M852" s="21" t="str">
        <f>_xlfn.XLOOKUP(A852,'Hospitalisation Details'!A:A,'Hospitalisation Details'!I:I,"Not Found")</f>
        <v>tier - 2</v>
      </c>
      <c r="N852" s="21" t="str">
        <f>_xlfn.XLOOKUP(A852,'Hospitalisation Details'!A:A,'Hospitalisation Details'!J:J,"Not Found")</f>
        <v>tier - 3</v>
      </c>
      <c r="O852" s="21" t="str">
        <f>_xlfn.XLOOKUP(A852,'Hospitalisation Details'!A:A,'Hospitalisation Details'!K:K,"Not Found")</f>
        <v>R1013</v>
      </c>
      <c r="P852" s="23">
        <f>_xlfn.XLOOKUP(A852,'Hospitalisation Details'!A:A,'Hospitalisation Details'!L:L,"Not Found")</f>
        <v>52</v>
      </c>
    </row>
    <row r="853" spans="1:16" ht="15.75" x14ac:dyDescent="0.25">
      <c r="A853" s="19" t="s">
        <v>1519</v>
      </c>
      <c r="B853" s="19" t="str">
        <f>_xlfn.XLOOKUP(A853,'Customer Names'!A:A,'Customer Names'!C:C,"Not Found")</f>
        <v>Burton</v>
      </c>
      <c r="C853" s="20">
        <f>_xlfn.XLOOKUP(A853,'Medical Examinations'!A:A,'Medical Examinations'!B:B,"not found")</f>
        <v>32.15</v>
      </c>
      <c r="D853" s="20">
        <f>_xlfn.XLOOKUP(A853,'Medical Examinations'!A:A,'Medical Examinations'!C:C,"not found")</f>
        <v>4.0199999999999996</v>
      </c>
      <c r="E853" s="20" t="str">
        <f>_xlfn.XLOOKUP(A853,'Medical Examinations'!A:A,'Medical Examinations'!D:D,"not found")</f>
        <v>Yes</v>
      </c>
      <c r="F853" s="20" t="str">
        <f>_xlfn.XLOOKUP(A853,'Medical Examinations'!A:A,'Medical Examinations'!E:E,"not found")</f>
        <v>No</v>
      </c>
      <c r="G853" s="20" t="str">
        <f>_xlfn.XLOOKUP(A853,'Medical Examinations'!A:A,'Medical Examinations'!F:F,"not found")</f>
        <v>Yes</v>
      </c>
      <c r="H853" s="20">
        <f>_xlfn.XLOOKUP(A853,'Medical Examinations'!A:A,'Medical Examinations'!G:G,"not found")</f>
        <v>1</v>
      </c>
      <c r="I853" s="20" t="str">
        <f>_xlfn.XLOOKUP(A853,'Medical Examinations'!A:A,'Medical Examinations'!H:H,"not found")</f>
        <v>No</v>
      </c>
      <c r="J853" s="20" t="str">
        <f>_xlfn.XLOOKUP(A853,'Medical Examinations'!A:A,'Medical Examinations'!I:I,"not found")</f>
        <v>Obesity</v>
      </c>
      <c r="K853" s="21">
        <f>_xlfn.XLOOKUP(A853,'Hospitalisation Details'!A:A,'Hospitalisation Details'!F:F,"Not Found")</f>
        <v>25533</v>
      </c>
      <c r="L853" s="22">
        <f>_xlfn.XLOOKUP(A853,'Hospitalisation Details'!A:A,'Hospitalisation Details'!H:H,"Not Found")</f>
        <v>12579.92</v>
      </c>
      <c r="M853" s="21" t="str">
        <f>_xlfn.XLOOKUP(A853,'Hospitalisation Details'!A:A,'Hospitalisation Details'!I:I,"Not Found")</f>
        <v>tier - 2</v>
      </c>
      <c r="N853" s="21" t="str">
        <f>_xlfn.XLOOKUP(A853,'Hospitalisation Details'!A:A,'Hospitalisation Details'!J:J,"Not Found")</f>
        <v>tier - 3</v>
      </c>
      <c r="O853" s="21" t="str">
        <f>_xlfn.XLOOKUP(A853,'Hospitalisation Details'!A:A,'Hospitalisation Details'!K:K,"Not Found")</f>
        <v>R1025</v>
      </c>
      <c r="P853" s="23">
        <f>_xlfn.XLOOKUP(A853,'Hospitalisation Details'!A:A,'Hospitalisation Details'!L:L,"Not Found")</f>
        <v>53</v>
      </c>
    </row>
    <row r="854" spans="1:16" ht="15.75" x14ac:dyDescent="0.25">
      <c r="A854" s="19" t="s">
        <v>1518</v>
      </c>
      <c r="B854" s="19" t="str">
        <f>_xlfn.XLOOKUP(A854,'Customer Names'!A:A,'Customer Names'!C:C,"Not Found")</f>
        <v>Ricardi</v>
      </c>
      <c r="C854" s="20">
        <f>_xlfn.XLOOKUP(A854,'Medical Examinations'!A:A,'Medical Examinations'!B:B,"not found")</f>
        <v>43.4</v>
      </c>
      <c r="D854" s="20">
        <f>_xlfn.XLOOKUP(A854,'Medical Examinations'!A:A,'Medical Examinations'!C:C,"not found")</f>
        <v>8.81</v>
      </c>
      <c r="E854" s="20" t="str">
        <f>_xlfn.XLOOKUP(A854,'Medical Examinations'!A:A,'Medical Examinations'!D:D,"not found")</f>
        <v>Yes</v>
      </c>
      <c r="F854" s="20" t="str">
        <f>_xlfn.XLOOKUP(A854,'Medical Examinations'!A:A,'Medical Examinations'!E:E,"not found")</f>
        <v>No</v>
      </c>
      <c r="G854" s="20" t="str">
        <f>_xlfn.XLOOKUP(A854,'Medical Examinations'!A:A,'Medical Examinations'!F:F,"not found")</f>
        <v>No</v>
      </c>
      <c r="H854" s="20">
        <f>_xlfn.XLOOKUP(A854,'Medical Examinations'!A:A,'Medical Examinations'!G:G,"not found")</f>
        <v>2</v>
      </c>
      <c r="I854" s="20" t="str">
        <f>_xlfn.XLOOKUP(A854,'Medical Examinations'!A:A,'Medical Examinations'!H:H,"not found")</f>
        <v>No</v>
      </c>
      <c r="J854" s="20" t="str">
        <f>_xlfn.XLOOKUP(A854,'Medical Examinations'!A:A,'Medical Examinations'!I:I,"not found")</f>
        <v>Obesity</v>
      </c>
      <c r="K854" s="21">
        <f>_xlfn.XLOOKUP(A854,'Hospitalisation Details'!A:A,'Hospitalisation Details'!F:F,"Not Found")</f>
        <v>22613</v>
      </c>
      <c r="L854" s="22">
        <f>_xlfn.XLOOKUP(A854,'Hospitalisation Details'!A:A,'Hospitalisation Details'!H:H,"Not Found")</f>
        <v>12574.05</v>
      </c>
      <c r="M854" s="21" t="str">
        <f>_xlfn.XLOOKUP(A854,'Hospitalisation Details'!A:A,'Hospitalisation Details'!I:I,"Not Found")</f>
        <v>tier - 2</v>
      </c>
      <c r="N854" s="21" t="str">
        <f>_xlfn.XLOOKUP(A854,'Hospitalisation Details'!A:A,'Hospitalisation Details'!J:J,"Not Found")</f>
        <v>tier - 3</v>
      </c>
      <c r="O854" s="21" t="str">
        <f>_xlfn.XLOOKUP(A854,'Hospitalisation Details'!A:A,'Hospitalisation Details'!K:K,"Not Found")</f>
        <v>R1011</v>
      </c>
      <c r="P854" s="23">
        <f>_xlfn.XLOOKUP(A854,'Hospitalisation Details'!A:A,'Hospitalisation Details'!L:L,"Not Found")</f>
        <v>61</v>
      </c>
    </row>
    <row r="855" spans="1:16" ht="15.75" x14ac:dyDescent="0.25">
      <c r="A855" s="19" t="s">
        <v>1517</v>
      </c>
      <c r="B855" s="19" t="str">
        <f>_xlfn.XLOOKUP(A855,'Customer Names'!A:A,'Customer Names'!C:C,"Not Found")</f>
        <v>Joslyn</v>
      </c>
      <c r="C855" s="20">
        <f>_xlfn.XLOOKUP(A855,'Medical Examinations'!A:A,'Medical Examinations'!B:B,"not found")</f>
        <v>31.57</v>
      </c>
      <c r="D855" s="20">
        <f>_xlfn.XLOOKUP(A855,'Medical Examinations'!A:A,'Medical Examinations'!C:C,"not found")</f>
        <v>7.92</v>
      </c>
      <c r="E855" s="20" t="str">
        <f>_xlfn.XLOOKUP(A855,'Medical Examinations'!A:A,'Medical Examinations'!D:D,"not found")</f>
        <v>Yes</v>
      </c>
      <c r="F855" s="20" t="str">
        <f>_xlfn.XLOOKUP(A855,'Medical Examinations'!A:A,'Medical Examinations'!E:E,"not found")</f>
        <v>No</v>
      </c>
      <c r="G855" s="20" t="str">
        <f>_xlfn.XLOOKUP(A855,'Medical Examinations'!A:A,'Medical Examinations'!F:F,"not found")</f>
        <v>No</v>
      </c>
      <c r="H855" s="20">
        <f>_xlfn.XLOOKUP(A855,'Medical Examinations'!A:A,'Medical Examinations'!G:G,"not found")</f>
        <v>2</v>
      </c>
      <c r="I855" s="20" t="str">
        <f>_xlfn.XLOOKUP(A855,'Medical Examinations'!A:A,'Medical Examinations'!H:H,"not found")</f>
        <v>No</v>
      </c>
      <c r="J855" s="20" t="str">
        <f>_xlfn.XLOOKUP(A855,'Medical Examinations'!A:A,'Medical Examinations'!I:I,"not found")</f>
        <v>Obesity</v>
      </c>
      <c r="K855" s="21">
        <f>_xlfn.XLOOKUP(A855,'Hospitalisation Details'!A:A,'Hospitalisation Details'!F:F,"Not Found")</f>
        <v>22613</v>
      </c>
      <c r="L855" s="22">
        <f>_xlfn.XLOOKUP(A855,'Hospitalisation Details'!A:A,'Hospitalisation Details'!H:H,"Not Found")</f>
        <v>12557.61</v>
      </c>
      <c r="M855" s="21" t="str">
        <f>_xlfn.XLOOKUP(A855,'Hospitalisation Details'!A:A,'Hospitalisation Details'!I:I,"Not Found")</f>
        <v>tier - 2</v>
      </c>
      <c r="N855" s="21" t="str">
        <f>_xlfn.XLOOKUP(A855,'Hospitalisation Details'!A:A,'Hospitalisation Details'!J:J,"Not Found")</f>
        <v>tier - 3</v>
      </c>
      <c r="O855" s="21" t="str">
        <f>_xlfn.XLOOKUP(A855,'Hospitalisation Details'!A:A,'Hospitalisation Details'!K:K,"Not Found")</f>
        <v>R1013</v>
      </c>
      <c r="P855" s="23">
        <f>_xlfn.XLOOKUP(A855,'Hospitalisation Details'!A:A,'Hospitalisation Details'!L:L,"Not Found")</f>
        <v>61</v>
      </c>
    </row>
    <row r="856" spans="1:16" ht="15.75" x14ac:dyDescent="0.25">
      <c r="A856" s="19" t="s">
        <v>1516</v>
      </c>
      <c r="B856" s="19" t="str">
        <f>_xlfn.XLOOKUP(A856,'Customer Names'!A:A,'Customer Names'!C:C,"Not Found")</f>
        <v>Bennie</v>
      </c>
      <c r="C856" s="20">
        <f>_xlfn.XLOOKUP(A856,'Medical Examinations'!A:A,'Medical Examinations'!B:B,"not found")</f>
        <v>24.32</v>
      </c>
      <c r="D856" s="20">
        <f>_xlfn.XLOOKUP(A856,'Medical Examinations'!A:A,'Medical Examinations'!C:C,"not found")</f>
        <v>7.48</v>
      </c>
      <c r="E856" s="20" t="str">
        <f>_xlfn.XLOOKUP(A856,'Medical Examinations'!A:A,'Medical Examinations'!D:D,"not found")</f>
        <v>No</v>
      </c>
      <c r="F856" s="20" t="str">
        <f>_xlfn.XLOOKUP(A856,'Medical Examinations'!A:A,'Medical Examinations'!E:E,"not found")</f>
        <v>No</v>
      </c>
      <c r="G856" s="20" t="str">
        <f>_xlfn.XLOOKUP(A856,'Medical Examinations'!A:A,'Medical Examinations'!F:F,"not found")</f>
        <v>No</v>
      </c>
      <c r="H856" s="20">
        <f>_xlfn.XLOOKUP(A856,'Medical Examinations'!A:A,'Medical Examinations'!G:G,"not found")</f>
        <v>0</v>
      </c>
      <c r="I856" s="20" t="str">
        <f>_xlfn.XLOOKUP(A856,'Medical Examinations'!A:A,'Medical Examinations'!H:H,"not found")</f>
        <v>No</v>
      </c>
      <c r="J856" s="20" t="str">
        <f>_xlfn.XLOOKUP(A856,'Medical Examinations'!A:A,'Medical Examinations'!I:I,"not found")</f>
        <v>Normal Weight</v>
      </c>
      <c r="K856" s="21">
        <f>_xlfn.XLOOKUP(A856,'Hospitalisation Details'!A:A,'Hospitalisation Details'!F:F,"Not Found")</f>
        <v>22935</v>
      </c>
      <c r="L856" s="22">
        <f>_xlfn.XLOOKUP(A856,'Hospitalisation Details'!A:A,'Hospitalisation Details'!H:H,"Not Found")</f>
        <v>12523.6</v>
      </c>
      <c r="M856" s="21" t="str">
        <f>_xlfn.XLOOKUP(A856,'Hospitalisation Details'!A:A,'Hospitalisation Details'!I:I,"Not Found")</f>
        <v>tier - 2</v>
      </c>
      <c r="N856" s="21" t="str">
        <f>_xlfn.XLOOKUP(A856,'Hospitalisation Details'!A:A,'Hospitalisation Details'!J:J,"Not Found")</f>
        <v>tier - 3</v>
      </c>
      <c r="O856" s="21" t="str">
        <f>_xlfn.XLOOKUP(A856,'Hospitalisation Details'!A:A,'Hospitalisation Details'!K:K,"Not Found")</f>
        <v>R1012</v>
      </c>
      <c r="P856" s="23">
        <f>_xlfn.XLOOKUP(A856,'Hospitalisation Details'!A:A,'Hospitalisation Details'!L:L,"Not Found")</f>
        <v>60</v>
      </c>
    </row>
    <row r="857" spans="1:16" ht="15.75" x14ac:dyDescent="0.25">
      <c r="A857" s="19" t="s">
        <v>1515</v>
      </c>
      <c r="B857" s="19" t="str">
        <f>_xlfn.XLOOKUP(A857,'Customer Names'!A:A,'Customer Names'!C:C,"Not Found")</f>
        <v>Kanyane</v>
      </c>
      <c r="C857" s="20">
        <f>_xlfn.XLOOKUP(A857,'Medical Examinations'!A:A,'Medical Examinations'!B:B,"not found")</f>
        <v>31.07</v>
      </c>
      <c r="D857" s="20">
        <f>_xlfn.XLOOKUP(A857,'Medical Examinations'!A:A,'Medical Examinations'!C:C,"not found")</f>
        <v>4.62</v>
      </c>
      <c r="E857" s="20" t="str">
        <f>_xlfn.XLOOKUP(A857,'Medical Examinations'!A:A,'Medical Examinations'!D:D,"not found")</f>
        <v>Yes</v>
      </c>
      <c r="F857" s="20" t="str">
        <f>_xlfn.XLOOKUP(A857,'Medical Examinations'!A:A,'Medical Examinations'!E:E,"not found")</f>
        <v>No</v>
      </c>
      <c r="G857" s="20" t="str">
        <f>_xlfn.XLOOKUP(A857,'Medical Examinations'!A:A,'Medical Examinations'!F:F,"not found")</f>
        <v>No</v>
      </c>
      <c r="H857" s="20">
        <f>_xlfn.XLOOKUP(A857,'Medical Examinations'!A:A,'Medical Examinations'!G:G,"not found")</f>
        <v>2</v>
      </c>
      <c r="I857" s="20" t="str">
        <f>_xlfn.XLOOKUP(A857,'Medical Examinations'!A:A,'Medical Examinations'!H:H,"not found")</f>
        <v>No</v>
      </c>
      <c r="J857" s="20" t="str">
        <f>_xlfn.XLOOKUP(A857,'Medical Examinations'!A:A,'Medical Examinations'!I:I,"not found")</f>
        <v>Obesity</v>
      </c>
      <c r="K857" s="21">
        <f>_xlfn.XLOOKUP(A857,'Hospitalisation Details'!A:A,'Hospitalisation Details'!F:F,"Not Found")</f>
        <v>24300</v>
      </c>
      <c r="L857" s="22">
        <f>_xlfn.XLOOKUP(A857,'Hospitalisation Details'!A:A,'Hospitalisation Details'!H:H,"Not Found")</f>
        <v>12499.88</v>
      </c>
      <c r="M857" s="21" t="str">
        <f>_xlfn.XLOOKUP(A857,'Hospitalisation Details'!A:A,'Hospitalisation Details'!I:I,"Not Found")</f>
        <v>tier - 2</v>
      </c>
      <c r="N857" s="21" t="str">
        <f>_xlfn.XLOOKUP(A857,'Hospitalisation Details'!A:A,'Hospitalisation Details'!J:J,"Not Found")</f>
        <v>tier - 3</v>
      </c>
      <c r="O857" s="21" t="str">
        <f>_xlfn.XLOOKUP(A857,'Hospitalisation Details'!A:A,'Hospitalisation Details'!K:K,"Not Found")</f>
        <v>R1012</v>
      </c>
      <c r="P857" s="23">
        <f>_xlfn.XLOOKUP(A857,'Hospitalisation Details'!A:A,'Hospitalisation Details'!L:L,"Not Found")</f>
        <v>56</v>
      </c>
    </row>
    <row r="858" spans="1:16" ht="15.75" x14ac:dyDescent="0.25">
      <c r="A858" s="19" t="s">
        <v>1514</v>
      </c>
      <c r="B858" s="19" t="str">
        <f>_xlfn.XLOOKUP(A858,'Customer Names'!A:A,'Customer Names'!C:C,"Not Found")</f>
        <v>McFadden</v>
      </c>
      <c r="C858" s="20">
        <f>_xlfn.XLOOKUP(A858,'Medical Examinations'!A:A,'Medical Examinations'!B:B,"not found")</f>
        <v>35.814999999999998</v>
      </c>
      <c r="D858" s="20">
        <f>_xlfn.XLOOKUP(A858,'Medical Examinations'!A:A,'Medical Examinations'!C:C,"not found")</f>
        <v>8.4700000000000006</v>
      </c>
      <c r="E858" s="20" t="str">
        <f>_xlfn.XLOOKUP(A858,'Medical Examinations'!A:A,'Medical Examinations'!D:D,"not found")</f>
        <v>No</v>
      </c>
      <c r="F858" s="20" t="str">
        <f>_xlfn.XLOOKUP(A858,'Medical Examinations'!A:A,'Medical Examinations'!E:E,"not found")</f>
        <v>No</v>
      </c>
      <c r="G858" s="20" t="str">
        <f>_xlfn.XLOOKUP(A858,'Medical Examinations'!A:A,'Medical Examinations'!F:F,"not found")</f>
        <v>No</v>
      </c>
      <c r="H858" s="20">
        <f>_xlfn.XLOOKUP(A858,'Medical Examinations'!A:A,'Medical Examinations'!G:G,"not found")</f>
        <v>0</v>
      </c>
      <c r="I858" s="20" t="str">
        <f>_xlfn.XLOOKUP(A858,'Medical Examinations'!A:A,'Medical Examinations'!H:H,"not found")</f>
        <v>No</v>
      </c>
      <c r="J858" s="20" t="str">
        <f>_xlfn.XLOOKUP(A858,'Medical Examinations'!A:A,'Medical Examinations'!I:I,"not found")</f>
        <v>Obesity</v>
      </c>
      <c r="K858" s="21">
        <f>_xlfn.XLOOKUP(A858,'Hospitalisation Details'!A:A,'Hospitalisation Details'!F:F,"Not Found")</f>
        <v>25175</v>
      </c>
      <c r="L858" s="22">
        <f>_xlfn.XLOOKUP(A858,'Hospitalisation Details'!A:A,'Hospitalisation Details'!H:H,"Not Found")</f>
        <v>12495.29</v>
      </c>
      <c r="M858" s="21" t="str">
        <f>_xlfn.XLOOKUP(A858,'Hospitalisation Details'!A:A,'Hospitalisation Details'!I:I,"Not Found")</f>
        <v>tier - 2</v>
      </c>
      <c r="N858" s="21" t="str">
        <f>_xlfn.XLOOKUP(A858,'Hospitalisation Details'!A:A,'Hospitalisation Details'!J:J,"Not Found")</f>
        <v>tier - 3</v>
      </c>
      <c r="O858" s="21" t="str">
        <f>_xlfn.XLOOKUP(A858,'Hospitalisation Details'!A:A,'Hospitalisation Details'!K:K,"Not Found")</f>
        <v>R1012</v>
      </c>
      <c r="P858" s="23">
        <f>_xlfn.XLOOKUP(A858,'Hospitalisation Details'!A:A,'Hospitalisation Details'!L:L,"Not Found")</f>
        <v>54</v>
      </c>
    </row>
    <row r="859" spans="1:16" ht="15.75" x14ac:dyDescent="0.25">
      <c r="A859" s="19" t="s">
        <v>1513</v>
      </c>
      <c r="B859" s="19" t="str">
        <f>_xlfn.XLOOKUP(A859,'Customer Names'!A:A,'Customer Names'!C:C,"Not Found")</f>
        <v>Connolly</v>
      </c>
      <c r="C859" s="20">
        <f>_xlfn.XLOOKUP(A859,'Medical Examinations'!A:A,'Medical Examinations'!B:B,"not found")</f>
        <v>40.81</v>
      </c>
      <c r="D859" s="20">
        <f>_xlfn.XLOOKUP(A859,'Medical Examinations'!A:A,'Medical Examinations'!C:C,"not found")</f>
        <v>10.58</v>
      </c>
      <c r="E859" s="20" t="str">
        <f>_xlfn.XLOOKUP(A859,'Medical Examinations'!A:A,'Medical Examinations'!D:D,"not found")</f>
        <v>Yes</v>
      </c>
      <c r="F859" s="20" t="str">
        <f>_xlfn.XLOOKUP(A859,'Medical Examinations'!A:A,'Medical Examinations'!E:E,"not found")</f>
        <v>No</v>
      </c>
      <c r="G859" s="20" t="str">
        <f>_xlfn.XLOOKUP(A859,'Medical Examinations'!A:A,'Medical Examinations'!F:F,"not found")</f>
        <v>No</v>
      </c>
      <c r="H859" s="20">
        <f>_xlfn.XLOOKUP(A859,'Medical Examinations'!A:A,'Medical Examinations'!G:G,"not found")</f>
        <v>0</v>
      </c>
      <c r="I859" s="20" t="str">
        <f>_xlfn.XLOOKUP(A859,'Medical Examinations'!A:A,'Medical Examinations'!H:H,"not found")</f>
        <v>No</v>
      </c>
      <c r="J859" s="20" t="str">
        <f>_xlfn.XLOOKUP(A859,'Medical Examinations'!A:A,'Medical Examinations'!I:I,"not found")</f>
        <v>Obesity</v>
      </c>
      <c r="K859" s="21">
        <f>_xlfn.XLOOKUP(A859,'Hospitalisation Details'!A:A,'Hospitalisation Details'!F:F,"Not Found")</f>
        <v>24716</v>
      </c>
      <c r="L859" s="22">
        <f>_xlfn.XLOOKUP(A859,'Hospitalisation Details'!A:A,'Hospitalisation Details'!H:H,"Not Found")</f>
        <v>12485.8</v>
      </c>
      <c r="M859" s="21" t="str">
        <f>_xlfn.XLOOKUP(A859,'Hospitalisation Details'!A:A,'Hospitalisation Details'!I:I,"Not Found")</f>
        <v>tier - 2</v>
      </c>
      <c r="N859" s="21" t="str">
        <f>_xlfn.XLOOKUP(A859,'Hospitalisation Details'!A:A,'Hospitalisation Details'!J:J,"Not Found")</f>
        <v>tier - 3</v>
      </c>
      <c r="O859" s="21" t="str">
        <f>_xlfn.XLOOKUP(A859,'Hospitalisation Details'!A:A,'Hospitalisation Details'!K:K,"Not Found")</f>
        <v>R1013</v>
      </c>
      <c r="P859" s="23">
        <f>_xlfn.XLOOKUP(A859,'Hospitalisation Details'!A:A,'Hospitalisation Details'!L:L,"Not Found")</f>
        <v>55</v>
      </c>
    </row>
    <row r="860" spans="1:16" ht="15.75" x14ac:dyDescent="0.25">
      <c r="A860" s="19" t="s">
        <v>1512</v>
      </c>
      <c r="B860" s="19" t="str">
        <f>_xlfn.XLOOKUP(A860,'Customer Names'!A:A,'Customer Names'!C:C,"Not Found")</f>
        <v>Merino</v>
      </c>
      <c r="C860" s="20">
        <f>_xlfn.XLOOKUP(A860,'Medical Examinations'!A:A,'Medical Examinations'!B:B,"not found")</f>
        <v>24.605</v>
      </c>
      <c r="D860" s="20">
        <f>_xlfn.XLOOKUP(A860,'Medical Examinations'!A:A,'Medical Examinations'!C:C,"not found")</f>
        <v>7.48</v>
      </c>
      <c r="E860" s="20" t="str">
        <f>_xlfn.XLOOKUP(A860,'Medical Examinations'!A:A,'Medical Examinations'!D:D,"not found")</f>
        <v>No</v>
      </c>
      <c r="F860" s="20" t="str">
        <f>_xlfn.XLOOKUP(A860,'Medical Examinations'!A:A,'Medical Examinations'!E:E,"not found")</f>
        <v>No</v>
      </c>
      <c r="G860" s="20" t="str">
        <f>_xlfn.XLOOKUP(A860,'Medical Examinations'!A:A,'Medical Examinations'!F:F,"not found")</f>
        <v>No</v>
      </c>
      <c r="H860" s="20">
        <f>_xlfn.XLOOKUP(A860,'Medical Examinations'!A:A,'Medical Examinations'!G:G,"not found")</f>
        <v>0</v>
      </c>
      <c r="I860" s="20" t="str">
        <f>_xlfn.XLOOKUP(A860,'Medical Examinations'!A:A,'Medical Examinations'!H:H,"not found")</f>
        <v>No</v>
      </c>
      <c r="J860" s="20" t="str">
        <f>_xlfn.XLOOKUP(A860,'Medical Examinations'!A:A,'Medical Examinations'!I:I,"not found")</f>
        <v>Normal Weight</v>
      </c>
      <c r="K860" s="21">
        <f>_xlfn.XLOOKUP(A860,'Hospitalisation Details'!A:A,'Hospitalisation Details'!F:F,"Not Found")</f>
        <v>25154</v>
      </c>
      <c r="L860" s="22">
        <f>_xlfn.XLOOKUP(A860,'Hospitalisation Details'!A:A,'Hospitalisation Details'!H:H,"Not Found")</f>
        <v>12479.71</v>
      </c>
      <c r="M860" s="21" t="str">
        <f>_xlfn.XLOOKUP(A860,'Hospitalisation Details'!A:A,'Hospitalisation Details'!I:I,"Not Found")</f>
        <v>tier - 2</v>
      </c>
      <c r="N860" s="21" t="str">
        <f>_xlfn.XLOOKUP(A860,'Hospitalisation Details'!A:A,'Hospitalisation Details'!J:J,"Not Found")</f>
        <v>tier - 3</v>
      </c>
      <c r="O860" s="21" t="str">
        <f>_xlfn.XLOOKUP(A860,'Hospitalisation Details'!A:A,'Hospitalisation Details'!K:K,"Not Found")</f>
        <v>R1012</v>
      </c>
      <c r="P860" s="23">
        <f>_xlfn.XLOOKUP(A860,'Hospitalisation Details'!A:A,'Hospitalisation Details'!L:L,"Not Found")</f>
        <v>54</v>
      </c>
    </row>
    <row r="861" spans="1:16" ht="15.75" x14ac:dyDescent="0.25">
      <c r="A861" s="19" t="s">
        <v>1511</v>
      </c>
      <c r="B861" s="19" t="str">
        <f>_xlfn.XLOOKUP(A861,'Customer Names'!A:A,'Customer Names'!C:C,"Not Found")</f>
        <v>Baird</v>
      </c>
      <c r="C861" s="20">
        <f>_xlfn.XLOOKUP(A861,'Medical Examinations'!A:A,'Medical Examinations'!B:B,"not found")</f>
        <v>21.47</v>
      </c>
      <c r="D861" s="20">
        <f>_xlfn.XLOOKUP(A861,'Medical Examinations'!A:A,'Medical Examinations'!C:C,"not found")</f>
        <v>7.82</v>
      </c>
      <c r="E861" s="20" t="str">
        <f>_xlfn.XLOOKUP(A861,'Medical Examinations'!A:A,'Medical Examinations'!D:D,"not found")</f>
        <v>No</v>
      </c>
      <c r="F861" s="20" t="str">
        <f>_xlfn.XLOOKUP(A861,'Medical Examinations'!A:A,'Medical Examinations'!E:E,"not found")</f>
        <v>No</v>
      </c>
      <c r="G861" s="20" t="str">
        <f>_xlfn.XLOOKUP(A861,'Medical Examinations'!A:A,'Medical Examinations'!F:F,"not found")</f>
        <v>No</v>
      </c>
      <c r="H861" s="20">
        <f>_xlfn.XLOOKUP(A861,'Medical Examinations'!A:A,'Medical Examinations'!G:G,"not found")</f>
        <v>0</v>
      </c>
      <c r="I861" s="20" t="str">
        <f>_xlfn.XLOOKUP(A861,'Medical Examinations'!A:A,'Medical Examinations'!H:H,"not found")</f>
        <v>No</v>
      </c>
      <c r="J861" s="20" t="str">
        <f>_xlfn.XLOOKUP(A861,'Medical Examinations'!A:A,'Medical Examinations'!I:I,"not found")</f>
        <v>Normal Weight</v>
      </c>
      <c r="K861" s="21">
        <f>_xlfn.XLOOKUP(A861,'Hospitalisation Details'!A:A,'Hospitalisation Details'!F:F,"Not Found")</f>
        <v>25168</v>
      </c>
      <c r="L861" s="22">
        <f>_xlfn.XLOOKUP(A861,'Hospitalisation Details'!A:A,'Hospitalisation Details'!H:H,"Not Found")</f>
        <v>12475.35</v>
      </c>
      <c r="M861" s="21" t="str">
        <f>_xlfn.XLOOKUP(A861,'Hospitalisation Details'!A:A,'Hospitalisation Details'!I:I,"Not Found")</f>
        <v>tier - 2</v>
      </c>
      <c r="N861" s="21" t="str">
        <f>_xlfn.XLOOKUP(A861,'Hospitalisation Details'!A:A,'Hospitalisation Details'!J:J,"Not Found")</f>
        <v>tier - 3</v>
      </c>
      <c r="O861" s="21" t="str">
        <f>_xlfn.XLOOKUP(A861,'Hospitalisation Details'!A:A,'Hospitalisation Details'!K:K,"Not Found")</f>
        <v>R1012</v>
      </c>
      <c r="P861" s="23">
        <f>_xlfn.XLOOKUP(A861,'Hospitalisation Details'!A:A,'Hospitalisation Details'!L:L,"Not Found")</f>
        <v>54</v>
      </c>
    </row>
    <row r="862" spans="1:16" ht="15.75" x14ac:dyDescent="0.25">
      <c r="A862" s="19" t="s">
        <v>1510</v>
      </c>
      <c r="B862" s="19" t="str">
        <f>_xlfn.XLOOKUP(A862,'Customer Names'!A:A,'Customer Names'!C:C,"Not Found")</f>
        <v>Locatelli</v>
      </c>
      <c r="C862" s="20">
        <f>_xlfn.XLOOKUP(A862,'Medical Examinations'!A:A,'Medical Examinations'!B:B,"not found")</f>
        <v>52.89</v>
      </c>
      <c r="D862" s="20">
        <f>_xlfn.XLOOKUP(A862,'Medical Examinations'!A:A,'Medical Examinations'!C:C,"not found")</f>
        <v>4.96</v>
      </c>
      <c r="E862" s="20" t="str">
        <f>_xlfn.XLOOKUP(A862,'Medical Examinations'!A:A,'Medical Examinations'!D:D,"not found")</f>
        <v>Yes</v>
      </c>
      <c r="F862" s="20" t="str">
        <f>_xlfn.XLOOKUP(A862,'Medical Examinations'!A:A,'Medical Examinations'!E:E,"not found")</f>
        <v>No</v>
      </c>
      <c r="G862" s="20" t="str">
        <f>_xlfn.XLOOKUP(A862,'Medical Examinations'!A:A,'Medical Examinations'!F:F,"not found")</f>
        <v>No</v>
      </c>
      <c r="H862" s="20">
        <f>_xlfn.XLOOKUP(A862,'Medical Examinations'!A:A,'Medical Examinations'!G:G,"not found")</f>
        <v>1</v>
      </c>
      <c r="I862" s="20" t="str">
        <f>_xlfn.XLOOKUP(A862,'Medical Examinations'!A:A,'Medical Examinations'!H:H,"not found")</f>
        <v>No</v>
      </c>
      <c r="J862" s="20" t="str">
        <f>_xlfn.XLOOKUP(A862,'Medical Examinations'!A:A,'Medical Examinations'!I:I,"not found")</f>
        <v>Obesity</v>
      </c>
      <c r="K862" s="21">
        <f>_xlfn.XLOOKUP(A862,'Hospitalisation Details'!A:A,'Hospitalisation Details'!F:F,"Not Found")</f>
        <v>34920</v>
      </c>
      <c r="L862" s="22">
        <f>_xlfn.XLOOKUP(A862,'Hospitalisation Details'!A:A,'Hospitalisation Details'!H:H,"Not Found")</f>
        <v>12452.25</v>
      </c>
      <c r="M862" s="21" t="str">
        <f>_xlfn.XLOOKUP(A862,'Hospitalisation Details'!A:A,'Hospitalisation Details'!I:I,"Not Found")</f>
        <v>tier - 2</v>
      </c>
      <c r="N862" s="21" t="str">
        <f>_xlfn.XLOOKUP(A862,'Hospitalisation Details'!A:A,'Hospitalisation Details'!J:J,"Not Found")</f>
        <v>tier - 3</v>
      </c>
      <c r="O862" s="21" t="str">
        <f>_xlfn.XLOOKUP(A862,'Hospitalisation Details'!A:A,'Hospitalisation Details'!K:K,"Not Found")</f>
        <v>R1012</v>
      </c>
      <c r="P862" s="23">
        <f>_xlfn.XLOOKUP(A862,'Hospitalisation Details'!A:A,'Hospitalisation Details'!L:L,"Not Found")</f>
        <v>27</v>
      </c>
    </row>
    <row r="863" spans="1:16" ht="15.75" x14ac:dyDescent="0.25">
      <c r="A863" s="19" t="s">
        <v>1509</v>
      </c>
      <c r="B863" s="19" t="str">
        <f>_xlfn.XLOOKUP(A863,'Customer Names'!A:A,'Customer Names'!C:C,"Not Found")</f>
        <v>Brake</v>
      </c>
      <c r="C863" s="20">
        <f>_xlfn.XLOOKUP(A863,'Medical Examinations'!A:A,'Medical Examinations'!B:B,"not found")</f>
        <v>32.965000000000003</v>
      </c>
      <c r="D863" s="20">
        <f>_xlfn.XLOOKUP(A863,'Medical Examinations'!A:A,'Medical Examinations'!C:C,"not found")</f>
        <v>6.15</v>
      </c>
      <c r="E863" s="20" t="str">
        <f>_xlfn.XLOOKUP(A863,'Medical Examinations'!A:A,'Medical Examinations'!D:D,"not found")</f>
        <v>Yes</v>
      </c>
      <c r="F863" s="20" t="str">
        <f>_xlfn.XLOOKUP(A863,'Medical Examinations'!A:A,'Medical Examinations'!E:E,"not found")</f>
        <v>No</v>
      </c>
      <c r="G863" s="20" t="str">
        <f>_xlfn.XLOOKUP(A863,'Medical Examinations'!A:A,'Medical Examinations'!F:F,"not found")</f>
        <v>No</v>
      </c>
      <c r="H863" s="20">
        <f>_xlfn.XLOOKUP(A863,'Medical Examinations'!A:A,'Medical Examinations'!G:G,"not found")</f>
        <v>1</v>
      </c>
      <c r="I863" s="20" t="str">
        <f>_xlfn.XLOOKUP(A863,'Medical Examinations'!A:A,'Medical Examinations'!H:H,"not found")</f>
        <v>No</v>
      </c>
      <c r="J863" s="20" t="str">
        <f>_xlfn.XLOOKUP(A863,'Medical Examinations'!A:A,'Medical Examinations'!I:I,"not found")</f>
        <v>Obesity</v>
      </c>
      <c r="K863" s="21">
        <f>_xlfn.XLOOKUP(A863,'Hospitalisation Details'!A:A,'Hospitalisation Details'!F:F,"Not Found")</f>
        <v>23593</v>
      </c>
      <c r="L863" s="22">
        <f>_xlfn.XLOOKUP(A863,'Hospitalisation Details'!A:A,'Hospitalisation Details'!H:H,"Not Found")</f>
        <v>12430.95</v>
      </c>
      <c r="M863" s="21" t="str">
        <f>_xlfn.XLOOKUP(A863,'Hospitalisation Details'!A:A,'Hospitalisation Details'!I:I,"Not Found")</f>
        <v>tier - 2</v>
      </c>
      <c r="N863" s="21" t="str">
        <f>_xlfn.XLOOKUP(A863,'Hospitalisation Details'!A:A,'Hospitalisation Details'!J:J,"Not Found")</f>
        <v>tier - 3</v>
      </c>
      <c r="O863" s="21" t="str">
        <f>_xlfn.XLOOKUP(A863,'Hospitalisation Details'!A:A,'Hospitalisation Details'!K:K,"Not Found")</f>
        <v>R1024</v>
      </c>
      <c r="P863" s="23">
        <f>_xlfn.XLOOKUP(A863,'Hospitalisation Details'!A:A,'Hospitalisation Details'!L:L,"Not Found")</f>
        <v>58</v>
      </c>
    </row>
    <row r="864" spans="1:16" ht="15.75" x14ac:dyDescent="0.25">
      <c r="A864" s="19" t="s">
        <v>1508</v>
      </c>
      <c r="B864" s="19" t="str">
        <f>_xlfn.XLOOKUP(A864,'Customer Names'!A:A,'Customer Names'!C:C,"Not Found")</f>
        <v>Jacobs</v>
      </c>
      <c r="C864" s="20">
        <f>_xlfn.XLOOKUP(A864,'Medical Examinations'!A:A,'Medical Examinations'!B:B,"not found")</f>
        <v>36.799999999999997</v>
      </c>
      <c r="D864" s="20">
        <f>_xlfn.XLOOKUP(A864,'Medical Examinations'!A:A,'Medical Examinations'!C:C,"not found")</f>
        <v>4.62</v>
      </c>
      <c r="E864" s="20" t="str">
        <f>_xlfn.XLOOKUP(A864,'Medical Examinations'!A:A,'Medical Examinations'!D:D,"not found")</f>
        <v>No</v>
      </c>
      <c r="F864" s="20" t="str">
        <f>_xlfn.XLOOKUP(A864,'Medical Examinations'!A:A,'Medical Examinations'!E:E,"not found")</f>
        <v>No</v>
      </c>
      <c r="G864" s="20" t="str">
        <f>_xlfn.XLOOKUP(A864,'Medical Examinations'!A:A,'Medical Examinations'!F:F,"not found")</f>
        <v>Yes</v>
      </c>
      <c r="H864" s="20">
        <f>_xlfn.XLOOKUP(A864,'Medical Examinations'!A:A,'Medical Examinations'!G:G,"not found")</f>
        <v>1</v>
      </c>
      <c r="I864" s="20" t="str">
        <f>_xlfn.XLOOKUP(A864,'Medical Examinations'!A:A,'Medical Examinations'!H:H,"not found")</f>
        <v>No</v>
      </c>
      <c r="J864" s="20" t="str">
        <f>_xlfn.XLOOKUP(A864,'Medical Examinations'!A:A,'Medical Examinations'!I:I,"not found")</f>
        <v>Obesity</v>
      </c>
      <c r="K864" s="21">
        <f>_xlfn.XLOOKUP(A864,'Hospitalisation Details'!A:A,'Hospitalisation Details'!F:F,"Not Found")</f>
        <v>29050</v>
      </c>
      <c r="L864" s="22">
        <f>_xlfn.XLOOKUP(A864,'Hospitalisation Details'!A:A,'Hospitalisation Details'!H:H,"Not Found")</f>
        <v>12408.29</v>
      </c>
      <c r="M864" s="21" t="str">
        <f>_xlfn.XLOOKUP(A864,'Hospitalisation Details'!A:A,'Hospitalisation Details'!I:I,"Not Found")</f>
        <v>tier - 2</v>
      </c>
      <c r="N864" s="21" t="str">
        <f>_xlfn.XLOOKUP(A864,'Hospitalisation Details'!A:A,'Hospitalisation Details'!J:J,"Not Found")</f>
        <v>tier - 3</v>
      </c>
      <c r="O864" s="21" t="str">
        <f>_xlfn.XLOOKUP(A864,'Hospitalisation Details'!A:A,'Hospitalisation Details'!K:K,"Not Found")</f>
        <v>R1022</v>
      </c>
      <c r="P864" s="23">
        <f>_xlfn.XLOOKUP(A864,'Hospitalisation Details'!A:A,'Hospitalisation Details'!L:L,"Not Found")</f>
        <v>43</v>
      </c>
    </row>
    <row r="865" spans="1:16" ht="15.75" x14ac:dyDescent="0.25">
      <c r="A865" s="19" t="s">
        <v>1507</v>
      </c>
      <c r="B865" s="19" t="str">
        <f>_xlfn.XLOOKUP(A865,'Customer Names'!A:A,'Customer Names'!C:C,"Not Found")</f>
        <v>Vaught</v>
      </c>
      <c r="C865" s="20">
        <f>_xlfn.XLOOKUP(A865,'Medical Examinations'!A:A,'Medical Examinations'!B:B,"not found")</f>
        <v>34.299999999999997</v>
      </c>
      <c r="D865" s="20">
        <f>_xlfn.XLOOKUP(A865,'Medical Examinations'!A:A,'Medical Examinations'!C:C,"not found")</f>
        <v>4.87</v>
      </c>
      <c r="E865" s="20" t="str">
        <f>_xlfn.XLOOKUP(A865,'Medical Examinations'!A:A,'Medical Examinations'!D:D,"not found")</f>
        <v>No</v>
      </c>
      <c r="F865" s="20" t="str">
        <f>_xlfn.XLOOKUP(A865,'Medical Examinations'!A:A,'Medical Examinations'!E:E,"not found")</f>
        <v>No</v>
      </c>
      <c r="G865" s="20" t="str">
        <f>_xlfn.XLOOKUP(A865,'Medical Examinations'!A:A,'Medical Examinations'!F:F,"not found")</f>
        <v>No</v>
      </c>
      <c r="H865" s="20">
        <f>_xlfn.XLOOKUP(A865,'Medical Examinations'!A:A,'Medical Examinations'!G:G,"not found")</f>
        <v>2</v>
      </c>
      <c r="I865" s="20" t="str">
        <f>_xlfn.XLOOKUP(A865,'Medical Examinations'!A:A,'Medical Examinations'!H:H,"not found")</f>
        <v>No</v>
      </c>
      <c r="J865" s="20" t="str">
        <f>_xlfn.XLOOKUP(A865,'Medical Examinations'!A:A,'Medical Examinations'!I:I,"not found")</f>
        <v>Obesity</v>
      </c>
      <c r="K865" s="21">
        <f>_xlfn.XLOOKUP(A865,'Hospitalisation Details'!A:A,'Hospitalisation Details'!F:F,"Not Found")</f>
        <v>26532</v>
      </c>
      <c r="L865" s="22">
        <f>_xlfn.XLOOKUP(A865,'Hospitalisation Details'!A:A,'Hospitalisation Details'!H:H,"Not Found")</f>
        <v>12407.3</v>
      </c>
      <c r="M865" s="21" t="str">
        <f>_xlfn.XLOOKUP(A865,'Hospitalisation Details'!A:A,'Hospitalisation Details'!I:I,"Not Found")</f>
        <v>tier - 2</v>
      </c>
      <c r="N865" s="21" t="str">
        <f>_xlfn.XLOOKUP(A865,'Hospitalisation Details'!A:A,'Hospitalisation Details'!J:J,"Not Found")</f>
        <v>tier - 3</v>
      </c>
      <c r="O865" s="21" t="str">
        <f>_xlfn.XLOOKUP(A865,'Hospitalisation Details'!A:A,'Hospitalisation Details'!K:K,"Not Found")</f>
        <v>R1021</v>
      </c>
      <c r="P865" s="23">
        <f>_xlfn.XLOOKUP(A865,'Hospitalisation Details'!A:A,'Hospitalisation Details'!L:L,"Not Found")</f>
        <v>50</v>
      </c>
    </row>
    <row r="866" spans="1:16" ht="15.75" x14ac:dyDescent="0.25">
      <c r="A866" s="19" t="s">
        <v>1506</v>
      </c>
      <c r="B866" s="19" t="str">
        <f>_xlfn.XLOOKUP(A866,'Customer Names'!A:A,'Customer Names'!C:C,"Not Found")</f>
        <v>Monteleone</v>
      </c>
      <c r="C866" s="20">
        <f>_xlfn.XLOOKUP(A866,'Medical Examinations'!A:A,'Medical Examinations'!B:B,"not found")</f>
        <v>35.244999999999997</v>
      </c>
      <c r="D866" s="20">
        <f>_xlfn.XLOOKUP(A866,'Medical Examinations'!A:A,'Medical Examinations'!C:C,"not found")</f>
        <v>4.63</v>
      </c>
      <c r="E866" s="20" t="str">
        <f>_xlfn.XLOOKUP(A866,'Medical Examinations'!A:A,'Medical Examinations'!D:D,"not found")</f>
        <v>No</v>
      </c>
      <c r="F866" s="20" t="str">
        <f>_xlfn.XLOOKUP(A866,'Medical Examinations'!A:A,'Medical Examinations'!E:E,"not found")</f>
        <v>No</v>
      </c>
      <c r="G866" s="20" t="str">
        <f>_xlfn.XLOOKUP(A866,'Medical Examinations'!A:A,'Medical Examinations'!F:F,"not found")</f>
        <v>No</v>
      </c>
      <c r="H866" s="20">
        <f>_xlfn.XLOOKUP(A866,'Medical Examinations'!A:A,'Medical Examinations'!G:G,"not found")</f>
        <v>0</v>
      </c>
      <c r="I866" s="20" t="str">
        <f>_xlfn.XLOOKUP(A866,'Medical Examinations'!A:A,'Medical Examinations'!H:H,"not found")</f>
        <v>No</v>
      </c>
      <c r="J866" s="20" t="str">
        <f>_xlfn.XLOOKUP(A866,'Medical Examinations'!A:A,'Medical Examinations'!I:I,"not found")</f>
        <v>Obesity</v>
      </c>
      <c r="K866" s="21">
        <f>_xlfn.XLOOKUP(A866,'Hospitalisation Details'!A:A,'Hospitalisation Details'!F:F,"Not Found")</f>
        <v>32871</v>
      </c>
      <c r="L866" s="22">
        <f>_xlfn.XLOOKUP(A866,'Hospitalisation Details'!A:A,'Hospitalisation Details'!H:H,"Not Found")</f>
        <v>12404.88</v>
      </c>
      <c r="M866" s="21" t="str">
        <f>_xlfn.XLOOKUP(A866,'Hospitalisation Details'!A:A,'Hospitalisation Details'!I:I,"Not Found")</f>
        <v>tier - 2</v>
      </c>
      <c r="N866" s="21" t="str">
        <f>_xlfn.XLOOKUP(A866,'Hospitalisation Details'!A:A,'Hospitalisation Details'!J:J,"Not Found")</f>
        <v>tier - 3</v>
      </c>
      <c r="O866" s="21" t="str">
        <f>_xlfn.XLOOKUP(A866,'Hospitalisation Details'!A:A,'Hospitalisation Details'!K:K,"Not Found")</f>
        <v>R1016</v>
      </c>
      <c r="P866" s="23">
        <f>_xlfn.XLOOKUP(A866,'Hospitalisation Details'!A:A,'Hospitalisation Details'!L:L,"Not Found")</f>
        <v>33</v>
      </c>
    </row>
    <row r="867" spans="1:16" ht="15.75" x14ac:dyDescent="0.25">
      <c r="A867" s="19" t="s">
        <v>1505</v>
      </c>
      <c r="B867" s="19" t="str">
        <f>_xlfn.XLOOKUP(A867,'Customer Names'!A:A,'Customer Names'!C:C,"Not Found")</f>
        <v>Verdugo</v>
      </c>
      <c r="C867" s="20">
        <f>_xlfn.XLOOKUP(A867,'Medical Examinations'!A:A,'Medical Examinations'!B:B,"not found")</f>
        <v>26.23</v>
      </c>
      <c r="D867" s="20">
        <f>_xlfn.XLOOKUP(A867,'Medical Examinations'!A:A,'Medical Examinations'!C:C,"not found")</f>
        <v>11.93</v>
      </c>
      <c r="E867" s="20" t="str">
        <f>_xlfn.XLOOKUP(A867,'Medical Examinations'!A:A,'Medical Examinations'!D:D,"not found")</f>
        <v>No</v>
      </c>
      <c r="F867" s="20" t="str">
        <f>_xlfn.XLOOKUP(A867,'Medical Examinations'!A:A,'Medical Examinations'!E:E,"not found")</f>
        <v>No</v>
      </c>
      <c r="G867" s="20" t="str">
        <f>_xlfn.XLOOKUP(A867,'Medical Examinations'!A:A,'Medical Examinations'!F:F,"not found")</f>
        <v>No</v>
      </c>
      <c r="H867" s="20">
        <f>_xlfn.XLOOKUP(A867,'Medical Examinations'!A:A,'Medical Examinations'!G:G,"not found")</f>
        <v>0</v>
      </c>
      <c r="I867" s="20" t="str">
        <f>_xlfn.XLOOKUP(A867,'Medical Examinations'!A:A,'Medical Examinations'!H:H,"not found")</f>
        <v>No</v>
      </c>
      <c r="J867" s="20" t="str">
        <f>_xlfn.XLOOKUP(A867,'Medical Examinations'!A:A,'Medical Examinations'!I:I,"not found")</f>
        <v>Overweight</v>
      </c>
      <c r="K867" s="21">
        <f>_xlfn.XLOOKUP(A867,'Hospitalisation Details'!A:A,'Hospitalisation Details'!F:F,"Not Found")</f>
        <v>22915</v>
      </c>
      <c r="L867" s="22">
        <f>_xlfn.XLOOKUP(A867,'Hospitalisation Details'!A:A,'Hospitalisation Details'!H:H,"Not Found")</f>
        <v>12369.89</v>
      </c>
      <c r="M867" s="21" t="str">
        <f>_xlfn.XLOOKUP(A867,'Hospitalisation Details'!A:A,'Hospitalisation Details'!I:I,"Not Found")</f>
        <v>tier - 2</v>
      </c>
      <c r="N867" s="21" t="str">
        <f>_xlfn.XLOOKUP(A867,'Hospitalisation Details'!A:A,'Hospitalisation Details'!J:J,"Not Found")</f>
        <v>tier - 3</v>
      </c>
      <c r="O867" s="21" t="str">
        <f>_xlfn.XLOOKUP(A867,'Hospitalisation Details'!A:A,'Hospitalisation Details'!K:K,"Not Found")</f>
        <v>R1024</v>
      </c>
      <c r="P867" s="23">
        <f>_xlfn.XLOOKUP(A867,'Hospitalisation Details'!A:A,'Hospitalisation Details'!L:L,"Not Found")</f>
        <v>60</v>
      </c>
    </row>
    <row r="868" spans="1:16" ht="15.75" x14ac:dyDescent="0.25">
      <c r="A868" s="19" t="s">
        <v>1504</v>
      </c>
      <c r="B868" s="19" t="str">
        <f>_xlfn.XLOOKUP(A868,'Customer Names'!A:A,'Customer Names'!C:C,"Not Found")</f>
        <v>Sellers</v>
      </c>
      <c r="C868" s="20">
        <f>_xlfn.XLOOKUP(A868,'Medical Examinations'!A:A,'Medical Examinations'!B:B,"not found")</f>
        <v>36.1</v>
      </c>
      <c r="D868" s="20">
        <f>_xlfn.XLOOKUP(A868,'Medical Examinations'!A:A,'Medical Examinations'!C:C,"not found")</f>
        <v>5.65</v>
      </c>
      <c r="E868" s="20" t="str">
        <f>_xlfn.XLOOKUP(A868,'Medical Examinations'!A:A,'Medical Examinations'!D:D,"not found")</f>
        <v>Yes</v>
      </c>
      <c r="F868" s="20" t="str">
        <f>_xlfn.XLOOKUP(A868,'Medical Examinations'!A:A,'Medical Examinations'!E:E,"not found")</f>
        <v>No</v>
      </c>
      <c r="G868" s="20" t="str">
        <f>_xlfn.XLOOKUP(A868,'Medical Examinations'!A:A,'Medical Examinations'!F:F,"not found")</f>
        <v>No</v>
      </c>
      <c r="H868" s="20">
        <f>_xlfn.XLOOKUP(A868,'Medical Examinations'!A:A,'Medical Examinations'!G:G,"not found")</f>
        <v>2</v>
      </c>
      <c r="I868" s="20" t="str">
        <f>_xlfn.XLOOKUP(A868,'Medical Examinations'!A:A,'Medical Examinations'!H:H,"not found")</f>
        <v>No</v>
      </c>
      <c r="J868" s="20" t="str">
        <f>_xlfn.XLOOKUP(A868,'Medical Examinations'!A:A,'Medical Examinations'!I:I,"not found")</f>
        <v>Obesity</v>
      </c>
      <c r="K868" s="21">
        <f>_xlfn.XLOOKUP(A868,'Hospitalisation Details'!A:A,'Hospitalisation Details'!F:F,"Not Found")</f>
        <v>24470</v>
      </c>
      <c r="L868" s="22">
        <f>_xlfn.XLOOKUP(A868,'Hospitalisation Details'!A:A,'Hospitalisation Details'!H:H,"Not Found")</f>
        <v>12363.55</v>
      </c>
      <c r="M868" s="21" t="str">
        <f>_xlfn.XLOOKUP(A868,'Hospitalisation Details'!A:A,'Hospitalisation Details'!I:I,"Not Found")</f>
        <v>tier - 2</v>
      </c>
      <c r="N868" s="21" t="str">
        <f>_xlfn.XLOOKUP(A868,'Hospitalisation Details'!A:A,'Hospitalisation Details'!J:J,"Not Found")</f>
        <v>tier - 3</v>
      </c>
      <c r="O868" s="21" t="str">
        <f>_xlfn.XLOOKUP(A868,'Hospitalisation Details'!A:A,'Hospitalisation Details'!K:K,"Not Found")</f>
        <v>R1011</v>
      </c>
      <c r="P868" s="23">
        <f>_xlfn.XLOOKUP(A868,'Hospitalisation Details'!A:A,'Hospitalisation Details'!L:L,"Not Found")</f>
        <v>56</v>
      </c>
    </row>
    <row r="869" spans="1:16" ht="15.75" x14ac:dyDescent="0.25">
      <c r="A869" s="19" t="s">
        <v>1503</v>
      </c>
      <c r="B869" s="19" t="str">
        <f>_xlfn.XLOOKUP(A869,'Customer Names'!A:A,'Customer Names'!C:C,"Not Found")</f>
        <v>Bowman</v>
      </c>
      <c r="C869" s="20">
        <f>_xlfn.XLOOKUP(A869,'Medical Examinations'!A:A,'Medical Examinations'!B:B,"not found")</f>
        <v>37.1</v>
      </c>
      <c r="D869" s="20">
        <f>_xlfn.XLOOKUP(A869,'Medical Examinations'!A:A,'Medical Examinations'!C:C,"not found")</f>
        <v>11.21</v>
      </c>
      <c r="E869" s="20" t="str">
        <f>_xlfn.XLOOKUP(A869,'Medical Examinations'!A:A,'Medical Examinations'!D:D,"not found")</f>
        <v>Yes</v>
      </c>
      <c r="F869" s="20" t="str">
        <f>_xlfn.XLOOKUP(A869,'Medical Examinations'!A:A,'Medical Examinations'!E:E,"not found")</f>
        <v>No</v>
      </c>
      <c r="G869" s="20" t="str">
        <f>_xlfn.XLOOKUP(A869,'Medical Examinations'!A:A,'Medical Examinations'!F:F,"not found")</f>
        <v>Yes</v>
      </c>
      <c r="H869" s="20">
        <f>_xlfn.XLOOKUP(A869,'Medical Examinations'!A:A,'Medical Examinations'!G:G,"not found")</f>
        <v>1</v>
      </c>
      <c r="I869" s="20" t="str">
        <f>_xlfn.XLOOKUP(A869,'Medical Examinations'!A:A,'Medical Examinations'!H:H,"not found")</f>
        <v>No</v>
      </c>
      <c r="J869" s="20" t="str">
        <f>_xlfn.XLOOKUP(A869,'Medical Examinations'!A:A,'Medical Examinations'!I:I,"not found")</f>
        <v>Obesity</v>
      </c>
      <c r="K869" s="21">
        <f>_xlfn.XLOOKUP(A869,'Hospitalisation Details'!A:A,'Hospitalisation Details'!F:F,"Not Found")</f>
        <v>23276</v>
      </c>
      <c r="L869" s="22">
        <f>_xlfn.XLOOKUP(A869,'Hospitalisation Details'!A:A,'Hospitalisation Details'!H:H,"Not Found")</f>
        <v>12347.17</v>
      </c>
      <c r="M869" s="21" t="str">
        <f>_xlfn.XLOOKUP(A869,'Hospitalisation Details'!A:A,'Hospitalisation Details'!I:I,"Not Found")</f>
        <v>tier - 2</v>
      </c>
      <c r="N869" s="21" t="str">
        <f>_xlfn.XLOOKUP(A869,'Hospitalisation Details'!A:A,'Hospitalisation Details'!J:J,"Not Found")</f>
        <v>tier - 3</v>
      </c>
      <c r="O869" s="21" t="str">
        <f>_xlfn.XLOOKUP(A869,'Hospitalisation Details'!A:A,'Hospitalisation Details'!K:K,"Not Found")</f>
        <v>R1011</v>
      </c>
      <c r="P869" s="23">
        <f>_xlfn.XLOOKUP(A869,'Hospitalisation Details'!A:A,'Hospitalisation Details'!L:L,"Not Found")</f>
        <v>59</v>
      </c>
    </row>
    <row r="870" spans="1:16" ht="15.75" x14ac:dyDescent="0.25">
      <c r="A870" s="19" t="s">
        <v>1502</v>
      </c>
      <c r="B870" s="19" t="str">
        <f>_xlfn.XLOOKUP(A870,'Customer Names'!A:A,'Customer Names'!C:C,"Not Found")</f>
        <v>Marley</v>
      </c>
      <c r="C870" s="20">
        <f>_xlfn.XLOOKUP(A870,'Medical Examinations'!A:A,'Medical Examinations'!B:B,"not found")</f>
        <v>27.5</v>
      </c>
      <c r="D870" s="20">
        <f>_xlfn.XLOOKUP(A870,'Medical Examinations'!A:A,'Medical Examinations'!C:C,"not found")</f>
        <v>10.62</v>
      </c>
      <c r="E870" s="20" t="str">
        <f>_xlfn.XLOOKUP(A870,'Medical Examinations'!A:A,'Medical Examinations'!D:D,"not found")</f>
        <v>Yes</v>
      </c>
      <c r="F870" s="20" t="str">
        <f>_xlfn.XLOOKUP(A870,'Medical Examinations'!A:A,'Medical Examinations'!E:E,"not found")</f>
        <v>No</v>
      </c>
      <c r="G870" s="20" t="str">
        <f>_xlfn.XLOOKUP(A870,'Medical Examinations'!A:A,'Medical Examinations'!F:F,"not found")</f>
        <v>Yes</v>
      </c>
      <c r="H870" s="20">
        <f>_xlfn.XLOOKUP(A870,'Medical Examinations'!A:A,'Medical Examinations'!G:G,"not found")</f>
        <v>1</v>
      </c>
      <c r="I870" s="20" t="str">
        <f>_xlfn.XLOOKUP(A870,'Medical Examinations'!A:A,'Medical Examinations'!H:H,"not found")</f>
        <v>No</v>
      </c>
      <c r="J870" s="20" t="str">
        <f>_xlfn.XLOOKUP(A870,'Medical Examinations'!A:A,'Medical Examinations'!I:I,"not found")</f>
        <v>Overweight</v>
      </c>
      <c r="K870" s="21">
        <f>_xlfn.XLOOKUP(A870,'Hospitalisation Details'!A:A,'Hospitalisation Details'!F:F,"Not Found")</f>
        <v>23225</v>
      </c>
      <c r="L870" s="22">
        <f>_xlfn.XLOOKUP(A870,'Hospitalisation Details'!A:A,'Hospitalisation Details'!H:H,"Not Found")</f>
        <v>12333.83</v>
      </c>
      <c r="M870" s="21" t="str">
        <f>_xlfn.XLOOKUP(A870,'Hospitalisation Details'!A:A,'Hospitalisation Details'!I:I,"Not Found")</f>
        <v>tier - 2</v>
      </c>
      <c r="N870" s="21" t="str">
        <f>_xlfn.XLOOKUP(A870,'Hospitalisation Details'!A:A,'Hospitalisation Details'!J:J,"Not Found")</f>
        <v>tier - 3</v>
      </c>
      <c r="O870" s="21" t="str">
        <f>_xlfn.XLOOKUP(A870,'Hospitalisation Details'!A:A,'Hospitalisation Details'!K:K,"Not Found")</f>
        <v>R1011</v>
      </c>
      <c r="P870" s="23">
        <f>_xlfn.XLOOKUP(A870,'Hospitalisation Details'!A:A,'Hospitalisation Details'!L:L,"Not Found")</f>
        <v>59</v>
      </c>
    </row>
    <row r="871" spans="1:16" ht="15.75" x14ac:dyDescent="0.25">
      <c r="A871" s="19" t="s">
        <v>1501</v>
      </c>
      <c r="B871" s="19" t="str">
        <f>_xlfn.XLOOKUP(A871,'Customer Names'!A:A,'Customer Names'!C:C,"Not Found")</f>
        <v>Grey</v>
      </c>
      <c r="C871" s="20">
        <f>_xlfn.XLOOKUP(A871,'Medical Examinations'!A:A,'Medical Examinations'!B:B,"not found")</f>
        <v>24.7</v>
      </c>
      <c r="D871" s="20">
        <f>_xlfn.XLOOKUP(A871,'Medical Examinations'!A:A,'Medical Examinations'!C:C,"not found")</f>
        <v>10.7</v>
      </c>
      <c r="E871" s="20" t="str">
        <f>_xlfn.XLOOKUP(A871,'Medical Examinations'!A:A,'Medical Examinations'!D:D,"not found")</f>
        <v>Yes</v>
      </c>
      <c r="F871" s="20" t="str">
        <f>_xlfn.XLOOKUP(A871,'Medical Examinations'!A:A,'Medical Examinations'!E:E,"not found")</f>
        <v>No</v>
      </c>
      <c r="G871" s="20" t="str">
        <f>_xlfn.XLOOKUP(A871,'Medical Examinations'!A:A,'Medical Examinations'!F:F,"not found")</f>
        <v>Yes</v>
      </c>
      <c r="H871" s="20">
        <f>_xlfn.XLOOKUP(A871,'Medical Examinations'!A:A,'Medical Examinations'!G:G,"not found")</f>
        <v>1</v>
      </c>
      <c r="I871" s="20" t="str">
        <f>_xlfn.XLOOKUP(A871,'Medical Examinations'!A:A,'Medical Examinations'!H:H,"not found")</f>
        <v>No</v>
      </c>
      <c r="J871" s="20" t="str">
        <f>_xlfn.XLOOKUP(A871,'Medical Examinations'!A:A,'Medical Examinations'!I:I,"not found")</f>
        <v>Normal Weight</v>
      </c>
      <c r="K871" s="21">
        <f>_xlfn.XLOOKUP(A871,'Hospitalisation Details'!A:A,'Hospitalisation Details'!F:F,"Not Found")</f>
        <v>23252</v>
      </c>
      <c r="L871" s="22">
        <f>_xlfn.XLOOKUP(A871,'Hospitalisation Details'!A:A,'Hospitalisation Details'!H:H,"Not Found")</f>
        <v>12323.94</v>
      </c>
      <c r="M871" s="21" t="str">
        <f>_xlfn.XLOOKUP(A871,'Hospitalisation Details'!A:A,'Hospitalisation Details'!I:I,"Not Found")</f>
        <v>tier - 2</v>
      </c>
      <c r="N871" s="21" t="str">
        <f>_xlfn.XLOOKUP(A871,'Hospitalisation Details'!A:A,'Hospitalisation Details'!J:J,"Not Found")</f>
        <v>tier - 3</v>
      </c>
      <c r="O871" s="21" t="str">
        <f>_xlfn.XLOOKUP(A871,'Hospitalisation Details'!A:A,'Hospitalisation Details'!K:K,"Not Found")</f>
        <v>R1017</v>
      </c>
      <c r="P871" s="23">
        <f>_xlfn.XLOOKUP(A871,'Hospitalisation Details'!A:A,'Hospitalisation Details'!L:L,"Not Found")</f>
        <v>59</v>
      </c>
    </row>
    <row r="872" spans="1:16" ht="15.75" x14ac:dyDescent="0.25">
      <c r="A872" s="19" t="s">
        <v>1500</v>
      </c>
      <c r="B872" s="19" t="str">
        <f>_xlfn.XLOOKUP(A872,'Customer Names'!A:A,'Customer Names'!C:C,"Not Found")</f>
        <v>O'Rourke</v>
      </c>
      <c r="C872" s="20">
        <f>_xlfn.XLOOKUP(A872,'Medical Examinations'!A:A,'Medical Examinations'!B:B,"not found")</f>
        <v>26.78</v>
      </c>
      <c r="D872" s="20">
        <f>_xlfn.XLOOKUP(A872,'Medical Examinations'!A:A,'Medical Examinations'!C:C,"not found")</f>
        <v>10.02</v>
      </c>
      <c r="E872" s="20" t="str">
        <f>_xlfn.XLOOKUP(A872,'Medical Examinations'!A:A,'Medical Examinations'!D:D,"not found")</f>
        <v>Yes</v>
      </c>
      <c r="F872" s="20" t="str">
        <f>_xlfn.XLOOKUP(A872,'Medical Examinations'!A:A,'Medical Examinations'!E:E,"not found")</f>
        <v>No</v>
      </c>
      <c r="G872" s="20" t="str">
        <f>_xlfn.XLOOKUP(A872,'Medical Examinations'!A:A,'Medical Examinations'!F:F,"not found")</f>
        <v>Yes</v>
      </c>
      <c r="H872" s="20">
        <f>_xlfn.XLOOKUP(A872,'Medical Examinations'!A:A,'Medical Examinations'!G:G,"not found")</f>
        <v>1</v>
      </c>
      <c r="I872" s="20" t="str">
        <f>_xlfn.XLOOKUP(A872,'Medical Examinations'!A:A,'Medical Examinations'!H:H,"not found")</f>
        <v>No</v>
      </c>
      <c r="J872" s="20" t="str">
        <f>_xlfn.XLOOKUP(A872,'Medical Examinations'!A:A,'Medical Examinations'!I:I,"not found")</f>
        <v>Overweight</v>
      </c>
      <c r="K872" s="21">
        <f>_xlfn.XLOOKUP(A872,'Hospitalisation Details'!A:A,'Hospitalisation Details'!F:F,"Not Found")</f>
        <v>23312</v>
      </c>
      <c r="L872" s="22">
        <f>_xlfn.XLOOKUP(A872,'Hospitalisation Details'!A:A,'Hospitalisation Details'!H:H,"Not Found")</f>
        <v>12299.59</v>
      </c>
      <c r="M872" s="21" t="str">
        <f>_xlfn.XLOOKUP(A872,'Hospitalisation Details'!A:A,'Hospitalisation Details'!I:I,"Not Found")</f>
        <v>tier - 2</v>
      </c>
      <c r="N872" s="21" t="str">
        <f>_xlfn.XLOOKUP(A872,'Hospitalisation Details'!A:A,'Hospitalisation Details'!J:J,"Not Found")</f>
        <v>tier - 3</v>
      </c>
      <c r="O872" s="21" t="str">
        <f>_xlfn.XLOOKUP(A872,'Hospitalisation Details'!A:A,'Hospitalisation Details'!K:K,"Not Found")</f>
        <v>R1025</v>
      </c>
      <c r="P872" s="23">
        <f>_xlfn.XLOOKUP(A872,'Hospitalisation Details'!A:A,'Hospitalisation Details'!L:L,"Not Found")</f>
        <v>59</v>
      </c>
    </row>
    <row r="873" spans="1:16" ht="15.75" x14ac:dyDescent="0.25">
      <c r="A873" s="19" t="s">
        <v>1499</v>
      </c>
      <c r="B873" s="19" t="str">
        <f>_xlfn.XLOOKUP(A873,'Customer Names'!A:A,'Customer Names'!C:C,"Not Found")</f>
        <v>Fatehali</v>
      </c>
      <c r="C873" s="20">
        <f>_xlfn.XLOOKUP(A873,'Medical Examinations'!A:A,'Medical Examinations'!B:B,"not found")</f>
        <v>45.8</v>
      </c>
      <c r="D873" s="20">
        <f>_xlfn.XLOOKUP(A873,'Medical Examinations'!A:A,'Medical Examinations'!C:C,"not found")</f>
        <v>4.8499999999999996</v>
      </c>
      <c r="E873" s="20" t="str">
        <f>_xlfn.XLOOKUP(A873,'Medical Examinations'!A:A,'Medical Examinations'!D:D,"not found")</f>
        <v>No</v>
      </c>
      <c r="F873" s="20" t="str">
        <f>_xlfn.XLOOKUP(A873,'Medical Examinations'!A:A,'Medical Examinations'!E:E,"not found")</f>
        <v>No</v>
      </c>
      <c r="G873" s="20" t="str">
        <f>_xlfn.XLOOKUP(A873,'Medical Examinations'!A:A,'Medical Examinations'!F:F,"not found")</f>
        <v>No</v>
      </c>
      <c r="H873" s="20">
        <f>_xlfn.XLOOKUP(A873,'Medical Examinations'!A:A,'Medical Examinations'!G:G,"not found")</f>
        <v>0</v>
      </c>
      <c r="I873" s="20" t="str">
        <f>_xlfn.XLOOKUP(A873,'Medical Examinations'!A:A,'Medical Examinations'!H:H,"not found")</f>
        <v>No</v>
      </c>
      <c r="J873" s="20" t="str">
        <f>_xlfn.XLOOKUP(A873,'Medical Examinations'!A:A,'Medical Examinations'!I:I,"not found")</f>
        <v>Obesity</v>
      </c>
      <c r="K873" s="21">
        <f>_xlfn.XLOOKUP(A873,'Hospitalisation Details'!A:A,'Hospitalisation Details'!F:F,"Not Found")</f>
        <v>33175</v>
      </c>
      <c r="L873" s="22">
        <f>_xlfn.XLOOKUP(A873,'Hospitalisation Details'!A:A,'Hospitalisation Details'!H:H,"Not Found")</f>
        <v>12282.38</v>
      </c>
      <c r="M873" s="21" t="str">
        <f>_xlfn.XLOOKUP(A873,'Hospitalisation Details'!A:A,'Hospitalisation Details'!I:I,"Not Found")</f>
        <v>tier - 2</v>
      </c>
      <c r="N873" s="21" t="str">
        <f>_xlfn.XLOOKUP(A873,'Hospitalisation Details'!A:A,'Hospitalisation Details'!J:J,"Not Found")</f>
        <v>tier - 3</v>
      </c>
      <c r="O873" s="21" t="str">
        <f>_xlfn.XLOOKUP(A873,'Hospitalisation Details'!A:A,'Hospitalisation Details'!K:K,"Not Found")</f>
        <v>R1011</v>
      </c>
      <c r="P873" s="23">
        <f>_xlfn.XLOOKUP(A873,'Hospitalisation Details'!A:A,'Hospitalisation Details'!L:L,"Not Found")</f>
        <v>32</v>
      </c>
    </row>
    <row r="874" spans="1:16" ht="15.75" x14ac:dyDescent="0.25">
      <c r="A874" s="19" t="s">
        <v>1498</v>
      </c>
      <c r="B874" s="19" t="str">
        <f>_xlfn.XLOOKUP(A874,'Customer Names'!A:A,'Customer Names'!C:C,"Not Found")</f>
        <v>Piza-Taylor</v>
      </c>
      <c r="C874" s="20">
        <f>_xlfn.XLOOKUP(A874,'Medical Examinations'!A:A,'Medical Examinations'!B:B,"not found")</f>
        <v>29</v>
      </c>
      <c r="D874" s="20">
        <f>_xlfn.XLOOKUP(A874,'Medical Examinations'!A:A,'Medical Examinations'!C:C,"not found")</f>
        <v>4.3899999999999997</v>
      </c>
      <c r="E874" s="20" t="str">
        <f>_xlfn.XLOOKUP(A874,'Medical Examinations'!A:A,'Medical Examinations'!D:D,"not found")</f>
        <v>Yes</v>
      </c>
      <c r="F874" s="20" t="str">
        <f>_xlfn.XLOOKUP(A874,'Medical Examinations'!A:A,'Medical Examinations'!E:E,"not found")</f>
        <v>No</v>
      </c>
      <c r="G874" s="20" t="str">
        <f>_xlfn.XLOOKUP(A874,'Medical Examinations'!A:A,'Medical Examinations'!F:F,"not found")</f>
        <v>No</v>
      </c>
      <c r="H874" s="20">
        <f>_xlfn.XLOOKUP(A874,'Medical Examinations'!A:A,'Medical Examinations'!G:G,"not found")</f>
        <v>2</v>
      </c>
      <c r="I874" s="20" t="str">
        <f>_xlfn.XLOOKUP(A874,'Medical Examinations'!A:A,'Medical Examinations'!H:H,"not found")</f>
        <v>No</v>
      </c>
      <c r="J874" s="20" t="str">
        <f>_xlfn.XLOOKUP(A874,'Medical Examinations'!A:A,'Medical Examinations'!I:I,"not found")</f>
        <v>Overweight</v>
      </c>
      <c r="K874" s="21">
        <f>_xlfn.XLOOKUP(A874,'Hospitalisation Details'!A:A,'Hospitalisation Details'!F:F,"Not Found")</f>
        <v>24427</v>
      </c>
      <c r="L874" s="22">
        <f>_xlfn.XLOOKUP(A874,'Hospitalisation Details'!A:A,'Hospitalisation Details'!H:H,"Not Found")</f>
        <v>12282.03</v>
      </c>
      <c r="M874" s="21" t="str">
        <f>_xlfn.XLOOKUP(A874,'Hospitalisation Details'!A:A,'Hospitalisation Details'!I:I,"Not Found")</f>
        <v>tier - 2</v>
      </c>
      <c r="N874" s="21" t="str">
        <f>_xlfn.XLOOKUP(A874,'Hospitalisation Details'!A:A,'Hospitalisation Details'!J:J,"Not Found")</f>
        <v>tier - 3</v>
      </c>
      <c r="O874" s="21" t="str">
        <f>_xlfn.XLOOKUP(A874,'Hospitalisation Details'!A:A,'Hospitalisation Details'!K:K,"Not Found")</f>
        <v>R1025</v>
      </c>
      <c r="P874" s="23">
        <f>_xlfn.XLOOKUP(A874,'Hospitalisation Details'!A:A,'Hospitalisation Details'!L:L,"Not Found")</f>
        <v>56</v>
      </c>
    </row>
    <row r="875" spans="1:16" ht="15.75" x14ac:dyDescent="0.25">
      <c r="A875" s="19" t="s">
        <v>1497</v>
      </c>
      <c r="B875" s="19" t="str">
        <f>_xlfn.XLOOKUP(A875,'Customer Names'!A:A,'Customer Names'!C:C,"Not Found")</f>
        <v>Cavanaugh</v>
      </c>
      <c r="C875" s="20">
        <f>_xlfn.XLOOKUP(A875,'Medical Examinations'!A:A,'Medical Examinations'!B:B,"not found")</f>
        <v>33.534999999999997</v>
      </c>
      <c r="D875" s="20">
        <f>_xlfn.XLOOKUP(A875,'Medical Examinations'!A:A,'Medical Examinations'!C:C,"not found")</f>
        <v>8.24</v>
      </c>
      <c r="E875" s="20" t="str">
        <f>_xlfn.XLOOKUP(A875,'Medical Examinations'!A:A,'Medical Examinations'!D:D,"not found")</f>
        <v>Yes</v>
      </c>
      <c r="F875" s="20" t="str">
        <f>_xlfn.XLOOKUP(A875,'Medical Examinations'!A:A,'Medical Examinations'!E:E,"not found")</f>
        <v>No</v>
      </c>
      <c r="G875" s="20" t="str">
        <f>_xlfn.XLOOKUP(A875,'Medical Examinations'!A:A,'Medical Examinations'!F:F,"not found")</f>
        <v>No</v>
      </c>
      <c r="H875" s="20">
        <f>_xlfn.XLOOKUP(A875,'Medical Examinations'!A:A,'Medical Examinations'!G:G,"not found")</f>
        <v>0</v>
      </c>
      <c r="I875" s="20" t="str">
        <f>_xlfn.XLOOKUP(A875,'Medical Examinations'!A:A,'Medical Examinations'!H:H,"not found")</f>
        <v>No</v>
      </c>
      <c r="J875" s="20" t="str">
        <f>_xlfn.XLOOKUP(A875,'Medical Examinations'!A:A,'Medical Examinations'!I:I,"not found")</f>
        <v>Obesity</v>
      </c>
      <c r="K875" s="21">
        <f>_xlfn.XLOOKUP(A875,'Hospitalisation Details'!A:A,'Hospitalisation Details'!F:F,"Not Found")</f>
        <v>24712</v>
      </c>
      <c r="L875" s="22">
        <f>_xlfn.XLOOKUP(A875,'Hospitalisation Details'!A:A,'Hospitalisation Details'!H:H,"Not Found")</f>
        <v>12269.69</v>
      </c>
      <c r="M875" s="21" t="str">
        <f>_xlfn.XLOOKUP(A875,'Hospitalisation Details'!A:A,'Hospitalisation Details'!I:I,"Not Found")</f>
        <v>tier - 2</v>
      </c>
      <c r="N875" s="21" t="str">
        <f>_xlfn.XLOOKUP(A875,'Hospitalisation Details'!A:A,'Hospitalisation Details'!J:J,"Not Found")</f>
        <v>tier - 3</v>
      </c>
      <c r="O875" s="21" t="str">
        <f>_xlfn.XLOOKUP(A875,'Hospitalisation Details'!A:A,'Hospitalisation Details'!K:K,"Not Found")</f>
        <v>R1012</v>
      </c>
      <c r="P875" s="23">
        <f>_xlfn.XLOOKUP(A875,'Hospitalisation Details'!A:A,'Hospitalisation Details'!L:L,"Not Found")</f>
        <v>55</v>
      </c>
    </row>
    <row r="876" spans="1:16" ht="15.75" x14ac:dyDescent="0.25">
      <c r="A876" s="19" t="s">
        <v>1496</v>
      </c>
      <c r="B876" s="19" t="str">
        <f>_xlfn.XLOOKUP(A876,'Customer Names'!A:A,'Customer Names'!C:C,"Not Found")</f>
        <v>Amako</v>
      </c>
      <c r="C876" s="20">
        <f>_xlfn.XLOOKUP(A876,'Medical Examinations'!A:A,'Medical Examinations'!B:B,"not found")</f>
        <v>32.774999999999999</v>
      </c>
      <c r="D876" s="20">
        <f>_xlfn.XLOOKUP(A876,'Medical Examinations'!A:A,'Medical Examinations'!C:C,"not found")</f>
        <v>9.77</v>
      </c>
      <c r="E876" s="20" t="str">
        <f>_xlfn.XLOOKUP(A876,'Medical Examinations'!A:A,'Medical Examinations'!D:D,"not found")</f>
        <v>Yes</v>
      </c>
      <c r="F876" s="20" t="str">
        <f>_xlfn.XLOOKUP(A876,'Medical Examinations'!A:A,'Medical Examinations'!E:E,"not found")</f>
        <v>No</v>
      </c>
      <c r="G876" s="20" t="str">
        <f>_xlfn.XLOOKUP(A876,'Medical Examinations'!A:A,'Medical Examinations'!F:F,"not found")</f>
        <v>No</v>
      </c>
      <c r="H876" s="20">
        <f>_xlfn.XLOOKUP(A876,'Medical Examinations'!A:A,'Medical Examinations'!G:G,"not found")</f>
        <v>0</v>
      </c>
      <c r="I876" s="20" t="str">
        <f>_xlfn.XLOOKUP(A876,'Medical Examinations'!A:A,'Medical Examinations'!H:H,"not found")</f>
        <v>No</v>
      </c>
      <c r="J876" s="20" t="str">
        <f>_xlfn.XLOOKUP(A876,'Medical Examinations'!A:A,'Medical Examinations'!I:I,"not found")</f>
        <v>Obesity</v>
      </c>
      <c r="K876" s="21">
        <f>_xlfn.XLOOKUP(A876,'Hospitalisation Details'!A:A,'Hospitalisation Details'!F:F,"Not Found")</f>
        <v>24836</v>
      </c>
      <c r="L876" s="22">
        <f>_xlfn.XLOOKUP(A876,'Hospitalisation Details'!A:A,'Hospitalisation Details'!H:H,"Not Found")</f>
        <v>12268.63</v>
      </c>
      <c r="M876" s="21" t="str">
        <f>_xlfn.XLOOKUP(A876,'Hospitalisation Details'!A:A,'Hospitalisation Details'!I:I,"Not Found")</f>
        <v>tier - 2</v>
      </c>
      <c r="N876" s="21" t="str">
        <f>_xlfn.XLOOKUP(A876,'Hospitalisation Details'!A:A,'Hospitalisation Details'!J:J,"Not Found")</f>
        <v>tier - 3</v>
      </c>
      <c r="O876" s="21" t="str">
        <f>_xlfn.XLOOKUP(A876,'Hospitalisation Details'!A:A,'Hospitalisation Details'!K:K,"Not Found")</f>
        <v>R1012</v>
      </c>
      <c r="P876" s="23">
        <f>_xlfn.XLOOKUP(A876,'Hospitalisation Details'!A:A,'Hospitalisation Details'!L:L,"Not Found")</f>
        <v>55</v>
      </c>
    </row>
    <row r="877" spans="1:16" ht="15.75" x14ac:dyDescent="0.25">
      <c r="A877" s="19" t="s">
        <v>1495</v>
      </c>
      <c r="B877" s="19" t="str">
        <f>_xlfn.XLOOKUP(A877,'Customer Names'!A:A,'Customer Names'!C:C,"Not Found")</f>
        <v>Musa</v>
      </c>
      <c r="C877" s="20">
        <f>_xlfn.XLOOKUP(A877,'Medical Examinations'!A:A,'Medical Examinations'!B:B,"not found")</f>
        <v>37.51</v>
      </c>
      <c r="D877" s="20">
        <f>_xlfn.XLOOKUP(A877,'Medical Examinations'!A:A,'Medical Examinations'!C:C,"not found")</f>
        <v>5.5</v>
      </c>
      <c r="E877" s="20" t="str">
        <f>_xlfn.XLOOKUP(A877,'Medical Examinations'!A:A,'Medical Examinations'!D:D,"not found")</f>
        <v>Yes</v>
      </c>
      <c r="F877" s="20" t="str">
        <f>_xlfn.XLOOKUP(A877,'Medical Examinations'!A:A,'Medical Examinations'!E:E,"not found")</f>
        <v>No</v>
      </c>
      <c r="G877" s="20" t="str">
        <f>_xlfn.XLOOKUP(A877,'Medical Examinations'!A:A,'Medical Examinations'!F:F,"not found")</f>
        <v>No</v>
      </c>
      <c r="H877" s="20">
        <f>_xlfn.XLOOKUP(A877,'Medical Examinations'!A:A,'Medical Examinations'!G:G,"not found")</f>
        <v>2</v>
      </c>
      <c r="I877" s="20" t="str">
        <f>_xlfn.XLOOKUP(A877,'Medical Examinations'!A:A,'Medical Examinations'!H:H,"not found")</f>
        <v>No</v>
      </c>
      <c r="J877" s="20" t="str">
        <f>_xlfn.XLOOKUP(A877,'Medical Examinations'!A:A,'Medical Examinations'!I:I,"not found")</f>
        <v>Obesity</v>
      </c>
      <c r="K877" s="21">
        <f>_xlfn.XLOOKUP(A877,'Hospitalisation Details'!A:A,'Hospitalisation Details'!F:F,"Not Found")</f>
        <v>24447</v>
      </c>
      <c r="L877" s="22">
        <f>_xlfn.XLOOKUP(A877,'Hospitalisation Details'!A:A,'Hospitalisation Details'!H:H,"Not Found")</f>
        <v>12265.51</v>
      </c>
      <c r="M877" s="21" t="str">
        <f>_xlfn.XLOOKUP(A877,'Hospitalisation Details'!A:A,'Hospitalisation Details'!I:I,"Not Found")</f>
        <v>tier - 2</v>
      </c>
      <c r="N877" s="21" t="str">
        <f>_xlfn.XLOOKUP(A877,'Hospitalisation Details'!A:A,'Hospitalisation Details'!J:J,"Not Found")</f>
        <v>tier - 3</v>
      </c>
      <c r="O877" s="21" t="str">
        <f>_xlfn.XLOOKUP(A877,'Hospitalisation Details'!A:A,'Hospitalisation Details'!K:K,"Not Found")</f>
        <v>R1013</v>
      </c>
      <c r="P877" s="23">
        <f>_xlfn.XLOOKUP(A877,'Hospitalisation Details'!A:A,'Hospitalisation Details'!L:L,"Not Found")</f>
        <v>56</v>
      </c>
    </row>
    <row r="878" spans="1:16" ht="15.75" x14ac:dyDescent="0.25">
      <c r="A878" s="19" t="s">
        <v>1494</v>
      </c>
      <c r="B878" s="19" t="str">
        <f>_xlfn.XLOOKUP(A878,'Customer Names'!A:A,'Customer Names'!C:C,"Not Found")</f>
        <v>Phillippi</v>
      </c>
      <c r="C878" s="20">
        <f>_xlfn.XLOOKUP(A878,'Medical Examinations'!A:A,'Medical Examinations'!B:B,"not found")</f>
        <v>39.86</v>
      </c>
      <c r="D878" s="20">
        <f>_xlfn.XLOOKUP(A878,'Medical Examinations'!A:A,'Medical Examinations'!C:C,"not found")</f>
        <v>11.84</v>
      </c>
      <c r="E878" s="20" t="str">
        <f>_xlfn.XLOOKUP(A878,'Medical Examinations'!A:A,'Medical Examinations'!D:D,"not found")</f>
        <v>Yes</v>
      </c>
      <c r="F878" s="20" t="str">
        <f>_xlfn.XLOOKUP(A878,'Medical Examinations'!A:A,'Medical Examinations'!E:E,"not found")</f>
        <v>No</v>
      </c>
      <c r="G878" s="20" t="str">
        <f>_xlfn.XLOOKUP(A878,'Medical Examinations'!A:A,'Medical Examinations'!F:F,"not found")</f>
        <v>No</v>
      </c>
      <c r="H878" s="20">
        <f>_xlfn.XLOOKUP(A878,'Medical Examinations'!A:A,'Medical Examinations'!G:G,"not found")</f>
        <v>1</v>
      </c>
      <c r="I878" s="20" t="str">
        <f>_xlfn.XLOOKUP(A878,'Medical Examinations'!A:A,'Medical Examinations'!H:H,"not found")</f>
        <v>No</v>
      </c>
      <c r="J878" s="20" t="str">
        <f>_xlfn.XLOOKUP(A878,'Medical Examinations'!A:A,'Medical Examinations'!I:I,"not found")</f>
        <v>Obesity</v>
      </c>
      <c r="K878" s="21">
        <f>_xlfn.XLOOKUP(A878,'Hospitalisation Details'!A:A,'Hospitalisation Details'!F:F,"Not Found")</f>
        <v>31637</v>
      </c>
      <c r="L878" s="22">
        <f>_xlfn.XLOOKUP(A878,'Hospitalisation Details'!A:A,'Hospitalisation Details'!H:H,"Not Found")</f>
        <v>12255.04</v>
      </c>
      <c r="M878" s="21" t="str">
        <f>_xlfn.XLOOKUP(A878,'Hospitalisation Details'!A:A,'Hospitalisation Details'!I:I,"Not Found")</f>
        <v>tier - 2</v>
      </c>
      <c r="N878" s="21" t="str">
        <f>_xlfn.XLOOKUP(A878,'Hospitalisation Details'!A:A,'Hospitalisation Details'!J:J,"Not Found")</f>
        <v>tier - 3</v>
      </c>
      <c r="O878" s="21" t="str">
        <f>_xlfn.XLOOKUP(A878,'Hospitalisation Details'!A:A,'Hospitalisation Details'!K:K,"Not Found")</f>
        <v>R1026</v>
      </c>
      <c r="P878" s="23">
        <f>_xlfn.XLOOKUP(A878,'Hospitalisation Details'!A:A,'Hospitalisation Details'!L:L,"Not Found")</f>
        <v>36</v>
      </c>
    </row>
    <row r="879" spans="1:16" ht="15.75" x14ac:dyDescent="0.25">
      <c r="A879" s="19" t="s">
        <v>1493</v>
      </c>
      <c r="B879" s="19" t="str">
        <f>_xlfn.XLOOKUP(A879,'Customer Names'!A:A,'Customer Names'!C:C,"Not Found")</f>
        <v>Hoskins</v>
      </c>
      <c r="C879" s="20">
        <f>_xlfn.XLOOKUP(A879,'Medical Examinations'!A:A,'Medical Examinations'!B:B,"not found")</f>
        <v>42.13</v>
      </c>
      <c r="D879" s="20">
        <f>_xlfn.XLOOKUP(A879,'Medical Examinations'!A:A,'Medical Examinations'!C:C,"not found")</f>
        <v>4.66</v>
      </c>
      <c r="E879" s="20" t="str">
        <f>_xlfn.XLOOKUP(A879,'Medical Examinations'!A:A,'Medical Examinations'!D:D,"not found")</f>
        <v>No</v>
      </c>
      <c r="F879" s="20" t="str">
        <f>_xlfn.XLOOKUP(A879,'Medical Examinations'!A:A,'Medical Examinations'!E:E,"not found")</f>
        <v>No</v>
      </c>
      <c r="G879" s="20" t="str">
        <f>_xlfn.XLOOKUP(A879,'Medical Examinations'!A:A,'Medical Examinations'!F:F,"not found")</f>
        <v>No</v>
      </c>
      <c r="H879" s="20">
        <f>_xlfn.XLOOKUP(A879,'Medical Examinations'!A:A,'Medical Examinations'!G:G,"not found")</f>
        <v>0</v>
      </c>
      <c r="I879" s="20" t="str">
        <f>_xlfn.XLOOKUP(A879,'Medical Examinations'!A:A,'Medical Examinations'!H:H,"not found")</f>
        <v>No</v>
      </c>
      <c r="J879" s="20" t="str">
        <f>_xlfn.XLOOKUP(A879,'Medical Examinations'!A:A,'Medical Examinations'!I:I,"not found")</f>
        <v>Obesity</v>
      </c>
      <c r="K879" s="21">
        <f>_xlfn.XLOOKUP(A879,'Hospitalisation Details'!A:A,'Hospitalisation Details'!F:F,"Not Found")</f>
        <v>32835</v>
      </c>
      <c r="L879" s="22">
        <f>_xlfn.XLOOKUP(A879,'Hospitalisation Details'!A:A,'Hospitalisation Details'!H:H,"Not Found")</f>
        <v>12254.44</v>
      </c>
      <c r="M879" s="21" t="str">
        <f>_xlfn.XLOOKUP(A879,'Hospitalisation Details'!A:A,'Hospitalisation Details'!I:I,"Not Found")</f>
        <v>tier - 2</v>
      </c>
      <c r="N879" s="21" t="str">
        <f>_xlfn.XLOOKUP(A879,'Hospitalisation Details'!A:A,'Hospitalisation Details'!J:J,"Not Found")</f>
        <v>tier - 3</v>
      </c>
      <c r="O879" s="21" t="str">
        <f>_xlfn.XLOOKUP(A879,'Hospitalisation Details'!A:A,'Hospitalisation Details'!K:K,"Not Found")</f>
        <v>R1026</v>
      </c>
      <c r="P879" s="23">
        <f>_xlfn.XLOOKUP(A879,'Hospitalisation Details'!A:A,'Hospitalisation Details'!L:L,"Not Found")</f>
        <v>33</v>
      </c>
    </row>
    <row r="880" spans="1:16" ht="15.75" x14ac:dyDescent="0.25">
      <c r="A880" s="19" t="s">
        <v>1492</v>
      </c>
      <c r="B880" s="19" t="str">
        <f>_xlfn.XLOOKUP(A880,'Customer Names'!A:A,'Customer Names'!C:C,"Not Found")</f>
        <v>Imbalzano Zegar</v>
      </c>
      <c r="C880" s="20">
        <f>_xlfn.XLOOKUP(A880,'Medical Examinations'!A:A,'Medical Examinations'!B:B,"not found")</f>
        <v>35.99</v>
      </c>
      <c r="D880" s="20">
        <f>_xlfn.XLOOKUP(A880,'Medical Examinations'!A:A,'Medical Examinations'!C:C,"not found")</f>
        <v>11.11</v>
      </c>
      <c r="E880" s="20" t="str">
        <f>_xlfn.XLOOKUP(A880,'Medical Examinations'!A:A,'Medical Examinations'!D:D,"not found")</f>
        <v>No</v>
      </c>
      <c r="F880" s="20" t="str">
        <f>_xlfn.XLOOKUP(A880,'Medical Examinations'!A:A,'Medical Examinations'!E:E,"not found")</f>
        <v>No</v>
      </c>
      <c r="G880" s="20" t="str">
        <f>_xlfn.XLOOKUP(A880,'Medical Examinations'!A:A,'Medical Examinations'!F:F,"not found")</f>
        <v>No</v>
      </c>
      <c r="H880" s="20">
        <f>_xlfn.XLOOKUP(A880,'Medical Examinations'!A:A,'Medical Examinations'!G:G,"not found")</f>
        <v>0</v>
      </c>
      <c r="I880" s="20" t="str">
        <f>_xlfn.XLOOKUP(A880,'Medical Examinations'!A:A,'Medical Examinations'!H:H,"not found")</f>
        <v>No</v>
      </c>
      <c r="J880" s="20" t="str">
        <f>_xlfn.XLOOKUP(A880,'Medical Examinations'!A:A,'Medical Examinations'!I:I,"not found")</f>
        <v>Obesity</v>
      </c>
      <c r="K880" s="21">
        <f>_xlfn.XLOOKUP(A880,'Hospitalisation Details'!A:A,'Hospitalisation Details'!F:F,"Not Found")</f>
        <v>27203</v>
      </c>
      <c r="L880" s="22">
        <f>_xlfn.XLOOKUP(A880,'Hospitalisation Details'!A:A,'Hospitalisation Details'!H:H,"Not Found")</f>
        <v>12245.17</v>
      </c>
      <c r="M880" s="21" t="str">
        <f>_xlfn.XLOOKUP(A880,'Hospitalisation Details'!A:A,'Hospitalisation Details'!I:I,"Not Found")</f>
        <v>tier - 2</v>
      </c>
      <c r="N880" s="21" t="str">
        <f>_xlfn.XLOOKUP(A880,'Hospitalisation Details'!A:A,'Hospitalisation Details'!J:J,"Not Found")</f>
        <v>tier - 3</v>
      </c>
      <c r="O880" s="21" t="str">
        <f>_xlfn.XLOOKUP(A880,'Hospitalisation Details'!A:A,'Hospitalisation Details'!K:K,"Not Found")</f>
        <v>R1012</v>
      </c>
      <c r="P880" s="23">
        <f>_xlfn.XLOOKUP(A880,'Hospitalisation Details'!A:A,'Hospitalisation Details'!L:L,"Not Found")</f>
        <v>48</v>
      </c>
    </row>
    <row r="881" spans="1:16" ht="15.75" x14ac:dyDescent="0.25">
      <c r="A881" s="19" t="s">
        <v>1491</v>
      </c>
      <c r="B881" s="19" t="str">
        <f>_xlfn.XLOOKUP(A881,'Customer Names'!A:A,'Customer Names'!C:C,"Not Found")</f>
        <v>Triedman</v>
      </c>
      <c r="C881" s="20">
        <f>_xlfn.XLOOKUP(A881,'Medical Examinations'!A:A,'Medical Examinations'!B:B,"not found")</f>
        <v>35.200000000000003</v>
      </c>
      <c r="D881" s="20">
        <f>_xlfn.XLOOKUP(A881,'Medical Examinations'!A:A,'Medical Examinations'!C:C,"not found")</f>
        <v>7.72</v>
      </c>
      <c r="E881" s="20" t="str">
        <f>_xlfn.XLOOKUP(A881,'Medical Examinations'!A:A,'Medical Examinations'!D:D,"not found")</f>
        <v>Yes</v>
      </c>
      <c r="F881" s="20" t="str">
        <f>_xlfn.XLOOKUP(A881,'Medical Examinations'!A:A,'Medical Examinations'!E:E,"not found")</f>
        <v>No</v>
      </c>
      <c r="G881" s="20" t="str">
        <f>_xlfn.XLOOKUP(A881,'Medical Examinations'!A:A,'Medical Examinations'!F:F,"not found")</f>
        <v>Yes</v>
      </c>
      <c r="H881" s="20">
        <f>_xlfn.XLOOKUP(A881,'Medical Examinations'!A:A,'Medical Examinations'!G:G,"not found")</f>
        <v>1</v>
      </c>
      <c r="I881" s="20" t="str">
        <f>_xlfn.XLOOKUP(A881,'Medical Examinations'!A:A,'Medical Examinations'!H:H,"not found")</f>
        <v>No</v>
      </c>
      <c r="J881" s="20" t="str">
        <f>_xlfn.XLOOKUP(A881,'Medical Examinations'!A:A,'Medical Examinations'!I:I,"not found")</f>
        <v>Obesity</v>
      </c>
      <c r="K881" s="21">
        <f>_xlfn.XLOOKUP(A881,'Hospitalisation Details'!A:A,'Hospitalisation Details'!F:F,"Not Found")</f>
        <v>23209</v>
      </c>
      <c r="L881" s="22">
        <f>_xlfn.XLOOKUP(A881,'Hospitalisation Details'!A:A,'Hospitalisation Details'!H:H,"Not Found")</f>
        <v>12244.53</v>
      </c>
      <c r="M881" s="21" t="str">
        <f>_xlfn.XLOOKUP(A881,'Hospitalisation Details'!A:A,'Hospitalisation Details'!I:I,"Not Found")</f>
        <v>tier - 2</v>
      </c>
      <c r="N881" s="21" t="str">
        <f>_xlfn.XLOOKUP(A881,'Hospitalisation Details'!A:A,'Hospitalisation Details'!J:J,"Not Found")</f>
        <v>tier - 3</v>
      </c>
      <c r="O881" s="21" t="str">
        <f>_xlfn.XLOOKUP(A881,'Hospitalisation Details'!A:A,'Hospitalisation Details'!K:K,"Not Found")</f>
        <v>R1013</v>
      </c>
      <c r="P881" s="23">
        <f>_xlfn.XLOOKUP(A881,'Hospitalisation Details'!A:A,'Hospitalisation Details'!L:L,"Not Found")</f>
        <v>59</v>
      </c>
    </row>
    <row r="882" spans="1:16" ht="15.75" x14ac:dyDescent="0.25">
      <c r="A882" s="19" t="s">
        <v>1490</v>
      </c>
      <c r="B882" s="19" t="str">
        <f>_xlfn.XLOOKUP(A882,'Customer Names'!A:A,'Customer Names'!C:C,"Not Found")</f>
        <v>Lovuolo</v>
      </c>
      <c r="C882" s="20">
        <f>_xlfn.XLOOKUP(A882,'Medical Examinations'!A:A,'Medical Examinations'!B:B,"not found")</f>
        <v>29.91</v>
      </c>
      <c r="D882" s="20">
        <f>_xlfn.XLOOKUP(A882,'Medical Examinations'!A:A,'Medical Examinations'!C:C,"not found")</f>
        <v>5.55</v>
      </c>
      <c r="E882" s="20" t="str">
        <f>_xlfn.XLOOKUP(A882,'Medical Examinations'!A:A,'Medical Examinations'!D:D,"not found")</f>
        <v>Yes</v>
      </c>
      <c r="F882" s="20" t="str">
        <f>_xlfn.XLOOKUP(A882,'Medical Examinations'!A:A,'Medical Examinations'!E:E,"not found")</f>
        <v>No</v>
      </c>
      <c r="G882" s="20" t="str">
        <f>_xlfn.XLOOKUP(A882,'Medical Examinations'!A:A,'Medical Examinations'!F:F,"not found")</f>
        <v>No</v>
      </c>
      <c r="H882" s="20">
        <f>_xlfn.XLOOKUP(A882,'Medical Examinations'!A:A,'Medical Examinations'!G:G,"not found")</f>
        <v>2</v>
      </c>
      <c r="I882" s="20" t="str">
        <f>_xlfn.XLOOKUP(A882,'Medical Examinations'!A:A,'Medical Examinations'!H:H,"not found")</f>
        <v>No</v>
      </c>
      <c r="J882" s="20" t="str">
        <f>_xlfn.XLOOKUP(A882,'Medical Examinations'!A:A,'Medical Examinations'!I:I,"not found")</f>
        <v>Overweight</v>
      </c>
      <c r="K882" s="21">
        <f>_xlfn.XLOOKUP(A882,'Hospitalisation Details'!A:A,'Hospitalisation Details'!F:F,"Not Found")</f>
        <v>24317</v>
      </c>
      <c r="L882" s="22">
        <f>_xlfn.XLOOKUP(A882,'Hospitalisation Details'!A:A,'Hospitalisation Details'!H:H,"Not Found")</f>
        <v>12237.73</v>
      </c>
      <c r="M882" s="21" t="str">
        <f>_xlfn.XLOOKUP(A882,'Hospitalisation Details'!A:A,'Hospitalisation Details'!I:I,"Not Found")</f>
        <v>tier - 2</v>
      </c>
      <c r="N882" s="21" t="str">
        <f>_xlfn.XLOOKUP(A882,'Hospitalisation Details'!A:A,'Hospitalisation Details'!J:J,"Not Found")</f>
        <v>tier - 3</v>
      </c>
      <c r="O882" s="21" t="str">
        <f>_xlfn.XLOOKUP(A882,'Hospitalisation Details'!A:A,'Hospitalisation Details'!K:K,"Not Found")</f>
        <v>R1012</v>
      </c>
      <c r="P882" s="23">
        <f>_xlfn.XLOOKUP(A882,'Hospitalisation Details'!A:A,'Hospitalisation Details'!L:L,"Not Found")</f>
        <v>56</v>
      </c>
    </row>
    <row r="883" spans="1:16" ht="15.75" x14ac:dyDescent="0.25">
      <c r="A883" s="19" t="s">
        <v>1489</v>
      </c>
      <c r="B883" s="19" t="str">
        <f>_xlfn.XLOOKUP(A883,'Customer Names'!A:A,'Customer Names'!C:C,"Not Found")</f>
        <v>Chung</v>
      </c>
      <c r="C883" s="20">
        <f>_xlfn.XLOOKUP(A883,'Medical Examinations'!A:A,'Medical Examinations'!B:B,"not found")</f>
        <v>36.479999999999997</v>
      </c>
      <c r="D883" s="20">
        <f>_xlfn.XLOOKUP(A883,'Medical Examinations'!A:A,'Medical Examinations'!C:C,"not found")</f>
        <v>5.05</v>
      </c>
      <c r="E883" s="20" t="str">
        <f>_xlfn.XLOOKUP(A883,'Medical Examinations'!A:A,'Medical Examinations'!D:D,"not found")</f>
        <v>Yes</v>
      </c>
      <c r="F883" s="20" t="str">
        <f>_xlfn.XLOOKUP(A883,'Medical Examinations'!A:A,'Medical Examinations'!E:E,"not found")</f>
        <v>No</v>
      </c>
      <c r="G883" s="20" t="str">
        <f>_xlfn.XLOOKUP(A883,'Medical Examinations'!A:A,'Medical Examinations'!F:F,"not found")</f>
        <v>No</v>
      </c>
      <c r="H883" s="20">
        <f>_xlfn.XLOOKUP(A883,'Medical Examinations'!A:A,'Medical Examinations'!G:G,"not found")</f>
        <v>1</v>
      </c>
      <c r="I883" s="20" t="str">
        <f>_xlfn.XLOOKUP(A883,'Medical Examinations'!A:A,'Medical Examinations'!H:H,"not found")</f>
        <v>No</v>
      </c>
      <c r="J883" s="20" t="str">
        <f>_xlfn.XLOOKUP(A883,'Medical Examinations'!A:A,'Medical Examinations'!I:I,"not found")</f>
        <v>Obesity</v>
      </c>
      <c r="K883" s="21">
        <f>_xlfn.XLOOKUP(A883,'Hospitalisation Details'!A:A,'Hospitalisation Details'!F:F,"Not Found")</f>
        <v>23665</v>
      </c>
      <c r="L883" s="22">
        <f>_xlfn.XLOOKUP(A883,'Hospitalisation Details'!A:A,'Hospitalisation Details'!H:H,"Not Found")</f>
        <v>12235.84</v>
      </c>
      <c r="M883" s="21" t="str">
        <f>_xlfn.XLOOKUP(A883,'Hospitalisation Details'!A:A,'Hospitalisation Details'!I:I,"Not Found")</f>
        <v>tier - 2</v>
      </c>
      <c r="N883" s="21" t="str">
        <f>_xlfn.XLOOKUP(A883,'Hospitalisation Details'!A:A,'Hospitalisation Details'!J:J,"Not Found")</f>
        <v>tier - 3</v>
      </c>
      <c r="O883" s="21" t="str">
        <f>_xlfn.XLOOKUP(A883,'Hospitalisation Details'!A:A,'Hospitalisation Details'!K:K,"Not Found")</f>
        <v>R1012</v>
      </c>
      <c r="P883" s="23">
        <f>_xlfn.XLOOKUP(A883,'Hospitalisation Details'!A:A,'Hospitalisation Details'!L:L,"Not Found")</f>
        <v>58</v>
      </c>
    </row>
    <row r="884" spans="1:16" ht="15.75" x14ac:dyDescent="0.25">
      <c r="A884" s="19" t="s">
        <v>1488</v>
      </c>
      <c r="B884" s="19" t="str">
        <f>_xlfn.XLOOKUP(A884,'Customer Names'!A:A,'Customer Names'!C:C,"Not Found")</f>
        <v>Newsom</v>
      </c>
      <c r="C884" s="20">
        <f>_xlfn.XLOOKUP(A884,'Medical Examinations'!A:A,'Medical Examinations'!B:B,"not found")</f>
        <v>27.5</v>
      </c>
      <c r="D884" s="20">
        <f>_xlfn.XLOOKUP(A884,'Medical Examinations'!A:A,'Medical Examinations'!C:C,"not found")</f>
        <v>8.69</v>
      </c>
      <c r="E884" s="20" t="str">
        <f>_xlfn.XLOOKUP(A884,'Medical Examinations'!A:A,'Medical Examinations'!D:D,"not found")</f>
        <v>Yes</v>
      </c>
      <c r="F884" s="20" t="str">
        <f>_xlfn.XLOOKUP(A884,'Medical Examinations'!A:A,'Medical Examinations'!E:E,"not found")</f>
        <v>No</v>
      </c>
      <c r="G884" s="20" t="str">
        <f>_xlfn.XLOOKUP(A884,'Medical Examinations'!A:A,'Medical Examinations'!F:F,"not found")</f>
        <v>Yes</v>
      </c>
      <c r="H884" s="20">
        <f>_xlfn.XLOOKUP(A884,'Medical Examinations'!A:A,'Medical Examinations'!G:G,"not found")</f>
        <v>1</v>
      </c>
      <c r="I884" s="20" t="str">
        <f>_xlfn.XLOOKUP(A884,'Medical Examinations'!A:A,'Medical Examinations'!H:H,"not found")</f>
        <v>No</v>
      </c>
      <c r="J884" s="20" t="str">
        <f>_xlfn.XLOOKUP(A884,'Medical Examinations'!A:A,'Medical Examinations'!I:I,"not found")</f>
        <v>Overweight</v>
      </c>
      <c r="K884" s="21">
        <f>_xlfn.XLOOKUP(A884,'Hospitalisation Details'!A:A,'Hospitalisation Details'!F:F,"Not Found")</f>
        <v>23211</v>
      </c>
      <c r="L884" s="22">
        <f>_xlfn.XLOOKUP(A884,'Hospitalisation Details'!A:A,'Hospitalisation Details'!H:H,"Not Found")</f>
        <v>12233.83</v>
      </c>
      <c r="M884" s="21" t="str">
        <f>_xlfn.XLOOKUP(A884,'Hospitalisation Details'!A:A,'Hospitalisation Details'!I:I,"Not Found")</f>
        <v>tier - 2</v>
      </c>
      <c r="N884" s="21" t="str">
        <f>_xlfn.XLOOKUP(A884,'Hospitalisation Details'!A:A,'Hospitalisation Details'!J:J,"Not Found")</f>
        <v>tier - 3</v>
      </c>
      <c r="O884" s="21" t="str">
        <f>_xlfn.XLOOKUP(A884,'Hospitalisation Details'!A:A,'Hospitalisation Details'!K:K,"Not Found")</f>
        <v>R1011</v>
      </c>
      <c r="P884" s="23">
        <f>_xlfn.XLOOKUP(A884,'Hospitalisation Details'!A:A,'Hospitalisation Details'!L:L,"Not Found")</f>
        <v>59</v>
      </c>
    </row>
    <row r="885" spans="1:16" ht="15.75" x14ac:dyDescent="0.25">
      <c r="A885" s="19" t="s">
        <v>1487</v>
      </c>
      <c r="B885" s="19" t="str">
        <f>_xlfn.XLOOKUP(A885,'Customer Names'!A:A,'Customer Names'!C:C,"Not Found")</f>
        <v>Harrington</v>
      </c>
      <c r="C885" s="20">
        <f>_xlfn.XLOOKUP(A885,'Medical Examinations'!A:A,'Medical Examinations'!B:B,"not found")</f>
        <v>33.44</v>
      </c>
      <c r="D885" s="20">
        <f>_xlfn.XLOOKUP(A885,'Medical Examinations'!A:A,'Medical Examinations'!C:C,"not found")</f>
        <v>5.9</v>
      </c>
      <c r="E885" s="20" t="str">
        <f>_xlfn.XLOOKUP(A885,'Medical Examinations'!A:A,'Medical Examinations'!D:D,"not found")</f>
        <v>Yes</v>
      </c>
      <c r="F885" s="20" t="str">
        <f>_xlfn.XLOOKUP(A885,'Medical Examinations'!A:A,'Medical Examinations'!E:E,"not found")</f>
        <v>No</v>
      </c>
      <c r="G885" s="20" t="str">
        <f>_xlfn.XLOOKUP(A885,'Medical Examinations'!A:A,'Medical Examinations'!F:F,"not found")</f>
        <v>No</v>
      </c>
      <c r="H885" s="20">
        <f>_xlfn.XLOOKUP(A885,'Medical Examinations'!A:A,'Medical Examinations'!G:G,"not found")</f>
        <v>1</v>
      </c>
      <c r="I885" s="20" t="str">
        <f>_xlfn.XLOOKUP(A885,'Medical Examinations'!A:A,'Medical Examinations'!H:H,"not found")</f>
        <v>No</v>
      </c>
      <c r="J885" s="20" t="str">
        <f>_xlfn.XLOOKUP(A885,'Medical Examinations'!A:A,'Medical Examinations'!I:I,"not found")</f>
        <v>Obesity</v>
      </c>
      <c r="K885" s="21">
        <f>_xlfn.XLOOKUP(A885,'Hospitalisation Details'!A:A,'Hospitalisation Details'!F:F,"Not Found")</f>
        <v>23552</v>
      </c>
      <c r="L885" s="22">
        <f>_xlfn.XLOOKUP(A885,'Hospitalisation Details'!A:A,'Hospitalisation Details'!H:H,"Not Found")</f>
        <v>12231.61</v>
      </c>
      <c r="M885" s="21" t="str">
        <f>_xlfn.XLOOKUP(A885,'Hospitalisation Details'!A:A,'Hospitalisation Details'!I:I,"Not Found")</f>
        <v>tier - 2</v>
      </c>
      <c r="N885" s="21" t="str">
        <f>_xlfn.XLOOKUP(A885,'Hospitalisation Details'!A:A,'Hospitalisation Details'!J:J,"Not Found")</f>
        <v>tier - 3</v>
      </c>
      <c r="O885" s="21" t="str">
        <f>_xlfn.XLOOKUP(A885,'Hospitalisation Details'!A:A,'Hospitalisation Details'!K:K,"Not Found")</f>
        <v>R1012</v>
      </c>
      <c r="P885" s="23">
        <f>_xlfn.XLOOKUP(A885,'Hospitalisation Details'!A:A,'Hospitalisation Details'!L:L,"Not Found")</f>
        <v>58</v>
      </c>
    </row>
    <row r="886" spans="1:16" ht="15.75" x14ac:dyDescent="0.25">
      <c r="A886" s="19" t="s">
        <v>1486</v>
      </c>
      <c r="B886" s="19" t="str">
        <f>_xlfn.XLOOKUP(A886,'Customer Names'!A:A,'Customer Names'!C:C,"Not Found")</f>
        <v>Hoffman</v>
      </c>
      <c r="C886" s="20">
        <f>_xlfn.XLOOKUP(A886,'Medical Examinations'!A:A,'Medical Examinations'!B:B,"not found")</f>
        <v>28.215</v>
      </c>
      <c r="D886" s="20">
        <f>_xlfn.XLOOKUP(A886,'Medical Examinations'!A:A,'Medical Examinations'!C:C,"not found")</f>
        <v>6.29</v>
      </c>
      <c r="E886" s="20" t="str">
        <f>_xlfn.XLOOKUP(A886,'Medical Examinations'!A:A,'Medical Examinations'!D:D,"not found")</f>
        <v>Yes</v>
      </c>
      <c r="F886" s="20" t="str">
        <f>_xlfn.XLOOKUP(A886,'Medical Examinations'!A:A,'Medical Examinations'!E:E,"not found")</f>
        <v>No</v>
      </c>
      <c r="G886" s="20" t="str">
        <f>_xlfn.XLOOKUP(A886,'Medical Examinations'!A:A,'Medical Examinations'!F:F,"not found")</f>
        <v>No</v>
      </c>
      <c r="H886" s="20">
        <f>_xlfn.XLOOKUP(A886,'Medical Examinations'!A:A,'Medical Examinations'!G:G,"not found")</f>
        <v>1</v>
      </c>
      <c r="I886" s="20" t="str">
        <f>_xlfn.XLOOKUP(A886,'Medical Examinations'!A:A,'Medical Examinations'!H:H,"not found")</f>
        <v>No</v>
      </c>
      <c r="J886" s="20" t="str">
        <f>_xlfn.XLOOKUP(A886,'Medical Examinations'!A:A,'Medical Examinations'!I:I,"not found")</f>
        <v>Overweight</v>
      </c>
      <c r="K886" s="21">
        <f>_xlfn.XLOOKUP(A886,'Hospitalisation Details'!A:A,'Hospitalisation Details'!F:F,"Not Found")</f>
        <v>23560</v>
      </c>
      <c r="L886" s="22">
        <f>_xlfn.XLOOKUP(A886,'Hospitalisation Details'!A:A,'Hospitalisation Details'!H:H,"Not Found")</f>
        <v>12224.35</v>
      </c>
      <c r="M886" s="21" t="str">
        <f>_xlfn.XLOOKUP(A886,'Hospitalisation Details'!A:A,'Hospitalisation Details'!I:I,"Not Found")</f>
        <v>tier - 2</v>
      </c>
      <c r="N886" s="21" t="str">
        <f>_xlfn.XLOOKUP(A886,'Hospitalisation Details'!A:A,'Hospitalisation Details'!J:J,"Not Found")</f>
        <v>tier - 3</v>
      </c>
      <c r="O886" s="21" t="str">
        <f>_xlfn.XLOOKUP(A886,'Hospitalisation Details'!A:A,'Hospitalisation Details'!K:K,"Not Found")</f>
        <v>R1012</v>
      </c>
      <c r="P886" s="23">
        <f>_xlfn.XLOOKUP(A886,'Hospitalisation Details'!A:A,'Hospitalisation Details'!L:L,"Not Found")</f>
        <v>58</v>
      </c>
    </row>
    <row r="887" spans="1:16" ht="15.75" x14ac:dyDescent="0.25">
      <c r="A887" s="19" t="s">
        <v>1485</v>
      </c>
      <c r="B887" s="19" t="str">
        <f>_xlfn.XLOOKUP(A887,'Customer Names'!A:A,'Customer Names'!C:C,"Not Found")</f>
        <v>Van Vugt</v>
      </c>
      <c r="C887" s="20">
        <f>_xlfn.XLOOKUP(A887,'Medical Examinations'!A:A,'Medical Examinations'!B:B,"not found")</f>
        <v>27.17</v>
      </c>
      <c r="D887" s="20">
        <f>_xlfn.XLOOKUP(A887,'Medical Examinations'!A:A,'Medical Examinations'!C:C,"not found")</f>
        <v>5.84</v>
      </c>
      <c r="E887" s="20" t="str">
        <f>_xlfn.XLOOKUP(A887,'Medical Examinations'!A:A,'Medical Examinations'!D:D,"not found")</f>
        <v>Yes</v>
      </c>
      <c r="F887" s="20" t="str">
        <f>_xlfn.XLOOKUP(A887,'Medical Examinations'!A:A,'Medical Examinations'!E:E,"not found")</f>
        <v>No</v>
      </c>
      <c r="G887" s="20" t="str">
        <f>_xlfn.XLOOKUP(A887,'Medical Examinations'!A:A,'Medical Examinations'!F:F,"not found")</f>
        <v>No</v>
      </c>
      <c r="H887" s="20">
        <f>_xlfn.XLOOKUP(A887,'Medical Examinations'!A:A,'Medical Examinations'!G:G,"not found")</f>
        <v>1</v>
      </c>
      <c r="I887" s="20" t="str">
        <f>_xlfn.XLOOKUP(A887,'Medical Examinations'!A:A,'Medical Examinations'!H:H,"not found")</f>
        <v>No</v>
      </c>
      <c r="J887" s="20" t="str">
        <f>_xlfn.XLOOKUP(A887,'Medical Examinations'!A:A,'Medical Examinations'!I:I,"not found")</f>
        <v>Overweight</v>
      </c>
      <c r="K887" s="21">
        <f>_xlfn.XLOOKUP(A887,'Hospitalisation Details'!A:A,'Hospitalisation Details'!F:F,"Not Found")</f>
        <v>23578</v>
      </c>
      <c r="L887" s="22">
        <f>_xlfn.XLOOKUP(A887,'Hospitalisation Details'!A:A,'Hospitalisation Details'!H:H,"Not Found")</f>
        <v>12222.9</v>
      </c>
      <c r="M887" s="21" t="str">
        <f>_xlfn.XLOOKUP(A887,'Hospitalisation Details'!A:A,'Hospitalisation Details'!I:I,"Not Found")</f>
        <v>tier - 2</v>
      </c>
      <c r="N887" s="21" t="str">
        <f>_xlfn.XLOOKUP(A887,'Hospitalisation Details'!A:A,'Hospitalisation Details'!J:J,"Not Found")</f>
        <v>tier - 3</v>
      </c>
      <c r="O887" s="21" t="str">
        <f>_xlfn.XLOOKUP(A887,'Hospitalisation Details'!A:A,'Hospitalisation Details'!K:K,"Not Found")</f>
        <v>R1012</v>
      </c>
      <c r="P887" s="23">
        <f>_xlfn.XLOOKUP(A887,'Hospitalisation Details'!A:A,'Hospitalisation Details'!L:L,"Not Found")</f>
        <v>58</v>
      </c>
    </row>
    <row r="888" spans="1:16" ht="15.75" x14ac:dyDescent="0.25">
      <c r="A888" s="19" t="s">
        <v>1484</v>
      </c>
      <c r="B888" s="19" t="str">
        <f>_xlfn.XLOOKUP(A888,'Customer Names'!A:A,'Customer Names'!C:C,"Not Found")</f>
        <v>Feehley</v>
      </c>
      <c r="C888" s="20">
        <f>_xlfn.XLOOKUP(A888,'Medical Examinations'!A:A,'Medical Examinations'!B:B,"not found")</f>
        <v>35.380000000000003</v>
      </c>
      <c r="D888" s="20">
        <f>_xlfn.XLOOKUP(A888,'Medical Examinations'!A:A,'Medical Examinations'!C:C,"not found")</f>
        <v>6.12</v>
      </c>
      <c r="E888" s="20" t="str">
        <f>_xlfn.XLOOKUP(A888,'Medical Examinations'!A:A,'Medical Examinations'!D:D,"not found")</f>
        <v>No</v>
      </c>
      <c r="F888" s="20" t="str">
        <f>_xlfn.XLOOKUP(A888,'Medical Examinations'!A:A,'Medical Examinations'!E:E,"not found")</f>
        <v>No</v>
      </c>
      <c r="G888" s="20" t="str">
        <f>_xlfn.XLOOKUP(A888,'Medical Examinations'!A:A,'Medical Examinations'!F:F,"not found")</f>
        <v>No</v>
      </c>
      <c r="H888" s="20">
        <f>_xlfn.XLOOKUP(A888,'Medical Examinations'!A:A,'Medical Examinations'!G:G,"not found")</f>
        <v>0</v>
      </c>
      <c r="I888" s="20" t="str">
        <f>_xlfn.XLOOKUP(A888,'Medical Examinations'!A:A,'Medical Examinations'!H:H,"not found")</f>
        <v>No</v>
      </c>
      <c r="J888" s="20" t="str">
        <f>_xlfn.XLOOKUP(A888,'Medical Examinations'!A:A,'Medical Examinations'!I:I,"not found")</f>
        <v>Obesity</v>
      </c>
      <c r="K888" s="21">
        <f>_xlfn.XLOOKUP(A888,'Hospitalisation Details'!A:A,'Hospitalisation Details'!F:F,"Not Found")</f>
        <v>28351</v>
      </c>
      <c r="L888" s="22">
        <f>_xlfn.XLOOKUP(A888,'Hospitalisation Details'!A:A,'Hospitalisation Details'!H:H,"Not Found")</f>
        <v>12218.7</v>
      </c>
      <c r="M888" s="21" t="str">
        <f>_xlfn.XLOOKUP(A888,'Hospitalisation Details'!A:A,'Hospitalisation Details'!I:I,"Not Found")</f>
        <v>tier - 2</v>
      </c>
      <c r="N888" s="21" t="str">
        <f>_xlfn.XLOOKUP(A888,'Hospitalisation Details'!A:A,'Hospitalisation Details'!J:J,"Not Found")</f>
        <v>tier - 3</v>
      </c>
      <c r="O888" s="21" t="str">
        <f>_xlfn.XLOOKUP(A888,'Hospitalisation Details'!A:A,'Hospitalisation Details'!K:K,"Not Found")</f>
        <v>R1012</v>
      </c>
      <c r="P888" s="23">
        <f>_xlfn.XLOOKUP(A888,'Hospitalisation Details'!A:A,'Hospitalisation Details'!L:L,"Not Found")</f>
        <v>45</v>
      </c>
    </row>
    <row r="889" spans="1:16" ht="15.75" x14ac:dyDescent="0.25">
      <c r="A889" s="19" t="s">
        <v>1483</v>
      </c>
      <c r="B889" s="19" t="str">
        <f>_xlfn.XLOOKUP(A889,'Customer Names'!A:A,'Customer Names'!C:C,"Not Found")</f>
        <v>Ashworth</v>
      </c>
      <c r="C889" s="20">
        <f>_xlfn.XLOOKUP(A889,'Medical Examinations'!A:A,'Medical Examinations'!B:B,"not found")</f>
        <v>43.48</v>
      </c>
      <c r="D889" s="20">
        <f>_xlfn.XLOOKUP(A889,'Medical Examinations'!A:A,'Medical Examinations'!C:C,"not found")</f>
        <v>6.24</v>
      </c>
      <c r="E889" s="20" t="str">
        <f>_xlfn.XLOOKUP(A889,'Medical Examinations'!A:A,'Medical Examinations'!D:D,"not found")</f>
        <v>No</v>
      </c>
      <c r="F889" s="20" t="str">
        <f>_xlfn.XLOOKUP(A889,'Medical Examinations'!A:A,'Medical Examinations'!E:E,"not found")</f>
        <v>No</v>
      </c>
      <c r="G889" s="20" t="str">
        <f>_xlfn.XLOOKUP(A889,'Medical Examinations'!A:A,'Medical Examinations'!F:F,"not found")</f>
        <v>No</v>
      </c>
      <c r="H889" s="20">
        <f>_xlfn.XLOOKUP(A889,'Medical Examinations'!A:A,'Medical Examinations'!G:G,"not found")</f>
        <v>0</v>
      </c>
      <c r="I889" s="20" t="str">
        <f>_xlfn.XLOOKUP(A889,'Medical Examinations'!A:A,'Medical Examinations'!H:H,"not found")</f>
        <v>No</v>
      </c>
      <c r="J889" s="20" t="str">
        <f>_xlfn.XLOOKUP(A889,'Medical Examinations'!A:A,'Medical Examinations'!I:I,"not found")</f>
        <v>Obesity</v>
      </c>
      <c r="K889" s="21">
        <f>_xlfn.XLOOKUP(A889,'Hospitalisation Details'!A:A,'Hospitalisation Details'!F:F,"Not Found")</f>
        <v>33479</v>
      </c>
      <c r="L889" s="22">
        <f>_xlfn.XLOOKUP(A889,'Hospitalisation Details'!A:A,'Hospitalisation Details'!H:H,"Not Found")</f>
        <v>12198.64</v>
      </c>
      <c r="M889" s="21" t="str">
        <f>_xlfn.XLOOKUP(A889,'Hospitalisation Details'!A:A,'Hospitalisation Details'!I:I,"Not Found")</f>
        <v>tier - 2</v>
      </c>
      <c r="N889" s="21" t="str">
        <f>_xlfn.XLOOKUP(A889,'Hospitalisation Details'!A:A,'Hospitalisation Details'!J:J,"Not Found")</f>
        <v>tier - 3</v>
      </c>
      <c r="O889" s="21" t="str">
        <f>_xlfn.XLOOKUP(A889,'Hospitalisation Details'!A:A,'Hospitalisation Details'!K:K,"Not Found")</f>
        <v>R1026</v>
      </c>
      <c r="P889" s="23">
        <f>_xlfn.XLOOKUP(A889,'Hospitalisation Details'!A:A,'Hospitalisation Details'!L:L,"Not Found")</f>
        <v>31</v>
      </c>
    </row>
    <row r="890" spans="1:16" ht="15.75" x14ac:dyDescent="0.25">
      <c r="A890" s="19" t="s">
        <v>1482</v>
      </c>
      <c r="B890" s="19" t="str">
        <f>_xlfn.XLOOKUP(A890,'Customer Names'!A:A,'Customer Names'!C:C,"Not Found")</f>
        <v>Hansen</v>
      </c>
      <c r="C890" s="20">
        <f>_xlfn.XLOOKUP(A890,'Medical Examinations'!A:A,'Medical Examinations'!B:B,"not found")</f>
        <v>41.73</v>
      </c>
      <c r="D890" s="20">
        <f>_xlfn.XLOOKUP(A890,'Medical Examinations'!A:A,'Medical Examinations'!C:C,"not found")</f>
        <v>6.25</v>
      </c>
      <c r="E890" s="20" t="str">
        <f>_xlfn.XLOOKUP(A890,'Medical Examinations'!A:A,'Medical Examinations'!D:D,"not found")</f>
        <v>No</v>
      </c>
      <c r="F890" s="20" t="str">
        <f>_xlfn.XLOOKUP(A890,'Medical Examinations'!A:A,'Medical Examinations'!E:E,"not found")</f>
        <v>No</v>
      </c>
      <c r="G890" s="20" t="str">
        <f>_xlfn.XLOOKUP(A890,'Medical Examinations'!A:A,'Medical Examinations'!F:F,"not found")</f>
        <v>No</v>
      </c>
      <c r="H890" s="20">
        <f>_xlfn.XLOOKUP(A890,'Medical Examinations'!A:A,'Medical Examinations'!G:G,"not found")</f>
        <v>1</v>
      </c>
      <c r="I890" s="20" t="str">
        <f>_xlfn.XLOOKUP(A890,'Medical Examinations'!A:A,'Medical Examinations'!H:H,"not found")</f>
        <v>No</v>
      </c>
      <c r="J890" s="20" t="str">
        <f>_xlfn.XLOOKUP(A890,'Medical Examinations'!A:A,'Medical Examinations'!I:I,"not found")</f>
        <v>Obesity</v>
      </c>
      <c r="K890" s="21">
        <f>_xlfn.XLOOKUP(A890,'Hospitalisation Details'!A:A,'Hospitalisation Details'!F:F,"Not Found")</f>
        <v>32055</v>
      </c>
      <c r="L890" s="22">
        <f>_xlfn.XLOOKUP(A890,'Hospitalisation Details'!A:A,'Hospitalisation Details'!H:H,"Not Found")</f>
        <v>12148.2</v>
      </c>
      <c r="M890" s="21" t="str">
        <f>_xlfn.XLOOKUP(A890,'Hospitalisation Details'!A:A,'Hospitalisation Details'!I:I,"Not Found")</f>
        <v>tier - 2</v>
      </c>
      <c r="N890" s="21" t="str">
        <f>_xlfn.XLOOKUP(A890,'Hospitalisation Details'!A:A,'Hospitalisation Details'!J:J,"Not Found")</f>
        <v>tier - 3</v>
      </c>
      <c r="O890" s="21" t="str">
        <f>_xlfn.XLOOKUP(A890,'Hospitalisation Details'!A:A,'Hospitalisation Details'!K:K,"Not Found")</f>
        <v>R1012</v>
      </c>
      <c r="P890" s="23">
        <f>_xlfn.XLOOKUP(A890,'Hospitalisation Details'!A:A,'Hospitalisation Details'!L:L,"Not Found")</f>
        <v>35</v>
      </c>
    </row>
    <row r="891" spans="1:16" ht="15.75" x14ac:dyDescent="0.25">
      <c r="A891" s="19" t="s">
        <v>1481</v>
      </c>
      <c r="B891" s="19" t="str">
        <f>_xlfn.XLOOKUP(A891,'Customer Names'!A:A,'Customer Names'!C:C,"Not Found")</f>
        <v>Czyz</v>
      </c>
      <c r="C891" s="20">
        <f>_xlfn.XLOOKUP(A891,'Medical Examinations'!A:A,'Medical Examinations'!B:B,"not found")</f>
        <v>28.9</v>
      </c>
      <c r="D891" s="20">
        <f>_xlfn.XLOOKUP(A891,'Medical Examinations'!A:A,'Medical Examinations'!C:C,"not found")</f>
        <v>11.96</v>
      </c>
      <c r="E891" s="20" t="str">
        <f>_xlfn.XLOOKUP(A891,'Medical Examinations'!A:A,'Medical Examinations'!D:D,"not found")</f>
        <v>No</v>
      </c>
      <c r="F891" s="20" t="str">
        <f>_xlfn.XLOOKUP(A891,'Medical Examinations'!A:A,'Medical Examinations'!E:E,"not found")</f>
        <v>No</v>
      </c>
      <c r="G891" s="20" t="str">
        <f>_xlfn.XLOOKUP(A891,'Medical Examinations'!A:A,'Medical Examinations'!F:F,"not found")</f>
        <v>No</v>
      </c>
      <c r="H891" s="20">
        <f>_xlfn.XLOOKUP(A891,'Medical Examinations'!A:A,'Medical Examinations'!G:G,"not found")</f>
        <v>0</v>
      </c>
      <c r="I891" s="20" t="str">
        <f>_xlfn.XLOOKUP(A891,'Medical Examinations'!A:A,'Medical Examinations'!H:H,"not found")</f>
        <v>No</v>
      </c>
      <c r="J891" s="20" t="str">
        <f>_xlfn.XLOOKUP(A891,'Medical Examinations'!A:A,'Medical Examinations'!I:I,"not found")</f>
        <v>Overweight</v>
      </c>
      <c r="K891" s="21">
        <f>_xlfn.XLOOKUP(A891,'Hospitalisation Details'!A:A,'Hospitalisation Details'!F:F,"Not Found")</f>
        <v>22904</v>
      </c>
      <c r="L891" s="22">
        <f>_xlfn.XLOOKUP(A891,'Hospitalisation Details'!A:A,'Hospitalisation Details'!H:H,"Not Found")</f>
        <v>12146.97</v>
      </c>
      <c r="M891" s="21" t="str">
        <f>_xlfn.XLOOKUP(A891,'Hospitalisation Details'!A:A,'Hospitalisation Details'!I:I,"Not Found")</f>
        <v>tier - 2</v>
      </c>
      <c r="N891" s="21" t="str">
        <f>_xlfn.XLOOKUP(A891,'Hospitalisation Details'!A:A,'Hospitalisation Details'!J:J,"Not Found")</f>
        <v>tier - 3</v>
      </c>
      <c r="O891" s="21" t="str">
        <f>_xlfn.XLOOKUP(A891,'Hospitalisation Details'!A:A,'Hospitalisation Details'!K:K,"Not Found")</f>
        <v>R1011</v>
      </c>
      <c r="P891" s="23">
        <f>_xlfn.XLOOKUP(A891,'Hospitalisation Details'!A:A,'Hospitalisation Details'!L:L,"Not Found")</f>
        <v>60</v>
      </c>
    </row>
    <row r="892" spans="1:16" ht="15.75" x14ac:dyDescent="0.25">
      <c r="A892" s="19" t="s">
        <v>1480</v>
      </c>
      <c r="B892" s="19" t="str">
        <f>_xlfn.XLOOKUP(A892,'Customer Names'!A:A,'Customer Names'!C:C,"Not Found")</f>
        <v>Bauder</v>
      </c>
      <c r="C892" s="20">
        <f>_xlfn.XLOOKUP(A892,'Medical Examinations'!A:A,'Medical Examinations'!B:B,"not found")</f>
        <v>25.74</v>
      </c>
      <c r="D892" s="20">
        <f>_xlfn.XLOOKUP(A892,'Medical Examinations'!A:A,'Medical Examinations'!C:C,"not found")</f>
        <v>7.69</v>
      </c>
      <c r="E892" s="20" t="str">
        <f>_xlfn.XLOOKUP(A892,'Medical Examinations'!A:A,'Medical Examinations'!D:D,"not found")</f>
        <v>No</v>
      </c>
      <c r="F892" s="20" t="str">
        <f>_xlfn.XLOOKUP(A892,'Medical Examinations'!A:A,'Medical Examinations'!E:E,"not found")</f>
        <v>No</v>
      </c>
      <c r="G892" s="20" t="str">
        <f>_xlfn.XLOOKUP(A892,'Medical Examinations'!A:A,'Medical Examinations'!F:F,"not found")</f>
        <v>No</v>
      </c>
      <c r="H892" s="20">
        <f>_xlfn.XLOOKUP(A892,'Medical Examinations'!A:A,'Medical Examinations'!G:G,"not found")</f>
        <v>0</v>
      </c>
      <c r="I892" s="20" t="str">
        <f>_xlfn.XLOOKUP(A892,'Medical Examinations'!A:A,'Medical Examinations'!H:H,"not found")</f>
        <v>No</v>
      </c>
      <c r="J892" s="20" t="str">
        <f>_xlfn.XLOOKUP(A892,'Medical Examinations'!A:A,'Medical Examinations'!I:I,"not found")</f>
        <v>Overweight</v>
      </c>
      <c r="K892" s="21">
        <f>_xlfn.XLOOKUP(A892,'Hospitalisation Details'!A:A,'Hospitalisation Details'!F:F,"Not Found")</f>
        <v>22954</v>
      </c>
      <c r="L892" s="22">
        <f>_xlfn.XLOOKUP(A892,'Hospitalisation Details'!A:A,'Hospitalisation Details'!H:H,"Not Found")</f>
        <v>12142.58</v>
      </c>
      <c r="M892" s="21" t="str">
        <f>_xlfn.XLOOKUP(A892,'Hospitalisation Details'!A:A,'Hospitalisation Details'!I:I,"Not Found")</f>
        <v>tier - 2</v>
      </c>
      <c r="N892" s="21" t="str">
        <f>_xlfn.XLOOKUP(A892,'Hospitalisation Details'!A:A,'Hospitalisation Details'!J:J,"Not Found")</f>
        <v>tier - 3</v>
      </c>
      <c r="O892" s="21" t="str">
        <f>_xlfn.XLOOKUP(A892,'Hospitalisation Details'!A:A,'Hospitalisation Details'!K:K,"Not Found")</f>
        <v>R1013</v>
      </c>
      <c r="P892" s="23">
        <f>_xlfn.XLOOKUP(A892,'Hospitalisation Details'!A:A,'Hospitalisation Details'!L:L,"Not Found")</f>
        <v>60</v>
      </c>
    </row>
    <row r="893" spans="1:16" ht="15.75" x14ac:dyDescent="0.25">
      <c r="A893" s="19" t="s">
        <v>1479</v>
      </c>
      <c r="B893" s="19" t="str">
        <f>_xlfn.XLOOKUP(A893,'Customer Names'!A:A,'Customer Names'!C:C,"Not Found")</f>
        <v>Mendoza</v>
      </c>
      <c r="C893" s="20">
        <f>_xlfn.XLOOKUP(A893,'Medical Examinations'!A:A,'Medical Examinations'!B:B,"not found")</f>
        <v>36.06</v>
      </c>
      <c r="D893" s="20">
        <f>_xlfn.XLOOKUP(A893,'Medical Examinations'!A:A,'Medical Examinations'!C:C,"not found")</f>
        <v>8.83</v>
      </c>
      <c r="E893" s="20" t="str">
        <f>_xlfn.XLOOKUP(A893,'Medical Examinations'!A:A,'Medical Examinations'!D:D,"not found")</f>
        <v>No</v>
      </c>
      <c r="F893" s="20" t="str">
        <f>_xlfn.XLOOKUP(A893,'Medical Examinations'!A:A,'Medical Examinations'!E:E,"not found")</f>
        <v>No</v>
      </c>
      <c r="G893" s="20" t="str">
        <f>_xlfn.XLOOKUP(A893,'Medical Examinations'!A:A,'Medical Examinations'!F:F,"not found")</f>
        <v>No</v>
      </c>
      <c r="H893" s="20">
        <f>_xlfn.XLOOKUP(A893,'Medical Examinations'!A:A,'Medical Examinations'!G:G,"not found")</f>
        <v>0</v>
      </c>
      <c r="I893" s="20" t="str">
        <f>_xlfn.XLOOKUP(A893,'Medical Examinations'!A:A,'Medical Examinations'!H:H,"not found")</f>
        <v>No</v>
      </c>
      <c r="J893" s="20" t="str">
        <f>_xlfn.XLOOKUP(A893,'Medical Examinations'!A:A,'Medical Examinations'!I:I,"not found")</f>
        <v>Obesity</v>
      </c>
      <c r="K893" s="21">
        <f>_xlfn.XLOOKUP(A893,'Hospitalisation Details'!A:A,'Hospitalisation Details'!F:F,"Not Found")</f>
        <v>27288</v>
      </c>
      <c r="L893" s="22">
        <f>_xlfn.XLOOKUP(A893,'Hospitalisation Details'!A:A,'Hospitalisation Details'!H:H,"Not Found")</f>
        <v>12137.6</v>
      </c>
      <c r="M893" s="21" t="str">
        <f>_xlfn.XLOOKUP(A893,'Hospitalisation Details'!A:A,'Hospitalisation Details'!I:I,"Not Found")</f>
        <v>tier - 2</v>
      </c>
      <c r="N893" s="21" t="str">
        <f>_xlfn.XLOOKUP(A893,'Hospitalisation Details'!A:A,'Hospitalisation Details'!J:J,"Not Found")</f>
        <v>tier - 3</v>
      </c>
      <c r="O893" s="21" t="str">
        <f>_xlfn.XLOOKUP(A893,'Hospitalisation Details'!A:A,'Hospitalisation Details'!K:K,"Not Found")</f>
        <v>R1012</v>
      </c>
      <c r="P893" s="23">
        <f>_xlfn.XLOOKUP(A893,'Hospitalisation Details'!A:A,'Hospitalisation Details'!L:L,"Not Found")</f>
        <v>48</v>
      </c>
    </row>
    <row r="894" spans="1:16" ht="15.75" x14ac:dyDescent="0.25">
      <c r="A894" s="19" t="s">
        <v>1478</v>
      </c>
      <c r="B894" s="19" t="str">
        <f>_xlfn.XLOOKUP(A894,'Customer Names'!A:A,'Customer Names'!C:C,"Not Found")</f>
        <v>Glass</v>
      </c>
      <c r="C894" s="20">
        <f>_xlfn.XLOOKUP(A894,'Medical Examinations'!A:A,'Medical Examinations'!B:B,"not found")</f>
        <v>43.28</v>
      </c>
      <c r="D894" s="20">
        <f>_xlfn.XLOOKUP(A894,'Medical Examinations'!A:A,'Medical Examinations'!C:C,"not found")</f>
        <v>4.41</v>
      </c>
      <c r="E894" s="20" t="str">
        <f>_xlfn.XLOOKUP(A894,'Medical Examinations'!A:A,'Medical Examinations'!D:D,"not found")</f>
        <v>No</v>
      </c>
      <c r="F894" s="20" t="str">
        <f>_xlfn.XLOOKUP(A894,'Medical Examinations'!A:A,'Medical Examinations'!E:E,"not found")</f>
        <v>No</v>
      </c>
      <c r="G894" s="20" t="str">
        <f>_xlfn.XLOOKUP(A894,'Medical Examinations'!A:A,'Medical Examinations'!F:F,"not found")</f>
        <v>No</v>
      </c>
      <c r="H894" s="20">
        <f>_xlfn.XLOOKUP(A894,'Medical Examinations'!A:A,'Medical Examinations'!G:G,"not found")</f>
        <v>0</v>
      </c>
      <c r="I894" s="20" t="str">
        <f>_xlfn.XLOOKUP(A894,'Medical Examinations'!A:A,'Medical Examinations'!H:H,"not found")</f>
        <v>No</v>
      </c>
      <c r="J894" s="20" t="str">
        <f>_xlfn.XLOOKUP(A894,'Medical Examinations'!A:A,'Medical Examinations'!I:I,"not found")</f>
        <v>Obesity</v>
      </c>
      <c r="K894" s="21">
        <f>_xlfn.XLOOKUP(A894,'Hospitalisation Details'!A:A,'Hospitalisation Details'!F:F,"Not Found")</f>
        <v>33548</v>
      </c>
      <c r="L894" s="22">
        <f>_xlfn.XLOOKUP(A894,'Hospitalisation Details'!A:A,'Hospitalisation Details'!H:H,"Not Found")</f>
        <v>12130.8</v>
      </c>
      <c r="M894" s="21" t="str">
        <f>_xlfn.XLOOKUP(A894,'Hospitalisation Details'!A:A,'Hospitalisation Details'!I:I,"Not Found")</f>
        <v>tier - 2</v>
      </c>
      <c r="N894" s="21" t="str">
        <f>_xlfn.XLOOKUP(A894,'Hospitalisation Details'!A:A,'Hospitalisation Details'!J:J,"Not Found")</f>
        <v>tier - 3</v>
      </c>
      <c r="O894" s="21" t="str">
        <f>_xlfn.XLOOKUP(A894,'Hospitalisation Details'!A:A,'Hospitalisation Details'!K:K,"Not Found")</f>
        <v>R1026</v>
      </c>
      <c r="P894" s="23">
        <f>_xlfn.XLOOKUP(A894,'Hospitalisation Details'!A:A,'Hospitalisation Details'!L:L,"Not Found")</f>
        <v>31</v>
      </c>
    </row>
    <row r="895" spans="1:16" ht="15.75" x14ac:dyDescent="0.25">
      <c r="A895" s="19" t="s">
        <v>1477</v>
      </c>
      <c r="B895" s="19" t="str">
        <f>_xlfn.XLOOKUP(A895,'Customer Names'!A:A,'Customer Names'!C:C,"Not Found")</f>
        <v>Butcher</v>
      </c>
      <c r="C895" s="20">
        <f>_xlfn.XLOOKUP(A895,'Medical Examinations'!A:A,'Medical Examinations'!B:B,"not found")</f>
        <v>28.785</v>
      </c>
      <c r="D895" s="20">
        <f>_xlfn.XLOOKUP(A895,'Medical Examinations'!A:A,'Medical Examinations'!C:C,"not found")</f>
        <v>9.1</v>
      </c>
      <c r="E895" s="20" t="str">
        <f>_xlfn.XLOOKUP(A895,'Medical Examinations'!A:A,'Medical Examinations'!D:D,"not found")</f>
        <v>Yes</v>
      </c>
      <c r="F895" s="20" t="str">
        <f>_xlfn.XLOOKUP(A895,'Medical Examinations'!A:A,'Medical Examinations'!E:E,"not found")</f>
        <v>No</v>
      </c>
      <c r="G895" s="20" t="str">
        <f>_xlfn.XLOOKUP(A895,'Medical Examinations'!A:A,'Medical Examinations'!F:F,"not found")</f>
        <v>Yes</v>
      </c>
      <c r="H895" s="20">
        <f>_xlfn.XLOOKUP(A895,'Medical Examinations'!A:A,'Medical Examinations'!G:G,"not found")</f>
        <v>1</v>
      </c>
      <c r="I895" s="20" t="str">
        <f>_xlfn.XLOOKUP(A895,'Medical Examinations'!A:A,'Medical Examinations'!H:H,"not found")</f>
        <v>No</v>
      </c>
      <c r="J895" s="20" t="str">
        <f>_xlfn.XLOOKUP(A895,'Medical Examinations'!A:A,'Medical Examinations'!I:I,"not found")</f>
        <v>Overweight</v>
      </c>
      <c r="K895" s="21">
        <f>_xlfn.XLOOKUP(A895,'Hospitalisation Details'!A:A,'Hospitalisation Details'!F:F,"Not Found")</f>
        <v>23166</v>
      </c>
      <c r="L895" s="22">
        <f>_xlfn.XLOOKUP(A895,'Hospitalisation Details'!A:A,'Hospitalisation Details'!H:H,"Not Found")</f>
        <v>12129.61</v>
      </c>
      <c r="M895" s="21" t="str">
        <f>_xlfn.XLOOKUP(A895,'Hospitalisation Details'!A:A,'Hospitalisation Details'!I:I,"Not Found")</f>
        <v>tier - 2</v>
      </c>
      <c r="N895" s="21" t="str">
        <f>_xlfn.XLOOKUP(A895,'Hospitalisation Details'!A:A,'Hospitalisation Details'!J:J,"Not Found")</f>
        <v>tier - 3</v>
      </c>
      <c r="O895" s="21" t="str">
        <f>_xlfn.XLOOKUP(A895,'Hospitalisation Details'!A:A,'Hospitalisation Details'!K:K,"Not Found")</f>
        <v>R1012</v>
      </c>
      <c r="P895" s="23">
        <f>_xlfn.XLOOKUP(A895,'Hospitalisation Details'!A:A,'Hospitalisation Details'!L:L,"Not Found")</f>
        <v>60</v>
      </c>
    </row>
    <row r="896" spans="1:16" ht="15.75" x14ac:dyDescent="0.25">
      <c r="A896" s="19" t="s">
        <v>1476</v>
      </c>
      <c r="B896" s="19" t="str">
        <f>_xlfn.XLOOKUP(A896,'Customer Names'!A:A,'Customer Names'!C:C,"Not Found")</f>
        <v>Traiser</v>
      </c>
      <c r="C896" s="20">
        <f>_xlfn.XLOOKUP(A896,'Medical Examinations'!A:A,'Medical Examinations'!B:B,"not found")</f>
        <v>25.46</v>
      </c>
      <c r="D896" s="20">
        <f>_xlfn.XLOOKUP(A896,'Medical Examinations'!A:A,'Medical Examinations'!C:C,"not found")</f>
        <v>11.52</v>
      </c>
      <c r="E896" s="20" t="str">
        <f>_xlfn.XLOOKUP(A896,'Medical Examinations'!A:A,'Medical Examinations'!D:D,"not found")</f>
        <v>Yes</v>
      </c>
      <c r="F896" s="20" t="str">
        <f>_xlfn.XLOOKUP(A896,'Medical Examinations'!A:A,'Medical Examinations'!E:E,"not found")</f>
        <v>No</v>
      </c>
      <c r="G896" s="20" t="str">
        <f>_xlfn.XLOOKUP(A896,'Medical Examinations'!A:A,'Medical Examinations'!F:F,"not found")</f>
        <v>Yes</v>
      </c>
      <c r="H896" s="20">
        <f>_xlfn.XLOOKUP(A896,'Medical Examinations'!A:A,'Medical Examinations'!G:G,"not found")</f>
        <v>1</v>
      </c>
      <c r="I896" s="20" t="str">
        <f>_xlfn.XLOOKUP(A896,'Medical Examinations'!A:A,'Medical Examinations'!H:H,"not found")</f>
        <v>No</v>
      </c>
      <c r="J896" s="20" t="str">
        <f>_xlfn.XLOOKUP(A896,'Medical Examinations'!A:A,'Medical Examinations'!I:I,"not found")</f>
        <v>Overweight</v>
      </c>
      <c r="K896" s="21">
        <f>_xlfn.XLOOKUP(A896,'Hospitalisation Details'!A:A,'Hospitalisation Details'!F:F,"Not Found")</f>
        <v>23212</v>
      </c>
      <c r="L896" s="22">
        <f>_xlfn.XLOOKUP(A896,'Hospitalisation Details'!A:A,'Hospitalisation Details'!H:H,"Not Found")</f>
        <v>12124.99</v>
      </c>
      <c r="M896" s="21" t="str">
        <f>_xlfn.XLOOKUP(A896,'Hospitalisation Details'!A:A,'Hospitalisation Details'!I:I,"Not Found")</f>
        <v>tier - 2</v>
      </c>
      <c r="N896" s="21" t="str">
        <f>_xlfn.XLOOKUP(A896,'Hospitalisation Details'!A:A,'Hospitalisation Details'!J:J,"Not Found")</f>
        <v>tier - 3</v>
      </c>
      <c r="O896" s="21" t="str">
        <f>_xlfn.XLOOKUP(A896,'Hospitalisation Details'!A:A,'Hospitalisation Details'!K:K,"Not Found")</f>
        <v>R1012</v>
      </c>
      <c r="P896" s="23">
        <f>_xlfn.XLOOKUP(A896,'Hospitalisation Details'!A:A,'Hospitalisation Details'!L:L,"Not Found")</f>
        <v>59</v>
      </c>
    </row>
    <row r="897" spans="1:16" ht="15.75" x14ac:dyDescent="0.25">
      <c r="A897" s="19" t="s">
        <v>1475</v>
      </c>
      <c r="B897" s="19" t="str">
        <f>_xlfn.XLOOKUP(A897,'Customer Names'!A:A,'Customer Names'!C:C,"Not Found")</f>
        <v>Mudy-Mader</v>
      </c>
      <c r="C897" s="20">
        <f>_xlfn.XLOOKUP(A897,'Medical Examinations'!A:A,'Medical Examinations'!B:B,"not found")</f>
        <v>30.8</v>
      </c>
      <c r="D897" s="20">
        <f>_xlfn.XLOOKUP(A897,'Medical Examinations'!A:A,'Medical Examinations'!C:C,"not found")</f>
        <v>10.95</v>
      </c>
      <c r="E897" s="20" t="str">
        <f>_xlfn.XLOOKUP(A897,'Medical Examinations'!A:A,'Medical Examinations'!D:D,"not found")</f>
        <v>No</v>
      </c>
      <c r="F897" s="20" t="str">
        <f>_xlfn.XLOOKUP(A897,'Medical Examinations'!A:A,'Medical Examinations'!E:E,"not found")</f>
        <v>No</v>
      </c>
      <c r="G897" s="20" t="str">
        <f>_xlfn.XLOOKUP(A897,'Medical Examinations'!A:A,'Medical Examinations'!F:F,"not found")</f>
        <v>No</v>
      </c>
      <c r="H897" s="20">
        <f>_xlfn.XLOOKUP(A897,'Medical Examinations'!A:A,'Medical Examinations'!G:G,"not found")</f>
        <v>0</v>
      </c>
      <c r="I897" s="20" t="str">
        <f>_xlfn.XLOOKUP(A897,'Medical Examinations'!A:A,'Medical Examinations'!H:H,"not found")</f>
        <v>No</v>
      </c>
      <c r="J897" s="20" t="str">
        <f>_xlfn.XLOOKUP(A897,'Medical Examinations'!A:A,'Medical Examinations'!I:I,"not found")</f>
        <v>Obesity</v>
      </c>
      <c r="K897" s="21">
        <f>_xlfn.XLOOKUP(A897,'Hospitalisation Details'!A:A,'Hospitalisation Details'!F:F,"Not Found")</f>
        <v>25136</v>
      </c>
      <c r="L897" s="22">
        <f>_xlfn.XLOOKUP(A897,'Hospitalisation Details'!A:A,'Hospitalisation Details'!H:H,"Not Found")</f>
        <v>12105.32</v>
      </c>
      <c r="M897" s="21" t="str">
        <f>_xlfn.XLOOKUP(A897,'Hospitalisation Details'!A:A,'Hospitalisation Details'!I:I,"Not Found")</f>
        <v>tier - 2</v>
      </c>
      <c r="N897" s="21" t="str">
        <f>_xlfn.XLOOKUP(A897,'Hospitalisation Details'!A:A,'Hospitalisation Details'!J:J,"Not Found")</f>
        <v>tier - 3</v>
      </c>
      <c r="O897" s="21" t="str">
        <f>_xlfn.XLOOKUP(A897,'Hospitalisation Details'!A:A,'Hospitalisation Details'!K:K,"Not Found")</f>
        <v>R1011</v>
      </c>
      <c r="P897" s="23">
        <f>_xlfn.XLOOKUP(A897,'Hospitalisation Details'!A:A,'Hospitalisation Details'!L:L,"Not Found")</f>
        <v>54</v>
      </c>
    </row>
    <row r="898" spans="1:16" ht="15.75" x14ac:dyDescent="0.25">
      <c r="A898" s="19" t="s">
        <v>1474</v>
      </c>
      <c r="B898" s="19" t="str">
        <f>_xlfn.XLOOKUP(A898,'Customer Names'!A:A,'Customer Names'!C:C,"Not Found")</f>
        <v>Rogers</v>
      </c>
      <c r="C898" s="20">
        <f>_xlfn.XLOOKUP(A898,'Medical Examinations'!A:A,'Medical Examinations'!B:B,"not found")</f>
        <v>28.88</v>
      </c>
      <c r="D898" s="20">
        <f>_xlfn.XLOOKUP(A898,'Medical Examinations'!A:A,'Medical Examinations'!C:C,"not found")</f>
        <v>11.5</v>
      </c>
      <c r="E898" s="20" t="str">
        <f>_xlfn.XLOOKUP(A898,'Medical Examinations'!A:A,'Medical Examinations'!D:D,"not found")</f>
        <v>No</v>
      </c>
      <c r="F898" s="20" t="str">
        <f>_xlfn.XLOOKUP(A898,'Medical Examinations'!A:A,'Medical Examinations'!E:E,"not found")</f>
        <v>No</v>
      </c>
      <c r="G898" s="20" t="str">
        <f>_xlfn.XLOOKUP(A898,'Medical Examinations'!A:A,'Medical Examinations'!F:F,"not found")</f>
        <v>No</v>
      </c>
      <c r="H898" s="20">
        <f>_xlfn.XLOOKUP(A898,'Medical Examinations'!A:A,'Medical Examinations'!G:G,"not found")</f>
        <v>0</v>
      </c>
      <c r="I898" s="20" t="str">
        <f>_xlfn.XLOOKUP(A898,'Medical Examinations'!A:A,'Medical Examinations'!H:H,"not found")</f>
        <v>No</v>
      </c>
      <c r="J898" s="20" t="str">
        <f>_xlfn.XLOOKUP(A898,'Medical Examinations'!A:A,'Medical Examinations'!I:I,"not found")</f>
        <v>Overweight</v>
      </c>
      <c r="K898" s="21">
        <f>_xlfn.XLOOKUP(A898,'Hospitalisation Details'!A:A,'Hospitalisation Details'!F:F,"Not Found")</f>
        <v>25181</v>
      </c>
      <c r="L898" s="22">
        <f>_xlfn.XLOOKUP(A898,'Hospitalisation Details'!A:A,'Hospitalisation Details'!H:H,"Not Found")</f>
        <v>12096.65</v>
      </c>
      <c r="M898" s="21" t="str">
        <f>_xlfn.XLOOKUP(A898,'Hospitalisation Details'!A:A,'Hospitalisation Details'!I:I,"Not Found")</f>
        <v>tier - 2</v>
      </c>
      <c r="N898" s="21" t="str">
        <f>_xlfn.XLOOKUP(A898,'Hospitalisation Details'!A:A,'Hospitalisation Details'!J:J,"Not Found")</f>
        <v>tier - 3</v>
      </c>
      <c r="O898" s="21" t="str">
        <f>_xlfn.XLOOKUP(A898,'Hospitalisation Details'!A:A,'Hospitalisation Details'!K:K,"Not Found")</f>
        <v>R1024</v>
      </c>
      <c r="P898" s="23">
        <f>_xlfn.XLOOKUP(A898,'Hospitalisation Details'!A:A,'Hospitalisation Details'!L:L,"Not Found")</f>
        <v>54</v>
      </c>
    </row>
    <row r="899" spans="1:16" ht="15.75" x14ac:dyDescent="0.25">
      <c r="A899" s="19" t="s">
        <v>1473</v>
      </c>
      <c r="B899" s="19" t="str">
        <f>_xlfn.XLOOKUP(A899,'Customer Names'!A:A,'Customer Names'!C:C,"Not Found")</f>
        <v>Woo</v>
      </c>
      <c r="C899" s="20">
        <f>_xlfn.XLOOKUP(A899,'Medical Examinations'!A:A,'Medical Examinations'!B:B,"not found")</f>
        <v>23</v>
      </c>
      <c r="D899" s="20">
        <f>_xlfn.XLOOKUP(A899,'Medical Examinations'!A:A,'Medical Examinations'!C:C,"not found")</f>
        <v>9.8800000000000008</v>
      </c>
      <c r="E899" s="20" t="str">
        <f>_xlfn.XLOOKUP(A899,'Medical Examinations'!A:A,'Medical Examinations'!D:D,"not found")</f>
        <v>No</v>
      </c>
      <c r="F899" s="20" t="str">
        <f>_xlfn.XLOOKUP(A899,'Medical Examinations'!A:A,'Medical Examinations'!E:E,"not found")</f>
        <v>No</v>
      </c>
      <c r="G899" s="20" t="str">
        <f>_xlfn.XLOOKUP(A899,'Medical Examinations'!A:A,'Medical Examinations'!F:F,"not found")</f>
        <v>No</v>
      </c>
      <c r="H899" s="20">
        <f>_xlfn.XLOOKUP(A899,'Medical Examinations'!A:A,'Medical Examinations'!G:G,"not found")</f>
        <v>0</v>
      </c>
      <c r="I899" s="20" t="str">
        <f>_xlfn.XLOOKUP(A899,'Medical Examinations'!A:A,'Medical Examinations'!H:H,"not found")</f>
        <v>No</v>
      </c>
      <c r="J899" s="20" t="str">
        <f>_xlfn.XLOOKUP(A899,'Medical Examinations'!A:A,'Medical Examinations'!I:I,"not found")</f>
        <v>Normal Weight</v>
      </c>
      <c r="K899" s="21">
        <f>_xlfn.XLOOKUP(A899,'Hospitalisation Details'!A:A,'Hospitalisation Details'!F:F,"Not Found")</f>
        <v>25010</v>
      </c>
      <c r="L899" s="22">
        <f>_xlfn.XLOOKUP(A899,'Hospitalisation Details'!A:A,'Hospitalisation Details'!H:H,"Not Found")</f>
        <v>12094.48</v>
      </c>
      <c r="M899" s="21" t="str">
        <f>_xlfn.XLOOKUP(A899,'Hospitalisation Details'!A:A,'Hospitalisation Details'!I:I,"Not Found")</f>
        <v>tier - 2</v>
      </c>
      <c r="N899" s="21" t="str">
        <f>_xlfn.XLOOKUP(A899,'Hospitalisation Details'!A:A,'Hospitalisation Details'!J:J,"Not Found")</f>
        <v>tier - 3</v>
      </c>
      <c r="O899" s="21" t="str">
        <f>_xlfn.XLOOKUP(A899,'Hospitalisation Details'!A:A,'Hospitalisation Details'!K:K,"Not Found")</f>
        <v>R1011</v>
      </c>
      <c r="P899" s="23">
        <f>_xlfn.XLOOKUP(A899,'Hospitalisation Details'!A:A,'Hospitalisation Details'!L:L,"Not Found")</f>
        <v>54</v>
      </c>
    </row>
    <row r="900" spans="1:16" ht="15.75" x14ac:dyDescent="0.25">
      <c r="A900" s="19" t="s">
        <v>1472</v>
      </c>
      <c r="B900" s="19" t="str">
        <f>_xlfn.XLOOKUP(A900,'Customer Names'!A:A,'Customer Names'!C:C,"Not Found")</f>
        <v>Walsh</v>
      </c>
      <c r="C900" s="20">
        <f>_xlfn.XLOOKUP(A900,'Medical Examinations'!A:A,'Medical Examinations'!B:B,"not found")</f>
        <v>38.25</v>
      </c>
      <c r="D900" s="20">
        <f>_xlfn.XLOOKUP(A900,'Medical Examinations'!A:A,'Medical Examinations'!C:C,"not found")</f>
        <v>6.2</v>
      </c>
      <c r="E900" s="20" t="str">
        <f>_xlfn.XLOOKUP(A900,'Medical Examinations'!A:A,'Medical Examinations'!D:D,"not found")</f>
        <v>No</v>
      </c>
      <c r="F900" s="20" t="str">
        <f>_xlfn.XLOOKUP(A900,'Medical Examinations'!A:A,'Medical Examinations'!E:E,"not found")</f>
        <v>No</v>
      </c>
      <c r="G900" s="20" t="str">
        <f>_xlfn.XLOOKUP(A900,'Medical Examinations'!A:A,'Medical Examinations'!F:F,"not found")</f>
        <v>No</v>
      </c>
      <c r="H900" s="20">
        <f>_xlfn.XLOOKUP(A900,'Medical Examinations'!A:A,'Medical Examinations'!G:G,"not found")</f>
        <v>1</v>
      </c>
      <c r="I900" s="20" t="str">
        <f>_xlfn.XLOOKUP(A900,'Medical Examinations'!A:A,'Medical Examinations'!H:H,"not found")</f>
        <v>No</v>
      </c>
      <c r="J900" s="20" t="str">
        <f>_xlfn.XLOOKUP(A900,'Medical Examinations'!A:A,'Medical Examinations'!I:I,"not found")</f>
        <v>Obesity</v>
      </c>
      <c r="K900" s="21">
        <f>_xlfn.XLOOKUP(A900,'Hospitalisation Details'!A:A,'Hospitalisation Details'!F:F,"Not Found")</f>
        <v>30927</v>
      </c>
      <c r="L900" s="22">
        <f>_xlfn.XLOOKUP(A900,'Hospitalisation Details'!A:A,'Hospitalisation Details'!H:H,"Not Found")</f>
        <v>12091.34</v>
      </c>
      <c r="M900" s="21" t="str">
        <f>_xlfn.XLOOKUP(A900,'Hospitalisation Details'!A:A,'Hospitalisation Details'!I:I,"Not Found")</f>
        <v>tier - 2</v>
      </c>
      <c r="N900" s="21" t="str">
        <f>_xlfn.XLOOKUP(A900,'Hospitalisation Details'!A:A,'Hospitalisation Details'!J:J,"Not Found")</f>
        <v>tier - 3</v>
      </c>
      <c r="O900" s="21" t="str">
        <f>_xlfn.XLOOKUP(A900,'Hospitalisation Details'!A:A,'Hospitalisation Details'!K:K,"Not Found")</f>
        <v>R1022</v>
      </c>
      <c r="P900" s="23">
        <f>_xlfn.XLOOKUP(A900,'Hospitalisation Details'!A:A,'Hospitalisation Details'!L:L,"Not Found")</f>
        <v>38</v>
      </c>
    </row>
    <row r="901" spans="1:16" ht="15.75" x14ac:dyDescent="0.25">
      <c r="A901" s="19" t="s">
        <v>1471</v>
      </c>
      <c r="B901" s="19" t="str">
        <f>_xlfn.XLOOKUP(A901,'Customer Names'!A:A,'Customer Names'!C:C,"Not Found")</f>
        <v>White</v>
      </c>
      <c r="C901" s="20">
        <f>_xlfn.XLOOKUP(A901,'Medical Examinations'!A:A,'Medical Examinations'!B:B,"not found")</f>
        <v>39.25</v>
      </c>
      <c r="D901" s="20">
        <f>_xlfn.XLOOKUP(A901,'Medical Examinations'!A:A,'Medical Examinations'!C:C,"not found")</f>
        <v>8.41</v>
      </c>
      <c r="E901" s="20" t="str">
        <f>_xlfn.XLOOKUP(A901,'Medical Examinations'!A:A,'Medical Examinations'!D:D,"not found")</f>
        <v>Yes</v>
      </c>
      <c r="F901" s="20" t="str">
        <f>_xlfn.XLOOKUP(A901,'Medical Examinations'!A:A,'Medical Examinations'!E:E,"not found")</f>
        <v>No</v>
      </c>
      <c r="G901" s="20" t="str">
        <f>_xlfn.XLOOKUP(A901,'Medical Examinations'!A:A,'Medical Examinations'!F:F,"not found")</f>
        <v>No</v>
      </c>
      <c r="H901" s="20">
        <f>_xlfn.XLOOKUP(A901,'Medical Examinations'!A:A,'Medical Examinations'!G:G,"not found")</f>
        <v>1</v>
      </c>
      <c r="I901" s="20" t="str">
        <f>_xlfn.XLOOKUP(A901,'Medical Examinations'!A:A,'Medical Examinations'!H:H,"not found")</f>
        <v>No</v>
      </c>
      <c r="J901" s="20" t="str">
        <f>_xlfn.XLOOKUP(A901,'Medical Examinations'!A:A,'Medical Examinations'!I:I,"not found")</f>
        <v>Obesity</v>
      </c>
      <c r="K901" s="21">
        <f>_xlfn.XLOOKUP(A901,'Hospitalisation Details'!A:A,'Hospitalisation Details'!F:F,"Not Found")</f>
        <v>31662</v>
      </c>
      <c r="L901" s="22">
        <f>_xlfn.XLOOKUP(A901,'Hospitalisation Details'!A:A,'Hospitalisation Details'!H:H,"Not Found")</f>
        <v>12048.13</v>
      </c>
      <c r="M901" s="21" t="str">
        <f>_xlfn.XLOOKUP(A901,'Hospitalisation Details'!A:A,'Hospitalisation Details'!I:I,"Not Found")</f>
        <v>tier - 2</v>
      </c>
      <c r="N901" s="21" t="str">
        <f>_xlfn.XLOOKUP(A901,'Hospitalisation Details'!A:A,'Hospitalisation Details'!J:J,"Not Found")</f>
        <v>tier - 3</v>
      </c>
      <c r="O901" s="21" t="str">
        <f>_xlfn.XLOOKUP(A901,'Hospitalisation Details'!A:A,'Hospitalisation Details'!K:K,"Not Found")</f>
        <v>R1026</v>
      </c>
      <c r="P901" s="23">
        <f>_xlfn.XLOOKUP(A901,'Hospitalisation Details'!A:A,'Hospitalisation Details'!L:L,"Not Found")</f>
        <v>36</v>
      </c>
    </row>
    <row r="902" spans="1:16" ht="15.75" x14ac:dyDescent="0.25">
      <c r="A902" s="19" t="s">
        <v>1470</v>
      </c>
      <c r="B902" s="19" t="str">
        <f>_xlfn.XLOOKUP(A902,'Customer Names'!A:A,'Customer Names'!C:C,"Not Found")</f>
        <v>Sheppard</v>
      </c>
      <c r="C902" s="20">
        <f>_xlfn.XLOOKUP(A902,'Medical Examinations'!A:A,'Medical Examinations'!B:B,"not found")</f>
        <v>26.6</v>
      </c>
      <c r="D902" s="20">
        <f>_xlfn.XLOOKUP(A902,'Medical Examinations'!A:A,'Medical Examinations'!C:C,"not found")</f>
        <v>5.07</v>
      </c>
      <c r="E902" s="20" t="str">
        <f>_xlfn.XLOOKUP(A902,'Medical Examinations'!A:A,'Medical Examinations'!D:D,"not found")</f>
        <v>Yes</v>
      </c>
      <c r="F902" s="20" t="str">
        <f>_xlfn.XLOOKUP(A902,'Medical Examinations'!A:A,'Medical Examinations'!E:E,"not found")</f>
        <v>No</v>
      </c>
      <c r="G902" s="20" t="str">
        <f>_xlfn.XLOOKUP(A902,'Medical Examinations'!A:A,'Medical Examinations'!F:F,"not found")</f>
        <v>No</v>
      </c>
      <c r="H902" s="20">
        <f>_xlfn.XLOOKUP(A902,'Medical Examinations'!A:A,'Medical Examinations'!G:G,"not found")</f>
        <v>2</v>
      </c>
      <c r="I902" s="20" t="str">
        <f>_xlfn.XLOOKUP(A902,'Medical Examinations'!A:A,'Medical Examinations'!H:H,"not found")</f>
        <v>No</v>
      </c>
      <c r="J902" s="20" t="str">
        <f>_xlfn.XLOOKUP(A902,'Medical Examinations'!A:A,'Medical Examinations'!I:I,"not found")</f>
        <v>Overweight</v>
      </c>
      <c r="K902" s="21">
        <f>_xlfn.XLOOKUP(A902,'Hospitalisation Details'!A:A,'Hospitalisation Details'!F:F,"Not Found")</f>
        <v>24435</v>
      </c>
      <c r="L902" s="22">
        <f>_xlfn.XLOOKUP(A902,'Hospitalisation Details'!A:A,'Hospitalisation Details'!H:H,"Not Found")</f>
        <v>12044.34</v>
      </c>
      <c r="M902" s="21" t="str">
        <f>_xlfn.XLOOKUP(A902,'Hospitalisation Details'!A:A,'Hospitalisation Details'!I:I,"Not Found")</f>
        <v>tier - 2</v>
      </c>
      <c r="N902" s="21" t="str">
        <f>_xlfn.XLOOKUP(A902,'Hospitalisation Details'!A:A,'Hospitalisation Details'!J:J,"Not Found")</f>
        <v>tier - 3</v>
      </c>
      <c r="O902" s="21" t="str">
        <f>_xlfn.XLOOKUP(A902,'Hospitalisation Details'!A:A,'Hospitalisation Details'!K:K,"Not Found")</f>
        <v>R1012</v>
      </c>
      <c r="P902" s="23">
        <f>_xlfn.XLOOKUP(A902,'Hospitalisation Details'!A:A,'Hospitalisation Details'!L:L,"Not Found")</f>
        <v>56</v>
      </c>
    </row>
    <row r="903" spans="1:16" ht="15.75" x14ac:dyDescent="0.25">
      <c r="A903" s="19" t="s">
        <v>1469</v>
      </c>
      <c r="B903" s="19" t="str">
        <f>_xlfn.XLOOKUP(A903,'Customer Names'!A:A,'Customer Names'!C:C,"Not Found")</f>
        <v>Doran</v>
      </c>
      <c r="C903" s="20">
        <f>_xlfn.XLOOKUP(A903,'Medical Examinations'!A:A,'Medical Examinations'!B:B,"not found")</f>
        <v>35.700000000000003</v>
      </c>
      <c r="D903" s="20">
        <f>_xlfn.XLOOKUP(A903,'Medical Examinations'!A:A,'Medical Examinations'!C:C,"not found")</f>
        <v>4.0599999999999996</v>
      </c>
      <c r="E903" s="20" t="str">
        <f>_xlfn.XLOOKUP(A903,'Medical Examinations'!A:A,'Medical Examinations'!D:D,"not found")</f>
        <v>No</v>
      </c>
      <c r="F903" s="20" t="str">
        <f>_xlfn.XLOOKUP(A903,'Medical Examinations'!A:A,'Medical Examinations'!E:E,"not found")</f>
        <v>No</v>
      </c>
      <c r="G903" s="20" t="str">
        <f>_xlfn.XLOOKUP(A903,'Medical Examinations'!A:A,'Medical Examinations'!F:F,"not found")</f>
        <v>Yes</v>
      </c>
      <c r="H903" s="20">
        <f>_xlfn.XLOOKUP(A903,'Medical Examinations'!A:A,'Medical Examinations'!G:G,"not found")</f>
        <v>1</v>
      </c>
      <c r="I903" s="20" t="str">
        <f>_xlfn.XLOOKUP(A903,'Medical Examinations'!A:A,'Medical Examinations'!H:H,"not found")</f>
        <v>No</v>
      </c>
      <c r="J903" s="20" t="str">
        <f>_xlfn.XLOOKUP(A903,'Medical Examinations'!A:A,'Medical Examinations'!I:I,"not found")</f>
        <v>Obesity</v>
      </c>
      <c r="K903" s="21">
        <f>_xlfn.XLOOKUP(A903,'Hospitalisation Details'!A:A,'Hospitalisation Details'!F:F,"Not Found")</f>
        <v>29144</v>
      </c>
      <c r="L903" s="22">
        <f>_xlfn.XLOOKUP(A903,'Hospitalisation Details'!A:A,'Hospitalisation Details'!H:H,"Not Found")</f>
        <v>12035.18</v>
      </c>
      <c r="M903" s="21" t="str">
        <f>_xlfn.XLOOKUP(A903,'Hospitalisation Details'!A:A,'Hospitalisation Details'!I:I,"Not Found")</f>
        <v>tier - 2</v>
      </c>
      <c r="N903" s="21" t="str">
        <f>_xlfn.XLOOKUP(A903,'Hospitalisation Details'!A:A,'Hospitalisation Details'!J:J,"Not Found")</f>
        <v>tier - 3</v>
      </c>
      <c r="O903" s="21" t="str">
        <f>_xlfn.XLOOKUP(A903,'Hospitalisation Details'!A:A,'Hospitalisation Details'!K:K,"Not Found")</f>
        <v>R1021</v>
      </c>
      <c r="P903" s="23">
        <f>_xlfn.XLOOKUP(A903,'Hospitalisation Details'!A:A,'Hospitalisation Details'!L:L,"Not Found")</f>
        <v>43</v>
      </c>
    </row>
    <row r="904" spans="1:16" ht="15.75" x14ac:dyDescent="0.25">
      <c r="A904" s="19" t="s">
        <v>1468</v>
      </c>
      <c r="B904" s="19" t="str">
        <f>_xlfn.XLOOKUP(A904,'Customer Names'!A:A,'Customer Names'!C:C,"Not Found")</f>
        <v>Labrosse</v>
      </c>
      <c r="C904" s="20">
        <f>_xlfn.XLOOKUP(A904,'Medical Examinations'!A:A,'Medical Examinations'!B:B,"not found")</f>
        <v>20.100000000000001</v>
      </c>
      <c r="D904" s="20">
        <f>_xlfn.XLOOKUP(A904,'Medical Examinations'!A:A,'Medical Examinations'!C:C,"not found")</f>
        <v>10.52</v>
      </c>
      <c r="E904" s="20" t="str">
        <f>_xlfn.XLOOKUP(A904,'Medical Examinations'!A:A,'Medical Examinations'!D:D,"not found")</f>
        <v>No</v>
      </c>
      <c r="F904" s="20" t="str">
        <f>_xlfn.XLOOKUP(A904,'Medical Examinations'!A:A,'Medical Examinations'!E:E,"not found")</f>
        <v>No</v>
      </c>
      <c r="G904" s="20" t="str">
        <f>_xlfn.XLOOKUP(A904,'Medical Examinations'!A:A,'Medical Examinations'!F:F,"not found")</f>
        <v>No</v>
      </c>
      <c r="H904" s="20">
        <f>_xlfn.XLOOKUP(A904,'Medical Examinations'!A:A,'Medical Examinations'!G:G,"not found")</f>
        <v>0</v>
      </c>
      <c r="I904" s="20" t="str">
        <f>_xlfn.XLOOKUP(A904,'Medical Examinations'!A:A,'Medical Examinations'!H:H,"not found")</f>
        <v>No</v>
      </c>
      <c r="J904" s="20" t="str">
        <f>_xlfn.XLOOKUP(A904,'Medical Examinations'!A:A,'Medical Examinations'!I:I,"not found")</f>
        <v>Normal Weight</v>
      </c>
      <c r="K904" s="21">
        <f>_xlfn.XLOOKUP(A904,'Hospitalisation Details'!A:A,'Hospitalisation Details'!F:F,"Not Found")</f>
        <v>24044</v>
      </c>
      <c r="L904" s="22">
        <f>_xlfn.XLOOKUP(A904,'Hospitalisation Details'!A:A,'Hospitalisation Details'!H:H,"Not Found")</f>
        <v>12032.33</v>
      </c>
      <c r="M904" s="21" t="str">
        <f>_xlfn.XLOOKUP(A904,'Hospitalisation Details'!A:A,'Hospitalisation Details'!I:I,"Not Found")</f>
        <v>tier - 2</v>
      </c>
      <c r="N904" s="21" t="str">
        <f>_xlfn.XLOOKUP(A904,'Hospitalisation Details'!A:A,'Hospitalisation Details'!J:J,"Not Found")</f>
        <v>tier - 3</v>
      </c>
      <c r="O904" s="21" t="str">
        <f>_xlfn.XLOOKUP(A904,'Hospitalisation Details'!A:A,'Hospitalisation Details'!K:K,"Not Found")</f>
        <v>R1011</v>
      </c>
      <c r="P904" s="23">
        <f>_xlfn.XLOOKUP(A904,'Hospitalisation Details'!A:A,'Hospitalisation Details'!L:L,"Not Found")</f>
        <v>57</v>
      </c>
    </row>
    <row r="905" spans="1:16" ht="15.75" x14ac:dyDescent="0.25">
      <c r="A905" s="19" t="s">
        <v>1467</v>
      </c>
      <c r="B905" s="19" t="str">
        <f>_xlfn.XLOOKUP(A905,'Customer Names'!A:A,'Customer Names'!C:C,"Not Found")</f>
        <v>Thomas</v>
      </c>
      <c r="C905" s="20">
        <f>_xlfn.XLOOKUP(A905,'Medical Examinations'!A:A,'Medical Examinations'!B:B,"not found")</f>
        <v>22.23</v>
      </c>
      <c r="D905" s="20">
        <f>_xlfn.XLOOKUP(A905,'Medical Examinations'!A:A,'Medical Examinations'!C:C,"not found")</f>
        <v>9.65</v>
      </c>
      <c r="E905" s="20" t="str">
        <f>_xlfn.XLOOKUP(A905,'Medical Examinations'!A:A,'Medical Examinations'!D:D,"not found")</f>
        <v>No</v>
      </c>
      <c r="F905" s="20" t="str">
        <f>_xlfn.XLOOKUP(A905,'Medical Examinations'!A:A,'Medical Examinations'!E:E,"not found")</f>
        <v>No</v>
      </c>
      <c r="G905" s="20" t="str">
        <f>_xlfn.XLOOKUP(A905,'Medical Examinations'!A:A,'Medical Examinations'!F:F,"not found")</f>
        <v>No</v>
      </c>
      <c r="H905" s="20">
        <f>_xlfn.XLOOKUP(A905,'Medical Examinations'!A:A,'Medical Examinations'!G:G,"not found")</f>
        <v>0</v>
      </c>
      <c r="I905" s="20" t="str">
        <f>_xlfn.XLOOKUP(A905,'Medical Examinations'!A:A,'Medical Examinations'!H:H,"not found")</f>
        <v>No</v>
      </c>
      <c r="J905" s="20" t="str">
        <f>_xlfn.XLOOKUP(A905,'Medical Examinations'!A:A,'Medical Examinations'!I:I,"not found")</f>
        <v>Normal Weight</v>
      </c>
      <c r="K905" s="21">
        <f>_xlfn.XLOOKUP(A905,'Hospitalisation Details'!A:A,'Hospitalisation Details'!F:F,"Not Found")</f>
        <v>23902</v>
      </c>
      <c r="L905" s="22">
        <f>_xlfn.XLOOKUP(A905,'Hospitalisation Details'!A:A,'Hospitalisation Details'!H:H,"Not Found")</f>
        <v>12029.29</v>
      </c>
      <c r="M905" s="21" t="str">
        <f>_xlfn.XLOOKUP(A905,'Hospitalisation Details'!A:A,'Hospitalisation Details'!I:I,"Not Found")</f>
        <v>tier - 2</v>
      </c>
      <c r="N905" s="21" t="str">
        <f>_xlfn.XLOOKUP(A905,'Hospitalisation Details'!A:A,'Hospitalisation Details'!J:J,"Not Found")</f>
        <v>tier - 3</v>
      </c>
      <c r="O905" s="21" t="str">
        <f>_xlfn.XLOOKUP(A905,'Hospitalisation Details'!A:A,'Hospitalisation Details'!K:K,"Not Found")</f>
        <v>R1024</v>
      </c>
      <c r="P905" s="23">
        <f>_xlfn.XLOOKUP(A905,'Hospitalisation Details'!A:A,'Hospitalisation Details'!L:L,"Not Found")</f>
        <v>57</v>
      </c>
    </row>
    <row r="906" spans="1:16" ht="15.75" x14ac:dyDescent="0.25">
      <c r="A906" s="19" t="s">
        <v>1466</v>
      </c>
      <c r="B906" s="19" t="str">
        <f>_xlfn.XLOOKUP(A906,'Customer Names'!A:A,'Customer Names'!C:C,"Not Found")</f>
        <v>Lesniak</v>
      </c>
      <c r="C906" s="20">
        <f>_xlfn.XLOOKUP(A906,'Medical Examinations'!A:A,'Medical Examinations'!B:B,"not found")</f>
        <v>36.47</v>
      </c>
      <c r="D906" s="20">
        <f>_xlfn.XLOOKUP(A906,'Medical Examinations'!A:A,'Medical Examinations'!C:C,"not found")</f>
        <v>6.21</v>
      </c>
      <c r="E906" s="20" t="str">
        <f>_xlfn.XLOOKUP(A906,'Medical Examinations'!A:A,'Medical Examinations'!D:D,"not found")</f>
        <v>No</v>
      </c>
      <c r="F906" s="20" t="str">
        <f>_xlfn.XLOOKUP(A906,'Medical Examinations'!A:A,'Medical Examinations'!E:E,"not found")</f>
        <v>No</v>
      </c>
      <c r="G906" s="20" t="str">
        <f>_xlfn.XLOOKUP(A906,'Medical Examinations'!A:A,'Medical Examinations'!F:F,"not found")</f>
        <v>No</v>
      </c>
      <c r="H906" s="20">
        <f>_xlfn.XLOOKUP(A906,'Medical Examinations'!A:A,'Medical Examinations'!G:G,"not found")</f>
        <v>0</v>
      </c>
      <c r="I906" s="20" t="str">
        <f>_xlfn.XLOOKUP(A906,'Medical Examinations'!A:A,'Medical Examinations'!H:H,"not found")</f>
        <v>No</v>
      </c>
      <c r="J906" s="20" t="str">
        <f>_xlfn.XLOOKUP(A906,'Medical Examinations'!A:A,'Medical Examinations'!I:I,"not found")</f>
        <v>Obesity</v>
      </c>
      <c r="K906" s="21">
        <f>_xlfn.XLOOKUP(A906,'Hospitalisation Details'!A:A,'Hospitalisation Details'!F:F,"Not Found")</f>
        <v>30241</v>
      </c>
      <c r="L906" s="22">
        <f>_xlfn.XLOOKUP(A906,'Hospitalisation Details'!A:A,'Hospitalisation Details'!H:H,"Not Found")</f>
        <v>12001.29</v>
      </c>
      <c r="M906" s="21" t="str">
        <f>_xlfn.XLOOKUP(A906,'Hospitalisation Details'!A:A,'Hospitalisation Details'!I:I,"Not Found")</f>
        <v>tier - 2</v>
      </c>
      <c r="N906" s="21" t="str">
        <f>_xlfn.XLOOKUP(A906,'Hospitalisation Details'!A:A,'Hospitalisation Details'!J:J,"Not Found")</f>
        <v>tier - 3</v>
      </c>
      <c r="O906" s="21" t="str">
        <f>_xlfn.XLOOKUP(A906,'Hospitalisation Details'!A:A,'Hospitalisation Details'!K:K,"Not Found")</f>
        <v>R1021</v>
      </c>
      <c r="P906" s="23">
        <f>_xlfn.XLOOKUP(A906,'Hospitalisation Details'!A:A,'Hospitalisation Details'!L:L,"Not Found")</f>
        <v>40</v>
      </c>
    </row>
    <row r="907" spans="1:16" ht="15.75" x14ac:dyDescent="0.25">
      <c r="A907" s="19" t="s">
        <v>1465</v>
      </c>
      <c r="B907" s="19" t="str">
        <f>_xlfn.XLOOKUP(A907,'Customer Names'!A:A,'Customer Names'!C:C,"Not Found")</f>
        <v>Prowse</v>
      </c>
      <c r="C907" s="20">
        <f>_xlfn.XLOOKUP(A907,'Medical Examinations'!A:A,'Medical Examinations'!B:B,"not found")</f>
        <v>49.64</v>
      </c>
      <c r="D907" s="20">
        <f>_xlfn.XLOOKUP(A907,'Medical Examinations'!A:A,'Medical Examinations'!C:C,"not found")</f>
        <v>4.76</v>
      </c>
      <c r="E907" s="20" t="str">
        <f>_xlfn.XLOOKUP(A907,'Medical Examinations'!A:A,'Medical Examinations'!D:D,"not found")</f>
        <v>No</v>
      </c>
      <c r="F907" s="20" t="str">
        <f>_xlfn.XLOOKUP(A907,'Medical Examinations'!A:A,'Medical Examinations'!E:E,"not found")</f>
        <v>No</v>
      </c>
      <c r="G907" s="20" t="str">
        <f>_xlfn.XLOOKUP(A907,'Medical Examinations'!A:A,'Medical Examinations'!F:F,"not found")</f>
        <v>Yes</v>
      </c>
      <c r="H907" s="20">
        <f>_xlfn.XLOOKUP(A907,'Medical Examinations'!A:A,'Medical Examinations'!G:G,"not found")</f>
        <v>1</v>
      </c>
      <c r="I907" s="20" t="str">
        <f>_xlfn.XLOOKUP(A907,'Medical Examinations'!A:A,'Medical Examinations'!H:H,"not found")</f>
        <v>No</v>
      </c>
      <c r="J907" s="20" t="str">
        <f>_xlfn.XLOOKUP(A907,'Medical Examinations'!A:A,'Medical Examinations'!I:I,"not found")</f>
        <v>Obesity</v>
      </c>
      <c r="K907" s="21">
        <f>_xlfn.XLOOKUP(A907,'Hospitalisation Details'!A:A,'Hospitalisation Details'!F:F,"Not Found")</f>
        <v>34315</v>
      </c>
      <c r="L907" s="22">
        <f>_xlfn.XLOOKUP(A907,'Hospitalisation Details'!A:A,'Hospitalisation Details'!H:H,"Not Found")</f>
        <v>11994.89</v>
      </c>
      <c r="M907" s="21" t="str">
        <f>_xlfn.XLOOKUP(A907,'Hospitalisation Details'!A:A,'Hospitalisation Details'!I:I,"Not Found")</f>
        <v>tier - 2</v>
      </c>
      <c r="N907" s="21" t="str">
        <f>_xlfn.XLOOKUP(A907,'Hospitalisation Details'!A:A,'Hospitalisation Details'!J:J,"Not Found")</f>
        <v>tier - 3</v>
      </c>
      <c r="O907" s="21" t="str">
        <f>_xlfn.XLOOKUP(A907,'Hospitalisation Details'!A:A,'Hospitalisation Details'!K:K,"Not Found")</f>
        <v>R1012</v>
      </c>
      <c r="P907" s="23">
        <f>_xlfn.XLOOKUP(A907,'Hospitalisation Details'!A:A,'Hospitalisation Details'!L:L,"Not Found")</f>
        <v>29</v>
      </c>
    </row>
    <row r="908" spans="1:16" ht="15.75" x14ac:dyDescent="0.25">
      <c r="A908" s="19" t="s">
        <v>1464</v>
      </c>
      <c r="B908" s="19" t="str">
        <f>_xlfn.XLOOKUP(A908,'Customer Names'!A:A,'Customer Names'!C:C,"Not Found")</f>
        <v>Seigel</v>
      </c>
      <c r="C908" s="20">
        <f>_xlfn.XLOOKUP(A908,'Medical Examinations'!A:A,'Medical Examinations'!B:B,"not found")</f>
        <v>36.799999999999997</v>
      </c>
      <c r="D908" s="20">
        <f>_xlfn.XLOOKUP(A908,'Medical Examinations'!A:A,'Medical Examinations'!C:C,"not found")</f>
        <v>5.73</v>
      </c>
      <c r="E908" s="20" t="str">
        <f>_xlfn.XLOOKUP(A908,'Medical Examinations'!A:A,'Medical Examinations'!D:D,"not found")</f>
        <v>Yes</v>
      </c>
      <c r="F908" s="20" t="str">
        <f>_xlfn.XLOOKUP(A908,'Medical Examinations'!A:A,'Medical Examinations'!E:E,"not found")</f>
        <v>No</v>
      </c>
      <c r="G908" s="20" t="str">
        <f>_xlfn.XLOOKUP(A908,'Medical Examinations'!A:A,'Medical Examinations'!F:F,"not found")</f>
        <v>Yes</v>
      </c>
      <c r="H908" s="20">
        <f>_xlfn.XLOOKUP(A908,'Medical Examinations'!A:A,'Medical Examinations'!G:G,"not found")</f>
        <v>1</v>
      </c>
      <c r="I908" s="20" t="str">
        <f>_xlfn.XLOOKUP(A908,'Medical Examinations'!A:A,'Medical Examinations'!H:H,"not found")</f>
        <v>No</v>
      </c>
      <c r="J908" s="20" t="str">
        <f>_xlfn.XLOOKUP(A908,'Medical Examinations'!A:A,'Medical Examinations'!I:I,"not found")</f>
        <v>Obesity</v>
      </c>
      <c r="K908" s="21">
        <f>_xlfn.XLOOKUP(A908,'Hospitalisation Details'!A:A,'Hospitalisation Details'!F:F,"Not Found")</f>
        <v>30501</v>
      </c>
      <c r="L908" s="22">
        <f>_xlfn.XLOOKUP(A908,'Hospitalisation Details'!A:A,'Hospitalisation Details'!H:H,"Not Found")</f>
        <v>11987.68</v>
      </c>
      <c r="M908" s="21" t="str">
        <f>_xlfn.XLOOKUP(A908,'Hospitalisation Details'!A:A,'Hospitalisation Details'!I:I,"Not Found")</f>
        <v>tier - 2</v>
      </c>
      <c r="N908" s="21" t="str">
        <f>_xlfn.XLOOKUP(A908,'Hospitalisation Details'!A:A,'Hospitalisation Details'!J:J,"Not Found")</f>
        <v>tier - 3</v>
      </c>
      <c r="O908" s="21" t="str">
        <f>_xlfn.XLOOKUP(A908,'Hospitalisation Details'!A:A,'Hospitalisation Details'!K:K,"Not Found")</f>
        <v>R1026</v>
      </c>
      <c r="P908" s="23">
        <f>_xlfn.XLOOKUP(A908,'Hospitalisation Details'!A:A,'Hospitalisation Details'!L:L,"Not Found")</f>
        <v>39</v>
      </c>
    </row>
    <row r="909" spans="1:16" ht="15.75" x14ac:dyDescent="0.25">
      <c r="A909" s="19" t="s">
        <v>1463</v>
      </c>
      <c r="B909" s="19" t="str">
        <f>_xlfn.XLOOKUP(A909,'Customer Names'!A:A,'Customer Names'!C:C,"Not Found")</f>
        <v>Blas</v>
      </c>
      <c r="C909" s="20">
        <f>_xlfn.XLOOKUP(A909,'Medical Examinations'!A:A,'Medical Examinations'!B:B,"not found")</f>
        <v>33.880000000000003</v>
      </c>
      <c r="D909" s="20">
        <f>_xlfn.XLOOKUP(A909,'Medical Examinations'!A:A,'Medical Examinations'!C:C,"not found")</f>
        <v>10.78</v>
      </c>
      <c r="E909" s="20" t="str">
        <f>_xlfn.XLOOKUP(A909,'Medical Examinations'!A:A,'Medical Examinations'!D:D,"not found")</f>
        <v>Yes</v>
      </c>
      <c r="F909" s="20" t="str">
        <f>_xlfn.XLOOKUP(A909,'Medical Examinations'!A:A,'Medical Examinations'!E:E,"not found")</f>
        <v>No</v>
      </c>
      <c r="G909" s="20" t="str">
        <f>_xlfn.XLOOKUP(A909,'Medical Examinations'!A:A,'Medical Examinations'!F:F,"not found")</f>
        <v>No</v>
      </c>
      <c r="H909" s="20">
        <f>_xlfn.XLOOKUP(A909,'Medical Examinations'!A:A,'Medical Examinations'!G:G,"not found")</f>
        <v>0</v>
      </c>
      <c r="I909" s="20" t="str">
        <f>_xlfn.XLOOKUP(A909,'Medical Examinations'!A:A,'Medical Examinations'!H:H,"not found")</f>
        <v>No</v>
      </c>
      <c r="J909" s="20" t="str">
        <f>_xlfn.XLOOKUP(A909,'Medical Examinations'!A:A,'Medical Examinations'!I:I,"not found")</f>
        <v>Obesity</v>
      </c>
      <c r="K909" s="21">
        <f>_xlfn.XLOOKUP(A909,'Hospitalisation Details'!A:A,'Hospitalisation Details'!F:F,"Not Found")</f>
        <v>24828</v>
      </c>
      <c r="L909" s="22">
        <f>_xlfn.XLOOKUP(A909,'Hospitalisation Details'!A:A,'Hospitalisation Details'!H:H,"Not Found")</f>
        <v>11987.17</v>
      </c>
      <c r="M909" s="21" t="str">
        <f>_xlfn.XLOOKUP(A909,'Hospitalisation Details'!A:A,'Hospitalisation Details'!I:I,"Not Found")</f>
        <v>tier - 2</v>
      </c>
      <c r="N909" s="21" t="str">
        <f>_xlfn.XLOOKUP(A909,'Hospitalisation Details'!A:A,'Hospitalisation Details'!J:J,"Not Found")</f>
        <v>tier - 3</v>
      </c>
      <c r="O909" s="21" t="str">
        <f>_xlfn.XLOOKUP(A909,'Hospitalisation Details'!A:A,'Hospitalisation Details'!K:K,"Not Found")</f>
        <v>R1013</v>
      </c>
      <c r="P909" s="23">
        <f>_xlfn.XLOOKUP(A909,'Hospitalisation Details'!A:A,'Hospitalisation Details'!L:L,"Not Found")</f>
        <v>55</v>
      </c>
    </row>
    <row r="910" spans="1:16" ht="15.75" x14ac:dyDescent="0.25">
      <c r="A910" s="19" t="s">
        <v>1462</v>
      </c>
      <c r="B910" s="19" t="str">
        <f>_xlfn.XLOOKUP(A910,'Customer Names'!A:A,'Customer Names'!C:C,"Not Found")</f>
        <v>Simpson</v>
      </c>
      <c r="C910" s="20">
        <f>_xlfn.XLOOKUP(A910,'Medical Examinations'!A:A,'Medical Examinations'!B:B,"not found")</f>
        <v>32.01</v>
      </c>
      <c r="D910" s="20">
        <f>_xlfn.XLOOKUP(A910,'Medical Examinations'!A:A,'Medical Examinations'!C:C,"not found")</f>
        <v>5.08</v>
      </c>
      <c r="E910" s="20" t="str">
        <f>_xlfn.XLOOKUP(A910,'Medical Examinations'!A:A,'Medical Examinations'!D:D,"not found")</f>
        <v>Yes</v>
      </c>
      <c r="F910" s="20" t="str">
        <f>_xlfn.XLOOKUP(A910,'Medical Examinations'!A:A,'Medical Examinations'!E:E,"not found")</f>
        <v>No</v>
      </c>
      <c r="G910" s="20" t="str">
        <f>_xlfn.XLOOKUP(A910,'Medical Examinations'!A:A,'Medical Examinations'!F:F,"not found")</f>
        <v>No</v>
      </c>
      <c r="H910" s="20">
        <f>_xlfn.XLOOKUP(A910,'Medical Examinations'!A:A,'Medical Examinations'!G:G,"not found")</f>
        <v>1</v>
      </c>
      <c r="I910" s="20" t="str">
        <f>_xlfn.XLOOKUP(A910,'Medical Examinations'!A:A,'Medical Examinations'!H:H,"not found")</f>
        <v>No</v>
      </c>
      <c r="J910" s="20" t="str">
        <f>_xlfn.XLOOKUP(A910,'Medical Examinations'!A:A,'Medical Examinations'!I:I,"not found")</f>
        <v>Obesity</v>
      </c>
      <c r="K910" s="21">
        <f>_xlfn.XLOOKUP(A910,'Hospitalisation Details'!A:A,'Hospitalisation Details'!F:F,"Not Found")</f>
        <v>23649</v>
      </c>
      <c r="L910" s="22">
        <f>_xlfn.XLOOKUP(A910,'Hospitalisation Details'!A:A,'Hospitalisation Details'!H:H,"Not Found")</f>
        <v>11946.63</v>
      </c>
      <c r="M910" s="21" t="str">
        <f>_xlfn.XLOOKUP(A910,'Hospitalisation Details'!A:A,'Hospitalisation Details'!I:I,"Not Found")</f>
        <v>tier - 2</v>
      </c>
      <c r="N910" s="21" t="str">
        <f>_xlfn.XLOOKUP(A910,'Hospitalisation Details'!A:A,'Hospitalisation Details'!J:J,"Not Found")</f>
        <v>tier - 3</v>
      </c>
      <c r="O910" s="21" t="str">
        <f>_xlfn.XLOOKUP(A910,'Hospitalisation Details'!A:A,'Hospitalisation Details'!K:K,"Not Found")</f>
        <v>R1013</v>
      </c>
      <c r="P910" s="23">
        <f>_xlfn.XLOOKUP(A910,'Hospitalisation Details'!A:A,'Hospitalisation Details'!L:L,"Not Found")</f>
        <v>58</v>
      </c>
    </row>
    <row r="911" spans="1:16" ht="15.75" x14ac:dyDescent="0.25">
      <c r="A911" s="19" t="s">
        <v>1461</v>
      </c>
      <c r="B911" s="19" t="str">
        <f>_xlfn.XLOOKUP(A911,'Customer Names'!A:A,'Customer Names'!C:C,"Not Found")</f>
        <v>Gierman</v>
      </c>
      <c r="C911" s="20">
        <f>_xlfn.XLOOKUP(A911,'Medical Examinations'!A:A,'Medical Examinations'!B:B,"not found")</f>
        <v>33.630000000000003</v>
      </c>
      <c r="D911" s="20">
        <f>_xlfn.XLOOKUP(A911,'Medical Examinations'!A:A,'Medical Examinations'!C:C,"not found")</f>
        <v>11.39</v>
      </c>
      <c r="E911" s="20" t="str">
        <f>_xlfn.XLOOKUP(A911,'Medical Examinations'!A:A,'Medical Examinations'!D:D,"not found")</f>
        <v>No</v>
      </c>
      <c r="F911" s="20" t="str">
        <f>_xlfn.XLOOKUP(A911,'Medical Examinations'!A:A,'Medical Examinations'!E:E,"not found")</f>
        <v>No</v>
      </c>
      <c r="G911" s="20" t="str">
        <f>_xlfn.XLOOKUP(A911,'Medical Examinations'!A:A,'Medical Examinations'!F:F,"not found")</f>
        <v>No</v>
      </c>
      <c r="H911" s="20">
        <f>_xlfn.XLOOKUP(A911,'Medical Examinations'!A:A,'Medical Examinations'!G:G,"not found")</f>
        <v>0</v>
      </c>
      <c r="I911" s="20" t="str">
        <f>_xlfn.XLOOKUP(A911,'Medical Examinations'!A:A,'Medical Examinations'!H:H,"not found")</f>
        <v>No</v>
      </c>
      <c r="J911" s="20" t="str">
        <f>_xlfn.XLOOKUP(A911,'Medical Examinations'!A:A,'Medical Examinations'!I:I,"not found")</f>
        <v>Obesity</v>
      </c>
      <c r="K911" s="21">
        <f>_xlfn.XLOOKUP(A911,'Hospitalisation Details'!A:A,'Hospitalisation Details'!F:F,"Not Found")</f>
        <v>24047</v>
      </c>
      <c r="L911" s="22">
        <f>_xlfn.XLOOKUP(A911,'Hospitalisation Details'!A:A,'Hospitalisation Details'!H:H,"Not Found")</f>
        <v>11945.13</v>
      </c>
      <c r="M911" s="21" t="str">
        <f>_xlfn.XLOOKUP(A911,'Hospitalisation Details'!A:A,'Hospitalisation Details'!I:I,"Not Found")</f>
        <v>tier - 2</v>
      </c>
      <c r="N911" s="21" t="str">
        <f>_xlfn.XLOOKUP(A911,'Hospitalisation Details'!A:A,'Hospitalisation Details'!J:J,"Not Found")</f>
        <v>tier - 3</v>
      </c>
      <c r="O911" s="21" t="str">
        <f>_xlfn.XLOOKUP(A911,'Hospitalisation Details'!A:A,'Hospitalisation Details'!K:K,"Not Found")</f>
        <v>R1012</v>
      </c>
      <c r="P911" s="23">
        <f>_xlfn.XLOOKUP(A911,'Hospitalisation Details'!A:A,'Hospitalisation Details'!L:L,"Not Found")</f>
        <v>57</v>
      </c>
    </row>
    <row r="912" spans="1:16" ht="15.75" x14ac:dyDescent="0.25">
      <c r="A912" s="19" t="s">
        <v>1460</v>
      </c>
      <c r="B912" s="19" t="str">
        <f>_xlfn.XLOOKUP(A912,'Customer Names'!A:A,'Customer Names'!C:C,"Not Found")</f>
        <v>Jeuland</v>
      </c>
      <c r="C912" s="20">
        <f>_xlfn.XLOOKUP(A912,'Medical Examinations'!A:A,'Medical Examinations'!B:B,"not found")</f>
        <v>34.865000000000002</v>
      </c>
      <c r="D912" s="20">
        <f>_xlfn.XLOOKUP(A912,'Medical Examinations'!A:A,'Medical Examinations'!C:C,"not found")</f>
        <v>5.35</v>
      </c>
      <c r="E912" s="20" t="str">
        <f>_xlfn.XLOOKUP(A912,'Medical Examinations'!A:A,'Medical Examinations'!D:D,"not found")</f>
        <v>Yes</v>
      </c>
      <c r="F912" s="20" t="str">
        <f>_xlfn.XLOOKUP(A912,'Medical Examinations'!A:A,'Medical Examinations'!E:E,"not found")</f>
        <v>No</v>
      </c>
      <c r="G912" s="20" t="str">
        <f>_xlfn.XLOOKUP(A912,'Medical Examinations'!A:A,'Medical Examinations'!F:F,"not found")</f>
        <v>No</v>
      </c>
      <c r="H912" s="20">
        <f>_xlfn.XLOOKUP(A912,'Medical Examinations'!A:A,'Medical Examinations'!G:G,"not found")</f>
        <v>1</v>
      </c>
      <c r="I912" s="20" t="str">
        <f>_xlfn.XLOOKUP(A912,'Medical Examinations'!A:A,'Medical Examinations'!H:H,"not found")</f>
        <v>No</v>
      </c>
      <c r="J912" s="20" t="str">
        <f>_xlfn.XLOOKUP(A912,'Medical Examinations'!A:A,'Medical Examinations'!I:I,"not found")</f>
        <v>Obesity</v>
      </c>
      <c r="K912" s="21">
        <f>_xlfn.XLOOKUP(A912,'Hospitalisation Details'!A:A,'Hospitalisation Details'!F:F,"Not Found")</f>
        <v>23736</v>
      </c>
      <c r="L912" s="22">
        <f>_xlfn.XLOOKUP(A912,'Hospitalisation Details'!A:A,'Hospitalisation Details'!H:H,"Not Found")</f>
        <v>11944.59</v>
      </c>
      <c r="M912" s="21" t="str">
        <f>_xlfn.XLOOKUP(A912,'Hospitalisation Details'!A:A,'Hospitalisation Details'!I:I,"Not Found")</f>
        <v>tier - 2</v>
      </c>
      <c r="N912" s="21" t="str">
        <f>_xlfn.XLOOKUP(A912,'Hospitalisation Details'!A:A,'Hospitalisation Details'!J:J,"Not Found")</f>
        <v>tier - 3</v>
      </c>
      <c r="O912" s="21" t="str">
        <f>_xlfn.XLOOKUP(A912,'Hospitalisation Details'!A:A,'Hospitalisation Details'!K:K,"Not Found")</f>
        <v>R1016</v>
      </c>
      <c r="P912" s="23">
        <f>_xlfn.XLOOKUP(A912,'Hospitalisation Details'!A:A,'Hospitalisation Details'!L:L,"Not Found")</f>
        <v>58</v>
      </c>
    </row>
    <row r="913" spans="1:16" ht="15.75" x14ac:dyDescent="0.25">
      <c r="A913" s="19" t="s">
        <v>1459</v>
      </c>
      <c r="B913" s="19" t="str">
        <f>_xlfn.XLOOKUP(A913,'Customer Names'!A:A,'Customer Names'!C:C,"Not Found")</f>
        <v>Chorney</v>
      </c>
      <c r="C913" s="20">
        <f>_xlfn.XLOOKUP(A913,'Medical Examinations'!A:A,'Medical Examinations'!B:B,"not found")</f>
        <v>43.11</v>
      </c>
      <c r="D913" s="20">
        <f>_xlfn.XLOOKUP(A913,'Medical Examinations'!A:A,'Medical Examinations'!C:C,"not found")</f>
        <v>5.6</v>
      </c>
      <c r="E913" s="20" t="str">
        <f>_xlfn.XLOOKUP(A913,'Medical Examinations'!A:A,'Medical Examinations'!D:D,"not found")</f>
        <v>No</v>
      </c>
      <c r="F913" s="20" t="str">
        <f>_xlfn.XLOOKUP(A913,'Medical Examinations'!A:A,'Medical Examinations'!E:E,"not found")</f>
        <v>No</v>
      </c>
      <c r="G913" s="20" t="str">
        <f>_xlfn.XLOOKUP(A913,'Medical Examinations'!A:A,'Medical Examinations'!F:F,"not found")</f>
        <v>No</v>
      </c>
      <c r="H913" s="20">
        <f>_xlfn.XLOOKUP(A913,'Medical Examinations'!A:A,'Medical Examinations'!G:G,"not found")</f>
        <v>0</v>
      </c>
      <c r="I913" s="20" t="str">
        <f>_xlfn.XLOOKUP(A913,'Medical Examinations'!A:A,'Medical Examinations'!H:H,"not found")</f>
        <v>No</v>
      </c>
      <c r="J913" s="20" t="str">
        <f>_xlfn.XLOOKUP(A913,'Medical Examinations'!A:A,'Medical Examinations'!I:I,"not found")</f>
        <v>Obesity</v>
      </c>
      <c r="K913" s="21">
        <f>_xlfn.XLOOKUP(A913,'Hospitalisation Details'!A:A,'Hospitalisation Details'!F:F,"Not Found")</f>
        <v>33530</v>
      </c>
      <c r="L913" s="22">
        <f>_xlfn.XLOOKUP(A913,'Hospitalisation Details'!A:A,'Hospitalisation Details'!H:H,"Not Found")</f>
        <v>11941.83</v>
      </c>
      <c r="M913" s="21" t="str">
        <f>_xlfn.XLOOKUP(A913,'Hospitalisation Details'!A:A,'Hospitalisation Details'!I:I,"Not Found")</f>
        <v>tier - 2</v>
      </c>
      <c r="N913" s="21" t="str">
        <f>_xlfn.XLOOKUP(A913,'Hospitalisation Details'!A:A,'Hospitalisation Details'!J:J,"Not Found")</f>
        <v>tier - 3</v>
      </c>
      <c r="O913" s="21" t="str">
        <f>_xlfn.XLOOKUP(A913,'Hospitalisation Details'!A:A,'Hospitalisation Details'!K:K,"Not Found")</f>
        <v>R1023</v>
      </c>
      <c r="P913" s="23">
        <f>_xlfn.XLOOKUP(A913,'Hospitalisation Details'!A:A,'Hospitalisation Details'!L:L,"Not Found")</f>
        <v>31</v>
      </c>
    </row>
    <row r="914" spans="1:16" ht="15.75" x14ac:dyDescent="0.25">
      <c r="A914" s="19" t="s">
        <v>1458</v>
      </c>
      <c r="B914" s="19" t="str">
        <f>_xlfn.XLOOKUP(A914,'Customer Names'!A:A,'Customer Names'!C:C,"Not Found")</f>
        <v>Rook</v>
      </c>
      <c r="C914" s="20">
        <f>_xlfn.XLOOKUP(A914,'Medical Examinations'!A:A,'Medical Examinations'!B:B,"not found")</f>
        <v>30.305</v>
      </c>
      <c r="D914" s="20">
        <f>_xlfn.XLOOKUP(A914,'Medical Examinations'!A:A,'Medical Examinations'!C:C,"not found")</f>
        <v>4.2699999999999996</v>
      </c>
      <c r="E914" s="20" t="str">
        <f>_xlfn.XLOOKUP(A914,'Medical Examinations'!A:A,'Medical Examinations'!D:D,"not found")</f>
        <v>Yes</v>
      </c>
      <c r="F914" s="20" t="str">
        <f>_xlfn.XLOOKUP(A914,'Medical Examinations'!A:A,'Medical Examinations'!E:E,"not found")</f>
        <v>No</v>
      </c>
      <c r="G914" s="20" t="str">
        <f>_xlfn.XLOOKUP(A914,'Medical Examinations'!A:A,'Medical Examinations'!F:F,"not found")</f>
        <v>No</v>
      </c>
      <c r="H914" s="20">
        <f>_xlfn.XLOOKUP(A914,'Medical Examinations'!A:A,'Medical Examinations'!G:G,"not found")</f>
        <v>1</v>
      </c>
      <c r="I914" s="20" t="str">
        <f>_xlfn.XLOOKUP(A914,'Medical Examinations'!A:A,'Medical Examinations'!H:H,"not found")</f>
        <v>No</v>
      </c>
      <c r="J914" s="20" t="str">
        <f>_xlfn.XLOOKUP(A914,'Medical Examinations'!A:A,'Medical Examinations'!I:I,"not found")</f>
        <v>Obesity</v>
      </c>
      <c r="K914" s="21">
        <f>_xlfn.XLOOKUP(A914,'Hospitalisation Details'!A:A,'Hospitalisation Details'!F:F,"Not Found")</f>
        <v>23591</v>
      </c>
      <c r="L914" s="22">
        <f>_xlfn.XLOOKUP(A914,'Hospitalisation Details'!A:A,'Hospitalisation Details'!H:H,"Not Found")</f>
        <v>11938.26</v>
      </c>
      <c r="M914" s="21" t="str">
        <f>_xlfn.XLOOKUP(A914,'Hospitalisation Details'!A:A,'Hospitalisation Details'!I:I,"Not Found")</f>
        <v>tier - 2</v>
      </c>
      <c r="N914" s="21" t="str">
        <f>_xlfn.XLOOKUP(A914,'Hospitalisation Details'!A:A,'Hospitalisation Details'!J:J,"Not Found")</f>
        <v>tier - 3</v>
      </c>
      <c r="O914" s="21" t="str">
        <f>_xlfn.XLOOKUP(A914,'Hospitalisation Details'!A:A,'Hospitalisation Details'!K:K,"Not Found")</f>
        <v>R1019</v>
      </c>
      <c r="P914" s="23">
        <f>_xlfn.XLOOKUP(A914,'Hospitalisation Details'!A:A,'Hospitalisation Details'!L:L,"Not Found")</f>
        <v>58</v>
      </c>
    </row>
    <row r="915" spans="1:16" ht="15.75" x14ac:dyDescent="0.25">
      <c r="A915" s="19" t="s">
        <v>1457</v>
      </c>
      <c r="B915" s="19" t="str">
        <f>_xlfn.XLOOKUP(A915,'Customer Names'!A:A,'Customer Names'!C:C,"Not Found")</f>
        <v>Wright</v>
      </c>
      <c r="C915" s="20">
        <f>_xlfn.XLOOKUP(A915,'Medical Examinations'!A:A,'Medical Examinations'!B:B,"not found")</f>
        <v>25.175000000000001</v>
      </c>
      <c r="D915" s="20">
        <f>_xlfn.XLOOKUP(A915,'Medical Examinations'!A:A,'Medical Examinations'!C:C,"not found")</f>
        <v>5.57</v>
      </c>
      <c r="E915" s="20" t="str">
        <f>_xlfn.XLOOKUP(A915,'Medical Examinations'!A:A,'Medical Examinations'!D:D,"not found")</f>
        <v>Yes</v>
      </c>
      <c r="F915" s="20" t="str">
        <f>_xlfn.XLOOKUP(A915,'Medical Examinations'!A:A,'Medical Examinations'!E:E,"not found")</f>
        <v>No</v>
      </c>
      <c r="G915" s="20" t="str">
        <f>_xlfn.XLOOKUP(A915,'Medical Examinations'!A:A,'Medical Examinations'!F:F,"not found")</f>
        <v>No</v>
      </c>
      <c r="H915" s="20">
        <f>_xlfn.XLOOKUP(A915,'Medical Examinations'!A:A,'Medical Examinations'!G:G,"not found")</f>
        <v>1</v>
      </c>
      <c r="I915" s="20" t="str">
        <f>_xlfn.XLOOKUP(A915,'Medical Examinations'!A:A,'Medical Examinations'!H:H,"not found")</f>
        <v>No</v>
      </c>
      <c r="J915" s="20" t="str">
        <f>_xlfn.XLOOKUP(A915,'Medical Examinations'!A:A,'Medical Examinations'!I:I,"not found")</f>
        <v>Overweight</v>
      </c>
      <c r="K915" s="21">
        <f>_xlfn.XLOOKUP(A915,'Hospitalisation Details'!A:A,'Hospitalisation Details'!F:F,"Not Found")</f>
        <v>23731</v>
      </c>
      <c r="L915" s="22">
        <f>_xlfn.XLOOKUP(A915,'Hospitalisation Details'!A:A,'Hospitalisation Details'!H:H,"Not Found")</f>
        <v>11931.13</v>
      </c>
      <c r="M915" s="21" t="str">
        <f>_xlfn.XLOOKUP(A915,'Hospitalisation Details'!A:A,'Hospitalisation Details'!I:I,"Not Found")</f>
        <v>tier - 2</v>
      </c>
      <c r="N915" s="21" t="str">
        <f>_xlfn.XLOOKUP(A915,'Hospitalisation Details'!A:A,'Hospitalisation Details'!J:J,"Not Found")</f>
        <v>tier - 3</v>
      </c>
      <c r="O915" s="21" t="str">
        <f>_xlfn.XLOOKUP(A915,'Hospitalisation Details'!A:A,'Hospitalisation Details'!K:K,"Not Found")</f>
        <v>R1019</v>
      </c>
      <c r="P915" s="23">
        <f>_xlfn.XLOOKUP(A915,'Hospitalisation Details'!A:A,'Hospitalisation Details'!L:L,"Not Found")</f>
        <v>58</v>
      </c>
    </row>
    <row r="916" spans="1:16" ht="15.75" x14ac:dyDescent="0.25">
      <c r="A916" s="19" t="s">
        <v>1456</v>
      </c>
      <c r="B916" s="19" t="str">
        <f>_xlfn.XLOOKUP(A916,'Customer Names'!A:A,'Customer Names'!C:C,"Not Found")</f>
        <v>Chin</v>
      </c>
      <c r="C916" s="20">
        <f>_xlfn.XLOOKUP(A916,'Medical Examinations'!A:A,'Medical Examinations'!B:B,"not found")</f>
        <v>26.8</v>
      </c>
      <c r="D916" s="20">
        <f>_xlfn.XLOOKUP(A916,'Medical Examinations'!A:A,'Medical Examinations'!C:C,"not found")</f>
        <v>5.68</v>
      </c>
      <c r="E916" s="20" t="str">
        <f>_xlfn.XLOOKUP(A916,'Medical Examinations'!A:A,'Medical Examinations'!D:D,"not found")</f>
        <v>Yes</v>
      </c>
      <c r="F916" s="20" t="str">
        <f>_xlfn.XLOOKUP(A916,'Medical Examinations'!A:A,'Medical Examinations'!E:E,"not found")</f>
        <v>No</v>
      </c>
      <c r="G916" s="20" t="str">
        <f>_xlfn.XLOOKUP(A916,'Medical Examinations'!A:A,'Medical Examinations'!F:F,"not found")</f>
        <v>No</v>
      </c>
      <c r="H916" s="20">
        <f>_xlfn.XLOOKUP(A916,'Medical Examinations'!A:A,'Medical Examinations'!G:G,"not found")</f>
        <v>1</v>
      </c>
      <c r="I916" s="20" t="str">
        <f>_xlfn.XLOOKUP(A916,'Medical Examinations'!A:A,'Medical Examinations'!H:H,"not found")</f>
        <v>No</v>
      </c>
      <c r="J916" s="20" t="str">
        <f>_xlfn.XLOOKUP(A916,'Medical Examinations'!A:A,'Medical Examinations'!I:I,"not found")</f>
        <v>Overweight</v>
      </c>
      <c r="K916" s="21">
        <f>_xlfn.XLOOKUP(A916,'Hospitalisation Details'!A:A,'Hospitalisation Details'!F:F,"Not Found")</f>
        <v>23700</v>
      </c>
      <c r="L916" s="22">
        <f>_xlfn.XLOOKUP(A916,'Hospitalisation Details'!A:A,'Hospitalisation Details'!H:H,"Not Found")</f>
        <v>11918.2</v>
      </c>
      <c r="M916" s="21" t="str">
        <f>_xlfn.XLOOKUP(A916,'Hospitalisation Details'!A:A,'Hospitalisation Details'!I:I,"Not Found")</f>
        <v>tier - 2</v>
      </c>
      <c r="N916" s="21" t="str">
        <f>_xlfn.XLOOKUP(A916,'Hospitalisation Details'!A:A,'Hospitalisation Details'!J:J,"Not Found")</f>
        <v>tier - 3</v>
      </c>
      <c r="O916" s="21" t="str">
        <f>_xlfn.XLOOKUP(A916,'Hospitalisation Details'!A:A,'Hospitalisation Details'!K:K,"Not Found")</f>
        <v>R1021</v>
      </c>
      <c r="P916" s="23">
        <f>_xlfn.XLOOKUP(A916,'Hospitalisation Details'!A:A,'Hospitalisation Details'!L:L,"Not Found")</f>
        <v>58</v>
      </c>
    </row>
    <row r="917" spans="1:16" ht="15.75" x14ac:dyDescent="0.25">
      <c r="A917" s="19" t="s">
        <v>1455</v>
      </c>
      <c r="B917" s="19" t="str">
        <f>_xlfn.XLOOKUP(A917,'Customer Names'!A:A,'Customer Names'!C:C,"Not Found")</f>
        <v>White</v>
      </c>
      <c r="C917" s="20">
        <f>_xlfn.XLOOKUP(A917,'Medical Examinations'!A:A,'Medical Examinations'!B:B,"not found")</f>
        <v>21.78</v>
      </c>
      <c r="D917" s="20">
        <f>_xlfn.XLOOKUP(A917,'Medical Examinations'!A:A,'Medical Examinations'!C:C,"not found")</f>
        <v>5.3</v>
      </c>
      <c r="E917" s="20" t="str">
        <f>_xlfn.XLOOKUP(A917,'Medical Examinations'!A:A,'Medical Examinations'!D:D,"not found")</f>
        <v>No</v>
      </c>
      <c r="F917" s="20" t="str">
        <f>_xlfn.XLOOKUP(A917,'Medical Examinations'!A:A,'Medical Examinations'!E:E,"not found")</f>
        <v>Yes</v>
      </c>
      <c r="G917" s="20" t="str">
        <f>_xlfn.XLOOKUP(A917,'Medical Examinations'!A:A,'Medical Examinations'!F:F,"not found")</f>
        <v>No</v>
      </c>
      <c r="H917" s="20">
        <f>_xlfn.XLOOKUP(A917,'Medical Examinations'!A:A,'Medical Examinations'!G:G,"not found")</f>
        <v>1</v>
      </c>
      <c r="I917" s="20" t="str">
        <f>_xlfn.XLOOKUP(A917,'Medical Examinations'!A:A,'Medical Examinations'!H:H,"not found")</f>
        <v>No</v>
      </c>
      <c r="J917" s="20" t="str">
        <f>_xlfn.XLOOKUP(A917,'Medical Examinations'!A:A,'Medical Examinations'!I:I,"not found")</f>
        <v>Normal Weight</v>
      </c>
      <c r="K917" s="21">
        <f>_xlfn.XLOOKUP(A917,'Hospitalisation Details'!A:A,'Hospitalisation Details'!F:F,"Not Found")</f>
        <v>38140</v>
      </c>
      <c r="L917" s="22">
        <f>_xlfn.XLOOKUP(A917,'Hospitalisation Details'!A:A,'Hospitalisation Details'!H:H,"Not Found")</f>
        <v>11884.05</v>
      </c>
      <c r="M917" s="21" t="str">
        <f>_xlfn.XLOOKUP(A917,'Hospitalisation Details'!A:A,'Hospitalisation Details'!I:I,"Not Found")</f>
        <v>tier - 2</v>
      </c>
      <c r="N917" s="21" t="str">
        <f>_xlfn.XLOOKUP(A917,'Hospitalisation Details'!A:A,'Hospitalisation Details'!J:J,"Not Found")</f>
        <v>tier - 3</v>
      </c>
      <c r="O917" s="21" t="str">
        <f>_xlfn.XLOOKUP(A917,'Hospitalisation Details'!A:A,'Hospitalisation Details'!K:K,"Not Found")</f>
        <v>R1013</v>
      </c>
      <c r="P917" s="23">
        <f>_xlfn.XLOOKUP(A917,'Hospitalisation Details'!A:A,'Hospitalisation Details'!L:L,"Not Found")</f>
        <v>19</v>
      </c>
    </row>
    <row r="918" spans="1:16" ht="15.75" x14ac:dyDescent="0.25">
      <c r="A918" s="19" t="s">
        <v>1454</v>
      </c>
      <c r="B918" s="19" t="str">
        <f>_xlfn.XLOOKUP(A918,'Customer Names'!A:A,'Customer Names'!C:C,"Not Found")</f>
        <v>Savage</v>
      </c>
      <c r="C918" s="20">
        <f>_xlfn.XLOOKUP(A918,'Medical Examinations'!A:A,'Medical Examinations'!B:B,"not found")</f>
        <v>30.14</v>
      </c>
      <c r="D918" s="20">
        <f>_xlfn.XLOOKUP(A918,'Medical Examinations'!A:A,'Medical Examinations'!C:C,"not found")</f>
        <v>9.4499999999999993</v>
      </c>
      <c r="E918" s="20" t="str">
        <f>_xlfn.XLOOKUP(A918,'Medical Examinations'!A:A,'Medical Examinations'!D:D,"not found")</f>
        <v>Yes</v>
      </c>
      <c r="F918" s="20" t="str">
        <f>_xlfn.XLOOKUP(A918,'Medical Examinations'!A:A,'Medical Examinations'!E:E,"not found")</f>
        <v>No</v>
      </c>
      <c r="G918" s="20" t="str">
        <f>_xlfn.XLOOKUP(A918,'Medical Examinations'!A:A,'Medical Examinations'!F:F,"not found")</f>
        <v>No</v>
      </c>
      <c r="H918" s="20">
        <f>_xlfn.XLOOKUP(A918,'Medical Examinations'!A:A,'Medical Examinations'!G:G,"not found")</f>
        <v>0</v>
      </c>
      <c r="I918" s="20" t="str">
        <f>_xlfn.XLOOKUP(A918,'Medical Examinations'!A:A,'Medical Examinations'!H:H,"not found")</f>
        <v>No</v>
      </c>
      <c r="J918" s="20" t="str">
        <f>_xlfn.XLOOKUP(A918,'Medical Examinations'!A:A,'Medical Examinations'!I:I,"not found")</f>
        <v>Obesity</v>
      </c>
      <c r="K918" s="21">
        <f>_xlfn.XLOOKUP(A918,'Hospitalisation Details'!A:A,'Hospitalisation Details'!F:F,"Not Found")</f>
        <v>24774</v>
      </c>
      <c r="L918" s="22">
        <f>_xlfn.XLOOKUP(A918,'Hospitalisation Details'!A:A,'Hospitalisation Details'!H:H,"Not Found")</f>
        <v>11881.97</v>
      </c>
      <c r="M918" s="21" t="str">
        <f>_xlfn.XLOOKUP(A918,'Hospitalisation Details'!A:A,'Hospitalisation Details'!I:I,"Not Found")</f>
        <v>tier - 2</v>
      </c>
      <c r="N918" s="21" t="str">
        <f>_xlfn.XLOOKUP(A918,'Hospitalisation Details'!A:A,'Hospitalisation Details'!J:J,"Not Found")</f>
        <v>tier - 3</v>
      </c>
      <c r="O918" s="21" t="str">
        <f>_xlfn.XLOOKUP(A918,'Hospitalisation Details'!A:A,'Hospitalisation Details'!K:K,"Not Found")</f>
        <v>R1013</v>
      </c>
      <c r="P918" s="23">
        <f>_xlfn.XLOOKUP(A918,'Hospitalisation Details'!A:A,'Hospitalisation Details'!L:L,"Not Found")</f>
        <v>55</v>
      </c>
    </row>
    <row r="919" spans="1:16" ht="15.75" x14ac:dyDescent="0.25">
      <c r="A919" s="19" t="s">
        <v>1453</v>
      </c>
      <c r="B919" s="19" t="str">
        <f>_xlfn.XLOOKUP(A919,'Customer Names'!A:A,'Customer Names'!C:C,"Not Found")</f>
        <v>Hitchings</v>
      </c>
      <c r="C919" s="20">
        <f>_xlfn.XLOOKUP(A919,'Medical Examinations'!A:A,'Medical Examinations'!B:B,"not found")</f>
        <v>29.7</v>
      </c>
      <c r="D919" s="20">
        <f>_xlfn.XLOOKUP(A919,'Medical Examinations'!A:A,'Medical Examinations'!C:C,"not found")</f>
        <v>6.79</v>
      </c>
      <c r="E919" s="20" t="str">
        <f>_xlfn.XLOOKUP(A919,'Medical Examinations'!A:A,'Medical Examinations'!D:D,"not found")</f>
        <v>Yes</v>
      </c>
      <c r="F919" s="20" t="str">
        <f>_xlfn.XLOOKUP(A919,'Medical Examinations'!A:A,'Medical Examinations'!E:E,"not found")</f>
        <v>No</v>
      </c>
      <c r="G919" s="20" t="str">
        <f>_xlfn.XLOOKUP(A919,'Medical Examinations'!A:A,'Medical Examinations'!F:F,"not found")</f>
        <v>No</v>
      </c>
      <c r="H919" s="20">
        <f>_xlfn.XLOOKUP(A919,'Medical Examinations'!A:A,'Medical Examinations'!G:G,"not found")</f>
        <v>0</v>
      </c>
      <c r="I919" s="20" t="str">
        <f>_xlfn.XLOOKUP(A919,'Medical Examinations'!A:A,'Medical Examinations'!H:H,"not found")</f>
        <v>No</v>
      </c>
      <c r="J919" s="20" t="str">
        <f>_xlfn.XLOOKUP(A919,'Medical Examinations'!A:A,'Medical Examinations'!I:I,"not found")</f>
        <v>Overweight</v>
      </c>
      <c r="K919" s="21">
        <f>_xlfn.XLOOKUP(A919,'Hospitalisation Details'!A:A,'Hospitalisation Details'!F:F,"Not Found")</f>
        <v>24667</v>
      </c>
      <c r="L919" s="22">
        <f>_xlfn.XLOOKUP(A919,'Hospitalisation Details'!A:A,'Hospitalisation Details'!H:H,"Not Found")</f>
        <v>11881.36</v>
      </c>
      <c r="M919" s="21" t="str">
        <f>_xlfn.XLOOKUP(A919,'Hospitalisation Details'!A:A,'Hospitalisation Details'!I:I,"Not Found")</f>
        <v>tier - 2</v>
      </c>
      <c r="N919" s="21" t="str">
        <f>_xlfn.XLOOKUP(A919,'Hospitalisation Details'!A:A,'Hospitalisation Details'!J:J,"Not Found")</f>
        <v>tier - 3</v>
      </c>
      <c r="O919" s="21" t="str">
        <f>_xlfn.XLOOKUP(A919,'Hospitalisation Details'!A:A,'Hospitalisation Details'!K:K,"Not Found")</f>
        <v>R1011</v>
      </c>
      <c r="P919" s="23">
        <f>_xlfn.XLOOKUP(A919,'Hospitalisation Details'!A:A,'Hospitalisation Details'!L:L,"Not Found")</f>
        <v>55</v>
      </c>
    </row>
    <row r="920" spans="1:16" ht="15.75" x14ac:dyDescent="0.25">
      <c r="A920" s="19" t="s">
        <v>1452</v>
      </c>
      <c r="B920" s="19" t="str">
        <f>_xlfn.XLOOKUP(A920,'Customer Names'!A:A,'Customer Names'!C:C,"Not Found")</f>
        <v>Truitt</v>
      </c>
      <c r="C920" s="20">
        <f>_xlfn.XLOOKUP(A920,'Medical Examinations'!A:A,'Medical Examinations'!B:B,"not found")</f>
        <v>32.395000000000003</v>
      </c>
      <c r="D920" s="20">
        <f>_xlfn.XLOOKUP(A920,'Medical Examinations'!A:A,'Medical Examinations'!C:C,"not found")</f>
        <v>11.1</v>
      </c>
      <c r="E920" s="20" t="str">
        <f>_xlfn.XLOOKUP(A920,'Medical Examinations'!A:A,'Medical Examinations'!D:D,"not found")</f>
        <v>Yes</v>
      </c>
      <c r="F920" s="20" t="str">
        <f>_xlfn.XLOOKUP(A920,'Medical Examinations'!A:A,'Medical Examinations'!E:E,"not found")</f>
        <v>No</v>
      </c>
      <c r="G920" s="20" t="str">
        <f>_xlfn.XLOOKUP(A920,'Medical Examinations'!A:A,'Medical Examinations'!F:F,"not found")</f>
        <v>No</v>
      </c>
      <c r="H920" s="20">
        <f>_xlfn.XLOOKUP(A920,'Medical Examinations'!A:A,'Medical Examinations'!G:G,"not found")</f>
        <v>0</v>
      </c>
      <c r="I920" s="20" t="str">
        <f>_xlfn.XLOOKUP(A920,'Medical Examinations'!A:A,'Medical Examinations'!H:H,"not found")</f>
        <v>No</v>
      </c>
      <c r="J920" s="20" t="str">
        <f>_xlfn.XLOOKUP(A920,'Medical Examinations'!A:A,'Medical Examinations'!I:I,"not found")</f>
        <v>Obesity</v>
      </c>
      <c r="K920" s="21">
        <f>_xlfn.XLOOKUP(A920,'Hospitalisation Details'!A:A,'Hospitalisation Details'!F:F,"Not Found")</f>
        <v>24708</v>
      </c>
      <c r="L920" s="22">
        <f>_xlfn.XLOOKUP(A920,'Hospitalisation Details'!A:A,'Hospitalisation Details'!H:H,"Not Found")</f>
        <v>11879.1</v>
      </c>
      <c r="M920" s="21" t="str">
        <f>_xlfn.XLOOKUP(A920,'Hospitalisation Details'!A:A,'Hospitalisation Details'!I:I,"Not Found")</f>
        <v>tier - 2</v>
      </c>
      <c r="N920" s="21" t="str">
        <f>_xlfn.XLOOKUP(A920,'Hospitalisation Details'!A:A,'Hospitalisation Details'!J:J,"Not Found")</f>
        <v>tier - 3</v>
      </c>
      <c r="O920" s="21" t="str">
        <f>_xlfn.XLOOKUP(A920,'Hospitalisation Details'!A:A,'Hospitalisation Details'!K:K,"Not Found")</f>
        <v>R1024</v>
      </c>
      <c r="P920" s="23">
        <f>_xlfn.XLOOKUP(A920,'Hospitalisation Details'!A:A,'Hospitalisation Details'!L:L,"Not Found")</f>
        <v>55</v>
      </c>
    </row>
    <row r="921" spans="1:16" ht="15.75" x14ac:dyDescent="0.25">
      <c r="A921" s="19" t="s">
        <v>1451</v>
      </c>
      <c r="B921" s="19" t="str">
        <f>_xlfn.XLOOKUP(A921,'Customer Names'!A:A,'Customer Names'!C:C,"Not Found")</f>
        <v>Chang</v>
      </c>
      <c r="C921" s="20">
        <f>_xlfn.XLOOKUP(A921,'Medical Examinations'!A:A,'Medical Examinations'!B:B,"not found")</f>
        <v>36.64</v>
      </c>
      <c r="D921" s="20">
        <f>_xlfn.XLOOKUP(A921,'Medical Examinations'!A:A,'Medical Examinations'!C:C,"not found")</f>
        <v>7.26</v>
      </c>
      <c r="E921" s="20" t="str">
        <f>_xlfn.XLOOKUP(A921,'Medical Examinations'!A:A,'Medical Examinations'!D:D,"not found")</f>
        <v>No</v>
      </c>
      <c r="F921" s="20" t="str">
        <f>_xlfn.XLOOKUP(A921,'Medical Examinations'!A:A,'Medical Examinations'!E:E,"not found")</f>
        <v>No</v>
      </c>
      <c r="G921" s="20" t="str">
        <f>_xlfn.XLOOKUP(A921,'Medical Examinations'!A:A,'Medical Examinations'!F:F,"not found")</f>
        <v>No</v>
      </c>
      <c r="H921" s="20">
        <f>_xlfn.XLOOKUP(A921,'Medical Examinations'!A:A,'Medical Examinations'!G:G,"not found")</f>
        <v>0</v>
      </c>
      <c r="I921" s="20" t="str">
        <f>_xlfn.XLOOKUP(A921,'Medical Examinations'!A:A,'Medical Examinations'!H:H,"not found")</f>
        <v>No</v>
      </c>
      <c r="J921" s="20" t="str">
        <f>_xlfn.XLOOKUP(A921,'Medical Examinations'!A:A,'Medical Examinations'!I:I,"not found")</f>
        <v>Obesity</v>
      </c>
      <c r="K921" s="21">
        <f>_xlfn.XLOOKUP(A921,'Hospitalisation Details'!A:A,'Hospitalisation Details'!F:F,"Not Found")</f>
        <v>27217</v>
      </c>
      <c r="L921" s="22">
        <f>_xlfn.XLOOKUP(A921,'Hospitalisation Details'!A:A,'Hospitalisation Details'!H:H,"Not Found")</f>
        <v>11858.56</v>
      </c>
      <c r="M921" s="21" t="str">
        <f>_xlfn.XLOOKUP(A921,'Hospitalisation Details'!A:A,'Hospitalisation Details'!I:I,"Not Found")</f>
        <v>tier - 2</v>
      </c>
      <c r="N921" s="21" t="str">
        <f>_xlfn.XLOOKUP(A921,'Hospitalisation Details'!A:A,'Hospitalisation Details'!J:J,"Not Found")</f>
        <v>tier - 3</v>
      </c>
      <c r="O921" s="21" t="str">
        <f>_xlfn.XLOOKUP(A921,'Hospitalisation Details'!A:A,'Hospitalisation Details'!K:K,"Not Found")</f>
        <v>R1011</v>
      </c>
      <c r="P921" s="23">
        <f>_xlfn.XLOOKUP(A921,'Hospitalisation Details'!A:A,'Hospitalisation Details'!L:L,"Not Found")</f>
        <v>48</v>
      </c>
    </row>
    <row r="922" spans="1:16" ht="15.75" x14ac:dyDescent="0.25">
      <c r="A922" s="19" t="s">
        <v>1450</v>
      </c>
      <c r="B922" s="19" t="str">
        <f>_xlfn.XLOOKUP(A922,'Customer Names'!A:A,'Customer Names'!C:C,"Not Found")</f>
        <v>Frey</v>
      </c>
      <c r="C922" s="20">
        <f>_xlfn.XLOOKUP(A922,'Medical Examinations'!A:A,'Medical Examinations'!B:B,"not found")</f>
        <v>39.049999999999997</v>
      </c>
      <c r="D922" s="20">
        <f>_xlfn.XLOOKUP(A922,'Medical Examinations'!A:A,'Medical Examinations'!C:C,"not found")</f>
        <v>5.27</v>
      </c>
      <c r="E922" s="20" t="str">
        <f>_xlfn.XLOOKUP(A922,'Medical Examinations'!A:A,'Medical Examinations'!D:D,"not found")</f>
        <v>Yes</v>
      </c>
      <c r="F922" s="20" t="str">
        <f>_xlfn.XLOOKUP(A922,'Medical Examinations'!A:A,'Medical Examinations'!E:E,"not found")</f>
        <v>No</v>
      </c>
      <c r="G922" s="20" t="str">
        <f>_xlfn.XLOOKUP(A922,'Medical Examinations'!A:A,'Medical Examinations'!F:F,"not found")</f>
        <v>No</v>
      </c>
      <c r="H922" s="20">
        <f>_xlfn.XLOOKUP(A922,'Medical Examinations'!A:A,'Medical Examinations'!G:G,"not found")</f>
        <v>1</v>
      </c>
      <c r="I922" s="20" t="str">
        <f>_xlfn.XLOOKUP(A922,'Medical Examinations'!A:A,'Medical Examinations'!H:H,"not found")</f>
        <v>No</v>
      </c>
      <c r="J922" s="20" t="str">
        <f>_xlfn.XLOOKUP(A922,'Medical Examinations'!A:A,'Medical Examinations'!I:I,"not found")</f>
        <v>Obesity</v>
      </c>
      <c r="K922" s="21">
        <f>_xlfn.XLOOKUP(A922,'Hospitalisation Details'!A:A,'Hospitalisation Details'!F:F,"Not Found")</f>
        <v>23649</v>
      </c>
      <c r="L922" s="22">
        <f>_xlfn.XLOOKUP(A922,'Hospitalisation Details'!A:A,'Hospitalisation Details'!H:H,"Not Found")</f>
        <v>11856.41</v>
      </c>
      <c r="M922" s="21" t="str">
        <f>_xlfn.XLOOKUP(A922,'Hospitalisation Details'!A:A,'Hospitalisation Details'!I:I,"Not Found")</f>
        <v>tier - 2</v>
      </c>
      <c r="N922" s="21" t="str">
        <f>_xlfn.XLOOKUP(A922,'Hospitalisation Details'!A:A,'Hospitalisation Details'!J:J,"Not Found")</f>
        <v>tier - 3</v>
      </c>
      <c r="O922" s="21" t="str">
        <f>_xlfn.XLOOKUP(A922,'Hospitalisation Details'!A:A,'Hospitalisation Details'!K:K,"Not Found")</f>
        <v>R1013</v>
      </c>
      <c r="P922" s="23">
        <f>_xlfn.XLOOKUP(A922,'Hospitalisation Details'!A:A,'Hospitalisation Details'!L:L,"Not Found")</f>
        <v>58</v>
      </c>
    </row>
    <row r="923" spans="1:16" ht="15.75" x14ac:dyDescent="0.25">
      <c r="A923" s="19" t="s">
        <v>1449</v>
      </c>
      <c r="B923" s="19" t="str">
        <f>_xlfn.XLOOKUP(A923,'Customer Names'!A:A,'Customer Names'!C:C,"Not Found")</f>
        <v>Krishna</v>
      </c>
      <c r="C923" s="20">
        <f>_xlfn.XLOOKUP(A923,'Medical Examinations'!A:A,'Medical Examinations'!B:B,"not found")</f>
        <v>33.1</v>
      </c>
      <c r="D923" s="20">
        <f>_xlfn.XLOOKUP(A923,'Medical Examinations'!A:A,'Medical Examinations'!C:C,"not found")</f>
        <v>5.46</v>
      </c>
      <c r="E923" s="20" t="str">
        <f>_xlfn.XLOOKUP(A923,'Medical Examinations'!A:A,'Medical Examinations'!D:D,"not found")</f>
        <v>Yes</v>
      </c>
      <c r="F923" s="20" t="str">
        <f>_xlfn.XLOOKUP(A923,'Medical Examinations'!A:A,'Medical Examinations'!E:E,"not found")</f>
        <v>No</v>
      </c>
      <c r="G923" s="20" t="str">
        <f>_xlfn.XLOOKUP(A923,'Medical Examinations'!A:A,'Medical Examinations'!F:F,"not found")</f>
        <v>No</v>
      </c>
      <c r="H923" s="20">
        <f>_xlfn.XLOOKUP(A923,'Medical Examinations'!A:A,'Medical Examinations'!G:G,"not found")</f>
        <v>1</v>
      </c>
      <c r="I923" s="20" t="str">
        <f>_xlfn.XLOOKUP(A923,'Medical Examinations'!A:A,'Medical Examinations'!H:H,"not found")</f>
        <v>No</v>
      </c>
      <c r="J923" s="20" t="str">
        <f>_xlfn.XLOOKUP(A923,'Medical Examinations'!A:A,'Medical Examinations'!I:I,"not found")</f>
        <v>Obesity</v>
      </c>
      <c r="K923" s="21">
        <f>_xlfn.XLOOKUP(A923,'Hospitalisation Details'!A:A,'Hospitalisation Details'!F:F,"Not Found")</f>
        <v>23555</v>
      </c>
      <c r="L923" s="22">
        <f>_xlfn.XLOOKUP(A923,'Hospitalisation Details'!A:A,'Hospitalisation Details'!H:H,"Not Found")</f>
        <v>11848.14</v>
      </c>
      <c r="M923" s="21" t="str">
        <f>_xlfn.XLOOKUP(A923,'Hospitalisation Details'!A:A,'Hospitalisation Details'!I:I,"Not Found")</f>
        <v>tier - 2</v>
      </c>
      <c r="N923" s="21" t="str">
        <f>_xlfn.XLOOKUP(A923,'Hospitalisation Details'!A:A,'Hospitalisation Details'!J:J,"Not Found")</f>
        <v>tier - 3</v>
      </c>
      <c r="O923" s="21" t="str">
        <f>_xlfn.XLOOKUP(A923,'Hospitalisation Details'!A:A,'Hospitalisation Details'!K:K,"Not Found")</f>
        <v>R1011</v>
      </c>
      <c r="P923" s="23">
        <f>_xlfn.XLOOKUP(A923,'Hospitalisation Details'!A:A,'Hospitalisation Details'!L:L,"Not Found")</f>
        <v>58</v>
      </c>
    </row>
    <row r="924" spans="1:16" ht="15.75" x14ac:dyDescent="0.25">
      <c r="A924" s="19" t="s">
        <v>1448</v>
      </c>
      <c r="B924" s="19" t="str">
        <f>_xlfn.XLOOKUP(A924,'Customer Names'!A:A,'Customer Names'!C:C,"Not Found")</f>
        <v>Maher</v>
      </c>
      <c r="C924" s="20">
        <f>_xlfn.XLOOKUP(A924,'Medical Examinations'!A:A,'Medical Examinations'!B:B,"not found")</f>
        <v>31.824999999999999</v>
      </c>
      <c r="D924" s="20">
        <f>_xlfn.XLOOKUP(A924,'Medical Examinations'!A:A,'Medical Examinations'!C:C,"not found")</f>
        <v>8.1300000000000008</v>
      </c>
      <c r="E924" s="20" t="str">
        <f>_xlfn.XLOOKUP(A924,'Medical Examinations'!A:A,'Medical Examinations'!D:D,"not found")</f>
        <v>No</v>
      </c>
      <c r="F924" s="20" t="str">
        <f>_xlfn.XLOOKUP(A924,'Medical Examinations'!A:A,'Medical Examinations'!E:E,"not found")</f>
        <v>No</v>
      </c>
      <c r="G924" s="20" t="str">
        <f>_xlfn.XLOOKUP(A924,'Medical Examinations'!A:A,'Medical Examinations'!F:F,"not found")</f>
        <v>No</v>
      </c>
      <c r="H924" s="20">
        <f>_xlfn.XLOOKUP(A924,'Medical Examinations'!A:A,'Medical Examinations'!G:G,"not found")</f>
        <v>0</v>
      </c>
      <c r="I924" s="20" t="str">
        <f>_xlfn.XLOOKUP(A924,'Medical Examinations'!A:A,'Medical Examinations'!H:H,"not found")</f>
        <v>No</v>
      </c>
      <c r="J924" s="20" t="str">
        <f>_xlfn.XLOOKUP(A924,'Medical Examinations'!A:A,'Medical Examinations'!I:I,"not found")</f>
        <v>Obesity</v>
      </c>
      <c r="K924" s="21">
        <f>_xlfn.XLOOKUP(A924,'Hospitalisation Details'!A:A,'Hospitalisation Details'!F:F,"Not Found")</f>
        <v>24056</v>
      </c>
      <c r="L924" s="22">
        <f>_xlfn.XLOOKUP(A924,'Hospitalisation Details'!A:A,'Hospitalisation Details'!H:H,"Not Found")</f>
        <v>11842.62</v>
      </c>
      <c r="M924" s="21" t="str">
        <f>_xlfn.XLOOKUP(A924,'Hospitalisation Details'!A:A,'Hospitalisation Details'!I:I,"Not Found")</f>
        <v>tier - 2</v>
      </c>
      <c r="N924" s="21" t="str">
        <f>_xlfn.XLOOKUP(A924,'Hospitalisation Details'!A:A,'Hospitalisation Details'!J:J,"Not Found")</f>
        <v>tier - 3</v>
      </c>
      <c r="O924" s="21" t="str">
        <f>_xlfn.XLOOKUP(A924,'Hospitalisation Details'!A:A,'Hospitalisation Details'!K:K,"Not Found")</f>
        <v>R1012</v>
      </c>
      <c r="P924" s="23">
        <f>_xlfn.XLOOKUP(A924,'Hospitalisation Details'!A:A,'Hospitalisation Details'!L:L,"Not Found")</f>
        <v>57</v>
      </c>
    </row>
    <row r="925" spans="1:16" ht="15.75" x14ac:dyDescent="0.25">
      <c r="A925" s="19" t="s">
        <v>1447</v>
      </c>
      <c r="B925" s="19" t="str">
        <f>_xlfn.XLOOKUP(A925,'Customer Names'!A:A,'Customer Names'!C:C,"Not Found")</f>
        <v>Boivin</v>
      </c>
      <c r="C925" s="20">
        <f>_xlfn.XLOOKUP(A925,'Medical Examinations'!A:A,'Medical Examinations'!B:B,"not found")</f>
        <v>29</v>
      </c>
      <c r="D925" s="20">
        <f>_xlfn.XLOOKUP(A925,'Medical Examinations'!A:A,'Medical Examinations'!C:C,"not found")</f>
        <v>4.25</v>
      </c>
      <c r="E925" s="20" t="str">
        <f>_xlfn.XLOOKUP(A925,'Medical Examinations'!A:A,'Medical Examinations'!D:D,"not found")</f>
        <v>Yes</v>
      </c>
      <c r="F925" s="20" t="str">
        <f>_xlfn.XLOOKUP(A925,'Medical Examinations'!A:A,'Medical Examinations'!E:E,"not found")</f>
        <v>No</v>
      </c>
      <c r="G925" s="20" t="str">
        <f>_xlfn.XLOOKUP(A925,'Medical Examinations'!A:A,'Medical Examinations'!F:F,"not found")</f>
        <v>No</v>
      </c>
      <c r="H925" s="20">
        <f>_xlfn.XLOOKUP(A925,'Medical Examinations'!A:A,'Medical Examinations'!G:G,"not found")</f>
        <v>1</v>
      </c>
      <c r="I925" s="20" t="str">
        <f>_xlfn.XLOOKUP(A925,'Medical Examinations'!A:A,'Medical Examinations'!H:H,"not found")</f>
        <v>No</v>
      </c>
      <c r="J925" s="20" t="str">
        <f>_xlfn.XLOOKUP(A925,'Medical Examinations'!A:A,'Medical Examinations'!I:I,"not found")</f>
        <v>Overweight</v>
      </c>
      <c r="K925" s="21">
        <f>_xlfn.XLOOKUP(A925,'Hospitalisation Details'!A:A,'Hospitalisation Details'!F:F,"Not Found")</f>
        <v>23569</v>
      </c>
      <c r="L925" s="22">
        <f>_xlfn.XLOOKUP(A925,'Hospitalisation Details'!A:A,'Hospitalisation Details'!H:H,"Not Found")</f>
        <v>11842.44</v>
      </c>
      <c r="M925" s="21" t="str">
        <f>_xlfn.XLOOKUP(A925,'Hospitalisation Details'!A:A,'Hospitalisation Details'!I:I,"Not Found")</f>
        <v>tier - 2</v>
      </c>
      <c r="N925" s="21" t="str">
        <f>_xlfn.XLOOKUP(A925,'Hospitalisation Details'!A:A,'Hospitalisation Details'!J:J,"Not Found")</f>
        <v>tier - 3</v>
      </c>
      <c r="O925" s="21" t="str">
        <f>_xlfn.XLOOKUP(A925,'Hospitalisation Details'!A:A,'Hospitalisation Details'!K:K,"Not Found")</f>
        <v>R1011</v>
      </c>
      <c r="P925" s="23">
        <f>_xlfn.XLOOKUP(A925,'Hospitalisation Details'!A:A,'Hospitalisation Details'!L:L,"Not Found")</f>
        <v>58</v>
      </c>
    </row>
    <row r="926" spans="1:16" ht="15.75" x14ac:dyDescent="0.25">
      <c r="A926" s="19" t="s">
        <v>1446</v>
      </c>
      <c r="B926" s="19" t="str">
        <f>_xlfn.XLOOKUP(A926,'Customer Names'!A:A,'Customer Names'!C:C,"Not Found")</f>
        <v>McAlister</v>
      </c>
      <c r="C926" s="20">
        <f>_xlfn.XLOOKUP(A926,'Medical Examinations'!A:A,'Medical Examinations'!B:B,"not found")</f>
        <v>30.495000000000001</v>
      </c>
      <c r="D926" s="20">
        <f>_xlfn.XLOOKUP(A926,'Medical Examinations'!A:A,'Medical Examinations'!C:C,"not found")</f>
        <v>8.68</v>
      </c>
      <c r="E926" s="20" t="str">
        <f>_xlfn.XLOOKUP(A926,'Medical Examinations'!A:A,'Medical Examinations'!D:D,"not found")</f>
        <v>No</v>
      </c>
      <c r="F926" s="20" t="str">
        <f>_xlfn.XLOOKUP(A926,'Medical Examinations'!A:A,'Medical Examinations'!E:E,"not found")</f>
        <v>No</v>
      </c>
      <c r="G926" s="20" t="str">
        <f>_xlfn.XLOOKUP(A926,'Medical Examinations'!A:A,'Medical Examinations'!F:F,"not found")</f>
        <v>No</v>
      </c>
      <c r="H926" s="20">
        <f>_xlfn.XLOOKUP(A926,'Medical Examinations'!A:A,'Medical Examinations'!G:G,"not found")</f>
        <v>0</v>
      </c>
      <c r="I926" s="20" t="str">
        <f>_xlfn.XLOOKUP(A926,'Medical Examinations'!A:A,'Medical Examinations'!H:H,"not found")</f>
        <v>No</v>
      </c>
      <c r="J926" s="20" t="str">
        <f>_xlfn.XLOOKUP(A926,'Medical Examinations'!A:A,'Medical Examinations'!I:I,"not found")</f>
        <v>Obesity</v>
      </c>
      <c r="K926" s="21">
        <f>_xlfn.XLOOKUP(A926,'Hospitalisation Details'!A:A,'Hospitalisation Details'!F:F,"Not Found")</f>
        <v>24010</v>
      </c>
      <c r="L926" s="22">
        <f>_xlfn.XLOOKUP(A926,'Hospitalisation Details'!A:A,'Hospitalisation Details'!H:H,"Not Found")</f>
        <v>11840.78</v>
      </c>
      <c r="M926" s="21" t="str">
        <f>_xlfn.XLOOKUP(A926,'Hospitalisation Details'!A:A,'Hospitalisation Details'!I:I,"Not Found")</f>
        <v>tier - 2</v>
      </c>
      <c r="N926" s="21" t="str">
        <f>_xlfn.XLOOKUP(A926,'Hospitalisation Details'!A:A,'Hospitalisation Details'!J:J,"Not Found")</f>
        <v>tier - 3</v>
      </c>
      <c r="O926" s="21" t="str">
        <f>_xlfn.XLOOKUP(A926,'Hospitalisation Details'!A:A,'Hospitalisation Details'!K:K,"Not Found")</f>
        <v>R1012</v>
      </c>
      <c r="P926" s="23">
        <f>_xlfn.XLOOKUP(A926,'Hospitalisation Details'!A:A,'Hospitalisation Details'!L:L,"Not Found")</f>
        <v>57</v>
      </c>
    </row>
    <row r="927" spans="1:16" ht="15.75" x14ac:dyDescent="0.25">
      <c r="A927" s="19" t="s">
        <v>1445</v>
      </c>
      <c r="B927" s="19" t="str">
        <f>_xlfn.XLOOKUP(A927,'Customer Names'!A:A,'Customer Names'!C:C,"Not Found")</f>
        <v>Akhmedova</v>
      </c>
      <c r="C927" s="20">
        <f>_xlfn.XLOOKUP(A927,'Medical Examinations'!A:A,'Medical Examinations'!B:B,"not found")</f>
        <v>25.2</v>
      </c>
      <c r="D927" s="20">
        <f>_xlfn.XLOOKUP(A927,'Medical Examinations'!A:A,'Medical Examinations'!C:C,"not found")</f>
        <v>6.25</v>
      </c>
      <c r="E927" s="20" t="str">
        <f>_xlfn.XLOOKUP(A927,'Medical Examinations'!A:A,'Medical Examinations'!D:D,"not found")</f>
        <v>Yes</v>
      </c>
      <c r="F927" s="20" t="str">
        <f>_xlfn.XLOOKUP(A927,'Medical Examinations'!A:A,'Medical Examinations'!E:E,"not found")</f>
        <v>No</v>
      </c>
      <c r="G927" s="20" t="str">
        <f>_xlfn.XLOOKUP(A927,'Medical Examinations'!A:A,'Medical Examinations'!F:F,"not found")</f>
        <v>No</v>
      </c>
      <c r="H927" s="20">
        <f>_xlfn.XLOOKUP(A927,'Medical Examinations'!A:A,'Medical Examinations'!G:G,"not found")</f>
        <v>1</v>
      </c>
      <c r="I927" s="20" t="str">
        <f>_xlfn.XLOOKUP(A927,'Medical Examinations'!A:A,'Medical Examinations'!H:H,"not found")</f>
        <v>No</v>
      </c>
      <c r="J927" s="20" t="str">
        <f>_xlfn.XLOOKUP(A927,'Medical Examinations'!A:A,'Medical Examinations'!I:I,"not found")</f>
        <v>Overweight</v>
      </c>
      <c r="K927" s="21">
        <f>_xlfn.XLOOKUP(A927,'Hospitalisation Details'!A:A,'Hospitalisation Details'!F:F,"Not Found")</f>
        <v>23631</v>
      </c>
      <c r="L927" s="22">
        <f>_xlfn.XLOOKUP(A927,'Hospitalisation Details'!A:A,'Hospitalisation Details'!H:H,"Not Found")</f>
        <v>11837.16</v>
      </c>
      <c r="M927" s="21" t="str">
        <f>_xlfn.XLOOKUP(A927,'Hospitalisation Details'!A:A,'Hospitalisation Details'!I:I,"Not Found")</f>
        <v>tier - 2</v>
      </c>
      <c r="N927" s="21" t="str">
        <f>_xlfn.XLOOKUP(A927,'Hospitalisation Details'!A:A,'Hospitalisation Details'!J:J,"Not Found")</f>
        <v>tier - 3</v>
      </c>
      <c r="O927" s="21" t="str">
        <f>_xlfn.XLOOKUP(A927,'Hospitalisation Details'!A:A,'Hospitalisation Details'!K:K,"Not Found")</f>
        <v>R1011</v>
      </c>
      <c r="P927" s="23">
        <f>_xlfn.XLOOKUP(A927,'Hospitalisation Details'!A:A,'Hospitalisation Details'!L:L,"Not Found")</f>
        <v>58</v>
      </c>
    </row>
    <row r="928" spans="1:16" ht="15.75" x14ac:dyDescent="0.25">
      <c r="A928" s="19" t="s">
        <v>1444</v>
      </c>
      <c r="B928" s="19" t="str">
        <f>_xlfn.XLOOKUP(A928,'Customer Names'!A:A,'Customer Names'!C:C,"Not Found")</f>
        <v>Tucker</v>
      </c>
      <c r="C928" s="20">
        <f>_xlfn.XLOOKUP(A928,'Medical Examinations'!A:A,'Medical Examinations'!B:B,"not found")</f>
        <v>22.77</v>
      </c>
      <c r="D928" s="20">
        <f>_xlfn.XLOOKUP(A928,'Medical Examinations'!A:A,'Medical Examinations'!C:C,"not found")</f>
        <v>4.47</v>
      </c>
      <c r="E928" s="20" t="str">
        <f>_xlfn.XLOOKUP(A928,'Medical Examinations'!A:A,'Medical Examinations'!D:D,"not found")</f>
        <v>Yes</v>
      </c>
      <c r="F928" s="20" t="str">
        <f>_xlfn.XLOOKUP(A928,'Medical Examinations'!A:A,'Medical Examinations'!E:E,"not found")</f>
        <v>No</v>
      </c>
      <c r="G928" s="20" t="str">
        <f>_xlfn.XLOOKUP(A928,'Medical Examinations'!A:A,'Medical Examinations'!F:F,"not found")</f>
        <v>No</v>
      </c>
      <c r="H928" s="20">
        <f>_xlfn.XLOOKUP(A928,'Medical Examinations'!A:A,'Medical Examinations'!G:G,"not found")</f>
        <v>1</v>
      </c>
      <c r="I928" s="20" t="str">
        <f>_xlfn.XLOOKUP(A928,'Medical Examinations'!A:A,'Medical Examinations'!H:H,"not found")</f>
        <v>No</v>
      </c>
      <c r="J928" s="20" t="str">
        <f>_xlfn.XLOOKUP(A928,'Medical Examinations'!A:A,'Medical Examinations'!I:I,"not found")</f>
        <v>Normal Weight</v>
      </c>
      <c r="K928" s="21">
        <f>_xlfn.XLOOKUP(A928,'Hospitalisation Details'!A:A,'Hospitalisation Details'!F:F,"Not Found")</f>
        <v>23555</v>
      </c>
      <c r="L928" s="22">
        <f>_xlfn.XLOOKUP(A928,'Hospitalisation Details'!A:A,'Hospitalisation Details'!H:H,"Not Found")</f>
        <v>11833.78</v>
      </c>
      <c r="M928" s="21" t="str">
        <f>_xlfn.XLOOKUP(A928,'Hospitalisation Details'!A:A,'Hospitalisation Details'!I:I,"Not Found")</f>
        <v>tier - 2</v>
      </c>
      <c r="N928" s="21" t="str">
        <f>_xlfn.XLOOKUP(A928,'Hospitalisation Details'!A:A,'Hospitalisation Details'!J:J,"Not Found")</f>
        <v>tier - 3</v>
      </c>
      <c r="O928" s="21" t="str">
        <f>_xlfn.XLOOKUP(A928,'Hospitalisation Details'!A:A,'Hospitalisation Details'!K:K,"Not Found")</f>
        <v>R1013</v>
      </c>
      <c r="P928" s="23">
        <f>_xlfn.XLOOKUP(A928,'Hospitalisation Details'!A:A,'Hospitalisation Details'!L:L,"Not Found")</f>
        <v>58</v>
      </c>
    </row>
    <row r="929" spans="1:16" ht="15.75" x14ac:dyDescent="0.25">
      <c r="A929" s="19" t="s">
        <v>1443</v>
      </c>
      <c r="B929" s="19" t="str">
        <f>_xlfn.XLOOKUP(A929,'Customer Names'!A:A,'Customer Names'!C:C,"Not Found")</f>
        <v>Gramelspacher</v>
      </c>
      <c r="C929" s="20">
        <f>_xlfn.XLOOKUP(A929,'Medical Examinations'!A:A,'Medical Examinations'!B:B,"not found")</f>
        <v>23.18</v>
      </c>
      <c r="D929" s="20">
        <f>_xlfn.XLOOKUP(A929,'Medical Examinations'!A:A,'Medical Examinations'!C:C,"not found")</f>
        <v>8.31</v>
      </c>
      <c r="E929" s="20" t="str">
        <f>_xlfn.XLOOKUP(A929,'Medical Examinations'!A:A,'Medical Examinations'!D:D,"not found")</f>
        <v>No</v>
      </c>
      <c r="F929" s="20" t="str">
        <f>_xlfn.XLOOKUP(A929,'Medical Examinations'!A:A,'Medical Examinations'!E:E,"not found")</f>
        <v>No</v>
      </c>
      <c r="G929" s="20" t="str">
        <f>_xlfn.XLOOKUP(A929,'Medical Examinations'!A:A,'Medical Examinations'!F:F,"not found")</f>
        <v>No</v>
      </c>
      <c r="H929" s="20">
        <f>_xlfn.XLOOKUP(A929,'Medical Examinations'!A:A,'Medical Examinations'!G:G,"not found")</f>
        <v>0</v>
      </c>
      <c r="I929" s="20" t="str">
        <f>_xlfn.XLOOKUP(A929,'Medical Examinations'!A:A,'Medical Examinations'!H:H,"not found")</f>
        <v>No</v>
      </c>
      <c r="J929" s="20" t="str">
        <f>_xlfn.XLOOKUP(A929,'Medical Examinations'!A:A,'Medical Examinations'!I:I,"not found")</f>
        <v>Normal Weight</v>
      </c>
      <c r="K929" s="21">
        <f>_xlfn.XLOOKUP(A929,'Hospitalisation Details'!A:A,'Hospitalisation Details'!F:F,"Not Found")</f>
        <v>24018</v>
      </c>
      <c r="L929" s="22">
        <f>_xlfn.XLOOKUP(A929,'Hospitalisation Details'!A:A,'Hospitalisation Details'!H:H,"Not Found")</f>
        <v>11830.61</v>
      </c>
      <c r="M929" s="21" t="str">
        <f>_xlfn.XLOOKUP(A929,'Hospitalisation Details'!A:A,'Hospitalisation Details'!I:I,"Not Found")</f>
        <v>tier - 2</v>
      </c>
      <c r="N929" s="21" t="str">
        <f>_xlfn.XLOOKUP(A929,'Hospitalisation Details'!A:A,'Hospitalisation Details'!J:J,"Not Found")</f>
        <v>tier - 3</v>
      </c>
      <c r="O929" s="21" t="str">
        <f>_xlfn.XLOOKUP(A929,'Hospitalisation Details'!A:A,'Hospitalisation Details'!K:K,"Not Found")</f>
        <v>R1012</v>
      </c>
      <c r="P929" s="23">
        <f>_xlfn.XLOOKUP(A929,'Hospitalisation Details'!A:A,'Hospitalisation Details'!L:L,"Not Found")</f>
        <v>57</v>
      </c>
    </row>
    <row r="930" spans="1:16" ht="15.75" x14ac:dyDescent="0.25">
      <c r="A930" s="19" t="s">
        <v>1442</v>
      </c>
      <c r="B930" s="19" t="str">
        <f>_xlfn.XLOOKUP(A930,'Customer Names'!A:A,'Customer Names'!C:C,"Not Found")</f>
        <v>Goldsmith</v>
      </c>
      <c r="C930" s="20">
        <f>_xlfn.XLOOKUP(A930,'Medical Examinations'!A:A,'Medical Examinations'!B:B,"not found")</f>
        <v>35.409999999999997</v>
      </c>
      <c r="D930" s="20">
        <f>_xlfn.XLOOKUP(A930,'Medical Examinations'!A:A,'Medical Examinations'!C:C,"not found")</f>
        <v>5.68</v>
      </c>
      <c r="E930" s="20" t="str">
        <f>_xlfn.XLOOKUP(A930,'Medical Examinations'!A:A,'Medical Examinations'!D:D,"not found")</f>
        <v>No</v>
      </c>
      <c r="F930" s="20" t="str">
        <f>_xlfn.XLOOKUP(A930,'Medical Examinations'!A:A,'Medical Examinations'!E:E,"not found")</f>
        <v>No</v>
      </c>
      <c r="G930" s="20" t="str">
        <f>_xlfn.XLOOKUP(A930,'Medical Examinations'!A:A,'Medical Examinations'!F:F,"not found")</f>
        <v>No</v>
      </c>
      <c r="H930" s="20">
        <f>_xlfn.XLOOKUP(A930,'Medical Examinations'!A:A,'Medical Examinations'!G:G,"not found")</f>
        <v>0</v>
      </c>
      <c r="I930" s="20" t="str">
        <f>_xlfn.XLOOKUP(A930,'Medical Examinations'!A:A,'Medical Examinations'!H:H,"not found")</f>
        <v>No</v>
      </c>
      <c r="J930" s="20" t="str">
        <f>_xlfn.XLOOKUP(A930,'Medical Examinations'!A:A,'Medical Examinations'!I:I,"not found")</f>
        <v>Obesity</v>
      </c>
      <c r="K930" s="21">
        <f>_xlfn.XLOOKUP(A930,'Hospitalisation Details'!A:A,'Hospitalisation Details'!F:F,"Not Found")</f>
        <v>30275</v>
      </c>
      <c r="L930" s="22">
        <f>_xlfn.XLOOKUP(A930,'Hospitalisation Details'!A:A,'Hospitalisation Details'!H:H,"Not Found")</f>
        <v>11773.06</v>
      </c>
      <c r="M930" s="21" t="str">
        <f>_xlfn.XLOOKUP(A930,'Hospitalisation Details'!A:A,'Hospitalisation Details'!I:I,"Not Found")</f>
        <v>tier - 2</v>
      </c>
      <c r="N930" s="21" t="str">
        <f>_xlfn.XLOOKUP(A930,'Hospitalisation Details'!A:A,'Hospitalisation Details'!J:J,"Not Found")</f>
        <v>tier - 3</v>
      </c>
      <c r="O930" s="21" t="str">
        <f>_xlfn.XLOOKUP(A930,'Hospitalisation Details'!A:A,'Hospitalisation Details'!K:K,"Not Found")</f>
        <v>R1026</v>
      </c>
      <c r="P930" s="23">
        <f>_xlfn.XLOOKUP(A930,'Hospitalisation Details'!A:A,'Hospitalisation Details'!L:L,"Not Found")</f>
        <v>40</v>
      </c>
    </row>
    <row r="931" spans="1:16" ht="15.75" x14ac:dyDescent="0.25">
      <c r="A931" s="19" t="s">
        <v>1441</v>
      </c>
      <c r="B931" s="19" t="str">
        <f>_xlfn.XLOOKUP(A931,'Customer Names'!A:A,'Customer Names'!C:C,"Not Found")</f>
        <v>Tranter</v>
      </c>
      <c r="C931" s="20">
        <f>_xlfn.XLOOKUP(A931,'Medical Examinations'!A:A,'Medical Examinations'!B:B,"not found")</f>
        <v>32.11</v>
      </c>
      <c r="D931" s="20">
        <f>_xlfn.XLOOKUP(A931,'Medical Examinations'!A:A,'Medical Examinations'!C:C,"not found")</f>
        <v>4.75</v>
      </c>
      <c r="E931" s="20" t="str">
        <f>_xlfn.XLOOKUP(A931,'Medical Examinations'!A:A,'Medical Examinations'!D:D,"not found")</f>
        <v>Yes</v>
      </c>
      <c r="F931" s="20" t="str">
        <f>_xlfn.XLOOKUP(A931,'Medical Examinations'!A:A,'Medical Examinations'!E:E,"not found")</f>
        <v>No</v>
      </c>
      <c r="G931" s="20" t="str">
        <f>_xlfn.XLOOKUP(A931,'Medical Examinations'!A:A,'Medical Examinations'!F:F,"not found")</f>
        <v>No</v>
      </c>
      <c r="H931" s="20">
        <f>_xlfn.XLOOKUP(A931,'Medical Examinations'!A:A,'Medical Examinations'!G:G,"not found")</f>
        <v>2</v>
      </c>
      <c r="I931" s="20" t="str">
        <f>_xlfn.XLOOKUP(A931,'Medical Examinations'!A:A,'Medical Examinations'!H:H,"not found")</f>
        <v>No</v>
      </c>
      <c r="J931" s="20" t="str">
        <f>_xlfn.XLOOKUP(A931,'Medical Examinations'!A:A,'Medical Examinations'!I:I,"not found")</f>
        <v>Obesity</v>
      </c>
      <c r="K931" s="21">
        <f>_xlfn.XLOOKUP(A931,'Hospitalisation Details'!A:A,'Hospitalisation Details'!F:F,"Not Found")</f>
        <v>24313</v>
      </c>
      <c r="L931" s="22">
        <f>_xlfn.XLOOKUP(A931,'Hospitalisation Details'!A:A,'Hospitalisation Details'!H:H,"Not Found")</f>
        <v>11763</v>
      </c>
      <c r="M931" s="21" t="str">
        <f>_xlfn.XLOOKUP(A931,'Hospitalisation Details'!A:A,'Hospitalisation Details'!I:I,"Not Found")</f>
        <v>tier - 2</v>
      </c>
      <c r="N931" s="21" t="str">
        <f>_xlfn.XLOOKUP(A931,'Hospitalisation Details'!A:A,'Hospitalisation Details'!J:J,"Not Found")</f>
        <v>tier - 3</v>
      </c>
      <c r="O931" s="21" t="str">
        <f>_xlfn.XLOOKUP(A931,'Hospitalisation Details'!A:A,'Hospitalisation Details'!K:K,"Not Found")</f>
        <v>R1016</v>
      </c>
      <c r="P931" s="23">
        <f>_xlfn.XLOOKUP(A931,'Hospitalisation Details'!A:A,'Hospitalisation Details'!L:L,"Not Found")</f>
        <v>56</v>
      </c>
    </row>
    <row r="932" spans="1:16" ht="15.75" x14ac:dyDescent="0.25">
      <c r="A932" s="19" t="s">
        <v>1440</v>
      </c>
      <c r="B932" s="19" t="str">
        <f>_xlfn.XLOOKUP(A932,'Customer Names'!A:A,'Customer Names'!C:C,"Not Found")</f>
        <v>Tu</v>
      </c>
      <c r="C932" s="20">
        <f>_xlfn.XLOOKUP(A932,'Medical Examinations'!A:A,'Medical Examinations'!B:B,"not found")</f>
        <v>34.479999999999997</v>
      </c>
      <c r="D932" s="20">
        <f>_xlfn.XLOOKUP(A932,'Medical Examinations'!A:A,'Medical Examinations'!C:C,"not found")</f>
        <v>6.31</v>
      </c>
      <c r="E932" s="20" t="str">
        <f>_xlfn.XLOOKUP(A932,'Medical Examinations'!A:A,'Medical Examinations'!D:D,"not found")</f>
        <v>No</v>
      </c>
      <c r="F932" s="20" t="str">
        <f>_xlfn.XLOOKUP(A932,'Medical Examinations'!A:A,'Medical Examinations'!E:E,"not found")</f>
        <v>No</v>
      </c>
      <c r="G932" s="20" t="str">
        <f>_xlfn.XLOOKUP(A932,'Medical Examinations'!A:A,'Medical Examinations'!F:F,"not found")</f>
        <v>Yes</v>
      </c>
      <c r="H932" s="20">
        <f>_xlfn.XLOOKUP(A932,'Medical Examinations'!A:A,'Medical Examinations'!G:G,"not found")</f>
        <v>1</v>
      </c>
      <c r="I932" s="20" t="str">
        <f>_xlfn.XLOOKUP(A932,'Medical Examinations'!A:A,'Medical Examinations'!H:H,"not found")</f>
        <v>No</v>
      </c>
      <c r="J932" s="20" t="str">
        <f>_xlfn.XLOOKUP(A932,'Medical Examinations'!A:A,'Medical Examinations'!I:I,"not found")</f>
        <v>Obesity</v>
      </c>
      <c r="K932" s="21">
        <f>_xlfn.XLOOKUP(A932,'Hospitalisation Details'!A:A,'Hospitalisation Details'!F:F,"Not Found")</f>
        <v>29165</v>
      </c>
      <c r="L932" s="22">
        <f>_xlfn.XLOOKUP(A932,'Hospitalisation Details'!A:A,'Hospitalisation Details'!H:H,"Not Found")</f>
        <v>11752.68</v>
      </c>
      <c r="M932" s="21" t="str">
        <f>_xlfn.XLOOKUP(A932,'Hospitalisation Details'!A:A,'Hospitalisation Details'!I:I,"Not Found")</f>
        <v>tier - 2</v>
      </c>
      <c r="N932" s="21" t="str">
        <f>_xlfn.XLOOKUP(A932,'Hospitalisation Details'!A:A,'Hospitalisation Details'!J:J,"Not Found")</f>
        <v>tier - 3</v>
      </c>
      <c r="O932" s="21" t="str">
        <f>_xlfn.XLOOKUP(A932,'Hospitalisation Details'!A:A,'Hospitalisation Details'!K:K,"Not Found")</f>
        <v>R1026</v>
      </c>
      <c r="P932" s="23">
        <f>_xlfn.XLOOKUP(A932,'Hospitalisation Details'!A:A,'Hospitalisation Details'!L:L,"Not Found")</f>
        <v>43</v>
      </c>
    </row>
    <row r="933" spans="1:16" ht="15.75" x14ac:dyDescent="0.25">
      <c r="A933" s="19" t="s">
        <v>1439</v>
      </c>
      <c r="B933" s="19" t="str">
        <f>_xlfn.XLOOKUP(A933,'Customer Names'!A:A,'Customer Names'!C:C,"Not Found")</f>
        <v>Kaczka</v>
      </c>
      <c r="C933" s="20">
        <f>_xlfn.XLOOKUP(A933,'Medical Examinations'!A:A,'Medical Examinations'!B:B,"not found")</f>
        <v>34.39</v>
      </c>
      <c r="D933" s="20">
        <f>_xlfn.XLOOKUP(A933,'Medical Examinations'!A:A,'Medical Examinations'!C:C,"not found")</f>
        <v>6.28</v>
      </c>
      <c r="E933" s="20" t="str">
        <f>_xlfn.XLOOKUP(A933,'Medical Examinations'!A:A,'Medical Examinations'!D:D,"not found")</f>
        <v>Yes</v>
      </c>
      <c r="F933" s="20" t="str">
        <f>_xlfn.XLOOKUP(A933,'Medical Examinations'!A:A,'Medical Examinations'!E:E,"not found")</f>
        <v>No</v>
      </c>
      <c r="G933" s="20" t="str">
        <f>_xlfn.XLOOKUP(A933,'Medical Examinations'!A:A,'Medical Examinations'!F:F,"not found")</f>
        <v>No</v>
      </c>
      <c r="H933" s="20">
        <f>_xlfn.XLOOKUP(A933,'Medical Examinations'!A:A,'Medical Examinations'!G:G,"not found")</f>
        <v>1</v>
      </c>
      <c r="I933" s="20" t="str">
        <f>_xlfn.XLOOKUP(A933,'Medical Examinations'!A:A,'Medical Examinations'!H:H,"not found")</f>
        <v>No</v>
      </c>
      <c r="J933" s="20" t="str">
        <f>_xlfn.XLOOKUP(A933,'Medical Examinations'!A:A,'Medical Examinations'!I:I,"not found")</f>
        <v>Obesity</v>
      </c>
      <c r="K933" s="21">
        <f>_xlfn.XLOOKUP(A933,'Hospitalisation Details'!A:A,'Hospitalisation Details'!F:F,"Not Found")</f>
        <v>23713</v>
      </c>
      <c r="L933" s="22">
        <f>_xlfn.XLOOKUP(A933,'Hospitalisation Details'!A:A,'Hospitalisation Details'!H:H,"Not Found")</f>
        <v>11743.93</v>
      </c>
      <c r="M933" s="21" t="str">
        <f>_xlfn.XLOOKUP(A933,'Hospitalisation Details'!A:A,'Hospitalisation Details'!I:I,"Not Found")</f>
        <v>tier - 2</v>
      </c>
      <c r="N933" s="21" t="str">
        <f>_xlfn.XLOOKUP(A933,'Hospitalisation Details'!A:A,'Hospitalisation Details'!J:J,"Not Found")</f>
        <v>tier - 3</v>
      </c>
      <c r="O933" s="21" t="str">
        <f>_xlfn.XLOOKUP(A933,'Hospitalisation Details'!A:A,'Hospitalisation Details'!K:K,"Not Found")</f>
        <v>R1012</v>
      </c>
      <c r="P933" s="23">
        <f>_xlfn.XLOOKUP(A933,'Hospitalisation Details'!A:A,'Hospitalisation Details'!L:L,"Not Found")</f>
        <v>58</v>
      </c>
    </row>
    <row r="934" spans="1:16" ht="15.75" x14ac:dyDescent="0.25">
      <c r="A934" s="19" t="s">
        <v>1438</v>
      </c>
      <c r="B934" s="19" t="str">
        <f>_xlfn.XLOOKUP(A934,'Customer Names'!A:A,'Customer Names'!C:C,"Not Found")</f>
        <v>Hunter</v>
      </c>
      <c r="C934" s="20">
        <f>_xlfn.XLOOKUP(A934,'Medical Examinations'!A:A,'Medical Examinations'!B:B,"not found")</f>
        <v>26.4</v>
      </c>
      <c r="D934" s="20">
        <f>_xlfn.XLOOKUP(A934,'Medical Examinations'!A:A,'Medical Examinations'!C:C,"not found")</f>
        <v>9.2899999999999991</v>
      </c>
      <c r="E934" s="20" t="str">
        <f>_xlfn.XLOOKUP(A934,'Medical Examinations'!A:A,'Medical Examinations'!D:D,"not found")</f>
        <v>Yes</v>
      </c>
      <c r="F934" s="20" t="str">
        <f>_xlfn.XLOOKUP(A934,'Medical Examinations'!A:A,'Medical Examinations'!E:E,"not found")</f>
        <v>No</v>
      </c>
      <c r="G934" s="20" t="str">
        <f>_xlfn.XLOOKUP(A934,'Medical Examinations'!A:A,'Medical Examinations'!F:F,"not found")</f>
        <v>Yes</v>
      </c>
      <c r="H934" s="20">
        <f>_xlfn.XLOOKUP(A934,'Medical Examinations'!A:A,'Medical Examinations'!G:G,"not found")</f>
        <v>1</v>
      </c>
      <c r="I934" s="20" t="str">
        <f>_xlfn.XLOOKUP(A934,'Medical Examinations'!A:A,'Medical Examinations'!H:H,"not found")</f>
        <v>No</v>
      </c>
      <c r="J934" s="20" t="str">
        <f>_xlfn.XLOOKUP(A934,'Medical Examinations'!A:A,'Medical Examinations'!I:I,"not found")</f>
        <v>Overweight</v>
      </c>
      <c r="K934" s="21">
        <f>_xlfn.XLOOKUP(A934,'Hospitalisation Details'!A:A,'Hospitalisation Details'!F:F,"Not Found")</f>
        <v>23171</v>
      </c>
      <c r="L934" s="22">
        <f>_xlfn.XLOOKUP(A934,'Hospitalisation Details'!A:A,'Hospitalisation Details'!H:H,"Not Found")</f>
        <v>11743.3</v>
      </c>
      <c r="M934" s="21" t="str">
        <f>_xlfn.XLOOKUP(A934,'Hospitalisation Details'!A:A,'Hospitalisation Details'!I:I,"Not Found")</f>
        <v>tier - 2</v>
      </c>
      <c r="N934" s="21" t="str">
        <f>_xlfn.XLOOKUP(A934,'Hospitalisation Details'!A:A,'Hospitalisation Details'!J:J,"Not Found")</f>
        <v>tier - 3</v>
      </c>
      <c r="O934" s="21" t="str">
        <f>_xlfn.XLOOKUP(A934,'Hospitalisation Details'!A:A,'Hospitalisation Details'!K:K,"Not Found")</f>
        <v>R1013</v>
      </c>
      <c r="P934" s="23">
        <f>_xlfn.XLOOKUP(A934,'Hospitalisation Details'!A:A,'Hospitalisation Details'!L:L,"Not Found")</f>
        <v>59</v>
      </c>
    </row>
    <row r="935" spans="1:16" ht="15.75" x14ac:dyDescent="0.25">
      <c r="A935" s="19" t="s">
        <v>1437</v>
      </c>
      <c r="B935" s="19" t="str">
        <f>_xlfn.XLOOKUP(A935,'Customer Names'!A:A,'Customer Names'!C:C,"Not Found")</f>
        <v>Moran</v>
      </c>
      <c r="C935" s="20">
        <f>_xlfn.XLOOKUP(A935,'Medical Examinations'!A:A,'Medical Examinations'!B:B,"not found")</f>
        <v>28.1</v>
      </c>
      <c r="D935" s="20">
        <f>_xlfn.XLOOKUP(A935,'Medical Examinations'!A:A,'Medical Examinations'!C:C,"not found")</f>
        <v>5.79</v>
      </c>
      <c r="E935" s="20" t="str">
        <f>_xlfn.XLOOKUP(A935,'Medical Examinations'!A:A,'Medical Examinations'!D:D,"not found")</f>
        <v>Yes</v>
      </c>
      <c r="F935" s="20" t="str">
        <f>_xlfn.XLOOKUP(A935,'Medical Examinations'!A:A,'Medical Examinations'!E:E,"not found")</f>
        <v>No</v>
      </c>
      <c r="G935" s="20" t="str">
        <f>_xlfn.XLOOKUP(A935,'Medical Examinations'!A:A,'Medical Examinations'!F:F,"not found")</f>
        <v>Yes</v>
      </c>
      <c r="H935" s="20">
        <f>_xlfn.XLOOKUP(A935,'Medical Examinations'!A:A,'Medical Examinations'!G:G,"not found")</f>
        <v>1</v>
      </c>
      <c r="I935" s="20" t="str">
        <f>_xlfn.XLOOKUP(A935,'Medical Examinations'!A:A,'Medical Examinations'!H:H,"not found")</f>
        <v>No</v>
      </c>
      <c r="J935" s="20" t="str">
        <f>_xlfn.XLOOKUP(A935,'Medical Examinations'!A:A,'Medical Examinations'!I:I,"not found")</f>
        <v>Overweight</v>
      </c>
      <c r="K935" s="21">
        <f>_xlfn.XLOOKUP(A935,'Hospitalisation Details'!A:A,'Hospitalisation Details'!F:F,"Not Found")</f>
        <v>25519</v>
      </c>
      <c r="L935" s="22">
        <f>_xlfn.XLOOKUP(A935,'Hospitalisation Details'!A:A,'Hospitalisation Details'!H:H,"Not Found")</f>
        <v>11741.73</v>
      </c>
      <c r="M935" s="21" t="str">
        <f>_xlfn.XLOOKUP(A935,'Hospitalisation Details'!A:A,'Hospitalisation Details'!I:I,"Not Found")</f>
        <v>tier - 2</v>
      </c>
      <c r="N935" s="21" t="str">
        <f>_xlfn.XLOOKUP(A935,'Hospitalisation Details'!A:A,'Hospitalisation Details'!J:J,"Not Found")</f>
        <v>tier - 3</v>
      </c>
      <c r="O935" s="21" t="str">
        <f>_xlfn.XLOOKUP(A935,'Hospitalisation Details'!A:A,'Hospitalisation Details'!K:K,"Not Found")</f>
        <v>R1011</v>
      </c>
      <c r="P935" s="23">
        <f>_xlfn.XLOOKUP(A935,'Hospitalisation Details'!A:A,'Hospitalisation Details'!L:L,"Not Found")</f>
        <v>53</v>
      </c>
    </row>
    <row r="936" spans="1:16" ht="15.75" x14ac:dyDescent="0.25">
      <c r="A936" s="19" t="s">
        <v>1436</v>
      </c>
      <c r="B936" s="19" t="str">
        <f>_xlfn.XLOOKUP(A936,'Customer Names'!A:A,'Customer Names'!C:C,"Not Found")</f>
        <v>Ashby</v>
      </c>
      <c r="C936" s="20">
        <f>_xlfn.XLOOKUP(A936,'Medical Examinations'!A:A,'Medical Examinations'!B:B,"not found")</f>
        <v>27</v>
      </c>
      <c r="D936" s="20">
        <f>_xlfn.XLOOKUP(A936,'Medical Examinations'!A:A,'Medical Examinations'!C:C,"not found")</f>
        <v>4.54</v>
      </c>
      <c r="E936" s="20" t="str">
        <f>_xlfn.XLOOKUP(A936,'Medical Examinations'!A:A,'Medical Examinations'!D:D,"not found")</f>
        <v>Yes</v>
      </c>
      <c r="F936" s="20" t="str">
        <f>_xlfn.XLOOKUP(A936,'Medical Examinations'!A:A,'Medical Examinations'!E:E,"not found")</f>
        <v>No</v>
      </c>
      <c r="G936" s="20" t="str">
        <f>_xlfn.XLOOKUP(A936,'Medical Examinations'!A:A,'Medical Examinations'!F:F,"not found")</f>
        <v>No</v>
      </c>
      <c r="H936" s="20">
        <f>_xlfn.XLOOKUP(A936,'Medical Examinations'!A:A,'Medical Examinations'!G:G,"not found")</f>
        <v>1</v>
      </c>
      <c r="I936" s="20" t="str">
        <f>_xlfn.XLOOKUP(A936,'Medical Examinations'!A:A,'Medical Examinations'!H:H,"not found")</f>
        <v>No</v>
      </c>
      <c r="J936" s="20" t="str">
        <f>_xlfn.XLOOKUP(A936,'Medical Examinations'!A:A,'Medical Examinations'!I:I,"not found")</f>
        <v>Overweight</v>
      </c>
      <c r="K936" s="21">
        <f>_xlfn.XLOOKUP(A936,'Hospitalisation Details'!A:A,'Hospitalisation Details'!F:F,"Not Found")</f>
        <v>32391</v>
      </c>
      <c r="L936" s="22">
        <f>_xlfn.XLOOKUP(A936,'Hospitalisation Details'!A:A,'Hospitalisation Details'!H:H,"Not Found")</f>
        <v>11737.85</v>
      </c>
      <c r="M936" s="21" t="str">
        <f>_xlfn.XLOOKUP(A936,'Hospitalisation Details'!A:A,'Hospitalisation Details'!I:I,"Not Found")</f>
        <v>tier - 2</v>
      </c>
      <c r="N936" s="21" t="str">
        <f>_xlfn.XLOOKUP(A936,'Hospitalisation Details'!A:A,'Hospitalisation Details'!J:J,"Not Found")</f>
        <v>tier - 3</v>
      </c>
      <c r="O936" s="21" t="str">
        <f>_xlfn.XLOOKUP(A936,'Hospitalisation Details'!A:A,'Hospitalisation Details'!K:K,"Not Found")</f>
        <v>R1011</v>
      </c>
      <c r="P936" s="23">
        <f>_xlfn.XLOOKUP(A936,'Hospitalisation Details'!A:A,'Hospitalisation Details'!L:L,"Not Found")</f>
        <v>34</v>
      </c>
    </row>
    <row r="937" spans="1:16" ht="15.75" x14ac:dyDescent="0.25">
      <c r="A937" s="19" t="s">
        <v>1435</v>
      </c>
      <c r="B937" s="19" t="str">
        <f>_xlfn.XLOOKUP(A937,'Customer Names'!A:A,'Customer Names'!C:C,"Not Found")</f>
        <v>Ausen</v>
      </c>
      <c r="C937" s="20">
        <f>_xlfn.XLOOKUP(A937,'Medical Examinations'!A:A,'Medical Examinations'!B:B,"not found")</f>
        <v>28.594999999999999</v>
      </c>
      <c r="D937" s="20">
        <f>_xlfn.XLOOKUP(A937,'Medical Examinations'!A:A,'Medical Examinations'!C:C,"not found")</f>
        <v>4.68</v>
      </c>
      <c r="E937" s="20" t="str">
        <f>_xlfn.XLOOKUP(A937,'Medical Examinations'!A:A,'Medical Examinations'!D:D,"not found")</f>
        <v>Yes</v>
      </c>
      <c r="F937" s="20" t="str">
        <f>_xlfn.XLOOKUP(A937,'Medical Examinations'!A:A,'Medical Examinations'!E:E,"not found")</f>
        <v>No</v>
      </c>
      <c r="G937" s="20" t="str">
        <f>_xlfn.XLOOKUP(A937,'Medical Examinations'!A:A,'Medical Examinations'!F:F,"not found")</f>
        <v>No</v>
      </c>
      <c r="H937" s="20">
        <f>_xlfn.XLOOKUP(A937,'Medical Examinations'!A:A,'Medical Examinations'!G:G,"not found")</f>
        <v>1</v>
      </c>
      <c r="I937" s="20" t="str">
        <f>_xlfn.XLOOKUP(A937,'Medical Examinations'!A:A,'Medical Examinations'!H:H,"not found")</f>
        <v>No</v>
      </c>
      <c r="J937" s="20" t="str">
        <f>_xlfn.XLOOKUP(A937,'Medical Examinations'!A:A,'Medical Examinations'!I:I,"not found")</f>
        <v>Overweight</v>
      </c>
      <c r="K937" s="21">
        <f>_xlfn.XLOOKUP(A937,'Hospitalisation Details'!A:A,'Hospitalisation Details'!F:F,"Not Found")</f>
        <v>23690</v>
      </c>
      <c r="L937" s="22">
        <f>_xlfn.XLOOKUP(A937,'Hospitalisation Details'!A:A,'Hospitalisation Details'!H:H,"Not Found")</f>
        <v>11735.88</v>
      </c>
      <c r="M937" s="21" t="str">
        <f>_xlfn.XLOOKUP(A937,'Hospitalisation Details'!A:A,'Hospitalisation Details'!I:I,"Not Found")</f>
        <v>tier - 2</v>
      </c>
      <c r="N937" s="21" t="str">
        <f>_xlfn.XLOOKUP(A937,'Hospitalisation Details'!A:A,'Hospitalisation Details'!J:J,"Not Found")</f>
        <v>tier - 3</v>
      </c>
      <c r="O937" s="21" t="str">
        <f>_xlfn.XLOOKUP(A937,'Hospitalisation Details'!A:A,'Hospitalisation Details'!K:K,"Not Found")</f>
        <v>R1012</v>
      </c>
      <c r="P937" s="23">
        <f>_xlfn.XLOOKUP(A937,'Hospitalisation Details'!A:A,'Hospitalisation Details'!L:L,"Not Found")</f>
        <v>58</v>
      </c>
    </row>
    <row r="938" spans="1:16" ht="15.75" x14ac:dyDescent="0.25">
      <c r="A938" s="19" t="s">
        <v>1434</v>
      </c>
      <c r="B938" s="19" t="str">
        <f>_xlfn.XLOOKUP(A938,'Customer Names'!A:A,'Customer Names'!C:C,"Not Found")</f>
        <v>Savage</v>
      </c>
      <c r="C938" s="20">
        <f>_xlfn.XLOOKUP(A938,'Medical Examinations'!A:A,'Medical Examinations'!B:B,"not found")</f>
        <v>36.799999999999997</v>
      </c>
      <c r="D938" s="20">
        <f>_xlfn.XLOOKUP(A938,'Medical Examinations'!A:A,'Medical Examinations'!C:C,"not found")</f>
        <v>5.88</v>
      </c>
      <c r="E938" s="20" t="str">
        <f>_xlfn.XLOOKUP(A938,'Medical Examinations'!A:A,'Medical Examinations'!D:D,"not found")</f>
        <v>No</v>
      </c>
      <c r="F938" s="20" t="str">
        <f>_xlfn.XLOOKUP(A938,'Medical Examinations'!A:A,'Medical Examinations'!E:E,"not found")</f>
        <v>No</v>
      </c>
      <c r="G938" s="20" t="str">
        <f>_xlfn.XLOOKUP(A938,'Medical Examinations'!A:A,'Medical Examinations'!F:F,"not found")</f>
        <v>No</v>
      </c>
      <c r="H938" s="20">
        <f>_xlfn.XLOOKUP(A938,'Medical Examinations'!A:A,'Medical Examinations'!G:G,"not found")</f>
        <v>1</v>
      </c>
      <c r="I938" s="20" t="str">
        <f>_xlfn.XLOOKUP(A938,'Medical Examinations'!A:A,'Medical Examinations'!H:H,"not found")</f>
        <v>No</v>
      </c>
      <c r="J938" s="20" t="str">
        <f>_xlfn.XLOOKUP(A938,'Medical Examinations'!A:A,'Medical Examinations'!I:I,"not found")</f>
        <v>Obesity</v>
      </c>
      <c r="K938" s="21">
        <f>_xlfn.XLOOKUP(A938,'Hospitalisation Details'!A:A,'Hospitalisation Details'!F:F,"Not Found")</f>
        <v>31012</v>
      </c>
      <c r="L938" s="22">
        <f>_xlfn.XLOOKUP(A938,'Hospitalisation Details'!A:A,'Hospitalisation Details'!H:H,"Not Found")</f>
        <v>11730.82</v>
      </c>
      <c r="M938" s="21" t="str">
        <f>_xlfn.XLOOKUP(A938,'Hospitalisation Details'!A:A,'Hospitalisation Details'!I:I,"Not Found")</f>
        <v>tier - 2</v>
      </c>
      <c r="N938" s="21" t="str">
        <f>_xlfn.XLOOKUP(A938,'Hospitalisation Details'!A:A,'Hospitalisation Details'!J:J,"Not Found")</f>
        <v>tier - 3</v>
      </c>
      <c r="O938" s="21" t="str">
        <f>_xlfn.XLOOKUP(A938,'Hospitalisation Details'!A:A,'Hospitalisation Details'!K:K,"Not Found")</f>
        <v>R1026</v>
      </c>
      <c r="P938" s="23">
        <f>_xlfn.XLOOKUP(A938,'Hospitalisation Details'!A:A,'Hospitalisation Details'!L:L,"Not Found")</f>
        <v>38</v>
      </c>
    </row>
    <row r="939" spans="1:16" ht="15.75" x14ac:dyDescent="0.25">
      <c r="A939" s="19" t="s">
        <v>1433</v>
      </c>
      <c r="B939" s="19" t="str">
        <f>_xlfn.XLOOKUP(A939,'Customer Names'!A:A,'Customer Names'!C:C,"Not Found")</f>
        <v>O'Leary</v>
      </c>
      <c r="C939" s="20">
        <f>_xlfn.XLOOKUP(A939,'Medical Examinations'!A:A,'Medical Examinations'!B:B,"not found")</f>
        <v>23.75</v>
      </c>
      <c r="D939" s="20">
        <f>_xlfn.XLOOKUP(A939,'Medical Examinations'!A:A,'Medical Examinations'!C:C,"not found")</f>
        <v>5.42</v>
      </c>
      <c r="E939" s="20" t="str">
        <f>_xlfn.XLOOKUP(A939,'Medical Examinations'!A:A,'Medical Examinations'!D:D,"not found")</f>
        <v>Yes</v>
      </c>
      <c r="F939" s="20" t="str">
        <f>_xlfn.XLOOKUP(A939,'Medical Examinations'!A:A,'Medical Examinations'!E:E,"not found")</f>
        <v>No</v>
      </c>
      <c r="G939" s="20" t="str">
        <f>_xlfn.XLOOKUP(A939,'Medical Examinations'!A:A,'Medical Examinations'!F:F,"not found")</f>
        <v>Yes</v>
      </c>
      <c r="H939" s="20">
        <f>_xlfn.XLOOKUP(A939,'Medical Examinations'!A:A,'Medical Examinations'!G:G,"not found")</f>
        <v>1</v>
      </c>
      <c r="I939" s="20" t="str">
        <f>_xlfn.XLOOKUP(A939,'Medical Examinations'!A:A,'Medical Examinations'!H:H,"not found")</f>
        <v>No</v>
      </c>
      <c r="J939" s="20" t="str">
        <f>_xlfn.XLOOKUP(A939,'Medical Examinations'!A:A,'Medical Examinations'!I:I,"not found")</f>
        <v>Normal Weight</v>
      </c>
      <c r="K939" s="21">
        <f>_xlfn.XLOOKUP(A939,'Hospitalisation Details'!A:A,'Hospitalisation Details'!F:F,"Not Found")</f>
        <v>25488</v>
      </c>
      <c r="L939" s="22">
        <f>_xlfn.XLOOKUP(A939,'Hospitalisation Details'!A:A,'Hospitalisation Details'!H:H,"Not Found")</f>
        <v>11729.68</v>
      </c>
      <c r="M939" s="21" t="str">
        <f>_xlfn.XLOOKUP(A939,'Hospitalisation Details'!A:A,'Hospitalisation Details'!I:I,"Not Found")</f>
        <v>tier - 2</v>
      </c>
      <c r="N939" s="21" t="str">
        <f>_xlfn.XLOOKUP(A939,'Hospitalisation Details'!A:A,'Hospitalisation Details'!J:J,"Not Found")</f>
        <v>tier - 3</v>
      </c>
      <c r="O939" s="21" t="str">
        <f>_xlfn.XLOOKUP(A939,'Hospitalisation Details'!A:A,'Hospitalisation Details'!K:K,"Not Found")</f>
        <v>R1024</v>
      </c>
      <c r="P939" s="23">
        <f>_xlfn.XLOOKUP(A939,'Hospitalisation Details'!A:A,'Hospitalisation Details'!L:L,"Not Found")</f>
        <v>53</v>
      </c>
    </row>
    <row r="940" spans="1:16" ht="15.75" x14ac:dyDescent="0.25">
      <c r="A940" s="19" t="s">
        <v>1432</v>
      </c>
      <c r="B940" s="19" t="str">
        <f>_xlfn.XLOOKUP(A940,'Customer Names'!A:A,'Customer Names'!C:C,"Not Found")</f>
        <v>Scoville</v>
      </c>
      <c r="C940" s="20">
        <f>_xlfn.XLOOKUP(A940,'Medical Examinations'!A:A,'Medical Examinations'!B:B,"not found")</f>
        <v>35.619999999999997</v>
      </c>
      <c r="D940" s="20">
        <f>_xlfn.XLOOKUP(A940,'Medical Examinations'!A:A,'Medical Examinations'!C:C,"not found")</f>
        <v>4.16</v>
      </c>
      <c r="E940" s="20" t="str">
        <f>_xlfn.XLOOKUP(A940,'Medical Examinations'!A:A,'Medical Examinations'!D:D,"not found")</f>
        <v>No</v>
      </c>
      <c r="F940" s="20" t="str">
        <f>_xlfn.XLOOKUP(A940,'Medical Examinations'!A:A,'Medical Examinations'!E:E,"not found")</f>
        <v>No</v>
      </c>
      <c r="G940" s="20" t="str">
        <f>_xlfn.XLOOKUP(A940,'Medical Examinations'!A:A,'Medical Examinations'!F:F,"not found")</f>
        <v>No</v>
      </c>
      <c r="H940" s="20">
        <f>_xlfn.XLOOKUP(A940,'Medical Examinations'!A:A,'Medical Examinations'!G:G,"not found")</f>
        <v>0</v>
      </c>
      <c r="I940" s="20" t="str">
        <f>_xlfn.XLOOKUP(A940,'Medical Examinations'!A:A,'Medical Examinations'!H:H,"not found")</f>
        <v>No</v>
      </c>
      <c r="J940" s="20" t="str">
        <f>_xlfn.XLOOKUP(A940,'Medical Examinations'!A:A,'Medical Examinations'!I:I,"not found")</f>
        <v>Obesity</v>
      </c>
      <c r="K940" s="21">
        <f>_xlfn.XLOOKUP(A940,'Hospitalisation Details'!A:A,'Hospitalisation Details'!F:F,"Not Found")</f>
        <v>30245</v>
      </c>
      <c r="L940" s="22">
        <f>_xlfn.XLOOKUP(A940,'Hospitalisation Details'!A:A,'Hospitalisation Details'!H:H,"Not Found")</f>
        <v>11712.97</v>
      </c>
      <c r="M940" s="21" t="str">
        <f>_xlfn.XLOOKUP(A940,'Hospitalisation Details'!A:A,'Hospitalisation Details'!I:I,"Not Found")</f>
        <v>tier - 2</v>
      </c>
      <c r="N940" s="21" t="str">
        <f>_xlfn.XLOOKUP(A940,'Hospitalisation Details'!A:A,'Hospitalisation Details'!J:J,"Not Found")</f>
        <v>tier - 3</v>
      </c>
      <c r="O940" s="21" t="str">
        <f>_xlfn.XLOOKUP(A940,'Hospitalisation Details'!A:A,'Hospitalisation Details'!K:K,"Not Found")</f>
        <v>R1021</v>
      </c>
      <c r="P940" s="23">
        <f>_xlfn.XLOOKUP(A940,'Hospitalisation Details'!A:A,'Hospitalisation Details'!L:L,"Not Found")</f>
        <v>40</v>
      </c>
    </row>
    <row r="941" spans="1:16" ht="15.75" x14ac:dyDescent="0.25">
      <c r="A941" s="19" t="s">
        <v>1431</v>
      </c>
      <c r="B941" s="19" t="str">
        <f>_xlfn.XLOOKUP(A941,'Customer Names'!A:A,'Customer Names'!C:C,"Not Found")</f>
        <v>Kaus</v>
      </c>
      <c r="C941" s="20">
        <f>_xlfn.XLOOKUP(A941,'Medical Examinations'!A:A,'Medical Examinations'!B:B,"not found")</f>
        <v>30.69</v>
      </c>
      <c r="D941" s="20">
        <f>_xlfn.XLOOKUP(A941,'Medical Examinations'!A:A,'Medical Examinations'!C:C,"not found")</f>
        <v>7.05</v>
      </c>
      <c r="E941" s="20" t="str">
        <f>_xlfn.XLOOKUP(A941,'Medical Examinations'!A:A,'Medical Examinations'!D:D,"not found")</f>
        <v>Yes</v>
      </c>
      <c r="F941" s="20" t="str">
        <f>_xlfn.XLOOKUP(A941,'Medical Examinations'!A:A,'Medical Examinations'!E:E,"not found")</f>
        <v>No</v>
      </c>
      <c r="G941" s="20" t="str">
        <f>_xlfn.XLOOKUP(A941,'Medical Examinations'!A:A,'Medical Examinations'!F:F,"not found")</f>
        <v>No</v>
      </c>
      <c r="H941" s="20">
        <f>_xlfn.XLOOKUP(A941,'Medical Examinations'!A:A,'Medical Examinations'!G:G,"not found")</f>
        <v>2</v>
      </c>
      <c r="I941" s="20" t="str">
        <f>_xlfn.XLOOKUP(A941,'Medical Examinations'!A:A,'Medical Examinations'!H:H,"not found")</f>
        <v>No</v>
      </c>
      <c r="J941" s="20" t="str">
        <f>_xlfn.XLOOKUP(A941,'Medical Examinations'!A:A,'Medical Examinations'!I:I,"not found")</f>
        <v>Obesity</v>
      </c>
      <c r="K941" s="21">
        <f>_xlfn.XLOOKUP(A941,'Hospitalisation Details'!A:A,'Hospitalisation Details'!F:F,"Not Found")</f>
        <v>25903</v>
      </c>
      <c r="L941" s="22">
        <f>_xlfn.XLOOKUP(A941,'Hospitalisation Details'!A:A,'Hospitalisation Details'!H:H,"Not Found")</f>
        <v>11696.52</v>
      </c>
      <c r="M941" s="21" t="str">
        <f>_xlfn.XLOOKUP(A941,'Hospitalisation Details'!A:A,'Hospitalisation Details'!I:I,"Not Found")</f>
        <v>tier - 2</v>
      </c>
      <c r="N941" s="21" t="str">
        <f>_xlfn.XLOOKUP(A941,'Hospitalisation Details'!A:A,'Hospitalisation Details'!J:J,"Not Found")</f>
        <v>tier - 3</v>
      </c>
      <c r="O941" s="21" t="str">
        <f>_xlfn.XLOOKUP(A941,'Hospitalisation Details'!A:A,'Hospitalisation Details'!K:K,"Not Found")</f>
        <v>R1021</v>
      </c>
      <c r="P941" s="23">
        <f>_xlfn.XLOOKUP(A941,'Hospitalisation Details'!A:A,'Hospitalisation Details'!L:L,"Not Found")</f>
        <v>52</v>
      </c>
    </row>
    <row r="942" spans="1:16" ht="15.75" x14ac:dyDescent="0.25">
      <c r="A942" s="19" t="s">
        <v>1430</v>
      </c>
      <c r="B942" s="19" t="str">
        <f>_xlfn.XLOOKUP(A942,'Customer Names'!A:A,'Customer Names'!C:C,"Not Found")</f>
        <v>Rainey</v>
      </c>
      <c r="C942" s="20">
        <f>_xlfn.XLOOKUP(A942,'Medical Examinations'!A:A,'Medical Examinations'!B:B,"not found")</f>
        <v>35.799999999999997</v>
      </c>
      <c r="D942" s="20">
        <f>_xlfn.XLOOKUP(A942,'Medical Examinations'!A:A,'Medical Examinations'!C:C,"not found")</f>
        <v>5.63</v>
      </c>
      <c r="E942" s="20" t="str">
        <f>_xlfn.XLOOKUP(A942,'Medical Examinations'!A:A,'Medical Examinations'!D:D,"not found")</f>
        <v>Yes</v>
      </c>
      <c r="F942" s="20" t="str">
        <f>_xlfn.XLOOKUP(A942,'Medical Examinations'!A:A,'Medical Examinations'!E:E,"not found")</f>
        <v>No</v>
      </c>
      <c r="G942" s="20" t="str">
        <f>_xlfn.XLOOKUP(A942,'Medical Examinations'!A:A,'Medical Examinations'!F:F,"not found")</f>
        <v>No</v>
      </c>
      <c r="H942" s="20">
        <f>_xlfn.XLOOKUP(A942,'Medical Examinations'!A:A,'Medical Examinations'!G:G,"not found")</f>
        <v>2</v>
      </c>
      <c r="I942" s="20" t="str">
        <f>_xlfn.XLOOKUP(A942,'Medical Examinations'!A:A,'Medical Examinations'!H:H,"not found")</f>
        <v>No</v>
      </c>
      <c r="J942" s="20" t="str">
        <f>_xlfn.XLOOKUP(A942,'Medical Examinations'!A:A,'Medical Examinations'!I:I,"not found")</f>
        <v>Obesity</v>
      </c>
      <c r="K942" s="21">
        <f>_xlfn.XLOOKUP(A942,'Hospitalisation Details'!A:A,'Hospitalisation Details'!F:F,"Not Found")</f>
        <v>24420</v>
      </c>
      <c r="L942" s="22">
        <f>_xlfn.XLOOKUP(A942,'Hospitalisation Details'!A:A,'Hospitalisation Details'!H:H,"Not Found")</f>
        <v>11674.13</v>
      </c>
      <c r="M942" s="21" t="str">
        <f>_xlfn.XLOOKUP(A942,'Hospitalisation Details'!A:A,'Hospitalisation Details'!I:I,"Not Found")</f>
        <v>tier - 2</v>
      </c>
      <c r="N942" s="21" t="str">
        <f>_xlfn.XLOOKUP(A942,'Hospitalisation Details'!A:A,'Hospitalisation Details'!J:J,"Not Found")</f>
        <v>tier - 3</v>
      </c>
      <c r="O942" s="21" t="str">
        <f>_xlfn.XLOOKUP(A942,'Hospitalisation Details'!A:A,'Hospitalisation Details'!K:K,"Not Found")</f>
        <v>R1011</v>
      </c>
      <c r="P942" s="23">
        <f>_xlfn.XLOOKUP(A942,'Hospitalisation Details'!A:A,'Hospitalisation Details'!L:L,"Not Found")</f>
        <v>56</v>
      </c>
    </row>
    <row r="943" spans="1:16" ht="15.75" x14ac:dyDescent="0.25">
      <c r="A943" s="19" t="s">
        <v>1429</v>
      </c>
      <c r="B943" s="19" t="str">
        <f>_xlfn.XLOOKUP(A943,'Customer Names'!A:A,'Customer Names'!C:C,"Not Found")</f>
        <v>Rasch</v>
      </c>
      <c r="C943" s="20">
        <f>_xlfn.XLOOKUP(A943,'Medical Examinations'!A:A,'Medical Examinations'!B:B,"not found")</f>
        <v>28.785</v>
      </c>
      <c r="D943" s="20">
        <f>_xlfn.XLOOKUP(A943,'Medical Examinations'!A:A,'Medical Examinations'!C:C,"not found")</f>
        <v>4.24</v>
      </c>
      <c r="E943" s="20" t="str">
        <f>_xlfn.XLOOKUP(A943,'Medical Examinations'!A:A,'Medical Examinations'!D:D,"not found")</f>
        <v>Yes</v>
      </c>
      <c r="F943" s="20" t="str">
        <f>_xlfn.XLOOKUP(A943,'Medical Examinations'!A:A,'Medical Examinations'!E:E,"not found")</f>
        <v>No</v>
      </c>
      <c r="G943" s="20" t="str">
        <f>_xlfn.XLOOKUP(A943,'Medical Examinations'!A:A,'Medical Examinations'!F:F,"not found")</f>
        <v>No</v>
      </c>
      <c r="H943" s="20">
        <f>_xlfn.XLOOKUP(A943,'Medical Examinations'!A:A,'Medical Examinations'!G:G,"not found")</f>
        <v>2</v>
      </c>
      <c r="I943" s="20" t="str">
        <f>_xlfn.XLOOKUP(A943,'Medical Examinations'!A:A,'Medical Examinations'!H:H,"not found")</f>
        <v>No</v>
      </c>
      <c r="J943" s="20" t="str">
        <f>_xlfn.XLOOKUP(A943,'Medical Examinations'!A:A,'Medical Examinations'!I:I,"not found")</f>
        <v>Overweight</v>
      </c>
      <c r="K943" s="21">
        <f>_xlfn.XLOOKUP(A943,'Hospitalisation Details'!A:A,'Hospitalisation Details'!F:F,"Not Found")</f>
        <v>24342</v>
      </c>
      <c r="L943" s="22">
        <f>_xlfn.XLOOKUP(A943,'Hospitalisation Details'!A:A,'Hospitalisation Details'!H:H,"Not Found")</f>
        <v>11658.38</v>
      </c>
      <c r="M943" s="21" t="str">
        <f>_xlfn.XLOOKUP(A943,'Hospitalisation Details'!A:A,'Hospitalisation Details'!I:I,"Not Found")</f>
        <v>tier - 2</v>
      </c>
      <c r="N943" s="21" t="str">
        <f>_xlfn.XLOOKUP(A943,'Hospitalisation Details'!A:A,'Hospitalisation Details'!J:J,"Not Found")</f>
        <v>tier - 3</v>
      </c>
      <c r="O943" s="21" t="str">
        <f>_xlfn.XLOOKUP(A943,'Hospitalisation Details'!A:A,'Hospitalisation Details'!K:K,"Not Found")</f>
        <v>R1024</v>
      </c>
      <c r="P943" s="23">
        <f>_xlfn.XLOOKUP(A943,'Hospitalisation Details'!A:A,'Hospitalisation Details'!L:L,"Not Found")</f>
        <v>56</v>
      </c>
    </row>
    <row r="944" spans="1:16" ht="15.75" x14ac:dyDescent="0.25">
      <c r="A944" s="19" t="s">
        <v>1428</v>
      </c>
      <c r="B944" s="19" t="str">
        <f>_xlfn.XLOOKUP(A944,'Customer Names'!A:A,'Customer Names'!C:C,"Not Found")</f>
        <v>Plunkett</v>
      </c>
      <c r="C944" s="20">
        <f>_xlfn.XLOOKUP(A944,'Medical Examinations'!A:A,'Medical Examinations'!B:B,"not found")</f>
        <v>28.594999999999999</v>
      </c>
      <c r="D944" s="20">
        <f>_xlfn.XLOOKUP(A944,'Medical Examinations'!A:A,'Medical Examinations'!C:C,"not found")</f>
        <v>4.96</v>
      </c>
      <c r="E944" s="20" t="str">
        <f>_xlfn.XLOOKUP(A944,'Medical Examinations'!A:A,'Medical Examinations'!D:D,"not found")</f>
        <v>Yes</v>
      </c>
      <c r="F944" s="20" t="str">
        <f>_xlfn.XLOOKUP(A944,'Medical Examinations'!A:A,'Medical Examinations'!E:E,"not found")</f>
        <v>No</v>
      </c>
      <c r="G944" s="20" t="str">
        <f>_xlfn.XLOOKUP(A944,'Medical Examinations'!A:A,'Medical Examinations'!F:F,"not found")</f>
        <v>No</v>
      </c>
      <c r="H944" s="20">
        <f>_xlfn.XLOOKUP(A944,'Medical Examinations'!A:A,'Medical Examinations'!G:G,"not found")</f>
        <v>2</v>
      </c>
      <c r="I944" s="20" t="str">
        <f>_xlfn.XLOOKUP(A944,'Medical Examinations'!A:A,'Medical Examinations'!H:H,"not found")</f>
        <v>No</v>
      </c>
      <c r="J944" s="20" t="str">
        <f>_xlfn.XLOOKUP(A944,'Medical Examinations'!A:A,'Medical Examinations'!I:I,"not found")</f>
        <v>Overweight</v>
      </c>
      <c r="K944" s="21">
        <f>_xlfn.XLOOKUP(A944,'Hospitalisation Details'!A:A,'Hospitalisation Details'!F:F,"Not Found")</f>
        <v>24294</v>
      </c>
      <c r="L944" s="22">
        <f>_xlfn.XLOOKUP(A944,'Hospitalisation Details'!A:A,'Hospitalisation Details'!H:H,"Not Found")</f>
        <v>11658.12</v>
      </c>
      <c r="M944" s="21" t="str">
        <f>_xlfn.XLOOKUP(A944,'Hospitalisation Details'!A:A,'Hospitalisation Details'!I:I,"Not Found")</f>
        <v>tier - 2</v>
      </c>
      <c r="N944" s="21" t="str">
        <f>_xlfn.XLOOKUP(A944,'Hospitalisation Details'!A:A,'Hospitalisation Details'!J:J,"Not Found")</f>
        <v>tier - 3</v>
      </c>
      <c r="O944" s="21" t="str">
        <f>_xlfn.XLOOKUP(A944,'Hospitalisation Details'!A:A,'Hospitalisation Details'!K:K,"Not Found")</f>
        <v>R1024</v>
      </c>
      <c r="P944" s="23">
        <f>_xlfn.XLOOKUP(A944,'Hospitalisation Details'!A:A,'Hospitalisation Details'!L:L,"Not Found")</f>
        <v>56</v>
      </c>
    </row>
    <row r="945" spans="1:16" ht="15.75" x14ac:dyDescent="0.25">
      <c r="A945" s="19" t="s">
        <v>1427</v>
      </c>
      <c r="B945" s="19" t="str">
        <f>_xlfn.XLOOKUP(A945,'Customer Names'!A:A,'Customer Names'!C:C,"Not Found")</f>
        <v>Murphy</v>
      </c>
      <c r="C945" s="20">
        <f>_xlfn.XLOOKUP(A945,'Medical Examinations'!A:A,'Medical Examinations'!B:B,"not found")</f>
        <v>48.75</v>
      </c>
      <c r="D945" s="20">
        <f>_xlfn.XLOOKUP(A945,'Medical Examinations'!A:A,'Medical Examinations'!C:C,"not found")</f>
        <v>4.34</v>
      </c>
      <c r="E945" s="20" t="str">
        <f>_xlfn.XLOOKUP(A945,'Medical Examinations'!A:A,'Medical Examinations'!D:D,"not found")</f>
        <v>No</v>
      </c>
      <c r="F945" s="20" t="str">
        <f>_xlfn.XLOOKUP(A945,'Medical Examinations'!A:A,'Medical Examinations'!E:E,"not found")</f>
        <v>No</v>
      </c>
      <c r="G945" s="20" t="str">
        <f>_xlfn.XLOOKUP(A945,'Medical Examinations'!A:A,'Medical Examinations'!F:F,"not found")</f>
        <v>No</v>
      </c>
      <c r="H945" s="20">
        <f>_xlfn.XLOOKUP(A945,'Medical Examinations'!A:A,'Medical Examinations'!G:G,"not found")</f>
        <v>0</v>
      </c>
      <c r="I945" s="20" t="str">
        <f>_xlfn.XLOOKUP(A945,'Medical Examinations'!A:A,'Medical Examinations'!H:H,"not found")</f>
        <v>No</v>
      </c>
      <c r="J945" s="20" t="str">
        <f>_xlfn.XLOOKUP(A945,'Medical Examinations'!A:A,'Medical Examinations'!I:I,"not found")</f>
        <v>Obesity</v>
      </c>
      <c r="K945" s="21">
        <f>_xlfn.XLOOKUP(A945,'Hospitalisation Details'!A:A,'Hospitalisation Details'!F:F,"Not Found")</f>
        <v>34535</v>
      </c>
      <c r="L945" s="22">
        <f>_xlfn.XLOOKUP(A945,'Hospitalisation Details'!A:A,'Hospitalisation Details'!H:H,"Not Found")</f>
        <v>11657.81</v>
      </c>
      <c r="M945" s="21" t="str">
        <f>_xlfn.XLOOKUP(A945,'Hospitalisation Details'!A:A,'Hospitalisation Details'!I:I,"Not Found")</f>
        <v>tier - 2</v>
      </c>
      <c r="N945" s="21" t="str">
        <f>_xlfn.XLOOKUP(A945,'Hospitalisation Details'!A:A,'Hospitalisation Details'!J:J,"Not Found")</f>
        <v>tier - 3</v>
      </c>
      <c r="O945" s="21" t="str">
        <f>_xlfn.XLOOKUP(A945,'Hospitalisation Details'!A:A,'Hospitalisation Details'!K:K,"Not Found")</f>
        <v>R1023</v>
      </c>
      <c r="P945" s="23">
        <f>_xlfn.XLOOKUP(A945,'Hospitalisation Details'!A:A,'Hospitalisation Details'!L:L,"Not Found")</f>
        <v>28</v>
      </c>
    </row>
    <row r="946" spans="1:16" ht="15.75" x14ac:dyDescent="0.25">
      <c r="A946" s="19" t="s">
        <v>1426</v>
      </c>
      <c r="B946" s="19" t="str">
        <f>_xlfn.XLOOKUP(A946,'Customer Names'!A:A,'Customer Names'!C:C,"Not Found")</f>
        <v>Gusmer</v>
      </c>
      <c r="C946" s="20">
        <f>_xlfn.XLOOKUP(A946,'Medical Examinations'!A:A,'Medical Examinations'!B:B,"not found")</f>
        <v>28.31</v>
      </c>
      <c r="D946" s="20">
        <f>_xlfn.XLOOKUP(A946,'Medical Examinations'!A:A,'Medical Examinations'!C:C,"not found")</f>
        <v>5.43</v>
      </c>
      <c r="E946" s="20" t="str">
        <f>_xlfn.XLOOKUP(A946,'Medical Examinations'!A:A,'Medical Examinations'!D:D,"not found")</f>
        <v>Yes</v>
      </c>
      <c r="F946" s="20" t="str">
        <f>_xlfn.XLOOKUP(A946,'Medical Examinations'!A:A,'Medical Examinations'!E:E,"not found")</f>
        <v>No</v>
      </c>
      <c r="G946" s="20" t="str">
        <f>_xlfn.XLOOKUP(A946,'Medical Examinations'!A:A,'Medical Examinations'!F:F,"not found")</f>
        <v>No</v>
      </c>
      <c r="H946" s="20">
        <f>_xlfn.XLOOKUP(A946,'Medical Examinations'!A:A,'Medical Examinations'!G:G,"not found")</f>
        <v>2</v>
      </c>
      <c r="I946" s="20" t="str">
        <f>_xlfn.XLOOKUP(A946,'Medical Examinations'!A:A,'Medical Examinations'!H:H,"not found")</f>
        <v>No</v>
      </c>
      <c r="J946" s="20" t="str">
        <f>_xlfn.XLOOKUP(A946,'Medical Examinations'!A:A,'Medical Examinations'!I:I,"not found")</f>
        <v>Overweight</v>
      </c>
      <c r="K946" s="21">
        <f>_xlfn.XLOOKUP(A946,'Hospitalisation Details'!A:A,'Hospitalisation Details'!F:F,"Not Found")</f>
        <v>24384</v>
      </c>
      <c r="L946" s="22">
        <f>_xlfn.XLOOKUP(A946,'Hospitalisation Details'!A:A,'Hospitalisation Details'!H:H,"Not Found")</f>
        <v>11657.72</v>
      </c>
      <c r="M946" s="21" t="str">
        <f>_xlfn.XLOOKUP(A946,'Hospitalisation Details'!A:A,'Hospitalisation Details'!I:I,"Not Found")</f>
        <v>tier - 2</v>
      </c>
      <c r="N946" s="21" t="str">
        <f>_xlfn.XLOOKUP(A946,'Hospitalisation Details'!A:A,'Hospitalisation Details'!J:J,"Not Found")</f>
        <v>tier - 3</v>
      </c>
      <c r="O946" s="21" t="str">
        <f>_xlfn.XLOOKUP(A946,'Hospitalisation Details'!A:A,'Hospitalisation Details'!K:K,"Not Found")</f>
        <v>R1024</v>
      </c>
      <c r="P946" s="23">
        <f>_xlfn.XLOOKUP(A946,'Hospitalisation Details'!A:A,'Hospitalisation Details'!L:L,"Not Found")</f>
        <v>56</v>
      </c>
    </row>
    <row r="947" spans="1:16" ht="15.75" x14ac:dyDescent="0.25">
      <c r="A947" s="19" t="s">
        <v>1425</v>
      </c>
      <c r="B947" s="19" t="str">
        <f>_xlfn.XLOOKUP(A947,'Customer Names'!A:A,'Customer Names'!C:C,"Not Found")</f>
        <v>Loftus</v>
      </c>
      <c r="C947" s="20">
        <f>_xlfn.XLOOKUP(A947,'Medical Examinations'!A:A,'Medical Examinations'!B:B,"not found")</f>
        <v>38.39</v>
      </c>
      <c r="D947" s="20">
        <f>_xlfn.XLOOKUP(A947,'Medical Examinations'!A:A,'Medical Examinations'!C:C,"not found")</f>
        <v>8.33</v>
      </c>
      <c r="E947" s="20" t="str">
        <f>_xlfn.XLOOKUP(A947,'Medical Examinations'!A:A,'Medical Examinations'!D:D,"not found")</f>
        <v>Yes</v>
      </c>
      <c r="F947" s="20" t="str">
        <f>_xlfn.XLOOKUP(A947,'Medical Examinations'!A:A,'Medical Examinations'!E:E,"not found")</f>
        <v>No</v>
      </c>
      <c r="G947" s="20" t="str">
        <f>_xlfn.XLOOKUP(A947,'Medical Examinations'!A:A,'Medical Examinations'!F:F,"not found")</f>
        <v>No</v>
      </c>
      <c r="H947" s="20">
        <f>_xlfn.XLOOKUP(A947,'Medical Examinations'!A:A,'Medical Examinations'!G:G,"not found")</f>
        <v>1</v>
      </c>
      <c r="I947" s="20" t="str">
        <f>_xlfn.XLOOKUP(A947,'Medical Examinations'!A:A,'Medical Examinations'!H:H,"not found")</f>
        <v>No</v>
      </c>
      <c r="J947" s="20" t="str">
        <f>_xlfn.XLOOKUP(A947,'Medical Examinations'!A:A,'Medical Examinations'!I:I,"not found")</f>
        <v>Obesity</v>
      </c>
      <c r="K947" s="21">
        <f>_xlfn.XLOOKUP(A947,'Hospitalisation Details'!A:A,'Hospitalisation Details'!F:F,"Not Found")</f>
        <v>31610</v>
      </c>
      <c r="L947" s="22">
        <f>_xlfn.XLOOKUP(A947,'Hospitalisation Details'!A:A,'Hospitalisation Details'!H:H,"Not Found")</f>
        <v>11625.11</v>
      </c>
      <c r="M947" s="21" t="str">
        <f>_xlfn.XLOOKUP(A947,'Hospitalisation Details'!A:A,'Hospitalisation Details'!I:I,"Not Found")</f>
        <v>tier - 2</v>
      </c>
      <c r="N947" s="21" t="str">
        <f>_xlfn.XLOOKUP(A947,'Hospitalisation Details'!A:A,'Hospitalisation Details'!J:J,"Not Found")</f>
        <v>tier - 3</v>
      </c>
      <c r="O947" s="21" t="str">
        <f>_xlfn.XLOOKUP(A947,'Hospitalisation Details'!A:A,'Hospitalisation Details'!K:K,"Not Found")</f>
        <v>R1022</v>
      </c>
      <c r="P947" s="23">
        <f>_xlfn.XLOOKUP(A947,'Hospitalisation Details'!A:A,'Hospitalisation Details'!L:L,"Not Found")</f>
        <v>36</v>
      </c>
    </row>
    <row r="948" spans="1:16" ht="15.75" x14ac:dyDescent="0.25">
      <c r="A948" s="19" t="s">
        <v>1424</v>
      </c>
      <c r="B948" s="19" t="str">
        <f>_xlfn.XLOOKUP(A948,'Customer Names'!A:A,'Customer Names'!C:C,"Not Found")</f>
        <v>Scott</v>
      </c>
      <c r="C948" s="20">
        <f>_xlfn.XLOOKUP(A948,'Medical Examinations'!A:A,'Medical Examinations'!B:B,"not found")</f>
        <v>25.87</v>
      </c>
      <c r="D948" s="20">
        <f>_xlfn.XLOOKUP(A948,'Medical Examinations'!A:A,'Medical Examinations'!C:C,"not found")</f>
        <v>5.63</v>
      </c>
      <c r="E948" s="20" t="str">
        <f>_xlfn.XLOOKUP(A948,'Medical Examinations'!A:A,'Medical Examinations'!D:D,"not found")</f>
        <v>Yes</v>
      </c>
      <c r="F948" s="20" t="str">
        <f>_xlfn.XLOOKUP(A948,'Medical Examinations'!A:A,'Medical Examinations'!E:E,"not found")</f>
        <v>No</v>
      </c>
      <c r="G948" s="20" t="str">
        <f>_xlfn.XLOOKUP(A948,'Medical Examinations'!A:A,'Medical Examinations'!F:F,"not found")</f>
        <v>No</v>
      </c>
      <c r="H948" s="20">
        <f>_xlfn.XLOOKUP(A948,'Medical Examinations'!A:A,'Medical Examinations'!G:G,"not found")</f>
        <v>1</v>
      </c>
      <c r="I948" s="20" t="str">
        <f>_xlfn.XLOOKUP(A948,'Medical Examinations'!A:A,'Medical Examinations'!H:H,"not found")</f>
        <v>No</v>
      </c>
      <c r="J948" s="20" t="str">
        <f>_xlfn.XLOOKUP(A948,'Medical Examinations'!A:A,'Medical Examinations'!I:I,"not found")</f>
        <v>Overweight</v>
      </c>
      <c r="K948" s="21">
        <f>_xlfn.XLOOKUP(A948,'Hospitalisation Details'!A:A,'Hospitalisation Details'!F:F,"Not Found")</f>
        <v>23548</v>
      </c>
      <c r="L948" s="22">
        <f>_xlfn.XLOOKUP(A948,'Hospitalisation Details'!A:A,'Hospitalisation Details'!H:H,"Not Found")</f>
        <v>11602.75</v>
      </c>
      <c r="M948" s="21" t="str">
        <f>_xlfn.XLOOKUP(A948,'Hospitalisation Details'!A:A,'Hospitalisation Details'!I:I,"Not Found")</f>
        <v>tier - 2</v>
      </c>
      <c r="N948" s="21" t="str">
        <f>_xlfn.XLOOKUP(A948,'Hospitalisation Details'!A:A,'Hospitalisation Details'!J:J,"Not Found")</f>
        <v>tier - 3</v>
      </c>
      <c r="O948" s="21" t="str">
        <f>_xlfn.XLOOKUP(A948,'Hospitalisation Details'!A:A,'Hospitalisation Details'!K:K,"Not Found")</f>
        <v>R1020</v>
      </c>
      <c r="P948" s="23">
        <f>_xlfn.XLOOKUP(A948,'Hospitalisation Details'!A:A,'Hospitalisation Details'!L:L,"Not Found")</f>
        <v>58</v>
      </c>
    </row>
    <row r="949" spans="1:16" ht="15.75" x14ac:dyDescent="0.25">
      <c r="A949" s="19" t="s">
        <v>1423</v>
      </c>
      <c r="B949" s="19" t="str">
        <f>_xlfn.XLOOKUP(A949,'Customer Names'!A:A,'Customer Names'!C:C,"Not Found")</f>
        <v>Alvarez</v>
      </c>
      <c r="C949" s="20">
        <f>_xlfn.XLOOKUP(A949,'Medical Examinations'!A:A,'Medical Examinations'!B:B,"not found")</f>
        <v>43.7</v>
      </c>
      <c r="D949" s="20">
        <f>_xlfn.XLOOKUP(A949,'Medical Examinations'!A:A,'Medical Examinations'!C:C,"not found")</f>
        <v>7.23</v>
      </c>
      <c r="E949" s="20" t="str">
        <f>_xlfn.XLOOKUP(A949,'Medical Examinations'!A:A,'Medical Examinations'!D:D,"not found")</f>
        <v>No</v>
      </c>
      <c r="F949" s="20" t="str">
        <f>_xlfn.XLOOKUP(A949,'Medical Examinations'!A:A,'Medical Examinations'!E:E,"not found")</f>
        <v>No</v>
      </c>
      <c r="G949" s="20" t="str">
        <f>_xlfn.XLOOKUP(A949,'Medical Examinations'!A:A,'Medical Examinations'!F:F,"not found")</f>
        <v>No</v>
      </c>
      <c r="H949" s="20">
        <f>_xlfn.XLOOKUP(A949,'Medical Examinations'!A:A,'Medical Examinations'!G:G,"not found")</f>
        <v>0</v>
      </c>
      <c r="I949" s="20" t="str">
        <f>_xlfn.XLOOKUP(A949,'Medical Examinations'!A:A,'Medical Examinations'!H:H,"not found")</f>
        <v>No</v>
      </c>
      <c r="J949" s="20" t="str">
        <f>_xlfn.XLOOKUP(A949,'Medical Examinations'!A:A,'Medical Examinations'!I:I,"not found")</f>
        <v>Obesity</v>
      </c>
      <c r="K949" s="21">
        <f>_xlfn.XLOOKUP(A949,'Hospitalisation Details'!A:A,'Hospitalisation Details'!F:F,"Not Found")</f>
        <v>24052</v>
      </c>
      <c r="L949" s="22">
        <f>_xlfn.XLOOKUP(A949,'Hospitalisation Details'!A:A,'Hospitalisation Details'!H:H,"Not Found")</f>
        <v>11576.13</v>
      </c>
      <c r="M949" s="21" t="str">
        <f>_xlfn.XLOOKUP(A949,'Hospitalisation Details'!A:A,'Hospitalisation Details'!I:I,"Not Found")</f>
        <v>tier - 2</v>
      </c>
      <c r="N949" s="21" t="str">
        <f>_xlfn.XLOOKUP(A949,'Hospitalisation Details'!A:A,'Hospitalisation Details'!J:J,"Not Found")</f>
        <v>tier - 3</v>
      </c>
      <c r="O949" s="21" t="str">
        <f>_xlfn.XLOOKUP(A949,'Hospitalisation Details'!A:A,'Hospitalisation Details'!K:K,"Not Found")</f>
        <v>R1011</v>
      </c>
      <c r="P949" s="23">
        <f>_xlfn.XLOOKUP(A949,'Hospitalisation Details'!A:A,'Hospitalisation Details'!L:L,"Not Found")</f>
        <v>57</v>
      </c>
    </row>
    <row r="950" spans="1:16" ht="15.75" x14ac:dyDescent="0.25">
      <c r="A950" s="19" t="s">
        <v>1422</v>
      </c>
      <c r="B950" s="19" t="str">
        <f>_xlfn.XLOOKUP(A950,'Customer Names'!A:A,'Customer Names'!C:C,"Not Found")</f>
        <v>Petersson</v>
      </c>
      <c r="C950" s="20">
        <f>_xlfn.XLOOKUP(A950,'Medical Examinations'!A:A,'Medical Examinations'!B:B,"not found")</f>
        <v>40.945</v>
      </c>
      <c r="D950" s="20">
        <f>_xlfn.XLOOKUP(A950,'Medical Examinations'!A:A,'Medical Examinations'!C:C,"not found")</f>
        <v>10.57</v>
      </c>
      <c r="E950" s="20" t="str">
        <f>_xlfn.XLOOKUP(A950,'Medical Examinations'!A:A,'Medical Examinations'!D:D,"not found")</f>
        <v>No</v>
      </c>
      <c r="F950" s="20" t="str">
        <f>_xlfn.XLOOKUP(A950,'Medical Examinations'!A:A,'Medical Examinations'!E:E,"not found")</f>
        <v>No</v>
      </c>
      <c r="G950" s="20" t="str">
        <f>_xlfn.XLOOKUP(A950,'Medical Examinations'!A:A,'Medical Examinations'!F:F,"not found")</f>
        <v>No</v>
      </c>
      <c r="H950" s="20">
        <f>_xlfn.XLOOKUP(A950,'Medical Examinations'!A:A,'Medical Examinations'!G:G,"not found")</f>
        <v>0</v>
      </c>
      <c r="I950" s="20" t="str">
        <f>_xlfn.XLOOKUP(A950,'Medical Examinations'!A:A,'Medical Examinations'!H:H,"not found")</f>
        <v>No</v>
      </c>
      <c r="J950" s="20" t="str">
        <f>_xlfn.XLOOKUP(A950,'Medical Examinations'!A:A,'Medical Examinations'!I:I,"not found")</f>
        <v>Obesity</v>
      </c>
      <c r="K950" s="21">
        <f>_xlfn.XLOOKUP(A950,'Hospitalisation Details'!A:A,'Hospitalisation Details'!F:F,"Not Found")</f>
        <v>24101</v>
      </c>
      <c r="L950" s="22">
        <f>_xlfn.XLOOKUP(A950,'Hospitalisation Details'!A:A,'Hospitalisation Details'!H:H,"Not Found")</f>
        <v>11566.3</v>
      </c>
      <c r="M950" s="21" t="str">
        <f>_xlfn.XLOOKUP(A950,'Hospitalisation Details'!A:A,'Hospitalisation Details'!I:I,"Not Found")</f>
        <v>tier - 2</v>
      </c>
      <c r="N950" s="21" t="str">
        <f>_xlfn.XLOOKUP(A950,'Hospitalisation Details'!A:A,'Hospitalisation Details'!J:J,"Not Found")</f>
        <v>tier - 3</v>
      </c>
      <c r="O950" s="21" t="str">
        <f>_xlfn.XLOOKUP(A950,'Hospitalisation Details'!A:A,'Hospitalisation Details'!K:K,"Not Found")</f>
        <v>R1016</v>
      </c>
      <c r="P950" s="23">
        <f>_xlfn.XLOOKUP(A950,'Hospitalisation Details'!A:A,'Hospitalisation Details'!L:L,"Not Found")</f>
        <v>57</v>
      </c>
    </row>
    <row r="951" spans="1:16" ht="15.75" x14ac:dyDescent="0.25">
      <c r="A951" s="19" t="s">
        <v>1421</v>
      </c>
      <c r="B951" s="19" t="str">
        <f>_xlfn.XLOOKUP(A951,'Customer Names'!A:A,'Customer Names'!C:C,"Not Found")</f>
        <v>Liaw</v>
      </c>
      <c r="C951" s="20">
        <f>_xlfn.XLOOKUP(A951,'Medical Examinations'!A:A,'Medical Examinations'!B:B,"not found")</f>
        <v>27.94</v>
      </c>
      <c r="D951" s="20">
        <f>_xlfn.XLOOKUP(A951,'Medical Examinations'!A:A,'Medical Examinations'!C:C,"not found")</f>
        <v>7.92</v>
      </c>
      <c r="E951" s="20" t="str">
        <f>_xlfn.XLOOKUP(A951,'Medical Examinations'!A:A,'Medical Examinations'!D:D,"not found")</f>
        <v>No</v>
      </c>
      <c r="F951" s="20" t="str">
        <f>_xlfn.XLOOKUP(A951,'Medical Examinations'!A:A,'Medical Examinations'!E:E,"not found")</f>
        <v>No</v>
      </c>
      <c r="G951" s="20" t="str">
        <f>_xlfn.XLOOKUP(A951,'Medical Examinations'!A:A,'Medical Examinations'!F:F,"not found")</f>
        <v>No</v>
      </c>
      <c r="H951" s="20">
        <f>_xlfn.XLOOKUP(A951,'Medical Examinations'!A:A,'Medical Examinations'!G:G,"not found")</f>
        <v>0</v>
      </c>
      <c r="I951" s="20" t="str">
        <f>_xlfn.XLOOKUP(A951,'Medical Examinations'!A:A,'Medical Examinations'!H:H,"not found")</f>
        <v>No</v>
      </c>
      <c r="J951" s="20" t="str">
        <f>_xlfn.XLOOKUP(A951,'Medical Examinations'!A:A,'Medical Examinations'!I:I,"not found")</f>
        <v>Overweight</v>
      </c>
      <c r="K951" s="21">
        <f>_xlfn.XLOOKUP(A951,'Hospitalisation Details'!A:A,'Hospitalisation Details'!F:F,"Not Found")</f>
        <v>24042</v>
      </c>
      <c r="L951" s="22">
        <f>_xlfn.XLOOKUP(A951,'Hospitalisation Details'!A:A,'Hospitalisation Details'!H:H,"Not Found")</f>
        <v>11554.22</v>
      </c>
      <c r="M951" s="21" t="str">
        <f>_xlfn.XLOOKUP(A951,'Hospitalisation Details'!A:A,'Hospitalisation Details'!I:I,"Not Found")</f>
        <v>tier - 2</v>
      </c>
      <c r="N951" s="21" t="str">
        <f>_xlfn.XLOOKUP(A951,'Hospitalisation Details'!A:A,'Hospitalisation Details'!J:J,"Not Found")</f>
        <v>tier - 3</v>
      </c>
      <c r="O951" s="21" t="str">
        <f>_xlfn.XLOOKUP(A951,'Hospitalisation Details'!A:A,'Hospitalisation Details'!K:K,"Not Found")</f>
        <v>R1013</v>
      </c>
      <c r="P951" s="23">
        <f>_xlfn.XLOOKUP(A951,'Hospitalisation Details'!A:A,'Hospitalisation Details'!L:L,"Not Found")</f>
        <v>57</v>
      </c>
    </row>
    <row r="952" spans="1:16" ht="15.75" x14ac:dyDescent="0.25">
      <c r="A952" s="19" t="s">
        <v>1420</v>
      </c>
      <c r="B952" s="19" t="str">
        <f>_xlfn.XLOOKUP(A952,'Customer Names'!A:A,'Customer Names'!C:C,"Not Found")</f>
        <v>Tripaldi</v>
      </c>
      <c r="C952" s="20">
        <f>_xlfn.XLOOKUP(A952,'Medical Examinations'!A:A,'Medical Examinations'!B:B,"not found")</f>
        <v>31.9</v>
      </c>
      <c r="D952" s="20">
        <f>_xlfn.XLOOKUP(A952,'Medical Examinations'!A:A,'Medical Examinations'!C:C,"not found")</f>
        <v>10.119999999999999</v>
      </c>
      <c r="E952" s="20" t="str">
        <f>_xlfn.XLOOKUP(A952,'Medical Examinations'!A:A,'Medical Examinations'!D:D,"not found")</f>
        <v>No</v>
      </c>
      <c r="F952" s="20" t="str">
        <f>_xlfn.XLOOKUP(A952,'Medical Examinations'!A:A,'Medical Examinations'!E:E,"not found")</f>
        <v>No</v>
      </c>
      <c r="G952" s="20" t="str">
        <f>_xlfn.XLOOKUP(A952,'Medical Examinations'!A:A,'Medical Examinations'!F:F,"not found")</f>
        <v>No</v>
      </c>
      <c r="H952" s="20">
        <f>_xlfn.XLOOKUP(A952,'Medical Examinations'!A:A,'Medical Examinations'!G:G,"not found")</f>
        <v>2</v>
      </c>
      <c r="I952" s="20" t="str">
        <f>_xlfn.XLOOKUP(A952,'Medical Examinations'!A:A,'Medical Examinations'!H:H,"not found")</f>
        <v>No</v>
      </c>
      <c r="J952" s="20" t="str">
        <f>_xlfn.XLOOKUP(A952,'Medical Examinations'!A:A,'Medical Examinations'!I:I,"not found")</f>
        <v>Obesity</v>
      </c>
      <c r="K952" s="21">
        <f>_xlfn.XLOOKUP(A952,'Hospitalisation Details'!A:A,'Hospitalisation Details'!F:F,"Not Found")</f>
        <v>26868</v>
      </c>
      <c r="L952" s="22">
        <f>_xlfn.XLOOKUP(A952,'Hospitalisation Details'!A:A,'Hospitalisation Details'!H:H,"Not Found")</f>
        <v>11552.9</v>
      </c>
      <c r="M952" s="21" t="str">
        <f>_xlfn.XLOOKUP(A952,'Hospitalisation Details'!A:A,'Hospitalisation Details'!I:I,"Not Found")</f>
        <v>tier - 2</v>
      </c>
      <c r="N952" s="21" t="str">
        <f>_xlfn.XLOOKUP(A952,'Hospitalisation Details'!A:A,'Hospitalisation Details'!J:J,"Not Found")</f>
        <v>tier - 3</v>
      </c>
      <c r="O952" s="21" t="str">
        <f>_xlfn.XLOOKUP(A952,'Hospitalisation Details'!A:A,'Hospitalisation Details'!K:K,"Not Found")</f>
        <v>R1011</v>
      </c>
      <c r="P952" s="23">
        <f>_xlfn.XLOOKUP(A952,'Hospitalisation Details'!A:A,'Hospitalisation Details'!L:L,"Not Found")</f>
        <v>49</v>
      </c>
    </row>
    <row r="953" spans="1:16" ht="15.75" x14ac:dyDescent="0.25">
      <c r="A953" s="19" t="s">
        <v>1419</v>
      </c>
      <c r="B953" s="19" t="str">
        <f>_xlfn.XLOOKUP(A953,'Customer Names'!A:A,'Customer Names'!C:C,"Not Found")</f>
        <v>Kelley</v>
      </c>
      <c r="C953" s="20">
        <f>_xlfn.XLOOKUP(A953,'Medical Examinations'!A:A,'Medical Examinations'!B:B,"not found")</f>
        <v>31.64</v>
      </c>
      <c r="D953" s="20">
        <f>_xlfn.XLOOKUP(A953,'Medical Examinations'!A:A,'Medical Examinations'!C:C,"not found")</f>
        <v>7.91</v>
      </c>
      <c r="E953" s="20" t="str">
        <f>_xlfn.XLOOKUP(A953,'Medical Examinations'!A:A,'Medical Examinations'!D:D,"not found")</f>
        <v>No</v>
      </c>
      <c r="F953" s="20" t="str">
        <f>_xlfn.XLOOKUP(A953,'Medical Examinations'!A:A,'Medical Examinations'!E:E,"not found")</f>
        <v>No</v>
      </c>
      <c r="G953" s="20" t="str">
        <f>_xlfn.XLOOKUP(A953,'Medical Examinations'!A:A,'Medical Examinations'!F:F,"not found")</f>
        <v>No</v>
      </c>
      <c r="H953" s="20">
        <f>_xlfn.XLOOKUP(A953,'Medical Examinations'!A:A,'Medical Examinations'!G:G,"not found")</f>
        <v>0</v>
      </c>
      <c r="I953" s="20" t="str">
        <f>_xlfn.XLOOKUP(A953,'Medical Examinations'!A:A,'Medical Examinations'!H:H,"not found")</f>
        <v>No</v>
      </c>
      <c r="J953" s="20" t="str">
        <f>_xlfn.XLOOKUP(A953,'Medical Examinations'!A:A,'Medical Examinations'!I:I,"not found")</f>
        <v>Obesity</v>
      </c>
      <c r="K953" s="21">
        <f>_xlfn.XLOOKUP(A953,'Hospitalisation Details'!A:A,'Hospitalisation Details'!F:F,"Not Found")</f>
        <v>26268</v>
      </c>
      <c r="L953" s="22">
        <f>_xlfn.XLOOKUP(A953,'Hospitalisation Details'!A:A,'Hospitalisation Details'!H:H,"Not Found")</f>
        <v>11540.25</v>
      </c>
      <c r="M953" s="21" t="str">
        <f>_xlfn.XLOOKUP(A953,'Hospitalisation Details'!A:A,'Hospitalisation Details'!I:I,"Not Found")</f>
        <v>tier - 2</v>
      </c>
      <c r="N953" s="21" t="str">
        <f>_xlfn.XLOOKUP(A953,'Hospitalisation Details'!A:A,'Hospitalisation Details'!J:J,"Not Found")</f>
        <v>tier - 3</v>
      </c>
      <c r="O953" s="21" t="str">
        <f>_xlfn.XLOOKUP(A953,'Hospitalisation Details'!A:A,'Hospitalisation Details'!K:K,"Not Found")</f>
        <v>R1012</v>
      </c>
      <c r="P953" s="23">
        <f>_xlfn.XLOOKUP(A953,'Hospitalisation Details'!A:A,'Hospitalisation Details'!L:L,"Not Found")</f>
        <v>51</v>
      </c>
    </row>
    <row r="954" spans="1:16" ht="15.75" x14ac:dyDescent="0.25">
      <c r="A954" s="19" t="s">
        <v>1418</v>
      </c>
      <c r="B954" s="19" t="str">
        <f>_xlfn.XLOOKUP(A954,'Customer Names'!A:A,'Customer Names'!C:C,"Not Found")</f>
        <v>Endara</v>
      </c>
      <c r="C954" s="20">
        <f>_xlfn.XLOOKUP(A954,'Medical Examinations'!A:A,'Medical Examinations'!B:B,"not found")</f>
        <v>46.7</v>
      </c>
      <c r="D954" s="20">
        <f>_xlfn.XLOOKUP(A954,'Medical Examinations'!A:A,'Medical Examinations'!C:C,"not found")</f>
        <v>10.9</v>
      </c>
      <c r="E954" s="20" t="str">
        <f>_xlfn.XLOOKUP(A954,'Medical Examinations'!A:A,'Medical Examinations'!D:D,"not found")</f>
        <v>No</v>
      </c>
      <c r="F954" s="20" t="str">
        <f>_xlfn.XLOOKUP(A954,'Medical Examinations'!A:A,'Medical Examinations'!E:E,"not found")</f>
        <v>No</v>
      </c>
      <c r="G954" s="20" t="str">
        <f>_xlfn.XLOOKUP(A954,'Medical Examinations'!A:A,'Medical Examinations'!F:F,"not found")</f>
        <v>No</v>
      </c>
      <c r="H954" s="20">
        <f>_xlfn.XLOOKUP(A954,'Medical Examinations'!A:A,'Medical Examinations'!G:G,"not found")</f>
        <v>0</v>
      </c>
      <c r="I954" s="20" t="str">
        <f>_xlfn.XLOOKUP(A954,'Medical Examinations'!A:A,'Medical Examinations'!H:H,"not found")</f>
        <v>No</v>
      </c>
      <c r="J954" s="20" t="str">
        <f>_xlfn.XLOOKUP(A954,'Medical Examinations'!A:A,'Medical Examinations'!I:I,"not found")</f>
        <v>Obesity</v>
      </c>
      <c r="K954" s="21">
        <f>_xlfn.XLOOKUP(A954,'Hospitalisation Details'!A:A,'Hospitalisation Details'!F:F,"Not Found")</f>
        <v>25156</v>
      </c>
      <c r="L954" s="22">
        <f>_xlfn.XLOOKUP(A954,'Hospitalisation Details'!A:A,'Hospitalisation Details'!H:H,"Not Found")</f>
        <v>11538.42</v>
      </c>
      <c r="M954" s="21" t="str">
        <f>_xlfn.XLOOKUP(A954,'Hospitalisation Details'!A:A,'Hospitalisation Details'!I:I,"Not Found")</f>
        <v>tier - 2</v>
      </c>
      <c r="N954" s="21" t="str">
        <f>_xlfn.XLOOKUP(A954,'Hospitalisation Details'!A:A,'Hospitalisation Details'!J:J,"Not Found")</f>
        <v>tier - 3</v>
      </c>
      <c r="O954" s="21" t="str">
        <f>_xlfn.XLOOKUP(A954,'Hospitalisation Details'!A:A,'Hospitalisation Details'!K:K,"Not Found")</f>
        <v>R1011</v>
      </c>
      <c r="P954" s="23">
        <f>_xlfn.XLOOKUP(A954,'Hospitalisation Details'!A:A,'Hospitalisation Details'!L:L,"Not Found")</f>
        <v>54</v>
      </c>
    </row>
    <row r="955" spans="1:16" ht="15.75" x14ac:dyDescent="0.25">
      <c r="A955" s="19" t="s">
        <v>1417</v>
      </c>
      <c r="B955" s="19" t="str">
        <f>_xlfn.XLOOKUP(A955,'Customer Names'!A:A,'Customer Names'!C:C,"Not Found")</f>
        <v>Valle</v>
      </c>
      <c r="C955" s="20">
        <f>_xlfn.XLOOKUP(A955,'Medical Examinations'!A:A,'Medical Examinations'!B:B,"not found")</f>
        <v>18.335000000000001</v>
      </c>
      <c r="D955" s="20">
        <f>_xlfn.XLOOKUP(A955,'Medical Examinations'!A:A,'Medical Examinations'!C:C,"not found")</f>
        <v>11.83</v>
      </c>
      <c r="E955" s="20" t="str">
        <f>_xlfn.XLOOKUP(A955,'Medical Examinations'!A:A,'Medical Examinations'!D:D,"not found")</f>
        <v>No</v>
      </c>
      <c r="F955" s="20" t="str">
        <f>_xlfn.XLOOKUP(A955,'Medical Examinations'!A:A,'Medical Examinations'!E:E,"not found")</f>
        <v>No</v>
      </c>
      <c r="G955" s="20" t="str">
        <f>_xlfn.XLOOKUP(A955,'Medical Examinations'!A:A,'Medical Examinations'!F:F,"not found")</f>
        <v>No</v>
      </c>
      <c r="H955" s="20">
        <f>_xlfn.XLOOKUP(A955,'Medical Examinations'!A:A,'Medical Examinations'!G:G,"not found")</f>
        <v>0</v>
      </c>
      <c r="I955" s="20" t="str">
        <f>_xlfn.XLOOKUP(A955,'Medical Examinations'!A:A,'Medical Examinations'!H:H,"not found")</f>
        <v>No</v>
      </c>
      <c r="J955" s="20" t="str">
        <f>_xlfn.XLOOKUP(A955,'Medical Examinations'!A:A,'Medical Examinations'!I:I,"not found")</f>
        <v>Underweight</v>
      </c>
      <c r="K955" s="21">
        <f>_xlfn.XLOOKUP(A955,'Hospitalisation Details'!A:A,'Hospitalisation Details'!F:F,"Not Found")</f>
        <v>24018</v>
      </c>
      <c r="L955" s="22">
        <f>_xlfn.XLOOKUP(A955,'Hospitalisation Details'!A:A,'Hospitalisation Details'!H:H,"Not Found")</f>
        <v>11534.87</v>
      </c>
      <c r="M955" s="21" t="str">
        <f>_xlfn.XLOOKUP(A955,'Hospitalisation Details'!A:A,'Hospitalisation Details'!I:I,"Not Found")</f>
        <v>tier - 2</v>
      </c>
      <c r="N955" s="21" t="str">
        <f>_xlfn.XLOOKUP(A955,'Hospitalisation Details'!A:A,'Hospitalisation Details'!J:J,"Not Found")</f>
        <v>tier - 3</v>
      </c>
      <c r="O955" s="21" t="str">
        <f>_xlfn.XLOOKUP(A955,'Hospitalisation Details'!A:A,'Hospitalisation Details'!K:K,"Not Found")</f>
        <v>R1017</v>
      </c>
      <c r="P955" s="23">
        <f>_xlfn.XLOOKUP(A955,'Hospitalisation Details'!A:A,'Hospitalisation Details'!L:L,"Not Found")</f>
        <v>57</v>
      </c>
    </row>
    <row r="956" spans="1:16" ht="15.75" x14ac:dyDescent="0.25">
      <c r="A956" s="19" t="s">
        <v>1416</v>
      </c>
      <c r="B956" s="19" t="str">
        <f>_xlfn.XLOOKUP(A956,'Customer Names'!A:A,'Customer Names'!C:C,"Not Found")</f>
        <v>Germain</v>
      </c>
      <c r="C956" s="20">
        <f>_xlfn.XLOOKUP(A956,'Medical Examinations'!A:A,'Medical Examinations'!B:B,"not found")</f>
        <v>31.24</v>
      </c>
      <c r="D956" s="20">
        <f>_xlfn.XLOOKUP(A956,'Medical Examinations'!A:A,'Medical Examinations'!C:C,"not found")</f>
        <v>7.42</v>
      </c>
      <c r="E956" s="20" t="str">
        <f>_xlfn.XLOOKUP(A956,'Medical Examinations'!A:A,'Medical Examinations'!D:D,"not found")</f>
        <v>Yes</v>
      </c>
      <c r="F956" s="20" t="str">
        <f>_xlfn.XLOOKUP(A956,'Medical Examinations'!A:A,'Medical Examinations'!E:E,"not found")</f>
        <v>No</v>
      </c>
      <c r="G956" s="20" t="str">
        <f>_xlfn.XLOOKUP(A956,'Medical Examinations'!A:A,'Medical Examinations'!F:F,"not found")</f>
        <v>No</v>
      </c>
      <c r="H956" s="20">
        <f>_xlfn.XLOOKUP(A956,'Medical Examinations'!A:A,'Medical Examinations'!G:G,"not found")</f>
        <v>2</v>
      </c>
      <c r="I956" s="20" t="str">
        <f>_xlfn.XLOOKUP(A956,'Medical Examinations'!A:A,'Medical Examinations'!H:H,"not found")</f>
        <v>No</v>
      </c>
      <c r="J956" s="20" t="str">
        <f>_xlfn.XLOOKUP(A956,'Medical Examinations'!A:A,'Medical Examinations'!I:I,"not found")</f>
        <v>Obesity</v>
      </c>
      <c r="K956" s="21">
        <f>_xlfn.XLOOKUP(A956,'Hospitalisation Details'!A:A,'Hospitalisation Details'!F:F,"Not Found")</f>
        <v>25772</v>
      </c>
      <c r="L956" s="22">
        <f>_xlfn.XLOOKUP(A956,'Hospitalisation Details'!A:A,'Hospitalisation Details'!H:H,"Not Found")</f>
        <v>11530.12</v>
      </c>
      <c r="M956" s="21" t="str">
        <f>_xlfn.XLOOKUP(A956,'Hospitalisation Details'!A:A,'Hospitalisation Details'!I:I,"Not Found")</f>
        <v>tier - 2</v>
      </c>
      <c r="N956" s="21" t="str">
        <f>_xlfn.XLOOKUP(A956,'Hospitalisation Details'!A:A,'Hospitalisation Details'!J:J,"Not Found")</f>
        <v>tier - 3</v>
      </c>
      <c r="O956" s="21" t="str">
        <f>_xlfn.XLOOKUP(A956,'Hospitalisation Details'!A:A,'Hospitalisation Details'!K:K,"Not Found")</f>
        <v>R1012</v>
      </c>
      <c r="P956" s="23">
        <f>_xlfn.XLOOKUP(A956,'Hospitalisation Details'!A:A,'Hospitalisation Details'!L:L,"Not Found")</f>
        <v>52</v>
      </c>
    </row>
    <row r="957" spans="1:16" ht="15.75" x14ac:dyDescent="0.25">
      <c r="A957" s="19" t="s">
        <v>1415</v>
      </c>
      <c r="B957" s="19" t="str">
        <f>_xlfn.XLOOKUP(A957,'Customer Names'!A:A,'Customer Names'!C:C,"Not Found")</f>
        <v>Finecey</v>
      </c>
      <c r="C957" s="20">
        <f>_xlfn.XLOOKUP(A957,'Medical Examinations'!A:A,'Medical Examinations'!B:B,"not found")</f>
        <v>39.22</v>
      </c>
      <c r="D957" s="20">
        <f>_xlfn.XLOOKUP(A957,'Medical Examinations'!A:A,'Medical Examinations'!C:C,"not found")</f>
        <v>5.62</v>
      </c>
      <c r="E957" s="20" t="str">
        <f>_xlfn.XLOOKUP(A957,'Medical Examinations'!A:A,'Medical Examinations'!D:D,"not found")</f>
        <v>Yes</v>
      </c>
      <c r="F957" s="20" t="str">
        <f>_xlfn.XLOOKUP(A957,'Medical Examinations'!A:A,'Medical Examinations'!E:E,"not found")</f>
        <v>No</v>
      </c>
      <c r="G957" s="20" t="str">
        <f>_xlfn.XLOOKUP(A957,'Medical Examinations'!A:A,'Medical Examinations'!F:F,"not found")</f>
        <v>No</v>
      </c>
      <c r="H957" s="20">
        <f>_xlfn.XLOOKUP(A957,'Medical Examinations'!A:A,'Medical Examinations'!G:G,"not found")</f>
        <v>1</v>
      </c>
      <c r="I957" s="20" t="str">
        <f>_xlfn.XLOOKUP(A957,'Medical Examinations'!A:A,'Medical Examinations'!H:H,"not found")</f>
        <v>No</v>
      </c>
      <c r="J957" s="20" t="str">
        <f>_xlfn.XLOOKUP(A957,'Medical Examinations'!A:A,'Medical Examinations'!I:I,"not found")</f>
        <v>Obesity</v>
      </c>
      <c r="K957" s="21">
        <f>_xlfn.XLOOKUP(A957,'Hospitalisation Details'!A:A,'Hospitalisation Details'!F:F,"Not Found")</f>
        <v>32306</v>
      </c>
      <c r="L957" s="22">
        <f>_xlfn.XLOOKUP(A957,'Hospitalisation Details'!A:A,'Hospitalisation Details'!H:H,"Not Found")</f>
        <v>11524.25</v>
      </c>
      <c r="M957" s="21" t="str">
        <f>_xlfn.XLOOKUP(A957,'Hospitalisation Details'!A:A,'Hospitalisation Details'!I:I,"Not Found")</f>
        <v>tier - 2</v>
      </c>
      <c r="N957" s="21" t="str">
        <f>_xlfn.XLOOKUP(A957,'Hospitalisation Details'!A:A,'Hospitalisation Details'!J:J,"Not Found")</f>
        <v>tier - 3</v>
      </c>
      <c r="O957" s="21" t="str">
        <f>_xlfn.XLOOKUP(A957,'Hospitalisation Details'!A:A,'Hospitalisation Details'!K:K,"Not Found")</f>
        <v>R1026</v>
      </c>
      <c r="P957" s="23">
        <f>_xlfn.XLOOKUP(A957,'Hospitalisation Details'!A:A,'Hospitalisation Details'!L:L,"Not Found")</f>
        <v>34</v>
      </c>
    </row>
    <row r="958" spans="1:16" ht="15.75" x14ac:dyDescent="0.25">
      <c r="A958" s="19" t="s">
        <v>1414</v>
      </c>
      <c r="B958" s="19" t="str">
        <f>_xlfn.XLOOKUP(A958,'Customer Names'!A:A,'Customer Names'!C:C,"Not Found")</f>
        <v>Mendoza</v>
      </c>
      <c r="C958" s="20">
        <f>_xlfn.XLOOKUP(A958,'Medical Examinations'!A:A,'Medical Examinations'!B:B,"not found")</f>
        <v>24.414999999999999</v>
      </c>
      <c r="D958" s="20">
        <f>_xlfn.XLOOKUP(A958,'Medical Examinations'!A:A,'Medical Examinations'!C:C,"not found")</f>
        <v>7.16</v>
      </c>
      <c r="E958" s="20" t="str">
        <f>_xlfn.XLOOKUP(A958,'Medical Examinations'!A:A,'Medical Examinations'!D:D,"not found")</f>
        <v>No</v>
      </c>
      <c r="F958" s="20" t="str">
        <f>_xlfn.XLOOKUP(A958,'Medical Examinations'!A:A,'Medical Examinations'!E:E,"not found")</f>
        <v>No</v>
      </c>
      <c r="G958" s="20" t="str">
        <f>_xlfn.XLOOKUP(A958,'Medical Examinations'!A:A,'Medical Examinations'!F:F,"not found")</f>
        <v>No</v>
      </c>
      <c r="H958" s="20">
        <f>_xlfn.XLOOKUP(A958,'Medical Examinations'!A:A,'Medical Examinations'!G:G,"not found")</f>
        <v>0</v>
      </c>
      <c r="I958" s="20" t="str">
        <f>_xlfn.XLOOKUP(A958,'Medical Examinations'!A:A,'Medical Examinations'!H:H,"not found")</f>
        <v>No</v>
      </c>
      <c r="J958" s="20" t="str">
        <f>_xlfn.XLOOKUP(A958,'Medical Examinations'!A:A,'Medical Examinations'!I:I,"not found")</f>
        <v>Normal Weight</v>
      </c>
      <c r="K958" s="21">
        <f>_xlfn.XLOOKUP(A958,'Hospitalisation Details'!A:A,'Hospitalisation Details'!F:F,"Not Found")</f>
        <v>26286</v>
      </c>
      <c r="L958" s="22">
        <f>_xlfn.XLOOKUP(A958,'Hospitalisation Details'!A:A,'Hospitalisation Details'!H:H,"Not Found")</f>
        <v>11520.1</v>
      </c>
      <c r="M958" s="21" t="str">
        <f>_xlfn.XLOOKUP(A958,'Hospitalisation Details'!A:A,'Hospitalisation Details'!I:I,"Not Found")</f>
        <v>tier - 2</v>
      </c>
      <c r="N958" s="21" t="str">
        <f>_xlfn.XLOOKUP(A958,'Hospitalisation Details'!A:A,'Hospitalisation Details'!J:J,"Not Found")</f>
        <v>tier - 3</v>
      </c>
      <c r="O958" s="21" t="str">
        <f>_xlfn.XLOOKUP(A958,'Hospitalisation Details'!A:A,'Hospitalisation Details'!K:K,"Not Found")</f>
        <v>R1012</v>
      </c>
      <c r="P958" s="23">
        <f>_xlfn.XLOOKUP(A958,'Hospitalisation Details'!A:A,'Hospitalisation Details'!L:L,"Not Found")</f>
        <v>51</v>
      </c>
    </row>
    <row r="959" spans="1:16" ht="15.75" x14ac:dyDescent="0.25">
      <c r="A959" s="19" t="s">
        <v>1413</v>
      </c>
      <c r="B959" s="19" t="str">
        <f>_xlfn.XLOOKUP(A959,'Customer Names'!A:A,'Customer Names'!C:C,"Not Found")</f>
        <v>Roe</v>
      </c>
      <c r="C959" s="20">
        <f>_xlfn.XLOOKUP(A959,'Medical Examinations'!A:A,'Medical Examinations'!B:B,"not found")</f>
        <v>32.299999999999997</v>
      </c>
      <c r="D959" s="20">
        <f>_xlfn.XLOOKUP(A959,'Medical Examinations'!A:A,'Medical Examinations'!C:C,"not found")</f>
        <v>9.89</v>
      </c>
      <c r="E959" s="20" t="str">
        <f>_xlfn.XLOOKUP(A959,'Medical Examinations'!A:A,'Medical Examinations'!D:D,"not found")</f>
        <v>No</v>
      </c>
      <c r="F959" s="20" t="str">
        <f>_xlfn.XLOOKUP(A959,'Medical Examinations'!A:A,'Medical Examinations'!E:E,"not found")</f>
        <v>No</v>
      </c>
      <c r="G959" s="20" t="str">
        <f>_xlfn.XLOOKUP(A959,'Medical Examinations'!A:A,'Medical Examinations'!F:F,"not found")</f>
        <v>No</v>
      </c>
      <c r="H959" s="20">
        <f>_xlfn.XLOOKUP(A959,'Medical Examinations'!A:A,'Medical Examinations'!G:G,"not found")</f>
        <v>0</v>
      </c>
      <c r="I959" s="20" t="str">
        <f>_xlfn.XLOOKUP(A959,'Medical Examinations'!A:A,'Medical Examinations'!H:H,"not found")</f>
        <v>No</v>
      </c>
      <c r="J959" s="20" t="str">
        <f>_xlfn.XLOOKUP(A959,'Medical Examinations'!A:A,'Medical Examinations'!I:I,"not found")</f>
        <v>Obesity</v>
      </c>
      <c r="K959" s="21">
        <f>_xlfn.XLOOKUP(A959,'Hospitalisation Details'!A:A,'Hospitalisation Details'!F:F,"Not Found")</f>
        <v>25013</v>
      </c>
      <c r="L959" s="22">
        <f>_xlfn.XLOOKUP(A959,'Hospitalisation Details'!A:A,'Hospitalisation Details'!H:H,"Not Found")</f>
        <v>11512.41</v>
      </c>
      <c r="M959" s="21" t="str">
        <f>_xlfn.XLOOKUP(A959,'Hospitalisation Details'!A:A,'Hospitalisation Details'!I:I,"Not Found")</f>
        <v>tier - 2</v>
      </c>
      <c r="N959" s="21" t="str">
        <f>_xlfn.XLOOKUP(A959,'Hospitalisation Details'!A:A,'Hospitalisation Details'!J:J,"Not Found")</f>
        <v>tier - 3</v>
      </c>
      <c r="O959" s="21" t="str">
        <f>_xlfn.XLOOKUP(A959,'Hospitalisation Details'!A:A,'Hospitalisation Details'!K:K,"Not Found")</f>
        <v>R1024</v>
      </c>
      <c r="P959" s="23">
        <f>_xlfn.XLOOKUP(A959,'Hospitalisation Details'!A:A,'Hospitalisation Details'!L:L,"Not Found")</f>
        <v>54</v>
      </c>
    </row>
    <row r="960" spans="1:16" ht="15.75" x14ac:dyDescent="0.25">
      <c r="A960" s="19" t="s">
        <v>1412</v>
      </c>
      <c r="B960" s="19" t="str">
        <f>_xlfn.XLOOKUP(A960,'Customer Names'!A:A,'Customer Names'!C:C,"Not Found")</f>
        <v>Webb</v>
      </c>
      <c r="C960" s="20">
        <f>_xlfn.XLOOKUP(A960,'Medical Examinations'!A:A,'Medical Examinations'!B:B,"not found")</f>
        <v>39.94</v>
      </c>
      <c r="D960" s="20">
        <f>_xlfn.XLOOKUP(A960,'Medical Examinations'!A:A,'Medical Examinations'!C:C,"not found")</f>
        <v>5.14</v>
      </c>
      <c r="E960" s="20" t="str">
        <f>_xlfn.XLOOKUP(A960,'Medical Examinations'!A:A,'Medical Examinations'!D:D,"not found")</f>
        <v>No</v>
      </c>
      <c r="F960" s="20" t="str">
        <f>_xlfn.XLOOKUP(A960,'Medical Examinations'!A:A,'Medical Examinations'!E:E,"not found")</f>
        <v>No</v>
      </c>
      <c r="G960" s="20" t="str">
        <f>_xlfn.XLOOKUP(A960,'Medical Examinations'!A:A,'Medical Examinations'!F:F,"not found")</f>
        <v>No</v>
      </c>
      <c r="H960" s="20">
        <f>_xlfn.XLOOKUP(A960,'Medical Examinations'!A:A,'Medical Examinations'!G:G,"not found")</f>
        <v>0</v>
      </c>
      <c r="I960" s="20" t="str">
        <f>_xlfn.XLOOKUP(A960,'Medical Examinations'!A:A,'Medical Examinations'!H:H,"not found")</f>
        <v>No</v>
      </c>
      <c r="J960" s="20" t="str">
        <f>_xlfn.XLOOKUP(A960,'Medical Examinations'!A:A,'Medical Examinations'!I:I,"not found")</f>
        <v>Obesity</v>
      </c>
      <c r="K960" s="21">
        <f>_xlfn.XLOOKUP(A960,'Hospitalisation Details'!A:A,'Hospitalisation Details'!F:F,"Not Found")</f>
        <v>32787</v>
      </c>
      <c r="L960" s="22">
        <f>_xlfn.XLOOKUP(A960,'Hospitalisation Details'!A:A,'Hospitalisation Details'!H:H,"Not Found")</f>
        <v>11511.61</v>
      </c>
      <c r="M960" s="21" t="str">
        <f>_xlfn.XLOOKUP(A960,'Hospitalisation Details'!A:A,'Hospitalisation Details'!I:I,"Not Found")</f>
        <v>tier - 2</v>
      </c>
      <c r="N960" s="21" t="str">
        <f>_xlfn.XLOOKUP(A960,'Hospitalisation Details'!A:A,'Hospitalisation Details'!J:J,"Not Found")</f>
        <v>tier - 3</v>
      </c>
      <c r="O960" s="21" t="str">
        <f>_xlfn.XLOOKUP(A960,'Hospitalisation Details'!A:A,'Hospitalisation Details'!K:K,"Not Found")</f>
        <v>R1026</v>
      </c>
      <c r="P960" s="23">
        <f>_xlfn.XLOOKUP(A960,'Hospitalisation Details'!A:A,'Hospitalisation Details'!L:L,"Not Found")</f>
        <v>33</v>
      </c>
    </row>
    <row r="961" spans="1:16" ht="15.75" x14ac:dyDescent="0.25">
      <c r="A961" s="19" t="s">
        <v>1411</v>
      </c>
      <c r="B961" s="19" t="str">
        <f>_xlfn.XLOOKUP(A961,'Customer Names'!A:A,'Customer Names'!C:C,"Not Found")</f>
        <v>Stocker</v>
      </c>
      <c r="C961" s="20">
        <f>_xlfn.XLOOKUP(A961,'Medical Examinations'!A:A,'Medical Examinations'!B:B,"not found")</f>
        <v>30</v>
      </c>
      <c r="D961" s="20">
        <f>_xlfn.XLOOKUP(A961,'Medical Examinations'!A:A,'Medical Examinations'!C:C,"not found")</f>
        <v>5.61</v>
      </c>
      <c r="E961" s="20" t="str">
        <f>_xlfn.XLOOKUP(A961,'Medical Examinations'!A:A,'Medical Examinations'!D:D,"not found")</f>
        <v>Yes</v>
      </c>
      <c r="F961" s="20" t="str">
        <f>_xlfn.XLOOKUP(A961,'Medical Examinations'!A:A,'Medical Examinations'!E:E,"not found")</f>
        <v>No</v>
      </c>
      <c r="G961" s="20" t="str">
        <f>_xlfn.XLOOKUP(A961,'Medical Examinations'!A:A,'Medical Examinations'!F:F,"not found")</f>
        <v>Yes</v>
      </c>
      <c r="H961" s="20">
        <f>_xlfn.XLOOKUP(A961,'Medical Examinations'!A:A,'Medical Examinations'!G:G,"not found")</f>
        <v>1</v>
      </c>
      <c r="I961" s="20" t="str">
        <f>_xlfn.XLOOKUP(A961,'Medical Examinations'!A:A,'Medical Examinations'!H:H,"not found")</f>
        <v>No</v>
      </c>
      <c r="J961" s="20" t="str">
        <f>_xlfn.XLOOKUP(A961,'Medical Examinations'!A:A,'Medical Examinations'!I:I,"not found")</f>
        <v>Obesity</v>
      </c>
      <c r="K961" s="21">
        <f>_xlfn.XLOOKUP(A961,'Hospitalisation Details'!A:A,'Hospitalisation Details'!F:F,"Not Found")</f>
        <v>25426</v>
      </c>
      <c r="L961" s="22">
        <f>_xlfn.XLOOKUP(A961,'Hospitalisation Details'!A:A,'Hospitalisation Details'!H:H,"Not Found")</f>
        <v>11497.69</v>
      </c>
      <c r="M961" s="21" t="str">
        <f>_xlfn.XLOOKUP(A961,'Hospitalisation Details'!A:A,'Hospitalisation Details'!I:I,"Not Found")</f>
        <v>tier - 2</v>
      </c>
      <c r="N961" s="21" t="str">
        <f>_xlfn.XLOOKUP(A961,'Hospitalisation Details'!A:A,'Hospitalisation Details'!J:J,"Not Found")</f>
        <v>tier - 3</v>
      </c>
      <c r="O961" s="21" t="str">
        <f>_xlfn.XLOOKUP(A961,'Hospitalisation Details'!A:A,'Hospitalisation Details'!K:K,"Not Found")</f>
        <v>R1012</v>
      </c>
      <c r="P961" s="23">
        <f>_xlfn.XLOOKUP(A961,'Hospitalisation Details'!A:A,'Hospitalisation Details'!L:L,"Not Found")</f>
        <v>53</v>
      </c>
    </row>
    <row r="962" spans="1:16" ht="15.75" x14ac:dyDescent="0.25">
      <c r="A962" s="19" t="s">
        <v>1410</v>
      </c>
      <c r="B962" s="19" t="str">
        <f>_xlfn.XLOOKUP(A962,'Customer Names'!A:A,'Customer Names'!C:C,"Not Found")</f>
        <v>Jacobson</v>
      </c>
      <c r="C962" s="20">
        <f>_xlfn.XLOOKUP(A962,'Medical Examinations'!A:A,'Medical Examinations'!B:B,"not found")</f>
        <v>35.340000000000003</v>
      </c>
      <c r="D962" s="20">
        <f>_xlfn.XLOOKUP(A962,'Medical Examinations'!A:A,'Medical Examinations'!C:C,"not found")</f>
        <v>5.51</v>
      </c>
      <c r="E962" s="20" t="str">
        <f>_xlfn.XLOOKUP(A962,'Medical Examinations'!A:A,'Medical Examinations'!D:D,"not found")</f>
        <v>Yes</v>
      </c>
      <c r="F962" s="20" t="str">
        <f>_xlfn.XLOOKUP(A962,'Medical Examinations'!A:A,'Medical Examinations'!E:E,"not found")</f>
        <v>No</v>
      </c>
      <c r="G962" s="20" t="str">
        <f>_xlfn.XLOOKUP(A962,'Medical Examinations'!A:A,'Medical Examinations'!F:F,"not found")</f>
        <v>Yes</v>
      </c>
      <c r="H962" s="20">
        <f>_xlfn.XLOOKUP(A962,'Medical Examinations'!A:A,'Medical Examinations'!G:G,"not found")</f>
        <v>1</v>
      </c>
      <c r="I962" s="20" t="str">
        <f>_xlfn.XLOOKUP(A962,'Medical Examinations'!A:A,'Medical Examinations'!H:H,"not found")</f>
        <v>No</v>
      </c>
      <c r="J962" s="20" t="str">
        <f>_xlfn.XLOOKUP(A962,'Medical Examinations'!A:A,'Medical Examinations'!I:I,"not found")</f>
        <v>Obesity</v>
      </c>
      <c r="K962" s="21">
        <f>_xlfn.XLOOKUP(A962,'Hospitalisation Details'!A:A,'Hospitalisation Details'!F:F,"Not Found")</f>
        <v>30474</v>
      </c>
      <c r="L962" s="22">
        <f>_xlfn.XLOOKUP(A962,'Hospitalisation Details'!A:A,'Hospitalisation Details'!H:H,"Not Found")</f>
        <v>11492.46</v>
      </c>
      <c r="M962" s="21" t="str">
        <f>_xlfn.XLOOKUP(A962,'Hospitalisation Details'!A:A,'Hospitalisation Details'!I:I,"Not Found")</f>
        <v>tier - 2</v>
      </c>
      <c r="N962" s="21" t="str">
        <f>_xlfn.XLOOKUP(A962,'Hospitalisation Details'!A:A,'Hospitalisation Details'!J:J,"Not Found")</f>
        <v>tier - 3</v>
      </c>
      <c r="O962" s="21" t="str">
        <f>_xlfn.XLOOKUP(A962,'Hospitalisation Details'!A:A,'Hospitalisation Details'!K:K,"Not Found")</f>
        <v>R1026</v>
      </c>
      <c r="P962" s="23">
        <f>_xlfn.XLOOKUP(A962,'Hospitalisation Details'!A:A,'Hospitalisation Details'!L:L,"Not Found")</f>
        <v>40</v>
      </c>
    </row>
    <row r="963" spans="1:16" ht="15.75" x14ac:dyDescent="0.25">
      <c r="A963" s="19" t="s">
        <v>1409</v>
      </c>
      <c r="B963" s="19" t="str">
        <f>_xlfn.XLOOKUP(A963,'Customer Names'!A:A,'Customer Names'!C:C,"Not Found")</f>
        <v>Shaw</v>
      </c>
      <c r="C963" s="20">
        <f>_xlfn.XLOOKUP(A963,'Medical Examinations'!A:A,'Medical Examinations'!B:B,"not found")</f>
        <v>32.204999999999998</v>
      </c>
      <c r="D963" s="20">
        <f>_xlfn.XLOOKUP(A963,'Medical Examinations'!A:A,'Medical Examinations'!C:C,"not found")</f>
        <v>8.3800000000000008</v>
      </c>
      <c r="E963" s="20" t="str">
        <f>_xlfn.XLOOKUP(A963,'Medical Examinations'!A:A,'Medical Examinations'!D:D,"not found")</f>
        <v>Yes</v>
      </c>
      <c r="F963" s="20" t="str">
        <f>_xlfn.XLOOKUP(A963,'Medical Examinations'!A:A,'Medical Examinations'!E:E,"not found")</f>
        <v>No</v>
      </c>
      <c r="G963" s="20" t="str">
        <f>_xlfn.XLOOKUP(A963,'Medical Examinations'!A:A,'Medical Examinations'!F:F,"not found")</f>
        <v>No</v>
      </c>
      <c r="H963" s="20">
        <f>_xlfn.XLOOKUP(A963,'Medical Examinations'!A:A,'Medical Examinations'!G:G,"not found")</f>
        <v>2</v>
      </c>
      <c r="I963" s="20" t="str">
        <f>_xlfn.XLOOKUP(A963,'Medical Examinations'!A:A,'Medical Examinations'!H:H,"not found")</f>
        <v>No</v>
      </c>
      <c r="J963" s="20" t="str">
        <f>_xlfn.XLOOKUP(A963,'Medical Examinations'!A:A,'Medical Examinations'!I:I,"not found")</f>
        <v>Obesity</v>
      </c>
      <c r="K963" s="21">
        <f>_xlfn.XLOOKUP(A963,'Hospitalisation Details'!A:A,'Hospitalisation Details'!F:F,"Not Found")</f>
        <v>25854</v>
      </c>
      <c r="L963" s="22">
        <f>_xlfn.XLOOKUP(A963,'Hospitalisation Details'!A:A,'Hospitalisation Details'!H:H,"Not Found")</f>
        <v>11488.32</v>
      </c>
      <c r="M963" s="21" t="str">
        <f>_xlfn.XLOOKUP(A963,'Hospitalisation Details'!A:A,'Hospitalisation Details'!I:I,"Not Found")</f>
        <v>tier - 2</v>
      </c>
      <c r="N963" s="21" t="str">
        <f>_xlfn.XLOOKUP(A963,'Hospitalisation Details'!A:A,'Hospitalisation Details'!J:J,"Not Found")</f>
        <v>tier - 3</v>
      </c>
      <c r="O963" s="21" t="str">
        <f>_xlfn.XLOOKUP(A963,'Hospitalisation Details'!A:A,'Hospitalisation Details'!K:K,"Not Found")</f>
        <v>R1014</v>
      </c>
      <c r="P963" s="23">
        <f>_xlfn.XLOOKUP(A963,'Hospitalisation Details'!A:A,'Hospitalisation Details'!L:L,"Not Found")</f>
        <v>52</v>
      </c>
    </row>
    <row r="964" spans="1:16" ht="15.75" x14ac:dyDescent="0.25">
      <c r="A964" s="19" t="s">
        <v>1408</v>
      </c>
      <c r="B964" s="19" t="str">
        <f>_xlfn.XLOOKUP(A964,'Customer Names'!A:A,'Customer Names'!C:C,"Not Found")</f>
        <v>Goodwin</v>
      </c>
      <c r="C964" s="20">
        <f>_xlfn.XLOOKUP(A964,'Medical Examinations'!A:A,'Medical Examinations'!B:B,"not found")</f>
        <v>33.880000000000003</v>
      </c>
      <c r="D964" s="20">
        <f>_xlfn.XLOOKUP(A964,'Medical Examinations'!A:A,'Medical Examinations'!C:C,"not found")</f>
        <v>4.68</v>
      </c>
      <c r="E964" s="20" t="str">
        <f>_xlfn.XLOOKUP(A964,'Medical Examinations'!A:A,'Medical Examinations'!D:D,"not found")</f>
        <v>No</v>
      </c>
      <c r="F964" s="20" t="str">
        <f>_xlfn.XLOOKUP(A964,'Medical Examinations'!A:A,'Medical Examinations'!E:E,"not found")</f>
        <v>Yes</v>
      </c>
      <c r="G964" s="20" t="str">
        <f>_xlfn.XLOOKUP(A964,'Medical Examinations'!A:A,'Medical Examinations'!F:F,"not found")</f>
        <v>No</v>
      </c>
      <c r="H964" s="20">
        <f>_xlfn.XLOOKUP(A964,'Medical Examinations'!A:A,'Medical Examinations'!G:G,"not found")</f>
        <v>1</v>
      </c>
      <c r="I964" s="20" t="str">
        <f>_xlfn.XLOOKUP(A964,'Medical Examinations'!A:A,'Medical Examinations'!H:H,"not found")</f>
        <v>No</v>
      </c>
      <c r="J964" s="20" t="str">
        <f>_xlfn.XLOOKUP(A964,'Medical Examinations'!A:A,'Medical Examinations'!I:I,"not found")</f>
        <v>Obesity</v>
      </c>
      <c r="K964" s="21">
        <f>_xlfn.XLOOKUP(A964,'Hospitalisation Details'!A:A,'Hospitalisation Details'!F:F,"Not Found")</f>
        <v>38240</v>
      </c>
      <c r="L964" s="22">
        <f>_xlfn.XLOOKUP(A964,'Hospitalisation Details'!A:A,'Hospitalisation Details'!H:H,"Not Found")</f>
        <v>11482.63</v>
      </c>
      <c r="M964" s="21" t="str">
        <f>_xlfn.XLOOKUP(A964,'Hospitalisation Details'!A:A,'Hospitalisation Details'!I:I,"Not Found")</f>
        <v>tier - 2</v>
      </c>
      <c r="N964" s="21" t="str">
        <f>_xlfn.XLOOKUP(A964,'Hospitalisation Details'!A:A,'Hospitalisation Details'!J:J,"Not Found")</f>
        <v>tier - 3</v>
      </c>
      <c r="O964" s="21" t="str">
        <f>_xlfn.XLOOKUP(A964,'Hospitalisation Details'!A:A,'Hospitalisation Details'!K:K,"Not Found")</f>
        <v>R1013</v>
      </c>
      <c r="P964" s="23">
        <f>_xlfn.XLOOKUP(A964,'Hospitalisation Details'!A:A,'Hospitalisation Details'!L:L,"Not Found")</f>
        <v>18</v>
      </c>
    </row>
    <row r="965" spans="1:16" ht="15.75" x14ac:dyDescent="0.25">
      <c r="A965" s="19" t="s">
        <v>1407</v>
      </c>
      <c r="B965" s="19" t="str">
        <f>_xlfn.XLOOKUP(A965,'Customer Names'!A:A,'Customer Names'!C:C,"Not Found")</f>
        <v>Brock</v>
      </c>
      <c r="C965" s="20">
        <f>_xlfn.XLOOKUP(A965,'Medical Examinations'!A:A,'Medical Examinations'!B:B,"not found")</f>
        <v>26.63</v>
      </c>
      <c r="D965" s="20">
        <f>_xlfn.XLOOKUP(A965,'Medical Examinations'!A:A,'Medical Examinations'!C:C,"not found")</f>
        <v>4.3600000000000003</v>
      </c>
      <c r="E965" s="20" t="str">
        <f>_xlfn.XLOOKUP(A965,'Medical Examinations'!A:A,'Medical Examinations'!D:D,"not found")</f>
        <v>Yes</v>
      </c>
      <c r="F965" s="20" t="str">
        <f>_xlfn.XLOOKUP(A965,'Medical Examinations'!A:A,'Medical Examinations'!E:E,"not found")</f>
        <v>No</v>
      </c>
      <c r="G965" s="20" t="str">
        <f>_xlfn.XLOOKUP(A965,'Medical Examinations'!A:A,'Medical Examinations'!F:F,"not found")</f>
        <v>No</v>
      </c>
      <c r="H965" s="20">
        <f>_xlfn.XLOOKUP(A965,'Medical Examinations'!A:A,'Medical Examinations'!G:G,"not found")</f>
        <v>2</v>
      </c>
      <c r="I965" s="20" t="str">
        <f>_xlfn.XLOOKUP(A965,'Medical Examinations'!A:A,'Medical Examinations'!H:H,"not found")</f>
        <v>No</v>
      </c>
      <c r="J965" s="20" t="str">
        <f>_xlfn.XLOOKUP(A965,'Medical Examinations'!A:A,'Medical Examinations'!I:I,"not found")</f>
        <v>Overweight</v>
      </c>
      <c r="K965" s="21">
        <f>_xlfn.XLOOKUP(A965,'Hospitalisation Details'!A:A,'Hospitalisation Details'!F:F,"Not Found")</f>
        <v>24357</v>
      </c>
      <c r="L965" s="22">
        <f>_xlfn.XLOOKUP(A965,'Hospitalisation Details'!A:A,'Hospitalisation Details'!H:H,"Not Found")</f>
        <v>11478.14</v>
      </c>
      <c r="M965" s="21" t="str">
        <f>_xlfn.XLOOKUP(A965,'Hospitalisation Details'!A:A,'Hospitalisation Details'!I:I,"Not Found")</f>
        <v>tier - 2</v>
      </c>
      <c r="N965" s="21" t="str">
        <f>_xlfn.XLOOKUP(A965,'Hospitalisation Details'!A:A,'Hospitalisation Details'!J:J,"Not Found")</f>
        <v>tier - 3</v>
      </c>
      <c r="O965" s="21" t="str">
        <f>_xlfn.XLOOKUP(A965,'Hospitalisation Details'!A:A,'Hospitalisation Details'!K:K,"Not Found")</f>
        <v>R1025</v>
      </c>
      <c r="P965" s="23">
        <f>_xlfn.XLOOKUP(A965,'Hospitalisation Details'!A:A,'Hospitalisation Details'!L:L,"Not Found")</f>
        <v>56</v>
      </c>
    </row>
    <row r="966" spans="1:16" ht="15.75" x14ac:dyDescent="0.25">
      <c r="A966" s="19" t="s">
        <v>1406</v>
      </c>
      <c r="B966" s="19" t="str">
        <f>_xlfn.XLOOKUP(A966,'Customer Names'!A:A,'Customer Names'!C:C,"Not Found")</f>
        <v>Papp</v>
      </c>
      <c r="C966" s="20">
        <f>_xlfn.XLOOKUP(A966,'Medical Examinations'!A:A,'Medical Examinations'!B:B,"not found")</f>
        <v>28.7</v>
      </c>
      <c r="D966" s="20">
        <f>_xlfn.XLOOKUP(A966,'Medical Examinations'!A:A,'Medical Examinations'!C:C,"not found")</f>
        <v>7.74</v>
      </c>
      <c r="E966" s="20" t="str">
        <f>_xlfn.XLOOKUP(A966,'Medical Examinations'!A:A,'Medical Examinations'!D:D,"not found")</f>
        <v>No</v>
      </c>
      <c r="F966" s="20" t="str">
        <f>_xlfn.XLOOKUP(A966,'Medical Examinations'!A:A,'Medical Examinations'!E:E,"not found")</f>
        <v>No</v>
      </c>
      <c r="G966" s="20" t="str">
        <f>_xlfn.XLOOKUP(A966,'Medical Examinations'!A:A,'Medical Examinations'!F:F,"not found")</f>
        <v>No</v>
      </c>
      <c r="H966" s="20">
        <f>_xlfn.XLOOKUP(A966,'Medical Examinations'!A:A,'Medical Examinations'!G:G,"not found")</f>
        <v>0</v>
      </c>
      <c r="I966" s="20" t="str">
        <f>_xlfn.XLOOKUP(A966,'Medical Examinations'!A:A,'Medical Examinations'!H:H,"not found")</f>
        <v>No</v>
      </c>
      <c r="J966" s="20" t="str">
        <f>_xlfn.XLOOKUP(A966,'Medical Examinations'!A:A,'Medical Examinations'!I:I,"not found")</f>
        <v>Overweight</v>
      </c>
      <c r="K966" s="21">
        <f>_xlfn.XLOOKUP(A966,'Hospitalisation Details'!A:A,'Hospitalisation Details'!F:F,"Not Found")</f>
        <v>23916</v>
      </c>
      <c r="L966" s="22">
        <f>_xlfn.XLOOKUP(A966,'Hospitalisation Details'!A:A,'Hospitalisation Details'!H:H,"Not Found")</f>
        <v>11455.28</v>
      </c>
      <c r="M966" s="21" t="str">
        <f>_xlfn.XLOOKUP(A966,'Hospitalisation Details'!A:A,'Hospitalisation Details'!I:I,"Not Found")</f>
        <v>tier - 2</v>
      </c>
      <c r="N966" s="21" t="str">
        <f>_xlfn.XLOOKUP(A966,'Hospitalisation Details'!A:A,'Hospitalisation Details'!J:J,"Not Found")</f>
        <v>tier - 3</v>
      </c>
      <c r="O966" s="21" t="str">
        <f>_xlfn.XLOOKUP(A966,'Hospitalisation Details'!A:A,'Hospitalisation Details'!K:K,"Not Found")</f>
        <v>R1011</v>
      </c>
      <c r="P966" s="23">
        <f>_xlfn.XLOOKUP(A966,'Hospitalisation Details'!A:A,'Hospitalisation Details'!L:L,"Not Found")</f>
        <v>57</v>
      </c>
    </row>
    <row r="967" spans="1:16" ht="15.75" x14ac:dyDescent="0.25">
      <c r="A967" s="19" t="s">
        <v>1405</v>
      </c>
      <c r="B967" s="19" t="str">
        <f>_xlfn.XLOOKUP(A967,'Customer Names'!A:A,'Customer Names'!C:C,"Not Found")</f>
        <v>Siragusa</v>
      </c>
      <c r="C967" s="20">
        <f>_xlfn.XLOOKUP(A967,'Medical Examinations'!A:A,'Medical Examinations'!B:B,"not found")</f>
        <v>25.65</v>
      </c>
      <c r="D967" s="20">
        <f>_xlfn.XLOOKUP(A967,'Medical Examinations'!A:A,'Medical Examinations'!C:C,"not found")</f>
        <v>4.05</v>
      </c>
      <c r="E967" s="20" t="str">
        <f>_xlfn.XLOOKUP(A967,'Medical Examinations'!A:A,'Medical Examinations'!D:D,"not found")</f>
        <v>Yes</v>
      </c>
      <c r="F967" s="20" t="str">
        <f>_xlfn.XLOOKUP(A967,'Medical Examinations'!A:A,'Medical Examinations'!E:E,"not found")</f>
        <v>No</v>
      </c>
      <c r="G967" s="20" t="str">
        <f>_xlfn.XLOOKUP(A967,'Medical Examinations'!A:A,'Medical Examinations'!F:F,"not found")</f>
        <v>No</v>
      </c>
      <c r="H967" s="20">
        <f>_xlfn.XLOOKUP(A967,'Medical Examinations'!A:A,'Medical Examinations'!G:G,"not found")</f>
        <v>2</v>
      </c>
      <c r="I967" s="20" t="str">
        <f>_xlfn.XLOOKUP(A967,'Medical Examinations'!A:A,'Medical Examinations'!H:H,"not found")</f>
        <v>No</v>
      </c>
      <c r="J967" s="20" t="str">
        <f>_xlfn.XLOOKUP(A967,'Medical Examinations'!A:A,'Medical Examinations'!I:I,"not found")</f>
        <v>Overweight</v>
      </c>
      <c r="K967" s="21">
        <f>_xlfn.XLOOKUP(A967,'Hospitalisation Details'!A:A,'Hospitalisation Details'!F:F,"Not Found")</f>
        <v>24272</v>
      </c>
      <c r="L967" s="22">
        <f>_xlfn.XLOOKUP(A967,'Hospitalisation Details'!A:A,'Hospitalisation Details'!H:H,"Not Found")</f>
        <v>11454.02</v>
      </c>
      <c r="M967" s="21" t="str">
        <f>_xlfn.XLOOKUP(A967,'Hospitalisation Details'!A:A,'Hospitalisation Details'!I:I,"Not Found")</f>
        <v>tier - 2</v>
      </c>
      <c r="N967" s="21" t="str">
        <f>_xlfn.XLOOKUP(A967,'Hospitalisation Details'!A:A,'Hospitalisation Details'!J:J,"Not Found")</f>
        <v>tier - 3</v>
      </c>
      <c r="O967" s="21" t="str">
        <f>_xlfn.XLOOKUP(A967,'Hospitalisation Details'!A:A,'Hospitalisation Details'!K:K,"Not Found")</f>
        <v>R1012</v>
      </c>
      <c r="P967" s="23">
        <f>_xlfn.XLOOKUP(A967,'Hospitalisation Details'!A:A,'Hospitalisation Details'!L:L,"Not Found")</f>
        <v>56</v>
      </c>
    </row>
    <row r="968" spans="1:16" ht="15.75" x14ac:dyDescent="0.25">
      <c r="A968" s="19" t="s">
        <v>1404</v>
      </c>
      <c r="B968" s="19" t="str">
        <f>_xlfn.XLOOKUP(A968,'Customer Names'!A:A,'Customer Names'!C:C,"Not Found")</f>
        <v>Pizarro</v>
      </c>
      <c r="C968" s="20">
        <f>_xlfn.XLOOKUP(A968,'Medical Examinations'!A:A,'Medical Examinations'!B:B,"not found")</f>
        <v>36.384999999999998</v>
      </c>
      <c r="D968" s="20">
        <f>_xlfn.XLOOKUP(A968,'Medical Examinations'!A:A,'Medical Examinations'!C:C,"not found")</f>
        <v>11.49</v>
      </c>
      <c r="E968" s="20" t="str">
        <f>_xlfn.XLOOKUP(A968,'Medical Examinations'!A:A,'Medical Examinations'!D:D,"not found")</f>
        <v>No</v>
      </c>
      <c r="F968" s="20" t="str">
        <f>_xlfn.XLOOKUP(A968,'Medical Examinations'!A:A,'Medical Examinations'!E:E,"not found")</f>
        <v>No</v>
      </c>
      <c r="G968" s="20" t="str">
        <f>_xlfn.XLOOKUP(A968,'Medical Examinations'!A:A,'Medical Examinations'!F:F,"not found")</f>
        <v>No</v>
      </c>
      <c r="H968" s="20">
        <f>_xlfn.XLOOKUP(A968,'Medical Examinations'!A:A,'Medical Examinations'!G:G,"not found")</f>
        <v>0</v>
      </c>
      <c r="I968" s="20" t="str">
        <f>_xlfn.XLOOKUP(A968,'Medical Examinations'!A:A,'Medical Examinations'!H:H,"not found")</f>
        <v>No</v>
      </c>
      <c r="J968" s="20" t="str">
        <f>_xlfn.XLOOKUP(A968,'Medical Examinations'!A:A,'Medical Examinations'!I:I,"not found")</f>
        <v>Obesity</v>
      </c>
      <c r="K968" s="21">
        <f>_xlfn.XLOOKUP(A968,'Hospitalisation Details'!A:A,'Hospitalisation Details'!F:F,"Not Found")</f>
        <v>26188</v>
      </c>
      <c r="L968" s="22">
        <f>_xlfn.XLOOKUP(A968,'Hospitalisation Details'!A:A,'Hospitalisation Details'!H:H,"Not Found")</f>
        <v>11436.74</v>
      </c>
      <c r="M968" s="21" t="str">
        <f>_xlfn.XLOOKUP(A968,'Hospitalisation Details'!A:A,'Hospitalisation Details'!I:I,"Not Found")</f>
        <v>tier - 2</v>
      </c>
      <c r="N968" s="21" t="str">
        <f>_xlfn.XLOOKUP(A968,'Hospitalisation Details'!A:A,'Hospitalisation Details'!J:J,"Not Found")</f>
        <v>tier - 3</v>
      </c>
      <c r="O968" s="21" t="str">
        <f>_xlfn.XLOOKUP(A968,'Hospitalisation Details'!A:A,'Hospitalisation Details'!K:K,"Not Found")</f>
        <v>R1012</v>
      </c>
      <c r="P968" s="23">
        <f>_xlfn.XLOOKUP(A968,'Hospitalisation Details'!A:A,'Hospitalisation Details'!L:L,"Not Found")</f>
        <v>51</v>
      </c>
    </row>
    <row r="969" spans="1:16" ht="15.75" x14ac:dyDescent="0.25">
      <c r="A969" s="19" t="s">
        <v>1403</v>
      </c>
      <c r="B969" s="19" t="str">
        <f>_xlfn.XLOOKUP(A969,'Customer Names'!A:A,'Customer Names'!C:C,"Not Found")</f>
        <v>Strange</v>
      </c>
      <c r="C969" s="20">
        <f>_xlfn.XLOOKUP(A969,'Medical Examinations'!A:A,'Medical Examinations'!B:B,"not found")</f>
        <v>34.69</v>
      </c>
      <c r="D969" s="20">
        <f>_xlfn.XLOOKUP(A969,'Medical Examinations'!A:A,'Medical Examinations'!C:C,"not found")</f>
        <v>5.65</v>
      </c>
      <c r="E969" s="20" t="str">
        <f>_xlfn.XLOOKUP(A969,'Medical Examinations'!A:A,'Medical Examinations'!D:D,"not found")</f>
        <v>No</v>
      </c>
      <c r="F969" s="20" t="str">
        <f>_xlfn.XLOOKUP(A969,'Medical Examinations'!A:A,'Medical Examinations'!E:E,"not found")</f>
        <v>No</v>
      </c>
      <c r="G969" s="20" t="str">
        <f>_xlfn.XLOOKUP(A969,'Medical Examinations'!A:A,'Medical Examinations'!F:F,"not found")</f>
        <v>No</v>
      </c>
      <c r="H969" s="20">
        <f>_xlfn.XLOOKUP(A969,'Medical Examinations'!A:A,'Medical Examinations'!G:G,"not found")</f>
        <v>0</v>
      </c>
      <c r="I969" s="20" t="str">
        <f>_xlfn.XLOOKUP(A969,'Medical Examinations'!A:A,'Medical Examinations'!H:H,"not found")</f>
        <v>No</v>
      </c>
      <c r="J969" s="20" t="str">
        <f>_xlfn.XLOOKUP(A969,'Medical Examinations'!A:A,'Medical Examinations'!I:I,"not found")</f>
        <v>Obesity</v>
      </c>
      <c r="K969" s="21">
        <f>_xlfn.XLOOKUP(A969,'Hospitalisation Details'!A:A,'Hospitalisation Details'!F:F,"Not Found")</f>
        <v>29419</v>
      </c>
      <c r="L969" s="22">
        <f>_xlfn.XLOOKUP(A969,'Hospitalisation Details'!A:A,'Hospitalisation Details'!H:H,"Not Found")</f>
        <v>11435.74</v>
      </c>
      <c r="M969" s="21" t="str">
        <f>_xlfn.XLOOKUP(A969,'Hospitalisation Details'!A:A,'Hospitalisation Details'!I:I,"Not Found")</f>
        <v>tier - 2</v>
      </c>
      <c r="N969" s="21" t="str">
        <f>_xlfn.XLOOKUP(A969,'Hospitalisation Details'!A:A,'Hospitalisation Details'!J:J,"Not Found")</f>
        <v>tier - 3</v>
      </c>
      <c r="O969" s="21" t="str">
        <f>_xlfn.XLOOKUP(A969,'Hospitalisation Details'!A:A,'Hospitalisation Details'!K:K,"Not Found")</f>
        <v>R1021</v>
      </c>
      <c r="P969" s="23">
        <f>_xlfn.XLOOKUP(A969,'Hospitalisation Details'!A:A,'Hospitalisation Details'!L:L,"Not Found")</f>
        <v>42</v>
      </c>
    </row>
    <row r="970" spans="1:16" ht="15.75" x14ac:dyDescent="0.25">
      <c r="A970" s="19" t="s">
        <v>1402</v>
      </c>
      <c r="B970" s="19" t="str">
        <f>_xlfn.XLOOKUP(A970,'Customer Names'!A:A,'Customer Names'!C:C,"Not Found")</f>
        <v>Eidinger</v>
      </c>
      <c r="C970" s="20">
        <f>_xlfn.XLOOKUP(A970,'Medical Examinations'!A:A,'Medical Examinations'!B:B,"not found")</f>
        <v>37.68</v>
      </c>
      <c r="D970" s="20">
        <f>_xlfn.XLOOKUP(A970,'Medical Examinations'!A:A,'Medical Examinations'!C:C,"not found")</f>
        <v>4.29</v>
      </c>
      <c r="E970" s="20" t="str">
        <f>_xlfn.XLOOKUP(A970,'Medical Examinations'!A:A,'Medical Examinations'!D:D,"not found")</f>
        <v>Yes</v>
      </c>
      <c r="F970" s="20" t="str">
        <f>_xlfn.XLOOKUP(A970,'Medical Examinations'!A:A,'Medical Examinations'!E:E,"not found")</f>
        <v>No</v>
      </c>
      <c r="G970" s="20" t="str">
        <f>_xlfn.XLOOKUP(A970,'Medical Examinations'!A:A,'Medical Examinations'!F:F,"not found")</f>
        <v>No</v>
      </c>
      <c r="H970" s="20">
        <f>_xlfn.XLOOKUP(A970,'Medical Examinations'!A:A,'Medical Examinations'!G:G,"not found")</f>
        <v>0</v>
      </c>
      <c r="I970" s="20" t="str">
        <f>_xlfn.XLOOKUP(A970,'Medical Examinations'!A:A,'Medical Examinations'!H:H,"not found")</f>
        <v>No</v>
      </c>
      <c r="J970" s="20" t="str">
        <f>_xlfn.XLOOKUP(A970,'Medical Examinations'!A:A,'Medical Examinations'!I:I,"not found")</f>
        <v>Obesity</v>
      </c>
      <c r="K970" s="21">
        <f>_xlfn.XLOOKUP(A970,'Hospitalisation Details'!A:A,'Hospitalisation Details'!F:F,"Not Found")</f>
        <v>31207</v>
      </c>
      <c r="L970" s="22">
        <f>_xlfn.XLOOKUP(A970,'Hospitalisation Details'!A:A,'Hospitalisation Details'!H:H,"Not Found")</f>
        <v>11419.49</v>
      </c>
      <c r="M970" s="21" t="str">
        <f>_xlfn.XLOOKUP(A970,'Hospitalisation Details'!A:A,'Hospitalisation Details'!I:I,"Not Found")</f>
        <v>tier - 2</v>
      </c>
      <c r="N970" s="21" t="str">
        <f>_xlfn.XLOOKUP(A970,'Hospitalisation Details'!A:A,'Hospitalisation Details'!J:J,"Not Found")</f>
        <v>tier - 3</v>
      </c>
      <c r="O970" s="21" t="str">
        <f>_xlfn.XLOOKUP(A970,'Hospitalisation Details'!A:A,'Hospitalisation Details'!K:K,"Not Found")</f>
        <v>R1012</v>
      </c>
      <c r="P970" s="23">
        <f>_xlfn.XLOOKUP(A970,'Hospitalisation Details'!A:A,'Hospitalisation Details'!L:L,"Not Found")</f>
        <v>37</v>
      </c>
    </row>
    <row r="971" spans="1:16" ht="15.75" x14ac:dyDescent="0.25">
      <c r="A971" s="19" t="s">
        <v>1401</v>
      </c>
      <c r="B971" s="19" t="str">
        <f>_xlfn.XLOOKUP(A971,'Customer Names'!A:A,'Customer Names'!C:C,"Not Found")</f>
        <v>Ginsburg</v>
      </c>
      <c r="C971" s="20">
        <f>_xlfn.XLOOKUP(A971,'Medical Examinations'!A:A,'Medical Examinations'!B:B,"not found")</f>
        <v>35.49</v>
      </c>
      <c r="D971" s="20">
        <f>_xlfn.XLOOKUP(A971,'Medical Examinations'!A:A,'Medical Examinations'!C:C,"not found")</f>
        <v>4.74</v>
      </c>
      <c r="E971" s="20" t="str">
        <f>_xlfn.XLOOKUP(A971,'Medical Examinations'!A:A,'Medical Examinations'!D:D,"not found")</f>
        <v>Yes</v>
      </c>
      <c r="F971" s="20" t="str">
        <f>_xlfn.XLOOKUP(A971,'Medical Examinations'!A:A,'Medical Examinations'!E:E,"not found")</f>
        <v>No</v>
      </c>
      <c r="G971" s="20" t="str">
        <f>_xlfn.XLOOKUP(A971,'Medical Examinations'!A:A,'Medical Examinations'!F:F,"not found")</f>
        <v>Yes</v>
      </c>
      <c r="H971" s="20">
        <f>_xlfn.XLOOKUP(A971,'Medical Examinations'!A:A,'Medical Examinations'!G:G,"not found")</f>
        <v>1</v>
      </c>
      <c r="I971" s="20" t="str">
        <f>_xlfn.XLOOKUP(A971,'Medical Examinations'!A:A,'Medical Examinations'!H:H,"not found")</f>
        <v>No</v>
      </c>
      <c r="J971" s="20" t="str">
        <f>_xlfn.XLOOKUP(A971,'Medical Examinations'!A:A,'Medical Examinations'!I:I,"not found")</f>
        <v>Obesity</v>
      </c>
      <c r="K971" s="21">
        <f>_xlfn.XLOOKUP(A971,'Hospitalisation Details'!A:A,'Hospitalisation Details'!F:F,"Not Found")</f>
        <v>30612</v>
      </c>
      <c r="L971" s="22">
        <f>_xlfn.XLOOKUP(A971,'Hospitalisation Details'!A:A,'Hospitalisation Details'!H:H,"Not Found")</f>
        <v>11412.02</v>
      </c>
      <c r="M971" s="21" t="str">
        <f>_xlfn.XLOOKUP(A971,'Hospitalisation Details'!A:A,'Hospitalisation Details'!I:I,"Not Found")</f>
        <v>tier - 2</v>
      </c>
      <c r="N971" s="21" t="str">
        <f>_xlfn.XLOOKUP(A971,'Hospitalisation Details'!A:A,'Hospitalisation Details'!J:J,"Not Found")</f>
        <v>tier - 3</v>
      </c>
      <c r="O971" s="21" t="str">
        <f>_xlfn.XLOOKUP(A971,'Hospitalisation Details'!A:A,'Hospitalisation Details'!K:K,"Not Found")</f>
        <v>R1021</v>
      </c>
      <c r="P971" s="23">
        <f>_xlfn.XLOOKUP(A971,'Hospitalisation Details'!A:A,'Hospitalisation Details'!L:L,"Not Found")</f>
        <v>39</v>
      </c>
    </row>
    <row r="972" spans="1:16" ht="15.75" x14ac:dyDescent="0.25">
      <c r="A972" s="19" t="s">
        <v>1400</v>
      </c>
      <c r="B972" s="19" t="str">
        <f>_xlfn.XLOOKUP(A972,'Customer Names'!A:A,'Customer Names'!C:C,"Not Found")</f>
        <v>Truex</v>
      </c>
      <c r="C972" s="20">
        <f>_xlfn.XLOOKUP(A972,'Medical Examinations'!A:A,'Medical Examinations'!B:B,"not found")</f>
        <v>44.7</v>
      </c>
      <c r="D972" s="20">
        <f>_xlfn.XLOOKUP(A972,'Medical Examinations'!A:A,'Medical Examinations'!C:C,"not found")</f>
        <v>7.6</v>
      </c>
      <c r="E972" s="20" t="str">
        <f>_xlfn.XLOOKUP(A972,'Medical Examinations'!A:A,'Medical Examinations'!D:D,"not found")</f>
        <v>Yes</v>
      </c>
      <c r="F972" s="20" t="str">
        <f>_xlfn.XLOOKUP(A972,'Medical Examinations'!A:A,'Medical Examinations'!E:E,"not found")</f>
        <v>No</v>
      </c>
      <c r="G972" s="20" t="str">
        <f>_xlfn.XLOOKUP(A972,'Medical Examinations'!A:A,'Medical Examinations'!F:F,"not found")</f>
        <v>No</v>
      </c>
      <c r="H972" s="20">
        <f>_xlfn.XLOOKUP(A972,'Medical Examinations'!A:A,'Medical Examinations'!G:G,"not found")</f>
        <v>2</v>
      </c>
      <c r="I972" s="20" t="str">
        <f>_xlfn.XLOOKUP(A972,'Medical Examinations'!A:A,'Medical Examinations'!H:H,"not found")</f>
        <v>No</v>
      </c>
      <c r="J972" s="20" t="str">
        <f>_xlfn.XLOOKUP(A972,'Medical Examinations'!A:A,'Medical Examinations'!I:I,"not found")</f>
        <v>Obesity</v>
      </c>
      <c r="K972" s="21">
        <f>_xlfn.XLOOKUP(A972,'Hospitalisation Details'!A:A,'Hospitalisation Details'!F:F,"Not Found")</f>
        <v>25848</v>
      </c>
      <c r="L972" s="22">
        <f>_xlfn.XLOOKUP(A972,'Hospitalisation Details'!A:A,'Hospitalisation Details'!H:H,"Not Found")</f>
        <v>11411.69</v>
      </c>
      <c r="M972" s="21" t="str">
        <f>_xlfn.XLOOKUP(A972,'Hospitalisation Details'!A:A,'Hospitalisation Details'!I:I,"Not Found")</f>
        <v>tier - 2</v>
      </c>
      <c r="N972" s="21" t="str">
        <f>_xlfn.XLOOKUP(A972,'Hospitalisation Details'!A:A,'Hospitalisation Details'!J:J,"Not Found")</f>
        <v>tier - 3</v>
      </c>
      <c r="O972" s="21" t="str">
        <f>_xlfn.XLOOKUP(A972,'Hospitalisation Details'!A:A,'Hospitalisation Details'!K:K,"Not Found")</f>
        <v>R1011</v>
      </c>
      <c r="P972" s="23">
        <f>_xlfn.XLOOKUP(A972,'Hospitalisation Details'!A:A,'Hospitalisation Details'!L:L,"Not Found")</f>
        <v>52</v>
      </c>
    </row>
    <row r="973" spans="1:16" ht="15.75" x14ac:dyDescent="0.25">
      <c r="A973" s="19" t="s">
        <v>1399</v>
      </c>
      <c r="B973" s="19" t="str">
        <f>_xlfn.XLOOKUP(A973,'Customer Names'!A:A,'Customer Names'!C:C,"Not Found")</f>
        <v>Higgins</v>
      </c>
      <c r="C973" s="20">
        <f>_xlfn.XLOOKUP(A973,'Medical Examinations'!A:A,'Medical Examinations'!B:B,"not found")</f>
        <v>38.380000000000003</v>
      </c>
      <c r="D973" s="20">
        <f>_xlfn.XLOOKUP(A973,'Medical Examinations'!A:A,'Medical Examinations'!C:C,"not found")</f>
        <v>8.5</v>
      </c>
      <c r="E973" s="20" t="str">
        <f>_xlfn.XLOOKUP(A973,'Medical Examinations'!A:A,'Medical Examinations'!D:D,"not found")</f>
        <v>Yes</v>
      </c>
      <c r="F973" s="20" t="str">
        <f>_xlfn.XLOOKUP(A973,'Medical Examinations'!A:A,'Medical Examinations'!E:E,"not found")</f>
        <v>No</v>
      </c>
      <c r="G973" s="20" t="str">
        <f>_xlfn.XLOOKUP(A973,'Medical Examinations'!A:A,'Medical Examinations'!F:F,"not found")</f>
        <v>No</v>
      </c>
      <c r="H973" s="20">
        <f>_xlfn.XLOOKUP(A973,'Medical Examinations'!A:A,'Medical Examinations'!G:G,"not found")</f>
        <v>2</v>
      </c>
      <c r="I973" s="20" t="str">
        <f>_xlfn.XLOOKUP(A973,'Medical Examinations'!A:A,'Medical Examinations'!H:H,"not found")</f>
        <v>No</v>
      </c>
      <c r="J973" s="20" t="str">
        <f>_xlfn.XLOOKUP(A973,'Medical Examinations'!A:A,'Medical Examinations'!I:I,"not found")</f>
        <v>Obesity</v>
      </c>
      <c r="K973" s="21">
        <f>_xlfn.XLOOKUP(A973,'Hospitalisation Details'!A:A,'Hospitalisation Details'!F:F,"Not Found")</f>
        <v>25843</v>
      </c>
      <c r="L973" s="22">
        <f>_xlfn.XLOOKUP(A973,'Hospitalisation Details'!A:A,'Hospitalisation Details'!H:H,"Not Found")</f>
        <v>11396.9</v>
      </c>
      <c r="M973" s="21" t="str">
        <f>_xlfn.XLOOKUP(A973,'Hospitalisation Details'!A:A,'Hospitalisation Details'!I:I,"Not Found")</f>
        <v>tier - 2</v>
      </c>
      <c r="N973" s="21" t="str">
        <f>_xlfn.XLOOKUP(A973,'Hospitalisation Details'!A:A,'Hospitalisation Details'!J:J,"Not Found")</f>
        <v>tier - 3</v>
      </c>
      <c r="O973" s="21" t="str">
        <f>_xlfn.XLOOKUP(A973,'Hospitalisation Details'!A:A,'Hospitalisation Details'!K:K,"Not Found")</f>
        <v>R1024</v>
      </c>
      <c r="P973" s="23">
        <f>_xlfn.XLOOKUP(A973,'Hospitalisation Details'!A:A,'Hospitalisation Details'!L:L,"Not Found")</f>
        <v>52</v>
      </c>
    </row>
    <row r="974" spans="1:16" ht="15.75" x14ac:dyDescent="0.25">
      <c r="A974" s="19" t="s">
        <v>1398</v>
      </c>
      <c r="B974" s="19" t="str">
        <f>_xlfn.XLOOKUP(A974,'Customer Names'!A:A,'Customer Names'!C:C,"Not Found")</f>
        <v>McCurdy</v>
      </c>
      <c r="C974" s="20">
        <f>_xlfn.XLOOKUP(A974,'Medical Examinations'!A:A,'Medical Examinations'!B:B,"not found")</f>
        <v>35.244999999999997</v>
      </c>
      <c r="D974" s="20">
        <f>_xlfn.XLOOKUP(A974,'Medical Examinations'!A:A,'Medical Examinations'!C:C,"not found")</f>
        <v>11.22</v>
      </c>
      <c r="E974" s="20" t="str">
        <f>_xlfn.XLOOKUP(A974,'Medical Examinations'!A:A,'Medical Examinations'!D:D,"not found")</f>
        <v>Yes</v>
      </c>
      <c r="F974" s="20" t="str">
        <f>_xlfn.XLOOKUP(A974,'Medical Examinations'!A:A,'Medical Examinations'!E:E,"not found")</f>
        <v>No</v>
      </c>
      <c r="G974" s="20" t="str">
        <f>_xlfn.XLOOKUP(A974,'Medical Examinations'!A:A,'Medical Examinations'!F:F,"not found")</f>
        <v>No</v>
      </c>
      <c r="H974" s="20">
        <f>_xlfn.XLOOKUP(A974,'Medical Examinations'!A:A,'Medical Examinations'!G:G,"not found")</f>
        <v>0</v>
      </c>
      <c r="I974" s="20" t="str">
        <f>_xlfn.XLOOKUP(A974,'Medical Examinations'!A:A,'Medical Examinations'!H:H,"not found")</f>
        <v>No</v>
      </c>
      <c r="J974" s="20" t="str">
        <f>_xlfn.XLOOKUP(A974,'Medical Examinations'!A:A,'Medical Examinations'!I:I,"not found")</f>
        <v>Obesity</v>
      </c>
      <c r="K974" s="21">
        <f>_xlfn.XLOOKUP(A974,'Hospitalisation Details'!A:A,'Hospitalisation Details'!F:F,"Not Found")</f>
        <v>24825</v>
      </c>
      <c r="L974" s="22">
        <f>_xlfn.XLOOKUP(A974,'Hospitalisation Details'!A:A,'Hospitalisation Details'!H:H,"Not Found")</f>
        <v>11394.07</v>
      </c>
      <c r="M974" s="21" t="str">
        <f>_xlfn.XLOOKUP(A974,'Hospitalisation Details'!A:A,'Hospitalisation Details'!I:I,"Not Found")</f>
        <v>tier - 2</v>
      </c>
      <c r="N974" s="21" t="str">
        <f>_xlfn.XLOOKUP(A974,'Hospitalisation Details'!A:A,'Hospitalisation Details'!J:J,"Not Found")</f>
        <v>tier - 3</v>
      </c>
      <c r="O974" s="21" t="str">
        <f>_xlfn.XLOOKUP(A974,'Hospitalisation Details'!A:A,'Hospitalisation Details'!K:K,"Not Found")</f>
        <v>R1018</v>
      </c>
      <c r="P974" s="23">
        <f>_xlfn.XLOOKUP(A974,'Hospitalisation Details'!A:A,'Hospitalisation Details'!L:L,"Not Found")</f>
        <v>55</v>
      </c>
    </row>
    <row r="975" spans="1:16" ht="15.75" x14ac:dyDescent="0.25">
      <c r="A975" s="19" t="s">
        <v>1397</v>
      </c>
      <c r="B975" s="19" t="str">
        <f>_xlfn.XLOOKUP(A975,'Customer Names'!A:A,'Customer Names'!C:C,"Not Found")</f>
        <v>Hughes</v>
      </c>
      <c r="C975" s="20">
        <f>_xlfn.XLOOKUP(A975,'Medical Examinations'!A:A,'Medical Examinations'!B:B,"not found")</f>
        <v>49.84</v>
      </c>
      <c r="D975" s="20">
        <f>_xlfn.XLOOKUP(A975,'Medical Examinations'!A:A,'Medical Examinations'!C:C,"not found")</f>
        <v>5.0999999999999996</v>
      </c>
      <c r="E975" s="20" t="str">
        <f>_xlfn.XLOOKUP(A975,'Medical Examinations'!A:A,'Medical Examinations'!D:D,"not found")</f>
        <v>Yes</v>
      </c>
      <c r="F975" s="20" t="str">
        <f>_xlfn.XLOOKUP(A975,'Medical Examinations'!A:A,'Medical Examinations'!E:E,"not found")</f>
        <v>No</v>
      </c>
      <c r="G975" s="20" t="str">
        <f>_xlfn.XLOOKUP(A975,'Medical Examinations'!A:A,'Medical Examinations'!F:F,"not found")</f>
        <v>Yes</v>
      </c>
      <c r="H975" s="20">
        <f>_xlfn.XLOOKUP(A975,'Medical Examinations'!A:A,'Medical Examinations'!G:G,"not found")</f>
        <v>1</v>
      </c>
      <c r="I975" s="20" t="str">
        <f>_xlfn.XLOOKUP(A975,'Medical Examinations'!A:A,'Medical Examinations'!H:H,"not found")</f>
        <v>No</v>
      </c>
      <c r="J975" s="20" t="str">
        <f>_xlfn.XLOOKUP(A975,'Medical Examinations'!A:A,'Medical Examinations'!I:I,"not found")</f>
        <v>Obesity</v>
      </c>
      <c r="K975" s="21">
        <f>_xlfn.XLOOKUP(A975,'Hospitalisation Details'!A:A,'Hospitalisation Details'!F:F,"Not Found")</f>
        <v>35639</v>
      </c>
      <c r="L975" s="22">
        <f>_xlfn.XLOOKUP(A975,'Hospitalisation Details'!A:A,'Hospitalisation Details'!H:H,"Not Found")</f>
        <v>11388.27</v>
      </c>
      <c r="M975" s="21" t="str">
        <f>_xlfn.XLOOKUP(A975,'Hospitalisation Details'!A:A,'Hospitalisation Details'!I:I,"Not Found")</f>
        <v>tier - 2</v>
      </c>
      <c r="N975" s="21" t="str">
        <f>_xlfn.XLOOKUP(A975,'Hospitalisation Details'!A:A,'Hospitalisation Details'!J:J,"Not Found")</f>
        <v>tier - 3</v>
      </c>
      <c r="O975" s="21" t="str">
        <f>_xlfn.XLOOKUP(A975,'Hospitalisation Details'!A:A,'Hospitalisation Details'!K:K,"Not Found")</f>
        <v>R1026</v>
      </c>
      <c r="P975" s="23">
        <f>_xlfn.XLOOKUP(A975,'Hospitalisation Details'!A:A,'Hospitalisation Details'!L:L,"Not Found")</f>
        <v>25</v>
      </c>
    </row>
    <row r="976" spans="1:16" ht="15.75" x14ac:dyDescent="0.25">
      <c r="A976" s="19" t="s">
        <v>1396</v>
      </c>
      <c r="B976" s="19" t="str">
        <f>_xlfn.XLOOKUP(A976,'Customer Names'!A:A,'Customer Names'!C:C,"Not Found")</f>
        <v>Varner</v>
      </c>
      <c r="C976" s="20">
        <f>_xlfn.XLOOKUP(A976,'Medical Examinations'!A:A,'Medical Examinations'!B:B,"not found")</f>
        <v>49.06</v>
      </c>
      <c r="D976" s="20">
        <f>_xlfn.XLOOKUP(A976,'Medical Examinations'!A:A,'Medical Examinations'!C:C,"not found")</f>
        <v>5.43</v>
      </c>
      <c r="E976" s="20" t="str">
        <f>_xlfn.XLOOKUP(A976,'Medical Examinations'!A:A,'Medical Examinations'!D:D,"not found")</f>
        <v>Yes</v>
      </c>
      <c r="F976" s="20" t="str">
        <f>_xlfn.XLOOKUP(A976,'Medical Examinations'!A:A,'Medical Examinations'!E:E,"not found")</f>
        <v>No</v>
      </c>
      <c r="G976" s="20" t="str">
        <f>_xlfn.XLOOKUP(A976,'Medical Examinations'!A:A,'Medical Examinations'!F:F,"not found")</f>
        <v>No</v>
      </c>
      <c r="H976" s="20">
        <f>_xlfn.XLOOKUP(A976,'Medical Examinations'!A:A,'Medical Examinations'!G:G,"not found")</f>
        <v>1</v>
      </c>
      <c r="I976" s="20" t="str">
        <f>_xlfn.XLOOKUP(A976,'Medical Examinations'!A:A,'Medical Examinations'!H:H,"not found")</f>
        <v>No</v>
      </c>
      <c r="J976" s="20" t="str">
        <f>_xlfn.XLOOKUP(A976,'Medical Examinations'!A:A,'Medical Examinations'!I:I,"not found")</f>
        <v>Obesity</v>
      </c>
      <c r="K976" s="21">
        <f>_xlfn.XLOOKUP(A976,'Hospitalisation Details'!A:A,'Hospitalisation Details'!F:F,"Not Found")</f>
        <v>23541</v>
      </c>
      <c r="L976" s="22">
        <f>_xlfn.XLOOKUP(A976,'Hospitalisation Details'!A:A,'Hospitalisation Details'!H:H,"Not Found")</f>
        <v>11381.33</v>
      </c>
      <c r="M976" s="21" t="str">
        <f>_xlfn.XLOOKUP(A976,'Hospitalisation Details'!A:A,'Hospitalisation Details'!I:I,"Not Found")</f>
        <v>tier - 2</v>
      </c>
      <c r="N976" s="21" t="str">
        <f>_xlfn.XLOOKUP(A976,'Hospitalisation Details'!A:A,'Hospitalisation Details'!J:J,"Not Found")</f>
        <v>tier - 3</v>
      </c>
      <c r="O976" s="21" t="str">
        <f>_xlfn.XLOOKUP(A976,'Hospitalisation Details'!A:A,'Hospitalisation Details'!K:K,"Not Found")</f>
        <v>R1013</v>
      </c>
      <c r="P976" s="23">
        <f>_xlfn.XLOOKUP(A976,'Hospitalisation Details'!A:A,'Hospitalisation Details'!L:L,"Not Found")</f>
        <v>58</v>
      </c>
    </row>
    <row r="977" spans="1:16" ht="15.75" x14ac:dyDescent="0.25">
      <c r="A977" s="19" t="s">
        <v>1395</v>
      </c>
      <c r="B977" s="19" t="str">
        <f>_xlfn.XLOOKUP(A977,'Customer Names'!A:A,'Customer Names'!C:C,"Not Found")</f>
        <v>Dahmen</v>
      </c>
      <c r="C977" s="20">
        <f>_xlfn.XLOOKUP(A977,'Medical Examinations'!A:A,'Medical Examinations'!B:B,"not found")</f>
        <v>30.88</v>
      </c>
      <c r="D977" s="20">
        <f>_xlfn.XLOOKUP(A977,'Medical Examinations'!A:A,'Medical Examinations'!C:C,"not found")</f>
        <v>5.82</v>
      </c>
      <c r="E977" s="20" t="str">
        <f>_xlfn.XLOOKUP(A977,'Medical Examinations'!A:A,'Medical Examinations'!D:D,"not found")</f>
        <v>No</v>
      </c>
      <c r="F977" s="20" t="str">
        <f>_xlfn.XLOOKUP(A977,'Medical Examinations'!A:A,'Medical Examinations'!E:E,"not found")</f>
        <v>No</v>
      </c>
      <c r="G977" s="20" t="str">
        <f>_xlfn.XLOOKUP(A977,'Medical Examinations'!A:A,'Medical Examinations'!F:F,"not found")</f>
        <v>No</v>
      </c>
      <c r="H977" s="20">
        <f>_xlfn.XLOOKUP(A977,'Medical Examinations'!A:A,'Medical Examinations'!G:G,"not found")</f>
        <v>2</v>
      </c>
      <c r="I977" s="20" t="str">
        <f>_xlfn.XLOOKUP(A977,'Medical Examinations'!A:A,'Medical Examinations'!H:H,"not found")</f>
        <v>No</v>
      </c>
      <c r="J977" s="20" t="str">
        <f>_xlfn.XLOOKUP(A977,'Medical Examinations'!A:A,'Medical Examinations'!I:I,"not found")</f>
        <v>Obesity</v>
      </c>
      <c r="K977" s="21">
        <f>_xlfn.XLOOKUP(A977,'Hospitalisation Details'!A:A,'Hospitalisation Details'!F:F,"Not Found")</f>
        <v>26639</v>
      </c>
      <c r="L977" s="22">
        <f>_xlfn.XLOOKUP(A977,'Hospitalisation Details'!A:A,'Hospitalisation Details'!H:H,"Not Found")</f>
        <v>11378.57</v>
      </c>
      <c r="M977" s="21" t="str">
        <f>_xlfn.XLOOKUP(A977,'Hospitalisation Details'!A:A,'Hospitalisation Details'!I:I,"Not Found")</f>
        <v>tier - 2</v>
      </c>
      <c r="N977" s="21" t="str">
        <f>_xlfn.XLOOKUP(A977,'Hospitalisation Details'!A:A,'Hospitalisation Details'!J:J,"Not Found")</f>
        <v>tier - 3</v>
      </c>
      <c r="O977" s="21" t="str">
        <f>_xlfn.XLOOKUP(A977,'Hospitalisation Details'!A:A,'Hospitalisation Details'!K:K,"Not Found")</f>
        <v>R1025</v>
      </c>
      <c r="P977" s="23">
        <f>_xlfn.XLOOKUP(A977,'Hospitalisation Details'!A:A,'Hospitalisation Details'!L:L,"Not Found")</f>
        <v>50</v>
      </c>
    </row>
    <row r="978" spans="1:16" ht="15.75" x14ac:dyDescent="0.25">
      <c r="A978" s="19" t="s">
        <v>1394</v>
      </c>
      <c r="B978" s="19" t="str">
        <f>_xlfn.XLOOKUP(A978,'Customer Names'!A:A,'Customer Names'!C:C,"Not Found")</f>
        <v>Young</v>
      </c>
      <c r="C978" s="20">
        <f>_xlfn.XLOOKUP(A978,'Medical Examinations'!A:A,'Medical Examinations'!B:B,"not found")</f>
        <v>33.35</v>
      </c>
      <c r="D978" s="20">
        <f>_xlfn.XLOOKUP(A978,'Medical Examinations'!A:A,'Medical Examinations'!C:C,"not found")</f>
        <v>6.05</v>
      </c>
      <c r="E978" s="20" t="str">
        <f>_xlfn.XLOOKUP(A978,'Medical Examinations'!A:A,'Medical Examinations'!D:D,"not found")</f>
        <v>No</v>
      </c>
      <c r="F978" s="20" t="str">
        <f>_xlfn.XLOOKUP(A978,'Medical Examinations'!A:A,'Medical Examinations'!E:E,"not found")</f>
        <v>No</v>
      </c>
      <c r="G978" s="20" t="str">
        <f>_xlfn.XLOOKUP(A978,'Medical Examinations'!A:A,'Medical Examinations'!F:F,"not found")</f>
        <v>Yes</v>
      </c>
      <c r="H978" s="20">
        <f>_xlfn.XLOOKUP(A978,'Medical Examinations'!A:A,'Medical Examinations'!G:G,"not found")</f>
        <v>1</v>
      </c>
      <c r="I978" s="20" t="str">
        <f>_xlfn.XLOOKUP(A978,'Medical Examinations'!A:A,'Medical Examinations'!H:H,"not found")</f>
        <v>No</v>
      </c>
      <c r="J978" s="20" t="str">
        <f>_xlfn.XLOOKUP(A978,'Medical Examinations'!A:A,'Medical Examinations'!I:I,"not found")</f>
        <v>Obesity</v>
      </c>
      <c r="K978" s="21">
        <f>_xlfn.XLOOKUP(A978,'Hospitalisation Details'!A:A,'Hospitalisation Details'!F:F,"Not Found")</f>
        <v>29013</v>
      </c>
      <c r="L978" s="22">
        <f>_xlfn.XLOOKUP(A978,'Hospitalisation Details'!A:A,'Hospitalisation Details'!H:H,"Not Found")</f>
        <v>11369.39</v>
      </c>
      <c r="M978" s="21" t="str">
        <f>_xlfn.XLOOKUP(A978,'Hospitalisation Details'!A:A,'Hospitalisation Details'!I:I,"Not Found")</f>
        <v>tier - 2</v>
      </c>
      <c r="N978" s="21" t="str">
        <f>_xlfn.XLOOKUP(A978,'Hospitalisation Details'!A:A,'Hospitalisation Details'!J:J,"Not Found")</f>
        <v>tier - 3</v>
      </c>
      <c r="O978" s="21" t="str">
        <f>_xlfn.XLOOKUP(A978,'Hospitalisation Details'!A:A,'Hospitalisation Details'!K:K,"Not Found")</f>
        <v>R1026</v>
      </c>
      <c r="P978" s="23">
        <f>_xlfn.XLOOKUP(A978,'Hospitalisation Details'!A:A,'Hospitalisation Details'!L:L,"Not Found")</f>
        <v>44</v>
      </c>
    </row>
    <row r="979" spans="1:16" ht="15.75" x14ac:dyDescent="0.25">
      <c r="A979" s="19" t="s">
        <v>1393</v>
      </c>
      <c r="B979" s="19" t="str">
        <f>_xlfn.XLOOKUP(A979,'Customer Names'!A:A,'Customer Names'!C:C,"Not Found")</f>
        <v>Fraser</v>
      </c>
      <c r="C979" s="20">
        <f>_xlfn.XLOOKUP(A979,'Medical Examinations'!A:A,'Medical Examinations'!B:B,"not found")</f>
        <v>38</v>
      </c>
      <c r="D979" s="20">
        <f>_xlfn.XLOOKUP(A979,'Medical Examinations'!A:A,'Medical Examinations'!C:C,"not found")</f>
        <v>6.38</v>
      </c>
      <c r="E979" s="20" t="str">
        <f>_xlfn.XLOOKUP(A979,'Medical Examinations'!A:A,'Medical Examinations'!D:D,"not found")</f>
        <v>Yes</v>
      </c>
      <c r="F979" s="20" t="str">
        <f>_xlfn.XLOOKUP(A979,'Medical Examinations'!A:A,'Medical Examinations'!E:E,"not found")</f>
        <v>No</v>
      </c>
      <c r="G979" s="20" t="str">
        <f>_xlfn.XLOOKUP(A979,'Medical Examinations'!A:A,'Medical Examinations'!F:F,"not found")</f>
        <v>No</v>
      </c>
      <c r="H979" s="20">
        <f>_xlfn.XLOOKUP(A979,'Medical Examinations'!A:A,'Medical Examinations'!G:G,"not found")</f>
        <v>1</v>
      </c>
      <c r="I979" s="20" t="str">
        <f>_xlfn.XLOOKUP(A979,'Medical Examinations'!A:A,'Medical Examinations'!H:H,"not found")</f>
        <v>No</v>
      </c>
      <c r="J979" s="20" t="str">
        <f>_xlfn.XLOOKUP(A979,'Medical Examinations'!A:A,'Medical Examinations'!I:I,"not found")</f>
        <v>Obesity</v>
      </c>
      <c r="K979" s="21">
        <f>_xlfn.XLOOKUP(A979,'Hospitalisation Details'!A:A,'Hospitalisation Details'!F:F,"Not Found")</f>
        <v>23724</v>
      </c>
      <c r="L979" s="22">
        <f>_xlfn.XLOOKUP(A979,'Hospitalisation Details'!A:A,'Hospitalisation Details'!H:H,"Not Found")</f>
        <v>11365.95</v>
      </c>
      <c r="M979" s="21" t="str">
        <f>_xlfn.XLOOKUP(A979,'Hospitalisation Details'!A:A,'Hospitalisation Details'!I:I,"Not Found")</f>
        <v>tier - 2</v>
      </c>
      <c r="N979" s="21" t="str">
        <f>_xlfn.XLOOKUP(A979,'Hospitalisation Details'!A:A,'Hospitalisation Details'!J:J,"Not Found")</f>
        <v>tier - 3</v>
      </c>
      <c r="O979" s="21" t="str">
        <f>_xlfn.XLOOKUP(A979,'Hospitalisation Details'!A:A,'Hospitalisation Details'!K:K,"Not Found")</f>
        <v>R1011</v>
      </c>
      <c r="P979" s="23">
        <f>_xlfn.XLOOKUP(A979,'Hospitalisation Details'!A:A,'Hospitalisation Details'!L:L,"Not Found")</f>
        <v>58</v>
      </c>
    </row>
    <row r="980" spans="1:16" ht="15.75" x14ac:dyDescent="0.25">
      <c r="A980" s="19" t="s">
        <v>1392</v>
      </c>
      <c r="B980" s="19" t="str">
        <f>_xlfn.XLOOKUP(A980,'Customer Names'!A:A,'Customer Names'!C:C,"Not Found")</f>
        <v>Deeg</v>
      </c>
      <c r="C980" s="20">
        <f>_xlfn.XLOOKUP(A980,'Medical Examinations'!A:A,'Medical Examinations'!B:B,"not found")</f>
        <v>36.08</v>
      </c>
      <c r="D980" s="20">
        <f>_xlfn.XLOOKUP(A980,'Medical Examinations'!A:A,'Medical Examinations'!C:C,"not found")</f>
        <v>5.73</v>
      </c>
      <c r="E980" s="20" t="str">
        <f>_xlfn.XLOOKUP(A980,'Medical Examinations'!A:A,'Medical Examinations'!D:D,"not found")</f>
        <v>Yes</v>
      </c>
      <c r="F980" s="20" t="str">
        <f>_xlfn.XLOOKUP(A980,'Medical Examinations'!A:A,'Medical Examinations'!E:E,"not found")</f>
        <v>No</v>
      </c>
      <c r="G980" s="20" t="str">
        <f>_xlfn.XLOOKUP(A980,'Medical Examinations'!A:A,'Medical Examinations'!F:F,"not found")</f>
        <v>No</v>
      </c>
      <c r="H980" s="20">
        <f>_xlfn.XLOOKUP(A980,'Medical Examinations'!A:A,'Medical Examinations'!G:G,"not found")</f>
        <v>1</v>
      </c>
      <c r="I980" s="20" t="str">
        <f>_xlfn.XLOOKUP(A980,'Medical Examinations'!A:A,'Medical Examinations'!H:H,"not found")</f>
        <v>No</v>
      </c>
      <c r="J980" s="20" t="str">
        <f>_xlfn.XLOOKUP(A980,'Medical Examinations'!A:A,'Medical Examinations'!I:I,"not found")</f>
        <v>Obesity</v>
      </c>
      <c r="K980" s="21">
        <f>_xlfn.XLOOKUP(A980,'Hospitalisation Details'!A:A,'Hospitalisation Details'!F:F,"Not Found")</f>
        <v>23561</v>
      </c>
      <c r="L980" s="22">
        <f>_xlfn.XLOOKUP(A980,'Hospitalisation Details'!A:A,'Hospitalisation Details'!H:H,"Not Found")</f>
        <v>11363.28</v>
      </c>
      <c r="M980" s="21" t="str">
        <f>_xlfn.XLOOKUP(A980,'Hospitalisation Details'!A:A,'Hospitalisation Details'!I:I,"Not Found")</f>
        <v>tier - 2</v>
      </c>
      <c r="N980" s="21" t="str">
        <f>_xlfn.XLOOKUP(A980,'Hospitalisation Details'!A:A,'Hospitalisation Details'!J:J,"Not Found")</f>
        <v>tier - 3</v>
      </c>
      <c r="O980" s="21" t="str">
        <f>_xlfn.XLOOKUP(A980,'Hospitalisation Details'!A:A,'Hospitalisation Details'!K:K,"Not Found")</f>
        <v>R1013</v>
      </c>
      <c r="P980" s="23">
        <f>_xlfn.XLOOKUP(A980,'Hospitalisation Details'!A:A,'Hospitalisation Details'!L:L,"Not Found")</f>
        <v>58</v>
      </c>
    </row>
    <row r="981" spans="1:16" ht="15.75" x14ac:dyDescent="0.25">
      <c r="A981" s="19" t="s">
        <v>1391</v>
      </c>
      <c r="B981" s="19" t="str">
        <f>_xlfn.XLOOKUP(A981,'Customer Names'!A:A,'Customer Names'!C:C,"Not Found")</f>
        <v>Robertson</v>
      </c>
      <c r="C981" s="20">
        <f>_xlfn.XLOOKUP(A981,'Medical Examinations'!A:A,'Medical Examinations'!B:B,"not found")</f>
        <v>35.700000000000003</v>
      </c>
      <c r="D981" s="20">
        <f>_xlfn.XLOOKUP(A981,'Medical Examinations'!A:A,'Medical Examinations'!C:C,"not found")</f>
        <v>5.47</v>
      </c>
      <c r="E981" s="20" t="str">
        <f>_xlfn.XLOOKUP(A981,'Medical Examinations'!A:A,'Medical Examinations'!D:D,"not found")</f>
        <v>Yes</v>
      </c>
      <c r="F981" s="20" t="str">
        <f>_xlfn.XLOOKUP(A981,'Medical Examinations'!A:A,'Medical Examinations'!E:E,"not found")</f>
        <v>No</v>
      </c>
      <c r="G981" s="20" t="str">
        <f>_xlfn.XLOOKUP(A981,'Medical Examinations'!A:A,'Medical Examinations'!F:F,"not found")</f>
        <v>No</v>
      </c>
      <c r="H981" s="20">
        <f>_xlfn.XLOOKUP(A981,'Medical Examinations'!A:A,'Medical Examinations'!G:G,"not found")</f>
        <v>1</v>
      </c>
      <c r="I981" s="20" t="str">
        <f>_xlfn.XLOOKUP(A981,'Medical Examinations'!A:A,'Medical Examinations'!H:H,"not found")</f>
        <v>No</v>
      </c>
      <c r="J981" s="20" t="str">
        <f>_xlfn.XLOOKUP(A981,'Medical Examinations'!A:A,'Medical Examinations'!I:I,"not found")</f>
        <v>Obesity</v>
      </c>
      <c r="K981" s="21">
        <f>_xlfn.XLOOKUP(A981,'Hospitalisation Details'!A:A,'Hospitalisation Details'!F:F,"Not Found")</f>
        <v>23562</v>
      </c>
      <c r="L981" s="22">
        <f>_xlfn.XLOOKUP(A981,'Hospitalisation Details'!A:A,'Hospitalisation Details'!H:H,"Not Found")</f>
        <v>11362.76</v>
      </c>
      <c r="M981" s="21" t="str">
        <f>_xlfn.XLOOKUP(A981,'Hospitalisation Details'!A:A,'Hospitalisation Details'!I:I,"Not Found")</f>
        <v>tier - 2</v>
      </c>
      <c r="N981" s="21" t="str">
        <f>_xlfn.XLOOKUP(A981,'Hospitalisation Details'!A:A,'Hospitalisation Details'!J:J,"Not Found")</f>
        <v>tier - 3</v>
      </c>
      <c r="O981" s="21" t="str">
        <f>_xlfn.XLOOKUP(A981,'Hospitalisation Details'!A:A,'Hospitalisation Details'!K:K,"Not Found")</f>
        <v>R1011</v>
      </c>
      <c r="P981" s="23">
        <f>_xlfn.XLOOKUP(A981,'Hospitalisation Details'!A:A,'Hospitalisation Details'!L:L,"Not Found")</f>
        <v>58</v>
      </c>
    </row>
    <row r="982" spans="1:16" ht="15.75" x14ac:dyDescent="0.25">
      <c r="A982" s="19" t="s">
        <v>1390</v>
      </c>
      <c r="B982" s="19" t="str">
        <f>_xlfn.XLOOKUP(A982,'Customer Names'!A:A,'Customer Names'!C:C,"Not Found")</f>
        <v>Peck</v>
      </c>
      <c r="C982" s="20">
        <f>_xlfn.XLOOKUP(A982,'Medical Examinations'!A:A,'Medical Examinations'!B:B,"not found")</f>
        <v>34.01</v>
      </c>
      <c r="D982" s="20">
        <f>_xlfn.XLOOKUP(A982,'Medical Examinations'!A:A,'Medical Examinations'!C:C,"not found")</f>
        <v>11.3</v>
      </c>
      <c r="E982" s="20" t="str">
        <f>_xlfn.XLOOKUP(A982,'Medical Examinations'!A:A,'Medical Examinations'!D:D,"not found")</f>
        <v>No</v>
      </c>
      <c r="F982" s="20" t="str">
        <f>_xlfn.XLOOKUP(A982,'Medical Examinations'!A:A,'Medical Examinations'!E:E,"not found")</f>
        <v>No</v>
      </c>
      <c r="G982" s="20" t="str">
        <f>_xlfn.XLOOKUP(A982,'Medical Examinations'!A:A,'Medical Examinations'!F:F,"not found")</f>
        <v>No</v>
      </c>
      <c r="H982" s="20">
        <f>_xlfn.XLOOKUP(A982,'Medical Examinations'!A:A,'Medical Examinations'!G:G,"not found")</f>
        <v>0</v>
      </c>
      <c r="I982" s="20" t="str">
        <f>_xlfn.XLOOKUP(A982,'Medical Examinations'!A:A,'Medical Examinations'!H:H,"not found")</f>
        <v>No</v>
      </c>
      <c r="J982" s="20" t="str">
        <f>_xlfn.XLOOKUP(A982,'Medical Examinations'!A:A,'Medical Examinations'!I:I,"not found")</f>
        <v>Obesity</v>
      </c>
      <c r="K982" s="21">
        <f>_xlfn.XLOOKUP(A982,'Hospitalisation Details'!A:A,'Hospitalisation Details'!F:F,"Not Found")</f>
        <v>24011</v>
      </c>
      <c r="L982" s="22">
        <f>_xlfn.XLOOKUP(A982,'Hospitalisation Details'!A:A,'Hospitalisation Details'!H:H,"Not Found")</f>
        <v>11356.66</v>
      </c>
      <c r="M982" s="21" t="str">
        <f>_xlfn.XLOOKUP(A982,'Hospitalisation Details'!A:A,'Hospitalisation Details'!I:I,"Not Found")</f>
        <v>tier - 2</v>
      </c>
      <c r="N982" s="21" t="str">
        <f>_xlfn.XLOOKUP(A982,'Hospitalisation Details'!A:A,'Hospitalisation Details'!J:J,"Not Found")</f>
        <v>tier - 3</v>
      </c>
      <c r="O982" s="21" t="str">
        <f>_xlfn.XLOOKUP(A982,'Hospitalisation Details'!A:A,'Hospitalisation Details'!K:K,"Not Found")</f>
        <v>R1012</v>
      </c>
      <c r="P982" s="23">
        <f>_xlfn.XLOOKUP(A982,'Hospitalisation Details'!A:A,'Hospitalisation Details'!L:L,"Not Found")</f>
        <v>57</v>
      </c>
    </row>
    <row r="983" spans="1:16" ht="15.75" x14ac:dyDescent="0.25">
      <c r="A983" s="19" t="s">
        <v>1389</v>
      </c>
      <c r="B983" s="19" t="str">
        <f>_xlfn.XLOOKUP(A983,'Customer Names'!A:A,'Customer Names'!C:C,"Not Found")</f>
        <v>Burger</v>
      </c>
      <c r="C983" s="20">
        <f>_xlfn.XLOOKUP(A983,'Medical Examinations'!A:A,'Medical Examinations'!B:B,"not found")</f>
        <v>31.54</v>
      </c>
      <c r="D983" s="20">
        <f>_xlfn.XLOOKUP(A983,'Medical Examinations'!A:A,'Medical Examinations'!C:C,"not found")</f>
        <v>6.72</v>
      </c>
      <c r="E983" s="20" t="str">
        <f>_xlfn.XLOOKUP(A983,'Medical Examinations'!A:A,'Medical Examinations'!D:D,"not found")</f>
        <v>No</v>
      </c>
      <c r="F983" s="20" t="str">
        <f>_xlfn.XLOOKUP(A983,'Medical Examinations'!A:A,'Medical Examinations'!E:E,"not found")</f>
        <v>No</v>
      </c>
      <c r="G983" s="20" t="str">
        <f>_xlfn.XLOOKUP(A983,'Medical Examinations'!A:A,'Medical Examinations'!F:F,"not found")</f>
        <v>No</v>
      </c>
      <c r="H983" s="20">
        <f>_xlfn.XLOOKUP(A983,'Medical Examinations'!A:A,'Medical Examinations'!G:G,"not found")</f>
        <v>0</v>
      </c>
      <c r="I983" s="20" t="str">
        <f>_xlfn.XLOOKUP(A983,'Medical Examinations'!A:A,'Medical Examinations'!H:H,"not found")</f>
        <v>No</v>
      </c>
      <c r="J983" s="20" t="str">
        <f>_xlfn.XLOOKUP(A983,'Medical Examinations'!A:A,'Medical Examinations'!I:I,"not found")</f>
        <v>Obesity</v>
      </c>
      <c r="K983" s="21">
        <f>_xlfn.XLOOKUP(A983,'Hospitalisation Details'!A:A,'Hospitalisation Details'!F:F,"Not Found")</f>
        <v>24075</v>
      </c>
      <c r="L983" s="22">
        <f>_xlfn.XLOOKUP(A983,'Hospitalisation Details'!A:A,'Hospitalisation Details'!H:H,"Not Found")</f>
        <v>11353.23</v>
      </c>
      <c r="M983" s="21" t="str">
        <f>_xlfn.XLOOKUP(A983,'Hospitalisation Details'!A:A,'Hospitalisation Details'!I:I,"Not Found")</f>
        <v>tier - 2</v>
      </c>
      <c r="N983" s="21" t="str">
        <f>_xlfn.XLOOKUP(A983,'Hospitalisation Details'!A:A,'Hospitalisation Details'!J:J,"Not Found")</f>
        <v>tier - 3</v>
      </c>
      <c r="O983" s="21" t="str">
        <f>_xlfn.XLOOKUP(A983,'Hospitalisation Details'!A:A,'Hospitalisation Details'!K:K,"Not Found")</f>
        <v>R1012</v>
      </c>
      <c r="P983" s="23">
        <f>_xlfn.XLOOKUP(A983,'Hospitalisation Details'!A:A,'Hospitalisation Details'!L:L,"Not Found")</f>
        <v>57</v>
      </c>
    </row>
    <row r="984" spans="1:16" ht="15.75" x14ac:dyDescent="0.25">
      <c r="A984" s="19" t="s">
        <v>1388</v>
      </c>
      <c r="B984" s="19" t="str">
        <f>_xlfn.XLOOKUP(A984,'Customer Names'!A:A,'Customer Names'!C:C,"Not Found")</f>
        <v>Blain</v>
      </c>
      <c r="C984" s="20">
        <f>_xlfn.XLOOKUP(A984,'Medical Examinations'!A:A,'Medical Examinations'!B:B,"not found")</f>
        <v>23.3</v>
      </c>
      <c r="D984" s="20">
        <f>_xlfn.XLOOKUP(A984,'Medical Examinations'!A:A,'Medical Examinations'!C:C,"not found")</f>
        <v>5.36</v>
      </c>
      <c r="E984" s="20" t="str">
        <f>_xlfn.XLOOKUP(A984,'Medical Examinations'!A:A,'Medical Examinations'!D:D,"not found")</f>
        <v>Yes</v>
      </c>
      <c r="F984" s="20" t="str">
        <f>_xlfn.XLOOKUP(A984,'Medical Examinations'!A:A,'Medical Examinations'!E:E,"not found")</f>
        <v>No</v>
      </c>
      <c r="G984" s="20" t="str">
        <f>_xlfn.XLOOKUP(A984,'Medical Examinations'!A:A,'Medical Examinations'!F:F,"not found")</f>
        <v>No</v>
      </c>
      <c r="H984" s="20">
        <f>_xlfn.XLOOKUP(A984,'Medical Examinations'!A:A,'Medical Examinations'!G:G,"not found")</f>
        <v>1</v>
      </c>
      <c r="I984" s="20" t="str">
        <f>_xlfn.XLOOKUP(A984,'Medical Examinations'!A:A,'Medical Examinations'!H:H,"not found")</f>
        <v>No</v>
      </c>
      <c r="J984" s="20" t="str">
        <f>_xlfn.XLOOKUP(A984,'Medical Examinations'!A:A,'Medical Examinations'!I:I,"not found")</f>
        <v>Normal Weight</v>
      </c>
      <c r="K984" s="21">
        <f>_xlfn.XLOOKUP(A984,'Hospitalisation Details'!A:A,'Hospitalisation Details'!F:F,"Not Found")</f>
        <v>23570</v>
      </c>
      <c r="L984" s="22">
        <f>_xlfn.XLOOKUP(A984,'Hospitalisation Details'!A:A,'Hospitalisation Details'!H:H,"Not Found")</f>
        <v>11345.52</v>
      </c>
      <c r="M984" s="21" t="str">
        <f>_xlfn.XLOOKUP(A984,'Hospitalisation Details'!A:A,'Hospitalisation Details'!I:I,"Not Found")</f>
        <v>tier - 2</v>
      </c>
      <c r="N984" s="21" t="str">
        <f>_xlfn.XLOOKUP(A984,'Hospitalisation Details'!A:A,'Hospitalisation Details'!J:J,"Not Found")</f>
        <v>tier - 3</v>
      </c>
      <c r="O984" s="21" t="str">
        <f>_xlfn.XLOOKUP(A984,'Hospitalisation Details'!A:A,'Hospitalisation Details'!K:K,"Not Found")</f>
        <v>R1011</v>
      </c>
      <c r="P984" s="23">
        <f>_xlfn.XLOOKUP(A984,'Hospitalisation Details'!A:A,'Hospitalisation Details'!L:L,"Not Found")</f>
        <v>58</v>
      </c>
    </row>
    <row r="985" spans="1:16" ht="15.75" x14ac:dyDescent="0.25">
      <c r="A985" s="19" t="s">
        <v>1387</v>
      </c>
      <c r="B985" s="19" t="str">
        <f>_xlfn.XLOOKUP(A985,'Customer Names'!A:A,'Customer Names'!C:C,"Not Found")</f>
        <v>Winters</v>
      </c>
      <c r="C985" s="20">
        <f>_xlfn.XLOOKUP(A985,'Medical Examinations'!A:A,'Medical Examinations'!B:B,"not found")</f>
        <v>27.75</v>
      </c>
      <c r="D985" s="20">
        <f>_xlfn.XLOOKUP(A985,'Medical Examinations'!A:A,'Medical Examinations'!C:C,"not found")</f>
        <v>9.8800000000000008</v>
      </c>
      <c r="E985" s="20" t="str">
        <f>_xlfn.XLOOKUP(A985,'Medical Examinations'!A:A,'Medical Examinations'!D:D,"not found")</f>
        <v>No</v>
      </c>
      <c r="F985" s="20" t="str">
        <f>_xlfn.XLOOKUP(A985,'Medical Examinations'!A:A,'Medical Examinations'!E:E,"not found")</f>
        <v>No</v>
      </c>
      <c r="G985" s="20" t="str">
        <f>_xlfn.XLOOKUP(A985,'Medical Examinations'!A:A,'Medical Examinations'!F:F,"not found")</f>
        <v>No</v>
      </c>
      <c r="H985" s="20">
        <f>_xlfn.XLOOKUP(A985,'Medical Examinations'!A:A,'Medical Examinations'!G:G,"not found")</f>
        <v>0</v>
      </c>
      <c r="I985" s="20" t="str">
        <f>_xlfn.XLOOKUP(A985,'Medical Examinations'!A:A,'Medical Examinations'!H:H,"not found")</f>
        <v>No</v>
      </c>
      <c r="J985" s="20" t="str">
        <f>_xlfn.XLOOKUP(A985,'Medical Examinations'!A:A,'Medical Examinations'!I:I,"not found")</f>
        <v>Overweight</v>
      </c>
      <c r="K985" s="21">
        <f>_xlfn.XLOOKUP(A985,'Hospitalisation Details'!A:A,'Hospitalisation Details'!F:F,"Not Found")</f>
        <v>25144</v>
      </c>
      <c r="L985" s="22">
        <f>_xlfn.XLOOKUP(A985,'Hospitalisation Details'!A:A,'Hospitalisation Details'!H:H,"Not Found")</f>
        <v>11344.32</v>
      </c>
      <c r="M985" s="21" t="str">
        <f>_xlfn.XLOOKUP(A985,'Hospitalisation Details'!A:A,'Hospitalisation Details'!I:I,"Not Found")</f>
        <v>tier - 2</v>
      </c>
      <c r="N985" s="21" t="str">
        <f>_xlfn.XLOOKUP(A985,'Hospitalisation Details'!A:A,'Hospitalisation Details'!J:J,"Not Found")</f>
        <v>tier - 3</v>
      </c>
      <c r="O985" s="21" t="str">
        <f>_xlfn.XLOOKUP(A985,'Hospitalisation Details'!A:A,'Hospitalisation Details'!K:K,"Not Found")</f>
        <v>R1025</v>
      </c>
      <c r="P985" s="23">
        <f>_xlfn.XLOOKUP(A985,'Hospitalisation Details'!A:A,'Hospitalisation Details'!L:L,"Not Found")</f>
        <v>54</v>
      </c>
    </row>
    <row r="986" spans="1:16" ht="15.75" x14ac:dyDescent="0.25">
      <c r="A986" s="19" t="s">
        <v>1386</v>
      </c>
      <c r="B986" s="19" t="str">
        <f>_xlfn.XLOOKUP(A986,'Customer Names'!A:A,'Customer Names'!C:C,"Not Found")</f>
        <v>McCue</v>
      </c>
      <c r="C986" s="20">
        <f>_xlfn.XLOOKUP(A986,'Medical Examinations'!A:A,'Medical Examinations'!B:B,"not found")</f>
        <v>42.46</v>
      </c>
      <c r="D986" s="20">
        <f>_xlfn.XLOOKUP(A986,'Medical Examinations'!A:A,'Medical Examinations'!C:C,"not found")</f>
        <v>4.1100000000000003</v>
      </c>
      <c r="E986" s="20" t="str">
        <f>_xlfn.XLOOKUP(A986,'Medical Examinations'!A:A,'Medical Examinations'!D:D,"not found")</f>
        <v>No</v>
      </c>
      <c r="F986" s="20" t="str">
        <f>_xlfn.XLOOKUP(A986,'Medical Examinations'!A:A,'Medical Examinations'!E:E,"not found")</f>
        <v>No</v>
      </c>
      <c r="G986" s="20" t="str">
        <f>_xlfn.XLOOKUP(A986,'Medical Examinations'!A:A,'Medical Examinations'!F:F,"not found")</f>
        <v>No</v>
      </c>
      <c r="H986" s="20">
        <f>_xlfn.XLOOKUP(A986,'Medical Examinations'!A:A,'Medical Examinations'!G:G,"not found")</f>
        <v>0</v>
      </c>
      <c r="I986" s="20" t="str">
        <f>_xlfn.XLOOKUP(A986,'Medical Examinations'!A:A,'Medical Examinations'!H:H,"not found")</f>
        <v>No</v>
      </c>
      <c r="J986" s="20" t="str">
        <f>_xlfn.XLOOKUP(A986,'Medical Examinations'!A:A,'Medical Examinations'!I:I,"not found")</f>
        <v>Obesity</v>
      </c>
      <c r="K986" s="21">
        <f>_xlfn.XLOOKUP(A986,'Hospitalisation Details'!A:A,'Hospitalisation Details'!F:F,"Not Found")</f>
        <v>32739</v>
      </c>
      <c r="L986" s="22">
        <f>_xlfn.XLOOKUP(A986,'Hospitalisation Details'!A:A,'Hospitalisation Details'!H:H,"Not Found")</f>
        <v>11326.71</v>
      </c>
      <c r="M986" s="21" t="str">
        <f>_xlfn.XLOOKUP(A986,'Hospitalisation Details'!A:A,'Hospitalisation Details'!I:I,"Not Found")</f>
        <v>tier - 2</v>
      </c>
      <c r="N986" s="21" t="str">
        <f>_xlfn.XLOOKUP(A986,'Hospitalisation Details'!A:A,'Hospitalisation Details'!J:J,"Not Found")</f>
        <v>tier - 3</v>
      </c>
      <c r="O986" s="21" t="str">
        <f>_xlfn.XLOOKUP(A986,'Hospitalisation Details'!A:A,'Hospitalisation Details'!K:K,"Not Found")</f>
        <v>R1013</v>
      </c>
      <c r="P986" s="23">
        <f>_xlfn.XLOOKUP(A986,'Hospitalisation Details'!A:A,'Hospitalisation Details'!L:L,"Not Found")</f>
        <v>33</v>
      </c>
    </row>
    <row r="987" spans="1:16" ht="15.75" x14ac:dyDescent="0.25">
      <c r="A987" s="19" t="s">
        <v>1385</v>
      </c>
      <c r="B987" s="19" t="str">
        <f>_xlfn.XLOOKUP(A987,'Customer Names'!A:A,'Customer Names'!C:C,"Not Found")</f>
        <v>Webster</v>
      </c>
      <c r="C987" s="20">
        <f>_xlfn.XLOOKUP(A987,'Medical Examinations'!A:A,'Medical Examinations'!B:B,"not found")</f>
        <v>54.47</v>
      </c>
      <c r="D987" s="20">
        <f>_xlfn.XLOOKUP(A987,'Medical Examinations'!A:A,'Medical Examinations'!C:C,"not found")</f>
        <v>7.48</v>
      </c>
      <c r="E987" s="20" t="str">
        <f>_xlfn.XLOOKUP(A987,'Medical Examinations'!A:A,'Medical Examinations'!D:D,"not found")</f>
        <v>No</v>
      </c>
      <c r="F987" s="20" t="str">
        <f>_xlfn.XLOOKUP(A987,'Medical Examinations'!A:A,'Medical Examinations'!E:E,"not found")</f>
        <v>No</v>
      </c>
      <c r="G987" s="20" t="str">
        <f>_xlfn.XLOOKUP(A987,'Medical Examinations'!A:A,'Medical Examinations'!F:F,"not found")</f>
        <v>No</v>
      </c>
      <c r="H987" s="20">
        <f>_xlfn.XLOOKUP(A987,'Medical Examinations'!A:A,'Medical Examinations'!G:G,"not found")</f>
        <v>0</v>
      </c>
      <c r="I987" s="20" t="str">
        <f>_xlfn.XLOOKUP(A987,'Medical Examinations'!A:A,'Medical Examinations'!H:H,"not found")</f>
        <v>No</v>
      </c>
      <c r="J987" s="20" t="str">
        <f>_xlfn.XLOOKUP(A987,'Medical Examinations'!A:A,'Medical Examinations'!I:I,"not found")</f>
        <v>Obesity</v>
      </c>
      <c r="K987" s="21">
        <f>_xlfn.XLOOKUP(A987,'Hospitalisation Details'!A:A,'Hospitalisation Details'!F:F,"Not Found")</f>
        <v>37519</v>
      </c>
      <c r="L987" s="22">
        <f>_xlfn.XLOOKUP(A987,'Hospitalisation Details'!A:A,'Hospitalisation Details'!H:H,"Not Found")</f>
        <v>11321.49</v>
      </c>
      <c r="M987" s="21" t="str">
        <f>_xlfn.XLOOKUP(A987,'Hospitalisation Details'!A:A,'Hospitalisation Details'!I:I,"Not Found")</f>
        <v>tier - 2</v>
      </c>
      <c r="N987" s="21" t="str">
        <f>_xlfn.XLOOKUP(A987,'Hospitalisation Details'!A:A,'Hospitalisation Details'!J:J,"Not Found")</f>
        <v>tier - 3</v>
      </c>
      <c r="O987" s="21" t="str">
        <f>_xlfn.XLOOKUP(A987,'Hospitalisation Details'!A:A,'Hospitalisation Details'!K:K,"Not Found")</f>
        <v>R1012</v>
      </c>
      <c r="P987" s="23">
        <f>_xlfn.XLOOKUP(A987,'Hospitalisation Details'!A:A,'Hospitalisation Details'!L:L,"Not Found")</f>
        <v>20</v>
      </c>
    </row>
    <row r="988" spans="1:16" ht="15.75" x14ac:dyDescent="0.25">
      <c r="A988" s="19" t="s">
        <v>1384</v>
      </c>
      <c r="B988" s="19" t="str">
        <f>_xlfn.XLOOKUP(A988,'Customer Names'!A:A,'Customer Names'!C:C,"Not Found")</f>
        <v>Anderson</v>
      </c>
      <c r="C988" s="20">
        <f>_xlfn.XLOOKUP(A988,'Medical Examinations'!A:A,'Medical Examinations'!B:B,"not found")</f>
        <v>24.93</v>
      </c>
      <c r="D988" s="20">
        <f>_xlfn.XLOOKUP(A988,'Medical Examinations'!A:A,'Medical Examinations'!C:C,"not found")</f>
        <v>9.18</v>
      </c>
      <c r="E988" s="20" t="str">
        <f>_xlfn.XLOOKUP(A988,'Medical Examinations'!A:A,'Medical Examinations'!D:D,"not found")</f>
        <v>Yes</v>
      </c>
      <c r="F988" s="20" t="str">
        <f>_xlfn.XLOOKUP(A988,'Medical Examinations'!A:A,'Medical Examinations'!E:E,"not found")</f>
        <v>No</v>
      </c>
      <c r="G988" s="20" t="str">
        <f>_xlfn.XLOOKUP(A988,'Medical Examinations'!A:A,'Medical Examinations'!F:F,"not found")</f>
        <v>Yes</v>
      </c>
      <c r="H988" s="20">
        <f>_xlfn.XLOOKUP(A988,'Medical Examinations'!A:A,'Medical Examinations'!G:G,"not found")</f>
        <v>1</v>
      </c>
      <c r="I988" s="20" t="str">
        <f>_xlfn.XLOOKUP(A988,'Medical Examinations'!A:A,'Medical Examinations'!H:H,"not found")</f>
        <v>No</v>
      </c>
      <c r="J988" s="20" t="str">
        <f>_xlfn.XLOOKUP(A988,'Medical Examinations'!A:A,'Medical Examinations'!I:I,"not found")</f>
        <v>Normal Weight</v>
      </c>
      <c r="K988" s="21">
        <f>_xlfn.XLOOKUP(A988,'Hospitalisation Details'!A:A,'Hospitalisation Details'!F:F,"Not Found")</f>
        <v>23203</v>
      </c>
      <c r="L988" s="22">
        <f>_xlfn.XLOOKUP(A988,'Hospitalisation Details'!A:A,'Hospitalisation Details'!H:H,"Not Found")</f>
        <v>11319.12</v>
      </c>
      <c r="M988" s="21" t="str">
        <f>_xlfn.XLOOKUP(A988,'Hospitalisation Details'!A:A,'Hospitalisation Details'!I:I,"Not Found")</f>
        <v>tier - 2</v>
      </c>
      <c r="N988" s="21" t="str">
        <f>_xlfn.XLOOKUP(A988,'Hospitalisation Details'!A:A,'Hospitalisation Details'!J:J,"Not Found")</f>
        <v>tier - 3</v>
      </c>
      <c r="O988" s="21" t="str">
        <f>_xlfn.XLOOKUP(A988,'Hospitalisation Details'!A:A,'Hospitalisation Details'!K:K,"Not Found")</f>
        <v>R1012</v>
      </c>
      <c r="P988" s="23">
        <f>_xlfn.XLOOKUP(A988,'Hospitalisation Details'!A:A,'Hospitalisation Details'!L:L,"Not Found")</f>
        <v>59</v>
      </c>
    </row>
    <row r="989" spans="1:16" ht="15.75" x14ac:dyDescent="0.25">
      <c r="A989" s="19" t="s">
        <v>1383</v>
      </c>
      <c r="B989" s="19" t="str">
        <f>_xlfn.XLOOKUP(A989,'Customer Names'!A:A,'Customer Names'!C:C,"Not Found")</f>
        <v>Chiappone</v>
      </c>
      <c r="C989" s="20">
        <f>_xlfn.XLOOKUP(A989,'Medical Examinations'!A:A,'Medical Examinations'!B:B,"not found")</f>
        <v>48.12</v>
      </c>
      <c r="D989" s="20">
        <f>_xlfn.XLOOKUP(A989,'Medical Examinations'!A:A,'Medical Examinations'!C:C,"not found")</f>
        <v>4.51</v>
      </c>
      <c r="E989" s="20" t="str">
        <f>_xlfn.XLOOKUP(A989,'Medical Examinations'!A:A,'Medical Examinations'!D:D,"not found")</f>
        <v>Yes</v>
      </c>
      <c r="F989" s="20" t="str">
        <f>_xlfn.XLOOKUP(A989,'Medical Examinations'!A:A,'Medical Examinations'!E:E,"not found")</f>
        <v>No</v>
      </c>
      <c r="G989" s="20" t="str">
        <f>_xlfn.XLOOKUP(A989,'Medical Examinations'!A:A,'Medical Examinations'!F:F,"not found")</f>
        <v>No</v>
      </c>
      <c r="H989" s="20">
        <f>_xlfn.XLOOKUP(A989,'Medical Examinations'!A:A,'Medical Examinations'!G:G,"not found")</f>
        <v>1</v>
      </c>
      <c r="I989" s="20" t="str">
        <f>_xlfn.XLOOKUP(A989,'Medical Examinations'!A:A,'Medical Examinations'!H:H,"not found")</f>
        <v>No</v>
      </c>
      <c r="J989" s="20" t="str">
        <f>_xlfn.XLOOKUP(A989,'Medical Examinations'!A:A,'Medical Examinations'!I:I,"not found")</f>
        <v>Obesity</v>
      </c>
      <c r="K989" s="21">
        <f>_xlfn.XLOOKUP(A989,'Hospitalisation Details'!A:A,'Hospitalisation Details'!F:F,"Not Found")</f>
        <v>35043</v>
      </c>
      <c r="L989" s="22">
        <f>_xlfn.XLOOKUP(A989,'Hospitalisation Details'!A:A,'Hospitalisation Details'!H:H,"Not Found")</f>
        <v>11318.57</v>
      </c>
      <c r="M989" s="21" t="str">
        <f>_xlfn.XLOOKUP(A989,'Hospitalisation Details'!A:A,'Hospitalisation Details'!I:I,"Not Found")</f>
        <v>tier - 2</v>
      </c>
      <c r="N989" s="21" t="str">
        <f>_xlfn.XLOOKUP(A989,'Hospitalisation Details'!A:A,'Hospitalisation Details'!J:J,"Not Found")</f>
        <v>tier - 3</v>
      </c>
      <c r="O989" s="21" t="str">
        <f>_xlfn.XLOOKUP(A989,'Hospitalisation Details'!A:A,'Hospitalisation Details'!K:K,"Not Found")</f>
        <v>R1026</v>
      </c>
      <c r="P989" s="23">
        <f>_xlfn.XLOOKUP(A989,'Hospitalisation Details'!A:A,'Hospitalisation Details'!L:L,"Not Found")</f>
        <v>27</v>
      </c>
    </row>
    <row r="990" spans="1:16" ht="15.75" x14ac:dyDescent="0.25">
      <c r="A990" s="19" t="s">
        <v>1382</v>
      </c>
      <c r="B990" s="19" t="str">
        <f>_xlfn.XLOOKUP(A990,'Customer Names'!A:A,'Customer Names'!C:C,"Not Found")</f>
        <v>Opie</v>
      </c>
      <c r="C990" s="20">
        <f>_xlfn.XLOOKUP(A990,'Medical Examinations'!A:A,'Medical Examinations'!B:B,"not found")</f>
        <v>24.91</v>
      </c>
      <c r="D990" s="20">
        <f>_xlfn.XLOOKUP(A990,'Medical Examinations'!A:A,'Medical Examinations'!C:C,"not found")</f>
        <v>7.33</v>
      </c>
      <c r="E990" s="20" t="str">
        <f>_xlfn.XLOOKUP(A990,'Medical Examinations'!A:A,'Medical Examinations'!D:D,"not found")</f>
        <v>Yes</v>
      </c>
      <c r="F990" s="20" t="str">
        <f>_xlfn.XLOOKUP(A990,'Medical Examinations'!A:A,'Medical Examinations'!E:E,"not found")</f>
        <v>No</v>
      </c>
      <c r="G990" s="20" t="str">
        <f>_xlfn.XLOOKUP(A990,'Medical Examinations'!A:A,'Medical Examinations'!F:F,"not found")</f>
        <v>Yes</v>
      </c>
      <c r="H990" s="20">
        <f>_xlfn.XLOOKUP(A990,'Medical Examinations'!A:A,'Medical Examinations'!G:G,"not found")</f>
        <v>1</v>
      </c>
      <c r="I990" s="20" t="str">
        <f>_xlfn.XLOOKUP(A990,'Medical Examinations'!A:A,'Medical Examinations'!H:H,"not found")</f>
        <v>No</v>
      </c>
      <c r="J990" s="20" t="str">
        <f>_xlfn.XLOOKUP(A990,'Medical Examinations'!A:A,'Medical Examinations'!I:I,"not found")</f>
        <v>Normal Weight</v>
      </c>
      <c r="K990" s="21">
        <f>_xlfn.XLOOKUP(A990,'Hospitalisation Details'!A:A,'Hospitalisation Details'!F:F,"Not Found")</f>
        <v>23337</v>
      </c>
      <c r="L990" s="22">
        <f>_xlfn.XLOOKUP(A990,'Hospitalisation Details'!A:A,'Hospitalisation Details'!H:H,"Not Found")</f>
        <v>11312.33</v>
      </c>
      <c r="M990" s="21" t="str">
        <f>_xlfn.XLOOKUP(A990,'Hospitalisation Details'!A:A,'Hospitalisation Details'!I:I,"Not Found")</f>
        <v>tier - 2</v>
      </c>
      <c r="N990" s="21" t="str">
        <f>_xlfn.XLOOKUP(A990,'Hospitalisation Details'!A:A,'Hospitalisation Details'!J:J,"Not Found")</f>
        <v>tier - 3</v>
      </c>
      <c r="O990" s="21" t="str">
        <f>_xlfn.XLOOKUP(A990,'Hospitalisation Details'!A:A,'Hospitalisation Details'!K:K,"Not Found")</f>
        <v>R1012</v>
      </c>
      <c r="P990" s="23">
        <f>_xlfn.XLOOKUP(A990,'Hospitalisation Details'!A:A,'Hospitalisation Details'!L:L,"Not Found")</f>
        <v>59</v>
      </c>
    </row>
    <row r="991" spans="1:16" ht="15.75" x14ac:dyDescent="0.25">
      <c r="A991" s="19" t="s">
        <v>1381</v>
      </c>
      <c r="B991" s="19" t="str">
        <f>_xlfn.XLOOKUP(A991,'Customer Names'!A:A,'Customer Names'!C:C,"Not Found")</f>
        <v>Donnelly</v>
      </c>
      <c r="C991" s="20">
        <f>_xlfn.XLOOKUP(A991,'Medical Examinations'!A:A,'Medical Examinations'!B:B,"not found")</f>
        <v>27.645</v>
      </c>
      <c r="D991" s="20">
        <f>_xlfn.XLOOKUP(A991,'Medical Examinations'!A:A,'Medical Examinations'!C:C,"not found")</f>
        <v>10.56</v>
      </c>
      <c r="E991" s="20" t="str">
        <f>_xlfn.XLOOKUP(A991,'Medical Examinations'!A:A,'Medical Examinations'!D:D,"not found")</f>
        <v>No</v>
      </c>
      <c r="F991" s="20" t="str">
        <f>_xlfn.XLOOKUP(A991,'Medical Examinations'!A:A,'Medical Examinations'!E:E,"not found")</f>
        <v>No</v>
      </c>
      <c r="G991" s="20" t="str">
        <f>_xlfn.XLOOKUP(A991,'Medical Examinations'!A:A,'Medical Examinations'!F:F,"not found")</f>
        <v>No</v>
      </c>
      <c r="H991" s="20">
        <f>_xlfn.XLOOKUP(A991,'Medical Examinations'!A:A,'Medical Examinations'!G:G,"not found")</f>
        <v>0</v>
      </c>
      <c r="I991" s="20" t="str">
        <f>_xlfn.XLOOKUP(A991,'Medical Examinations'!A:A,'Medical Examinations'!H:H,"not found")</f>
        <v>No</v>
      </c>
      <c r="J991" s="20" t="str">
        <f>_xlfn.XLOOKUP(A991,'Medical Examinations'!A:A,'Medical Examinations'!I:I,"not found")</f>
        <v>Overweight</v>
      </c>
      <c r="K991" s="21">
        <f>_xlfn.XLOOKUP(A991,'Hospitalisation Details'!A:A,'Hospitalisation Details'!F:F,"Not Found")</f>
        <v>25117</v>
      </c>
      <c r="L991" s="22">
        <f>_xlfn.XLOOKUP(A991,'Hospitalisation Details'!A:A,'Hospitalisation Details'!H:H,"Not Found")</f>
        <v>11305.93</v>
      </c>
      <c r="M991" s="21" t="str">
        <f>_xlfn.XLOOKUP(A991,'Hospitalisation Details'!A:A,'Hospitalisation Details'!I:I,"Not Found")</f>
        <v>tier - 2</v>
      </c>
      <c r="N991" s="21" t="str">
        <f>_xlfn.XLOOKUP(A991,'Hospitalisation Details'!A:A,'Hospitalisation Details'!J:J,"Not Found")</f>
        <v>tier - 3</v>
      </c>
      <c r="O991" s="21" t="str">
        <f>_xlfn.XLOOKUP(A991,'Hospitalisation Details'!A:A,'Hospitalisation Details'!K:K,"Not Found")</f>
        <v>R1012</v>
      </c>
      <c r="P991" s="23">
        <f>_xlfn.XLOOKUP(A991,'Hospitalisation Details'!A:A,'Hospitalisation Details'!L:L,"Not Found")</f>
        <v>54</v>
      </c>
    </row>
    <row r="992" spans="1:16" ht="15.75" x14ac:dyDescent="0.25">
      <c r="A992" s="19" t="s">
        <v>1380</v>
      </c>
      <c r="B992" s="19" t="str">
        <f>_xlfn.XLOOKUP(A992,'Customer Names'!A:A,'Customer Names'!C:C,"Not Found")</f>
        <v>Rall</v>
      </c>
      <c r="C992" s="20">
        <f>_xlfn.XLOOKUP(A992,'Medical Examinations'!A:A,'Medical Examinations'!B:B,"not found")</f>
        <v>33.700000000000003</v>
      </c>
      <c r="D992" s="20">
        <f>_xlfn.XLOOKUP(A992,'Medical Examinations'!A:A,'Medical Examinations'!C:C,"not found")</f>
        <v>4.01</v>
      </c>
      <c r="E992" s="20" t="str">
        <f>_xlfn.XLOOKUP(A992,'Medical Examinations'!A:A,'Medical Examinations'!D:D,"not found")</f>
        <v>No</v>
      </c>
      <c r="F992" s="20" t="str">
        <f>_xlfn.XLOOKUP(A992,'Medical Examinations'!A:A,'Medical Examinations'!E:E,"not found")</f>
        <v>No</v>
      </c>
      <c r="G992" s="20" t="str">
        <f>_xlfn.XLOOKUP(A992,'Medical Examinations'!A:A,'Medical Examinations'!F:F,"not found")</f>
        <v>No</v>
      </c>
      <c r="H992" s="20">
        <f>_xlfn.XLOOKUP(A992,'Medical Examinations'!A:A,'Medical Examinations'!G:G,"not found")</f>
        <v>2</v>
      </c>
      <c r="I992" s="20" t="str">
        <f>_xlfn.XLOOKUP(A992,'Medical Examinations'!A:A,'Medical Examinations'!H:H,"not found")</f>
        <v>No</v>
      </c>
      <c r="J992" s="20" t="str">
        <f>_xlfn.XLOOKUP(A992,'Medical Examinations'!A:A,'Medical Examinations'!I:I,"not found")</f>
        <v>Obesity</v>
      </c>
      <c r="K992" s="21">
        <f>_xlfn.XLOOKUP(A992,'Hospitalisation Details'!A:A,'Hospitalisation Details'!F:F,"Not Found")</f>
        <v>26567</v>
      </c>
      <c r="L992" s="22">
        <f>_xlfn.XLOOKUP(A992,'Hospitalisation Details'!A:A,'Hospitalisation Details'!H:H,"Not Found")</f>
        <v>11299.34</v>
      </c>
      <c r="M992" s="21" t="str">
        <f>_xlfn.XLOOKUP(A992,'Hospitalisation Details'!A:A,'Hospitalisation Details'!I:I,"Not Found")</f>
        <v>tier - 2</v>
      </c>
      <c r="N992" s="21" t="str">
        <f>_xlfn.XLOOKUP(A992,'Hospitalisation Details'!A:A,'Hospitalisation Details'!J:J,"Not Found")</f>
        <v>tier - 3</v>
      </c>
      <c r="O992" s="21" t="str">
        <f>_xlfn.XLOOKUP(A992,'Hospitalisation Details'!A:A,'Hospitalisation Details'!K:K,"Not Found")</f>
        <v>R1011</v>
      </c>
      <c r="P992" s="23">
        <f>_xlfn.XLOOKUP(A992,'Hospitalisation Details'!A:A,'Hospitalisation Details'!L:L,"Not Found")</f>
        <v>50</v>
      </c>
    </row>
    <row r="993" spans="1:16" ht="15.75" x14ac:dyDescent="0.25">
      <c r="A993" s="19" t="s">
        <v>1379</v>
      </c>
      <c r="B993" s="19" t="str">
        <f>_xlfn.XLOOKUP(A993,'Customer Names'!A:A,'Customer Names'!C:C,"Not Found")</f>
        <v>Mitchell</v>
      </c>
      <c r="C993" s="20">
        <f>_xlfn.XLOOKUP(A993,'Medical Examinations'!A:A,'Medical Examinations'!B:B,"not found")</f>
        <v>38.93</v>
      </c>
      <c r="D993" s="20">
        <f>_xlfn.XLOOKUP(A993,'Medical Examinations'!A:A,'Medical Examinations'!C:C,"not found")</f>
        <v>5.64</v>
      </c>
      <c r="E993" s="20" t="str">
        <f>_xlfn.XLOOKUP(A993,'Medical Examinations'!A:A,'Medical Examinations'!D:D,"not found")</f>
        <v>Yes</v>
      </c>
      <c r="F993" s="20" t="str">
        <f>_xlfn.XLOOKUP(A993,'Medical Examinations'!A:A,'Medical Examinations'!E:E,"not found")</f>
        <v>No</v>
      </c>
      <c r="G993" s="20" t="str">
        <f>_xlfn.XLOOKUP(A993,'Medical Examinations'!A:A,'Medical Examinations'!F:F,"not found")</f>
        <v>No</v>
      </c>
      <c r="H993" s="20">
        <f>_xlfn.XLOOKUP(A993,'Medical Examinations'!A:A,'Medical Examinations'!G:G,"not found")</f>
        <v>1</v>
      </c>
      <c r="I993" s="20" t="str">
        <f>_xlfn.XLOOKUP(A993,'Medical Examinations'!A:A,'Medical Examinations'!H:H,"not found")</f>
        <v>No</v>
      </c>
      <c r="J993" s="20" t="str">
        <f>_xlfn.XLOOKUP(A993,'Medical Examinations'!A:A,'Medical Examinations'!I:I,"not found")</f>
        <v>Obesity</v>
      </c>
      <c r="K993" s="21">
        <f>_xlfn.XLOOKUP(A993,'Hospitalisation Details'!A:A,'Hospitalisation Details'!F:F,"Not Found")</f>
        <v>32461</v>
      </c>
      <c r="L993" s="22">
        <f>_xlfn.XLOOKUP(A993,'Hospitalisation Details'!A:A,'Hospitalisation Details'!H:H,"Not Found")</f>
        <v>11294.57</v>
      </c>
      <c r="M993" s="21" t="str">
        <f>_xlfn.XLOOKUP(A993,'Hospitalisation Details'!A:A,'Hospitalisation Details'!I:I,"Not Found")</f>
        <v>tier - 2</v>
      </c>
      <c r="N993" s="21" t="str">
        <f>_xlfn.XLOOKUP(A993,'Hospitalisation Details'!A:A,'Hospitalisation Details'!J:J,"Not Found")</f>
        <v>tier - 3</v>
      </c>
      <c r="O993" s="21" t="str">
        <f>_xlfn.XLOOKUP(A993,'Hospitalisation Details'!A:A,'Hospitalisation Details'!K:K,"Not Found")</f>
        <v>R1022</v>
      </c>
      <c r="P993" s="23">
        <f>_xlfn.XLOOKUP(A993,'Hospitalisation Details'!A:A,'Hospitalisation Details'!L:L,"Not Found")</f>
        <v>34</v>
      </c>
    </row>
    <row r="994" spans="1:16" ht="15.75" x14ac:dyDescent="0.25">
      <c r="A994" s="19" t="s">
        <v>1378</v>
      </c>
      <c r="B994" s="19" t="str">
        <f>_xlfn.XLOOKUP(A994,'Customer Names'!A:A,'Customer Names'!C:C,"Not Found")</f>
        <v>Chen</v>
      </c>
      <c r="C994" s="20">
        <f>_xlfn.XLOOKUP(A994,'Medical Examinations'!A:A,'Medical Examinations'!B:B,"not found")</f>
        <v>32.774999999999999</v>
      </c>
      <c r="D994" s="20">
        <f>_xlfn.XLOOKUP(A994,'Medical Examinations'!A:A,'Medical Examinations'!C:C,"not found")</f>
        <v>8.02</v>
      </c>
      <c r="E994" s="20" t="str">
        <f>_xlfn.XLOOKUP(A994,'Medical Examinations'!A:A,'Medical Examinations'!D:D,"not found")</f>
        <v>Yes</v>
      </c>
      <c r="F994" s="20" t="str">
        <f>_xlfn.XLOOKUP(A994,'Medical Examinations'!A:A,'Medical Examinations'!E:E,"not found")</f>
        <v>No</v>
      </c>
      <c r="G994" s="20" t="str">
        <f>_xlfn.XLOOKUP(A994,'Medical Examinations'!A:A,'Medical Examinations'!F:F,"not found")</f>
        <v>No</v>
      </c>
      <c r="H994" s="20">
        <f>_xlfn.XLOOKUP(A994,'Medical Examinations'!A:A,'Medical Examinations'!G:G,"not found")</f>
        <v>2</v>
      </c>
      <c r="I994" s="20" t="str">
        <f>_xlfn.XLOOKUP(A994,'Medical Examinations'!A:A,'Medical Examinations'!H:H,"not found")</f>
        <v>No</v>
      </c>
      <c r="J994" s="20" t="str">
        <f>_xlfn.XLOOKUP(A994,'Medical Examinations'!A:A,'Medical Examinations'!I:I,"not found")</f>
        <v>Obesity</v>
      </c>
      <c r="K994" s="21">
        <f>_xlfn.XLOOKUP(A994,'Hospitalisation Details'!A:A,'Hospitalisation Details'!F:F,"Not Found")</f>
        <v>25741</v>
      </c>
      <c r="L994" s="22">
        <f>_xlfn.XLOOKUP(A994,'Hospitalisation Details'!A:A,'Hospitalisation Details'!H:H,"Not Found")</f>
        <v>11289.11</v>
      </c>
      <c r="M994" s="21" t="str">
        <f>_xlfn.XLOOKUP(A994,'Hospitalisation Details'!A:A,'Hospitalisation Details'!I:I,"Not Found")</f>
        <v>tier - 2</v>
      </c>
      <c r="N994" s="21" t="str">
        <f>_xlfn.XLOOKUP(A994,'Hospitalisation Details'!A:A,'Hospitalisation Details'!J:J,"Not Found")</f>
        <v>tier - 3</v>
      </c>
      <c r="O994" s="21" t="str">
        <f>_xlfn.XLOOKUP(A994,'Hospitalisation Details'!A:A,'Hospitalisation Details'!K:K,"Not Found")</f>
        <v>R1012</v>
      </c>
      <c r="P994" s="23">
        <f>_xlfn.XLOOKUP(A994,'Hospitalisation Details'!A:A,'Hospitalisation Details'!L:L,"Not Found")</f>
        <v>52</v>
      </c>
    </row>
    <row r="995" spans="1:16" ht="15.75" x14ac:dyDescent="0.25">
      <c r="A995" s="19" t="s">
        <v>1377</v>
      </c>
      <c r="B995" s="19" t="str">
        <f>_xlfn.XLOOKUP(A995,'Customer Names'!A:A,'Customer Names'!C:C,"Not Found")</f>
        <v>Tufaro</v>
      </c>
      <c r="C995" s="20">
        <f>_xlfn.XLOOKUP(A995,'Medical Examinations'!A:A,'Medical Examinations'!B:B,"not found")</f>
        <v>29.83</v>
      </c>
      <c r="D995" s="20">
        <f>_xlfn.XLOOKUP(A995,'Medical Examinations'!A:A,'Medical Examinations'!C:C,"not found")</f>
        <v>7.2</v>
      </c>
      <c r="E995" s="20" t="str">
        <f>_xlfn.XLOOKUP(A995,'Medical Examinations'!A:A,'Medical Examinations'!D:D,"not found")</f>
        <v>Yes</v>
      </c>
      <c r="F995" s="20" t="str">
        <f>_xlfn.XLOOKUP(A995,'Medical Examinations'!A:A,'Medical Examinations'!E:E,"not found")</f>
        <v>No</v>
      </c>
      <c r="G995" s="20" t="str">
        <f>_xlfn.XLOOKUP(A995,'Medical Examinations'!A:A,'Medical Examinations'!F:F,"not found")</f>
        <v>No</v>
      </c>
      <c r="H995" s="20">
        <f>_xlfn.XLOOKUP(A995,'Medical Examinations'!A:A,'Medical Examinations'!G:G,"not found")</f>
        <v>0</v>
      </c>
      <c r="I995" s="20" t="str">
        <f>_xlfn.XLOOKUP(A995,'Medical Examinations'!A:A,'Medical Examinations'!H:H,"not found")</f>
        <v>No</v>
      </c>
      <c r="J995" s="20" t="str">
        <f>_xlfn.XLOOKUP(A995,'Medical Examinations'!A:A,'Medical Examinations'!I:I,"not found")</f>
        <v>Overweight</v>
      </c>
      <c r="K995" s="21">
        <f>_xlfn.XLOOKUP(A995,'Hospitalisation Details'!A:A,'Hospitalisation Details'!F:F,"Not Found")</f>
        <v>24637</v>
      </c>
      <c r="L995" s="22">
        <f>_xlfn.XLOOKUP(A995,'Hospitalisation Details'!A:A,'Hospitalisation Details'!H:H,"Not Found")</f>
        <v>11286.54</v>
      </c>
      <c r="M995" s="21" t="str">
        <f>_xlfn.XLOOKUP(A995,'Hospitalisation Details'!A:A,'Hospitalisation Details'!I:I,"Not Found")</f>
        <v>tier - 2</v>
      </c>
      <c r="N995" s="21" t="str">
        <f>_xlfn.XLOOKUP(A995,'Hospitalisation Details'!A:A,'Hospitalisation Details'!J:J,"Not Found")</f>
        <v>tier - 3</v>
      </c>
      <c r="O995" s="21" t="str">
        <f>_xlfn.XLOOKUP(A995,'Hospitalisation Details'!A:A,'Hospitalisation Details'!K:K,"Not Found")</f>
        <v>R1024</v>
      </c>
      <c r="P995" s="23">
        <f>_xlfn.XLOOKUP(A995,'Hospitalisation Details'!A:A,'Hospitalisation Details'!L:L,"Not Found")</f>
        <v>55</v>
      </c>
    </row>
    <row r="996" spans="1:16" ht="15.75" x14ac:dyDescent="0.25">
      <c r="A996" s="19" t="s">
        <v>1376</v>
      </c>
      <c r="B996" s="19" t="str">
        <f>_xlfn.XLOOKUP(A996,'Customer Names'!A:A,'Customer Names'!C:C,"Not Found")</f>
        <v>Peters</v>
      </c>
      <c r="C996" s="20">
        <f>_xlfn.XLOOKUP(A996,'Medical Examinations'!A:A,'Medical Examinations'!B:B,"not found")</f>
        <v>28.31</v>
      </c>
      <c r="D996" s="20">
        <f>_xlfn.XLOOKUP(A996,'Medical Examinations'!A:A,'Medical Examinations'!C:C,"not found")</f>
        <v>4.55</v>
      </c>
      <c r="E996" s="20" t="str">
        <f>_xlfn.XLOOKUP(A996,'Medical Examinations'!A:A,'Medical Examinations'!D:D,"not found")</f>
        <v>No</v>
      </c>
      <c r="F996" s="20" t="str">
        <f>_xlfn.XLOOKUP(A996,'Medical Examinations'!A:A,'Medical Examinations'!E:E,"not found")</f>
        <v>Yes</v>
      </c>
      <c r="G996" s="20" t="str">
        <f>_xlfn.XLOOKUP(A996,'Medical Examinations'!A:A,'Medical Examinations'!F:F,"not found")</f>
        <v>No</v>
      </c>
      <c r="H996" s="20">
        <f>_xlfn.XLOOKUP(A996,'Medical Examinations'!A:A,'Medical Examinations'!G:G,"not found")</f>
        <v>1</v>
      </c>
      <c r="I996" s="20" t="str">
        <f>_xlfn.XLOOKUP(A996,'Medical Examinations'!A:A,'Medical Examinations'!H:H,"not found")</f>
        <v>No</v>
      </c>
      <c r="J996" s="20" t="str">
        <f>_xlfn.XLOOKUP(A996,'Medical Examinations'!A:A,'Medical Examinations'!I:I,"not found")</f>
        <v>Overweight</v>
      </c>
      <c r="K996" s="21">
        <f>_xlfn.XLOOKUP(A996,'Hospitalisation Details'!A:A,'Hospitalisation Details'!F:F,"Not Found")</f>
        <v>38264</v>
      </c>
      <c r="L996" s="22">
        <f>_xlfn.XLOOKUP(A996,'Hospitalisation Details'!A:A,'Hospitalisation Details'!H:H,"Not Found")</f>
        <v>11272.33</v>
      </c>
      <c r="M996" s="21" t="str">
        <f>_xlfn.XLOOKUP(A996,'Hospitalisation Details'!A:A,'Hospitalisation Details'!I:I,"Not Found")</f>
        <v>tier - 2</v>
      </c>
      <c r="N996" s="21" t="str">
        <f>_xlfn.XLOOKUP(A996,'Hospitalisation Details'!A:A,'Hospitalisation Details'!J:J,"Not Found")</f>
        <v>tier - 3</v>
      </c>
      <c r="O996" s="21" t="str">
        <f>_xlfn.XLOOKUP(A996,'Hospitalisation Details'!A:A,'Hospitalisation Details'!K:K,"Not Found")</f>
        <v>R1019</v>
      </c>
      <c r="P996" s="23">
        <f>_xlfn.XLOOKUP(A996,'Hospitalisation Details'!A:A,'Hospitalisation Details'!L:L,"Not Found")</f>
        <v>18</v>
      </c>
    </row>
    <row r="997" spans="1:16" ht="15.75" x14ac:dyDescent="0.25">
      <c r="A997" s="19" t="s">
        <v>1375</v>
      </c>
      <c r="B997" s="19" t="str">
        <f>_xlfn.XLOOKUP(A997,'Customer Names'!A:A,'Customer Names'!C:C,"Not Found")</f>
        <v>Susedik</v>
      </c>
      <c r="C997" s="20">
        <f>_xlfn.XLOOKUP(A997,'Medical Examinations'!A:A,'Medical Examinations'!B:B,"not found")</f>
        <v>29.79</v>
      </c>
      <c r="D997" s="20">
        <f>_xlfn.XLOOKUP(A997,'Medical Examinations'!A:A,'Medical Examinations'!C:C,"not found")</f>
        <v>9.0299999999999994</v>
      </c>
      <c r="E997" s="20" t="str">
        <f>_xlfn.XLOOKUP(A997,'Medical Examinations'!A:A,'Medical Examinations'!D:D,"not found")</f>
        <v>No</v>
      </c>
      <c r="F997" s="20" t="str">
        <f>_xlfn.XLOOKUP(A997,'Medical Examinations'!A:A,'Medical Examinations'!E:E,"not found")</f>
        <v>No</v>
      </c>
      <c r="G997" s="20" t="str">
        <f>_xlfn.XLOOKUP(A997,'Medical Examinations'!A:A,'Medical Examinations'!F:F,"not found")</f>
        <v>No</v>
      </c>
      <c r="H997" s="20">
        <f>_xlfn.XLOOKUP(A997,'Medical Examinations'!A:A,'Medical Examinations'!G:G,"not found")</f>
        <v>0</v>
      </c>
      <c r="I997" s="20" t="str">
        <f>_xlfn.XLOOKUP(A997,'Medical Examinations'!A:A,'Medical Examinations'!H:H,"not found")</f>
        <v>No</v>
      </c>
      <c r="J997" s="20" t="str">
        <f>_xlfn.XLOOKUP(A997,'Medical Examinations'!A:A,'Medical Examinations'!I:I,"not found")</f>
        <v>Overweight</v>
      </c>
      <c r="K997" s="21">
        <f>_xlfn.XLOOKUP(A997,'Hospitalisation Details'!A:A,'Hospitalisation Details'!F:F,"Not Found")</f>
        <v>26293</v>
      </c>
      <c r="L997" s="22">
        <f>_xlfn.XLOOKUP(A997,'Hospitalisation Details'!A:A,'Hospitalisation Details'!H:H,"Not Found")</f>
        <v>11265.71</v>
      </c>
      <c r="M997" s="21" t="str">
        <f>_xlfn.XLOOKUP(A997,'Hospitalisation Details'!A:A,'Hospitalisation Details'!I:I,"Not Found")</f>
        <v>tier - 2</v>
      </c>
      <c r="N997" s="21" t="str">
        <f>_xlfn.XLOOKUP(A997,'Hospitalisation Details'!A:A,'Hospitalisation Details'!J:J,"Not Found")</f>
        <v>tier - 3</v>
      </c>
      <c r="O997" s="21" t="str">
        <f>_xlfn.XLOOKUP(A997,'Hospitalisation Details'!A:A,'Hospitalisation Details'!K:K,"Not Found")</f>
        <v>R1025</v>
      </c>
      <c r="P997" s="23">
        <f>_xlfn.XLOOKUP(A997,'Hospitalisation Details'!A:A,'Hospitalisation Details'!L:L,"Not Found")</f>
        <v>51</v>
      </c>
    </row>
    <row r="998" spans="1:16" ht="15.75" x14ac:dyDescent="0.25">
      <c r="A998" s="19" t="s">
        <v>1374</v>
      </c>
      <c r="B998" s="19" t="str">
        <f>_xlfn.XLOOKUP(A998,'Customer Names'!A:A,'Customer Names'!C:C,"Not Found")</f>
        <v>Garcia</v>
      </c>
      <c r="C998" s="20">
        <f>_xlfn.XLOOKUP(A998,'Medical Examinations'!A:A,'Medical Examinations'!B:B,"not found")</f>
        <v>36.6</v>
      </c>
      <c r="D998" s="20">
        <f>_xlfn.XLOOKUP(A998,'Medical Examinations'!A:A,'Medical Examinations'!C:C,"not found")</f>
        <v>5.2</v>
      </c>
      <c r="E998" s="20" t="str">
        <f>_xlfn.XLOOKUP(A998,'Medical Examinations'!A:A,'Medical Examinations'!D:D,"not found")</f>
        <v>Yes</v>
      </c>
      <c r="F998" s="20" t="str">
        <f>_xlfn.XLOOKUP(A998,'Medical Examinations'!A:A,'Medical Examinations'!E:E,"not found")</f>
        <v>No</v>
      </c>
      <c r="G998" s="20" t="str">
        <f>_xlfn.XLOOKUP(A998,'Medical Examinations'!A:A,'Medical Examinations'!F:F,"not found")</f>
        <v>Yes</v>
      </c>
      <c r="H998" s="20">
        <f>_xlfn.XLOOKUP(A998,'Medical Examinations'!A:A,'Medical Examinations'!G:G,"not found")</f>
        <v>1</v>
      </c>
      <c r="I998" s="20" t="str">
        <f>_xlfn.XLOOKUP(A998,'Medical Examinations'!A:A,'Medical Examinations'!H:H,"not found")</f>
        <v>No</v>
      </c>
      <c r="J998" s="20" t="str">
        <f>_xlfn.XLOOKUP(A998,'Medical Examinations'!A:A,'Medical Examinations'!I:I,"not found")</f>
        <v>Obesity</v>
      </c>
      <c r="K998" s="21">
        <f>_xlfn.XLOOKUP(A998,'Hospitalisation Details'!A:A,'Hospitalisation Details'!F:F,"Not Found")</f>
        <v>25487</v>
      </c>
      <c r="L998" s="22">
        <f>_xlfn.XLOOKUP(A998,'Hospitalisation Details'!A:A,'Hospitalisation Details'!H:H,"Not Found")</f>
        <v>11264.54</v>
      </c>
      <c r="M998" s="21" t="str">
        <f>_xlfn.XLOOKUP(A998,'Hospitalisation Details'!A:A,'Hospitalisation Details'!I:I,"Not Found")</f>
        <v>tier - 2</v>
      </c>
      <c r="N998" s="21" t="str">
        <f>_xlfn.XLOOKUP(A998,'Hospitalisation Details'!A:A,'Hospitalisation Details'!J:J,"Not Found")</f>
        <v>tier - 3</v>
      </c>
      <c r="O998" s="21" t="str">
        <f>_xlfn.XLOOKUP(A998,'Hospitalisation Details'!A:A,'Hospitalisation Details'!K:K,"Not Found")</f>
        <v>R1011</v>
      </c>
      <c r="P998" s="23">
        <f>_xlfn.XLOOKUP(A998,'Hospitalisation Details'!A:A,'Hospitalisation Details'!L:L,"Not Found")</f>
        <v>53</v>
      </c>
    </row>
    <row r="999" spans="1:16" ht="15.75" x14ac:dyDescent="0.25">
      <c r="A999" s="19" t="s">
        <v>1373</v>
      </c>
      <c r="B999" s="19" t="str">
        <f>_xlfn.XLOOKUP(A999,'Customer Names'!A:A,'Customer Names'!C:C,"Not Found")</f>
        <v>Deady</v>
      </c>
      <c r="C999" s="20">
        <f>_xlfn.XLOOKUP(A999,'Medical Examinations'!A:A,'Medical Examinations'!B:B,"not found")</f>
        <v>35.93</v>
      </c>
      <c r="D999" s="20">
        <f>_xlfn.XLOOKUP(A999,'Medical Examinations'!A:A,'Medical Examinations'!C:C,"not found")</f>
        <v>8.3000000000000007</v>
      </c>
      <c r="E999" s="20" t="str">
        <f>_xlfn.XLOOKUP(A999,'Medical Examinations'!A:A,'Medical Examinations'!D:D,"not found")</f>
        <v>Yes</v>
      </c>
      <c r="F999" s="20" t="str">
        <f>_xlfn.XLOOKUP(A999,'Medical Examinations'!A:A,'Medical Examinations'!E:E,"not found")</f>
        <v>No</v>
      </c>
      <c r="G999" s="20" t="str">
        <f>_xlfn.XLOOKUP(A999,'Medical Examinations'!A:A,'Medical Examinations'!F:F,"not found")</f>
        <v>No</v>
      </c>
      <c r="H999" s="20">
        <f>_xlfn.XLOOKUP(A999,'Medical Examinations'!A:A,'Medical Examinations'!G:G,"not found")</f>
        <v>0</v>
      </c>
      <c r="I999" s="20" t="str">
        <f>_xlfn.XLOOKUP(A999,'Medical Examinations'!A:A,'Medical Examinations'!H:H,"not found")</f>
        <v>No</v>
      </c>
      <c r="J999" s="20" t="str">
        <f>_xlfn.XLOOKUP(A999,'Medical Examinations'!A:A,'Medical Examinations'!I:I,"not found")</f>
        <v>Obesity</v>
      </c>
      <c r="K999" s="21">
        <f>_xlfn.XLOOKUP(A999,'Hospitalisation Details'!A:A,'Hospitalisation Details'!F:F,"Not Found")</f>
        <v>29861</v>
      </c>
      <c r="L999" s="22">
        <f>_xlfn.XLOOKUP(A999,'Hospitalisation Details'!A:A,'Hospitalisation Details'!H:H,"Not Found")</f>
        <v>11255.29</v>
      </c>
      <c r="M999" s="21" t="str">
        <f>_xlfn.XLOOKUP(A999,'Hospitalisation Details'!A:A,'Hospitalisation Details'!I:I,"Not Found")</f>
        <v>tier - 2</v>
      </c>
      <c r="N999" s="21" t="str">
        <f>_xlfn.XLOOKUP(A999,'Hospitalisation Details'!A:A,'Hospitalisation Details'!J:J,"Not Found")</f>
        <v>tier - 3</v>
      </c>
      <c r="O999" s="21" t="str">
        <f>_xlfn.XLOOKUP(A999,'Hospitalisation Details'!A:A,'Hospitalisation Details'!K:K,"Not Found")</f>
        <v>R1026</v>
      </c>
      <c r="P999" s="23">
        <f>_xlfn.XLOOKUP(A999,'Hospitalisation Details'!A:A,'Hospitalisation Details'!L:L,"Not Found")</f>
        <v>41</v>
      </c>
    </row>
    <row r="1000" spans="1:16" ht="15.75" x14ac:dyDescent="0.25">
      <c r="A1000" s="19" t="s">
        <v>1372</v>
      </c>
      <c r="B1000" s="19" t="str">
        <f>_xlfn.XLOOKUP(A1000,'Customer Names'!A:A,'Customer Names'!C:C,"Not Found")</f>
        <v>Campbell</v>
      </c>
      <c r="C1000" s="20">
        <f>_xlfn.XLOOKUP(A1000,'Medical Examinations'!A:A,'Medical Examinations'!B:B,"not found")</f>
        <v>28.6</v>
      </c>
      <c r="D1000" s="20">
        <f>_xlfn.XLOOKUP(A1000,'Medical Examinations'!A:A,'Medical Examinations'!C:C,"not found")</f>
        <v>5.56</v>
      </c>
      <c r="E1000" s="20" t="str">
        <f>_xlfn.XLOOKUP(A1000,'Medical Examinations'!A:A,'Medical Examinations'!D:D,"not found")</f>
        <v>Yes</v>
      </c>
      <c r="F1000" s="20" t="str">
        <f>_xlfn.XLOOKUP(A1000,'Medical Examinations'!A:A,'Medical Examinations'!E:E,"not found")</f>
        <v>No</v>
      </c>
      <c r="G1000" s="20" t="str">
        <f>_xlfn.XLOOKUP(A1000,'Medical Examinations'!A:A,'Medical Examinations'!F:F,"not found")</f>
        <v>Yes</v>
      </c>
      <c r="H1000" s="20">
        <f>_xlfn.XLOOKUP(A1000,'Medical Examinations'!A:A,'Medical Examinations'!G:G,"not found")</f>
        <v>1</v>
      </c>
      <c r="I1000" s="20" t="str">
        <f>_xlfn.XLOOKUP(A1000,'Medical Examinations'!A:A,'Medical Examinations'!H:H,"not found")</f>
        <v>No</v>
      </c>
      <c r="J1000" s="20" t="str">
        <f>_xlfn.XLOOKUP(A1000,'Medical Examinations'!A:A,'Medical Examinations'!I:I,"not found")</f>
        <v>Overweight</v>
      </c>
      <c r="K1000" s="21">
        <f>_xlfn.XLOOKUP(A1000,'Hospitalisation Details'!A:A,'Hospitalisation Details'!F:F,"Not Found")</f>
        <v>25435</v>
      </c>
      <c r="L1000" s="22">
        <f>_xlfn.XLOOKUP(A1000,'Hospitalisation Details'!A:A,'Hospitalisation Details'!H:H,"Not Found")</f>
        <v>11253.42</v>
      </c>
      <c r="M1000" s="21" t="str">
        <f>_xlfn.XLOOKUP(A1000,'Hospitalisation Details'!A:A,'Hospitalisation Details'!I:I,"Not Found")</f>
        <v>tier - 2</v>
      </c>
      <c r="N1000" s="21" t="str">
        <f>_xlfn.XLOOKUP(A1000,'Hospitalisation Details'!A:A,'Hospitalisation Details'!J:J,"Not Found")</f>
        <v>tier - 3</v>
      </c>
      <c r="O1000" s="21" t="str">
        <f>_xlfn.XLOOKUP(A1000,'Hospitalisation Details'!A:A,'Hospitalisation Details'!K:K,"Not Found")</f>
        <v>R1011</v>
      </c>
      <c r="P1000" s="23">
        <f>_xlfn.XLOOKUP(A1000,'Hospitalisation Details'!A:A,'Hospitalisation Details'!L:L,"Not Found")</f>
        <v>53</v>
      </c>
    </row>
    <row r="1001" spans="1:16" ht="15.75" x14ac:dyDescent="0.25">
      <c r="A1001" s="19" t="s">
        <v>1371</v>
      </c>
      <c r="B1001" s="19" t="str">
        <f>_xlfn.XLOOKUP(A1001,'Customer Names'!A:A,'Customer Names'!C:C,"Not Found")</f>
        <v>Schaefer</v>
      </c>
      <c r="C1001" s="20">
        <f>_xlfn.XLOOKUP(A1001,'Medical Examinations'!A:A,'Medical Examinations'!B:B,"not found")</f>
        <v>39.17</v>
      </c>
      <c r="D1001" s="20">
        <f>_xlfn.XLOOKUP(A1001,'Medical Examinations'!A:A,'Medical Examinations'!C:C,"not found")</f>
        <v>4.1500000000000004</v>
      </c>
      <c r="E1001" s="20" t="str">
        <f>_xlfn.XLOOKUP(A1001,'Medical Examinations'!A:A,'Medical Examinations'!D:D,"not found")</f>
        <v>No</v>
      </c>
      <c r="F1001" s="20" t="str">
        <f>_xlfn.XLOOKUP(A1001,'Medical Examinations'!A:A,'Medical Examinations'!E:E,"not found")</f>
        <v>No</v>
      </c>
      <c r="G1001" s="20" t="str">
        <f>_xlfn.XLOOKUP(A1001,'Medical Examinations'!A:A,'Medical Examinations'!F:F,"not found")</f>
        <v>No</v>
      </c>
      <c r="H1001" s="20">
        <f>_xlfn.XLOOKUP(A1001,'Medical Examinations'!A:A,'Medical Examinations'!G:G,"not found")</f>
        <v>0</v>
      </c>
      <c r="I1001" s="20" t="str">
        <f>_xlfn.XLOOKUP(A1001,'Medical Examinations'!A:A,'Medical Examinations'!H:H,"not found")</f>
        <v>No</v>
      </c>
      <c r="J1001" s="20" t="str">
        <f>_xlfn.XLOOKUP(A1001,'Medical Examinations'!A:A,'Medical Examinations'!I:I,"not found")</f>
        <v>Obesity</v>
      </c>
      <c r="K1001" s="21">
        <f>_xlfn.XLOOKUP(A1001,'Hospitalisation Details'!A:A,'Hospitalisation Details'!F:F,"Not Found")</f>
        <v>32859</v>
      </c>
      <c r="L1001" s="22">
        <f>_xlfn.XLOOKUP(A1001,'Hospitalisation Details'!A:A,'Hospitalisation Details'!H:H,"Not Found")</f>
        <v>11250.43</v>
      </c>
      <c r="M1001" s="21" t="str">
        <f>_xlfn.XLOOKUP(A1001,'Hospitalisation Details'!A:A,'Hospitalisation Details'!I:I,"Not Found")</f>
        <v>tier - 2</v>
      </c>
      <c r="N1001" s="21" t="str">
        <f>_xlfn.XLOOKUP(A1001,'Hospitalisation Details'!A:A,'Hospitalisation Details'!J:J,"Not Found")</f>
        <v>tier - 3</v>
      </c>
      <c r="O1001" s="21" t="str">
        <f>_xlfn.XLOOKUP(A1001,'Hospitalisation Details'!A:A,'Hospitalisation Details'!K:K,"Not Found")</f>
        <v>R1026</v>
      </c>
      <c r="P1001" s="23">
        <f>_xlfn.XLOOKUP(A1001,'Hospitalisation Details'!A:A,'Hospitalisation Details'!L:L,"Not Found")</f>
        <v>33</v>
      </c>
    </row>
    <row r="1002" spans="1:16" ht="15.75" x14ac:dyDescent="0.25">
      <c r="A1002" s="19" t="s">
        <v>1370</v>
      </c>
      <c r="B1002" s="19" t="str">
        <f>_xlfn.XLOOKUP(A1002,'Customer Names'!A:A,'Customer Names'!C:C,"Not Found")</f>
        <v>D'Alessandro</v>
      </c>
      <c r="C1002" s="20">
        <f>_xlfn.XLOOKUP(A1002,'Medical Examinations'!A:A,'Medical Examinations'!B:B,"not found")</f>
        <v>26.41</v>
      </c>
      <c r="D1002" s="20">
        <f>_xlfn.XLOOKUP(A1002,'Medical Examinations'!A:A,'Medical Examinations'!C:C,"not found")</f>
        <v>5.99</v>
      </c>
      <c r="E1002" s="20" t="str">
        <f>_xlfn.XLOOKUP(A1002,'Medical Examinations'!A:A,'Medical Examinations'!D:D,"not found")</f>
        <v>Yes</v>
      </c>
      <c r="F1002" s="20" t="str">
        <f>_xlfn.XLOOKUP(A1002,'Medical Examinations'!A:A,'Medical Examinations'!E:E,"not found")</f>
        <v>No</v>
      </c>
      <c r="G1002" s="20" t="str">
        <f>_xlfn.XLOOKUP(A1002,'Medical Examinations'!A:A,'Medical Examinations'!F:F,"not found")</f>
        <v>Yes</v>
      </c>
      <c r="H1002" s="20">
        <f>_xlfn.XLOOKUP(A1002,'Medical Examinations'!A:A,'Medical Examinations'!G:G,"not found")</f>
        <v>1</v>
      </c>
      <c r="I1002" s="20" t="str">
        <f>_xlfn.XLOOKUP(A1002,'Medical Examinations'!A:A,'Medical Examinations'!H:H,"not found")</f>
        <v>No</v>
      </c>
      <c r="J1002" s="20" t="str">
        <f>_xlfn.XLOOKUP(A1002,'Medical Examinations'!A:A,'Medical Examinations'!I:I,"not found")</f>
        <v>Overweight</v>
      </c>
      <c r="K1002" s="21">
        <f>_xlfn.XLOOKUP(A1002,'Hospitalisation Details'!A:A,'Hospitalisation Details'!F:F,"Not Found")</f>
        <v>25567</v>
      </c>
      <c r="L1002" s="22">
        <f>_xlfn.XLOOKUP(A1002,'Hospitalisation Details'!A:A,'Hospitalisation Details'!H:H,"Not Found")</f>
        <v>11244.38</v>
      </c>
      <c r="M1002" s="21" t="str">
        <f>_xlfn.XLOOKUP(A1002,'Hospitalisation Details'!A:A,'Hospitalisation Details'!I:I,"Not Found")</f>
        <v>tier - 2</v>
      </c>
      <c r="N1002" s="21" t="str">
        <f>_xlfn.XLOOKUP(A1002,'Hospitalisation Details'!A:A,'Hospitalisation Details'!J:J,"Not Found")</f>
        <v>tier - 3</v>
      </c>
      <c r="O1002" s="21" t="str">
        <f>_xlfn.XLOOKUP(A1002,'Hospitalisation Details'!A:A,'Hospitalisation Details'!K:K,"Not Found")</f>
        <v>R1016</v>
      </c>
      <c r="P1002" s="23">
        <f>_xlfn.XLOOKUP(A1002,'Hospitalisation Details'!A:A,'Hospitalisation Details'!L:L,"Not Found")</f>
        <v>53</v>
      </c>
    </row>
    <row r="1003" spans="1:16" ht="15.75" x14ac:dyDescent="0.25">
      <c r="A1003" s="19" t="s">
        <v>1369</v>
      </c>
      <c r="B1003" s="19" t="str">
        <f>_xlfn.XLOOKUP(A1003,'Customer Names'!A:A,'Customer Names'!C:C,"Not Found")</f>
        <v>Wyss</v>
      </c>
      <c r="C1003" s="20">
        <f>_xlfn.XLOOKUP(A1003,'Medical Examinations'!A:A,'Medical Examinations'!B:B,"not found")</f>
        <v>30.63</v>
      </c>
      <c r="D1003" s="20">
        <f>_xlfn.XLOOKUP(A1003,'Medical Examinations'!A:A,'Medical Examinations'!C:C,"not found")</f>
        <v>5.8</v>
      </c>
      <c r="E1003" s="20" t="str">
        <f>_xlfn.XLOOKUP(A1003,'Medical Examinations'!A:A,'Medical Examinations'!D:D,"not found")</f>
        <v>Yes</v>
      </c>
      <c r="F1003" s="20" t="str">
        <f>_xlfn.XLOOKUP(A1003,'Medical Examinations'!A:A,'Medical Examinations'!E:E,"not found")</f>
        <v>No</v>
      </c>
      <c r="G1003" s="20" t="str">
        <f>_xlfn.XLOOKUP(A1003,'Medical Examinations'!A:A,'Medical Examinations'!F:F,"not found")</f>
        <v>No</v>
      </c>
      <c r="H1003" s="20">
        <f>_xlfn.XLOOKUP(A1003,'Medical Examinations'!A:A,'Medical Examinations'!G:G,"not found")</f>
        <v>0</v>
      </c>
      <c r="I1003" s="20" t="str">
        <f>_xlfn.XLOOKUP(A1003,'Medical Examinations'!A:A,'Medical Examinations'!H:H,"not found")</f>
        <v>No</v>
      </c>
      <c r="J1003" s="20" t="str">
        <f>_xlfn.XLOOKUP(A1003,'Medical Examinations'!A:A,'Medical Examinations'!I:I,"not found")</f>
        <v>Obesity</v>
      </c>
      <c r="K1003" s="21">
        <f>_xlfn.XLOOKUP(A1003,'Hospitalisation Details'!A:A,'Hospitalisation Details'!F:F,"Not Found")</f>
        <v>27939</v>
      </c>
      <c r="L1003" s="22">
        <f>_xlfn.XLOOKUP(A1003,'Hospitalisation Details'!A:A,'Hospitalisation Details'!H:H,"Not Found")</f>
        <v>11217.35</v>
      </c>
      <c r="M1003" s="21" t="str">
        <f>_xlfn.XLOOKUP(A1003,'Hospitalisation Details'!A:A,'Hospitalisation Details'!I:I,"Not Found")</f>
        <v>tier - 2</v>
      </c>
      <c r="N1003" s="21" t="str">
        <f>_xlfn.XLOOKUP(A1003,'Hospitalisation Details'!A:A,'Hospitalisation Details'!J:J,"Not Found")</f>
        <v>tier - 3</v>
      </c>
      <c r="O1003" s="21" t="str">
        <f>_xlfn.XLOOKUP(A1003,'Hospitalisation Details'!A:A,'Hospitalisation Details'!K:K,"Not Found")</f>
        <v>R1025</v>
      </c>
      <c r="P1003" s="23">
        <f>_xlfn.XLOOKUP(A1003,'Hospitalisation Details'!A:A,'Hospitalisation Details'!L:L,"Not Found")</f>
        <v>46</v>
      </c>
    </row>
    <row r="1004" spans="1:16" ht="15.75" x14ac:dyDescent="0.25">
      <c r="A1004" s="19" t="s">
        <v>1368</v>
      </c>
      <c r="B1004" s="19" t="str">
        <f>_xlfn.XLOOKUP(A1004,'Customer Names'!A:A,'Customer Names'!C:C,"Not Found")</f>
        <v>Rose</v>
      </c>
      <c r="C1004" s="20">
        <f>_xlfn.XLOOKUP(A1004,'Medical Examinations'!A:A,'Medical Examinations'!B:B,"not found")</f>
        <v>31.73</v>
      </c>
      <c r="D1004" s="20">
        <f>_xlfn.XLOOKUP(A1004,'Medical Examinations'!A:A,'Medical Examinations'!C:C,"not found")</f>
        <v>7.32</v>
      </c>
      <c r="E1004" s="20" t="str">
        <f>_xlfn.XLOOKUP(A1004,'Medical Examinations'!A:A,'Medical Examinations'!D:D,"not found")</f>
        <v>Yes</v>
      </c>
      <c r="F1004" s="20" t="str">
        <f>_xlfn.XLOOKUP(A1004,'Medical Examinations'!A:A,'Medical Examinations'!E:E,"not found")</f>
        <v>No</v>
      </c>
      <c r="G1004" s="20" t="str">
        <f>_xlfn.XLOOKUP(A1004,'Medical Examinations'!A:A,'Medical Examinations'!F:F,"not found")</f>
        <v>No</v>
      </c>
      <c r="H1004" s="20">
        <f>_xlfn.XLOOKUP(A1004,'Medical Examinations'!A:A,'Medical Examinations'!G:G,"not found")</f>
        <v>2</v>
      </c>
      <c r="I1004" s="20" t="str">
        <f>_xlfn.XLOOKUP(A1004,'Medical Examinations'!A:A,'Medical Examinations'!H:H,"not found")</f>
        <v>No</v>
      </c>
      <c r="J1004" s="20" t="str">
        <f>_xlfn.XLOOKUP(A1004,'Medical Examinations'!A:A,'Medical Examinations'!I:I,"not found")</f>
        <v>Obesity</v>
      </c>
      <c r="K1004" s="21">
        <f>_xlfn.XLOOKUP(A1004,'Hospitalisation Details'!A:A,'Hospitalisation Details'!F:F,"Not Found")</f>
        <v>25733</v>
      </c>
      <c r="L1004" s="22">
        <f>_xlfn.XLOOKUP(A1004,'Hospitalisation Details'!A:A,'Hospitalisation Details'!H:H,"Not Found")</f>
        <v>11187.66</v>
      </c>
      <c r="M1004" s="21" t="str">
        <f>_xlfn.XLOOKUP(A1004,'Hospitalisation Details'!A:A,'Hospitalisation Details'!I:I,"Not Found")</f>
        <v>tier - 2</v>
      </c>
      <c r="N1004" s="21" t="str">
        <f>_xlfn.XLOOKUP(A1004,'Hospitalisation Details'!A:A,'Hospitalisation Details'!J:J,"Not Found")</f>
        <v>tier - 3</v>
      </c>
      <c r="O1004" s="21" t="str">
        <f>_xlfn.XLOOKUP(A1004,'Hospitalisation Details'!A:A,'Hospitalisation Details'!K:K,"Not Found")</f>
        <v>R1012</v>
      </c>
      <c r="P1004" s="23">
        <f>_xlfn.XLOOKUP(A1004,'Hospitalisation Details'!A:A,'Hospitalisation Details'!L:L,"Not Found")</f>
        <v>52</v>
      </c>
    </row>
    <row r="1005" spans="1:16" ht="15.75" x14ac:dyDescent="0.25">
      <c r="A1005" s="19" t="s">
        <v>1367</v>
      </c>
      <c r="B1005" s="19" t="str">
        <f>_xlfn.XLOOKUP(A1005,'Customer Names'!A:A,'Customer Names'!C:C,"Not Found")</f>
        <v>Hopper</v>
      </c>
      <c r="C1005" s="20">
        <f>_xlfn.XLOOKUP(A1005,'Medical Examinations'!A:A,'Medical Examinations'!B:B,"not found")</f>
        <v>30.7</v>
      </c>
      <c r="D1005" s="20">
        <f>_xlfn.XLOOKUP(A1005,'Medical Examinations'!A:A,'Medical Examinations'!C:C,"not found")</f>
        <v>5.16</v>
      </c>
      <c r="E1005" s="20" t="str">
        <f>_xlfn.XLOOKUP(A1005,'Medical Examinations'!A:A,'Medical Examinations'!D:D,"not found")</f>
        <v>No</v>
      </c>
      <c r="F1005" s="20" t="str">
        <f>_xlfn.XLOOKUP(A1005,'Medical Examinations'!A:A,'Medical Examinations'!E:E,"not found")</f>
        <v>No</v>
      </c>
      <c r="G1005" s="20" t="str">
        <f>_xlfn.XLOOKUP(A1005,'Medical Examinations'!A:A,'Medical Examinations'!F:F,"not found")</f>
        <v>No</v>
      </c>
      <c r="H1005" s="20">
        <f>_xlfn.XLOOKUP(A1005,'Medical Examinations'!A:A,'Medical Examinations'!G:G,"not found")</f>
        <v>2</v>
      </c>
      <c r="I1005" s="20" t="str">
        <f>_xlfn.XLOOKUP(A1005,'Medical Examinations'!A:A,'Medical Examinations'!H:H,"not found")</f>
        <v>No</v>
      </c>
      <c r="J1005" s="20" t="str">
        <f>_xlfn.XLOOKUP(A1005,'Medical Examinations'!A:A,'Medical Examinations'!I:I,"not found")</f>
        <v>Obesity</v>
      </c>
      <c r="K1005" s="21">
        <f>_xlfn.XLOOKUP(A1005,'Hospitalisation Details'!A:A,'Hospitalisation Details'!F:F,"Not Found")</f>
        <v>26545</v>
      </c>
      <c r="L1005" s="22">
        <f>_xlfn.XLOOKUP(A1005,'Hospitalisation Details'!A:A,'Hospitalisation Details'!H:H,"Not Found")</f>
        <v>11186.2</v>
      </c>
      <c r="M1005" s="21" t="str">
        <f>_xlfn.XLOOKUP(A1005,'Hospitalisation Details'!A:A,'Hospitalisation Details'!I:I,"Not Found")</f>
        <v>tier - 2</v>
      </c>
      <c r="N1005" s="21" t="str">
        <f>_xlfn.XLOOKUP(A1005,'Hospitalisation Details'!A:A,'Hospitalisation Details'!J:J,"Not Found")</f>
        <v>tier - 3</v>
      </c>
      <c r="O1005" s="21" t="str">
        <f>_xlfn.XLOOKUP(A1005,'Hospitalisation Details'!A:A,'Hospitalisation Details'!K:K,"Not Found")</f>
        <v>R1021</v>
      </c>
      <c r="P1005" s="23">
        <f>_xlfn.XLOOKUP(A1005,'Hospitalisation Details'!A:A,'Hospitalisation Details'!L:L,"Not Found")</f>
        <v>50</v>
      </c>
    </row>
    <row r="1006" spans="1:16" ht="15.75" x14ac:dyDescent="0.25">
      <c r="A1006" s="19" t="s">
        <v>1366</v>
      </c>
      <c r="B1006" s="19" t="str">
        <f>_xlfn.XLOOKUP(A1006,'Customer Names'!A:A,'Customer Names'!C:C,"Not Found")</f>
        <v>Finneran</v>
      </c>
      <c r="C1006" s="20">
        <f>_xlfn.XLOOKUP(A1006,'Medical Examinations'!A:A,'Medical Examinations'!B:B,"not found")</f>
        <v>25.934999999999999</v>
      </c>
      <c r="D1006" s="20">
        <f>_xlfn.XLOOKUP(A1006,'Medical Examinations'!A:A,'Medical Examinations'!C:C,"not found")</f>
        <v>5.96</v>
      </c>
      <c r="E1006" s="20" t="str">
        <f>_xlfn.XLOOKUP(A1006,'Medical Examinations'!A:A,'Medical Examinations'!D:D,"not found")</f>
        <v>Yes</v>
      </c>
      <c r="F1006" s="20" t="str">
        <f>_xlfn.XLOOKUP(A1006,'Medical Examinations'!A:A,'Medical Examinations'!E:E,"not found")</f>
        <v>No</v>
      </c>
      <c r="G1006" s="20" t="str">
        <f>_xlfn.XLOOKUP(A1006,'Medical Examinations'!A:A,'Medical Examinations'!F:F,"not found")</f>
        <v>No</v>
      </c>
      <c r="H1006" s="20">
        <f>_xlfn.XLOOKUP(A1006,'Medical Examinations'!A:A,'Medical Examinations'!G:G,"not found")</f>
        <v>2</v>
      </c>
      <c r="I1006" s="20" t="str">
        <f>_xlfn.XLOOKUP(A1006,'Medical Examinations'!A:A,'Medical Examinations'!H:H,"not found")</f>
        <v>No</v>
      </c>
      <c r="J1006" s="20" t="str">
        <f>_xlfn.XLOOKUP(A1006,'Medical Examinations'!A:A,'Medical Examinations'!I:I,"not found")</f>
        <v>Overweight</v>
      </c>
      <c r="K1006" s="21">
        <f>_xlfn.XLOOKUP(A1006,'Hospitalisation Details'!A:A,'Hospitalisation Details'!F:F,"Not Found")</f>
        <v>24325</v>
      </c>
      <c r="L1006" s="22">
        <f>_xlfn.XLOOKUP(A1006,'Hospitalisation Details'!A:A,'Hospitalisation Details'!H:H,"Not Found")</f>
        <v>11165.42</v>
      </c>
      <c r="M1006" s="21" t="str">
        <f>_xlfn.XLOOKUP(A1006,'Hospitalisation Details'!A:A,'Hospitalisation Details'!I:I,"Not Found")</f>
        <v>tier - 2</v>
      </c>
      <c r="N1006" s="21" t="str">
        <f>_xlfn.XLOOKUP(A1006,'Hospitalisation Details'!A:A,'Hospitalisation Details'!J:J,"Not Found")</f>
        <v>tier - 3</v>
      </c>
      <c r="O1006" s="21" t="str">
        <f>_xlfn.XLOOKUP(A1006,'Hospitalisation Details'!A:A,'Hospitalisation Details'!K:K,"Not Found")</f>
        <v>R1016</v>
      </c>
      <c r="P1006" s="23">
        <f>_xlfn.XLOOKUP(A1006,'Hospitalisation Details'!A:A,'Hospitalisation Details'!L:L,"Not Found")</f>
        <v>56</v>
      </c>
    </row>
    <row r="1007" spans="1:16" ht="15.75" x14ac:dyDescent="0.25">
      <c r="A1007" s="19" t="s">
        <v>1365</v>
      </c>
      <c r="B1007" s="19" t="str">
        <f>_xlfn.XLOOKUP(A1007,'Customer Names'!A:A,'Customer Names'!C:C,"Not Found")</f>
        <v>Basham</v>
      </c>
      <c r="C1007" s="20">
        <f>_xlfn.XLOOKUP(A1007,'Medical Examinations'!A:A,'Medical Examinations'!B:B,"not found")</f>
        <v>35.9</v>
      </c>
      <c r="D1007" s="20">
        <f>_xlfn.XLOOKUP(A1007,'Medical Examinations'!A:A,'Medical Examinations'!C:C,"not found")</f>
        <v>4.8499999999999996</v>
      </c>
      <c r="E1007" s="20" t="str">
        <f>_xlfn.XLOOKUP(A1007,'Medical Examinations'!A:A,'Medical Examinations'!D:D,"not found")</f>
        <v>Yes</v>
      </c>
      <c r="F1007" s="20" t="str">
        <f>_xlfn.XLOOKUP(A1007,'Medical Examinations'!A:A,'Medical Examinations'!E:E,"not found")</f>
        <v>No</v>
      </c>
      <c r="G1007" s="20" t="str">
        <f>_xlfn.XLOOKUP(A1007,'Medical Examinations'!A:A,'Medical Examinations'!F:F,"not found")</f>
        <v>Yes</v>
      </c>
      <c r="H1007" s="20">
        <f>_xlfn.XLOOKUP(A1007,'Medical Examinations'!A:A,'Medical Examinations'!G:G,"not found")</f>
        <v>1</v>
      </c>
      <c r="I1007" s="20" t="str">
        <f>_xlfn.XLOOKUP(A1007,'Medical Examinations'!A:A,'Medical Examinations'!H:H,"not found")</f>
        <v>No</v>
      </c>
      <c r="J1007" s="20" t="str">
        <f>_xlfn.XLOOKUP(A1007,'Medical Examinations'!A:A,'Medical Examinations'!I:I,"not found")</f>
        <v>Obesity</v>
      </c>
      <c r="K1007" s="21">
        <f>_xlfn.XLOOKUP(A1007,'Hospitalisation Details'!A:A,'Hospitalisation Details'!F:F,"Not Found")</f>
        <v>25379</v>
      </c>
      <c r="L1007" s="22">
        <f>_xlfn.XLOOKUP(A1007,'Hospitalisation Details'!A:A,'Hospitalisation Details'!H:H,"Not Found")</f>
        <v>11163.57</v>
      </c>
      <c r="M1007" s="21" t="str">
        <f>_xlfn.XLOOKUP(A1007,'Hospitalisation Details'!A:A,'Hospitalisation Details'!I:I,"Not Found")</f>
        <v>tier - 2</v>
      </c>
      <c r="N1007" s="21" t="str">
        <f>_xlfn.XLOOKUP(A1007,'Hospitalisation Details'!A:A,'Hospitalisation Details'!J:J,"Not Found")</f>
        <v>tier - 3</v>
      </c>
      <c r="O1007" s="21" t="str">
        <f>_xlfn.XLOOKUP(A1007,'Hospitalisation Details'!A:A,'Hospitalisation Details'!K:K,"Not Found")</f>
        <v>R1011</v>
      </c>
      <c r="P1007" s="23">
        <f>_xlfn.XLOOKUP(A1007,'Hospitalisation Details'!A:A,'Hospitalisation Details'!L:L,"Not Found")</f>
        <v>53</v>
      </c>
    </row>
    <row r="1008" spans="1:16" ht="15.75" x14ac:dyDescent="0.25">
      <c r="A1008" s="19" t="s">
        <v>1364</v>
      </c>
      <c r="B1008" s="19" t="str">
        <f>_xlfn.XLOOKUP(A1008,'Customer Names'!A:A,'Customer Names'!C:C,"Not Found")</f>
        <v>Inman</v>
      </c>
      <c r="C1008" s="20">
        <f>_xlfn.XLOOKUP(A1008,'Medical Examinations'!A:A,'Medical Examinations'!B:B,"not found")</f>
        <v>26.7</v>
      </c>
      <c r="D1008" s="20">
        <f>_xlfn.XLOOKUP(A1008,'Medical Examinations'!A:A,'Medical Examinations'!C:C,"not found")</f>
        <v>5.09</v>
      </c>
      <c r="E1008" s="20" t="str">
        <f>_xlfn.XLOOKUP(A1008,'Medical Examinations'!A:A,'Medical Examinations'!D:D,"not found")</f>
        <v>Yes</v>
      </c>
      <c r="F1008" s="20" t="str">
        <f>_xlfn.XLOOKUP(A1008,'Medical Examinations'!A:A,'Medical Examinations'!E:E,"not found")</f>
        <v>No</v>
      </c>
      <c r="G1008" s="20" t="str">
        <f>_xlfn.XLOOKUP(A1008,'Medical Examinations'!A:A,'Medical Examinations'!F:F,"not found")</f>
        <v>Yes</v>
      </c>
      <c r="H1008" s="20">
        <f>_xlfn.XLOOKUP(A1008,'Medical Examinations'!A:A,'Medical Examinations'!G:G,"not found")</f>
        <v>1</v>
      </c>
      <c r="I1008" s="20" t="str">
        <f>_xlfn.XLOOKUP(A1008,'Medical Examinations'!A:A,'Medical Examinations'!H:H,"not found")</f>
        <v>No</v>
      </c>
      <c r="J1008" s="20" t="str">
        <f>_xlfn.XLOOKUP(A1008,'Medical Examinations'!A:A,'Medical Examinations'!I:I,"not found")</f>
        <v>Overweight</v>
      </c>
      <c r="K1008" s="21">
        <f>_xlfn.XLOOKUP(A1008,'Hospitalisation Details'!A:A,'Hospitalisation Details'!F:F,"Not Found")</f>
        <v>25537</v>
      </c>
      <c r="L1008" s="22">
        <f>_xlfn.XLOOKUP(A1008,'Hospitalisation Details'!A:A,'Hospitalisation Details'!H:H,"Not Found")</f>
        <v>11150.78</v>
      </c>
      <c r="M1008" s="21" t="str">
        <f>_xlfn.XLOOKUP(A1008,'Hospitalisation Details'!A:A,'Hospitalisation Details'!I:I,"Not Found")</f>
        <v>tier - 2</v>
      </c>
      <c r="N1008" s="21" t="str">
        <f>_xlfn.XLOOKUP(A1008,'Hospitalisation Details'!A:A,'Hospitalisation Details'!J:J,"Not Found")</f>
        <v>tier - 3</v>
      </c>
      <c r="O1008" s="21" t="str">
        <f>_xlfn.XLOOKUP(A1008,'Hospitalisation Details'!A:A,'Hospitalisation Details'!K:K,"Not Found")</f>
        <v>R1011</v>
      </c>
      <c r="P1008" s="23">
        <f>_xlfn.XLOOKUP(A1008,'Hospitalisation Details'!A:A,'Hospitalisation Details'!L:L,"Not Found")</f>
        <v>53</v>
      </c>
    </row>
    <row r="1009" spans="1:16" ht="15.75" x14ac:dyDescent="0.25">
      <c r="A1009" s="19" t="s">
        <v>1363</v>
      </c>
      <c r="B1009" s="19" t="str">
        <f>_xlfn.XLOOKUP(A1009,'Customer Names'!A:A,'Customer Names'!C:C,"Not Found")</f>
        <v>Oscal</v>
      </c>
      <c r="C1009" s="20">
        <f>_xlfn.XLOOKUP(A1009,'Medical Examinations'!A:A,'Medical Examinations'!B:B,"not found")</f>
        <v>33.71</v>
      </c>
      <c r="D1009" s="20">
        <f>_xlfn.XLOOKUP(A1009,'Medical Examinations'!A:A,'Medical Examinations'!C:C,"not found")</f>
        <v>4.9400000000000004</v>
      </c>
      <c r="E1009" s="20" t="str">
        <f>_xlfn.XLOOKUP(A1009,'Medical Examinations'!A:A,'Medical Examinations'!D:D,"not found")</f>
        <v>No</v>
      </c>
      <c r="F1009" s="20" t="str">
        <f>_xlfn.XLOOKUP(A1009,'Medical Examinations'!A:A,'Medical Examinations'!E:E,"not found")</f>
        <v>No</v>
      </c>
      <c r="G1009" s="20" t="str">
        <f>_xlfn.XLOOKUP(A1009,'Medical Examinations'!A:A,'Medical Examinations'!F:F,"not found")</f>
        <v>No</v>
      </c>
      <c r="H1009" s="20">
        <f>_xlfn.XLOOKUP(A1009,'Medical Examinations'!A:A,'Medical Examinations'!G:G,"not found")</f>
        <v>0</v>
      </c>
      <c r="I1009" s="20" t="str">
        <f>_xlfn.XLOOKUP(A1009,'Medical Examinations'!A:A,'Medical Examinations'!H:H,"not found")</f>
        <v>No</v>
      </c>
      <c r="J1009" s="20" t="str">
        <f>_xlfn.XLOOKUP(A1009,'Medical Examinations'!A:A,'Medical Examinations'!I:I,"not found")</f>
        <v>Obesity</v>
      </c>
      <c r="K1009" s="21">
        <f>_xlfn.XLOOKUP(A1009,'Hospitalisation Details'!A:A,'Hospitalisation Details'!F:F,"Not Found")</f>
        <v>29453</v>
      </c>
      <c r="L1009" s="22">
        <f>_xlfn.XLOOKUP(A1009,'Hospitalisation Details'!A:A,'Hospitalisation Details'!H:H,"Not Found")</f>
        <v>11103.33</v>
      </c>
      <c r="M1009" s="21" t="str">
        <f>_xlfn.XLOOKUP(A1009,'Hospitalisation Details'!A:A,'Hospitalisation Details'!I:I,"Not Found")</f>
        <v>tier - 2</v>
      </c>
      <c r="N1009" s="21" t="str">
        <f>_xlfn.XLOOKUP(A1009,'Hospitalisation Details'!A:A,'Hospitalisation Details'!J:J,"Not Found")</f>
        <v>tier - 3</v>
      </c>
      <c r="O1009" s="21" t="str">
        <f>_xlfn.XLOOKUP(A1009,'Hospitalisation Details'!A:A,'Hospitalisation Details'!K:K,"Not Found")</f>
        <v>R1021</v>
      </c>
      <c r="P1009" s="23">
        <f>_xlfn.XLOOKUP(A1009,'Hospitalisation Details'!A:A,'Hospitalisation Details'!L:L,"Not Found")</f>
        <v>42</v>
      </c>
    </row>
    <row r="1010" spans="1:16" ht="15.75" x14ac:dyDescent="0.25">
      <c r="A1010" s="19" t="s">
        <v>1362</v>
      </c>
      <c r="B1010" s="19" t="str">
        <f>_xlfn.XLOOKUP(A1010,'Customer Names'!A:A,'Customer Names'!C:C,"Not Found")</f>
        <v>Craft</v>
      </c>
      <c r="C1010" s="20">
        <f>_xlfn.XLOOKUP(A1010,'Medical Examinations'!A:A,'Medical Examinations'!B:B,"not found")</f>
        <v>41.91</v>
      </c>
      <c r="D1010" s="20">
        <f>_xlfn.XLOOKUP(A1010,'Medical Examinations'!A:A,'Medical Examinations'!C:C,"not found")</f>
        <v>4.92</v>
      </c>
      <c r="E1010" s="20" t="str">
        <f>_xlfn.XLOOKUP(A1010,'Medical Examinations'!A:A,'Medical Examinations'!D:D,"not found")</f>
        <v>Yes</v>
      </c>
      <c r="F1010" s="20" t="str">
        <f>_xlfn.XLOOKUP(A1010,'Medical Examinations'!A:A,'Medical Examinations'!E:E,"not found")</f>
        <v>No</v>
      </c>
      <c r="G1010" s="20" t="str">
        <f>_xlfn.XLOOKUP(A1010,'Medical Examinations'!A:A,'Medical Examinations'!F:F,"not found")</f>
        <v>No</v>
      </c>
      <c r="H1010" s="20">
        <f>_xlfn.XLOOKUP(A1010,'Medical Examinations'!A:A,'Medical Examinations'!G:G,"not found")</f>
        <v>2</v>
      </c>
      <c r="I1010" s="20" t="str">
        <f>_xlfn.XLOOKUP(A1010,'Medical Examinations'!A:A,'Medical Examinations'!H:H,"not found")</f>
        <v>No</v>
      </c>
      <c r="J1010" s="20" t="str">
        <f>_xlfn.XLOOKUP(A1010,'Medical Examinations'!A:A,'Medical Examinations'!I:I,"not found")</f>
        <v>Obesity</v>
      </c>
      <c r="K1010" s="21">
        <f>_xlfn.XLOOKUP(A1010,'Hospitalisation Details'!A:A,'Hospitalisation Details'!F:F,"Not Found")</f>
        <v>24293</v>
      </c>
      <c r="L1010" s="22">
        <f>_xlfn.XLOOKUP(A1010,'Hospitalisation Details'!A:A,'Hospitalisation Details'!H:H,"Not Found")</f>
        <v>11093.62</v>
      </c>
      <c r="M1010" s="21" t="str">
        <f>_xlfn.XLOOKUP(A1010,'Hospitalisation Details'!A:A,'Hospitalisation Details'!I:I,"Not Found")</f>
        <v>tier - 2</v>
      </c>
      <c r="N1010" s="21" t="str">
        <f>_xlfn.XLOOKUP(A1010,'Hospitalisation Details'!A:A,'Hospitalisation Details'!J:J,"Not Found")</f>
        <v>tier - 3</v>
      </c>
      <c r="O1010" s="21" t="str">
        <f>_xlfn.XLOOKUP(A1010,'Hospitalisation Details'!A:A,'Hospitalisation Details'!K:K,"Not Found")</f>
        <v>R1013</v>
      </c>
      <c r="P1010" s="23">
        <f>_xlfn.XLOOKUP(A1010,'Hospitalisation Details'!A:A,'Hospitalisation Details'!L:L,"Not Found")</f>
        <v>56</v>
      </c>
    </row>
    <row r="1011" spans="1:16" ht="15.75" x14ac:dyDescent="0.25">
      <c r="A1011" s="19" t="s">
        <v>1361</v>
      </c>
      <c r="B1011" s="19" t="str">
        <f>_xlfn.XLOOKUP(A1011,'Customer Names'!A:A,'Customer Names'!C:C,"Not Found")</f>
        <v>Kebede</v>
      </c>
      <c r="C1011" s="20">
        <f>_xlfn.XLOOKUP(A1011,'Medical Examinations'!A:A,'Medical Examinations'!B:B,"not found")</f>
        <v>39.82</v>
      </c>
      <c r="D1011" s="20">
        <f>_xlfn.XLOOKUP(A1011,'Medical Examinations'!A:A,'Medical Examinations'!C:C,"not found")</f>
        <v>6.05</v>
      </c>
      <c r="E1011" s="20" t="str">
        <f>_xlfn.XLOOKUP(A1011,'Medical Examinations'!A:A,'Medical Examinations'!D:D,"not found")</f>
        <v>Yes</v>
      </c>
      <c r="F1011" s="20" t="str">
        <f>_xlfn.XLOOKUP(A1011,'Medical Examinations'!A:A,'Medical Examinations'!E:E,"not found")</f>
        <v>No</v>
      </c>
      <c r="G1011" s="20" t="str">
        <f>_xlfn.XLOOKUP(A1011,'Medical Examinations'!A:A,'Medical Examinations'!F:F,"not found")</f>
        <v>No</v>
      </c>
      <c r="H1011" s="20">
        <f>_xlfn.XLOOKUP(A1011,'Medical Examinations'!A:A,'Medical Examinations'!G:G,"not found")</f>
        <v>2</v>
      </c>
      <c r="I1011" s="20" t="str">
        <f>_xlfn.XLOOKUP(A1011,'Medical Examinations'!A:A,'Medical Examinations'!H:H,"not found")</f>
        <v>No</v>
      </c>
      <c r="J1011" s="20" t="str">
        <f>_xlfn.XLOOKUP(A1011,'Medical Examinations'!A:A,'Medical Examinations'!I:I,"not found")</f>
        <v>Obesity</v>
      </c>
      <c r="K1011" s="21">
        <f>_xlfn.XLOOKUP(A1011,'Hospitalisation Details'!A:A,'Hospitalisation Details'!F:F,"Not Found")</f>
        <v>24359</v>
      </c>
      <c r="L1011" s="22">
        <f>_xlfn.XLOOKUP(A1011,'Hospitalisation Details'!A:A,'Hospitalisation Details'!H:H,"Not Found")</f>
        <v>11090.72</v>
      </c>
      <c r="M1011" s="21" t="str">
        <f>_xlfn.XLOOKUP(A1011,'Hospitalisation Details'!A:A,'Hospitalisation Details'!I:I,"Not Found")</f>
        <v>tier - 2</v>
      </c>
      <c r="N1011" s="21" t="str">
        <f>_xlfn.XLOOKUP(A1011,'Hospitalisation Details'!A:A,'Hospitalisation Details'!J:J,"Not Found")</f>
        <v>tier - 3</v>
      </c>
      <c r="O1011" s="21" t="str">
        <f>_xlfn.XLOOKUP(A1011,'Hospitalisation Details'!A:A,'Hospitalisation Details'!K:K,"Not Found")</f>
        <v>R1013</v>
      </c>
      <c r="P1011" s="23">
        <f>_xlfn.XLOOKUP(A1011,'Hospitalisation Details'!A:A,'Hospitalisation Details'!L:L,"Not Found")</f>
        <v>56</v>
      </c>
    </row>
    <row r="1012" spans="1:16" ht="15.75" x14ac:dyDescent="0.25">
      <c r="A1012" s="19" t="s">
        <v>1360</v>
      </c>
      <c r="B1012" s="19" t="str">
        <f>_xlfn.XLOOKUP(A1012,'Customer Names'!A:A,'Customer Names'!C:C,"Not Found")</f>
        <v>Strobel</v>
      </c>
      <c r="C1012" s="20">
        <f>_xlfn.XLOOKUP(A1012,'Medical Examinations'!A:A,'Medical Examinations'!B:B,"not found")</f>
        <v>28.12</v>
      </c>
      <c r="D1012" s="20">
        <f>_xlfn.XLOOKUP(A1012,'Medical Examinations'!A:A,'Medical Examinations'!C:C,"not found")</f>
        <v>4.67</v>
      </c>
      <c r="E1012" s="20" t="str">
        <f>_xlfn.XLOOKUP(A1012,'Medical Examinations'!A:A,'Medical Examinations'!D:D,"not found")</f>
        <v>No</v>
      </c>
      <c r="F1012" s="20" t="str">
        <f>_xlfn.XLOOKUP(A1012,'Medical Examinations'!A:A,'Medical Examinations'!E:E,"not found")</f>
        <v>No</v>
      </c>
      <c r="G1012" s="20" t="str">
        <f>_xlfn.XLOOKUP(A1012,'Medical Examinations'!A:A,'Medical Examinations'!F:F,"not found")</f>
        <v>No</v>
      </c>
      <c r="H1012" s="20">
        <f>_xlfn.XLOOKUP(A1012,'Medical Examinations'!A:A,'Medical Examinations'!G:G,"not found")</f>
        <v>2</v>
      </c>
      <c r="I1012" s="20" t="str">
        <f>_xlfn.XLOOKUP(A1012,'Medical Examinations'!A:A,'Medical Examinations'!H:H,"not found")</f>
        <v>No</v>
      </c>
      <c r="J1012" s="20" t="str">
        <f>_xlfn.XLOOKUP(A1012,'Medical Examinations'!A:A,'Medical Examinations'!I:I,"not found")</f>
        <v>Overweight</v>
      </c>
      <c r="K1012" s="21">
        <f>_xlfn.XLOOKUP(A1012,'Hospitalisation Details'!A:A,'Hospitalisation Details'!F:F,"Not Found")</f>
        <v>26579</v>
      </c>
      <c r="L1012" s="22">
        <f>_xlfn.XLOOKUP(A1012,'Hospitalisation Details'!A:A,'Hospitalisation Details'!H:H,"Not Found")</f>
        <v>11085.59</v>
      </c>
      <c r="M1012" s="21" t="str">
        <f>_xlfn.XLOOKUP(A1012,'Hospitalisation Details'!A:A,'Hospitalisation Details'!I:I,"Not Found")</f>
        <v>tier - 2</v>
      </c>
      <c r="N1012" s="21" t="str">
        <f>_xlfn.XLOOKUP(A1012,'Hospitalisation Details'!A:A,'Hospitalisation Details'!J:J,"Not Found")</f>
        <v>tier - 3</v>
      </c>
      <c r="O1012" s="21" t="str">
        <f>_xlfn.XLOOKUP(A1012,'Hospitalisation Details'!A:A,'Hospitalisation Details'!K:K,"Not Found")</f>
        <v>R1012</v>
      </c>
      <c r="P1012" s="23">
        <f>_xlfn.XLOOKUP(A1012,'Hospitalisation Details'!A:A,'Hospitalisation Details'!L:L,"Not Found")</f>
        <v>50</v>
      </c>
    </row>
    <row r="1013" spans="1:16" ht="15.75" x14ac:dyDescent="0.25">
      <c r="A1013" s="19" t="s">
        <v>1359</v>
      </c>
      <c r="B1013" s="19" t="str">
        <f>_xlfn.XLOOKUP(A1013,'Customer Names'!A:A,'Customer Names'!C:C,"Not Found")</f>
        <v>Dalton</v>
      </c>
      <c r="C1013" s="20">
        <f>_xlfn.XLOOKUP(A1013,'Medical Examinations'!A:A,'Medical Examinations'!B:B,"not found")</f>
        <v>26.98</v>
      </c>
      <c r="D1013" s="20">
        <f>_xlfn.XLOOKUP(A1013,'Medical Examinations'!A:A,'Medical Examinations'!C:C,"not found")</f>
        <v>9.81</v>
      </c>
      <c r="E1013" s="20" t="str">
        <f>_xlfn.XLOOKUP(A1013,'Medical Examinations'!A:A,'Medical Examinations'!D:D,"not found")</f>
        <v>Yes</v>
      </c>
      <c r="F1013" s="20" t="str">
        <f>_xlfn.XLOOKUP(A1013,'Medical Examinations'!A:A,'Medical Examinations'!E:E,"not found")</f>
        <v>No</v>
      </c>
      <c r="G1013" s="20" t="str">
        <f>_xlfn.XLOOKUP(A1013,'Medical Examinations'!A:A,'Medical Examinations'!F:F,"not found")</f>
        <v>No</v>
      </c>
      <c r="H1013" s="20">
        <f>_xlfn.XLOOKUP(A1013,'Medical Examinations'!A:A,'Medical Examinations'!G:G,"not found")</f>
        <v>0</v>
      </c>
      <c r="I1013" s="20" t="str">
        <f>_xlfn.XLOOKUP(A1013,'Medical Examinations'!A:A,'Medical Examinations'!H:H,"not found")</f>
        <v>No</v>
      </c>
      <c r="J1013" s="20" t="str">
        <f>_xlfn.XLOOKUP(A1013,'Medical Examinations'!A:A,'Medical Examinations'!I:I,"not found")</f>
        <v>Overweight</v>
      </c>
      <c r="K1013" s="21">
        <f>_xlfn.XLOOKUP(A1013,'Hospitalisation Details'!A:A,'Hospitalisation Details'!F:F,"Not Found")</f>
        <v>24719</v>
      </c>
      <c r="L1013" s="22">
        <f>_xlfn.XLOOKUP(A1013,'Hospitalisation Details'!A:A,'Hospitalisation Details'!H:H,"Not Found")</f>
        <v>11082.58</v>
      </c>
      <c r="M1013" s="21" t="str">
        <f>_xlfn.XLOOKUP(A1013,'Hospitalisation Details'!A:A,'Hospitalisation Details'!I:I,"Not Found")</f>
        <v>tier - 2</v>
      </c>
      <c r="N1013" s="21" t="str">
        <f>_xlfn.XLOOKUP(A1013,'Hospitalisation Details'!A:A,'Hospitalisation Details'!J:J,"Not Found")</f>
        <v>tier - 3</v>
      </c>
      <c r="O1013" s="21" t="str">
        <f>_xlfn.XLOOKUP(A1013,'Hospitalisation Details'!A:A,'Hospitalisation Details'!K:K,"Not Found")</f>
        <v>R1012</v>
      </c>
      <c r="P1013" s="23">
        <f>_xlfn.XLOOKUP(A1013,'Hospitalisation Details'!A:A,'Hospitalisation Details'!L:L,"Not Found")</f>
        <v>55</v>
      </c>
    </row>
    <row r="1014" spans="1:16" ht="15.75" x14ac:dyDescent="0.25">
      <c r="A1014" s="19" t="s">
        <v>1358</v>
      </c>
      <c r="B1014" s="19" t="str">
        <f>_xlfn.XLOOKUP(A1014,'Customer Names'!A:A,'Customer Names'!C:C,"Not Found")</f>
        <v>Morimoto</v>
      </c>
      <c r="C1014" s="20">
        <f>_xlfn.XLOOKUP(A1014,'Medical Examinations'!A:A,'Medical Examinations'!B:B,"not found")</f>
        <v>27.2</v>
      </c>
      <c r="D1014" s="20">
        <f>_xlfn.XLOOKUP(A1014,'Medical Examinations'!A:A,'Medical Examinations'!C:C,"not found")</f>
        <v>6.06</v>
      </c>
      <c r="E1014" s="20" t="str">
        <f>_xlfn.XLOOKUP(A1014,'Medical Examinations'!A:A,'Medical Examinations'!D:D,"not found")</f>
        <v>Yes</v>
      </c>
      <c r="F1014" s="20" t="str">
        <f>_xlfn.XLOOKUP(A1014,'Medical Examinations'!A:A,'Medical Examinations'!E:E,"not found")</f>
        <v>No</v>
      </c>
      <c r="G1014" s="20" t="str">
        <f>_xlfn.XLOOKUP(A1014,'Medical Examinations'!A:A,'Medical Examinations'!F:F,"not found")</f>
        <v>No</v>
      </c>
      <c r="H1014" s="20">
        <f>_xlfn.XLOOKUP(A1014,'Medical Examinations'!A:A,'Medical Examinations'!G:G,"not found")</f>
        <v>2</v>
      </c>
      <c r="I1014" s="20" t="str">
        <f>_xlfn.XLOOKUP(A1014,'Medical Examinations'!A:A,'Medical Examinations'!H:H,"not found")</f>
        <v>No</v>
      </c>
      <c r="J1014" s="20" t="str">
        <f>_xlfn.XLOOKUP(A1014,'Medical Examinations'!A:A,'Medical Examinations'!I:I,"not found")</f>
        <v>Overweight</v>
      </c>
      <c r="K1014" s="21">
        <f>_xlfn.XLOOKUP(A1014,'Hospitalisation Details'!A:A,'Hospitalisation Details'!F:F,"Not Found")</f>
        <v>24431</v>
      </c>
      <c r="L1014" s="22">
        <f>_xlfn.XLOOKUP(A1014,'Hospitalisation Details'!A:A,'Hospitalisation Details'!H:H,"Not Found")</f>
        <v>11073.18</v>
      </c>
      <c r="M1014" s="21" t="str">
        <f>_xlfn.XLOOKUP(A1014,'Hospitalisation Details'!A:A,'Hospitalisation Details'!I:I,"Not Found")</f>
        <v>tier - 2</v>
      </c>
      <c r="N1014" s="21" t="str">
        <f>_xlfn.XLOOKUP(A1014,'Hospitalisation Details'!A:A,'Hospitalisation Details'!J:J,"Not Found")</f>
        <v>tier - 3</v>
      </c>
      <c r="O1014" s="21" t="str">
        <f>_xlfn.XLOOKUP(A1014,'Hospitalisation Details'!A:A,'Hospitalisation Details'!K:K,"Not Found")</f>
        <v>R1011</v>
      </c>
      <c r="P1014" s="23">
        <f>_xlfn.XLOOKUP(A1014,'Hospitalisation Details'!A:A,'Hospitalisation Details'!L:L,"Not Found")</f>
        <v>56</v>
      </c>
    </row>
    <row r="1015" spans="1:16" ht="15.75" x14ac:dyDescent="0.25">
      <c r="A1015" s="19" t="s">
        <v>1357</v>
      </c>
      <c r="B1015" s="19" t="str">
        <f>_xlfn.XLOOKUP(A1015,'Customer Names'!A:A,'Customer Names'!C:C,"Not Found")</f>
        <v>Manlove</v>
      </c>
      <c r="C1015" s="20">
        <f>_xlfn.XLOOKUP(A1015,'Medical Examinations'!A:A,'Medical Examinations'!B:B,"not found")</f>
        <v>25.3</v>
      </c>
      <c r="D1015" s="20">
        <f>_xlfn.XLOOKUP(A1015,'Medical Examinations'!A:A,'Medical Examinations'!C:C,"not found")</f>
        <v>5.19</v>
      </c>
      <c r="E1015" s="20" t="str">
        <f>_xlfn.XLOOKUP(A1015,'Medical Examinations'!A:A,'Medical Examinations'!D:D,"not found")</f>
        <v>Yes</v>
      </c>
      <c r="F1015" s="20" t="str">
        <f>_xlfn.XLOOKUP(A1015,'Medical Examinations'!A:A,'Medical Examinations'!E:E,"not found")</f>
        <v>No</v>
      </c>
      <c r="G1015" s="20" t="str">
        <f>_xlfn.XLOOKUP(A1015,'Medical Examinations'!A:A,'Medical Examinations'!F:F,"not found")</f>
        <v>No</v>
      </c>
      <c r="H1015" s="20">
        <f>_xlfn.XLOOKUP(A1015,'Medical Examinations'!A:A,'Medical Examinations'!G:G,"not found")</f>
        <v>2</v>
      </c>
      <c r="I1015" s="20" t="str">
        <f>_xlfn.XLOOKUP(A1015,'Medical Examinations'!A:A,'Medical Examinations'!H:H,"not found")</f>
        <v>No</v>
      </c>
      <c r="J1015" s="20" t="str">
        <f>_xlfn.XLOOKUP(A1015,'Medical Examinations'!A:A,'Medical Examinations'!I:I,"not found")</f>
        <v>Overweight</v>
      </c>
      <c r="K1015" s="21">
        <f>_xlfn.XLOOKUP(A1015,'Hospitalisation Details'!A:A,'Hospitalisation Details'!F:F,"Not Found")</f>
        <v>24418</v>
      </c>
      <c r="L1015" s="22">
        <f>_xlfn.XLOOKUP(A1015,'Hospitalisation Details'!A:A,'Hospitalisation Details'!H:H,"Not Found")</f>
        <v>11070.54</v>
      </c>
      <c r="M1015" s="21" t="str">
        <f>_xlfn.XLOOKUP(A1015,'Hospitalisation Details'!A:A,'Hospitalisation Details'!I:I,"Not Found")</f>
        <v>tier - 2</v>
      </c>
      <c r="N1015" s="21" t="str">
        <f>_xlfn.XLOOKUP(A1015,'Hospitalisation Details'!A:A,'Hospitalisation Details'!J:J,"Not Found")</f>
        <v>tier - 3</v>
      </c>
      <c r="O1015" s="21" t="str">
        <f>_xlfn.XLOOKUP(A1015,'Hospitalisation Details'!A:A,'Hospitalisation Details'!K:K,"Not Found")</f>
        <v>R1011</v>
      </c>
      <c r="P1015" s="23">
        <f>_xlfn.XLOOKUP(A1015,'Hospitalisation Details'!A:A,'Hospitalisation Details'!L:L,"Not Found")</f>
        <v>56</v>
      </c>
    </row>
    <row r="1016" spans="1:16" ht="15.75" x14ac:dyDescent="0.25">
      <c r="A1016" s="19" t="s">
        <v>1356</v>
      </c>
      <c r="B1016" s="19" t="str">
        <f>_xlfn.XLOOKUP(A1016,'Customer Names'!A:A,'Customer Names'!C:C,"Not Found")</f>
        <v>Madzik</v>
      </c>
      <c r="C1016" s="20">
        <f>_xlfn.XLOOKUP(A1016,'Medical Examinations'!A:A,'Medical Examinations'!B:B,"not found")</f>
        <v>30.25</v>
      </c>
      <c r="D1016" s="20">
        <f>_xlfn.XLOOKUP(A1016,'Medical Examinations'!A:A,'Medical Examinations'!C:C,"not found")</f>
        <v>10.16</v>
      </c>
      <c r="E1016" s="20" t="str">
        <f>_xlfn.XLOOKUP(A1016,'Medical Examinations'!A:A,'Medical Examinations'!D:D,"not found")</f>
        <v>No</v>
      </c>
      <c r="F1016" s="20" t="str">
        <f>_xlfn.XLOOKUP(A1016,'Medical Examinations'!A:A,'Medical Examinations'!E:E,"not found")</f>
        <v>No</v>
      </c>
      <c r="G1016" s="20" t="str">
        <f>_xlfn.XLOOKUP(A1016,'Medical Examinations'!A:A,'Medical Examinations'!F:F,"not found")</f>
        <v>No</v>
      </c>
      <c r="H1016" s="20">
        <f>_xlfn.XLOOKUP(A1016,'Medical Examinations'!A:A,'Medical Examinations'!G:G,"not found")</f>
        <v>0</v>
      </c>
      <c r="I1016" s="20" t="str">
        <f>_xlfn.XLOOKUP(A1016,'Medical Examinations'!A:A,'Medical Examinations'!H:H,"not found")</f>
        <v>No</v>
      </c>
      <c r="J1016" s="20" t="str">
        <f>_xlfn.XLOOKUP(A1016,'Medical Examinations'!A:A,'Medical Examinations'!I:I,"not found")</f>
        <v>Obesity</v>
      </c>
      <c r="K1016" s="21">
        <f>_xlfn.XLOOKUP(A1016,'Hospitalisation Details'!A:A,'Hospitalisation Details'!F:F,"Not Found")</f>
        <v>26246</v>
      </c>
      <c r="L1016" s="22">
        <f>_xlfn.XLOOKUP(A1016,'Hospitalisation Details'!A:A,'Hospitalisation Details'!H:H,"Not Found")</f>
        <v>11068.77</v>
      </c>
      <c r="M1016" s="21" t="str">
        <f>_xlfn.XLOOKUP(A1016,'Hospitalisation Details'!A:A,'Hospitalisation Details'!I:I,"Not Found")</f>
        <v>tier - 2</v>
      </c>
      <c r="N1016" s="21" t="str">
        <f>_xlfn.XLOOKUP(A1016,'Hospitalisation Details'!A:A,'Hospitalisation Details'!J:J,"Not Found")</f>
        <v>tier - 3</v>
      </c>
      <c r="O1016" s="21" t="str">
        <f>_xlfn.XLOOKUP(A1016,'Hospitalisation Details'!A:A,'Hospitalisation Details'!K:K,"Not Found")</f>
        <v>R1012</v>
      </c>
      <c r="P1016" s="23">
        <f>_xlfn.XLOOKUP(A1016,'Hospitalisation Details'!A:A,'Hospitalisation Details'!L:L,"Not Found")</f>
        <v>51</v>
      </c>
    </row>
    <row r="1017" spans="1:16" ht="15.75" x14ac:dyDescent="0.25">
      <c r="A1017" s="19" t="s">
        <v>1355</v>
      </c>
      <c r="B1017" s="19" t="str">
        <f>_xlfn.XLOOKUP(A1017,'Customer Names'!A:A,'Customer Names'!C:C,"Not Found")</f>
        <v>Hobson</v>
      </c>
      <c r="C1017" s="20">
        <f>_xlfn.XLOOKUP(A1017,'Medical Examinations'!A:A,'Medical Examinations'!B:B,"not found")</f>
        <v>54</v>
      </c>
      <c r="D1017" s="20">
        <f>_xlfn.XLOOKUP(A1017,'Medical Examinations'!A:A,'Medical Examinations'!C:C,"not found")</f>
        <v>4.68</v>
      </c>
      <c r="E1017" s="20" t="str">
        <f>_xlfn.XLOOKUP(A1017,'Medical Examinations'!A:A,'Medical Examinations'!D:D,"not found")</f>
        <v>Yes</v>
      </c>
      <c r="F1017" s="20" t="str">
        <f>_xlfn.XLOOKUP(A1017,'Medical Examinations'!A:A,'Medical Examinations'!E:E,"not found")</f>
        <v>Yes</v>
      </c>
      <c r="G1017" s="20" t="str">
        <f>_xlfn.XLOOKUP(A1017,'Medical Examinations'!A:A,'Medical Examinations'!F:F,"not found")</f>
        <v>No</v>
      </c>
      <c r="H1017" s="20">
        <f>_xlfn.XLOOKUP(A1017,'Medical Examinations'!A:A,'Medical Examinations'!G:G,"not found")</f>
        <v>2</v>
      </c>
      <c r="I1017" s="20" t="str">
        <f>_xlfn.XLOOKUP(A1017,'Medical Examinations'!A:A,'Medical Examinations'!H:H,"not found")</f>
        <v>No</v>
      </c>
      <c r="J1017" s="20" t="str">
        <f>_xlfn.XLOOKUP(A1017,'Medical Examinations'!A:A,'Medical Examinations'!I:I,"not found")</f>
        <v>Obesity</v>
      </c>
      <c r="K1017" s="21">
        <f>_xlfn.XLOOKUP(A1017,'Hospitalisation Details'!A:A,'Hospitalisation Details'!F:F,"Not Found")</f>
        <v>36787</v>
      </c>
      <c r="L1017" s="22">
        <f>_xlfn.XLOOKUP(A1017,'Hospitalisation Details'!A:A,'Hospitalisation Details'!H:H,"Not Found")</f>
        <v>11068.7</v>
      </c>
      <c r="M1017" s="21" t="str">
        <f>_xlfn.XLOOKUP(A1017,'Hospitalisation Details'!A:A,'Hospitalisation Details'!I:I,"Not Found")</f>
        <v>tier - 2</v>
      </c>
      <c r="N1017" s="21" t="str">
        <f>_xlfn.XLOOKUP(A1017,'Hospitalisation Details'!A:A,'Hospitalisation Details'!J:J,"Not Found")</f>
        <v>tier - 3</v>
      </c>
      <c r="O1017" s="21" t="str">
        <f>_xlfn.XLOOKUP(A1017,'Hospitalisation Details'!A:A,'Hospitalisation Details'!K:K,"Not Found")</f>
        <v>R1011</v>
      </c>
      <c r="P1017" s="23">
        <f>_xlfn.XLOOKUP(A1017,'Hospitalisation Details'!A:A,'Hospitalisation Details'!L:L,"Not Found")</f>
        <v>22</v>
      </c>
    </row>
    <row r="1018" spans="1:16" ht="15.75" x14ac:dyDescent="0.25">
      <c r="A1018" s="19" t="s">
        <v>1354</v>
      </c>
      <c r="B1018" s="19" t="str">
        <f>_xlfn.XLOOKUP(A1018,'Customer Names'!A:A,'Customer Names'!C:C,"Not Found")</f>
        <v>Reyes</v>
      </c>
      <c r="C1018" s="20">
        <f>_xlfn.XLOOKUP(A1018,'Medical Examinations'!A:A,'Medical Examinations'!B:B,"not found")</f>
        <v>51.86</v>
      </c>
      <c r="D1018" s="20">
        <f>_xlfn.XLOOKUP(A1018,'Medical Examinations'!A:A,'Medical Examinations'!C:C,"not found")</f>
        <v>5.32</v>
      </c>
      <c r="E1018" s="20" t="str">
        <f>_xlfn.XLOOKUP(A1018,'Medical Examinations'!A:A,'Medical Examinations'!D:D,"not found")</f>
        <v>Yes</v>
      </c>
      <c r="F1018" s="20" t="str">
        <f>_xlfn.XLOOKUP(A1018,'Medical Examinations'!A:A,'Medical Examinations'!E:E,"not found")</f>
        <v>No</v>
      </c>
      <c r="G1018" s="20" t="str">
        <f>_xlfn.XLOOKUP(A1018,'Medical Examinations'!A:A,'Medical Examinations'!F:F,"not found")</f>
        <v>No</v>
      </c>
      <c r="H1018" s="20">
        <f>_xlfn.XLOOKUP(A1018,'Medical Examinations'!A:A,'Medical Examinations'!G:G,"not found")</f>
        <v>0</v>
      </c>
      <c r="I1018" s="20" t="str">
        <f>_xlfn.XLOOKUP(A1018,'Medical Examinations'!A:A,'Medical Examinations'!H:H,"not found")</f>
        <v>No</v>
      </c>
      <c r="J1018" s="20" t="str">
        <f>_xlfn.XLOOKUP(A1018,'Medical Examinations'!A:A,'Medical Examinations'!I:I,"not found")</f>
        <v>Obesity</v>
      </c>
      <c r="K1018" s="21">
        <f>_xlfn.XLOOKUP(A1018,'Hospitalisation Details'!A:A,'Hospitalisation Details'!F:F,"Not Found")</f>
        <v>37242</v>
      </c>
      <c r="L1018" s="22">
        <f>_xlfn.XLOOKUP(A1018,'Hospitalisation Details'!A:A,'Hospitalisation Details'!H:H,"Not Found")</f>
        <v>11046.02</v>
      </c>
      <c r="M1018" s="21" t="str">
        <f>_xlfn.XLOOKUP(A1018,'Hospitalisation Details'!A:A,'Hospitalisation Details'!I:I,"Not Found")</f>
        <v>tier - 2</v>
      </c>
      <c r="N1018" s="21" t="str">
        <f>_xlfn.XLOOKUP(A1018,'Hospitalisation Details'!A:A,'Hospitalisation Details'!J:J,"Not Found")</f>
        <v>tier - 3</v>
      </c>
      <c r="O1018" s="21" t="str">
        <f>_xlfn.XLOOKUP(A1018,'Hospitalisation Details'!A:A,'Hospitalisation Details'!K:K,"Not Found")</f>
        <v>R1026</v>
      </c>
      <c r="P1018" s="23">
        <f>_xlfn.XLOOKUP(A1018,'Hospitalisation Details'!A:A,'Hospitalisation Details'!L:L,"Not Found")</f>
        <v>21</v>
      </c>
    </row>
    <row r="1019" spans="1:16" ht="15.75" x14ac:dyDescent="0.25">
      <c r="A1019" s="19" t="s">
        <v>1353</v>
      </c>
      <c r="B1019" s="19" t="str">
        <f>_xlfn.XLOOKUP(A1019,'Customer Names'!A:A,'Customer Names'!C:C,"Not Found")</f>
        <v>Tierney</v>
      </c>
      <c r="C1019" s="20">
        <f>_xlfn.XLOOKUP(A1019,'Medical Examinations'!A:A,'Medical Examinations'!B:B,"not found")</f>
        <v>31.39</v>
      </c>
      <c r="D1019" s="20">
        <f>_xlfn.XLOOKUP(A1019,'Medical Examinations'!A:A,'Medical Examinations'!C:C,"not found")</f>
        <v>6.99</v>
      </c>
      <c r="E1019" s="20" t="str">
        <f>_xlfn.XLOOKUP(A1019,'Medical Examinations'!A:A,'Medical Examinations'!D:D,"not found")</f>
        <v>No</v>
      </c>
      <c r="F1019" s="20" t="str">
        <f>_xlfn.XLOOKUP(A1019,'Medical Examinations'!A:A,'Medical Examinations'!E:E,"not found")</f>
        <v>No</v>
      </c>
      <c r="G1019" s="20" t="str">
        <f>_xlfn.XLOOKUP(A1019,'Medical Examinations'!A:A,'Medical Examinations'!F:F,"not found")</f>
        <v>No</v>
      </c>
      <c r="H1019" s="20">
        <f>_xlfn.XLOOKUP(A1019,'Medical Examinations'!A:A,'Medical Examinations'!G:G,"not found")</f>
        <v>0</v>
      </c>
      <c r="I1019" s="20" t="str">
        <f>_xlfn.XLOOKUP(A1019,'Medical Examinations'!A:A,'Medical Examinations'!H:H,"not found")</f>
        <v>No</v>
      </c>
      <c r="J1019" s="20" t="str">
        <f>_xlfn.XLOOKUP(A1019,'Medical Examinations'!A:A,'Medical Examinations'!I:I,"not found")</f>
        <v>Obesity</v>
      </c>
      <c r="K1019" s="21">
        <f>_xlfn.XLOOKUP(A1019,'Hospitalisation Details'!A:A,'Hospitalisation Details'!F:F,"Not Found")</f>
        <v>27271</v>
      </c>
      <c r="L1019" s="22">
        <f>_xlfn.XLOOKUP(A1019,'Hospitalisation Details'!A:A,'Hospitalisation Details'!H:H,"Not Found")</f>
        <v>11037.85</v>
      </c>
      <c r="M1019" s="21" t="str">
        <f>_xlfn.XLOOKUP(A1019,'Hospitalisation Details'!A:A,'Hospitalisation Details'!I:I,"Not Found")</f>
        <v>tier - 2</v>
      </c>
      <c r="N1019" s="21" t="str">
        <f>_xlfn.XLOOKUP(A1019,'Hospitalisation Details'!A:A,'Hospitalisation Details'!J:J,"Not Found")</f>
        <v>tier - 3</v>
      </c>
      <c r="O1019" s="21" t="str">
        <f>_xlfn.XLOOKUP(A1019,'Hospitalisation Details'!A:A,'Hospitalisation Details'!K:K,"Not Found")</f>
        <v>R1025</v>
      </c>
      <c r="P1019" s="23">
        <f>_xlfn.XLOOKUP(A1019,'Hospitalisation Details'!A:A,'Hospitalisation Details'!L:L,"Not Found")</f>
        <v>48</v>
      </c>
    </row>
    <row r="1020" spans="1:16" ht="15.75" x14ac:dyDescent="0.25">
      <c r="A1020" s="19" t="s">
        <v>1352</v>
      </c>
      <c r="B1020" s="19" t="str">
        <f>_xlfn.XLOOKUP(A1020,'Customer Names'!A:A,'Customer Names'!C:C,"Not Found")</f>
        <v>Gabris</v>
      </c>
      <c r="C1020" s="20">
        <f>_xlfn.XLOOKUP(A1020,'Medical Examinations'!A:A,'Medical Examinations'!B:B,"not found")</f>
        <v>39.97</v>
      </c>
      <c r="D1020" s="20">
        <f>_xlfn.XLOOKUP(A1020,'Medical Examinations'!A:A,'Medical Examinations'!C:C,"not found")</f>
        <v>5.55</v>
      </c>
      <c r="E1020" s="20" t="str">
        <f>_xlfn.XLOOKUP(A1020,'Medical Examinations'!A:A,'Medical Examinations'!D:D,"not found")</f>
        <v>No</v>
      </c>
      <c r="F1020" s="20" t="str">
        <f>_xlfn.XLOOKUP(A1020,'Medical Examinations'!A:A,'Medical Examinations'!E:E,"not found")</f>
        <v>No</v>
      </c>
      <c r="G1020" s="20" t="str">
        <f>_xlfn.XLOOKUP(A1020,'Medical Examinations'!A:A,'Medical Examinations'!F:F,"not found")</f>
        <v>No</v>
      </c>
      <c r="H1020" s="20">
        <f>_xlfn.XLOOKUP(A1020,'Medical Examinations'!A:A,'Medical Examinations'!G:G,"not found")</f>
        <v>0</v>
      </c>
      <c r="I1020" s="20" t="str">
        <f>_xlfn.XLOOKUP(A1020,'Medical Examinations'!A:A,'Medical Examinations'!H:H,"not found")</f>
        <v>No</v>
      </c>
      <c r="J1020" s="20" t="str">
        <f>_xlfn.XLOOKUP(A1020,'Medical Examinations'!A:A,'Medical Examinations'!I:I,"not found")</f>
        <v>Obesity</v>
      </c>
      <c r="K1020" s="21">
        <f>_xlfn.XLOOKUP(A1020,'Hospitalisation Details'!A:A,'Hospitalisation Details'!F:F,"Not Found")</f>
        <v>32806</v>
      </c>
      <c r="L1020" s="22">
        <f>_xlfn.XLOOKUP(A1020,'Hospitalisation Details'!A:A,'Hospitalisation Details'!H:H,"Not Found")</f>
        <v>11037.51</v>
      </c>
      <c r="M1020" s="21" t="str">
        <f>_xlfn.XLOOKUP(A1020,'Hospitalisation Details'!A:A,'Hospitalisation Details'!I:I,"Not Found")</f>
        <v>tier - 2</v>
      </c>
      <c r="N1020" s="21" t="str">
        <f>_xlfn.XLOOKUP(A1020,'Hospitalisation Details'!A:A,'Hospitalisation Details'!J:J,"Not Found")</f>
        <v>tier - 3</v>
      </c>
      <c r="O1020" s="21" t="str">
        <f>_xlfn.XLOOKUP(A1020,'Hospitalisation Details'!A:A,'Hospitalisation Details'!K:K,"Not Found")</f>
        <v>R1012</v>
      </c>
      <c r="P1020" s="23">
        <f>_xlfn.XLOOKUP(A1020,'Hospitalisation Details'!A:A,'Hospitalisation Details'!L:L,"Not Found")</f>
        <v>33</v>
      </c>
    </row>
    <row r="1021" spans="1:16" ht="15.75" x14ac:dyDescent="0.25">
      <c r="A1021" s="19" t="s">
        <v>1351</v>
      </c>
      <c r="B1021" s="19" t="str">
        <f>_xlfn.XLOOKUP(A1021,'Customer Names'!A:A,'Customer Names'!C:C,"Not Found")</f>
        <v>Howard</v>
      </c>
      <c r="C1021" s="20">
        <f>_xlfn.XLOOKUP(A1021,'Medical Examinations'!A:A,'Medical Examinations'!B:B,"not found")</f>
        <v>41.23</v>
      </c>
      <c r="D1021" s="20">
        <f>_xlfn.XLOOKUP(A1021,'Medical Examinations'!A:A,'Medical Examinations'!C:C,"not found")</f>
        <v>6.94</v>
      </c>
      <c r="E1021" s="20" t="str">
        <f>_xlfn.XLOOKUP(A1021,'Medical Examinations'!A:A,'Medical Examinations'!D:D,"not found")</f>
        <v>No</v>
      </c>
      <c r="F1021" s="20" t="str">
        <f>_xlfn.XLOOKUP(A1021,'Medical Examinations'!A:A,'Medical Examinations'!E:E,"not found")</f>
        <v>No</v>
      </c>
      <c r="G1021" s="20" t="str">
        <f>_xlfn.XLOOKUP(A1021,'Medical Examinations'!A:A,'Medical Examinations'!F:F,"not found")</f>
        <v>No</v>
      </c>
      <c r="H1021" s="20">
        <f>_xlfn.XLOOKUP(A1021,'Medical Examinations'!A:A,'Medical Examinations'!G:G,"not found")</f>
        <v>0</v>
      </c>
      <c r="I1021" s="20" t="str">
        <f>_xlfn.XLOOKUP(A1021,'Medical Examinations'!A:A,'Medical Examinations'!H:H,"not found")</f>
        <v>No</v>
      </c>
      <c r="J1021" s="20" t="str">
        <f>_xlfn.XLOOKUP(A1021,'Medical Examinations'!A:A,'Medical Examinations'!I:I,"not found")</f>
        <v>Obesity</v>
      </c>
      <c r="K1021" s="21">
        <f>_xlfn.XLOOKUP(A1021,'Hospitalisation Details'!A:A,'Hospitalisation Details'!F:F,"Not Found")</f>
        <v>27373</v>
      </c>
      <c r="L1021" s="22">
        <f>_xlfn.XLOOKUP(A1021,'Hospitalisation Details'!A:A,'Hospitalisation Details'!H:H,"Not Found")</f>
        <v>11033.66</v>
      </c>
      <c r="M1021" s="21" t="str">
        <f>_xlfn.XLOOKUP(A1021,'Hospitalisation Details'!A:A,'Hospitalisation Details'!I:I,"Not Found")</f>
        <v>tier - 2</v>
      </c>
      <c r="N1021" s="21" t="str">
        <f>_xlfn.XLOOKUP(A1021,'Hospitalisation Details'!A:A,'Hospitalisation Details'!J:J,"Not Found")</f>
        <v>tier - 3</v>
      </c>
      <c r="O1021" s="21" t="str">
        <f>_xlfn.XLOOKUP(A1021,'Hospitalisation Details'!A:A,'Hospitalisation Details'!K:K,"Not Found")</f>
        <v>R1012</v>
      </c>
      <c r="P1021" s="23">
        <f>_xlfn.XLOOKUP(A1021,'Hospitalisation Details'!A:A,'Hospitalisation Details'!L:L,"Not Found")</f>
        <v>48</v>
      </c>
    </row>
    <row r="1022" spans="1:16" ht="15.75" x14ac:dyDescent="0.25">
      <c r="A1022" s="19" t="s">
        <v>1350</v>
      </c>
      <c r="B1022" s="19" t="str">
        <f>_xlfn.XLOOKUP(A1022,'Customer Names'!A:A,'Customer Names'!C:C,"Not Found")</f>
        <v>Kallay</v>
      </c>
      <c r="C1022" s="20">
        <f>_xlfn.XLOOKUP(A1022,'Medical Examinations'!A:A,'Medical Examinations'!B:B,"not found")</f>
        <v>49.45</v>
      </c>
      <c r="D1022" s="20">
        <f>_xlfn.XLOOKUP(A1022,'Medical Examinations'!A:A,'Medical Examinations'!C:C,"not found")</f>
        <v>4.2</v>
      </c>
      <c r="E1022" s="20" t="str">
        <f>_xlfn.XLOOKUP(A1022,'Medical Examinations'!A:A,'Medical Examinations'!D:D,"not found")</f>
        <v>Yes</v>
      </c>
      <c r="F1022" s="20" t="str">
        <f>_xlfn.XLOOKUP(A1022,'Medical Examinations'!A:A,'Medical Examinations'!E:E,"not found")</f>
        <v>No</v>
      </c>
      <c r="G1022" s="20" t="str">
        <f>_xlfn.XLOOKUP(A1022,'Medical Examinations'!A:A,'Medical Examinations'!F:F,"not found")</f>
        <v>No</v>
      </c>
      <c r="H1022" s="20">
        <f>_xlfn.XLOOKUP(A1022,'Medical Examinations'!A:A,'Medical Examinations'!G:G,"not found")</f>
        <v>0</v>
      </c>
      <c r="I1022" s="20" t="str">
        <f>_xlfn.XLOOKUP(A1022,'Medical Examinations'!A:A,'Medical Examinations'!H:H,"not found")</f>
        <v>No</v>
      </c>
      <c r="J1022" s="20" t="str">
        <f>_xlfn.XLOOKUP(A1022,'Medical Examinations'!A:A,'Medical Examinations'!I:I,"not found")</f>
        <v>Obesity</v>
      </c>
      <c r="K1022" s="21">
        <f>_xlfn.XLOOKUP(A1022,'Hospitalisation Details'!A:A,'Hospitalisation Details'!F:F,"Not Found")</f>
        <v>35267</v>
      </c>
      <c r="L1022" s="22">
        <f>_xlfn.XLOOKUP(A1022,'Hospitalisation Details'!A:A,'Hospitalisation Details'!H:H,"Not Found")</f>
        <v>11028.56</v>
      </c>
      <c r="M1022" s="21" t="str">
        <f>_xlfn.XLOOKUP(A1022,'Hospitalisation Details'!A:A,'Hospitalisation Details'!I:I,"Not Found")</f>
        <v>tier - 2</v>
      </c>
      <c r="N1022" s="21" t="str">
        <f>_xlfn.XLOOKUP(A1022,'Hospitalisation Details'!A:A,'Hospitalisation Details'!J:J,"Not Found")</f>
        <v>tier - 3</v>
      </c>
      <c r="O1022" s="21" t="str">
        <f>_xlfn.XLOOKUP(A1022,'Hospitalisation Details'!A:A,'Hospitalisation Details'!K:K,"Not Found")</f>
        <v>R1012</v>
      </c>
      <c r="P1022" s="23">
        <f>_xlfn.XLOOKUP(A1022,'Hospitalisation Details'!A:A,'Hospitalisation Details'!L:L,"Not Found")</f>
        <v>26</v>
      </c>
    </row>
    <row r="1023" spans="1:16" ht="15.75" x14ac:dyDescent="0.25">
      <c r="A1023" s="19" t="s">
        <v>1349</v>
      </c>
      <c r="B1023" s="19" t="str">
        <f>_xlfn.XLOOKUP(A1023,'Customer Names'!A:A,'Customer Names'!C:C,"Not Found")</f>
        <v>Leguizamo</v>
      </c>
      <c r="C1023" s="20">
        <f>_xlfn.XLOOKUP(A1023,'Medical Examinations'!A:A,'Medical Examinations'!B:B,"not found")</f>
        <v>41.04</v>
      </c>
      <c r="D1023" s="20">
        <f>_xlfn.XLOOKUP(A1023,'Medical Examinations'!A:A,'Medical Examinations'!C:C,"not found")</f>
        <v>5.59</v>
      </c>
      <c r="E1023" s="20" t="str">
        <f>_xlfn.XLOOKUP(A1023,'Medical Examinations'!A:A,'Medical Examinations'!D:D,"not found")</f>
        <v>No</v>
      </c>
      <c r="F1023" s="20" t="str">
        <f>_xlfn.XLOOKUP(A1023,'Medical Examinations'!A:A,'Medical Examinations'!E:E,"not found")</f>
        <v>No</v>
      </c>
      <c r="G1023" s="20" t="str">
        <f>_xlfn.XLOOKUP(A1023,'Medical Examinations'!A:A,'Medical Examinations'!F:F,"not found")</f>
        <v>No</v>
      </c>
      <c r="H1023" s="20">
        <f>_xlfn.XLOOKUP(A1023,'Medical Examinations'!A:A,'Medical Examinations'!G:G,"not found")</f>
        <v>0</v>
      </c>
      <c r="I1023" s="20" t="str">
        <f>_xlfn.XLOOKUP(A1023,'Medical Examinations'!A:A,'Medical Examinations'!H:H,"not found")</f>
        <v>No</v>
      </c>
      <c r="J1023" s="20" t="str">
        <f>_xlfn.XLOOKUP(A1023,'Medical Examinations'!A:A,'Medical Examinations'!I:I,"not found")</f>
        <v>Obesity</v>
      </c>
      <c r="K1023" s="21">
        <f>_xlfn.XLOOKUP(A1023,'Hospitalisation Details'!A:A,'Hospitalisation Details'!F:F,"Not Found")</f>
        <v>33415</v>
      </c>
      <c r="L1023" s="22">
        <f>_xlfn.XLOOKUP(A1023,'Hospitalisation Details'!A:A,'Hospitalisation Details'!H:H,"Not Found")</f>
        <v>11018.05</v>
      </c>
      <c r="M1023" s="21" t="str">
        <f>_xlfn.XLOOKUP(A1023,'Hospitalisation Details'!A:A,'Hospitalisation Details'!I:I,"Not Found")</f>
        <v>tier - 2</v>
      </c>
      <c r="N1023" s="21" t="str">
        <f>_xlfn.XLOOKUP(A1023,'Hospitalisation Details'!A:A,'Hospitalisation Details'!J:J,"Not Found")</f>
        <v>tier - 3</v>
      </c>
      <c r="O1023" s="21" t="str">
        <f>_xlfn.XLOOKUP(A1023,'Hospitalisation Details'!A:A,'Hospitalisation Details'!K:K,"Not Found")</f>
        <v>R1012</v>
      </c>
      <c r="P1023" s="23">
        <f>_xlfn.XLOOKUP(A1023,'Hospitalisation Details'!A:A,'Hospitalisation Details'!L:L,"Not Found")</f>
        <v>31</v>
      </c>
    </row>
    <row r="1024" spans="1:16" ht="15.75" x14ac:dyDescent="0.25">
      <c r="A1024" s="19" t="s">
        <v>1348</v>
      </c>
      <c r="B1024" s="19" t="str">
        <f>_xlfn.XLOOKUP(A1024,'Customer Names'!A:A,'Customer Names'!C:C,"Not Found")</f>
        <v>Escartin</v>
      </c>
      <c r="C1024" s="20">
        <f>_xlfn.XLOOKUP(A1024,'Medical Examinations'!A:A,'Medical Examinations'!B:B,"not found")</f>
        <v>27.93</v>
      </c>
      <c r="D1024" s="20">
        <f>_xlfn.XLOOKUP(A1024,'Medical Examinations'!A:A,'Medical Examinations'!C:C,"not found")</f>
        <v>9.9600000000000009</v>
      </c>
      <c r="E1024" s="20" t="str">
        <f>_xlfn.XLOOKUP(A1024,'Medical Examinations'!A:A,'Medical Examinations'!D:D,"not found")</f>
        <v>No</v>
      </c>
      <c r="F1024" s="20" t="str">
        <f>_xlfn.XLOOKUP(A1024,'Medical Examinations'!A:A,'Medical Examinations'!E:E,"not found")</f>
        <v>No</v>
      </c>
      <c r="G1024" s="20" t="str">
        <f>_xlfn.XLOOKUP(A1024,'Medical Examinations'!A:A,'Medical Examinations'!F:F,"not found")</f>
        <v>No</v>
      </c>
      <c r="H1024" s="20">
        <f>_xlfn.XLOOKUP(A1024,'Medical Examinations'!A:A,'Medical Examinations'!G:G,"not found")</f>
        <v>0</v>
      </c>
      <c r="I1024" s="20" t="str">
        <f>_xlfn.XLOOKUP(A1024,'Medical Examinations'!A:A,'Medical Examinations'!H:H,"not found")</f>
        <v>No</v>
      </c>
      <c r="J1024" s="20" t="str">
        <f>_xlfn.XLOOKUP(A1024,'Medical Examinations'!A:A,'Medical Examinations'!I:I,"not found")</f>
        <v>Overweight</v>
      </c>
      <c r="K1024" s="21">
        <f>_xlfn.XLOOKUP(A1024,'Hospitalisation Details'!A:A,'Hospitalisation Details'!F:F,"Not Found")</f>
        <v>27378</v>
      </c>
      <c r="L1024" s="22">
        <f>_xlfn.XLOOKUP(A1024,'Hospitalisation Details'!A:A,'Hospitalisation Details'!H:H,"Not Found")</f>
        <v>11015.17</v>
      </c>
      <c r="M1024" s="21" t="str">
        <f>_xlfn.XLOOKUP(A1024,'Hospitalisation Details'!A:A,'Hospitalisation Details'!I:I,"Not Found")</f>
        <v>tier - 2</v>
      </c>
      <c r="N1024" s="21" t="str">
        <f>_xlfn.XLOOKUP(A1024,'Hospitalisation Details'!A:A,'Hospitalisation Details'!J:J,"Not Found")</f>
        <v>tier - 3</v>
      </c>
      <c r="O1024" s="21" t="str">
        <f>_xlfn.XLOOKUP(A1024,'Hospitalisation Details'!A:A,'Hospitalisation Details'!K:K,"Not Found")</f>
        <v>R1012</v>
      </c>
      <c r="P1024" s="23">
        <f>_xlfn.XLOOKUP(A1024,'Hospitalisation Details'!A:A,'Hospitalisation Details'!L:L,"Not Found")</f>
        <v>48</v>
      </c>
    </row>
    <row r="1025" spans="1:16" ht="15.75" x14ac:dyDescent="0.25">
      <c r="A1025" s="19" t="s">
        <v>1347</v>
      </c>
      <c r="B1025" s="19" t="str">
        <f>_xlfn.XLOOKUP(A1025,'Customer Names'!A:A,'Customer Names'!C:C,"Not Found")</f>
        <v>Chorey</v>
      </c>
      <c r="C1025" s="20">
        <f>_xlfn.XLOOKUP(A1025,'Medical Examinations'!A:A,'Medical Examinations'!B:B,"not found")</f>
        <v>21.01</v>
      </c>
      <c r="D1025" s="20">
        <f>_xlfn.XLOOKUP(A1025,'Medical Examinations'!A:A,'Medical Examinations'!C:C,"not found")</f>
        <v>7.37</v>
      </c>
      <c r="E1025" s="20" t="str">
        <f>_xlfn.XLOOKUP(A1025,'Medical Examinations'!A:A,'Medical Examinations'!D:D,"not found")</f>
        <v>No</v>
      </c>
      <c r="F1025" s="20" t="str">
        <f>_xlfn.XLOOKUP(A1025,'Medical Examinations'!A:A,'Medical Examinations'!E:E,"not found")</f>
        <v>No</v>
      </c>
      <c r="G1025" s="20" t="str">
        <f>_xlfn.XLOOKUP(A1025,'Medical Examinations'!A:A,'Medical Examinations'!F:F,"not found")</f>
        <v>No</v>
      </c>
      <c r="H1025" s="20">
        <f>_xlfn.XLOOKUP(A1025,'Medical Examinations'!A:A,'Medical Examinations'!G:G,"not found")</f>
        <v>0</v>
      </c>
      <c r="I1025" s="20" t="str">
        <f>_xlfn.XLOOKUP(A1025,'Medical Examinations'!A:A,'Medical Examinations'!H:H,"not found")</f>
        <v>No</v>
      </c>
      <c r="J1025" s="20" t="str">
        <f>_xlfn.XLOOKUP(A1025,'Medical Examinations'!A:A,'Medical Examinations'!I:I,"not found")</f>
        <v>Normal Weight</v>
      </c>
      <c r="K1025" s="21">
        <f>_xlfn.XLOOKUP(A1025,'Hospitalisation Details'!A:A,'Hospitalisation Details'!F:F,"Not Found")</f>
        <v>25135</v>
      </c>
      <c r="L1025" s="22">
        <f>_xlfn.XLOOKUP(A1025,'Hospitalisation Details'!A:A,'Hospitalisation Details'!H:H,"Not Found")</f>
        <v>11013.71</v>
      </c>
      <c r="M1025" s="21" t="str">
        <f>_xlfn.XLOOKUP(A1025,'Hospitalisation Details'!A:A,'Hospitalisation Details'!I:I,"Not Found")</f>
        <v>tier - 2</v>
      </c>
      <c r="N1025" s="21" t="str">
        <f>_xlfn.XLOOKUP(A1025,'Hospitalisation Details'!A:A,'Hospitalisation Details'!J:J,"Not Found")</f>
        <v>tier - 3</v>
      </c>
      <c r="O1025" s="21" t="str">
        <f>_xlfn.XLOOKUP(A1025,'Hospitalisation Details'!A:A,'Hospitalisation Details'!K:K,"Not Found")</f>
        <v>R1013</v>
      </c>
      <c r="P1025" s="23">
        <f>_xlfn.XLOOKUP(A1025,'Hospitalisation Details'!A:A,'Hospitalisation Details'!L:L,"Not Found")</f>
        <v>54</v>
      </c>
    </row>
    <row r="1026" spans="1:16" ht="15.75" x14ac:dyDescent="0.25">
      <c r="A1026" s="19" t="s">
        <v>1346</v>
      </c>
      <c r="B1026" s="19" t="str">
        <f>_xlfn.XLOOKUP(A1026,'Customer Names'!A:A,'Customer Names'!C:C,"Not Found")</f>
        <v>McVay</v>
      </c>
      <c r="C1026" s="20">
        <f>_xlfn.XLOOKUP(A1026,'Medical Examinations'!A:A,'Medical Examinations'!B:B,"not found")</f>
        <v>52.37</v>
      </c>
      <c r="D1026" s="20">
        <f>_xlfn.XLOOKUP(A1026,'Medical Examinations'!A:A,'Medical Examinations'!C:C,"not found")</f>
        <v>5.0599999999999996</v>
      </c>
      <c r="E1026" s="20" t="str">
        <f>_xlfn.XLOOKUP(A1026,'Medical Examinations'!A:A,'Medical Examinations'!D:D,"not found")</f>
        <v>Yes</v>
      </c>
      <c r="F1026" s="20" t="str">
        <f>_xlfn.XLOOKUP(A1026,'Medical Examinations'!A:A,'Medical Examinations'!E:E,"not found")</f>
        <v>Yes</v>
      </c>
      <c r="G1026" s="20" t="str">
        <f>_xlfn.XLOOKUP(A1026,'Medical Examinations'!A:A,'Medical Examinations'!F:F,"not found")</f>
        <v>No</v>
      </c>
      <c r="H1026" s="20">
        <f>_xlfn.XLOOKUP(A1026,'Medical Examinations'!A:A,'Medical Examinations'!G:G,"not found")</f>
        <v>2</v>
      </c>
      <c r="I1026" s="20" t="str">
        <f>_xlfn.XLOOKUP(A1026,'Medical Examinations'!A:A,'Medical Examinations'!H:H,"not found")</f>
        <v>No</v>
      </c>
      <c r="J1026" s="20" t="str">
        <f>_xlfn.XLOOKUP(A1026,'Medical Examinations'!A:A,'Medical Examinations'!I:I,"not found")</f>
        <v>Obesity</v>
      </c>
      <c r="K1026" s="21">
        <f>_xlfn.XLOOKUP(A1026,'Hospitalisation Details'!A:A,'Hospitalisation Details'!F:F,"Not Found")</f>
        <v>36786</v>
      </c>
      <c r="L1026" s="22">
        <f>_xlfn.XLOOKUP(A1026,'Hospitalisation Details'!A:A,'Hospitalisation Details'!H:H,"Not Found")</f>
        <v>10991.58</v>
      </c>
      <c r="M1026" s="21" t="str">
        <f>_xlfn.XLOOKUP(A1026,'Hospitalisation Details'!A:A,'Hospitalisation Details'!I:I,"Not Found")</f>
        <v>tier - 2</v>
      </c>
      <c r="N1026" s="21" t="str">
        <f>_xlfn.XLOOKUP(A1026,'Hospitalisation Details'!A:A,'Hospitalisation Details'!J:J,"Not Found")</f>
        <v>tier - 3</v>
      </c>
      <c r="O1026" s="21" t="str">
        <f>_xlfn.XLOOKUP(A1026,'Hospitalisation Details'!A:A,'Hospitalisation Details'!K:K,"Not Found")</f>
        <v>R1012</v>
      </c>
      <c r="P1026" s="23">
        <f>_xlfn.XLOOKUP(A1026,'Hospitalisation Details'!A:A,'Hospitalisation Details'!L:L,"Not Found")</f>
        <v>22</v>
      </c>
    </row>
    <row r="1027" spans="1:16" ht="15.75" x14ac:dyDescent="0.25">
      <c r="A1027" s="19" t="s">
        <v>1345</v>
      </c>
      <c r="B1027" s="19" t="str">
        <f>_xlfn.XLOOKUP(A1027,'Customer Names'!A:A,'Customer Names'!C:C,"Not Found")</f>
        <v>Vinson</v>
      </c>
      <c r="C1027" s="20">
        <f>_xlfn.XLOOKUP(A1027,'Medical Examinations'!A:A,'Medical Examinations'!B:B,"not found")</f>
        <v>40.369999999999997</v>
      </c>
      <c r="D1027" s="20">
        <f>_xlfn.XLOOKUP(A1027,'Medical Examinations'!A:A,'Medical Examinations'!C:C,"not found")</f>
        <v>8.2100000000000009</v>
      </c>
      <c r="E1027" s="20" t="str">
        <f>_xlfn.XLOOKUP(A1027,'Medical Examinations'!A:A,'Medical Examinations'!D:D,"not found")</f>
        <v>No</v>
      </c>
      <c r="F1027" s="20" t="str">
        <f>_xlfn.XLOOKUP(A1027,'Medical Examinations'!A:A,'Medical Examinations'!E:E,"not found")</f>
        <v>No</v>
      </c>
      <c r="G1027" s="20" t="str">
        <f>_xlfn.XLOOKUP(A1027,'Medical Examinations'!A:A,'Medical Examinations'!F:F,"not found")</f>
        <v>No</v>
      </c>
      <c r="H1027" s="20">
        <f>_xlfn.XLOOKUP(A1027,'Medical Examinations'!A:A,'Medical Examinations'!G:G,"not found")</f>
        <v>0</v>
      </c>
      <c r="I1027" s="20" t="str">
        <f>_xlfn.XLOOKUP(A1027,'Medical Examinations'!A:A,'Medical Examinations'!H:H,"not found")</f>
        <v>No</v>
      </c>
      <c r="J1027" s="20" t="str">
        <f>_xlfn.XLOOKUP(A1027,'Medical Examinations'!A:A,'Medical Examinations'!I:I,"not found")</f>
        <v>Obesity</v>
      </c>
      <c r="K1027" s="21">
        <f>_xlfn.XLOOKUP(A1027,'Hospitalisation Details'!A:A,'Hospitalisation Details'!F:F,"Not Found")</f>
        <v>24094</v>
      </c>
      <c r="L1027" s="22">
        <f>_xlfn.XLOOKUP(A1027,'Hospitalisation Details'!A:A,'Hospitalisation Details'!H:H,"Not Found")</f>
        <v>10982.5</v>
      </c>
      <c r="M1027" s="21" t="str">
        <f>_xlfn.XLOOKUP(A1027,'Hospitalisation Details'!A:A,'Hospitalisation Details'!I:I,"Not Found")</f>
        <v>tier - 2</v>
      </c>
      <c r="N1027" s="21" t="str">
        <f>_xlfn.XLOOKUP(A1027,'Hospitalisation Details'!A:A,'Hospitalisation Details'!J:J,"Not Found")</f>
        <v>tier - 3</v>
      </c>
      <c r="O1027" s="21" t="str">
        <f>_xlfn.XLOOKUP(A1027,'Hospitalisation Details'!A:A,'Hospitalisation Details'!K:K,"Not Found")</f>
        <v>R1013</v>
      </c>
      <c r="P1027" s="23">
        <f>_xlfn.XLOOKUP(A1027,'Hospitalisation Details'!A:A,'Hospitalisation Details'!L:L,"Not Found")</f>
        <v>57</v>
      </c>
    </row>
    <row r="1028" spans="1:16" ht="15.75" x14ac:dyDescent="0.25">
      <c r="A1028" s="19" t="s">
        <v>1344</v>
      </c>
      <c r="B1028" s="19" t="str">
        <f>_xlfn.XLOOKUP(A1028,'Customer Names'!A:A,'Customer Names'!C:C,"Not Found")</f>
        <v>Astrike-Davis</v>
      </c>
      <c r="C1028" s="20">
        <f>_xlfn.XLOOKUP(A1028,'Medical Examinations'!A:A,'Medical Examinations'!B:B,"not found")</f>
        <v>41.47</v>
      </c>
      <c r="D1028" s="20">
        <f>_xlfn.XLOOKUP(A1028,'Medical Examinations'!A:A,'Medical Examinations'!C:C,"not found")</f>
        <v>10.34</v>
      </c>
      <c r="E1028" s="20" t="str">
        <f>_xlfn.XLOOKUP(A1028,'Medical Examinations'!A:A,'Medical Examinations'!D:D,"not found")</f>
        <v>No</v>
      </c>
      <c r="F1028" s="20" t="str">
        <f>_xlfn.XLOOKUP(A1028,'Medical Examinations'!A:A,'Medical Examinations'!E:E,"not found")</f>
        <v>No</v>
      </c>
      <c r="G1028" s="20" t="str">
        <f>_xlfn.XLOOKUP(A1028,'Medical Examinations'!A:A,'Medical Examinations'!F:F,"not found")</f>
        <v>No</v>
      </c>
      <c r="H1028" s="20">
        <f>_xlfn.XLOOKUP(A1028,'Medical Examinations'!A:A,'Medical Examinations'!G:G,"not found")</f>
        <v>2</v>
      </c>
      <c r="I1028" s="20" t="str">
        <f>_xlfn.XLOOKUP(A1028,'Medical Examinations'!A:A,'Medical Examinations'!H:H,"not found")</f>
        <v>No</v>
      </c>
      <c r="J1028" s="20" t="str">
        <f>_xlfn.XLOOKUP(A1028,'Medical Examinations'!A:A,'Medical Examinations'!I:I,"not found")</f>
        <v>Obesity</v>
      </c>
      <c r="K1028" s="21">
        <f>_xlfn.XLOOKUP(A1028,'Hospitalisation Details'!A:A,'Hospitalisation Details'!F:F,"Not Found")</f>
        <v>26958</v>
      </c>
      <c r="L1028" s="22">
        <f>_xlfn.XLOOKUP(A1028,'Hospitalisation Details'!A:A,'Hospitalisation Details'!H:H,"Not Found")</f>
        <v>10977.21</v>
      </c>
      <c r="M1028" s="21" t="str">
        <f>_xlfn.XLOOKUP(A1028,'Hospitalisation Details'!A:A,'Hospitalisation Details'!I:I,"Not Found")</f>
        <v>tier - 2</v>
      </c>
      <c r="N1028" s="21" t="str">
        <f>_xlfn.XLOOKUP(A1028,'Hospitalisation Details'!A:A,'Hospitalisation Details'!J:J,"Not Found")</f>
        <v>tier - 3</v>
      </c>
      <c r="O1028" s="21" t="str">
        <f>_xlfn.XLOOKUP(A1028,'Hospitalisation Details'!A:A,'Hospitalisation Details'!K:K,"Not Found")</f>
        <v>R1013</v>
      </c>
      <c r="P1028" s="23">
        <f>_xlfn.XLOOKUP(A1028,'Hospitalisation Details'!A:A,'Hospitalisation Details'!L:L,"Not Found")</f>
        <v>49</v>
      </c>
    </row>
    <row r="1029" spans="1:16" ht="15.75" x14ac:dyDescent="0.25">
      <c r="A1029" s="19" t="s">
        <v>1343</v>
      </c>
      <c r="B1029" s="19" t="str">
        <f>_xlfn.XLOOKUP(A1029,'Customer Names'!A:A,'Customer Names'!C:C,"Not Found")</f>
        <v>Harder</v>
      </c>
      <c r="C1029" s="20">
        <f>_xlfn.XLOOKUP(A1029,'Medical Examinations'!A:A,'Medical Examinations'!B:B,"not found")</f>
        <v>33.725000000000001</v>
      </c>
      <c r="D1029" s="20">
        <f>_xlfn.XLOOKUP(A1029,'Medical Examinations'!A:A,'Medical Examinations'!C:C,"not found")</f>
        <v>5.51</v>
      </c>
      <c r="E1029" s="20" t="str">
        <f>_xlfn.XLOOKUP(A1029,'Medical Examinations'!A:A,'Medical Examinations'!D:D,"not found")</f>
        <v>Yes</v>
      </c>
      <c r="F1029" s="20" t="str">
        <f>_xlfn.XLOOKUP(A1029,'Medical Examinations'!A:A,'Medical Examinations'!E:E,"not found")</f>
        <v>No</v>
      </c>
      <c r="G1029" s="20" t="str">
        <f>_xlfn.XLOOKUP(A1029,'Medical Examinations'!A:A,'Medical Examinations'!F:F,"not found")</f>
        <v>No</v>
      </c>
      <c r="H1029" s="20">
        <f>_xlfn.XLOOKUP(A1029,'Medical Examinations'!A:A,'Medical Examinations'!G:G,"not found")</f>
        <v>2</v>
      </c>
      <c r="I1029" s="20" t="str">
        <f>_xlfn.XLOOKUP(A1029,'Medical Examinations'!A:A,'Medical Examinations'!H:H,"not found")</f>
        <v>No</v>
      </c>
      <c r="J1029" s="20" t="str">
        <f>_xlfn.XLOOKUP(A1029,'Medical Examinations'!A:A,'Medical Examinations'!I:I,"not found")</f>
        <v>Obesity</v>
      </c>
      <c r="K1029" s="21">
        <f>_xlfn.XLOOKUP(A1029,'Hospitalisation Details'!A:A,'Hospitalisation Details'!F:F,"Not Found")</f>
        <v>24297</v>
      </c>
      <c r="L1029" s="22">
        <f>_xlfn.XLOOKUP(A1029,'Hospitalisation Details'!A:A,'Hospitalisation Details'!H:H,"Not Found")</f>
        <v>10976.25</v>
      </c>
      <c r="M1029" s="21" t="str">
        <f>_xlfn.XLOOKUP(A1029,'Hospitalisation Details'!A:A,'Hospitalisation Details'!I:I,"Not Found")</f>
        <v>tier - 2</v>
      </c>
      <c r="N1029" s="21" t="str">
        <f>_xlfn.XLOOKUP(A1029,'Hospitalisation Details'!A:A,'Hospitalisation Details'!J:J,"Not Found")</f>
        <v>tier - 3</v>
      </c>
      <c r="O1029" s="21" t="str">
        <f>_xlfn.XLOOKUP(A1029,'Hospitalisation Details'!A:A,'Hospitalisation Details'!K:K,"Not Found")</f>
        <v>R1012</v>
      </c>
      <c r="P1029" s="23">
        <f>_xlfn.XLOOKUP(A1029,'Hospitalisation Details'!A:A,'Hospitalisation Details'!L:L,"Not Found")</f>
        <v>56</v>
      </c>
    </row>
    <row r="1030" spans="1:16" ht="15.75" x14ac:dyDescent="0.25">
      <c r="A1030" s="19" t="s">
        <v>1342</v>
      </c>
      <c r="B1030" s="19" t="str">
        <f>_xlfn.XLOOKUP(A1030,'Customer Names'!A:A,'Customer Names'!C:C,"Not Found")</f>
        <v>Bell</v>
      </c>
      <c r="C1030" s="20">
        <f>_xlfn.XLOOKUP(A1030,'Medical Examinations'!A:A,'Medical Examinations'!B:B,"not found")</f>
        <v>28.1</v>
      </c>
      <c r="D1030" s="20">
        <f>_xlfn.XLOOKUP(A1030,'Medical Examinations'!A:A,'Medical Examinations'!C:C,"not found")</f>
        <v>11.2</v>
      </c>
      <c r="E1030" s="20" t="str">
        <f>_xlfn.XLOOKUP(A1030,'Medical Examinations'!A:A,'Medical Examinations'!D:D,"not found")</f>
        <v>No</v>
      </c>
      <c r="F1030" s="20" t="str">
        <f>_xlfn.XLOOKUP(A1030,'Medical Examinations'!A:A,'Medical Examinations'!E:E,"not found")</f>
        <v>No</v>
      </c>
      <c r="G1030" s="20" t="str">
        <f>_xlfn.XLOOKUP(A1030,'Medical Examinations'!A:A,'Medical Examinations'!F:F,"not found")</f>
        <v>No</v>
      </c>
      <c r="H1030" s="20">
        <f>_xlfn.XLOOKUP(A1030,'Medical Examinations'!A:A,'Medical Examinations'!G:G,"not found")</f>
        <v>0</v>
      </c>
      <c r="I1030" s="20" t="str">
        <f>_xlfn.XLOOKUP(A1030,'Medical Examinations'!A:A,'Medical Examinations'!H:H,"not found")</f>
        <v>No</v>
      </c>
      <c r="J1030" s="20" t="str">
        <f>_xlfn.XLOOKUP(A1030,'Medical Examinations'!A:A,'Medical Examinations'!I:I,"not found")</f>
        <v>Overweight</v>
      </c>
      <c r="K1030" s="21">
        <f>_xlfn.XLOOKUP(A1030,'Hospitalisation Details'!A:A,'Hospitalisation Details'!F:F,"Not Found")</f>
        <v>23912</v>
      </c>
      <c r="L1030" s="22">
        <f>_xlfn.XLOOKUP(A1030,'Hospitalisation Details'!A:A,'Hospitalisation Details'!H:H,"Not Found")</f>
        <v>10965.45</v>
      </c>
      <c r="M1030" s="21" t="str">
        <f>_xlfn.XLOOKUP(A1030,'Hospitalisation Details'!A:A,'Hospitalisation Details'!I:I,"Not Found")</f>
        <v>tier - 2</v>
      </c>
      <c r="N1030" s="21" t="str">
        <f>_xlfn.XLOOKUP(A1030,'Hospitalisation Details'!A:A,'Hospitalisation Details'!J:J,"Not Found")</f>
        <v>tier - 3</v>
      </c>
      <c r="O1030" s="21" t="str">
        <f>_xlfn.XLOOKUP(A1030,'Hospitalisation Details'!A:A,'Hospitalisation Details'!K:K,"Not Found")</f>
        <v>R1011</v>
      </c>
      <c r="P1030" s="23">
        <f>_xlfn.XLOOKUP(A1030,'Hospitalisation Details'!A:A,'Hospitalisation Details'!L:L,"Not Found")</f>
        <v>57</v>
      </c>
    </row>
    <row r="1031" spans="1:16" ht="15.75" x14ac:dyDescent="0.25">
      <c r="A1031" s="19" t="s">
        <v>1341</v>
      </c>
      <c r="B1031" s="19" t="str">
        <f>_xlfn.XLOOKUP(A1031,'Customer Names'!A:A,'Customer Names'!C:C,"Not Found")</f>
        <v>Dawes</v>
      </c>
      <c r="C1031" s="20">
        <f>_xlfn.XLOOKUP(A1031,'Medical Examinations'!A:A,'Medical Examinations'!B:B,"not found")</f>
        <v>37.43</v>
      </c>
      <c r="D1031" s="20">
        <f>_xlfn.XLOOKUP(A1031,'Medical Examinations'!A:A,'Medical Examinations'!C:C,"not found")</f>
        <v>4.3499999999999996</v>
      </c>
      <c r="E1031" s="20" t="str">
        <f>_xlfn.XLOOKUP(A1031,'Medical Examinations'!A:A,'Medical Examinations'!D:D,"not found")</f>
        <v>Yes</v>
      </c>
      <c r="F1031" s="20" t="str">
        <f>_xlfn.XLOOKUP(A1031,'Medical Examinations'!A:A,'Medical Examinations'!E:E,"not found")</f>
        <v>No</v>
      </c>
      <c r="G1031" s="20" t="str">
        <f>_xlfn.XLOOKUP(A1031,'Medical Examinations'!A:A,'Medical Examinations'!F:F,"not found")</f>
        <v>Yes</v>
      </c>
      <c r="H1031" s="20">
        <f>_xlfn.XLOOKUP(A1031,'Medical Examinations'!A:A,'Medical Examinations'!G:G,"not found")</f>
        <v>1</v>
      </c>
      <c r="I1031" s="20" t="str">
        <f>_xlfn.XLOOKUP(A1031,'Medical Examinations'!A:A,'Medical Examinations'!H:H,"not found")</f>
        <v>No</v>
      </c>
      <c r="J1031" s="20" t="str">
        <f>_xlfn.XLOOKUP(A1031,'Medical Examinations'!A:A,'Medical Examinations'!I:I,"not found")</f>
        <v>Obesity</v>
      </c>
      <c r="K1031" s="21">
        <f>_xlfn.XLOOKUP(A1031,'Hospitalisation Details'!A:A,'Hospitalisation Details'!F:F,"Not Found")</f>
        <v>25429</v>
      </c>
      <c r="L1031" s="22">
        <f>_xlfn.XLOOKUP(A1031,'Hospitalisation Details'!A:A,'Hospitalisation Details'!H:H,"Not Found")</f>
        <v>10959.69</v>
      </c>
      <c r="M1031" s="21" t="str">
        <f>_xlfn.XLOOKUP(A1031,'Hospitalisation Details'!A:A,'Hospitalisation Details'!I:I,"Not Found")</f>
        <v>tier - 2</v>
      </c>
      <c r="N1031" s="21" t="str">
        <f>_xlfn.XLOOKUP(A1031,'Hospitalisation Details'!A:A,'Hospitalisation Details'!J:J,"Not Found")</f>
        <v>tier - 3</v>
      </c>
      <c r="O1031" s="21" t="str">
        <f>_xlfn.XLOOKUP(A1031,'Hospitalisation Details'!A:A,'Hospitalisation Details'!K:K,"Not Found")</f>
        <v>R1012</v>
      </c>
      <c r="P1031" s="23">
        <f>_xlfn.XLOOKUP(A1031,'Hospitalisation Details'!A:A,'Hospitalisation Details'!L:L,"Not Found")</f>
        <v>53</v>
      </c>
    </row>
    <row r="1032" spans="1:16" ht="15.75" x14ac:dyDescent="0.25">
      <c r="A1032" s="19" t="s">
        <v>1340</v>
      </c>
      <c r="B1032" s="19" t="str">
        <f>_xlfn.XLOOKUP(A1032,'Customer Names'!A:A,'Customer Names'!C:C,"Not Found")</f>
        <v>Larios</v>
      </c>
      <c r="C1032" s="20">
        <f>_xlfn.XLOOKUP(A1032,'Medical Examinations'!A:A,'Medical Examinations'!B:B,"not found")</f>
        <v>23.7</v>
      </c>
      <c r="D1032" s="20">
        <f>_xlfn.XLOOKUP(A1032,'Medical Examinations'!A:A,'Medical Examinations'!C:C,"not found")</f>
        <v>10.45</v>
      </c>
      <c r="E1032" s="20" t="str">
        <f>_xlfn.XLOOKUP(A1032,'Medical Examinations'!A:A,'Medical Examinations'!D:D,"not found")</f>
        <v>No</v>
      </c>
      <c r="F1032" s="20" t="str">
        <f>_xlfn.XLOOKUP(A1032,'Medical Examinations'!A:A,'Medical Examinations'!E:E,"not found")</f>
        <v>No</v>
      </c>
      <c r="G1032" s="20" t="str">
        <f>_xlfn.XLOOKUP(A1032,'Medical Examinations'!A:A,'Medical Examinations'!F:F,"not found")</f>
        <v>No</v>
      </c>
      <c r="H1032" s="20">
        <f>_xlfn.XLOOKUP(A1032,'Medical Examinations'!A:A,'Medical Examinations'!G:G,"not found")</f>
        <v>0</v>
      </c>
      <c r="I1032" s="20" t="str">
        <f>_xlfn.XLOOKUP(A1032,'Medical Examinations'!A:A,'Medical Examinations'!H:H,"not found")</f>
        <v>No</v>
      </c>
      <c r="J1032" s="20" t="str">
        <f>_xlfn.XLOOKUP(A1032,'Medical Examinations'!A:A,'Medical Examinations'!I:I,"not found")</f>
        <v>Normal Weight</v>
      </c>
      <c r="K1032" s="21">
        <f>_xlfn.XLOOKUP(A1032,'Hospitalisation Details'!A:A,'Hospitalisation Details'!F:F,"Not Found")</f>
        <v>24080</v>
      </c>
      <c r="L1032" s="22">
        <f>_xlfn.XLOOKUP(A1032,'Hospitalisation Details'!A:A,'Hospitalisation Details'!H:H,"Not Found")</f>
        <v>10959.33</v>
      </c>
      <c r="M1032" s="21" t="str">
        <f>_xlfn.XLOOKUP(A1032,'Hospitalisation Details'!A:A,'Hospitalisation Details'!I:I,"Not Found")</f>
        <v>tier - 2</v>
      </c>
      <c r="N1032" s="21" t="str">
        <f>_xlfn.XLOOKUP(A1032,'Hospitalisation Details'!A:A,'Hospitalisation Details'!J:J,"Not Found")</f>
        <v>tier - 3</v>
      </c>
      <c r="O1032" s="21" t="str">
        <f>_xlfn.XLOOKUP(A1032,'Hospitalisation Details'!A:A,'Hospitalisation Details'!K:K,"Not Found")</f>
        <v>R1011</v>
      </c>
      <c r="P1032" s="23">
        <f>_xlfn.XLOOKUP(A1032,'Hospitalisation Details'!A:A,'Hospitalisation Details'!L:L,"Not Found")</f>
        <v>57</v>
      </c>
    </row>
    <row r="1033" spans="1:16" ht="15.75" x14ac:dyDescent="0.25">
      <c r="A1033" s="19" t="s">
        <v>1339</v>
      </c>
      <c r="B1033" s="19" t="str">
        <f>_xlfn.XLOOKUP(A1033,'Customer Names'!A:A,'Customer Names'!C:C,"Not Found")</f>
        <v>Yaremczuk</v>
      </c>
      <c r="C1033" s="20">
        <f>_xlfn.XLOOKUP(A1033,'Medical Examinations'!A:A,'Medical Examinations'!B:B,"not found")</f>
        <v>24.795000000000002</v>
      </c>
      <c r="D1033" s="20">
        <f>_xlfn.XLOOKUP(A1033,'Medical Examinations'!A:A,'Medical Examinations'!C:C,"not found")</f>
        <v>4.07</v>
      </c>
      <c r="E1033" s="20" t="str">
        <f>_xlfn.XLOOKUP(A1033,'Medical Examinations'!A:A,'Medical Examinations'!D:D,"not found")</f>
        <v>Yes</v>
      </c>
      <c r="F1033" s="20" t="str">
        <f>_xlfn.XLOOKUP(A1033,'Medical Examinations'!A:A,'Medical Examinations'!E:E,"not found")</f>
        <v>No</v>
      </c>
      <c r="G1033" s="20" t="str">
        <f>_xlfn.XLOOKUP(A1033,'Medical Examinations'!A:A,'Medical Examinations'!F:F,"not found")</f>
        <v>Yes</v>
      </c>
      <c r="H1033" s="20">
        <f>_xlfn.XLOOKUP(A1033,'Medical Examinations'!A:A,'Medical Examinations'!G:G,"not found")</f>
        <v>1</v>
      </c>
      <c r="I1033" s="20" t="str">
        <f>_xlfn.XLOOKUP(A1033,'Medical Examinations'!A:A,'Medical Examinations'!H:H,"not found")</f>
        <v>No</v>
      </c>
      <c r="J1033" s="20" t="str">
        <f>_xlfn.XLOOKUP(A1033,'Medical Examinations'!A:A,'Medical Examinations'!I:I,"not found")</f>
        <v>Normal Weight</v>
      </c>
      <c r="K1033" s="21">
        <f>_xlfn.XLOOKUP(A1033,'Hospitalisation Details'!A:A,'Hospitalisation Details'!F:F,"Not Found")</f>
        <v>25517</v>
      </c>
      <c r="L1033" s="22">
        <f>_xlfn.XLOOKUP(A1033,'Hospitalisation Details'!A:A,'Hospitalisation Details'!H:H,"Not Found")</f>
        <v>10942.13</v>
      </c>
      <c r="M1033" s="21" t="str">
        <f>_xlfn.XLOOKUP(A1033,'Hospitalisation Details'!A:A,'Hospitalisation Details'!I:I,"Not Found")</f>
        <v>tier - 2</v>
      </c>
      <c r="N1033" s="21" t="str">
        <f>_xlfn.XLOOKUP(A1033,'Hospitalisation Details'!A:A,'Hospitalisation Details'!J:J,"Not Found")</f>
        <v>tier - 3</v>
      </c>
      <c r="O1033" s="21" t="str">
        <f>_xlfn.XLOOKUP(A1033,'Hospitalisation Details'!A:A,'Hospitalisation Details'!K:K,"Not Found")</f>
        <v>R1012</v>
      </c>
      <c r="P1033" s="23">
        <f>_xlfn.XLOOKUP(A1033,'Hospitalisation Details'!A:A,'Hospitalisation Details'!L:L,"Not Found")</f>
        <v>53</v>
      </c>
    </row>
    <row r="1034" spans="1:16" ht="15.75" x14ac:dyDescent="0.25">
      <c r="A1034" s="19" t="s">
        <v>1338</v>
      </c>
      <c r="B1034" s="19" t="str">
        <f>_xlfn.XLOOKUP(A1034,'Customer Names'!A:A,'Customer Names'!C:C,"Not Found")</f>
        <v>Knight</v>
      </c>
      <c r="C1034" s="20">
        <f>_xlfn.XLOOKUP(A1034,'Medical Examinations'!A:A,'Medical Examinations'!B:B,"not found")</f>
        <v>31.9</v>
      </c>
      <c r="D1034" s="20">
        <f>_xlfn.XLOOKUP(A1034,'Medical Examinations'!A:A,'Medical Examinations'!C:C,"not found")</f>
        <v>8.34</v>
      </c>
      <c r="E1034" s="20" t="str">
        <f>_xlfn.XLOOKUP(A1034,'Medical Examinations'!A:A,'Medical Examinations'!D:D,"not found")</f>
        <v>No</v>
      </c>
      <c r="F1034" s="20" t="str">
        <f>_xlfn.XLOOKUP(A1034,'Medical Examinations'!A:A,'Medical Examinations'!E:E,"not found")</f>
        <v>No</v>
      </c>
      <c r="G1034" s="20" t="str">
        <f>_xlfn.XLOOKUP(A1034,'Medical Examinations'!A:A,'Medical Examinations'!F:F,"not found")</f>
        <v>No</v>
      </c>
      <c r="H1034" s="20">
        <f>_xlfn.XLOOKUP(A1034,'Medical Examinations'!A:A,'Medical Examinations'!G:G,"not found")</f>
        <v>0</v>
      </c>
      <c r="I1034" s="20" t="str">
        <f>_xlfn.XLOOKUP(A1034,'Medical Examinations'!A:A,'Medical Examinations'!H:H,"not found")</f>
        <v>No</v>
      </c>
      <c r="J1034" s="20" t="str">
        <f>_xlfn.XLOOKUP(A1034,'Medical Examinations'!A:A,'Medical Examinations'!I:I,"not found")</f>
        <v>Obesity</v>
      </c>
      <c r="K1034" s="21">
        <f>_xlfn.XLOOKUP(A1034,'Hospitalisation Details'!A:A,'Hospitalisation Details'!F:F,"Not Found")</f>
        <v>25154</v>
      </c>
      <c r="L1034" s="22">
        <f>_xlfn.XLOOKUP(A1034,'Hospitalisation Details'!A:A,'Hospitalisation Details'!H:H,"Not Found")</f>
        <v>10928.85</v>
      </c>
      <c r="M1034" s="21" t="str">
        <f>_xlfn.XLOOKUP(A1034,'Hospitalisation Details'!A:A,'Hospitalisation Details'!I:I,"Not Found")</f>
        <v>tier - 2</v>
      </c>
      <c r="N1034" s="21" t="str">
        <f>_xlfn.XLOOKUP(A1034,'Hospitalisation Details'!A:A,'Hospitalisation Details'!J:J,"Not Found")</f>
        <v>tier - 3</v>
      </c>
      <c r="O1034" s="21" t="str">
        <f>_xlfn.XLOOKUP(A1034,'Hospitalisation Details'!A:A,'Hospitalisation Details'!K:K,"Not Found")</f>
        <v>R1013</v>
      </c>
      <c r="P1034" s="23">
        <f>_xlfn.XLOOKUP(A1034,'Hospitalisation Details'!A:A,'Hospitalisation Details'!L:L,"Not Found")</f>
        <v>54</v>
      </c>
    </row>
    <row r="1035" spans="1:16" ht="15.75" x14ac:dyDescent="0.25">
      <c r="A1035" s="19" t="s">
        <v>1337</v>
      </c>
      <c r="B1035" s="19" t="str">
        <f>_xlfn.XLOOKUP(A1035,'Customer Names'!A:A,'Customer Names'!C:C,"Not Found")</f>
        <v>Eversman</v>
      </c>
      <c r="C1035" s="20">
        <f>_xlfn.XLOOKUP(A1035,'Medical Examinations'!A:A,'Medical Examinations'!B:B,"not found")</f>
        <v>32.68</v>
      </c>
      <c r="D1035" s="20">
        <f>_xlfn.XLOOKUP(A1035,'Medical Examinations'!A:A,'Medical Examinations'!C:C,"not found")</f>
        <v>7.41</v>
      </c>
      <c r="E1035" s="20" t="str">
        <f>_xlfn.XLOOKUP(A1035,'Medical Examinations'!A:A,'Medical Examinations'!D:D,"not found")</f>
        <v>No</v>
      </c>
      <c r="F1035" s="20" t="str">
        <f>_xlfn.XLOOKUP(A1035,'Medical Examinations'!A:A,'Medical Examinations'!E:E,"not found")</f>
        <v>No</v>
      </c>
      <c r="G1035" s="20" t="str">
        <f>_xlfn.XLOOKUP(A1035,'Medical Examinations'!A:A,'Medical Examinations'!F:F,"not found")</f>
        <v>No</v>
      </c>
      <c r="H1035" s="20">
        <f>_xlfn.XLOOKUP(A1035,'Medical Examinations'!A:A,'Medical Examinations'!G:G,"not found")</f>
        <v>0</v>
      </c>
      <c r="I1035" s="20" t="str">
        <f>_xlfn.XLOOKUP(A1035,'Medical Examinations'!A:A,'Medical Examinations'!H:H,"not found")</f>
        <v>No</v>
      </c>
      <c r="J1035" s="20" t="str">
        <f>_xlfn.XLOOKUP(A1035,'Medical Examinations'!A:A,'Medical Examinations'!I:I,"not found")</f>
        <v>Obesity</v>
      </c>
      <c r="K1035" s="21">
        <f>_xlfn.XLOOKUP(A1035,'Hospitalisation Details'!A:A,'Hospitalisation Details'!F:F,"Not Found")</f>
        <v>25155</v>
      </c>
      <c r="L1035" s="22">
        <f>_xlfn.XLOOKUP(A1035,'Hospitalisation Details'!A:A,'Hospitalisation Details'!H:H,"Not Found")</f>
        <v>10923.93</v>
      </c>
      <c r="M1035" s="21" t="str">
        <f>_xlfn.XLOOKUP(A1035,'Hospitalisation Details'!A:A,'Hospitalisation Details'!I:I,"Not Found")</f>
        <v>tier - 2</v>
      </c>
      <c r="N1035" s="21" t="str">
        <f>_xlfn.XLOOKUP(A1035,'Hospitalisation Details'!A:A,'Hospitalisation Details'!J:J,"Not Found")</f>
        <v>tier - 3</v>
      </c>
      <c r="O1035" s="21" t="str">
        <f>_xlfn.XLOOKUP(A1035,'Hospitalisation Details'!A:A,'Hospitalisation Details'!K:K,"Not Found")</f>
        <v>R1024</v>
      </c>
      <c r="P1035" s="23">
        <f>_xlfn.XLOOKUP(A1035,'Hospitalisation Details'!A:A,'Hospitalisation Details'!L:L,"Not Found")</f>
        <v>54</v>
      </c>
    </row>
    <row r="1036" spans="1:16" ht="15.75" x14ac:dyDescent="0.25">
      <c r="A1036" s="19" t="s">
        <v>1336</v>
      </c>
      <c r="B1036" s="19" t="str">
        <f>_xlfn.XLOOKUP(A1036,'Customer Names'!A:A,'Customer Names'!C:C,"Not Found")</f>
        <v>Hickory</v>
      </c>
      <c r="C1036" s="20">
        <f>_xlfn.XLOOKUP(A1036,'Medical Examinations'!A:A,'Medical Examinations'!B:B,"not found")</f>
        <v>47.13</v>
      </c>
      <c r="D1036" s="20">
        <f>_xlfn.XLOOKUP(A1036,'Medical Examinations'!A:A,'Medical Examinations'!C:C,"not found")</f>
        <v>4.3099999999999996</v>
      </c>
      <c r="E1036" s="20" t="str">
        <f>_xlfn.XLOOKUP(A1036,'Medical Examinations'!A:A,'Medical Examinations'!D:D,"not found")</f>
        <v>No</v>
      </c>
      <c r="F1036" s="20" t="str">
        <f>_xlfn.XLOOKUP(A1036,'Medical Examinations'!A:A,'Medical Examinations'!E:E,"not found")</f>
        <v>No</v>
      </c>
      <c r="G1036" s="20" t="str">
        <f>_xlfn.XLOOKUP(A1036,'Medical Examinations'!A:A,'Medical Examinations'!F:F,"not found")</f>
        <v>No</v>
      </c>
      <c r="H1036" s="20">
        <f>_xlfn.XLOOKUP(A1036,'Medical Examinations'!A:A,'Medical Examinations'!G:G,"not found")</f>
        <v>0</v>
      </c>
      <c r="I1036" s="20" t="str">
        <f>_xlfn.XLOOKUP(A1036,'Medical Examinations'!A:A,'Medical Examinations'!H:H,"not found")</f>
        <v>No</v>
      </c>
      <c r="J1036" s="20" t="str">
        <f>_xlfn.XLOOKUP(A1036,'Medical Examinations'!A:A,'Medical Examinations'!I:I,"not found")</f>
        <v>Obesity</v>
      </c>
      <c r="K1036" s="21">
        <f>_xlfn.XLOOKUP(A1036,'Hospitalisation Details'!A:A,'Hospitalisation Details'!F:F,"Not Found")</f>
        <v>34583</v>
      </c>
      <c r="L1036" s="22">
        <f>_xlfn.XLOOKUP(A1036,'Hospitalisation Details'!A:A,'Hospitalisation Details'!H:H,"Not Found")</f>
        <v>10886.66</v>
      </c>
      <c r="M1036" s="21" t="str">
        <f>_xlfn.XLOOKUP(A1036,'Hospitalisation Details'!A:A,'Hospitalisation Details'!I:I,"Not Found")</f>
        <v>tier - 2</v>
      </c>
      <c r="N1036" s="21" t="str">
        <f>_xlfn.XLOOKUP(A1036,'Hospitalisation Details'!A:A,'Hospitalisation Details'!J:J,"Not Found")</f>
        <v>tier - 3</v>
      </c>
      <c r="O1036" s="21" t="str">
        <f>_xlfn.XLOOKUP(A1036,'Hospitalisation Details'!A:A,'Hospitalisation Details'!K:K,"Not Found")</f>
        <v>R1012</v>
      </c>
      <c r="P1036" s="23">
        <f>_xlfn.XLOOKUP(A1036,'Hospitalisation Details'!A:A,'Hospitalisation Details'!L:L,"Not Found")</f>
        <v>28</v>
      </c>
    </row>
    <row r="1037" spans="1:16" ht="15.75" x14ac:dyDescent="0.25">
      <c r="A1037" s="19" t="s">
        <v>1335</v>
      </c>
      <c r="B1037" s="19" t="str">
        <f>_xlfn.XLOOKUP(A1037,'Customer Names'!A:A,'Customer Names'!C:C,"Not Found")</f>
        <v>Mooney</v>
      </c>
      <c r="C1037" s="20">
        <f>_xlfn.XLOOKUP(A1037,'Medical Examinations'!A:A,'Medical Examinations'!B:B,"not found")</f>
        <v>36.67</v>
      </c>
      <c r="D1037" s="20">
        <f>_xlfn.XLOOKUP(A1037,'Medical Examinations'!A:A,'Medical Examinations'!C:C,"not found")</f>
        <v>10.83</v>
      </c>
      <c r="E1037" s="20" t="str">
        <f>_xlfn.XLOOKUP(A1037,'Medical Examinations'!A:A,'Medical Examinations'!D:D,"not found")</f>
        <v>No</v>
      </c>
      <c r="F1037" s="20" t="str">
        <f>_xlfn.XLOOKUP(A1037,'Medical Examinations'!A:A,'Medical Examinations'!E:E,"not found")</f>
        <v>No</v>
      </c>
      <c r="G1037" s="20" t="str">
        <f>_xlfn.XLOOKUP(A1037,'Medical Examinations'!A:A,'Medical Examinations'!F:F,"not found")</f>
        <v>No</v>
      </c>
      <c r="H1037" s="20">
        <f>_xlfn.XLOOKUP(A1037,'Medical Examinations'!A:A,'Medical Examinations'!G:G,"not found")</f>
        <v>0</v>
      </c>
      <c r="I1037" s="20" t="str">
        <f>_xlfn.XLOOKUP(A1037,'Medical Examinations'!A:A,'Medical Examinations'!H:H,"not found")</f>
        <v>No</v>
      </c>
      <c r="J1037" s="20" t="str">
        <f>_xlfn.XLOOKUP(A1037,'Medical Examinations'!A:A,'Medical Examinations'!I:I,"not found")</f>
        <v>Obesity</v>
      </c>
      <c r="K1037" s="21">
        <f>_xlfn.XLOOKUP(A1037,'Hospitalisation Details'!A:A,'Hospitalisation Details'!F:F,"Not Found")</f>
        <v>26287</v>
      </c>
      <c r="L1037" s="22">
        <f>_xlfn.XLOOKUP(A1037,'Hospitalisation Details'!A:A,'Hospitalisation Details'!H:H,"Not Found")</f>
        <v>10848.13</v>
      </c>
      <c r="M1037" s="21" t="str">
        <f>_xlfn.XLOOKUP(A1037,'Hospitalisation Details'!A:A,'Hospitalisation Details'!I:I,"Not Found")</f>
        <v>tier - 2</v>
      </c>
      <c r="N1037" s="21" t="str">
        <f>_xlfn.XLOOKUP(A1037,'Hospitalisation Details'!A:A,'Hospitalisation Details'!J:J,"Not Found")</f>
        <v>tier - 3</v>
      </c>
      <c r="O1037" s="21" t="str">
        <f>_xlfn.XLOOKUP(A1037,'Hospitalisation Details'!A:A,'Hospitalisation Details'!K:K,"Not Found")</f>
        <v>R1012</v>
      </c>
      <c r="P1037" s="23">
        <f>_xlfn.XLOOKUP(A1037,'Hospitalisation Details'!A:A,'Hospitalisation Details'!L:L,"Not Found")</f>
        <v>51</v>
      </c>
    </row>
    <row r="1038" spans="1:16" ht="15.75" x14ac:dyDescent="0.25">
      <c r="A1038" s="19" t="s">
        <v>1334</v>
      </c>
      <c r="B1038" s="19" t="str">
        <f>_xlfn.XLOOKUP(A1038,'Customer Names'!A:A,'Customer Names'!C:C,"Not Found")</f>
        <v>Craighead</v>
      </c>
      <c r="C1038" s="20">
        <f>_xlfn.XLOOKUP(A1038,'Medical Examinations'!A:A,'Medical Examinations'!B:B,"not found")</f>
        <v>33.630000000000003</v>
      </c>
      <c r="D1038" s="20">
        <f>_xlfn.XLOOKUP(A1038,'Medical Examinations'!A:A,'Medical Examinations'!C:C,"not found")</f>
        <v>11.31</v>
      </c>
      <c r="E1038" s="20" t="str">
        <f>_xlfn.XLOOKUP(A1038,'Medical Examinations'!A:A,'Medical Examinations'!D:D,"not found")</f>
        <v>No</v>
      </c>
      <c r="F1038" s="20" t="str">
        <f>_xlfn.XLOOKUP(A1038,'Medical Examinations'!A:A,'Medical Examinations'!E:E,"not found")</f>
        <v>No</v>
      </c>
      <c r="G1038" s="20" t="str">
        <f>_xlfn.XLOOKUP(A1038,'Medical Examinations'!A:A,'Medical Examinations'!F:F,"not found")</f>
        <v>No</v>
      </c>
      <c r="H1038" s="20">
        <f>_xlfn.XLOOKUP(A1038,'Medical Examinations'!A:A,'Medical Examinations'!G:G,"not found")</f>
        <v>0</v>
      </c>
      <c r="I1038" s="20" t="str">
        <f>_xlfn.XLOOKUP(A1038,'Medical Examinations'!A:A,'Medical Examinations'!H:H,"not found")</f>
        <v>No</v>
      </c>
      <c r="J1038" s="20" t="str">
        <f>_xlfn.XLOOKUP(A1038,'Medical Examinations'!A:A,'Medical Examinations'!I:I,"not found")</f>
        <v>Obesity</v>
      </c>
      <c r="K1038" s="21">
        <f>_xlfn.XLOOKUP(A1038,'Hospitalisation Details'!A:A,'Hospitalisation Details'!F:F,"Not Found")</f>
        <v>25047</v>
      </c>
      <c r="L1038" s="22">
        <f>_xlfn.XLOOKUP(A1038,'Hospitalisation Details'!A:A,'Hospitalisation Details'!H:H,"Not Found")</f>
        <v>10825.25</v>
      </c>
      <c r="M1038" s="21" t="str">
        <f>_xlfn.XLOOKUP(A1038,'Hospitalisation Details'!A:A,'Hospitalisation Details'!I:I,"Not Found")</f>
        <v>tier - 2</v>
      </c>
      <c r="N1038" s="21" t="str">
        <f>_xlfn.XLOOKUP(A1038,'Hospitalisation Details'!A:A,'Hospitalisation Details'!J:J,"Not Found")</f>
        <v>tier - 3</v>
      </c>
      <c r="O1038" s="21" t="str">
        <f>_xlfn.XLOOKUP(A1038,'Hospitalisation Details'!A:A,'Hospitalisation Details'!K:K,"Not Found")</f>
        <v>R1012</v>
      </c>
      <c r="P1038" s="23">
        <f>_xlfn.XLOOKUP(A1038,'Hospitalisation Details'!A:A,'Hospitalisation Details'!L:L,"Not Found")</f>
        <v>54</v>
      </c>
    </row>
    <row r="1039" spans="1:16" ht="15.75" x14ac:dyDescent="0.25">
      <c r="A1039" s="19" t="s">
        <v>1333</v>
      </c>
      <c r="B1039" s="19" t="str">
        <f>_xlfn.XLOOKUP(A1039,'Customer Names'!A:A,'Customer Names'!C:C,"Not Found")</f>
        <v>Gardner</v>
      </c>
      <c r="C1039" s="20">
        <f>_xlfn.XLOOKUP(A1039,'Medical Examinations'!A:A,'Medical Examinations'!B:B,"not found")</f>
        <v>32.67</v>
      </c>
      <c r="D1039" s="20">
        <f>_xlfn.XLOOKUP(A1039,'Medical Examinations'!A:A,'Medical Examinations'!C:C,"not found")</f>
        <v>11.81</v>
      </c>
      <c r="E1039" s="20" t="str">
        <f>_xlfn.XLOOKUP(A1039,'Medical Examinations'!A:A,'Medical Examinations'!D:D,"not found")</f>
        <v>Yes</v>
      </c>
      <c r="F1039" s="20" t="str">
        <f>_xlfn.XLOOKUP(A1039,'Medical Examinations'!A:A,'Medical Examinations'!E:E,"not found")</f>
        <v>No</v>
      </c>
      <c r="G1039" s="20" t="str">
        <f>_xlfn.XLOOKUP(A1039,'Medical Examinations'!A:A,'Medical Examinations'!F:F,"not found")</f>
        <v>No</v>
      </c>
      <c r="H1039" s="20">
        <f>_xlfn.XLOOKUP(A1039,'Medical Examinations'!A:A,'Medical Examinations'!G:G,"not found")</f>
        <v>0</v>
      </c>
      <c r="I1039" s="20" t="str">
        <f>_xlfn.XLOOKUP(A1039,'Medical Examinations'!A:A,'Medical Examinations'!H:H,"not found")</f>
        <v>No</v>
      </c>
      <c r="J1039" s="20" t="str">
        <f>_xlfn.XLOOKUP(A1039,'Medical Examinations'!A:A,'Medical Examinations'!I:I,"not found")</f>
        <v>Obesity</v>
      </c>
      <c r="K1039" s="21">
        <f>_xlfn.XLOOKUP(A1039,'Hospitalisation Details'!A:A,'Hospitalisation Details'!F:F,"Not Found")</f>
        <v>24747</v>
      </c>
      <c r="L1039" s="22">
        <f>_xlfn.XLOOKUP(A1039,'Hospitalisation Details'!A:A,'Hospitalisation Details'!H:H,"Not Found")</f>
        <v>10807.49</v>
      </c>
      <c r="M1039" s="21" t="str">
        <f>_xlfn.XLOOKUP(A1039,'Hospitalisation Details'!A:A,'Hospitalisation Details'!I:I,"Not Found")</f>
        <v>tier - 2</v>
      </c>
      <c r="N1039" s="21" t="str">
        <f>_xlfn.XLOOKUP(A1039,'Hospitalisation Details'!A:A,'Hospitalisation Details'!J:J,"Not Found")</f>
        <v>tier - 3</v>
      </c>
      <c r="O1039" s="21" t="str">
        <f>_xlfn.XLOOKUP(A1039,'Hospitalisation Details'!A:A,'Hospitalisation Details'!K:K,"Not Found")</f>
        <v>R1013</v>
      </c>
      <c r="P1039" s="23">
        <f>_xlfn.XLOOKUP(A1039,'Hospitalisation Details'!A:A,'Hospitalisation Details'!L:L,"Not Found")</f>
        <v>55</v>
      </c>
    </row>
    <row r="1040" spans="1:16" ht="15.75" x14ac:dyDescent="0.25">
      <c r="A1040" s="19" t="s">
        <v>1332</v>
      </c>
      <c r="B1040" s="19" t="str">
        <f>_xlfn.XLOOKUP(A1040,'Customer Names'!A:A,'Customer Names'!C:C,"Not Found")</f>
        <v>Lohrenz</v>
      </c>
      <c r="C1040" s="20">
        <f>_xlfn.XLOOKUP(A1040,'Medical Examinations'!A:A,'Medical Examinations'!B:B,"not found")</f>
        <v>33.299999999999997</v>
      </c>
      <c r="D1040" s="20">
        <f>_xlfn.XLOOKUP(A1040,'Medical Examinations'!A:A,'Medical Examinations'!C:C,"not found")</f>
        <v>8.26</v>
      </c>
      <c r="E1040" s="20" t="str">
        <f>_xlfn.XLOOKUP(A1040,'Medical Examinations'!A:A,'Medical Examinations'!D:D,"not found")</f>
        <v>Yes</v>
      </c>
      <c r="F1040" s="20" t="str">
        <f>_xlfn.XLOOKUP(A1040,'Medical Examinations'!A:A,'Medical Examinations'!E:E,"not found")</f>
        <v>No</v>
      </c>
      <c r="G1040" s="20" t="str">
        <f>_xlfn.XLOOKUP(A1040,'Medical Examinations'!A:A,'Medical Examinations'!F:F,"not found")</f>
        <v>No</v>
      </c>
      <c r="H1040" s="20">
        <f>_xlfn.XLOOKUP(A1040,'Medical Examinations'!A:A,'Medical Examinations'!G:G,"not found")</f>
        <v>2</v>
      </c>
      <c r="I1040" s="20" t="str">
        <f>_xlfn.XLOOKUP(A1040,'Medical Examinations'!A:A,'Medical Examinations'!H:H,"not found")</f>
        <v>No</v>
      </c>
      <c r="J1040" s="20" t="str">
        <f>_xlfn.XLOOKUP(A1040,'Medical Examinations'!A:A,'Medical Examinations'!I:I,"not found")</f>
        <v>Obesity</v>
      </c>
      <c r="K1040" s="21">
        <f>_xlfn.XLOOKUP(A1040,'Hospitalisation Details'!A:A,'Hospitalisation Details'!F:F,"Not Found")</f>
        <v>25920</v>
      </c>
      <c r="L1040" s="22">
        <f>_xlfn.XLOOKUP(A1040,'Hospitalisation Details'!A:A,'Hospitalisation Details'!H:H,"Not Found")</f>
        <v>10806.84</v>
      </c>
      <c r="M1040" s="21" t="str">
        <f>_xlfn.XLOOKUP(A1040,'Hospitalisation Details'!A:A,'Hospitalisation Details'!I:I,"Not Found")</f>
        <v>tier - 2</v>
      </c>
      <c r="N1040" s="21" t="str">
        <f>_xlfn.XLOOKUP(A1040,'Hospitalisation Details'!A:A,'Hospitalisation Details'!J:J,"Not Found")</f>
        <v>tier - 3</v>
      </c>
      <c r="O1040" s="21" t="str">
        <f>_xlfn.XLOOKUP(A1040,'Hospitalisation Details'!A:A,'Hospitalisation Details'!K:K,"Not Found")</f>
        <v>R1011</v>
      </c>
      <c r="P1040" s="23">
        <f>_xlfn.XLOOKUP(A1040,'Hospitalisation Details'!A:A,'Hospitalisation Details'!L:L,"Not Found")</f>
        <v>52</v>
      </c>
    </row>
    <row r="1041" spans="1:16" ht="15.75" x14ac:dyDescent="0.25">
      <c r="A1041" s="19" t="s">
        <v>1331</v>
      </c>
      <c r="B1041" s="19" t="str">
        <f>_xlfn.XLOOKUP(A1041,'Customer Names'!A:A,'Customer Names'!C:C,"Not Found")</f>
        <v>Demise</v>
      </c>
      <c r="C1041" s="20">
        <f>_xlfn.XLOOKUP(A1041,'Medical Examinations'!A:A,'Medical Examinations'!B:B,"not found")</f>
        <v>30.78</v>
      </c>
      <c r="D1041" s="20">
        <f>_xlfn.XLOOKUP(A1041,'Medical Examinations'!A:A,'Medical Examinations'!C:C,"not found")</f>
        <v>10.74</v>
      </c>
      <c r="E1041" s="20" t="str">
        <f>_xlfn.XLOOKUP(A1041,'Medical Examinations'!A:A,'Medical Examinations'!D:D,"not found")</f>
        <v>Yes</v>
      </c>
      <c r="F1041" s="20" t="str">
        <f>_xlfn.XLOOKUP(A1041,'Medical Examinations'!A:A,'Medical Examinations'!E:E,"not found")</f>
        <v>No</v>
      </c>
      <c r="G1041" s="20" t="str">
        <f>_xlfn.XLOOKUP(A1041,'Medical Examinations'!A:A,'Medical Examinations'!F:F,"not found")</f>
        <v>No</v>
      </c>
      <c r="H1041" s="20">
        <f>_xlfn.XLOOKUP(A1041,'Medical Examinations'!A:A,'Medical Examinations'!G:G,"not found")</f>
        <v>2</v>
      </c>
      <c r="I1041" s="20" t="str">
        <f>_xlfn.XLOOKUP(A1041,'Medical Examinations'!A:A,'Medical Examinations'!H:H,"not found")</f>
        <v>No</v>
      </c>
      <c r="J1041" s="20" t="str">
        <f>_xlfn.XLOOKUP(A1041,'Medical Examinations'!A:A,'Medical Examinations'!I:I,"not found")</f>
        <v>Obesity</v>
      </c>
      <c r="K1041" s="21">
        <f>_xlfn.XLOOKUP(A1041,'Hospitalisation Details'!A:A,'Hospitalisation Details'!F:F,"Not Found")</f>
        <v>25869</v>
      </c>
      <c r="L1041" s="22">
        <f>_xlfn.XLOOKUP(A1041,'Hospitalisation Details'!A:A,'Hospitalisation Details'!H:H,"Not Found")</f>
        <v>10797.34</v>
      </c>
      <c r="M1041" s="21" t="str">
        <f>_xlfn.XLOOKUP(A1041,'Hospitalisation Details'!A:A,'Hospitalisation Details'!I:I,"Not Found")</f>
        <v>tier - 2</v>
      </c>
      <c r="N1041" s="21" t="str">
        <f>_xlfn.XLOOKUP(A1041,'Hospitalisation Details'!A:A,'Hospitalisation Details'!J:J,"Not Found")</f>
        <v>tier - 3</v>
      </c>
      <c r="O1041" s="21" t="str">
        <f>_xlfn.XLOOKUP(A1041,'Hospitalisation Details'!A:A,'Hospitalisation Details'!K:K,"Not Found")</f>
        <v>R1023</v>
      </c>
      <c r="P1041" s="23">
        <f>_xlfn.XLOOKUP(A1041,'Hospitalisation Details'!A:A,'Hospitalisation Details'!L:L,"Not Found")</f>
        <v>52</v>
      </c>
    </row>
    <row r="1042" spans="1:16" ht="15.75" x14ac:dyDescent="0.25">
      <c r="A1042" s="19" t="s">
        <v>1330</v>
      </c>
      <c r="B1042" s="19" t="str">
        <f>_xlfn.XLOOKUP(A1042,'Customer Names'!A:A,'Customer Names'!C:C,"Not Found")</f>
        <v>Nelson</v>
      </c>
      <c r="C1042" s="20">
        <f>_xlfn.XLOOKUP(A1042,'Medical Examinations'!A:A,'Medical Examinations'!B:B,"not found")</f>
        <v>28.975000000000001</v>
      </c>
      <c r="D1042" s="20">
        <f>_xlfn.XLOOKUP(A1042,'Medical Examinations'!A:A,'Medical Examinations'!C:C,"not found")</f>
        <v>7.69</v>
      </c>
      <c r="E1042" s="20" t="str">
        <f>_xlfn.XLOOKUP(A1042,'Medical Examinations'!A:A,'Medical Examinations'!D:D,"not found")</f>
        <v>Yes</v>
      </c>
      <c r="F1042" s="20" t="str">
        <f>_xlfn.XLOOKUP(A1042,'Medical Examinations'!A:A,'Medical Examinations'!E:E,"not found")</f>
        <v>No</v>
      </c>
      <c r="G1042" s="20" t="str">
        <f>_xlfn.XLOOKUP(A1042,'Medical Examinations'!A:A,'Medical Examinations'!F:F,"not found")</f>
        <v>No</v>
      </c>
      <c r="H1042" s="20">
        <f>_xlfn.XLOOKUP(A1042,'Medical Examinations'!A:A,'Medical Examinations'!G:G,"not found")</f>
        <v>0</v>
      </c>
      <c r="I1042" s="20" t="str">
        <f>_xlfn.XLOOKUP(A1042,'Medical Examinations'!A:A,'Medical Examinations'!H:H,"not found")</f>
        <v>No</v>
      </c>
      <c r="J1042" s="20" t="str">
        <f>_xlfn.XLOOKUP(A1042,'Medical Examinations'!A:A,'Medical Examinations'!I:I,"not found")</f>
        <v>Overweight</v>
      </c>
      <c r="K1042" s="21">
        <f>_xlfn.XLOOKUP(A1042,'Hospitalisation Details'!A:A,'Hospitalisation Details'!F:F,"Not Found")</f>
        <v>24768</v>
      </c>
      <c r="L1042" s="22">
        <f>_xlfn.XLOOKUP(A1042,'Hospitalisation Details'!A:A,'Hospitalisation Details'!H:H,"Not Found")</f>
        <v>10796.35</v>
      </c>
      <c r="M1042" s="21" t="str">
        <f>_xlfn.XLOOKUP(A1042,'Hospitalisation Details'!A:A,'Hospitalisation Details'!I:I,"Not Found")</f>
        <v>tier - 2</v>
      </c>
      <c r="N1042" s="21" t="str">
        <f>_xlfn.XLOOKUP(A1042,'Hospitalisation Details'!A:A,'Hospitalisation Details'!J:J,"Not Found")</f>
        <v>tier - 3</v>
      </c>
      <c r="O1042" s="21" t="str">
        <f>_xlfn.XLOOKUP(A1042,'Hospitalisation Details'!A:A,'Hospitalisation Details'!K:K,"Not Found")</f>
        <v>R1019</v>
      </c>
      <c r="P1042" s="23">
        <f>_xlfn.XLOOKUP(A1042,'Hospitalisation Details'!A:A,'Hospitalisation Details'!L:L,"Not Found")</f>
        <v>55</v>
      </c>
    </row>
    <row r="1043" spans="1:16" ht="15.75" x14ac:dyDescent="0.25">
      <c r="A1043" s="19" t="s">
        <v>1329</v>
      </c>
      <c r="B1043" s="19" t="str">
        <f>_xlfn.XLOOKUP(A1043,'Customer Names'!A:A,'Customer Names'!C:C,"Not Found")</f>
        <v>Guitard</v>
      </c>
      <c r="C1043" s="20">
        <f>_xlfn.XLOOKUP(A1043,'Medical Examinations'!A:A,'Medical Examinations'!B:B,"not found")</f>
        <v>33.4</v>
      </c>
      <c r="D1043" s="20">
        <f>_xlfn.XLOOKUP(A1043,'Medical Examinations'!A:A,'Medical Examinations'!C:C,"not found")</f>
        <v>4.84</v>
      </c>
      <c r="E1043" s="20" t="str">
        <f>_xlfn.XLOOKUP(A1043,'Medical Examinations'!A:A,'Medical Examinations'!D:D,"not found")</f>
        <v>No</v>
      </c>
      <c r="F1043" s="20" t="str">
        <f>_xlfn.XLOOKUP(A1043,'Medical Examinations'!A:A,'Medical Examinations'!E:E,"not found")</f>
        <v>No</v>
      </c>
      <c r="G1043" s="20" t="str">
        <f>_xlfn.XLOOKUP(A1043,'Medical Examinations'!A:A,'Medical Examinations'!F:F,"not found")</f>
        <v>No</v>
      </c>
      <c r="H1043" s="20">
        <f>_xlfn.XLOOKUP(A1043,'Medical Examinations'!A:A,'Medical Examinations'!G:G,"not found")</f>
        <v>0</v>
      </c>
      <c r="I1043" s="20" t="str">
        <f>_xlfn.XLOOKUP(A1043,'Medical Examinations'!A:A,'Medical Examinations'!H:H,"not found")</f>
        <v>No</v>
      </c>
      <c r="J1043" s="20" t="str">
        <f>_xlfn.XLOOKUP(A1043,'Medical Examinations'!A:A,'Medical Examinations'!I:I,"not found")</f>
        <v>Obesity</v>
      </c>
      <c r="K1043" s="21">
        <f>_xlfn.XLOOKUP(A1043,'Hospitalisation Details'!A:A,'Hospitalisation Details'!F:F,"Not Found")</f>
        <v>36518</v>
      </c>
      <c r="L1043" s="22">
        <f>_xlfn.XLOOKUP(A1043,'Hospitalisation Details'!A:A,'Hospitalisation Details'!H:H,"Not Found")</f>
        <v>10795.94</v>
      </c>
      <c r="M1043" s="21" t="str">
        <f>_xlfn.XLOOKUP(A1043,'Hospitalisation Details'!A:A,'Hospitalisation Details'!I:I,"Not Found")</f>
        <v>tier - 2</v>
      </c>
      <c r="N1043" s="21" t="str">
        <f>_xlfn.XLOOKUP(A1043,'Hospitalisation Details'!A:A,'Hospitalisation Details'!J:J,"Not Found")</f>
        <v>tier - 3</v>
      </c>
      <c r="O1043" s="21" t="str">
        <f>_xlfn.XLOOKUP(A1043,'Hospitalisation Details'!A:A,'Hospitalisation Details'!K:K,"Not Found")</f>
        <v>R1011</v>
      </c>
      <c r="P1043" s="23">
        <f>_xlfn.XLOOKUP(A1043,'Hospitalisation Details'!A:A,'Hospitalisation Details'!L:L,"Not Found")</f>
        <v>23</v>
      </c>
    </row>
    <row r="1044" spans="1:16" ht="15.75" x14ac:dyDescent="0.25">
      <c r="A1044" s="19" t="s">
        <v>1328</v>
      </c>
      <c r="B1044" s="19" t="str">
        <f>_xlfn.XLOOKUP(A1044,'Customer Names'!A:A,'Customer Names'!C:C,"Not Found")</f>
        <v>Navas</v>
      </c>
      <c r="C1044" s="20">
        <f>_xlfn.XLOOKUP(A1044,'Medical Examinations'!A:A,'Medical Examinations'!B:B,"not found")</f>
        <v>21.5</v>
      </c>
      <c r="D1044" s="20">
        <f>_xlfn.XLOOKUP(A1044,'Medical Examinations'!A:A,'Medical Examinations'!C:C,"not found")</f>
        <v>9.77</v>
      </c>
      <c r="E1044" s="20" t="str">
        <f>_xlfn.XLOOKUP(A1044,'Medical Examinations'!A:A,'Medical Examinations'!D:D,"not found")</f>
        <v>Yes</v>
      </c>
      <c r="F1044" s="20" t="str">
        <f>_xlfn.XLOOKUP(A1044,'Medical Examinations'!A:A,'Medical Examinations'!E:E,"not found")</f>
        <v>No</v>
      </c>
      <c r="G1044" s="20" t="str">
        <f>_xlfn.XLOOKUP(A1044,'Medical Examinations'!A:A,'Medical Examinations'!F:F,"not found")</f>
        <v>No</v>
      </c>
      <c r="H1044" s="20">
        <f>_xlfn.XLOOKUP(A1044,'Medical Examinations'!A:A,'Medical Examinations'!G:G,"not found")</f>
        <v>0</v>
      </c>
      <c r="I1044" s="20" t="str">
        <f>_xlfn.XLOOKUP(A1044,'Medical Examinations'!A:A,'Medical Examinations'!H:H,"not found")</f>
        <v>No</v>
      </c>
      <c r="J1044" s="20" t="str">
        <f>_xlfn.XLOOKUP(A1044,'Medical Examinations'!A:A,'Medical Examinations'!I:I,"not found")</f>
        <v>Normal Weight</v>
      </c>
      <c r="K1044" s="21">
        <f>_xlfn.XLOOKUP(A1044,'Hospitalisation Details'!A:A,'Hospitalisation Details'!F:F,"Not Found")</f>
        <v>24787</v>
      </c>
      <c r="L1044" s="22">
        <f>_xlfn.XLOOKUP(A1044,'Hospitalisation Details'!A:A,'Hospitalisation Details'!H:H,"Not Found")</f>
        <v>10791.96</v>
      </c>
      <c r="M1044" s="21" t="str">
        <f>_xlfn.XLOOKUP(A1044,'Hospitalisation Details'!A:A,'Hospitalisation Details'!I:I,"Not Found")</f>
        <v>tier - 2</v>
      </c>
      <c r="N1044" s="21" t="str">
        <f>_xlfn.XLOOKUP(A1044,'Hospitalisation Details'!A:A,'Hospitalisation Details'!J:J,"Not Found")</f>
        <v>tier - 3</v>
      </c>
      <c r="O1044" s="21" t="str">
        <f>_xlfn.XLOOKUP(A1044,'Hospitalisation Details'!A:A,'Hospitalisation Details'!K:K,"Not Found")</f>
        <v>R1011</v>
      </c>
      <c r="P1044" s="23">
        <f>_xlfn.XLOOKUP(A1044,'Hospitalisation Details'!A:A,'Hospitalisation Details'!L:L,"Not Found")</f>
        <v>55</v>
      </c>
    </row>
    <row r="1045" spans="1:16" ht="15.75" x14ac:dyDescent="0.25">
      <c r="A1045" s="19" t="s">
        <v>1327</v>
      </c>
      <c r="B1045" s="19" t="str">
        <f>_xlfn.XLOOKUP(A1045,'Customer Names'!A:A,'Customer Names'!C:C,"Not Found")</f>
        <v>Ptucha</v>
      </c>
      <c r="C1045" s="20">
        <f>_xlfn.XLOOKUP(A1045,'Medical Examinations'!A:A,'Medical Examinations'!B:B,"not found")</f>
        <v>38.14</v>
      </c>
      <c r="D1045" s="20">
        <f>_xlfn.XLOOKUP(A1045,'Medical Examinations'!A:A,'Medical Examinations'!C:C,"not found")</f>
        <v>5.84</v>
      </c>
      <c r="E1045" s="20" t="str">
        <f>_xlfn.XLOOKUP(A1045,'Medical Examinations'!A:A,'Medical Examinations'!D:D,"not found")</f>
        <v>No</v>
      </c>
      <c r="F1045" s="20" t="str">
        <f>_xlfn.XLOOKUP(A1045,'Medical Examinations'!A:A,'Medical Examinations'!E:E,"not found")</f>
        <v>No</v>
      </c>
      <c r="G1045" s="20" t="str">
        <f>_xlfn.XLOOKUP(A1045,'Medical Examinations'!A:A,'Medical Examinations'!F:F,"not found")</f>
        <v>No</v>
      </c>
      <c r="H1045" s="20">
        <f>_xlfn.XLOOKUP(A1045,'Medical Examinations'!A:A,'Medical Examinations'!G:G,"not found")</f>
        <v>0</v>
      </c>
      <c r="I1045" s="20" t="str">
        <f>_xlfn.XLOOKUP(A1045,'Medical Examinations'!A:A,'Medical Examinations'!H:H,"not found")</f>
        <v>No</v>
      </c>
      <c r="J1045" s="20" t="str">
        <f>_xlfn.XLOOKUP(A1045,'Medical Examinations'!A:A,'Medical Examinations'!I:I,"not found")</f>
        <v>Obesity</v>
      </c>
      <c r="K1045" s="21">
        <f>_xlfn.XLOOKUP(A1045,'Hospitalisation Details'!A:A,'Hospitalisation Details'!F:F,"Not Found")</f>
        <v>32837</v>
      </c>
      <c r="L1045" s="22">
        <f>_xlfn.XLOOKUP(A1045,'Hospitalisation Details'!A:A,'Hospitalisation Details'!H:H,"Not Found")</f>
        <v>10769.75</v>
      </c>
      <c r="M1045" s="21" t="str">
        <f>_xlfn.XLOOKUP(A1045,'Hospitalisation Details'!A:A,'Hospitalisation Details'!I:I,"Not Found")</f>
        <v>tier - 2</v>
      </c>
      <c r="N1045" s="21" t="str">
        <f>_xlfn.XLOOKUP(A1045,'Hospitalisation Details'!A:A,'Hospitalisation Details'!J:J,"Not Found")</f>
        <v>tier - 3</v>
      </c>
      <c r="O1045" s="21" t="str">
        <f>_xlfn.XLOOKUP(A1045,'Hospitalisation Details'!A:A,'Hospitalisation Details'!K:K,"Not Found")</f>
        <v>R1022</v>
      </c>
      <c r="P1045" s="23">
        <f>_xlfn.XLOOKUP(A1045,'Hospitalisation Details'!A:A,'Hospitalisation Details'!L:L,"Not Found")</f>
        <v>33</v>
      </c>
    </row>
    <row r="1046" spans="1:16" ht="15.75" x14ac:dyDescent="0.25">
      <c r="A1046" s="19" t="s">
        <v>1326</v>
      </c>
      <c r="B1046" s="19" t="str">
        <f>_xlfn.XLOOKUP(A1046,'Customer Names'!A:A,'Customer Names'!C:C,"Not Found")</f>
        <v>Kirouac</v>
      </c>
      <c r="C1046" s="20">
        <f>_xlfn.XLOOKUP(A1046,'Medical Examinations'!A:A,'Medical Examinations'!B:B,"not found")</f>
        <v>35.42</v>
      </c>
      <c r="D1046" s="20">
        <f>_xlfn.XLOOKUP(A1046,'Medical Examinations'!A:A,'Medical Examinations'!C:C,"not found")</f>
        <v>8.6999999999999993</v>
      </c>
      <c r="E1046" s="20" t="str">
        <f>_xlfn.XLOOKUP(A1046,'Medical Examinations'!A:A,'Medical Examinations'!D:D,"not found")</f>
        <v>Yes</v>
      </c>
      <c r="F1046" s="20" t="str">
        <f>_xlfn.XLOOKUP(A1046,'Medical Examinations'!A:A,'Medical Examinations'!E:E,"not found")</f>
        <v>No</v>
      </c>
      <c r="G1046" s="20" t="str">
        <f>_xlfn.XLOOKUP(A1046,'Medical Examinations'!A:A,'Medical Examinations'!F:F,"not found")</f>
        <v>No</v>
      </c>
      <c r="H1046" s="20">
        <f>_xlfn.XLOOKUP(A1046,'Medical Examinations'!A:A,'Medical Examinations'!G:G,"not found")</f>
        <v>1</v>
      </c>
      <c r="I1046" s="20" t="str">
        <f>_xlfn.XLOOKUP(A1046,'Medical Examinations'!A:A,'Medical Examinations'!H:H,"not found")</f>
        <v>No</v>
      </c>
      <c r="J1046" s="20" t="str">
        <f>_xlfn.XLOOKUP(A1046,'Medical Examinations'!A:A,'Medical Examinations'!I:I,"not found")</f>
        <v>Obesity</v>
      </c>
      <c r="K1046" s="21">
        <f>_xlfn.XLOOKUP(A1046,'Hospitalisation Details'!A:A,'Hospitalisation Details'!F:F,"Not Found")</f>
        <v>31653</v>
      </c>
      <c r="L1046" s="22">
        <f>_xlfn.XLOOKUP(A1046,'Hospitalisation Details'!A:A,'Hospitalisation Details'!H:H,"Not Found")</f>
        <v>10749.02</v>
      </c>
      <c r="M1046" s="21" t="str">
        <f>_xlfn.XLOOKUP(A1046,'Hospitalisation Details'!A:A,'Hospitalisation Details'!I:I,"Not Found")</f>
        <v>tier - 2</v>
      </c>
      <c r="N1046" s="21" t="str">
        <f>_xlfn.XLOOKUP(A1046,'Hospitalisation Details'!A:A,'Hospitalisation Details'!J:J,"Not Found")</f>
        <v>tier - 3</v>
      </c>
      <c r="O1046" s="21" t="str">
        <f>_xlfn.XLOOKUP(A1046,'Hospitalisation Details'!A:A,'Hospitalisation Details'!K:K,"Not Found")</f>
        <v>R1026</v>
      </c>
      <c r="P1046" s="23">
        <f>_xlfn.XLOOKUP(A1046,'Hospitalisation Details'!A:A,'Hospitalisation Details'!L:L,"Not Found")</f>
        <v>36</v>
      </c>
    </row>
    <row r="1047" spans="1:16" ht="15.75" x14ac:dyDescent="0.25">
      <c r="A1047" s="19" t="s">
        <v>1325</v>
      </c>
      <c r="B1047" s="19" t="str">
        <f>_xlfn.XLOOKUP(A1047,'Customer Names'!A:A,'Customer Names'!C:C,"Not Found")</f>
        <v>Toews</v>
      </c>
      <c r="C1047" s="20">
        <f>_xlfn.XLOOKUP(A1047,'Medical Examinations'!A:A,'Medical Examinations'!B:B,"not found")</f>
        <v>35.625</v>
      </c>
      <c r="D1047" s="20">
        <f>_xlfn.XLOOKUP(A1047,'Medical Examinations'!A:A,'Medical Examinations'!C:C,"not found")</f>
        <v>10.79</v>
      </c>
      <c r="E1047" s="20" t="str">
        <f>_xlfn.XLOOKUP(A1047,'Medical Examinations'!A:A,'Medical Examinations'!D:D,"not found")</f>
        <v>No</v>
      </c>
      <c r="F1047" s="20" t="str">
        <f>_xlfn.XLOOKUP(A1047,'Medical Examinations'!A:A,'Medical Examinations'!E:E,"not found")</f>
        <v>No</v>
      </c>
      <c r="G1047" s="20" t="str">
        <f>_xlfn.XLOOKUP(A1047,'Medical Examinations'!A:A,'Medical Examinations'!F:F,"not found")</f>
        <v>No</v>
      </c>
      <c r="H1047" s="20">
        <f>_xlfn.XLOOKUP(A1047,'Medical Examinations'!A:A,'Medical Examinations'!G:G,"not found")</f>
        <v>0</v>
      </c>
      <c r="I1047" s="20" t="str">
        <f>_xlfn.XLOOKUP(A1047,'Medical Examinations'!A:A,'Medical Examinations'!H:H,"not found")</f>
        <v>No</v>
      </c>
      <c r="J1047" s="20" t="str">
        <f>_xlfn.XLOOKUP(A1047,'Medical Examinations'!A:A,'Medical Examinations'!I:I,"not found")</f>
        <v>Obesity</v>
      </c>
      <c r="K1047" s="21">
        <f>_xlfn.XLOOKUP(A1047,'Hospitalisation Details'!A:A,'Hospitalisation Details'!F:F,"Not Found")</f>
        <v>27372</v>
      </c>
      <c r="L1047" s="22">
        <f>_xlfn.XLOOKUP(A1047,'Hospitalisation Details'!A:A,'Hospitalisation Details'!H:H,"Not Found")</f>
        <v>10736.87</v>
      </c>
      <c r="M1047" s="21" t="str">
        <f>_xlfn.XLOOKUP(A1047,'Hospitalisation Details'!A:A,'Hospitalisation Details'!I:I,"Not Found")</f>
        <v>tier - 2</v>
      </c>
      <c r="N1047" s="21" t="str">
        <f>_xlfn.XLOOKUP(A1047,'Hospitalisation Details'!A:A,'Hospitalisation Details'!J:J,"Not Found")</f>
        <v>tier - 3</v>
      </c>
      <c r="O1047" s="21" t="str">
        <f>_xlfn.XLOOKUP(A1047,'Hospitalisation Details'!A:A,'Hospitalisation Details'!K:K,"Not Found")</f>
        <v>R1016</v>
      </c>
      <c r="P1047" s="23">
        <f>_xlfn.XLOOKUP(A1047,'Hospitalisation Details'!A:A,'Hospitalisation Details'!L:L,"Not Found")</f>
        <v>48</v>
      </c>
    </row>
    <row r="1048" spans="1:16" ht="15.75" x14ac:dyDescent="0.25">
      <c r="A1048" s="19" t="s">
        <v>1324</v>
      </c>
      <c r="B1048" s="19" t="str">
        <f>_xlfn.XLOOKUP(A1048,'Customer Names'!A:A,'Customer Names'!C:C,"Not Found")</f>
        <v>Perry</v>
      </c>
      <c r="C1048" s="20">
        <f>_xlfn.XLOOKUP(A1048,'Medical Examinations'!A:A,'Medical Examinations'!B:B,"not found")</f>
        <v>45.51</v>
      </c>
      <c r="D1048" s="20">
        <f>_xlfn.XLOOKUP(A1048,'Medical Examinations'!A:A,'Medical Examinations'!C:C,"not found")</f>
        <v>4.32</v>
      </c>
      <c r="E1048" s="20" t="str">
        <f>_xlfn.XLOOKUP(A1048,'Medical Examinations'!A:A,'Medical Examinations'!D:D,"not found")</f>
        <v>No</v>
      </c>
      <c r="F1048" s="20" t="str">
        <f>_xlfn.XLOOKUP(A1048,'Medical Examinations'!A:A,'Medical Examinations'!E:E,"not found")</f>
        <v>No</v>
      </c>
      <c r="G1048" s="20" t="str">
        <f>_xlfn.XLOOKUP(A1048,'Medical Examinations'!A:A,'Medical Examinations'!F:F,"not found")</f>
        <v>No</v>
      </c>
      <c r="H1048" s="20">
        <f>_xlfn.XLOOKUP(A1048,'Medical Examinations'!A:A,'Medical Examinations'!G:G,"not found")</f>
        <v>1</v>
      </c>
      <c r="I1048" s="20" t="str">
        <f>_xlfn.XLOOKUP(A1048,'Medical Examinations'!A:A,'Medical Examinations'!H:H,"not found")</f>
        <v>No</v>
      </c>
      <c r="J1048" s="20" t="str">
        <f>_xlfn.XLOOKUP(A1048,'Medical Examinations'!A:A,'Medical Examinations'!I:I,"not found")</f>
        <v>Obesity</v>
      </c>
      <c r="K1048" s="21">
        <f>_xlfn.XLOOKUP(A1048,'Hospitalisation Details'!A:A,'Hospitalisation Details'!F:F,"Not Found")</f>
        <v>33780</v>
      </c>
      <c r="L1048" s="22">
        <f>_xlfn.XLOOKUP(A1048,'Hospitalisation Details'!A:A,'Hospitalisation Details'!H:H,"Not Found")</f>
        <v>10719.57</v>
      </c>
      <c r="M1048" s="21" t="str">
        <f>_xlfn.XLOOKUP(A1048,'Hospitalisation Details'!A:A,'Hospitalisation Details'!I:I,"Not Found")</f>
        <v>tier - 2</v>
      </c>
      <c r="N1048" s="21" t="str">
        <f>_xlfn.XLOOKUP(A1048,'Hospitalisation Details'!A:A,'Hospitalisation Details'!J:J,"Not Found")</f>
        <v>tier - 3</v>
      </c>
      <c r="O1048" s="21" t="str">
        <f>_xlfn.XLOOKUP(A1048,'Hospitalisation Details'!A:A,'Hospitalisation Details'!K:K,"Not Found")</f>
        <v>R1012</v>
      </c>
      <c r="P1048" s="23">
        <f>_xlfn.XLOOKUP(A1048,'Hospitalisation Details'!A:A,'Hospitalisation Details'!L:L,"Not Found")</f>
        <v>30</v>
      </c>
    </row>
    <row r="1049" spans="1:16" ht="15.75" x14ac:dyDescent="0.25">
      <c r="A1049" s="19" t="s">
        <v>1323</v>
      </c>
      <c r="B1049" s="19" t="str">
        <f>_xlfn.XLOOKUP(A1049,'Customer Names'!A:A,'Customer Names'!C:C,"Not Found")</f>
        <v>Kretz</v>
      </c>
      <c r="C1049" s="20">
        <f>_xlfn.XLOOKUP(A1049,'Medical Examinations'!A:A,'Medical Examinations'!B:B,"not found")</f>
        <v>37.1</v>
      </c>
      <c r="D1049" s="20">
        <f>_xlfn.XLOOKUP(A1049,'Medical Examinations'!A:A,'Medical Examinations'!C:C,"not found")</f>
        <v>7.19</v>
      </c>
      <c r="E1049" s="20" t="str">
        <f>_xlfn.XLOOKUP(A1049,'Medical Examinations'!A:A,'Medical Examinations'!D:D,"not found")</f>
        <v>Yes</v>
      </c>
      <c r="F1049" s="20" t="str">
        <f>_xlfn.XLOOKUP(A1049,'Medical Examinations'!A:A,'Medical Examinations'!E:E,"not found")</f>
        <v>No</v>
      </c>
      <c r="G1049" s="20" t="str">
        <f>_xlfn.XLOOKUP(A1049,'Medical Examinations'!A:A,'Medical Examinations'!F:F,"not found")</f>
        <v>No</v>
      </c>
      <c r="H1049" s="20">
        <f>_xlfn.XLOOKUP(A1049,'Medical Examinations'!A:A,'Medical Examinations'!G:G,"not found")</f>
        <v>0</v>
      </c>
      <c r="I1049" s="20" t="str">
        <f>_xlfn.XLOOKUP(A1049,'Medical Examinations'!A:A,'Medical Examinations'!H:H,"not found")</f>
        <v>No</v>
      </c>
      <c r="J1049" s="20" t="str">
        <f>_xlfn.XLOOKUP(A1049,'Medical Examinations'!A:A,'Medical Examinations'!I:I,"not found")</f>
        <v>Obesity</v>
      </c>
      <c r="K1049" s="21">
        <f>_xlfn.XLOOKUP(A1049,'Hospitalisation Details'!A:A,'Hospitalisation Details'!F:F,"Not Found")</f>
        <v>24750</v>
      </c>
      <c r="L1049" s="22">
        <f>_xlfn.XLOOKUP(A1049,'Hospitalisation Details'!A:A,'Hospitalisation Details'!H:H,"Not Found")</f>
        <v>10713.64</v>
      </c>
      <c r="M1049" s="21" t="str">
        <f>_xlfn.XLOOKUP(A1049,'Hospitalisation Details'!A:A,'Hospitalisation Details'!I:I,"Not Found")</f>
        <v>tier - 2</v>
      </c>
      <c r="N1049" s="21" t="str">
        <f>_xlfn.XLOOKUP(A1049,'Hospitalisation Details'!A:A,'Hospitalisation Details'!J:J,"Not Found")</f>
        <v>tier - 3</v>
      </c>
      <c r="O1049" s="21" t="str">
        <f>_xlfn.XLOOKUP(A1049,'Hospitalisation Details'!A:A,'Hospitalisation Details'!K:K,"Not Found")</f>
        <v>R1011</v>
      </c>
      <c r="P1049" s="23">
        <f>_xlfn.XLOOKUP(A1049,'Hospitalisation Details'!A:A,'Hospitalisation Details'!L:L,"Not Found")</f>
        <v>55</v>
      </c>
    </row>
    <row r="1050" spans="1:16" ht="15.75" x14ac:dyDescent="0.25">
      <c r="A1050" s="19" t="s">
        <v>1322</v>
      </c>
      <c r="B1050" s="19" t="str">
        <f>_xlfn.XLOOKUP(A1050,'Customer Names'!A:A,'Customer Names'!C:C,"Not Found")</f>
        <v>Hempel</v>
      </c>
      <c r="C1050" s="20">
        <f>_xlfn.XLOOKUP(A1050,'Medical Examinations'!A:A,'Medical Examinations'!B:B,"not found")</f>
        <v>30.5</v>
      </c>
      <c r="D1050" s="20">
        <f>_xlfn.XLOOKUP(A1050,'Medical Examinations'!A:A,'Medical Examinations'!C:C,"not found")</f>
        <v>11.94</v>
      </c>
      <c r="E1050" s="20" t="str">
        <f>_xlfn.XLOOKUP(A1050,'Medical Examinations'!A:A,'Medical Examinations'!D:D,"not found")</f>
        <v>Yes</v>
      </c>
      <c r="F1050" s="20" t="str">
        <f>_xlfn.XLOOKUP(A1050,'Medical Examinations'!A:A,'Medical Examinations'!E:E,"not found")</f>
        <v>No</v>
      </c>
      <c r="G1050" s="20" t="str">
        <f>_xlfn.XLOOKUP(A1050,'Medical Examinations'!A:A,'Medical Examinations'!F:F,"not found")</f>
        <v>No</v>
      </c>
      <c r="H1050" s="20">
        <f>_xlfn.XLOOKUP(A1050,'Medical Examinations'!A:A,'Medical Examinations'!G:G,"not found")</f>
        <v>0</v>
      </c>
      <c r="I1050" s="20" t="str">
        <f>_xlfn.XLOOKUP(A1050,'Medical Examinations'!A:A,'Medical Examinations'!H:H,"not found")</f>
        <v>No</v>
      </c>
      <c r="J1050" s="20" t="str">
        <f>_xlfn.XLOOKUP(A1050,'Medical Examinations'!A:A,'Medical Examinations'!I:I,"not found")</f>
        <v>Obesity</v>
      </c>
      <c r="K1050" s="21">
        <f>_xlfn.XLOOKUP(A1050,'Hospitalisation Details'!A:A,'Hospitalisation Details'!F:F,"Not Found")</f>
        <v>24683</v>
      </c>
      <c r="L1050" s="22">
        <f>_xlfn.XLOOKUP(A1050,'Hospitalisation Details'!A:A,'Hospitalisation Details'!H:H,"Not Found")</f>
        <v>10704.47</v>
      </c>
      <c r="M1050" s="21" t="str">
        <f>_xlfn.XLOOKUP(A1050,'Hospitalisation Details'!A:A,'Hospitalisation Details'!I:I,"Not Found")</f>
        <v>tier - 2</v>
      </c>
      <c r="N1050" s="21" t="str">
        <f>_xlfn.XLOOKUP(A1050,'Hospitalisation Details'!A:A,'Hospitalisation Details'!J:J,"Not Found")</f>
        <v>tier - 3</v>
      </c>
      <c r="O1050" s="21" t="str">
        <f>_xlfn.XLOOKUP(A1050,'Hospitalisation Details'!A:A,'Hospitalisation Details'!K:K,"Not Found")</f>
        <v>R1011</v>
      </c>
      <c r="P1050" s="23">
        <f>_xlfn.XLOOKUP(A1050,'Hospitalisation Details'!A:A,'Hospitalisation Details'!L:L,"Not Found")</f>
        <v>55</v>
      </c>
    </row>
    <row r="1051" spans="1:16" ht="15.75" x14ac:dyDescent="0.25">
      <c r="A1051" s="19" t="s">
        <v>1321</v>
      </c>
      <c r="B1051" s="19" t="str">
        <f>_xlfn.XLOOKUP(A1051,'Customer Names'!A:A,'Customer Names'!C:C,"Not Found")</f>
        <v>McBroom</v>
      </c>
      <c r="C1051" s="20">
        <f>_xlfn.XLOOKUP(A1051,'Medical Examinations'!A:A,'Medical Examinations'!B:B,"not found")</f>
        <v>28.16</v>
      </c>
      <c r="D1051" s="20">
        <f>_xlfn.XLOOKUP(A1051,'Medical Examinations'!A:A,'Medical Examinations'!C:C,"not found")</f>
        <v>5.56</v>
      </c>
      <c r="E1051" s="20" t="str">
        <f>_xlfn.XLOOKUP(A1051,'Medical Examinations'!A:A,'Medical Examinations'!D:D,"not found")</f>
        <v>No</v>
      </c>
      <c r="F1051" s="20" t="str">
        <f>_xlfn.XLOOKUP(A1051,'Medical Examinations'!A:A,'Medical Examinations'!E:E,"not found")</f>
        <v>No</v>
      </c>
      <c r="G1051" s="20" t="str">
        <f>_xlfn.XLOOKUP(A1051,'Medical Examinations'!A:A,'Medical Examinations'!F:F,"not found")</f>
        <v>No</v>
      </c>
      <c r="H1051" s="20">
        <f>_xlfn.XLOOKUP(A1051,'Medical Examinations'!A:A,'Medical Examinations'!G:G,"not found")</f>
        <v>2</v>
      </c>
      <c r="I1051" s="20" t="str">
        <f>_xlfn.XLOOKUP(A1051,'Medical Examinations'!A:A,'Medical Examinations'!H:H,"not found")</f>
        <v>No</v>
      </c>
      <c r="J1051" s="20" t="str">
        <f>_xlfn.XLOOKUP(A1051,'Medical Examinations'!A:A,'Medical Examinations'!I:I,"not found")</f>
        <v>Overweight</v>
      </c>
      <c r="K1051" s="21">
        <f>_xlfn.XLOOKUP(A1051,'Hospitalisation Details'!A:A,'Hospitalisation Details'!F:F,"Not Found")</f>
        <v>26596</v>
      </c>
      <c r="L1051" s="22">
        <f>_xlfn.XLOOKUP(A1051,'Hospitalisation Details'!A:A,'Hospitalisation Details'!H:H,"Not Found")</f>
        <v>10702.64</v>
      </c>
      <c r="M1051" s="21" t="str">
        <f>_xlfn.XLOOKUP(A1051,'Hospitalisation Details'!A:A,'Hospitalisation Details'!I:I,"Not Found")</f>
        <v>tier - 2</v>
      </c>
      <c r="N1051" s="21" t="str">
        <f>_xlfn.XLOOKUP(A1051,'Hospitalisation Details'!A:A,'Hospitalisation Details'!J:J,"Not Found")</f>
        <v>tier - 3</v>
      </c>
      <c r="O1051" s="21" t="str">
        <f>_xlfn.XLOOKUP(A1051,'Hospitalisation Details'!A:A,'Hospitalisation Details'!K:K,"Not Found")</f>
        <v>R1013</v>
      </c>
      <c r="P1051" s="23">
        <f>_xlfn.XLOOKUP(A1051,'Hospitalisation Details'!A:A,'Hospitalisation Details'!L:L,"Not Found")</f>
        <v>50</v>
      </c>
    </row>
    <row r="1052" spans="1:16" ht="15.75" x14ac:dyDescent="0.25">
      <c r="A1052" s="19" t="s">
        <v>1320</v>
      </c>
      <c r="B1052" s="19" t="str">
        <f>_xlfn.XLOOKUP(A1052,'Customer Names'!A:A,'Customer Names'!C:C,"Not Found")</f>
        <v>Yoo</v>
      </c>
      <c r="C1052" s="20">
        <f>_xlfn.XLOOKUP(A1052,'Medical Examinations'!A:A,'Medical Examinations'!B:B,"not found")</f>
        <v>29.1</v>
      </c>
      <c r="D1052" s="20">
        <f>_xlfn.XLOOKUP(A1052,'Medical Examinations'!A:A,'Medical Examinations'!C:C,"not found")</f>
        <v>5.64</v>
      </c>
      <c r="E1052" s="20" t="str">
        <f>_xlfn.XLOOKUP(A1052,'Medical Examinations'!A:A,'Medical Examinations'!D:D,"not found")</f>
        <v>Yes</v>
      </c>
      <c r="F1052" s="20" t="str">
        <f>_xlfn.XLOOKUP(A1052,'Medical Examinations'!A:A,'Medical Examinations'!E:E,"not found")</f>
        <v>No</v>
      </c>
      <c r="G1052" s="20" t="str">
        <f>_xlfn.XLOOKUP(A1052,'Medical Examinations'!A:A,'Medical Examinations'!F:F,"not found")</f>
        <v>No</v>
      </c>
      <c r="H1052" s="20">
        <f>_xlfn.XLOOKUP(A1052,'Medical Examinations'!A:A,'Medical Examinations'!G:G,"not found")</f>
        <v>0</v>
      </c>
      <c r="I1052" s="20" t="str">
        <f>_xlfn.XLOOKUP(A1052,'Medical Examinations'!A:A,'Medical Examinations'!H:H,"not found")</f>
        <v>No</v>
      </c>
      <c r="J1052" s="20" t="str">
        <f>_xlfn.XLOOKUP(A1052,'Medical Examinations'!A:A,'Medical Examinations'!I:I,"not found")</f>
        <v>Overweight</v>
      </c>
      <c r="K1052" s="21">
        <f>_xlfn.XLOOKUP(A1052,'Hospitalisation Details'!A:A,'Hospitalisation Details'!F:F,"Not Found")</f>
        <v>28033</v>
      </c>
      <c r="L1052" s="22">
        <f>_xlfn.XLOOKUP(A1052,'Hospitalisation Details'!A:A,'Hospitalisation Details'!H:H,"Not Found")</f>
        <v>10698.38</v>
      </c>
      <c r="M1052" s="21" t="str">
        <f>_xlfn.XLOOKUP(A1052,'Hospitalisation Details'!A:A,'Hospitalisation Details'!I:I,"Not Found")</f>
        <v>tier - 2</v>
      </c>
      <c r="N1052" s="21" t="str">
        <f>_xlfn.XLOOKUP(A1052,'Hospitalisation Details'!A:A,'Hospitalisation Details'!J:J,"Not Found")</f>
        <v>tier - 3</v>
      </c>
      <c r="O1052" s="21" t="str">
        <f>_xlfn.XLOOKUP(A1052,'Hospitalisation Details'!A:A,'Hospitalisation Details'!K:K,"Not Found")</f>
        <v>R1025</v>
      </c>
      <c r="P1052" s="23">
        <f>_xlfn.XLOOKUP(A1052,'Hospitalisation Details'!A:A,'Hospitalisation Details'!L:L,"Not Found")</f>
        <v>46</v>
      </c>
    </row>
    <row r="1053" spans="1:16" ht="15.75" x14ac:dyDescent="0.25">
      <c r="A1053" s="19" t="s">
        <v>1319</v>
      </c>
      <c r="B1053" s="19" t="str">
        <f>_xlfn.XLOOKUP(A1053,'Customer Names'!A:A,'Customer Names'!C:C,"Not Found")</f>
        <v>Rand</v>
      </c>
      <c r="C1053" s="20">
        <f>_xlfn.XLOOKUP(A1053,'Medical Examinations'!A:A,'Medical Examinations'!B:B,"not found")</f>
        <v>30.22</v>
      </c>
      <c r="D1053" s="20">
        <f>_xlfn.XLOOKUP(A1053,'Medical Examinations'!A:A,'Medical Examinations'!C:C,"not found")</f>
        <v>4.6500000000000004</v>
      </c>
      <c r="E1053" s="20" t="str">
        <f>_xlfn.XLOOKUP(A1053,'Medical Examinations'!A:A,'Medical Examinations'!D:D,"not found")</f>
        <v>No</v>
      </c>
      <c r="F1053" s="20" t="str">
        <f>_xlfn.XLOOKUP(A1053,'Medical Examinations'!A:A,'Medical Examinations'!E:E,"not found")</f>
        <v>No</v>
      </c>
      <c r="G1053" s="20" t="str">
        <f>_xlfn.XLOOKUP(A1053,'Medical Examinations'!A:A,'Medical Examinations'!F:F,"not found")</f>
        <v>No</v>
      </c>
      <c r="H1053" s="20">
        <f>_xlfn.XLOOKUP(A1053,'Medical Examinations'!A:A,'Medical Examinations'!G:G,"not found")</f>
        <v>0</v>
      </c>
      <c r="I1053" s="20" t="str">
        <f>_xlfn.XLOOKUP(A1053,'Medical Examinations'!A:A,'Medical Examinations'!H:H,"not found")</f>
        <v>No</v>
      </c>
      <c r="J1053" s="20" t="str">
        <f>_xlfn.XLOOKUP(A1053,'Medical Examinations'!A:A,'Medical Examinations'!I:I,"not found")</f>
        <v>Obesity</v>
      </c>
      <c r="K1053" s="21">
        <f>_xlfn.XLOOKUP(A1053,'Hospitalisation Details'!A:A,'Hospitalisation Details'!F:F,"Not Found")</f>
        <v>28339</v>
      </c>
      <c r="L1053" s="22">
        <f>_xlfn.XLOOKUP(A1053,'Hospitalisation Details'!A:A,'Hospitalisation Details'!H:H,"Not Found")</f>
        <v>10690.11</v>
      </c>
      <c r="M1053" s="21" t="str">
        <f>_xlfn.XLOOKUP(A1053,'Hospitalisation Details'!A:A,'Hospitalisation Details'!I:I,"Not Found")</f>
        <v>tier - 2</v>
      </c>
      <c r="N1053" s="21" t="str">
        <f>_xlfn.XLOOKUP(A1053,'Hospitalisation Details'!A:A,'Hospitalisation Details'!J:J,"Not Found")</f>
        <v>tier - 3</v>
      </c>
      <c r="O1053" s="21" t="str">
        <f>_xlfn.XLOOKUP(A1053,'Hospitalisation Details'!A:A,'Hospitalisation Details'!K:K,"Not Found")</f>
        <v>R1021</v>
      </c>
      <c r="P1053" s="23">
        <f>_xlfn.XLOOKUP(A1053,'Hospitalisation Details'!A:A,'Hospitalisation Details'!L:L,"Not Found")</f>
        <v>45</v>
      </c>
    </row>
    <row r="1054" spans="1:16" ht="15.75" x14ac:dyDescent="0.25">
      <c r="A1054" s="19" t="s">
        <v>1318</v>
      </c>
      <c r="B1054" s="19" t="str">
        <f>_xlfn.XLOOKUP(A1054,'Customer Names'!A:A,'Customer Names'!C:C,"Not Found")</f>
        <v>Wolfe</v>
      </c>
      <c r="C1054" s="20">
        <f>_xlfn.XLOOKUP(A1054,'Medical Examinations'!A:A,'Medical Examinations'!B:B,"not found")</f>
        <v>24.29</v>
      </c>
      <c r="D1054" s="20">
        <f>_xlfn.XLOOKUP(A1054,'Medical Examinations'!A:A,'Medical Examinations'!C:C,"not found")</f>
        <v>9.0500000000000007</v>
      </c>
      <c r="E1054" s="20" t="str">
        <f>_xlfn.XLOOKUP(A1054,'Medical Examinations'!A:A,'Medical Examinations'!D:D,"not found")</f>
        <v>No</v>
      </c>
      <c r="F1054" s="20" t="str">
        <f>_xlfn.XLOOKUP(A1054,'Medical Examinations'!A:A,'Medical Examinations'!E:E,"not found")</f>
        <v>No</v>
      </c>
      <c r="G1054" s="20" t="str">
        <f>_xlfn.XLOOKUP(A1054,'Medical Examinations'!A:A,'Medical Examinations'!F:F,"not found")</f>
        <v>No</v>
      </c>
      <c r="H1054" s="20">
        <f>_xlfn.XLOOKUP(A1054,'Medical Examinations'!A:A,'Medical Examinations'!G:G,"not found")</f>
        <v>0</v>
      </c>
      <c r="I1054" s="20" t="str">
        <f>_xlfn.XLOOKUP(A1054,'Medical Examinations'!A:A,'Medical Examinations'!H:H,"not found")</f>
        <v>No</v>
      </c>
      <c r="J1054" s="20" t="str">
        <f>_xlfn.XLOOKUP(A1054,'Medical Examinations'!A:A,'Medical Examinations'!I:I,"not found")</f>
        <v>Normal Weight</v>
      </c>
      <c r="K1054" s="21">
        <f>_xlfn.XLOOKUP(A1054,'Hospitalisation Details'!A:A,'Hospitalisation Details'!F:F,"Not Found")</f>
        <v>22896</v>
      </c>
      <c r="L1054" s="22">
        <f>_xlfn.XLOOKUP(A1054,'Hospitalisation Details'!A:A,'Hospitalisation Details'!H:H,"Not Found")</f>
        <v>10676.83</v>
      </c>
      <c r="M1054" s="21" t="str">
        <f>_xlfn.XLOOKUP(A1054,'Hospitalisation Details'!A:A,'Hospitalisation Details'!I:I,"Not Found")</f>
        <v>tier - 2</v>
      </c>
      <c r="N1054" s="21" t="str">
        <f>_xlfn.XLOOKUP(A1054,'Hospitalisation Details'!A:A,'Hospitalisation Details'!J:J,"Not Found")</f>
        <v>tier - 3</v>
      </c>
      <c r="O1054" s="21" t="str">
        <f>_xlfn.XLOOKUP(A1054,'Hospitalisation Details'!A:A,'Hospitalisation Details'!K:K,"Not Found")</f>
        <v>R1013</v>
      </c>
      <c r="P1054" s="23">
        <f>_xlfn.XLOOKUP(A1054,'Hospitalisation Details'!A:A,'Hospitalisation Details'!L:L,"Not Found")</f>
        <v>60</v>
      </c>
    </row>
    <row r="1055" spans="1:16" ht="15.75" x14ac:dyDescent="0.25">
      <c r="A1055" s="19" t="s">
        <v>1317</v>
      </c>
      <c r="B1055" s="19" t="str">
        <f>_xlfn.XLOOKUP(A1055,'Customer Names'!A:A,'Customer Names'!C:C,"Not Found")</f>
        <v>Vance</v>
      </c>
      <c r="C1055" s="20">
        <f>_xlfn.XLOOKUP(A1055,'Medical Examinations'!A:A,'Medical Examinations'!B:B,"not found")</f>
        <v>29.39</v>
      </c>
      <c r="D1055" s="20">
        <f>_xlfn.XLOOKUP(A1055,'Medical Examinations'!A:A,'Medical Examinations'!C:C,"not found")</f>
        <v>4.5199999999999996</v>
      </c>
      <c r="E1055" s="20" t="str">
        <f>_xlfn.XLOOKUP(A1055,'Medical Examinations'!A:A,'Medical Examinations'!D:D,"not found")</f>
        <v>Yes</v>
      </c>
      <c r="F1055" s="20" t="str">
        <f>_xlfn.XLOOKUP(A1055,'Medical Examinations'!A:A,'Medical Examinations'!E:E,"not found")</f>
        <v>No</v>
      </c>
      <c r="G1055" s="20" t="str">
        <f>_xlfn.XLOOKUP(A1055,'Medical Examinations'!A:A,'Medical Examinations'!F:F,"not found")</f>
        <v>No</v>
      </c>
      <c r="H1055" s="20">
        <f>_xlfn.XLOOKUP(A1055,'Medical Examinations'!A:A,'Medical Examinations'!G:G,"not found")</f>
        <v>0</v>
      </c>
      <c r="I1055" s="20" t="str">
        <f>_xlfn.XLOOKUP(A1055,'Medical Examinations'!A:A,'Medical Examinations'!H:H,"not found")</f>
        <v>No</v>
      </c>
      <c r="J1055" s="20" t="str">
        <f>_xlfn.XLOOKUP(A1055,'Medical Examinations'!A:A,'Medical Examinations'!I:I,"not found")</f>
        <v>Overweight</v>
      </c>
      <c r="K1055" s="21">
        <f>_xlfn.XLOOKUP(A1055,'Hospitalisation Details'!A:A,'Hospitalisation Details'!F:F,"Not Found")</f>
        <v>28086</v>
      </c>
      <c r="L1055" s="22">
        <f>_xlfn.XLOOKUP(A1055,'Hospitalisation Details'!A:A,'Hospitalisation Details'!H:H,"Not Found")</f>
        <v>10665.44</v>
      </c>
      <c r="M1055" s="21" t="str">
        <f>_xlfn.XLOOKUP(A1055,'Hospitalisation Details'!A:A,'Hospitalisation Details'!I:I,"Not Found")</f>
        <v>tier - 2</v>
      </c>
      <c r="N1055" s="21" t="str">
        <f>_xlfn.XLOOKUP(A1055,'Hospitalisation Details'!A:A,'Hospitalisation Details'!J:J,"Not Found")</f>
        <v>tier - 3</v>
      </c>
      <c r="O1055" s="21" t="str">
        <f>_xlfn.XLOOKUP(A1055,'Hospitalisation Details'!A:A,'Hospitalisation Details'!K:K,"Not Found")</f>
        <v>R1021</v>
      </c>
      <c r="P1055" s="23">
        <f>_xlfn.XLOOKUP(A1055,'Hospitalisation Details'!A:A,'Hospitalisation Details'!L:L,"Not Found")</f>
        <v>46</v>
      </c>
    </row>
    <row r="1056" spans="1:16" ht="15.75" x14ac:dyDescent="0.25">
      <c r="A1056" s="19" t="s">
        <v>1316</v>
      </c>
      <c r="B1056" s="19" t="str">
        <f>_xlfn.XLOOKUP(A1056,'Customer Names'!A:A,'Customer Names'!C:C,"Not Found")</f>
        <v>Burnett</v>
      </c>
      <c r="C1056" s="20">
        <f>_xlfn.XLOOKUP(A1056,'Medical Examinations'!A:A,'Medical Examinations'!B:B,"not found")</f>
        <v>25.66</v>
      </c>
      <c r="D1056" s="20">
        <f>_xlfn.XLOOKUP(A1056,'Medical Examinations'!A:A,'Medical Examinations'!C:C,"not found")</f>
        <v>4.62</v>
      </c>
      <c r="E1056" s="20" t="str">
        <f>_xlfn.XLOOKUP(A1056,'Medical Examinations'!A:A,'Medical Examinations'!D:D,"not found")</f>
        <v>Yes</v>
      </c>
      <c r="F1056" s="20" t="str">
        <f>_xlfn.XLOOKUP(A1056,'Medical Examinations'!A:A,'Medical Examinations'!E:E,"not found")</f>
        <v>No</v>
      </c>
      <c r="G1056" s="20" t="str">
        <f>_xlfn.XLOOKUP(A1056,'Medical Examinations'!A:A,'Medical Examinations'!F:F,"not found")</f>
        <v>No</v>
      </c>
      <c r="H1056" s="20">
        <f>_xlfn.XLOOKUP(A1056,'Medical Examinations'!A:A,'Medical Examinations'!G:G,"not found")</f>
        <v>1</v>
      </c>
      <c r="I1056" s="20" t="str">
        <f>_xlfn.XLOOKUP(A1056,'Medical Examinations'!A:A,'Medical Examinations'!H:H,"not found")</f>
        <v>No</v>
      </c>
      <c r="J1056" s="20" t="str">
        <f>_xlfn.XLOOKUP(A1056,'Medical Examinations'!A:A,'Medical Examinations'!I:I,"not found")</f>
        <v>Overweight</v>
      </c>
      <c r="K1056" s="21">
        <f>_xlfn.XLOOKUP(A1056,'Hospitalisation Details'!A:A,'Hospitalisation Details'!F:F,"Not Found")</f>
        <v>23597</v>
      </c>
      <c r="L1056" s="22">
        <f>_xlfn.XLOOKUP(A1056,'Hospitalisation Details'!A:A,'Hospitalisation Details'!H:H,"Not Found")</f>
        <v>10627.81</v>
      </c>
      <c r="M1056" s="21" t="str">
        <f>_xlfn.XLOOKUP(A1056,'Hospitalisation Details'!A:A,'Hospitalisation Details'!I:I,"Not Found")</f>
        <v>tier - 2</v>
      </c>
      <c r="N1056" s="21" t="str">
        <f>_xlfn.XLOOKUP(A1056,'Hospitalisation Details'!A:A,'Hospitalisation Details'!J:J,"Not Found")</f>
        <v>tier - 3</v>
      </c>
      <c r="O1056" s="21" t="str">
        <f>_xlfn.XLOOKUP(A1056,'Hospitalisation Details'!A:A,'Hospitalisation Details'!K:K,"Not Found")</f>
        <v>R1013</v>
      </c>
      <c r="P1056" s="23">
        <f>_xlfn.XLOOKUP(A1056,'Hospitalisation Details'!A:A,'Hospitalisation Details'!L:L,"Not Found")</f>
        <v>58</v>
      </c>
    </row>
    <row r="1057" spans="1:16" ht="15.75" x14ac:dyDescent="0.25">
      <c r="A1057" s="19" t="s">
        <v>1315</v>
      </c>
      <c r="B1057" s="19" t="str">
        <f>_xlfn.XLOOKUP(A1057,'Customer Names'!A:A,'Customer Names'!C:C,"Not Found")</f>
        <v>Clason</v>
      </c>
      <c r="C1057" s="20">
        <f>_xlfn.XLOOKUP(A1057,'Medical Examinations'!A:A,'Medical Examinations'!B:B,"not found")</f>
        <v>39.11</v>
      </c>
      <c r="D1057" s="20">
        <f>_xlfn.XLOOKUP(A1057,'Medical Examinations'!A:A,'Medical Examinations'!C:C,"not found")</f>
        <v>5.87</v>
      </c>
      <c r="E1057" s="20" t="str">
        <f>_xlfn.XLOOKUP(A1057,'Medical Examinations'!A:A,'Medical Examinations'!D:D,"not found")</f>
        <v>No</v>
      </c>
      <c r="F1057" s="20" t="str">
        <f>_xlfn.XLOOKUP(A1057,'Medical Examinations'!A:A,'Medical Examinations'!E:E,"not found")</f>
        <v>No</v>
      </c>
      <c r="G1057" s="20" t="str">
        <f>_xlfn.XLOOKUP(A1057,'Medical Examinations'!A:A,'Medical Examinations'!F:F,"not found")</f>
        <v>No</v>
      </c>
      <c r="H1057" s="20">
        <f>_xlfn.XLOOKUP(A1057,'Medical Examinations'!A:A,'Medical Examinations'!G:G,"not found")</f>
        <v>0</v>
      </c>
      <c r="I1057" s="20" t="str">
        <f>_xlfn.XLOOKUP(A1057,'Medical Examinations'!A:A,'Medical Examinations'!H:H,"not found")</f>
        <v>No</v>
      </c>
      <c r="J1057" s="20" t="str">
        <f>_xlfn.XLOOKUP(A1057,'Medical Examinations'!A:A,'Medical Examinations'!I:I,"not found")</f>
        <v>Obesity</v>
      </c>
      <c r="K1057" s="21">
        <f>_xlfn.XLOOKUP(A1057,'Hospitalisation Details'!A:A,'Hospitalisation Details'!F:F,"Not Found")</f>
        <v>33060</v>
      </c>
      <c r="L1057" s="22">
        <f>_xlfn.XLOOKUP(A1057,'Hospitalisation Details'!A:A,'Hospitalisation Details'!H:H,"Not Found")</f>
        <v>10620.26</v>
      </c>
      <c r="M1057" s="21" t="str">
        <f>_xlfn.XLOOKUP(A1057,'Hospitalisation Details'!A:A,'Hospitalisation Details'!I:I,"Not Found")</f>
        <v>tier - 2</v>
      </c>
      <c r="N1057" s="21" t="str">
        <f>_xlfn.XLOOKUP(A1057,'Hospitalisation Details'!A:A,'Hospitalisation Details'!J:J,"Not Found")</f>
        <v>tier - 3</v>
      </c>
      <c r="O1057" s="21" t="str">
        <f>_xlfn.XLOOKUP(A1057,'Hospitalisation Details'!A:A,'Hospitalisation Details'!K:K,"Not Found")</f>
        <v>R1012</v>
      </c>
      <c r="P1057" s="23">
        <f>_xlfn.XLOOKUP(A1057,'Hospitalisation Details'!A:A,'Hospitalisation Details'!L:L,"Not Found")</f>
        <v>32</v>
      </c>
    </row>
    <row r="1058" spans="1:16" ht="15.75" x14ac:dyDescent="0.25">
      <c r="A1058" s="19" t="s">
        <v>1314</v>
      </c>
      <c r="B1058" s="19" t="str">
        <f>_xlfn.XLOOKUP(A1058,'Customer Names'!A:A,'Customer Names'!C:C,"Not Found")</f>
        <v>Donnelly</v>
      </c>
      <c r="C1058" s="20">
        <f>_xlfn.XLOOKUP(A1058,'Medical Examinations'!A:A,'Medical Examinations'!B:B,"not found")</f>
        <v>43.78</v>
      </c>
      <c r="D1058" s="20">
        <f>_xlfn.XLOOKUP(A1058,'Medical Examinations'!A:A,'Medical Examinations'!C:C,"not found")</f>
        <v>5.71</v>
      </c>
      <c r="E1058" s="20" t="str">
        <f>_xlfn.XLOOKUP(A1058,'Medical Examinations'!A:A,'Medical Examinations'!D:D,"not found")</f>
        <v>No</v>
      </c>
      <c r="F1058" s="20" t="str">
        <f>_xlfn.XLOOKUP(A1058,'Medical Examinations'!A:A,'Medical Examinations'!E:E,"not found")</f>
        <v>No</v>
      </c>
      <c r="G1058" s="20" t="str">
        <f>_xlfn.XLOOKUP(A1058,'Medical Examinations'!A:A,'Medical Examinations'!F:F,"not found")</f>
        <v>No</v>
      </c>
      <c r="H1058" s="20">
        <f>_xlfn.XLOOKUP(A1058,'Medical Examinations'!A:A,'Medical Examinations'!G:G,"not found")</f>
        <v>1</v>
      </c>
      <c r="I1058" s="20" t="str">
        <f>_xlfn.XLOOKUP(A1058,'Medical Examinations'!A:A,'Medical Examinations'!H:H,"not found")</f>
        <v>No</v>
      </c>
      <c r="J1058" s="20" t="str">
        <f>_xlfn.XLOOKUP(A1058,'Medical Examinations'!A:A,'Medical Examinations'!I:I,"not found")</f>
        <v>Obesity</v>
      </c>
      <c r="K1058" s="21">
        <f>_xlfn.XLOOKUP(A1058,'Hospitalisation Details'!A:A,'Hospitalisation Details'!F:F,"Not Found")</f>
        <v>33808</v>
      </c>
      <c r="L1058" s="22">
        <f>_xlfn.XLOOKUP(A1058,'Hospitalisation Details'!A:A,'Hospitalisation Details'!H:H,"Not Found")</f>
        <v>10617.04</v>
      </c>
      <c r="M1058" s="21" t="str">
        <f>_xlfn.XLOOKUP(A1058,'Hospitalisation Details'!A:A,'Hospitalisation Details'!I:I,"Not Found")</f>
        <v>tier - 2</v>
      </c>
      <c r="N1058" s="21" t="str">
        <f>_xlfn.XLOOKUP(A1058,'Hospitalisation Details'!A:A,'Hospitalisation Details'!J:J,"Not Found")</f>
        <v>tier - 3</v>
      </c>
      <c r="O1058" s="21" t="str">
        <f>_xlfn.XLOOKUP(A1058,'Hospitalisation Details'!A:A,'Hospitalisation Details'!K:K,"Not Found")</f>
        <v>R1026</v>
      </c>
      <c r="P1058" s="23">
        <f>_xlfn.XLOOKUP(A1058,'Hospitalisation Details'!A:A,'Hospitalisation Details'!L:L,"Not Found")</f>
        <v>30</v>
      </c>
    </row>
    <row r="1059" spans="1:16" ht="15.75" x14ac:dyDescent="0.25">
      <c r="A1059" s="19" t="s">
        <v>1313</v>
      </c>
      <c r="B1059" s="19" t="str">
        <f>_xlfn.XLOOKUP(A1059,'Customer Names'!A:A,'Customer Names'!C:C,"Not Found")</f>
        <v>Pietz</v>
      </c>
      <c r="C1059" s="20">
        <f>_xlfn.XLOOKUP(A1059,'Medical Examinations'!A:A,'Medical Examinations'!B:B,"not found")</f>
        <v>24.35</v>
      </c>
      <c r="D1059" s="20">
        <f>_xlfn.XLOOKUP(A1059,'Medical Examinations'!A:A,'Medical Examinations'!C:C,"not found")</f>
        <v>9.08</v>
      </c>
      <c r="E1059" s="20" t="str">
        <f>_xlfn.XLOOKUP(A1059,'Medical Examinations'!A:A,'Medical Examinations'!D:D,"not found")</f>
        <v>No</v>
      </c>
      <c r="F1059" s="20" t="str">
        <f>_xlfn.XLOOKUP(A1059,'Medical Examinations'!A:A,'Medical Examinations'!E:E,"not found")</f>
        <v>No</v>
      </c>
      <c r="G1059" s="20" t="str">
        <f>_xlfn.XLOOKUP(A1059,'Medical Examinations'!A:A,'Medical Examinations'!F:F,"not found")</f>
        <v>No</v>
      </c>
      <c r="H1059" s="20">
        <f>_xlfn.XLOOKUP(A1059,'Medical Examinations'!A:A,'Medical Examinations'!G:G,"not found")</f>
        <v>0</v>
      </c>
      <c r="I1059" s="20" t="str">
        <f>_xlfn.XLOOKUP(A1059,'Medical Examinations'!A:A,'Medical Examinations'!H:H,"not found")</f>
        <v>No</v>
      </c>
      <c r="J1059" s="20" t="str">
        <f>_xlfn.XLOOKUP(A1059,'Medical Examinations'!A:A,'Medical Examinations'!I:I,"not found")</f>
        <v>Normal Weight</v>
      </c>
      <c r="K1059" s="21">
        <f>_xlfn.XLOOKUP(A1059,'Hospitalisation Details'!A:A,'Hospitalisation Details'!F:F,"Not Found")</f>
        <v>23920</v>
      </c>
      <c r="L1059" s="22">
        <f>_xlfn.XLOOKUP(A1059,'Hospitalisation Details'!A:A,'Hospitalisation Details'!H:H,"Not Found")</f>
        <v>10608.67</v>
      </c>
      <c r="M1059" s="21" t="str">
        <f>_xlfn.XLOOKUP(A1059,'Hospitalisation Details'!A:A,'Hospitalisation Details'!I:I,"Not Found")</f>
        <v>tier - 2</v>
      </c>
      <c r="N1059" s="21" t="str">
        <f>_xlfn.XLOOKUP(A1059,'Hospitalisation Details'!A:A,'Hospitalisation Details'!J:J,"Not Found")</f>
        <v>tier - 3</v>
      </c>
      <c r="O1059" s="21" t="str">
        <f>_xlfn.XLOOKUP(A1059,'Hospitalisation Details'!A:A,'Hospitalisation Details'!K:K,"Not Found")</f>
        <v>R1012</v>
      </c>
      <c r="P1059" s="23">
        <f>_xlfn.XLOOKUP(A1059,'Hospitalisation Details'!A:A,'Hospitalisation Details'!L:L,"Not Found")</f>
        <v>57</v>
      </c>
    </row>
    <row r="1060" spans="1:16" ht="15.75" x14ac:dyDescent="0.25">
      <c r="A1060" s="19" t="s">
        <v>1312</v>
      </c>
      <c r="B1060" s="19" t="str">
        <f>_xlfn.XLOOKUP(A1060,'Customer Names'!A:A,'Customer Names'!C:C,"Not Found")</f>
        <v>Tegenkamp</v>
      </c>
      <c r="C1060" s="20">
        <f>_xlfn.XLOOKUP(A1060,'Medical Examinations'!A:A,'Medical Examinations'!B:B,"not found")</f>
        <v>40.299999999999997</v>
      </c>
      <c r="D1060" s="20">
        <f>_xlfn.XLOOKUP(A1060,'Medical Examinations'!A:A,'Medical Examinations'!C:C,"not found")</f>
        <v>5.3</v>
      </c>
      <c r="E1060" s="20" t="str">
        <f>_xlfn.XLOOKUP(A1060,'Medical Examinations'!A:A,'Medical Examinations'!D:D,"not found")</f>
        <v>Yes</v>
      </c>
      <c r="F1060" s="20" t="str">
        <f>_xlfn.XLOOKUP(A1060,'Medical Examinations'!A:A,'Medical Examinations'!E:E,"not found")</f>
        <v>No</v>
      </c>
      <c r="G1060" s="20" t="str">
        <f>_xlfn.XLOOKUP(A1060,'Medical Examinations'!A:A,'Medical Examinations'!F:F,"not found")</f>
        <v>No</v>
      </c>
      <c r="H1060" s="20">
        <f>_xlfn.XLOOKUP(A1060,'Medical Examinations'!A:A,'Medical Examinations'!G:G,"not found")</f>
        <v>2</v>
      </c>
      <c r="I1060" s="20" t="str">
        <f>_xlfn.XLOOKUP(A1060,'Medical Examinations'!A:A,'Medical Examinations'!H:H,"not found")</f>
        <v>No</v>
      </c>
      <c r="J1060" s="20" t="str">
        <f>_xlfn.XLOOKUP(A1060,'Medical Examinations'!A:A,'Medical Examinations'!I:I,"not found")</f>
        <v>Obesity</v>
      </c>
      <c r="K1060" s="21">
        <f>_xlfn.XLOOKUP(A1060,'Hospitalisation Details'!A:A,'Hospitalisation Details'!F:F,"Not Found")</f>
        <v>24290</v>
      </c>
      <c r="L1060" s="22">
        <f>_xlfn.XLOOKUP(A1060,'Hospitalisation Details'!A:A,'Hospitalisation Details'!H:H,"Not Found")</f>
        <v>10602.39</v>
      </c>
      <c r="M1060" s="21" t="str">
        <f>_xlfn.XLOOKUP(A1060,'Hospitalisation Details'!A:A,'Hospitalisation Details'!I:I,"Not Found")</f>
        <v>tier - 2</v>
      </c>
      <c r="N1060" s="21" t="str">
        <f>_xlfn.XLOOKUP(A1060,'Hospitalisation Details'!A:A,'Hospitalisation Details'!J:J,"Not Found")</f>
        <v>tier - 3</v>
      </c>
      <c r="O1060" s="21" t="str">
        <f>_xlfn.XLOOKUP(A1060,'Hospitalisation Details'!A:A,'Hospitalisation Details'!K:K,"Not Found")</f>
        <v>R1011</v>
      </c>
      <c r="P1060" s="23">
        <f>_xlfn.XLOOKUP(A1060,'Hospitalisation Details'!A:A,'Hospitalisation Details'!L:L,"Not Found")</f>
        <v>56</v>
      </c>
    </row>
    <row r="1061" spans="1:16" ht="15.75" x14ac:dyDescent="0.25">
      <c r="A1061" s="19" t="s">
        <v>1311</v>
      </c>
      <c r="B1061" s="19" t="str">
        <f>_xlfn.XLOOKUP(A1061,'Customer Names'!A:A,'Customer Names'!C:C,"Not Found")</f>
        <v>Dover</v>
      </c>
      <c r="C1061" s="20">
        <f>_xlfn.XLOOKUP(A1061,'Medical Examinations'!A:A,'Medical Examinations'!B:B,"not found")</f>
        <v>32.774999999999999</v>
      </c>
      <c r="D1061" s="20">
        <f>_xlfn.XLOOKUP(A1061,'Medical Examinations'!A:A,'Medical Examinations'!C:C,"not found")</f>
        <v>11.76</v>
      </c>
      <c r="E1061" s="20" t="str">
        <f>_xlfn.XLOOKUP(A1061,'Medical Examinations'!A:A,'Medical Examinations'!D:D,"not found")</f>
        <v>Yes</v>
      </c>
      <c r="F1061" s="20" t="str">
        <f>_xlfn.XLOOKUP(A1061,'Medical Examinations'!A:A,'Medical Examinations'!E:E,"not found")</f>
        <v>No</v>
      </c>
      <c r="G1061" s="20" t="str">
        <f>_xlfn.XLOOKUP(A1061,'Medical Examinations'!A:A,'Medical Examinations'!F:F,"not found")</f>
        <v>No</v>
      </c>
      <c r="H1061" s="20">
        <f>_xlfn.XLOOKUP(A1061,'Medical Examinations'!A:A,'Medical Examinations'!G:G,"not found")</f>
        <v>0</v>
      </c>
      <c r="I1061" s="20" t="str">
        <f>_xlfn.XLOOKUP(A1061,'Medical Examinations'!A:A,'Medical Examinations'!H:H,"not found")</f>
        <v>No</v>
      </c>
      <c r="J1061" s="20" t="str">
        <f>_xlfn.XLOOKUP(A1061,'Medical Examinations'!A:A,'Medical Examinations'!I:I,"not found")</f>
        <v>Obesity</v>
      </c>
      <c r="K1061" s="21">
        <f>_xlfn.XLOOKUP(A1061,'Hospitalisation Details'!A:A,'Hospitalisation Details'!F:F,"Not Found")</f>
        <v>24646</v>
      </c>
      <c r="L1061" s="22">
        <f>_xlfn.XLOOKUP(A1061,'Hospitalisation Details'!A:A,'Hospitalisation Details'!H:H,"Not Found")</f>
        <v>10601.63</v>
      </c>
      <c r="M1061" s="21" t="str">
        <f>_xlfn.XLOOKUP(A1061,'Hospitalisation Details'!A:A,'Hospitalisation Details'!I:I,"Not Found")</f>
        <v>tier - 2</v>
      </c>
      <c r="N1061" s="21" t="str">
        <f>_xlfn.XLOOKUP(A1061,'Hospitalisation Details'!A:A,'Hospitalisation Details'!J:J,"Not Found")</f>
        <v>tier - 3</v>
      </c>
      <c r="O1061" s="21" t="str">
        <f>_xlfn.XLOOKUP(A1061,'Hospitalisation Details'!A:A,'Hospitalisation Details'!K:K,"Not Found")</f>
        <v>R1012</v>
      </c>
      <c r="P1061" s="23">
        <f>_xlfn.XLOOKUP(A1061,'Hospitalisation Details'!A:A,'Hospitalisation Details'!L:L,"Not Found")</f>
        <v>55</v>
      </c>
    </row>
    <row r="1062" spans="1:16" ht="15.75" x14ac:dyDescent="0.25">
      <c r="A1062" s="19" t="s">
        <v>1310</v>
      </c>
      <c r="B1062" s="19" t="str">
        <f>_xlfn.XLOOKUP(A1062,'Customer Names'!A:A,'Customer Names'!C:C,"Not Found")</f>
        <v>Dockemeyer</v>
      </c>
      <c r="C1062" s="20">
        <f>_xlfn.XLOOKUP(A1062,'Medical Examinations'!A:A,'Medical Examinations'!B:B,"not found")</f>
        <v>39.6</v>
      </c>
      <c r="D1062" s="20">
        <f>_xlfn.XLOOKUP(A1062,'Medical Examinations'!A:A,'Medical Examinations'!C:C,"not found")</f>
        <v>5.1100000000000003</v>
      </c>
      <c r="E1062" s="20" t="str">
        <f>_xlfn.XLOOKUP(A1062,'Medical Examinations'!A:A,'Medical Examinations'!D:D,"not found")</f>
        <v>Yes</v>
      </c>
      <c r="F1062" s="20" t="str">
        <f>_xlfn.XLOOKUP(A1062,'Medical Examinations'!A:A,'Medical Examinations'!E:E,"not found")</f>
        <v>No</v>
      </c>
      <c r="G1062" s="20" t="str">
        <f>_xlfn.XLOOKUP(A1062,'Medical Examinations'!A:A,'Medical Examinations'!F:F,"not found")</f>
        <v>No</v>
      </c>
      <c r="H1062" s="20">
        <f>_xlfn.XLOOKUP(A1062,'Medical Examinations'!A:A,'Medical Examinations'!G:G,"not found")</f>
        <v>2</v>
      </c>
      <c r="I1062" s="20" t="str">
        <f>_xlfn.XLOOKUP(A1062,'Medical Examinations'!A:A,'Medical Examinations'!H:H,"not found")</f>
        <v>No</v>
      </c>
      <c r="J1062" s="20" t="str">
        <f>_xlfn.XLOOKUP(A1062,'Medical Examinations'!A:A,'Medical Examinations'!I:I,"not found")</f>
        <v>Obesity</v>
      </c>
      <c r="K1062" s="21">
        <f>_xlfn.XLOOKUP(A1062,'Hospitalisation Details'!A:A,'Hospitalisation Details'!F:F,"Not Found")</f>
        <v>24308</v>
      </c>
      <c r="L1062" s="22">
        <f>_xlfn.XLOOKUP(A1062,'Hospitalisation Details'!A:A,'Hospitalisation Details'!H:H,"Not Found")</f>
        <v>10601.41</v>
      </c>
      <c r="M1062" s="21" t="str">
        <f>_xlfn.XLOOKUP(A1062,'Hospitalisation Details'!A:A,'Hospitalisation Details'!I:I,"Not Found")</f>
        <v>tier - 2</v>
      </c>
      <c r="N1062" s="21" t="str">
        <f>_xlfn.XLOOKUP(A1062,'Hospitalisation Details'!A:A,'Hospitalisation Details'!J:J,"Not Found")</f>
        <v>tier - 3</v>
      </c>
      <c r="O1062" s="21" t="str">
        <f>_xlfn.XLOOKUP(A1062,'Hospitalisation Details'!A:A,'Hospitalisation Details'!K:K,"Not Found")</f>
        <v>R1011</v>
      </c>
      <c r="P1062" s="23">
        <f>_xlfn.XLOOKUP(A1062,'Hospitalisation Details'!A:A,'Hospitalisation Details'!L:L,"Not Found")</f>
        <v>56</v>
      </c>
    </row>
    <row r="1063" spans="1:16" ht="15.75" x14ac:dyDescent="0.25">
      <c r="A1063" s="19" t="s">
        <v>1309</v>
      </c>
      <c r="B1063" s="19" t="str">
        <f>_xlfn.XLOOKUP(A1063,'Customer Names'!A:A,'Customer Names'!C:C,"Not Found")</f>
        <v>Steele</v>
      </c>
      <c r="C1063" s="20">
        <f>_xlfn.XLOOKUP(A1063,'Medical Examinations'!A:A,'Medical Examinations'!B:B,"not found")</f>
        <v>30.97</v>
      </c>
      <c r="D1063" s="20">
        <f>_xlfn.XLOOKUP(A1063,'Medical Examinations'!A:A,'Medical Examinations'!C:C,"not found")</f>
        <v>5.54</v>
      </c>
      <c r="E1063" s="20" t="str">
        <f>_xlfn.XLOOKUP(A1063,'Medical Examinations'!A:A,'Medical Examinations'!D:D,"not found")</f>
        <v>No</v>
      </c>
      <c r="F1063" s="20" t="str">
        <f>_xlfn.XLOOKUP(A1063,'Medical Examinations'!A:A,'Medical Examinations'!E:E,"not found")</f>
        <v>No</v>
      </c>
      <c r="G1063" s="20" t="str">
        <f>_xlfn.XLOOKUP(A1063,'Medical Examinations'!A:A,'Medical Examinations'!F:F,"not found")</f>
        <v>No</v>
      </c>
      <c r="H1063" s="20">
        <f>_xlfn.XLOOKUP(A1063,'Medical Examinations'!A:A,'Medical Examinations'!G:G,"not found")</f>
        <v>2</v>
      </c>
      <c r="I1063" s="20" t="str">
        <f>_xlfn.XLOOKUP(A1063,'Medical Examinations'!A:A,'Medical Examinations'!H:H,"not found")</f>
        <v>No</v>
      </c>
      <c r="J1063" s="20" t="str">
        <f>_xlfn.XLOOKUP(A1063,'Medical Examinations'!A:A,'Medical Examinations'!I:I,"not found")</f>
        <v>Obesity</v>
      </c>
      <c r="K1063" s="21">
        <f>_xlfn.XLOOKUP(A1063,'Hospitalisation Details'!A:A,'Hospitalisation Details'!F:F,"Not Found")</f>
        <v>26647</v>
      </c>
      <c r="L1063" s="22">
        <f>_xlfn.XLOOKUP(A1063,'Hospitalisation Details'!A:A,'Hospitalisation Details'!H:H,"Not Found")</f>
        <v>10600.55</v>
      </c>
      <c r="M1063" s="21" t="str">
        <f>_xlfn.XLOOKUP(A1063,'Hospitalisation Details'!A:A,'Hospitalisation Details'!I:I,"Not Found")</f>
        <v>tier - 2</v>
      </c>
      <c r="N1063" s="21" t="str">
        <f>_xlfn.XLOOKUP(A1063,'Hospitalisation Details'!A:A,'Hospitalisation Details'!J:J,"Not Found")</f>
        <v>tier - 3</v>
      </c>
      <c r="O1063" s="21" t="str">
        <f>_xlfn.XLOOKUP(A1063,'Hospitalisation Details'!A:A,'Hospitalisation Details'!K:K,"Not Found")</f>
        <v>R1012</v>
      </c>
      <c r="P1063" s="23">
        <f>_xlfn.XLOOKUP(A1063,'Hospitalisation Details'!A:A,'Hospitalisation Details'!L:L,"Not Found")</f>
        <v>50</v>
      </c>
    </row>
    <row r="1064" spans="1:16" ht="15.75" x14ac:dyDescent="0.25">
      <c r="A1064" s="19" t="s">
        <v>1308</v>
      </c>
      <c r="B1064" s="19" t="str">
        <f>_xlfn.XLOOKUP(A1064,'Customer Names'!A:A,'Customer Names'!C:C,"Not Found")</f>
        <v>Harel</v>
      </c>
      <c r="C1064" s="20">
        <f>_xlfn.XLOOKUP(A1064,'Medical Examinations'!A:A,'Medical Examinations'!B:B,"not found")</f>
        <v>27.645</v>
      </c>
      <c r="D1064" s="20">
        <f>_xlfn.XLOOKUP(A1064,'Medical Examinations'!A:A,'Medical Examinations'!C:C,"not found")</f>
        <v>8.8699999999999992</v>
      </c>
      <c r="E1064" s="20" t="str">
        <f>_xlfn.XLOOKUP(A1064,'Medical Examinations'!A:A,'Medical Examinations'!D:D,"not found")</f>
        <v>Yes</v>
      </c>
      <c r="F1064" s="20" t="str">
        <f>_xlfn.XLOOKUP(A1064,'Medical Examinations'!A:A,'Medical Examinations'!E:E,"not found")</f>
        <v>No</v>
      </c>
      <c r="G1064" s="20" t="str">
        <f>_xlfn.XLOOKUP(A1064,'Medical Examinations'!A:A,'Medical Examinations'!F:F,"not found")</f>
        <v>No</v>
      </c>
      <c r="H1064" s="20">
        <f>_xlfn.XLOOKUP(A1064,'Medical Examinations'!A:A,'Medical Examinations'!G:G,"not found")</f>
        <v>0</v>
      </c>
      <c r="I1064" s="20" t="str">
        <f>_xlfn.XLOOKUP(A1064,'Medical Examinations'!A:A,'Medical Examinations'!H:H,"not found")</f>
        <v>No</v>
      </c>
      <c r="J1064" s="20" t="str">
        <f>_xlfn.XLOOKUP(A1064,'Medical Examinations'!A:A,'Medical Examinations'!I:I,"not found")</f>
        <v>Overweight</v>
      </c>
      <c r="K1064" s="21">
        <f>_xlfn.XLOOKUP(A1064,'Hospitalisation Details'!A:A,'Hospitalisation Details'!F:F,"Not Found")</f>
        <v>24805</v>
      </c>
      <c r="L1064" s="22">
        <f>_xlfn.XLOOKUP(A1064,'Hospitalisation Details'!A:A,'Hospitalisation Details'!H:H,"Not Found")</f>
        <v>10594.5</v>
      </c>
      <c r="M1064" s="21" t="str">
        <f>_xlfn.XLOOKUP(A1064,'Hospitalisation Details'!A:A,'Hospitalisation Details'!I:I,"Not Found")</f>
        <v>tier - 2</v>
      </c>
      <c r="N1064" s="21" t="str">
        <f>_xlfn.XLOOKUP(A1064,'Hospitalisation Details'!A:A,'Hospitalisation Details'!J:J,"Not Found")</f>
        <v>tier - 3</v>
      </c>
      <c r="O1064" s="21" t="str">
        <f>_xlfn.XLOOKUP(A1064,'Hospitalisation Details'!A:A,'Hospitalisation Details'!K:K,"Not Found")</f>
        <v>R1012</v>
      </c>
      <c r="P1064" s="23">
        <f>_xlfn.XLOOKUP(A1064,'Hospitalisation Details'!A:A,'Hospitalisation Details'!L:L,"Not Found")</f>
        <v>55</v>
      </c>
    </row>
    <row r="1065" spans="1:16" ht="15.75" x14ac:dyDescent="0.25">
      <c r="A1065" s="19" t="s">
        <v>1307</v>
      </c>
      <c r="B1065" s="19" t="str">
        <f>_xlfn.XLOOKUP(A1065,'Customer Names'!A:A,'Customer Names'!C:C,"Not Found")</f>
        <v>Aguila</v>
      </c>
      <c r="C1065" s="20">
        <f>_xlfn.XLOOKUP(A1065,'Medical Examinations'!A:A,'Medical Examinations'!B:B,"not found")</f>
        <v>34.43</v>
      </c>
      <c r="D1065" s="20">
        <f>_xlfn.XLOOKUP(A1065,'Medical Examinations'!A:A,'Medical Examinations'!C:C,"not found")</f>
        <v>5.96</v>
      </c>
      <c r="E1065" s="20" t="str">
        <f>_xlfn.XLOOKUP(A1065,'Medical Examinations'!A:A,'Medical Examinations'!D:D,"not found")</f>
        <v>Yes</v>
      </c>
      <c r="F1065" s="20" t="str">
        <f>_xlfn.XLOOKUP(A1065,'Medical Examinations'!A:A,'Medical Examinations'!E:E,"not found")</f>
        <v>No</v>
      </c>
      <c r="G1065" s="20" t="str">
        <f>_xlfn.XLOOKUP(A1065,'Medical Examinations'!A:A,'Medical Examinations'!F:F,"not found")</f>
        <v>No</v>
      </c>
      <c r="H1065" s="20">
        <f>_xlfn.XLOOKUP(A1065,'Medical Examinations'!A:A,'Medical Examinations'!G:G,"not found")</f>
        <v>2</v>
      </c>
      <c r="I1065" s="20" t="str">
        <f>_xlfn.XLOOKUP(A1065,'Medical Examinations'!A:A,'Medical Examinations'!H:H,"not found")</f>
        <v>No</v>
      </c>
      <c r="J1065" s="20" t="str">
        <f>_xlfn.XLOOKUP(A1065,'Medical Examinations'!A:A,'Medical Examinations'!I:I,"not found")</f>
        <v>Obesity</v>
      </c>
      <c r="K1065" s="21">
        <f>_xlfn.XLOOKUP(A1065,'Hospitalisation Details'!A:A,'Hospitalisation Details'!F:F,"Not Found")</f>
        <v>24414</v>
      </c>
      <c r="L1065" s="22">
        <f>_xlfn.XLOOKUP(A1065,'Hospitalisation Details'!A:A,'Hospitalisation Details'!H:H,"Not Found")</f>
        <v>10594.23</v>
      </c>
      <c r="M1065" s="21" t="str">
        <f>_xlfn.XLOOKUP(A1065,'Hospitalisation Details'!A:A,'Hospitalisation Details'!I:I,"Not Found")</f>
        <v>tier - 2</v>
      </c>
      <c r="N1065" s="21" t="str">
        <f>_xlfn.XLOOKUP(A1065,'Hospitalisation Details'!A:A,'Hospitalisation Details'!J:J,"Not Found")</f>
        <v>tier - 3</v>
      </c>
      <c r="O1065" s="21" t="str">
        <f>_xlfn.XLOOKUP(A1065,'Hospitalisation Details'!A:A,'Hospitalisation Details'!K:K,"Not Found")</f>
        <v>R1013</v>
      </c>
      <c r="P1065" s="23">
        <f>_xlfn.XLOOKUP(A1065,'Hospitalisation Details'!A:A,'Hospitalisation Details'!L:L,"Not Found")</f>
        <v>56</v>
      </c>
    </row>
    <row r="1066" spans="1:16" ht="15.75" x14ac:dyDescent="0.25">
      <c r="A1066" s="19" t="s">
        <v>1306</v>
      </c>
      <c r="B1066" s="19" t="str">
        <f>_xlfn.XLOOKUP(A1066,'Customer Names'!A:A,'Customer Names'!C:C,"Not Found")</f>
        <v>Vallejo Sarmiento</v>
      </c>
      <c r="C1066" s="20">
        <f>_xlfn.XLOOKUP(A1066,'Medical Examinations'!A:A,'Medical Examinations'!B:B,"not found")</f>
        <v>39.6</v>
      </c>
      <c r="D1066" s="20">
        <f>_xlfn.XLOOKUP(A1066,'Medical Examinations'!A:A,'Medical Examinations'!C:C,"not found")</f>
        <v>4.4400000000000004</v>
      </c>
      <c r="E1066" s="20" t="str">
        <f>_xlfn.XLOOKUP(A1066,'Medical Examinations'!A:A,'Medical Examinations'!D:D,"not found")</f>
        <v>Yes</v>
      </c>
      <c r="F1066" s="20" t="str">
        <f>_xlfn.XLOOKUP(A1066,'Medical Examinations'!A:A,'Medical Examinations'!E:E,"not found")</f>
        <v>No</v>
      </c>
      <c r="G1066" s="20" t="str">
        <f>_xlfn.XLOOKUP(A1066,'Medical Examinations'!A:A,'Medical Examinations'!F:F,"not found")</f>
        <v>Yes</v>
      </c>
      <c r="H1066" s="20">
        <f>_xlfn.XLOOKUP(A1066,'Medical Examinations'!A:A,'Medical Examinations'!G:G,"not found")</f>
        <v>1</v>
      </c>
      <c r="I1066" s="20" t="str">
        <f>_xlfn.XLOOKUP(A1066,'Medical Examinations'!A:A,'Medical Examinations'!H:H,"not found")</f>
        <v>No</v>
      </c>
      <c r="J1066" s="20" t="str">
        <f>_xlfn.XLOOKUP(A1066,'Medical Examinations'!A:A,'Medical Examinations'!I:I,"not found")</f>
        <v>Obesity</v>
      </c>
      <c r="K1066" s="21">
        <f>_xlfn.XLOOKUP(A1066,'Hospitalisation Details'!A:A,'Hospitalisation Details'!F:F,"Not Found")</f>
        <v>25562</v>
      </c>
      <c r="L1066" s="22">
        <f>_xlfn.XLOOKUP(A1066,'Hospitalisation Details'!A:A,'Hospitalisation Details'!H:H,"Not Found")</f>
        <v>10579.71</v>
      </c>
      <c r="M1066" s="21" t="str">
        <f>_xlfn.XLOOKUP(A1066,'Hospitalisation Details'!A:A,'Hospitalisation Details'!I:I,"Not Found")</f>
        <v>tier - 2</v>
      </c>
      <c r="N1066" s="21" t="str">
        <f>_xlfn.XLOOKUP(A1066,'Hospitalisation Details'!A:A,'Hospitalisation Details'!J:J,"Not Found")</f>
        <v>tier - 3</v>
      </c>
      <c r="O1066" s="21" t="str">
        <f>_xlfn.XLOOKUP(A1066,'Hospitalisation Details'!A:A,'Hospitalisation Details'!K:K,"Not Found")</f>
        <v>R1013</v>
      </c>
      <c r="P1066" s="23">
        <f>_xlfn.XLOOKUP(A1066,'Hospitalisation Details'!A:A,'Hospitalisation Details'!L:L,"Not Found")</f>
        <v>53</v>
      </c>
    </row>
    <row r="1067" spans="1:16" ht="15.75" x14ac:dyDescent="0.25">
      <c r="A1067" s="19" t="s">
        <v>1305</v>
      </c>
      <c r="B1067" s="19" t="str">
        <f>_xlfn.XLOOKUP(A1067,'Customer Names'!A:A,'Customer Names'!C:C,"Not Found")</f>
        <v>Beisheim</v>
      </c>
      <c r="C1067" s="20">
        <f>_xlfn.XLOOKUP(A1067,'Medical Examinations'!A:A,'Medical Examinations'!B:B,"not found")</f>
        <v>22.1</v>
      </c>
      <c r="D1067" s="20">
        <f>_xlfn.XLOOKUP(A1067,'Medical Examinations'!A:A,'Medical Examinations'!C:C,"not found")</f>
        <v>4.6500000000000004</v>
      </c>
      <c r="E1067" s="20" t="str">
        <f>_xlfn.XLOOKUP(A1067,'Medical Examinations'!A:A,'Medical Examinations'!D:D,"not found")</f>
        <v>Yes</v>
      </c>
      <c r="F1067" s="20" t="str">
        <f>_xlfn.XLOOKUP(A1067,'Medical Examinations'!A:A,'Medical Examinations'!E:E,"not found")</f>
        <v>No</v>
      </c>
      <c r="G1067" s="20" t="str">
        <f>_xlfn.XLOOKUP(A1067,'Medical Examinations'!A:A,'Medical Examinations'!F:F,"not found")</f>
        <v>No</v>
      </c>
      <c r="H1067" s="20">
        <f>_xlfn.XLOOKUP(A1067,'Medical Examinations'!A:A,'Medical Examinations'!G:G,"not found")</f>
        <v>2</v>
      </c>
      <c r="I1067" s="20" t="str">
        <f>_xlfn.XLOOKUP(A1067,'Medical Examinations'!A:A,'Medical Examinations'!H:H,"not found")</f>
        <v>No</v>
      </c>
      <c r="J1067" s="20" t="str">
        <f>_xlfn.XLOOKUP(A1067,'Medical Examinations'!A:A,'Medical Examinations'!I:I,"not found")</f>
        <v>Normal Weight</v>
      </c>
      <c r="K1067" s="21">
        <f>_xlfn.XLOOKUP(A1067,'Hospitalisation Details'!A:A,'Hospitalisation Details'!F:F,"Not Found")</f>
        <v>24452</v>
      </c>
      <c r="L1067" s="22">
        <f>_xlfn.XLOOKUP(A1067,'Hospitalisation Details'!A:A,'Hospitalisation Details'!H:H,"Not Found")</f>
        <v>10577.09</v>
      </c>
      <c r="M1067" s="21" t="str">
        <f>_xlfn.XLOOKUP(A1067,'Hospitalisation Details'!A:A,'Hospitalisation Details'!I:I,"Not Found")</f>
        <v>tier - 2</v>
      </c>
      <c r="N1067" s="21" t="str">
        <f>_xlfn.XLOOKUP(A1067,'Hospitalisation Details'!A:A,'Hospitalisation Details'!J:J,"Not Found")</f>
        <v>tier - 3</v>
      </c>
      <c r="O1067" s="21" t="str">
        <f>_xlfn.XLOOKUP(A1067,'Hospitalisation Details'!A:A,'Hospitalisation Details'!K:K,"Not Found")</f>
        <v>R1011</v>
      </c>
      <c r="P1067" s="23">
        <f>_xlfn.XLOOKUP(A1067,'Hospitalisation Details'!A:A,'Hospitalisation Details'!L:L,"Not Found")</f>
        <v>56</v>
      </c>
    </row>
    <row r="1068" spans="1:16" ht="15.75" x14ac:dyDescent="0.25">
      <c r="A1068" s="19" t="s">
        <v>1304</v>
      </c>
      <c r="B1068" s="19" t="str">
        <f>_xlfn.XLOOKUP(A1068,'Customer Names'!A:A,'Customer Names'!C:C,"Not Found")</f>
        <v>Lenhoff</v>
      </c>
      <c r="C1068" s="20">
        <f>_xlfn.XLOOKUP(A1068,'Medical Examinations'!A:A,'Medical Examinations'!B:B,"not found")</f>
        <v>33.25</v>
      </c>
      <c r="D1068" s="20">
        <f>_xlfn.XLOOKUP(A1068,'Medical Examinations'!A:A,'Medical Examinations'!C:C,"not found")</f>
        <v>5.64</v>
      </c>
      <c r="E1068" s="20" t="str">
        <f>_xlfn.XLOOKUP(A1068,'Medical Examinations'!A:A,'Medical Examinations'!D:D,"not found")</f>
        <v>Yes</v>
      </c>
      <c r="F1068" s="20" t="str">
        <f>_xlfn.XLOOKUP(A1068,'Medical Examinations'!A:A,'Medical Examinations'!E:E,"not found")</f>
        <v>No</v>
      </c>
      <c r="G1068" s="20" t="str">
        <f>_xlfn.XLOOKUP(A1068,'Medical Examinations'!A:A,'Medical Examinations'!F:F,"not found")</f>
        <v>Yes</v>
      </c>
      <c r="H1068" s="20">
        <f>_xlfn.XLOOKUP(A1068,'Medical Examinations'!A:A,'Medical Examinations'!G:G,"not found")</f>
        <v>1</v>
      </c>
      <c r="I1068" s="20" t="str">
        <f>_xlfn.XLOOKUP(A1068,'Medical Examinations'!A:A,'Medical Examinations'!H:H,"not found")</f>
        <v>No</v>
      </c>
      <c r="J1068" s="20" t="str">
        <f>_xlfn.XLOOKUP(A1068,'Medical Examinations'!A:A,'Medical Examinations'!I:I,"not found")</f>
        <v>Obesity</v>
      </c>
      <c r="K1068" s="21">
        <f>_xlfn.XLOOKUP(A1068,'Hospitalisation Details'!A:A,'Hospitalisation Details'!F:F,"Not Found")</f>
        <v>25401</v>
      </c>
      <c r="L1068" s="22">
        <f>_xlfn.XLOOKUP(A1068,'Hospitalisation Details'!A:A,'Hospitalisation Details'!H:H,"Not Found")</f>
        <v>10564.88</v>
      </c>
      <c r="M1068" s="21" t="str">
        <f>_xlfn.XLOOKUP(A1068,'Hospitalisation Details'!A:A,'Hospitalisation Details'!I:I,"Not Found")</f>
        <v>tier - 2</v>
      </c>
      <c r="N1068" s="21" t="str">
        <f>_xlfn.XLOOKUP(A1068,'Hospitalisation Details'!A:A,'Hospitalisation Details'!J:J,"Not Found")</f>
        <v>tier - 3</v>
      </c>
      <c r="O1068" s="21" t="str">
        <f>_xlfn.XLOOKUP(A1068,'Hospitalisation Details'!A:A,'Hospitalisation Details'!K:K,"Not Found")</f>
        <v>R1024</v>
      </c>
      <c r="P1068" s="23">
        <f>_xlfn.XLOOKUP(A1068,'Hospitalisation Details'!A:A,'Hospitalisation Details'!L:L,"Not Found")</f>
        <v>53</v>
      </c>
    </row>
    <row r="1069" spans="1:16" ht="15.75" x14ac:dyDescent="0.25">
      <c r="A1069" s="19" t="s">
        <v>1303</v>
      </c>
      <c r="B1069" s="19" t="str">
        <f>_xlfn.XLOOKUP(A1069,'Customer Names'!A:A,'Customer Names'!C:C,"Not Found")</f>
        <v>Wehrwein</v>
      </c>
      <c r="C1069" s="20">
        <f>_xlfn.XLOOKUP(A1069,'Medical Examinations'!A:A,'Medical Examinations'!B:B,"not found")</f>
        <v>33.33</v>
      </c>
      <c r="D1069" s="20">
        <f>_xlfn.XLOOKUP(A1069,'Medical Examinations'!A:A,'Medical Examinations'!C:C,"not found")</f>
        <v>10.19</v>
      </c>
      <c r="E1069" s="20" t="str">
        <f>_xlfn.XLOOKUP(A1069,'Medical Examinations'!A:A,'Medical Examinations'!D:D,"not found")</f>
        <v>No</v>
      </c>
      <c r="F1069" s="20" t="str">
        <f>_xlfn.XLOOKUP(A1069,'Medical Examinations'!A:A,'Medical Examinations'!E:E,"not found")</f>
        <v>No</v>
      </c>
      <c r="G1069" s="20" t="str">
        <f>_xlfn.XLOOKUP(A1069,'Medical Examinations'!A:A,'Medical Examinations'!F:F,"not found")</f>
        <v>No</v>
      </c>
      <c r="H1069" s="20">
        <f>_xlfn.XLOOKUP(A1069,'Medical Examinations'!A:A,'Medical Examinations'!G:G,"not found")</f>
        <v>0</v>
      </c>
      <c r="I1069" s="20" t="str">
        <f>_xlfn.XLOOKUP(A1069,'Medical Examinations'!A:A,'Medical Examinations'!H:H,"not found")</f>
        <v>No</v>
      </c>
      <c r="J1069" s="20" t="str">
        <f>_xlfn.XLOOKUP(A1069,'Medical Examinations'!A:A,'Medical Examinations'!I:I,"not found")</f>
        <v>Obesity</v>
      </c>
      <c r="K1069" s="21">
        <f>_xlfn.XLOOKUP(A1069,'Hospitalisation Details'!A:A,'Hospitalisation Details'!F:F,"Not Found")</f>
        <v>26113</v>
      </c>
      <c r="L1069" s="22">
        <f>_xlfn.XLOOKUP(A1069,'Hospitalisation Details'!A:A,'Hospitalisation Details'!H:H,"Not Found")</f>
        <v>10560.49</v>
      </c>
      <c r="M1069" s="21" t="str">
        <f>_xlfn.XLOOKUP(A1069,'Hospitalisation Details'!A:A,'Hospitalisation Details'!I:I,"Not Found")</f>
        <v>tier - 2</v>
      </c>
      <c r="N1069" s="21" t="str">
        <f>_xlfn.XLOOKUP(A1069,'Hospitalisation Details'!A:A,'Hospitalisation Details'!J:J,"Not Found")</f>
        <v>tier - 3</v>
      </c>
      <c r="O1069" s="21" t="str">
        <f>_xlfn.XLOOKUP(A1069,'Hospitalisation Details'!A:A,'Hospitalisation Details'!K:K,"Not Found")</f>
        <v>R1013</v>
      </c>
      <c r="P1069" s="23">
        <f>_xlfn.XLOOKUP(A1069,'Hospitalisation Details'!A:A,'Hospitalisation Details'!L:L,"Not Found")</f>
        <v>51</v>
      </c>
    </row>
    <row r="1070" spans="1:16" ht="15.75" x14ac:dyDescent="0.25">
      <c r="A1070" s="19" t="s">
        <v>1302</v>
      </c>
      <c r="B1070" s="19" t="str">
        <f>_xlfn.XLOOKUP(A1070,'Customer Names'!A:A,'Customer Names'!C:C,"Not Found")</f>
        <v>Wallace</v>
      </c>
      <c r="C1070" s="20">
        <f>_xlfn.XLOOKUP(A1070,'Medical Examinations'!A:A,'Medical Examinations'!B:B,"not found")</f>
        <v>30.5</v>
      </c>
      <c r="D1070" s="20">
        <f>_xlfn.XLOOKUP(A1070,'Medical Examinations'!A:A,'Medical Examinations'!C:C,"not found")</f>
        <v>10.79</v>
      </c>
      <c r="E1070" s="20" t="str">
        <f>_xlfn.XLOOKUP(A1070,'Medical Examinations'!A:A,'Medical Examinations'!D:D,"not found")</f>
        <v>No</v>
      </c>
      <c r="F1070" s="20" t="str">
        <f>_xlfn.XLOOKUP(A1070,'Medical Examinations'!A:A,'Medical Examinations'!E:E,"not found")</f>
        <v>No</v>
      </c>
      <c r="G1070" s="20" t="str">
        <f>_xlfn.XLOOKUP(A1070,'Medical Examinations'!A:A,'Medical Examinations'!F:F,"not found")</f>
        <v>No</v>
      </c>
      <c r="H1070" s="20">
        <f>_xlfn.XLOOKUP(A1070,'Medical Examinations'!A:A,'Medical Examinations'!G:G,"not found")</f>
        <v>0</v>
      </c>
      <c r="I1070" s="20" t="str">
        <f>_xlfn.XLOOKUP(A1070,'Medical Examinations'!A:A,'Medical Examinations'!H:H,"not found")</f>
        <v>No</v>
      </c>
      <c r="J1070" s="20" t="str">
        <f>_xlfn.XLOOKUP(A1070,'Medical Examinations'!A:A,'Medical Examinations'!I:I,"not found")</f>
        <v>Obesity</v>
      </c>
      <c r="K1070" s="21">
        <f>_xlfn.XLOOKUP(A1070,'Hospitalisation Details'!A:A,'Hospitalisation Details'!F:F,"Not Found")</f>
        <v>26202</v>
      </c>
      <c r="L1070" s="22">
        <f>_xlfn.XLOOKUP(A1070,'Hospitalisation Details'!A:A,'Hospitalisation Details'!H:H,"Not Found")</f>
        <v>10546.48</v>
      </c>
      <c r="M1070" s="21" t="str">
        <f>_xlfn.XLOOKUP(A1070,'Hospitalisation Details'!A:A,'Hospitalisation Details'!I:I,"Not Found")</f>
        <v>tier - 2</v>
      </c>
      <c r="N1070" s="21" t="str">
        <f>_xlfn.XLOOKUP(A1070,'Hospitalisation Details'!A:A,'Hospitalisation Details'!J:J,"Not Found")</f>
        <v>tier - 3</v>
      </c>
      <c r="O1070" s="21" t="str">
        <f>_xlfn.XLOOKUP(A1070,'Hospitalisation Details'!A:A,'Hospitalisation Details'!K:K,"Not Found")</f>
        <v>R1011</v>
      </c>
      <c r="P1070" s="23">
        <f>_xlfn.XLOOKUP(A1070,'Hospitalisation Details'!A:A,'Hospitalisation Details'!L:L,"Not Found")</f>
        <v>51</v>
      </c>
    </row>
    <row r="1071" spans="1:16" ht="15.75" x14ac:dyDescent="0.25">
      <c r="A1071" s="19" t="s">
        <v>1301</v>
      </c>
      <c r="B1071" s="19" t="str">
        <f>_xlfn.XLOOKUP(A1071,'Customer Names'!A:A,'Customer Names'!C:C,"Not Found")</f>
        <v>Markowitz</v>
      </c>
      <c r="C1071" s="20">
        <f>_xlfn.XLOOKUP(A1071,'Medical Examinations'!A:A,'Medical Examinations'!B:B,"not found")</f>
        <v>30.3</v>
      </c>
      <c r="D1071" s="20">
        <f>_xlfn.XLOOKUP(A1071,'Medical Examinations'!A:A,'Medical Examinations'!C:C,"not found")</f>
        <v>4.24</v>
      </c>
      <c r="E1071" s="20" t="str">
        <f>_xlfn.XLOOKUP(A1071,'Medical Examinations'!A:A,'Medical Examinations'!D:D,"not found")</f>
        <v>No</v>
      </c>
      <c r="F1071" s="20" t="str">
        <f>_xlfn.XLOOKUP(A1071,'Medical Examinations'!A:A,'Medical Examinations'!E:E,"not found")</f>
        <v>No</v>
      </c>
      <c r="G1071" s="20" t="str">
        <f>_xlfn.XLOOKUP(A1071,'Medical Examinations'!A:A,'Medical Examinations'!F:F,"not found")</f>
        <v>No</v>
      </c>
      <c r="H1071" s="20">
        <f>_xlfn.XLOOKUP(A1071,'Medical Examinations'!A:A,'Medical Examinations'!G:G,"not found")</f>
        <v>0</v>
      </c>
      <c r="I1071" s="20" t="str">
        <f>_xlfn.XLOOKUP(A1071,'Medical Examinations'!A:A,'Medical Examinations'!H:H,"not found")</f>
        <v>No</v>
      </c>
      <c r="J1071" s="20" t="str">
        <f>_xlfn.XLOOKUP(A1071,'Medical Examinations'!A:A,'Medical Examinations'!I:I,"not found")</f>
        <v>Obesity</v>
      </c>
      <c r="K1071" s="21">
        <f>_xlfn.XLOOKUP(A1071,'Hospitalisation Details'!A:A,'Hospitalisation Details'!F:F,"Not Found")</f>
        <v>28423</v>
      </c>
      <c r="L1071" s="22">
        <f>_xlfn.XLOOKUP(A1071,'Hospitalisation Details'!A:A,'Hospitalisation Details'!H:H,"Not Found")</f>
        <v>10495.6</v>
      </c>
      <c r="M1071" s="21" t="str">
        <f>_xlfn.XLOOKUP(A1071,'Hospitalisation Details'!A:A,'Hospitalisation Details'!I:I,"Not Found")</f>
        <v>tier - 2</v>
      </c>
      <c r="N1071" s="21" t="str">
        <f>_xlfn.XLOOKUP(A1071,'Hospitalisation Details'!A:A,'Hospitalisation Details'!J:J,"Not Found")</f>
        <v>tier - 3</v>
      </c>
      <c r="O1071" s="21" t="str">
        <f>_xlfn.XLOOKUP(A1071,'Hospitalisation Details'!A:A,'Hospitalisation Details'!K:K,"Not Found")</f>
        <v>R1012</v>
      </c>
      <c r="P1071" s="23">
        <f>_xlfn.XLOOKUP(A1071,'Hospitalisation Details'!A:A,'Hospitalisation Details'!L:L,"Not Found")</f>
        <v>45</v>
      </c>
    </row>
    <row r="1072" spans="1:16" ht="15.75" x14ac:dyDescent="0.25">
      <c r="A1072" s="19" t="s">
        <v>1300</v>
      </c>
      <c r="B1072" s="19" t="str">
        <f>_xlfn.XLOOKUP(A1072,'Customer Names'!A:A,'Customer Names'!C:C,"Not Found")</f>
        <v>Vos</v>
      </c>
      <c r="C1072" s="20">
        <f>_xlfn.XLOOKUP(A1072,'Medical Examinations'!A:A,'Medical Examinations'!B:B,"not found")</f>
        <v>26.22</v>
      </c>
      <c r="D1072" s="20">
        <f>_xlfn.XLOOKUP(A1072,'Medical Examinations'!A:A,'Medical Examinations'!C:C,"not found")</f>
        <v>5.83</v>
      </c>
      <c r="E1072" s="20" t="str">
        <f>_xlfn.XLOOKUP(A1072,'Medical Examinations'!A:A,'Medical Examinations'!D:D,"not found")</f>
        <v>No</v>
      </c>
      <c r="F1072" s="20" t="str">
        <f>_xlfn.XLOOKUP(A1072,'Medical Examinations'!A:A,'Medical Examinations'!E:E,"not found")</f>
        <v>No</v>
      </c>
      <c r="G1072" s="20" t="str">
        <f>_xlfn.XLOOKUP(A1072,'Medical Examinations'!A:A,'Medical Examinations'!F:F,"not found")</f>
        <v>No</v>
      </c>
      <c r="H1072" s="20">
        <f>_xlfn.XLOOKUP(A1072,'Medical Examinations'!A:A,'Medical Examinations'!G:G,"not found")</f>
        <v>2</v>
      </c>
      <c r="I1072" s="20" t="str">
        <f>_xlfn.XLOOKUP(A1072,'Medical Examinations'!A:A,'Medical Examinations'!H:H,"not found")</f>
        <v>No</v>
      </c>
      <c r="J1072" s="20" t="str">
        <f>_xlfn.XLOOKUP(A1072,'Medical Examinations'!A:A,'Medical Examinations'!I:I,"not found")</f>
        <v>Overweight</v>
      </c>
      <c r="K1072" s="21">
        <f>_xlfn.XLOOKUP(A1072,'Hospitalisation Details'!A:A,'Hospitalisation Details'!F:F,"Not Found")</f>
        <v>26591</v>
      </c>
      <c r="L1072" s="22">
        <f>_xlfn.XLOOKUP(A1072,'Hospitalisation Details'!A:A,'Hospitalisation Details'!H:H,"Not Found")</f>
        <v>10493.95</v>
      </c>
      <c r="M1072" s="21" t="str">
        <f>_xlfn.XLOOKUP(A1072,'Hospitalisation Details'!A:A,'Hospitalisation Details'!I:I,"Not Found")</f>
        <v>tier - 2</v>
      </c>
      <c r="N1072" s="21" t="str">
        <f>_xlfn.XLOOKUP(A1072,'Hospitalisation Details'!A:A,'Hospitalisation Details'!J:J,"Not Found")</f>
        <v>tier - 3</v>
      </c>
      <c r="O1072" s="21" t="str">
        <f>_xlfn.XLOOKUP(A1072,'Hospitalisation Details'!A:A,'Hospitalisation Details'!K:K,"Not Found")</f>
        <v>R1012</v>
      </c>
      <c r="P1072" s="23">
        <f>_xlfn.XLOOKUP(A1072,'Hospitalisation Details'!A:A,'Hospitalisation Details'!L:L,"Not Found")</f>
        <v>50</v>
      </c>
    </row>
    <row r="1073" spans="1:16" ht="15.75" x14ac:dyDescent="0.25">
      <c r="A1073" s="19" t="s">
        <v>1299</v>
      </c>
      <c r="B1073" s="19" t="str">
        <f>_xlfn.XLOOKUP(A1073,'Customer Names'!A:A,'Customer Names'!C:C,"Not Found")</f>
        <v>McLeod</v>
      </c>
      <c r="C1073" s="20">
        <f>_xlfn.XLOOKUP(A1073,'Medical Examinations'!A:A,'Medical Examinations'!B:B,"not found")</f>
        <v>29.99</v>
      </c>
      <c r="D1073" s="20">
        <f>_xlfn.XLOOKUP(A1073,'Medical Examinations'!A:A,'Medical Examinations'!C:C,"not found")</f>
        <v>11.85</v>
      </c>
      <c r="E1073" s="20" t="str">
        <f>_xlfn.XLOOKUP(A1073,'Medical Examinations'!A:A,'Medical Examinations'!D:D,"not found")</f>
        <v>No</v>
      </c>
      <c r="F1073" s="20" t="str">
        <f>_xlfn.XLOOKUP(A1073,'Medical Examinations'!A:A,'Medical Examinations'!E:E,"not found")</f>
        <v>No</v>
      </c>
      <c r="G1073" s="20" t="str">
        <f>_xlfn.XLOOKUP(A1073,'Medical Examinations'!A:A,'Medical Examinations'!F:F,"not found")</f>
        <v>No</v>
      </c>
      <c r="H1073" s="20">
        <f>_xlfn.XLOOKUP(A1073,'Medical Examinations'!A:A,'Medical Examinations'!G:G,"not found")</f>
        <v>0</v>
      </c>
      <c r="I1073" s="20" t="str">
        <f>_xlfn.XLOOKUP(A1073,'Medical Examinations'!A:A,'Medical Examinations'!H:H,"not found")</f>
        <v>No</v>
      </c>
      <c r="J1073" s="20" t="str">
        <f>_xlfn.XLOOKUP(A1073,'Medical Examinations'!A:A,'Medical Examinations'!I:I,"not found")</f>
        <v>Overweight</v>
      </c>
      <c r="K1073" s="21">
        <f>_xlfn.XLOOKUP(A1073,'Hospitalisation Details'!A:A,'Hospitalisation Details'!F:F,"Not Found")</f>
        <v>28723</v>
      </c>
      <c r="L1073" s="22">
        <f>_xlfn.XLOOKUP(A1073,'Hospitalisation Details'!A:A,'Hospitalisation Details'!H:H,"Not Found")</f>
        <v>10486.55</v>
      </c>
      <c r="M1073" s="21" t="str">
        <f>_xlfn.XLOOKUP(A1073,'Hospitalisation Details'!A:A,'Hospitalisation Details'!I:I,"Not Found")</f>
        <v>tier - 2</v>
      </c>
      <c r="N1073" s="21" t="str">
        <f>_xlfn.XLOOKUP(A1073,'Hospitalisation Details'!A:A,'Hospitalisation Details'!J:J,"Not Found")</f>
        <v>tier - 3</v>
      </c>
      <c r="O1073" s="21" t="str">
        <f>_xlfn.XLOOKUP(A1073,'Hospitalisation Details'!A:A,'Hospitalisation Details'!K:K,"Not Found")</f>
        <v>R1025</v>
      </c>
      <c r="P1073" s="23">
        <f>_xlfn.XLOOKUP(A1073,'Hospitalisation Details'!A:A,'Hospitalisation Details'!L:L,"Not Found")</f>
        <v>44</v>
      </c>
    </row>
    <row r="1074" spans="1:16" ht="15.75" x14ac:dyDescent="0.25">
      <c r="A1074" s="19" t="s">
        <v>1298</v>
      </c>
      <c r="B1074" s="19" t="str">
        <f>_xlfn.XLOOKUP(A1074,'Customer Names'!A:A,'Customer Names'!C:C,"Not Found")</f>
        <v>Balcom</v>
      </c>
      <c r="C1074" s="20">
        <f>_xlfn.XLOOKUP(A1074,'Medical Examinations'!A:A,'Medical Examinations'!B:B,"not found")</f>
        <v>36.380000000000003</v>
      </c>
      <c r="D1074" s="20">
        <f>_xlfn.XLOOKUP(A1074,'Medical Examinations'!A:A,'Medical Examinations'!C:C,"not found")</f>
        <v>5.98</v>
      </c>
      <c r="E1074" s="20" t="str">
        <f>_xlfn.XLOOKUP(A1074,'Medical Examinations'!A:A,'Medical Examinations'!D:D,"not found")</f>
        <v>No</v>
      </c>
      <c r="F1074" s="20" t="str">
        <f>_xlfn.XLOOKUP(A1074,'Medical Examinations'!A:A,'Medical Examinations'!E:E,"not found")</f>
        <v>No</v>
      </c>
      <c r="G1074" s="20" t="str">
        <f>_xlfn.XLOOKUP(A1074,'Medical Examinations'!A:A,'Medical Examinations'!F:F,"not found")</f>
        <v>No</v>
      </c>
      <c r="H1074" s="20">
        <f>_xlfn.XLOOKUP(A1074,'Medical Examinations'!A:A,'Medical Examinations'!G:G,"not found")</f>
        <v>1</v>
      </c>
      <c r="I1074" s="20" t="str">
        <f>_xlfn.XLOOKUP(A1074,'Medical Examinations'!A:A,'Medical Examinations'!H:H,"not found")</f>
        <v>No</v>
      </c>
      <c r="J1074" s="20" t="str">
        <f>_xlfn.XLOOKUP(A1074,'Medical Examinations'!A:A,'Medical Examinations'!I:I,"not found")</f>
        <v>Obesity</v>
      </c>
      <c r="K1074" s="21">
        <f>_xlfn.XLOOKUP(A1074,'Hospitalisation Details'!A:A,'Hospitalisation Details'!F:F,"Not Found")</f>
        <v>31956</v>
      </c>
      <c r="L1074" s="22">
        <f>_xlfn.XLOOKUP(A1074,'Hospitalisation Details'!A:A,'Hospitalisation Details'!H:H,"Not Found")</f>
        <v>10464.83</v>
      </c>
      <c r="M1074" s="21" t="str">
        <f>_xlfn.XLOOKUP(A1074,'Hospitalisation Details'!A:A,'Hospitalisation Details'!I:I,"Not Found")</f>
        <v>tier - 2</v>
      </c>
      <c r="N1074" s="21" t="str">
        <f>_xlfn.XLOOKUP(A1074,'Hospitalisation Details'!A:A,'Hospitalisation Details'!J:J,"Not Found")</f>
        <v>tier - 3</v>
      </c>
      <c r="O1074" s="21" t="str">
        <f>_xlfn.XLOOKUP(A1074,'Hospitalisation Details'!A:A,'Hospitalisation Details'!K:K,"Not Found")</f>
        <v>R1012</v>
      </c>
      <c r="P1074" s="23">
        <f>_xlfn.XLOOKUP(A1074,'Hospitalisation Details'!A:A,'Hospitalisation Details'!L:L,"Not Found")</f>
        <v>35</v>
      </c>
    </row>
    <row r="1075" spans="1:16" ht="15.75" x14ac:dyDescent="0.25">
      <c r="A1075" s="19" t="s">
        <v>1297</v>
      </c>
      <c r="B1075" s="19" t="str">
        <f>_xlfn.XLOOKUP(A1075,'Customer Names'!A:A,'Customer Names'!C:C,"Not Found")</f>
        <v>Dirth</v>
      </c>
      <c r="C1075" s="20">
        <f>_xlfn.XLOOKUP(A1075,'Medical Examinations'!A:A,'Medical Examinations'!B:B,"not found")</f>
        <v>31.16</v>
      </c>
      <c r="D1075" s="20">
        <f>_xlfn.XLOOKUP(A1075,'Medical Examinations'!A:A,'Medical Examinations'!C:C,"not found")</f>
        <v>4.26</v>
      </c>
      <c r="E1075" s="20" t="str">
        <f>_xlfn.XLOOKUP(A1075,'Medical Examinations'!A:A,'Medical Examinations'!D:D,"not found")</f>
        <v>Yes</v>
      </c>
      <c r="F1075" s="20" t="str">
        <f>_xlfn.XLOOKUP(A1075,'Medical Examinations'!A:A,'Medical Examinations'!E:E,"not found")</f>
        <v>No</v>
      </c>
      <c r="G1075" s="20" t="str">
        <f>_xlfn.XLOOKUP(A1075,'Medical Examinations'!A:A,'Medical Examinations'!F:F,"not found")</f>
        <v>Yes</v>
      </c>
      <c r="H1075" s="20">
        <f>_xlfn.XLOOKUP(A1075,'Medical Examinations'!A:A,'Medical Examinations'!G:G,"not found")</f>
        <v>1</v>
      </c>
      <c r="I1075" s="20" t="str">
        <f>_xlfn.XLOOKUP(A1075,'Medical Examinations'!A:A,'Medical Examinations'!H:H,"not found")</f>
        <v>No</v>
      </c>
      <c r="J1075" s="20" t="str">
        <f>_xlfn.XLOOKUP(A1075,'Medical Examinations'!A:A,'Medical Examinations'!I:I,"not found")</f>
        <v>Obesity</v>
      </c>
      <c r="K1075" s="21">
        <f>_xlfn.XLOOKUP(A1075,'Hospitalisation Details'!A:A,'Hospitalisation Details'!F:F,"Not Found")</f>
        <v>25468</v>
      </c>
      <c r="L1075" s="22">
        <f>_xlfn.XLOOKUP(A1075,'Hospitalisation Details'!A:A,'Hospitalisation Details'!H:H,"Not Found")</f>
        <v>10461.98</v>
      </c>
      <c r="M1075" s="21" t="str">
        <f>_xlfn.XLOOKUP(A1075,'Hospitalisation Details'!A:A,'Hospitalisation Details'!I:I,"Not Found")</f>
        <v>tier - 2</v>
      </c>
      <c r="N1075" s="21" t="str">
        <f>_xlfn.XLOOKUP(A1075,'Hospitalisation Details'!A:A,'Hospitalisation Details'!J:J,"Not Found")</f>
        <v>tier - 3</v>
      </c>
      <c r="O1075" s="21" t="str">
        <f>_xlfn.XLOOKUP(A1075,'Hospitalisation Details'!A:A,'Hospitalisation Details'!K:K,"Not Found")</f>
        <v>R1012</v>
      </c>
      <c r="P1075" s="23">
        <f>_xlfn.XLOOKUP(A1075,'Hospitalisation Details'!A:A,'Hospitalisation Details'!L:L,"Not Found")</f>
        <v>53</v>
      </c>
    </row>
    <row r="1076" spans="1:16" ht="15.75" x14ac:dyDescent="0.25">
      <c r="A1076" s="19" t="s">
        <v>1296</v>
      </c>
      <c r="B1076" s="19" t="str">
        <f>_xlfn.XLOOKUP(A1076,'Customer Names'!A:A,'Customer Names'!C:C,"Not Found")</f>
        <v>Inglish</v>
      </c>
      <c r="C1076" s="20">
        <f>_xlfn.XLOOKUP(A1076,'Medical Examinations'!A:A,'Medical Examinations'!B:B,"not found")</f>
        <v>25.55</v>
      </c>
      <c r="D1076" s="20">
        <f>_xlfn.XLOOKUP(A1076,'Medical Examinations'!A:A,'Medical Examinations'!C:C,"not found")</f>
        <v>4.96</v>
      </c>
      <c r="E1076" s="20" t="str">
        <f>_xlfn.XLOOKUP(A1076,'Medical Examinations'!A:A,'Medical Examinations'!D:D,"not found")</f>
        <v>Yes</v>
      </c>
      <c r="F1076" s="20" t="str">
        <f>_xlfn.XLOOKUP(A1076,'Medical Examinations'!A:A,'Medical Examinations'!E:E,"not found")</f>
        <v>No</v>
      </c>
      <c r="G1076" s="20" t="str">
        <f>_xlfn.XLOOKUP(A1076,'Medical Examinations'!A:A,'Medical Examinations'!F:F,"not found")</f>
        <v>No</v>
      </c>
      <c r="H1076" s="20">
        <f>_xlfn.XLOOKUP(A1076,'Medical Examinations'!A:A,'Medical Examinations'!G:G,"not found")</f>
        <v>1</v>
      </c>
      <c r="I1076" s="20" t="str">
        <f>_xlfn.XLOOKUP(A1076,'Medical Examinations'!A:A,'Medical Examinations'!H:H,"not found")</f>
        <v>No</v>
      </c>
      <c r="J1076" s="20" t="str">
        <f>_xlfn.XLOOKUP(A1076,'Medical Examinations'!A:A,'Medical Examinations'!I:I,"not found")</f>
        <v>Overweight</v>
      </c>
      <c r="K1076" s="21">
        <f>_xlfn.XLOOKUP(A1076,'Hospitalisation Details'!A:A,'Hospitalisation Details'!F:F,"Not Found")</f>
        <v>23585</v>
      </c>
      <c r="L1076" s="22">
        <f>_xlfn.XLOOKUP(A1076,'Hospitalisation Details'!A:A,'Hospitalisation Details'!H:H,"Not Found")</f>
        <v>10459.19</v>
      </c>
      <c r="M1076" s="21" t="str">
        <f>_xlfn.XLOOKUP(A1076,'Hospitalisation Details'!A:A,'Hospitalisation Details'!I:I,"Not Found")</f>
        <v>tier - 2</v>
      </c>
      <c r="N1076" s="21" t="str">
        <f>_xlfn.XLOOKUP(A1076,'Hospitalisation Details'!A:A,'Hospitalisation Details'!J:J,"Not Found")</f>
        <v>tier - 3</v>
      </c>
      <c r="O1076" s="21" t="str">
        <f>_xlfn.XLOOKUP(A1076,'Hospitalisation Details'!A:A,'Hospitalisation Details'!K:K,"Not Found")</f>
        <v>R1013</v>
      </c>
      <c r="P1076" s="23">
        <f>_xlfn.XLOOKUP(A1076,'Hospitalisation Details'!A:A,'Hospitalisation Details'!L:L,"Not Found")</f>
        <v>58</v>
      </c>
    </row>
    <row r="1077" spans="1:16" ht="15.75" x14ac:dyDescent="0.25">
      <c r="A1077" s="19" t="s">
        <v>1295</v>
      </c>
      <c r="B1077" s="19" t="str">
        <f>_xlfn.XLOOKUP(A1077,'Customer Names'!A:A,'Customer Names'!C:C,"Not Found")</f>
        <v>Matthews</v>
      </c>
      <c r="C1077" s="20">
        <f>_xlfn.XLOOKUP(A1077,'Medical Examinations'!A:A,'Medical Examinations'!B:B,"not found")</f>
        <v>28.77</v>
      </c>
      <c r="D1077" s="20">
        <f>_xlfn.XLOOKUP(A1077,'Medical Examinations'!A:A,'Medical Examinations'!C:C,"not found")</f>
        <v>4</v>
      </c>
      <c r="E1077" s="20" t="str">
        <f>_xlfn.XLOOKUP(A1077,'Medical Examinations'!A:A,'Medical Examinations'!D:D,"not found")</f>
        <v>Yes</v>
      </c>
      <c r="F1077" s="20" t="str">
        <f>_xlfn.XLOOKUP(A1077,'Medical Examinations'!A:A,'Medical Examinations'!E:E,"not found")</f>
        <v>No</v>
      </c>
      <c r="G1077" s="20" t="str">
        <f>_xlfn.XLOOKUP(A1077,'Medical Examinations'!A:A,'Medical Examinations'!F:F,"not found")</f>
        <v>No</v>
      </c>
      <c r="H1077" s="20">
        <f>_xlfn.XLOOKUP(A1077,'Medical Examinations'!A:A,'Medical Examinations'!G:G,"not found")</f>
        <v>0</v>
      </c>
      <c r="I1077" s="20" t="str">
        <f>_xlfn.XLOOKUP(A1077,'Medical Examinations'!A:A,'Medical Examinations'!H:H,"not found")</f>
        <v>No</v>
      </c>
      <c r="J1077" s="20" t="str">
        <f>_xlfn.XLOOKUP(A1077,'Medical Examinations'!A:A,'Medical Examinations'!I:I,"not found")</f>
        <v>Overweight</v>
      </c>
      <c r="K1077" s="21">
        <f>_xlfn.XLOOKUP(A1077,'Hospitalisation Details'!A:A,'Hospitalisation Details'!F:F,"Not Found")</f>
        <v>27975</v>
      </c>
      <c r="L1077" s="22">
        <f>_xlfn.XLOOKUP(A1077,'Hospitalisation Details'!A:A,'Hospitalisation Details'!H:H,"Not Found")</f>
        <v>10455.14</v>
      </c>
      <c r="M1077" s="21" t="str">
        <f>_xlfn.XLOOKUP(A1077,'Hospitalisation Details'!A:A,'Hospitalisation Details'!I:I,"Not Found")</f>
        <v>tier - 2</v>
      </c>
      <c r="N1077" s="21" t="str">
        <f>_xlfn.XLOOKUP(A1077,'Hospitalisation Details'!A:A,'Hospitalisation Details'!J:J,"Not Found")</f>
        <v>tier - 3</v>
      </c>
      <c r="O1077" s="21" t="str">
        <f>_xlfn.XLOOKUP(A1077,'Hospitalisation Details'!A:A,'Hospitalisation Details'!K:K,"Not Found")</f>
        <v>R1021</v>
      </c>
      <c r="P1077" s="23">
        <f>_xlfn.XLOOKUP(A1077,'Hospitalisation Details'!A:A,'Hospitalisation Details'!L:L,"Not Found")</f>
        <v>46</v>
      </c>
    </row>
    <row r="1078" spans="1:16" ht="15.75" x14ac:dyDescent="0.25">
      <c r="A1078" s="19" t="s">
        <v>1294</v>
      </c>
      <c r="B1078" s="19" t="str">
        <f>_xlfn.XLOOKUP(A1078,'Customer Names'!A:A,'Customer Names'!C:C,"Not Found")</f>
        <v>Massa-Musiak</v>
      </c>
      <c r="C1078" s="20">
        <f>_xlfn.XLOOKUP(A1078,'Medical Examinations'!A:A,'Medical Examinations'!B:B,"not found")</f>
        <v>23.14</v>
      </c>
      <c r="D1078" s="20">
        <f>_xlfn.XLOOKUP(A1078,'Medical Examinations'!A:A,'Medical Examinations'!C:C,"not found")</f>
        <v>4.1500000000000004</v>
      </c>
      <c r="E1078" s="20" t="str">
        <f>_xlfn.XLOOKUP(A1078,'Medical Examinations'!A:A,'Medical Examinations'!D:D,"not found")</f>
        <v>Yes</v>
      </c>
      <c r="F1078" s="20" t="str">
        <f>_xlfn.XLOOKUP(A1078,'Medical Examinations'!A:A,'Medical Examinations'!E:E,"not found")</f>
        <v>No</v>
      </c>
      <c r="G1078" s="20" t="str">
        <f>_xlfn.XLOOKUP(A1078,'Medical Examinations'!A:A,'Medical Examinations'!F:F,"not found")</f>
        <v>No</v>
      </c>
      <c r="H1078" s="20">
        <f>_xlfn.XLOOKUP(A1078,'Medical Examinations'!A:A,'Medical Examinations'!G:G,"not found")</f>
        <v>1</v>
      </c>
      <c r="I1078" s="20" t="str">
        <f>_xlfn.XLOOKUP(A1078,'Medical Examinations'!A:A,'Medical Examinations'!H:H,"not found")</f>
        <v>No</v>
      </c>
      <c r="J1078" s="20" t="str">
        <f>_xlfn.XLOOKUP(A1078,'Medical Examinations'!A:A,'Medical Examinations'!I:I,"not found")</f>
        <v>Normal Weight</v>
      </c>
      <c r="K1078" s="21">
        <f>_xlfn.XLOOKUP(A1078,'Hospitalisation Details'!A:A,'Hospitalisation Details'!F:F,"Not Found")</f>
        <v>23664</v>
      </c>
      <c r="L1078" s="22">
        <f>_xlfn.XLOOKUP(A1078,'Hospitalisation Details'!A:A,'Hospitalisation Details'!H:H,"Not Found")</f>
        <v>10455.1</v>
      </c>
      <c r="M1078" s="21" t="str">
        <f>_xlfn.XLOOKUP(A1078,'Hospitalisation Details'!A:A,'Hospitalisation Details'!I:I,"Not Found")</f>
        <v>tier - 2</v>
      </c>
      <c r="N1078" s="21" t="str">
        <f>_xlfn.XLOOKUP(A1078,'Hospitalisation Details'!A:A,'Hospitalisation Details'!J:J,"Not Found")</f>
        <v>tier - 3</v>
      </c>
      <c r="O1078" s="21" t="str">
        <f>_xlfn.XLOOKUP(A1078,'Hospitalisation Details'!A:A,'Hospitalisation Details'!K:K,"Not Found")</f>
        <v>R1012</v>
      </c>
      <c r="P1078" s="23">
        <f>_xlfn.XLOOKUP(A1078,'Hospitalisation Details'!A:A,'Hospitalisation Details'!L:L,"Not Found")</f>
        <v>58</v>
      </c>
    </row>
    <row r="1079" spans="1:16" ht="15.75" x14ac:dyDescent="0.25">
      <c r="A1079" s="19" t="s">
        <v>1293</v>
      </c>
      <c r="B1079" s="19" t="str">
        <f>_xlfn.XLOOKUP(A1079,'Customer Names'!A:A,'Customer Names'!C:C,"Not Found")</f>
        <v>Bailey</v>
      </c>
      <c r="C1079" s="20">
        <f>_xlfn.XLOOKUP(A1079,'Medical Examinations'!A:A,'Medical Examinations'!B:B,"not found")</f>
        <v>39.6</v>
      </c>
      <c r="D1079" s="20">
        <f>_xlfn.XLOOKUP(A1079,'Medical Examinations'!A:A,'Medical Examinations'!C:C,"not found")</f>
        <v>11.36</v>
      </c>
      <c r="E1079" s="20" t="str">
        <f>_xlfn.XLOOKUP(A1079,'Medical Examinations'!A:A,'Medical Examinations'!D:D,"not found")</f>
        <v>No</v>
      </c>
      <c r="F1079" s="20" t="str">
        <f>_xlfn.XLOOKUP(A1079,'Medical Examinations'!A:A,'Medical Examinations'!E:E,"not found")</f>
        <v>No</v>
      </c>
      <c r="G1079" s="20" t="str">
        <f>_xlfn.XLOOKUP(A1079,'Medical Examinations'!A:A,'Medical Examinations'!F:F,"not found")</f>
        <v>No</v>
      </c>
      <c r="H1079" s="20">
        <f>_xlfn.XLOOKUP(A1079,'Medical Examinations'!A:A,'Medical Examinations'!G:G,"not found")</f>
        <v>0</v>
      </c>
      <c r="I1079" s="20" t="str">
        <f>_xlfn.XLOOKUP(A1079,'Medical Examinations'!A:A,'Medical Examinations'!H:H,"not found")</f>
        <v>No</v>
      </c>
      <c r="J1079" s="20" t="str">
        <f>_xlfn.XLOOKUP(A1079,'Medical Examinations'!A:A,'Medical Examinations'!I:I,"not found")</f>
        <v>Obesity</v>
      </c>
      <c r="K1079" s="21">
        <f>_xlfn.XLOOKUP(A1079,'Hospitalisation Details'!A:A,'Hospitalisation Details'!F:F,"Not Found")</f>
        <v>25150</v>
      </c>
      <c r="L1079" s="22">
        <f>_xlfn.XLOOKUP(A1079,'Hospitalisation Details'!A:A,'Hospitalisation Details'!H:H,"Not Found")</f>
        <v>10450.549999999999</v>
      </c>
      <c r="M1079" s="21" t="str">
        <f>_xlfn.XLOOKUP(A1079,'Hospitalisation Details'!A:A,'Hospitalisation Details'!I:I,"Not Found")</f>
        <v>tier - 2</v>
      </c>
      <c r="N1079" s="21" t="str">
        <f>_xlfn.XLOOKUP(A1079,'Hospitalisation Details'!A:A,'Hospitalisation Details'!J:J,"Not Found")</f>
        <v>tier - 3</v>
      </c>
      <c r="O1079" s="21" t="str">
        <f>_xlfn.XLOOKUP(A1079,'Hospitalisation Details'!A:A,'Hospitalisation Details'!K:K,"Not Found")</f>
        <v>R1011</v>
      </c>
      <c r="P1079" s="23">
        <f>_xlfn.XLOOKUP(A1079,'Hospitalisation Details'!A:A,'Hospitalisation Details'!L:L,"Not Found")</f>
        <v>54</v>
      </c>
    </row>
    <row r="1080" spans="1:16" ht="15.75" x14ac:dyDescent="0.25">
      <c r="A1080" s="19" t="s">
        <v>1292</v>
      </c>
      <c r="B1080" s="19" t="str">
        <f>_xlfn.XLOOKUP(A1080,'Customer Names'!A:A,'Customer Names'!C:C,"Not Found")</f>
        <v>Jacoby</v>
      </c>
      <c r="C1080" s="20">
        <f>_xlfn.XLOOKUP(A1080,'Medical Examinations'!A:A,'Medical Examinations'!B:B,"not found")</f>
        <v>29.2</v>
      </c>
      <c r="D1080" s="20">
        <f>_xlfn.XLOOKUP(A1080,'Medical Examinations'!A:A,'Medical Examinations'!C:C,"not found")</f>
        <v>7.53</v>
      </c>
      <c r="E1080" s="20" t="str">
        <f>_xlfn.XLOOKUP(A1080,'Medical Examinations'!A:A,'Medical Examinations'!D:D,"not found")</f>
        <v>No</v>
      </c>
      <c r="F1080" s="20" t="str">
        <f>_xlfn.XLOOKUP(A1080,'Medical Examinations'!A:A,'Medical Examinations'!E:E,"not found")</f>
        <v>No</v>
      </c>
      <c r="G1080" s="20" t="str">
        <f>_xlfn.XLOOKUP(A1080,'Medical Examinations'!A:A,'Medical Examinations'!F:F,"not found")</f>
        <v>No</v>
      </c>
      <c r="H1080" s="20">
        <f>_xlfn.XLOOKUP(A1080,'Medical Examinations'!A:A,'Medical Examinations'!G:G,"not found")</f>
        <v>0</v>
      </c>
      <c r="I1080" s="20" t="str">
        <f>_xlfn.XLOOKUP(A1080,'Medical Examinations'!A:A,'Medical Examinations'!H:H,"not found")</f>
        <v>No</v>
      </c>
      <c r="J1080" s="20" t="str">
        <f>_xlfn.XLOOKUP(A1080,'Medical Examinations'!A:A,'Medical Examinations'!I:I,"not found")</f>
        <v>Overweight</v>
      </c>
      <c r="K1080" s="21">
        <f>_xlfn.XLOOKUP(A1080,'Hospitalisation Details'!A:A,'Hospitalisation Details'!F:F,"Not Found")</f>
        <v>25079</v>
      </c>
      <c r="L1080" s="22">
        <f>_xlfn.XLOOKUP(A1080,'Hospitalisation Details'!A:A,'Hospitalisation Details'!H:H,"Not Found")</f>
        <v>10436.1</v>
      </c>
      <c r="M1080" s="21" t="str">
        <f>_xlfn.XLOOKUP(A1080,'Hospitalisation Details'!A:A,'Hospitalisation Details'!I:I,"Not Found")</f>
        <v>tier - 2</v>
      </c>
      <c r="N1080" s="21" t="str">
        <f>_xlfn.XLOOKUP(A1080,'Hospitalisation Details'!A:A,'Hospitalisation Details'!J:J,"Not Found")</f>
        <v>tier - 3</v>
      </c>
      <c r="O1080" s="21" t="str">
        <f>_xlfn.XLOOKUP(A1080,'Hospitalisation Details'!A:A,'Hospitalisation Details'!K:K,"Not Found")</f>
        <v>R1011</v>
      </c>
      <c r="P1080" s="23">
        <f>_xlfn.XLOOKUP(A1080,'Hospitalisation Details'!A:A,'Hospitalisation Details'!L:L,"Not Found")</f>
        <v>54</v>
      </c>
    </row>
    <row r="1081" spans="1:16" ht="15.75" x14ac:dyDescent="0.25">
      <c r="A1081" s="19" t="s">
        <v>1291</v>
      </c>
      <c r="B1081" s="19" t="str">
        <f>_xlfn.XLOOKUP(A1081,'Customer Names'!A:A,'Customer Names'!C:C,"Not Found")</f>
        <v>Crimmings</v>
      </c>
      <c r="C1081" s="20">
        <f>_xlfn.XLOOKUP(A1081,'Medical Examinations'!A:A,'Medical Examinations'!B:B,"not found")</f>
        <v>32.774999999999999</v>
      </c>
      <c r="D1081" s="20">
        <f>_xlfn.XLOOKUP(A1081,'Medical Examinations'!A:A,'Medical Examinations'!C:C,"not found")</f>
        <v>7.95</v>
      </c>
      <c r="E1081" s="20" t="str">
        <f>_xlfn.XLOOKUP(A1081,'Medical Examinations'!A:A,'Medical Examinations'!D:D,"not found")</f>
        <v>No</v>
      </c>
      <c r="F1081" s="20" t="str">
        <f>_xlfn.XLOOKUP(A1081,'Medical Examinations'!A:A,'Medical Examinations'!E:E,"not found")</f>
        <v>No</v>
      </c>
      <c r="G1081" s="20" t="str">
        <f>_xlfn.XLOOKUP(A1081,'Medical Examinations'!A:A,'Medical Examinations'!F:F,"not found")</f>
        <v>No</v>
      </c>
      <c r="H1081" s="20">
        <f>_xlfn.XLOOKUP(A1081,'Medical Examinations'!A:A,'Medical Examinations'!G:G,"not found")</f>
        <v>0</v>
      </c>
      <c r="I1081" s="20" t="str">
        <f>_xlfn.XLOOKUP(A1081,'Medical Examinations'!A:A,'Medical Examinations'!H:H,"not found")</f>
        <v>No</v>
      </c>
      <c r="J1081" s="20" t="str">
        <f>_xlfn.XLOOKUP(A1081,'Medical Examinations'!A:A,'Medical Examinations'!I:I,"not found")</f>
        <v>Obesity</v>
      </c>
      <c r="K1081" s="21">
        <f>_xlfn.XLOOKUP(A1081,'Hospitalisation Details'!A:A,'Hospitalisation Details'!F:F,"Not Found")</f>
        <v>25073</v>
      </c>
      <c r="L1081" s="22">
        <f>_xlfn.XLOOKUP(A1081,'Hospitalisation Details'!A:A,'Hospitalisation Details'!H:H,"Not Found")</f>
        <v>10435.07</v>
      </c>
      <c r="M1081" s="21" t="str">
        <f>_xlfn.XLOOKUP(A1081,'Hospitalisation Details'!A:A,'Hospitalisation Details'!I:I,"Not Found")</f>
        <v>tier - 2</v>
      </c>
      <c r="N1081" s="21" t="str">
        <f>_xlfn.XLOOKUP(A1081,'Hospitalisation Details'!A:A,'Hospitalisation Details'!J:J,"Not Found")</f>
        <v>tier - 3</v>
      </c>
      <c r="O1081" s="21" t="str">
        <f>_xlfn.XLOOKUP(A1081,'Hospitalisation Details'!A:A,'Hospitalisation Details'!K:K,"Not Found")</f>
        <v>R1016</v>
      </c>
      <c r="P1081" s="23">
        <f>_xlfn.XLOOKUP(A1081,'Hospitalisation Details'!A:A,'Hospitalisation Details'!L:L,"Not Found")</f>
        <v>54</v>
      </c>
    </row>
    <row r="1082" spans="1:16" ht="15.75" x14ac:dyDescent="0.25">
      <c r="A1082" s="19" t="s">
        <v>1290</v>
      </c>
      <c r="B1082" s="19" t="str">
        <f>_xlfn.XLOOKUP(A1082,'Customer Names'!A:A,'Customer Names'!C:C,"Not Found")</f>
        <v>Crane</v>
      </c>
      <c r="C1082" s="20">
        <f>_xlfn.XLOOKUP(A1082,'Medical Examinations'!A:A,'Medical Examinations'!B:B,"not found")</f>
        <v>24.035</v>
      </c>
      <c r="D1082" s="20">
        <f>_xlfn.XLOOKUP(A1082,'Medical Examinations'!A:A,'Medical Examinations'!C:C,"not found")</f>
        <v>8.5</v>
      </c>
      <c r="E1082" s="20" t="str">
        <f>_xlfn.XLOOKUP(A1082,'Medical Examinations'!A:A,'Medical Examinations'!D:D,"not found")</f>
        <v>No</v>
      </c>
      <c r="F1082" s="20" t="str">
        <f>_xlfn.XLOOKUP(A1082,'Medical Examinations'!A:A,'Medical Examinations'!E:E,"not found")</f>
        <v>No</v>
      </c>
      <c r="G1082" s="20" t="str">
        <f>_xlfn.XLOOKUP(A1082,'Medical Examinations'!A:A,'Medical Examinations'!F:F,"not found")</f>
        <v>No</v>
      </c>
      <c r="H1082" s="20">
        <f>_xlfn.XLOOKUP(A1082,'Medical Examinations'!A:A,'Medical Examinations'!G:G,"not found")</f>
        <v>0</v>
      </c>
      <c r="I1082" s="20" t="str">
        <f>_xlfn.XLOOKUP(A1082,'Medical Examinations'!A:A,'Medical Examinations'!H:H,"not found")</f>
        <v>No</v>
      </c>
      <c r="J1082" s="20" t="str">
        <f>_xlfn.XLOOKUP(A1082,'Medical Examinations'!A:A,'Medical Examinations'!I:I,"not found")</f>
        <v>Normal Weight</v>
      </c>
      <c r="K1082" s="21">
        <f>_xlfn.XLOOKUP(A1082,'Hospitalisation Details'!A:A,'Hospitalisation Details'!F:F,"Not Found")</f>
        <v>25199</v>
      </c>
      <c r="L1082" s="22">
        <f>_xlfn.XLOOKUP(A1082,'Hospitalisation Details'!A:A,'Hospitalisation Details'!H:H,"Not Found")</f>
        <v>10422.92</v>
      </c>
      <c r="M1082" s="21" t="str">
        <f>_xlfn.XLOOKUP(A1082,'Hospitalisation Details'!A:A,'Hospitalisation Details'!I:I,"Not Found")</f>
        <v>tier - 2</v>
      </c>
      <c r="N1082" s="21" t="str">
        <f>_xlfn.XLOOKUP(A1082,'Hospitalisation Details'!A:A,'Hospitalisation Details'!J:J,"Not Found")</f>
        <v>tier - 3</v>
      </c>
      <c r="O1082" s="21" t="str">
        <f>_xlfn.XLOOKUP(A1082,'Hospitalisation Details'!A:A,'Hospitalisation Details'!K:K,"Not Found")</f>
        <v>R1017</v>
      </c>
      <c r="P1082" s="23">
        <f>_xlfn.XLOOKUP(A1082,'Hospitalisation Details'!A:A,'Hospitalisation Details'!L:L,"Not Found")</f>
        <v>54</v>
      </c>
    </row>
    <row r="1083" spans="1:16" ht="15.75" x14ac:dyDescent="0.25">
      <c r="A1083" s="19" t="s">
        <v>1289</v>
      </c>
      <c r="B1083" s="19" t="str">
        <f>_xlfn.XLOOKUP(A1083,'Customer Names'!A:A,'Customer Names'!C:C,"Not Found")</f>
        <v>Swartzfager</v>
      </c>
      <c r="C1083" s="20">
        <f>_xlfn.XLOOKUP(A1083,'Medical Examinations'!A:A,'Medical Examinations'!B:B,"not found")</f>
        <v>30.55</v>
      </c>
      <c r="D1083" s="20">
        <f>_xlfn.XLOOKUP(A1083,'Medical Examinations'!A:A,'Medical Examinations'!C:C,"not found")</f>
        <v>5.89</v>
      </c>
      <c r="E1083" s="20" t="str">
        <f>_xlfn.XLOOKUP(A1083,'Medical Examinations'!A:A,'Medical Examinations'!D:D,"not found")</f>
        <v>No</v>
      </c>
      <c r="F1083" s="20" t="str">
        <f>_xlfn.XLOOKUP(A1083,'Medical Examinations'!A:A,'Medical Examinations'!E:E,"not found")</f>
        <v>No</v>
      </c>
      <c r="G1083" s="20" t="str">
        <f>_xlfn.XLOOKUP(A1083,'Medical Examinations'!A:A,'Medical Examinations'!F:F,"not found")</f>
        <v>Yes</v>
      </c>
      <c r="H1083" s="20">
        <f>_xlfn.XLOOKUP(A1083,'Medical Examinations'!A:A,'Medical Examinations'!G:G,"not found")</f>
        <v>1</v>
      </c>
      <c r="I1083" s="20" t="str">
        <f>_xlfn.XLOOKUP(A1083,'Medical Examinations'!A:A,'Medical Examinations'!H:H,"not found")</f>
        <v>No</v>
      </c>
      <c r="J1083" s="20" t="str">
        <f>_xlfn.XLOOKUP(A1083,'Medical Examinations'!A:A,'Medical Examinations'!I:I,"not found")</f>
        <v>Obesity</v>
      </c>
      <c r="K1083" s="21">
        <f>_xlfn.XLOOKUP(A1083,'Hospitalisation Details'!A:A,'Hospitalisation Details'!F:F,"Not Found")</f>
        <v>29184</v>
      </c>
      <c r="L1083" s="22">
        <f>_xlfn.XLOOKUP(A1083,'Hospitalisation Details'!A:A,'Hospitalisation Details'!H:H,"Not Found")</f>
        <v>10419.65</v>
      </c>
      <c r="M1083" s="21" t="str">
        <f>_xlfn.XLOOKUP(A1083,'Hospitalisation Details'!A:A,'Hospitalisation Details'!I:I,"Not Found")</f>
        <v>tier - 2</v>
      </c>
      <c r="N1083" s="21" t="str">
        <f>_xlfn.XLOOKUP(A1083,'Hospitalisation Details'!A:A,'Hospitalisation Details'!J:J,"Not Found")</f>
        <v>tier - 3</v>
      </c>
      <c r="O1083" s="21" t="str">
        <f>_xlfn.XLOOKUP(A1083,'Hospitalisation Details'!A:A,'Hospitalisation Details'!K:K,"Not Found")</f>
        <v>R1025</v>
      </c>
      <c r="P1083" s="23">
        <f>_xlfn.XLOOKUP(A1083,'Hospitalisation Details'!A:A,'Hospitalisation Details'!L:L,"Not Found")</f>
        <v>43</v>
      </c>
    </row>
    <row r="1084" spans="1:16" ht="15.75" x14ac:dyDescent="0.25">
      <c r="A1084" s="19" t="s">
        <v>1288</v>
      </c>
      <c r="B1084" s="19" t="str">
        <f>_xlfn.XLOOKUP(A1084,'Customer Names'!A:A,'Customer Names'!C:C,"Not Found")</f>
        <v>Clevenger</v>
      </c>
      <c r="C1084" s="20">
        <f>_xlfn.XLOOKUP(A1084,'Medical Examinations'!A:A,'Medical Examinations'!B:B,"not found")</f>
        <v>28.81</v>
      </c>
      <c r="D1084" s="20">
        <f>_xlfn.XLOOKUP(A1084,'Medical Examinations'!A:A,'Medical Examinations'!C:C,"not found")</f>
        <v>8.76</v>
      </c>
      <c r="E1084" s="20" t="str">
        <f>_xlfn.XLOOKUP(A1084,'Medical Examinations'!A:A,'Medical Examinations'!D:D,"not found")</f>
        <v>No</v>
      </c>
      <c r="F1084" s="20" t="str">
        <f>_xlfn.XLOOKUP(A1084,'Medical Examinations'!A:A,'Medical Examinations'!E:E,"not found")</f>
        <v>No</v>
      </c>
      <c r="G1084" s="20" t="str">
        <f>_xlfn.XLOOKUP(A1084,'Medical Examinations'!A:A,'Medical Examinations'!F:F,"not found")</f>
        <v>No</v>
      </c>
      <c r="H1084" s="20">
        <f>_xlfn.XLOOKUP(A1084,'Medical Examinations'!A:A,'Medical Examinations'!G:G,"not found")</f>
        <v>2</v>
      </c>
      <c r="I1084" s="20" t="str">
        <f>_xlfn.XLOOKUP(A1084,'Medical Examinations'!A:A,'Medical Examinations'!H:H,"not found")</f>
        <v>No</v>
      </c>
      <c r="J1084" s="20" t="str">
        <f>_xlfn.XLOOKUP(A1084,'Medical Examinations'!A:A,'Medical Examinations'!I:I,"not found")</f>
        <v>Overweight</v>
      </c>
      <c r="K1084" s="21">
        <f>_xlfn.XLOOKUP(A1084,'Hospitalisation Details'!A:A,'Hospitalisation Details'!F:F,"Not Found")</f>
        <v>26948</v>
      </c>
      <c r="L1084" s="22">
        <f>_xlfn.XLOOKUP(A1084,'Hospitalisation Details'!A:A,'Hospitalisation Details'!H:H,"Not Found")</f>
        <v>10419.59</v>
      </c>
      <c r="M1084" s="21" t="str">
        <f>_xlfn.XLOOKUP(A1084,'Hospitalisation Details'!A:A,'Hospitalisation Details'!I:I,"Not Found")</f>
        <v>tier - 2</v>
      </c>
      <c r="N1084" s="21" t="str">
        <f>_xlfn.XLOOKUP(A1084,'Hospitalisation Details'!A:A,'Hospitalisation Details'!J:J,"Not Found")</f>
        <v>tier - 3</v>
      </c>
      <c r="O1084" s="21" t="str">
        <f>_xlfn.XLOOKUP(A1084,'Hospitalisation Details'!A:A,'Hospitalisation Details'!K:K,"Not Found")</f>
        <v>R1025</v>
      </c>
      <c r="P1084" s="23">
        <f>_xlfn.XLOOKUP(A1084,'Hospitalisation Details'!A:A,'Hospitalisation Details'!L:L,"Not Found")</f>
        <v>49</v>
      </c>
    </row>
    <row r="1085" spans="1:16" ht="15.75" x14ac:dyDescent="0.25">
      <c r="A1085" s="19" t="s">
        <v>1287</v>
      </c>
      <c r="B1085" s="19" t="str">
        <f>_xlfn.XLOOKUP(A1085,'Customer Names'!A:A,'Customer Names'!C:C,"Not Found")</f>
        <v>Reichardt</v>
      </c>
      <c r="C1085" s="20">
        <f>_xlfn.XLOOKUP(A1085,'Medical Examinations'!A:A,'Medical Examinations'!B:B,"not found")</f>
        <v>31.66</v>
      </c>
      <c r="D1085" s="20">
        <f>_xlfn.XLOOKUP(A1085,'Medical Examinations'!A:A,'Medical Examinations'!C:C,"not found")</f>
        <v>4.1100000000000003</v>
      </c>
      <c r="E1085" s="20" t="str">
        <f>_xlfn.XLOOKUP(A1085,'Medical Examinations'!A:A,'Medical Examinations'!D:D,"not found")</f>
        <v>No</v>
      </c>
      <c r="F1085" s="20" t="str">
        <f>_xlfn.XLOOKUP(A1085,'Medical Examinations'!A:A,'Medical Examinations'!E:E,"not found")</f>
        <v>No</v>
      </c>
      <c r="G1085" s="20" t="str">
        <f>_xlfn.XLOOKUP(A1085,'Medical Examinations'!A:A,'Medical Examinations'!F:F,"not found")</f>
        <v>No</v>
      </c>
      <c r="H1085" s="20">
        <f>_xlfn.XLOOKUP(A1085,'Medical Examinations'!A:A,'Medical Examinations'!G:G,"not found")</f>
        <v>0</v>
      </c>
      <c r="I1085" s="20" t="str">
        <f>_xlfn.XLOOKUP(A1085,'Medical Examinations'!A:A,'Medical Examinations'!H:H,"not found")</f>
        <v>No</v>
      </c>
      <c r="J1085" s="20" t="str">
        <f>_xlfn.XLOOKUP(A1085,'Medical Examinations'!A:A,'Medical Examinations'!I:I,"not found")</f>
        <v>Obesity</v>
      </c>
      <c r="K1085" s="21">
        <f>_xlfn.XLOOKUP(A1085,'Hospitalisation Details'!A:A,'Hospitalisation Details'!F:F,"Not Found")</f>
        <v>29518</v>
      </c>
      <c r="L1085" s="22">
        <f>_xlfn.XLOOKUP(A1085,'Hospitalisation Details'!A:A,'Hospitalisation Details'!H:H,"Not Found")</f>
        <v>10407.98</v>
      </c>
      <c r="M1085" s="21" t="str">
        <f>_xlfn.XLOOKUP(A1085,'Hospitalisation Details'!A:A,'Hospitalisation Details'!I:I,"Not Found")</f>
        <v>tier - 2</v>
      </c>
      <c r="N1085" s="21" t="str">
        <f>_xlfn.XLOOKUP(A1085,'Hospitalisation Details'!A:A,'Hospitalisation Details'!J:J,"Not Found")</f>
        <v>tier - 3</v>
      </c>
      <c r="O1085" s="21" t="str">
        <f>_xlfn.XLOOKUP(A1085,'Hospitalisation Details'!A:A,'Hospitalisation Details'!K:K,"Not Found")</f>
        <v>R1021</v>
      </c>
      <c r="P1085" s="23">
        <f>_xlfn.XLOOKUP(A1085,'Hospitalisation Details'!A:A,'Hospitalisation Details'!L:L,"Not Found")</f>
        <v>42</v>
      </c>
    </row>
    <row r="1086" spans="1:16" ht="15.75" x14ac:dyDescent="0.25">
      <c r="A1086" s="19" t="s">
        <v>1286</v>
      </c>
      <c r="B1086" s="19" t="str">
        <f>_xlfn.XLOOKUP(A1086,'Customer Names'!A:A,'Customer Names'!C:C,"Not Found")</f>
        <v>Morton</v>
      </c>
      <c r="C1086" s="20">
        <f>_xlfn.XLOOKUP(A1086,'Medical Examinations'!A:A,'Medical Examinations'!B:B,"not found")</f>
        <v>28.215</v>
      </c>
      <c r="D1086" s="20">
        <f>_xlfn.XLOOKUP(A1086,'Medical Examinations'!A:A,'Medical Examinations'!C:C,"not found")</f>
        <v>7.56</v>
      </c>
      <c r="E1086" s="20" t="str">
        <f>_xlfn.XLOOKUP(A1086,'Medical Examinations'!A:A,'Medical Examinations'!D:D,"not found")</f>
        <v>Yes</v>
      </c>
      <c r="F1086" s="20" t="str">
        <f>_xlfn.XLOOKUP(A1086,'Medical Examinations'!A:A,'Medical Examinations'!E:E,"not found")</f>
        <v>No</v>
      </c>
      <c r="G1086" s="20" t="str">
        <f>_xlfn.XLOOKUP(A1086,'Medical Examinations'!A:A,'Medical Examinations'!F:F,"not found")</f>
        <v>No</v>
      </c>
      <c r="H1086" s="20">
        <f>_xlfn.XLOOKUP(A1086,'Medical Examinations'!A:A,'Medical Examinations'!G:G,"not found")</f>
        <v>1</v>
      </c>
      <c r="I1086" s="20" t="str">
        <f>_xlfn.XLOOKUP(A1086,'Medical Examinations'!A:A,'Medical Examinations'!H:H,"not found")</f>
        <v>No</v>
      </c>
      <c r="J1086" s="20" t="str">
        <f>_xlfn.XLOOKUP(A1086,'Medical Examinations'!A:A,'Medical Examinations'!I:I,"not found")</f>
        <v>Overweight</v>
      </c>
      <c r="K1086" s="21">
        <f>_xlfn.XLOOKUP(A1086,'Hospitalisation Details'!A:A,'Hospitalisation Details'!F:F,"Not Found")</f>
        <v>27550</v>
      </c>
      <c r="L1086" s="22">
        <f>_xlfn.XLOOKUP(A1086,'Hospitalisation Details'!A:A,'Hospitalisation Details'!H:H,"Not Found")</f>
        <v>10407.09</v>
      </c>
      <c r="M1086" s="21" t="str">
        <f>_xlfn.XLOOKUP(A1086,'Hospitalisation Details'!A:A,'Hospitalisation Details'!I:I,"Not Found")</f>
        <v>tier - 2</v>
      </c>
      <c r="N1086" s="21" t="str">
        <f>_xlfn.XLOOKUP(A1086,'Hospitalisation Details'!A:A,'Hospitalisation Details'!J:J,"Not Found")</f>
        <v>tier - 3</v>
      </c>
      <c r="O1086" s="21" t="str">
        <f>_xlfn.XLOOKUP(A1086,'Hospitalisation Details'!A:A,'Hospitalisation Details'!K:K,"Not Found")</f>
        <v>R1015</v>
      </c>
      <c r="P1086" s="23">
        <f>_xlfn.XLOOKUP(A1086,'Hospitalisation Details'!A:A,'Hospitalisation Details'!L:L,"Not Found")</f>
        <v>48</v>
      </c>
    </row>
    <row r="1087" spans="1:16" ht="15.75" x14ac:dyDescent="0.25">
      <c r="A1087" s="19" t="s">
        <v>1285</v>
      </c>
      <c r="B1087" s="19" t="str">
        <f>_xlfn.XLOOKUP(A1087,'Customer Names'!A:A,'Customer Names'!C:C,"Not Found")</f>
        <v>Sunstrum</v>
      </c>
      <c r="C1087" s="20">
        <f>_xlfn.XLOOKUP(A1087,'Medical Examinations'!A:A,'Medical Examinations'!B:B,"not found")</f>
        <v>26.12</v>
      </c>
      <c r="D1087" s="20">
        <f>_xlfn.XLOOKUP(A1087,'Medical Examinations'!A:A,'Medical Examinations'!C:C,"not found")</f>
        <v>4.17</v>
      </c>
      <c r="E1087" s="20" t="str">
        <f>_xlfn.XLOOKUP(A1087,'Medical Examinations'!A:A,'Medical Examinations'!D:D,"not found")</f>
        <v>Yes</v>
      </c>
      <c r="F1087" s="20" t="str">
        <f>_xlfn.XLOOKUP(A1087,'Medical Examinations'!A:A,'Medical Examinations'!E:E,"not found")</f>
        <v>No</v>
      </c>
      <c r="G1087" s="20" t="str">
        <f>_xlfn.XLOOKUP(A1087,'Medical Examinations'!A:A,'Medical Examinations'!F:F,"not found")</f>
        <v>Yes</v>
      </c>
      <c r="H1087" s="20">
        <f>_xlfn.XLOOKUP(A1087,'Medical Examinations'!A:A,'Medical Examinations'!G:G,"not found")</f>
        <v>1</v>
      </c>
      <c r="I1087" s="20" t="str">
        <f>_xlfn.XLOOKUP(A1087,'Medical Examinations'!A:A,'Medical Examinations'!H:H,"not found")</f>
        <v>No</v>
      </c>
      <c r="J1087" s="20" t="str">
        <f>_xlfn.XLOOKUP(A1087,'Medical Examinations'!A:A,'Medical Examinations'!I:I,"not found")</f>
        <v>Overweight</v>
      </c>
      <c r="K1087" s="21">
        <f>_xlfn.XLOOKUP(A1087,'Hospitalisation Details'!A:A,'Hospitalisation Details'!F:F,"Not Found")</f>
        <v>25391</v>
      </c>
      <c r="L1087" s="22">
        <f>_xlfn.XLOOKUP(A1087,'Hospitalisation Details'!A:A,'Hospitalisation Details'!H:H,"Not Found")</f>
        <v>10403.27</v>
      </c>
      <c r="M1087" s="21" t="str">
        <f>_xlfn.XLOOKUP(A1087,'Hospitalisation Details'!A:A,'Hospitalisation Details'!I:I,"Not Found")</f>
        <v>tier - 2</v>
      </c>
      <c r="N1087" s="21" t="str">
        <f>_xlfn.XLOOKUP(A1087,'Hospitalisation Details'!A:A,'Hospitalisation Details'!J:J,"Not Found")</f>
        <v>tier - 3</v>
      </c>
      <c r="O1087" s="21" t="str">
        <f>_xlfn.XLOOKUP(A1087,'Hospitalisation Details'!A:A,'Hospitalisation Details'!K:K,"Not Found")</f>
        <v>R1020</v>
      </c>
      <c r="P1087" s="23">
        <f>_xlfn.XLOOKUP(A1087,'Hospitalisation Details'!A:A,'Hospitalisation Details'!L:L,"Not Found")</f>
        <v>53</v>
      </c>
    </row>
    <row r="1088" spans="1:16" ht="15.75" x14ac:dyDescent="0.25">
      <c r="A1088" s="19" t="s">
        <v>1284</v>
      </c>
      <c r="B1088" s="19" t="str">
        <f>_xlfn.XLOOKUP(A1088,'Customer Names'!A:A,'Customer Names'!C:C,"Not Found")</f>
        <v>Frownfelter</v>
      </c>
      <c r="C1088" s="20">
        <f>_xlfn.XLOOKUP(A1088,'Medical Examinations'!A:A,'Medical Examinations'!B:B,"not found")</f>
        <v>36.630000000000003</v>
      </c>
      <c r="D1088" s="20">
        <f>_xlfn.XLOOKUP(A1088,'Medical Examinations'!A:A,'Medical Examinations'!C:C,"not found")</f>
        <v>11.42</v>
      </c>
      <c r="E1088" s="20" t="str">
        <f>_xlfn.XLOOKUP(A1088,'Medical Examinations'!A:A,'Medical Examinations'!D:D,"not found")</f>
        <v>No</v>
      </c>
      <c r="F1088" s="20" t="str">
        <f>_xlfn.XLOOKUP(A1088,'Medical Examinations'!A:A,'Medical Examinations'!E:E,"not found")</f>
        <v>No</v>
      </c>
      <c r="G1088" s="20" t="str">
        <f>_xlfn.XLOOKUP(A1088,'Medical Examinations'!A:A,'Medical Examinations'!F:F,"not found")</f>
        <v>No</v>
      </c>
      <c r="H1088" s="20">
        <f>_xlfn.XLOOKUP(A1088,'Medical Examinations'!A:A,'Medical Examinations'!G:G,"not found")</f>
        <v>2</v>
      </c>
      <c r="I1088" s="20" t="str">
        <f>_xlfn.XLOOKUP(A1088,'Medical Examinations'!A:A,'Medical Examinations'!H:H,"not found")</f>
        <v>No</v>
      </c>
      <c r="J1088" s="20" t="str">
        <f>_xlfn.XLOOKUP(A1088,'Medical Examinations'!A:A,'Medical Examinations'!I:I,"not found")</f>
        <v>Obesity</v>
      </c>
      <c r="K1088" s="21">
        <f>_xlfn.XLOOKUP(A1088,'Hospitalisation Details'!A:A,'Hospitalisation Details'!F:F,"Not Found")</f>
        <v>26926</v>
      </c>
      <c r="L1088" s="22">
        <f>_xlfn.XLOOKUP(A1088,'Hospitalisation Details'!A:A,'Hospitalisation Details'!H:H,"Not Found")</f>
        <v>10381.48</v>
      </c>
      <c r="M1088" s="21" t="str">
        <f>_xlfn.XLOOKUP(A1088,'Hospitalisation Details'!A:A,'Hospitalisation Details'!I:I,"Not Found")</f>
        <v>tier - 2</v>
      </c>
      <c r="N1088" s="21" t="str">
        <f>_xlfn.XLOOKUP(A1088,'Hospitalisation Details'!A:A,'Hospitalisation Details'!J:J,"Not Found")</f>
        <v>tier - 3</v>
      </c>
      <c r="O1088" s="21" t="str">
        <f>_xlfn.XLOOKUP(A1088,'Hospitalisation Details'!A:A,'Hospitalisation Details'!K:K,"Not Found")</f>
        <v>R1013</v>
      </c>
      <c r="P1088" s="23">
        <f>_xlfn.XLOOKUP(A1088,'Hospitalisation Details'!A:A,'Hospitalisation Details'!L:L,"Not Found")</f>
        <v>49</v>
      </c>
    </row>
    <row r="1089" spans="1:16" ht="15.75" x14ac:dyDescent="0.25">
      <c r="A1089" s="19" t="s">
        <v>1283</v>
      </c>
      <c r="B1089" s="19" t="str">
        <f>_xlfn.XLOOKUP(A1089,'Customer Names'!A:A,'Customer Names'!C:C,"Not Found")</f>
        <v>Richter</v>
      </c>
      <c r="C1089" s="20">
        <f>_xlfn.XLOOKUP(A1089,'Medical Examinations'!A:A,'Medical Examinations'!B:B,"not found")</f>
        <v>33.344999999999999</v>
      </c>
      <c r="D1089" s="20">
        <f>_xlfn.XLOOKUP(A1089,'Medical Examinations'!A:A,'Medical Examinations'!C:C,"not found")</f>
        <v>7.33</v>
      </c>
      <c r="E1089" s="20" t="str">
        <f>_xlfn.XLOOKUP(A1089,'Medical Examinations'!A:A,'Medical Examinations'!D:D,"not found")</f>
        <v>No</v>
      </c>
      <c r="F1089" s="20" t="str">
        <f>_xlfn.XLOOKUP(A1089,'Medical Examinations'!A:A,'Medical Examinations'!E:E,"not found")</f>
        <v>No</v>
      </c>
      <c r="G1089" s="20" t="str">
        <f>_xlfn.XLOOKUP(A1089,'Medical Examinations'!A:A,'Medical Examinations'!F:F,"not found")</f>
        <v>No</v>
      </c>
      <c r="H1089" s="20">
        <f>_xlfn.XLOOKUP(A1089,'Medical Examinations'!A:A,'Medical Examinations'!G:G,"not found")</f>
        <v>2</v>
      </c>
      <c r="I1089" s="20" t="str">
        <f>_xlfn.XLOOKUP(A1089,'Medical Examinations'!A:A,'Medical Examinations'!H:H,"not found")</f>
        <v>No</v>
      </c>
      <c r="J1089" s="20" t="str">
        <f>_xlfn.XLOOKUP(A1089,'Medical Examinations'!A:A,'Medical Examinations'!I:I,"not found")</f>
        <v>Obesity</v>
      </c>
      <c r="K1089" s="21">
        <f>_xlfn.XLOOKUP(A1089,'Hospitalisation Details'!A:A,'Hospitalisation Details'!F:F,"Not Found")</f>
        <v>26936</v>
      </c>
      <c r="L1089" s="22">
        <f>_xlfn.XLOOKUP(A1089,'Hospitalisation Details'!A:A,'Hospitalisation Details'!H:H,"Not Found")</f>
        <v>10370.91</v>
      </c>
      <c r="M1089" s="21" t="str">
        <f>_xlfn.XLOOKUP(A1089,'Hospitalisation Details'!A:A,'Hospitalisation Details'!I:I,"Not Found")</f>
        <v>tier - 2</v>
      </c>
      <c r="N1089" s="21" t="str">
        <f>_xlfn.XLOOKUP(A1089,'Hospitalisation Details'!A:A,'Hospitalisation Details'!J:J,"Not Found")</f>
        <v>tier - 3</v>
      </c>
      <c r="O1089" s="21" t="str">
        <f>_xlfn.XLOOKUP(A1089,'Hospitalisation Details'!A:A,'Hospitalisation Details'!K:K,"Not Found")</f>
        <v>R1024</v>
      </c>
      <c r="P1089" s="23">
        <f>_xlfn.XLOOKUP(A1089,'Hospitalisation Details'!A:A,'Hospitalisation Details'!L:L,"Not Found")</f>
        <v>49</v>
      </c>
    </row>
    <row r="1090" spans="1:16" ht="15.75" x14ac:dyDescent="0.25">
      <c r="A1090" s="19" t="s">
        <v>1282</v>
      </c>
      <c r="B1090" s="19" t="str">
        <f>_xlfn.XLOOKUP(A1090,'Customer Names'!A:A,'Customer Names'!C:C,"Not Found")</f>
        <v>England</v>
      </c>
      <c r="C1090" s="20">
        <f>_xlfn.XLOOKUP(A1090,'Medical Examinations'!A:A,'Medical Examinations'!B:B,"not found")</f>
        <v>27.11</v>
      </c>
      <c r="D1090" s="20">
        <f>_xlfn.XLOOKUP(A1090,'Medical Examinations'!A:A,'Medical Examinations'!C:C,"not found")</f>
        <v>6.7</v>
      </c>
      <c r="E1090" s="20" t="str">
        <f>_xlfn.XLOOKUP(A1090,'Medical Examinations'!A:A,'Medical Examinations'!D:D,"not found")</f>
        <v>No</v>
      </c>
      <c r="F1090" s="20" t="str">
        <f>_xlfn.XLOOKUP(A1090,'Medical Examinations'!A:A,'Medical Examinations'!E:E,"not found")</f>
        <v>No</v>
      </c>
      <c r="G1090" s="20" t="str">
        <f>_xlfn.XLOOKUP(A1090,'Medical Examinations'!A:A,'Medical Examinations'!F:F,"not found")</f>
        <v>No</v>
      </c>
      <c r="H1090" s="20">
        <f>_xlfn.XLOOKUP(A1090,'Medical Examinations'!A:A,'Medical Examinations'!G:G,"not found")</f>
        <v>0</v>
      </c>
      <c r="I1090" s="20" t="str">
        <f>_xlfn.XLOOKUP(A1090,'Medical Examinations'!A:A,'Medical Examinations'!H:H,"not found")</f>
        <v>No</v>
      </c>
      <c r="J1090" s="20" t="str">
        <f>_xlfn.XLOOKUP(A1090,'Medical Examinations'!A:A,'Medical Examinations'!I:I,"not found")</f>
        <v>Overweight</v>
      </c>
      <c r="K1090" s="21">
        <f>_xlfn.XLOOKUP(A1090,'Hospitalisation Details'!A:A,'Hospitalisation Details'!F:F,"Not Found")</f>
        <v>26182</v>
      </c>
      <c r="L1090" s="22">
        <f>_xlfn.XLOOKUP(A1090,'Hospitalisation Details'!A:A,'Hospitalisation Details'!H:H,"Not Found")</f>
        <v>10356.67</v>
      </c>
      <c r="M1090" s="21" t="str">
        <f>_xlfn.XLOOKUP(A1090,'Hospitalisation Details'!A:A,'Hospitalisation Details'!I:I,"Not Found")</f>
        <v>tier - 2</v>
      </c>
      <c r="N1090" s="21" t="str">
        <f>_xlfn.XLOOKUP(A1090,'Hospitalisation Details'!A:A,'Hospitalisation Details'!J:J,"Not Found")</f>
        <v>tier - 3</v>
      </c>
      <c r="O1090" s="21" t="str">
        <f>_xlfn.XLOOKUP(A1090,'Hospitalisation Details'!A:A,'Hospitalisation Details'!K:K,"Not Found")</f>
        <v>R1025</v>
      </c>
      <c r="P1090" s="23">
        <f>_xlfn.XLOOKUP(A1090,'Hospitalisation Details'!A:A,'Hospitalisation Details'!L:L,"Not Found")</f>
        <v>51</v>
      </c>
    </row>
    <row r="1091" spans="1:16" ht="15.75" x14ac:dyDescent="0.25">
      <c r="A1091" s="19" t="s">
        <v>1281</v>
      </c>
      <c r="B1091" s="19" t="str">
        <f>_xlfn.XLOOKUP(A1091,'Customer Names'!A:A,'Customer Names'!C:C,"Not Found")</f>
        <v>McLean</v>
      </c>
      <c r="C1091" s="20">
        <f>_xlfn.XLOOKUP(A1091,'Medical Examinations'!A:A,'Medical Examinations'!B:B,"not found")</f>
        <v>26.6</v>
      </c>
      <c r="D1091" s="20">
        <f>_xlfn.XLOOKUP(A1091,'Medical Examinations'!A:A,'Medical Examinations'!C:C,"not found")</f>
        <v>5.27</v>
      </c>
      <c r="E1091" s="20" t="str">
        <f>_xlfn.XLOOKUP(A1091,'Medical Examinations'!A:A,'Medical Examinations'!D:D,"not found")</f>
        <v>Yes</v>
      </c>
      <c r="F1091" s="20" t="str">
        <f>_xlfn.XLOOKUP(A1091,'Medical Examinations'!A:A,'Medical Examinations'!E:E,"not found")</f>
        <v>No</v>
      </c>
      <c r="G1091" s="20" t="str">
        <f>_xlfn.XLOOKUP(A1091,'Medical Examinations'!A:A,'Medical Examinations'!F:F,"not found")</f>
        <v>Yes</v>
      </c>
      <c r="H1091" s="20">
        <f>_xlfn.XLOOKUP(A1091,'Medical Examinations'!A:A,'Medical Examinations'!G:G,"not found")</f>
        <v>1</v>
      </c>
      <c r="I1091" s="20" t="str">
        <f>_xlfn.XLOOKUP(A1091,'Medical Examinations'!A:A,'Medical Examinations'!H:H,"not found")</f>
        <v>No</v>
      </c>
      <c r="J1091" s="20" t="str">
        <f>_xlfn.XLOOKUP(A1091,'Medical Examinations'!A:A,'Medical Examinations'!I:I,"not found")</f>
        <v>Overweight</v>
      </c>
      <c r="K1091" s="21">
        <f>_xlfn.XLOOKUP(A1091,'Hospitalisation Details'!A:A,'Hospitalisation Details'!F:F,"Not Found")</f>
        <v>25371</v>
      </c>
      <c r="L1091" s="22">
        <f>_xlfn.XLOOKUP(A1091,'Hospitalisation Details'!A:A,'Hospitalisation Details'!H:H,"Not Found")</f>
        <v>10355.64</v>
      </c>
      <c r="M1091" s="21" t="str">
        <f>_xlfn.XLOOKUP(A1091,'Hospitalisation Details'!A:A,'Hospitalisation Details'!I:I,"Not Found")</f>
        <v>tier - 2</v>
      </c>
      <c r="N1091" s="21" t="str">
        <f>_xlfn.XLOOKUP(A1091,'Hospitalisation Details'!A:A,'Hospitalisation Details'!J:J,"Not Found")</f>
        <v>tier - 3</v>
      </c>
      <c r="O1091" s="21" t="str">
        <f>_xlfn.XLOOKUP(A1091,'Hospitalisation Details'!A:A,'Hospitalisation Details'!K:K,"Not Found")</f>
        <v>R1012</v>
      </c>
      <c r="P1091" s="23">
        <f>_xlfn.XLOOKUP(A1091,'Hospitalisation Details'!A:A,'Hospitalisation Details'!L:L,"Not Found")</f>
        <v>53</v>
      </c>
    </row>
    <row r="1092" spans="1:16" ht="15.75" x14ac:dyDescent="0.25">
      <c r="A1092" s="19" t="s">
        <v>1280</v>
      </c>
      <c r="B1092" s="19" t="str">
        <f>_xlfn.XLOOKUP(A1092,'Customer Names'!A:A,'Customer Names'!C:C,"Not Found")</f>
        <v>Gardner</v>
      </c>
      <c r="C1092" s="20">
        <f>_xlfn.XLOOKUP(A1092,'Medical Examinations'!A:A,'Medical Examinations'!B:B,"not found")</f>
        <v>30.41</v>
      </c>
      <c r="D1092" s="20">
        <f>_xlfn.XLOOKUP(A1092,'Medical Examinations'!A:A,'Medical Examinations'!C:C,"not found")</f>
        <v>7.72</v>
      </c>
      <c r="E1092" s="20" t="str">
        <f>_xlfn.XLOOKUP(A1092,'Medical Examinations'!A:A,'Medical Examinations'!D:D,"not found")</f>
        <v>No</v>
      </c>
      <c r="F1092" s="20" t="str">
        <f>_xlfn.XLOOKUP(A1092,'Medical Examinations'!A:A,'Medical Examinations'!E:E,"not found")</f>
        <v>No</v>
      </c>
      <c r="G1092" s="20" t="str">
        <f>_xlfn.XLOOKUP(A1092,'Medical Examinations'!A:A,'Medical Examinations'!F:F,"not found")</f>
        <v>No</v>
      </c>
      <c r="H1092" s="20">
        <f>_xlfn.XLOOKUP(A1092,'Medical Examinations'!A:A,'Medical Examinations'!G:G,"not found")</f>
        <v>0</v>
      </c>
      <c r="I1092" s="20" t="str">
        <f>_xlfn.XLOOKUP(A1092,'Medical Examinations'!A:A,'Medical Examinations'!H:H,"not found")</f>
        <v>No</v>
      </c>
      <c r="J1092" s="20" t="str">
        <f>_xlfn.XLOOKUP(A1092,'Medical Examinations'!A:A,'Medical Examinations'!I:I,"not found")</f>
        <v>Obesity</v>
      </c>
      <c r="K1092" s="21">
        <f>_xlfn.XLOOKUP(A1092,'Hospitalisation Details'!A:A,'Hospitalisation Details'!F:F,"Not Found")</f>
        <v>27301</v>
      </c>
      <c r="L1092" s="22">
        <f>_xlfn.XLOOKUP(A1092,'Hospitalisation Details'!A:A,'Hospitalisation Details'!H:H,"Not Found")</f>
        <v>10352.48</v>
      </c>
      <c r="M1092" s="21" t="str">
        <f>_xlfn.XLOOKUP(A1092,'Hospitalisation Details'!A:A,'Hospitalisation Details'!I:I,"Not Found")</f>
        <v>tier - 2</v>
      </c>
      <c r="N1092" s="21" t="str">
        <f>_xlfn.XLOOKUP(A1092,'Hospitalisation Details'!A:A,'Hospitalisation Details'!J:J,"Not Found")</f>
        <v>tier - 3</v>
      </c>
      <c r="O1092" s="21" t="str">
        <f>_xlfn.XLOOKUP(A1092,'Hospitalisation Details'!A:A,'Hospitalisation Details'!K:K,"Not Found")</f>
        <v>R1012</v>
      </c>
      <c r="P1092" s="23">
        <f>_xlfn.XLOOKUP(A1092,'Hospitalisation Details'!A:A,'Hospitalisation Details'!L:L,"Not Found")</f>
        <v>48</v>
      </c>
    </row>
    <row r="1093" spans="1:16" ht="15.75" x14ac:dyDescent="0.25">
      <c r="A1093" s="19" t="s">
        <v>1279</v>
      </c>
      <c r="B1093" s="19" t="str">
        <f>_xlfn.XLOOKUP(A1093,'Customer Names'!A:A,'Customer Names'!C:C,"Not Found")</f>
        <v>Lane</v>
      </c>
      <c r="C1093" s="20">
        <f>_xlfn.XLOOKUP(A1093,'Medical Examinations'!A:A,'Medical Examinations'!B:B,"not found")</f>
        <v>28.98</v>
      </c>
      <c r="D1093" s="20">
        <f>_xlfn.XLOOKUP(A1093,'Medical Examinations'!A:A,'Medical Examinations'!C:C,"not found")</f>
        <v>8.68</v>
      </c>
      <c r="E1093" s="20" t="str">
        <f>_xlfn.XLOOKUP(A1093,'Medical Examinations'!A:A,'Medical Examinations'!D:D,"not found")</f>
        <v>No</v>
      </c>
      <c r="F1093" s="20" t="str">
        <f>_xlfn.XLOOKUP(A1093,'Medical Examinations'!A:A,'Medical Examinations'!E:E,"not found")</f>
        <v>No</v>
      </c>
      <c r="G1093" s="20" t="str">
        <f>_xlfn.XLOOKUP(A1093,'Medical Examinations'!A:A,'Medical Examinations'!F:F,"not found")</f>
        <v>No</v>
      </c>
      <c r="H1093" s="20">
        <f>_xlfn.XLOOKUP(A1093,'Medical Examinations'!A:A,'Medical Examinations'!G:G,"not found")</f>
        <v>2</v>
      </c>
      <c r="I1093" s="20" t="str">
        <f>_xlfn.XLOOKUP(A1093,'Medical Examinations'!A:A,'Medical Examinations'!H:H,"not found")</f>
        <v>No</v>
      </c>
      <c r="J1093" s="20" t="str">
        <f>_xlfn.XLOOKUP(A1093,'Medical Examinations'!A:A,'Medical Examinations'!I:I,"not found")</f>
        <v>Overweight</v>
      </c>
      <c r="K1093" s="21">
        <f>_xlfn.XLOOKUP(A1093,'Hospitalisation Details'!A:A,'Hospitalisation Details'!F:F,"Not Found")</f>
        <v>26884</v>
      </c>
      <c r="L1093" s="22">
        <f>_xlfn.XLOOKUP(A1093,'Hospitalisation Details'!A:A,'Hospitalisation Details'!H:H,"Not Found")</f>
        <v>10345.93</v>
      </c>
      <c r="M1093" s="21" t="str">
        <f>_xlfn.XLOOKUP(A1093,'Hospitalisation Details'!A:A,'Hospitalisation Details'!I:I,"Not Found")</f>
        <v>tier - 2</v>
      </c>
      <c r="N1093" s="21" t="str">
        <f>_xlfn.XLOOKUP(A1093,'Hospitalisation Details'!A:A,'Hospitalisation Details'!J:J,"Not Found")</f>
        <v>tier - 3</v>
      </c>
      <c r="O1093" s="21" t="str">
        <f>_xlfn.XLOOKUP(A1093,'Hospitalisation Details'!A:A,'Hospitalisation Details'!K:K,"Not Found")</f>
        <v>R1021</v>
      </c>
      <c r="P1093" s="23">
        <f>_xlfn.XLOOKUP(A1093,'Hospitalisation Details'!A:A,'Hospitalisation Details'!L:L,"Not Found")</f>
        <v>49</v>
      </c>
    </row>
    <row r="1094" spans="1:16" ht="15.75" x14ac:dyDescent="0.25">
      <c r="A1094" s="19" t="s">
        <v>1278</v>
      </c>
      <c r="B1094" s="19" t="str">
        <f>_xlfn.XLOOKUP(A1094,'Customer Names'!A:A,'Customer Names'!C:C,"Not Found")</f>
        <v>Vonachen</v>
      </c>
      <c r="C1094" s="20">
        <f>_xlfn.XLOOKUP(A1094,'Medical Examinations'!A:A,'Medical Examinations'!B:B,"not found")</f>
        <v>31.24</v>
      </c>
      <c r="D1094" s="20">
        <f>_xlfn.XLOOKUP(A1094,'Medical Examinations'!A:A,'Medical Examinations'!C:C,"not found")</f>
        <v>9.8000000000000007</v>
      </c>
      <c r="E1094" s="20" t="str">
        <f>_xlfn.XLOOKUP(A1094,'Medical Examinations'!A:A,'Medical Examinations'!D:D,"not found")</f>
        <v>No</v>
      </c>
      <c r="F1094" s="20" t="str">
        <f>_xlfn.XLOOKUP(A1094,'Medical Examinations'!A:A,'Medical Examinations'!E:E,"not found")</f>
        <v>No</v>
      </c>
      <c r="G1094" s="20" t="str">
        <f>_xlfn.XLOOKUP(A1094,'Medical Examinations'!A:A,'Medical Examinations'!F:F,"not found")</f>
        <v>No</v>
      </c>
      <c r="H1094" s="20">
        <f>_xlfn.XLOOKUP(A1094,'Medical Examinations'!A:A,'Medical Examinations'!G:G,"not found")</f>
        <v>0</v>
      </c>
      <c r="I1094" s="20" t="str">
        <f>_xlfn.XLOOKUP(A1094,'Medical Examinations'!A:A,'Medical Examinations'!H:H,"not found")</f>
        <v>No</v>
      </c>
      <c r="J1094" s="20" t="str">
        <f>_xlfn.XLOOKUP(A1094,'Medical Examinations'!A:A,'Medical Examinations'!I:I,"not found")</f>
        <v>Obesity</v>
      </c>
      <c r="K1094" s="21">
        <f>_xlfn.XLOOKUP(A1094,'Hospitalisation Details'!A:A,'Hospitalisation Details'!F:F,"Not Found")</f>
        <v>25038</v>
      </c>
      <c r="L1094" s="22">
        <f>_xlfn.XLOOKUP(A1094,'Hospitalisation Details'!A:A,'Hospitalisation Details'!H:H,"Not Found")</f>
        <v>10338.93</v>
      </c>
      <c r="M1094" s="21" t="str">
        <f>_xlfn.XLOOKUP(A1094,'Hospitalisation Details'!A:A,'Hospitalisation Details'!I:I,"Not Found")</f>
        <v>tier - 2</v>
      </c>
      <c r="N1094" s="21" t="str">
        <f>_xlfn.XLOOKUP(A1094,'Hospitalisation Details'!A:A,'Hospitalisation Details'!J:J,"Not Found")</f>
        <v>tier - 3</v>
      </c>
      <c r="O1094" s="21" t="str">
        <f>_xlfn.XLOOKUP(A1094,'Hospitalisation Details'!A:A,'Hospitalisation Details'!K:K,"Not Found")</f>
        <v>R1013</v>
      </c>
      <c r="P1094" s="23">
        <f>_xlfn.XLOOKUP(A1094,'Hospitalisation Details'!A:A,'Hospitalisation Details'!L:L,"Not Found")</f>
        <v>54</v>
      </c>
    </row>
    <row r="1095" spans="1:16" ht="15.75" x14ac:dyDescent="0.25">
      <c r="A1095" s="19" t="s">
        <v>1277</v>
      </c>
      <c r="B1095" s="19" t="str">
        <f>_xlfn.XLOOKUP(A1095,'Customer Names'!A:A,'Customer Names'!C:C,"Not Found")</f>
        <v>Smith</v>
      </c>
      <c r="C1095" s="20">
        <f>_xlfn.XLOOKUP(A1095,'Medical Examinations'!A:A,'Medical Examinations'!B:B,"not found")</f>
        <v>31.54</v>
      </c>
      <c r="D1095" s="20">
        <f>_xlfn.XLOOKUP(A1095,'Medical Examinations'!A:A,'Medical Examinations'!C:C,"not found")</f>
        <v>4.4400000000000004</v>
      </c>
      <c r="E1095" s="20" t="str">
        <f>_xlfn.XLOOKUP(A1095,'Medical Examinations'!A:A,'Medical Examinations'!D:D,"not found")</f>
        <v>No</v>
      </c>
      <c r="F1095" s="20" t="str">
        <f>_xlfn.XLOOKUP(A1095,'Medical Examinations'!A:A,'Medical Examinations'!E:E,"not found")</f>
        <v>No</v>
      </c>
      <c r="G1095" s="20" t="str">
        <f>_xlfn.XLOOKUP(A1095,'Medical Examinations'!A:A,'Medical Examinations'!F:F,"not found")</f>
        <v>No</v>
      </c>
      <c r="H1095" s="20">
        <f>_xlfn.XLOOKUP(A1095,'Medical Examinations'!A:A,'Medical Examinations'!G:G,"not found")</f>
        <v>0</v>
      </c>
      <c r="I1095" s="20" t="str">
        <f>_xlfn.XLOOKUP(A1095,'Medical Examinations'!A:A,'Medical Examinations'!H:H,"not found")</f>
        <v>No</v>
      </c>
      <c r="J1095" s="20" t="str">
        <f>_xlfn.XLOOKUP(A1095,'Medical Examinations'!A:A,'Medical Examinations'!I:I,"not found")</f>
        <v>Obesity</v>
      </c>
      <c r="K1095" s="21">
        <f>_xlfn.XLOOKUP(A1095,'Hospitalisation Details'!A:A,'Hospitalisation Details'!F:F,"Not Found")</f>
        <v>30153</v>
      </c>
      <c r="L1095" s="22">
        <f>_xlfn.XLOOKUP(A1095,'Hospitalisation Details'!A:A,'Hospitalisation Details'!H:H,"Not Found")</f>
        <v>10329.06</v>
      </c>
      <c r="M1095" s="21" t="str">
        <f>_xlfn.XLOOKUP(A1095,'Hospitalisation Details'!A:A,'Hospitalisation Details'!I:I,"Not Found")</f>
        <v>tier - 2</v>
      </c>
      <c r="N1095" s="21" t="str">
        <f>_xlfn.XLOOKUP(A1095,'Hospitalisation Details'!A:A,'Hospitalisation Details'!J:J,"Not Found")</f>
        <v>tier - 3</v>
      </c>
      <c r="O1095" s="21" t="str">
        <f>_xlfn.XLOOKUP(A1095,'Hospitalisation Details'!A:A,'Hospitalisation Details'!K:K,"Not Found")</f>
        <v>R1021</v>
      </c>
      <c r="P1095" s="23">
        <f>_xlfn.XLOOKUP(A1095,'Hospitalisation Details'!A:A,'Hospitalisation Details'!L:L,"Not Found")</f>
        <v>40</v>
      </c>
    </row>
    <row r="1096" spans="1:16" ht="15.75" x14ac:dyDescent="0.25">
      <c r="A1096" s="19" t="s">
        <v>1276</v>
      </c>
      <c r="B1096" s="19" t="str">
        <f>_xlfn.XLOOKUP(A1096,'Customer Names'!A:A,'Customer Names'!C:C,"Not Found")</f>
        <v>Kidwell</v>
      </c>
      <c r="C1096" s="20">
        <f>_xlfn.XLOOKUP(A1096,'Medical Examinations'!A:A,'Medical Examinations'!B:B,"not found")</f>
        <v>38.6</v>
      </c>
      <c r="D1096" s="20">
        <f>_xlfn.XLOOKUP(A1096,'Medical Examinations'!A:A,'Medical Examinations'!C:C,"not found")</f>
        <v>7.19</v>
      </c>
      <c r="E1096" s="20" t="str">
        <f>_xlfn.XLOOKUP(A1096,'Medical Examinations'!A:A,'Medical Examinations'!D:D,"not found")</f>
        <v>Yes</v>
      </c>
      <c r="F1096" s="20" t="str">
        <f>_xlfn.XLOOKUP(A1096,'Medical Examinations'!A:A,'Medical Examinations'!E:E,"not found")</f>
        <v>No</v>
      </c>
      <c r="G1096" s="20" t="str">
        <f>_xlfn.XLOOKUP(A1096,'Medical Examinations'!A:A,'Medical Examinations'!F:F,"not found")</f>
        <v>No</v>
      </c>
      <c r="H1096" s="20">
        <f>_xlfn.XLOOKUP(A1096,'Medical Examinations'!A:A,'Medical Examinations'!G:G,"not found")</f>
        <v>2</v>
      </c>
      <c r="I1096" s="20" t="str">
        <f>_xlfn.XLOOKUP(A1096,'Medical Examinations'!A:A,'Medical Examinations'!H:H,"not found")</f>
        <v>No</v>
      </c>
      <c r="J1096" s="20" t="str">
        <f>_xlfn.XLOOKUP(A1096,'Medical Examinations'!A:A,'Medical Examinations'!I:I,"not found")</f>
        <v>Obesity</v>
      </c>
      <c r="K1096" s="21">
        <f>_xlfn.XLOOKUP(A1096,'Hospitalisation Details'!A:A,'Hospitalisation Details'!F:F,"Not Found")</f>
        <v>25903</v>
      </c>
      <c r="L1096" s="22">
        <f>_xlfn.XLOOKUP(A1096,'Hospitalisation Details'!A:A,'Hospitalisation Details'!H:H,"Not Found")</f>
        <v>10325.209999999999</v>
      </c>
      <c r="M1096" s="21" t="str">
        <f>_xlfn.XLOOKUP(A1096,'Hospitalisation Details'!A:A,'Hospitalisation Details'!I:I,"Not Found")</f>
        <v>tier - 2</v>
      </c>
      <c r="N1096" s="21" t="str">
        <f>_xlfn.XLOOKUP(A1096,'Hospitalisation Details'!A:A,'Hospitalisation Details'!J:J,"Not Found")</f>
        <v>tier - 3</v>
      </c>
      <c r="O1096" s="21" t="str">
        <f>_xlfn.XLOOKUP(A1096,'Hospitalisation Details'!A:A,'Hospitalisation Details'!K:K,"Not Found")</f>
        <v>R1011</v>
      </c>
      <c r="P1096" s="23">
        <f>_xlfn.XLOOKUP(A1096,'Hospitalisation Details'!A:A,'Hospitalisation Details'!L:L,"Not Found")</f>
        <v>52</v>
      </c>
    </row>
    <row r="1097" spans="1:16" ht="15.75" x14ac:dyDescent="0.25">
      <c r="A1097" s="19" t="s">
        <v>1275</v>
      </c>
      <c r="B1097" s="19" t="str">
        <f>_xlfn.XLOOKUP(A1097,'Customer Names'!A:A,'Customer Names'!C:C,"Not Found")</f>
        <v>Betancourth</v>
      </c>
      <c r="C1097" s="20">
        <f>_xlfn.XLOOKUP(A1097,'Medical Examinations'!A:A,'Medical Examinations'!B:B,"not found")</f>
        <v>37.950000000000003</v>
      </c>
      <c r="D1097" s="20">
        <f>_xlfn.XLOOKUP(A1097,'Medical Examinations'!A:A,'Medical Examinations'!C:C,"not found")</f>
        <v>6.06</v>
      </c>
      <c r="E1097" s="20" t="str">
        <f>_xlfn.XLOOKUP(A1097,'Medical Examinations'!A:A,'Medical Examinations'!D:D,"not found")</f>
        <v>No</v>
      </c>
      <c r="F1097" s="20" t="str">
        <f>_xlfn.XLOOKUP(A1097,'Medical Examinations'!A:A,'Medical Examinations'!E:E,"not found")</f>
        <v>No</v>
      </c>
      <c r="G1097" s="20" t="str">
        <f>_xlfn.XLOOKUP(A1097,'Medical Examinations'!A:A,'Medical Examinations'!F:F,"not found")</f>
        <v>No</v>
      </c>
      <c r="H1097" s="20">
        <f>_xlfn.XLOOKUP(A1097,'Medical Examinations'!A:A,'Medical Examinations'!G:G,"not found")</f>
        <v>0</v>
      </c>
      <c r="I1097" s="20" t="str">
        <f>_xlfn.XLOOKUP(A1097,'Medical Examinations'!A:A,'Medical Examinations'!H:H,"not found")</f>
        <v>No</v>
      </c>
      <c r="J1097" s="20" t="str">
        <f>_xlfn.XLOOKUP(A1097,'Medical Examinations'!A:A,'Medical Examinations'!I:I,"not found")</f>
        <v>Obesity</v>
      </c>
      <c r="K1097" s="21">
        <f>_xlfn.XLOOKUP(A1097,'Hospitalisation Details'!A:A,'Hospitalisation Details'!F:F,"Not Found")</f>
        <v>33471</v>
      </c>
      <c r="L1097" s="22">
        <f>_xlfn.XLOOKUP(A1097,'Hospitalisation Details'!A:A,'Hospitalisation Details'!H:H,"Not Found")</f>
        <v>10322.9</v>
      </c>
      <c r="M1097" s="21" t="str">
        <f>_xlfn.XLOOKUP(A1097,'Hospitalisation Details'!A:A,'Hospitalisation Details'!I:I,"Not Found")</f>
        <v>tier - 2</v>
      </c>
      <c r="N1097" s="21" t="str">
        <f>_xlfn.XLOOKUP(A1097,'Hospitalisation Details'!A:A,'Hospitalisation Details'!J:J,"Not Found")</f>
        <v>tier - 3</v>
      </c>
      <c r="O1097" s="21" t="str">
        <f>_xlfn.XLOOKUP(A1097,'Hospitalisation Details'!A:A,'Hospitalisation Details'!K:K,"Not Found")</f>
        <v>R1026</v>
      </c>
      <c r="P1097" s="23">
        <f>_xlfn.XLOOKUP(A1097,'Hospitalisation Details'!A:A,'Hospitalisation Details'!L:L,"Not Found")</f>
        <v>31</v>
      </c>
    </row>
    <row r="1098" spans="1:16" ht="15.75" x14ac:dyDescent="0.25">
      <c r="A1098" s="19" t="s">
        <v>1274</v>
      </c>
      <c r="B1098" s="19" t="str">
        <f>_xlfn.XLOOKUP(A1098,'Customer Names'!A:A,'Customer Names'!C:C,"Not Found")</f>
        <v>Henstrom</v>
      </c>
      <c r="C1098" s="20">
        <f>_xlfn.XLOOKUP(A1098,'Medical Examinations'!A:A,'Medical Examinations'!B:B,"not found")</f>
        <v>38.97</v>
      </c>
      <c r="D1098" s="20">
        <f>_xlfn.XLOOKUP(A1098,'Medical Examinations'!A:A,'Medical Examinations'!C:C,"not found")</f>
        <v>5.12</v>
      </c>
      <c r="E1098" s="20" t="str">
        <f>_xlfn.XLOOKUP(A1098,'Medical Examinations'!A:A,'Medical Examinations'!D:D,"not found")</f>
        <v>No</v>
      </c>
      <c r="F1098" s="20" t="str">
        <f>_xlfn.XLOOKUP(A1098,'Medical Examinations'!A:A,'Medical Examinations'!E:E,"not found")</f>
        <v>No</v>
      </c>
      <c r="G1098" s="20" t="str">
        <f>_xlfn.XLOOKUP(A1098,'Medical Examinations'!A:A,'Medical Examinations'!F:F,"not found")</f>
        <v>No</v>
      </c>
      <c r="H1098" s="20">
        <f>_xlfn.XLOOKUP(A1098,'Medical Examinations'!A:A,'Medical Examinations'!G:G,"not found")</f>
        <v>0</v>
      </c>
      <c r="I1098" s="20" t="str">
        <f>_xlfn.XLOOKUP(A1098,'Medical Examinations'!A:A,'Medical Examinations'!H:H,"not found")</f>
        <v>No</v>
      </c>
      <c r="J1098" s="20" t="str">
        <f>_xlfn.XLOOKUP(A1098,'Medical Examinations'!A:A,'Medical Examinations'!I:I,"not found")</f>
        <v>Obesity</v>
      </c>
      <c r="K1098" s="21">
        <f>_xlfn.XLOOKUP(A1098,'Hospitalisation Details'!A:A,'Hospitalisation Details'!F:F,"Not Found")</f>
        <v>33559</v>
      </c>
      <c r="L1098" s="22">
        <f>_xlfn.XLOOKUP(A1098,'Hospitalisation Details'!A:A,'Hospitalisation Details'!H:H,"Not Found")</f>
        <v>10315.91</v>
      </c>
      <c r="M1098" s="21" t="str">
        <f>_xlfn.XLOOKUP(A1098,'Hospitalisation Details'!A:A,'Hospitalisation Details'!I:I,"Not Found")</f>
        <v>tier - 2</v>
      </c>
      <c r="N1098" s="21" t="str">
        <f>_xlfn.XLOOKUP(A1098,'Hospitalisation Details'!A:A,'Hospitalisation Details'!J:J,"Not Found")</f>
        <v>tier - 3</v>
      </c>
      <c r="O1098" s="21" t="str">
        <f>_xlfn.XLOOKUP(A1098,'Hospitalisation Details'!A:A,'Hospitalisation Details'!K:K,"Not Found")</f>
        <v>R1012</v>
      </c>
      <c r="P1098" s="23">
        <f>_xlfn.XLOOKUP(A1098,'Hospitalisation Details'!A:A,'Hospitalisation Details'!L:L,"Not Found")</f>
        <v>31</v>
      </c>
    </row>
    <row r="1099" spans="1:16" ht="15.75" x14ac:dyDescent="0.25">
      <c r="A1099" s="19" t="s">
        <v>1273</v>
      </c>
      <c r="B1099" s="19" t="str">
        <f>_xlfn.XLOOKUP(A1099,'Customer Names'!A:A,'Customer Names'!C:C,"Not Found")</f>
        <v>Pereira</v>
      </c>
      <c r="C1099" s="20">
        <f>_xlfn.XLOOKUP(A1099,'Medical Examinations'!A:A,'Medical Examinations'!B:B,"not found")</f>
        <v>21.2</v>
      </c>
      <c r="D1099" s="20">
        <f>_xlfn.XLOOKUP(A1099,'Medical Examinations'!A:A,'Medical Examinations'!C:C,"not found")</f>
        <v>10.72</v>
      </c>
      <c r="E1099" s="20" t="str">
        <f>_xlfn.XLOOKUP(A1099,'Medical Examinations'!A:A,'Medical Examinations'!D:D,"not found")</f>
        <v>No</v>
      </c>
      <c r="F1099" s="20" t="str">
        <f>_xlfn.XLOOKUP(A1099,'Medical Examinations'!A:A,'Medical Examinations'!E:E,"not found")</f>
        <v>No</v>
      </c>
      <c r="G1099" s="20" t="str">
        <f>_xlfn.XLOOKUP(A1099,'Medical Examinations'!A:A,'Medical Examinations'!F:F,"not found")</f>
        <v>No</v>
      </c>
      <c r="H1099" s="20">
        <f>_xlfn.XLOOKUP(A1099,'Medical Examinations'!A:A,'Medical Examinations'!G:G,"not found")</f>
        <v>0</v>
      </c>
      <c r="I1099" s="20" t="str">
        <f>_xlfn.XLOOKUP(A1099,'Medical Examinations'!A:A,'Medical Examinations'!H:H,"not found")</f>
        <v>No</v>
      </c>
      <c r="J1099" s="20" t="str">
        <f>_xlfn.XLOOKUP(A1099,'Medical Examinations'!A:A,'Medical Examinations'!I:I,"not found")</f>
        <v>Normal Weight</v>
      </c>
      <c r="K1099" s="21">
        <f>_xlfn.XLOOKUP(A1099,'Hospitalisation Details'!A:A,'Hospitalisation Details'!F:F,"Not Found")</f>
        <v>22839</v>
      </c>
      <c r="L1099" s="22">
        <f>_xlfn.XLOOKUP(A1099,'Hospitalisation Details'!A:A,'Hospitalisation Details'!H:H,"Not Found")</f>
        <v>10310.780000000001</v>
      </c>
      <c r="M1099" s="21" t="str">
        <f>_xlfn.XLOOKUP(A1099,'Hospitalisation Details'!A:A,'Hospitalisation Details'!I:I,"Not Found")</f>
        <v>tier - 2</v>
      </c>
      <c r="N1099" s="21" t="str">
        <f>_xlfn.XLOOKUP(A1099,'Hospitalisation Details'!A:A,'Hospitalisation Details'!J:J,"Not Found")</f>
        <v>tier - 3</v>
      </c>
      <c r="O1099" s="21" t="str">
        <f>_xlfn.XLOOKUP(A1099,'Hospitalisation Details'!A:A,'Hospitalisation Details'!K:K,"Not Found")</f>
        <v>R1012</v>
      </c>
      <c r="P1099" s="23">
        <f>_xlfn.XLOOKUP(A1099,'Hospitalisation Details'!A:A,'Hospitalisation Details'!L:L,"Not Found")</f>
        <v>60</v>
      </c>
    </row>
    <row r="1100" spans="1:16" ht="15.75" x14ac:dyDescent="0.25">
      <c r="A1100" s="19" t="s">
        <v>1272</v>
      </c>
      <c r="B1100" s="19" t="str">
        <f>_xlfn.XLOOKUP(A1100,'Customer Names'!A:A,'Customer Names'!C:C,"Not Found")</f>
        <v>Black</v>
      </c>
      <c r="C1100" s="20">
        <f>_xlfn.XLOOKUP(A1100,'Medical Examinations'!A:A,'Medical Examinations'!B:B,"not found")</f>
        <v>23.96</v>
      </c>
      <c r="D1100" s="20">
        <f>_xlfn.XLOOKUP(A1100,'Medical Examinations'!A:A,'Medical Examinations'!C:C,"not found")</f>
        <v>9.58</v>
      </c>
      <c r="E1100" s="20" t="str">
        <f>_xlfn.XLOOKUP(A1100,'Medical Examinations'!A:A,'Medical Examinations'!D:D,"not found")</f>
        <v>Yes</v>
      </c>
      <c r="F1100" s="20" t="str">
        <f>_xlfn.XLOOKUP(A1100,'Medical Examinations'!A:A,'Medical Examinations'!E:E,"not found")</f>
        <v>No</v>
      </c>
      <c r="G1100" s="20" t="str">
        <f>_xlfn.XLOOKUP(A1100,'Medical Examinations'!A:A,'Medical Examinations'!F:F,"not found")</f>
        <v>Yes</v>
      </c>
      <c r="H1100" s="20">
        <f>_xlfn.XLOOKUP(A1100,'Medical Examinations'!A:A,'Medical Examinations'!G:G,"not found")</f>
        <v>1</v>
      </c>
      <c r="I1100" s="20" t="str">
        <f>_xlfn.XLOOKUP(A1100,'Medical Examinations'!A:A,'Medical Examinations'!H:H,"not found")</f>
        <v>No</v>
      </c>
      <c r="J1100" s="20" t="str">
        <f>_xlfn.XLOOKUP(A1100,'Medical Examinations'!A:A,'Medical Examinations'!I:I,"not found")</f>
        <v>Normal Weight</v>
      </c>
      <c r="K1100" s="21">
        <f>_xlfn.XLOOKUP(A1100,'Hospitalisation Details'!A:A,'Hospitalisation Details'!F:F,"Not Found")</f>
        <v>23278</v>
      </c>
      <c r="L1100" s="22">
        <f>_xlfn.XLOOKUP(A1100,'Hospitalisation Details'!A:A,'Hospitalisation Details'!H:H,"Not Found")</f>
        <v>10308.040000000001</v>
      </c>
      <c r="M1100" s="21" t="str">
        <f>_xlfn.XLOOKUP(A1100,'Hospitalisation Details'!A:A,'Hospitalisation Details'!I:I,"Not Found")</f>
        <v>tier - 2</v>
      </c>
      <c r="N1100" s="21" t="str">
        <f>_xlfn.XLOOKUP(A1100,'Hospitalisation Details'!A:A,'Hospitalisation Details'!J:J,"Not Found")</f>
        <v>tier - 3</v>
      </c>
      <c r="O1100" s="21" t="str">
        <f>_xlfn.XLOOKUP(A1100,'Hospitalisation Details'!A:A,'Hospitalisation Details'!K:K,"Not Found")</f>
        <v>R1013</v>
      </c>
      <c r="P1100" s="23">
        <f>_xlfn.XLOOKUP(A1100,'Hospitalisation Details'!A:A,'Hospitalisation Details'!L:L,"Not Found")</f>
        <v>59</v>
      </c>
    </row>
    <row r="1101" spans="1:16" ht="15.75" x14ac:dyDescent="0.25">
      <c r="A1101" s="19" t="s">
        <v>1271</v>
      </c>
      <c r="B1101" s="19" t="str">
        <f>_xlfn.XLOOKUP(A1101,'Customer Names'!A:A,'Customer Names'!C:C,"Not Found")</f>
        <v>Brown</v>
      </c>
      <c r="C1101" s="20">
        <f>_xlfn.XLOOKUP(A1101,'Medical Examinations'!A:A,'Medical Examinations'!B:B,"not found")</f>
        <v>35.93</v>
      </c>
      <c r="D1101" s="20">
        <f>_xlfn.XLOOKUP(A1101,'Medical Examinations'!A:A,'Medical Examinations'!C:C,"not found")</f>
        <v>6.4</v>
      </c>
      <c r="E1101" s="20" t="str">
        <f>_xlfn.XLOOKUP(A1101,'Medical Examinations'!A:A,'Medical Examinations'!D:D,"not found")</f>
        <v>Yes</v>
      </c>
      <c r="F1101" s="20" t="str">
        <f>_xlfn.XLOOKUP(A1101,'Medical Examinations'!A:A,'Medical Examinations'!E:E,"not found")</f>
        <v>No</v>
      </c>
      <c r="G1101" s="20" t="str">
        <f>_xlfn.XLOOKUP(A1101,'Medical Examinations'!A:A,'Medical Examinations'!F:F,"not found")</f>
        <v>No</v>
      </c>
      <c r="H1101" s="20">
        <f>_xlfn.XLOOKUP(A1101,'Medical Examinations'!A:A,'Medical Examinations'!G:G,"not found")</f>
        <v>1</v>
      </c>
      <c r="I1101" s="20" t="str">
        <f>_xlfn.XLOOKUP(A1101,'Medical Examinations'!A:A,'Medical Examinations'!H:H,"not found")</f>
        <v>No</v>
      </c>
      <c r="J1101" s="20" t="str">
        <f>_xlfn.XLOOKUP(A1101,'Medical Examinations'!A:A,'Medical Examinations'!I:I,"not found")</f>
        <v>Obesity</v>
      </c>
      <c r="K1101" s="21">
        <f>_xlfn.XLOOKUP(A1101,'Hospitalisation Details'!A:A,'Hospitalisation Details'!F:F,"Not Found")</f>
        <v>32400</v>
      </c>
      <c r="L1101" s="22">
        <f>_xlfn.XLOOKUP(A1101,'Hospitalisation Details'!A:A,'Hospitalisation Details'!H:H,"Not Found")</f>
        <v>10276.99</v>
      </c>
      <c r="M1101" s="21" t="str">
        <f>_xlfn.XLOOKUP(A1101,'Hospitalisation Details'!A:A,'Hospitalisation Details'!I:I,"Not Found")</f>
        <v>tier - 2</v>
      </c>
      <c r="N1101" s="21" t="str">
        <f>_xlfn.XLOOKUP(A1101,'Hospitalisation Details'!A:A,'Hospitalisation Details'!J:J,"Not Found")</f>
        <v>tier - 3</v>
      </c>
      <c r="O1101" s="21" t="str">
        <f>_xlfn.XLOOKUP(A1101,'Hospitalisation Details'!A:A,'Hospitalisation Details'!K:K,"Not Found")</f>
        <v>R1021</v>
      </c>
      <c r="P1101" s="23">
        <f>_xlfn.XLOOKUP(A1101,'Hospitalisation Details'!A:A,'Hospitalisation Details'!L:L,"Not Found")</f>
        <v>34</v>
      </c>
    </row>
    <row r="1102" spans="1:16" ht="15.75" x14ac:dyDescent="0.25">
      <c r="A1102" s="19" t="s">
        <v>1270</v>
      </c>
      <c r="B1102" s="19" t="str">
        <f>_xlfn.XLOOKUP(A1102,'Customer Names'!A:A,'Customer Names'!C:C,"Not Found")</f>
        <v>Reasoner</v>
      </c>
      <c r="C1102" s="20">
        <f>_xlfn.XLOOKUP(A1102,'Medical Examinations'!A:A,'Medical Examinations'!B:B,"not found")</f>
        <v>26.11</v>
      </c>
      <c r="D1102" s="20">
        <f>_xlfn.XLOOKUP(A1102,'Medical Examinations'!A:A,'Medical Examinations'!C:C,"not found")</f>
        <v>6.8</v>
      </c>
      <c r="E1102" s="20" t="str">
        <f>_xlfn.XLOOKUP(A1102,'Medical Examinations'!A:A,'Medical Examinations'!D:D,"not found")</f>
        <v>Yes</v>
      </c>
      <c r="F1102" s="20" t="str">
        <f>_xlfn.XLOOKUP(A1102,'Medical Examinations'!A:A,'Medical Examinations'!E:E,"not found")</f>
        <v>No</v>
      </c>
      <c r="G1102" s="20" t="str">
        <f>_xlfn.XLOOKUP(A1102,'Medical Examinations'!A:A,'Medical Examinations'!F:F,"not found")</f>
        <v>No</v>
      </c>
      <c r="H1102" s="20">
        <f>_xlfn.XLOOKUP(A1102,'Medical Examinations'!A:A,'Medical Examinations'!G:G,"not found")</f>
        <v>2</v>
      </c>
      <c r="I1102" s="20" t="str">
        <f>_xlfn.XLOOKUP(A1102,'Medical Examinations'!A:A,'Medical Examinations'!H:H,"not found")</f>
        <v>No</v>
      </c>
      <c r="J1102" s="20" t="str">
        <f>_xlfn.XLOOKUP(A1102,'Medical Examinations'!A:A,'Medical Examinations'!I:I,"not found")</f>
        <v>Overweight</v>
      </c>
      <c r="K1102" s="21">
        <f>_xlfn.XLOOKUP(A1102,'Hospitalisation Details'!A:A,'Hospitalisation Details'!F:F,"Not Found")</f>
        <v>25740</v>
      </c>
      <c r="L1102" s="22">
        <f>_xlfn.XLOOKUP(A1102,'Hospitalisation Details'!A:A,'Hospitalisation Details'!H:H,"Not Found")</f>
        <v>10274.33</v>
      </c>
      <c r="M1102" s="21" t="str">
        <f>_xlfn.XLOOKUP(A1102,'Hospitalisation Details'!A:A,'Hospitalisation Details'!I:I,"Not Found")</f>
        <v>tier - 2</v>
      </c>
      <c r="N1102" s="21" t="str">
        <f>_xlfn.XLOOKUP(A1102,'Hospitalisation Details'!A:A,'Hospitalisation Details'!J:J,"Not Found")</f>
        <v>tier - 3</v>
      </c>
      <c r="O1102" s="21" t="str">
        <f>_xlfn.XLOOKUP(A1102,'Hospitalisation Details'!A:A,'Hospitalisation Details'!K:K,"Not Found")</f>
        <v>R1024</v>
      </c>
      <c r="P1102" s="23">
        <f>_xlfn.XLOOKUP(A1102,'Hospitalisation Details'!A:A,'Hospitalisation Details'!L:L,"Not Found")</f>
        <v>52</v>
      </c>
    </row>
    <row r="1103" spans="1:16" ht="15.75" x14ac:dyDescent="0.25">
      <c r="A1103" s="19" t="s">
        <v>1269</v>
      </c>
      <c r="B1103" s="19" t="str">
        <f>_xlfn.XLOOKUP(A1103,'Customer Names'!A:A,'Customer Names'!C:C,"Not Found")</f>
        <v>Wandzilak</v>
      </c>
      <c r="C1103" s="20">
        <f>_xlfn.XLOOKUP(A1103,'Medical Examinations'!A:A,'Medical Examinations'!B:B,"not found")</f>
        <v>32.299999999999997</v>
      </c>
      <c r="D1103" s="20">
        <f>_xlfn.XLOOKUP(A1103,'Medical Examinations'!A:A,'Medical Examinations'!C:C,"not found")</f>
        <v>9.48</v>
      </c>
      <c r="E1103" s="20" t="str">
        <f>_xlfn.XLOOKUP(A1103,'Medical Examinations'!A:A,'Medical Examinations'!D:D,"not found")</f>
        <v>No</v>
      </c>
      <c r="F1103" s="20" t="str">
        <f>_xlfn.XLOOKUP(A1103,'Medical Examinations'!A:A,'Medical Examinations'!E:E,"not found")</f>
        <v>No</v>
      </c>
      <c r="G1103" s="20" t="str">
        <f>_xlfn.XLOOKUP(A1103,'Medical Examinations'!A:A,'Medical Examinations'!F:F,"not found")</f>
        <v>No</v>
      </c>
      <c r="H1103" s="20">
        <f>_xlfn.XLOOKUP(A1103,'Medical Examinations'!A:A,'Medical Examinations'!G:G,"not found")</f>
        <v>2</v>
      </c>
      <c r="I1103" s="20" t="str">
        <f>_xlfn.XLOOKUP(A1103,'Medical Examinations'!A:A,'Medical Examinations'!H:H,"not found")</f>
        <v>No</v>
      </c>
      <c r="J1103" s="20" t="str">
        <f>_xlfn.XLOOKUP(A1103,'Medical Examinations'!A:A,'Medical Examinations'!I:I,"not found")</f>
        <v>Obesity</v>
      </c>
      <c r="K1103" s="21">
        <f>_xlfn.XLOOKUP(A1103,'Hospitalisation Details'!A:A,'Hospitalisation Details'!F:F,"Not Found")</f>
        <v>26995</v>
      </c>
      <c r="L1103" s="22">
        <f>_xlfn.XLOOKUP(A1103,'Hospitalisation Details'!A:A,'Hospitalisation Details'!H:H,"Not Found")</f>
        <v>10269.459999999999</v>
      </c>
      <c r="M1103" s="21" t="str">
        <f>_xlfn.XLOOKUP(A1103,'Hospitalisation Details'!A:A,'Hospitalisation Details'!I:I,"Not Found")</f>
        <v>tier - 2</v>
      </c>
      <c r="N1103" s="21" t="str">
        <f>_xlfn.XLOOKUP(A1103,'Hospitalisation Details'!A:A,'Hospitalisation Details'!J:J,"Not Found")</f>
        <v>tier - 3</v>
      </c>
      <c r="O1103" s="21" t="str">
        <f>_xlfn.XLOOKUP(A1103,'Hospitalisation Details'!A:A,'Hospitalisation Details'!K:K,"Not Found")</f>
        <v>R1012</v>
      </c>
      <c r="P1103" s="23">
        <f>_xlfn.XLOOKUP(A1103,'Hospitalisation Details'!A:A,'Hospitalisation Details'!L:L,"Not Found")</f>
        <v>49</v>
      </c>
    </row>
    <row r="1104" spans="1:16" ht="15.75" x14ac:dyDescent="0.25">
      <c r="A1104" s="19" t="s">
        <v>1268</v>
      </c>
      <c r="B1104" s="19" t="str">
        <f>_xlfn.XLOOKUP(A1104,'Customer Names'!A:A,'Customer Names'!C:C,"Not Found")</f>
        <v>Carver</v>
      </c>
      <c r="C1104" s="20">
        <f>_xlfn.XLOOKUP(A1104,'Medical Examinations'!A:A,'Medical Examinations'!B:B,"not found")</f>
        <v>28.69</v>
      </c>
      <c r="D1104" s="20">
        <f>_xlfn.XLOOKUP(A1104,'Medical Examinations'!A:A,'Medical Examinations'!C:C,"not found")</f>
        <v>7.45</v>
      </c>
      <c r="E1104" s="20" t="str">
        <f>_xlfn.XLOOKUP(A1104,'Medical Examinations'!A:A,'Medical Examinations'!D:D,"not found")</f>
        <v>No</v>
      </c>
      <c r="F1104" s="20" t="str">
        <f>_xlfn.XLOOKUP(A1104,'Medical Examinations'!A:A,'Medical Examinations'!E:E,"not found")</f>
        <v>No</v>
      </c>
      <c r="G1104" s="20" t="str">
        <f>_xlfn.XLOOKUP(A1104,'Medical Examinations'!A:A,'Medical Examinations'!F:F,"not found")</f>
        <v>No</v>
      </c>
      <c r="H1104" s="20">
        <f>_xlfn.XLOOKUP(A1104,'Medical Examinations'!A:A,'Medical Examinations'!G:G,"not found")</f>
        <v>2</v>
      </c>
      <c r="I1104" s="20" t="str">
        <f>_xlfn.XLOOKUP(A1104,'Medical Examinations'!A:A,'Medical Examinations'!H:H,"not found")</f>
        <v>No</v>
      </c>
      <c r="J1104" s="20" t="str">
        <f>_xlfn.XLOOKUP(A1104,'Medical Examinations'!A:A,'Medical Examinations'!I:I,"not found")</f>
        <v>Overweight</v>
      </c>
      <c r="K1104" s="21">
        <f>_xlfn.XLOOKUP(A1104,'Hospitalisation Details'!A:A,'Hospitalisation Details'!F:F,"Not Found")</f>
        <v>26912</v>
      </c>
      <c r="L1104" s="22">
        <f>_xlfn.XLOOKUP(A1104,'Hospitalisation Details'!A:A,'Hospitalisation Details'!H:H,"Not Found")</f>
        <v>10264.44</v>
      </c>
      <c r="M1104" s="21" t="str">
        <f>_xlfn.XLOOKUP(A1104,'Hospitalisation Details'!A:A,'Hospitalisation Details'!I:I,"Not Found")</f>
        <v>tier - 2</v>
      </c>
      <c r="N1104" s="21" t="str">
        <f>_xlfn.XLOOKUP(A1104,'Hospitalisation Details'!A:A,'Hospitalisation Details'!J:J,"Not Found")</f>
        <v>tier - 3</v>
      </c>
      <c r="O1104" s="21" t="str">
        <f>_xlfn.XLOOKUP(A1104,'Hospitalisation Details'!A:A,'Hospitalisation Details'!K:K,"Not Found")</f>
        <v>R1012</v>
      </c>
      <c r="P1104" s="23">
        <f>_xlfn.XLOOKUP(A1104,'Hospitalisation Details'!A:A,'Hospitalisation Details'!L:L,"Not Found")</f>
        <v>49</v>
      </c>
    </row>
    <row r="1105" spans="1:16" ht="15.75" x14ac:dyDescent="0.25">
      <c r="A1105" s="19" t="s">
        <v>1267</v>
      </c>
      <c r="B1105" s="19" t="str">
        <f>_xlfn.XLOOKUP(A1105,'Customer Names'!A:A,'Customer Names'!C:C,"Not Found")</f>
        <v>Borror</v>
      </c>
      <c r="C1105" s="20">
        <f>_xlfn.XLOOKUP(A1105,'Medical Examinations'!A:A,'Medical Examinations'!B:B,"not found")</f>
        <v>31.28</v>
      </c>
      <c r="D1105" s="20">
        <f>_xlfn.XLOOKUP(A1105,'Medical Examinations'!A:A,'Medical Examinations'!C:C,"not found")</f>
        <v>6.94</v>
      </c>
      <c r="E1105" s="20" t="str">
        <f>_xlfn.XLOOKUP(A1105,'Medical Examinations'!A:A,'Medical Examinations'!D:D,"not found")</f>
        <v>Yes</v>
      </c>
      <c r="F1105" s="20" t="str">
        <f>_xlfn.XLOOKUP(A1105,'Medical Examinations'!A:A,'Medical Examinations'!E:E,"not found")</f>
        <v>No</v>
      </c>
      <c r="G1105" s="20" t="str">
        <f>_xlfn.XLOOKUP(A1105,'Medical Examinations'!A:A,'Medical Examinations'!F:F,"not found")</f>
        <v>No</v>
      </c>
      <c r="H1105" s="20">
        <f>_xlfn.XLOOKUP(A1105,'Medical Examinations'!A:A,'Medical Examinations'!G:G,"not found")</f>
        <v>1</v>
      </c>
      <c r="I1105" s="20" t="str">
        <f>_xlfn.XLOOKUP(A1105,'Medical Examinations'!A:A,'Medical Examinations'!H:H,"not found")</f>
        <v>No</v>
      </c>
      <c r="J1105" s="20" t="str">
        <f>_xlfn.XLOOKUP(A1105,'Medical Examinations'!A:A,'Medical Examinations'!I:I,"not found")</f>
        <v>Obesity</v>
      </c>
      <c r="K1105" s="21">
        <f>_xlfn.XLOOKUP(A1105,'Hospitalisation Details'!A:A,'Hospitalisation Details'!F:F,"Not Found")</f>
        <v>27621</v>
      </c>
      <c r="L1105" s="22">
        <f>_xlfn.XLOOKUP(A1105,'Hospitalisation Details'!A:A,'Hospitalisation Details'!H:H,"Not Found")</f>
        <v>10259.129999999999</v>
      </c>
      <c r="M1105" s="21" t="str">
        <f>_xlfn.XLOOKUP(A1105,'Hospitalisation Details'!A:A,'Hospitalisation Details'!I:I,"Not Found")</f>
        <v>tier - 2</v>
      </c>
      <c r="N1105" s="21" t="str">
        <f>_xlfn.XLOOKUP(A1105,'Hospitalisation Details'!A:A,'Hospitalisation Details'!J:J,"Not Found")</f>
        <v>tier - 3</v>
      </c>
      <c r="O1105" s="21" t="str">
        <f>_xlfn.XLOOKUP(A1105,'Hospitalisation Details'!A:A,'Hospitalisation Details'!K:K,"Not Found")</f>
        <v>R1011</v>
      </c>
      <c r="P1105" s="23">
        <f>_xlfn.XLOOKUP(A1105,'Hospitalisation Details'!A:A,'Hospitalisation Details'!L:L,"Not Found")</f>
        <v>47</v>
      </c>
    </row>
    <row r="1106" spans="1:16" ht="15.75" x14ac:dyDescent="0.25">
      <c r="A1106" s="19" t="s">
        <v>1266</v>
      </c>
      <c r="B1106" s="19" t="str">
        <f>_xlfn.XLOOKUP(A1106,'Customer Names'!A:A,'Customer Names'!C:C,"Not Found")</f>
        <v>Saad</v>
      </c>
      <c r="C1106" s="20">
        <f>_xlfn.XLOOKUP(A1106,'Medical Examinations'!A:A,'Medical Examinations'!B:B,"not found")</f>
        <v>30.21</v>
      </c>
      <c r="D1106" s="20">
        <f>_xlfn.XLOOKUP(A1106,'Medical Examinations'!A:A,'Medical Examinations'!C:C,"not found")</f>
        <v>7.83</v>
      </c>
      <c r="E1106" s="20" t="str">
        <f>_xlfn.XLOOKUP(A1106,'Medical Examinations'!A:A,'Medical Examinations'!D:D,"not found")</f>
        <v>No</v>
      </c>
      <c r="F1106" s="20" t="str">
        <f>_xlfn.XLOOKUP(A1106,'Medical Examinations'!A:A,'Medical Examinations'!E:E,"not found")</f>
        <v>No</v>
      </c>
      <c r="G1106" s="20" t="str">
        <f>_xlfn.XLOOKUP(A1106,'Medical Examinations'!A:A,'Medical Examinations'!F:F,"not found")</f>
        <v>No</v>
      </c>
      <c r="H1106" s="20">
        <f>_xlfn.XLOOKUP(A1106,'Medical Examinations'!A:A,'Medical Examinations'!G:G,"not found")</f>
        <v>0</v>
      </c>
      <c r="I1106" s="20" t="str">
        <f>_xlfn.XLOOKUP(A1106,'Medical Examinations'!A:A,'Medical Examinations'!H:H,"not found")</f>
        <v>No</v>
      </c>
      <c r="J1106" s="20" t="str">
        <f>_xlfn.XLOOKUP(A1106,'Medical Examinations'!A:A,'Medical Examinations'!I:I,"not found")</f>
        <v>Obesity</v>
      </c>
      <c r="K1106" s="21">
        <f>_xlfn.XLOOKUP(A1106,'Hospitalisation Details'!A:A,'Hospitalisation Details'!F:F,"Not Found")</f>
        <v>25104</v>
      </c>
      <c r="L1106" s="22">
        <f>_xlfn.XLOOKUP(A1106,'Hospitalisation Details'!A:A,'Hospitalisation Details'!H:H,"Not Found")</f>
        <v>10231.5</v>
      </c>
      <c r="M1106" s="21" t="str">
        <f>_xlfn.XLOOKUP(A1106,'Hospitalisation Details'!A:A,'Hospitalisation Details'!I:I,"Not Found")</f>
        <v>tier - 2</v>
      </c>
      <c r="N1106" s="21" t="str">
        <f>_xlfn.XLOOKUP(A1106,'Hospitalisation Details'!A:A,'Hospitalisation Details'!J:J,"Not Found")</f>
        <v>tier - 3</v>
      </c>
      <c r="O1106" s="21" t="str">
        <f>_xlfn.XLOOKUP(A1106,'Hospitalisation Details'!A:A,'Hospitalisation Details'!K:K,"Not Found")</f>
        <v>R1012</v>
      </c>
      <c r="P1106" s="23">
        <f>_xlfn.XLOOKUP(A1106,'Hospitalisation Details'!A:A,'Hospitalisation Details'!L:L,"Not Found")</f>
        <v>54</v>
      </c>
    </row>
    <row r="1107" spans="1:16" ht="15.75" x14ac:dyDescent="0.25">
      <c r="A1107" s="19" t="s">
        <v>1265</v>
      </c>
      <c r="B1107" s="19" t="str">
        <f>_xlfn.XLOOKUP(A1107,'Customer Names'!A:A,'Customer Names'!C:C,"Not Found")</f>
        <v>Paul</v>
      </c>
      <c r="C1107" s="20">
        <f>_xlfn.XLOOKUP(A1107,'Medical Examinations'!A:A,'Medical Examinations'!B:B,"not found")</f>
        <v>38.28</v>
      </c>
      <c r="D1107" s="20">
        <f>_xlfn.XLOOKUP(A1107,'Medical Examinations'!A:A,'Medical Examinations'!C:C,"not found")</f>
        <v>10.17</v>
      </c>
      <c r="E1107" s="20" t="str">
        <f>_xlfn.XLOOKUP(A1107,'Medical Examinations'!A:A,'Medical Examinations'!D:D,"not found")</f>
        <v>Yes</v>
      </c>
      <c r="F1107" s="20" t="str">
        <f>_xlfn.XLOOKUP(A1107,'Medical Examinations'!A:A,'Medical Examinations'!E:E,"not found")</f>
        <v>No</v>
      </c>
      <c r="G1107" s="20" t="str">
        <f>_xlfn.XLOOKUP(A1107,'Medical Examinations'!A:A,'Medical Examinations'!F:F,"not found")</f>
        <v>No</v>
      </c>
      <c r="H1107" s="20">
        <f>_xlfn.XLOOKUP(A1107,'Medical Examinations'!A:A,'Medical Examinations'!G:G,"not found")</f>
        <v>0</v>
      </c>
      <c r="I1107" s="20" t="str">
        <f>_xlfn.XLOOKUP(A1107,'Medical Examinations'!A:A,'Medical Examinations'!H:H,"not found")</f>
        <v>No</v>
      </c>
      <c r="J1107" s="20" t="str">
        <f>_xlfn.XLOOKUP(A1107,'Medical Examinations'!A:A,'Medical Examinations'!I:I,"not found")</f>
        <v>Obesity</v>
      </c>
      <c r="K1107" s="21">
        <f>_xlfn.XLOOKUP(A1107,'Hospitalisation Details'!A:A,'Hospitalisation Details'!F:F,"Not Found")</f>
        <v>24651</v>
      </c>
      <c r="L1107" s="22">
        <f>_xlfn.XLOOKUP(A1107,'Hospitalisation Details'!A:A,'Hospitalisation Details'!H:H,"Not Found")</f>
        <v>10226.280000000001</v>
      </c>
      <c r="M1107" s="21" t="str">
        <f>_xlfn.XLOOKUP(A1107,'Hospitalisation Details'!A:A,'Hospitalisation Details'!I:I,"Not Found")</f>
        <v>tier - 2</v>
      </c>
      <c r="N1107" s="21" t="str">
        <f>_xlfn.XLOOKUP(A1107,'Hospitalisation Details'!A:A,'Hospitalisation Details'!J:J,"Not Found")</f>
        <v>tier - 3</v>
      </c>
      <c r="O1107" s="21" t="str">
        <f>_xlfn.XLOOKUP(A1107,'Hospitalisation Details'!A:A,'Hospitalisation Details'!K:K,"Not Found")</f>
        <v>R1013</v>
      </c>
      <c r="P1107" s="23">
        <f>_xlfn.XLOOKUP(A1107,'Hospitalisation Details'!A:A,'Hospitalisation Details'!L:L,"Not Found")</f>
        <v>55</v>
      </c>
    </row>
    <row r="1108" spans="1:16" ht="15.75" x14ac:dyDescent="0.25">
      <c r="A1108" s="19" t="s">
        <v>1264</v>
      </c>
      <c r="B1108" s="19" t="str">
        <f>_xlfn.XLOOKUP(A1108,'Customer Names'!A:A,'Customer Names'!C:C,"Not Found")</f>
        <v>Trail</v>
      </c>
      <c r="C1108" s="20">
        <f>_xlfn.XLOOKUP(A1108,'Medical Examinations'!A:A,'Medical Examinations'!B:B,"not found")</f>
        <v>29.9</v>
      </c>
      <c r="D1108" s="20">
        <f>_xlfn.XLOOKUP(A1108,'Medical Examinations'!A:A,'Medical Examinations'!C:C,"not found")</f>
        <v>8.9600000000000009</v>
      </c>
      <c r="E1108" s="20" t="str">
        <f>_xlfn.XLOOKUP(A1108,'Medical Examinations'!A:A,'Medical Examinations'!D:D,"not found")</f>
        <v>Yes</v>
      </c>
      <c r="F1108" s="20" t="str">
        <f>_xlfn.XLOOKUP(A1108,'Medical Examinations'!A:A,'Medical Examinations'!E:E,"not found")</f>
        <v>No</v>
      </c>
      <c r="G1108" s="20" t="str">
        <f>_xlfn.XLOOKUP(A1108,'Medical Examinations'!A:A,'Medical Examinations'!F:F,"not found")</f>
        <v>No</v>
      </c>
      <c r="H1108" s="20">
        <f>_xlfn.XLOOKUP(A1108,'Medical Examinations'!A:A,'Medical Examinations'!G:G,"not found")</f>
        <v>0</v>
      </c>
      <c r="I1108" s="20" t="str">
        <f>_xlfn.XLOOKUP(A1108,'Medical Examinations'!A:A,'Medical Examinations'!H:H,"not found")</f>
        <v>No</v>
      </c>
      <c r="J1108" s="20" t="str">
        <f>_xlfn.XLOOKUP(A1108,'Medical Examinations'!A:A,'Medical Examinations'!I:I,"not found")</f>
        <v>Overweight</v>
      </c>
      <c r="K1108" s="21">
        <f>_xlfn.XLOOKUP(A1108,'Hospitalisation Details'!A:A,'Hospitalisation Details'!F:F,"Not Found")</f>
        <v>24741</v>
      </c>
      <c r="L1108" s="22">
        <f>_xlfn.XLOOKUP(A1108,'Hospitalisation Details'!A:A,'Hospitalisation Details'!H:H,"Not Found")</f>
        <v>10214.64</v>
      </c>
      <c r="M1108" s="21" t="str">
        <f>_xlfn.XLOOKUP(A1108,'Hospitalisation Details'!A:A,'Hospitalisation Details'!I:I,"Not Found")</f>
        <v>tier - 2</v>
      </c>
      <c r="N1108" s="21" t="str">
        <f>_xlfn.XLOOKUP(A1108,'Hospitalisation Details'!A:A,'Hospitalisation Details'!J:J,"Not Found")</f>
        <v>tier - 3</v>
      </c>
      <c r="O1108" s="21" t="str">
        <f>_xlfn.XLOOKUP(A1108,'Hospitalisation Details'!A:A,'Hospitalisation Details'!K:K,"Not Found")</f>
        <v>R1011</v>
      </c>
      <c r="P1108" s="23">
        <f>_xlfn.XLOOKUP(A1108,'Hospitalisation Details'!A:A,'Hospitalisation Details'!L:L,"Not Found")</f>
        <v>55</v>
      </c>
    </row>
    <row r="1109" spans="1:16" ht="15.75" x14ac:dyDescent="0.25">
      <c r="A1109" s="19" t="s">
        <v>1263</v>
      </c>
      <c r="B1109" s="19" t="str">
        <f>_xlfn.XLOOKUP(A1109,'Customer Names'!A:A,'Customer Names'!C:C,"Not Found")</f>
        <v>Benton</v>
      </c>
      <c r="C1109" s="20">
        <f>_xlfn.XLOOKUP(A1109,'Medical Examinations'!A:A,'Medical Examinations'!B:B,"not found")</f>
        <v>23.18</v>
      </c>
      <c r="D1109" s="20">
        <f>_xlfn.XLOOKUP(A1109,'Medical Examinations'!A:A,'Medical Examinations'!C:C,"not found")</f>
        <v>6.96</v>
      </c>
      <c r="E1109" s="20" t="str">
        <f>_xlfn.XLOOKUP(A1109,'Medical Examinations'!A:A,'Medical Examinations'!D:D,"not found")</f>
        <v>Yes</v>
      </c>
      <c r="F1109" s="20" t="str">
        <f>_xlfn.XLOOKUP(A1109,'Medical Examinations'!A:A,'Medical Examinations'!E:E,"not found")</f>
        <v>No</v>
      </c>
      <c r="G1109" s="20" t="str">
        <f>_xlfn.XLOOKUP(A1109,'Medical Examinations'!A:A,'Medical Examinations'!F:F,"not found")</f>
        <v>No</v>
      </c>
      <c r="H1109" s="20">
        <f>_xlfn.XLOOKUP(A1109,'Medical Examinations'!A:A,'Medical Examinations'!G:G,"not found")</f>
        <v>2</v>
      </c>
      <c r="I1109" s="20" t="str">
        <f>_xlfn.XLOOKUP(A1109,'Medical Examinations'!A:A,'Medical Examinations'!H:H,"not found")</f>
        <v>No</v>
      </c>
      <c r="J1109" s="20" t="str">
        <f>_xlfn.XLOOKUP(A1109,'Medical Examinations'!A:A,'Medical Examinations'!I:I,"not found")</f>
        <v>Normal Weight</v>
      </c>
      <c r="K1109" s="21">
        <f>_xlfn.XLOOKUP(A1109,'Hospitalisation Details'!A:A,'Hospitalisation Details'!F:F,"Not Found")</f>
        <v>25926</v>
      </c>
      <c r="L1109" s="22">
        <f>_xlfn.XLOOKUP(A1109,'Hospitalisation Details'!A:A,'Hospitalisation Details'!H:H,"Not Found")</f>
        <v>10197.77</v>
      </c>
      <c r="M1109" s="21" t="str">
        <f>_xlfn.XLOOKUP(A1109,'Hospitalisation Details'!A:A,'Hospitalisation Details'!I:I,"Not Found")</f>
        <v>tier - 2</v>
      </c>
      <c r="N1109" s="21" t="str">
        <f>_xlfn.XLOOKUP(A1109,'Hospitalisation Details'!A:A,'Hospitalisation Details'!J:J,"Not Found")</f>
        <v>tier - 3</v>
      </c>
      <c r="O1109" s="21" t="str">
        <f>_xlfn.XLOOKUP(A1109,'Hospitalisation Details'!A:A,'Hospitalisation Details'!K:K,"Not Found")</f>
        <v>R1024</v>
      </c>
      <c r="P1109" s="23">
        <f>_xlfn.XLOOKUP(A1109,'Hospitalisation Details'!A:A,'Hospitalisation Details'!L:L,"Not Found")</f>
        <v>52</v>
      </c>
    </row>
    <row r="1110" spans="1:16" ht="15.75" x14ac:dyDescent="0.25">
      <c r="A1110" s="19" t="s">
        <v>1262</v>
      </c>
      <c r="B1110" s="19" t="str">
        <f>_xlfn.XLOOKUP(A1110,'Customer Names'!A:A,'Customer Names'!C:C,"Not Found")</f>
        <v>Bauman</v>
      </c>
      <c r="C1110" s="20">
        <f>_xlfn.XLOOKUP(A1110,'Medical Examinations'!A:A,'Medical Examinations'!B:B,"not found")</f>
        <v>33.020000000000003</v>
      </c>
      <c r="D1110" s="20">
        <f>_xlfn.XLOOKUP(A1110,'Medical Examinations'!A:A,'Medical Examinations'!C:C,"not found")</f>
        <v>5.07</v>
      </c>
      <c r="E1110" s="20" t="str">
        <f>_xlfn.XLOOKUP(A1110,'Medical Examinations'!A:A,'Medical Examinations'!D:D,"not found")</f>
        <v>Yes</v>
      </c>
      <c r="F1110" s="20" t="str">
        <f>_xlfn.XLOOKUP(A1110,'Medical Examinations'!A:A,'Medical Examinations'!E:E,"not found")</f>
        <v>No</v>
      </c>
      <c r="G1110" s="20" t="str">
        <f>_xlfn.XLOOKUP(A1110,'Medical Examinations'!A:A,'Medical Examinations'!F:F,"not found")</f>
        <v>No</v>
      </c>
      <c r="H1110" s="20">
        <f>_xlfn.XLOOKUP(A1110,'Medical Examinations'!A:A,'Medical Examinations'!G:G,"not found")</f>
        <v>0</v>
      </c>
      <c r="I1110" s="20" t="str">
        <f>_xlfn.XLOOKUP(A1110,'Medical Examinations'!A:A,'Medical Examinations'!H:H,"not found")</f>
        <v>No</v>
      </c>
      <c r="J1110" s="20" t="str">
        <f>_xlfn.XLOOKUP(A1110,'Medical Examinations'!A:A,'Medical Examinations'!I:I,"not found")</f>
        <v>Obesity</v>
      </c>
      <c r="K1110" s="21">
        <f>_xlfn.XLOOKUP(A1110,'Hospitalisation Details'!A:A,'Hospitalisation Details'!F:F,"Not Found")</f>
        <v>31336</v>
      </c>
      <c r="L1110" s="22">
        <f>_xlfn.XLOOKUP(A1110,'Hospitalisation Details'!A:A,'Hospitalisation Details'!H:H,"Not Found")</f>
        <v>10191.82</v>
      </c>
      <c r="M1110" s="21" t="str">
        <f>_xlfn.XLOOKUP(A1110,'Hospitalisation Details'!A:A,'Hospitalisation Details'!I:I,"Not Found")</f>
        <v>tier - 2</v>
      </c>
      <c r="N1110" s="21" t="str">
        <f>_xlfn.XLOOKUP(A1110,'Hospitalisation Details'!A:A,'Hospitalisation Details'!J:J,"Not Found")</f>
        <v>tier - 3</v>
      </c>
      <c r="O1110" s="21" t="str">
        <f>_xlfn.XLOOKUP(A1110,'Hospitalisation Details'!A:A,'Hospitalisation Details'!K:K,"Not Found")</f>
        <v>R1026</v>
      </c>
      <c r="P1110" s="23">
        <f>_xlfn.XLOOKUP(A1110,'Hospitalisation Details'!A:A,'Hospitalisation Details'!L:L,"Not Found")</f>
        <v>37</v>
      </c>
    </row>
    <row r="1111" spans="1:16" ht="15.75" x14ac:dyDescent="0.25">
      <c r="A1111" s="19" t="s">
        <v>1261</v>
      </c>
      <c r="B1111" s="19" t="str">
        <f>_xlfn.XLOOKUP(A1111,'Customer Names'!A:A,'Customer Names'!C:C,"Not Found")</f>
        <v>Bakula</v>
      </c>
      <c r="C1111" s="20">
        <f>_xlfn.XLOOKUP(A1111,'Medical Examinations'!A:A,'Medical Examinations'!B:B,"not found")</f>
        <v>27.29</v>
      </c>
      <c r="D1111" s="20">
        <f>_xlfn.XLOOKUP(A1111,'Medical Examinations'!A:A,'Medical Examinations'!C:C,"not found")</f>
        <v>5.85</v>
      </c>
      <c r="E1111" s="20" t="str">
        <f>_xlfn.XLOOKUP(A1111,'Medical Examinations'!A:A,'Medical Examinations'!D:D,"not found")</f>
        <v>No</v>
      </c>
      <c r="F1111" s="20" t="str">
        <f>_xlfn.XLOOKUP(A1111,'Medical Examinations'!A:A,'Medical Examinations'!E:E,"not found")</f>
        <v>No</v>
      </c>
      <c r="G1111" s="20" t="str">
        <f>_xlfn.XLOOKUP(A1111,'Medical Examinations'!A:A,'Medical Examinations'!F:F,"not found")</f>
        <v>No</v>
      </c>
      <c r="H1111" s="20">
        <f>_xlfn.XLOOKUP(A1111,'Medical Examinations'!A:A,'Medical Examinations'!G:G,"not found")</f>
        <v>2</v>
      </c>
      <c r="I1111" s="20" t="str">
        <f>_xlfn.XLOOKUP(A1111,'Medical Examinations'!A:A,'Medical Examinations'!H:H,"not found")</f>
        <v>No</v>
      </c>
      <c r="J1111" s="20" t="str">
        <f>_xlfn.XLOOKUP(A1111,'Medical Examinations'!A:A,'Medical Examinations'!I:I,"not found")</f>
        <v>Overweight</v>
      </c>
      <c r="K1111" s="21">
        <f>_xlfn.XLOOKUP(A1111,'Hospitalisation Details'!A:A,'Hospitalisation Details'!F:F,"Not Found")</f>
        <v>26490</v>
      </c>
      <c r="L1111" s="22">
        <f>_xlfn.XLOOKUP(A1111,'Hospitalisation Details'!A:A,'Hospitalisation Details'!H:H,"Not Found")</f>
        <v>10160.870000000001</v>
      </c>
      <c r="M1111" s="21" t="str">
        <f>_xlfn.XLOOKUP(A1111,'Hospitalisation Details'!A:A,'Hospitalisation Details'!I:I,"Not Found")</f>
        <v>tier - 2</v>
      </c>
      <c r="N1111" s="21" t="str">
        <f>_xlfn.XLOOKUP(A1111,'Hospitalisation Details'!A:A,'Hospitalisation Details'!J:J,"Not Found")</f>
        <v>tier - 3</v>
      </c>
      <c r="O1111" s="21" t="str">
        <f>_xlfn.XLOOKUP(A1111,'Hospitalisation Details'!A:A,'Hospitalisation Details'!K:K,"Not Found")</f>
        <v>R1025</v>
      </c>
      <c r="P1111" s="23">
        <f>_xlfn.XLOOKUP(A1111,'Hospitalisation Details'!A:A,'Hospitalisation Details'!L:L,"Not Found")</f>
        <v>50</v>
      </c>
    </row>
    <row r="1112" spans="1:16" ht="15.75" x14ac:dyDescent="0.25">
      <c r="A1112" s="19" t="s">
        <v>1260</v>
      </c>
      <c r="B1112" s="19" t="str">
        <f>_xlfn.XLOOKUP(A1112,'Customer Names'!A:A,'Customer Names'!C:C,"Not Found")</f>
        <v>Edwards</v>
      </c>
      <c r="C1112" s="20">
        <f>_xlfn.XLOOKUP(A1112,'Medical Examinations'!A:A,'Medical Examinations'!B:B,"not found")</f>
        <v>23.18</v>
      </c>
      <c r="D1112" s="20">
        <f>_xlfn.XLOOKUP(A1112,'Medical Examinations'!A:A,'Medical Examinations'!C:C,"not found")</f>
        <v>10.56</v>
      </c>
      <c r="E1112" s="20" t="str">
        <f>_xlfn.XLOOKUP(A1112,'Medical Examinations'!A:A,'Medical Examinations'!D:D,"not found")</f>
        <v>No</v>
      </c>
      <c r="F1112" s="20" t="str">
        <f>_xlfn.XLOOKUP(A1112,'Medical Examinations'!A:A,'Medical Examinations'!E:E,"not found")</f>
        <v>No</v>
      </c>
      <c r="G1112" s="20" t="str">
        <f>_xlfn.XLOOKUP(A1112,'Medical Examinations'!A:A,'Medical Examinations'!F:F,"not found")</f>
        <v>No</v>
      </c>
      <c r="H1112" s="20">
        <f>_xlfn.XLOOKUP(A1112,'Medical Examinations'!A:A,'Medical Examinations'!G:G,"not found")</f>
        <v>2</v>
      </c>
      <c r="I1112" s="20" t="str">
        <f>_xlfn.XLOOKUP(A1112,'Medical Examinations'!A:A,'Medical Examinations'!H:H,"not found")</f>
        <v>No</v>
      </c>
      <c r="J1112" s="20" t="str">
        <f>_xlfn.XLOOKUP(A1112,'Medical Examinations'!A:A,'Medical Examinations'!I:I,"not found")</f>
        <v>Normal Weight</v>
      </c>
      <c r="K1112" s="21">
        <f>_xlfn.XLOOKUP(A1112,'Hospitalisation Details'!A:A,'Hospitalisation Details'!F:F,"Not Found")</f>
        <v>26950</v>
      </c>
      <c r="L1112" s="22">
        <f>_xlfn.XLOOKUP(A1112,'Hospitalisation Details'!A:A,'Hospitalisation Details'!H:H,"Not Found")</f>
        <v>10156.780000000001</v>
      </c>
      <c r="M1112" s="21" t="str">
        <f>_xlfn.XLOOKUP(A1112,'Hospitalisation Details'!A:A,'Hospitalisation Details'!I:I,"Not Found")</f>
        <v>tier - 2</v>
      </c>
      <c r="N1112" s="21" t="str">
        <f>_xlfn.XLOOKUP(A1112,'Hospitalisation Details'!A:A,'Hospitalisation Details'!J:J,"Not Found")</f>
        <v>tier - 3</v>
      </c>
      <c r="O1112" s="21" t="str">
        <f>_xlfn.XLOOKUP(A1112,'Hospitalisation Details'!A:A,'Hospitalisation Details'!K:K,"Not Found")</f>
        <v>R1012</v>
      </c>
      <c r="P1112" s="23">
        <f>_xlfn.XLOOKUP(A1112,'Hospitalisation Details'!A:A,'Hospitalisation Details'!L:L,"Not Found")</f>
        <v>49</v>
      </c>
    </row>
    <row r="1113" spans="1:16" ht="15.75" x14ac:dyDescent="0.25">
      <c r="A1113" s="19" t="s">
        <v>1259</v>
      </c>
      <c r="B1113" s="19" t="str">
        <f>_xlfn.XLOOKUP(A1113,'Customer Names'!A:A,'Customer Names'!C:C,"Not Found")</f>
        <v>Davis</v>
      </c>
      <c r="C1113" s="20">
        <f>_xlfn.XLOOKUP(A1113,'Medical Examinations'!A:A,'Medical Examinations'!B:B,"not found")</f>
        <v>32.659999999999997</v>
      </c>
      <c r="D1113" s="20">
        <f>_xlfn.XLOOKUP(A1113,'Medical Examinations'!A:A,'Medical Examinations'!C:C,"not found")</f>
        <v>8.92</v>
      </c>
      <c r="E1113" s="20" t="str">
        <f>_xlfn.XLOOKUP(A1113,'Medical Examinations'!A:A,'Medical Examinations'!D:D,"not found")</f>
        <v>Yes</v>
      </c>
      <c r="F1113" s="20" t="str">
        <f>_xlfn.XLOOKUP(A1113,'Medical Examinations'!A:A,'Medical Examinations'!E:E,"not found")</f>
        <v>No</v>
      </c>
      <c r="G1113" s="20" t="str">
        <f>_xlfn.XLOOKUP(A1113,'Medical Examinations'!A:A,'Medical Examinations'!F:F,"not found")</f>
        <v>No</v>
      </c>
      <c r="H1113" s="20">
        <f>_xlfn.XLOOKUP(A1113,'Medical Examinations'!A:A,'Medical Examinations'!G:G,"not found")</f>
        <v>0</v>
      </c>
      <c r="I1113" s="20" t="str">
        <f>_xlfn.XLOOKUP(A1113,'Medical Examinations'!A:A,'Medical Examinations'!H:H,"not found")</f>
        <v>No</v>
      </c>
      <c r="J1113" s="20" t="str">
        <f>_xlfn.XLOOKUP(A1113,'Medical Examinations'!A:A,'Medical Examinations'!I:I,"not found")</f>
        <v>Obesity</v>
      </c>
      <c r="K1113" s="21">
        <f>_xlfn.XLOOKUP(A1113,'Hospitalisation Details'!A:A,'Hospitalisation Details'!F:F,"Not Found")</f>
        <v>29749</v>
      </c>
      <c r="L1113" s="22">
        <f>_xlfn.XLOOKUP(A1113,'Hospitalisation Details'!A:A,'Hospitalisation Details'!H:H,"Not Found")</f>
        <v>10146.129999999999</v>
      </c>
      <c r="M1113" s="21" t="str">
        <f>_xlfn.XLOOKUP(A1113,'Hospitalisation Details'!A:A,'Hospitalisation Details'!I:I,"Not Found")</f>
        <v>tier - 2</v>
      </c>
      <c r="N1113" s="21" t="str">
        <f>_xlfn.XLOOKUP(A1113,'Hospitalisation Details'!A:A,'Hospitalisation Details'!J:J,"Not Found")</f>
        <v>tier - 3</v>
      </c>
      <c r="O1113" s="21" t="str">
        <f>_xlfn.XLOOKUP(A1113,'Hospitalisation Details'!A:A,'Hospitalisation Details'!K:K,"Not Found")</f>
        <v>R1025</v>
      </c>
      <c r="P1113" s="23">
        <f>_xlfn.XLOOKUP(A1113,'Hospitalisation Details'!A:A,'Hospitalisation Details'!L:L,"Not Found")</f>
        <v>41</v>
      </c>
    </row>
    <row r="1114" spans="1:16" ht="15.75" x14ac:dyDescent="0.25">
      <c r="A1114" s="19" t="s">
        <v>1258</v>
      </c>
      <c r="B1114" s="19" t="str">
        <f>_xlfn.XLOOKUP(A1114,'Customer Names'!A:A,'Customer Names'!C:C,"Not Found")</f>
        <v>Weiler</v>
      </c>
      <c r="C1114" s="20">
        <f>_xlfn.XLOOKUP(A1114,'Medical Examinations'!A:A,'Medical Examinations'!B:B,"not found")</f>
        <v>30.78</v>
      </c>
      <c r="D1114" s="20">
        <f>_xlfn.XLOOKUP(A1114,'Medical Examinations'!A:A,'Medical Examinations'!C:C,"not found")</f>
        <v>8.6300000000000008</v>
      </c>
      <c r="E1114" s="20" t="str">
        <f>_xlfn.XLOOKUP(A1114,'Medical Examinations'!A:A,'Medical Examinations'!D:D,"not found")</f>
        <v>No</v>
      </c>
      <c r="F1114" s="20" t="str">
        <f>_xlfn.XLOOKUP(A1114,'Medical Examinations'!A:A,'Medical Examinations'!E:E,"not found")</f>
        <v>No</v>
      </c>
      <c r="G1114" s="20" t="str">
        <f>_xlfn.XLOOKUP(A1114,'Medical Examinations'!A:A,'Medical Examinations'!F:F,"not found")</f>
        <v>No</v>
      </c>
      <c r="H1114" s="20">
        <f>_xlfn.XLOOKUP(A1114,'Medical Examinations'!A:A,'Medical Examinations'!G:G,"not found")</f>
        <v>0</v>
      </c>
      <c r="I1114" s="20" t="str">
        <f>_xlfn.XLOOKUP(A1114,'Medical Examinations'!A:A,'Medical Examinations'!H:H,"not found")</f>
        <v>No</v>
      </c>
      <c r="J1114" s="20" t="str">
        <f>_xlfn.XLOOKUP(A1114,'Medical Examinations'!A:A,'Medical Examinations'!I:I,"not found")</f>
        <v>Obesity</v>
      </c>
      <c r="K1114" s="21">
        <f>_xlfn.XLOOKUP(A1114,'Hospitalisation Details'!A:A,'Hospitalisation Details'!F:F,"Not Found")</f>
        <v>27393</v>
      </c>
      <c r="L1114" s="22">
        <f>_xlfn.XLOOKUP(A1114,'Hospitalisation Details'!A:A,'Hospitalisation Details'!H:H,"Not Found")</f>
        <v>10141.14</v>
      </c>
      <c r="M1114" s="21" t="str">
        <f>_xlfn.XLOOKUP(A1114,'Hospitalisation Details'!A:A,'Hospitalisation Details'!I:I,"Not Found")</f>
        <v>tier - 2</v>
      </c>
      <c r="N1114" s="21" t="str">
        <f>_xlfn.XLOOKUP(A1114,'Hospitalisation Details'!A:A,'Hospitalisation Details'!J:J,"Not Found")</f>
        <v>tier - 3</v>
      </c>
      <c r="O1114" s="21" t="str">
        <f>_xlfn.XLOOKUP(A1114,'Hospitalisation Details'!A:A,'Hospitalisation Details'!K:K,"Not Found")</f>
        <v>R1016</v>
      </c>
      <c r="P1114" s="23">
        <f>_xlfn.XLOOKUP(A1114,'Hospitalisation Details'!A:A,'Hospitalisation Details'!L:L,"Not Found")</f>
        <v>48</v>
      </c>
    </row>
    <row r="1115" spans="1:16" ht="15.75" x14ac:dyDescent="0.25">
      <c r="A1115" s="19" t="s">
        <v>1257</v>
      </c>
      <c r="B1115" s="19" t="str">
        <f>_xlfn.XLOOKUP(A1115,'Customer Names'!A:A,'Customer Names'!C:C,"Not Found")</f>
        <v>Schaaf</v>
      </c>
      <c r="C1115" s="20">
        <f>_xlfn.XLOOKUP(A1115,'Medical Examinations'!A:A,'Medical Examinations'!B:B,"not found")</f>
        <v>47.2</v>
      </c>
      <c r="D1115" s="20">
        <f>_xlfn.XLOOKUP(A1115,'Medical Examinations'!A:A,'Medical Examinations'!C:C,"not found")</f>
        <v>6.29</v>
      </c>
      <c r="E1115" s="20" t="str">
        <f>_xlfn.XLOOKUP(A1115,'Medical Examinations'!A:A,'Medical Examinations'!D:D,"not found")</f>
        <v>Yes</v>
      </c>
      <c r="F1115" s="20" t="str">
        <f>_xlfn.XLOOKUP(A1115,'Medical Examinations'!A:A,'Medical Examinations'!E:E,"not found")</f>
        <v>No</v>
      </c>
      <c r="G1115" s="20" t="str">
        <f>_xlfn.XLOOKUP(A1115,'Medical Examinations'!A:A,'Medical Examinations'!F:F,"not found")</f>
        <v>Yes</v>
      </c>
      <c r="H1115" s="20">
        <f>_xlfn.XLOOKUP(A1115,'Medical Examinations'!A:A,'Medical Examinations'!G:G,"not found")</f>
        <v>1</v>
      </c>
      <c r="I1115" s="20" t="str">
        <f>_xlfn.XLOOKUP(A1115,'Medical Examinations'!A:A,'Medical Examinations'!H:H,"not found")</f>
        <v>No</v>
      </c>
      <c r="J1115" s="20" t="str">
        <f>_xlfn.XLOOKUP(A1115,'Medical Examinations'!A:A,'Medical Examinations'!I:I,"not found")</f>
        <v>Obesity</v>
      </c>
      <c r="K1115" s="21">
        <f>_xlfn.XLOOKUP(A1115,'Hospitalisation Details'!A:A,'Hospitalisation Details'!F:F,"Not Found")</f>
        <v>35678</v>
      </c>
      <c r="L1115" s="22">
        <f>_xlfn.XLOOKUP(A1115,'Hospitalisation Details'!A:A,'Hospitalisation Details'!H:H,"Not Found")</f>
        <v>10139.84</v>
      </c>
      <c r="M1115" s="21" t="str">
        <f>_xlfn.XLOOKUP(A1115,'Hospitalisation Details'!A:A,'Hospitalisation Details'!I:I,"Not Found")</f>
        <v>tier - 2</v>
      </c>
      <c r="N1115" s="21" t="str">
        <f>_xlfn.XLOOKUP(A1115,'Hospitalisation Details'!A:A,'Hospitalisation Details'!J:J,"Not Found")</f>
        <v>tier - 3</v>
      </c>
      <c r="O1115" s="21" t="str">
        <f>_xlfn.XLOOKUP(A1115,'Hospitalisation Details'!A:A,'Hospitalisation Details'!K:K,"Not Found")</f>
        <v>R1012</v>
      </c>
      <c r="P1115" s="23">
        <f>_xlfn.XLOOKUP(A1115,'Hospitalisation Details'!A:A,'Hospitalisation Details'!L:L,"Not Found")</f>
        <v>25</v>
      </c>
    </row>
    <row r="1116" spans="1:16" ht="15.75" x14ac:dyDescent="0.25">
      <c r="A1116" s="19" t="s">
        <v>1256</v>
      </c>
      <c r="B1116" s="19" t="str">
        <f>_xlfn.XLOOKUP(A1116,'Customer Names'!A:A,'Customer Names'!C:C,"Not Found")</f>
        <v>Sack</v>
      </c>
      <c r="C1116" s="20">
        <f>_xlfn.XLOOKUP(A1116,'Medical Examinations'!A:A,'Medical Examinations'!B:B,"not found")</f>
        <v>31.6</v>
      </c>
      <c r="D1116" s="20">
        <f>_xlfn.XLOOKUP(A1116,'Medical Examinations'!A:A,'Medical Examinations'!C:C,"not found")</f>
        <v>5.75</v>
      </c>
      <c r="E1116" s="20" t="str">
        <f>_xlfn.XLOOKUP(A1116,'Medical Examinations'!A:A,'Medical Examinations'!D:D,"not found")</f>
        <v>No</v>
      </c>
      <c r="F1116" s="20" t="str">
        <f>_xlfn.XLOOKUP(A1116,'Medical Examinations'!A:A,'Medical Examinations'!E:E,"not found")</f>
        <v>No</v>
      </c>
      <c r="G1116" s="20" t="str">
        <f>_xlfn.XLOOKUP(A1116,'Medical Examinations'!A:A,'Medical Examinations'!F:F,"not found")</f>
        <v>No</v>
      </c>
      <c r="H1116" s="20">
        <f>_xlfn.XLOOKUP(A1116,'Medical Examinations'!A:A,'Medical Examinations'!G:G,"not found")</f>
        <v>2</v>
      </c>
      <c r="I1116" s="20" t="str">
        <f>_xlfn.XLOOKUP(A1116,'Medical Examinations'!A:A,'Medical Examinations'!H:H,"not found")</f>
        <v>No</v>
      </c>
      <c r="J1116" s="20" t="str">
        <f>_xlfn.XLOOKUP(A1116,'Medical Examinations'!A:A,'Medical Examinations'!I:I,"not found")</f>
        <v>Obesity</v>
      </c>
      <c r="K1116" s="21">
        <f>_xlfn.XLOOKUP(A1116,'Hospitalisation Details'!A:A,'Hospitalisation Details'!F:F,"Not Found")</f>
        <v>26619</v>
      </c>
      <c r="L1116" s="22">
        <f>_xlfn.XLOOKUP(A1116,'Hospitalisation Details'!A:A,'Hospitalisation Details'!H:H,"Not Found")</f>
        <v>10118.42</v>
      </c>
      <c r="M1116" s="21" t="str">
        <f>_xlfn.XLOOKUP(A1116,'Hospitalisation Details'!A:A,'Hospitalisation Details'!I:I,"Not Found")</f>
        <v>tier - 2</v>
      </c>
      <c r="N1116" s="21" t="str">
        <f>_xlfn.XLOOKUP(A1116,'Hospitalisation Details'!A:A,'Hospitalisation Details'!J:J,"Not Found")</f>
        <v>tier - 3</v>
      </c>
      <c r="O1116" s="21" t="str">
        <f>_xlfn.XLOOKUP(A1116,'Hospitalisation Details'!A:A,'Hospitalisation Details'!K:K,"Not Found")</f>
        <v>R1011</v>
      </c>
      <c r="P1116" s="23">
        <f>_xlfn.XLOOKUP(A1116,'Hospitalisation Details'!A:A,'Hospitalisation Details'!L:L,"Not Found")</f>
        <v>50</v>
      </c>
    </row>
    <row r="1117" spans="1:16" ht="15.75" x14ac:dyDescent="0.25">
      <c r="A1117" s="19" t="s">
        <v>1255</v>
      </c>
      <c r="B1117" s="19" t="str">
        <f>_xlfn.XLOOKUP(A1117,'Customer Names'!A:A,'Customer Names'!C:C,"Not Found")</f>
        <v>Chenard</v>
      </c>
      <c r="C1117" s="20">
        <f>_xlfn.XLOOKUP(A1117,'Medical Examinations'!A:A,'Medical Examinations'!B:B,"not found")</f>
        <v>33.914999999999999</v>
      </c>
      <c r="D1117" s="20">
        <f>_xlfn.XLOOKUP(A1117,'Medical Examinations'!A:A,'Medical Examinations'!C:C,"not found")</f>
        <v>6.66</v>
      </c>
      <c r="E1117" s="20" t="str">
        <f>_xlfn.XLOOKUP(A1117,'Medical Examinations'!A:A,'Medical Examinations'!D:D,"not found")</f>
        <v>Yes</v>
      </c>
      <c r="F1117" s="20" t="str">
        <f>_xlfn.XLOOKUP(A1117,'Medical Examinations'!A:A,'Medical Examinations'!E:E,"not found")</f>
        <v>No</v>
      </c>
      <c r="G1117" s="20" t="str">
        <f>_xlfn.XLOOKUP(A1117,'Medical Examinations'!A:A,'Medical Examinations'!F:F,"not found")</f>
        <v>No</v>
      </c>
      <c r="H1117" s="20">
        <f>_xlfn.XLOOKUP(A1117,'Medical Examinations'!A:A,'Medical Examinations'!G:G,"not found")</f>
        <v>1</v>
      </c>
      <c r="I1117" s="20" t="str">
        <f>_xlfn.XLOOKUP(A1117,'Medical Examinations'!A:A,'Medical Examinations'!H:H,"not found")</f>
        <v>No</v>
      </c>
      <c r="J1117" s="20" t="str">
        <f>_xlfn.XLOOKUP(A1117,'Medical Examinations'!A:A,'Medical Examinations'!I:I,"not found")</f>
        <v>Obesity</v>
      </c>
      <c r="K1117" s="21">
        <f>_xlfn.XLOOKUP(A1117,'Hospitalisation Details'!A:A,'Hospitalisation Details'!F:F,"Not Found")</f>
        <v>27577</v>
      </c>
      <c r="L1117" s="22">
        <f>_xlfn.XLOOKUP(A1117,'Hospitalisation Details'!A:A,'Hospitalisation Details'!H:H,"Not Found")</f>
        <v>10115.01</v>
      </c>
      <c r="M1117" s="21" t="str">
        <f>_xlfn.XLOOKUP(A1117,'Hospitalisation Details'!A:A,'Hospitalisation Details'!I:I,"Not Found")</f>
        <v>tier - 2</v>
      </c>
      <c r="N1117" s="21" t="str">
        <f>_xlfn.XLOOKUP(A1117,'Hospitalisation Details'!A:A,'Hospitalisation Details'!J:J,"Not Found")</f>
        <v>tier - 3</v>
      </c>
      <c r="O1117" s="21" t="str">
        <f>_xlfn.XLOOKUP(A1117,'Hospitalisation Details'!A:A,'Hospitalisation Details'!K:K,"Not Found")</f>
        <v>R1012</v>
      </c>
      <c r="P1117" s="23">
        <f>_xlfn.XLOOKUP(A1117,'Hospitalisation Details'!A:A,'Hospitalisation Details'!L:L,"Not Found")</f>
        <v>47</v>
      </c>
    </row>
    <row r="1118" spans="1:16" ht="15.75" x14ac:dyDescent="0.25">
      <c r="A1118" s="19" t="s">
        <v>1254</v>
      </c>
      <c r="B1118" s="19" t="str">
        <f>_xlfn.XLOOKUP(A1118,'Customer Names'!A:A,'Customer Names'!C:C,"Not Found")</f>
        <v>Williamson</v>
      </c>
      <c r="C1118" s="20">
        <f>_xlfn.XLOOKUP(A1118,'Medical Examinations'!A:A,'Medical Examinations'!B:B,"not found")</f>
        <v>23.54</v>
      </c>
      <c r="D1118" s="20">
        <f>_xlfn.XLOOKUP(A1118,'Medical Examinations'!A:A,'Medical Examinations'!C:C,"not found")</f>
        <v>5.0999999999999996</v>
      </c>
      <c r="E1118" s="20" t="str">
        <f>_xlfn.XLOOKUP(A1118,'Medical Examinations'!A:A,'Medical Examinations'!D:D,"not found")</f>
        <v>No</v>
      </c>
      <c r="F1118" s="20" t="str">
        <f>_xlfn.XLOOKUP(A1118,'Medical Examinations'!A:A,'Medical Examinations'!E:E,"not found")</f>
        <v>No</v>
      </c>
      <c r="G1118" s="20" t="str">
        <f>_xlfn.XLOOKUP(A1118,'Medical Examinations'!A:A,'Medical Examinations'!F:F,"not found")</f>
        <v>No</v>
      </c>
      <c r="H1118" s="20">
        <f>_xlfn.XLOOKUP(A1118,'Medical Examinations'!A:A,'Medical Examinations'!G:G,"not found")</f>
        <v>2</v>
      </c>
      <c r="I1118" s="20" t="str">
        <f>_xlfn.XLOOKUP(A1118,'Medical Examinations'!A:A,'Medical Examinations'!H:H,"not found")</f>
        <v>No</v>
      </c>
      <c r="J1118" s="20" t="str">
        <f>_xlfn.XLOOKUP(A1118,'Medical Examinations'!A:A,'Medical Examinations'!I:I,"not found")</f>
        <v>Normal Weight</v>
      </c>
      <c r="K1118" s="21">
        <f>_xlfn.XLOOKUP(A1118,'Hospitalisation Details'!A:A,'Hospitalisation Details'!F:F,"Not Found")</f>
        <v>26519</v>
      </c>
      <c r="L1118" s="22">
        <f>_xlfn.XLOOKUP(A1118,'Hospitalisation Details'!A:A,'Hospitalisation Details'!H:H,"Not Found")</f>
        <v>10107.219999999999</v>
      </c>
      <c r="M1118" s="21" t="str">
        <f>_xlfn.XLOOKUP(A1118,'Hospitalisation Details'!A:A,'Hospitalisation Details'!I:I,"Not Found")</f>
        <v>tier - 2</v>
      </c>
      <c r="N1118" s="21" t="str">
        <f>_xlfn.XLOOKUP(A1118,'Hospitalisation Details'!A:A,'Hospitalisation Details'!J:J,"Not Found")</f>
        <v>tier - 3</v>
      </c>
      <c r="O1118" s="21" t="str">
        <f>_xlfn.XLOOKUP(A1118,'Hospitalisation Details'!A:A,'Hospitalisation Details'!K:K,"Not Found")</f>
        <v>R1013</v>
      </c>
      <c r="P1118" s="23">
        <f>_xlfn.XLOOKUP(A1118,'Hospitalisation Details'!A:A,'Hospitalisation Details'!L:L,"Not Found")</f>
        <v>50</v>
      </c>
    </row>
    <row r="1119" spans="1:16" ht="15.75" x14ac:dyDescent="0.25">
      <c r="A1119" s="19" t="s">
        <v>1253</v>
      </c>
      <c r="B1119" s="19" t="str">
        <f>_xlfn.XLOOKUP(A1119,'Customer Names'!A:A,'Customer Names'!C:C,"Not Found")</f>
        <v>Dollas</v>
      </c>
      <c r="C1119" s="20">
        <f>_xlfn.XLOOKUP(A1119,'Medical Examinations'!A:A,'Medical Examinations'!B:B,"not found")</f>
        <v>27.074999999999999</v>
      </c>
      <c r="D1119" s="20">
        <f>_xlfn.XLOOKUP(A1119,'Medical Examinations'!A:A,'Medical Examinations'!C:C,"not found")</f>
        <v>4.41</v>
      </c>
      <c r="E1119" s="20" t="str">
        <f>_xlfn.XLOOKUP(A1119,'Medical Examinations'!A:A,'Medical Examinations'!D:D,"not found")</f>
        <v>No</v>
      </c>
      <c r="F1119" s="20" t="str">
        <f>_xlfn.XLOOKUP(A1119,'Medical Examinations'!A:A,'Medical Examinations'!E:E,"not found")</f>
        <v>No</v>
      </c>
      <c r="G1119" s="20" t="str">
        <f>_xlfn.XLOOKUP(A1119,'Medical Examinations'!A:A,'Medical Examinations'!F:F,"not found")</f>
        <v>No</v>
      </c>
      <c r="H1119" s="20">
        <f>_xlfn.XLOOKUP(A1119,'Medical Examinations'!A:A,'Medical Examinations'!G:G,"not found")</f>
        <v>2</v>
      </c>
      <c r="I1119" s="20" t="str">
        <f>_xlfn.XLOOKUP(A1119,'Medical Examinations'!A:A,'Medical Examinations'!H:H,"not found")</f>
        <v>No</v>
      </c>
      <c r="J1119" s="20" t="str">
        <f>_xlfn.XLOOKUP(A1119,'Medical Examinations'!A:A,'Medical Examinations'!I:I,"not found")</f>
        <v>Overweight</v>
      </c>
      <c r="K1119" s="21">
        <f>_xlfn.XLOOKUP(A1119,'Hospitalisation Details'!A:A,'Hospitalisation Details'!F:F,"Not Found")</f>
        <v>26591</v>
      </c>
      <c r="L1119" s="22">
        <f>_xlfn.XLOOKUP(A1119,'Hospitalisation Details'!A:A,'Hospitalisation Details'!H:H,"Not Found")</f>
        <v>10106.129999999999</v>
      </c>
      <c r="M1119" s="21" t="str">
        <f>_xlfn.XLOOKUP(A1119,'Hospitalisation Details'!A:A,'Hospitalisation Details'!I:I,"Not Found")</f>
        <v>tier - 2</v>
      </c>
      <c r="N1119" s="21" t="str">
        <f>_xlfn.XLOOKUP(A1119,'Hospitalisation Details'!A:A,'Hospitalisation Details'!J:J,"Not Found")</f>
        <v>tier - 3</v>
      </c>
      <c r="O1119" s="21" t="str">
        <f>_xlfn.XLOOKUP(A1119,'Hospitalisation Details'!A:A,'Hospitalisation Details'!K:K,"Not Found")</f>
        <v>R1024</v>
      </c>
      <c r="P1119" s="23">
        <f>_xlfn.XLOOKUP(A1119,'Hospitalisation Details'!A:A,'Hospitalisation Details'!L:L,"Not Found")</f>
        <v>50</v>
      </c>
    </row>
    <row r="1120" spans="1:16" ht="15.75" x14ac:dyDescent="0.25">
      <c r="A1120" s="19" t="s">
        <v>1252</v>
      </c>
      <c r="B1120" s="19" t="str">
        <f>_xlfn.XLOOKUP(A1120,'Customer Names'!A:A,'Customer Names'!C:C,"Not Found")</f>
        <v>Sprague</v>
      </c>
      <c r="C1120" s="20">
        <f>_xlfn.XLOOKUP(A1120,'Medical Examinations'!A:A,'Medical Examinations'!B:B,"not found")</f>
        <v>25.8</v>
      </c>
      <c r="D1120" s="20">
        <f>_xlfn.XLOOKUP(A1120,'Medical Examinations'!A:A,'Medical Examinations'!C:C,"not found")</f>
        <v>5.52</v>
      </c>
      <c r="E1120" s="20" t="str">
        <f>_xlfn.XLOOKUP(A1120,'Medical Examinations'!A:A,'Medical Examinations'!D:D,"not found")</f>
        <v>Yes</v>
      </c>
      <c r="F1120" s="20" t="str">
        <f>_xlfn.XLOOKUP(A1120,'Medical Examinations'!A:A,'Medical Examinations'!E:E,"not found")</f>
        <v>No</v>
      </c>
      <c r="G1120" s="20" t="str">
        <f>_xlfn.XLOOKUP(A1120,'Medical Examinations'!A:A,'Medical Examinations'!F:F,"not found")</f>
        <v>No</v>
      </c>
      <c r="H1120" s="20">
        <f>_xlfn.XLOOKUP(A1120,'Medical Examinations'!A:A,'Medical Examinations'!G:G,"not found")</f>
        <v>0</v>
      </c>
      <c r="I1120" s="20" t="str">
        <f>_xlfn.XLOOKUP(A1120,'Medical Examinations'!A:A,'Medical Examinations'!H:H,"not found")</f>
        <v>No</v>
      </c>
      <c r="J1120" s="20" t="str">
        <f>_xlfn.XLOOKUP(A1120,'Medical Examinations'!A:A,'Medical Examinations'!I:I,"not found")</f>
        <v>Overweight</v>
      </c>
      <c r="K1120" s="21">
        <f>_xlfn.XLOOKUP(A1120,'Hospitalisation Details'!A:A,'Hospitalisation Details'!F:F,"Not Found")</f>
        <v>28113</v>
      </c>
      <c r="L1120" s="22">
        <f>_xlfn.XLOOKUP(A1120,'Hospitalisation Details'!A:A,'Hospitalisation Details'!H:H,"Not Found")</f>
        <v>10096.969999999999</v>
      </c>
      <c r="M1120" s="21" t="str">
        <f>_xlfn.XLOOKUP(A1120,'Hospitalisation Details'!A:A,'Hospitalisation Details'!I:I,"Not Found")</f>
        <v>tier - 2</v>
      </c>
      <c r="N1120" s="21" t="str">
        <f>_xlfn.XLOOKUP(A1120,'Hospitalisation Details'!A:A,'Hospitalisation Details'!J:J,"Not Found")</f>
        <v>tier - 3</v>
      </c>
      <c r="O1120" s="21" t="str">
        <f>_xlfn.XLOOKUP(A1120,'Hospitalisation Details'!A:A,'Hospitalisation Details'!K:K,"Not Found")</f>
        <v>R1011</v>
      </c>
      <c r="P1120" s="23">
        <f>_xlfn.XLOOKUP(A1120,'Hospitalisation Details'!A:A,'Hospitalisation Details'!L:L,"Not Found")</f>
        <v>46</v>
      </c>
    </row>
    <row r="1121" spans="1:16" ht="15.75" x14ac:dyDescent="0.25">
      <c r="A1121" s="19" t="s">
        <v>1251</v>
      </c>
      <c r="B1121" s="19" t="str">
        <f>_xlfn.XLOOKUP(A1121,'Customer Names'!A:A,'Customer Names'!C:C,"Not Found")</f>
        <v>Michell</v>
      </c>
      <c r="C1121" s="20">
        <f>_xlfn.XLOOKUP(A1121,'Medical Examinations'!A:A,'Medical Examinations'!B:B,"not found")</f>
        <v>36.1</v>
      </c>
      <c r="D1121" s="20">
        <f>_xlfn.XLOOKUP(A1121,'Medical Examinations'!A:A,'Medical Examinations'!C:C,"not found")</f>
        <v>4.62</v>
      </c>
      <c r="E1121" s="20" t="str">
        <f>_xlfn.XLOOKUP(A1121,'Medical Examinations'!A:A,'Medical Examinations'!D:D,"not found")</f>
        <v>Yes</v>
      </c>
      <c r="F1121" s="20" t="str">
        <f>_xlfn.XLOOKUP(A1121,'Medical Examinations'!A:A,'Medical Examinations'!E:E,"not found")</f>
        <v>No</v>
      </c>
      <c r="G1121" s="20" t="str">
        <f>_xlfn.XLOOKUP(A1121,'Medical Examinations'!A:A,'Medical Examinations'!F:F,"not found")</f>
        <v>Yes</v>
      </c>
      <c r="H1121" s="20">
        <f>_xlfn.XLOOKUP(A1121,'Medical Examinations'!A:A,'Medical Examinations'!G:G,"not found")</f>
        <v>1</v>
      </c>
      <c r="I1121" s="20" t="str">
        <f>_xlfn.XLOOKUP(A1121,'Medical Examinations'!A:A,'Medical Examinations'!H:H,"not found")</f>
        <v>No</v>
      </c>
      <c r="J1121" s="20" t="str">
        <f>_xlfn.XLOOKUP(A1121,'Medical Examinations'!A:A,'Medical Examinations'!I:I,"not found")</f>
        <v>Obesity</v>
      </c>
      <c r="K1121" s="21">
        <f>_xlfn.XLOOKUP(A1121,'Hospitalisation Details'!A:A,'Hospitalisation Details'!F:F,"Not Found")</f>
        <v>25387</v>
      </c>
      <c r="L1121" s="22">
        <f>_xlfn.XLOOKUP(A1121,'Hospitalisation Details'!A:A,'Hospitalisation Details'!H:H,"Not Found")</f>
        <v>10085.85</v>
      </c>
      <c r="M1121" s="21" t="str">
        <f>_xlfn.XLOOKUP(A1121,'Hospitalisation Details'!A:A,'Hospitalisation Details'!I:I,"Not Found")</f>
        <v>tier - 2</v>
      </c>
      <c r="N1121" s="21" t="str">
        <f>_xlfn.XLOOKUP(A1121,'Hospitalisation Details'!A:A,'Hospitalisation Details'!J:J,"Not Found")</f>
        <v>tier - 3</v>
      </c>
      <c r="O1121" s="21" t="str">
        <f>_xlfn.XLOOKUP(A1121,'Hospitalisation Details'!A:A,'Hospitalisation Details'!K:K,"Not Found")</f>
        <v>R1011</v>
      </c>
      <c r="P1121" s="23">
        <f>_xlfn.XLOOKUP(A1121,'Hospitalisation Details'!A:A,'Hospitalisation Details'!L:L,"Not Found")</f>
        <v>53</v>
      </c>
    </row>
    <row r="1122" spans="1:16" ht="15.75" x14ac:dyDescent="0.25">
      <c r="A1122" s="19" t="s">
        <v>1250</v>
      </c>
      <c r="B1122" s="19" t="str">
        <f>_xlfn.XLOOKUP(A1122,'Customer Names'!A:A,'Customer Names'!C:C,"Not Found")</f>
        <v>Datwyler</v>
      </c>
      <c r="C1122" s="20">
        <f>_xlfn.XLOOKUP(A1122,'Medical Examinations'!A:A,'Medical Examinations'!B:B,"not found")</f>
        <v>30.495000000000001</v>
      </c>
      <c r="D1122" s="20">
        <f>_xlfn.XLOOKUP(A1122,'Medical Examinations'!A:A,'Medical Examinations'!C:C,"not found")</f>
        <v>5.74</v>
      </c>
      <c r="E1122" s="20" t="str">
        <f>_xlfn.XLOOKUP(A1122,'Medical Examinations'!A:A,'Medical Examinations'!D:D,"not found")</f>
        <v>Yes</v>
      </c>
      <c r="F1122" s="20" t="str">
        <f>_xlfn.XLOOKUP(A1122,'Medical Examinations'!A:A,'Medical Examinations'!E:E,"not found")</f>
        <v>No</v>
      </c>
      <c r="G1122" s="20" t="str">
        <f>_xlfn.XLOOKUP(A1122,'Medical Examinations'!A:A,'Medical Examinations'!F:F,"not found")</f>
        <v>Yes</v>
      </c>
      <c r="H1122" s="20">
        <f>_xlfn.XLOOKUP(A1122,'Medical Examinations'!A:A,'Medical Examinations'!G:G,"not found")</f>
        <v>1</v>
      </c>
      <c r="I1122" s="20" t="str">
        <f>_xlfn.XLOOKUP(A1122,'Medical Examinations'!A:A,'Medical Examinations'!H:H,"not found")</f>
        <v>No</v>
      </c>
      <c r="J1122" s="20" t="str">
        <f>_xlfn.XLOOKUP(A1122,'Medical Examinations'!A:A,'Medical Examinations'!I:I,"not found")</f>
        <v>Obesity</v>
      </c>
      <c r="K1122" s="21">
        <f>_xlfn.XLOOKUP(A1122,'Hospitalisation Details'!A:A,'Hospitalisation Details'!F:F,"Not Found")</f>
        <v>25503</v>
      </c>
      <c r="L1122" s="22">
        <f>_xlfn.XLOOKUP(A1122,'Hospitalisation Details'!A:A,'Hospitalisation Details'!H:H,"Not Found")</f>
        <v>10072.06</v>
      </c>
      <c r="M1122" s="21" t="str">
        <f>_xlfn.XLOOKUP(A1122,'Hospitalisation Details'!A:A,'Hospitalisation Details'!I:I,"Not Found")</f>
        <v>tier - 2</v>
      </c>
      <c r="N1122" s="21" t="str">
        <f>_xlfn.XLOOKUP(A1122,'Hospitalisation Details'!A:A,'Hospitalisation Details'!J:J,"Not Found")</f>
        <v>tier - 3</v>
      </c>
      <c r="O1122" s="21" t="str">
        <f>_xlfn.XLOOKUP(A1122,'Hospitalisation Details'!A:A,'Hospitalisation Details'!K:K,"Not Found")</f>
        <v>R1017</v>
      </c>
      <c r="P1122" s="23">
        <f>_xlfn.XLOOKUP(A1122,'Hospitalisation Details'!A:A,'Hospitalisation Details'!L:L,"Not Found")</f>
        <v>53</v>
      </c>
    </row>
    <row r="1123" spans="1:16" ht="15.75" x14ac:dyDescent="0.25">
      <c r="A1123" s="19" t="s">
        <v>1249</v>
      </c>
      <c r="B1123" s="19" t="str">
        <f>_xlfn.XLOOKUP(A1123,'Customer Names'!A:A,'Customer Names'!C:C,"Not Found")</f>
        <v>Mead</v>
      </c>
      <c r="C1123" s="20">
        <f>_xlfn.XLOOKUP(A1123,'Medical Examinations'!A:A,'Medical Examinations'!B:B,"not found")</f>
        <v>21.4</v>
      </c>
      <c r="D1123" s="20">
        <f>_xlfn.XLOOKUP(A1123,'Medical Examinations'!A:A,'Medical Examinations'!C:C,"not found")</f>
        <v>6.3</v>
      </c>
      <c r="E1123" s="20" t="str">
        <f>_xlfn.XLOOKUP(A1123,'Medical Examinations'!A:A,'Medical Examinations'!D:D,"not found")</f>
        <v>Yes</v>
      </c>
      <c r="F1123" s="20" t="str">
        <f>_xlfn.XLOOKUP(A1123,'Medical Examinations'!A:A,'Medical Examinations'!E:E,"not found")</f>
        <v>No</v>
      </c>
      <c r="G1123" s="20" t="str">
        <f>_xlfn.XLOOKUP(A1123,'Medical Examinations'!A:A,'Medical Examinations'!F:F,"not found")</f>
        <v>Yes</v>
      </c>
      <c r="H1123" s="20">
        <f>_xlfn.XLOOKUP(A1123,'Medical Examinations'!A:A,'Medical Examinations'!G:G,"not found")</f>
        <v>1</v>
      </c>
      <c r="I1123" s="20" t="str">
        <f>_xlfn.XLOOKUP(A1123,'Medical Examinations'!A:A,'Medical Examinations'!H:H,"not found")</f>
        <v>No</v>
      </c>
      <c r="J1123" s="20" t="str">
        <f>_xlfn.XLOOKUP(A1123,'Medical Examinations'!A:A,'Medical Examinations'!I:I,"not found")</f>
        <v>Normal Weight</v>
      </c>
      <c r="K1123" s="21">
        <f>_xlfn.XLOOKUP(A1123,'Hospitalisation Details'!A:A,'Hospitalisation Details'!F:F,"Not Found")</f>
        <v>25437</v>
      </c>
      <c r="L1123" s="22">
        <f>_xlfn.XLOOKUP(A1123,'Hospitalisation Details'!A:A,'Hospitalisation Details'!H:H,"Not Found")</f>
        <v>10065.41</v>
      </c>
      <c r="M1123" s="21" t="str">
        <f>_xlfn.XLOOKUP(A1123,'Hospitalisation Details'!A:A,'Hospitalisation Details'!I:I,"Not Found")</f>
        <v>tier - 2</v>
      </c>
      <c r="N1123" s="21" t="str">
        <f>_xlfn.XLOOKUP(A1123,'Hospitalisation Details'!A:A,'Hospitalisation Details'!J:J,"Not Found")</f>
        <v>tier - 3</v>
      </c>
      <c r="O1123" s="21" t="str">
        <f>_xlfn.XLOOKUP(A1123,'Hospitalisation Details'!A:A,'Hospitalisation Details'!K:K,"Not Found")</f>
        <v>R1011</v>
      </c>
      <c r="P1123" s="23">
        <f>_xlfn.XLOOKUP(A1123,'Hospitalisation Details'!A:A,'Hospitalisation Details'!L:L,"Not Found")</f>
        <v>53</v>
      </c>
    </row>
    <row r="1124" spans="1:16" ht="15.75" x14ac:dyDescent="0.25">
      <c r="A1124" s="19" t="s">
        <v>1248</v>
      </c>
      <c r="B1124" s="19" t="str">
        <f>_xlfn.XLOOKUP(A1124,'Customer Names'!A:A,'Customer Names'!C:C,"Not Found")</f>
        <v>Kennedy</v>
      </c>
      <c r="C1124" s="20">
        <f>_xlfn.XLOOKUP(A1124,'Medical Examinations'!A:A,'Medical Examinations'!B:B,"not found")</f>
        <v>32.299999999999997</v>
      </c>
      <c r="D1124" s="20">
        <f>_xlfn.XLOOKUP(A1124,'Medical Examinations'!A:A,'Medical Examinations'!C:C,"not found")</f>
        <v>10.27</v>
      </c>
      <c r="E1124" s="20" t="str">
        <f>_xlfn.XLOOKUP(A1124,'Medical Examinations'!A:A,'Medical Examinations'!D:D,"not found")</f>
        <v>No</v>
      </c>
      <c r="F1124" s="20" t="str">
        <f>_xlfn.XLOOKUP(A1124,'Medical Examinations'!A:A,'Medical Examinations'!E:E,"not found")</f>
        <v>No</v>
      </c>
      <c r="G1124" s="20" t="str">
        <f>_xlfn.XLOOKUP(A1124,'Medical Examinations'!A:A,'Medical Examinations'!F:F,"not found")</f>
        <v>No</v>
      </c>
      <c r="H1124" s="20">
        <f>_xlfn.XLOOKUP(A1124,'Medical Examinations'!A:A,'Medical Examinations'!G:G,"not found")</f>
        <v>0</v>
      </c>
      <c r="I1124" s="20" t="str">
        <f>_xlfn.XLOOKUP(A1124,'Medical Examinations'!A:A,'Medical Examinations'!H:H,"not found")</f>
        <v>No</v>
      </c>
      <c r="J1124" s="20" t="str">
        <f>_xlfn.XLOOKUP(A1124,'Medical Examinations'!A:A,'Medical Examinations'!I:I,"not found")</f>
        <v>Obesity</v>
      </c>
      <c r="K1124" s="21">
        <f>_xlfn.XLOOKUP(A1124,'Hospitalisation Details'!A:A,'Hospitalisation Details'!F:F,"Not Found")</f>
        <v>27271</v>
      </c>
      <c r="L1124" s="22">
        <f>_xlfn.XLOOKUP(A1124,'Hospitalisation Details'!A:A,'Hospitalisation Details'!H:H,"Not Found")</f>
        <v>10043.25</v>
      </c>
      <c r="M1124" s="21" t="str">
        <f>_xlfn.XLOOKUP(A1124,'Hospitalisation Details'!A:A,'Hospitalisation Details'!I:I,"Not Found")</f>
        <v>tier - 2</v>
      </c>
      <c r="N1124" s="21" t="str">
        <f>_xlfn.XLOOKUP(A1124,'Hospitalisation Details'!A:A,'Hospitalisation Details'!J:J,"Not Found")</f>
        <v>tier - 3</v>
      </c>
      <c r="O1124" s="21" t="str">
        <f>_xlfn.XLOOKUP(A1124,'Hospitalisation Details'!A:A,'Hospitalisation Details'!K:K,"Not Found")</f>
        <v>R1024</v>
      </c>
      <c r="P1124" s="23">
        <f>_xlfn.XLOOKUP(A1124,'Hospitalisation Details'!A:A,'Hospitalisation Details'!L:L,"Not Found")</f>
        <v>48</v>
      </c>
    </row>
    <row r="1125" spans="1:16" ht="15.75" x14ac:dyDescent="0.25">
      <c r="A1125" s="19" t="s">
        <v>1247</v>
      </c>
      <c r="B1125" s="19" t="str">
        <f>_xlfn.XLOOKUP(A1125,'Customer Names'!A:A,'Customer Names'!C:C,"Not Found")</f>
        <v>Czech</v>
      </c>
      <c r="C1125" s="20">
        <f>_xlfn.XLOOKUP(A1125,'Medical Examinations'!A:A,'Medical Examinations'!B:B,"not found")</f>
        <v>29.78</v>
      </c>
      <c r="D1125" s="20">
        <f>_xlfn.XLOOKUP(A1125,'Medical Examinations'!A:A,'Medical Examinations'!C:C,"not found")</f>
        <v>5.85</v>
      </c>
      <c r="E1125" s="20" t="str">
        <f>_xlfn.XLOOKUP(A1125,'Medical Examinations'!A:A,'Medical Examinations'!D:D,"not found")</f>
        <v>No</v>
      </c>
      <c r="F1125" s="20" t="str">
        <f>_xlfn.XLOOKUP(A1125,'Medical Examinations'!A:A,'Medical Examinations'!E:E,"not found")</f>
        <v>No</v>
      </c>
      <c r="G1125" s="20" t="str">
        <f>_xlfn.XLOOKUP(A1125,'Medical Examinations'!A:A,'Medical Examinations'!F:F,"not found")</f>
        <v>Yes</v>
      </c>
      <c r="H1125" s="20">
        <f>_xlfn.XLOOKUP(A1125,'Medical Examinations'!A:A,'Medical Examinations'!G:G,"not found")</f>
        <v>1</v>
      </c>
      <c r="I1125" s="20" t="str">
        <f>_xlfn.XLOOKUP(A1125,'Medical Examinations'!A:A,'Medical Examinations'!H:H,"not found")</f>
        <v>No</v>
      </c>
      <c r="J1125" s="20" t="str">
        <f>_xlfn.XLOOKUP(A1125,'Medical Examinations'!A:A,'Medical Examinations'!I:I,"not found")</f>
        <v>Overweight</v>
      </c>
      <c r="K1125" s="21">
        <f>_xlfn.XLOOKUP(A1125,'Hospitalisation Details'!A:A,'Hospitalisation Details'!F:F,"Not Found")</f>
        <v>29217</v>
      </c>
      <c r="L1125" s="22">
        <f>_xlfn.XLOOKUP(A1125,'Hospitalisation Details'!A:A,'Hospitalisation Details'!H:H,"Not Found")</f>
        <v>10027.15</v>
      </c>
      <c r="M1125" s="21" t="str">
        <f>_xlfn.XLOOKUP(A1125,'Hospitalisation Details'!A:A,'Hospitalisation Details'!I:I,"Not Found")</f>
        <v>tier - 2</v>
      </c>
      <c r="N1125" s="21" t="str">
        <f>_xlfn.XLOOKUP(A1125,'Hospitalisation Details'!A:A,'Hospitalisation Details'!J:J,"Not Found")</f>
        <v>tier - 3</v>
      </c>
      <c r="O1125" s="21" t="str">
        <f>_xlfn.XLOOKUP(A1125,'Hospitalisation Details'!A:A,'Hospitalisation Details'!K:K,"Not Found")</f>
        <v>R1021</v>
      </c>
      <c r="P1125" s="23">
        <f>_xlfn.XLOOKUP(A1125,'Hospitalisation Details'!A:A,'Hospitalisation Details'!L:L,"Not Found")</f>
        <v>43</v>
      </c>
    </row>
    <row r="1126" spans="1:16" ht="15.75" x14ac:dyDescent="0.25">
      <c r="A1126" s="19" t="s">
        <v>1246</v>
      </c>
      <c r="B1126" s="19" t="str">
        <f>_xlfn.XLOOKUP(A1126,'Customer Names'!A:A,'Customer Names'!C:C,"Not Found")</f>
        <v>O'Brien</v>
      </c>
      <c r="C1126" s="20">
        <f>_xlfn.XLOOKUP(A1126,'Medical Examinations'!A:A,'Medical Examinations'!B:B,"not found")</f>
        <v>34.76</v>
      </c>
      <c r="D1126" s="20">
        <f>_xlfn.XLOOKUP(A1126,'Medical Examinations'!A:A,'Medical Examinations'!C:C,"not found")</f>
        <v>5.92</v>
      </c>
      <c r="E1126" s="20" t="str">
        <f>_xlfn.XLOOKUP(A1126,'Medical Examinations'!A:A,'Medical Examinations'!D:D,"not found")</f>
        <v>Yes</v>
      </c>
      <c r="F1126" s="20" t="str">
        <f>_xlfn.XLOOKUP(A1126,'Medical Examinations'!A:A,'Medical Examinations'!E:E,"not found")</f>
        <v>No</v>
      </c>
      <c r="G1126" s="20" t="str">
        <f>_xlfn.XLOOKUP(A1126,'Medical Examinations'!A:A,'Medical Examinations'!F:F,"not found")</f>
        <v>No</v>
      </c>
      <c r="H1126" s="20">
        <f>_xlfn.XLOOKUP(A1126,'Medical Examinations'!A:A,'Medical Examinations'!G:G,"not found")</f>
        <v>1</v>
      </c>
      <c r="I1126" s="20" t="str">
        <f>_xlfn.XLOOKUP(A1126,'Medical Examinations'!A:A,'Medical Examinations'!H:H,"not found")</f>
        <v>No</v>
      </c>
      <c r="J1126" s="20" t="str">
        <f>_xlfn.XLOOKUP(A1126,'Medical Examinations'!A:A,'Medical Examinations'!I:I,"not found")</f>
        <v>Obesity</v>
      </c>
      <c r="K1126" s="21">
        <f>_xlfn.XLOOKUP(A1126,'Hospitalisation Details'!A:A,'Hospitalisation Details'!F:F,"Not Found")</f>
        <v>32327</v>
      </c>
      <c r="L1126" s="22">
        <f>_xlfn.XLOOKUP(A1126,'Hospitalisation Details'!A:A,'Hospitalisation Details'!H:H,"Not Found")</f>
        <v>10011.44</v>
      </c>
      <c r="M1126" s="21" t="str">
        <f>_xlfn.XLOOKUP(A1126,'Hospitalisation Details'!A:A,'Hospitalisation Details'!I:I,"Not Found")</f>
        <v>tier - 2</v>
      </c>
      <c r="N1126" s="21" t="str">
        <f>_xlfn.XLOOKUP(A1126,'Hospitalisation Details'!A:A,'Hospitalisation Details'!J:J,"Not Found")</f>
        <v>tier - 3</v>
      </c>
      <c r="O1126" s="21" t="str">
        <f>_xlfn.XLOOKUP(A1126,'Hospitalisation Details'!A:A,'Hospitalisation Details'!K:K,"Not Found")</f>
        <v>R1026</v>
      </c>
      <c r="P1126" s="23">
        <f>_xlfn.XLOOKUP(A1126,'Hospitalisation Details'!A:A,'Hospitalisation Details'!L:L,"Not Found")</f>
        <v>34</v>
      </c>
    </row>
    <row r="1127" spans="1:16" ht="15.75" x14ac:dyDescent="0.25">
      <c r="A1127" s="19" t="s">
        <v>1245</v>
      </c>
      <c r="B1127" s="19" t="str">
        <f>_xlfn.XLOOKUP(A1127,'Customer Names'!A:A,'Customer Names'!C:C,"Not Found")</f>
        <v>Bachman</v>
      </c>
      <c r="C1127" s="20">
        <f>_xlfn.XLOOKUP(A1127,'Medical Examinations'!A:A,'Medical Examinations'!B:B,"not found")</f>
        <v>18.335000000000001</v>
      </c>
      <c r="D1127" s="20">
        <f>_xlfn.XLOOKUP(A1127,'Medical Examinations'!A:A,'Medical Examinations'!C:C,"not found")</f>
        <v>10.01</v>
      </c>
      <c r="E1127" s="20" t="str">
        <f>_xlfn.XLOOKUP(A1127,'Medical Examinations'!A:A,'Medical Examinations'!D:D,"not found")</f>
        <v>Yes</v>
      </c>
      <c r="F1127" s="20" t="str">
        <f>_xlfn.XLOOKUP(A1127,'Medical Examinations'!A:A,'Medical Examinations'!E:E,"not found")</f>
        <v>No</v>
      </c>
      <c r="G1127" s="20" t="str">
        <f>_xlfn.XLOOKUP(A1127,'Medical Examinations'!A:A,'Medical Examinations'!F:F,"not found")</f>
        <v>No</v>
      </c>
      <c r="H1127" s="20">
        <f>_xlfn.XLOOKUP(A1127,'Medical Examinations'!A:A,'Medical Examinations'!G:G,"not found")</f>
        <v>2</v>
      </c>
      <c r="I1127" s="20" t="str">
        <f>_xlfn.XLOOKUP(A1127,'Medical Examinations'!A:A,'Medical Examinations'!H:H,"not found")</f>
        <v>No</v>
      </c>
      <c r="J1127" s="20" t="str">
        <f>_xlfn.XLOOKUP(A1127,'Medical Examinations'!A:A,'Medical Examinations'!I:I,"not found")</f>
        <v>Underweight</v>
      </c>
      <c r="K1127" s="21">
        <f>_xlfn.XLOOKUP(A1127,'Hospitalisation Details'!A:A,'Hospitalisation Details'!F:F,"Not Found")</f>
        <v>25791</v>
      </c>
      <c r="L1127" s="22">
        <f>_xlfn.XLOOKUP(A1127,'Hospitalisation Details'!A:A,'Hospitalisation Details'!H:H,"Not Found")</f>
        <v>9991.0400000000009</v>
      </c>
      <c r="M1127" s="21" t="str">
        <f>_xlfn.XLOOKUP(A1127,'Hospitalisation Details'!A:A,'Hospitalisation Details'!I:I,"Not Found")</f>
        <v>tier - 2</v>
      </c>
      <c r="N1127" s="21" t="str">
        <f>_xlfn.XLOOKUP(A1127,'Hospitalisation Details'!A:A,'Hospitalisation Details'!J:J,"Not Found")</f>
        <v>tier - 3</v>
      </c>
      <c r="O1127" s="21" t="str">
        <f>_xlfn.XLOOKUP(A1127,'Hospitalisation Details'!A:A,'Hospitalisation Details'!K:K,"Not Found")</f>
        <v>R1012</v>
      </c>
      <c r="P1127" s="23">
        <f>_xlfn.XLOOKUP(A1127,'Hospitalisation Details'!A:A,'Hospitalisation Details'!L:L,"Not Found")</f>
        <v>52</v>
      </c>
    </row>
    <row r="1128" spans="1:16" ht="15.75" x14ac:dyDescent="0.25">
      <c r="A1128" s="19" t="s">
        <v>1244</v>
      </c>
      <c r="B1128" s="19" t="str">
        <f>_xlfn.XLOOKUP(A1128,'Customer Names'!A:A,'Customer Names'!C:C,"Not Found")</f>
        <v>Bednar</v>
      </c>
      <c r="C1128" s="20">
        <f>_xlfn.XLOOKUP(A1128,'Medical Examinations'!A:A,'Medical Examinations'!B:B,"not found")</f>
        <v>32.299999999999997</v>
      </c>
      <c r="D1128" s="20">
        <f>_xlfn.XLOOKUP(A1128,'Medical Examinations'!A:A,'Medical Examinations'!C:C,"not found")</f>
        <v>9.59</v>
      </c>
      <c r="E1128" s="20" t="str">
        <f>_xlfn.XLOOKUP(A1128,'Medical Examinations'!A:A,'Medical Examinations'!D:D,"not found")</f>
        <v>No</v>
      </c>
      <c r="F1128" s="20" t="str">
        <f>_xlfn.XLOOKUP(A1128,'Medical Examinations'!A:A,'Medical Examinations'!E:E,"not found")</f>
        <v>No</v>
      </c>
      <c r="G1128" s="20" t="str">
        <f>_xlfn.XLOOKUP(A1128,'Medical Examinations'!A:A,'Medical Examinations'!F:F,"not found")</f>
        <v>No</v>
      </c>
      <c r="H1128" s="20">
        <f>_xlfn.XLOOKUP(A1128,'Medical Examinations'!A:A,'Medical Examinations'!G:G,"not found")</f>
        <v>0</v>
      </c>
      <c r="I1128" s="20" t="str">
        <f>_xlfn.XLOOKUP(A1128,'Medical Examinations'!A:A,'Medical Examinations'!H:H,"not found")</f>
        <v>No</v>
      </c>
      <c r="J1128" s="20" t="str">
        <f>_xlfn.XLOOKUP(A1128,'Medical Examinations'!A:A,'Medical Examinations'!I:I,"not found")</f>
        <v>Obesity</v>
      </c>
      <c r="K1128" s="21">
        <f>_xlfn.XLOOKUP(A1128,'Hospitalisation Details'!A:A,'Hospitalisation Details'!F:F,"Not Found")</f>
        <v>26212</v>
      </c>
      <c r="L1128" s="22">
        <f>_xlfn.XLOOKUP(A1128,'Hospitalisation Details'!A:A,'Hospitalisation Details'!H:H,"Not Found")</f>
        <v>9964.06</v>
      </c>
      <c r="M1128" s="21" t="str">
        <f>_xlfn.XLOOKUP(A1128,'Hospitalisation Details'!A:A,'Hospitalisation Details'!I:I,"Not Found")</f>
        <v>tier - 2</v>
      </c>
      <c r="N1128" s="21" t="str">
        <f>_xlfn.XLOOKUP(A1128,'Hospitalisation Details'!A:A,'Hospitalisation Details'!J:J,"Not Found")</f>
        <v>tier - 3</v>
      </c>
      <c r="O1128" s="21" t="str">
        <f>_xlfn.XLOOKUP(A1128,'Hospitalisation Details'!A:A,'Hospitalisation Details'!K:K,"Not Found")</f>
        <v>R1019</v>
      </c>
      <c r="P1128" s="23">
        <f>_xlfn.XLOOKUP(A1128,'Hospitalisation Details'!A:A,'Hospitalisation Details'!L:L,"Not Found")</f>
        <v>51</v>
      </c>
    </row>
    <row r="1129" spans="1:16" ht="15.75" x14ac:dyDescent="0.25">
      <c r="A1129" s="19" t="s">
        <v>1243</v>
      </c>
      <c r="B1129" s="19" t="str">
        <f>_xlfn.XLOOKUP(A1129,'Customer Names'!A:A,'Customer Names'!C:C,"Not Found")</f>
        <v>Daye</v>
      </c>
      <c r="C1129" s="20">
        <f>_xlfn.XLOOKUP(A1129,'Medical Examinations'!A:A,'Medical Examinations'!B:B,"not found")</f>
        <v>27.74</v>
      </c>
      <c r="D1129" s="20">
        <f>_xlfn.XLOOKUP(A1129,'Medical Examinations'!A:A,'Medical Examinations'!C:C,"not found")</f>
        <v>10.37</v>
      </c>
      <c r="E1129" s="20" t="str">
        <f>_xlfn.XLOOKUP(A1129,'Medical Examinations'!A:A,'Medical Examinations'!D:D,"not found")</f>
        <v>No</v>
      </c>
      <c r="F1129" s="20" t="str">
        <f>_xlfn.XLOOKUP(A1129,'Medical Examinations'!A:A,'Medical Examinations'!E:E,"not found")</f>
        <v>No</v>
      </c>
      <c r="G1129" s="20" t="str">
        <f>_xlfn.XLOOKUP(A1129,'Medical Examinations'!A:A,'Medical Examinations'!F:F,"not found")</f>
        <v>No</v>
      </c>
      <c r="H1129" s="20">
        <f>_xlfn.XLOOKUP(A1129,'Medical Examinations'!A:A,'Medical Examinations'!G:G,"not found")</f>
        <v>0</v>
      </c>
      <c r="I1129" s="20" t="str">
        <f>_xlfn.XLOOKUP(A1129,'Medical Examinations'!A:A,'Medical Examinations'!H:H,"not found")</f>
        <v>No</v>
      </c>
      <c r="J1129" s="20" t="str">
        <f>_xlfn.XLOOKUP(A1129,'Medical Examinations'!A:A,'Medical Examinations'!I:I,"not found")</f>
        <v>Overweight</v>
      </c>
      <c r="K1129" s="21">
        <f>_xlfn.XLOOKUP(A1129,'Hospitalisation Details'!A:A,'Hospitalisation Details'!F:F,"Not Found")</f>
        <v>26293</v>
      </c>
      <c r="L1129" s="22">
        <f>_xlfn.XLOOKUP(A1129,'Hospitalisation Details'!A:A,'Hospitalisation Details'!H:H,"Not Found")</f>
        <v>9957.7199999999993</v>
      </c>
      <c r="M1129" s="21" t="str">
        <f>_xlfn.XLOOKUP(A1129,'Hospitalisation Details'!A:A,'Hospitalisation Details'!I:I,"Not Found")</f>
        <v>tier - 2</v>
      </c>
      <c r="N1129" s="21" t="str">
        <f>_xlfn.XLOOKUP(A1129,'Hospitalisation Details'!A:A,'Hospitalisation Details'!J:J,"Not Found")</f>
        <v>tier - 3</v>
      </c>
      <c r="O1129" s="21" t="str">
        <f>_xlfn.XLOOKUP(A1129,'Hospitalisation Details'!A:A,'Hospitalisation Details'!K:K,"Not Found")</f>
        <v>R1018</v>
      </c>
      <c r="P1129" s="23">
        <f>_xlfn.XLOOKUP(A1129,'Hospitalisation Details'!A:A,'Hospitalisation Details'!L:L,"Not Found")</f>
        <v>51</v>
      </c>
    </row>
    <row r="1130" spans="1:16" ht="15.75" x14ac:dyDescent="0.25">
      <c r="A1130" s="19" t="s">
        <v>1242</v>
      </c>
      <c r="B1130" s="19" t="str">
        <f>_xlfn.XLOOKUP(A1130,'Customer Names'!A:A,'Customer Names'!C:C,"Not Found")</f>
        <v>Clarke</v>
      </c>
      <c r="C1130" s="20">
        <f>_xlfn.XLOOKUP(A1130,'Medical Examinations'!A:A,'Medical Examinations'!B:B,"not found")</f>
        <v>24</v>
      </c>
      <c r="D1130" s="20">
        <f>_xlfn.XLOOKUP(A1130,'Medical Examinations'!A:A,'Medical Examinations'!C:C,"not found")</f>
        <v>4.01</v>
      </c>
      <c r="E1130" s="20" t="str">
        <f>_xlfn.XLOOKUP(A1130,'Medical Examinations'!A:A,'Medical Examinations'!D:D,"not found")</f>
        <v>Yes</v>
      </c>
      <c r="F1130" s="20" t="str">
        <f>_xlfn.XLOOKUP(A1130,'Medical Examinations'!A:A,'Medical Examinations'!E:E,"not found")</f>
        <v>No</v>
      </c>
      <c r="G1130" s="20" t="str">
        <f>_xlfn.XLOOKUP(A1130,'Medical Examinations'!A:A,'Medical Examinations'!F:F,"not found")</f>
        <v>No</v>
      </c>
      <c r="H1130" s="20">
        <f>_xlfn.XLOOKUP(A1130,'Medical Examinations'!A:A,'Medical Examinations'!G:G,"not found")</f>
        <v>1</v>
      </c>
      <c r="I1130" s="20" t="str">
        <f>_xlfn.XLOOKUP(A1130,'Medical Examinations'!A:A,'Medical Examinations'!H:H,"not found")</f>
        <v>No</v>
      </c>
      <c r="J1130" s="20" t="str">
        <f>_xlfn.XLOOKUP(A1130,'Medical Examinations'!A:A,'Medical Examinations'!I:I,"not found")</f>
        <v>Normal Weight</v>
      </c>
      <c r="K1130" s="21">
        <f>_xlfn.XLOOKUP(A1130,'Hospitalisation Details'!A:A,'Hospitalisation Details'!F:F,"Not Found")</f>
        <v>23631</v>
      </c>
      <c r="L1130" s="22">
        <f>_xlfn.XLOOKUP(A1130,'Hospitalisation Details'!A:A,'Hospitalisation Details'!H:H,"Not Found")</f>
        <v>9933.44</v>
      </c>
      <c r="M1130" s="21" t="str">
        <f>_xlfn.XLOOKUP(A1130,'Hospitalisation Details'!A:A,'Hospitalisation Details'!I:I,"Not Found")</f>
        <v>tier - 2</v>
      </c>
      <c r="N1130" s="21" t="str">
        <f>_xlfn.XLOOKUP(A1130,'Hospitalisation Details'!A:A,'Hospitalisation Details'!J:J,"Not Found")</f>
        <v>tier - 3</v>
      </c>
      <c r="O1130" s="21" t="str">
        <f>_xlfn.XLOOKUP(A1130,'Hospitalisation Details'!A:A,'Hospitalisation Details'!K:K,"Not Found")</f>
        <v>R1013</v>
      </c>
      <c r="P1130" s="23">
        <f>_xlfn.XLOOKUP(A1130,'Hospitalisation Details'!A:A,'Hospitalisation Details'!L:L,"Not Found")</f>
        <v>58</v>
      </c>
    </row>
    <row r="1131" spans="1:16" ht="15.75" x14ac:dyDescent="0.25">
      <c r="A1131" s="19" t="s">
        <v>1241</v>
      </c>
      <c r="B1131" s="19" t="str">
        <f>_xlfn.XLOOKUP(A1131,'Customer Names'!A:A,'Customer Names'!C:C,"Not Found")</f>
        <v>Koren</v>
      </c>
      <c r="C1131" s="20">
        <f>_xlfn.XLOOKUP(A1131,'Medical Examinations'!A:A,'Medical Examinations'!B:B,"not found")</f>
        <v>31.78</v>
      </c>
      <c r="D1131" s="20">
        <f>_xlfn.XLOOKUP(A1131,'Medical Examinations'!A:A,'Medical Examinations'!C:C,"not found")</f>
        <v>4.24</v>
      </c>
      <c r="E1131" s="20" t="str">
        <f>_xlfn.XLOOKUP(A1131,'Medical Examinations'!A:A,'Medical Examinations'!D:D,"not found")</f>
        <v>Yes</v>
      </c>
      <c r="F1131" s="20" t="str">
        <f>_xlfn.XLOOKUP(A1131,'Medical Examinations'!A:A,'Medical Examinations'!E:E,"not found")</f>
        <v>No</v>
      </c>
      <c r="G1131" s="20" t="str">
        <f>_xlfn.XLOOKUP(A1131,'Medical Examinations'!A:A,'Medical Examinations'!F:F,"not found")</f>
        <v>Yes</v>
      </c>
      <c r="H1131" s="20">
        <f>_xlfn.XLOOKUP(A1131,'Medical Examinations'!A:A,'Medical Examinations'!G:G,"not found")</f>
        <v>1</v>
      </c>
      <c r="I1131" s="20" t="str">
        <f>_xlfn.XLOOKUP(A1131,'Medical Examinations'!A:A,'Medical Examinations'!H:H,"not found")</f>
        <v>No</v>
      </c>
      <c r="J1131" s="20" t="str">
        <f>_xlfn.XLOOKUP(A1131,'Medical Examinations'!A:A,'Medical Examinations'!I:I,"not found")</f>
        <v>Obesity</v>
      </c>
      <c r="K1131" s="21">
        <f>_xlfn.XLOOKUP(A1131,'Hospitalisation Details'!A:A,'Hospitalisation Details'!F:F,"Not Found")</f>
        <v>30653</v>
      </c>
      <c r="L1131" s="22">
        <f>_xlfn.XLOOKUP(A1131,'Hospitalisation Details'!A:A,'Hospitalisation Details'!H:H,"Not Found")</f>
        <v>9931.9599999999991</v>
      </c>
      <c r="M1131" s="21" t="str">
        <f>_xlfn.XLOOKUP(A1131,'Hospitalisation Details'!A:A,'Hospitalisation Details'!I:I,"Not Found")</f>
        <v>tier - 2</v>
      </c>
      <c r="N1131" s="21" t="str">
        <f>_xlfn.XLOOKUP(A1131,'Hospitalisation Details'!A:A,'Hospitalisation Details'!J:J,"Not Found")</f>
        <v>tier - 3</v>
      </c>
      <c r="O1131" s="21" t="str">
        <f>_xlfn.XLOOKUP(A1131,'Hospitalisation Details'!A:A,'Hospitalisation Details'!K:K,"Not Found")</f>
        <v>R1012</v>
      </c>
      <c r="P1131" s="23">
        <f>_xlfn.XLOOKUP(A1131,'Hospitalisation Details'!A:A,'Hospitalisation Details'!L:L,"Not Found")</f>
        <v>39</v>
      </c>
    </row>
    <row r="1132" spans="1:16" ht="15.75" x14ac:dyDescent="0.25">
      <c r="A1132" s="19" t="s">
        <v>1240</v>
      </c>
      <c r="B1132" s="19" t="str">
        <f>_xlfn.XLOOKUP(A1132,'Customer Names'!A:A,'Customer Names'!C:C,"Not Found")</f>
        <v>Kuramoto</v>
      </c>
      <c r="C1132" s="20">
        <f>_xlfn.XLOOKUP(A1132,'Medical Examinations'!A:A,'Medical Examinations'!B:B,"not found")</f>
        <v>32.25</v>
      </c>
      <c r="D1132" s="20">
        <f>_xlfn.XLOOKUP(A1132,'Medical Examinations'!A:A,'Medical Examinations'!C:C,"not found")</f>
        <v>5.36</v>
      </c>
      <c r="E1132" s="20" t="str">
        <f>_xlfn.XLOOKUP(A1132,'Medical Examinations'!A:A,'Medical Examinations'!D:D,"not found")</f>
        <v>Yes</v>
      </c>
      <c r="F1132" s="20" t="str">
        <f>_xlfn.XLOOKUP(A1132,'Medical Examinations'!A:A,'Medical Examinations'!E:E,"not found")</f>
        <v>No</v>
      </c>
      <c r="G1132" s="20" t="str">
        <f>_xlfn.XLOOKUP(A1132,'Medical Examinations'!A:A,'Medical Examinations'!F:F,"not found")</f>
        <v>No</v>
      </c>
      <c r="H1132" s="20">
        <f>_xlfn.XLOOKUP(A1132,'Medical Examinations'!A:A,'Medical Examinations'!G:G,"not found")</f>
        <v>0</v>
      </c>
      <c r="I1132" s="20" t="str">
        <f>_xlfn.XLOOKUP(A1132,'Medical Examinations'!A:A,'Medical Examinations'!H:H,"not found")</f>
        <v>No</v>
      </c>
      <c r="J1132" s="20" t="str">
        <f>_xlfn.XLOOKUP(A1132,'Medical Examinations'!A:A,'Medical Examinations'!I:I,"not found")</f>
        <v>Obesity</v>
      </c>
      <c r="K1132" s="21">
        <f>_xlfn.XLOOKUP(A1132,'Hospitalisation Details'!A:A,'Hospitalisation Details'!F:F,"Not Found")</f>
        <v>31278</v>
      </c>
      <c r="L1132" s="22">
        <f>_xlfn.XLOOKUP(A1132,'Hospitalisation Details'!A:A,'Hospitalisation Details'!H:H,"Not Found")</f>
        <v>9930.64</v>
      </c>
      <c r="M1132" s="21" t="str">
        <f>_xlfn.XLOOKUP(A1132,'Hospitalisation Details'!A:A,'Hospitalisation Details'!I:I,"Not Found")</f>
        <v>tier - 2</v>
      </c>
      <c r="N1132" s="21" t="str">
        <f>_xlfn.XLOOKUP(A1132,'Hospitalisation Details'!A:A,'Hospitalisation Details'!J:J,"Not Found")</f>
        <v>tier - 3</v>
      </c>
      <c r="O1132" s="21" t="str">
        <f>_xlfn.XLOOKUP(A1132,'Hospitalisation Details'!A:A,'Hospitalisation Details'!K:K,"Not Found")</f>
        <v>R1025</v>
      </c>
      <c r="P1132" s="23">
        <f>_xlfn.XLOOKUP(A1132,'Hospitalisation Details'!A:A,'Hospitalisation Details'!L:L,"Not Found")</f>
        <v>37</v>
      </c>
    </row>
    <row r="1133" spans="1:16" ht="15.75" x14ac:dyDescent="0.25">
      <c r="A1133" s="19" t="s">
        <v>1239</v>
      </c>
      <c r="B1133" s="19" t="str">
        <f>_xlfn.XLOOKUP(A1133,'Customer Names'!A:A,'Customer Names'!C:C,"Not Found")</f>
        <v>Lynn</v>
      </c>
      <c r="C1133" s="20">
        <f>_xlfn.XLOOKUP(A1133,'Medical Examinations'!A:A,'Medical Examinations'!B:B,"not found")</f>
        <v>30.114999999999998</v>
      </c>
      <c r="D1133" s="20">
        <f>_xlfn.XLOOKUP(A1133,'Medical Examinations'!A:A,'Medical Examinations'!C:C,"not found")</f>
        <v>4.99</v>
      </c>
      <c r="E1133" s="20" t="str">
        <f>_xlfn.XLOOKUP(A1133,'Medical Examinations'!A:A,'Medical Examinations'!D:D,"not found")</f>
        <v>No</v>
      </c>
      <c r="F1133" s="20" t="str">
        <f>_xlfn.XLOOKUP(A1133,'Medical Examinations'!A:A,'Medical Examinations'!E:E,"not found")</f>
        <v>No</v>
      </c>
      <c r="G1133" s="20" t="str">
        <f>_xlfn.XLOOKUP(A1133,'Medical Examinations'!A:A,'Medical Examinations'!F:F,"not found")</f>
        <v>No</v>
      </c>
      <c r="H1133" s="20">
        <f>_xlfn.XLOOKUP(A1133,'Medical Examinations'!A:A,'Medical Examinations'!G:G,"not found")</f>
        <v>2</v>
      </c>
      <c r="I1133" s="20" t="str">
        <f>_xlfn.XLOOKUP(A1133,'Medical Examinations'!A:A,'Medical Examinations'!H:H,"not found")</f>
        <v>No</v>
      </c>
      <c r="J1133" s="20" t="str">
        <f>_xlfn.XLOOKUP(A1133,'Medical Examinations'!A:A,'Medical Examinations'!I:I,"not found")</f>
        <v>Obesity</v>
      </c>
      <c r="K1133" s="21">
        <f>_xlfn.XLOOKUP(A1133,'Hospitalisation Details'!A:A,'Hospitalisation Details'!F:F,"Not Found")</f>
        <v>26556</v>
      </c>
      <c r="L1133" s="22">
        <f>_xlfn.XLOOKUP(A1133,'Hospitalisation Details'!A:A,'Hospitalisation Details'!H:H,"Not Found")</f>
        <v>9910.36</v>
      </c>
      <c r="M1133" s="21" t="str">
        <f>_xlfn.XLOOKUP(A1133,'Hospitalisation Details'!A:A,'Hospitalisation Details'!I:I,"Not Found")</f>
        <v>tier - 2</v>
      </c>
      <c r="N1133" s="21" t="str">
        <f>_xlfn.XLOOKUP(A1133,'Hospitalisation Details'!A:A,'Hospitalisation Details'!J:J,"Not Found")</f>
        <v>tier - 3</v>
      </c>
      <c r="O1133" s="21" t="str">
        <f>_xlfn.XLOOKUP(A1133,'Hospitalisation Details'!A:A,'Hospitalisation Details'!K:K,"Not Found")</f>
        <v>R1012</v>
      </c>
      <c r="P1133" s="23">
        <f>_xlfn.XLOOKUP(A1133,'Hospitalisation Details'!A:A,'Hospitalisation Details'!L:L,"Not Found")</f>
        <v>50</v>
      </c>
    </row>
    <row r="1134" spans="1:16" ht="15.75" x14ac:dyDescent="0.25">
      <c r="A1134" s="19" t="s">
        <v>1238</v>
      </c>
      <c r="B1134" s="19" t="str">
        <f>_xlfn.XLOOKUP(A1134,'Customer Names'!A:A,'Customer Names'!C:C,"Not Found")</f>
        <v>Dierksen</v>
      </c>
      <c r="C1134" s="20">
        <f>_xlfn.XLOOKUP(A1134,'Medical Examinations'!A:A,'Medical Examinations'!B:B,"not found")</f>
        <v>22.41</v>
      </c>
      <c r="D1134" s="20">
        <f>_xlfn.XLOOKUP(A1134,'Medical Examinations'!A:A,'Medical Examinations'!C:C,"not found")</f>
        <v>8.68</v>
      </c>
      <c r="E1134" s="20" t="str">
        <f>_xlfn.XLOOKUP(A1134,'Medical Examinations'!A:A,'Medical Examinations'!D:D,"not found")</f>
        <v>No</v>
      </c>
      <c r="F1134" s="20" t="str">
        <f>_xlfn.XLOOKUP(A1134,'Medical Examinations'!A:A,'Medical Examinations'!E:E,"not found")</f>
        <v>No</v>
      </c>
      <c r="G1134" s="20" t="str">
        <f>_xlfn.XLOOKUP(A1134,'Medical Examinations'!A:A,'Medical Examinations'!F:F,"not found")</f>
        <v>No</v>
      </c>
      <c r="H1134" s="20">
        <f>_xlfn.XLOOKUP(A1134,'Medical Examinations'!A:A,'Medical Examinations'!G:G,"not found")</f>
        <v>0</v>
      </c>
      <c r="I1134" s="20" t="str">
        <f>_xlfn.XLOOKUP(A1134,'Medical Examinations'!A:A,'Medical Examinations'!H:H,"not found")</f>
        <v>No</v>
      </c>
      <c r="J1134" s="20" t="str">
        <f>_xlfn.XLOOKUP(A1134,'Medical Examinations'!A:A,'Medical Examinations'!I:I,"not found")</f>
        <v>Normal Weight</v>
      </c>
      <c r="K1134" s="21">
        <f>_xlfn.XLOOKUP(A1134,'Hospitalisation Details'!A:A,'Hospitalisation Details'!F:F,"Not Found")</f>
        <v>22875</v>
      </c>
      <c r="L1134" s="22">
        <f>_xlfn.XLOOKUP(A1134,'Hospitalisation Details'!A:A,'Hospitalisation Details'!H:H,"Not Found")</f>
        <v>9907.83</v>
      </c>
      <c r="M1134" s="21" t="str">
        <f>_xlfn.XLOOKUP(A1134,'Hospitalisation Details'!A:A,'Hospitalisation Details'!I:I,"Not Found")</f>
        <v>tier - 2</v>
      </c>
      <c r="N1134" s="21" t="str">
        <f>_xlfn.XLOOKUP(A1134,'Hospitalisation Details'!A:A,'Hospitalisation Details'!J:J,"Not Found")</f>
        <v>tier - 3</v>
      </c>
      <c r="O1134" s="21" t="str">
        <f>_xlfn.XLOOKUP(A1134,'Hospitalisation Details'!A:A,'Hospitalisation Details'!K:K,"Not Found")</f>
        <v>R1013</v>
      </c>
      <c r="P1134" s="23">
        <f>_xlfn.XLOOKUP(A1134,'Hospitalisation Details'!A:A,'Hospitalisation Details'!L:L,"Not Found")</f>
        <v>60</v>
      </c>
    </row>
    <row r="1135" spans="1:16" ht="15.75" x14ac:dyDescent="0.25">
      <c r="A1135" s="19" t="s">
        <v>1237</v>
      </c>
      <c r="B1135" s="19" t="str">
        <f>_xlfn.XLOOKUP(A1135,'Customer Names'!A:A,'Customer Names'!C:C,"Not Found")</f>
        <v>Zoeller</v>
      </c>
      <c r="C1135" s="20">
        <f>_xlfn.XLOOKUP(A1135,'Medical Examinations'!A:A,'Medical Examinations'!B:B,"not found")</f>
        <v>45.72</v>
      </c>
      <c r="D1135" s="20">
        <f>_xlfn.XLOOKUP(A1135,'Medical Examinations'!A:A,'Medical Examinations'!C:C,"not found")</f>
        <v>4.2300000000000004</v>
      </c>
      <c r="E1135" s="20" t="str">
        <f>_xlfn.XLOOKUP(A1135,'Medical Examinations'!A:A,'Medical Examinations'!D:D,"not found")</f>
        <v>Yes</v>
      </c>
      <c r="F1135" s="20" t="str">
        <f>_xlfn.XLOOKUP(A1135,'Medical Examinations'!A:A,'Medical Examinations'!E:E,"not found")</f>
        <v>No</v>
      </c>
      <c r="G1135" s="20" t="str">
        <f>_xlfn.XLOOKUP(A1135,'Medical Examinations'!A:A,'Medical Examinations'!F:F,"not found")</f>
        <v>No</v>
      </c>
      <c r="H1135" s="20">
        <f>_xlfn.XLOOKUP(A1135,'Medical Examinations'!A:A,'Medical Examinations'!G:G,"not found")</f>
        <v>0</v>
      </c>
      <c r="I1135" s="20" t="str">
        <f>_xlfn.XLOOKUP(A1135,'Medical Examinations'!A:A,'Medical Examinations'!H:H,"not found")</f>
        <v>No</v>
      </c>
      <c r="J1135" s="20" t="str">
        <f>_xlfn.XLOOKUP(A1135,'Medical Examinations'!A:A,'Medical Examinations'!I:I,"not found")</f>
        <v>Obesity</v>
      </c>
      <c r="K1135" s="21">
        <f>_xlfn.XLOOKUP(A1135,'Hospitalisation Details'!A:A,'Hospitalisation Details'!F:F,"Not Found")</f>
        <v>35254</v>
      </c>
      <c r="L1135" s="22">
        <f>_xlfn.XLOOKUP(A1135,'Hospitalisation Details'!A:A,'Hospitalisation Details'!H:H,"Not Found")</f>
        <v>9894.69</v>
      </c>
      <c r="M1135" s="21" t="str">
        <f>_xlfn.XLOOKUP(A1135,'Hospitalisation Details'!A:A,'Hospitalisation Details'!I:I,"Not Found")</f>
        <v>tier - 2</v>
      </c>
      <c r="N1135" s="21" t="str">
        <f>_xlfn.XLOOKUP(A1135,'Hospitalisation Details'!A:A,'Hospitalisation Details'!J:J,"Not Found")</f>
        <v>tier - 3</v>
      </c>
      <c r="O1135" s="21" t="str">
        <f>_xlfn.XLOOKUP(A1135,'Hospitalisation Details'!A:A,'Hospitalisation Details'!K:K,"Not Found")</f>
        <v>R1012</v>
      </c>
      <c r="P1135" s="23">
        <f>_xlfn.XLOOKUP(A1135,'Hospitalisation Details'!A:A,'Hospitalisation Details'!L:L,"Not Found")</f>
        <v>26</v>
      </c>
    </row>
    <row r="1136" spans="1:16" ht="15.75" x14ac:dyDescent="0.25">
      <c r="A1136" s="19" t="s">
        <v>1236</v>
      </c>
      <c r="B1136" s="19" t="str">
        <f>_xlfn.XLOOKUP(A1136,'Customer Names'!A:A,'Customer Names'!C:C,"Not Found")</f>
        <v>Flesch</v>
      </c>
      <c r="C1136" s="20">
        <f>_xlfn.XLOOKUP(A1136,'Medical Examinations'!A:A,'Medical Examinations'!B:B,"not found")</f>
        <v>25</v>
      </c>
      <c r="D1136" s="20">
        <f>_xlfn.XLOOKUP(A1136,'Medical Examinations'!A:A,'Medical Examinations'!C:C,"not found")</f>
        <v>5.32</v>
      </c>
      <c r="E1136" s="20" t="str">
        <f>_xlfn.XLOOKUP(A1136,'Medical Examinations'!A:A,'Medical Examinations'!D:D,"not found")</f>
        <v>Yes</v>
      </c>
      <c r="F1136" s="20" t="str">
        <f>_xlfn.XLOOKUP(A1136,'Medical Examinations'!A:A,'Medical Examinations'!E:E,"not found")</f>
        <v>No</v>
      </c>
      <c r="G1136" s="20" t="str">
        <f>_xlfn.XLOOKUP(A1136,'Medical Examinations'!A:A,'Medical Examinations'!F:F,"not found")</f>
        <v>No</v>
      </c>
      <c r="H1136" s="20">
        <f>_xlfn.XLOOKUP(A1136,'Medical Examinations'!A:A,'Medical Examinations'!G:G,"not found")</f>
        <v>2</v>
      </c>
      <c r="I1136" s="20" t="str">
        <f>_xlfn.XLOOKUP(A1136,'Medical Examinations'!A:A,'Medical Examinations'!H:H,"not found")</f>
        <v>No</v>
      </c>
      <c r="J1136" s="20" t="str">
        <f>_xlfn.XLOOKUP(A1136,'Medical Examinations'!A:A,'Medical Examinations'!I:I,"not found")</f>
        <v>Overweight</v>
      </c>
      <c r="K1136" s="21">
        <f>_xlfn.XLOOKUP(A1136,'Hospitalisation Details'!A:A,'Hospitalisation Details'!F:F,"Not Found")</f>
        <v>24416</v>
      </c>
      <c r="L1136" s="22">
        <f>_xlfn.XLOOKUP(A1136,'Hospitalisation Details'!A:A,'Hospitalisation Details'!H:H,"Not Found")</f>
        <v>9890.23</v>
      </c>
      <c r="M1136" s="21" t="str">
        <f>_xlfn.XLOOKUP(A1136,'Hospitalisation Details'!A:A,'Hospitalisation Details'!I:I,"Not Found")</f>
        <v>tier - 2</v>
      </c>
      <c r="N1136" s="21" t="str">
        <f>_xlfn.XLOOKUP(A1136,'Hospitalisation Details'!A:A,'Hospitalisation Details'!J:J,"Not Found")</f>
        <v>tier - 3</v>
      </c>
      <c r="O1136" s="21" t="str">
        <f>_xlfn.XLOOKUP(A1136,'Hospitalisation Details'!A:A,'Hospitalisation Details'!K:K,"Not Found")</f>
        <v>R1013</v>
      </c>
      <c r="P1136" s="23">
        <f>_xlfn.XLOOKUP(A1136,'Hospitalisation Details'!A:A,'Hospitalisation Details'!L:L,"Not Found")</f>
        <v>56</v>
      </c>
    </row>
    <row r="1137" spans="1:16" ht="15.75" x14ac:dyDescent="0.25">
      <c r="A1137" s="19" t="s">
        <v>1235</v>
      </c>
      <c r="B1137" s="19" t="str">
        <f>_xlfn.XLOOKUP(A1137,'Customer Names'!A:A,'Customer Names'!C:C,"Not Found")</f>
        <v>Maltby</v>
      </c>
      <c r="C1137" s="20">
        <f>_xlfn.XLOOKUP(A1137,'Medical Examinations'!A:A,'Medical Examinations'!B:B,"not found")</f>
        <v>39.5</v>
      </c>
      <c r="D1137" s="20">
        <f>_xlfn.XLOOKUP(A1137,'Medical Examinations'!A:A,'Medical Examinations'!C:C,"not found")</f>
        <v>6.66</v>
      </c>
      <c r="E1137" s="20" t="str">
        <f>_xlfn.XLOOKUP(A1137,'Medical Examinations'!A:A,'Medical Examinations'!D:D,"not found")</f>
        <v>No</v>
      </c>
      <c r="F1137" s="20" t="str">
        <f>_xlfn.XLOOKUP(A1137,'Medical Examinations'!A:A,'Medical Examinations'!E:E,"not found")</f>
        <v>No</v>
      </c>
      <c r="G1137" s="20" t="str">
        <f>_xlfn.XLOOKUP(A1137,'Medical Examinations'!A:A,'Medical Examinations'!F:F,"not found")</f>
        <v>No</v>
      </c>
      <c r="H1137" s="20">
        <f>_xlfn.XLOOKUP(A1137,'Medical Examinations'!A:A,'Medical Examinations'!G:G,"not found")</f>
        <v>0</v>
      </c>
      <c r="I1137" s="20" t="str">
        <f>_xlfn.XLOOKUP(A1137,'Medical Examinations'!A:A,'Medical Examinations'!H:H,"not found")</f>
        <v>No</v>
      </c>
      <c r="J1137" s="20" t="str">
        <f>_xlfn.XLOOKUP(A1137,'Medical Examinations'!A:A,'Medical Examinations'!I:I,"not found")</f>
        <v>Obesity</v>
      </c>
      <c r="K1137" s="21">
        <f>_xlfn.XLOOKUP(A1137,'Hospitalisation Details'!A:A,'Hospitalisation Details'!F:F,"Not Found")</f>
        <v>26245</v>
      </c>
      <c r="L1137" s="22">
        <f>_xlfn.XLOOKUP(A1137,'Hospitalisation Details'!A:A,'Hospitalisation Details'!H:H,"Not Found")</f>
        <v>9880.07</v>
      </c>
      <c r="M1137" s="21" t="str">
        <f>_xlfn.XLOOKUP(A1137,'Hospitalisation Details'!A:A,'Hospitalisation Details'!I:I,"Not Found")</f>
        <v>tier - 2</v>
      </c>
      <c r="N1137" s="21" t="str">
        <f>_xlfn.XLOOKUP(A1137,'Hospitalisation Details'!A:A,'Hospitalisation Details'!J:J,"Not Found")</f>
        <v>tier - 3</v>
      </c>
      <c r="O1137" s="21" t="str">
        <f>_xlfn.XLOOKUP(A1137,'Hospitalisation Details'!A:A,'Hospitalisation Details'!K:K,"Not Found")</f>
        <v>R1011</v>
      </c>
      <c r="P1137" s="23">
        <f>_xlfn.XLOOKUP(A1137,'Hospitalisation Details'!A:A,'Hospitalisation Details'!L:L,"Not Found")</f>
        <v>51</v>
      </c>
    </row>
    <row r="1138" spans="1:16" ht="15.75" x14ac:dyDescent="0.25">
      <c r="A1138" s="19" t="s">
        <v>1234</v>
      </c>
      <c r="B1138" s="19" t="str">
        <f>_xlfn.XLOOKUP(A1138,'Customer Names'!A:A,'Customer Names'!C:C,"Not Found")</f>
        <v>Custance</v>
      </c>
      <c r="C1138" s="20">
        <f>_xlfn.XLOOKUP(A1138,'Medical Examinations'!A:A,'Medical Examinations'!B:B,"not found")</f>
        <v>37.729999999999997</v>
      </c>
      <c r="D1138" s="20">
        <f>_xlfn.XLOOKUP(A1138,'Medical Examinations'!A:A,'Medical Examinations'!C:C,"not found")</f>
        <v>7.4</v>
      </c>
      <c r="E1138" s="20" t="str">
        <f>_xlfn.XLOOKUP(A1138,'Medical Examinations'!A:A,'Medical Examinations'!D:D,"not found")</f>
        <v>No</v>
      </c>
      <c r="F1138" s="20" t="str">
        <f>_xlfn.XLOOKUP(A1138,'Medical Examinations'!A:A,'Medical Examinations'!E:E,"not found")</f>
        <v>No</v>
      </c>
      <c r="G1138" s="20" t="str">
        <f>_xlfn.XLOOKUP(A1138,'Medical Examinations'!A:A,'Medical Examinations'!F:F,"not found")</f>
        <v>No</v>
      </c>
      <c r="H1138" s="20">
        <f>_xlfn.XLOOKUP(A1138,'Medical Examinations'!A:A,'Medical Examinations'!G:G,"not found")</f>
        <v>0</v>
      </c>
      <c r="I1138" s="20" t="str">
        <f>_xlfn.XLOOKUP(A1138,'Medical Examinations'!A:A,'Medical Examinations'!H:H,"not found")</f>
        <v>No</v>
      </c>
      <c r="J1138" s="20" t="str">
        <f>_xlfn.XLOOKUP(A1138,'Medical Examinations'!A:A,'Medical Examinations'!I:I,"not found")</f>
        <v>Obesity</v>
      </c>
      <c r="K1138" s="21">
        <f>_xlfn.XLOOKUP(A1138,'Hospitalisation Details'!A:A,'Hospitalisation Details'!F:F,"Not Found")</f>
        <v>26209</v>
      </c>
      <c r="L1138" s="22">
        <f>_xlfn.XLOOKUP(A1138,'Hospitalisation Details'!A:A,'Hospitalisation Details'!H:H,"Not Found")</f>
        <v>9877.61</v>
      </c>
      <c r="M1138" s="21" t="str">
        <f>_xlfn.XLOOKUP(A1138,'Hospitalisation Details'!A:A,'Hospitalisation Details'!I:I,"Not Found")</f>
        <v>tier - 2</v>
      </c>
      <c r="N1138" s="21" t="str">
        <f>_xlfn.XLOOKUP(A1138,'Hospitalisation Details'!A:A,'Hospitalisation Details'!J:J,"Not Found")</f>
        <v>tier - 3</v>
      </c>
      <c r="O1138" s="21" t="str">
        <f>_xlfn.XLOOKUP(A1138,'Hospitalisation Details'!A:A,'Hospitalisation Details'!K:K,"Not Found")</f>
        <v>R1013</v>
      </c>
      <c r="P1138" s="23">
        <f>_xlfn.XLOOKUP(A1138,'Hospitalisation Details'!A:A,'Hospitalisation Details'!L:L,"Not Found")</f>
        <v>51</v>
      </c>
    </row>
    <row r="1139" spans="1:16" ht="15.75" x14ac:dyDescent="0.25">
      <c r="A1139" s="19" t="s">
        <v>1233</v>
      </c>
      <c r="B1139" s="19" t="str">
        <f>_xlfn.XLOOKUP(A1139,'Customer Names'!A:A,'Customer Names'!C:C,"Not Found")</f>
        <v>Choi</v>
      </c>
      <c r="C1139" s="20">
        <f>_xlfn.XLOOKUP(A1139,'Medical Examinations'!A:A,'Medical Examinations'!B:B,"not found")</f>
        <v>40.659999999999997</v>
      </c>
      <c r="D1139" s="20">
        <f>_xlfn.XLOOKUP(A1139,'Medical Examinations'!A:A,'Medical Examinations'!C:C,"not found")</f>
        <v>10.08</v>
      </c>
      <c r="E1139" s="20" t="str">
        <f>_xlfn.XLOOKUP(A1139,'Medical Examinations'!A:A,'Medical Examinations'!D:D,"not found")</f>
        <v>No</v>
      </c>
      <c r="F1139" s="20" t="str">
        <f>_xlfn.XLOOKUP(A1139,'Medical Examinations'!A:A,'Medical Examinations'!E:E,"not found")</f>
        <v>No</v>
      </c>
      <c r="G1139" s="20" t="str">
        <f>_xlfn.XLOOKUP(A1139,'Medical Examinations'!A:A,'Medical Examinations'!F:F,"not found")</f>
        <v>No</v>
      </c>
      <c r="H1139" s="20">
        <f>_xlfn.XLOOKUP(A1139,'Medical Examinations'!A:A,'Medical Examinations'!G:G,"not found")</f>
        <v>0</v>
      </c>
      <c r="I1139" s="20" t="str">
        <f>_xlfn.XLOOKUP(A1139,'Medical Examinations'!A:A,'Medical Examinations'!H:H,"not found")</f>
        <v>No</v>
      </c>
      <c r="J1139" s="20" t="str">
        <f>_xlfn.XLOOKUP(A1139,'Medical Examinations'!A:A,'Medical Examinations'!I:I,"not found")</f>
        <v>Obesity</v>
      </c>
      <c r="K1139" s="21">
        <f>_xlfn.XLOOKUP(A1139,'Hospitalisation Details'!A:A,'Hospitalisation Details'!F:F,"Not Found")</f>
        <v>26117</v>
      </c>
      <c r="L1139" s="22">
        <f>_xlfn.XLOOKUP(A1139,'Hospitalisation Details'!A:A,'Hospitalisation Details'!H:H,"Not Found")</f>
        <v>9875.68</v>
      </c>
      <c r="M1139" s="21" t="str">
        <f>_xlfn.XLOOKUP(A1139,'Hospitalisation Details'!A:A,'Hospitalisation Details'!I:I,"Not Found")</f>
        <v>tier - 2</v>
      </c>
      <c r="N1139" s="21" t="str">
        <f>_xlfn.XLOOKUP(A1139,'Hospitalisation Details'!A:A,'Hospitalisation Details'!J:J,"Not Found")</f>
        <v>tier - 3</v>
      </c>
      <c r="O1139" s="21" t="str">
        <f>_xlfn.XLOOKUP(A1139,'Hospitalisation Details'!A:A,'Hospitalisation Details'!K:K,"Not Found")</f>
        <v>R1024</v>
      </c>
      <c r="P1139" s="23">
        <f>_xlfn.XLOOKUP(A1139,'Hospitalisation Details'!A:A,'Hospitalisation Details'!L:L,"Not Found")</f>
        <v>51</v>
      </c>
    </row>
    <row r="1140" spans="1:16" ht="15.75" x14ac:dyDescent="0.25">
      <c r="A1140" s="19" t="s">
        <v>1232</v>
      </c>
      <c r="B1140" s="19" t="str">
        <f>_xlfn.XLOOKUP(A1140,'Customer Names'!A:A,'Customer Names'!C:C,"Not Found")</f>
        <v>Barnett</v>
      </c>
      <c r="C1140" s="20">
        <f>_xlfn.XLOOKUP(A1140,'Medical Examinations'!A:A,'Medical Examinations'!B:B,"not found")</f>
        <v>34.200000000000003</v>
      </c>
      <c r="D1140" s="20">
        <f>_xlfn.XLOOKUP(A1140,'Medical Examinations'!A:A,'Medical Examinations'!C:C,"not found")</f>
        <v>8.58</v>
      </c>
      <c r="E1140" s="20" t="str">
        <f>_xlfn.XLOOKUP(A1140,'Medical Examinations'!A:A,'Medical Examinations'!D:D,"not found")</f>
        <v>No</v>
      </c>
      <c r="F1140" s="20" t="str">
        <f>_xlfn.XLOOKUP(A1140,'Medical Examinations'!A:A,'Medical Examinations'!E:E,"not found")</f>
        <v>No</v>
      </c>
      <c r="G1140" s="20" t="str">
        <f>_xlfn.XLOOKUP(A1140,'Medical Examinations'!A:A,'Medical Examinations'!F:F,"not found")</f>
        <v>No</v>
      </c>
      <c r="H1140" s="20">
        <f>_xlfn.XLOOKUP(A1140,'Medical Examinations'!A:A,'Medical Examinations'!G:G,"not found")</f>
        <v>0</v>
      </c>
      <c r="I1140" s="20" t="str">
        <f>_xlfn.XLOOKUP(A1140,'Medical Examinations'!A:A,'Medical Examinations'!H:H,"not found")</f>
        <v>No</v>
      </c>
      <c r="J1140" s="20" t="str">
        <f>_xlfn.XLOOKUP(A1140,'Medical Examinations'!A:A,'Medical Examinations'!I:I,"not found")</f>
        <v>Obesity</v>
      </c>
      <c r="K1140" s="21">
        <f>_xlfn.XLOOKUP(A1140,'Hospitalisation Details'!A:A,'Hospitalisation Details'!F:F,"Not Found")</f>
        <v>26289</v>
      </c>
      <c r="L1140" s="22">
        <f>_xlfn.XLOOKUP(A1140,'Hospitalisation Details'!A:A,'Hospitalisation Details'!H:H,"Not Found")</f>
        <v>9872.7000000000007</v>
      </c>
      <c r="M1140" s="21" t="str">
        <f>_xlfn.XLOOKUP(A1140,'Hospitalisation Details'!A:A,'Hospitalisation Details'!I:I,"Not Found")</f>
        <v>tier - 2</v>
      </c>
      <c r="N1140" s="21" t="str">
        <f>_xlfn.XLOOKUP(A1140,'Hospitalisation Details'!A:A,'Hospitalisation Details'!J:J,"Not Found")</f>
        <v>tier - 3</v>
      </c>
      <c r="O1140" s="21" t="str">
        <f>_xlfn.XLOOKUP(A1140,'Hospitalisation Details'!A:A,'Hospitalisation Details'!K:K,"Not Found")</f>
        <v>R1011</v>
      </c>
      <c r="P1140" s="23">
        <f>_xlfn.XLOOKUP(A1140,'Hospitalisation Details'!A:A,'Hospitalisation Details'!L:L,"Not Found")</f>
        <v>51</v>
      </c>
    </row>
    <row r="1141" spans="1:16" ht="15.75" x14ac:dyDescent="0.25">
      <c r="A1141" s="19" t="s">
        <v>1231</v>
      </c>
      <c r="B1141" s="19" t="str">
        <f>_xlfn.XLOOKUP(A1141,'Customer Names'!A:A,'Customer Names'!C:C,"Not Found")</f>
        <v>Proulx</v>
      </c>
      <c r="C1141" s="20">
        <f>_xlfn.XLOOKUP(A1141,'Medical Examinations'!A:A,'Medical Examinations'!B:B,"not found")</f>
        <v>46.51</v>
      </c>
      <c r="D1141" s="20">
        <f>_xlfn.XLOOKUP(A1141,'Medical Examinations'!A:A,'Medical Examinations'!C:C,"not found")</f>
        <v>5.84</v>
      </c>
      <c r="E1141" s="20" t="str">
        <f>_xlfn.XLOOKUP(A1141,'Medical Examinations'!A:A,'Medical Examinations'!D:D,"not found")</f>
        <v>No</v>
      </c>
      <c r="F1141" s="20" t="str">
        <f>_xlfn.XLOOKUP(A1141,'Medical Examinations'!A:A,'Medical Examinations'!E:E,"not found")</f>
        <v>No</v>
      </c>
      <c r="G1141" s="20" t="str">
        <f>_xlfn.XLOOKUP(A1141,'Medical Examinations'!A:A,'Medical Examinations'!F:F,"not found")</f>
        <v>No</v>
      </c>
      <c r="H1141" s="20">
        <f>_xlfn.XLOOKUP(A1141,'Medical Examinations'!A:A,'Medical Examinations'!G:G,"not found")</f>
        <v>1</v>
      </c>
      <c r="I1141" s="20" t="str">
        <f>_xlfn.XLOOKUP(A1141,'Medical Examinations'!A:A,'Medical Examinations'!H:H,"not found")</f>
        <v>No</v>
      </c>
      <c r="J1141" s="20" t="str">
        <f>_xlfn.XLOOKUP(A1141,'Medical Examinations'!A:A,'Medical Examinations'!I:I,"not found")</f>
        <v>Obesity</v>
      </c>
      <c r="K1141" s="21">
        <f>_xlfn.XLOOKUP(A1141,'Hospitalisation Details'!A:A,'Hospitalisation Details'!F:F,"Not Found")</f>
        <v>35982</v>
      </c>
      <c r="L1141" s="22">
        <f>_xlfn.XLOOKUP(A1141,'Hospitalisation Details'!A:A,'Hospitalisation Details'!H:H,"Not Found")</f>
        <v>9870.59</v>
      </c>
      <c r="M1141" s="21" t="str">
        <f>_xlfn.XLOOKUP(A1141,'Hospitalisation Details'!A:A,'Hospitalisation Details'!I:I,"Not Found")</f>
        <v>tier - 2</v>
      </c>
      <c r="N1141" s="21" t="str">
        <f>_xlfn.XLOOKUP(A1141,'Hospitalisation Details'!A:A,'Hospitalisation Details'!J:J,"Not Found")</f>
        <v>tier - 3</v>
      </c>
      <c r="O1141" s="21" t="str">
        <f>_xlfn.XLOOKUP(A1141,'Hospitalisation Details'!A:A,'Hospitalisation Details'!K:K,"Not Found")</f>
        <v>R1023</v>
      </c>
      <c r="P1141" s="23">
        <f>_xlfn.XLOOKUP(A1141,'Hospitalisation Details'!A:A,'Hospitalisation Details'!L:L,"Not Found")</f>
        <v>24</v>
      </c>
    </row>
    <row r="1142" spans="1:16" ht="15.75" x14ac:dyDescent="0.25">
      <c r="A1142" s="19" t="s">
        <v>1230</v>
      </c>
      <c r="B1142" s="19" t="str">
        <f>_xlfn.XLOOKUP(A1142,'Customer Names'!A:A,'Customer Names'!C:C,"Not Found")</f>
        <v>Hamilton</v>
      </c>
      <c r="C1142" s="20">
        <f>_xlfn.XLOOKUP(A1142,'Medical Examinations'!A:A,'Medical Examinations'!B:B,"not found")</f>
        <v>28.88</v>
      </c>
      <c r="D1142" s="20">
        <f>_xlfn.XLOOKUP(A1142,'Medical Examinations'!A:A,'Medical Examinations'!C:C,"not found")</f>
        <v>4.8600000000000003</v>
      </c>
      <c r="E1142" s="20" t="str">
        <f>_xlfn.XLOOKUP(A1142,'Medical Examinations'!A:A,'Medical Examinations'!D:D,"not found")</f>
        <v>Yes</v>
      </c>
      <c r="F1142" s="20" t="str">
        <f>_xlfn.XLOOKUP(A1142,'Medical Examinations'!A:A,'Medical Examinations'!E:E,"not found")</f>
        <v>No</v>
      </c>
      <c r="G1142" s="20" t="str">
        <f>_xlfn.XLOOKUP(A1142,'Medical Examinations'!A:A,'Medical Examinations'!F:F,"not found")</f>
        <v>Yes</v>
      </c>
      <c r="H1142" s="20">
        <f>_xlfn.XLOOKUP(A1142,'Medical Examinations'!A:A,'Medical Examinations'!G:G,"not found")</f>
        <v>1</v>
      </c>
      <c r="I1142" s="20" t="str">
        <f>_xlfn.XLOOKUP(A1142,'Medical Examinations'!A:A,'Medical Examinations'!H:H,"not found")</f>
        <v>No</v>
      </c>
      <c r="J1142" s="20" t="str">
        <f>_xlfn.XLOOKUP(A1142,'Medical Examinations'!A:A,'Medical Examinations'!I:I,"not found")</f>
        <v>Overweight</v>
      </c>
      <c r="K1142" s="21">
        <f>_xlfn.XLOOKUP(A1142,'Hospitalisation Details'!A:A,'Hospitalisation Details'!F:F,"Not Found")</f>
        <v>25428</v>
      </c>
      <c r="L1142" s="22">
        <f>_xlfn.XLOOKUP(A1142,'Hospitalisation Details'!A:A,'Hospitalisation Details'!H:H,"Not Found")</f>
        <v>9869.81</v>
      </c>
      <c r="M1142" s="21" t="str">
        <f>_xlfn.XLOOKUP(A1142,'Hospitalisation Details'!A:A,'Hospitalisation Details'!I:I,"Not Found")</f>
        <v>tier - 2</v>
      </c>
      <c r="N1142" s="21" t="str">
        <f>_xlfn.XLOOKUP(A1142,'Hospitalisation Details'!A:A,'Hospitalisation Details'!J:J,"Not Found")</f>
        <v>tier - 3</v>
      </c>
      <c r="O1142" s="21" t="str">
        <f>_xlfn.XLOOKUP(A1142,'Hospitalisation Details'!A:A,'Hospitalisation Details'!K:K,"Not Found")</f>
        <v>R1012</v>
      </c>
      <c r="P1142" s="23">
        <f>_xlfn.XLOOKUP(A1142,'Hospitalisation Details'!A:A,'Hospitalisation Details'!L:L,"Not Found")</f>
        <v>53</v>
      </c>
    </row>
    <row r="1143" spans="1:16" ht="15.75" x14ac:dyDescent="0.25">
      <c r="A1143" s="19" t="s">
        <v>1229</v>
      </c>
      <c r="B1143" s="19" t="str">
        <f>_xlfn.XLOOKUP(A1143,'Customer Names'!A:A,'Customer Names'!C:C,"Not Found")</f>
        <v>Lundine</v>
      </c>
      <c r="C1143" s="20">
        <f>_xlfn.XLOOKUP(A1143,'Medical Examinations'!A:A,'Medical Examinations'!B:B,"not found")</f>
        <v>33.914999999999999</v>
      </c>
      <c r="D1143" s="20">
        <f>_xlfn.XLOOKUP(A1143,'Medical Examinations'!A:A,'Medical Examinations'!C:C,"not found")</f>
        <v>11.52</v>
      </c>
      <c r="E1143" s="20" t="str">
        <f>_xlfn.XLOOKUP(A1143,'Medical Examinations'!A:A,'Medical Examinations'!D:D,"not found")</f>
        <v>No</v>
      </c>
      <c r="F1143" s="20" t="str">
        <f>_xlfn.XLOOKUP(A1143,'Medical Examinations'!A:A,'Medical Examinations'!E:E,"not found")</f>
        <v>No</v>
      </c>
      <c r="G1143" s="20" t="str">
        <f>_xlfn.XLOOKUP(A1143,'Medical Examinations'!A:A,'Medical Examinations'!F:F,"not found")</f>
        <v>No</v>
      </c>
      <c r="H1143" s="20">
        <f>_xlfn.XLOOKUP(A1143,'Medical Examinations'!A:A,'Medical Examinations'!G:G,"not found")</f>
        <v>0</v>
      </c>
      <c r="I1143" s="20" t="str">
        <f>_xlfn.XLOOKUP(A1143,'Medical Examinations'!A:A,'Medical Examinations'!H:H,"not found")</f>
        <v>No</v>
      </c>
      <c r="J1143" s="20" t="str">
        <f>_xlfn.XLOOKUP(A1143,'Medical Examinations'!A:A,'Medical Examinations'!I:I,"not found")</f>
        <v>Obesity</v>
      </c>
      <c r="K1143" s="21">
        <f>_xlfn.XLOOKUP(A1143,'Hospitalisation Details'!A:A,'Hospitalisation Details'!F:F,"Not Found")</f>
        <v>26246</v>
      </c>
      <c r="L1143" s="22">
        <f>_xlfn.XLOOKUP(A1143,'Hospitalisation Details'!A:A,'Hospitalisation Details'!H:H,"Not Found")</f>
        <v>9866.2999999999993</v>
      </c>
      <c r="M1143" s="21" t="str">
        <f>_xlfn.XLOOKUP(A1143,'Hospitalisation Details'!A:A,'Hospitalisation Details'!I:I,"Not Found")</f>
        <v>tier - 2</v>
      </c>
      <c r="N1143" s="21" t="str">
        <f>_xlfn.XLOOKUP(A1143,'Hospitalisation Details'!A:A,'Hospitalisation Details'!J:J,"Not Found")</f>
        <v>tier - 3</v>
      </c>
      <c r="O1143" s="21" t="str">
        <f>_xlfn.XLOOKUP(A1143,'Hospitalisation Details'!A:A,'Hospitalisation Details'!K:K,"Not Found")</f>
        <v>R1024</v>
      </c>
      <c r="P1143" s="23">
        <f>_xlfn.XLOOKUP(A1143,'Hospitalisation Details'!A:A,'Hospitalisation Details'!L:L,"Not Found")</f>
        <v>51</v>
      </c>
    </row>
    <row r="1144" spans="1:16" ht="15.75" x14ac:dyDescent="0.25">
      <c r="A1144" s="19" t="s">
        <v>1228</v>
      </c>
      <c r="B1144" s="19" t="str">
        <f>_xlfn.XLOOKUP(A1144,'Customer Names'!A:A,'Customer Names'!C:C,"Not Found")</f>
        <v>Paullin</v>
      </c>
      <c r="C1144" s="20">
        <f>_xlfn.XLOOKUP(A1144,'Medical Examinations'!A:A,'Medical Examinations'!B:B,"not found")</f>
        <v>24.32</v>
      </c>
      <c r="D1144" s="20">
        <f>_xlfn.XLOOKUP(A1144,'Medical Examinations'!A:A,'Medical Examinations'!C:C,"not found")</f>
        <v>6.15</v>
      </c>
      <c r="E1144" s="20" t="str">
        <f>_xlfn.XLOOKUP(A1144,'Medical Examinations'!A:A,'Medical Examinations'!D:D,"not found")</f>
        <v>Yes</v>
      </c>
      <c r="F1144" s="20" t="str">
        <f>_xlfn.XLOOKUP(A1144,'Medical Examinations'!A:A,'Medical Examinations'!E:E,"not found")</f>
        <v>No</v>
      </c>
      <c r="G1144" s="20" t="str">
        <f>_xlfn.XLOOKUP(A1144,'Medical Examinations'!A:A,'Medical Examinations'!F:F,"not found")</f>
        <v>Yes</v>
      </c>
      <c r="H1144" s="20">
        <f>_xlfn.XLOOKUP(A1144,'Medical Examinations'!A:A,'Medical Examinations'!G:G,"not found")</f>
        <v>1</v>
      </c>
      <c r="I1144" s="20" t="str">
        <f>_xlfn.XLOOKUP(A1144,'Medical Examinations'!A:A,'Medical Examinations'!H:H,"not found")</f>
        <v>No</v>
      </c>
      <c r="J1144" s="20" t="str">
        <f>_xlfn.XLOOKUP(A1144,'Medical Examinations'!A:A,'Medical Examinations'!I:I,"not found")</f>
        <v>Normal Weight</v>
      </c>
      <c r="K1144" s="21">
        <f>_xlfn.XLOOKUP(A1144,'Hospitalisation Details'!A:A,'Hospitalisation Details'!F:F,"Not Found")</f>
        <v>25496</v>
      </c>
      <c r="L1144" s="22">
        <f>_xlfn.XLOOKUP(A1144,'Hospitalisation Details'!A:A,'Hospitalisation Details'!H:H,"Not Found")</f>
        <v>9863.4699999999993</v>
      </c>
      <c r="M1144" s="21" t="str">
        <f>_xlfn.XLOOKUP(A1144,'Hospitalisation Details'!A:A,'Hospitalisation Details'!I:I,"Not Found")</f>
        <v>tier - 2</v>
      </c>
      <c r="N1144" s="21" t="str">
        <f>_xlfn.XLOOKUP(A1144,'Hospitalisation Details'!A:A,'Hospitalisation Details'!J:J,"Not Found")</f>
        <v>tier - 3</v>
      </c>
      <c r="O1144" s="21" t="str">
        <f>_xlfn.XLOOKUP(A1144,'Hospitalisation Details'!A:A,'Hospitalisation Details'!K:K,"Not Found")</f>
        <v>R1012</v>
      </c>
      <c r="P1144" s="23">
        <f>_xlfn.XLOOKUP(A1144,'Hospitalisation Details'!A:A,'Hospitalisation Details'!L:L,"Not Found")</f>
        <v>53</v>
      </c>
    </row>
    <row r="1145" spans="1:16" ht="15.75" x14ac:dyDescent="0.25">
      <c r="A1145" s="19" t="s">
        <v>1227</v>
      </c>
      <c r="B1145" s="19" t="str">
        <f>_xlfn.XLOOKUP(A1145,'Customer Names'!A:A,'Customer Names'!C:C,"Not Found")</f>
        <v>Delucia</v>
      </c>
      <c r="C1145" s="20">
        <f>_xlfn.XLOOKUP(A1145,'Medical Examinations'!A:A,'Medical Examinations'!B:B,"not found")</f>
        <v>25.8</v>
      </c>
      <c r="D1145" s="20">
        <f>_xlfn.XLOOKUP(A1145,'Medical Examinations'!A:A,'Medical Examinations'!C:C,"not found")</f>
        <v>9.94</v>
      </c>
      <c r="E1145" s="20" t="str">
        <f>_xlfn.XLOOKUP(A1145,'Medical Examinations'!A:A,'Medical Examinations'!D:D,"not found")</f>
        <v>No</v>
      </c>
      <c r="F1145" s="20" t="str">
        <f>_xlfn.XLOOKUP(A1145,'Medical Examinations'!A:A,'Medical Examinations'!E:E,"not found")</f>
        <v>No</v>
      </c>
      <c r="G1145" s="20" t="str">
        <f>_xlfn.XLOOKUP(A1145,'Medical Examinations'!A:A,'Medical Examinations'!F:F,"not found")</f>
        <v>No</v>
      </c>
      <c r="H1145" s="20">
        <f>_xlfn.XLOOKUP(A1145,'Medical Examinations'!A:A,'Medical Examinations'!G:G,"not found")</f>
        <v>0</v>
      </c>
      <c r="I1145" s="20" t="str">
        <f>_xlfn.XLOOKUP(A1145,'Medical Examinations'!A:A,'Medical Examinations'!H:H,"not found")</f>
        <v>No</v>
      </c>
      <c r="J1145" s="20" t="str">
        <f>_xlfn.XLOOKUP(A1145,'Medical Examinations'!A:A,'Medical Examinations'!I:I,"not found")</f>
        <v>Overweight</v>
      </c>
      <c r="K1145" s="21">
        <f>_xlfn.XLOOKUP(A1145,'Hospitalisation Details'!A:A,'Hospitalisation Details'!F:F,"Not Found")</f>
        <v>26131</v>
      </c>
      <c r="L1145" s="22">
        <f>_xlfn.XLOOKUP(A1145,'Hospitalisation Details'!A:A,'Hospitalisation Details'!H:H,"Not Found")</f>
        <v>9861.0300000000007</v>
      </c>
      <c r="M1145" s="21" t="str">
        <f>_xlfn.XLOOKUP(A1145,'Hospitalisation Details'!A:A,'Hospitalisation Details'!I:I,"Not Found")</f>
        <v>tier - 2</v>
      </c>
      <c r="N1145" s="21" t="str">
        <f>_xlfn.XLOOKUP(A1145,'Hospitalisation Details'!A:A,'Hospitalisation Details'!J:J,"Not Found")</f>
        <v>tier - 3</v>
      </c>
      <c r="O1145" s="21" t="str">
        <f>_xlfn.XLOOKUP(A1145,'Hospitalisation Details'!A:A,'Hospitalisation Details'!K:K,"Not Found")</f>
        <v>R1011</v>
      </c>
      <c r="P1145" s="23">
        <f>_xlfn.XLOOKUP(A1145,'Hospitalisation Details'!A:A,'Hospitalisation Details'!L:L,"Not Found")</f>
        <v>51</v>
      </c>
    </row>
    <row r="1146" spans="1:16" ht="15.75" x14ac:dyDescent="0.25">
      <c r="A1146" s="19" t="s">
        <v>1226</v>
      </c>
      <c r="B1146" s="19" t="str">
        <f>_xlfn.XLOOKUP(A1146,'Customer Names'!A:A,'Customer Names'!C:C,"Not Found")</f>
        <v>Valentine</v>
      </c>
      <c r="C1146" s="20">
        <f>_xlfn.XLOOKUP(A1146,'Medical Examinations'!A:A,'Medical Examinations'!B:B,"not found")</f>
        <v>21.56</v>
      </c>
      <c r="D1146" s="20">
        <f>_xlfn.XLOOKUP(A1146,'Medical Examinations'!A:A,'Medical Examinations'!C:C,"not found")</f>
        <v>10.56</v>
      </c>
      <c r="E1146" s="20" t="str">
        <f>_xlfn.XLOOKUP(A1146,'Medical Examinations'!A:A,'Medical Examinations'!D:D,"not found")</f>
        <v>No</v>
      </c>
      <c r="F1146" s="20" t="str">
        <f>_xlfn.XLOOKUP(A1146,'Medical Examinations'!A:A,'Medical Examinations'!E:E,"not found")</f>
        <v>No</v>
      </c>
      <c r="G1146" s="20" t="str">
        <f>_xlfn.XLOOKUP(A1146,'Medical Examinations'!A:A,'Medical Examinations'!F:F,"not found")</f>
        <v>No</v>
      </c>
      <c r="H1146" s="20">
        <f>_xlfn.XLOOKUP(A1146,'Medical Examinations'!A:A,'Medical Examinations'!G:G,"not found")</f>
        <v>0</v>
      </c>
      <c r="I1146" s="20" t="str">
        <f>_xlfn.XLOOKUP(A1146,'Medical Examinations'!A:A,'Medical Examinations'!H:H,"not found")</f>
        <v>No</v>
      </c>
      <c r="J1146" s="20" t="str">
        <f>_xlfn.XLOOKUP(A1146,'Medical Examinations'!A:A,'Medical Examinations'!I:I,"not found")</f>
        <v>Normal Weight</v>
      </c>
      <c r="K1146" s="21">
        <f>_xlfn.XLOOKUP(A1146,'Hospitalisation Details'!A:A,'Hospitalisation Details'!F:F,"Not Found")</f>
        <v>26229</v>
      </c>
      <c r="L1146" s="22">
        <f>_xlfn.XLOOKUP(A1146,'Hospitalisation Details'!A:A,'Hospitalisation Details'!H:H,"Not Found")</f>
        <v>9855.1299999999992</v>
      </c>
      <c r="M1146" s="21" t="str">
        <f>_xlfn.XLOOKUP(A1146,'Hospitalisation Details'!A:A,'Hospitalisation Details'!I:I,"Not Found")</f>
        <v>tier - 2</v>
      </c>
      <c r="N1146" s="21" t="str">
        <f>_xlfn.XLOOKUP(A1146,'Hospitalisation Details'!A:A,'Hospitalisation Details'!J:J,"Not Found")</f>
        <v>tier - 3</v>
      </c>
      <c r="O1146" s="21" t="str">
        <f>_xlfn.XLOOKUP(A1146,'Hospitalisation Details'!A:A,'Hospitalisation Details'!K:K,"Not Found")</f>
        <v>R1013</v>
      </c>
      <c r="P1146" s="23">
        <f>_xlfn.XLOOKUP(A1146,'Hospitalisation Details'!A:A,'Hospitalisation Details'!L:L,"Not Found")</f>
        <v>51</v>
      </c>
    </row>
    <row r="1147" spans="1:16" ht="15.75" x14ac:dyDescent="0.25">
      <c r="A1147" s="19" t="s">
        <v>1225</v>
      </c>
      <c r="B1147" s="19" t="str">
        <f>_xlfn.XLOOKUP(A1147,'Customer Names'!A:A,'Customer Names'!C:C,"Not Found")</f>
        <v>Mohara</v>
      </c>
      <c r="C1147" s="20">
        <f>_xlfn.XLOOKUP(A1147,'Medical Examinations'!A:A,'Medical Examinations'!B:B,"not found")</f>
        <v>31.6</v>
      </c>
      <c r="D1147" s="20">
        <f>_xlfn.XLOOKUP(A1147,'Medical Examinations'!A:A,'Medical Examinations'!C:C,"not found")</f>
        <v>6.79</v>
      </c>
      <c r="E1147" s="20" t="str">
        <f>_xlfn.XLOOKUP(A1147,'Medical Examinations'!A:A,'Medical Examinations'!D:D,"not found")</f>
        <v>No</v>
      </c>
      <c r="F1147" s="20" t="str">
        <f>_xlfn.XLOOKUP(A1147,'Medical Examinations'!A:A,'Medical Examinations'!E:E,"not found")</f>
        <v>No</v>
      </c>
      <c r="G1147" s="20" t="str">
        <f>_xlfn.XLOOKUP(A1147,'Medical Examinations'!A:A,'Medical Examinations'!F:F,"not found")</f>
        <v>No</v>
      </c>
      <c r="H1147" s="20">
        <f>_xlfn.XLOOKUP(A1147,'Medical Examinations'!A:A,'Medical Examinations'!G:G,"not found")</f>
        <v>0</v>
      </c>
      <c r="I1147" s="20" t="str">
        <f>_xlfn.XLOOKUP(A1147,'Medical Examinations'!A:A,'Medical Examinations'!H:H,"not found")</f>
        <v>No</v>
      </c>
      <c r="J1147" s="20" t="str">
        <f>_xlfn.XLOOKUP(A1147,'Medical Examinations'!A:A,'Medical Examinations'!I:I,"not found")</f>
        <v>Obesity</v>
      </c>
      <c r="K1147" s="21">
        <f>_xlfn.XLOOKUP(A1147,'Hospitalisation Details'!A:A,'Hospitalisation Details'!F:F,"Not Found")</f>
        <v>25146</v>
      </c>
      <c r="L1147" s="22">
        <f>_xlfn.XLOOKUP(A1147,'Hospitalisation Details'!A:A,'Hospitalisation Details'!H:H,"Not Found")</f>
        <v>9850.43</v>
      </c>
      <c r="M1147" s="21" t="str">
        <f>_xlfn.XLOOKUP(A1147,'Hospitalisation Details'!A:A,'Hospitalisation Details'!I:I,"Not Found")</f>
        <v>tier - 2</v>
      </c>
      <c r="N1147" s="21" t="str">
        <f>_xlfn.XLOOKUP(A1147,'Hospitalisation Details'!A:A,'Hospitalisation Details'!J:J,"Not Found")</f>
        <v>tier - 3</v>
      </c>
      <c r="O1147" s="21" t="str">
        <f>_xlfn.XLOOKUP(A1147,'Hospitalisation Details'!A:A,'Hospitalisation Details'!K:K,"Not Found")</f>
        <v>R1011</v>
      </c>
      <c r="P1147" s="23">
        <f>_xlfn.XLOOKUP(A1147,'Hospitalisation Details'!A:A,'Hospitalisation Details'!L:L,"Not Found")</f>
        <v>54</v>
      </c>
    </row>
    <row r="1148" spans="1:16" ht="15.75" x14ac:dyDescent="0.25">
      <c r="A1148" s="19" t="s">
        <v>1224</v>
      </c>
      <c r="B1148" s="19" t="str">
        <f>_xlfn.XLOOKUP(A1148,'Customer Names'!A:A,'Customer Names'!C:C,"Not Found")</f>
        <v>Fairbrother</v>
      </c>
      <c r="C1148" s="20">
        <f>_xlfn.XLOOKUP(A1148,'Medical Examinations'!A:A,'Medical Examinations'!B:B,"not found")</f>
        <v>42.93</v>
      </c>
      <c r="D1148" s="20">
        <f>_xlfn.XLOOKUP(A1148,'Medical Examinations'!A:A,'Medical Examinations'!C:C,"not found")</f>
        <v>4.8</v>
      </c>
      <c r="E1148" s="20" t="str">
        <f>_xlfn.XLOOKUP(A1148,'Medical Examinations'!A:A,'Medical Examinations'!D:D,"not found")</f>
        <v>No</v>
      </c>
      <c r="F1148" s="20" t="str">
        <f>_xlfn.XLOOKUP(A1148,'Medical Examinations'!A:A,'Medical Examinations'!E:E,"not found")</f>
        <v>No</v>
      </c>
      <c r="G1148" s="20" t="str">
        <f>_xlfn.XLOOKUP(A1148,'Medical Examinations'!A:A,'Medical Examinations'!F:F,"not found")</f>
        <v>No</v>
      </c>
      <c r="H1148" s="20">
        <f>_xlfn.XLOOKUP(A1148,'Medical Examinations'!A:A,'Medical Examinations'!G:G,"not found")</f>
        <v>1</v>
      </c>
      <c r="I1148" s="20" t="str">
        <f>_xlfn.XLOOKUP(A1148,'Medical Examinations'!A:A,'Medical Examinations'!H:H,"not found")</f>
        <v>No</v>
      </c>
      <c r="J1148" s="20" t="str">
        <f>_xlfn.XLOOKUP(A1148,'Medical Examinations'!A:A,'Medical Examinations'!I:I,"not found")</f>
        <v>Obesity</v>
      </c>
      <c r="K1148" s="21">
        <f>_xlfn.XLOOKUP(A1148,'Hospitalisation Details'!A:A,'Hospitalisation Details'!F:F,"Not Found")</f>
        <v>33829</v>
      </c>
      <c r="L1148" s="22">
        <f>_xlfn.XLOOKUP(A1148,'Hospitalisation Details'!A:A,'Hospitalisation Details'!H:H,"Not Found")</f>
        <v>9844.4500000000007</v>
      </c>
      <c r="M1148" s="21" t="str">
        <f>_xlfn.XLOOKUP(A1148,'Hospitalisation Details'!A:A,'Hospitalisation Details'!I:I,"Not Found")</f>
        <v>tier - 2</v>
      </c>
      <c r="N1148" s="21" t="str">
        <f>_xlfn.XLOOKUP(A1148,'Hospitalisation Details'!A:A,'Hospitalisation Details'!J:J,"Not Found")</f>
        <v>tier - 3</v>
      </c>
      <c r="O1148" s="21" t="str">
        <f>_xlfn.XLOOKUP(A1148,'Hospitalisation Details'!A:A,'Hospitalisation Details'!K:K,"Not Found")</f>
        <v>R1012</v>
      </c>
      <c r="P1148" s="23">
        <f>_xlfn.XLOOKUP(A1148,'Hospitalisation Details'!A:A,'Hospitalisation Details'!L:L,"Not Found")</f>
        <v>30</v>
      </c>
    </row>
    <row r="1149" spans="1:16" ht="15.75" x14ac:dyDescent="0.25">
      <c r="A1149" s="19" t="s">
        <v>1223</v>
      </c>
      <c r="B1149" s="19" t="str">
        <f>_xlfn.XLOOKUP(A1149,'Customer Names'!A:A,'Customer Names'!C:C,"Not Found")</f>
        <v>Fagan</v>
      </c>
      <c r="C1149" s="20">
        <f>_xlfn.XLOOKUP(A1149,'Medical Examinations'!A:A,'Medical Examinations'!B:B,"not found")</f>
        <v>26.72</v>
      </c>
      <c r="D1149" s="20">
        <f>_xlfn.XLOOKUP(A1149,'Medical Examinations'!A:A,'Medical Examinations'!C:C,"not found")</f>
        <v>5.75</v>
      </c>
      <c r="E1149" s="20" t="str">
        <f>_xlfn.XLOOKUP(A1149,'Medical Examinations'!A:A,'Medical Examinations'!D:D,"not found")</f>
        <v>No</v>
      </c>
      <c r="F1149" s="20" t="str">
        <f>_xlfn.XLOOKUP(A1149,'Medical Examinations'!A:A,'Medical Examinations'!E:E,"not found")</f>
        <v>No</v>
      </c>
      <c r="G1149" s="20" t="str">
        <f>_xlfn.XLOOKUP(A1149,'Medical Examinations'!A:A,'Medical Examinations'!F:F,"not found")</f>
        <v>No</v>
      </c>
      <c r="H1149" s="20">
        <f>_xlfn.XLOOKUP(A1149,'Medical Examinations'!A:A,'Medical Examinations'!G:G,"not found")</f>
        <v>2</v>
      </c>
      <c r="I1149" s="20" t="str">
        <f>_xlfn.XLOOKUP(A1149,'Medical Examinations'!A:A,'Medical Examinations'!H:H,"not found")</f>
        <v>No</v>
      </c>
      <c r="J1149" s="20" t="str">
        <f>_xlfn.XLOOKUP(A1149,'Medical Examinations'!A:A,'Medical Examinations'!I:I,"not found")</f>
        <v>Overweight</v>
      </c>
      <c r="K1149" s="21">
        <f>_xlfn.XLOOKUP(A1149,'Hospitalisation Details'!A:A,'Hospitalisation Details'!F:F,"Not Found")</f>
        <v>26568</v>
      </c>
      <c r="L1149" s="22">
        <f>_xlfn.XLOOKUP(A1149,'Hospitalisation Details'!A:A,'Hospitalisation Details'!H:H,"Not Found")</f>
        <v>9836.2099999999991</v>
      </c>
      <c r="M1149" s="21" t="str">
        <f>_xlfn.XLOOKUP(A1149,'Hospitalisation Details'!A:A,'Hospitalisation Details'!I:I,"Not Found")</f>
        <v>tier - 2</v>
      </c>
      <c r="N1149" s="21" t="str">
        <f>_xlfn.XLOOKUP(A1149,'Hospitalisation Details'!A:A,'Hospitalisation Details'!J:J,"Not Found")</f>
        <v>tier - 3</v>
      </c>
      <c r="O1149" s="21" t="str">
        <f>_xlfn.XLOOKUP(A1149,'Hospitalisation Details'!A:A,'Hospitalisation Details'!K:K,"Not Found")</f>
        <v>R1021</v>
      </c>
      <c r="P1149" s="23">
        <f>_xlfn.XLOOKUP(A1149,'Hospitalisation Details'!A:A,'Hospitalisation Details'!L:L,"Not Found")</f>
        <v>50</v>
      </c>
    </row>
    <row r="1150" spans="1:16" ht="15.75" x14ac:dyDescent="0.25">
      <c r="A1150" s="19" t="s">
        <v>1222</v>
      </c>
      <c r="B1150" s="19" t="str">
        <f>_xlfn.XLOOKUP(A1150,'Customer Names'!A:A,'Customer Names'!C:C,"Not Found")</f>
        <v>Toth</v>
      </c>
      <c r="C1150" s="20">
        <f>_xlfn.XLOOKUP(A1150,'Medical Examinations'!A:A,'Medical Examinations'!B:B,"not found")</f>
        <v>26.67</v>
      </c>
      <c r="D1150" s="20">
        <f>_xlfn.XLOOKUP(A1150,'Medical Examinations'!A:A,'Medical Examinations'!C:C,"not found")</f>
        <v>5.81</v>
      </c>
      <c r="E1150" s="20" t="str">
        <f>_xlfn.XLOOKUP(A1150,'Medical Examinations'!A:A,'Medical Examinations'!D:D,"not found")</f>
        <v>No</v>
      </c>
      <c r="F1150" s="20" t="str">
        <f>_xlfn.XLOOKUP(A1150,'Medical Examinations'!A:A,'Medical Examinations'!E:E,"not found")</f>
        <v>No</v>
      </c>
      <c r="G1150" s="20" t="str">
        <f>_xlfn.XLOOKUP(A1150,'Medical Examinations'!A:A,'Medical Examinations'!F:F,"not found")</f>
        <v>No</v>
      </c>
      <c r="H1150" s="20">
        <f>_xlfn.XLOOKUP(A1150,'Medical Examinations'!A:A,'Medical Examinations'!G:G,"not found")</f>
        <v>2</v>
      </c>
      <c r="I1150" s="20" t="str">
        <f>_xlfn.XLOOKUP(A1150,'Medical Examinations'!A:A,'Medical Examinations'!H:H,"not found")</f>
        <v>No</v>
      </c>
      <c r="J1150" s="20" t="str">
        <f>_xlfn.XLOOKUP(A1150,'Medical Examinations'!A:A,'Medical Examinations'!I:I,"not found")</f>
        <v>Overweight</v>
      </c>
      <c r="K1150" s="21">
        <f>_xlfn.XLOOKUP(A1150,'Hospitalisation Details'!A:A,'Hospitalisation Details'!F:F,"Not Found")</f>
        <v>26478</v>
      </c>
      <c r="L1150" s="22">
        <f>_xlfn.XLOOKUP(A1150,'Hospitalisation Details'!A:A,'Hospitalisation Details'!H:H,"Not Found")</f>
        <v>9819.25</v>
      </c>
      <c r="M1150" s="21" t="str">
        <f>_xlfn.XLOOKUP(A1150,'Hospitalisation Details'!A:A,'Hospitalisation Details'!I:I,"Not Found")</f>
        <v>tier - 2</v>
      </c>
      <c r="N1150" s="21" t="str">
        <f>_xlfn.XLOOKUP(A1150,'Hospitalisation Details'!A:A,'Hospitalisation Details'!J:J,"Not Found")</f>
        <v>tier - 3</v>
      </c>
      <c r="O1150" s="21" t="str">
        <f>_xlfn.XLOOKUP(A1150,'Hospitalisation Details'!A:A,'Hospitalisation Details'!K:K,"Not Found")</f>
        <v>R1021</v>
      </c>
      <c r="P1150" s="23">
        <f>_xlfn.XLOOKUP(A1150,'Hospitalisation Details'!A:A,'Hospitalisation Details'!L:L,"Not Found")</f>
        <v>50</v>
      </c>
    </row>
    <row r="1151" spans="1:16" ht="15.75" x14ac:dyDescent="0.25">
      <c r="A1151" s="19" t="s">
        <v>1221</v>
      </c>
      <c r="B1151" s="19" t="str">
        <f>_xlfn.XLOOKUP(A1151,'Customer Names'!A:A,'Customer Names'!C:C,"Not Found")</f>
        <v>Guinn</v>
      </c>
      <c r="C1151" s="20">
        <f>_xlfn.XLOOKUP(A1151,'Medical Examinations'!A:A,'Medical Examinations'!B:B,"not found")</f>
        <v>42.68</v>
      </c>
      <c r="D1151" s="20">
        <f>_xlfn.XLOOKUP(A1151,'Medical Examinations'!A:A,'Medical Examinations'!C:C,"not found")</f>
        <v>9.2799999999999994</v>
      </c>
      <c r="E1151" s="20" t="str">
        <f>_xlfn.XLOOKUP(A1151,'Medical Examinations'!A:A,'Medical Examinations'!D:D,"not found")</f>
        <v>No</v>
      </c>
      <c r="F1151" s="20" t="str">
        <f>_xlfn.XLOOKUP(A1151,'Medical Examinations'!A:A,'Medical Examinations'!E:E,"not found")</f>
        <v>No</v>
      </c>
      <c r="G1151" s="20" t="str">
        <f>_xlfn.XLOOKUP(A1151,'Medical Examinations'!A:A,'Medical Examinations'!F:F,"not found")</f>
        <v>No</v>
      </c>
      <c r="H1151" s="20">
        <f>_xlfn.XLOOKUP(A1151,'Medical Examinations'!A:A,'Medical Examinations'!G:G,"not found")</f>
        <v>2</v>
      </c>
      <c r="I1151" s="20" t="str">
        <f>_xlfn.XLOOKUP(A1151,'Medical Examinations'!A:A,'Medical Examinations'!H:H,"not found")</f>
        <v>No</v>
      </c>
      <c r="J1151" s="20" t="str">
        <f>_xlfn.XLOOKUP(A1151,'Medical Examinations'!A:A,'Medical Examinations'!I:I,"not found")</f>
        <v>Obesity</v>
      </c>
      <c r="K1151" s="21">
        <f>_xlfn.XLOOKUP(A1151,'Hospitalisation Details'!A:A,'Hospitalisation Details'!F:F,"Not Found")</f>
        <v>26924</v>
      </c>
      <c r="L1151" s="22">
        <f>_xlfn.XLOOKUP(A1151,'Hospitalisation Details'!A:A,'Hospitalisation Details'!H:H,"Not Found")</f>
        <v>9800.89</v>
      </c>
      <c r="M1151" s="21" t="str">
        <f>_xlfn.XLOOKUP(A1151,'Hospitalisation Details'!A:A,'Hospitalisation Details'!I:I,"Not Found")</f>
        <v>tier - 2</v>
      </c>
      <c r="N1151" s="21" t="str">
        <f>_xlfn.XLOOKUP(A1151,'Hospitalisation Details'!A:A,'Hospitalisation Details'!J:J,"Not Found")</f>
        <v>tier - 3</v>
      </c>
      <c r="O1151" s="21" t="str">
        <f>_xlfn.XLOOKUP(A1151,'Hospitalisation Details'!A:A,'Hospitalisation Details'!K:K,"Not Found")</f>
        <v>R1013</v>
      </c>
      <c r="P1151" s="23">
        <f>_xlfn.XLOOKUP(A1151,'Hospitalisation Details'!A:A,'Hospitalisation Details'!L:L,"Not Found")</f>
        <v>49</v>
      </c>
    </row>
    <row r="1152" spans="1:16" ht="15.75" x14ac:dyDescent="0.25">
      <c r="A1152" s="19" t="s">
        <v>1220</v>
      </c>
      <c r="B1152" s="19" t="str">
        <f>_xlfn.XLOOKUP(A1152,'Customer Names'!A:A,'Customer Names'!C:C,"Not Found")</f>
        <v>Rogers</v>
      </c>
      <c r="C1152" s="20">
        <f>_xlfn.XLOOKUP(A1152,'Medical Examinations'!A:A,'Medical Examinations'!B:B,"not found")</f>
        <v>24.31</v>
      </c>
      <c r="D1152" s="20">
        <f>_xlfn.XLOOKUP(A1152,'Medical Examinations'!A:A,'Medical Examinations'!C:C,"not found")</f>
        <v>6.37</v>
      </c>
      <c r="E1152" s="20" t="str">
        <f>_xlfn.XLOOKUP(A1152,'Medical Examinations'!A:A,'Medical Examinations'!D:D,"not found")</f>
        <v>No</v>
      </c>
      <c r="F1152" s="20" t="str">
        <f>_xlfn.XLOOKUP(A1152,'Medical Examinations'!A:A,'Medical Examinations'!E:E,"not found")</f>
        <v>No</v>
      </c>
      <c r="G1152" s="20" t="str">
        <f>_xlfn.XLOOKUP(A1152,'Medical Examinations'!A:A,'Medical Examinations'!F:F,"not found")</f>
        <v>No</v>
      </c>
      <c r="H1152" s="20">
        <f>_xlfn.XLOOKUP(A1152,'Medical Examinations'!A:A,'Medical Examinations'!G:G,"not found")</f>
        <v>0</v>
      </c>
      <c r="I1152" s="20" t="str">
        <f>_xlfn.XLOOKUP(A1152,'Medical Examinations'!A:A,'Medical Examinations'!H:H,"not found")</f>
        <v>No</v>
      </c>
      <c r="J1152" s="20" t="str">
        <f>_xlfn.XLOOKUP(A1152,'Medical Examinations'!A:A,'Medical Examinations'!I:I,"not found")</f>
        <v>Normal Weight</v>
      </c>
      <c r="K1152" s="21">
        <f>_xlfn.XLOOKUP(A1152,'Hospitalisation Details'!A:A,'Hospitalisation Details'!F:F,"Not Found")</f>
        <v>28283</v>
      </c>
      <c r="L1152" s="22">
        <f>_xlfn.XLOOKUP(A1152,'Hospitalisation Details'!A:A,'Hospitalisation Details'!H:H,"Not Found")</f>
        <v>9788.8700000000008</v>
      </c>
      <c r="M1152" s="21" t="str">
        <f>_xlfn.XLOOKUP(A1152,'Hospitalisation Details'!A:A,'Hospitalisation Details'!I:I,"Not Found")</f>
        <v>tier - 2</v>
      </c>
      <c r="N1152" s="21" t="str">
        <f>_xlfn.XLOOKUP(A1152,'Hospitalisation Details'!A:A,'Hospitalisation Details'!J:J,"Not Found")</f>
        <v>tier - 3</v>
      </c>
      <c r="O1152" s="21" t="str">
        <f>_xlfn.XLOOKUP(A1152,'Hospitalisation Details'!A:A,'Hospitalisation Details'!K:K,"Not Found")</f>
        <v>R1013</v>
      </c>
      <c r="P1152" s="23">
        <f>_xlfn.XLOOKUP(A1152,'Hospitalisation Details'!A:A,'Hospitalisation Details'!L:L,"Not Found")</f>
        <v>46</v>
      </c>
    </row>
    <row r="1153" spans="1:16" ht="15.75" x14ac:dyDescent="0.25">
      <c r="A1153" s="19" t="s">
        <v>1219</v>
      </c>
      <c r="B1153" s="19" t="str">
        <f>_xlfn.XLOOKUP(A1153,'Customer Names'!A:A,'Customer Names'!C:C,"Not Found")</f>
        <v>Diviney</v>
      </c>
      <c r="C1153" s="20">
        <f>_xlfn.XLOOKUP(A1153,'Medical Examinations'!A:A,'Medical Examinations'!B:B,"not found")</f>
        <v>44.75</v>
      </c>
      <c r="D1153" s="20">
        <f>_xlfn.XLOOKUP(A1153,'Medical Examinations'!A:A,'Medical Examinations'!C:C,"not found")</f>
        <v>5.09</v>
      </c>
      <c r="E1153" s="20" t="str">
        <f>_xlfn.XLOOKUP(A1153,'Medical Examinations'!A:A,'Medical Examinations'!D:D,"not found")</f>
        <v>Yes</v>
      </c>
      <c r="F1153" s="20" t="str">
        <f>_xlfn.XLOOKUP(A1153,'Medical Examinations'!A:A,'Medical Examinations'!E:E,"not found")</f>
        <v>No</v>
      </c>
      <c r="G1153" s="20" t="str">
        <f>_xlfn.XLOOKUP(A1153,'Medical Examinations'!A:A,'Medical Examinations'!F:F,"not found")</f>
        <v>No</v>
      </c>
      <c r="H1153" s="20">
        <f>_xlfn.XLOOKUP(A1153,'Medical Examinations'!A:A,'Medical Examinations'!G:G,"not found")</f>
        <v>0</v>
      </c>
      <c r="I1153" s="20" t="str">
        <f>_xlfn.XLOOKUP(A1153,'Medical Examinations'!A:A,'Medical Examinations'!H:H,"not found")</f>
        <v>No</v>
      </c>
      <c r="J1153" s="20" t="str">
        <f>_xlfn.XLOOKUP(A1153,'Medical Examinations'!A:A,'Medical Examinations'!I:I,"not found")</f>
        <v>Obesity</v>
      </c>
      <c r="K1153" s="21">
        <f>_xlfn.XLOOKUP(A1153,'Hospitalisation Details'!A:A,'Hospitalisation Details'!F:F,"Not Found")</f>
        <v>35285</v>
      </c>
      <c r="L1153" s="22">
        <f>_xlfn.XLOOKUP(A1153,'Hospitalisation Details'!A:A,'Hospitalisation Details'!H:H,"Not Found")</f>
        <v>9787.32</v>
      </c>
      <c r="M1153" s="21" t="str">
        <f>_xlfn.XLOOKUP(A1153,'Hospitalisation Details'!A:A,'Hospitalisation Details'!I:I,"Not Found")</f>
        <v>tier - 2</v>
      </c>
      <c r="N1153" s="21" t="str">
        <f>_xlfn.XLOOKUP(A1153,'Hospitalisation Details'!A:A,'Hospitalisation Details'!J:J,"Not Found")</f>
        <v>tier - 3</v>
      </c>
      <c r="O1153" s="21" t="str">
        <f>_xlfn.XLOOKUP(A1153,'Hospitalisation Details'!A:A,'Hospitalisation Details'!K:K,"Not Found")</f>
        <v>R1023</v>
      </c>
      <c r="P1153" s="23">
        <f>_xlfn.XLOOKUP(A1153,'Hospitalisation Details'!A:A,'Hospitalisation Details'!L:L,"Not Found")</f>
        <v>26</v>
      </c>
    </row>
    <row r="1154" spans="1:16" ht="15.75" x14ac:dyDescent="0.25">
      <c r="A1154" s="19" t="s">
        <v>1218</v>
      </c>
      <c r="B1154" s="19" t="str">
        <f>_xlfn.XLOOKUP(A1154,'Customer Names'!A:A,'Customer Names'!C:C,"Not Found")</f>
        <v>Marlatt</v>
      </c>
      <c r="C1154" s="20">
        <f>_xlfn.XLOOKUP(A1154,'Medical Examinations'!A:A,'Medical Examinations'!B:B,"not found")</f>
        <v>30.78</v>
      </c>
      <c r="D1154" s="20">
        <f>_xlfn.XLOOKUP(A1154,'Medical Examinations'!A:A,'Medical Examinations'!C:C,"not found")</f>
        <v>7.94</v>
      </c>
      <c r="E1154" s="20" t="str">
        <f>_xlfn.XLOOKUP(A1154,'Medical Examinations'!A:A,'Medical Examinations'!D:D,"not found")</f>
        <v>No</v>
      </c>
      <c r="F1154" s="20" t="str">
        <f>_xlfn.XLOOKUP(A1154,'Medical Examinations'!A:A,'Medical Examinations'!E:E,"not found")</f>
        <v>No</v>
      </c>
      <c r="G1154" s="20" t="str">
        <f>_xlfn.XLOOKUP(A1154,'Medical Examinations'!A:A,'Medical Examinations'!F:F,"not found")</f>
        <v>No</v>
      </c>
      <c r="H1154" s="20">
        <f>_xlfn.XLOOKUP(A1154,'Medical Examinations'!A:A,'Medical Examinations'!G:G,"not found")</f>
        <v>2</v>
      </c>
      <c r="I1154" s="20" t="str">
        <f>_xlfn.XLOOKUP(A1154,'Medical Examinations'!A:A,'Medical Examinations'!H:H,"not found")</f>
        <v>No</v>
      </c>
      <c r="J1154" s="20" t="str">
        <f>_xlfn.XLOOKUP(A1154,'Medical Examinations'!A:A,'Medical Examinations'!I:I,"not found")</f>
        <v>Obesity</v>
      </c>
      <c r="K1154" s="21">
        <f>_xlfn.XLOOKUP(A1154,'Hospitalisation Details'!A:A,'Hospitalisation Details'!F:F,"Not Found")</f>
        <v>26852</v>
      </c>
      <c r="L1154" s="22">
        <f>_xlfn.XLOOKUP(A1154,'Hospitalisation Details'!A:A,'Hospitalisation Details'!H:H,"Not Found")</f>
        <v>9778.35</v>
      </c>
      <c r="M1154" s="21" t="str">
        <f>_xlfn.XLOOKUP(A1154,'Hospitalisation Details'!A:A,'Hospitalisation Details'!I:I,"Not Found")</f>
        <v>tier - 2</v>
      </c>
      <c r="N1154" s="21" t="str">
        <f>_xlfn.XLOOKUP(A1154,'Hospitalisation Details'!A:A,'Hospitalisation Details'!J:J,"Not Found")</f>
        <v>tier - 3</v>
      </c>
      <c r="O1154" s="21" t="str">
        <f>_xlfn.XLOOKUP(A1154,'Hospitalisation Details'!A:A,'Hospitalisation Details'!K:K,"Not Found")</f>
        <v>R1024</v>
      </c>
      <c r="P1154" s="23">
        <f>_xlfn.XLOOKUP(A1154,'Hospitalisation Details'!A:A,'Hospitalisation Details'!L:L,"Not Found")</f>
        <v>49</v>
      </c>
    </row>
    <row r="1155" spans="1:16" ht="15.75" x14ac:dyDescent="0.25">
      <c r="A1155" s="19" t="s">
        <v>1217</v>
      </c>
      <c r="B1155" s="19" t="str">
        <f>_xlfn.XLOOKUP(A1155,'Customer Names'!A:A,'Customer Names'!C:C,"Not Found")</f>
        <v>Ohler</v>
      </c>
      <c r="C1155" s="20">
        <f>_xlfn.XLOOKUP(A1155,'Medical Examinations'!A:A,'Medical Examinations'!B:B,"not found")</f>
        <v>21.86</v>
      </c>
      <c r="D1155" s="20">
        <f>_xlfn.XLOOKUP(A1155,'Medical Examinations'!A:A,'Medical Examinations'!C:C,"not found")</f>
        <v>10.95</v>
      </c>
      <c r="E1155" s="20" t="str">
        <f>_xlfn.XLOOKUP(A1155,'Medical Examinations'!A:A,'Medical Examinations'!D:D,"not found")</f>
        <v>No</v>
      </c>
      <c r="F1155" s="20" t="str">
        <f>_xlfn.XLOOKUP(A1155,'Medical Examinations'!A:A,'Medical Examinations'!E:E,"not found")</f>
        <v>No</v>
      </c>
      <c r="G1155" s="20" t="str">
        <f>_xlfn.XLOOKUP(A1155,'Medical Examinations'!A:A,'Medical Examinations'!F:F,"not found")</f>
        <v>No</v>
      </c>
      <c r="H1155" s="20">
        <f>_xlfn.XLOOKUP(A1155,'Medical Examinations'!A:A,'Medical Examinations'!G:G,"not found")</f>
        <v>0</v>
      </c>
      <c r="I1155" s="20" t="str">
        <f>_xlfn.XLOOKUP(A1155,'Medical Examinations'!A:A,'Medical Examinations'!H:H,"not found")</f>
        <v>No</v>
      </c>
      <c r="J1155" s="20" t="str">
        <f>_xlfn.XLOOKUP(A1155,'Medical Examinations'!A:A,'Medical Examinations'!I:I,"not found")</f>
        <v>Normal Weight</v>
      </c>
      <c r="K1155" s="21">
        <f>_xlfn.XLOOKUP(A1155,'Hospitalisation Details'!A:A,'Hospitalisation Details'!F:F,"Not Found")</f>
        <v>23990</v>
      </c>
      <c r="L1155" s="22">
        <f>_xlfn.XLOOKUP(A1155,'Hospitalisation Details'!A:A,'Hospitalisation Details'!H:H,"Not Found")</f>
        <v>9764.08</v>
      </c>
      <c r="M1155" s="21" t="str">
        <f>_xlfn.XLOOKUP(A1155,'Hospitalisation Details'!A:A,'Hospitalisation Details'!I:I,"Not Found")</f>
        <v>tier - 2</v>
      </c>
      <c r="N1155" s="21" t="str">
        <f>_xlfn.XLOOKUP(A1155,'Hospitalisation Details'!A:A,'Hospitalisation Details'!J:J,"Not Found")</f>
        <v>tier - 3</v>
      </c>
      <c r="O1155" s="21" t="str">
        <f>_xlfn.XLOOKUP(A1155,'Hospitalisation Details'!A:A,'Hospitalisation Details'!K:K,"Not Found")</f>
        <v>R1012</v>
      </c>
      <c r="P1155" s="23">
        <f>_xlfn.XLOOKUP(A1155,'Hospitalisation Details'!A:A,'Hospitalisation Details'!L:L,"Not Found")</f>
        <v>57</v>
      </c>
    </row>
    <row r="1156" spans="1:16" ht="15.75" x14ac:dyDescent="0.25">
      <c r="A1156" s="19" t="s">
        <v>1216</v>
      </c>
      <c r="B1156" s="19" t="str">
        <f>_xlfn.XLOOKUP(A1156,'Customer Names'!A:A,'Customer Names'!C:C,"Not Found")</f>
        <v>Mossler</v>
      </c>
      <c r="C1156" s="20">
        <f>_xlfn.XLOOKUP(A1156,'Medical Examinations'!A:A,'Medical Examinations'!B:B,"not found")</f>
        <v>49.09</v>
      </c>
      <c r="D1156" s="20">
        <f>_xlfn.XLOOKUP(A1156,'Medical Examinations'!A:A,'Medical Examinations'!C:C,"not found")</f>
        <v>6.3</v>
      </c>
      <c r="E1156" s="20" t="str">
        <f>_xlfn.XLOOKUP(A1156,'Medical Examinations'!A:A,'Medical Examinations'!D:D,"not found")</f>
        <v>Yes</v>
      </c>
      <c r="F1156" s="20" t="str">
        <f>_xlfn.XLOOKUP(A1156,'Medical Examinations'!A:A,'Medical Examinations'!E:E,"not found")</f>
        <v>No</v>
      </c>
      <c r="G1156" s="20" t="str">
        <f>_xlfn.XLOOKUP(A1156,'Medical Examinations'!A:A,'Medical Examinations'!F:F,"not found")</f>
        <v>No</v>
      </c>
      <c r="H1156" s="20">
        <f>_xlfn.XLOOKUP(A1156,'Medical Examinations'!A:A,'Medical Examinations'!G:G,"not found")</f>
        <v>0</v>
      </c>
      <c r="I1156" s="20" t="str">
        <f>_xlfn.XLOOKUP(A1156,'Medical Examinations'!A:A,'Medical Examinations'!H:H,"not found")</f>
        <v>No</v>
      </c>
      <c r="J1156" s="20" t="str">
        <f>_xlfn.XLOOKUP(A1156,'Medical Examinations'!A:A,'Medical Examinations'!I:I,"not found")</f>
        <v>Obesity</v>
      </c>
      <c r="K1156" s="21">
        <f>_xlfn.XLOOKUP(A1156,'Hospitalisation Details'!A:A,'Hospitalisation Details'!F:F,"Not Found")</f>
        <v>37086</v>
      </c>
      <c r="L1156" s="22">
        <f>_xlfn.XLOOKUP(A1156,'Hospitalisation Details'!A:A,'Hospitalisation Details'!H:H,"Not Found")</f>
        <v>9753.49</v>
      </c>
      <c r="M1156" s="21" t="str">
        <f>_xlfn.XLOOKUP(A1156,'Hospitalisation Details'!A:A,'Hospitalisation Details'!I:I,"Not Found")</f>
        <v>tier - 2</v>
      </c>
      <c r="N1156" s="21" t="str">
        <f>_xlfn.XLOOKUP(A1156,'Hospitalisation Details'!A:A,'Hospitalisation Details'!J:J,"Not Found")</f>
        <v>tier - 3</v>
      </c>
      <c r="O1156" s="21" t="str">
        <f>_xlfn.XLOOKUP(A1156,'Hospitalisation Details'!A:A,'Hospitalisation Details'!K:K,"Not Found")</f>
        <v>R1012</v>
      </c>
      <c r="P1156" s="23">
        <f>_xlfn.XLOOKUP(A1156,'Hospitalisation Details'!A:A,'Hospitalisation Details'!L:L,"Not Found")</f>
        <v>21</v>
      </c>
    </row>
    <row r="1157" spans="1:16" ht="15.75" x14ac:dyDescent="0.25">
      <c r="A1157" s="19" t="s">
        <v>1215</v>
      </c>
      <c r="B1157" s="19" t="str">
        <f>_xlfn.XLOOKUP(A1157,'Customer Names'!A:A,'Customer Names'!C:C,"Not Found")</f>
        <v>Segall</v>
      </c>
      <c r="C1157" s="20">
        <f>_xlfn.XLOOKUP(A1157,'Medical Examinations'!A:A,'Medical Examinations'!B:B,"not found")</f>
        <v>47.74</v>
      </c>
      <c r="D1157" s="20">
        <f>_xlfn.XLOOKUP(A1157,'Medical Examinations'!A:A,'Medical Examinations'!C:C,"not found")</f>
        <v>8.0500000000000007</v>
      </c>
      <c r="E1157" s="20" t="str">
        <f>_xlfn.XLOOKUP(A1157,'Medical Examinations'!A:A,'Medical Examinations'!D:D,"not found")</f>
        <v>Yes</v>
      </c>
      <c r="F1157" s="20" t="str">
        <f>_xlfn.XLOOKUP(A1157,'Medical Examinations'!A:A,'Medical Examinations'!E:E,"not found")</f>
        <v>No</v>
      </c>
      <c r="G1157" s="20" t="str">
        <f>_xlfn.XLOOKUP(A1157,'Medical Examinations'!A:A,'Medical Examinations'!F:F,"not found")</f>
        <v>No</v>
      </c>
      <c r="H1157" s="20">
        <f>_xlfn.XLOOKUP(A1157,'Medical Examinations'!A:A,'Medical Examinations'!G:G,"not found")</f>
        <v>2</v>
      </c>
      <c r="I1157" s="20" t="str">
        <f>_xlfn.XLOOKUP(A1157,'Medical Examinations'!A:A,'Medical Examinations'!H:H,"not found")</f>
        <v>No</v>
      </c>
      <c r="J1157" s="20" t="str">
        <f>_xlfn.XLOOKUP(A1157,'Medical Examinations'!A:A,'Medical Examinations'!I:I,"not found")</f>
        <v>Obesity</v>
      </c>
      <c r="K1157" s="21">
        <f>_xlfn.XLOOKUP(A1157,'Hospitalisation Details'!A:A,'Hospitalisation Details'!F:F,"Not Found")</f>
        <v>25753</v>
      </c>
      <c r="L1157" s="22">
        <f>_xlfn.XLOOKUP(A1157,'Hospitalisation Details'!A:A,'Hospitalisation Details'!H:H,"Not Found")</f>
        <v>9748.91</v>
      </c>
      <c r="M1157" s="21" t="str">
        <f>_xlfn.XLOOKUP(A1157,'Hospitalisation Details'!A:A,'Hospitalisation Details'!I:I,"Not Found")</f>
        <v>tier - 2</v>
      </c>
      <c r="N1157" s="21" t="str">
        <f>_xlfn.XLOOKUP(A1157,'Hospitalisation Details'!A:A,'Hospitalisation Details'!J:J,"Not Found")</f>
        <v>tier - 3</v>
      </c>
      <c r="O1157" s="21" t="str">
        <f>_xlfn.XLOOKUP(A1157,'Hospitalisation Details'!A:A,'Hospitalisation Details'!K:K,"Not Found")</f>
        <v>R1013</v>
      </c>
      <c r="P1157" s="23">
        <f>_xlfn.XLOOKUP(A1157,'Hospitalisation Details'!A:A,'Hospitalisation Details'!L:L,"Not Found")</f>
        <v>52</v>
      </c>
    </row>
    <row r="1158" spans="1:16" ht="15.75" x14ac:dyDescent="0.25">
      <c r="A1158" s="19" t="s">
        <v>1214</v>
      </c>
      <c r="B1158" s="19" t="str">
        <f>_xlfn.XLOOKUP(A1158,'Customer Names'!A:A,'Customer Names'!C:C,"Not Found")</f>
        <v>Sprieser</v>
      </c>
      <c r="C1158" s="20">
        <f>_xlfn.XLOOKUP(A1158,'Medical Examinations'!A:A,'Medical Examinations'!B:B,"not found")</f>
        <v>30.2</v>
      </c>
      <c r="D1158" s="20">
        <f>_xlfn.XLOOKUP(A1158,'Medical Examinations'!A:A,'Medical Examinations'!C:C,"not found")</f>
        <v>9.8800000000000008</v>
      </c>
      <c r="E1158" s="20" t="str">
        <f>_xlfn.XLOOKUP(A1158,'Medical Examinations'!A:A,'Medical Examinations'!D:D,"not found")</f>
        <v>Yes</v>
      </c>
      <c r="F1158" s="20" t="str">
        <f>_xlfn.XLOOKUP(A1158,'Medical Examinations'!A:A,'Medical Examinations'!E:E,"not found")</f>
        <v>No</v>
      </c>
      <c r="G1158" s="20" t="str">
        <f>_xlfn.XLOOKUP(A1158,'Medical Examinations'!A:A,'Medical Examinations'!F:F,"not found")</f>
        <v>No</v>
      </c>
      <c r="H1158" s="20">
        <f>_xlfn.XLOOKUP(A1158,'Medical Examinations'!A:A,'Medical Examinations'!G:G,"not found")</f>
        <v>2</v>
      </c>
      <c r="I1158" s="20" t="str">
        <f>_xlfn.XLOOKUP(A1158,'Medical Examinations'!A:A,'Medical Examinations'!H:H,"not found")</f>
        <v>No</v>
      </c>
      <c r="J1158" s="20" t="str">
        <f>_xlfn.XLOOKUP(A1158,'Medical Examinations'!A:A,'Medical Examinations'!I:I,"not found")</f>
        <v>Obesity</v>
      </c>
      <c r="K1158" s="21">
        <f>_xlfn.XLOOKUP(A1158,'Hospitalisation Details'!A:A,'Hospitalisation Details'!F:F,"Not Found")</f>
        <v>25798</v>
      </c>
      <c r="L1158" s="22">
        <f>_xlfn.XLOOKUP(A1158,'Hospitalisation Details'!A:A,'Hospitalisation Details'!H:H,"Not Found")</f>
        <v>9724.5300000000007</v>
      </c>
      <c r="M1158" s="21" t="str">
        <f>_xlfn.XLOOKUP(A1158,'Hospitalisation Details'!A:A,'Hospitalisation Details'!I:I,"Not Found")</f>
        <v>tier - 2</v>
      </c>
      <c r="N1158" s="21" t="str">
        <f>_xlfn.XLOOKUP(A1158,'Hospitalisation Details'!A:A,'Hospitalisation Details'!J:J,"Not Found")</f>
        <v>tier - 3</v>
      </c>
      <c r="O1158" s="21" t="str">
        <f>_xlfn.XLOOKUP(A1158,'Hospitalisation Details'!A:A,'Hospitalisation Details'!K:K,"Not Found")</f>
        <v>R1011</v>
      </c>
      <c r="P1158" s="23">
        <f>_xlfn.XLOOKUP(A1158,'Hospitalisation Details'!A:A,'Hospitalisation Details'!L:L,"Not Found")</f>
        <v>52</v>
      </c>
    </row>
    <row r="1159" spans="1:16" ht="15.75" x14ac:dyDescent="0.25">
      <c r="A1159" s="19" t="s">
        <v>1213</v>
      </c>
      <c r="B1159" s="19" t="str">
        <f>_xlfn.XLOOKUP(A1159,'Customer Names'!A:A,'Customer Names'!C:C,"Not Found")</f>
        <v>Blanco</v>
      </c>
      <c r="C1159" s="20">
        <f>_xlfn.XLOOKUP(A1159,'Medical Examinations'!A:A,'Medical Examinations'!B:B,"not found")</f>
        <v>33.25</v>
      </c>
      <c r="D1159" s="20">
        <f>_xlfn.XLOOKUP(A1159,'Medical Examinations'!A:A,'Medical Examinations'!C:C,"not found")</f>
        <v>7.42</v>
      </c>
      <c r="E1159" s="20" t="str">
        <f>_xlfn.XLOOKUP(A1159,'Medical Examinations'!A:A,'Medical Examinations'!D:D,"not found")</f>
        <v>Yes</v>
      </c>
      <c r="F1159" s="20" t="str">
        <f>_xlfn.XLOOKUP(A1159,'Medical Examinations'!A:A,'Medical Examinations'!E:E,"not found")</f>
        <v>No</v>
      </c>
      <c r="G1159" s="20" t="str">
        <f>_xlfn.XLOOKUP(A1159,'Medical Examinations'!A:A,'Medical Examinations'!F:F,"not found")</f>
        <v>No</v>
      </c>
      <c r="H1159" s="20">
        <f>_xlfn.XLOOKUP(A1159,'Medical Examinations'!A:A,'Medical Examinations'!G:G,"not found")</f>
        <v>2</v>
      </c>
      <c r="I1159" s="20" t="str">
        <f>_xlfn.XLOOKUP(A1159,'Medical Examinations'!A:A,'Medical Examinations'!H:H,"not found")</f>
        <v>No</v>
      </c>
      <c r="J1159" s="20" t="str">
        <f>_xlfn.XLOOKUP(A1159,'Medical Examinations'!A:A,'Medical Examinations'!I:I,"not found")</f>
        <v>Obesity</v>
      </c>
      <c r="K1159" s="21">
        <f>_xlfn.XLOOKUP(A1159,'Hospitalisation Details'!A:A,'Hospitalisation Details'!F:F,"Not Found")</f>
        <v>25823</v>
      </c>
      <c r="L1159" s="22">
        <f>_xlfn.XLOOKUP(A1159,'Hospitalisation Details'!A:A,'Hospitalisation Details'!H:H,"Not Found")</f>
        <v>9722.77</v>
      </c>
      <c r="M1159" s="21" t="str">
        <f>_xlfn.XLOOKUP(A1159,'Hospitalisation Details'!A:A,'Hospitalisation Details'!I:I,"Not Found")</f>
        <v>tier - 2</v>
      </c>
      <c r="N1159" s="21" t="str">
        <f>_xlfn.XLOOKUP(A1159,'Hospitalisation Details'!A:A,'Hospitalisation Details'!J:J,"Not Found")</f>
        <v>tier - 3</v>
      </c>
      <c r="O1159" s="21" t="str">
        <f>_xlfn.XLOOKUP(A1159,'Hospitalisation Details'!A:A,'Hospitalisation Details'!K:K,"Not Found")</f>
        <v>R1016</v>
      </c>
      <c r="P1159" s="23">
        <f>_xlfn.XLOOKUP(A1159,'Hospitalisation Details'!A:A,'Hospitalisation Details'!L:L,"Not Found")</f>
        <v>52</v>
      </c>
    </row>
    <row r="1160" spans="1:16" ht="15.75" x14ac:dyDescent="0.25">
      <c r="A1160" s="19" t="s">
        <v>1212</v>
      </c>
      <c r="B1160" s="19" t="str">
        <f>_xlfn.XLOOKUP(A1160,'Customer Names'!A:A,'Customer Names'!C:C,"Not Found")</f>
        <v>Sheptock</v>
      </c>
      <c r="C1160" s="20">
        <f>_xlfn.XLOOKUP(A1160,'Medical Examinations'!A:A,'Medical Examinations'!B:B,"not found")</f>
        <v>26.6</v>
      </c>
      <c r="D1160" s="20">
        <f>_xlfn.XLOOKUP(A1160,'Medical Examinations'!A:A,'Medical Examinations'!C:C,"not found")</f>
        <v>8.4499999999999993</v>
      </c>
      <c r="E1160" s="20" t="str">
        <f>_xlfn.XLOOKUP(A1160,'Medical Examinations'!A:A,'Medical Examinations'!D:D,"not found")</f>
        <v>Yes</v>
      </c>
      <c r="F1160" s="20" t="str">
        <f>_xlfn.XLOOKUP(A1160,'Medical Examinations'!A:A,'Medical Examinations'!E:E,"not found")</f>
        <v>No</v>
      </c>
      <c r="G1160" s="20" t="str">
        <f>_xlfn.XLOOKUP(A1160,'Medical Examinations'!A:A,'Medical Examinations'!F:F,"not found")</f>
        <v>No</v>
      </c>
      <c r="H1160" s="20">
        <f>_xlfn.XLOOKUP(A1160,'Medical Examinations'!A:A,'Medical Examinations'!G:G,"not found")</f>
        <v>1</v>
      </c>
      <c r="I1160" s="20" t="str">
        <f>_xlfn.XLOOKUP(A1160,'Medical Examinations'!A:A,'Medical Examinations'!H:H,"not found")</f>
        <v>No</v>
      </c>
      <c r="J1160" s="20" t="str">
        <f>_xlfn.XLOOKUP(A1160,'Medical Examinations'!A:A,'Medical Examinations'!I:I,"not found")</f>
        <v>Overweight</v>
      </c>
      <c r="K1160" s="21">
        <f>_xlfn.XLOOKUP(A1160,'Hospitalisation Details'!A:A,'Hospitalisation Details'!F:F,"Not Found")</f>
        <v>27572</v>
      </c>
      <c r="L1160" s="22">
        <f>_xlfn.XLOOKUP(A1160,'Hospitalisation Details'!A:A,'Hospitalisation Details'!H:H,"Not Found")</f>
        <v>9715.84</v>
      </c>
      <c r="M1160" s="21" t="str">
        <f>_xlfn.XLOOKUP(A1160,'Hospitalisation Details'!A:A,'Hospitalisation Details'!I:I,"Not Found")</f>
        <v>tier - 2</v>
      </c>
      <c r="N1160" s="21" t="str">
        <f>_xlfn.XLOOKUP(A1160,'Hospitalisation Details'!A:A,'Hospitalisation Details'!J:J,"Not Found")</f>
        <v>tier - 3</v>
      </c>
      <c r="O1160" s="21" t="str">
        <f>_xlfn.XLOOKUP(A1160,'Hospitalisation Details'!A:A,'Hospitalisation Details'!K:K,"Not Found")</f>
        <v>R1024</v>
      </c>
      <c r="P1160" s="23">
        <f>_xlfn.XLOOKUP(A1160,'Hospitalisation Details'!A:A,'Hospitalisation Details'!L:L,"Not Found")</f>
        <v>47</v>
      </c>
    </row>
    <row r="1161" spans="1:16" ht="15.75" x14ac:dyDescent="0.25">
      <c r="A1161" s="19" t="s">
        <v>1211</v>
      </c>
      <c r="B1161" s="19" t="str">
        <f>_xlfn.XLOOKUP(A1161,'Customer Names'!A:A,'Customer Names'!C:C,"Not Found")</f>
        <v>Chruniak</v>
      </c>
      <c r="C1161" s="20">
        <f>_xlfn.XLOOKUP(A1161,'Medical Examinations'!A:A,'Medical Examinations'!B:B,"not found")</f>
        <v>26.35</v>
      </c>
      <c r="D1161" s="20">
        <f>_xlfn.XLOOKUP(A1161,'Medical Examinations'!A:A,'Medical Examinations'!C:C,"not found")</f>
        <v>6.21</v>
      </c>
      <c r="E1161" s="20" t="str">
        <f>_xlfn.XLOOKUP(A1161,'Medical Examinations'!A:A,'Medical Examinations'!D:D,"not found")</f>
        <v>No</v>
      </c>
      <c r="F1161" s="20" t="str">
        <f>_xlfn.XLOOKUP(A1161,'Medical Examinations'!A:A,'Medical Examinations'!E:E,"not found")</f>
        <v>No</v>
      </c>
      <c r="G1161" s="20" t="str">
        <f>_xlfn.XLOOKUP(A1161,'Medical Examinations'!A:A,'Medical Examinations'!F:F,"not found")</f>
        <v>No</v>
      </c>
      <c r="H1161" s="20">
        <f>_xlfn.XLOOKUP(A1161,'Medical Examinations'!A:A,'Medical Examinations'!G:G,"not found")</f>
        <v>2</v>
      </c>
      <c r="I1161" s="20" t="str">
        <f>_xlfn.XLOOKUP(A1161,'Medical Examinations'!A:A,'Medical Examinations'!H:H,"not found")</f>
        <v>No</v>
      </c>
      <c r="J1161" s="20" t="str">
        <f>_xlfn.XLOOKUP(A1161,'Medical Examinations'!A:A,'Medical Examinations'!I:I,"not found")</f>
        <v>Overweight</v>
      </c>
      <c r="K1161" s="21">
        <f>_xlfn.XLOOKUP(A1161,'Hospitalisation Details'!A:A,'Hospitalisation Details'!F:F,"Not Found")</f>
        <v>26490</v>
      </c>
      <c r="L1161" s="22">
        <f>_xlfn.XLOOKUP(A1161,'Hospitalisation Details'!A:A,'Hospitalisation Details'!H:H,"Not Found")</f>
        <v>9710.7099999999991</v>
      </c>
      <c r="M1161" s="21" t="str">
        <f>_xlfn.XLOOKUP(A1161,'Hospitalisation Details'!A:A,'Hospitalisation Details'!I:I,"Not Found")</f>
        <v>tier - 2</v>
      </c>
      <c r="N1161" s="21" t="str">
        <f>_xlfn.XLOOKUP(A1161,'Hospitalisation Details'!A:A,'Hospitalisation Details'!J:J,"Not Found")</f>
        <v>tier - 3</v>
      </c>
      <c r="O1161" s="21" t="str">
        <f>_xlfn.XLOOKUP(A1161,'Hospitalisation Details'!A:A,'Hospitalisation Details'!K:K,"Not Found")</f>
        <v>R1021</v>
      </c>
      <c r="P1161" s="23">
        <f>_xlfn.XLOOKUP(A1161,'Hospitalisation Details'!A:A,'Hospitalisation Details'!L:L,"Not Found")</f>
        <v>50</v>
      </c>
    </row>
    <row r="1162" spans="1:16" ht="15.75" x14ac:dyDescent="0.25">
      <c r="A1162" s="19" t="s">
        <v>1210</v>
      </c>
      <c r="B1162" s="19" t="str">
        <f>_xlfn.XLOOKUP(A1162,'Customer Names'!A:A,'Customer Names'!C:C,"Not Found")</f>
        <v>Miller</v>
      </c>
      <c r="C1162" s="20">
        <f>_xlfn.XLOOKUP(A1162,'Medical Examinations'!A:A,'Medical Examinations'!B:B,"not found")</f>
        <v>39.994999999999997</v>
      </c>
      <c r="D1162" s="20">
        <f>_xlfn.XLOOKUP(A1162,'Medical Examinations'!A:A,'Medical Examinations'!C:C,"not found")</f>
        <v>4.6500000000000004</v>
      </c>
      <c r="E1162" s="20" t="str">
        <f>_xlfn.XLOOKUP(A1162,'Medical Examinations'!A:A,'Medical Examinations'!D:D,"not found")</f>
        <v>No</v>
      </c>
      <c r="F1162" s="20" t="str">
        <f>_xlfn.XLOOKUP(A1162,'Medical Examinations'!A:A,'Medical Examinations'!E:E,"not found")</f>
        <v>No</v>
      </c>
      <c r="G1162" s="20" t="str">
        <f>_xlfn.XLOOKUP(A1162,'Medical Examinations'!A:A,'Medical Examinations'!F:F,"not found")</f>
        <v>No</v>
      </c>
      <c r="H1162" s="20">
        <f>_xlfn.XLOOKUP(A1162,'Medical Examinations'!A:A,'Medical Examinations'!G:G,"not found")</f>
        <v>0</v>
      </c>
      <c r="I1162" s="20" t="str">
        <f>_xlfn.XLOOKUP(A1162,'Medical Examinations'!A:A,'Medical Examinations'!H:H,"not found")</f>
        <v>No</v>
      </c>
      <c r="J1162" s="20" t="str">
        <f>_xlfn.XLOOKUP(A1162,'Medical Examinations'!A:A,'Medical Examinations'!I:I,"not found")</f>
        <v>Obesity</v>
      </c>
      <c r="K1162" s="21">
        <f>_xlfn.XLOOKUP(A1162,'Hospitalisation Details'!A:A,'Hospitalisation Details'!F:F,"Not Found")</f>
        <v>28387</v>
      </c>
      <c r="L1162" s="22">
        <f>_xlfn.XLOOKUP(A1162,'Hospitalisation Details'!A:A,'Hospitalisation Details'!H:H,"Not Found")</f>
        <v>9704.67</v>
      </c>
      <c r="M1162" s="21" t="str">
        <f>_xlfn.XLOOKUP(A1162,'Hospitalisation Details'!A:A,'Hospitalisation Details'!I:I,"Not Found")</f>
        <v>tier - 2</v>
      </c>
      <c r="N1162" s="21" t="str">
        <f>_xlfn.XLOOKUP(A1162,'Hospitalisation Details'!A:A,'Hospitalisation Details'!J:J,"Not Found")</f>
        <v>tier - 3</v>
      </c>
      <c r="O1162" s="21" t="str">
        <f>_xlfn.XLOOKUP(A1162,'Hospitalisation Details'!A:A,'Hospitalisation Details'!K:K,"Not Found")</f>
        <v>R1024</v>
      </c>
      <c r="P1162" s="23">
        <f>_xlfn.XLOOKUP(A1162,'Hospitalisation Details'!A:A,'Hospitalisation Details'!L:L,"Not Found")</f>
        <v>45</v>
      </c>
    </row>
    <row r="1163" spans="1:16" ht="15.75" x14ac:dyDescent="0.25">
      <c r="A1163" s="19" t="s">
        <v>1209</v>
      </c>
      <c r="B1163" s="19" t="str">
        <f>_xlfn.XLOOKUP(A1163,'Customer Names'!A:A,'Customer Names'!C:C,"Not Found")</f>
        <v>Theis</v>
      </c>
      <c r="C1163" s="20">
        <f>_xlfn.XLOOKUP(A1163,'Medical Examinations'!A:A,'Medical Examinations'!B:B,"not found")</f>
        <v>22.92</v>
      </c>
      <c r="D1163" s="20">
        <f>_xlfn.XLOOKUP(A1163,'Medical Examinations'!A:A,'Medical Examinations'!C:C,"not found")</f>
        <v>5.87</v>
      </c>
      <c r="E1163" s="20" t="str">
        <f>_xlfn.XLOOKUP(A1163,'Medical Examinations'!A:A,'Medical Examinations'!D:D,"not found")</f>
        <v>Yes</v>
      </c>
      <c r="F1163" s="20" t="str">
        <f>_xlfn.XLOOKUP(A1163,'Medical Examinations'!A:A,'Medical Examinations'!E:E,"not found")</f>
        <v>No</v>
      </c>
      <c r="G1163" s="20" t="str">
        <f>_xlfn.XLOOKUP(A1163,'Medical Examinations'!A:A,'Medical Examinations'!F:F,"not found")</f>
        <v>No</v>
      </c>
      <c r="H1163" s="20">
        <f>_xlfn.XLOOKUP(A1163,'Medical Examinations'!A:A,'Medical Examinations'!G:G,"not found")</f>
        <v>1</v>
      </c>
      <c r="I1163" s="20" t="str">
        <f>_xlfn.XLOOKUP(A1163,'Medical Examinations'!A:A,'Medical Examinations'!H:H,"not found")</f>
        <v>No</v>
      </c>
      <c r="J1163" s="20" t="str">
        <f>_xlfn.XLOOKUP(A1163,'Medical Examinations'!A:A,'Medical Examinations'!I:I,"not found")</f>
        <v>Normal Weight</v>
      </c>
      <c r="K1163" s="21">
        <f>_xlfn.XLOOKUP(A1163,'Hospitalisation Details'!A:A,'Hospitalisation Details'!F:F,"Not Found")</f>
        <v>23688</v>
      </c>
      <c r="L1163" s="22">
        <f>_xlfn.XLOOKUP(A1163,'Hospitalisation Details'!A:A,'Hospitalisation Details'!H:H,"Not Found")</f>
        <v>9698.42</v>
      </c>
      <c r="M1163" s="21" t="str">
        <f>_xlfn.XLOOKUP(A1163,'Hospitalisation Details'!A:A,'Hospitalisation Details'!I:I,"Not Found")</f>
        <v>tier - 2</v>
      </c>
      <c r="N1163" s="21" t="str">
        <f>_xlfn.XLOOKUP(A1163,'Hospitalisation Details'!A:A,'Hospitalisation Details'!J:J,"Not Found")</f>
        <v>tier - 3</v>
      </c>
      <c r="O1163" s="21" t="str">
        <f>_xlfn.XLOOKUP(A1163,'Hospitalisation Details'!A:A,'Hospitalisation Details'!K:K,"Not Found")</f>
        <v>R1013</v>
      </c>
      <c r="P1163" s="23">
        <f>_xlfn.XLOOKUP(A1163,'Hospitalisation Details'!A:A,'Hospitalisation Details'!L:L,"Not Found")</f>
        <v>58</v>
      </c>
    </row>
    <row r="1164" spans="1:16" ht="15.75" x14ac:dyDescent="0.25">
      <c r="A1164" s="19" t="s">
        <v>1208</v>
      </c>
      <c r="B1164" s="19" t="str">
        <f>_xlfn.XLOOKUP(A1164,'Customer Names'!A:A,'Customer Names'!C:C,"Not Found")</f>
        <v>Sadler</v>
      </c>
      <c r="C1164" s="20">
        <f>_xlfn.XLOOKUP(A1164,'Medical Examinations'!A:A,'Medical Examinations'!B:B,"not found")</f>
        <v>24.78</v>
      </c>
      <c r="D1164" s="20">
        <f>_xlfn.XLOOKUP(A1164,'Medical Examinations'!A:A,'Medical Examinations'!C:C,"not found")</f>
        <v>4.24</v>
      </c>
      <c r="E1164" s="20" t="str">
        <f>_xlfn.XLOOKUP(A1164,'Medical Examinations'!A:A,'Medical Examinations'!D:D,"not found")</f>
        <v>Yes</v>
      </c>
      <c r="F1164" s="20" t="str">
        <f>_xlfn.XLOOKUP(A1164,'Medical Examinations'!A:A,'Medical Examinations'!E:E,"not found")</f>
        <v>No</v>
      </c>
      <c r="G1164" s="20" t="str">
        <f>_xlfn.XLOOKUP(A1164,'Medical Examinations'!A:A,'Medical Examinations'!F:F,"not found")</f>
        <v>No</v>
      </c>
      <c r="H1164" s="20">
        <f>_xlfn.XLOOKUP(A1164,'Medical Examinations'!A:A,'Medical Examinations'!G:G,"not found")</f>
        <v>2</v>
      </c>
      <c r="I1164" s="20" t="str">
        <f>_xlfn.XLOOKUP(A1164,'Medical Examinations'!A:A,'Medical Examinations'!H:H,"not found")</f>
        <v>No</v>
      </c>
      <c r="J1164" s="20" t="str">
        <f>_xlfn.XLOOKUP(A1164,'Medical Examinations'!A:A,'Medical Examinations'!I:I,"not found")</f>
        <v>Normal Weight</v>
      </c>
      <c r="K1164" s="21">
        <f>_xlfn.XLOOKUP(A1164,'Hospitalisation Details'!A:A,'Hospitalisation Details'!F:F,"Not Found")</f>
        <v>24366</v>
      </c>
      <c r="L1164" s="22">
        <f>_xlfn.XLOOKUP(A1164,'Hospitalisation Details'!A:A,'Hospitalisation Details'!H:H,"Not Found")</f>
        <v>9684.2900000000009</v>
      </c>
      <c r="M1164" s="21" t="str">
        <f>_xlfn.XLOOKUP(A1164,'Hospitalisation Details'!A:A,'Hospitalisation Details'!I:I,"Not Found")</f>
        <v>tier - 2</v>
      </c>
      <c r="N1164" s="21" t="str">
        <f>_xlfn.XLOOKUP(A1164,'Hospitalisation Details'!A:A,'Hospitalisation Details'!J:J,"Not Found")</f>
        <v>tier - 3</v>
      </c>
      <c r="O1164" s="21" t="str">
        <f>_xlfn.XLOOKUP(A1164,'Hospitalisation Details'!A:A,'Hospitalisation Details'!K:K,"Not Found")</f>
        <v>R1013</v>
      </c>
      <c r="P1164" s="23">
        <f>_xlfn.XLOOKUP(A1164,'Hospitalisation Details'!A:A,'Hospitalisation Details'!L:L,"Not Found")</f>
        <v>56</v>
      </c>
    </row>
    <row r="1165" spans="1:16" ht="15.75" x14ac:dyDescent="0.25">
      <c r="A1165" s="19" t="s">
        <v>1207</v>
      </c>
      <c r="B1165" s="19" t="str">
        <f>_xlfn.XLOOKUP(A1165,'Customer Names'!A:A,'Customer Names'!C:C,"Not Found")</f>
        <v>Auger</v>
      </c>
      <c r="C1165" s="20">
        <f>_xlfn.XLOOKUP(A1165,'Medical Examinations'!A:A,'Medical Examinations'!B:B,"not found")</f>
        <v>34.07</v>
      </c>
      <c r="D1165" s="20">
        <f>_xlfn.XLOOKUP(A1165,'Medical Examinations'!A:A,'Medical Examinations'!C:C,"not found")</f>
        <v>7.81</v>
      </c>
      <c r="E1165" s="20" t="str">
        <f>_xlfn.XLOOKUP(A1165,'Medical Examinations'!A:A,'Medical Examinations'!D:D,"not found")</f>
        <v>Yes</v>
      </c>
      <c r="F1165" s="20" t="str">
        <f>_xlfn.XLOOKUP(A1165,'Medical Examinations'!A:A,'Medical Examinations'!E:E,"not found")</f>
        <v>No</v>
      </c>
      <c r="G1165" s="20" t="str">
        <f>_xlfn.XLOOKUP(A1165,'Medical Examinations'!A:A,'Medical Examinations'!F:F,"not found")</f>
        <v>No</v>
      </c>
      <c r="H1165" s="20">
        <f>_xlfn.XLOOKUP(A1165,'Medical Examinations'!A:A,'Medical Examinations'!G:G,"not found")</f>
        <v>0</v>
      </c>
      <c r="I1165" s="20" t="str">
        <f>_xlfn.XLOOKUP(A1165,'Medical Examinations'!A:A,'Medical Examinations'!H:H,"not found")</f>
        <v>No</v>
      </c>
      <c r="J1165" s="20" t="str">
        <f>_xlfn.XLOOKUP(A1165,'Medical Examinations'!A:A,'Medical Examinations'!I:I,"not found")</f>
        <v>Obesity</v>
      </c>
      <c r="K1165" s="21">
        <f>_xlfn.XLOOKUP(A1165,'Hospitalisation Details'!A:A,'Hospitalisation Details'!F:F,"Not Found")</f>
        <v>29806</v>
      </c>
      <c r="L1165" s="22">
        <f>_xlfn.XLOOKUP(A1165,'Hospitalisation Details'!A:A,'Hospitalisation Details'!H:H,"Not Found")</f>
        <v>9664.34</v>
      </c>
      <c r="M1165" s="21" t="str">
        <f>_xlfn.XLOOKUP(A1165,'Hospitalisation Details'!A:A,'Hospitalisation Details'!I:I,"Not Found")</f>
        <v>tier - 2</v>
      </c>
      <c r="N1165" s="21" t="str">
        <f>_xlfn.XLOOKUP(A1165,'Hospitalisation Details'!A:A,'Hospitalisation Details'!J:J,"Not Found")</f>
        <v>tier - 3</v>
      </c>
      <c r="O1165" s="21" t="str">
        <f>_xlfn.XLOOKUP(A1165,'Hospitalisation Details'!A:A,'Hospitalisation Details'!K:K,"Not Found")</f>
        <v>R1011</v>
      </c>
      <c r="P1165" s="23">
        <f>_xlfn.XLOOKUP(A1165,'Hospitalisation Details'!A:A,'Hospitalisation Details'!L:L,"Not Found")</f>
        <v>41</v>
      </c>
    </row>
    <row r="1166" spans="1:16" ht="15.75" x14ac:dyDescent="0.25">
      <c r="A1166" s="19" t="s">
        <v>1206</v>
      </c>
      <c r="B1166" s="19" t="str">
        <f>_xlfn.XLOOKUP(A1166,'Customer Names'!A:A,'Customer Names'!C:C,"Not Found")</f>
        <v>Steadman</v>
      </c>
      <c r="C1166" s="20">
        <f>_xlfn.XLOOKUP(A1166,'Medical Examinations'!A:A,'Medical Examinations'!B:B,"not found")</f>
        <v>30.14</v>
      </c>
      <c r="D1166" s="20">
        <f>_xlfn.XLOOKUP(A1166,'Medical Examinations'!A:A,'Medical Examinations'!C:C,"not found")</f>
        <v>9.85</v>
      </c>
      <c r="E1166" s="20" t="str">
        <f>_xlfn.XLOOKUP(A1166,'Medical Examinations'!A:A,'Medical Examinations'!D:D,"not found")</f>
        <v>No</v>
      </c>
      <c r="F1166" s="20" t="str">
        <f>_xlfn.XLOOKUP(A1166,'Medical Examinations'!A:A,'Medical Examinations'!E:E,"not found")</f>
        <v>No</v>
      </c>
      <c r="G1166" s="20" t="str">
        <f>_xlfn.XLOOKUP(A1166,'Medical Examinations'!A:A,'Medical Examinations'!F:F,"not found")</f>
        <v>No</v>
      </c>
      <c r="H1166" s="20">
        <f>_xlfn.XLOOKUP(A1166,'Medical Examinations'!A:A,'Medical Examinations'!G:G,"not found")</f>
        <v>0</v>
      </c>
      <c r="I1166" s="20" t="str">
        <f>_xlfn.XLOOKUP(A1166,'Medical Examinations'!A:A,'Medical Examinations'!H:H,"not found")</f>
        <v>No</v>
      </c>
      <c r="J1166" s="20" t="str">
        <f>_xlfn.XLOOKUP(A1166,'Medical Examinations'!A:A,'Medical Examinations'!I:I,"not found")</f>
        <v>Obesity</v>
      </c>
      <c r="K1166" s="21">
        <f>_xlfn.XLOOKUP(A1166,'Hospitalisation Details'!A:A,'Hospitalisation Details'!F:F,"Not Found")</f>
        <v>27218</v>
      </c>
      <c r="L1166" s="22">
        <f>_xlfn.XLOOKUP(A1166,'Hospitalisation Details'!A:A,'Hospitalisation Details'!H:H,"Not Found")</f>
        <v>9653.81</v>
      </c>
      <c r="M1166" s="21" t="str">
        <f>_xlfn.XLOOKUP(A1166,'Hospitalisation Details'!A:A,'Hospitalisation Details'!I:I,"Not Found")</f>
        <v>tier - 2</v>
      </c>
      <c r="N1166" s="21" t="str">
        <f>_xlfn.XLOOKUP(A1166,'Hospitalisation Details'!A:A,'Hospitalisation Details'!J:J,"Not Found")</f>
        <v>tier - 3</v>
      </c>
      <c r="O1166" s="21" t="str">
        <f>_xlfn.XLOOKUP(A1166,'Hospitalisation Details'!A:A,'Hospitalisation Details'!K:K,"Not Found")</f>
        <v>R1011</v>
      </c>
      <c r="P1166" s="23">
        <f>_xlfn.XLOOKUP(A1166,'Hospitalisation Details'!A:A,'Hospitalisation Details'!L:L,"Not Found")</f>
        <v>48</v>
      </c>
    </row>
    <row r="1167" spans="1:16" ht="15.75" x14ac:dyDescent="0.25">
      <c r="A1167" s="19" t="s">
        <v>1205</v>
      </c>
      <c r="B1167" s="19" t="str">
        <f>_xlfn.XLOOKUP(A1167,'Customer Names'!A:A,'Customer Names'!C:C,"Not Found")</f>
        <v>McCarron</v>
      </c>
      <c r="C1167" s="20">
        <f>_xlfn.XLOOKUP(A1167,'Medical Examinations'!A:A,'Medical Examinations'!B:B,"not found")</f>
        <v>18.05</v>
      </c>
      <c r="D1167" s="20">
        <f>_xlfn.XLOOKUP(A1167,'Medical Examinations'!A:A,'Medical Examinations'!C:C,"not found")</f>
        <v>6.94</v>
      </c>
      <c r="E1167" s="20" t="str">
        <f>_xlfn.XLOOKUP(A1167,'Medical Examinations'!A:A,'Medical Examinations'!D:D,"not found")</f>
        <v>No</v>
      </c>
      <c r="F1167" s="20" t="str">
        <f>_xlfn.XLOOKUP(A1167,'Medical Examinations'!A:A,'Medical Examinations'!E:E,"not found")</f>
        <v>No</v>
      </c>
      <c r="G1167" s="20" t="str">
        <f>_xlfn.XLOOKUP(A1167,'Medical Examinations'!A:A,'Medical Examinations'!F:F,"not found")</f>
        <v>No</v>
      </c>
      <c r="H1167" s="20">
        <f>_xlfn.XLOOKUP(A1167,'Medical Examinations'!A:A,'Medical Examinations'!G:G,"not found")</f>
        <v>0</v>
      </c>
      <c r="I1167" s="20" t="str">
        <f>_xlfn.XLOOKUP(A1167,'Medical Examinations'!A:A,'Medical Examinations'!H:H,"not found")</f>
        <v>No</v>
      </c>
      <c r="J1167" s="20" t="str">
        <f>_xlfn.XLOOKUP(A1167,'Medical Examinations'!A:A,'Medical Examinations'!I:I,"not found")</f>
        <v>Underweight</v>
      </c>
      <c r="K1167" s="21">
        <f>_xlfn.XLOOKUP(A1167,'Hospitalisation Details'!A:A,'Hospitalisation Details'!F:F,"Not Found")</f>
        <v>26133</v>
      </c>
      <c r="L1167" s="22">
        <f>_xlfn.XLOOKUP(A1167,'Hospitalisation Details'!A:A,'Hospitalisation Details'!H:H,"Not Found")</f>
        <v>9644.25</v>
      </c>
      <c r="M1167" s="21" t="str">
        <f>_xlfn.XLOOKUP(A1167,'Hospitalisation Details'!A:A,'Hospitalisation Details'!I:I,"Not Found")</f>
        <v>tier - 2</v>
      </c>
      <c r="N1167" s="21" t="str">
        <f>_xlfn.XLOOKUP(A1167,'Hospitalisation Details'!A:A,'Hospitalisation Details'!J:J,"Not Found")</f>
        <v>tier - 3</v>
      </c>
      <c r="O1167" s="21" t="str">
        <f>_xlfn.XLOOKUP(A1167,'Hospitalisation Details'!A:A,'Hospitalisation Details'!K:K,"Not Found")</f>
        <v>R1012</v>
      </c>
      <c r="P1167" s="23">
        <f>_xlfn.XLOOKUP(A1167,'Hospitalisation Details'!A:A,'Hospitalisation Details'!L:L,"Not Found")</f>
        <v>51</v>
      </c>
    </row>
    <row r="1168" spans="1:16" ht="15.75" x14ac:dyDescent="0.25">
      <c r="A1168" s="19" t="s">
        <v>1204</v>
      </c>
      <c r="B1168" s="19" t="str">
        <f>_xlfn.XLOOKUP(A1168,'Customer Names'!A:A,'Customer Names'!C:C,"Not Found")</f>
        <v>Roecker</v>
      </c>
      <c r="C1168" s="20">
        <f>_xlfn.XLOOKUP(A1168,'Medical Examinations'!A:A,'Medical Examinations'!B:B,"not found")</f>
        <v>37.4</v>
      </c>
      <c r="D1168" s="20">
        <f>_xlfn.XLOOKUP(A1168,'Medical Examinations'!A:A,'Medical Examinations'!C:C,"not found")</f>
        <v>11.3</v>
      </c>
      <c r="E1168" s="20" t="str">
        <f>_xlfn.XLOOKUP(A1168,'Medical Examinations'!A:A,'Medical Examinations'!D:D,"not found")</f>
        <v>Yes</v>
      </c>
      <c r="F1168" s="20" t="str">
        <f>_xlfn.XLOOKUP(A1168,'Medical Examinations'!A:A,'Medical Examinations'!E:E,"not found")</f>
        <v>No</v>
      </c>
      <c r="G1168" s="20" t="str">
        <f>_xlfn.XLOOKUP(A1168,'Medical Examinations'!A:A,'Medical Examinations'!F:F,"not found")</f>
        <v>No</v>
      </c>
      <c r="H1168" s="20">
        <f>_xlfn.XLOOKUP(A1168,'Medical Examinations'!A:A,'Medical Examinations'!G:G,"not found")</f>
        <v>2</v>
      </c>
      <c r="I1168" s="20" t="str">
        <f>_xlfn.XLOOKUP(A1168,'Medical Examinations'!A:A,'Medical Examinations'!H:H,"not found")</f>
        <v>No</v>
      </c>
      <c r="J1168" s="20" t="str">
        <f>_xlfn.XLOOKUP(A1168,'Medical Examinations'!A:A,'Medical Examinations'!I:I,"not found")</f>
        <v>Obesity</v>
      </c>
      <c r="K1168" s="21">
        <f>_xlfn.XLOOKUP(A1168,'Hospitalisation Details'!A:A,'Hospitalisation Details'!F:F,"Not Found")</f>
        <v>25841</v>
      </c>
      <c r="L1168" s="22">
        <f>_xlfn.XLOOKUP(A1168,'Hospitalisation Details'!A:A,'Hospitalisation Details'!H:H,"Not Found")</f>
        <v>9634.5400000000009</v>
      </c>
      <c r="M1168" s="21" t="str">
        <f>_xlfn.XLOOKUP(A1168,'Hospitalisation Details'!A:A,'Hospitalisation Details'!I:I,"Not Found")</f>
        <v>tier - 2</v>
      </c>
      <c r="N1168" s="21" t="str">
        <f>_xlfn.XLOOKUP(A1168,'Hospitalisation Details'!A:A,'Hospitalisation Details'!J:J,"Not Found")</f>
        <v>tier - 3</v>
      </c>
      <c r="O1168" s="21" t="str">
        <f>_xlfn.XLOOKUP(A1168,'Hospitalisation Details'!A:A,'Hospitalisation Details'!K:K,"Not Found")</f>
        <v>R1011</v>
      </c>
      <c r="P1168" s="23">
        <f>_xlfn.XLOOKUP(A1168,'Hospitalisation Details'!A:A,'Hospitalisation Details'!L:L,"Not Found")</f>
        <v>52</v>
      </c>
    </row>
    <row r="1169" spans="1:16" ht="15.75" x14ac:dyDescent="0.25">
      <c r="A1169" s="19" t="s">
        <v>1203</v>
      </c>
      <c r="B1169" s="19" t="str">
        <f>_xlfn.XLOOKUP(A1169,'Customer Names'!A:A,'Customer Names'!C:C,"Not Found")</f>
        <v>Giumarra</v>
      </c>
      <c r="C1169" s="20">
        <f>_xlfn.XLOOKUP(A1169,'Medical Examinations'!A:A,'Medical Examinations'!B:B,"not found")</f>
        <v>25.75</v>
      </c>
      <c r="D1169" s="20">
        <f>_xlfn.XLOOKUP(A1169,'Medical Examinations'!A:A,'Medical Examinations'!C:C,"not found")</f>
        <v>9.23</v>
      </c>
      <c r="E1169" s="20" t="str">
        <f>_xlfn.XLOOKUP(A1169,'Medical Examinations'!A:A,'Medical Examinations'!D:D,"not found")</f>
        <v>No</v>
      </c>
      <c r="F1169" s="20" t="str">
        <f>_xlfn.XLOOKUP(A1169,'Medical Examinations'!A:A,'Medical Examinations'!E:E,"not found")</f>
        <v>No</v>
      </c>
      <c r="G1169" s="20" t="str">
        <f>_xlfn.XLOOKUP(A1169,'Medical Examinations'!A:A,'Medical Examinations'!F:F,"not found")</f>
        <v>No</v>
      </c>
      <c r="H1169" s="20">
        <f>_xlfn.XLOOKUP(A1169,'Medical Examinations'!A:A,'Medical Examinations'!G:G,"not found")</f>
        <v>0</v>
      </c>
      <c r="I1169" s="20" t="str">
        <f>_xlfn.XLOOKUP(A1169,'Medical Examinations'!A:A,'Medical Examinations'!H:H,"not found")</f>
        <v>No</v>
      </c>
      <c r="J1169" s="20" t="str">
        <f>_xlfn.XLOOKUP(A1169,'Medical Examinations'!A:A,'Medical Examinations'!I:I,"not found")</f>
        <v>Overweight</v>
      </c>
      <c r="K1169" s="21">
        <f>_xlfn.XLOOKUP(A1169,'Hospitalisation Details'!A:A,'Hospitalisation Details'!F:F,"Not Found")</f>
        <v>25011</v>
      </c>
      <c r="L1169" s="22">
        <f>_xlfn.XLOOKUP(A1169,'Hospitalisation Details'!A:A,'Hospitalisation Details'!H:H,"Not Found")</f>
        <v>9630.91</v>
      </c>
      <c r="M1169" s="21" t="str">
        <f>_xlfn.XLOOKUP(A1169,'Hospitalisation Details'!A:A,'Hospitalisation Details'!I:I,"Not Found")</f>
        <v>tier - 2</v>
      </c>
      <c r="N1169" s="21" t="str">
        <f>_xlfn.XLOOKUP(A1169,'Hospitalisation Details'!A:A,'Hospitalisation Details'!J:J,"Not Found")</f>
        <v>tier - 3</v>
      </c>
      <c r="O1169" s="21" t="str">
        <f>_xlfn.XLOOKUP(A1169,'Hospitalisation Details'!A:A,'Hospitalisation Details'!K:K,"Not Found")</f>
        <v>R1013</v>
      </c>
      <c r="P1169" s="23">
        <f>_xlfn.XLOOKUP(A1169,'Hospitalisation Details'!A:A,'Hospitalisation Details'!L:L,"Not Found")</f>
        <v>54</v>
      </c>
    </row>
    <row r="1170" spans="1:16" ht="15.75" x14ac:dyDescent="0.25">
      <c r="A1170" s="19" t="s">
        <v>1202</v>
      </c>
      <c r="B1170" s="19" t="str">
        <f>_xlfn.XLOOKUP(A1170,'Customer Names'!A:A,'Customer Names'!C:C,"Not Found")</f>
        <v>Peters</v>
      </c>
      <c r="C1170" s="20">
        <f>_xlfn.XLOOKUP(A1170,'Medical Examinations'!A:A,'Medical Examinations'!B:B,"not found")</f>
        <v>32.299999999999997</v>
      </c>
      <c r="D1170" s="20">
        <f>_xlfn.XLOOKUP(A1170,'Medical Examinations'!A:A,'Medical Examinations'!C:C,"not found")</f>
        <v>4.37</v>
      </c>
      <c r="E1170" s="20" t="str">
        <f>_xlfn.XLOOKUP(A1170,'Medical Examinations'!A:A,'Medical Examinations'!D:D,"not found")</f>
        <v>No</v>
      </c>
      <c r="F1170" s="20" t="str">
        <f>_xlfn.XLOOKUP(A1170,'Medical Examinations'!A:A,'Medical Examinations'!E:E,"not found")</f>
        <v>No</v>
      </c>
      <c r="G1170" s="20" t="str">
        <f>_xlfn.XLOOKUP(A1170,'Medical Examinations'!A:A,'Medical Examinations'!F:F,"not found")</f>
        <v>No</v>
      </c>
      <c r="H1170" s="20">
        <f>_xlfn.XLOOKUP(A1170,'Medical Examinations'!A:A,'Medical Examinations'!G:G,"not found")</f>
        <v>2</v>
      </c>
      <c r="I1170" s="20" t="str">
        <f>_xlfn.XLOOKUP(A1170,'Medical Examinations'!A:A,'Medical Examinations'!H:H,"not found")</f>
        <v>No</v>
      </c>
      <c r="J1170" s="20" t="str">
        <f>_xlfn.XLOOKUP(A1170,'Medical Examinations'!A:A,'Medical Examinations'!I:I,"not found")</f>
        <v>Obesity</v>
      </c>
      <c r="K1170" s="21">
        <f>_xlfn.XLOOKUP(A1170,'Hospitalisation Details'!A:A,'Hospitalisation Details'!F:F,"Not Found")</f>
        <v>26595</v>
      </c>
      <c r="L1170" s="22">
        <f>_xlfn.XLOOKUP(A1170,'Hospitalisation Details'!A:A,'Hospitalisation Details'!H:H,"Not Found")</f>
        <v>9630.4</v>
      </c>
      <c r="M1170" s="21" t="str">
        <f>_xlfn.XLOOKUP(A1170,'Hospitalisation Details'!A:A,'Hospitalisation Details'!I:I,"Not Found")</f>
        <v>tier - 2</v>
      </c>
      <c r="N1170" s="21" t="str">
        <f>_xlfn.XLOOKUP(A1170,'Hospitalisation Details'!A:A,'Hospitalisation Details'!J:J,"Not Found")</f>
        <v>tier - 3</v>
      </c>
      <c r="O1170" s="21" t="str">
        <f>_xlfn.XLOOKUP(A1170,'Hospitalisation Details'!A:A,'Hospitalisation Details'!K:K,"Not Found")</f>
        <v>R1011</v>
      </c>
      <c r="P1170" s="23">
        <f>_xlfn.XLOOKUP(A1170,'Hospitalisation Details'!A:A,'Hospitalisation Details'!L:L,"Not Found")</f>
        <v>50</v>
      </c>
    </row>
    <row r="1171" spans="1:16" ht="15.75" x14ac:dyDescent="0.25">
      <c r="A1171" s="19" t="s">
        <v>1201</v>
      </c>
      <c r="B1171" s="19" t="str">
        <f>_xlfn.XLOOKUP(A1171,'Customer Names'!A:A,'Customer Names'!C:C,"Not Found")</f>
        <v>Bower</v>
      </c>
      <c r="C1171" s="20">
        <f>_xlfn.XLOOKUP(A1171,'Medical Examinations'!A:A,'Medical Examinations'!B:B,"not found")</f>
        <v>28.61</v>
      </c>
      <c r="D1171" s="20">
        <f>_xlfn.XLOOKUP(A1171,'Medical Examinations'!A:A,'Medical Examinations'!C:C,"not found")</f>
        <v>5.76</v>
      </c>
      <c r="E1171" s="20" t="str">
        <f>_xlfn.XLOOKUP(A1171,'Medical Examinations'!A:A,'Medical Examinations'!D:D,"not found")</f>
        <v>No</v>
      </c>
      <c r="F1171" s="20" t="str">
        <f>_xlfn.XLOOKUP(A1171,'Medical Examinations'!A:A,'Medical Examinations'!E:E,"not found")</f>
        <v>No</v>
      </c>
      <c r="G1171" s="20" t="str">
        <f>_xlfn.XLOOKUP(A1171,'Medical Examinations'!A:A,'Medical Examinations'!F:F,"not found")</f>
        <v>Yes</v>
      </c>
      <c r="H1171" s="20">
        <f>_xlfn.XLOOKUP(A1171,'Medical Examinations'!A:A,'Medical Examinations'!G:G,"not found")</f>
        <v>1</v>
      </c>
      <c r="I1171" s="20" t="str">
        <f>_xlfn.XLOOKUP(A1171,'Medical Examinations'!A:A,'Medical Examinations'!H:H,"not found")</f>
        <v>No</v>
      </c>
      <c r="J1171" s="20" t="str">
        <f>_xlfn.XLOOKUP(A1171,'Medical Examinations'!A:A,'Medical Examinations'!I:I,"not found")</f>
        <v>Overweight</v>
      </c>
      <c r="K1171" s="21">
        <f>_xlfn.XLOOKUP(A1171,'Hospitalisation Details'!A:A,'Hospitalisation Details'!F:F,"Not Found")</f>
        <v>29208</v>
      </c>
      <c r="L1171" s="22">
        <f>_xlfn.XLOOKUP(A1171,'Hospitalisation Details'!A:A,'Hospitalisation Details'!H:H,"Not Found")</f>
        <v>9630.2999999999993</v>
      </c>
      <c r="M1171" s="21" t="str">
        <f>_xlfn.XLOOKUP(A1171,'Hospitalisation Details'!A:A,'Hospitalisation Details'!I:I,"Not Found")</f>
        <v>tier - 2</v>
      </c>
      <c r="N1171" s="21" t="str">
        <f>_xlfn.XLOOKUP(A1171,'Hospitalisation Details'!A:A,'Hospitalisation Details'!J:J,"Not Found")</f>
        <v>tier - 3</v>
      </c>
      <c r="O1171" s="21" t="str">
        <f>_xlfn.XLOOKUP(A1171,'Hospitalisation Details'!A:A,'Hospitalisation Details'!K:K,"Not Found")</f>
        <v>R1021</v>
      </c>
      <c r="P1171" s="23">
        <f>_xlfn.XLOOKUP(A1171,'Hospitalisation Details'!A:A,'Hospitalisation Details'!L:L,"Not Found")</f>
        <v>43</v>
      </c>
    </row>
    <row r="1172" spans="1:16" ht="15.75" x14ac:dyDescent="0.25">
      <c r="A1172" s="19" t="s">
        <v>1200</v>
      </c>
      <c r="B1172" s="19" t="str">
        <f>_xlfn.XLOOKUP(A1172,'Customer Names'!A:A,'Customer Names'!C:C,"Not Found")</f>
        <v>Chen</v>
      </c>
      <c r="C1172" s="20">
        <f>_xlfn.XLOOKUP(A1172,'Medical Examinations'!A:A,'Medical Examinations'!B:B,"not found")</f>
        <v>45.41</v>
      </c>
      <c r="D1172" s="20">
        <f>_xlfn.XLOOKUP(A1172,'Medical Examinations'!A:A,'Medical Examinations'!C:C,"not found")</f>
        <v>4.96</v>
      </c>
      <c r="E1172" s="20" t="str">
        <f>_xlfn.XLOOKUP(A1172,'Medical Examinations'!A:A,'Medical Examinations'!D:D,"not found")</f>
        <v>No</v>
      </c>
      <c r="F1172" s="20" t="str">
        <f>_xlfn.XLOOKUP(A1172,'Medical Examinations'!A:A,'Medical Examinations'!E:E,"not found")</f>
        <v>No</v>
      </c>
      <c r="G1172" s="20" t="str">
        <f>_xlfn.XLOOKUP(A1172,'Medical Examinations'!A:A,'Medical Examinations'!F:F,"not found")</f>
        <v>No</v>
      </c>
      <c r="H1172" s="20">
        <f>_xlfn.XLOOKUP(A1172,'Medical Examinations'!A:A,'Medical Examinations'!G:G,"not found")</f>
        <v>1</v>
      </c>
      <c r="I1172" s="20" t="str">
        <f>_xlfn.XLOOKUP(A1172,'Medical Examinations'!A:A,'Medical Examinations'!H:H,"not found")</f>
        <v>No</v>
      </c>
      <c r="J1172" s="20" t="str">
        <f>_xlfn.XLOOKUP(A1172,'Medical Examinations'!A:A,'Medical Examinations'!I:I,"not found")</f>
        <v>Obesity</v>
      </c>
      <c r="K1172" s="21">
        <f>_xlfn.XLOOKUP(A1172,'Hospitalisation Details'!A:A,'Hospitalisation Details'!F:F,"Not Found")</f>
        <v>35969</v>
      </c>
      <c r="L1172" s="22">
        <f>_xlfn.XLOOKUP(A1172,'Hospitalisation Details'!A:A,'Hospitalisation Details'!H:H,"Not Found")</f>
        <v>9628.7900000000009</v>
      </c>
      <c r="M1172" s="21" t="str">
        <f>_xlfn.XLOOKUP(A1172,'Hospitalisation Details'!A:A,'Hospitalisation Details'!I:I,"Not Found")</f>
        <v>tier - 2</v>
      </c>
      <c r="N1172" s="21" t="str">
        <f>_xlfn.XLOOKUP(A1172,'Hospitalisation Details'!A:A,'Hospitalisation Details'!J:J,"Not Found")</f>
        <v>tier - 3</v>
      </c>
      <c r="O1172" s="21" t="str">
        <f>_xlfn.XLOOKUP(A1172,'Hospitalisation Details'!A:A,'Hospitalisation Details'!K:K,"Not Found")</f>
        <v>R1026</v>
      </c>
      <c r="P1172" s="23">
        <f>_xlfn.XLOOKUP(A1172,'Hospitalisation Details'!A:A,'Hospitalisation Details'!L:L,"Not Found")</f>
        <v>24</v>
      </c>
    </row>
    <row r="1173" spans="1:16" ht="15.75" x14ac:dyDescent="0.25">
      <c r="A1173" s="19" t="s">
        <v>1199</v>
      </c>
      <c r="B1173" s="19" t="str">
        <f>_xlfn.XLOOKUP(A1173,'Customer Names'!A:A,'Customer Names'!C:C,"Not Found")</f>
        <v>Capriccioso</v>
      </c>
      <c r="C1173" s="20">
        <f>_xlfn.XLOOKUP(A1173,'Medical Examinations'!A:A,'Medical Examinations'!B:B,"not found")</f>
        <v>31.2</v>
      </c>
      <c r="D1173" s="20">
        <f>_xlfn.XLOOKUP(A1173,'Medical Examinations'!A:A,'Medical Examinations'!C:C,"not found")</f>
        <v>11.04</v>
      </c>
      <c r="E1173" s="20" t="str">
        <f>_xlfn.XLOOKUP(A1173,'Medical Examinations'!A:A,'Medical Examinations'!D:D,"not found")</f>
        <v>Yes</v>
      </c>
      <c r="F1173" s="20" t="str">
        <f>_xlfn.XLOOKUP(A1173,'Medical Examinations'!A:A,'Medical Examinations'!E:E,"not found")</f>
        <v>No</v>
      </c>
      <c r="G1173" s="20" t="str">
        <f>_xlfn.XLOOKUP(A1173,'Medical Examinations'!A:A,'Medical Examinations'!F:F,"not found")</f>
        <v>No</v>
      </c>
      <c r="H1173" s="20">
        <f>_xlfn.XLOOKUP(A1173,'Medical Examinations'!A:A,'Medical Examinations'!G:G,"not found")</f>
        <v>2</v>
      </c>
      <c r="I1173" s="20" t="str">
        <f>_xlfn.XLOOKUP(A1173,'Medical Examinations'!A:A,'Medical Examinations'!H:H,"not found")</f>
        <v>No</v>
      </c>
      <c r="J1173" s="20" t="str">
        <f>_xlfn.XLOOKUP(A1173,'Medical Examinations'!A:A,'Medical Examinations'!I:I,"not found")</f>
        <v>Obesity</v>
      </c>
      <c r="K1173" s="21">
        <f>_xlfn.XLOOKUP(A1173,'Hospitalisation Details'!A:A,'Hospitalisation Details'!F:F,"Not Found")</f>
        <v>25918</v>
      </c>
      <c r="L1173" s="22">
        <f>_xlfn.XLOOKUP(A1173,'Hospitalisation Details'!A:A,'Hospitalisation Details'!H:H,"Not Found")</f>
        <v>9625.92</v>
      </c>
      <c r="M1173" s="21" t="str">
        <f>_xlfn.XLOOKUP(A1173,'Hospitalisation Details'!A:A,'Hospitalisation Details'!I:I,"Not Found")</f>
        <v>tier - 2</v>
      </c>
      <c r="N1173" s="21" t="str">
        <f>_xlfn.XLOOKUP(A1173,'Hospitalisation Details'!A:A,'Hospitalisation Details'!J:J,"Not Found")</f>
        <v>tier - 3</v>
      </c>
      <c r="O1173" s="21" t="str">
        <f>_xlfn.XLOOKUP(A1173,'Hospitalisation Details'!A:A,'Hospitalisation Details'!K:K,"Not Found")</f>
        <v>R1011</v>
      </c>
      <c r="P1173" s="23">
        <f>_xlfn.XLOOKUP(A1173,'Hospitalisation Details'!A:A,'Hospitalisation Details'!L:L,"Not Found")</f>
        <v>52</v>
      </c>
    </row>
    <row r="1174" spans="1:16" ht="15.75" x14ac:dyDescent="0.25">
      <c r="A1174" s="19" t="s">
        <v>1198</v>
      </c>
      <c r="B1174" s="19" t="str">
        <f>_xlfn.XLOOKUP(A1174,'Customer Names'!A:A,'Customer Names'!C:C,"Not Found")</f>
        <v>Starbuck</v>
      </c>
      <c r="C1174" s="20">
        <f>_xlfn.XLOOKUP(A1174,'Medical Examinations'!A:A,'Medical Examinations'!B:B,"not found")</f>
        <v>29.83</v>
      </c>
      <c r="D1174" s="20">
        <f>_xlfn.XLOOKUP(A1174,'Medical Examinations'!A:A,'Medical Examinations'!C:C,"not found")</f>
        <v>7.81</v>
      </c>
      <c r="E1174" s="20" t="str">
        <f>_xlfn.XLOOKUP(A1174,'Medical Examinations'!A:A,'Medical Examinations'!D:D,"not found")</f>
        <v>Yes</v>
      </c>
      <c r="F1174" s="20" t="str">
        <f>_xlfn.XLOOKUP(A1174,'Medical Examinations'!A:A,'Medical Examinations'!E:E,"not found")</f>
        <v>No</v>
      </c>
      <c r="G1174" s="20" t="str">
        <f>_xlfn.XLOOKUP(A1174,'Medical Examinations'!A:A,'Medical Examinations'!F:F,"not found")</f>
        <v>No</v>
      </c>
      <c r="H1174" s="20">
        <f>_xlfn.XLOOKUP(A1174,'Medical Examinations'!A:A,'Medical Examinations'!G:G,"not found")</f>
        <v>1</v>
      </c>
      <c r="I1174" s="20" t="str">
        <f>_xlfn.XLOOKUP(A1174,'Medical Examinations'!A:A,'Medical Examinations'!H:H,"not found")</f>
        <v>No</v>
      </c>
      <c r="J1174" s="20" t="str">
        <f>_xlfn.XLOOKUP(A1174,'Medical Examinations'!A:A,'Medical Examinations'!I:I,"not found")</f>
        <v>Overweight</v>
      </c>
      <c r="K1174" s="21">
        <f>_xlfn.XLOOKUP(A1174,'Hospitalisation Details'!A:A,'Hospitalisation Details'!F:F,"Not Found")</f>
        <v>27696</v>
      </c>
      <c r="L1174" s="22">
        <f>_xlfn.XLOOKUP(A1174,'Hospitalisation Details'!A:A,'Hospitalisation Details'!H:H,"Not Found")</f>
        <v>9620.33</v>
      </c>
      <c r="M1174" s="21" t="str">
        <f>_xlfn.XLOOKUP(A1174,'Hospitalisation Details'!A:A,'Hospitalisation Details'!I:I,"Not Found")</f>
        <v>tier - 2</v>
      </c>
      <c r="N1174" s="21" t="str">
        <f>_xlfn.XLOOKUP(A1174,'Hospitalisation Details'!A:A,'Hospitalisation Details'!J:J,"Not Found")</f>
        <v>tier - 3</v>
      </c>
      <c r="O1174" s="21" t="str">
        <f>_xlfn.XLOOKUP(A1174,'Hospitalisation Details'!A:A,'Hospitalisation Details'!K:K,"Not Found")</f>
        <v>R1012</v>
      </c>
      <c r="P1174" s="23">
        <f>_xlfn.XLOOKUP(A1174,'Hospitalisation Details'!A:A,'Hospitalisation Details'!L:L,"Not Found")</f>
        <v>47</v>
      </c>
    </row>
    <row r="1175" spans="1:16" ht="15.75" x14ac:dyDescent="0.25">
      <c r="A1175" s="19" t="s">
        <v>1197</v>
      </c>
      <c r="B1175" s="19" t="str">
        <f>_xlfn.XLOOKUP(A1175,'Customer Names'!A:A,'Customer Names'!C:C,"Not Found")</f>
        <v>McMahon</v>
      </c>
      <c r="C1175" s="20">
        <f>_xlfn.XLOOKUP(A1175,'Medical Examinations'!A:A,'Medical Examinations'!B:B,"not found")</f>
        <v>29.06</v>
      </c>
      <c r="D1175" s="20">
        <f>_xlfn.XLOOKUP(A1175,'Medical Examinations'!A:A,'Medical Examinations'!C:C,"not found")</f>
        <v>4.55</v>
      </c>
      <c r="E1175" s="20" t="str">
        <f>_xlfn.XLOOKUP(A1175,'Medical Examinations'!A:A,'Medical Examinations'!D:D,"not found")</f>
        <v>No</v>
      </c>
      <c r="F1175" s="20" t="str">
        <f>_xlfn.XLOOKUP(A1175,'Medical Examinations'!A:A,'Medical Examinations'!E:E,"not found")</f>
        <v>No</v>
      </c>
      <c r="G1175" s="20" t="str">
        <f>_xlfn.XLOOKUP(A1175,'Medical Examinations'!A:A,'Medical Examinations'!F:F,"not found")</f>
        <v>No</v>
      </c>
      <c r="H1175" s="20">
        <f>_xlfn.XLOOKUP(A1175,'Medical Examinations'!A:A,'Medical Examinations'!G:G,"not found")</f>
        <v>0</v>
      </c>
      <c r="I1175" s="20" t="str">
        <f>_xlfn.XLOOKUP(A1175,'Medical Examinations'!A:A,'Medical Examinations'!H:H,"not found")</f>
        <v>No</v>
      </c>
      <c r="J1175" s="20" t="str">
        <f>_xlfn.XLOOKUP(A1175,'Medical Examinations'!A:A,'Medical Examinations'!I:I,"not found")</f>
        <v>Overweight</v>
      </c>
      <c r="K1175" s="21">
        <f>_xlfn.XLOOKUP(A1175,'Hospitalisation Details'!A:A,'Hospitalisation Details'!F:F,"Not Found")</f>
        <v>30192</v>
      </c>
      <c r="L1175" s="22">
        <f>_xlfn.XLOOKUP(A1175,'Hospitalisation Details'!A:A,'Hospitalisation Details'!H:H,"Not Found")</f>
        <v>9619.18</v>
      </c>
      <c r="M1175" s="21" t="str">
        <f>_xlfn.XLOOKUP(A1175,'Hospitalisation Details'!A:A,'Hospitalisation Details'!I:I,"Not Found")</f>
        <v>tier - 2</v>
      </c>
      <c r="N1175" s="21" t="str">
        <f>_xlfn.XLOOKUP(A1175,'Hospitalisation Details'!A:A,'Hospitalisation Details'!J:J,"Not Found")</f>
        <v>tier - 3</v>
      </c>
      <c r="O1175" s="21" t="str">
        <f>_xlfn.XLOOKUP(A1175,'Hospitalisation Details'!A:A,'Hospitalisation Details'!K:K,"Not Found")</f>
        <v>R1025</v>
      </c>
      <c r="P1175" s="23">
        <f>_xlfn.XLOOKUP(A1175,'Hospitalisation Details'!A:A,'Hospitalisation Details'!L:L,"Not Found")</f>
        <v>40</v>
      </c>
    </row>
    <row r="1176" spans="1:16" ht="15.75" x14ac:dyDescent="0.25">
      <c r="A1176" s="19" t="s">
        <v>1196</v>
      </c>
      <c r="B1176" s="19" t="str">
        <f>_xlfn.XLOOKUP(A1176,'Customer Names'!A:A,'Customer Names'!C:C,"Not Found")</f>
        <v>Rissell</v>
      </c>
      <c r="C1176" s="20">
        <f>_xlfn.XLOOKUP(A1176,'Medical Examinations'!A:A,'Medical Examinations'!B:B,"not found")</f>
        <v>27.454999999999998</v>
      </c>
      <c r="D1176" s="20">
        <f>_xlfn.XLOOKUP(A1176,'Medical Examinations'!A:A,'Medical Examinations'!C:C,"not found")</f>
        <v>6.13</v>
      </c>
      <c r="E1176" s="20" t="str">
        <f>_xlfn.XLOOKUP(A1176,'Medical Examinations'!A:A,'Medical Examinations'!D:D,"not found")</f>
        <v>No</v>
      </c>
      <c r="F1176" s="20" t="str">
        <f>_xlfn.XLOOKUP(A1176,'Medical Examinations'!A:A,'Medical Examinations'!E:E,"not found")</f>
        <v>No</v>
      </c>
      <c r="G1176" s="20" t="str">
        <f>_xlfn.XLOOKUP(A1176,'Medical Examinations'!A:A,'Medical Examinations'!F:F,"not found")</f>
        <v>No</v>
      </c>
      <c r="H1176" s="20">
        <f>_xlfn.XLOOKUP(A1176,'Medical Examinations'!A:A,'Medical Examinations'!G:G,"not found")</f>
        <v>2</v>
      </c>
      <c r="I1176" s="20" t="str">
        <f>_xlfn.XLOOKUP(A1176,'Medical Examinations'!A:A,'Medical Examinations'!H:H,"not found")</f>
        <v>No</v>
      </c>
      <c r="J1176" s="20" t="str">
        <f>_xlfn.XLOOKUP(A1176,'Medical Examinations'!A:A,'Medical Examinations'!I:I,"not found")</f>
        <v>Overweight</v>
      </c>
      <c r="K1176" s="21">
        <f>_xlfn.XLOOKUP(A1176,'Hospitalisation Details'!A:A,'Hospitalisation Details'!F:F,"Not Found")</f>
        <v>26660</v>
      </c>
      <c r="L1176" s="22">
        <f>_xlfn.XLOOKUP(A1176,'Hospitalisation Details'!A:A,'Hospitalisation Details'!H:H,"Not Found")</f>
        <v>9617.66</v>
      </c>
      <c r="M1176" s="21" t="str">
        <f>_xlfn.XLOOKUP(A1176,'Hospitalisation Details'!A:A,'Hospitalisation Details'!I:I,"Not Found")</f>
        <v>tier - 2</v>
      </c>
      <c r="N1176" s="21" t="str">
        <f>_xlfn.XLOOKUP(A1176,'Hospitalisation Details'!A:A,'Hospitalisation Details'!J:J,"Not Found")</f>
        <v>tier - 3</v>
      </c>
      <c r="O1176" s="21" t="str">
        <f>_xlfn.XLOOKUP(A1176,'Hospitalisation Details'!A:A,'Hospitalisation Details'!K:K,"Not Found")</f>
        <v>R1016</v>
      </c>
      <c r="P1176" s="23">
        <f>_xlfn.XLOOKUP(A1176,'Hospitalisation Details'!A:A,'Hospitalisation Details'!L:L,"Not Found")</f>
        <v>50</v>
      </c>
    </row>
    <row r="1177" spans="1:16" ht="15.75" x14ac:dyDescent="0.25">
      <c r="A1177" s="19" t="s">
        <v>1195</v>
      </c>
      <c r="B1177" s="19" t="str">
        <f>_xlfn.XLOOKUP(A1177,'Customer Names'!A:A,'Customer Names'!C:C,"Not Found")</f>
        <v>Kromroy</v>
      </c>
      <c r="C1177" s="20">
        <f>_xlfn.XLOOKUP(A1177,'Medical Examinations'!A:A,'Medical Examinations'!B:B,"not found")</f>
        <v>23.01</v>
      </c>
      <c r="D1177" s="20">
        <f>_xlfn.XLOOKUP(A1177,'Medical Examinations'!A:A,'Medical Examinations'!C:C,"not found")</f>
        <v>6.04</v>
      </c>
      <c r="E1177" s="20" t="str">
        <f>_xlfn.XLOOKUP(A1177,'Medical Examinations'!A:A,'Medical Examinations'!D:D,"not found")</f>
        <v>Yes</v>
      </c>
      <c r="F1177" s="20" t="str">
        <f>_xlfn.XLOOKUP(A1177,'Medical Examinations'!A:A,'Medical Examinations'!E:E,"not found")</f>
        <v>No</v>
      </c>
      <c r="G1177" s="20" t="str">
        <f>_xlfn.XLOOKUP(A1177,'Medical Examinations'!A:A,'Medical Examinations'!F:F,"not found")</f>
        <v>No</v>
      </c>
      <c r="H1177" s="20">
        <f>_xlfn.XLOOKUP(A1177,'Medical Examinations'!A:A,'Medical Examinations'!G:G,"not found")</f>
        <v>1</v>
      </c>
      <c r="I1177" s="20" t="str">
        <f>_xlfn.XLOOKUP(A1177,'Medical Examinations'!A:A,'Medical Examinations'!H:H,"not found")</f>
        <v>No</v>
      </c>
      <c r="J1177" s="20" t="str">
        <f>_xlfn.XLOOKUP(A1177,'Medical Examinations'!A:A,'Medical Examinations'!I:I,"not found")</f>
        <v>Normal Weight</v>
      </c>
      <c r="K1177" s="21">
        <f>_xlfn.XLOOKUP(A1177,'Hospitalisation Details'!A:A,'Hospitalisation Details'!F:F,"Not Found")</f>
        <v>23726</v>
      </c>
      <c r="L1177" s="22">
        <f>_xlfn.XLOOKUP(A1177,'Hospitalisation Details'!A:A,'Hospitalisation Details'!H:H,"Not Found")</f>
        <v>9597.6299999999992</v>
      </c>
      <c r="M1177" s="21" t="str">
        <f>_xlfn.XLOOKUP(A1177,'Hospitalisation Details'!A:A,'Hospitalisation Details'!I:I,"Not Found")</f>
        <v>tier - 2</v>
      </c>
      <c r="N1177" s="21" t="str">
        <f>_xlfn.XLOOKUP(A1177,'Hospitalisation Details'!A:A,'Hospitalisation Details'!J:J,"Not Found")</f>
        <v>tier - 3</v>
      </c>
      <c r="O1177" s="21" t="str">
        <f>_xlfn.XLOOKUP(A1177,'Hospitalisation Details'!A:A,'Hospitalisation Details'!K:K,"Not Found")</f>
        <v>R1013</v>
      </c>
      <c r="P1177" s="23">
        <f>_xlfn.XLOOKUP(A1177,'Hospitalisation Details'!A:A,'Hospitalisation Details'!L:L,"Not Found")</f>
        <v>58</v>
      </c>
    </row>
    <row r="1178" spans="1:16" ht="15.75" x14ac:dyDescent="0.25">
      <c r="A1178" s="19" t="s">
        <v>1194</v>
      </c>
      <c r="B1178" s="19" t="str">
        <f>_xlfn.XLOOKUP(A1178,'Customer Names'!A:A,'Customer Names'!C:C,"Not Found")</f>
        <v>Manfredi</v>
      </c>
      <c r="C1178" s="20">
        <f>_xlfn.XLOOKUP(A1178,'Medical Examinations'!A:A,'Medical Examinations'!B:B,"not found")</f>
        <v>31.39</v>
      </c>
      <c r="D1178" s="20">
        <f>_xlfn.XLOOKUP(A1178,'Medical Examinations'!A:A,'Medical Examinations'!C:C,"not found")</f>
        <v>8.85</v>
      </c>
      <c r="E1178" s="20" t="str">
        <f>_xlfn.XLOOKUP(A1178,'Medical Examinations'!A:A,'Medical Examinations'!D:D,"not found")</f>
        <v>Yes</v>
      </c>
      <c r="F1178" s="20" t="str">
        <f>_xlfn.XLOOKUP(A1178,'Medical Examinations'!A:A,'Medical Examinations'!E:E,"not found")</f>
        <v>No</v>
      </c>
      <c r="G1178" s="20" t="str">
        <f>_xlfn.XLOOKUP(A1178,'Medical Examinations'!A:A,'Medical Examinations'!F:F,"not found")</f>
        <v>No</v>
      </c>
      <c r="H1178" s="20">
        <f>_xlfn.XLOOKUP(A1178,'Medical Examinations'!A:A,'Medical Examinations'!G:G,"not found")</f>
        <v>0</v>
      </c>
      <c r="I1178" s="20" t="str">
        <f>_xlfn.XLOOKUP(A1178,'Medical Examinations'!A:A,'Medical Examinations'!H:H,"not found")</f>
        <v>No</v>
      </c>
      <c r="J1178" s="20" t="str">
        <f>_xlfn.XLOOKUP(A1178,'Medical Examinations'!A:A,'Medical Examinations'!I:I,"not found")</f>
        <v>Obesity</v>
      </c>
      <c r="K1178" s="21">
        <f>_xlfn.XLOOKUP(A1178,'Hospitalisation Details'!A:A,'Hospitalisation Details'!F:F,"Not Found")</f>
        <v>29877</v>
      </c>
      <c r="L1178" s="22">
        <f>_xlfn.XLOOKUP(A1178,'Hospitalisation Details'!A:A,'Hospitalisation Details'!H:H,"Not Found")</f>
        <v>9584.0400000000009</v>
      </c>
      <c r="M1178" s="21" t="str">
        <f>_xlfn.XLOOKUP(A1178,'Hospitalisation Details'!A:A,'Hospitalisation Details'!I:I,"Not Found")</f>
        <v>tier - 2</v>
      </c>
      <c r="N1178" s="21" t="str">
        <f>_xlfn.XLOOKUP(A1178,'Hospitalisation Details'!A:A,'Hospitalisation Details'!J:J,"Not Found")</f>
        <v>tier - 3</v>
      </c>
      <c r="O1178" s="21" t="str">
        <f>_xlfn.XLOOKUP(A1178,'Hospitalisation Details'!A:A,'Hospitalisation Details'!K:K,"Not Found")</f>
        <v>R1021</v>
      </c>
      <c r="P1178" s="23">
        <f>_xlfn.XLOOKUP(A1178,'Hospitalisation Details'!A:A,'Hospitalisation Details'!L:L,"Not Found")</f>
        <v>41</v>
      </c>
    </row>
    <row r="1179" spans="1:16" ht="15.75" x14ac:dyDescent="0.25">
      <c r="A1179" s="19" t="s">
        <v>1193</v>
      </c>
      <c r="B1179" s="19" t="str">
        <f>_xlfn.XLOOKUP(A1179,'Customer Names'!A:A,'Customer Names'!C:C,"Not Found")</f>
        <v>Manwaring</v>
      </c>
      <c r="C1179" s="20">
        <f>_xlfn.XLOOKUP(A1179,'Medical Examinations'!A:A,'Medical Examinations'!B:B,"not found")</f>
        <v>34.770000000000003</v>
      </c>
      <c r="D1179" s="20">
        <f>_xlfn.XLOOKUP(A1179,'Medical Examinations'!A:A,'Medical Examinations'!C:C,"not found")</f>
        <v>10.54</v>
      </c>
      <c r="E1179" s="20" t="str">
        <f>_xlfn.XLOOKUP(A1179,'Medical Examinations'!A:A,'Medical Examinations'!D:D,"not found")</f>
        <v>No</v>
      </c>
      <c r="F1179" s="20" t="str">
        <f>_xlfn.XLOOKUP(A1179,'Medical Examinations'!A:A,'Medical Examinations'!E:E,"not found")</f>
        <v>No</v>
      </c>
      <c r="G1179" s="20" t="str">
        <f>_xlfn.XLOOKUP(A1179,'Medical Examinations'!A:A,'Medical Examinations'!F:F,"not found")</f>
        <v>No</v>
      </c>
      <c r="H1179" s="20">
        <f>_xlfn.XLOOKUP(A1179,'Medical Examinations'!A:A,'Medical Examinations'!G:G,"not found")</f>
        <v>2</v>
      </c>
      <c r="I1179" s="20" t="str">
        <f>_xlfn.XLOOKUP(A1179,'Medical Examinations'!A:A,'Medical Examinations'!H:H,"not found")</f>
        <v>No</v>
      </c>
      <c r="J1179" s="20" t="str">
        <f>_xlfn.XLOOKUP(A1179,'Medical Examinations'!A:A,'Medical Examinations'!I:I,"not found")</f>
        <v>Obesity</v>
      </c>
      <c r="K1179" s="21">
        <f>_xlfn.XLOOKUP(A1179,'Hospitalisation Details'!A:A,'Hospitalisation Details'!F:F,"Not Found")</f>
        <v>26996</v>
      </c>
      <c r="L1179" s="22">
        <f>_xlfn.XLOOKUP(A1179,'Hospitalisation Details'!A:A,'Hospitalisation Details'!H:H,"Not Found")</f>
        <v>9583.89</v>
      </c>
      <c r="M1179" s="21" t="str">
        <f>_xlfn.XLOOKUP(A1179,'Hospitalisation Details'!A:A,'Hospitalisation Details'!I:I,"Not Found")</f>
        <v>tier - 2</v>
      </c>
      <c r="N1179" s="21" t="str">
        <f>_xlfn.XLOOKUP(A1179,'Hospitalisation Details'!A:A,'Hospitalisation Details'!J:J,"Not Found")</f>
        <v>tier - 3</v>
      </c>
      <c r="O1179" s="21" t="str">
        <f>_xlfn.XLOOKUP(A1179,'Hospitalisation Details'!A:A,'Hospitalisation Details'!K:K,"Not Found")</f>
        <v>R1012</v>
      </c>
      <c r="P1179" s="23">
        <f>_xlfn.XLOOKUP(A1179,'Hospitalisation Details'!A:A,'Hospitalisation Details'!L:L,"Not Found")</f>
        <v>49</v>
      </c>
    </row>
    <row r="1180" spans="1:16" ht="15.75" x14ac:dyDescent="0.25">
      <c r="A1180" s="19" t="s">
        <v>1192</v>
      </c>
      <c r="B1180" s="19" t="str">
        <f>_xlfn.XLOOKUP(A1180,'Customer Names'!A:A,'Customer Names'!C:C,"Not Found")</f>
        <v>Tomaszewski</v>
      </c>
      <c r="C1180" s="20">
        <f>_xlfn.XLOOKUP(A1180,'Medical Examinations'!A:A,'Medical Examinations'!B:B,"not found")</f>
        <v>24.48</v>
      </c>
      <c r="D1180" s="20">
        <f>_xlfn.XLOOKUP(A1180,'Medical Examinations'!A:A,'Medical Examinations'!C:C,"not found")</f>
        <v>4.37</v>
      </c>
      <c r="E1180" s="20" t="str">
        <f>_xlfn.XLOOKUP(A1180,'Medical Examinations'!A:A,'Medical Examinations'!D:D,"not found")</f>
        <v>Yes</v>
      </c>
      <c r="F1180" s="20" t="str">
        <f>_xlfn.XLOOKUP(A1180,'Medical Examinations'!A:A,'Medical Examinations'!E:E,"not found")</f>
        <v>No</v>
      </c>
      <c r="G1180" s="20" t="str">
        <f>_xlfn.XLOOKUP(A1180,'Medical Examinations'!A:A,'Medical Examinations'!F:F,"not found")</f>
        <v>No</v>
      </c>
      <c r="H1180" s="20">
        <f>_xlfn.XLOOKUP(A1180,'Medical Examinations'!A:A,'Medical Examinations'!G:G,"not found")</f>
        <v>2</v>
      </c>
      <c r="I1180" s="20" t="str">
        <f>_xlfn.XLOOKUP(A1180,'Medical Examinations'!A:A,'Medical Examinations'!H:H,"not found")</f>
        <v>No</v>
      </c>
      <c r="J1180" s="20" t="str">
        <f>_xlfn.XLOOKUP(A1180,'Medical Examinations'!A:A,'Medical Examinations'!I:I,"not found")</f>
        <v>Normal Weight</v>
      </c>
      <c r="K1180" s="21">
        <f>_xlfn.XLOOKUP(A1180,'Hospitalisation Details'!A:A,'Hospitalisation Details'!F:F,"Not Found")</f>
        <v>24445</v>
      </c>
      <c r="L1180" s="22">
        <f>_xlfn.XLOOKUP(A1180,'Hospitalisation Details'!A:A,'Hospitalisation Details'!H:H,"Not Found")</f>
        <v>9582.5400000000009</v>
      </c>
      <c r="M1180" s="21" t="str">
        <f>_xlfn.XLOOKUP(A1180,'Hospitalisation Details'!A:A,'Hospitalisation Details'!I:I,"Not Found")</f>
        <v>tier - 2</v>
      </c>
      <c r="N1180" s="21" t="str">
        <f>_xlfn.XLOOKUP(A1180,'Hospitalisation Details'!A:A,'Hospitalisation Details'!J:J,"Not Found")</f>
        <v>tier - 3</v>
      </c>
      <c r="O1180" s="21" t="str">
        <f>_xlfn.XLOOKUP(A1180,'Hospitalisation Details'!A:A,'Hospitalisation Details'!K:K,"Not Found")</f>
        <v>R1013</v>
      </c>
      <c r="P1180" s="23">
        <f>_xlfn.XLOOKUP(A1180,'Hospitalisation Details'!A:A,'Hospitalisation Details'!L:L,"Not Found")</f>
        <v>56</v>
      </c>
    </row>
    <row r="1181" spans="1:16" ht="15.75" x14ac:dyDescent="0.25">
      <c r="A1181" s="19" t="s">
        <v>1191</v>
      </c>
      <c r="B1181" s="19" t="str">
        <f>_xlfn.XLOOKUP(A1181,'Customer Names'!A:A,'Customer Names'!C:C,"Not Found")</f>
        <v>Gannon</v>
      </c>
      <c r="C1181" s="20">
        <f>_xlfn.XLOOKUP(A1181,'Medical Examinations'!A:A,'Medical Examinations'!B:B,"not found")</f>
        <v>22.61</v>
      </c>
      <c r="D1181" s="20">
        <f>_xlfn.XLOOKUP(A1181,'Medical Examinations'!A:A,'Medical Examinations'!C:C,"not found")</f>
        <v>9.6300000000000008</v>
      </c>
      <c r="E1181" s="20" t="str">
        <f>_xlfn.XLOOKUP(A1181,'Medical Examinations'!A:A,'Medical Examinations'!D:D,"not found")</f>
        <v>No</v>
      </c>
      <c r="F1181" s="20" t="str">
        <f>_xlfn.XLOOKUP(A1181,'Medical Examinations'!A:A,'Medical Examinations'!E:E,"not found")</f>
        <v>No</v>
      </c>
      <c r="G1181" s="20" t="str">
        <f>_xlfn.XLOOKUP(A1181,'Medical Examinations'!A:A,'Medical Examinations'!F:F,"not found")</f>
        <v>No</v>
      </c>
      <c r="H1181" s="20">
        <f>_xlfn.XLOOKUP(A1181,'Medical Examinations'!A:A,'Medical Examinations'!G:G,"not found")</f>
        <v>2</v>
      </c>
      <c r="I1181" s="20" t="str">
        <f>_xlfn.XLOOKUP(A1181,'Medical Examinations'!A:A,'Medical Examinations'!H:H,"not found")</f>
        <v>No</v>
      </c>
      <c r="J1181" s="20" t="str">
        <f>_xlfn.XLOOKUP(A1181,'Medical Examinations'!A:A,'Medical Examinations'!I:I,"not found")</f>
        <v>Normal Weight</v>
      </c>
      <c r="K1181" s="21">
        <f>_xlfn.XLOOKUP(A1181,'Hospitalisation Details'!A:A,'Hospitalisation Details'!F:F,"Not Found")</f>
        <v>26999</v>
      </c>
      <c r="L1181" s="22">
        <f>_xlfn.XLOOKUP(A1181,'Hospitalisation Details'!A:A,'Hospitalisation Details'!H:H,"Not Found")</f>
        <v>9566.99</v>
      </c>
      <c r="M1181" s="21" t="str">
        <f>_xlfn.XLOOKUP(A1181,'Hospitalisation Details'!A:A,'Hospitalisation Details'!I:I,"Not Found")</f>
        <v>tier - 2</v>
      </c>
      <c r="N1181" s="21" t="str">
        <f>_xlfn.XLOOKUP(A1181,'Hospitalisation Details'!A:A,'Hospitalisation Details'!J:J,"Not Found")</f>
        <v>tier - 3</v>
      </c>
      <c r="O1181" s="21" t="str">
        <f>_xlfn.XLOOKUP(A1181,'Hospitalisation Details'!A:A,'Hospitalisation Details'!K:K,"Not Found")</f>
        <v>R1012</v>
      </c>
      <c r="P1181" s="23">
        <f>_xlfn.XLOOKUP(A1181,'Hospitalisation Details'!A:A,'Hospitalisation Details'!L:L,"Not Found")</f>
        <v>49</v>
      </c>
    </row>
    <row r="1182" spans="1:16" ht="15.75" x14ac:dyDescent="0.25">
      <c r="A1182" s="19" t="s">
        <v>1190</v>
      </c>
      <c r="B1182" s="19" t="str">
        <f>_xlfn.XLOOKUP(A1182,'Customer Names'!A:A,'Customer Names'!C:C,"Not Found")</f>
        <v>Frye</v>
      </c>
      <c r="C1182" s="20">
        <f>_xlfn.XLOOKUP(A1182,'Medical Examinations'!A:A,'Medical Examinations'!B:B,"not found")</f>
        <v>34.299999999999997</v>
      </c>
      <c r="D1182" s="20">
        <f>_xlfn.XLOOKUP(A1182,'Medical Examinations'!A:A,'Medical Examinations'!C:C,"not found")</f>
        <v>10.37</v>
      </c>
      <c r="E1182" s="20" t="str">
        <f>_xlfn.XLOOKUP(A1182,'Medical Examinations'!A:A,'Medical Examinations'!D:D,"not found")</f>
        <v>No</v>
      </c>
      <c r="F1182" s="20" t="str">
        <f>_xlfn.XLOOKUP(A1182,'Medical Examinations'!A:A,'Medical Examinations'!E:E,"not found")</f>
        <v>No</v>
      </c>
      <c r="G1182" s="20" t="str">
        <f>_xlfn.XLOOKUP(A1182,'Medical Examinations'!A:A,'Medical Examinations'!F:F,"not found")</f>
        <v>No</v>
      </c>
      <c r="H1182" s="20">
        <f>_xlfn.XLOOKUP(A1182,'Medical Examinations'!A:A,'Medical Examinations'!G:G,"not found")</f>
        <v>0</v>
      </c>
      <c r="I1182" s="20" t="str">
        <f>_xlfn.XLOOKUP(A1182,'Medical Examinations'!A:A,'Medical Examinations'!H:H,"not found")</f>
        <v>No</v>
      </c>
      <c r="J1182" s="20" t="str">
        <f>_xlfn.XLOOKUP(A1182,'Medical Examinations'!A:A,'Medical Examinations'!I:I,"not found")</f>
        <v>Obesity</v>
      </c>
      <c r="K1182" s="21">
        <f>_xlfn.XLOOKUP(A1182,'Hospitalisation Details'!A:A,'Hospitalisation Details'!F:F,"Not Found")</f>
        <v>27255</v>
      </c>
      <c r="L1182" s="22">
        <f>_xlfn.XLOOKUP(A1182,'Hospitalisation Details'!A:A,'Hospitalisation Details'!H:H,"Not Found")</f>
        <v>9563.0300000000007</v>
      </c>
      <c r="M1182" s="21" t="str">
        <f>_xlfn.XLOOKUP(A1182,'Hospitalisation Details'!A:A,'Hospitalisation Details'!I:I,"Not Found")</f>
        <v>tier - 2</v>
      </c>
      <c r="N1182" s="21" t="str">
        <f>_xlfn.XLOOKUP(A1182,'Hospitalisation Details'!A:A,'Hospitalisation Details'!J:J,"Not Found")</f>
        <v>tier - 3</v>
      </c>
      <c r="O1182" s="21" t="str">
        <f>_xlfn.XLOOKUP(A1182,'Hospitalisation Details'!A:A,'Hospitalisation Details'!K:K,"Not Found")</f>
        <v>R1011</v>
      </c>
      <c r="P1182" s="23">
        <f>_xlfn.XLOOKUP(A1182,'Hospitalisation Details'!A:A,'Hospitalisation Details'!L:L,"Not Found")</f>
        <v>48</v>
      </c>
    </row>
    <row r="1183" spans="1:16" ht="15.75" x14ac:dyDescent="0.25">
      <c r="A1183" s="19" t="s">
        <v>1189</v>
      </c>
      <c r="B1183" s="19" t="str">
        <f>_xlfn.XLOOKUP(A1183,'Customer Names'!A:A,'Customer Names'!C:C,"Not Found")</f>
        <v>Jenkins</v>
      </c>
      <c r="C1183" s="20">
        <f>_xlfn.XLOOKUP(A1183,'Medical Examinations'!A:A,'Medical Examinations'!B:B,"not found")</f>
        <v>46.09</v>
      </c>
      <c r="D1183" s="20">
        <f>_xlfn.XLOOKUP(A1183,'Medical Examinations'!A:A,'Medical Examinations'!C:C,"not found")</f>
        <v>5.44</v>
      </c>
      <c r="E1183" s="20" t="str">
        <f>_xlfn.XLOOKUP(A1183,'Medical Examinations'!A:A,'Medical Examinations'!D:D,"not found")</f>
        <v>No</v>
      </c>
      <c r="F1183" s="20" t="str">
        <f>_xlfn.XLOOKUP(A1183,'Medical Examinations'!A:A,'Medical Examinations'!E:E,"not found")</f>
        <v>No</v>
      </c>
      <c r="G1183" s="20" t="str">
        <f>_xlfn.XLOOKUP(A1183,'Medical Examinations'!A:A,'Medical Examinations'!F:F,"not found")</f>
        <v>No</v>
      </c>
      <c r="H1183" s="20">
        <f>_xlfn.XLOOKUP(A1183,'Medical Examinations'!A:A,'Medical Examinations'!G:G,"not found")</f>
        <v>2</v>
      </c>
      <c r="I1183" s="20" t="str">
        <f>_xlfn.XLOOKUP(A1183,'Medical Examinations'!A:A,'Medical Examinations'!H:H,"not found")</f>
        <v>No</v>
      </c>
      <c r="J1183" s="20" t="str">
        <f>_xlfn.XLOOKUP(A1183,'Medical Examinations'!A:A,'Medical Examinations'!I:I,"not found")</f>
        <v>Obesity</v>
      </c>
      <c r="K1183" s="21">
        <f>_xlfn.XLOOKUP(A1183,'Hospitalisation Details'!A:A,'Hospitalisation Details'!F:F,"Not Found")</f>
        <v>26564</v>
      </c>
      <c r="L1183" s="22">
        <f>_xlfn.XLOOKUP(A1183,'Hospitalisation Details'!A:A,'Hospitalisation Details'!H:H,"Not Found")</f>
        <v>9549.57</v>
      </c>
      <c r="M1183" s="21" t="str">
        <f>_xlfn.XLOOKUP(A1183,'Hospitalisation Details'!A:A,'Hospitalisation Details'!I:I,"Not Found")</f>
        <v>tier - 2</v>
      </c>
      <c r="N1183" s="21" t="str">
        <f>_xlfn.XLOOKUP(A1183,'Hospitalisation Details'!A:A,'Hospitalisation Details'!J:J,"Not Found")</f>
        <v>tier - 3</v>
      </c>
      <c r="O1183" s="21" t="str">
        <f>_xlfn.XLOOKUP(A1183,'Hospitalisation Details'!A:A,'Hospitalisation Details'!K:K,"Not Found")</f>
        <v>R1013</v>
      </c>
      <c r="P1183" s="23">
        <f>_xlfn.XLOOKUP(A1183,'Hospitalisation Details'!A:A,'Hospitalisation Details'!L:L,"Not Found")</f>
        <v>50</v>
      </c>
    </row>
    <row r="1184" spans="1:16" ht="15.75" x14ac:dyDescent="0.25">
      <c r="A1184" s="19" t="s">
        <v>1188</v>
      </c>
      <c r="B1184" s="19" t="str">
        <f>_xlfn.XLOOKUP(A1184,'Customer Names'!A:A,'Customer Names'!C:C,"Not Found")</f>
        <v>Currier</v>
      </c>
      <c r="C1184" s="20">
        <f>_xlfn.XLOOKUP(A1184,'Medical Examinations'!A:A,'Medical Examinations'!B:B,"not found")</f>
        <v>44.744999999999997</v>
      </c>
      <c r="D1184" s="20">
        <f>_xlfn.XLOOKUP(A1184,'Medical Examinations'!A:A,'Medical Examinations'!C:C,"not found")</f>
        <v>5.19</v>
      </c>
      <c r="E1184" s="20" t="str">
        <f>_xlfn.XLOOKUP(A1184,'Medical Examinations'!A:A,'Medical Examinations'!D:D,"not found")</f>
        <v>No</v>
      </c>
      <c r="F1184" s="20" t="str">
        <f>_xlfn.XLOOKUP(A1184,'Medical Examinations'!A:A,'Medical Examinations'!E:E,"not found")</f>
        <v>No</v>
      </c>
      <c r="G1184" s="20" t="str">
        <f>_xlfn.XLOOKUP(A1184,'Medical Examinations'!A:A,'Medical Examinations'!F:F,"not found")</f>
        <v>No</v>
      </c>
      <c r="H1184" s="20">
        <f>_xlfn.XLOOKUP(A1184,'Medical Examinations'!A:A,'Medical Examinations'!G:G,"not found")</f>
        <v>2</v>
      </c>
      <c r="I1184" s="20" t="str">
        <f>_xlfn.XLOOKUP(A1184,'Medical Examinations'!A:A,'Medical Examinations'!H:H,"not found")</f>
        <v>No</v>
      </c>
      <c r="J1184" s="20" t="str">
        <f>_xlfn.XLOOKUP(A1184,'Medical Examinations'!A:A,'Medical Examinations'!I:I,"not found")</f>
        <v>Obesity</v>
      </c>
      <c r="K1184" s="21">
        <f>_xlfn.XLOOKUP(A1184,'Hospitalisation Details'!A:A,'Hospitalisation Details'!F:F,"Not Found")</f>
        <v>26564</v>
      </c>
      <c r="L1184" s="22">
        <f>_xlfn.XLOOKUP(A1184,'Hospitalisation Details'!A:A,'Hospitalisation Details'!H:H,"Not Found")</f>
        <v>9541.7000000000007</v>
      </c>
      <c r="M1184" s="21" t="str">
        <f>_xlfn.XLOOKUP(A1184,'Hospitalisation Details'!A:A,'Hospitalisation Details'!I:I,"Not Found")</f>
        <v>tier - 2</v>
      </c>
      <c r="N1184" s="21" t="str">
        <f>_xlfn.XLOOKUP(A1184,'Hospitalisation Details'!A:A,'Hospitalisation Details'!J:J,"Not Found")</f>
        <v>tier - 3</v>
      </c>
      <c r="O1184" s="21" t="str">
        <f>_xlfn.XLOOKUP(A1184,'Hospitalisation Details'!A:A,'Hospitalisation Details'!K:K,"Not Found")</f>
        <v>R1024</v>
      </c>
      <c r="P1184" s="23">
        <f>_xlfn.XLOOKUP(A1184,'Hospitalisation Details'!A:A,'Hospitalisation Details'!L:L,"Not Found")</f>
        <v>50</v>
      </c>
    </row>
    <row r="1185" spans="1:16" ht="15.75" x14ac:dyDescent="0.25">
      <c r="A1185" s="19" t="s">
        <v>1187</v>
      </c>
      <c r="B1185" s="19" t="str">
        <f>_xlfn.XLOOKUP(A1185,'Customer Names'!A:A,'Customer Names'!C:C,"Not Found")</f>
        <v>Whittendale</v>
      </c>
      <c r="C1185" s="20">
        <f>_xlfn.XLOOKUP(A1185,'Medical Examinations'!A:A,'Medical Examinations'!B:B,"not found")</f>
        <v>26.33</v>
      </c>
      <c r="D1185" s="20">
        <f>_xlfn.XLOOKUP(A1185,'Medical Examinations'!A:A,'Medical Examinations'!C:C,"not found")</f>
        <v>11.8</v>
      </c>
      <c r="E1185" s="20" t="str">
        <f>_xlfn.XLOOKUP(A1185,'Medical Examinations'!A:A,'Medical Examinations'!D:D,"not found")</f>
        <v>Yes</v>
      </c>
      <c r="F1185" s="20" t="str">
        <f>_xlfn.XLOOKUP(A1185,'Medical Examinations'!A:A,'Medical Examinations'!E:E,"not found")</f>
        <v>No</v>
      </c>
      <c r="G1185" s="20" t="str">
        <f>_xlfn.XLOOKUP(A1185,'Medical Examinations'!A:A,'Medical Examinations'!F:F,"not found")</f>
        <v>No</v>
      </c>
      <c r="H1185" s="20">
        <f>_xlfn.XLOOKUP(A1185,'Medical Examinations'!A:A,'Medical Examinations'!G:G,"not found")</f>
        <v>1</v>
      </c>
      <c r="I1185" s="20" t="str">
        <f>_xlfn.XLOOKUP(A1185,'Medical Examinations'!A:A,'Medical Examinations'!H:H,"not found")</f>
        <v>No</v>
      </c>
      <c r="J1185" s="20" t="str">
        <f>_xlfn.XLOOKUP(A1185,'Medical Examinations'!A:A,'Medical Examinations'!I:I,"not found")</f>
        <v>Overweight</v>
      </c>
      <c r="K1185" s="21">
        <f>_xlfn.XLOOKUP(A1185,'Hospitalisation Details'!A:A,'Hospitalisation Details'!F:F,"Not Found")</f>
        <v>27603</v>
      </c>
      <c r="L1185" s="22">
        <f>_xlfn.XLOOKUP(A1185,'Hospitalisation Details'!A:A,'Hospitalisation Details'!H:H,"Not Found")</f>
        <v>9540.17</v>
      </c>
      <c r="M1185" s="21" t="str">
        <f>_xlfn.XLOOKUP(A1185,'Hospitalisation Details'!A:A,'Hospitalisation Details'!I:I,"Not Found")</f>
        <v>tier - 2</v>
      </c>
      <c r="N1185" s="21" t="str">
        <f>_xlfn.XLOOKUP(A1185,'Hospitalisation Details'!A:A,'Hospitalisation Details'!J:J,"Not Found")</f>
        <v>tier - 3</v>
      </c>
      <c r="O1185" s="21" t="str">
        <f>_xlfn.XLOOKUP(A1185,'Hospitalisation Details'!A:A,'Hospitalisation Details'!K:K,"Not Found")</f>
        <v>R1024</v>
      </c>
      <c r="P1185" s="23">
        <f>_xlfn.XLOOKUP(A1185,'Hospitalisation Details'!A:A,'Hospitalisation Details'!L:L,"Not Found")</f>
        <v>47</v>
      </c>
    </row>
    <row r="1186" spans="1:16" ht="15.75" x14ac:dyDescent="0.25">
      <c r="A1186" s="19" t="s">
        <v>1186</v>
      </c>
      <c r="B1186" s="19" t="str">
        <f>_xlfn.XLOOKUP(A1186,'Customer Names'!A:A,'Customer Names'!C:C,"Not Found")</f>
        <v>Rixe</v>
      </c>
      <c r="C1186" s="20">
        <f>_xlfn.XLOOKUP(A1186,'Medical Examinations'!A:A,'Medical Examinations'!B:B,"not found")</f>
        <v>26.6</v>
      </c>
      <c r="D1186" s="20">
        <f>_xlfn.XLOOKUP(A1186,'Medical Examinations'!A:A,'Medical Examinations'!C:C,"not found")</f>
        <v>8.3800000000000008</v>
      </c>
      <c r="E1186" s="20" t="str">
        <f>_xlfn.XLOOKUP(A1186,'Medical Examinations'!A:A,'Medical Examinations'!D:D,"not found")</f>
        <v>No</v>
      </c>
      <c r="F1186" s="20" t="str">
        <f>_xlfn.XLOOKUP(A1186,'Medical Examinations'!A:A,'Medical Examinations'!E:E,"not found")</f>
        <v>No</v>
      </c>
      <c r="G1186" s="20" t="str">
        <f>_xlfn.XLOOKUP(A1186,'Medical Examinations'!A:A,'Medical Examinations'!F:F,"not found")</f>
        <v>No</v>
      </c>
      <c r="H1186" s="20">
        <f>_xlfn.XLOOKUP(A1186,'Medical Examinations'!A:A,'Medical Examinations'!G:G,"not found")</f>
        <v>2</v>
      </c>
      <c r="I1186" s="20" t="str">
        <f>_xlfn.XLOOKUP(A1186,'Medical Examinations'!A:A,'Medical Examinations'!H:H,"not found")</f>
        <v>No</v>
      </c>
      <c r="J1186" s="20" t="str">
        <f>_xlfn.XLOOKUP(A1186,'Medical Examinations'!A:A,'Medical Examinations'!I:I,"not found")</f>
        <v>Overweight</v>
      </c>
      <c r="K1186" s="21">
        <f>_xlfn.XLOOKUP(A1186,'Hospitalisation Details'!A:A,'Hospitalisation Details'!F:F,"Not Found")</f>
        <v>27019</v>
      </c>
      <c r="L1186" s="22">
        <f>_xlfn.XLOOKUP(A1186,'Hospitalisation Details'!A:A,'Hospitalisation Details'!H:H,"Not Found")</f>
        <v>9538.65</v>
      </c>
      <c r="M1186" s="21" t="str">
        <f>_xlfn.XLOOKUP(A1186,'Hospitalisation Details'!A:A,'Hospitalisation Details'!I:I,"Not Found")</f>
        <v>tier - 2</v>
      </c>
      <c r="N1186" s="21" t="str">
        <f>_xlfn.XLOOKUP(A1186,'Hospitalisation Details'!A:A,'Hospitalisation Details'!J:J,"Not Found")</f>
        <v>tier - 3</v>
      </c>
      <c r="O1186" s="21" t="str">
        <f>_xlfn.XLOOKUP(A1186,'Hospitalisation Details'!A:A,'Hospitalisation Details'!K:K,"Not Found")</f>
        <v>R1021</v>
      </c>
      <c r="P1186" s="23">
        <f>_xlfn.XLOOKUP(A1186,'Hospitalisation Details'!A:A,'Hospitalisation Details'!L:L,"Not Found")</f>
        <v>49</v>
      </c>
    </row>
    <row r="1187" spans="1:16" ht="15.75" x14ac:dyDescent="0.25">
      <c r="A1187" s="19" t="s">
        <v>1185</v>
      </c>
      <c r="B1187" s="19" t="str">
        <f>_xlfn.XLOOKUP(A1187,'Customer Names'!A:A,'Customer Names'!C:C,"Not Found")</f>
        <v>Ballon-Landa</v>
      </c>
      <c r="C1187" s="20">
        <f>_xlfn.XLOOKUP(A1187,'Medical Examinations'!A:A,'Medical Examinations'!B:B,"not found")</f>
        <v>27.5</v>
      </c>
      <c r="D1187" s="20">
        <f>_xlfn.XLOOKUP(A1187,'Medical Examinations'!A:A,'Medical Examinations'!C:C,"not found")</f>
        <v>7.58</v>
      </c>
      <c r="E1187" s="20" t="str">
        <f>_xlfn.XLOOKUP(A1187,'Medical Examinations'!A:A,'Medical Examinations'!D:D,"not found")</f>
        <v>No</v>
      </c>
      <c r="F1187" s="20" t="str">
        <f>_xlfn.XLOOKUP(A1187,'Medical Examinations'!A:A,'Medical Examinations'!E:E,"not found")</f>
        <v>No</v>
      </c>
      <c r="G1187" s="20" t="str">
        <f>_xlfn.XLOOKUP(A1187,'Medical Examinations'!A:A,'Medical Examinations'!F:F,"not found")</f>
        <v>No</v>
      </c>
      <c r="H1187" s="20">
        <f>_xlfn.XLOOKUP(A1187,'Medical Examinations'!A:A,'Medical Examinations'!G:G,"not found")</f>
        <v>0</v>
      </c>
      <c r="I1187" s="20" t="str">
        <f>_xlfn.XLOOKUP(A1187,'Medical Examinations'!A:A,'Medical Examinations'!H:H,"not found")</f>
        <v>No</v>
      </c>
      <c r="J1187" s="20" t="str">
        <f>_xlfn.XLOOKUP(A1187,'Medical Examinations'!A:A,'Medical Examinations'!I:I,"not found")</f>
        <v>Overweight</v>
      </c>
      <c r="K1187" s="21">
        <f>_xlfn.XLOOKUP(A1187,'Hospitalisation Details'!A:A,'Hospitalisation Details'!F:F,"Not Found")</f>
        <v>26266</v>
      </c>
      <c r="L1187" s="22">
        <f>_xlfn.XLOOKUP(A1187,'Hospitalisation Details'!A:A,'Hospitalisation Details'!H:H,"Not Found")</f>
        <v>9528.9</v>
      </c>
      <c r="M1187" s="21" t="str">
        <f>_xlfn.XLOOKUP(A1187,'Hospitalisation Details'!A:A,'Hospitalisation Details'!I:I,"Not Found")</f>
        <v>tier - 2</v>
      </c>
      <c r="N1187" s="21" t="str">
        <f>_xlfn.XLOOKUP(A1187,'Hospitalisation Details'!A:A,'Hospitalisation Details'!J:J,"Not Found")</f>
        <v>tier - 3</v>
      </c>
      <c r="O1187" s="21" t="str">
        <f>_xlfn.XLOOKUP(A1187,'Hospitalisation Details'!A:A,'Hospitalisation Details'!K:K,"Not Found")</f>
        <v>R1011</v>
      </c>
      <c r="P1187" s="23">
        <f>_xlfn.XLOOKUP(A1187,'Hospitalisation Details'!A:A,'Hospitalisation Details'!L:L,"Not Found")</f>
        <v>51</v>
      </c>
    </row>
    <row r="1188" spans="1:16" ht="15.75" x14ac:dyDescent="0.25">
      <c r="A1188" s="19" t="s">
        <v>1184</v>
      </c>
      <c r="B1188" s="19" t="str">
        <f>_xlfn.XLOOKUP(A1188,'Customer Names'!A:A,'Customer Names'!C:C,"Not Found")</f>
        <v>Zaferos</v>
      </c>
      <c r="C1188" s="20">
        <f>_xlfn.XLOOKUP(A1188,'Medical Examinations'!A:A,'Medical Examinations'!B:B,"not found")</f>
        <v>41.55</v>
      </c>
      <c r="D1188" s="20">
        <f>_xlfn.XLOOKUP(A1188,'Medical Examinations'!A:A,'Medical Examinations'!C:C,"not found")</f>
        <v>4.6100000000000003</v>
      </c>
      <c r="E1188" s="20" t="str">
        <f>_xlfn.XLOOKUP(A1188,'Medical Examinations'!A:A,'Medical Examinations'!D:D,"not found")</f>
        <v>No</v>
      </c>
      <c r="F1188" s="20" t="str">
        <f>_xlfn.XLOOKUP(A1188,'Medical Examinations'!A:A,'Medical Examinations'!E:E,"not found")</f>
        <v>No</v>
      </c>
      <c r="G1188" s="20" t="str">
        <f>_xlfn.XLOOKUP(A1188,'Medical Examinations'!A:A,'Medical Examinations'!F:F,"not found")</f>
        <v>No</v>
      </c>
      <c r="H1188" s="20">
        <f>_xlfn.XLOOKUP(A1188,'Medical Examinations'!A:A,'Medical Examinations'!G:G,"not found")</f>
        <v>1</v>
      </c>
      <c r="I1188" s="20" t="str">
        <f>_xlfn.XLOOKUP(A1188,'Medical Examinations'!A:A,'Medical Examinations'!H:H,"not found")</f>
        <v>No</v>
      </c>
      <c r="J1188" s="20" t="str">
        <f>_xlfn.XLOOKUP(A1188,'Medical Examinations'!A:A,'Medical Examinations'!I:I,"not found")</f>
        <v>Obesity</v>
      </c>
      <c r="K1188" s="21">
        <f>_xlfn.XLOOKUP(A1188,'Hospitalisation Details'!A:A,'Hospitalisation Details'!F:F,"Not Found")</f>
        <v>33838</v>
      </c>
      <c r="L1188" s="22">
        <f>_xlfn.XLOOKUP(A1188,'Hospitalisation Details'!A:A,'Hospitalisation Details'!H:H,"Not Found")</f>
        <v>9507.68</v>
      </c>
      <c r="M1188" s="21" t="str">
        <f>_xlfn.XLOOKUP(A1188,'Hospitalisation Details'!A:A,'Hospitalisation Details'!I:I,"Not Found")</f>
        <v>tier - 2</v>
      </c>
      <c r="N1188" s="21" t="str">
        <f>_xlfn.XLOOKUP(A1188,'Hospitalisation Details'!A:A,'Hospitalisation Details'!J:J,"Not Found")</f>
        <v>tier - 3</v>
      </c>
      <c r="O1188" s="21" t="str">
        <f>_xlfn.XLOOKUP(A1188,'Hospitalisation Details'!A:A,'Hospitalisation Details'!K:K,"Not Found")</f>
        <v>R1012</v>
      </c>
      <c r="P1188" s="23">
        <f>_xlfn.XLOOKUP(A1188,'Hospitalisation Details'!A:A,'Hospitalisation Details'!L:L,"Not Found")</f>
        <v>30</v>
      </c>
    </row>
    <row r="1189" spans="1:16" ht="15.75" x14ac:dyDescent="0.25">
      <c r="A1189" s="19" t="s">
        <v>1183</v>
      </c>
      <c r="B1189" s="19" t="str">
        <f>_xlfn.XLOOKUP(A1189,'Customer Names'!A:A,'Customer Names'!C:C,"Not Found")</f>
        <v>Jackson</v>
      </c>
      <c r="C1189" s="20">
        <f>_xlfn.XLOOKUP(A1189,'Medical Examinations'!A:A,'Medical Examinations'!B:B,"not found")</f>
        <v>41.47</v>
      </c>
      <c r="D1189" s="20">
        <f>_xlfn.XLOOKUP(A1189,'Medical Examinations'!A:A,'Medical Examinations'!C:C,"not found")</f>
        <v>4.7</v>
      </c>
      <c r="E1189" s="20" t="str">
        <f>_xlfn.XLOOKUP(A1189,'Medical Examinations'!A:A,'Medical Examinations'!D:D,"not found")</f>
        <v>Yes</v>
      </c>
      <c r="F1189" s="20" t="str">
        <f>_xlfn.XLOOKUP(A1189,'Medical Examinations'!A:A,'Medical Examinations'!E:E,"not found")</f>
        <v>No</v>
      </c>
      <c r="G1189" s="20" t="str">
        <f>_xlfn.XLOOKUP(A1189,'Medical Examinations'!A:A,'Medical Examinations'!F:F,"not found")</f>
        <v>Yes</v>
      </c>
      <c r="H1189" s="20">
        <f>_xlfn.XLOOKUP(A1189,'Medical Examinations'!A:A,'Medical Examinations'!G:G,"not found")</f>
        <v>1</v>
      </c>
      <c r="I1189" s="20" t="str">
        <f>_xlfn.XLOOKUP(A1189,'Medical Examinations'!A:A,'Medical Examinations'!H:H,"not found")</f>
        <v>No</v>
      </c>
      <c r="J1189" s="20" t="str">
        <f>_xlfn.XLOOKUP(A1189,'Medical Examinations'!A:A,'Medical Examinations'!I:I,"not found")</f>
        <v>Obesity</v>
      </c>
      <c r="K1189" s="21">
        <f>_xlfn.XLOOKUP(A1189,'Hospitalisation Details'!A:A,'Hospitalisation Details'!F:F,"Not Found")</f>
        <v>25439</v>
      </c>
      <c r="L1189" s="22">
        <f>_xlfn.XLOOKUP(A1189,'Hospitalisation Details'!A:A,'Hospitalisation Details'!H:H,"Not Found")</f>
        <v>9504.31</v>
      </c>
      <c r="M1189" s="21" t="str">
        <f>_xlfn.XLOOKUP(A1189,'Hospitalisation Details'!A:A,'Hospitalisation Details'!I:I,"Not Found")</f>
        <v>tier - 2</v>
      </c>
      <c r="N1189" s="21" t="str">
        <f>_xlfn.XLOOKUP(A1189,'Hospitalisation Details'!A:A,'Hospitalisation Details'!J:J,"Not Found")</f>
        <v>tier - 3</v>
      </c>
      <c r="O1189" s="21" t="str">
        <f>_xlfn.XLOOKUP(A1189,'Hospitalisation Details'!A:A,'Hospitalisation Details'!K:K,"Not Found")</f>
        <v>R1013</v>
      </c>
      <c r="P1189" s="23">
        <f>_xlfn.XLOOKUP(A1189,'Hospitalisation Details'!A:A,'Hospitalisation Details'!L:L,"Not Found")</f>
        <v>53</v>
      </c>
    </row>
    <row r="1190" spans="1:16" ht="15.75" x14ac:dyDescent="0.25">
      <c r="A1190" s="19" t="s">
        <v>1182</v>
      </c>
      <c r="B1190" s="19" t="str">
        <f>_xlfn.XLOOKUP(A1190,'Customer Names'!A:A,'Customer Names'!C:C,"Not Found")</f>
        <v>Evans Marke</v>
      </c>
      <c r="C1190" s="20">
        <f>_xlfn.XLOOKUP(A1190,'Medical Examinations'!A:A,'Medical Examinations'!B:B,"not found")</f>
        <v>24.795000000000002</v>
      </c>
      <c r="D1190" s="20">
        <f>_xlfn.XLOOKUP(A1190,'Medical Examinations'!A:A,'Medical Examinations'!C:C,"not found")</f>
        <v>6.05</v>
      </c>
      <c r="E1190" s="20" t="str">
        <f>_xlfn.XLOOKUP(A1190,'Medical Examinations'!A:A,'Medical Examinations'!D:D,"not found")</f>
        <v>Yes</v>
      </c>
      <c r="F1190" s="20" t="str">
        <f>_xlfn.XLOOKUP(A1190,'Medical Examinations'!A:A,'Medical Examinations'!E:E,"not found")</f>
        <v>No</v>
      </c>
      <c r="G1190" s="20" t="str">
        <f>_xlfn.XLOOKUP(A1190,'Medical Examinations'!A:A,'Medical Examinations'!F:F,"not found")</f>
        <v>No</v>
      </c>
      <c r="H1190" s="20">
        <f>_xlfn.XLOOKUP(A1190,'Medical Examinations'!A:A,'Medical Examinations'!G:G,"not found")</f>
        <v>0</v>
      </c>
      <c r="I1190" s="20" t="str">
        <f>_xlfn.XLOOKUP(A1190,'Medical Examinations'!A:A,'Medical Examinations'!H:H,"not found")</f>
        <v>No</v>
      </c>
      <c r="J1190" s="20" t="str">
        <f>_xlfn.XLOOKUP(A1190,'Medical Examinations'!A:A,'Medical Examinations'!I:I,"not found")</f>
        <v>Normal Weight</v>
      </c>
      <c r="K1190" s="21">
        <f>_xlfn.XLOOKUP(A1190,'Hospitalisation Details'!A:A,'Hospitalisation Details'!F:F,"Not Found")</f>
        <v>28092</v>
      </c>
      <c r="L1190" s="22">
        <f>_xlfn.XLOOKUP(A1190,'Hospitalisation Details'!A:A,'Hospitalisation Details'!H:H,"Not Found")</f>
        <v>9500.57</v>
      </c>
      <c r="M1190" s="21" t="str">
        <f>_xlfn.XLOOKUP(A1190,'Hospitalisation Details'!A:A,'Hospitalisation Details'!I:I,"Not Found")</f>
        <v>tier - 2</v>
      </c>
      <c r="N1190" s="21" t="str">
        <f>_xlfn.XLOOKUP(A1190,'Hospitalisation Details'!A:A,'Hospitalisation Details'!J:J,"Not Found")</f>
        <v>tier - 3</v>
      </c>
      <c r="O1190" s="21" t="str">
        <f>_xlfn.XLOOKUP(A1190,'Hospitalisation Details'!A:A,'Hospitalisation Details'!K:K,"Not Found")</f>
        <v>R1017</v>
      </c>
      <c r="P1190" s="23">
        <f>_xlfn.XLOOKUP(A1190,'Hospitalisation Details'!A:A,'Hospitalisation Details'!L:L,"Not Found")</f>
        <v>46</v>
      </c>
    </row>
    <row r="1191" spans="1:16" ht="15.75" x14ac:dyDescent="0.25">
      <c r="A1191" s="19" t="s">
        <v>1181</v>
      </c>
      <c r="B1191" s="19" t="str">
        <f>_xlfn.XLOOKUP(A1191,'Customer Names'!A:A,'Customer Names'!C:C,"Not Found")</f>
        <v>Samland</v>
      </c>
      <c r="C1191" s="20">
        <f>_xlfn.XLOOKUP(A1191,'Medical Examinations'!A:A,'Medical Examinations'!B:B,"not found")</f>
        <v>29.48</v>
      </c>
      <c r="D1191" s="20">
        <f>_xlfn.XLOOKUP(A1191,'Medical Examinations'!A:A,'Medical Examinations'!C:C,"not found")</f>
        <v>5.63</v>
      </c>
      <c r="E1191" s="20" t="str">
        <f>_xlfn.XLOOKUP(A1191,'Medical Examinations'!A:A,'Medical Examinations'!D:D,"not found")</f>
        <v>Yes</v>
      </c>
      <c r="F1191" s="20" t="str">
        <f>_xlfn.XLOOKUP(A1191,'Medical Examinations'!A:A,'Medical Examinations'!E:E,"not found")</f>
        <v>No</v>
      </c>
      <c r="G1191" s="20" t="str">
        <f>_xlfn.XLOOKUP(A1191,'Medical Examinations'!A:A,'Medical Examinations'!F:F,"not found")</f>
        <v>Yes</v>
      </c>
      <c r="H1191" s="20">
        <f>_xlfn.XLOOKUP(A1191,'Medical Examinations'!A:A,'Medical Examinations'!G:G,"not found")</f>
        <v>1</v>
      </c>
      <c r="I1191" s="20" t="str">
        <f>_xlfn.XLOOKUP(A1191,'Medical Examinations'!A:A,'Medical Examinations'!H:H,"not found")</f>
        <v>No</v>
      </c>
      <c r="J1191" s="20" t="str">
        <f>_xlfn.XLOOKUP(A1191,'Medical Examinations'!A:A,'Medical Examinations'!I:I,"not found")</f>
        <v>Overweight</v>
      </c>
      <c r="K1191" s="21">
        <f>_xlfn.XLOOKUP(A1191,'Hospitalisation Details'!A:A,'Hospitalisation Details'!F:F,"Not Found")</f>
        <v>25358</v>
      </c>
      <c r="L1191" s="22">
        <f>_xlfn.XLOOKUP(A1191,'Hospitalisation Details'!A:A,'Hospitalisation Details'!H:H,"Not Found")</f>
        <v>9487.64</v>
      </c>
      <c r="M1191" s="21" t="str">
        <f>_xlfn.XLOOKUP(A1191,'Hospitalisation Details'!A:A,'Hospitalisation Details'!I:I,"Not Found")</f>
        <v>tier - 2</v>
      </c>
      <c r="N1191" s="21" t="str">
        <f>_xlfn.XLOOKUP(A1191,'Hospitalisation Details'!A:A,'Hospitalisation Details'!J:J,"Not Found")</f>
        <v>tier - 3</v>
      </c>
      <c r="O1191" s="21" t="str">
        <f>_xlfn.XLOOKUP(A1191,'Hospitalisation Details'!A:A,'Hospitalisation Details'!K:K,"Not Found")</f>
        <v>R1013</v>
      </c>
      <c r="P1191" s="23">
        <f>_xlfn.XLOOKUP(A1191,'Hospitalisation Details'!A:A,'Hospitalisation Details'!L:L,"Not Found")</f>
        <v>54</v>
      </c>
    </row>
    <row r="1192" spans="1:16" ht="15.75" x14ac:dyDescent="0.25">
      <c r="A1192" s="19" t="s">
        <v>1180</v>
      </c>
      <c r="B1192" s="19" t="str">
        <f>_xlfn.XLOOKUP(A1192,'Customer Names'!A:A,'Customer Names'!C:C,"Not Found")</f>
        <v>Shapiro</v>
      </c>
      <c r="C1192" s="20">
        <f>_xlfn.XLOOKUP(A1192,'Medical Examinations'!A:A,'Medical Examinations'!B:B,"not found")</f>
        <v>28.09</v>
      </c>
      <c r="D1192" s="20">
        <f>_xlfn.XLOOKUP(A1192,'Medical Examinations'!A:A,'Medical Examinations'!C:C,"not found")</f>
        <v>6.06</v>
      </c>
      <c r="E1192" s="20" t="str">
        <f>_xlfn.XLOOKUP(A1192,'Medical Examinations'!A:A,'Medical Examinations'!D:D,"not found")</f>
        <v>No</v>
      </c>
      <c r="F1192" s="20" t="str">
        <f>_xlfn.XLOOKUP(A1192,'Medical Examinations'!A:A,'Medical Examinations'!E:E,"not found")</f>
        <v>No</v>
      </c>
      <c r="G1192" s="20" t="str">
        <f>_xlfn.XLOOKUP(A1192,'Medical Examinations'!A:A,'Medical Examinations'!F:F,"not found")</f>
        <v>Yes</v>
      </c>
      <c r="H1192" s="20">
        <f>_xlfn.XLOOKUP(A1192,'Medical Examinations'!A:A,'Medical Examinations'!G:G,"not found")</f>
        <v>1</v>
      </c>
      <c r="I1192" s="20" t="str">
        <f>_xlfn.XLOOKUP(A1192,'Medical Examinations'!A:A,'Medical Examinations'!H:H,"not found")</f>
        <v>No</v>
      </c>
      <c r="J1192" s="20" t="str">
        <f>_xlfn.XLOOKUP(A1192,'Medical Examinations'!A:A,'Medical Examinations'!I:I,"not found")</f>
        <v>Overweight</v>
      </c>
      <c r="K1192" s="21">
        <f>_xlfn.XLOOKUP(A1192,'Hospitalisation Details'!A:A,'Hospitalisation Details'!F:F,"Not Found")</f>
        <v>29053</v>
      </c>
      <c r="L1192" s="22">
        <f>_xlfn.XLOOKUP(A1192,'Hospitalisation Details'!A:A,'Hospitalisation Details'!H:H,"Not Found")</f>
        <v>9453.92</v>
      </c>
      <c r="M1192" s="21" t="str">
        <f>_xlfn.XLOOKUP(A1192,'Hospitalisation Details'!A:A,'Hospitalisation Details'!I:I,"Not Found")</f>
        <v>tier - 2</v>
      </c>
      <c r="N1192" s="21" t="str">
        <f>_xlfn.XLOOKUP(A1192,'Hospitalisation Details'!A:A,'Hospitalisation Details'!J:J,"Not Found")</f>
        <v>tier - 3</v>
      </c>
      <c r="O1192" s="21" t="str">
        <f>_xlfn.XLOOKUP(A1192,'Hospitalisation Details'!A:A,'Hospitalisation Details'!K:K,"Not Found")</f>
        <v>R1021</v>
      </c>
      <c r="P1192" s="23">
        <f>_xlfn.XLOOKUP(A1192,'Hospitalisation Details'!A:A,'Hospitalisation Details'!L:L,"Not Found")</f>
        <v>43</v>
      </c>
    </row>
    <row r="1193" spans="1:16" ht="15.75" x14ac:dyDescent="0.25">
      <c r="A1193" s="19" t="s">
        <v>1179</v>
      </c>
      <c r="B1193" s="19" t="str">
        <f>_xlfn.XLOOKUP(A1193,'Customer Names'!A:A,'Customer Names'!C:C,"Not Found")</f>
        <v>Snitzer</v>
      </c>
      <c r="C1193" s="20">
        <f>_xlfn.XLOOKUP(A1193,'Medical Examinations'!A:A,'Medical Examinations'!B:B,"not found")</f>
        <v>32.729999999999997</v>
      </c>
      <c r="D1193" s="20">
        <f>_xlfn.XLOOKUP(A1193,'Medical Examinations'!A:A,'Medical Examinations'!C:C,"not found")</f>
        <v>5.19</v>
      </c>
      <c r="E1193" s="20" t="str">
        <f>_xlfn.XLOOKUP(A1193,'Medical Examinations'!A:A,'Medical Examinations'!D:D,"not found")</f>
        <v>No</v>
      </c>
      <c r="F1193" s="20" t="str">
        <f>_xlfn.XLOOKUP(A1193,'Medical Examinations'!A:A,'Medical Examinations'!E:E,"not found")</f>
        <v>No</v>
      </c>
      <c r="G1193" s="20" t="str">
        <f>_xlfn.XLOOKUP(A1193,'Medical Examinations'!A:A,'Medical Examinations'!F:F,"not found")</f>
        <v>No</v>
      </c>
      <c r="H1193" s="20">
        <f>_xlfn.XLOOKUP(A1193,'Medical Examinations'!A:A,'Medical Examinations'!G:G,"not found")</f>
        <v>1</v>
      </c>
      <c r="I1193" s="20" t="str">
        <f>_xlfn.XLOOKUP(A1193,'Medical Examinations'!A:A,'Medical Examinations'!H:H,"not found")</f>
        <v>No</v>
      </c>
      <c r="J1193" s="20" t="str">
        <f>_xlfn.XLOOKUP(A1193,'Medical Examinations'!A:A,'Medical Examinations'!I:I,"not found")</f>
        <v>Obesity</v>
      </c>
      <c r="K1193" s="21">
        <f>_xlfn.XLOOKUP(A1193,'Hospitalisation Details'!A:A,'Hospitalisation Details'!F:F,"Not Found")</f>
        <v>32095</v>
      </c>
      <c r="L1193" s="22">
        <f>_xlfn.XLOOKUP(A1193,'Hospitalisation Details'!A:A,'Hospitalisation Details'!H:H,"Not Found")</f>
        <v>9448.42</v>
      </c>
      <c r="M1193" s="21" t="str">
        <f>_xlfn.XLOOKUP(A1193,'Hospitalisation Details'!A:A,'Hospitalisation Details'!I:I,"Not Found")</f>
        <v>tier - 2</v>
      </c>
      <c r="N1193" s="21" t="str">
        <f>_xlfn.XLOOKUP(A1193,'Hospitalisation Details'!A:A,'Hospitalisation Details'!J:J,"Not Found")</f>
        <v>tier - 3</v>
      </c>
      <c r="O1193" s="21" t="str">
        <f>_xlfn.XLOOKUP(A1193,'Hospitalisation Details'!A:A,'Hospitalisation Details'!K:K,"Not Found")</f>
        <v>R1021</v>
      </c>
      <c r="P1193" s="23">
        <f>_xlfn.XLOOKUP(A1193,'Hospitalisation Details'!A:A,'Hospitalisation Details'!L:L,"Not Found")</f>
        <v>35</v>
      </c>
    </row>
    <row r="1194" spans="1:16" ht="15.75" x14ac:dyDescent="0.25">
      <c r="A1194" s="19" t="s">
        <v>1178</v>
      </c>
      <c r="B1194" s="19" t="str">
        <f>_xlfn.XLOOKUP(A1194,'Customer Names'!A:A,'Customer Names'!C:C,"Not Found")</f>
        <v>Herra Arroyo</v>
      </c>
      <c r="C1194" s="20">
        <f>_xlfn.XLOOKUP(A1194,'Medical Examinations'!A:A,'Medical Examinations'!B:B,"not found")</f>
        <v>27.36</v>
      </c>
      <c r="D1194" s="20">
        <f>_xlfn.XLOOKUP(A1194,'Medical Examinations'!A:A,'Medical Examinations'!C:C,"not found")</f>
        <v>8.9600000000000009</v>
      </c>
      <c r="E1194" s="20" t="str">
        <f>_xlfn.XLOOKUP(A1194,'Medical Examinations'!A:A,'Medical Examinations'!D:D,"not found")</f>
        <v>No</v>
      </c>
      <c r="F1194" s="20" t="str">
        <f>_xlfn.XLOOKUP(A1194,'Medical Examinations'!A:A,'Medical Examinations'!E:E,"not found")</f>
        <v>No</v>
      </c>
      <c r="G1194" s="20" t="str">
        <f>_xlfn.XLOOKUP(A1194,'Medical Examinations'!A:A,'Medical Examinations'!F:F,"not found")</f>
        <v>No</v>
      </c>
      <c r="H1194" s="20">
        <f>_xlfn.XLOOKUP(A1194,'Medical Examinations'!A:A,'Medical Examinations'!G:G,"not found")</f>
        <v>0</v>
      </c>
      <c r="I1194" s="20" t="str">
        <f>_xlfn.XLOOKUP(A1194,'Medical Examinations'!A:A,'Medical Examinations'!H:H,"not found")</f>
        <v>No</v>
      </c>
      <c r="J1194" s="20" t="str">
        <f>_xlfn.XLOOKUP(A1194,'Medical Examinations'!A:A,'Medical Examinations'!I:I,"not found")</f>
        <v>Overweight</v>
      </c>
      <c r="K1194" s="21">
        <f>_xlfn.XLOOKUP(A1194,'Hospitalisation Details'!A:A,'Hospitalisation Details'!F:F,"Not Found")</f>
        <v>27188</v>
      </c>
      <c r="L1194" s="22">
        <f>_xlfn.XLOOKUP(A1194,'Hospitalisation Details'!A:A,'Hospitalisation Details'!H:H,"Not Found")</f>
        <v>9447.3799999999992</v>
      </c>
      <c r="M1194" s="21" t="str">
        <f>_xlfn.XLOOKUP(A1194,'Hospitalisation Details'!A:A,'Hospitalisation Details'!I:I,"Not Found")</f>
        <v>tier - 2</v>
      </c>
      <c r="N1194" s="21" t="str">
        <f>_xlfn.XLOOKUP(A1194,'Hospitalisation Details'!A:A,'Hospitalisation Details'!J:J,"Not Found")</f>
        <v>tier - 3</v>
      </c>
      <c r="O1194" s="21" t="str">
        <f>_xlfn.XLOOKUP(A1194,'Hospitalisation Details'!A:A,'Hospitalisation Details'!K:K,"Not Found")</f>
        <v>R1024</v>
      </c>
      <c r="P1194" s="23">
        <f>_xlfn.XLOOKUP(A1194,'Hospitalisation Details'!A:A,'Hospitalisation Details'!L:L,"Not Found")</f>
        <v>49</v>
      </c>
    </row>
    <row r="1195" spans="1:16" ht="15.75" x14ac:dyDescent="0.25">
      <c r="A1195" s="19" t="s">
        <v>1177</v>
      </c>
      <c r="B1195" s="19" t="str">
        <f>_xlfn.XLOOKUP(A1195,'Customer Names'!A:A,'Customer Names'!C:C,"Not Found")</f>
        <v>Watters</v>
      </c>
      <c r="C1195" s="20">
        <f>_xlfn.XLOOKUP(A1195,'Medical Examinations'!A:A,'Medical Examinations'!B:B,"not found")</f>
        <v>27.265000000000001</v>
      </c>
      <c r="D1195" s="20">
        <f>_xlfn.XLOOKUP(A1195,'Medical Examinations'!A:A,'Medical Examinations'!C:C,"not found")</f>
        <v>11.39</v>
      </c>
      <c r="E1195" s="20" t="str">
        <f>_xlfn.XLOOKUP(A1195,'Medical Examinations'!A:A,'Medical Examinations'!D:D,"not found")</f>
        <v>No</v>
      </c>
      <c r="F1195" s="20" t="str">
        <f>_xlfn.XLOOKUP(A1195,'Medical Examinations'!A:A,'Medical Examinations'!E:E,"not found")</f>
        <v>No</v>
      </c>
      <c r="G1195" s="20" t="str">
        <f>_xlfn.XLOOKUP(A1195,'Medical Examinations'!A:A,'Medical Examinations'!F:F,"not found")</f>
        <v>No</v>
      </c>
      <c r="H1195" s="20">
        <f>_xlfn.XLOOKUP(A1195,'Medical Examinations'!A:A,'Medical Examinations'!G:G,"not found")</f>
        <v>0</v>
      </c>
      <c r="I1195" s="20" t="str">
        <f>_xlfn.XLOOKUP(A1195,'Medical Examinations'!A:A,'Medical Examinations'!H:H,"not found")</f>
        <v>No</v>
      </c>
      <c r="J1195" s="20" t="str">
        <f>_xlfn.XLOOKUP(A1195,'Medical Examinations'!A:A,'Medical Examinations'!I:I,"not found")</f>
        <v>Overweight</v>
      </c>
      <c r="K1195" s="21">
        <f>_xlfn.XLOOKUP(A1195,'Hospitalisation Details'!A:A,'Hospitalisation Details'!F:F,"Not Found")</f>
        <v>27360</v>
      </c>
      <c r="L1195" s="22">
        <f>_xlfn.XLOOKUP(A1195,'Hospitalisation Details'!A:A,'Hospitalisation Details'!H:H,"Not Found")</f>
        <v>9447.25</v>
      </c>
      <c r="M1195" s="21" t="str">
        <f>_xlfn.XLOOKUP(A1195,'Hospitalisation Details'!A:A,'Hospitalisation Details'!I:I,"Not Found")</f>
        <v>tier - 2</v>
      </c>
      <c r="N1195" s="21" t="str">
        <f>_xlfn.XLOOKUP(A1195,'Hospitalisation Details'!A:A,'Hospitalisation Details'!J:J,"Not Found")</f>
        <v>tier - 3</v>
      </c>
      <c r="O1195" s="21" t="str">
        <f>_xlfn.XLOOKUP(A1195,'Hospitalisation Details'!A:A,'Hospitalisation Details'!K:K,"Not Found")</f>
        <v>R1024</v>
      </c>
      <c r="P1195" s="23">
        <f>_xlfn.XLOOKUP(A1195,'Hospitalisation Details'!A:A,'Hospitalisation Details'!L:L,"Not Found")</f>
        <v>48</v>
      </c>
    </row>
    <row r="1196" spans="1:16" ht="15.75" x14ac:dyDescent="0.25">
      <c r="A1196" s="19" t="s">
        <v>1176</v>
      </c>
      <c r="B1196" s="19" t="str">
        <f>_xlfn.XLOOKUP(A1196,'Customer Names'!A:A,'Customer Names'!C:C,"Not Found")</f>
        <v>Steele-Belkin</v>
      </c>
      <c r="C1196" s="20">
        <f>_xlfn.XLOOKUP(A1196,'Medical Examinations'!A:A,'Medical Examinations'!B:B,"not found")</f>
        <v>48.07</v>
      </c>
      <c r="D1196" s="20">
        <f>_xlfn.XLOOKUP(A1196,'Medical Examinations'!A:A,'Medical Examinations'!C:C,"not found")</f>
        <v>4.0599999999999996</v>
      </c>
      <c r="E1196" s="20" t="str">
        <f>_xlfn.XLOOKUP(A1196,'Medical Examinations'!A:A,'Medical Examinations'!D:D,"not found")</f>
        <v>Yes</v>
      </c>
      <c r="F1196" s="20" t="str">
        <f>_xlfn.XLOOKUP(A1196,'Medical Examinations'!A:A,'Medical Examinations'!E:E,"not found")</f>
        <v>No</v>
      </c>
      <c r="G1196" s="20" t="str">
        <f>_xlfn.XLOOKUP(A1196,'Medical Examinations'!A:A,'Medical Examinations'!F:F,"not found")</f>
        <v>No</v>
      </c>
      <c r="H1196" s="20">
        <f>_xlfn.XLOOKUP(A1196,'Medical Examinations'!A:A,'Medical Examinations'!G:G,"not found")</f>
        <v>0</v>
      </c>
      <c r="I1196" s="20" t="str">
        <f>_xlfn.XLOOKUP(A1196,'Medical Examinations'!A:A,'Medical Examinations'!H:H,"not found")</f>
        <v>No</v>
      </c>
      <c r="J1196" s="20" t="str">
        <f>_xlfn.XLOOKUP(A1196,'Medical Examinations'!A:A,'Medical Examinations'!I:I,"not found")</f>
        <v>Obesity</v>
      </c>
      <c r="K1196" s="21">
        <f>_xlfn.XLOOKUP(A1196,'Hospitalisation Details'!A:A,'Hospitalisation Details'!F:F,"Not Found")</f>
        <v>28067</v>
      </c>
      <c r="L1196" s="22">
        <f>_xlfn.XLOOKUP(A1196,'Hospitalisation Details'!A:A,'Hospitalisation Details'!H:H,"Not Found")</f>
        <v>9432.93</v>
      </c>
      <c r="M1196" s="21" t="str">
        <f>_xlfn.XLOOKUP(A1196,'Hospitalisation Details'!A:A,'Hospitalisation Details'!I:I,"Not Found")</f>
        <v>tier - 2</v>
      </c>
      <c r="N1196" s="21" t="str">
        <f>_xlfn.XLOOKUP(A1196,'Hospitalisation Details'!A:A,'Hospitalisation Details'!J:J,"Not Found")</f>
        <v>tier - 3</v>
      </c>
      <c r="O1196" s="21" t="str">
        <f>_xlfn.XLOOKUP(A1196,'Hospitalisation Details'!A:A,'Hospitalisation Details'!K:K,"Not Found")</f>
        <v>R1024</v>
      </c>
      <c r="P1196" s="23">
        <f>_xlfn.XLOOKUP(A1196,'Hospitalisation Details'!A:A,'Hospitalisation Details'!L:L,"Not Found")</f>
        <v>46</v>
      </c>
    </row>
    <row r="1197" spans="1:16" ht="15.75" x14ac:dyDescent="0.25">
      <c r="A1197" s="19" t="s">
        <v>1175</v>
      </c>
      <c r="B1197" s="19" t="str">
        <f>_xlfn.XLOOKUP(A1197,'Customer Names'!A:A,'Customer Names'!C:C,"Not Found")</f>
        <v>Christensen</v>
      </c>
      <c r="C1197" s="20">
        <f>_xlfn.XLOOKUP(A1197,'Medical Examinations'!A:A,'Medical Examinations'!B:B,"not found")</f>
        <v>30.8</v>
      </c>
      <c r="D1197" s="20">
        <f>_xlfn.XLOOKUP(A1197,'Medical Examinations'!A:A,'Medical Examinations'!C:C,"not found")</f>
        <v>5.23</v>
      </c>
      <c r="E1197" s="20" t="str">
        <f>_xlfn.XLOOKUP(A1197,'Medical Examinations'!A:A,'Medical Examinations'!D:D,"not found")</f>
        <v>Yes</v>
      </c>
      <c r="F1197" s="20" t="str">
        <f>_xlfn.XLOOKUP(A1197,'Medical Examinations'!A:A,'Medical Examinations'!E:E,"not found")</f>
        <v>No</v>
      </c>
      <c r="G1197" s="20" t="str">
        <f>_xlfn.XLOOKUP(A1197,'Medical Examinations'!A:A,'Medical Examinations'!F:F,"not found")</f>
        <v>No</v>
      </c>
      <c r="H1197" s="20">
        <f>_xlfn.XLOOKUP(A1197,'Medical Examinations'!A:A,'Medical Examinations'!G:G,"not found")</f>
        <v>0</v>
      </c>
      <c r="I1197" s="20" t="str">
        <f>_xlfn.XLOOKUP(A1197,'Medical Examinations'!A:A,'Medical Examinations'!H:H,"not found")</f>
        <v>No</v>
      </c>
      <c r="J1197" s="20" t="str">
        <f>_xlfn.XLOOKUP(A1197,'Medical Examinations'!A:A,'Medical Examinations'!I:I,"not found")</f>
        <v>Obesity</v>
      </c>
      <c r="K1197" s="21">
        <f>_xlfn.XLOOKUP(A1197,'Hospitalisation Details'!A:A,'Hospitalisation Details'!F:F,"Not Found")</f>
        <v>28063</v>
      </c>
      <c r="L1197" s="22">
        <f>_xlfn.XLOOKUP(A1197,'Hospitalisation Details'!A:A,'Hospitalisation Details'!H:H,"Not Found")</f>
        <v>9414.92</v>
      </c>
      <c r="M1197" s="21" t="str">
        <f>_xlfn.XLOOKUP(A1197,'Hospitalisation Details'!A:A,'Hospitalisation Details'!I:I,"Not Found")</f>
        <v>tier - 2</v>
      </c>
      <c r="N1197" s="21" t="str">
        <f>_xlfn.XLOOKUP(A1197,'Hospitalisation Details'!A:A,'Hospitalisation Details'!J:J,"Not Found")</f>
        <v>tier - 3</v>
      </c>
      <c r="O1197" s="21" t="str">
        <f>_xlfn.XLOOKUP(A1197,'Hospitalisation Details'!A:A,'Hospitalisation Details'!K:K,"Not Found")</f>
        <v>R1011</v>
      </c>
      <c r="P1197" s="23">
        <f>_xlfn.XLOOKUP(A1197,'Hospitalisation Details'!A:A,'Hospitalisation Details'!L:L,"Not Found")</f>
        <v>46</v>
      </c>
    </row>
    <row r="1198" spans="1:16" ht="15.75" x14ac:dyDescent="0.25">
      <c r="A1198" s="19" t="s">
        <v>1174</v>
      </c>
      <c r="B1198" s="19" t="str">
        <f>_xlfn.XLOOKUP(A1198,'Customer Names'!A:A,'Customer Names'!C:C,"Not Found")</f>
        <v>Hodge</v>
      </c>
      <c r="C1198" s="20">
        <f>_xlfn.XLOOKUP(A1198,'Medical Examinations'!A:A,'Medical Examinations'!B:B,"not found")</f>
        <v>32.299999999999997</v>
      </c>
      <c r="D1198" s="20">
        <f>_xlfn.XLOOKUP(A1198,'Medical Examinations'!A:A,'Medical Examinations'!C:C,"not found")</f>
        <v>5.05</v>
      </c>
      <c r="E1198" s="20" t="str">
        <f>_xlfn.XLOOKUP(A1198,'Medical Examinations'!A:A,'Medical Examinations'!D:D,"not found")</f>
        <v>Yes</v>
      </c>
      <c r="F1198" s="20" t="str">
        <f>_xlfn.XLOOKUP(A1198,'Medical Examinations'!A:A,'Medical Examinations'!E:E,"not found")</f>
        <v>No</v>
      </c>
      <c r="G1198" s="20" t="str">
        <f>_xlfn.XLOOKUP(A1198,'Medical Examinations'!A:A,'Medical Examinations'!F:F,"not found")</f>
        <v>No</v>
      </c>
      <c r="H1198" s="20">
        <f>_xlfn.XLOOKUP(A1198,'Medical Examinations'!A:A,'Medical Examinations'!G:G,"not found")</f>
        <v>0</v>
      </c>
      <c r="I1198" s="20" t="str">
        <f>_xlfn.XLOOKUP(A1198,'Medical Examinations'!A:A,'Medical Examinations'!H:H,"not found")</f>
        <v>No</v>
      </c>
      <c r="J1198" s="20" t="str">
        <f>_xlfn.XLOOKUP(A1198,'Medical Examinations'!A:A,'Medical Examinations'!I:I,"not found")</f>
        <v>Obesity</v>
      </c>
      <c r="K1198" s="21">
        <f>_xlfn.XLOOKUP(A1198,'Hospitalisation Details'!A:A,'Hospitalisation Details'!F:F,"Not Found")</f>
        <v>28050</v>
      </c>
      <c r="L1198" s="22">
        <f>_xlfn.XLOOKUP(A1198,'Hospitalisation Details'!A:A,'Hospitalisation Details'!H:H,"Not Found")</f>
        <v>9411.01</v>
      </c>
      <c r="M1198" s="21" t="str">
        <f>_xlfn.XLOOKUP(A1198,'Hospitalisation Details'!A:A,'Hospitalisation Details'!I:I,"Not Found")</f>
        <v>tier - 2</v>
      </c>
      <c r="N1198" s="21" t="str">
        <f>_xlfn.XLOOKUP(A1198,'Hospitalisation Details'!A:A,'Hospitalisation Details'!J:J,"Not Found")</f>
        <v>tier - 3</v>
      </c>
      <c r="O1198" s="21" t="str">
        <f>_xlfn.XLOOKUP(A1198,'Hospitalisation Details'!A:A,'Hospitalisation Details'!K:K,"Not Found")</f>
        <v>R1024</v>
      </c>
      <c r="P1198" s="23">
        <f>_xlfn.XLOOKUP(A1198,'Hospitalisation Details'!A:A,'Hospitalisation Details'!L:L,"Not Found")</f>
        <v>46</v>
      </c>
    </row>
    <row r="1199" spans="1:16" ht="15.75" x14ac:dyDescent="0.25">
      <c r="A1199" s="19" t="s">
        <v>1173</v>
      </c>
      <c r="B1199" s="19" t="str">
        <f>_xlfn.XLOOKUP(A1199,'Customer Names'!A:A,'Customer Names'!C:C,"Not Found")</f>
        <v>Rusterholz</v>
      </c>
      <c r="C1199" s="20">
        <f>_xlfn.XLOOKUP(A1199,'Medical Examinations'!A:A,'Medical Examinations'!B:B,"not found")</f>
        <v>39.700000000000003</v>
      </c>
      <c r="D1199" s="20">
        <f>_xlfn.XLOOKUP(A1199,'Medical Examinations'!A:A,'Medical Examinations'!C:C,"not found")</f>
        <v>7.34</v>
      </c>
      <c r="E1199" s="20" t="str">
        <f>_xlfn.XLOOKUP(A1199,'Medical Examinations'!A:A,'Medical Examinations'!D:D,"not found")</f>
        <v>No</v>
      </c>
      <c r="F1199" s="20" t="str">
        <f>_xlfn.XLOOKUP(A1199,'Medical Examinations'!A:A,'Medical Examinations'!E:E,"not found")</f>
        <v>No</v>
      </c>
      <c r="G1199" s="20" t="str">
        <f>_xlfn.XLOOKUP(A1199,'Medical Examinations'!A:A,'Medical Examinations'!F:F,"not found")</f>
        <v>No</v>
      </c>
      <c r="H1199" s="20">
        <f>_xlfn.XLOOKUP(A1199,'Medical Examinations'!A:A,'Medical Examinations'!G:G,"not found")</f>
        <v>0</v>
      </c>
      <c r="I1199" s="20" t="str">
        <f>_xlfn.XLOOKUP(A1199,'Medical Examinations'!A:A,'Medical Examinations'!H:H,"not found")</f>
        <v>No</v>
      </c>
      <c r="J1199" s="20" t="str">
        <f>_xlfn.XLOOKUP(A1199,'Medical Examinations'!A:A,'Medical Examinations'!I:I,"not found")</f>
        <v>Obesity</v>
      </c>
      <c r="K1199" s="21">
        <f>_xlfn.XLOOKUP(A1199,'Hospitalisation Details'!A:A,'Hospitalisation Details'!F:F,"Not Found")</f>
        <v>26226</v>
      </c>
      <c r="L1199" s="22">
        <f>_xlfn.XLOOKUP(A1199,'Hospitalisation Details'!A:A,'Hospitalisation Details'!H:H,"Not Found")</f>
        <v>9391.35</v>
      </c>
      <c r="M1199" s="21" t="str">
        <f>_xlfn.XLOOKUP(A1199,'Hospitalisation Details'!A:A,'Hospitalisation Details'!I:I,"Not Found")</f>
        <v>tier - 2</v>
      </c>
      <c r="N1199" s="21" t="str">
        <f>_xlfn.XLOOKUP(A1199,'Hospitalisation Details'!A:A,'Hospitalisation Details'!J:J,"Not Found")</f>
        <v>tier - 3</v>
      </c>
      <c r="O1199" s="21" t="str">
        <f>_xlfn.XLOOKUP(A1199,'Hospitalisation Details'!A:A,'Hospitalisation Details'!K:K,"Not Found")</f>
        <v>R1011</v>
      </c>
      <c r="P1199" s="23">
        <f>_xlfn.XLOOKUP(A1199,'Hospitalisation Details'!A:A,'Hospitalisation Details'!L:L,"Not Found")</f>
        <v>51</v>
      </c>
    </row>
    <row r="1200" spans="1:16" ht="15.75" x14ac:dyDescent="0.25">
      <c r="A1200" s="19" t="s">
        <v>1172</v>
      </c>
      <c r="B1200" s="19" t="str">
        <f>_xlfn.XLOOKUP(A1200,'Customer Names'!A:A,'Customer Names'!C:C,"Not Found")</f>
        <v>Lafrance</v>
      </c>
      <c r="C1200" s="20">
        <f>_xlfn.XLOOKUP(A1200,'Medical Examinations'!A:A,'Medical Examinations'!B:B,"not found")</f>
        <v>35.97</v>
      </c>
      <c r="D1200" s="20">
        <f>_xlfn.XLOOKUP(A1200,'Medical Examinations'!A:A,'Medical Examinations'!C:C,"not found")</f>
        <v>8.1300000000000008</v>
      </c>
      <c r="E1200" s="20" t="str">
        <f>_xlfn.XLOOKUP(A1200,'Medical Examinations'!A:A,'Medical Examinations'!D:D,"not found")</f>
        <v>No</v>
      </c>
      <c r="F1200" s="20" t="str">
        <f>_xlfn.XLOOKUP(A1200,'Medical Examinations'!A:A,'Medical Examinations'!E:E,"not found")</f>
        <v>No</v>
      </c>
      <c r="G1200" s="20" t="str">
        <f>_xlfn.XLOOKUP(A1200,'Medical Examinations'!A:A,'Medical Examinations'!F:F,"not found")</f>
        <v>No</v>
      </c>
      <c r="H1200" s="20">
        <f>_xlfn.XLOOKUP(A1200,'Medical Examinations'!A:A,'Medical Examinations'!G:G,"not found")</f>
        <v>0</v>
      </c>
      <c r="I1200" s="20" t="str">
        <f>_xlfn.XLOOKUP(A1200,'Medical Examinations'!A:A,'Medical Examinations'!H:H,"not found")</f>
        <v>No</v>
      </c>
      <c r="J1200" s="20" t="str">
        <f>_xlfn.XLOOKUP(A1200,'Medical Examinations'!A:A,'Medical Examinations'!I:I,"not found")</f>
        <v>Obesity</v>
      </c>
      <c r="K1200" s="21">
        <f>_xlfn.XLOOKUP(A1200,'Hospitalisation Details'!A:A,'Hospitalisation Details'!F:F,"Not Found")</f>
        <v>26296</v>
      </c>
      <c r="L1200" s="22">
        <f>_xlfn.XLOOKUP(A1200,'Hospitalisation Details'!A:A,'Hospitalisation Details'!H:H,"Not Found")</f>
        <v>9386.16</v>
      </c>
      <c r="M1200" s="21" t="str">
        <f>_xlfn.XLOOKUP(A1200,'Hospitalisation Details'!A:A,'Hospitalisation Details'!I:I,"Not Found")</f>
        <v>tier - 2</v>
      </c>
      <c r="N1200" s="21" t="str">
        <f>_xlfn.XLOOKUP(A1200,'Hospitalisation Details'!A:A,'Hospitalisation Details'!J:J,"Not Found")</f>
        <v>tier - 3</v>
      </c>
      <c r="O1200" s="21" t="str">
        <f>_xlfn.XLOOKUP(A1200,'Hospitalisation Details'!A:A,'Hospitalisation Details'!K:K,"Not Found")</f>
        <v>R1013</v>
      </c>
      <c r="P1200" s="23">
        <f>_xlfn.XLOOKUP(A1200,'Hospitalisation Details'!A:A,'Hospitalisation Details'!L:L,"Not Found")</f>
        <v>51</v>
      </c>
    </row>
    <row r="1201" spans="1:16" ht="15.75" x14ac:dyDescent="0.25">
      <c r="A1201" s="19" t="s">
        <v>1171</v>
      </c>
      <c r="B1201" s="19" t="str">
        <f>_xlfn.XLOOKUP(A1201,'Customer Names'!A:A,'Customer Names'!C:C,"Not Found")</f>
        <v>Hallis</v>
      </c>
      <c r="C1201" s="20">
        <f>_xlfn.XLOOKUP(A1201,'Medical Examinations'!A:A,'Medical Examinations'!B:B,"not found")</f>
        <v>25.86</v>
      </c>
      <c r="D1201" s="20">
        <f>_xlfn.XLOOKUP(A1201,'Medical Examinations'!A:A,'Medical Examinations'!C:C,"not found")</f>
        <v>6.68</v>
      </c>
      <c r="E1201" s="20" t="str">
        <f>_xlfn.XLOOKUP(A1201,'Medical Examinations'!A:A,'Medical Examinations'!D:D,"not found")</f>
        <v>Yes</v>
      </c>
      <c r="F1201" s="20" t="str">
        <f>_xlfn.XLOOKUP(A1201,'Medical Examinations'!A:A,'Medical Examinations'!E:E,"not found")</f>
        <v>No</v>
      </c>
      <c r="G1201" s="20" t="str">
        <f>_xlfn.XLOOKUP(A1201,'Medical Examinations'!A:A,'Medical Examinations'!F:F,"not found")</f>
        <v>No</v>
      </c>
      <c r="H1201" s="20">
        <f>_xlfn.XLOOKUP(A1201,'Medical Examinations'!A:A,'Medical Examinations'!G:G,"not found")</f>
        <v>1</v>
      </c>
      <c r="I1201" s="20" t="str">
        <f>_xlfn.XLOOKUP(A1201,'Medical Examinations'!A:A,'Medical Examinations'!H:H,"not found")</f>
        <v>No</v>
      </c>
      <c r="J1201" s="20" t="str">
        <f>_xlfn.XLOOKUP(A1201,'Medical Examinations'!A:A,'Medical Examinations'!I:I,"not found")</f>
        <v>Overweight</v>
      </c>
      <c r="K1201" s="21">
        <f>_xlfn.XLOOKUP(A1201,'Hospitalisation Details'!A:A,'Hospitalisation Details'!F:F,"Not Found")</f>
        <v>27730</v>
      </c>
      <c r="L1201" s="22">
        <f>_xlfn.XLOOKUP(A1201,'Hospitalisation Details'!A:A,'Hospitalisation Details'!H:H,"Not Found")</f>
        <v>9380.75</v>
      </c>
      <c r="M1201" s="21" t="str">
        <f>_xlfn.XLOOKUP(A1201,'Hospitalisation Details'!A:A,'Hospitalisation Details'!I:I,"Not Found")</f>
        <v>tier - 2</v>
      </c>
      <c r="N1201" s="21" t="str">
        <f>_xlfn.XLOOKUP(A1201,'Hospitalisation Details'!A:A,'Hospitalisation Details'!J:J,"Not Found")</f>
        <v>tier - 3</v>
      </c>
      <c r="O1201" s="21" t="str">
        <f>_xlfn.XLOOKUP(A1201,'Hospitalisation Details'!A:A,'Hospitalisation Details'!K:K,"Not Found")</f>
        <v>R1024</v>
      </c>
      <c r="P1201" s="23">
        <f>_xlfn.XLOOKUP(A1201,'Hospitalisation Details'!A:A,'Hospitalisation Details'!L:L,"Not Found")</f>
        <v>47</v>
      </c>
    </row>
    <row r="1202" spans="1:16" ht="15.75" x14ac:dyDescent="0.25">
      <c r="A1202" s="19" t="s">
        <v>1170</v>
      </c>
      <c r="B1202" s="19" t="str">
        <f>_xlfn.XLOOKUP(A1202,'Customer Names'!A:A,'Customer Names'!C:C,"Not Found")</f>
        <v>Marshall</v>
      </c>
      <c r="C1202" s="20">
        <f>_xlfn.XLOOKUP(A1202,'Medical Examinations'!A:A,'Medical Examinations'!B:B,"not found")</f>
        <v>30.03</v>
      </c>
      <c r="D1202" s="20">
        <f>_xlfn.XLOOKUP(A1202,'Medical Examinations'!A:A,'Medical Examinations'!C:C,"not found")</f>
        <v>11.51</v>
      </c>
      <c r="E1202" s="20" t="str">
        <f>_xlfn.XLOOKUP(A1202,'Medical Examinations'!A:A,'Medical Examinations'!D:D,"not found")</f>
        <v>No</v>
      </c>
      <c r="F1202" s="20" t="str">
        <f>_xlfn.XLOOKUP(A1202,'Medical Examinations'!A:A,'Medical Examinations'!E:E,"not found")</f>
        <v>No</v>
      </c>
      <c r="G1202" s="20" t="str">
        <f>_xlfn.XLOOKUP(A1202,'Medical Examinations'!A:A,'Medical Examinations'!F:F,"not found")</f>
        <v>No</v>
      </c>
      <c r="H1202" s="20">
        <f>_xlfn.XLOOKUP(A1202,'Medical Examinations'!A:A,'Medical Examinations'!G:G,"not found")</f>
        <v>0</v>
      </c>
      <c r="I1202" s="20" t="str">
        <f>_xlfn.XLOOKUP(A1202,'Medical Examinations'!A:A,'Medical Examinations'!H:H,"not found")</f>
        <v>No</v>
      </c>
      <c r="J1202" s="20" t="str">
        <f>_xlfn.XLOOKUP(A1202,'Medical Examinations'!A:A,'Medical Examinations'!I:I,"not found")</f>
        <v>Obesity</v>
      </c>
      <c r="K1202" s="21">
        <f>_xlfn.XLOOKUP(A1202,'Hospitalisation Details'!A:A,'Hospitalisation Details'!F:F,"Not Found")</f>
        <v>26263</v>
      </c>
      <c r="L1202" s="22">
        <f>_xlfn.XLOOKUP(A1202,'Hospitalisation Details'!A:A,'Hospitalisation Details'!H:H,"Not Found")</f>
        <v>9377.9</v>
      </c>
      <c r="M1202" s="21" t="str">
        <f>_xlfn.XLOOKUP(A1202,'Hospitalisation Details'!A:A,'Hospitalisation Details'!I:I,"Not Found")</f>
        <v>tier - 2</v>
      </c>
      <c r="N1202" s="21" t="str">
        <f>_xlfn.XLOOKUP(A1202,'Hospitalisation Details'!A:A,'Hospitalisation Details'!J:J,"Not Found")</f>
        <v>tier - 3</v>
      </c>
      <c r="O1202" s="21" t="str">
        <f>_xlfn.XLOOKUP(A1202,'Hospitalisation Details'!A:A,'Hospitalisation Details'!K:K,"Not Found")</f>
        <v>R1013</v>
      </c>
      <c r="P1202" s="23">
        <f>_xlfn.XLOOKUP(A1202,'Hospitalisation Details'!A:A,'Hospitalisation Details'!L:L,"Not Found")</f>
        <v>51</v>
      </c>
    </row>
    <row r="1203" spans="1:16" ht="15.75" x14ac:dyDescent="0.25">
      <c r="A1203" s="19" t="s">
        <v>1169</v>
      </c>
      <c r="B1203" s="19" t="str">
        <f>_xlfn.XLOOKUP(A1203,'Customer Names'!A:A,'Customer Names'!C:C,"Not Found")</f>
        <v>Salowitz</v>
      </c>
      <c r="C1203" s="20">
        <f>_xlfn.XLOOKUP(A1203,'Medical Examinations'!A:A,'Medical Examinations'!B:B,"not found")</f>
        <v>25.76</v>
      </c>
      <c r="D1203" s="20">
        <f>_xlfn.XLOOKUP(A1203,'Medical Examinations'!A:A,'Medical Examinations'!C:C,"not found")</f>
        <v>6.02</v>
      </c>
      <c r="E1203" s="20" t="str">
        <f>_xlfn.XLOOKUP(A1203,'Medical Examinations'!A:A,'Medical Examinations'!D:D,"not found")</f>
        <v>Yes</v>
      </c>
      <c r="F1203" s="20" t="str">
        <f>_xlfn.XLOOKUP(A1203,'Medical Examinations'!A:A,'Medical Examinations'!E:E,"not found")</f>
        <v>No</v>
      </c>
      <c r="G1203" s="20" t="str">
        <f>_xlfn.XLOOKUP(A1203,'Medical Examinations'!A:A,'Medical Examinations'!F:F,"not found")</f>
        <v>Yes</v>
      </c>
      <c r="H1203" s="20">
        <f>_xlfn.XLOOKUP(A1203,'Medical Examinations'!A:A,'Medical Examinations'!G:G,"not found")</f>
        <v>1</v>
      </c>
      <c r="I1203" s="20" t="str">
        <f>_xlfn.XLOOKUP(A1203,'Medical Examinations'!A:A,'Medical Examinations'!H:H,"not found")</f>
        <v>No</v>
      </c>
      <c r="J1203" s="20" t="str">
        <f>_xlfn.XLOOKUP(A1203,'Medical Examinations'!A:A,'Medical Examinations'!I:I,"not found")</f>
        <v>Overweight</v>
      </c>
      <c r="K1203" s="21">
        <f>_xlfn.XLOOKUP(A1203,'Hospitalisation Details'!A:A,'Hospitalisation Details'!F:F,"Not Found")</f>
        <v>25531</v>
      </c>
      <c r="L1203" s="22">
        <f>_xlfn.XLOOKUP(A1203,'Hospitalisation Details'!A:A,'Hospitalisation Details'!H:H,"Not Found")</f>
        <v>9377.4500000000007</v>
      </c>
      <c r="M1203" s="21" t="str">
        <f>_xlfn.XLOOKUP(A1203,'Hospitalisation Details'!A:A,'Hospitalisation Details'!I:I,"Not Found")</f>
        <v>tier - 2</v>
      </c>
      <c r="N1203" s="21" t="str">
        <f>_xlfn.XLOOKUP(A1203,'Hospitalisation Details'!A:A,'Hospitalisation Details'!J:J,"Not Found")</f>
        <v>tier - 3</v>
      </c>
      <c r="O1203" s="21" t="str">
        <f>_xlfn.XLOOKUP(A1203,'Hospitalisation Details'!A:A,'Hospitalisation Details'!K:K,"Not Found")</f>
        <v>R1013</v>
      </c>
      <c r="P1203" s="23">
        <f>_xlfn.XLOOKUP(A1203,'Hospitalisation Details'!A:A,'Hospitalisation Details'!L:L,"Not Found")</f>
        <v>53</v>
      </c>
    </row>
    <row r="1204" spans="1:16" ht="15.75" x14ac:dyDescent="0.25">
      <c r="A1204" s="19" t="s">
        <v>1168</v>
      </c>
      <c r="B1204" s="19" t="str">
        <f>_xlfn.XLOOKUP(A1204,'Customer Names'!A:A,'Customer Names'!C:C,"Not Found")</f>
        <v>Blake</v>
      </c>
      <c r="C1204" s="20">
        <f>_xlfn.XLOOKUP(A1204,'Medical Examinations'!A:A,'Medical Examinations'!B:B,"not found")</f>
        <v>22.42</v>
      </c>
      <c r="D1204" s="20">
        <f>_xlfn.XLOOKUP(A1204,'Medical Examinations'!A:A,'Medical Examinations'!C:C,"not found")</f>
        <v>7.96</v>
      </c>
      <c r="E1204" s="20" t="str">
        <f>_xlfn.XLOOKUP(A1204,'Medical Examinations'!A:A,'Medical Examinations'!D:D,"not found")</f>
        <v>No</v>
      </c>
      <c r="F1204" s="20" t="str">
        <f>_xlfn.XLOOKUP(A1204,'Medical Examinations'!A:A,'Medical Examinations'!E:E,"not found")</f>
        <v>No</v>
      </c>
      <c r="G1204" s="20" t="str">
        <f>_xlfn.XLOOKUP(A1204,'Medical Examinations'!A:A,'Medical Examinations'!F:F,"not found")</f>
        <v>No</v>
      </c>
      <c r="H1204" s="20">
        <f>_xlfn.XLOOKUP(A1204,'Medical Examinations'!A:A,'Medical Examinations'!G:G,"not found")</f>
        <v>0</v>
      </c>
      <c r="I1204" s="20" t="str">
        <f>_xlfn.XLOOKUP(A1204,'Medical Examinations'!A:A,'Medical Examinations'!H:H,"not found")</f>
        <v>No</v>
      </c>
      <c r="J1204" s="20" t="str">
        <f>_xlfn.XLOOKUP(A1204,'Medical Examinations'!A:A,'Medical Examinations'!I:I,"not found")</f>
        <v>Normal Weight</v>
      </c>
      <c r="K1204" s="21">
        <f>_xlfn.XLOOKUP(A1204,'Hospitalisation Details'!A:A,'Hospitalisation Details'!F:F,"Not Found")</f>
        <v>26214</v>
      </c>
      <c r="L1204" s="22">
        <f>_xlfn.XLOOKUP(A1204,'Hospitalisation Details'!A:A,'Hospitalisation Details'!H:H,"Not Found")</f>
        <v>9361.33</v>
      </c>
      <c r="M1204" s="21" t="str">
        <f>_xlfn.XLOOKUP(A1204,'Hospitalisation Details'!A:A,'Hospitalisation Details'!I:I,"Not Found")</f>
        <v>tier - 2</v>
      </c>
      <c r="N1204" s="21" t="str">
        <f>_xlfn.XLOOKUP(A1204,'Hospitalisation Details'!A:A,'Hospitalisation Details'!J:J,"Not Found")</f>
        <v>tier - 3</v>
      </c>
      <c r="O1204" s="21" t="str">
        <f>_xlfn.XLOOKUP(A1204,'Hospitalisation Details'!A:A,'Hospitalisation Details'!K:K,"Not Found")</f>
        <v>R1016</v>
      </c>
      <c r="P1204" s="23">
        <f>_xlfn.XLOOKUP(A1204,'Hospitalisation Details'!A:A,'Hospitalisation Details'!L:L,"Not Found")</f>
        <v>51</v>
      </c>
    </row>
    <row r="1205" spans="1:16" ht="15.75" x14ac:dyDescent="0.25">
      <c r="A1205" s="19" t="s">
        <v>1167</v>
      </c>
      <c r="B1205" s="19" t="str">
        <f>_xlfn.XLOOKUP(A1205,'Customer Names'!A:A,'Customer Names'!C:C,"Not Found")</f>
        <v>Langerak</v>
      </c>
      <c r="C1205" s="20">
        <f>_xlfn.XLOOKUP(A1205,'Medical Examinations'!A:A,'Medical Examinations'!B:B,"not found")</f>
        <v>33.18</v>
      </c>
      <c r="D1205" s="20">
        <f>_xlfn.XLOOKUP(A1205,'Medical Examinations'!A:A,'Medical Examinations'!C:C,"not found")</f>
        <v>6.01</v>
      </c>
      <c r="E1205" s="20" t="str">
        <f>_xlfn.XLOOKUP(A1205,'Medical Examinations'!A:A,'Medical Examinations'!D:D,"not found")</f>
        <v>Yes</v>
      </c>
      <c r="F1205" s="20" t="str">
        <f>_xlfn.XLOOKUP(A1205,'Medical Examinations'!A:A,'Medical Examinations'!E:E,"not found")</f>
        <v>No</v>
      </c>
      <c r="G1205" s="20" t="str">
        <f>_xlfn.XLOOKUP(A1205,'Medical Examinations'!A:A,'Medical Examinations'!F:F,"not found")</f>
        <v>No</v>
      </c>
      <c r="H1205" s="20">
        <f>_xlfn.XLOOKUP(A1205,'Medical Examinations'!A:A,'Medical Examinations'!G:G,"not found")</f>
        <v>1</v>
      </c>
      <c r="I1205" s="20" t="str">
        <f>_xlfn.XLOOKUP(A1205,'Medical Examinations'!A:A,'Medical Examinations'!H:H,"not found")</f>
        <v>No</v>
      </c>
      <c r="J1205" s="20" t="str">
        <f>_xlfn.XLOOKUP(A1205,'Medical Examinations'!A:A,'Medical Examinations'!I:I,"not found")</f>
        <v>Obesity</v>
      </c>
      <c r="K1205" s="21">
        <f>_xlfn.XLOOKUP(A1205,'Hospitalisation Details'!A:A,'Hospitalisation Details'!F:F,"Not Found")</f>
        <v>32325</v>
      </c>
      <c r="L1205" s="22">
        <f>_xlfn.XLOOKUP(A1205,'Hospitalisation Details'!A:A,'Hospitalisation Details'!H:H,"Not Found")</f>
        <v>9344.2000000000007</v>
      </c>
      <c r="M1205" s="21" t="str">
        <f>_xlfn.XLOOKUP(A1205,'Hospitalisation Details'!A:A,'Hospitalisation Details'!I:I,"Not Found")</f>
        <v>tier - 2</v>
      </c>
      <c r="N1205" s="21" t="str">
        <f>_xlfn.XLOOKUP(A1205,'Hospitalisation Details'!A:A,'Hospitalisation Details'!J:J,"Not Found")</f>
        <v>tier - 3</v>
      </c>
      <c r="O1205" s="21" t="str">
        <f>_xlfn.XLOOKUP(A1205,'Hospitalisation Details'!A:A,'Hospitalisation Details'!K:K,"Not Found")</f>
        <v>R1021</v>
      </c>
      <c r="P1205" s="23">
        <f>_xlfn.XLOOKUP(A1205,'Hospitalisation Details'!A:A,'Hospitalisation Details'!L:L,"Not Found")</f>
        <v>34</v>
      </c>
    </row>
    <row r="1206" spans="1:16" ht="15.75" x14ac:dyDescent="0.25">
      <c r="A1206" s="19" t="s">
        <v>1166</v>
      </c>
      <c r="B1206" s="19" t="str">
        <f>_xlfn.XLOOKUP(A1206,'Customer Names'!A:A,'Customer Names'!C:C,"Not Found")</f>
        <v>Bonilla</v>
      </c>
      <c r="C1206" s="20">
        <f>_xlfn.XLOOKUP(A1206,'Medical Examinations'!A:A,'Medical Examinations'!B:B,"not found")</f>
        <v>43.04</v>
      </c>
      <c r="D1206" s="20">
        <f>_xlfn.XLOOKUP(A1206,'Medical Examinations'!A:A,'Medical Examinations'!C:C,"not found")</f>
        <v>5.9</v>
      </c>
      <c r="E1206" s="20" t="str">
        <f>_xlfn.XLOOKUP(A1206,'Medical Examinations'!A:A,'Medical Examinations'!D:D,"not found")</f>
        <v>Yes</v>
      </c>
      <c r="F1206" s="20" t="str">
        <f>_xlfn.XLOOKUP(A1206,'Medical Examinations'!A:A,'Medical Examinations'!E:E,"not found")</f>
        <v>No</v>
      </c>
      <c r="G1206" s="20" t="str">
        <f>_xlfn.XLOOKUP(A1206,'Medical Examinations'!A:A,'Medical Examinations'!F:F,"not found")</f>
        <v>No</v>
      </c>
      <c r="H1206" s="20">
        <f>_xlfn.XLOOKUP(A1206,'Medical Examinations'!A:A,'Medical Examinations'!G:G,"not found")</f>
        <v>0</v>
      </c>
      <c r="I1206" s="20" t="str">
        <f>_xlfn.XLOOKUP(A1206,'Medical Examinations'!A:A,'Medical Examinations'!H:H,"not found")</f>
        <v>No</v>
      </c>
      <c r="J1206" s="20" t="str">
        <f>_xlfn.XLOOKUP(A1206,'Medical Examinations'!A:A,'Medical Examinations'!I:I,"not found")</f>
        <v>Obesity</v>
      </c>
      <c r="K1206" s="21">
        <f>_xlfn.XLOOKUP(A1206,'Hospitalisation Details'!A:A,'Hospitalisation Details'!F:F,"Not Found")</f>
        <v>35350</v>
      </c>
      <c r="L1206" s="22">
        <f>_xlfn.XLOOKUP(A1206,'Hospitalisation Details'!A:A,'Hospitalisation Details'!H:H,"Not Found")</f>
        <v>9338.61</v>
      </c>
      <c r="M1206" s="21" t="str">
        <f>_xlfn.XLOOKUP(A1206,'Hospitalisation Details'!A:A,'Hospitalisation Details'!I:I,"Not Found")</f>
        <v>tier - 2</v>
      </c>
      <c r="N1206" s="21" t="str">
        <f>_xlfn.XLOOKUP(A1206,'Hospitalisation Details'!A:A,'Hospitalisation Details'!J:J,"Not Found")</f>
        <v>tier - 3</v>
      </c>
      <c r="O1206" s="21" t="str">
        <f>_xlfn.XLOOKUP(A1206,'Hospitalisation Details'!A:A,'Hospitalisation Details'!K:K,"Not Found")</f>
        <v>R1026</v>
      </c>
      <c r="P1206" s="23">
        <f>_xlfn.XLOOKUP(A1206,'Hospitalisation Details'!A:A,'Hospitalisation Details'!L:L,"Not Found")</f>
        <v>26</v>
      </c>
    </row>
    <row r="1207" spans="1:16" ht="15.75" x14ac:dyDescent="0.25">
      <c r="A1207" s="19" t="s">
        <v>1165</v>
      </c>
      <c r="B1207" s="19" t="str">
        <f>_xlfn.XLOOKUP(A1207,'Customer Names'!A:A,'Customer Names'!C:C,"Not Found")</f>
        <v>Ciabattoni</v>
      </c>
      <c r="C1207" s="20">
        <f>_xlfn.XLOOKUP(A1207,'Medical Examinations'!A:A,'Medical Examinations'!B:B,"not found")</f>
        <v>34.15</v>
      </c>
      <c r="D1207" s="20">
        <f>_xlfn.XLOOKUP(A1207,'Medical Examinations'!A:A,'Medical Examinations'!C:C,"not found")</f>
        <v>4.49</v>
      </c>
      <c r="E1207" s="20" t="str">
        <f>_xlfn.XLOOKUP(A1207,'Medical Examinations'!A:A,'Medical Examinations'!D:D,"not found")</f>
        <v>Yes</v>
      </c>
      <c r="F1207" s="20" t="str">
        <f>_xlfn.XLOOKUP(A1207,'Medical Examinations'!A:A,'Medical Examinations'!E:E,"not found")</f>
        <v>No</v>
      </c>
      <c r="G1207" s="20" t="str">
        <f>_xlfn.XLOOKUP(A1207,'Medical Examinations'!A:A,'Medical Examinations'!F:F,"not found")</f>
        <v>No</v>
      </c>
      <c r="H1207" s="20">
        <f>_xlfn.XLOOKUP(A1207,'Medical Examinations'!A:A,'Medical Examinations'!G:G,"not found")</f>
        <v>1</v>
      </c>
      <c r="I1207" s="20" t="str">
        <f>_xlfn.XLOOKUP(A1207,'Medical Examinations'!A:A,'Medical Examinations'!H:H,"not found")</f>
        <v>No</v>
      </c>
      <c r="J1207" s="20" t="str">
        <f>_xlfn.XLOOKUP(A1207,'Medical Examinations'!A:A,'Medical Examinations'!I:I,"not found")</f>
        <v>Obesity</v>
      </c>
      <c r="K1207" s="21">
        <f>_xlfn.XLOOKUP(A1207,'Hospitalisation Details'!A:A,'Hospitalisation Details'!F:F,"Not Found")</f>
        <v>32333</v>
      </c>
      <c r="L1207" s="22">
        <f>_xlfn.XLOOKUP(A1207,'Hospitalisation Details'!A:A,'Hospitalisation Details'!H:H,"Not Found")</f>
        <v>9320.26</v>
      </c>
      <c r="M1207" s="21" t="str">
        <f>_xlfn.XLOOKUP(A1207,'Hospitalisation Details'!A:A,'Hospitalisation Details'!I:I,"Not Found")</f>
        <v>tier - 2</v>
      </c>
      <c r="N1207" s="21" t="str">
        <f>_xlfn.XLOOKUP(A1207,'Hospitalisation Details'!A:A,'Hospitalisation Details'!J:J,"Not Found")</f>
        <v>tier - 3</v>
      </c>
      <c r="O1207" s="21" t="str">
        <f>_xlfn.XLOOKUP(A1207,'Hospitalisation Details'!A:A,'Hospitalisation Details'!K:K,"Not Found")</f>
        <v>R1012</v>
      </c>
      <c r="P1207" s="23">
        <f>_xlfn.XLOOKUP(A1207,'Hospitalisation Details'!A:A,'Hospitalisation Details'!L:L,"Not Found")</f>
        <v>34</v>
      </c>
    </row>
    <row r="1208" spans="1:16" ht="15.75" x14ac:dyDescent="0.25">
      <c r="A1208" s="19" t="s">
        <v>1164</v>
      </c>
      <c r="B1208" s="19" t="str">
        <f>_xlfn.XLOOKUP(A1208,'Customer Names'!A:A,'Customer Names'!C:C,"Not Found")</f>
        <v>Escanero Palmer</v>
      </c>
      <c r="C1208" s="20">
        <f>_xlfn.XLOOKUP(A1208,'Medical Examinations'!A:A,'Medical Examinations'!B:B,"not found")</f>
        <v>25.78</v>
      </c>
      <c r="D1208" s="20">
        <f>_xlfn.XLOOKUP(A1208,'Medical Examinations'!A:A,'Medical Examinations'!C:C,"not found")</f>
        <v>6.25</v>
      </c>
      <c r="E1208" s="20" t="str">
        <f>_xlfn.XLOOKUP(A1208,'Medical Examinations'!A:A,'Medical Examinations'!D:D,"not found")</f>
        <v>No</v>
      </c>
      <c r="F1208" s="20" t="str">
        <f>_xlfn.XLOOKUP(A1208,'Medical Examinations'!A:A,'Medical Examinations'!E:E,"not found")</f>
        <v>No</v>
      </c>
      <c r="G1208" s="20" t="str">
        <f>_xlfn.XLOOKUP(A1208,'Medical Examinations'!A:A,'Medical Examinations'!F:F,"not found")</f>
        <v>No</v>
      </c>
      <c r="H1208" s="20">
        <f>_xlfn.XLOOKUP(A1208,'Medical Examinations'!A:A,'Medical Examinations'!G:G,"not found")</f>
        <v>0</v>
      </c>
      <c r="I1208" s="20" t="str">
        <f>_xlfn.XLOOKUP(A1208,'Medical Examinations'!A:A,'Medical Examinations'!H:H,"not found")</f>
        <v>No</v>
      </c>
      <c r="J1208" s="20" t="str">
        <f>_xlfn.XLOOKUP(A1208,'Medical Examinations'!A:A,'Medical Examinations'!I:I,"not found")</f>
        <v>Overweight</v>
      </c>
      <c r="K1208" s="21">
        <f>_xlfn.XLOOKUP(A1208,'Hospitalisation Details'!A:A,'Hospitalisation Details'!F:F,"Not Found")</f>
        <v>28410</v>
      </c>
      <c r="L1208" s="22">
        <f>_xlfn.XLOOKUP(A1208,'Hospitalisation Details'!A:A,'Hospitalisation Details'!H:H,"Not Found")</f>
        <v>9315.41</v>
      </c>
      <c r="M1208" s="21" t="str">
        <f>_xlfn.XLOOKUP(A1208,'Hospitalisation Details'!A:A,'Hospitalisation Details'!I:I,"Not Found")</f>
        <v>tier - 2</v>
      </c>
      <c r="N1208" s="21" t="str">
        <f>_xlfn.XLOOKUP(A1208,'Hospitalisation Details'!A:A,'Hospitalisation Details'!J:J,"Not Found")</f>
        <v>tier - 3</v>
      </c>
      <c r="O1208" s="21" t="str">
        <f>_xlfn.XLOOKUP(A1208,'Hospitalisation Details'!A:A,'Hospitalisation Details'!K:K,"Not Found")</f>
        <v>R1024</v>
      </c>
      <c r="P1208" s="23">
        <f>_xlfn.XLOOKUP(A1208,'Hospitalisation Details'!A:A,'Hospitalisation Details'!L:L,"Not Found")</f>
        <v>45</v>
      </c>
    </row>
    <row r="1209" spans="1:16" ht="15.75" x14ac:dyDescent="0.25">
      <c r="A1209" s="19" t="s">
        <v>1163</v>
      </c>
      <c r="B1209" s="19" t="str">
        <f>_xlfn.XLOOKUP(A1209,'Customer Names'!A:A,'Customer Names'!C:C,"Not Found")</f>
        <v>Lowe</v>
      </c>
      <c r="C1209" s="20">
        <f>_xlfn.XLOOKUP(A1209,'Medical Examinations'!A:A,'Medical Examinations'!B:B,"not found")</f>
        <v>21.02</v>
      </c>
      <c r="D1209" s="20">
        <f>_xlfn.XLOOKUP(A1209,'Medical Examinations'!A:A,'Medical Examinations'!C:C,"not found")</f>
        <v>9.6199999999999992</v>
      </c>
      <c r="E1209" s="20" t="str">
        <f>_xlfn.XLOOKUP(A1209,'Medical Examinations'!A:A,'Medical Examinations'!D:D,"not found")</f>
        <v>Yes</v>
      </c>
      <c r="F1209" s="20" t="str">
        <f>_xlfn.XLOOKUP(A1209,'Medical Examinations'!A:A,'Medical Examinations'!E:E,"not found")</f>
        <v>No</v>
      </c>
      <c r="G1209" s="20" t="str">
        <f>_xlfn.XLOOKUP(A1209,'Medical Examinations'!A:A,'Medical Examinations'!F:F,"not found")</f>
        <v>Yes</v>
      </c>
      <c r="H1209" s="20">
        <f>_xlfn.XLOOKUP(A1209,'Medical Examinations'!A:A,'Medical Examinations'!G:G,"not found")</f>
        <v>1</v>
      </c>
      <c r="I1209" s="20" t="str">
        <f>_xlfn.XLOOKUP(A1209,'Medical Examinations'!A:A,'Medical Examinations'!H:H,"not found")</f>
        <v>No</v>
      </c>
      <c r="J1209" s="20" t="str">
        <f>_xlfn.XLOOKUP(A1209,'Medical Examinations'!A:A,'Medical Examinations'!I:I,"not found")</f>
        <v>Normal Weight</v>
      </c>
      <c r="K1209" s="21">
        <f>_xlfn.XLOOKUP(A1209,'Hospitalisation Details'!A:A,'Hospitalisation Details'!F:F,"Not Found")</f>
        <v>23170</v>
      </c>
      <c r="L1209" s="22">
        <f>_xlfn.XLOOKUP(A1209,'Hospitalisation Details'!A:A,'Hospitalisation Details'!H:H,"Not Found")</f>
        <v>9310.81</v>
      </c>
      <c r="M1209" s="21" t="str">
        <f>_xlfn.XLOOKUP(A1209,'Hospitalisation Details'!A:A,'Hospitalisation Details'!I:I,"Not Found")</f>
        <v>tier - 2</v>
      </c>
      <c r="N1209" s="21" t="str">
        <f>_xlfn.XLOOKUP(A1209,'Hospitalisation Details'!A:A,'Hospitalisation Details'!J:J,"Not Found")</f>
        <v>tier - 3</v>
      </c>
      <c r="O1209" s="21" t="str">
        <f>_xlfn.XLOOKUP(A1209,'Hospitalisation Details'!A:A,'Hospitalisation Details'!K:K,"Not Found")</f>
        <v>R1013</v>
      </c>
      <c r="P1209" s="23">
        <f>_xlfn.XLOOKUP(A1209,'Hospitalisation Details'!A:A,'Hospitalisation Details'!L:L,"Not Found")</f>
        <v>60</v>
      </c>
    </row>
    <row r="1210" spans="1:16" ht="15.75" x14ac:dyDescent="0.25">
      <c r="A1210" s="19" t="s">
        <v>1162</v>
      </c>
      <c r="B1210" s="19" t="str">
        <f>_xlfn.XLOOKUP(A1210,'Customer Names'!A:A,'Customer Names'!C:C,"Not Found")</f>
        <v>Osmark</v>
      </c>
      <c r="C1210" s="20">
        <f>_xlfn.XLOOKUP(A1210,'Medical Examinations'!A:A,'Medical Examinations'!B:B,"not found")</f>
        <v>37.51</v>
      </c>
      <c r="D1210" s="20">
        <f>_xlfn.XLOOKUP(A1210,'Medical Examinations'!A:A,'Medical Examinations'!C:C,"not found")</f>
        <v>11.06</v>
      </c>
      <c r="E1210" s="20" t="str">
        <f>_xlfn.XLOOKUP(A1210,'Medical Examinations'!A:A,'Medical Examinations'!D:D,"not found")</f>
        <v>No</v>
      </c>
      <c r="F1210" s="20" t="str">
        <f>_xlfn.XLOOKUP(A1210,'Medical Examinations'!A:A,'Medical Examinations'!E:E,"not found")</f>
        <v>No</v>
      </c>
      <c r="G1210" s="20" t="str">
        <f>_xlfn.XLOOKUP(A1210,'Medical Examinations'!A:A,'Medical Examinations'!F:F,"not found")</f>
        <v>No</v>
      </c>
      <c r="H1210" s="20">
        <f>_xlfn.XLOOKUP(A1210,'Medical Examinations'!A:A,'Medical Examinations'!G:G,"not found")</f>
        <v>2</v>
      </c>
      <c r="I1210" s="20" t="str">
        <f>_xlfn.XLOOKUP(A1210,'Medical Examinations'!A:A,'Medical Examinations'!H:H,"not found")</f>
        <v>No</v>
      </c>
      <c r="J1210" s="20" t="str">
        <f>_xlfn.XLOOKUP(A1210,'Medical Examinations'!A:A,'Medical Examinations'!I:I,"not found")</f>
        <v>Obesity</v>
      </c>
      <c r="K1210" s="21">
        <f>_xlfn.XLOOKUP(A1210,'Hospitalisation Details'!A:A,'Hospitalisation Details'!F:F,"Not Found")</f>
        <v>26953</v>
      </c>
      <c r="L1210" s="22">
        <f>_xlfn.XLOOKUP(A1210,'Hospitalisation Details'!A:A,'Hospitalisation Details'!H:H,"Not Found")</f>
        <v>9304.7000000000007</v>
      </c>
      <c r="M1210" s="21" t="str">
        <f>_xlfn.XLOOKUP(A1210,'Hospitalisation Details'!A:A,'Hospitalisation Details'!I:I,"Not Found")</f>
        <v>tier - 2</v>
      </c>
      <c r="N1210" s="21" t="str">
        <f>_xlfn.XLOOKUP(A1210,'Hospitalisation Details'!A:A,'Hospitalisation Details'!J:J,"Not Found")</f>
        <v>tier - 3</v>
      </c>
      <c r="O1210" s="21" t="str">
        <f>_xlfn.XLOOKUP(A1210,'Hospitalisation Details'!A:A,'Hospitalisation Details'!K:K,"Not Found")</f>
        <v>R1013</v>
      </c>
      <c r="P1210" s="23">
        <f>_xlfn.XLOOKUP(A1210,'Hospitalisation Details'!A:A,'Hospitalisation Details'!L:L,"Not Found")</f>
        <v>49</v>
      </c>
    </row>
    <row r="1211" spans="1:16" ht="15.75" x14ac:dyDescent="0.25">
      <c r="A1211" s="19" t="s">
        <v>1161</v>
      </c>
      <c r="B1211" s="19" t="str">
        <f>_xlfn.XLOOKUP(A1211,'Customer Names'!A:A,'Customer Names'!C:C,"Not Found")</f>
        <v>Lawson</v>
      </c>
      <c r="C1211" s="20">
        <f>_xlfn.XLOOKUP(A1211,'Medical Examinations'!A:A,'Medical Examinations'!B:B,"not found")</f>
        <v>25.745000000000001</v>
      </c>
      <c r="D1211" s="20">
        <f>_xlfn.XLOOKUP(A1211,'Medical Examinations'!A:A,'Medical Examinations'!C:C,"not found")</f>
        <v>6.11</v>
      </c>
      <c r="E1211" s="20" t="str">
        <f>_xlfn.XLOOKUP(A1211,'Medical Examinations'!A:A,'Medical Examinations'!D:D,"not found")</f>
        <v>Yes</v>
      </c>
      <c r="F1211" s="20" t="str">
        <f>_xlfn.XLOOKUP(A1211,'Medical Examinations'!A:A,'Medical Examinations'!E:E,"not found")</f>
        <v>No</v>
      </c>
      <c r="G1211" s="20" t="str">
        <f>_xlfn.XLOOKUP(A1211,'Medical Examinations'!A:A,'Medical Examinations'!F:F,"not found")</f>
        <v>No</v>
      </c>
      <c r="H1211" s="20">
        <f>_xlfn.XLOOKUP(A1211,'Medical Examinations'!A:A,'Medical Examinations'!G:G,"not found")</f>
        <v>0</v>
      </c>
      <c r="I1211" s="20" t="str">
        <f>_xlfn.XLOOKUP(A1211,'Medical Examinations'!A:A,'Medical Examinations'!H:H,"not found")</f>
        <v>No</v>
      </c>
      <c r="J1211" s="20" t="str">
        <f>_xlfn.XLOOKUP(A1211,'Medical Examinations'!A:A,'Medical Examinations'!I:I,"not found")</f>
        <v>Overweight</v>
      </c>
      <c r="K1211" s="21">
        <f>_xlfn.XLOOKUP(A1211,'Hospitalisation Details'!A:A,'Hospitalisation Details'!F:F,"Not Found")</f>
        <v>28067</v>
      </c>
      <c r="L1211" s="22">
        <f>_xlfn.XLOOKUP(A1211,'Hospitalisation Details'!A:A,'Hospitalisation Details'!H:H,"Not Found")</f>
        <v>9301.89</v>
      </c>
      <c r="M1211" s="21" t="str">
        <f>_xlfn.XLOOKUP(A1211,'Hospitalisation Details'!A:A,'Hospitalisation Details'!I:I,"Not Found")</f>
        <v>tier - 2</v>
      </c>
      <c r="N1211" s="21" t="str">
        <f>_xlfn.XLOOKUP(A1211,'Hospitalisation Details'!A:A,'Hospitalisation Details'!J:J,"Not Found")</f>
        <v>tier - 3</v>
      </c>
      <c r="O1211" s="21" t="str">
        <f>_xlfn.XLOOKUP(A1211,'Hospitalisation Details'!A:A,'Hospitalisation Details'!K:K,"Not Found")</f>
        <v>R1012</v>
      </c>
      <c r="P1211" s="23">
        <f>_xlfn.XLOOKUP(A1211,'Hospitalisation Details'!A:A,'Hospitalisation Details'!L:L,"Not Found")</f>
        <v>46</v>
      </c>
    </row>
    <row r="1212" spans="1:16" ht="15.75" x14ac:dyDescent="0.25">
      <c r="A1212" s="19" t="s">
        <v>1160</v>
      </c>
      <c r="B1212" s="19" t="str">
        <f>_xlfn.XLOOKUP(A1212,'Customer Names'!A:A,'Customer Names'!C:C,"Not Found")</f>
        <v>Warwick</v>
      </c>
      <c r="C1212" s="20">
        <f>_xlfn.XLOOKUP(A1212,'Medical Examinations'!A:A,'Medical Examinations'!B:B,"not found")</f>
        <v>31.35</v>
      </c>
      <c r="D1212" s="20">
        <f>_xlfn.XLOOKUP(A1212,'Medical Examinations'!A:A,'Medical Examinations'!C:C,"not found")</f>
        <v>11.49</v>
      </c>
      <c r="E1212" s="20" t="str">
        <f>_xlfn.XLOOKUP(A1212,'Medical Examinations'!A:A,'Medical Examinations'!D:D,"not found")</f>
        <v>No</v>
      </c>
      <c r="F1212" s="20" t="str">
        <f>_xlfn.XLOOKUP(A1212,'Medical Examinations'!A:A,'Medical Examinations'!E:E,"not found")</f>
        <v>No</v>
      </c>
      <c r="G1212" s="20" t="str">
        <f>_xlfn.XLOOKUP(A1212,'Medical Examinations'!A:A,'Medical Examinations'!F:F,"not found")</f>
        <v>No</v>
      </c>
      <c r="H1212" s="20">
        <f>_xlfn.XLOOKUP(A1212,'Medical Examinations'!A:A,'Medical Examinations'!G:G,"not found")</f>
        <v>2</v>
      </c>
      <c r="I1212" s="20" t="str">
        <f>_xlfn.XLOOKUP(A1212,'Medical Examinations'!A:A,'Medical Examinations'!H:H,"not found")</f>
        <v>No</v>
      </c>
      <c r="J1212" s="20" t="str">
        <f>_xlfn.XLOOKUP(A1212,'Medical Examinations'!A:A,'Medical Examinations'!I:I,"not found")</f>
        <v>Obesity</v>
      </c>
      <c r="K1212" s="21">
        <f>_xlfn.XLOOKUP(A1212,'Hospitalisation Details'!A:A,'Hospitalisation Details'!F:F,"Not Found")</f>
        <v>26925</v>
      </c>
      <c r="L1212" s="22">
        <f>_xlfn.XLOOKUP(A1212,'Hospitalisation Details'!A:A,'Hospitalisation Details'!H:H,"Not Found")</f>
        <v>9290.14</v>
      </c>
      <c r="M1212" s="21" t="str">
        <f>_xlfn.XLOOKUP(A1212,'Hospitalisation Details'!A:A,'Hospitalisation Details'!I:I,"Not Found")</f>
        <v>tier - 2</v>
      </c>
      <c r="N1212" s="21" t="str">
        <f>_xlfn.XLOOKUP(A1212,'Hospitalisation Details'!A:A,'Hospitalisation Details'!J:J,"Not Found")</f>
        <v>tier - 3</v>
      </c>
      <c r="O1212" s="21" t="str">
        <f>_xlfn.XLOOKUP(A1212,'Hospitalisation Details'!A:A,'Hospitalisation Details'!K:K,"Not Found")</f>
        <v>R1016</v>
      </c>
      <c r="P1212" s="23">
        <f>_xlfn.XLOOKUP(A1212,'Hospitalisation Details'!A:A,'Hospitalisation Details'!L:L,"Not Found")</f>
        <v>49</v>
      </c>
    </row>
    <row r="1213" spans="1:16" ht="15.75" x14ac:dyDescent="0.25">
      <c r="A1213" s="19" t="s">
        <v>1159</v>
      </c>
      <c r="B1213" s="19" t="str">
        <f>_xlfn.XLOOKUP(A1213,'Customer Names'!A:A,'Customer Names'!C:C,"Not Found")</f>
        <v>Magnuson</v>
      </c>
      <c r="C1213" s="20">
        <f>_xlfn.XLOOKUP(A1213,'Medical Examinations'!A:A,'Medical Examinations'!B:B,"not found")</f>
        <v>29.83</v>
      </c>
      <c r="D1213" s="20">
        <f>_xlfn.XLOOKUP(A1213,'Medical Examinations'!A:A,'Medical Examinations'!C:C,"not found")</f>
        <v>8.68</v>
      </c>
      <c r="E1213" s="20" t="str">
        <f>_xlfn.XLOOKUP(A1213,'Medical Examinations'!A:A,'Medical Examinations'!D:D,"not found")</f>
        <v>No</v>
      </c>
      <c r="F1213" s="20" t="str">
        <f>_xlfn.XLOOKUP(A1213,'Medical Examinations'!A:A,'Medical Examinations'!E:E,"not found")</f>
        <v>No</v>
      </c>
      <c r="G1213" s="20" t="str">
        <f>_xlfn.XLOOKUP(A1213,'Medical Examinations'!A:A,'Medical Examinations'!F:F,"not found")</f>
        <v>No</v>
      </c>
      <c r="H1213" s="20">
        <f>_xlfn.XLOOKUP(A1213,'Medical Examinations'!A:A,'Medical Examinations'!G:G,"not found")</f>
        <v>2</v>
      </c>
      <c r="I1213" s="20" t="str">
        <f>_xlfn.XLOOKUP(A1213,'Medical Examinations'!A:A,'Medical Examinations'!H:H,"not found")</f>
        <v>No</v>
      </c>
      <c r="J1213" s="20" t="str">
        <f>_xlfn.XLOOKUP(A1213,'Medical Examinations'!A:A,'Medical Examinations'!I:I,"not found")</f>
        <v>Overweight</v>
      </c>
      <c r="K1213" s="21">
        <f>_xlfn.XLOOKUP(A1213,'Hospitalisation Details'!A:A,'Hospitalisation Details'!F:F,"Not Found")</f>
        <v>26953</v>
      </c>
      <c r="L1213" s="22">
        <f>_xlfn.XLOOKUP(A1213,'Hospitalisation Details'!A:A,'Hospitalisation Details'!H:H,"Not Found")</f>
        <v>9288.0300000000007</v>
      </c>
      <c r="M1213" s="21" t="str">
        <f>_xlfn.XLOOKUP(A1213,'Hospitalisation Details'!A:A,'Hospitalisation Details'!I:I,"Not Found")</f>
        <v>tier - 2</v>
      </c>
      <c r="N1213" s="21" t="str">
        <f>_xlfn.XLOOKUP(A1213,'Hospitalisation Details'!A:A,'Hospitalisation Details'!J:J,"Not Found")</f>
        <v>tier - 3</v>
      </c>
      <c r="O1213" s="21" t="str">
        <f>_xlfn.XLOOKUP(A1213,'Hospitalisation Details'!A:A,'Hospitalisation Details'!K:K,"Not Found")</f>
        <v>R1018</v>
      </c>
      <c r="P1213" s="23">
        <f>_xlfn.XLOOKUP(A1213,'Hospitalisation Details'!A:A,'Hospitalisation Details'!L:L,"Not Found")</f>
        <v>49</v>
      </c>
    </row>
    <row r="1214" spans="1:16" ht="15.75" x14ac:dyDescent="0.25">
      <c r="A1214" s="19" t="s">
        <v>1158</v>
      </c>
      <c r="B1214" s="19" t="str">
        <f>_xlfn.XLOOKUP(A1214,'Customer Names'!A:A,'Customer Names'!C:C,"Not Found")</f>
        <v>Marsh</v>
      </c>
      <c r="C1214" s="20">
        <f>_xlfn.XLOOKUP(A1214,'Medical Examinations'!A:A,'Medical Examinations'!B:B,"not found")</f>
        <v>25.49</v>
      </c>
      <c r="D1214" s="20">
        <f>_xlfn.XLOOKUP(A1214,'Medical Examinations'!A:A,'Medical Examinations'!C:C,"not found")</f>
        <v>5.68</v>
      </c>
      <c r="E1214" s="20" t="str">
        <f>_xlfn.XLOOKUP(A1214,'Medical Examinations'!A:A,'Medical Examinations'!D:D,"not found")</f>
        <v>Yes</v>
      </c>
      <c r="F1214" s="20" t="str">
        <f>_xlfn.XLOOKUP(A1214,'Medical Examinations'!A:A,'Medical Examinations'!E:E,"not found")</f>
        <v>No</v>
      </c>
      <c r="G1214" s="20" t="str">
        <f>_xlfn.XLOOKUP(A1214,'Medical Examinations'!A:A,'Medical Examinations'!F:F,"not found")</f>
        <v>Yes</v>
      </c>
      <c r="H1214" s="20">
        <f>_xlfn.XLOOKUP(A1214,'Medical Examinations'!A:A,'Medical Examinations'!G:G,"not found")</f>
        <v>1</v>
      </c>
      <c r="I1214" s="20" t="str">
        <f>_xlfn.XLOOKUP(A1214,'Medical Examinations'!A:A,'Medical Examinations'!H:H,"not found")</f>
        <v>No</v>
      </c>
      <c r="J1214" s="20" t="str">
        <f>_xlfn.XLOOKUP(A1214,'Medical Examinations'!A:A,'Medical Examinations'!I:I,"not found")</f>
        <v>Overweight</v>
      </c>
      <c r="K1214" s="21">
        <f>_xlfn.XLOOKUP(A1214,'Hospitalisation Details'!A:A,'Hospitalisation Details'!F:F,"Not Found")</f>
        <v>25533</v>
      </c>
      <c r="L1214" s="22">
        <f>_xlfn.XLOOKUP(A1214,'Hospitalisation Details'!A:A,'Hospitalisation Details'!H:H,"Not Found")</f>
        <v>9285.8700000000008</v>
      </c>
      <c r="M1214" s="21" t="str">
        <f>_xlfn.XLOOKUP(A1214,'Hospitalisation Details'!A:A,'Hospitalisation Details'!I:I,"Not Found")</f>
        <v>tier - 2</v>
      </c>
      <c r="N1214" s="21" t="str">
        <f>_xlfn.XLOOKUP(A1214,'Hospitalisation Details'!A:A,'Hospitalisation Details'!J:J,"Not Found")</f>
        <v>tier - 3</v>
      </c>
      <c r="O1214" s="21" t="str">
        <f>_xlfn.XLOOKUP(A1214,'Hospitalisation Details'!A:A,'Hospitalisation Details'!K:K,"Not Found")</f>
        <v>R1013</v>
      </c>
      <c r="P1214" s="23">
        <f>_xlfn.XLOOKUP(A1214,'Hospitalisation Details'!A:A,'Hospitalisation Details'!L:L,"Not Found")</f>
        <v>53</v>
      </c>
    </row>
    <row r="1215" spans="1:16" ht="15.75" x14ac:dyDescent="0.25">
      <c r="A1215" s="19" t="s">
        <v>1157</v>
      </c>
      <c r="B1215" s="19" t="str">
        <f>_xlfn.XLOOKUP(A1215,'Customer Names'!A:A,'Customer Names'!C:C,"Not Found")</f>
        <v>Kari</v>
      </c>
      <c r="C1215" s="20">
        <f>_xlfn.XLOOKUP(A1215,'Medical Examinations'!A:A,'Medical Examinations'!B:B,"not found")</f>
        <v>34.1</v>
      </c>
      <c r="D1215" s="20">
        <f>_xlfn.XLOOKUP(A1215,'Medical Examinations'!A:A,'Medical Examinations'!C:C,"not found")</f>
        <v>8.4499999999999993</v>
      </c>
      <c r="E1215" s="20" t="str">
        <f>_xlfn.XLOOKUP(A1215,'Medical Examinations'!A:A,'Medical Examinations'!D:D,"not found")</f>
        <v>No</v>
      </c>
      <c r="F1215" s="20" t="str">
        <f>_xlfn.XLOOKUP(A1215,'Medical Examinations'!A:A,'Medical Examinations'!E:E,"not found")</f>
        <v>No</v>
      </c>
      <c r="G1215" s="20" t="str">
        <f>_xlfn.XLOOKUP(A1215,'Medical Examinations'!A:A,'Medical Examinations'!F:F,"not found")</f>
        <v>No</v>
      </c>
      <c r="H1215" s="20">
        <f>_xlfn.XLOOKUP(A1215,'Medical Examinations'!A:A,'Medical Examinations'!G:G,"not found")</f>
        <v>0</v>
      </c>
      <c r="I1215" s="20" t="str">
        <f>_xlfn.XLOOKUP(A1215,'Medical Examinations'!A:A,'Medical Examinations'!H:H,"not found")</f>
        <v>No</v>
      </c>
      <c r="J1215" s="20" t="str">
        <f>_xlfn.XLOOKUP(A1215,'Medical Examinations'!A:A,'Medical Examinations'!I:I,"not found")</f>
        <v>Obesity</v>
      </c>
      <c r="K1215" s="21">
        <f>_xlfn.XLOOKUP(A1215,'Hospitalisation Details'!A:A,'Hospitalisation Details'!F:F,"Not Found")</f>
        <v>26116</v>
      </c>
      <c r="L1215" s="22">
        <f>_xlfn.XLOOKUP(A1215,'Hospitalisation Details'!A:A,'Hospitalisation Details'!H:H,"Not Found")</f>
        <v>9283.56</v>
      </c>
      <c r="M1215" s="21" t="str">
        <f>_xlfn.XLOOKUP(A1215,'Hospitalisation Details'!A:A,'Hospitalisation Details'!I:I,"Not Found")</f>
        <v>tier - 2</v>
      </c>
      <c r="N1215" s="21" t="str">
        <f>_xlfn.XLOOKUP(A1215,'Hospitalisation Details'!A:A,'Hospitalisation Details'!J:J,"Not Found")</f>
        <v>tier - 3</v>
      </c>
      <c r="O1215" s="21" t="str">
        <f>_xlfn.XLOOKUP(A1215,'Hospitalisation Details'!A:A,'Hospitalisation Details'!K:K,"Not Found")</f>
        <v>R1013</v>
      </c>
      <c r="P1215" s="23">
        <f>_xlfn.XLOOKUP(A1215,'Hospitalisation Details'!A:A,'Hospitalisation Details'!L:L,"Not Found")</f>
        <v>51</v>
      </c>
    </row>
    <row r="1216" spans="1:16" ht="15.75" x14ac:dyDescent="0.25">
      <c r="A1216" s="19" t="s">
        <v>1156</v>
      </c>
      <c r="B1216" s="19" t="str">
        <f>_xlfn.XLOOKUP(A1216,'Customer Names'!A:A,'Customer Names'!C:C,"Not Found")</f>
        <v>Standiford</v>
      </c>
      <c r="C1216" s="20">
        <f>_xlfn.XLOOKUP(A1216,'Medical Examinations'!A:A,'Medical Examinations'!B:B,"not found")</f>
        <v>25.84</v>
      </c>
      <c r="D1216" s="20">
        <f>_xlfn.XLOOKUP(A1216,'Medical Examinations'!A:A,'Medical Examinations'!C:C,"not found")</f>
        <v>8.51</v>
      </c>
      <c r="E1216" s="20" t="str">
        <f>_xlfn.XLOOKUP(A1216,'Medical Examinations'!A:A,'Medical Examinations'!D:D,"not found")</f>
        <v>No</v>
      </c>
      <c r="F1216" s="20" t="str">
        <f>_xlfn.XLOOKUP(A1216,'Medical Examinations'!A:A,'Medical Examinations'!E:E,"not found")</f>
        <v>No</v>
      </c>
      <c r="G1216" s="20" t="str">
        <f>_xlfn.XLOOKUP(A1216,'Medical Examinations'!A:A,'Medical Examinations'!F:F,"not found")</f>
        <v>No</v>
      </c>
      <c r="H1216" s="20">
        <f>_xlfn.XLOOKUP(A1216,'Medical Examinations'!A:A,'Medical Examinations'!G:G,"not found")</f>
        <v>2</v>
      </c>
      <c r="I1216" s="20" t="str">
        <f>_xlfn.XLOOKUP(A1216,'Medical Examinations'!A:A,'Medical Examinations'!H:H,"not found")</f>
        <v>No</v>
      </c>
      <c r="J1216" s="20" t="str">
        <f>_xlfn.XLOOKUP(A1216,'Medical Examinations'!A:A,'Medical Examinations'!I:I,"not found")</f>
        <v>Overweight</v>
      </c>
      <c r="K1216" s="21">
        <f>_xlfn.XLOOKUP(A1216,'Hospitalisation Details'!A:A,'Hospitalisation Details'!F:F,"Not Found")</f>
        <v>26964</v>
      </c>
      <c r="L1216" s="22">
        <f>_xlfn.XLOOKUP(A1216,'Hospitalisation Details'!A:A,'Hospitalisation Details'!H:H,"Not Found")</f>
        <v>9282.48</v>
      </c>
      <c r="M1216" s="21" t="str">
        <f>_xlfn.XLOOKUP(A1216,'Hospitalisation Details'!A:A,'Hospitalisation Details'!I:I,"Not Found")</f>
        <v>tier - 2</v>
      </c>
      <c r="N1216" s="21" t="str">
        <f>_xlfn.XLOOKUP(A1216,'Hospitalisation Details'!A:A,'Hospitalisation Details'!J:J,"Not Found")</f>
        <v>tier - 3</v>
      </c>
      <c r="O1216" s="21" t="str">
        <f>_xlfn.XLOOKUP(A1216,'Hospitalisation Details'!A:A,'Hospitalisation Details'!K:K,"Not Found")</f>
        <v>R1016</v>
      </c>
      <c r="P1216" s="23">
        <f>_xlfn.XLOOKUP(A1216,'Hospitalisation Details'!A:A,'Hospitalisation Details'!L:L,"Not Found")</f>
        <v>49</v>
      </c>
    </row>
    <row r="1217" spans="1:16" ht="15.75" x14ac:dyDescent="0.25">
      <c r="A1217" s="19" t="s">
        <v>1155</v>
      </c>
      <c r="B1217" s="19" t="str">
        <f>_xlfn.XLOOKUP(A1217,'Customer Names'!A:A,'Customer Names'!C:C,"Not Found")</f>
        <v>Sherwin</v>
      </c>
      <c r="C1217" s="20">
        <f>_xlfn.XLOOKUP(A1217,'Medical Examinations'!A:A,'Medical Examinations'!B:B,"not found")</f>
        <v>20.6</v>
      </c>
      <c r="D1217" s="20">
        <f>_xlfn.XLOOKUP(A1217,'Medical Examinations'!A:A,'Medical Examinations'!C:C,"not found")</f>
        <v>7.62</v>
      </c>
      <c r="E1217" s="20" t="str">
        <f>_xlfn.XLOOKUP(A1217,'Medical Examinations'!A:A,'Medical Examinations'!D:D,"not found")</f>
        <v>No</v>
      </c>
      <c r="F1217" s="20" t="str">
        <f>_xlfn.XLOOKUP(A1217,'Medical Examinations'!A:A,'Medical Examinations'!E:E,"not found")</f>
        <v>No</v>
      </c>
      <c r="G1217" s="20" t="str">
        <f>_xlfn.XLOOKUP(A1217,'Medical Examinations'!A:A,'Medical Examinations'!F:F,"not found")</f>
        <v>No</v>
      </c>
      <c r="H1217" s="20">
        <f>_xlfn.XLOOKUP(A1217,'Medical Examinations'!A:A,'Medical Examinations'!G:G,"not found")</f>
        <v>0</v>
      </c>
      <c r="I1217" s="20" t="str">
        <f>_xlfn.XLOOKUP(A1217,'Medical Examinations'!A:A,'Medical Examinations'!H:H,"not found")</f>
        <v>No</v>
      </c>
      <c r="J1217" s="20" t="str">
        <f>_xlfn.XLOOKUP(A1217,'Medical Examinations'!A:A,'Medical Examinations'!I:I,"not found")</f>
        <v>Normal Weight</v>
      </c>
      <c r="K1217" s="21">
        <f>_xlfn.XLOOKUP(A1217,'Hospitalisation Details'!A:A,'Hospitalisation Details'!F:F,"Not Found")</f>
        <v>26151</v>
      </c>
      <c r="L1217" s="22">
        <f>_xlfn.XLOOKUP(A1217,'Hospitalisation Details'!A:A,'Hospitalisation Details'!H:H,"Not Found")</f>
        <v>9264.7999999999993</v>
      </c>
      <c r="M1217" s="21" t="str">
        <f>_xlfn.XLOOKUP(A1217,'Hospitalisation Details'!A:A,'Hospitalisation Details'!I:I,"Not Found")</f>
        <v>tier - 2</v>
      </c>
      <c r="N1217" s="21" t="str">
        <f>_xlfn.XLOOKUP(A1217,'Hospitalisation Details'!A:A,'Hospitalisation Details'!J:J,"Not Found")</f>
        <v>tier - 3</v>
      </c>
      <c r="O1217" s="21" t="str">
        <f>_xlfn.XLOOKUP(A1217,'Hospitalisation Details'!A:A,'Hospitalisation Details'!K:K,"Not Found")</f>
        <v>R1011</v>
      </c>
      <c r="P1217" s="23">
        <f>_xlfn.XLOOKUP(A1217,'Hospitalisation Details'!A:A,'Hospitalisation Details'!L:L,"Not Found")</f>
        <v>51</v>
      </c>
    </row>
    <row r="1218" spans="1:16" ht="15.75" x14ac:dyDescent="0.25">
      <c r="A1218" s="19" t="s">
        <v>1154</v>
      </c>
      <c r="B1218" s="19" t="str">
        <f>_xlfn.XLOOKUP(A1218,'Customer Names'!A:A,'Customer Names'!C:C,"Not Found")</f>
        <v>Parker</v>
      </c>
      <c r="C1218" s="20">
        <f>_xlfn.XLOOKUP(A1218,'Medical Examinations'!A:A,'Medical Examinations'!B:B,"not found")</f>
        <v>28.88</v>
      </c>
      <c r="D1218" s="20">
        <f>_xlfn.XLOOKUP(A1218,'Medical Examinations'!A:A,'Medical Examinations'!C:C,"not found")</f>
        <v>10.18</v>
      </c>
      <c r="E1218" s="20" t="str">
        <f>_xlfn.XLOOKUP(A1218,'Medical Examinations'!A:A,'Medical Examinations'!D:D,"not found")</f>
        <v>No</v>
      </c>
      <c r="F1218" s="20" t="str">
        <f>_xlfn.XLOOKUP(A1218,'Medical Examinations'!A:A,'Medical Examinations'!E:E,"not found")</f>
        <v>No</v>
      </c>
      <c r="G1218" s="20" t="str">
        <f>_xlfn.XLOOKUP(A1218,'Medical Examinations'!A:A,'Medical Examinations'!F:F,"not found")</f>
        <v>No</v>
      </c>
      <c r="H1218" s="20">
        <f>_xlfn.XLOOKUP(A1218,'Medical Examinations'!A:A,'Medical Examinations'!G:G,"not found")</f>
        <v>0</v>
      </c>
      <c r="I1218" s="20" t="str">
        <f>_xlfn.XLOOKUP(A1218,'Medical Examinations'!A:A,'Medical Examinations'!H:H,"not found")</f>
        <v>No</v>
      </c>
      <c r="J1218" s="20" t="str">
        <f>_xlfn.XLOOKUP(A1218,'Medical Examinations'!A:A,'Medical Examinations'!I:I,"not found")</f>
        <v>Overweight</v>
      </c>
      <c r="K1218" s="21">
        <f>_xlfn.XLOOKUP(A1218,'Hospitalisation Details'!A:A,'Hospitalisation Details'!F:F,"Not Found")</f>
        <v>27262</v>
      </c>
      <c r="L1218" s="22">
        <f>_xlfn.XLOOKUP(A1218,'Hospitalisation Details'!A:A,'Hospitalisation Details'!H:H,"Not Found")</f>
        <v>9249.5</v>
      </c>
      <c r="M1218" s="21" t="str">
        <f>_xlfn.XLOOKUP(A1218,'Hospitalisation Details'!A:A,'Hospitalisation Details'!I:I,"Not Found")</f>
        <v>tier - 2</v>
      </c>
      <c r="N1218" s="21" t="str">
        <f>_xlfn.XLOOKUP(A1218,'Hospitalisation Details'!A:A,'Hospitalisation Details'!J:J,"Not Found")</f>
        <v>tier - 3</v>
      </c>
      <c r="O1218" s="21" t="str">
        <f>_xlfn.XLOOKUP(A1218,'Hospitalisation Details'!A:A,'Hospitalisation Details'!K:K,"Not Found")</f>
        <v>R1012</v>
      </c>
      <c r="P1218" s="23">
        <f>_xlfn.XLOOKUP(A1218,'Hospitalisation Details'!A:A,'Hospitalisation Details'!L:L,"Not Found")</f>
        <v>48</v>
      </c>
    </row>
    <row r="1219" spans="1:16" ht="15.75" x14ac:dyDescent="0.25">
      <c r="A1219" s="19" t="s">
        <v>1153</v>
      </c>
      <c r="B1219" s="19" t="str">
        <f>_xlfn.XLOOKUP(A1219,'Customer Names'!A:A,'Customer Names'!C:C,"Not Found")</f>
        <v>Blekeli</v>
      </c>
      <c r="C1219" s="20">
        <f>_xlfn.XLOOKUP(A1219,'Medical Examinations'!A:A,'Medical Examinations'!B:B,"not found")</f>
        <v>28.24</v>
      </c>
      <c r="D1219" s="20">
        <f>_xlfn.XLOOKUP(A1219,'Medical Examinations'!A:A,'Medical Examinations'!C:C,"not found")</f>
        <v>5.36</v>
      </c>
      <c r="E1219" s="20" t="str">
        <f>_xlfn.XLOOKUP(A1219,'Medical Examinations'!A:A,'Medical Examinations'!D:D,"not found")</f>
        <v>No</v>
      </c>
      <c r="F1219" s="20" t="str">
        <f>_xlfn.XLOOKUP(A1219,'Medical Examinations'!A:A,'Medical Examinations'!E:E,"not found")</f>
        <v>No</v>
      </c>
      <c r="G1219" s="20" t="str">
        <f>_xlfn.XLOOKUP(A1219,'Medical Examinations'!A:A,'Medical Examinations'!F:F,"not found")</f>
        <v>No</v>
      </c>
      <c r="H1219" s="20">
        <f>_xlfn.XLOOKUP(A1219,'Medical Examinations'!A:A,'Medical Examinations'!G:G,"not found")</f>
        <v>0</v>
      </c>
      <c r="I1219" s="20" t="str">
        <f>_xlfn.XLOOKUP(A1219,'Medical Examinations'!A:A,'Medical Examinations'!H:H,"not found")</f>
        <v>No</v>
      </c>
      <c r="J1219" s="20" t="str">
        <f>_xlfn.XLOOKUP(A1219,'Medical Examinations'!A:A,'Medical Examinations'!I:I,"not found")</f>
        <v>Overweight</v>
      </c>
      <c r="K1219" s="21">
        <f>_xlfn.XLOOKUP(A1219,'Hospitalisation Details'!A:A,'Hospitalisation Details'!F:F,"Not Found")</f>
        <v>29499</v>
      </c>
      <c r="L1219" s="22">
        <f>_xlfn.XLOOKUP(A1219,'Hospitalisation Details'!A:A,'Hospitalisation Details'!H:H,"Not Found")</f>
        <v>9247.94</v>
      </c>
      <c r="M1219" s="21" t="str">
        <f>_xlfn.XLOOKUP(A1219,'Hospitalisation Details'!A:A,'Hospitalisation Details'!I:I,"Not Found")</f>
        <v>tier - 2</v>
      </c>
      <c r="N1219" s="21" t="str">
        <f>_xlfn.XLOOKUP(A1219,'Hospitalisation Details'!A:A,'Hospitalisation Details'!J:J,"Not Found")</f>
        <v>tier - 3</v>
      </c>
      <c r="O1219" s="21" t="str">
        <f>_xlfn.XLOOKUP(A1219,'Hospitalisation Details'!A:A,'Hospitalisation Details'!K:K,"Not Found")</f>
        <v>R1021</v>
      </c>
      <c r="P1219" s="23">
        <f>_xlfn.XLOOKUP(A1219,'Hospitalisation Details'!A:A,'Hospitalisation Details'!L:L,"Not Found")</f>
        <v>42</v>
      </c>
    </row>
    <row r="1220" spans="1:16" ht="15.75" x14ac:dyDescent="0.25">
      <c r="A1220" s="19" t="s">
        <v>1152</v>
      </c>
      <c r="B1220" s="19" t="str">
        <f>_xlfn.XLOOKUP(A1220,'Customer Names'!A:A,'Customer Names'!C:C,"Not Found")</f>
        <v>Vangampleare</v>
      </c>
      <c r="C1220" s="20">
        <f>_xlfn.XLOOKUP(A1220,'Medical Examinations'!A:A,'Medical Examinations'!B:B,"not found")</f>
        <v>25.46</v>
      </c>
      <c r="D1220" s="20">
        <f>_xlfn.XLOOKUP(A1220,'Medical Examinations'!A:A,'Medical Examinations'!C:C,"not found")</f>
        <v>11.78</v>
      </c>
      <c r="E1220" s="20" t="str">
        <f>_xlfn.XLOOKUP(A1220,'Medical Examinations'!A:A,'Medical Examinations'!D:D,"not found")</f>
        <v>Yes</v>
      </c>
      <c r="F1220" s="20" t="str">
        <f>_xlfn.XLOOKUP(A1220,'Medical Examinations'!A:A,'Medical Examinations'!E:E,"not found")</f>
        <v>No</v>
      </c>
      <c r="G1220" s="20" t="str">
        <f>_xlfn.XLOOKUP(A1220,'Medical Examinations'!A:A,'Medical Examinations'!F:F,"not found")</f>
        <v>No</v>
      </c>
      <c r="H1220" s="20">
        <f>_xlfn.XLOOKUP(A1220,'Medical Examinations'!A:A,'Medical Examinations'!G:G,"not found")</f>
        <v>1</v>
      </c>
      <c r="I1220" s="20" t="str">
        <f>_xlfn.XLOOKUP(A1220,'Medical Examinations'!A:A,'Medical Examinations'!H:H,"not found")</f>
        <v>No</v>
      </c>
      <c r="J1220" s="20" t="str">
        <f>_xlfn.XLOOKUP(A1220,'Medical Examinations'!A:A,'Medical Examinations'!I:I,"not found")</f>
        <v>Overweight</v>
      </c>
      <c r="K1220" s="21">
        <f>_xlfn.XLOOKUP(A1220,'Hospitalisation Details'!A:A,'Hospitalisation Details'!F:F,"Not Found")</f>
        <v>27734</v>
      </c>
      <c r="L1220" s="22">
        <f>_xlfn.XLOOKUP(A1220,'Hospitalisation Details'!A:A,'Hospitalisation Details'!H:H,"Not Found")</f>
        <v>9225.26</v>
      </c>
      <c r="M1220" s="21" t="str">
        <f>_xlfn.XLOOKUP(A1220,'Hospitalisation Details'!A:A,'Hospitalisation Details'!I:I,"Not Found")</f>
        <v>tier - 2</v>
      </c>
      <c r="N1220" s="21" t="str">
        <f>_xlfn.XLOOKUP(A1220,'Hospitalisation Details'!A:A,'Hospitalisation Details'!J:J,"Not Found")</f>
        <v>tier - 3</v>
      </c>
      <c r="O1220" s="21" t="str">
        <f>_xlfn.XLOOKUP(A1220,'Hospitalisation Details'!A:A,'Hospitalisation Details'!K:K,"Not Found")</f>
        <v>R1015</v>
      </c>
      <c r="P1220" s="23">
        <f>_xlfn.XLOOKUP(A1220,'Hospitalisation Details'!A:A,'Hospitalisation Details'!L:L,"Not Found")</f>
        <v>47</v>
      </c>
    </row>
    <row r="1221" spans="1:16" ht="15.75" x14ac:dyDescent="0.25">
      <c r="A1221" s="19" t="s">
        <v>1151</v>
      </c>
      <c r="B1221" s="19" t="str">
        <f>_xlfn.XLOOKUP(A1221,'Customer Names'!A:A,'Customer Names'!C:C,"Not Found")</f>
        <v>Hiatt</v>
      </c>
      <c r="C1221" s="20">
        <f>_xlfn.XLOOKUP(A1221,'Medical Examinations'!A:A,'Medical Examinations'!B:B,"not found")</f>
        <v>29.64</v>
      </c>
      <c r="D1221" s="20">
        <f>_xlfn.XLOOKUP(A1221,'Medical Examinations'!A:A,'Medical Examinations'!C:C,"not found")</f>
        <v>10.82</v>
      </c>
      <c r="E1221" s="20" t="str">
        <f>_xlfn.XLOOKUP(A1221,'Medical Examinations'!A:A,'Medical Examinations'!D:D,"not found")</f>
        <v>Yes</v>
      </c>
      <c r="F1221" s="20" t="str">
        <f>_xlfn.XLOOKUP(A1221,'Medical Examinations'!A:A,'Medical Examinations'!E:E,"not found")</f>
        <v>No</v>
      </c>
      <c r="G1221" s="20" t="str">
        <f>_xlfn.XLOOKUP(A1221,'Medical Examinations'!A:A,'Medical Examinations'!F:F,"not found")</f>
        <v>No</v>
      </c>
      <c r="H1221" s="20">
        <f>_xlfn.XLOOKUP(A1221,'Medical Examinations'!A:A,'Medical Examinations'!G:G,"not found")</f>
        <v>0</v>
      </c>
      <c r="I1221" s="20" t="str">
        <f>_xlfn.XLOOKUP(A1221,'Medical Examinations'!A:A,'Medical Examinations'!H:H,"not found")</f>
        <v>No</v>
      </c>
      <c r="J1221" s="20" t="str">
        <f>_xlfn.XLOOKUP(A1221,'Medical Examinations'!A:A,'Medical Examinations'!I:I,"not found")</f>
        <v>Overweight</v>
      </c>
      <c r="K1221" s="21">
        <f>_xlfn.XLOOKUP(A1221,'Hospitalisation Details'!A:A,'Hospitalisation Details'!F:F,"Not Found")</f>
        <v>29925</v>
      </c>
      <c r="L1221" s="22">
        <f>_xlfn.XLOOKUP(A1221,'Hospitalisation Details'!A:A,'Hospitalisation Details'!H:H,"Not Found")</f>
        <v>9222.4</v>
      </c>
      <c r="M1221" s="21" t="str">
        <f>_xlfn.XLOOKUP(A1221,'Hospitalisation Details'!A:A,'Hospitalisation Details'!I:I,"Not Found")</f>
        <v>tier - 2</v>
      </c>
      <c r="N1221" s="21" t="str">
        <f>_xlfn.XLOOKUP(A1221,'Hospitalisation Details'!A:A,'Hospitalisation Details'!J:J,"Not Found")</f>
        <v>tier - 3</v>
      </c>
      <c r="O1221" s="21" t="str">
        <f>_xlfn.XLOOKUP(A1221,'Hospitalisation Details'!A:A,'Hospitalisation Details'!K:K,"Not Found")</f>
        <v>R1019</v>
      </c>
      <c r="P1221" s="23">
        <f>_xlfn.XLOOKUP(A1221,'Hospitalisation Details'!A:A,'Hospitalisation Details'!L:L,"Not Found")</f>
        <v>41</v>
      </c>
    </row>
    <row r="1222" spans="1:16" ht="15.75" x14ac:dyDescent="0.25">
      <c r="A1222" s="19" t="s">
        <v>1150</v>
      </c>
      <c r="B1222" s="19" t="str">
        <f>_xlfn.XLOOKUP(A1222,'Customer Names'!A:A,'Customer Names'!C:C,"Not Found")</f>
        <v>Tadesse</v>
      </c>
      <c r="C1222" s="20">
        <f>_xlfn.XLOOKUP(A1222,'Medical Examinations'!A:A,'Medical Examinations'!B:B,"not found")</f>
        <v>31.27</v>
      </c>
      <c r="D1222" s="20">
        <f>_xlfn.XLOOKUP(A1222,'Medical Examinations'!A:A,'Medical Examinations'!C:C,"not found")</f>
        <v>7.73</v>
      </c>
      <c r="E1222" s="20" t="str">
        <f>_xlfn.XLOOKUP(A1222,'Medical Examinations'!A:A,'Medical Examinations'!D:D,"not found")</f>
        <v>Yes</v>
      </c>
      <c r="F1222" s="20" t="str">
        <f>_xlfn.XLOOKUP(A1222,'Medical Examinations'!A:A,'Medical Examinations'!E:E,"not found")</f>
        <v>No</v>
      </c>
      <c r="G1222" s="20" t="str">
        <f>_xlfn.XLOOKUP(A1222,'Medical Examinations'!A:A,'Medical Examinations'!F:F,"not found")</f>
        <v>No</v>
      </c>
      <c r="H1222" s="20">
        <f>_xlfn.XLOOKUP(A1222,'Medical Examinations'!A:A,'Medical Examinations'!G:G,"not found")</f>
        <v>1</v>
      </c>
      <c r="I1222" s="20" t="str">
        <f>_xlfn.XLOOKUP(A1222,'Medical Examinations'!A:A,'Medical Examinations'!H:H,"not found")</f>
        <v>No</v>
      </c>
      <c r="J1222" s="20" t="str">
        <f>_xlfn.XLOOKUP(A1222,'Medical Examinations'!A:A,'Medical Examinations'!I:I,"not found")</f>
        <v>Obesity</v>
      </c>
      <c r="K1222" s="21">
        <f>_xlfn.XLOOKUP(A1222,'Hospitalisation Details'!A:A,'Hospitalisation Details'!F:F,"Not Found")</f>
        <v>31771</v>
      </c>
      <c r="L1222" s="22">
        <f>_xlfn.XLOOKUP(A1222,'Hospitalisation Details'!A:A,'Hospitalisation Details'!H:H,"Not Found")</f>
        <v>9210.06</v>
      </c>
      <c r="M1222" s="21" t="str">
        <f>_xlfn.XLOOKUP(A1222,'Hospitalisation Details'!A:A,'Hospitalisation Details'!I:I,"Not Found")</f>
        <v>tier - 2</v>
      </c>
      <c r="N1222" s="21" t="str">
        <f>_xlfn.XLOOKUP(A1222,'Hospitalisation Details'!A:A,'Hospitalisation Details'!J:J,"Not Found")</f>
        <v>tier - 3</v>
      </c>
      <c r="O1222" s="21" t="str">
        <f>_xlfn.XLOOKUP(A1222,'Hospitalisation Details'!A:A,'Hospitalisation Details'!K:K,"Not Found")</f>
        <v>R1021</v>
      </c>
      <c r="P1222" s="23">
        <f>_xlfn.XLOOKUP(A1222,'Hospitalisation Details'!A:A,'Hospitalisation Details'!L:L,"Not Found")</f>
        <v>36</v>
      </c>
    </row>
    <row r="1223" spans="1:16" ht="15.75" x14ac:dyDescent="0.25">
      <c r="A1223" s="19" t="s">
        <v>1149</v>
      </c>
      <c r="B1223" s="19" t="str">
        <f>_xlfn.XLOOKUP(A1223,'Customer Names'!A:A,'Customer Names'!C:C,"Not Found")</f>
        <v>Jaswell</v>
      </c>
      <c r="C1223" s="20">
        <f>_xlfn.XLOOKUP(A1223,'Medical Examinations'!A:A,'Medical Examinations'!B:B,"not found")</f>
        <v>19.95</v>
      </c>
      <c r="D1223" s="20">
        <f>_xlfn.XLOOKUP(A1223,'Medical Examinations'!A:A,'Medical Examinations'!C:C,"not found")</f>
        <v>6.24</v>
      </c>
      <c r="E1223" s="20" t="str">
        <f>_xlfn.XLOOKUP(A1223,'Medical Examinations'!A:A,'Medical Examinations'!D:D,"not found")</f>
        <v>Yes</v>
      </c>
      <c r="F1223" s="20" t="str">
        <f>_xlfn.XLOOKUP(A1223,'Medical Examinations'!A:A,'Medical Examinations'!E:E,"not found")</f>
        <v>No</v>
      </c>
      <c r="G1223" s="20" t="str">
        <f>_xlfn.XLOOKUP(A1223,'Medical Examinations'!A:A,'Medical Examinations'!F:F,"not found")</f>
        <v>No</v>
      </c>
      <c r="H1223" s="20">
        <f>_xlfn.XLOOKUP(A1223,'Medical Examinations'!A:A,'Medical Examinations'!G:G,"not found")</f>
        <v>0</v>
      </c>
      <c r="I1223" s="20" t="str">
        <f>_xlfn.XLOOKUP(A1223,'Medical Examinations'!A:A,'Medical Examinations'!H:H,"not found")</f>
        <v>No</v>
      </c>
      <c r="J1223" s="20" t="str">
        <f>_xlfn.XLOOKUP(A1223,'Medical Examinations'!A:A,'Medical Examinations'!I:I,"not found")</f>
        <v>Normal Weight</v>
      </c>
      <c r="K1223" s="21">
        <f>_xlfn.XLOOKUP(A1223,'Hospitalisation Details'!A:A,'Hospitalisation Details'!F:F,"Not Found")</f>
        <v>28013</v>
      </c>
      <c r="L1223" s="22">
        <f>_xlfn.XLOOKUP(A1223,'Hospitalisation Details'!A:A,'Hospitalisation Details'!H:H,"Not Found")</f>
        <v>9193.84</v>
      </c>
      <c r="M1223" s="21" t="str">
        <f>_xlfn.XLOOKUP(A1223,'Hospitalisation Details'!A:A,'Hospitalisation Details'!I:I,"Not Found")</f>
        <v>tier - 2</v>
      </c>
      <c r="N1223" s="21" t="str">
        <f>_xlfn.XLOOKUP(A1223,'Hospitalisation Details'!A:A,'Hospitalisation Details'!J:J,"Not Found")</f>
        <v>tier - 3</v>
      </c>
      <c r="O1223" s="21" t="str">
        <f>_xlfn.XLOOKUP(A1223,'Hospitalisation Details'!A:A,'Hospitalisation Details'!K:K,"Not Found")</f>
        <v>R1012</v>
      </c>
      <c r="P1223" s="23">
        <f>_xlfn.XLOOKUP(A1223,'Hospitalisation Details'!A:A,'Hospitalisation Details'!L:L,"Not Found")</f>
        <v>46</v>
      </c>
    </row>
    <row r="1224" spans="1:16" ht="15.75" x14ac:dyDescent="0.25">
      <c r="A1224" s="19" t="s">
        <v>1148</v>
      </c>
      <c r="B1224" s="19" t="str">
        <f>_xlfn.XLOOKUP(A1224,'Customer Names'!A:A,'Customer Names'!C:C,"Not Found")</f>
        <v>Phillips-Cook</v>
      </c>
      <c r="C1224" s="20">
        <f>_xlfn.XLOOKUP(A1224,'Medical Examinations'!A:A,'Medical Examinations'!B:B,"not found")</f>
        <v>21.3</v>
      </c>
      <c r="D1224" s="20">
        <f>_xlfn.XLOOKUP(A1224,'Medical Examinations'!A:A,'Medical Examinations'!C:C,"not found")</f>
        <v>10.42</v>
      </c>
      <c r="E1224" s="20" t="str">
        <f>_xlfn.XLOOKUP(A1224,'Medical Examinations'!A:A,'Medical Examinations'!D:D,"not found")</f>
        <v>No</v>
      </c>
      <c r="F1224" s="20" t="str">
        <f>_xlfn.XLOOKUP(A1224,'Medical Examinations'!A:A,'Medical Examinations'!E:E,"not found")</f>
        <v>No</v>
      </c>
      <c r="G1224" s="20" t="str">
        <f>_xlfn.XLOOKUP(A1224,'Medical Examinations'!A:A,'Medical Examinations'!F:F,"not found")</f>
        <v>No</v>
      </c>
      <c r="H1224" s="20">
        <f>_xlfn.XLOOKUP(A1224,'Medical Examinations'!A:A,'Medical Examinations'!G:G,"not found")</f>
        <v>2</v>
      </c>
      <c r="I1224" s="20" t="str">
        <f>_xlfn.XLOOKUP(A1224,'Medical Examinations'!A:A,'Medical Examinations'!H:H,"not found")</f>
        <v>No</v>
      </c>
      <c r="J1224" s="20" t="str">
        <f>_xlfn.XLOOKUP(A1224,'Medical Examinations'!A:A,'Medical Examinations'!I:I,"not found")</f>
        <v>Normal Weight</v>
      </c>
      <c r="K1224" s="21">
        <f>_xlfn.XLOOKUP(A1224,'Hospitalisation Details'!A:A,'Hospitalisation Details'!F:F,"Not Found")</f>
        <v>27023</v>
      </c>
      <c r="L1224" s="22">
        <f>_xlfn.XLOOKUP(A1224,'Hospitalisation Details'!A:A,'Hospitalisation Details'!H:H,"Not Found")</f>
        <v>9182.17</v>
      </c>
      <c r="M1224" s="21" t="str">
        <f>_xlfn.XLOOKUP(A1224,'Hospitalisation Details'!A:A,'Hospitalisation Details'!I:I,"Not Found")</f>
        <v>tier - 2</v>
      </c>
      <c r="N1224" s="21" t="str">
        <f>_xlfn.XLOOKUP(A1224,'Hospitalisation Details'!A:A,'Hospitalisation Details'!J:J,"Not Found")</f>
        <v>tier - 3</v>
      </c>
      <c r="O1224" s="21" t="str">
        <f>_xlfn.XLOOKUP(A1224,'Hospitalisation Details'!A:A,'Hospitalisation Details'!K:K,"Not Found")</f>
        <v>R1011</v>
      </c>
      <c r="P1224" s="23">
        <f>_xlfn.XLOOKUP(A1224,'Hospitalisation Details'!A:A,'Hospitalisation Details'!L:L,"Not Found")</f>
        <v>49</v>
      </c>
    </row>
    <row r="1225" spans="1:16" ht="15.75" x14ac:dyDescent="0.25">
      <c r="A1225" s="19" t="s">
        <v>1147</v>
      </c>
      <c r="B1225" s="19" t="str">
        <f>_xlfn.XLOOKUP(A1225,'Customer Names'!A:A,'Customer Names'!C:C,"Not Found")</f>
        <v>Clark</v>
      </c>
      <c r="C1225" s="20">
        <f>_xlfn.XLOOKUP(A1225,'Medical Examinations'!A:A,'Medical Examinations'!B:B,"not found")</f>
        <v>31.635000000000002</v>
      </c>
      <c r="D1225" s="20">
        <f>_xlfn.XLOOKUP(A1225,'Medical Examinations'!A:A,'Medical Examinations'!C:C,"not found")</f>
        <v>11.11</v>
      </c>
      <c r="E1225" s="20" t="str">
        <f>_xlfn.XLOOKUP(A1225,'Medical Examinations'!A:A,'Medical Examinations'!D:D,"not found")</f>
        <v>No</v>
      </c>
      <c r="F1225" s="20" t="str">
        <f>_xlfn.XLOOKUP(A1225,'Medical Examinations'!A:A,'Medical Examinations'!E:E,"not found")</f>
        <v>No</v>
      </c>
      <c r="G1225" s="20" t="str">
        <f>_xlfn.XLOOKUP(A1225,'Medical Examinations'!A:A,'Medical Examinations'!F:F,"not found")</f>
        <v>No</v>
      </c>
      <c r="H1225" s="20">
        <f>_xlfn.XLOOKUP(A1225,'Medical Examinations'!A:A,'Medical Examinations'!G:G,"not found")</f>
        <v>0</v>
      </c>
      <c r="I1225" s="20" t="str">
        <f>_xlfn.XLOOKUP(A1225,'Medical Examinations'!A:A,'Medical Examinations'!H:H,"not found")</f>
        <v>No</v>
      </c>
      <c r="J1225" s="20" t="str">
        <f>_xlfn.XLOOKUP(A1225,'Medical Examinations'!A:A,'Medical Examinations'!I:I,"not found")</f>
        <v>Obesity</v>
      </c>
      <c r="K1225" s="21">
        <f>_xlfn.XLOOKUP(A1225,'Hospitalisation Details'!A:A,'Hospitalisation Details'!F:F,"Not Found")</f>
        <v>26296</v>
      </c>
      <c r="L1225" s="22">
        <f>_xlfn.XLOOKUP(A1225,'Hospitalisation Details'!A:A,'Hospitalisation Details'!H:H,"Not Found")</f>
        <v>9174.14</v>
      </c>
      <c r="M1225" s="21" t="str">
        <f>_xlfn.XLOOKUP(A1225,'Hospitalisation Details'!A:A,'Hospitalisation Details'!I:I,"Not Found")</f>
        <v>tier - 2</v>
      </c>
      <c r="N1225" s="21" t="str">
        <f>_xlfn.XLOOKUP(A1225,'Hospitalisation Details'!A:A,'Hospitalisation Details'!J:J,"Not Found")</f>
        <v>tier - 3</v>
      </c>
      <c r="O1225" s="21" t="str">
        <f>_xlfn.XLOOKUP(A1225,'Hospitalisation Details'!A:A,'Hospitalisation Details'!K:K,"Not Found")</f>
        <v>R1012</v>
      </c>
      <c r="P1225" s="23">
        <f>_xlfn.XLOOKUP(A1225,'Hospitalisation Details'!A:A,'Hospitalisation Details'!L:L,"Not Found")</f>
        <v>51</v>
      </c>
    </row>
    <row r="1226" spans="1:16" ht="15.75" x14ac:dyDescent="0.25">
      <c r="A1226" s="19" t="s">
        <v>1146</v>
      </c>
      <c r="B1226" s="19" t="str">
        <f>_xlfn.XLOOKUP(A1226,'Customer Names'!A:A,'Customer Names'!C:C,"Not Found")</f>
        <v>Wang</v>
      </c>
      <c r="C1226" s="20">
        <f>_xlfn.XLOOKUP(A1226,'Medical Examinations'!A:A,'Medical Examinations'!B:B,"not found")</f>
        <v>23.9</v>
      </c>
      <c r="D1226" s="20">
        <f>_xlfn.XLOOKUP(A1226,'Medical Examinations'!A:A,'Medical Examinations'!C:C,"not found")</f>
        <v>7.67</v>
      </c>
      <c r="E1226" s="20" t="str">
        <f>_xlfn.XLOOKUP(A1226,'Medical Examinations'!A:A,'Medical Examinations'!D:D,"not found")</f>
        <v>Yes</v>
      </c>
      <c r="F1226" s="20" t="str">
        <f>_xlfn.XLOOKUP(A1226,'Medical Examinations'!A:A,'Medical Examinations'!E:E,"not found")</f>
        <v>No</v>
      </c>
      <c r="G1226" s="20" t="str">
        <f>_xlfn.XLOOKUP(A1226,'Medical Examinations'!A:A,'Medical Examinations'!F:F,"not found")</f>
        <v>No</v>
      </c>
      <c r="H1226" s="20">
        <f>_xlfn.XLOOKUP(A1226,'Medical Examinations'!A:A,'Medical Examinations'!G:G,"not found")</f>
        <v>2</v>
      </c>
      <c r="I1226" s="20" t="str">
        <f>_xlfn.XLOOKUP(A1226,'Medical Examinations'!A:A,'Medical Examinations'!H:H,"not found")</f>
        <v>No</v>
      </c>
      <c r="J1226" s="20" t="str">
        <f>_xlfn.XLOOKUP(A1226,'Medical Examinations'!A:A,'Medical Examinations'!I:I,"not found")</f>
        <v>Normal Weight</v>
      </c>
      <c r="K1226" s="21">
        <f>_xlfn.XLOOKUP(A1226,'Hospitalisation Details'!A:A,'Hospitalisation Details'!F:F,"Not Found")</f>
        <v>25865</v>
      </c>
      <c r="L1226" s="22">
        <f>_xlfn.XLOOKUP(A1226,'Hospitalisation Details'!A:A,'Hospitalisation Details'!H:H,"Not Found")</f>
        <v>9171.75</v>
      </c>
      <c r="M1226" s="21" t="str">
        <f>_xlfn.XLOOKUP(A1226,'Hospitalisation Details'!A:A,'Hospitalisation Details'!I:I,"Not Found")</f>
        <v>tier - 2</v>
      </c>
      <c r="N1226" s="21" t="str">
        <f>_xlfn.XLOOKUP(A1226,'Hospitalisation Details'!A:A,'Hospitalisation Details'!J:J,"Not Found")</f>
        <v>tier - 3</v>
      </c>
      <c r="O1226" s="21" t="str">
        <f>_xlfn.XLOOKUP(A1226,'Hospitalisation Details'!A:A,'Hospitalisation Details'!K:K,"Not Found")</f>
        <v>R1012</v>
      </c>
      <c r="P1226" s="23">
        <f>_xlfn.XLOOKUP(A1226,'Hospitalisation Details'!A:A,'Hospitalisation Details'!L:L,"Not Found")</f>
        <v>52</v>
      </c>
    </row>
    <row r="1227" spans="1:16" ht="15.75" x14ac:dyDescent="0.25">
      <c r="A1227" s="19" t="s">
        <v>1145</v>
      </c>
      <c r="B1227" s="19" t="str">
        <f>_xlfn.XLOOKUP(A1227,'Customer Names'!A:A,'Customer Names'!C:C,"Not Found")</f>
        <v>Desruisseaux</v>
      </c>
      <c r="C1227" s="20">
        <f>_xlfn.XLOOKUP(A1227,'Medical Examinations'!A:A,'Medical Examinations'!B:B,"not found")</f>
        <v>34.15</v>
      </c>
      <c r="D1227" s="20">
        <f>_xlfn.XLOOKUP(A1227,'Medical Examinations'!A:A,'Medical Examinations'!C:C,"not found")</f>
        <v>6.15</v>
      </c>
      <c r="E1227" s="20" t="str">
        <f>_xlfn.XLOOKUP(A1227,'Medical Examinations'!A:A,'Medical Examinations'!D:D,"not found")</f>
        <v>No</v>
      </c>
      <c r="F1227" s="20" t="str">
        <f>_xlfn.XLOOKUP(A1227,'Medical Examinations'!A:A,'Medical Examinations'!E:E,"not found")</f>
        <v>No</v>
      </c>
      <c r="G1227" s="20" t="str">
        <f>_xlfn.XLOOKUP(A1227,'Medical Examinations'!A:A,'Medical Examinations'!F:F,"not found")</f>
        <v>No</v>
      </c>
      <c r="H1227" s="20">
        <f>_xlfn.XLOOKUP(A1227,'Medical Examinations'!A:A,'Medical Examinations'!G:G,"not found")</f>
        <v>0</v>
      </c>
      <c r="I1227" s="20" t="str">
        <f>_xlfn.XLOOKUP(A1227,'Medical Examinations'!A:A,'Medical Examinations'!H:H,"not found")</f>
        <v>No</v>
      </c>
      <c r="J1227" s="20" t="str">
        <f>_xlfn.XLOOKUP(A1227,'Medical Examinations'!A:A,'Medical Examinations'!I:I,"not found")</f>
        <v>Obesity</v>
      </c>
      <c r="K1227" s="21">
        <f>_xlfn.XLOOKUP(A1227,'Hospitalisation Details'!A:A,'Hospitalisation Details'!F:F,"Not Found")</f>
        <v>33108</v>
      </c>
      <c r="L1227" s="22">
        <f>_xlfn.XLOOKUP(A1227,'Hospitalisation Details'!A:A,'Hospitalisation Details'!H:H,"Not Found")</f>
        <v>9159.51</v>
      </c>
      <c r="M1227" s="21" t="str">
        <f>_xlfn.XLOOKUP(A1227,'Hospitalisation Details'!A:A,'Hospitalisation Details'!I:I,"Not Found")</f>
        <v>tier - 2</v>
      </c>
      <c r="N1227" s="21" t="str">
        <f>_xlfn.XLOOKUP(A1227,'Hospitalisation Details'!A:A,'Hospitalisation Details'!J:J,"Not Found")</f>
        <v>tier - 3</v>
      </c>
      <c r="O1227" s="21" t="str">
        <f>_xlfn.XLOOKUP(A1227,'Hospitalisation Details'!A:A,'Hospitalisation Details'!K:K,"Not Found")</f>
        <v>R1021</v>
      </c>
      <c r="P1227" s="23">
        <f>_xlfn.XLOOKUP(A1227,'Hospitalisation Details'!A:A,'Hospitalisation Details'!L:L,"Not Found")</f>
        <v>32</v>
      </c>
    </row>
    <row r="1228" spans="1:16" ht="15.75" x14ac:dyDescent="0.25">
      <c r="A1228" s="19" t="s">
        <v>1144</v>
      </c>
      <c r="B1228" s="19" t="str">
        <f>_xlfn.XLOOKUP(A1228,'Customer Names'!A:A,'Customer Names'!C:C,"Not Found")</f>
        <v>Ripp</v>
      </c>
      <c r="C1228" s="20">
        <f>_xlfn.XLOOKUP(A1228,'Medical Examinations'!A:A,'Medical Examinations'!B:B,"not found")</f>
        <v>28.71</v>
      </c>
      <c r="D1228" s="20">
        <f>_xlfn.XLOOKUP(A1228,'Medical Examinations'!A:A,'Medical Examinations'!C:C,"not found")</f>
        <v>5.71</v>
      </c>
      <c r="E1228" s="20" t="str">
        <f>_xlfn.XLOOKUP(A1228,'Medical Examinations'!A:A,'Medical Examinations'!D:D,"not found")</f>
        <v>No</v>
      </c>
      <c r="F1228" s="20" t="str">
        <f>_xlfn.XLOOKUP(A1228,'Medical Examinations'!A:A,'Medical Examinations'!E:E,"not found")</f>
        <v>No</v>
      </c>
      <c r="G1228" s="20" t="str">
        <f>_xlfn.XLOOKUP(A1228,'Medical Examinations'!A:A,'Medical Examinations'!F:F,"not found")</f>
        <v>No</v>
      </c>
      <c r="H1228" s="20">
        <f>_xlfn.XLOOKUP(A1228,'Medical Examinations'!A:A,'Medical Examinations'!G:G,"not found")</f>
        <v>0</v>
      </c>
      <c r="I1228" s="20" t="str">
        <f>_xlfn.XLOOKUP(A1228,'Medical Examinations'!A:A,'Medical Examinations'!H:H,"not found")</f>
        <v>No</v>
      </c>
      <c r="J1228" s="20" t="str">
        <f>_xlfn.XLOOKUP(A1228,'Medical Examinations'!A:A,'Medical Examinations'!I:I,"not found")</f>
        <v>Overweight</v>
      </c>
      <c r="K1228" s="21">
        <f>_xlfn.XLOOKUP(A1228,'Hospitalisation Details'!A:A,'Hospitalisation Details'!F:F,"Not Found")</f>
        <v>30293</v>
      </c>
      <c r="L1228" s="22">
        <f>_xlfn.XLOOKUP(A1228,'Hospitalisation Details'!A:A,'Hospitalisation Details'!H:H,"Not Found")</f>
        <v>9147.5</v>
      </c>
      <c r="M1228" s="21" t="str">
        <f>_xlfn.XLOOKUP(A1228,'Hospitalisation Details'!A:A,'Hospitalisation Details'!I:I,"Not Found")</f>
        <v>tier - 2</v>
      </c>
      <c r="N1228" s="21" t="str">
        <f>_xlfn.XLOOKUP(A1228,'Hospitalisation Details'!A:A,'Hospitalisation Details'!J:J,"Not Found")</f>
        <v>tier - 3</v>
      </c>
      <c r="O1228" s="21" t="str">
        <f>_xlfn.XLOOKUP(A1228,'Hospitalisation Details'!A:A,'Hospitalisation Details'!K:K,"Not Found")</f>
        <v>R1012</v>
      </c>
      <c r="P1228" s="23">
        <f>_xlfn.XLOOKUP(A1228,'Hospitalisation Details'!A:A,'Hospitalisation Details'!L:L,"Not Found")</f>
        <v>40</v>
      </c>
    </row>
    <row r="1229" spans="1:16" ht="15.75" x14ac:dyDescent="0.25">
      <c r="A1229" s="19" t="s">
        <v>1143</v>
      </c>
      <c r="B1229" s="19" t="str">
        <f>_xlfn.XLOOKUP(A1229,'Customer Names'!A:A,'Customer Names'!C:C,"Not Found")</f>
        <v>Harris</v>
      </c>
      <c r="C1229" s="20">
        <f>_xlfn.XLOOKUP(A1229,'Medical Examinations'!A:A,'Medical Examinations'!B:B,"not found")</f>
        <v>36.700000000000003</v>
      </c>
      <c r="D1229" s="20">
        <f>_xlfn.XLOOKUP(A1229,'Medical Examinations'!A:A,'Medical Examinations'!C:C,"not found")</f>
        <v>8.6999999999999993</v>
      </c>
      <c r="E1229" s="20" t="str">
        <f>_xlfn.XLOOKUP(A1229,'Medical Examinations'!A:A,'Medical Examinations'!D:D,"not found")</f>
        <v>Yes</v>
      </c>
      <c r="F1229" s="20" t="str">
        <f>_xlfn.XLOOKUP(A1229,'Medical Examinations'!A:A,'Medical Examinations'!E:E,"not found")</f>
        <v>No</v>
      </c>
      <c r="G1229" s="20" t="str">
        <f>_xlfn.XLOOKUP(A1229,'Medical Examinations'!A:A,'Medical Examinations'!F:F,"not found")</f>
        <v>No</v>
      </c>
      <c r="H1229" s="20">
        <f>_xlfn.XLOOKUP(A1229,'Medical Examinations'!A:A,'Medical Examinations'!G:G,"not found")</f>
        <v>2</v>
      </c>
      <c r="I1229" s="20" t="str">
        <f>_xlfn.XLOOKUP(A1229,'Medical Examinations'!A:A,'Medical Examinations'!H:H,"not found")</f>
        <v>No</v>
      </c>
      <c r="J1229" s="20" t="str">
        <f>_xlfn.XLOOKUP(A1229,'Medical Examinations'!A:A,'Medical Examinations'!I:I,"not found")</f>
        <v>Obesity</v>
      </c>
      <c r="K1229" s="21">
        <f>_xlfn.XLOOKUP(A1229,'Hospitalisation Details'!A:A,'Hospitalisation Details'!F:F,"Not Found")</f>
        <v>25859</v>
      </c>
      <c r="L1229" s="22">
        <f>_xlfn.XLOOKUP(A1229,'Hospitalisation Details'!A:A,'Hospitalisation Details'!H:H,"Not Found")</f>
        <v>9144.57</v>
      </c>
      <c r="M1229" s="21" t="str">
        <f>_xlfn.XLOOKUP(A1229,'Hospitalisation Details'!A:A,'Hospitalisation Details'!I:I,"Not Found")</f>
        <v>tier - 2</v>
      </c>
      <c r="N1229" s="21" t="str">
        <f>_xlfn.XLOOKUP(A1229,'Hospitalisation Details'!A:A,'Hospitalisation Details'!J:J,"Not Found")</f>
        <v>tier - 3</v>
      </c>
      <c r="O1229" s="21" t="str">
        <f>_xlfn.XLOOKUP(A1229,'Hospitalisation Details'!A:A,'Hospitalisation Details'!K:K,"Not Found")</f>
        <v>R1011</v>
      </c>
      <c r="P1229" s="23">
        <f>_xlfn.XLOOKUP(A1229,'Hospitalisation Details'!A:A,'Hospitalisation Details'!L:L,"Not Found")</f>
        <v>52</v>
      </c>
    </row>
    <row r="1230" spans="1:16" ht="15.75" x14ac:dyDescent="0.25">
      <c r="A1230" s="19" t="s">
        <v>1142</v>
      </c>
      <c r="B1230" s="19" t="str">
        <f>_xlfn.XLOOKUP(A1230,'Customer Names'!A:A,'Customer Names'!C:C,"Not Found")</f>
        <v>Shafer</v>
      </c>
      <c r="C1230" s="20">
        <f>_xlfn.XLOOKUP(A1230,'Medical Examinations'!A:A,'Medical Examinations'!B:B,"not found")</f>
        <v>34.1</v>
      </c>
      <c r="D1230" s="20">
        <f>_xlfn.XLOOKUP(A1230,'Medical Examinations'!A:A,'Medical Examinations'!C:C,"not found")</f>
        <v>9.0399999999999991</v>
      </c>
      <c r="E1230" s="20" t="str">
        <f>_xlfn.XLOOKUP(A1230,'Medical Examinations'!A:A,'Medical Examinations'!D:D,"not found")</f>
        <v>Yes</v>
      </c>
      <c r="F1230" s="20" t="str">
        <f>_xlfn.XLOOKUP(A1230,'Medical Examinations'!A:A,'Medical Examinations'!E:E,"not found")</f>
        <v>No</v>
      </c>
      <c r="G1230" s="20" t="str">
        <f>_xlfn.XLOOKUP(A1230,'Medical Examinations'!A:A,'Medical Examinations'!F:F,"not found")</f>
        <v>No</v>
      </c>
      <c r="H1230" s="20">
        <f>_xlfn.XLOOKUP(A1230,'Medical Examinations'!A:A,'Medical Examinations'!G:G,"not found")</f>
        <v>2</v>
      </c>
      <c r="I1230" s="20" t="str">
        <f>_xlfn.XLOOKUP(A1230,'Medical Examinations'!A:A,'Medical Examinations'!H:H,"not found")</f>
        <v>No</v>
      </c>
      <c r="J1230" s="20" t="str">
        <f>_xlfn.XLOOKUP(A1230,'Medical Examinations'!A:A,'Medical Examinations'!I:I,"not found")</f>
        <v>Obesity</v>
      </c>
      <c r="K1230" s="21">
        <f>_xlfn.XLOOKUP(A1230,'Hospitalisation Details'!A:A,'Hospitalisation Details'!F:F,"Not Found")</f>
        <v>25792</v>
      </c>
      <c r="L1230" s="22">
        <f>_xlfn.XLOOKUP(A1230,'Hospitalisation Details'!A:A,'Hospitalisation Details'!H:H,"Not Found")</f>
        <v>9140.9500000000007</v>
      </c>
      <c r="M1230" s="21" t="str">
        <f>_xlfn.XLOOKUP(A1230,'Hospitalisation Details'!A:A,'Hospitalisation Details'!I:I,"Not Found")</f>
        <v>tier - 2</v>
      </c>
      <c r="N1230" s="21" t="str">
        <f>_xlfn.XLOOKUP(A1230,'Hospitalisation Details'!A:A,'Hospitalisation Details'!J:J,"Not Found")</f>
        <v>tier - 3</v>
      </c>
      <c r="O1230" s="21" t="str">
        <f>_xlfn.XLOOKUP(A1230,'Hospitalisation Details'!A:A,'Hospitalisation Details'!K:K,"Not Found")</f>
        <v>R1013</v>
      </c>
      <c r="P1230" s="23">
        <f>_xlfn.XLOOKUP(A1230,'Hospitalisation Details'!A:A,'Hospitalisation Details'!L:L,"Not Found")</f>
        <v>52</v>
      </c>
    </row>
    <row r="1231" spans="1:16" ht="15.75" x14ac:dyDescent="0.25">
      <c r="A1231" s="19" t="s">
        <v>1141</v>
      </c>
      <c r="B1231" s="19" t="str">
        <f>_xlfn.XLOOKUP(A1231,'Customer Names'!A:A,'Customer Names'!C:C,"Not Found")</f>
        <v>Hemesath</v>
      </c>
      <c r="C1231" s="20">
        <f>_xlfn.XLOOKUP(A1231,'Medical Examinations'!A:A,'Medical Examinations'!B:B,"not found")</f>
        <v>25.7</v>
      </c>
      <c r="D1231" s="20">
        <f>_xlfn.XLOOKUP(A1231,'Medical Examinations'!A:A,'Medical Examinations'!C:C,"not found")</f>
        <v>5.61</v>
      </c>
      <c r="E1231" s="20" t="str">
        <f>_xlfn.XLOOKUP(A1231,'Medical Examinations'!A:A,'Medical Examinations'!D:D,"not found")</f>
        <v>No</v>
      </c>
      <c r="F1231" s="20" t="str">
        <f>_xlfn.XLOOKUP(A1231,'Medical Examinations'!A:A,'Medical Examinations'!E:E,"not found")</f>
        <v>No</v>
      </c>
      <c r="G1231" s="20" t="str">
        <f>_xlfn.XLOOKUP(A1231,'Medical Examinations'!A:A,'Medical Examinations'!F:F,"not found")</f>
        <v>No</v>
      </c>
      <c r="H1231" s="20">
        <f>_xlfn.XLOOKUP(A1231,'Medical Examinations'!A:A,'Medical Examinations'!G:G,"not found")</f>
        <v>0</v>
      </c>
      <c r="I1231" s="20" t="str">
        <f>_xlfn.XLOOKUP(A1231,'Medical Examinations'!A:A,'Medical Examinations'!H:H,"not found")</f>
        <v>No</v>
      </c>
      <c r="J1231" s="20" t="str">
        <f>_xlfn.XLOOKUP(A1231,'Medical Examinations'!A:A,'Medical Examinations'!I:I,"not found")</f>
        <v>Overweight</v>
      </c>
      <c r="K1231" s="21">
        <f>_xlfn.XLOOKUP(A1231,'Hospitalisation Details'!A:A,'Hospitalisation Details'!F:F,"Not Found")</f>
        <v>28461</v>
      </c>
      <c r="L1231" s="22">
        <f>_xlfn.XLOOKUP(A1231,'Hospitalisation Details'!A:A,'Hospitalisation Details'!H:H,"Not Found")</f>
        <v>9101.7999999999993</v>
      </c>
      <c r="M1231" s="21" t="str">
        <f>_xlfn.XLOOKUP(A1231,'Hospitalisation Details'!A:A,'Hospitalisation Details'!I:I,"Not Found")</f>
        <v>tier - 2</v>
      </c>
      <c r="N1231" s="21" t="str">
        <f>_xlfn.XLOOKUP(A1231,'Hospitalisation Details'!A:A,'Hospitalisation Details'!J:J,"Not Found")</f>
        <v>tier - 3</v>
      </c>
      <c r="O1231" s="21" t="str">
        <f>_xlfn.XLOOKUP(A1231,'Hospitalisation Details'!A:A,'Hospitalisation Details'!K:K,"Not Found")</f>
        <v>R1011</v>
      </c>
      <c r="P1231" s="23">
        <f>_xlfn.XLOOKUP(A1231,'Hospitalisation Details'!A:A,'Hospitalisation Details'!L:L,"Not Found")</f>
        <v>45</v>
      </c>
    </row>
    <row r="1232" spans="1:16" ht="15.75" x14ac:dyDescent="0.25">
      <c r="A1232" s="19" t="s">
        <v>1140</v>
      </c>
      <c r="B1232" s="19" t="str">
        <f>_xlfn.XLOOKUP(A1232,'Customer Names'!A:A,'Customer Names'!C:C,"Not Found")</f>
        <v>Vinci</v>
      </c>
      <c r="C1232" s="20">
        <f>_xlfn.XLOOKUP(A1232,'Medical Examinations'!A:A,'Medical Examinations'!B:B,"not found")</f>
        <v>21.68</v>
      </c>
      <c r="D1232" s="20">
        <f>_xlfn.XLOOKUP(A1232,'Medical Examinations'!A:A,'Medical Examinations'!C:C,"not found")</f>
        <v>8.1199999999999992</v>
      </c>
      <c r="E1232" s="20" t="str">
        <f>_xlfn.XLOOKUP(A1232,'Medical Examinations'!A:A,'Medical Examinations'!D:D,"not found")</f>
        <v>No</v>
      </c>
      <c r="F1232" s="20" t="str">
        <f>_xlfn.XLOOKUP(A1232,'Medical Examinations'!A:A,'Medical Examinations'!E:E,"not found")</f>
        <v>No</v>
      </c>
      <c r="G1232" s="20" t="str">
        <f>_xlfn.XLOOKUP(A1232,'Medical Examinations'!A:A,'Medical Examinations'!F:F,"not found")</f>
        <v>No</v>
      </c>
      <c r="H1232" s="20">
        <f>_xlfn.XLOOKUP(A1232,'Medical Examinations'!A:A,'Medical Examinations'!G:G,"not found")</f>
        <v>0</v>
      </c>
      <c r="I1232" s="20" t="str">
        <f>_xlfn.XLOOKUP(A1232,'Medical Examinations'!A:A,'Medical Examinations'!H:H,"not found")</f>
        <v>No</v>
      </c>
      <c r="J1232" s="20" t="str">
        <f>_xlfn.XLOOKUP(A1232,'Medical Examinations'!A:A,'Medical Examinations'!I:I,"not found")</f>
        <v>Normal Weight</v>
      </c>
      <c r="K1232" s="21">
        <f>_xlfn.XLOOKUP(A1232,'Hospitalisation Details'!A:A,'Hospitalisation Details'!F:F,"Not Found")</f>
        <v>24055</v>
      </c>
      <c r="L1232" s="22">
        <f>_xlfn.XLOOKUP(A1232,'Hospitalisation Details'!A:A,'Hospitalisation Details'!H:H,"Not Found")</f>
        <v>9095.94</v>
      </c>
      <c r="M1232" s="21" t="str">
        <f>_xlfn.XLOOKUP(A1232,'Hospitalisation Details'!A:A,'Hospitalisation Details'!I:I,"Not Found")</f>
        <v>tier - 2</v>
      </c>
      <c r="N1232" s="21" t="str">
        <f>_xlfn.XLOOKUP(A1232,'Hospitalisation Details'!A:A,'Hospitalisation Details'!J:J,"Not Found")</f>
        <v>tier - 3</v>
      </c>
      <c r="O1232" s="21" t="str">
        <f>_xlfn.XLOOKUP(A1232,'Hospitalisation Details'!A:A,'Hospitalisation Details'!K:K,"Not Found")</f>
        <v>R1011</v>
      </c>
      <c r="P1232" s="23">
        <f>_xlfn.XLOOKUP(A1232,'Hospitalisation Details'!A:A,'Hospitalisation Details'!L:L,"Not Found")</f>
        <v>57</v>
      </c>
    </row>
    <row r="1233" spans="1:16" ht="15.75" x14ac:dyDescent="0.25">
      <c r="A1233" s="19" t="s">
        <v>1139</v>
      </c>
      <c r="B1233" s="19" t="str">
        <f>_xlfn.XLOOKUP(A1233,'Customer Names'!A:A,'Customer Names'!C:C,"Not Found")</f>
        <v>Diamond-Husmann</v>
      </c>
      <c r="C1233" s="20">
        <f>_xlfn.XLOOKUP(A1233,'Medical Examinations'!A:A,'Medical Examinations'!B:B,"not found")</f>
        <v>25.175000000000001</v>
      </c>
      <c r="D1233" s="20">
        <f>_xlfn.XLOOKUP(A1233,'Medical Examinations'!A:A,'Medical Examinations'!C:C,"not found")</f>
        <v>4.74</v>
      </c>
      <c r="E1233" s="20" t="str">
        <f>_xlfn.XLOOKUP(A1233,'Medical Examinations'!A:A,'Medical Examinations'!D:D,"not found")</f>
        <v>No</v>
      </c>
      <c r="F1233" s="20" t="str">
        <f>_xlfn.XLOOKUP(A1233,'Medical Examinations'!A:A,'Medical Examinations'!E:E,"not found")</f>
        <v>No</v>
      </c>
      <c r="G1233" s="20" t="str">
        <f>_xlfn.XLOOKUP(A1233,'Medical Examinations'!A:A,'Medical Examinations'!F:F,"not found")</f>
        <v>No</v>
      </c>
      <c r="H1233" s="20">
        <f>_xlfn.XLOOKUP(A1233,'Medical Examinations'!A:A,'Medical Examinations'!G:G,"not found")</f>
        <v>0</v>
      </c>
      <c r="I1233" s="20" t="str">
        <f>_xlfn.XLOOKUP(A1233,'Medical Examinations'!A:A,'Medical Examinations'!H:H,"not found")</f>
        <v>No</v>
      </c>
      <c r="J1233" s="20" t="str">
        <f>_xlfn.XLOOKUP(A1233,'Medical Examinations'!A:A,'Medical Examinations'!I:I,"not found")</f>
        <v>Overweight</v>
      </c>
      <c r="K1233" s="21">
        <f>_xlfn.XLOOKUP(A1233,'Hospitalisation Details'!A:A,'Hospitalisation Details'!F:F,"Not Found")</f>
        <v>28433</v>
      </c>
      <c r="L1233" s="22">
        <f>_xlfn.XLOOKUP(A1233,'Hospitalisation Details'!A:A,'Hospitalisation Details'!H:H,"Not Found")</f>
        <v>9095.07</v>
      </c>
      <c r="M1233" s="21" t="str">
        <f>_xlfn.XLOOKUP(A1233,'Hospitalisation Details'!A:A,'Hospitalisation Details'!I:I,"Not Found")</f>
        <v>tier - 2</v>
      </c>
      <c r="N1233" s="21" t="str">
        <f>_xlfn.XLOOKUP(A1233,'Hospitalisation Details'!A:A,'Hospitalisation Details'!J:J,"Not Found")</f>
        <v>tier - 3</v>
      </c>
      <c r="O1233" s="21" t="str">
        <f>_xlfn.XLOOKUP(A1233,'Hospitalisation Details'!A:A,'Hospitalisation Details'!K:K,"Not Found")</f>
        <v>R1024</v>
      </c>
      <c r="P1233" s="23">
        <f>_xlfn.XLOOKUP(A1233,'Hospitalisation Details'!A:A,'Hospitalisation Details'!L:L,"Not Found")</f>
        <v>45</v>
      </c>
    </row>
    <row r="1234" spans="1:16" ht="15.75" x14ac:dyDescent="0.25">
      <c r="A1234" s="19" t="s">
        <v>1138</v>
      </c>
      <c r="B1234" s="19" t="str">
        <f>_xlfn.XLOOKUP(A1234,'Customer Names'!A:A,'Customer Names'!C:C,"Not Found")</f>
        <v>Soto</v>
      </c>
      <c r="C1234" s="20">
        <f>_xlfn.XLOOKUP(A1234,'Medical Examinations'!A:A,'Medical Examinations'!B:B,"not found")</f>
        <v>44.77</v>
      </c>
      <c r="D1234" s="20">
        <f>_xlfn.XLOOKUP(A1234,'Medical Examinations'!A:A,'Medical Examinations'!C:C,"not found")</f>
        <v>4.0599999999999996</v>
      </c>
      <c r="E1234" s="20" t="str">
        <f>_xlfn.XLOOKUP(A1234,'Medical Examinations'!A:A,'Medical Examinations'!D:D,"not found")</f>
        <v>No</v>
      </c>
      <c r="F1234" s="20" t="str">
        <f>_xlfn.XLOOKUP(A1234,'Medical Examinations'!A:A,'Medical Examinations'!E:E,"not found")</f>
        <v>No</v>
      </c>
      <c r="G1234" s="20" t="str">
        <f>_xlfn.XLOOKUP(A1234,'Medical Examinations'!A:A,'Medical Examinations'!F:F,"not found")</f>
        <v>No</v>
      </c>
      <c r="H1234" s="20">
        <f>_xlfn.XLOOKUP(A1234,'Medical Examinations'!A:A,'Medical Examinations'!G:G,"not found")</f>
        <v>2</v>
      </c>
      <c r="I1234" s="20" t="str">
        <f>_xlfn.XLOOKUP(A1234,'Medical Examinations'!A:A,'Medical Examinations'!H:H,"not found")</f>
        <v>No</v>
      </c>
      <c r="J1234" s="20" t="str">
        <f>_xlfn.XLOOKUP(A1234,'Medical Examinations'!A:A,'Medical Examinations'!I:I,"not found")</f>
        <v>Obesity</v>
      </c>
      <c r="K1234" s="21">
        <f>_xlfn.XLOOKUP(A1234,'Hospitalisation Details'!A:A,'Hospitalisation Details'!F:F,"Not Found")</f>
        <v>26635</v>
      </c>
      <c r="L1234" s="22">
        <f>_xlfn.XLOOKUP(A1234,'Hospitalisation Details'!A:A,'Hospitalisation Details'!H:H,"Not Found")</f>
        <v>9058.73</v>
      </c>
      <c r="M1234" s="21" t="str">
        <f>_xlfn.XLOOKUP(A1234,'Hospitalisation Details'!A:A,'Hospitalisation Details'!I:I,"Not Found")</f>
        <v>tier - 2</v>
      </c>
      <c r="N1234" s="21" t="str">
        <f>_xlfn.XLOOKUP(A1234,'Hospitalisation Details'!A:A,'Hospitalisation Details'!J:J,"Not Found")</f>
        <v>tier - 3</v>
      </c>
      <c r="O1234" s="21" t="str">
        <f>_xlfn.XLOOKUP(A1234,'Hospitalisation Details'!A:A,'Hospitalisation Details'!K:K,"Not Found")</f>
        <v>R1013</v>
      </c>
      <c r="P1234" s="23">
        <f>_xlfn.XLOOKUP(A1234,'Hospitalisation Details'!A:A,'Hospitalisation Details'!L:L,"Not Found")</f>
        <v>50</v>
      </c>
    </row>
    <row r="1235" spans="1:16" ht="15.75" x14ac:dyDescent="0.25">
      <c r="A1235" s="19" t="s">
        <v>1137</v>
      </c>
      <c r="B1235" s="19" t="str">
        <f>_xlfn.XLOOKUP(A1235,'Customer Names'!A:A,'Customer Names'!C:C,"Not Found")</f>
        <v>Howard</v>
      </c>
      <c r="C1235" s="20">
        <f>_xlfn.XLOOKUP(A1235,'Medical Examinations'!A:A,'Medical Examinations'!B:B,"not found")</f>
        <v>37.07</v>
      </c>
      <c r="D1235" s="20">
        <f>_xlfn.XLOOKUP(A1235,'Medical Examinations'!A:A,'Medical Examinations'!C:C,"not found")</f>
        <v>5.69</v>
      </c>
      <c r="E1235" s="20" t="str">
        <f>_xlfn.XLOOKUP(A1235,'Medical Examinations'!A:A,'Medical Examinations'!D:D,"not found")</f>
        <v>No</v>
      </c>
      <c r="F1235" s="20" t="str">
        <f>_xlfn.XLOOKUP(A1235,'Medical Examinations'!A:A,'Medical Examinations'!E:E,"not found")</f>
        <v>No</v>
      </c>
      <c r="G1235" s="20" t="str">
        <f>_xlfn.XLOOKUP(A1235,'Medical Examinations'!A:A,'Medical Examinations'!F:F,"not found")</f>
        <v>No</v>
      </c>
      <c r="H1235" s="20">
        <f>_xlfn.XLOOKUP(A1235,'Medical Examinations'!A:A,'Medical Examinations'!G:G,"not found")</f>
        <v>2</v>
      </c>
      <c r="I1235" s="20" t="str">
        <f>_xlfn.XLOOKUP(A1235,'Medical Examinations'!A:A,'Medical Examinations'!H:H,"not found")</f>
        <v>No</v>
      </c>
      <c r="J1235" s="20" t="str">
        <f>_xlfn.XLOOKUP(A1235,'Medical Examinations'!A:A,'Medical Examinations'!I:I,"not found")</f>
        <v>Obesity</v>
      </c>
      <c r="K1235" s="21">
        <f>_xlfn.XLOOKUP(A1235,'Hospitalisation Details'!A:A,'Hospitalisation Details'!F:F,"Not Found")</f>
        <v>26640</v>
      </c>
      <c r="L1235" s="22">
        <f>_xlfn.XLOOKUP(A1235,'Hospitalisation Details'!A:A,'Hospitalisation Details'!H:H,"Not Found")</f>
        <v>9048.0300000000007</v>
      </c>
      <c r="M1235" s="21" t="str">
        <f>_xlfn.XLOOKUP(A1235,'Hospitalisation Details'!A:A,'Hospitalisation Details'!I:I,"Not Found")</f>
        <v>tier - 2</v>
      </c>
      <c r="N1235" s="21" t="str">
        <f>_xlfn.XLOOKUP(A1235,'Hospitalisation Details'!A:A,'Hospitalisation Details'!J:J,"Not Found")</f>
        <v>tier - 3</v>
      </c>
      <c r="O1235" s="21" t="str">
        <f>_xlfn.XLOOKUP(A1235,'Hospitalisation Details'!A:A,'Hospitalisation Details'!K:K,"Not Found")</f>
        <v>R1013</v>
      </c>
      <c r="P1235" s="23">
        <f>_xlfn.XLOOKUP(A1235,'Hospitalisation Details'!A:A,'Hospitalisation Details'!L:L,"Not Found")</f>
        <v>50</v>
      </c>
    </row>
    <row r="1236" spans="1:16" ht="15.75" x14ac:dyDescent="0.25">
      <c r="A1236" s="19" t="s">
        <v>1136</v>
      </c>
      <c r="B1236" s="19" t="str">
        <f>_xlfn.XLOOKUP(A1236,'Customer Names'!A:A,'Customer Names'!C:C,"Not Found")</f>
        <v>Patrick</v>
      </c>
      <c r="C1236" s="20">
        <f>_xlfn.XLOOKUP(A1236,'Medical Examinations'!A:A,'Medical Examinations'!B:B,"not found")</f>
        <v>39.799999999999997</v>
      </c>
      <c r="D1236" s="20">
        <f>_xlfn.XLOOKUP(A1236,'Medical Examinations'!A:A,'Medical Examinations'!C:C,"not found")</f>
        <v>5.66</v>
      </c>
      <c r="E1236" s="20" t="str">
        <f>_xlfn.XLOOKUP(A1236,'Medical Examinations'!A:A,'Medical Examinations'!D:D,"not found")</f>
        <v>No</v>
      </c>
      <c r="F1236" s="20" t="str">
        <f>_xlfn.XLOOKUP(A1236,'Medical Examinations'!A:A,'Medical Examinations'!E:E,"not found")</f>
        <v>No</v>
      </c>
      <c r="G1236" s="20" t="str">
        <f>_xlfn.XLOOKUP(A1236,'Medical Examinations'!A:A,'Medical Examinations'!F:F,"not found")</f>
        <v>Yes</v>
      </c>
      <c r="H1236" s="20">
        <f>_xlfn.XLOOKUP(A1236,'Medical Examinations'!A:A,'Medical Examinations'!G:G,"not found")</f>
        <v>1</v>
      </c>
      <c r="I1236" s="20" t="str">
        <f>_xlfn.XLOOKUP(A1236,'Medical Examinations'!A:A,'Medical Examinations'!H:H,"not found")</f>
        <v>No</v>
      </c>
      <c r="J1236" s="20" t="str">
        <f>_xlfn.XLOOKUP(A1236,'Medical Examinations'!A:A,'Medical Examinations'!I:I,"not found")</f>
        <v>Obesity</v>
      </c>
      <c r="K1236" s="21">
        <f>_xlfn.XLOOKUP(A1236,'Hospitalisation Details'!A:A,'Hospitalisation Details'!F:F,"Not Found")</f>
        <v>34304</v>
      </c>
      <c r="L1236" s="22">
        <f>_xlfn.XLOOKUP(A1236,'Hospitalisation Details'!A:A,'Hospitalisation Details'!H:H,"Not Found")</f>
        <v>9010.2000000000007</v>
      </c>
      <c r="M1236" s="21" t="str">
        <f>_xlfn.XLOOKUP(A1236,'Hospitalisation Details'!A:A,'Hospitalisation Details'!I:I,"Not Found")</f>
        <v>tier - 2</v>
      </c>
      <c r="N1236" s="21" t="str">
        <f>_xlfn.XLOOKUP(A1236,'Hospitalisation Details'!A:A,'Hospitalisation Details'!J:J,"Not Found")</f>
        <v>tier - 3</v>
      </c>
      <c r="O1236" s="21" t="str">
        <f>_xlfn.XLOOKUP(A1236,'Hospitalisation Details'!A:A,'Hospitalisation Details'!K:K,"Not Found")</f>
        <v>R1026</v>
      </c>
      <c r="P1236" s="23">
        <f>_xlfn.XLOOKUP(A1236,'Hospitalisation Details'!A:A,'Hospitalisation Details'!L:L,"Not Found")</f>
        <v>29</v>
      </c>
    </row>
    <row r="1237" spans="1:16" ht="15.75" x14ac:dyDescent="0.25">
      <c r="A1237" s="19" t="s">
        <v>1135</v>
      </c>
      <c r="B1237" s="19" t="str">
        <f>_xlfn.XLOOKUP(A1237,'Customer Names'!A:A,'Customer Names'!C:C,"Not Found")</f>
        <v>Dacko</v>
      </c>
      <c r="C1237" s="20">
        <f>_xlfn.XLOOKUP(A1237,'Medical Examinations'!A:A,'Medical Examinations'!B:B,"not found")</f>
        <v>26.36</v>
      </c>
      <c r="D1237" s="20">
        <f>_xlfn.XLOOKUP(A1237,'Medical Examinations'!A:A,'Medical Examinations'!C:C,"not found")</f>
        <v>4.32</v>
      </c>
      <c r="E1237" s="20" t="str">
        <f>_xlfn.XLOOKUP(A1237,'Medical Examinations'!A:A,'Medical Examinations'!D:D,"not found")</f>
        <v>No</v>
      </c>
      <c r="F1237" s="20" t="str">
        <f>_xlfn.XLOOKUP(A1237,'Medical Examinations'!A:A,'Medical Examinations'!E:E,"not found")</f>
        <v>No</v>
      </c>
      <c r="G1237" s="20" t="str">
        <f>_xlfn.XLOOKUP(A1237,'Medical Examinations'!A:A,'Medical Examinations'!F:F,"not found")</f>
        <v>Yes</v>
      </c>
      <c r="H1237" s="20">
        <f>_xlfn.XLOOKUP(A1237,'Medical Examinations'!A:A,'Medical Examinations'!G:G,"not found")</f>
        <v>1</v>
      </c>
      <c r="I1237" s="20" t="str">
        <f>_xlfn.XLOOKUP(A1237,'Medical Examinations'!A:A,'Medical Examinations'!H:H,"not found")</f>
        <v>No</v>
      </c>
      <c r="J1237" s="20" t="str">
        <f>_xlfn.XLOOKUP(A1237,'Medical Examinations'!A:A,'Medical Examinations'!I:I,"not found")</f>
        <v>Overweight</v>
      </c>
      <c r="K1237" s="21">
        <f>_xlfn.XLOOKUP(A1237,'Hospitalisation Details'!A:A,'Hospitalisation Details'!F:F,"Not Found")</f>
        <v>29205</v>
      </c>
      <c r="L1237" s="22">
        <f>_xlfn.XLOOKUP(A1237,'Hospitalisation Details'!A:A,'Hospitalisation Details'!H:H,"Not Found")</f>
        <v>8998.43</v>
      </c>
      <c r="M1237" s="21" t="str">
        <f>_xlfn.XLOOKUP(A1237,'Hospitalisation Details'!A:A,'Hospitalisation Details'!I:I,"Not Found")</f>
        <v>tier - 2</v>
      </c>
      <c r="N1237" s="21" t="str">
        <f>_xlfn.XLOOKUP(A1237,'Hospitalisation Details'!A:A,'Hospitalisation Details'!J:J,"Not Found")</f>
        <v>tier - 3</v>
      </c>
      <c r="O1237" s="21" t="str">
        <f>_xlfn.XLOOKUP(A1237,'Hospitalisation Details'!A:A,'Hospitalisation Details'!K:K,"Not Found")</f>
        <v>R1025</v>
      </c>
      <c r="P1237" s="23">
        <f>_xlfn.XLOOKUP(A1237,'Hospitalisation Details'!A:A,'Hospitalisation Details'!L:L,"Not Found")</f>
        <v>43</v>
      </c>
    </row>
    <row r="1238" spans="1:16" ht="15.75" x14ac:dyDescent="0.25">
      <c r="A1238" s="19" t="s">
        <v>1134</v>
      </c>
      <c r="B1238" s="19" t="str">
        <f>_xlfn.XLOOKUP(A1238,'Customer Names'!A:A,'Customer Names'!C:C,"Not Found")</f>
        <v>Glassey</v>
      </c>
      <c r="C1238" s="20">
        <f>_xlfn.XLOOKUP(A1238,'Medical Examinations'!A:A,'Medical Examinations'!B:B,"not found")</f>
        <v>29.925000000000001</v>
      </c>
      <c r="D1238" s="20">
        <f>_xlfn.XLOOKUP(A1238,'Medical Examinations'!A:A,'Medical Examinations'!C:C,"not found")</f>
        <v>8.2899999999999991</v>
      </c>
      <c r="E1238" s="20" t="str">
        <f>_xlfn.XLOOKUP(A1238,'Medical Examinations'!A:A,'Medical Examinations'!D:D,"not found")</f>
        <v>No</v>
      </c>
      <c r="F1238" s="20" t="str">
        <f>_xlfn.XLOOKUP(A1238,'Medical Examinations'!A:A,'Medical Examinations'!E:E,"not found")</f>
        <v>No</v>
      </c>
      <c r="G1238" s="20" t="str">
        <f>_xlfn.XLOOKUP(A1238,'Medical Examinations'!A:A,'Medical Examinations'!F:F,"not found")</f>
        <v>No</v>
      </c>
      <c r="H1238" s="20">
        <f>_xlfn.XLOOKUP(A1238,'Medical Examinations'!A:A,'Medical Examinations'!G:G,"not found")</f>
        <v>2</v>
      </c>
      <c r="I1238" s="20" t="str">
        <f>_xlfn.XLOOKUP(A1238,'Medical Examinations'!A:A,'Medical Examinations'!H:H,"not found")</f>
        <v>No</v>
      </c>
      <c r="J1238" s="20" t="str">
        <f>_xlfn.XLOOKUP(A1238,'Medical Examinations'!A:A,'Medical Examinations'!I:I,"not found")</f>
        <v>Overweight</v>
      </c>
      <c r="K1238" s="21">
        <f>_xlfn.XLOOKUP(A1238,'Hospitalisation Details'!A:A,'Hospitalisation Details'!F:F,"Not Found")</f>
        <v>26948</v>
      </c>
      <c r="L1238" s="22">
        <f>_xlfn.XLOOKUP(A1238,'Hospitalisation Details'!A:A,'Hospitalisation Details'!H:H,"Not Found")</f>
        <v>8988.16</v>
      </c>
      <c r="M1238" s="21" t="str">
        <f>_xlfn.XLOOKUP(A1238,'Hospitalisation Details'!A:A,'Hospitalisation Details'!I:I,"Not Found")</f>
        <v>tier - 2</v>
      </c>
      <c r="N1238" s="21" t="str">
        <f>_xlfn.XLOOKUP(A1238,'Hospitalisation Details'!A:A,'Hospitalisation Details'!J:J,"Not Found")</f>
        <v>tier - 3</v>
      </c>
      <c r="O1238" s="21" t="str">
        <f>_xlfn.XLOOKUP(A1238,'Hospitalisation Details'!A:A,'Hospitalisation Details'!K:K,"Not Found")</f>
        <v>R1012</v>
      </c>
      <c r="P1238" s="23">
        <f>_xlfn.XLOOKUP(A1238,'Hospitalisation Details'!A:A,'Hospitalisation Details'!L:L,"Not Found")</f>
        <v>49</v>
      </c>
    </row>
    <row r="1239" spans="1:16" ht="15.75" x14ac:dyDescent="0.25">
      <c r="A1239" s="19" t="s">
        <v>1133</v>
      </c>
      <c r="B1239" s="19" t="str">
        <f>_xlfn.XLOOKUP(A1239,'Customer Names'!A:A,'Customer Names'!C:C,"Not Found")</f>
        <v>Frechette</v>
      </c>
      <c r="C1239" s="20">
        <f>_xlfn.XLOOKUP(A1239,'Medical Examinations'!A:A,'Medical Examinations'!B:B,"not found")</f>
        <v>37.29</v>
      </c>
      <c r="D1239" s="20">
        <f>_xlfn.XLOOKUP(A1239,'Medical Examinations'!A:A,'Medical Examinations'!C:C,"not found")</f>
        <v>10.46</v>
      </c>
      <c r="E1239" s="20" t="str">
        <f>_xlfn.XLOOKUP(A1239,'Medical Examinations'!A:A,'Medical Examinations'!D:D,"not found")</f>
        <v>No</v>
      </c>
      <c r="F1239" s="20" t="str">
        <f>_xlfn.XLOOKUP(A1239,'Medical Examinations'!A:A,'Medical Examinations'!E:E,"not found")</f>
        <v>No</v>
      </c>
      <c r="G1239" s="20" t="str">
        <f>_xlfn.XLOOKUP(A1239,'Medical Examinations'!A:A,'Medical Examinations'!F:F,"not found")</f>
        <v>No</v>
      </c>
      <c r="H1239" s="20">
        <f>_xlfn.XLOOKUP(A1239,'Medical Examinations'!A:A,'Medical Examinations'!G:G,"not found")</f>
        <v>0</v>
      </c>
      <c r="I1239" s="20" t="str">
        <f>_xlfn.XLOOKUP(A1239,'Medical Examinations'!A:A,'Medical Examinations'!H:H,"not found")</f>
        <v>No</v>
      </c>
      <c r="J1239" s="20" t="str">
        <f>_xlfn.XLOOKUP(A1239,'Medical Examinations'!A:A,'Medical Examinations'!I:I,"not found")</f>
        <v>Obesity</v>
      </c>
      <c r="K1239" s="21">
        <f>_xlfn.XLOOKUP(A1239,'Hospitalisation Details'!A:A,'Hospitalisation Details'!F:F,"Not Found")</f>
        <v>27231</v>
      </c>
      <c r="L1239" s="22">
        <f>_xlfn.XLOOKUP(A1239,'Hospitalisation Details'!A:A,'Hospitalisation Details'!H:H,"Not Found")</f>
        <v>8978.19</v>
      </c>
      <c r="M1239" s="21" t="str">
        <f>_xlfn.XLOOKUP(A1239,'Hospitalisation Details'!A:A,'Hospitalisation Details'!I:I,"Not Found")</f>
        <v>tier - 2</v>
      </c>
      <c r="N1239" s="21" t="str">
        <f>_xlfn.XLOOKUP(A1239,'Hospitalisation Details'!A:A,'Hospitalisation Details'!J:J,"Not Found")</f>
        <v>tier - 3</v>
      </c>
      <c r="O1239" s="21" t="str">
        <f>_xlfn.XLOOKUP(A1239,'Hospitalisation Details'!A:A,'Hospitalisation Details'!K:K,"Not Found")</f>
        <v>R1013</v>
      </c>
      <c r="P1239" s="23">
        <f>_xlfn.XLOOKUP(A1239,'Hospitalisation Details'!A:A,'Hospitalisation Details'!L:L,"Not Found")</f>
        <v>48</v>
      </c>
    </row>
    <row r="1240" spans="1:16" ht="15.75" x14ac:dyDescent="0.25">
      <c r="A1240" s="19" t="s">
        <v>1132</v>
      </c>
      <c r="B1240" s="19" t="str">
        <f>_xlfn.XLOOKUP(A1240,'Customer Names'!A:A,'Customer Names'!C:C,"Not Found")</f>
        <v>Benitez</v>
      </c>
      <c r="C1240" s="20">
        <f>_xlfn.XLOOKUP(A1240,'Medical Examinations'!A:A,'Medical Examinations'!B:B,"not found")</f>
        <v>30.2</v>
      </c>
      <c r="D1240" s="20">
        <f>_xlfn.XLOOKUP(A1240,'Medical Examinations'!A:A,'Medical Examinations'!C:C,"not found")</f>
        <v>11.96</v>
      </c>
      <c r="E1240" s="20" t="str">
        <f>_xlfn.XLOOKUP(A1240,'Medical Examinations'!A:A,'Medical Examinations'!D:D,"not found")</f>
        <v>No</v>
      </c>
      <c r="F1240" s="20" t="str">
        <f>_xlfn.XLOOKUP(A1240,'Medical Examinations'!A:A,'Medical Examinations'!E:E,"not found")</f>
        <v>No</v>
      </c>
      <c r="G1240" s="20" t="str">
        <f>_xlfn.XLOOKUP(A1240,'Medical Examinations'!A:A,'Medical Examinations'!F:F,"not found")</f>
        <v>No</v>
      </c>
      <c r="H1240" s="20">
        <f>_xlfn.XLOOKUP(A1240,'Medical Examinations'!A:A,'Medical Examinations'!G:G,"not found")</f>
        <v>0</v>
      </c>
      <c r="I1240" s="20" t="str">
        <f>_xlfn.XLOOKUP(A1240,'Medical Examinations'!A:A,'Medical Examinations'!H:H,"not found")</f>
        <v>No</v>
      </c>
      <c r="J1240" s="20" t="str">
        <f>_xlfn.XLOOKUP(A1240,'Medical Examinations'!A:A,'Medical Examinations'!I:I,"not found")</f>
        <v>Obesity</v>
      </c>
      <c r="K1240" s="21">
        <f>_xlfn.XLOOKUP(A1240,'Hospitalisation Details'!A:A,'Hospitalisation Details'!F:F,"Not Found")</f>
        <v>27280</v>
      </c>
      <c r="L1240" s="22">
        <f>_xlfn.XLOOKUP(A1240,'Hospitalisation Details'!A:A,'Hospitalisation Details'!H:H,"Not Found")</f>
        <v>8968.33</v>
      </c>
      <c r="M1240" s="21" t="str">
        <f>_xlfn.XLOOKUP(A1240,'Hospitalisation Details'!A:A,'Hospitalisation Details'!I:I,"Not Found")</f>
        <v>tier - 2</v>
      </c>
      <c r="N1240" s="21" t="str">
        <f>_xlfn.XLOOKUP(A1240,'Hospitalisation Details'!A:A,'Hospitalisation Details'!J:J,"Not Found")</f>
        <v>tier - 3</v>
      </c>
      <c r="O1240" s="21" t="str">
        <f>_xlfn.XLOOKUP(A1240,'Hospitalisation Details'!A:A,'Hospitalisation Details'!K:K,"Not Found")</f>
        <v>R1011</v>
      </c>
      <c r="P1240" s="23">
        <f>_xlfn.XLOOKUP(A1240,'Hospitalisation Details'!A:A,'Hospitalisation Details'!L:L,"Not Found")</f>
        <v>48</v>
      </c>
    </row>
    <row r="1241" spans="1:16" ht="15.75" x14ac:dyDescent="0.25">
      <c r="A1241" s="19" t="s">
        <v>1131</v>
      </c>
      <c r="B1241" s="19" t="str">
        <f>_xlfn.XLOOKUP(A1241,'Customer Names'!A:A,'Customer Names'!C:C,"Not Found")</f>
        <v>Gauthier</v>
      </c>
      <c r="C1241" s="20">
        <f>_xlfn.XLOOKUP(A1241,'Medical Examinations'!A:A,'Medical Examinations'!B:B,"not found")</f>
        <v>24.225000000000001</v>
      </c>
      <c r="D1241" s="20">
        <f>_xlfn.XLOOKUP(A1241,'Medical Examinations'!A:A,'Medical Examinations'!C:C,"not found")</f>
        <v>4.25</v>
      </c>
      <c r="E1241" s="20" t="str">
        <f>_xlfn.XLOOKUP(A1241,'Medical Examinations'!A:A,'Medical Examinations'!D:D,"not found")</f>
        <v>Yes</v>
      </c>
      <c r="F1241" s="20" t="str">
        <f>_xlfn.XLOOKUP(A1241,'Medical Examinations'!A:A,'Medical Examinations'!E:E,"not found")</f>
        <v>No</v>
      </c>
      <c r="G1241" s="20" t="str">
        <f>_xlfn.XLOOKUP(A1241,'Medical Examinations'!A:A,'Medical Examinations'!F:F,"not found")</f>
        <v>Yes</v>
      </c>
      <c r="H1241" s="20">
        <f>_xlfn.XLOOKUP(A1241,'Medical Examinations'!A:A,'Medical Examinations'!G:G,"not found")</f>
        <v>1</v>
      </c>
      <c r="I1241" s="20" t="str">
        <f>_xlfn.XLOOKUP(A1241,'Medical Examinations'!A:A,'Medical Examinations'!H:H,"not found")</f>
        <v>No</v>
      </c>
      <c r="J1241" s="20" t="str">
        <f>_xlfn.XLOOKUP(A1241,'Medical Examinations'!A:A,'Medical Examinations'!I:I,"not found")</f>
        <v>Normal Weight</v>
      </c>
      <c r="K1241" s="21">
        <f>_xlfn.XLOOKUP(A1241,'Hospitalisation Details'!A:A,'Hospitalisation Details'!F:F,"Not Found")</f>
        <v>30512</v>
      </c>
      <c r="L1241" s="22">
        <f>_xlfn.XLOOKUP(A1241,'Hospitalisation Details'!A:A,'Hospitalisation Details'!H:H,"Not Found")</f>
        <v>8965.7999999999993</v>
      </c>
      <c r="M1241" s="21" t="str">
        <f>_xlfn.XLOOKUP(A1241,'Hospitalisation Details'!A:A,'Hospitalisation Details'!I:I,"Not Found")</f>
        <v>tier - 2</v>
      </c>
      <c r="N1241" s="21" t="str">
        <f>_xlfn.XLOOKUP(A1241,'Hospitalisation Details'!A:A,'Hospitalisation Details'!J:J,"Not Found")</f>
        <v>tier - 3</v>
      </c>
      <c r="O1241" s="21" t="str">
        <f>_xlfn.XLOOKUP(A1241,'Hospitalisation Details'!A:A,'Hospitalisation Details'!K:K,"Not Found")</f>
        <v>R1012</v>
      </c>
      <c r="P1241" s="23">
        <f>_xlfn.XLOOKUP(A1241,'Hospitalisation Details'!A:A,'Hospitalisation Details'!L:L,"Not Found")</f>
        <v>39</v>
      </c>
    </row>
    <row r="1242" spans="1:16" ht="15.75" x14ac:dyDescent="0.25">
      <c r="A1242" s="19" t="s">
        <v>1130</v>
      </c>
      <c r="B1242" s="19" t="str">
        <f>_xlfn.XLOOKUP(A1242,'Customer Names'!A:A,'Customer Names'!C:C,"Not Found")</f>
        <v>Fazioli</v>
      </c>
      <c r="C1242" s="20">
        <f>_xlfn.XLOOKUP(A1242,'Medical Examinations'!A:A,'Medical Examinations'!B:B,"not found")</f>
        <v>31.445</v>
      </c>
      <c r="D1242" s="20">
        <f>_xlfn.XLOOKUP(A1242,'Medical Examinations'!A:A,'Medical Examinations'!C:C,"not found")</f>
        <v>8.33</v>
      </c>
      <c r="E1242" s="20" t="str">
        <f>_xlfn.XLOOKUP(A1242,'Medical Examinations'!A:A,'Medical Examinations'!D:D,"not found")</f>
        <v>No</v>
      </c>
      <c r="F1242" s="20" t="str">
        <f>_xlfn.XLOOKUP(A1242,'Medical Examinations'!A:A,'Medical Examinations'!E:E,"not found")</f>
        <v>No</v>
      </c>
      <c r="G1242" s="20" t="str">
        <f>_xlfn.XLOOKUP(A1242,'Medical Examinations'!A:A,'Medical Examinations'!F:F,"not found")</f>
        <v>No</v>
      </c>
      <c r="H1242" s="20">
        <f>_xlfn.XLOOKUP(A1242,'Medical Examinations'!A:A,'Medical Examinations'!G:G,"not found")</f>
        <v>0</v>
      </c>
      <c r="I1242" s="20" t="str">
        <f>_xlfn.XLOOKUP(A1242,'Medical Examinations'!A:A,'Medical Examinations'!H:H,"not found")</f>
        <v>No</v>
      </c>
      <c r="J1242" s="20" t="str">
        <f>_xlfn.XLOOKUP(A1242,'Medical Examinations'!A:A,'Medical Examinations'!I:I,"not found")</f>
        <v>Obesity</v>
      </c>
      <c r="K1242" s="21">
        <f>_xlfn.XLOOKUP(A1242,'Hospitalisation Details'!A:A,'Hospitalisation Details'!F:F,"Not Found")</f>
        <v>27258</v>
      </c>
      <c r="L1242" s="22">
        <f>_xlfn.XLOOKUP(A1242,'Hospitalisation Details'!A:A,'Hospitalisation Details'!H:H,"Not Found")</f>
        <v>8964.06</v>
      </c>
      <c r="M1242" s="21" t="str">
        <f>_xlfn.XLOOKUP(A1242,'Hospitalisation Details'!A:A,'Hospitalisation Details'!I:I,"Not Found")</f>
        <v>tier - 2</v>
      </c>
      <c r="N1242" s="21" t="str">
        <f>_xlfn.XLOOKUP(A1242,'Hospitalisation Details'!A:A,'Hospitalisation Details'!J:J,"Not Found")</f>
        <v>tier - 3</v>
      </c>
      <c r="O1242" s="21" t="str">
        <f>_xlfn.XLOOKUP(A1242,'Hospitalisation Details'!A:A,'Hospitalisation Details'!K:K,"Not Found")</f>
        <v>R1016</v>
      </c>
      <c r="P1242" s="23">
        <f>_xlfn.XLOOKUP(A1242,'Hospitalisation Details'!A:A,'Hospitalisation Details'!L:L,"Not Found")</f>
        <v>48</v>
      </c>
    </row>
    <row r="1243" spans="1:16" ht="15.75" x14ac:dyDescent="0.25">
      <c r="A1243" s="19" t="s">
        <v>1129</v>
      </c>
      <c r="B1243" s="19" t="str">
        <f>_xlfn.XLOOKUP(A1243,'Customer Names'!A:A,'Customer Names'!C:C,"Not Found")</f>
        <v>Chorney</v>
      </c>
      <c r="C1243" s="20">
        <f>_xlfn.XLOOKUP(A1243,'Medical Examinations'!A:A,'Medical Examinations'!B:B,"not found")</f>
        <v>38.880000000000003</v>
      </c>
      <c r="D1243" s="20">
        <f>_xlfn.XLOOKUP(A1243,'Medical Examinations'!A:A,'Medical Examinations'!C:C,"not found")</f>
        <v>4.29</v>
      </c>
      <c r="E1243" s="20" t="str">
        <f>_xlfn.XLOOKUP(A1243,'Medical Examinations'!A:A,'Medical Examinations'!D:D,"not found")</f>
        <v>No</v>
      </c>
      <c r="F1243" s="20" t="str">
        <f>_xlfn.XLOOKUP(A1243,'Medical Examinations'!A:A,'Medical Examinations'!E:E,"not found")</f>
        <v>No</v>
      </c>
      <c r="G1243" s="20" t="str">
        <f>_xlfn.XLOOKUP(A1243,'Medical Examinations'!A:A,'Medical Examinations'!F:F,"not found")</f>
        <v>No</v>
      </c>
      <c r="H1243" s="20">
        <f>_xlfn.XLOOKUP(A1243,'Medical Examinations'!A:A,'Medical Examinations'!G:G,"not found")</f>
        <v>1</v>
      </c>
      <c r="I1243" s="20" t="str">
        <f>_xlfn.XLOOKUP(A1243,'Medical Examinations'!A:A,'Medical Examinations'!H:H,"not found")</f>
        <v>No</v>
      </c>
      <c r="J1243" s="20" t="str">
        <f>_xlfn.XLOOKUP(A1243,'Medical Examinations'!A:A,'Medical Examinations'!I:I,"not found")</f>
        <v>Obesity</v>
      </c>
      <c r="K1243" s="21">
        <f>_xlfn.XLOOKUP(A1243,'Hospitalisation Details'!A:A,'Hospitalisation Details'!F:F,"Not Found")</f>
        <v>33874</v>
      </c>
      <c r="L1243" s="22">
        <f>_xlfn.XLOOKUP(A1243,'Hospitalisation Details'!A:A,'Hospitalisation Details'!H:H,"Not Found")</f>
        <v>8954.99</v>
      </c>
      <c r="M1243" s="21" t="str">
        <f>_xlfn.XLOOKUP(A1243,'Hospitalisation Details'!A:A,'Hospitalisation Details'!I:I,"Not Found")</f>
        <v>tier - 2</v>
      </c>
      <c r="N1243" s="21" t="str">
        <f>_xlfn.XLOOKUP(A1243,'Hospitalisation Details'!A:A,'Hospitalisation Details'!J:J,"Not Found")</f>
        <v>tier - 3</v>
      </c>
      <c r="O1243" s="21" t="str">
        <f>_xlfn.XLOOKUP(A1243,'Hospitalisation Details'!A:A,'Hospitalisation Details'!K:K,"Not Found")</f>
        <v>R1026</v>
      </c>
      <c r="P1243" s="23">
        <f>_xlfn.XLOOKUP(A1243,'Hospitalisation Details'!A:A,'Hospitalisation Details'!L:L,"Not Found")</f>
        <v>30</v>
      </c>
    </row>
    <row r="1244" spans="1:16" ht="15.75" x14ac:dyDescent="0.25">
      <c r="A1244" s="19" t="s">
        <v>1128</v>
      </c>
      <c r="B1244" s="19" t="str">
        <f>_xlfn.XLOOKUP(A1244,'Customer Names'!A:A,'Customer Names'!C:C,"Not Found")</f>
        <v>Dannenhauer</v>
      </c>
      <c r="C1244" s="20">
        <f>_xlfn.XLOOKUP(A1244,'Medical Examinations'!A:A,'Medical Examinations'!B:B,"not found")</f>
        <v>43.89</v>
      </c>
      <c r="D1244" s="20">
        <f>_xlfn.XLOOKUP(A1244,'Medical Examinations'!A:A,'Medical Examinations'!C:C,"not found")</f>
        <v>6.32</v>
      </c>
      <c r="E1244" s="20" t="str">
        <f>_xlfn.XLOOKUP(A1244,'Medical Examinations'!A:A,'Medical Examinations'!D:D,"not found")</f>
        <v>Yes</v>
      </c>
      <c r="F1244" s="20" t="str">
        <f>_xlfn.XLOOKUP(A1244,'Medical Examinations'!A:A,'Medical Examinations'!E:E,"not found")</f>
        <v>No</v>
      </c>
      <c r="G1244" s="20" t="str">
        <f>_xlfn.XLOOKUP(A1244,'Medical Examinations'!A:A,'Medical Examinations'!F:F,"not found")</f>
        <v>No</v>
      </c>
      <c r="H1244" s="20">
        <f>_xlfn.XLOOKUP(A1244,'Medical Examinations'!A:A,'Medical Examinations'!G:G,"not found")</f>
        <v>0</v>
      </c>
      <c r="I1244" s="20" t="str">
        <f>_xlfn.XLOOKUP(A1244,'Medical Examinations'!A:A,'Medical Examinations'!H:H,"not found")</f>
        <v>No</v>
      </c>
      <c r="J1244" s="20" t="str">
        <f>_xlfn.XLOOKUP(A1244,'Medical Examinations'!A:A,'Medical Examinations'!I:I,"not found")</f>
        <v>Obesity</v>
      </c>
      <c r="K1244" s="21">
        <f>_xlfn.XLOOKUP(A1244,'Hospitalisation Details'!A:A,'Hospitalisation Details'!F:F,"Not Found")</f>
        <v>28119</v>
      </c>
      <c r="L1244" s="22">
        <f>_xlfn.XLOOKUP(A1244,'Hospitalisation Details'!A:A,'Hospitalisation Details'!H:H,"Not Found")</f>
        <v>8944.1200000000008</v>
      </c>
      <c r="M1244" s="21" t="str">
        <f>_xlfn.XLOOKUP(A1244,'Hospitalisation Details'!A:A,'Hospitalisation Details'!I:I,"Not Found")</f>
        <v>tier - 2</v>
      </c>
      <c r="N1244" s="21" t="str">
        <f>_xlfn.XLOOKUP(A1244,'Hospitalisation Details'!A:A,'Hospitalisation Details'!J:J,"Not Found")</f>
        <v>tier - 3</v>
      </c>
      <c r="O1244" s="21" t="str">
        <f>_xlfn.XLOOKUP(A1244,'Hospitalisation Details'!A:A,'Hospitalisation Details'!K:K,"Not Found")</f>
        <v>R1013</v>
      </c>
      <c r="P1244" s="23">
        <f>_xlfn.XLOOKUP(A1244,'Hospitalisation Details'!A:A,'Hospitalisation Details'!L:L,"Not Found")</f>
        <v>46</v>
      </c>
    </row>
    <row r="1245" spans="1:16" ht="15.75" x14ac:dyDescent="0.25">
      <c r="A1245" s="19" t="s">
        <v>1127</v>
      </c>
      <c r="B1245" s="19" t="str">
        <f>_xlfn.XLOOKUP(A1245,'Customer Names'!A:A,'Customer Names'!C:C,"Not Found")</f>
        <v>McComb</v>
      </c>
      <c r="C1245" s="20">
        <f>_xlfn.XLOOKUP(A1245,'Medical Examinations'!A:A,'Medical Examinations'!B:B,"not found")</f>
        <v>25.6</v>
      </c>
      <c r="D1245" s="20">
        <f>_xlfn.XLOOKUP(A1245,'Medical Examinations'!A:A,'Medical Examinations'!C:C,"not found")</f>
        <v>5.65</v>
      </c>
      <c r="E1245" s="20" t="str">
        <f>_xlfn.XLOOKUP(A1245,'Medical Examinations'!A:A,'Medical Examinations'!D:D,"not found")</f>
        <v>No</v>
      </c>
      <c r="F1245" s="20" t="str">
        <f>_xlfn.XLOOKUP(A1245,'Medical Examinations'!A:A,'Medical Examinations'!E:E,"not found")</f>
        <v>No</v>
      </c>
      <c r="G1245" s="20" t="str">
        <f>_xlfn.XLOOKUP(A1245,'Medical Examinations'!A:A,'Medical Examinations'!F:F,"not found")</f>
        <v>No</v>
      </c>
      <c r="H1245" s="20">
        <f>_xlfn.XLOOKUP(A1245,'Medical Examinations'!A:A,'Medical Examinations'!G:G,"not found")</f>
        <v>2</v>
      </c>
      <c r="I1245" s="20" t="str">
        <f>_xlfn.XLOOKUP(A1245,'Medical Examinations'!A:A,'Medical Examinations'!H:H,"not found")</f>
        <v>No</v>
      </c>
      <c r="J1245" s="20" t="str">
        <f>_xlfn.XLOOKUP(A1245,'Medical Examinations'!A:A,'Medical Examinations'!I:I,"not found")</f>
        <v>Overweight</v>
      </c>
      <c r="K1245" s="21">
        <f>_xlfn.XLOOKUP(A1245,'Hospitalisation Details'!A:A,'Hospitalisation Details'!F:F,"Not Found")</f>
        <v>26456</v>
      </c>
      <c r="L1245" s="22">
        <f>_xlfn.XLOOKUP(A1245,'Hospitalisation Details'!A:A,'Hospitalisation Details'!H:H,"Not Found")</f>
        <v>8932.08</v>
      </c>
      <c r="M1245" s="21" t="str">
        <f>_xlfn.XLOOKUP(A1245,'Hospitalisation Details'!A:A,'Hospitalisation Details'!I:I,"Not Found")</f>
        <v>tier - 2</v>
      </c>
      <c r="N1245" s="21" t="str">
        <f>_xlfn.XLOOKUP(A1245,'Hospitalisation Details'!A:A,'Hospitalisation Details'!J:J,"Not Found")</f>
        <v>tier - 3</v>
      </c>
      <c r="O1245" s="21" t="str">
        <f>_xlfn.XLOOKUP(A1245,'Hospitalisation Details'!A:A,'Hospitalisation Details'!K:K,"Not Found")</f>
        <v>R1011</v>
      </c>
      <c r="P1245" s="23">
        <f>_xlfn.XLOOKUP(A1245,'Hospitalisation Details'!A:A,'Hospitalisation Details'!L:L,"Not Found")</f>
        <v>51</v>
      </c>
    </row>
    <row r="1246" spans="1:16" ht="15.75" x14ac:dyDescent="0.25">
      <c r="A1246" s="19" t="s">
        <v>1126</v>
      </c>
      <c r="B1246" s="19" t="str">
        <f>_xlfn.XLOOKUP(A1246,'Customer Names'!A:A,'Customer Names'!C:C,"Not Found")</f>
        <v>Blake</v>
      </c>
      <c r="C1246" s="20">
        <f>_xlfn.XLOOKUP(A1246,'Medical Examinations'!A:A,'Medical Examinations'!B:B,"not found")</f>
        <v>29.545000000000002</v>
      </c>
      <c r="D1246" s="20">
        <f>_xlfn.XLOOKUP(A1246,'Medical Examinations'!A:A,'Medical Examinations'!C:C,"not found")</f>
        <v>8.41</v>
      </c>
      <c r="E1246" s="20" t="str">
        <f>_xlfn.XLOOKUP(A1246,'Medical Examinations'!A:A,'Medical Examinations'!D:D,"not found")</f>
        <v>Yes</v>
      </c>
      <c r="F1246" s="20" t="str">
        <f>_xlfn.XLOOKUP(A1246,'Medical Examinations'!A:A,'Medical Examinations'!E:E,"not found")</f>
        <v>No</v>
      </c>
      <c r="G1246" s="20" t="str">
        <f>_xlfn.XLOOKUP(A1246,'Medical Examinations'!A:A,'Medical Examinations'!F:F,"not found")</f>
        <v>No</v>
      </c>
      <c r="H1246" s="20">
        <f>_xlfn.XLOOKUP(A1246,'Medical Examinations'!A:A,'Medical Examinations'!G:G,"not found")</f>
        <v>1</v>
      </c>
      <c r="I1246" s="20" t="str">
        <f>_xlfn.XLOOKUP(A1246,'Medical Examinations'!A:A,'Medical Examinations'!H:H,"not found")</f>
        <v>No</v>
      </c>
      <c r="J1246" s="20" t="str">
        <f>_xlfn.XLOOKUP(A1246,'Medical Examinations'!A:A,'Medical Examinations'!I:I,"not found")</f>
        <v>Overweight</v>
      </c>
      <c r="K1246" s="21">
        <f>_xlfn.XLOOKUP(A1246,'Hospitalisation Details'!A:A,'Hospitalisation Details'!F:F,"Not Found")</f>
        <v>27582</v>
      </c>
      <c r="L1246" s="22">
        <f>_xlfn.XLOOKUP(A1246,'Hospitalisation Details'!A:A,'Hospitalisation Details'!H:H,"Not Found")</f>
        <v>8930.93</v>
      </c>
      <c r="M1246" s="21" t="str">
        <f>_xlfn.XLOOKUP(A1246,'Hospitalisation Details'!A:A,'Hospitalisation Details'!I:I,"Not Found")</f>
        <v>tier - 2</v>
      </c>
      <c r="N1246" s="21" t="str">
        <f>_xlfn.XLOOKUP(A1246,'Hospitalisation Details'!A:A,'Hospitalisation Details'!J:J,"Not Found")</f>
        <v>tier - 3</v>
      </c>
      <c r="O1246" s="21" t="str">
        <f>_xlfn.XLOOKUP(A1246,'Hospitalisation Details'!A:A,'Hospitalisation Details'!K:K,"Not Found")</f>
        <v>R1012</v>
      </c>
      <c r="P1246" s="23">
        <f>_xlfn.XLOOKUP(A1246,'Hospitalisation Details'!A:A,'Hospitalisation Details'!L:L,"Not Found")</f>
        <v>47</v>
      </c>
    </row>
    <row r="1247" spans="1:16" ht="15.75" x14ac:dyDescent="0.25">
      <c r="A1247" s="19" t="s">
        <v>1125</v>
      </c>
      <c r="B1247" s="19" t="str">
        <f>_xlfn.XLOOKUP(A1247,'Customer Names'!A:A,'Customer Names'!C:C,"Not Found")</f>
        <v>Sambasivam</v>
      </c>
      <c r="C1247" s="20">
        <f>_xlfn.XLOOKUP(A1247,'Medical Examinations'!A:A,'Medical Examinations'!B:B,"not found")</f>
        <v>23.25</v>
      </c>
      <c r="D1247" s="20">
        <f>_xlfn.XLOOKUP(A1247,'Medical Examinations'!A:A,'Medical Examinations'!C:C,"not found")</f>
        <v>11.96</v>
      </c>
      <c r="E1247" s="20" t="str">
        <f>_xlfn.XLOOKUP(A1247,'Medical Examinations'!A:A,'Medical Examinations'!D:D,"not found")</f>
        <v>Yes</v>
      </c>
      <c r="F1247" s="20" t="str">
        <f>_xlfn.XLOOKUP(A1247,'Medical Examinations'!A:A,'Medical Examinations'!E:E,"not found")</f>
        <v>No</v>
      </c>
      <c r="G1247" s="20" t="str">
        <f>_xlfn.XLOOKUP(A1247,'Medical Examinations'!A:A,'Medical Examinations'!F:F,"not found")</f>
        <v>No</v>
      </c>
      <c r="H1247" s="20">
        <f>_xlfn.XLOOKUP(A1247,'Medical Examinations'!A:A,'Medical Examinations'!G:G,"not found")</f>
        <v>0</v>
      </c>
      <c r="I1247" s="20" t="str">
        <f>_xlfn.XLOOKUP(A1247,'Medical Examinations'!A:A,'Medical Examinations'!H:H,"not found")</f>
        <v>No</v>
      </c>
      <c r="J1247" s="20" t="str">
        <f>_xlfn.XLOOKUP(A1247,'Medical Examinations'!A:A,'Medical Examinations'!I:I,"not found")</f>
        <v>Normal Weight</v>
      </c>
      <c r="K1247" s="21">
        <f>_xlfn.XLOOKUP(A1247,'Hospitalisation Details'!A:A,'Hospitalisation Details'!F:F,"Not Found")</f>
        <v>24721</v>
      </c>
      <c r="L1247" s="22">
        <f>_xlfn.XLOOKUP(A1247,'Hospitalisation Details'!A:A,'Hospitalisation Details'!H:H,"Not Found")</f>
        <v>8908.4699999999993</v>
      </c>
      <c r="M1247" s="21" t="str">
        <f>_xlfn.XLOOKUP(A1247,'Hospitalisation Details'!A:A,'Hospitalisation Details'!I:I,"Not Found")</f>
        <v>tier - 2</v>
      </c>
      <c r="N1247" s="21" t="str">
        <f>_xlfn.XLOOKUP(A1247,'Hospitalisation Details'!A:A,'Hospitalisation Details'!J:J,"Not Found")</f>
        <v>tier - 3</v>
      </c>
      <c r="O1247" s="21" t="str">
        <f>_xlfn.XLOOKUP(A1247,'Hospitalisation Details'!A:A,'Hospitalisation Details'!K:K,"Not Found")</f>
        <v>R1013</v>
      </c>
      <c r="P1247" s="23">
        <f>_xlfn.XLOOKUP(A1247,'Hospitalisation Details'!A:A,'Hospitalisation Details'!L:L,"Not Found")</f>
        <v>55</v>
      </c>
    </row>
    <row r="1248" spans="1:16" ht="15.75" x14ac:dyDescent="0.25">
      <c r="A1248" s="19" t="s">
        <v>1124</v>
      </c>
      <c r="B1248" s="19" t="str">
        <f>_xlfn.XLOOKUP(A1248,'Customer Names'!A:A,'Customer Names'!C:C,"Not Found")</f>
        <v>Maina</v>
      </c>
      <c r="C1248" s="20">
        <f>_xlfn.XLOOKUP(A1248,'Medical Examinations'!A:A,'Medical Examinations'!B:B,"not found")</f>
        <v>43.95</v>
      </c>
      <c r="D1248" s="20">
        <f>_xlfn.XLOOKUP(A1248,'Medical Examinations'!A:A,'Medical Examinations'!C:C,"not found")</f>
        <v>5.17</v>
      </c>
      <c r="E1248" s="20" t="str">
        <f>_xlfn.XLOOKUP(A1248,'Medical Examinations'!A:A,'Medical Examinations'!D:D,"not found")</f>
        <v>Yes</v>
      </c>
      <c r="F1248" s="20" t="str">
        <f>_xlfn.XLOOKUP(A1248,'Medical Examinations'!A:A,'Medical Examinations'!E:E,"not found")</f>
        <v>No</v>
      </c>
      <c r="G1248" s="20" t="str">
        <f>_xlfn.XLOOKUP(A1248,'Medical Examinations'!A:A,'Medical Examinations'!F:F,"not found")</f>
        <v>Yes</v>
      </c>
      <c r="H1248" s="20">
        <f>_xlfn.XLOOKUP(A1248,'Medical Examinations'!A:A,'Medical Examinations'!G:G,"not found")</f>
        <v>1</v>
      </c>
      <c r="I1248" s="20" t="str">
        <f>_xlfn.XLOOKUP(A1248,'Medical Examinations'!A:A,'Medical Examinations'!H:H,"not found")</f>
        <v>No</v>
      </c>
      <c r="J1248" s="20" t="str">
        <f>_xlfn.XLOOKUP(A1248,'Medical Examinations'!A:A,'Medical Examinations'!I:I,"not found")</f>
        <v>Obesity</v>
      </c>
      <c r="K1248" s="21">
        <f>_xlfn.XLOOKUP(A1248,'Hospitalisation Details'!A:A,'Hospitalisation Details'!F:F,"Not Found")</f>
        <v>35762</v>
      </c>
      <c r="L1248" s="22">
        <f>_xlfn.XLOOKUP(A1248,'Hospitalisation Details'!A:A,'Hospitalisation Details'!H:H,"Not Found")</f>
        <v>8906.14</v>
      </c>
      <c r="M1248" s="21" t="str">
        <f>_xlfn.XLOOKUP(A1248,'Hospitalisation Details'!A:A,'Hospitalisation Details'!I:I,"Not Found")</f>
        <v>tier - 2</v>
      </c>
      <c r="N1248" s="21" t="str">
        <f>_xlfn.XLOOKUP(A1248,'Hospitalisation Details'!A:A,'Hospitalisation Details'!J:J,"Not Found")</f>
        <v>tier - 3</v>
      </c>
      <c r="O1248" s="21" t="str">
        <f>_xlfn.XLOOKUP(A1248,'Hospitalisation Details'!A:A,'Hospitalisation Details'!K:K,"Not Found")</f>
        <v>R1012</v>
      </c>
      <c r="P1248" s="23">
        <f>_xlfn.XLOOKUP(A1248,'Hospitalisation Details'!A:A,'Hospitalisation Details'!L:L,"Not Found")</f>
        <v>25</v>
      </c>
    </row>
    <row r="1249" spans="1:16" ht="15.75" x14ac:dyDescent="0.25">
      <c r="A1249" s="19" t="s">
        <v>1123</v>
      </c>
      <c r="B1249" s="19" t="str">
        <f>_xlfn.XLOOKUP(A1249,'Customer Names'!A:A,'Customer Names'!C:C,"Not Found")</f>
        <v>Keshian</v>
      </c>
      <c r="C1249" s="20">
        <f>_xlfn.XLOOKUP(A1249,'Medical Examinations'!A:A,'Medical Examinations'!B:B,"not found")</f>
        <v>21.85</v>
      </c>
      <c r="D1249" s="20">
        <f>_xlfn.XLOOKUP(A1249,'Medical Examinations'!A:A,'Medical Examinations'!C:C,"not found")</f>
        <v>8.76</v>
      </c>
      <c r="E1249" s="20" t="str">
        <f>_xlfn.XLOOKUP(A1249,'Medical Examinations'!A:A,'Medical Examinations'!D:D,"not found")</f>
        <v>No</v>
      </c>
      <c r="F1249" s="20" t="str">
        <f>_xlfn.XLOOKUP(A1249,'Medical Examinations'!A:A,'Medical Examinations'!E:E,"not found")</f>
        <v>No</v>
      </c>
      <c r="G1249" s="20" t="str">
        <f>_xlfn.XLOOKUP(A1249,'Medical Examinations'!A:A,'Medical Examinations'!F:F,"not found")</f>
        <v>No</v>
      </c>
      <c r="H1249" s="20">
        <f>_xlfn.XLOOKUP(A1249,'Medical Examinations'!A:A,'Medical Examinations'!G:G,"not found")</f>
        <v>0</v>
      </c>
      <c r="I1249" s="20" t="str">
        <f>_xlfn.XLOOKUP(A1249,'Medical Examinations'!A:A,'Medical Examinations'!H:H,"not found")</f>
        <v>No</v>
      </c>
      <c r="J1249" s="20" t="str">
        <f>_xlfn.XLOOKUP(A1249,'Medical Examinations'!A:A,'Medical Examinations'!I:I,"not found")</f>
        <v>Normal Weight</v>
      </c>
      <c r="K1249" s="21">
        <f>_xlfn.XLOOKUP(A1249,'Hospitalisation Details'!A:A,'Hospitalisation Details'!F:F,"Not Found")</f>
        <v>28840</v>
      </c>
      <c r="L1249" s="22">
        <f>_xlfn.XLOOKUP(A1249,'Hospitalisation Details'!A:A,'Hospitalisation Details'!H:H,"Not Found")</f>
        <v>8891.14</v>
      </c>
      <c r="M1249" s="21" t="str">
        <f>_xlfn.XLOOKUP(A1249,'Hospitalisation Details'!A:A,'Hospitalisation Details'!I:I,"Not Found")</f>
        <v>tier - 2</v>
      </c>
      <c r="N1249" s="21" t="str">
        <f>_xlfn.XLOOKUP(A1249,'Hospitalisation Details'!A:A,'Hospitalisation Details'!J:J,"Not Found")</f>
        <v>tier - 3</v>
      </c>
      <c r="O1249" s="21" t="str">
        <f>_xlfn.XLOOKUP(A1249,'Hospitalisation Details'!A:A,'Hospitalisation Details'!K:K,"Not Found")</f>
        <v>R1017</v>
      </c>
      <c r="P1249" s="23">
        <f>_xlfn.XLOOKUP(A1249,'Hospitalisation Details'!A:A,'Hospitalisation Details'!L:L,"Not Found")</f>
        <v>44</v>
      </c>
    </row>
    <row r="1250" spans="1:16" ht="15.75" x14ac:dyDescent="0.25">
      <c r="A1250" s="19" t="s">
        <v>1122</v>
      </c>
      <c r="B1250" s="19" t="str">
        <f>_xlfn.XLOOKUP(A1250,'Customer Names'!A:A,'Customer Names'!C:C,"Not Found")</f>
        <v>Maas</v>
      </c>
      <c r="C1250" s="20">
        <f>_xlfn.XLOOKUP(A1250,'Medical Examinations'!A:A,'Medical Examinations'!B:B,"not found")</f>
        <v>25.73</v>
      </c>
      <c r="D1250" s="20">
        <f>_xlfn.XLOOKUP(A1250,'Medical Examinations'!A:A,'Medical Examinations'!C:C,"not found")</f>
        <v>7.99</v>
      </c>
      <c r="E1250" s="20" t="str">
        <f>_xlfn.XLOOKUP(A1250,'Medical Examinations'!A:A,'Medical Examinations'!D:D,"not found")</f>
        <v>No</v>
      </c>
      <c r="F1250" s="20" t="str">
        <f>_xlfn.XLOOKUP(A1250,'Medical Examinations'!A:A,'Medical Examinations'!E:E,"not found")</f>
        <v>No</v>
      </c>
      <c r="G1250" s="20" t="str">
        <f>_xlfn.XLOOKUP(A1250,'Medical Examinations'!A:A,'Medical Examinations'!F:F,"not found")</f>
        <v>No</v>
      </c>
      <c r="H1250" s="20">
        <f>_xlfn.XLOOKUP(A1250,'Medical Examinations'!A:A,'Medical Examinations'!G:G,"not found")</f>
        <v>2</v>
      </c>
      <c r="I1250" s="20" t="str">
        <f>_xlfn.XLOOKUP(A1250,'Medical Examinations'!A:A,'Medical Examinations'!H:H,"not found")</f>
        <v>No</v>
      </c>
      <c r="J1250" s="20" t="str">
        <f>_xlfn.XLOOKUP(A1250,'Medical Examinations'!A:A,'Medical Examinations'!I:I,"not found")</f>
        <v>Overweight</v>
      </c>
      <c r="K1250" s="21">
        <f>_xlfn.XLOOKUP(A1250,'Hospitalisation Details'!A:A,'Hospitalisation Details'!F:F,"Not Found")</f>
        <v>26916</v>
      </c>
      <c r="L1250" s="22">
        <f>_xlfn.XLOOKUP(A1250,'Hospitalisation Details'!A:A,'Hospitalisation Details'!H:H,"Not Found")</f>
        <v>8890.59</v>
      </c>
      <c r="M1250" s="21" t="str">
        <f>_xlfn.XLOOKUP(A1250,'Hospitalisation Details'!A:A,'Hospitalisation Details'!I:I,"Not Found")</f>
        <v>tier - 2</v>
      </c>
      <c r="N1250" s="21" t="str">
        <f>_xlfn.XLOOKUP(A1250,'Hospitalisation Details'!A:A,'Hospitalisation Details'!J:J,"Not Found")</f>
        <v>tier - 3</v>
      </c>
      <c r="O1250" s="21" t="str">
        <f>_xlfn.XLOOKUP(A1250,'Hospitalisation Details'!A:A,'Hospitalisation Details'!K:K,"Not Found")</f>
        <v>R1012</v>
      </c>
      <c r="P1250" s="23">
        <f>_xlfn.XLOOKUP(A1250,'Hospitalisation Details'!A:A,'Hospitalisation Details'!L:L,"Not Found")</f>
        <v>49</v>
      </c>
    </row>
    <row r="1251" spans="1:16" ht="15.75" x14ac:dyDescent="0.25">
      <c r="A1251" s="19" t="s">
        <v>1121</v>
      </c>
      <c r="B1251" s="19" t="str">
        <f>_xlfn.XLOOKUP(A1251,'Customer Names'!A:A,'Customer Names'!C:C,"Not Found")</f>
        <v>Sinasac</v>
      </c>
      <c r="C1251" s="20">
        <f>_xlfn.XLOOKUP(A1251,'Medical Examinations'!A:A,'Medical Examinations'!B:B,"not found")</f>
        <v>32.229999999999997</v>
      </c>
      <c r="D1251" s="20">
        <f>_xlfn.XLOOKUP(A1251,'Medical Examinations'!A:A,'Medical Examinations'!C:C,"not found")</f>
        <v>8.59</v>
      </c>
      <c r="E1251" s="20" t="str">
        <f>_xlfn.XLOOKUP(A1251,'Medical Examinations'!A:A,'Medical Examinations'!D:D,"not found")</f>
        <v>No</v>
      </c>
      <c r="F1251" s="20" t="str">
        <f>_xlfn.XLOOKUP(A1251,'Medical Examinations'!A:A,'Medical Examinations'!E:E,"not found")</f>
        <v>No</v>
      </c>
      <c r="G1251" s="20" t="str">
        <f>_xlfn.XLOOKUP(A1251,'Medical Examinations'!A:A,'Medical Examinations'!F:F,"not found")</f>
        <v>No</v>
      </c>
      <c r="H1251" s="20">
        <f>_xlfn.XLOOKUP(A1251,'Medical Examinations'!A:A,'Medical Examinations'!G:G,"not found")</f>
        <v>0</v>
      </c>
      <c r="I1251" s="20" t="str">
        <f>_xlfn.XLOOKUP(A1251,'Medical Examinations'!A:A,'Medical Examinations'!H:H,"not found")</f>
        <v>No</v>
      </c>
      <c r="J1251" s="20" t="str">
        <f>_xlfn.XLOOKUP(A1251,'Medical Examinations'!A:A,'Medical Examinations'!I:I,"not found")</f>
        <v>Obesity</v>
      </c>
      <c r="K1251" s="21">
        <f>_xlfn.XLOOKUP(A1251,'Hospitalisation Details'!A:A,'Hospitalisation Details'!F:F,"Not Found")</f>
        <v>27198</v>
      </c>
      <c r="L1251" s="22">
        <f>_xlfn.XLOOKUP(A1251,'Hospitalisation Details'!A:A,'Hospitalisation Details'!H:H,"Not Found")</f>
        <v>8871.15</v>
      </c>
      <c r="M1251" s="21" t="str">
        <f>_xlfn.XLOOKUP(A1251,'Hospitalisation Details'!A:A,'Hospitalisation Details'!I:I,"Not Found")</f>
        <v>tier - 2</v>
      </c>
      <c r="N1251" s="21" t="str">
        <f>_xlfn.XLOOKUP(A1251,'Hospitalisation Details'!A:A,'Hospitalisation Details'!J:J,"Not Found")</f>
        <v>tier - 3</v>
      </c>
      <c r="O1251" s="21" t="str">
        <f>_xlfn.XLOOKUP(A1251,'Hospitalisation Details'!A:A,'Hospitalisation Details'!K:K,"Not Found")</f>
        <v>R1013</v>
      </c>
      <c r="P1251" s="23">
        <f>_xlfn.XLOOKUP(A1251,'Hospitalisation Details'!A:A,'Hospitalisation Details'!L:L,"Not Found")</f>
        <v>48</v>
      </c>
    </row>
    <row r="1252" spans="1:16" ht="15.75" x14ac:dyDescent="0.25">
      <c r="A1252" s="19" t="s">
        <v>1120</v>
      </c>
      <c r="B1252" s="19" t="str">
        <f>_xlfn.XLOOKUP(A1252,'Customer Names'!A:A,'Customer Names'!C:C,"Not Found")</f>
        <v>Van De Kamp</v>
      </c>
      <c r="C1252" s="20">
        <f>_xlfn.XLOOKUP(A1252,'Medical Examinations'!A:A,'Medical Examinations'!B:B,"not found")</f>
        <v>32.204999999999998</v>
      </c>
      <c r="D1252" s="20">
        <f>_xlfn.XLOOKUP(A1252,'Medical Examinations'!A:A,'Medical Examinations'!C:C,"not found")</f>
        <v>6.14</v>
      </c>
      <c r="E1252" s="20" t="str">
        <f>_xlfn.XLOOKUP(A1252,'Medical Examinations'!A:A,'Medical Examinations'!D:D,"not found")</f>
        <v>No</v>
      </c>
      <c r="F1252" s="20" t="str">
        <f>_xlfn.XLOOKUP(A1252,'Medical Examinations'!A:A,'Medical Examinations'!E:E,"not found")</f>
        <v>No</v>
      </c>
      <c r="G1252" s="20" t="str">
        <f>_xlfn.XLOOKUP(A1252,'Medical Examinations'!A:A,'Medical Examinations'!F:F,"not found")</f>
        <v>No</v>
      </c>
      <c r="H1252" s="20">
        <f>_xlfn.XLOOKUP(A1252,'Medical Examinations'!A:A,'Medical Examinations'!G:G,"not found")</f>
        <v>2</v>
      </c>
      <c r="I1252" s="20" t="str">
        <f>_xlfn.XLOOKUP(A1252,'Medical Examinations'!A:A,'Medical Examinations'!H:H,"not found")</f>
        <v>No</v>
      </c>
      <c r="J1252" s="20" t="str">
        <f>_xlfn.XLOOKUP(A1252,'Medical Examinations'!A:A,'Medical Examinations'!I:I,"not found")</f>
        <v>Obesity</v>
      </c>
      <c r="K1252" s="21">
        <f>_xlfn.XLOOKUP(A1252,'Hospitalisation Details'!A:A,'Hospitalisation Details'!F:F,"Not Found")</f>
        <v>26625</v>
      </c>
      <c r="L1252" s="22">
        <f>_xlfn.XLOOKUP(A1252,'Hospitalisation Details'!A:A,'Hospitalisation Details'!H:H,"Not Found")</f>
        <v>8835.26</v>
      </c>
      <c r="M1252" s="21" t="str">
        <f>_xlfn.XLOOKUP(A1252,'Hospitalisation Details'!A:A,'Hospitalisation Details'!I:I,"Not Found")</f>
        <v>tier - 2</v>
      </c>
      <c r="N1252" s="21" t="str">
        <f>_xlfn.XLOOKUP(A1252,'Hospitalisation Details'!A:A,'Hospitalisation Details'!J:J,"Not Found")</f>
        <v>tier - 3</v>
      </c>
      <c r="O1252" s="21" t="str">
        <f>_xlfn.XLOOKUP(A1252,'Hospitalisation Details'!A:A,'Hospitalisation Details'!K:K,"Not Found")</f>
        <v>R1012</v>
      </c>
      <c r="P1252" s="23">
        <f>_xlfn.XLOOKUP(A1252,'Hospitalisation Details'!A:A,'Hospitalisation Details'!L:L,"Not Found")</f>
        <v>50</v>
      </c>
    </row>
    <row r="1253" spans="1:16" ht="15.75" x14ac:dyDescent="0.25">
      <c r="A1253" s="19" t="s">
        <v>1119</v>
      </c>
      <c r="B1253" s="19" t="str">
        <f>_xlfn.XLOOKUP(A1253,'Customer Names'!A:A,'Customer Names'!C:C,"Not Found")</f>
        <v>Ruffo</v>
      </c>
      <c r="C1253" s="20">
        <f>_xlfn.XLOOKUP(A1253,'Medical Examinations'!A:A,'Medical Examinations'!B:B,"not found")</f>
        <v>26.41</v>
      </c>
      <c r="D1253" s="20">
        <f>_xlfn.XLOOKUP(A1253,'Medical Examinations'!A:A,'Medical Examinations'!C:C,"not found")</f>
        <v>4.08</v>
      </c>
      <c r="E1253" s="20" t="str">
        <f>_xlfn.XLOOKUP(A1253,'Medical Examinations'!A:A,'Medical Examinations'!D:D,"not found")</f>
        <v>No</v>
      </c>
      <c r="F1253" s="20" t="str">
        <f>_xlfn.XLOOKUP(A1253,'Medical Examinations'!A:A,'Medical Examinations'!E:E,"not found")</f>
        <v>No</v>
      </c>
      <c r="G1253" s="20" t="str">
        <f>_xlfn.XLOOKUP(A1253,'Medical Examinations'!A:A,'Medical Examinations'!F:F,"not found")</f>
        <v>No</v>
      </c>
      <c r="H1253" s="20">
        <f>_xlfn.XLOOKUP(A1253,'Medical Examinations'!A:A,'Medical Examinations'!G:G,"not found")</f>
        <v>2</v>
      </c>
      <c r="I1253" s="20" t="str">
        <f>_xlfn.XLOOKUP(A1253,'Medical Examinations'!A:A,'Medical Examinations'!H:H,"not found")</f>
        <v>No</v>
      </c>
      <c r="J1253" s="20" t="str">
        <f>_xlfn.XLOOKUP(A1253,'Medical Examinations'!A:A,'Medical Examinations'!I:I,"not found")</f>
        <v>Overweight</v>
      </c>
      <c r="K1253" s="21">
        <f>_xlfn.XLOOKUP(A1253,'Hospitalisation Details'!A:A,'Hospitalisation Details'!F:F,"Not Found")</f>
        <v>26617</v>
      </c>
      <c r="L1253" s="22">
        <f>_xlfn.XLOOKUP(A1253,'Hospitalisation Details'!A:A,'Hospitalisation Details'!H:H,"Not Found")</f>
        <v>8827.2099999999991</v>
      </c>
      <c r="M1253" s="21" t="str">
        <f>_xlfn.XLOOKUP(A1253,'Hospitalisation Details'!A:A,'Hospitalisation Details'!I:I,"Not Found")</f>
        <v>tier - 2</v>
      </c>
      <c r="N1253" s="21" t="str">
        <f>_xlfn.XLOOKUP(A1253,'Hospitalisation Details'!A:A,'Hospitalisation Details'!J:J,"Not Found")</f>
        <v>tier - 3</v>
      </c>
      <c r="O1253" s="21" t="str">
        <f>_xlfn.XLOOKUP(A1253,'Hospitalisation Details'!A:A,'Hospitalisation Details'!K:K,"Not Found")</f>
        <v>R1012</v>
      </c>
      <c r="P1253" s="23">
        <f>_xlfn.XLOOKUP(A1253,'Hospitalisation Details'!A:A,'Hospitalisation Details'!L:L,"Not Found")</f>
        <v>50</v>
      </c>
    </row>
    <row r="1254" spans="1:16" ht="15.75" x14ac:dyDescent="0.25">
      <c r="A1254" s="19" t="s">
        <v>1118</v>
      </c>
      <c r="B1254" s="19" t="str">
        <f>_xlfn.XLOOKUP(A1254,'Customer Names'!A:A,'Customer Names'!C:C,"Not Found")</f>
        <v>Long</v>
      </c>
      <c r="C1254" s="20">
        <f>_xlfn.XLOOKUP(A1254,'Medical Examinations'!A:A,'Medical Examinations'!B:B,"not found")</f>
        <v>30.2</v>
      </c>
      <c r="D1254" s="20">
        <f>_xlfn.XLOOKUP(A1254,'Medical Examinations'!A:A,'Medical Examinations'!C:C,"not found")</f>
        <v>6.25</v>
      </c>
      <c r="E1254" s="20" t="str">
        <f>_xlfn.XLOOKUP(A1254,'Medical Examinations'!A:A,'Medical Examinations'!D:D,"not found")</f>
        <v>Yes</v>
      </c>
      <c r="F1254" s="20" t="str">
        <f>_xlfn.XLOOKUP(A1254,'Medical Examinations'!A:A,'Medical Examinations'!E:E,"not found")</f>
        <v>No</v>
      </c>
      <c r="G1254" s="20" t="str">
        <f>_xlfn.XLOOKUP(A1254,'Medical Examinations'!A:A,'Medical Examinations'!F:F,"not found")</f>
        <v>No</v>
      </c>
      <c r="H1254" s="20">
        <f>_xlfn.XLOOKUP(A1254,'Medical Examinations'!A:A,'Medical Examinations'!G:G,"not found")</f>
        <v>0</v>
      </c>
      <c r="I1254" s="20" t="str">
        <f>_xlfn.XLOOKUP(A1254,'Medical Examinations'!A:A,'Medical Examinations'!H:H,"not found")</f>
        <v>No</v>
      </c>
      <c r="J1254" s="20" t="str">
        <f>_xlfn.XLOOKUP(A1254,'Medical Examinations'!A:A,'Medical Examinations'!I:I,"not found")</f>
        <v>Obesity</v>
      </c>
      <c r="K1254" s="21">
        <f>_xlfn.XLOOKUP(A1254,'Hospitalisation Details'!A:A,'Hospitalisation Details'!F:F,"Not Found")</f>
        <v>27955</v>
      </c>
      <c r="L1254" s="22">
        <f>_xlfn.XLOOKUP(A1254,'Hospitalisation Details'!A:A,'Hospitalisation Details'!H:H,"Not Found")</f>
        <v>8825.09</v>
      </c>
      <c r="M1254" s="21" t="str">
        <f>_xlfn.XLOOKUP(A1254,'Hospitalisation Details'!A:A,'Hospitalisation Details'!I:I,"Not Found")</f>
        <v>tier - 2</v>
      </c>
      <c r="N1254" s="21" t="str">
        <f>_xlfn.XLOOKUP(A1254,'Hospitalisation Details'!A:A,'Hospitalisation Details'!J:J,"Not Found")</f>
        <v>tier - 3</v>
      </c>
      <c r="O1254" s="21" t="str">
        <f>_xlfn.XLOOKUP(A1254,'Hospitalisation Details'!A:A,'Hospitalisation Details'!K:K,"Not Found")</f>
        <v>R1011</v>
      </c>
      <c r="P1254" s="23">
        <f>_xlfn.XLOOKUP(A1254,'Hospitalisation Details'!A:A,'Hospitalisation Details'!L:L,"Not Found")</f>
        <v>46</v>
      </c>
    </row>
    <row r="1255" spans="1:16" ht="15.75" x14ac:dyDescent="0.25">
      <c r="A1255" s="19" t="s">
        <v>1117</v>
      </c>
      <c r="B1255" s="19" t="str">
        <f>_xlfn.XLOOKUP(A1255,'Customer Names'!A:A,'Customer Names'!C:C,"Not Found")</f>
        <v>Rohde</v>
      </c>
      <c r="C1255" s="20">
        <f>_xlfn.XLOOKUP(A1255,'Medical Examinations'!A:A,'Medical Examinations'!B:B,"not found")</f>
        <v>31.26</v>
      </c>
      <c r="D1255" s="20">
        <f>_xlfn.XLOOKUP(A1255,'Medical Examinations'!A:A,'Medical Examinations'!C:C,"not found")</f>
        <v>5.94</v>
      </c>
      <c r="E1255" s="20" t="str">
        <f>_xlfn.XLOOKUP(A1255,'Medical Examinations'!A:A,'Medical Examinations'!D:D,"not found")</f>
        <v>Yes</v>
      </c>
      <c r="F1255" s="20" t="str">
        <f>_xlfn.XLOOKUP(A1255,'Medical Examinations'!A:A,'Medical Examinations'!E:E,"not found")</f>
        <v>No</v>
      </c>
      <c r="G1255" s="20" t="str">
        <f>_xlfn.XLOOKUP(A1255,'Medical Examinations'!A:A,'Medical Examinations'!F:F,"not found")</f>
        <v>No</v>
      </c>
      <c r="H1255" s="20">
        <f>_xlfn.XLOOKUP(A1255,'Medical Examinations'!A:A,'Medical Examinations'!G:G,"not found")</f>
        <v>1</v>
      </c>
      <c r="I1255" s="20" t="str">
        <f>_xlfn.XLOOKUP(A1255,'Medical Examinations'!A:A,'Medical Examinations'!H:H,"not found")</f>
        <v>No</v>
      </c>
      <c r="J1255" s="20" t="str">
        <f>_xlfn.XLOOKUP(A1255,'Medical Examinations'!A:A,'Medical Examinations'!I:I,"not found")</f>
        <v>Obesity</v>
      </c>
      <c r="K1255" s="21">
        <f>_xlfn.XLOOKUP(A1255,'Hospitalisation Details'!A:A,'Hospitalisation Details'!F:F,"Not Found")</f>
        <v>32377</v>
      </c>
      <c r="L1255" s="22">
        <f>_xlfn.XLOOKUP(A1255,'Hospitalisation Details'!A:A,'Hospitalisation Details'!H:H,"Not Found")</f>
        <v>8824.27</v>
      </c>
      <c r="M1255" s="21" t="str">
        <f>_xlfn.XLOOKUP(A1255,'Hospitalisation Details'!A:A,'Hospitalisation Details'!I:I,"Not Found")</f>
        <v>tier - 2</v>
      </c>
      <c r="N1255" s="21" t="str">
        <f>_xlfn.XLOOKUP(A1255,'Hospitalisation Details'!A:A,'Hospitalisation Details'!J:J,"Not Found")</f>
        <v>tier - 3</v>
      </c>
      <c r="O1255" s="21" t="str">
        <f>_xlfn.XLOOKUP(A1255,'Hospitalisation Details'!A:A,'Hospitalisation Details'!K:K,"Not Found")</f>
        <v>R1025</v>
      </c>
      <c r="P1255" s="23">
        <f>_xlfn.XLOOKUP(A1255,'Hospitalisation Details'!A:A,'Hospitalisation Details'!L:L,"Not Found")</f>
        <v>34</v>
      </c>
    </row>
    <row r="1256" spans="1:16" ht="15.75" x14ac:dyDescent="0.25">
      <c r="A1256" s="19" t="s">
        <v>1116</v>
      </c>
      <c r="B1256" s="19" t="str">
        <f>_xlfn.XLOOKUP(A1256,'Customer Names'!A:A,'Customer Names'!C:C,"Not Found")</f>
        <v>Bonzi</v>
      </c>
      <c r="C1256" s="20">
        <f>_xlfn.XLOOKUP(A1256,'Medical Examinations'!A:A,'Medical Examinations'!B:B,"not found")</f>
        <v>33.725000000000001</v>
      </c>
      <c r="D1256" s="20">
        <f>_xlfn.XLOOKUP(A1256,'Medical Examinations'!A:A,'Medical Examinations'!C:C,"not found")</f>
        <v>6.45</v>
      </c>
      <c r="E1256" s="20" t="str">
        <f>_xlfn.XLOOKUP(A1256,'Medical Examinations'!A:A,'Medical Examinations'!D:D,"not found")</f>
        <v>Yes</v>
      </c>
      <c r="F1256" s="20" t="str">
        <f>_xlfn.XLOOKUP(A1256,'Medical Examinations'!A:A,'Medical Examinations'!E:E,"not found")</f>
        <v>No</v>
      </c>
      <c r="G1256" s="20" t="str">
        <f>_xlfn.XLOOKUP(A1256,'Medical Examinations'!A:A,'Medical Examinations'!F:F,"not found")</f>
        <v>No</v>
      </c>
      <c r="H1256" s="20">
        <f>_xlfn.XLOOKUP(A1256,'Medical Examinations'!A:A,'Medical Examinations'!G:G,"not found")</f>
        <v>0</v>
      </c>
      <c r="I1256" s="20" t="str">
        <f>_xlfn.XLOOKUP(A1256,'Medical Examinations'!A:A,'Medical Examinations'!H:H,"not found")</f>
        <v>No</v>
      </c>
      <c r="J1256" s="20" t="str">
        <f>_xlfn.XLOOKUP(A1256,'Medical Examinations'!A:A,'Medical Examinations'!I:I,"not found")</f>
        <v>Obesity</v>
      </c>
      <c r="K1256" s="21">
        <f>_xlfn.XLOOKUP(A1256,'Hospitalisation Details'!A:A,'Hospitalisation Details'!F:F,"Not Found")</f>
        <v>28052</v>
      </c>
      <c r="L1256" s="22">
        <f>_xlfn.XLOOKUP(A1256,'Hospitalisation Details'!A:A,'Hospitalisation Details'!H:H,"Not Found")</f>
        <v>8823.99</v>
      </c>
      <c r="M1256" s="21" t="str">
        <f>_xlfn.XLOOKUP(A1256,'Hospitalisation Details'!A:A,'Hospitalisation Details'!I:I,"Not Found")</f>
        <v>tier - 2</v>
      </c>
      <c r="N1256" s="21" t="str">
        <f>_xlfn.XLOOKUP(A1256,'Hospitalisation Details'!A:A,'Hospitalisation Details'!J:J,"Not Found")</f>
        <v>tier - 3</v>
      </c>
      <c r="O1256" s="21" t="str">
        <f>_xlfn.XLOOKUP(A1256,'Hospitalisation Details'!A:A,'Hospitalisation Details'!K:K,"Not Found")</f>
        <v>R1024</v>
      </c>
      <c r="P1256" s="23">
        <f>_xlfn.XLOOKUP(A1256,'Hospitalisation Details'!A:A,'Hospitalisation Details'!L:L,"Not Found")</f>
        <v>46</v>
      </c>
    </row>
    <row r="1257" spans="1:16" ht="15.75" x14ac:dyDescent="0.25">
      <c r="A1257" s="19" t="s">
        <v>1115</v>
      </c>
      <c r="B1257" s="19" t="str">
        <f>_xlfn.XLOOKUP(A1257,'Customer Names'!A:A,'Customer Names'!C:C,"Not Found")</f>
        <v>Moore</v>
      </c>
      <c r="C1257" s="20">
        <f>_xlfn.XLOOKUP(A1257,'Medical Examinations'!A:A,'Medical Examinations'!B:B,"not found")</f>
        <v>28.9</v>
      </c>
      <c r="D1257" s="20">
        <f>_xlfn.XLOOKUP(A1257,'Medical Examinations'!A:A,'Medical Examinations'!C:C,"not found")</f>
        <v>5.74</v>
      </c>
      <c r="E1257" s="20" t="str">
        <f>_xlfn.XLOOKUP(A1257,'Medical Examinations'!A:A,'Medical Examinations'!D:D,"not found")</f>
        <v>Yes</v>
      </c>
      <c r="F1257" s="20" t="str">
        <f>_xlfn.XLOOKUP(A1257,'Medical Examinations'!A:A,'Medical Examinations'!E:E,"not found")</f>
        <v>No</v>
      </c>
      <c r="G1257" s="20" t="str">
        <f>_xlfn.XLOOKUP(A1257,'Medical Examinations'!A:A,'Medical Examinations'!F:F,"not found")</f>
        <v>No</v>
      </c>
      <c r="H1257" s="20">
        <f>_xlfn.XLOOKUP(A1257,'Medical Examinations'!A:A,'Medical Examinations'!G:G,"not found")</f>
        <v>0</v>
      </c>
      <c r="I1257" s="20" t="str">
        <f>_xlfn.XLOOKUP(A1257,'Medical Examinations'!A:A,'Medical Examinations'!H:H,"not found")</f>
        <v>No</v>
      </c>
      <c r="J1257" s="20" t="str">
        <f>_xlfn.XLOOKUP(A1257,'Medical Examinations'!A:A,'Medical Examinations'!I:I,"not found")</f>
        <v>Overweight</v>
      </c>
      <c r="K1257" s="21">
        <f>_xlfn.XLOOKUP(A1257,'Hospitalisation Details'!A:A,'Hospitalisation Details'!F:F,"Not Found")</f>
        <v>27925</v>
      </c>
      <c r="L1257" s="22">
        <f>_xlfn.XLOOKUP(A1257,'Hospitalisation Details'!A:A,'Hospitalisation Details'!H:H,"Not Found")</f>
        <v>8823.2800000000007</v>
      </c>
      <c r="M1257" s="21" t="str">
        <f>_xlfn.XLOOKUP(A1257,'Hospitalisation Details'!A:A,'Hospitalisation Details'!I:I,"Not Found")</f>
        <v>tier - 2</v>
      </c>
      <c r="N1257" s="21" t="str">
        <f>_xlfn.XLOOKUP(A1257,'Hospitalisation Details'!A:A,'Hospitalisation Details'!J:J,"Not Found")</f>
        <v>tier - 3</v>
      </c>
      <c r="O1257" s="21" t="str">
        <f>_xlfn.XLOOKUP(A1257,'Hospitalisation Details'!A:A,'Hospitalisation Details'!K:K,"Not Found")</f>
        <v>R1011</v>
      </c>
      <c r="P1257" s="23">
        <f>_xlfn.XLOOKUP(A1257,'Hospitalisation Details'!A:A,'Hospitalisation Details'!L:L,"Not Found")</f>
        <v>46</v>
      </c>
    </row>
    <row r="1258" spans="1:16" ht="15.75" x14ac:dyDescent="0.25">
      <c r="A1258" s="19" t="s">
        <v>1114</v>
      </c>
      <c r="B1258" s="19" t="str">
        <f>_xlfn.XLOOKUP(A1258,'Customer Names'!A:A,'Customer Names'!C:C,"Not Found")</f>
        <v>McGrane</v>
      </c>
      <c r="C1258" s="20">
        <f>_xlfn.XLOOKUP(A1258,'Medical Examinations'!A:A,'Medical Examinations'!B:B,"not found")</f>
        <v>45.69</v>
      </c>
      <c r="D1258" s="20">
        <f>_xlfn.XLOOKUP(A1258,'Medical Examinations'!A:A,'Medical Examinations'!C:C,"not found")</f>
        <v>4.43</v>
      </c>
      <c r="E1258" s="20" t="str">
        <f>_xlfn.XLOOKUP(A1258,'Medical Examinations'!A:A,'Medical Examinations'!D:D,"not found")</f>
        <v>Yes</v>
      </c>
      <c r="F1258" s="20" t="str">
        <f>_xlfn.XLOOKUP(A1258,'Medical Examinations'!A:A,'Medical Examinations'!E:E,"not found")</f>
        <v>No</v>
      </c>
      <c r="G1258" s="20" t="str">
        <f>_xlfn.XLOOKUP(A1258,'Medical Examinations'!A:A,'Medical Examinations'!F:F,"not found")</f>
        <v>No</v>
      </c>
      <c r="H1258" s="20">
        <f>_xlfn.XLOOKUP(A1258,'Medical Examinations'!A:A,'Medical Examinations'!G:G,"not found")</f>
        <v>0</v>
      </c>
      <c r="I1258" s="20" t="str">
        <f>_xlfn.XLOOKUP(A1258,'Medical Examinations'!A:A,'Medical Examinations'!H:H,"not found")</f>
        <v>No</v>
      </c>
      <c r="J1258" s="20" t="str">
        <f>_xlfn.XLOOKUP(A1258,'Medical Examinations'!A:A,'Medical Examinations'!I:I,"not found")</f>
        <v>Obesity</v>
      </c>
      <c r="K1258" s="21">
        <f>_xlfn.XLOOKUP(A1258,'Hospitalisation Details'!A:A,'Hospitalisation Details'!F:F,"Not Found")</f>
        <v>37202</v>
      </c>
      <c r="L1258" s="22">
        <f>_xlfn.XLOOKUP(A1258,'Hospitalisation Details'!A:A,'Hospitalisation Details'!H:H,"Not Found")</f>
        <v>8821.8799999999992</v>
      </c>
      <c r="M1258" s="21" t="str">
        <f>_xlfn.XLOOKUP(A1258,'Hospitalisation Details'!A:A,'Hospitalisation Details'!I:I,"Not Found")</f>
        <v>tier - 2</v>
      </c>
      <c r="N1258" s="21" t="str">
        <f>_xlfn.XLOOKUP(A1258,'Hospitalisation Details'!A:A,'Hospitalisation Details'!J:J,"Not Found")</f>
        <v>tier - 3</v>
      </c>
      <c r="O1258" s="21" t="str">
        <f>_xlfn.XLOOKUP(A1258,'Hospitalisation Details'!A:A,'Hospitalisation Details'!K:K,"Not Found")</f>
        <v>R1023</v>
      </c>
      <c r="P1258" s="23">
        <f>_xlfn.XLOOKUP(A1258,'Hospitalisation Details'!A:A,'Hospitalisation Details'!L:L,"Not Found")</f>
        <v>21</v>
      </c>
    </row>
    <row r="1259" spans="1:16" ht="15.75" x14ac:dyDescent="0.25">
      <c r="A1259" s="19" t="s">
        <v>1113</v>
      </c>
      <c r="B1259" s="19" t="str">
        <f>_xlfn.XLOOKUP(A1259,'Customer Names'!A:A,'Customer Names'!C:C,"Not Found")</f>
        <v>Stepnowski</v>
      </c>
      <c r="C1259" s="20">
        <f>_xlfn.XLOOKUP(A1259,'Medical Examinations'!A:A,'Medical Examinations'!B:B,"not found")</f>
        <v>21.03</v>
      </c>
      <c r="D1259" s="20">
        <f>_xlfn.XLOOKUP(A1259,'Medical Examinations'!A:A,'Medical Examinations'!C:C,"not found")</f>
        <v>6.5</v>
      </c>
      <c r="E1259" s="20" t="str">
        <f>_xlfn.XLOOKUP(A1259,'Medical Examinations'!A:A,'Medical Examinations'!D:D,"not found")</f>
        <v>No</v>
      </c>
      <c r="F1259" s="20" t="str">
        <f>_xlfn.XLOOKUP(A1259,'Medical Examinations'!A:A,'Medical Examinations'!E:E,"not found")</f>
        <v>No</v>
      </c>
      <c r="G1259" s="20" t="str">
        <f>_xlfn.XLOOKUP(A1259,'Medical Examinations'!A:A,'Medical Examinations'!F:F,"not found")</f>
        <v>No</v>
      </c>
      <c r="H1259" s="20">
        <f>_xlfn.XLOOKUP(A1259,'Medical Examinations'!A:A,'Medical Examinations'!G:G,"not found")</f>
        <v>0</v>
      </c>
      <c r="I1259" s="20" t="str">
        <f>_xlfn.XLOOKUP(A1259,'Medical Examinations'!A:A,'Medical Examinations'!H:H,"not found")</f>
        <v>No</v>
      </c>
      <c r="J1259" s="20" t="str">
        <f>_xlfn.XLOOKUP(A1259,'Medical Examinations'!A:A,'Medical Examinations'!I:I,"not found")</f>
        <v>Normal Weight</v>
      </c>
      <c r="K1259" s="21">
        <f>_xlfn.XLOOKUP(A1259,'Hospitalisation Details'!A:A,'Hospitalisation Details'!F:F,"Not Found")</f>
        <v>23983</v>
      </c>
      <c r="L1259" s="22">
        <f>_xlfn.XLOOKUP(A1259,'Hospitalisation Details'!A:A,'Hospitalisation Details'!H:H,"Not Found")</f>
        <v>8800.49</v>
      </c>
      <c r="M1259" s="21" t="str">
        <f>_xlfn.XLOOKUP(A1259,'Hospitalisation Details'!A:A,'Hospitalisation Details'!I:I,"Not Found")</f>
        <v>tier - 2</v>
      </c>
      <c r="N1259" s="21" t="str">
        <f>_xlfn.XLOOKUP(A1259,'Hospitalisation Details'!A:A,'Hospitalisation Details'!J:J,"Not Found")</f>
        <v>tier - 3</v>
      </c>
      <c r="O1259" s="21" t="str">
        <f>_xlfn.XLOOKUP(A1259,'Hospitalisation Details'!A:A,'Hospitalisation Details'!K:K,"Not Found")</f>
        <v>R1013</v>
      </c>
      <c r="P1259" s="23">
        <f>_xlfn.XLOOKUP(A1259,'Hospitalisation Details'!A:A,'Hospitalisation Details'!L:L,"Not Found")</f>
        <v>57</v>
      </c>
    </row>
    <row r="1260" spans="1:16" ht="15.75" x14ac:dyDescent="0.25">
      <c r="A1260" s="19" t="s">
        <v>1112</v>
      </c>
      <c r="B1260" s="19" t="str">
        <f>_xlfn.XLOOKUP(A1260,'Customer Names'!A:A,'Customer Names'!C:C,"Not Found")</f>
        <v>Merkle</v>
      </c>
      <c r="C1260" s="20">
        <f>_xlfn.XLOOKUP(A1260,'Medical Examinations'!A:A,'Medical Examinations'!B:B,"not found")</f>
        <v>37</v>
      </c>
      <c r="D1260" s="20">
        <f>_xlfn.XLOOKUP(A1260,'Medical Examinations'!A:A,'Medical Examinations'!C:C,"not found")</f>
        <v>8.75</v>
      </c>
      <c r="E1260" s="20" t="str">
        <f>_xlfn.XLOOKUP(A1260,'Medical Examinations'!A:A,'Medical Examinations'!D:D,"not found")</f>
        <v>No</v>
      </c>
      <c r="F1260" s="20" t="str">
        <f>_xlfn.XLOOKUP(A1260,'Medical Examinations'!A:A,'Medical Examinations'!E:E,"not found")</f>
        <v>No</v>
      </c>
      <c r="G1260" s="20" t="str">
        <f>_xlfn.XLOOKUP(A1260,'Medical Examinations'!A:A,'Medical Examinations'!F:F,"not found")</f>
        <v>No</v>
      </c>
      <c r="H1260" s="20">
        <f>_xlfn.XLOOKUP(A1260,'Medical Examinations'!A:A,'Medical Examinations'!G:G,"not found")</f>
        <v>0</v>
      </c>
      <c r="I1260" s="20" t="str">
        <f>_xlfn.XLOOKUP(A1260,'Medical Examinations'!A:A,'Medical Examinations'!H:H,"not found")</f>
        <v>No</v>
      </c>
      <c r="J1260" s="20" t="str">
        <f>_xlfn.XLOOKUP(A1260,'Medical Examinations'!A:A,'Medical Examinations'!I:I,"not found")</f>
        <v>Obesity</v>
      </c>
      <c r="K1260" s="21">
        <f>_xlfn.XLOOKUP(A1260,'Hospitalisation Details'!A:A,'Hospitalisation Details'!F:F,"Not Found")</f>
        <v>26102</v>
      </c>
      <c r="L1260" s="22">
        <f>_xlfn.XLOOKUP(A1260,'Hospitalisation Details'!A:A,'Hospitalisation Details'!H:H,"Not Found")</f>
        <v>8798.59</v>
      </c>
      <c r="M1260" s="21" t="str">
        <f>_xlfn.XLOOKUP(A1260,'Hospitalisation Details'!A:A,'Hospitalisation Details'!I:I,"Not Found")</f>
        <v>tier - 2</v>
      </c>
      <c r="N1260" s="21" t="str">
        <f>_xlfn.XLOOKUP(A1260,'Hospitalisation Details'!A:A,'Hospitalisation Details'!J:J,"Not Found")</f>
        <v>tier - 3</v>
      </c>
      <c r="O1260" s="21" t="str">
        <f>_xlfn.XLOOKUP(A1260,'Hospitalisation Details'!A:A,'Hospitalisation Details'!K:K,"Not Found")</f>
        <v>R1011</v>
      </c>
      <c r="P1260" s="23">
        <f>_xlfn.XLOOKUP(A1260,'Hospitalisation Details'!A:A,'Hospitalisation Details'!L:L,"Not Found")</f>
        <v>51</v>
      </c>
    </row>
    <row r="1261" spans="1:16" ht="15.75" x14ac:dyDescent="0.25">
      <c r="A1261" s="19" t="s">
        <v>1111</v>
      </c>
      <c r="B1261" s="19" t="str">
        <f>_xlfn.XLOOKUP(A1261,'Customer Names'!A:A,'Customer Names'!C:C,"Not Found")</f>
        <v>Schaefer</v>
      </c>
      <c r="C1261" s="20">
        <f>_xlfn.XLOOKUP(A1261,'Medical Examinations'!A:A,'Medical Examinations'!B:B,"not found")</f>
        <v>25.4</v>
      </c>
      <c r="D1261" s="20">
        <f>_xlfn.XLOOKUP(A1261,'Medical Examinations'!A:A,'Medical Examinations'!C:C,"not found")</f>
        <v>11.96</v>
      </c>
      <c r="E1261" s="20" t="str">
        <f>_xlfn.XLOOKUP(A1261,'Medical Examinations'!A:A,'Medical Examinations'!D:D,"not found")</f>
        <v>No</v>
      </c>
      <c r="F1261" s="20" t="str">
        <f>_xlfn.XLOOKUP(A1261,'Medical Examinations'!A:A,'Medical Examinations'!E:E,"not found")</f>
        <v>No</v>
      </c>
      <c r="G1261" s="20" t="str">
        <f>_xlfn.XLOOKUP(A1261,'Medical Examinations'!A:A,'Medical Examinations'!F:F,"not found")</f>
        <v>No</v>
      </c>
      <c r="H1261" s="20">
        <f>_xlfn.XLOOKUP(A1261,'Medical Examinations'!A:A,'Medical Examinations'!G:G,"not found")</f>
        <v>0</v>
      </c>
      <c r="I1261" s="20" t="str">
        <f>_xlfn.XLOOKUP(A1261,'Medical Examinations'!A:A,'Medical Examinations'!H:H,"not found")</f>
        <v>No</v>
      </c>
      <c r="J1261" s="20" t="str">
        <f>_xlfn.XLOOKUP(A1261,'Medical Examinations'!A:A,'Medical Examinations'!I:I,"not found")</f>
        <v>Overweight</v>
      </c>
      <c r="K1261" s="21">
        <f>_xlfn.XLOOKUP(A1261,'Hospitalisation Details'!A:A,'Hospitalisation Details'!F:F,"Not Found")</f>
        <v>26168</v>
      </c>
      <c r="L1261" s="22">
        <f>_xlfn.XLOOKUP(A1261,'Hospitalisation Details'!A:A,'Hospitalisation Details'!H:H,"Not Found")</f>
        <v>8782.4699999999993</v>
      </c>
      <c r="M1261" s="21" t="str">
        <f>_xlfn.XLOOKUP(A1261,'Hospitalisation Details'!A:A,'Hospitalisation Details'!I:I,"Not Found")</f>
        <v>tier - 2</v>
      </c>
      <c r="N1261" s="21" t="str">
        <f>_xlfn.XLOOKUP(A1261,'Hospitalisation Details'!A:A,'Hospitalisation Details'!J:J,"Not Found")</f>
        <v>tier - 3</v>
      </c>
      <c r="O1261" s="21" t="str">
        <f>_xlfn.XLOOKUP(A1261,'Hospitalisation Details'!A:A,'Hospitalisation Details'!K:K,"Not Found")</f>
        <v>R1011</v>
      </c>
      <c r="P1261" s="23">
        <f>_xlfn.XLOOKUP(A1261,'Hospitalisation Details'!A:A,'Hospitalisation Details'!L:L,"Not Found")</f>
        <v>51</v>
      </c>
    </row>
    <row r="1262" spans="1:16" ht="15.75" x14ac:dyDescent="0.25">
      <c r="A1262" s="19" t="s">
        <v>1110</v>
      </c>
      <c r="B1262" s="19" t="str">
        <f>_xlfn.XLOOKUP(A1262,'Customer Names'!A:A,'Customer Names'!C:C,"Not Found")</f>
        <v>Vigneron</v>
      </c>
      <c r="C1262" s="20">
        <f>_xlfn.XLOOKUP(A1262,'Medical Examinations'!A:A,'Medical Examinations'!B:B,"not found")</f>
        <v>32.299999999999997</v>
      </c>
      <c r="D1262" s="20">
        <f>_xlfn.XLOOKUP(A1262,'Medical Examinations'!A:A,'Medical Examinations'!C:C,"not found")</f>
        <v>10.54</v>
      </c>
      <c r="E1262" s="20" t="str">
        <f>_xlfn.XLOOKUP(A1262,'Medical Examinations'!A:A,'Medical Examinations'!D:D,"not found")</f>
        <v>No</v>
      </c>
      <c r="F1262" s="20" t="str">
        <f>_xlfn.XLOOKUP(A1262,'Medical Examinations'!A:A,'Medical Examinations'!E:E,"not found")</f>
        <v>No</v>
      </c>
      <c r="G1262" s="20" t="str">
        <f>_xlfn.XLOOKUP(A1262,'Medical Examinations'!A:A,'Medical Examinations'!F:F,"not found")</f>
        <v>No</v>
      </c>
      <c r="H1262" s="20">
        <f>_xlfn.XLOOKUP(A1262,'Medical Examinations'!A:A,'Medical Examinations'!G:G,"not found")</f>
        <v>0</v>
      </c>
      <c r="I1262" s="20" t="str">
        <f>_xlfn.XLOOKUP(A1262,'Medical Examinations'!A:A,'Medical Examinations'!H:H,"not found")</f>
        <v>No</v>
      </c>
      <c r="J1262" s="20" t="str">
        <f>_xlfn.XLOOKUP(A1262,'Medical Examinations'!A:A,'Medical Examinations'!I:I,"not found")</f>
        <v>Obesity</v>
      </c>
      <c r="K1262" s="21">
        <f>_xlfn.XLOOKUP(A1262,'Hospitalisation Details'!A:A,'Hospitalisation Details'!F:F,"Not Found")</f>
        <v>27278</v>
      </c>
      <c r="L1262" s="22">
        <f>_xlfn.XLOOKUP(A1262,'Hospitalisation Details'!A:A,'Hospitalisation Details'!H:H,"Not Found")</f>
        <v>8765.25</v>
      </c>
      <c r="M1262" s="21" t="str">
        <f>_xlfn.XLOOKUP(A1262,'Hospitalisation Details'!A:A,'Hospitalisation Details'!I:I,"Not Found")</f>
        <v>tier - 2</v>
      </c>
      <c r="N1262" s="21" t="str">
        <f>_xlfn.XLOOKUP(A1262,'Hospitalisation Details'!A:A,'Hospitalisation Details'!J:J,"Not Found")</f>
        <v>tier - 3</v>
      </c>
      <c r="O1262" s="21" t="str">
        <f>_xlfn.XLOOKUP(A1262,'Hospitalisation Details'!A:A,'Hospitalisation Details'!K:K,"Not Found")</f>
        <v>R1012</v>
      </c>
      <c r="P1262" s="23">
        <f>_xlfn.XLOOKUP(A1262,'Hospitalisation Details'!A:A,'Hospitalisation Details'!L:L,"Not Found")</f>
        <v>48</v>
      </c>
    </row>
    <row r="1263" spans="1:16" ht="15.75" x14ac:dyDescent="0.25">
      <c r="A1263" s="19" t="s">
        <v>1109</v>
      </c>
      <c r="B1263" s="19" t="str">
        <f>_xlfn.XLOOKUP(A1263,'Customer Names'!A:A,'Customer Names'!C:C,"Not Found")</f>
        <v>Mucci</v>
      </c>
      <c r="C1263" s="20">
        <f>_xlfn.XLOOKUP(A1263,'Medical Examinations'!A:A,'Medical Examinations'!B:B,"not found")</f>
        <v>23.94</v>
      </c>
      <c r="D1263" s="20">
        <f>_xlfn.XLOOKUP(A1263,'Medical Examinations'!A:A,'Medical Examinations'!C:C,"not found")</f>
        <v>4.54</v>
      </c>
      <c r="E1263" s="20" t="str">
        <f>_xlfn.XLOOKUP(A1263,'Medical Examinations'!A:A,'Medical Examinations'!D:D,"not found")</f>
        <v>Yes</v>
      </c>
      <c r="F1263" s="20" t="str">
        <f>_xlfn.XLOOKUP(A1263,'Medical Examinations'!A:A,'Medical Examinations'!E:E,"not found")</f>
        <v>No</v>
      </c>
      <c r="G1263" s="20" t="str">
        <f>_xlfn.XLOOKUP(A1263,'Medical Examinations'!A:A,'Medical Examinations'!F:F,"not found")</f>
        <v>Yes</v>
      </c>
      <c r="H1263" s="20">
        <f>_xlfn.XLOOKUP(A1263,'Medical Examinations'!A:A,'Medical Examinations'!G:G,"not found")</f>
        <v>1</v>
      </c>
      <c r="I1263" s="20" t="str">
        <f>_xlfn.XLOOKUP(A1263,'Medical Examinations'!A:A,'Medical Examinations'!H:H,"not found")</f>
        <v>No</v>
      </c>
      <c r="J1263" s="20" t="str">
        <f>_xlfn.XLOOKUP(A1263,'Medical Examinations'!A:A,'Medical Examinations'!I:I,"not found")</f>
        <v>Normal Weight</v>
      </c>
      <c r="K1263" s="21">
        <f>_xlfn.XLOOKUP(A1263,'Hospitalisation Details'!A:A,'Hospitalisation Details'!F:F,"Not Found")</f>
        <v>25455</v>
      </c>
      <c r="L1263" s="22">
        <f>_xlfn.XLOOKUP(A1263,'Hospitalisation Details'!A:A,'Hospitalisation Details'!H:H,"Not Found")</f>
        <v>8760.1200000000008</v>
      </c>
      <c r="M1263" s="21" t="str">
        <f>_xlfn.XLOOKUP(A1263,'Hospitalisation Details'!A:A,'Hospitalisation Details'!I:I,"Not Found")</f>
        <v>tier - 2</v>
      </c>
      <c r="N1263" s="21" t="str">
        <f>_xlfn.XLOOKUP(A1263,'Hospitalisation Details'!A:A,'Hospitalisation Details'!J:J,"Not Found")</f>
        <v>tier - 3</v>
      </c>
      <c r="O1263" s="21" t="str">
        <f>_xlfn.XLOOKUP(A1263,'Hospitalisation Details'!A:A,'Hospitalisation Details'!K:K,"Not Found")</f>
        <v>R1013</v>
      </c>
      <c r="P1263" s="23">
        <f>_xlfn.XLOOKUP(A1263,'Hospitalisation Details'!A:A,'Hospitalisation Details'!L:L,"Not Found")</f>
        <v>53</v>
      </c>
    </row>
    <row r="1264" spans="1:16" ht="15.75" x14ac:dyDescent="0.25">
      <c r="A1264" s="19" t="s">
        <v>1108</v>
      </c>
      <c r="B1264" s="19" t="str">
        <f>_xlfn.XLOOKUP(A1264,'Customer Names'!A:A,'Customer Names'!C:C,"Not Found")</f>
        <v>MacDonald</v>
      </c>
      <c r="C1264" s="20">
        <f>_xlfn.XLOOKUP(A1264,'Medical Examinations'!A:A,'Medical Examinations'!B:B,"not found")</f>
        <v>46.4</v>
      </c>
      <c r="D1264" s="20">
        <f>_xlfn.XLOOKUP(A1264,'Medical Examinations'!A:A,'Medical Examinations'!C:C,"not found")</f>
        <v>5.71</v>
      </c>
      <c r="E1264" s="20" t="str">
        <f>_xlfn.XLOOKUP(A1264,'Medical Examinations'!A:A,'Medical Examinations'!D:D,"not found")</f>
        <v>No</v>
      </c>
      <c r="F1264" s="20" t="str">
        <f>_xlfn.XLOOKUP(A1264,'Medical Examinations'!A:A,'Medical Examinations'!E:E,"not found")</f>
        <v>No</v>
      </c>
      <c r="G1264" s="20" t="str">
        <f>_xlfn.XLOOKUP(A1264,'Medical Examinations'!A:A,'Medical Examinations'!F:F,"not found")</f>
        <v>No</v>
      </c>
      <c r="H1264" s="20">
        <f>_xlfn.XLOOKUP(A1264,'Medical Examinations'!A:A,'Medical Examinations'!G:G,"not found")</f>
        <v>0</v>
      </c>
      <c r="I1264" s="20" t="str">
        <f>_xlfn.XLOOKUP(A1264,'Medical Examinations'!A:A,'Medical Examinations'!H:H,"not found")</f>
        <v>No</v>
      </c>
      <c r="J1264" s="20" t="str">
        <f>_xlfn.XLOOKUP(A1264,'Medical Examinations'!A:A,'Medical Examinations'!I:I,"not found")</f>
        <v>Obesity</v>
      </c>
      <c r="K1264" s="21">
        <f>_xlfn.XLOOKUP(A1264,'Hospitalisation Details'!A:A,'Hospitalisation Details'!F:F,"Not Found")</f>
        <v>36395</v>
      </c>
      <c r="L1264" s="22">
        <f>_xlfn.XLOOKUP(A1264,'Hospitalisation Details'!A:A,'Hospitalisation Details'!H:H,"Not Found")</f>
        <v>8747.68</v>
      </c>
      <c r="M1264" s="21" t="str">
        <f>_xlfn.XLOOKUP(A1264,'Hospitalisation Details'!A:A,'Hospitalisation Details'!I:I,"Not Found")</f>
        <v>tier - 2</v>
      </c>
      <c r="N1264" s="21" t="str">
        <f>_xlfn.XLOOKUP(A1264,'Hospitalisation Details'!A:A,'Hospitalisation Details'!J:J,"Not Found")</f>
        <v>tier - 3</v>
      </c>
      <c r="O1264" s="21" t="str">
        <f>_xlfn.XLOOKUP(A1264,'Hospitalisation Details'!A:A,'Hospitalisation Details'!K:K,"Not Found")</f>
        <v>R1011</v>
      </c>
      <c r="P1264" s="23">
        <f>_xlfn.XLOOKUP(A1264,'Hospitalisation Details'!A:A,'Hospitalisation Details'!L:L,"Not Found")</f>
        <v>23</v>
      </c>
    </row>
    <row r="1265" spans="1:16" ht="15.75" x14ac:dyDescent="0.25">
      <c r="A1265" s="19" t="s">
        <v>1107</v>
      </c>
      <c r="B1265" s="19" t="str">
        <f>_xlfn.XLOOKUP(A1265,'Customer Names'!A:A,'Customer Names'!C:C,"Not Found")</f>
        <v>Deng</v>
      </c>
      <c r="C1265" s="20">
        <f>_xlfn.XLOOKUP(A1265,'Medical Examinations'!A:A,'Medical Examinations'!B:B,"not found")</f>
        <v>40.375</v>
      </c>
      <c r="D1265" s="20">
        <f>_xlfn.XLOOKUP(A1265,'Medical Examinations'!A:A,'Medical Examinations'!C:C,"not found")</f>
        <v>6.25</v>
      </c>
      <c r="E1265" s="20" t="str">
        <f>_xlfn.XLOOKUP(A1265,'Medical Examinations'!A:A,'Medical Examinations'!D:D,"not found")</f>
        <v>Yes</v>
      </c>
      <c r="F1265" s="20" t="str">
        <f>_xlfn.XLOOKUP(A1265,'Medical Examinations'!A:A,'Medical Examinations'!E:E,"not found")</f>
        <v>No</v>
      </c>
      <c r="G1265" s="20" t="str">
        <f>_xlfn.XLOOKUP(A1265,'Medical Examinations'!A:A,'Medical Examinations'!F:F,"not found")</f>
        <v>No</v>
      </c>
      <c r="H1265" s="20">
        <f>_xlfn.XLOOKUP(A1265,'Medical Examinations'!A:A,'Medical Examinations'!G:G,"not found")</f>
        <v>0</v>
      </c>
      <c r="I1265" s="20" t="str">
        <f>_xlfn.XLOOKUP(A1265,'Medical Examinations'!A:A,'Medical Examinations'!H:H,"not found")</f>
        <v>No</v>
      </c>
      <c r="J1265" s="20" t="str">
        <f>_xlfn.XLOOKUP(A1265,'Medical Examinations'!A:A,'Medical Examinations'!I:I,"not found")</f>
        <v>Obesity</v>
      </c>
      <c r="K1265" s="21">
        <f>_xlfn.XLOOKUP(A1265,'Hospitalisation Details'!A:A,'Hospitalisation Details'!F:F,"Not Found")</f>
        <v>27928</v>
      </c>
      <c r="L1265" s="22">
        <f>_xlfn.XLOOKUP(A1265,'Hospitalisation Details'!A:A,'Hospitalisation Details'!H:H,"Not Found")</f>
        <v>8733.23</v>
      </c>
      <c r="M1265" s="21" t="str">
        <f>_xlfn.XLOOKUP(A1265,'Hospitalisation Details'!A:A,'Hospitalisation Details'!I:I,"Not Found")</f>
        <v>tier - 2</v>
      </c>
      <c r="N1265" s="21" t="str">
        <f>_xlfn.XLOOKUP(A1265,'Hospitalisation Details'!A:A,'Hospitalisation Details'!J:J,"Not Found")</f>
        <v>tier - 3</v>
      </c>
      <c r="O1265" s="21" t="str">
        <f>_xlfn.XLOOKUP(A1265,'Hospitalisation Details'!A:A,'Hospitalisation Details'!K:K,"Not Found")</f>
        <v>R1012</v>
      </c>
      <c r="P1265" s="23">
        <f>_xlfn.XLOOKUP(A1265,'Hospitalisation Details'!A:A,'Hospitalisation Details'!L:L,"Not Found")</f>
        <v>46</v>
      </c>
    </row>
    <row r="1266" spans="1:16" ht="15.75" x14ac:dyDescent="0.25">
      <c r="A1266" s="19" t="s">
        <v>1106</v>
      </c>
      <c r="B1266" s="19" t="str">
        <f>_xlfn.XLOOKUP(A1266,'Customer Names'!A:A,'Customer Names'!C:C,"Not Found")</f>
        <v>De Mata</v>
      </c>
      <c r="C1266" s="20">
        <f>_xlfn.XLOOKUP(A1266,'Medical Examinations'!A:A,'Medical Examinations'!B:B,"not found")</f>
        <v>28.7</v>
      </c>
      <c r="D1266" s="20">
        <f>_xlfn.XLOOKUP(A1266,'Medical Examinations'!A:A,'Medical Examinations'!C:C,"not found")</f>
        <v>9.4700000000000006</v>
      </c>
      <c r="E1266" s="20" t="str">
        <f>_xlfn.XLOOKUP(A1266,'Medical Examinations'!A:A,'Medical Examinations'!D:D,"not found")</f>
        <v>No</v>
      </c>
      <c r="F1266" s="20" t="str">
        <f>_xlfn.XLOOKUP(A1266,'Medical Examinations'!A:A,'Medical Examinations'!E:E,"not found")</f>
        <v>No</v>
      </c>
      <c r="G1266" s="20" t="str">
        <f>_xlfn.XLOOKUP(A1266,'Medical Examinations'!A:A,'Medical Examinations'!F:F,"not found")</f>
        <v>No</v>
      </c>
      <c r="H1266" s="20">
        <f>_xlfn.XLOOKUP(A1266,'Medical Examinations'!A:A,'Medical Examinations'!G:G,"not found")</f>
        <v>2</v>
      </c>
      <c r="I1266" s="20" t="str">
        <f>_xlfn.XLOOKUP(A1266,'Medical Examinations'!A:A,'Medical Examinations'!H:H,"not found")</f>
        <v>No</v>
      </c>
      <c r="J1266" s="20" t="str">
        <f>_xlfn.XLOOKUP(A1266,'Medical Examinations'!A:A,'Medical Examinations'!I:I,"not found")</f>
        <v>Overweight</v>
      </c>
      <c r="K1266" s="21">
        <f>_xlfn.XLOOKUP(A1266,'Hospitalisation Details'!A:A,'Hospitalisation Details'!F:F,"Not Found")</f>
        <v>26840</v>
      </c>
      <c r="L1266" s="22">
        <f>_xlfn.XLOOKUP(A1266,'Hospitalisation Details'!A:A,'Hospitalisation Details'!H:H,"Not Found")</f>
        <v>8703.4599999999991</v>
      </c>
      <c r="M1266" s="21" t="str">
        <f>_xlfn.XLOOKUP(A1266,'Hospitalisation Details'!A:A,'Hospitalisation Details'!I:I,"Not Found")</f>
        <v>tier - 2</v>
      </c>
      <c r="N1266" s="21" t="str">
        <f>_xlfn.XLOOKUP(A1266,'Hospitalisation Details'!A:A,'Hospitalisation Details'!J:J,"Not Found")</f>
        <v>tier - 3</v>
      </c>
      <c r="O1266" s="21" t="str">
        <f>_xlfn.XLOOKUP(A1266,'Hospitalisation Details'!A:A,'Hospitalisation Details'!K:K,"Not Found")</f>
        <v>R1011</v>
      </c>
      <c r="P1266" s="23">
        <f>_xlfn.XLOOKUP(A1266,'Hospitalisation Details'!A:A,'Hospitalisation Details'!L:L,"Not Found")</f>
        <v>49</v>
      </c>
    </row>
    <row r="1267" spans="1:16" ht="15.75" x14ac:dyDescent="0.25">
      <c r="A1267" s="19" t="s">
        <v>1105</v>
      </c>
      <c r="B1267" s="19" t="str">
        <f>_xlfn.XLOOKUP(A1267,'Customer Names'!A:A,'Customer Names'!C:C,"Not Found")</f>
        <v>Strickland</v>
      </c>
      <c r="C1267" s="20">
        <f>_xlfn.XLOOKUP(A1267,'Medical Examinations'!A:A,'Medical Examinations'!B:B,"not found")</f>
        <v>26.63</v>
      </c>
      <c r="D1267" s="20">
        <f>_xlfn.XLOOKUP(A1267,'Medical Examinations'!A:A,'Medical Examinations'!C:C,"not found")</f>
        <v>5.7</v>
      </c>
      <c r="E1267" s="20" t="str">
        <f>_xlfn.XLOOKUP(A1267,'Medical Examinations'!A:A,'Medical Examinations'!D:D,"not found")</f>
        <v>No</v>
      </c>
      <c r="F1267" s="20" t="str">
        <f>_xlfn.XLOOKUP(A1267,'Medical Examinations'!A:A,'Medical Examinations'!E:E,"not found")</f>
        <v>No</v>
      </c>
      <c r="G1267" s="20" t="str">
        <f>_xlfn.XLOOKUP(A1267,'Medical Examinations'!A:A,'Medical Examinations'!F:F,"not found")</f>
        <v>No</v>
      </c>
      <c r="H1267" s="20">
        <f>_xlfn.XLOOKUP(A1267,'Medical Examinations'!A:A,'Medical Examinations'!G:G,"not found")</f>
        <v>0</v>
      </c>
      <c r="I1267" s="20" t="str">
        <f>_xlfn.XLOOKUP(A1267,'Medical Examinations'!A:A,'Medical Examinations'!H:H,"not found")</f>
        <v>No</v>
      </c>
      <c r="J1267" s="20" t="str">
        <f>_xlfn.XLOOKUP(A1267,'Medical Examinations'!A:A,'Medical Examinations'!I:I,"not found")</f>
        <v>Overweight</v>
      </c>
      <c r="K1267" s="21">
        <f>_xlfn.XLOOKUP(A1267,'Hospitalisation Details'!A:A,'Hospitalisation Details'!F:F,"Not Found")</f>
        <v>29522</v>
      </c>
      <c r="L1267" s="22">
        <f>_xlfn.XLOOKUP(A1267,'Hospitalisation Details'!A:A,'Hospitalisation Details'!H:H,"Not Found")</f>
        <v>8701.84</v>
      </c>
      <c r="M1267" s="21" t="str">
        <f>_xlfn.XLOOKUP(A1267,'Hospitalisation Details'!A:A,'Hospitalisation Details'!I:I,"Not Found")</f>
        <v>tier - 2</v>
      </c>
      <c r="N1267" s="21" t="str">
        <f>_xlfn.XLOOKUP(A1267,'Hospitalisation Details'!A:A,'Hospitalisation Details'!J:J,"Not Found")</f>
        <v>tier - 3</v>
      </c>
      <c r="O1267" s="21" t="str">
        <f>_xlfn.XLOOKUP(A1267,'Hospitalisation Details'!A:A,'Hospitalisation Details'!K:K,"Not Found")</f>
        <v>R1021</v>
      </c>
      <c r="P1267" s="23">
        <f>_xlfn.XLOOKUP(A1267,'Hospitalisation Details'!A:A,'Hospitalisation Details'!L:L,"Not Found")</f>
        <v>42</v>
      </c>
    </row>
    <row r="1268" spans="1:16" ht="15.75" x14ac:dyDescent="0.25">
      <c r="A1268" s="19" t="s">
        <v>1104</v>
      </c>
      <c r="B1268" s="19" t="str">
        <f>_xlfn.XLOOKUP(A1268,'Customer Names'!A:A,'Customer Names'!C:C,"Not Found")</f>
        <v>Cheney</v>
      </c>
      <c r="C1268" s="20">
        <f>_xlfn.XLOOKUP(A1268,'Medical Examinations'!A:A,'Medical Examinations'!B:B,"not found")</f>
        <v>22.515000000000001</v>
      </c>
      <c r="D1268" s="20">
        <f>_xlfn.XLOOKUP(A1268,'Medical Examinations'!A:A,'Medical Examinations'!C:C,"not found")</f>
        <v>11.18</v>
      </c>
      <c r="E1268" s="20" t="str">
        <f>_xlfn.XLOOKUP(A1268,'Medical Examinations'!A:A,'Medical Examinations'!D:D,"not found")</f>
        <v>No</v>
      </c>
      <c r="F1268" s="20" t="str">
        <f>_xlfn.XLOOKUP(A1268,'Medical Examinations'!A:A,'Medical Examinations'!E:E,"not found")</f>
        <v>No</v>
      </c>
      <c r="G1268" s="20" t="str">
        <f>_xlfn.XLOOKUP(A1268,'Medical Examinations'!A:A,'Medical Examinations'!F:F,"not found")</f>
        <v>No</v>
      </c>
      <c r="H1268" s="20">
        <f>_xlfn.XLOOKUP(A1268,'Medical Examinations'!A:A,'Medical Examinations'!G:G,"not found")</f>
        <v>2</v>
      </c>
      <c r="I1268" s="20" t="str">
        <f>_xlfn.XLOOKUP(A1268,'Medical Examinations'!A:A,'Medical Examinations'!H:H,"not found")</f>
        <v>No</v>
      </c>
      <c r="J1268" s="20" t="str">
        <f>_xlfn.XLOOKUP(A1268,'Medical Examinations'!A:A,'Medical Examinations'!I:I,"not found")</f>
        <v>Normal Weight</v>
      </c>
      <c r="K1268" s="21">
        <f>_xlfn.XLOOKUP(A1268,'Hospitalisation Details'!A:A,'Hospitalisation Details'!F:F,"Not Found")</f>
        <v>26948</v>
      </c>
      <c r="L1268" s="22">
        <f>_xlfn.XLOOKUP(A1268,'Hospitalisation Details'!A:A,'Hospitalisation Details'!H:H,"Not Found")</f>
        <v>8688.86</v>
      </c>
      <c r="M1268" s="21" t="str">
        <f>_xlfn.XLOOKUP(A1268,'Hospitalisation Details'!A:A,'Hospitalisation Details'!I:I,"Not Found")</f>
        <v>tier - 2</v>
      </c>
      <c r="N1268" s="21" t="str">
        <f>_xlfn.XLOOKUP(A1268,'Hospitalisation Details'!A:A,'Hospitalisation Details'!J:J,"Not Found")</f>
        <v>tier - 3</v>
      </c>
      <c r="O1268" s="21" t="str">
        <f>_xlfn.XLOOKUP(A1268,'Hospitalisation Details'!A:A,'Hospitalisation Details'!K:K,"Not Found")</f>
        <v>R1017</v>
      </c>
      <c r="P1268" s="23">
        <f>_xlfn.XLOOKUP(A1268,'Hospitalisation Details'!A:A,'Hospitalisation Details'!L:L,"Not Found")</f>
        <v>49</v>
      </c>
    </row>
    <row r="1269" spans="1:16" ht="15.75" x14ac:dyDescent="0.25">
      <c r="A1269" s="19" t="s">
        <v>1103</v>
      </c>
      <c r="B1269" s="19" t="str">
        <f>_xlfn.XLOOKUP(A1269,'Customer Names'!A:A,'Customer Names'!C:C,"Not Found")</f>
        <v>Godoy</v>
      </c>
      <c r="C1269" s="20">
        <f>_xlfn.XLOOKUP(A1269,'Medical Examinations'!A:A,'Medical Examinations'!B:B,"not found")</f>
        <v>36.575000000000003</v>
      </c>
      <c r="D1269" s="20">
        <f>_xlfn.XLOOKUP(A1269,'Medical Examinations'!A:A,'Medical Examinations'!C:C,"not found")</f>
        <v>10.98</v>
      </c>
      <c r="E1269" s="20" t="str">
        <f>_xlfn.XLOOKUP(A1269,'Medical Examinations'!A:A,'Medical Examinations'!D:D,"not found")</f>
        <v>No</v>
      </c>
      <c r="F1269" s="20" t="str">
        <f>_xlfn.XLOOKUP(A1269,'Medical Examinations'!A:A,'Medical Examinations'!E:E,"not found")</f>
        <v>No</v>
      </c>
      <c r="G1269" s="20" t="str">
        <f>_xlfn.XLOOKUP(A1269,'Medical Examinations'!A:A,'Medical Examinations'!F:F,"not found")</f>
        <v>No</v>
      </c>
      <c r="H1269" s="20">
        <f>_xlfn.XLOOKUP(A1269,'Medical Examinations'!A:A,'Medical Examinations'!G:G,"not found")</f>
        <v>0</v>
      </c>
      <c r="I1269" s="20" t="str">
        <f>_xlfn.XLOOKUP(A1269,'Medical Examinations'!A:A,'Medical Examinations'!H:H,"not found")</f>
        <v>No</v>
      </c>
      <c r="J1269" s="20" t="str">
        <f>_xlfn.XLOOKUP(A1269,'Medical Examinations'!A:A,'Medical Examinations'!I:I,"not found")</f>
        <v>Obesity</v>
      </c>
      <c r="K1269" s="21">
        <f>_xlfn.XLOOKUP(A1269,'Hospitalisation Details'!A:A,'Hospitalisation Details'!F:F,"Not Found")</f>
        <v>27257</v>
      </c>
      <c r="L1269" s="22">
        <f>_xlfn.XLOOKUP(A1269,'Hospitalisation Details'!A:A,'Hospitalisation Details'!H:H,"Not Found")</f>
        <v>8671.19</v>
      </c>
      <c r="M1269" s="21" t="str">
        <f>_xlfn.XLOOKUP(A1269,'Hospitalisation Details'!A:A,'Hospitalisation Details'!I:I,"Not Found")</f>
        <v>tier - 2</v>
      </c>
      <c r="N1269" s="21" t="str">
        <f>_xlfn.XLOOKUP(A1269,'Hospitalisation Details'!A:A,'Hospitalisation Details'!J:J,"Not Found")</f>
        <v>tier - 3</v>
      </c>
      <c r="O1269" s="21" t="str">
        <f>_xlfn.XLOOKUP(A1269,'Hospitalisation Details'!A:A,'Hospitalisation Details'!K:K,"Not Found")</f>
        <v>R1012</v>
      </c>
      <c r="P1269" s="23">
        <f>_xlfn.XLOOKUP(A1269,'Hospitalisation Details'!A:A,'Hospitalisation Details'!L:L,"Not Found")</f>
        <v>48</v>
      </c>
    </row>
    <row r="1270" spans="1:16" ht="15.75" x14ac:dyDescent="0.25">
      <c r="A1270" s="19" t="s">
        <v>1102</v>
      </c>
      <c r="B1270" s="19" t="str">
        <f>_xlfn.XLOOKUP(A1270,'Customer Names'!A:A,'Customer Names'!C:C,"Not Found")</f>
        <v>Rider</v>
      </c>
      <c r="C1270" s="20">
        <f>_xlfn.XLOOKUP(A1270,'Medical Examinations'!A:A,'Medical Examinations'!B:B,"not found")</f>
        <v>23.66</v>
      </c>
      <c r="D1270" s="20">
        <f>_xlfn.XLOOKUP(A1270,'Medical Examinations'!A:A,'Medical Examinations'!C:C,"not found")</f>
        <v>5.1100000000000003</v>
      </c>
      <c r="E1270" s="20" t="str">
        <f>_xlfn.XLOOKUP(A1270,'Medical Examinations'!A:A,'Medical Examinations'!D:D,"not found")</f>
        <v>Yes</v>
      </c>
      <c r="F1270" s="20" t="str">
        <f>_xlfn.XLOOKUP(A1270,'Medical Examinations'!A:A,'Medical Examinations'!E:E,"not found")</f>
        <v>No</v>
      </c>
      <c r="G1270" s="20" t="str">
        <f>_xlfn.XLOOKUP(A1270,'Medical Examinations'!A:A,'Medical Examinations'!F:F,"not found")</f>
        <v>Yes</v>
      </c>
      <c r="H1270" s="20">
        <f>_xlfn.XLOOKUP(A1270,'Medical Examinations'!A:A,'Medical Examinations'!G:G,"not found")</f>
        <v>1</v>
      </c>
      <c r="I1270" s="20" t="str">
        <f>_xlfn.XLOOKUP(A1270,'Medical Examinations'!A:A,'Medical Examinations'!H:H,"not found")</f>
        <v>No</v>
      </c>
      <c r="J1270" s="20" t="str">
        <f>_xlfn.XLOOKUP(A1270,'Medical Examinations'!A:A,'Medical Examinations'!I:I,"not found")</f>
        <v>Normal Weight</v>
      </c>
      <c r="K1270" s="21">
        <f>_xlfn.XLOOKUP(A1270,'Hospitalisation Details'!A:A,'Hospitalisation Details'!F:F,"Not Found")</f>
        <v>25425</v>
      </c>
      <c r="L1270" s="22">
        <f>_xlfn.XLOOKUP(A1270,'Hospitalisation Details'!A:A,'Hospitalisation Details'!H:H,"Not Found")</f>
        <v>8665.14</v>
      </c>
      <c r="M1270" s="21" t="str">
        <f>_xlfn.XLOOKUP(A1270,'Hospitalisation Details'!A:A,'Hospitalisation Details'!I:I,"Not Found")</f>
        <v>tier - 2</v>
      </c>
      <c r="N1270" s="21" t="str">
        <f>_xlfn.XLOOKUP(A1270,'Hospitalisation Details'!A:A,'Hospitalisation Details'!J:J,"Not Found")</f>
        <v>tier - 3</v>
      </c>
      <c r="O1270" s="21" t="str">
        <f>_xlfn.XLOOKUP(A1270,'Hospitalisation Details'!A:A,'Hospitalisation Details'!K:K,"Not Found")</f>
        <v>R1013</v>
      </c>
      <c r="P1270" s="23">
        <f>_xlfn.XLOOKUP(A1270,'Hospitalisation Details'!A:A,'Hospitalisation Details'!L:L,"Not Found")</f>
        <v>53</v>
      </c>
    </row>
    <row r="1271" spans="1:16" ht="15.75" x14ac:dyDescent="0.25">
      <c r="A1271" s="19" t="s">
        <v>1101</v>
      </c>
      <c r="B1271" s="19" t="str">
        <f>_xlfn.XLOOKUP(A1271,'Customer Names'!A:A,'Customer Names'!C:C,"Not Found")</f>
        <v>Evans</v>
      </c>
      <c r="C1271" s="20">
        <f>_xlfn.XLOOKUP(A1271,'Medical Examinations'!A:A,'Medical Examinations'!B:B,"not found")</f>
        <v>18.62</v>
      </c>
      <c r="D1271" s="20">
        <f>_xlfn.XLOOKUP(A1271,'Medical Examinations'!A:A,'Medical Examinations'!C:C,"not found")</f>
        <v>10.24</v>
      </c>
      <c r="E1271" s="20" t="str">
        <f>_xlfn.XLOOKUP(A1271,'Medical Examinations'!A:A,'Medical Examinations'!D:D,"not found")</f>
        <v>No</v>
      </c>
      <c r="F1271" s="20" t="str">
        <f>_xlfn.XLOOKUP(A1271,'Medical Examinations'!A:A,'Medical Examinations'!E:E,"not found")</f>
        <v>No</v>
      </c>
      <c r="G1271" s="20" t="str">
        <f>_xlfn.XLOOKUP(A1271,'Medical Examinations'!A:A,'Medical Examinations'!F:F,"not found")</f>
        <v>No</v>
      </c>
      <c r="H1271" s="20">
        <f>_xlfn.XLOOKUP(A1271,'Medical Examinations'!A:A,'Medical Examinations'!G:G,"not found")</f>
        <v>0</v>
      </c>
      <c r="I1271" s="20" t="str">
        <f>_xlfn.XLOOKUP(A1271,'Medical Examinations'!A:A,'Medical Examinations'!H:H,"not found")</f>
        <v>No</v>
      </c>
      <c r="J1271" s="20" t="str">
        <f>_xlfn.XLOOKUP(A1271,'Medical Examinations'!A:A,'Medical Examinations'!I:I,"not found")</f>
        <v>Normal Weight</v>
      </c>
      <c r="K1271" s="21">
        <f>_xlfn.XLOOKUP(A1271,'Hospitalisation Details'!A:A,'Hospitalisation Details'!F:F,"Not Found")</f>
        <v>24036</v>
      </c>
      <c r="L1271" s="22">
        <f>_xlfn.XLOOKUP(A1271,'Hospitalisation Details'!A:A,'Hospitalisation Details'!H:H,"Not Found")</f>
        <v>8665.09</v>
      </c>
      <c r="M1271" s="21" t="str">
        <f>_xlfn.XLOOKUP(A1271,'Hospitalisation Details'!A:A,'Hospitalisation Details'!I:I,"Not Found")</f>
        <v>tier - 2</v>
      </c>
      <c r="N1271" s="21" t="str">
        <f>_xlfn.XLOOKUP(A1271,'Hospitalisation Details'!A:A,'Hospitalisation Details'!J:J,"Not Found")</f>
        <v>tier - 3</v>
      </c>
      <c r="O1271" s="21" t="str">
        <f>_xlfn.XLOOKUP(A1271,'Hospitalisation Details'!A:A,'Hospitalisation Details'!K:K,"Not Found")</f>
        <v>R1012</v>
      </c>
      <c r="P1271" s="23">
        <f>_xlfn.XLOOKUP(A1271,'Hospitalisation Details'!A:A,'Hospitalisation Details'!L:L,"Not Found")</f>
        <v>57</v>
      </c>
    </row>
    <row r="1272" spans="1:16" ht="15.75" x14ac:dyDescent="0.25">
      <c r="A1272" s="19" t="s">
        <v>1100</v>
      </c>
      <c r="B1272" s="19" t="str">
        <f>_xlfn.XLOOKUP(A1272,'Customer Names'!A:A,'Customer Names'!C:C,"Not Found")</f>
        <v>Anderson</v>
      </c>
      <c r="C1272" s="20">
        <f>_xlfn.XLOOKUP(A1272,'Medical Examinations'!A:A,'Medical Examinations'!B:B,"not found")</f>
        <v>19.190000000000001</v>
      </c>
      <c r="D1272" s="20">
        <f>_xlfn.XLOOKUP(A1272,'Medical Examinations'!A:A,'Medical Examinations'!C:C,"not found")</f>
        <v>7.71</v>
      </c>
      <c r="E1272" s="20" t="str">
        <f>_xlfn.XLOOKUP(A1272,'Medical Examinations'!A:A,'Medical Examinations'!D:D,"not found")</f>
        <v>Yes</v>
      </c>
      <c r="F1272" s="20" t="str">
        <f>_xlfn.XLOOKUP(A1272,'Medical Examinations'!A:A,'Medical Examinations'!E:E,"not found")</f>
        <v>No</v>
      </c>
      <c r="G1272" s="20" t="str">
        <f>_xlfn.XLOOKUP(A1272,'Medical Examinations'!A:A,'Medical Examinations'!F:F,"not found")</f>
        <v>No</v>
      </c>
      <c r="H1272" s="20">
        <f>_xlfn.XLOOKUP(A1272,'Medical Examinations'!A:A,'Medical Examinations'!G:G,"not found")</f>
        <v>1</v>
      </c>
      <c r="I1272" s="20" t="str">
        <f>_xlfn.XLOOKUP(A1272,'Medical Examinations'!A:A,'Medical Examinations'!H:H,"not found")</f>
        <v>No</v>
      </c>
      <c r="J1272" s="20" t="str">
        <f>_xlfn.XLOOKUP(A1272,'Medical Examinations'!A:A,'Medical Examinations'!I:I,"not found")</f>
        <v>Normal Weight</v>
      </c>
      <c r="K1272" s="21">
        <f>_xlfn.XLOOKUP(A1272,'Hospitalisation Details'!A:A,'Hospitalisation Details'!F:F,"Not Found")</f>
        <v>27609</v>
      </c>
      <c r="L1272" s="22">
        <f>_xlfn.XLOOKUP(A1272,'Hospitalisation Details'!A:A,'Hospitalisation Details'!H:H,"Not Found")</f>
        <v>8627.5400000000009</v>
      </c>
      <c r="M1272" s="21" t="str">
        <f>_xlfn.XLOOKUP(A1272,'Hospitalisation Details'!A:A,'Hospitalisation Details'!I:I,"Not Found")</f>
        <v>tier - 2</v>
      </c>
      <c r="N1272" s="21" t="str">
        <f>_xlfn.XLOOKUP(A1272,'Hospitalisation Details'!A:A,'Hospitalisation Details'!J:J,"Not Found")</f>
        <v>tier - 3</v>
      </c>
      <c r="O1272" s="21" t="str">
        <f>_xlfn.XLOOKUP(A1272,'Hospitalisation Details'!A:A,'Hospitalisation Details'!K:K,"Not Found")</f>
        <v>R1017</v>
      </c>
      <c r="P1272" s="23">
        <f>_xlfn.XLOOKUP(A1272,'Hospitalisation Details'!A:A,'Hospitalisation Details'!L:L,"Not Found")</f>
        <v>47</v>
      </c>
    </row>
    <row r="1273" spans="1:16" ht="15.75" x14ac:dyDescent="0.25">
      <c r="A1273" s="19" t="s">
        <v>1099</v>
      </c>
      <c r="B1273" s="19" t="str">
        <f>_xlfn.XLOOKUP(A1273,'Customer Names'!A:A,'Customer Names'!C:C,"Not Found")</f>
        <v>Walters</v>
      </c>
      <c r="C1273" s="20">
        <f>_xlfn.XLOOKUP(A1273,'Medical Examinations'!A:A,'Medical Examinations'!B:B,"not found")</f>
        <v>27.5</v>
      </c>
      <c r="D1273" s="20">
        <f>_xlfn.XLOOKUP(A1273,'Medical Examinations'!A:A,'Medical Examinations'!C:C,"not found")</f>
        <v>6.03</v>
      </c>
      <c r="E1273" s="20" t="str">
        <f>_xlfn.XLOOKUP(A1273,'Medical Examinations'!A:A,'Medical Examinations'!D:D,"not found")</f>
        <v>No</v>
      </c>
      <c r="F1273" s="20" t="str">
        <f>_xlfn.XLOOKUP(A1273,'Medical Examinations'!A:A,'Medical Examinations'!E:E,"not found")</f>
        <v>No</v>
      </c>
      <c r="G1273" s="20" t="str">
        <f>_xlfn.XLOOKUP(A1273,'Medical Examinations'!A:A,'Medical Examinations'!F:F,"not found")</f>
        <v>No</v>
      </c>
      <c r="H1273" s="20">
        <f>_xlfn.XLOOKUP(A1273,'Medical Examinations'!A:A,'Medical Examinations'!G:G,"not found")</f>
        <v>0</v>
      </c>
      <c r="I1273" s="20" t="str">
        <f>_xlfn.XLOOKUP(A1273,'Medical Examinations'!A:A,'Medical Examinations'!H:H,"not found")</f>
        <v>No</v>
      </c>
      <c r="J1273" s="20" t="str">
        <f>_xlfn.XLOOKUP(A1273,'Medical Examinations'!A:A,'Medical Examinations'!I:I,"not found")</f>
        <v>Overweight</v>
      </c>
      <c r="K1273" s="21">
        <f>_xlfn.XLOOKUP(A1273,'Hospitalisation Details'!A:A,'Hospitalisation Details'!F:F,"Not Found")</f>
        <v>28370</v>
      </c>
      <c r="L1273" s="22">
        <f>_xlfn.XLOOKUP(A1273,'Hospitalisation Details'!A:A,'Hospitalisation Details'!H:H,"Not Found")</f>
        <v>8615.2999999999993</v>
      </c>
      <c r="M1273" s="21" t="str">
        <f>_xlfn.XLOOKUP(A1273,'Hospitalisation Details'!A:A,'Hospitalisation Details'!I:I,"Not Found")</f>
        <v>tier - 2</v>
      </c>
      <c r="N1273" s="21" t="str">
        <f>_xlfn.XLOOKUP(A1273,'Hospitalisation Details'!A:A,'Hospitalisation Details'!J:J,"Not Found")</f>
        <v>tier - 3</v>
      </c>
      <c r="O1273" s="21" t="str">
        <f>_xlfn.XLOOKUP(A1273,'Hospitalisation Details'!A:A,'Hospitalisation Details'!K:K,"Not Found")</f>
        <v>R1011</v>
      </c>
      <c r="P1273" s="23">
        <f>_xlfn.XLOOKUP(A1273,'Hospitalisation Details'!A:A,'Hospitalisation Details'!L:L,"Not Found")</f>
        <v>45</v>
      </c>
    </row>
    <row r="1274" spans="1:16" ht="15.75" x14ac:dyDescent="0.25">
      <c r="A1274" s="19" t="s">
        <v>1098</v>
      </c>
      <c r="B1274" s="19" t="str">
        <f>_xlfn.XLOOKUP(A1274,'Customer Names'!A:A,'Customer Names'!C:C,"Not Found")</f>
        <v>Leboeuf</v>
      </c>
      <c r="C1274" s="20">
        <f>_xlfn.XLOOKUP(A1274,'Medical Examinations'!A:A,'Medical Examinations'!B:B,"not found")</f>
        <v>27.36</v>
      </c>
      <c r="D1274" s="20">
        <f>_xlfn.XLOOKUP(A1274,'Medical Examinations'!A:A,'Medical Examinations'!C:C,"not found")</f>
        <v>5.96</v>
      </c>
      <c r="E1274" s="20" t="str">
        <f>_xlfn.XLOOKUP(A1274,'Medical Examinations'!A:A,'Medical Examinations'!D:D,"not found")</f>
        <v>No</v>
      </c>
      <c r="F1274" s="20" t="str">
        <f>_xlfn.XLOOKUP(A1274,'Medical Examinations'!A:A,'Medical Examinations'!E:E,"not found")</f>
        <v>No</v>
      </c>
      <c r="G1274" s="20" t="str">
        <f>_xlfn.XLOOKUP(A1274,'Medical Examinations'!A:A,'Medical Examinations'!F:F,"not found")</f>
        <v>Yes</v>
      </c>
      <c r="H1274" s="20">
        <f>_xlfn.XLOOKUP(A1274,'Medical Examinations'!A:A,'Medical Examinations'!G:G,"not found")</f>
        <v>1</v>
      </c>
      <c r="I1274" s="20" t="str">
        <f>_xlfn.XLOOKUP(A1274,'Medical Examinations'!A:A,'Medical Examinations'!H:H,"not found")</f>
        <v>No</v>
      </c>
      <c r="J1274" s="20" t="str">
        <f>_xlfn.XLOOKUP(A1274,'Medical Examinations'!A:A,'Medical Examinations'!I:I,"not found")</f>
        <v>Overweight</v>
      </c>
      <c r="K1274" s="21">
        <f>_xlfn.XLOOKUP(A1274,'Hospitalisation Details'!A:A,'Hospitalisation Details'!F:F,"Not Found")</f>
        <v>29053</v>
      </c>
      <c r="L1274" s="22">
        <f>_xlfn.XLOOKUP(A1274,'Hospitalisation Details'!A:A,'Hospitalisation Details'!H:H,"Not Found")</f>
        <v>8606.2199999999993</v>
      </c>
      <c r="M1274" s="21" t="str">
        <f>_xlfn.XLOOKUP(A1274,'Hospitalisation Details'!A:A,'Hospitalisation Details'!I:I,"Not Found")</f>
        <v>tier - 2</v>
      </c>
      <c r="N1274" s="21" t="str">
        <f>_xlfn.XLOOKUP(A1274,'Hospitalisation Details'!A:A,'Hospitalisation Details'!J:J,"Not Found")</f>
        <v>tier - 3</v>
      </c>
      <c r="O1274" s="21" t="str">
        <f>_xlfn.XLOOKUP(A1274,'Hospitalisation Details'!A:A,'Hospitalisation Details'!K:K,"Not Found")</f>
        <v>R1014</v>
      </c>
      <c r="P1274" s="23">
        <f>_xlfn.XLOOKUP(A1274,'Hospitalisation Details'!A:A,'Hospitalisation Details'!L:L,"Not Found")</f>
        <v>43</v>
      </c>
    </row>
    <row r="1275" spans="1:16" ht="15.75" x14ac:dyDescent="0.25">
      <c r="A1275" s="19" t="s">
        <v>1097</v>
      </c>
      <c r="B1275" s="19" t="str">
        <f>_xlfn.XLOOKUP(A1275,'Customer Names'!A:A,'Customer Names'!C:C,"Not Found")</f>
        <v>Scheibel</v>
      </c>
      <c r="C1275" s="20">
        <f>_xlfn.XLOOKUP(A1275,'Medical Examinations'!A:A,'Medical Examinations'!B:B,"not found")</f>
        <v>20.350000000000001</v>
      </c>
      <c r="D1275" s="20">
        <f>_xlfn.XLOOKUP(A1275,'Medical Examinations'!A:A,'Medical Examinations'!C:C,"not found")</f>
        <v>4.16</v>
      </c>
      <c r="E1275" s="20" t="str">
        <f>_xlfn.XLOOKUP(A1275,'Medical Examinations'!A:A,'Medical Examinations'!D:D,"not found")</f>
        <v>No</v>
      </c>
      <c r="F1275" s="20" t="str">
        <f>_xlfn.XLOOKUP(A1275,'Medical Examinations'!A:A,'Medical Examinations'!E:E,"not found")</f>
        <v>No</v>
      </c>
      <c r="G1275" s="20" t="str">
        <f>_xlfn.XLOOKUP(A1275,'Medical Examinations'!A:A,'Medical Examinations'!F:F,"not found")</f>
        <v>No</v>
      </c>
      <c r="H1275" s="20">
        <f>_xlfn.XLOOKUP(A1275,'Medical Examinations'!A:A,'Medical Examinations'!G:G,"not found")</f>
        <v>0</v>
      </c>
      <c r="I1275" s="20" t="str">
        <f>_xlfn.XLOOKUP(A1275,'Medical Examinations'!A:A,'Medical Examinations'!H:H,"not found")</f>
        <v>No</v>
      </c>
      <c r="J1275" s="20" t="str">
        <f>_xlfn.XLOOKUP(A1275,'Medical Examinations'!A:A,'Medical Examinations'!I:I,"not found")</f>
        <v>Normal Weight</v>
      </c>
      <c r="K1275" s="21">
        <f>_xlfn.XLOOKUP(A1275,'Hospitalisation Details'!A:A,'Hospitalisation Details'!F:F,"Not Found")</f>
        <v>28413</v>
      </c>
      <c r="L1275" s="22">
        <f>_xlfn.XLOOKUP(A1275,'Hospitalisation Details'!A:A,'Hospitalisation Details'!H:H,"Not Found")</f>
        <v>8605.36</v>
      </c>
      <c r="M1275" s="21" t="str">
        <f>_xlfn.XLOOKUP(A1275,'Hospitalisation Details'!A:A,'Hospitalisation Details'!I:I,"Not Found")</f>
        <v>tier - 2</v>
      </c>
      <c r="N1275" s="21" t="str">
        <f>_xlfn.XLOOKUP(A1275,'Hospitalisation Details'!A:A,'Hospitalisation Details'!J:J,"Not Found")</f>
        <v>tier - 3</v>
      </c>
      <c r="O1275" s="21" t="str">
        <f>_xlfn.XLOOKUP(A1275,'Hospitalisation Details'!A:A,'Hospitalisation Details'!K:K,"Not Found")</f>
        <v>R1013</v>
      </c>
      <c r="P1275" s="23">
        <f>_xlfn.XLOOKUP(A1275,'Hospitalisation Details'!A:A,'Hospitalisation Details'!L:L,"Not Found")</f>
        <v>45</v>
      </c>
    </row>
    <row r="1276" spans="1:16" ht="15.75" x14ac:dyDescent="0.25">
      <c r="A1276" s="19" t="s">
        <v>1096</v>
      </c>
      <c r="B1276" s="19" t="str">
        <f>_xlfn.XLOOKUP(A1276,'Customer Names'!A:A,'Customer Names'!C:C,"Not Found")</f>
        <v>Ritter</v>
      </c>
      <c r="C1276" s="20">
        <f>_xlfn.XLOOKUP(A1276,'Medical Examinations'!A:A,'Medical Examinations'!B:B,"not found")</f>
        <v>24.035</v>
      </c>
      <c r="D1276" s="20">
        <f>_xlfn.XLOOKUP(A1276,'Medical Examinations'!A:A,'Medical Examinations'!C:C,"not found")</f>
        <v>6.11</v>
      </c>
      <c r="E1276" s="20" t="str">
        <f>_xlfn.XLOOKUP(A1276,'Medical Examinations'!A:A,'Medical Examinations'!D:D,"not found")</f>
        <v>No</v>
      </c>
      <c r="F1276" s="20" t="str">
        <f>_xlfn.XLOOKUP(A1276,'Medical Examinations'!A:A,'Medical Examinations'!E:E,"not found")</f>
        <v>No</v>
      </c>
      <c r="G1276" s="20" t="str">
        <f>_xlfn.XLOOKUP(A1276,'Medical Examinations'!A:A,'Medical Examinations'!F:F,"not found")</f>
        <v>No</v>
      </c>
      <c r="H1276" s="20">
        <f>_xlfn.XLOOKUP(A1276,'Medical Examinations'!A:A,'Medical Examinations'!G:G,"not found")</f>
        <v>0</v>
      </c>
      <c r="I1276" s="20" t="str">
        <f>_xlfn.XLOOKUP(A1276,'Medical Examinations'!A:A,'Medical Examinations'!H:H,"not found")</f>
        <v>No</v>
      </c>
      <c r="J1276" s="20" t="str">
        <f>_xlfn.XLOOKUP(A1276,'Medical Examinations'!A:A,'Medical Examinations'!I:I,"not found")</f>
        <v>Normal Weight</v>
      </c>
      <c r="K1276" s="21">
        <f>_xlfn.XLOOKUP(A1276,'Hospitalisation Details'!A:A,'Hospitalisation Details'!F:F,"Not Found")</f>
        <v>28441</v>
      </c>
      <c r="L1276" s="22">
        <f>_xlfn.XLOOKUP(A1276,'Hospitalisation Details'!A:A,'Hospitalisation Details'!H:H,"Not Found")</f>
        <v>8604.48</v>
      </c>
      <c r="M1276" s="21" t="str">
        <f>_xlfn.XLOOKUP(A1276,'Hospitalisation Details'!A:A,'Hospitalisation Details'!I:I,"Not Found")</f>
        <v>tier - 2</v>
      </c>
      <c r="N1276" s="21" t="str">
        <f>_xlfn.XLOOKUP(A1276,'Hospitalisation Details'!A:A,'Hospitalisation Details'!J:J,"Not Found")</f>
        <v>tier - 3</v>
      </c>
      <c r="O1276" s="21" t="str">
        <f>_xlfn.XLOOKUP(A1276,'Hospitalisation Details'!A:A,'Hospitalisation Details'!K:K,"Not Found")</f>
        <v>R1016</v>
      </c>
      <c r="P1276" s="23">
        <f>_xlfn.XLOOKUP(A1276,'Hospitalisation Details'!A:A,'Hospitalisation Details'!L:L,"Not Found")</f>
        <v>45</v>
      </c>
    </row>
    <row r="1277" spans="1:16" ht="15.75" x14ac:dyDescent="0.25">
      <c r="A1277" s="19" t="s">
        <v>1095</v>
      </c>
      <c r="B1277" s="19" t="str">
        <f>_xlfn.XLOOKUP(A1277,'Customer Names'!A:A,'Customer Names'!C:C,"Not Found")</f>
        <v>Deeg</v>
      </c>
      <c r="C1277" s="20">
        <f>_xlfn.XLOOKUP(A1277,'Medical Examinations'!A:A,'Medical Examinations'!B:B,"not found")</f>
        <v>23.56</v>
      </c>
      <c r="D1277" s="20">
        <f>_xlfn.XLOOKUP(A1277,'Medical Examinations'!A:A,'Medical Examinations'!C:C,"not found")</f>
        <v>5.97</v>
      </c>
      <c r="E1277" s="20" t="str">
        <f>_xlfn.XLOOKUP(A1277,'Medical Examinations'!A:A,'Medical Examinations'!D:D,"not found")</f>
        <v>No</v>
      </c>
      <c r="F1277" s="20" t="str">
        <f>_xlfn.XLOOKUP(A1277,'Medical Examinations'!A:A,'Medical Examinations'!E:E,"not found")</f>
        <v>No</v>
      </c>
      <c r="G1277" s="20" t="str">
        <f>_xlfn.XLOOKUP(A1277,'Medical Examinations'!A:A,'Medical Examinations'!F:F,"not found")</f>
        <v>No</v>
      </c>
      <c r="H1277" s="20">
        <f>_xlfn.XLOOKUP(A1277,'Medical Examinations'!A:A,'Medical Examinations'!G:G,"not found")</f>
        <v>0</v>
      </c>
      <c r="I1277" s="20" t="str">
        <f>_xlfn.XLOOKUP(A1277,'Medical Examinations'!A:A,'Medical Examinations'!H:H,"not found")</f>
        <v>No</v>
      </c>
      <c r="J1277" s="20" t="str">
        <f>_xlfn.XLOOKUP(A1277,'Medical Examinations'!A:A,'Medical Examinations'!I:I,"not found")</f>
        <v>Normal Weight</v>
      </c>
      <c r="K1277" s="21">
        <f>_xlfn.XLOOKUP(A1277,'Hospitalisation Details'!A:A,'Hospitalisation Details'!F:F,"Not Found")</f>
        <v>28392</v>
      </c>
      <c r="L1277" s="22">
        <f>_xlfn.XLOOKUP(A1277,'Hospitalisation Details'!A:A,'Hospitalisation Details'!H:H,"Not Found")</f>
        <v>8603.82</v>
      </c>
      <c r="M1277" s="21" t="str">
        <f>_xlfn.XLOOKUP(A1277,'Hospitalisation Details'!A:A,'Hospitalisation Details'!I:I,"Not Found")</f>
        <v>tier - 2</v>
      </c>
      <c r="N1277" s="21" t="str">
        <f>_xlfn.XLOOKUP(A1277,'Hospitalisation Details'!A:A,'Hospitalisation Details'!J:J,"Not Found")</f>
        <v>tier - 3</v>
      </c>
      <c r="O1277" s="21" t="str">
        <f>_xlfn.XLOOKUP(A1277,'Hospitalisation Details'!A:A,'Hospitalisation Details'!K:K,"Not Found")</f>
        <v>R1019</v>
      </c>
      <c r="P1277" s="23">
        <f>_xlfn.XLOOKUP(A1277,'Hospitalisation Details'!A:A,'Hospitalisation Details'!L:L,"Not Found")</f>
        <v>45</v>
      </c>
    </row>
    <row r="1278" spans="1:16" ht="15.75" x14ac:dyDescent="0.25">
      <c r="A1278" s="19" t="s">
        <v>1094</v>
      </c>
      <c r="B1278" s="19" t="str">
        <f>_xlfn.XLOOKUP(A1278,'Customer Names'!A:A,'Customer Names'!C:C,"Not Found")</f>
        <v>Pretot</v>
      </c>
      <c r="C1278" s="20">
        <f>_xlfn.XLOOKUP(A1278,'Medical Examinations'!A:A,'Medical Examinations'!B:B,"not found")</f>
        <v>27.17</v>
      </c>
      <c r="D1278" s="20">
        <f>_xlfn.XLOOKUP(A1278,'Medical Examinations'!A:A,'Medical Examinations'!C:C,"not found")</f>
        <v>10.81</v>
      </c>
      <c r="E1278" s="20" t="str">
        <f>_xlfn.XLOOKUP(A1278,'Medical Examinations'!A:A,'Medical Examinations'!D:D,"not found")</f>
        <v>No</v>
      </c>
      <c r="F1278" s="20" t="str">
        <f>_xlfn.XLOOKUP(A1278,'Medical Examinations'!A:A,'Medical Examinations'!E:E,"not found")</f>
        <v>No</v>
      </c>
      <c r="G1278" s="20" t="str">
        <f>_xlfn.XLOOKUP(A1278,'Medical Examinations'!A:A,'Medical Examinations'!F:F,"not found")</f>
        <v>No</v>
      </c>
      <c r="H1278" s="20">
        <f>_xlfn.XLOOKUP(A1278,'Medical Examinations'!A:A,'Medical Examinations'!G:G,"not found")</f>
        <v>2</v>
      </c>
      <c r="I1278" s="20" t="str">
        <f>_xlfn.XLOOKUP(A1278,'Medical Examinations'!A:A,'Medical Examinations'!H:H,"not found")</f>
        <v>No</v>
      </c>
      <c r="J1278" s="20" t="str">
        <f>_xlfn.XLOOKUP(A1278,'Medical Examinations'!A:A,'Medical Examinations'!I:I,"not found")</f>
        <v>Overweight</v>
      </c>
      <c r="K1278" s="21">
        <f>_xlfn.XLOOKUP(A1278,'Hospitalisation Details'!A:A,'Hospitalisation Details'!F:F,"Not Found")</f>
        <v>26856</v>
      </c>
      <c r="L1278" s="22">
        <f>_xlfn.XLOOKUP(A1278,'Hospitalisation Details'!A:A,'Hospitalisation Details'!H:H,"Not Found")</f>
        <v>8601.33</v>
      </c>
      <c r="M1278" s="21" t="str">
        <f>_xlfn.XLOOKUP(A1278,'Hospitalisation Details'!A:A,'Hospitalisation Details'!I:I,"Not Found")</f>
        <v>tier - 2</v>
      </c>
      <c r="N1278" s="21" t="str">
        <f>_xlfn.XLOOKUP(A1278,'Hospitalisation Details'!A:A,'Hospitalisation Details'!J:J,"Not Found")</f>
        <v>tier - 3</v>
      </c>
      <c r="O1278" s="21" t="str">
        <f>_xlfn.XLOOKUP(A1278,'Hospitalisation Details'!A:A,'Hospitalisation Details'!K:K,"Not Found")</f>
        <v>R1013</v>
      </c>
      <c r="P1278" s="23">
        <f>_xlfn.XLOOKUP(A1278,'Hospitalisation Details'!A:A,'Hospitalisation Details'!L:L,"Not Found")</f>
        <v>49</v>
      </c>
    </row>
    <row r="1279" spans="1:16" ht="15.75" x14ac:dyDescent="0.25">
      <c r="A1279" s="19" t="s">
        <v>1093</v>
      </c>
      <c r="B1279" s="19" t="str">
        <f>_xlfn.XLOOKUP(A1279,'Customer Names'!A:A,'Customer Names'!C:C,"Not Found")</f>
        <v>Willsey</v>
      </c>
      <c r="C1279" s="20">
        <f>_xlfn.XLOOKUP(A1279,'Medical Examinations'!A:A,'Medical Examinations'!B:B,"not found")</f>
        <v>34.32</v>
      </c>
      <c r="D1279" s="20">
        <f>_xlfn.XLOOKUP(A1279,'Medical Examinations'!A:A,'Medical Examinations'!C:C,"not found")</f>
        <v>5.7</v>
      </c>
      <c r="E1279" s="20" t="str">
        <f>_xlfn.XLOOKUP(A1279,'Medical Examinations'!A:A,'Medical Examinations'!D:D,"not found")</f>
        <v>Yes</v>
      </c>
      <c r="F1279" s="20" t="str">
        <f>_xlfn.XLOOKUP(A1279,'Medical Examinations'!A:A,'Medical Examinations'!E:E,"not found")</f>
        <v>No</v>
      </c>
      <c r="G1279" s="20" t="str">
        <f>_xlfn.XLOOKUP(A1279,'Medical Examinations'!A:A,'Medical Examinations'!F:F,"not found")</f>
        <v>Yes</v>
      </c>
      <c r="H1279" s="20">
        <f>_xlfn.XLOOKUP(A1279,'Medical Examinations'!A:A,'Medical Examinations'!G:G,"not found")</f>
        <v>1</v>
      </c>
      <c r="I1279" s="20" t="str">
        <f>_xlfn.XLOOKUP(A1279,'Medical Examinations'!A:A,'Medical Examinations'!H:H,"not found")</f>
        <v>No</v>
      </c>
      <c r="J1279" s="20" t="str">
        <f>_xlfn.XLOOKUP(A1279,'Medical Examinations'!A:A,'Medical Examinations'!I:I,"not found")</f>
        <v>Obesity</v>
      </c>
      <c r="K1279" s="21">
        <f>_xlfn.XLOOKUP(A1279,'Hospitalisation Details'!A:A,'Hospitalisation Details'!F:F,"Not Found")</f>
        <v>30522</v>
      </c>
      <c r="L1279" s="22">
        <f>_xlfn.XLOOKUP(A1279,'Hospitalisation Details'!A:A,'Hospitalisation Details'!H:H,"Not Found")</f>
        <v>8596.83</v>
      </c>
      <c r="M1279" s="21" t="str">
        <f>_xlfn.XLOOKUP(A1279,'Hospitalisation Details'!A:A,'Hospitalisation Details'!I:I,"Not Found")</f>
        <v>tier - 2</v>
      </c>
      <c r="N1279" s="21" t="str">
        <f>_xlfn.XLOOKUP(A1279,'Hospitalisation Details'!A:A,'Hospitalisation Details'!J:J,"Not Found")</f>
        <v>tier - 3</v>
      </c>
      <c r="O1279" s="21" t="str">
        <f>_xlfn.XLOOKUP(A1279,'Hospitalisation Details'!A:A,'Hospitalisation Details'!K:K,"Not Found")</f>
        <v>R1013</v>
      </c>
      <c r="P1279" s="23">
        <f>_xlfn.XLOOKUP(A1279,'Hospitalisation Details'!A:A,'Hospitalisation Details'!L:L,"Not Found")</f>
        <v>39</v>
      </c>
    </row>
    <row r="1280" spans="1:16" ht="15.75" x14ac:dyDescent="0.25">
      <c r="A1280" s="19" t="s">
        <v>1092</v>
      </c>
      <c r="B1280" s="19" t="str">
        <f>_xlfn.XLOOKUP(A1280,'Customer Names'!A:A,'Customer Names'!C:C,"Not Found")</f>
        <v>Roach</v>
      </c>
      <c r="C1280" s="20">
        <f>_xlfn.XLOOKUP(A1280,'Medical Examinations'!A:A,'Medical Examinations'!B:B,"not found")</f>
        <v>23.87</v>
      </c>
      <c r="D1280" s="20">
        <f>_xlfn.XLOOKUP(A1280,'Medical Examinations'!A:A,'Medical Examinations'!C:C,"not found")</f>
        <v>4.7699999999999996</v>
      </c>
      <c r="E1280" s="20" t="str">
        <f>_xlfn.XLOOKUP(A1280,'Medical Examinations'!A:A,'Medical Examinations'!D:D,"not found")</f>
        <v>Yes</v>
      </c>
      <c r="F1280" s="20" t="str">
        <f>_xlfn.XLOOKUP(A1280,'Medical Examinations'!A:A,'Medical Examinations'!E:E,"not found")</f>
        <v>No</v>
      </c>
      <c r="G1280" s="20" t="str">
        <f>_xlfn.XLOOKUP(A1280,'Medical Examinations'!A:A,'Medical Examinations'!F:F,"not found")</f>
        <v>Yes</v>
      </c>
      <c r="H1280" s="20">
        <f>_xlfn.XLOOKUP(A1280,'Medical Examinations'!A:A,'Medical Examinations'!G:G,"not found")</f>
        <v>1</v>
      </c>
      <c r="I1280" s="20" t="str">
        <f>_xlfn.XLOOKUP(A1280,'Medical Examinations'!A:A,'Medical Examinations'!H:H,"not found")</f>
        <v>No</v>
      </c>
      <c r="J1280" s="20" t="str">
        <f>_xlfn.XLOOKUP(A1280,'Medical Examinations'!A:A,'Medical Examinations'!I:I,"not found")</f>
        <v>Normal Weight</v>
      </c>
      <c r="K1280" s="21">
        <f>_xlfn.XLOOKUP(A1280,'Hospitalisation Details'!A:A,'Hospitalisation Details'!F:F,"Not Found")</f>
        <v>30680</v>
      </c>
      <c r="L1280" s="22">
        <f>_xlfn.XLOOKUP(A1280,'Hospitalisation Details'!A:A,'Hospitalisation Details'!H:H,"Not Found")</f>
        <v>8582.2999999999993</v>
      </c>
      <c r="M1280" s="21" t="str">
        <f>_xlfn.XLOOKUP(A1280,'Hospitalisation Details'!A:A,'Hospitalisation Details'!I:I,"Not Found")</f>
        <v>tier - 2</v>
      </c>
      <c r="N1280" s="21" t="str">
        <f>_xlfn.XLOOKUP(A1280,'Hospitalisation Details'!A:A,'Hospitalisation Details'!J:J,"Not Found")</f>
        <v>tier - 3</v>
      </c>
      <c r="O1280" s="21" t="str">
        <f>_xlfn.XLOOKUP(A1280,'Hospitalisation Details'!A:A,'Hospitalisation Details'!K:K,"Not Found")</f>
        <v>R1013</v>
      </c>
      <c r="P1280" s="23">
        <f>_xlfn.XLOOKUP(A1280,'Hospitalisation Details'!A:A,'Hospitalisation Details'!L:L,"Not Found")</f>
        <v>39</v>
      </c>
    </row>
    <row r="1281" spans="1:16" ht="15.75" x14ac:dyDescent="0.25">
      <c r="A1281" s="19" t="s">
        <v>1091</v>
      </c>
      <c r="B1281" s="19" t="str">
        <f>_xlfn.XLOOKUP(A1281,'Customer Names'!A:A,'Customer Names'!C:C,"Not Found")</f>
        <v>Jacobsen</v>
      </c>
      <c r="C1281" s="20">
        <f>_xlfn.XLOOKUP(A1281,'Medical Examinations'!A:A,'Medical Examinations'!B:B,"not found")</f>
        <v>30.15</v>
      </c>
      <c r="D1281" s="20">
        <f>_xlfn.XLOOKUP(A1281,'Medical Examinations'!A:A,'Medical Examinations'!C:C,"not found")</f>
        <v>4.25</v>
      </c>
      <c r="E1281" s="20" t="str">
        <f>_xlfn.XLOOKUP(A1281,'Medical Examinations'!A:A,'Medical Examinations'!D:D,"not found")</f>
        <v>No</v>
      </c>
      <c r="F1281" s="20" t="str">
        <f>_xlfn.XLOOKUP(A1281,'Medical Examinations'!A:A,'Medical Examinations'!E:E,"not found")</f>
        <v>No</v>
      </c>
      <c r="G1281" s="20" t="str">
        <f>_xlfn.XLOOKUP(A1281,'Medical Examinations'!A:A,'Medical Examinations'!F:F,"not found")</f>
        <v>No</v>
      </c>
      <c r="H1281" s="20">
        <f>_xlfn.XLOOKUP(A1281,'Medical Examinations'!A:A,'Medical Examinations'!G:G,"not found")</f>
        <v>1</v>
      </c>
      <c r="I1281" s="20" t="str">
        <f>_xlfn.XLOOKUP(A1281,'Medical Examinations'!A:A,'Medical Examinations'!H:H,"not found")</f>
        <v>No</v>
      </c>
      <c r="J1281" s="20" t="str">
        <f>_xlfn.XLOOKUP(A1281,'Medical Examinations'!A:A,'Medical Examinations'!I:I,"not found")</f>
        <v>Obesity</v>
      </c>
      <c r="K1281" s="21">
        <f>_xlfn.XLOOKUP(A1281,'Hospitalisation Details'!A:A,'Hospitalisation Details'!F:F,"Not Found")</f>
        <v>32092</v>
      </c>
      <c r="L1281" s="22">
        <f>_xlfn.XLOOKUP(A1281,'Hospitalisation Details'!A:A,'Hospitalisation Details'!H:H,"Not Found")</f>
        <v>8573.2999999999993</v>
      </c>
      <c r="M1281" s="21" t="str">
        <f>_xlfn.XLOOKUP(A1281,'Hospitalisation Details'!A:A,'Hospitalisation Details'!I:I,"Not Found")</f>
        <v>tier - 2</v>
      </c>
      <c r="N1281" s="21" t="str">
        <f>_xlfn.XLOOKUP(A1281,'Hospitalisation Details'!A:A,'Hospitalisation Details'!J:J,"Not Found")</f>
        <v>tier - 3</v>
      </c>
      <c r="O1281" s="21" t="str">
        <f>_xlfn.XLOOKUP(A1281,'Hospitalisation Details'!A:A,'Hospitalisation Details'!K:K,"Not Found")</f>
        <v>R1021</v>
      </c>
      <c r="P1281" s="23">
        <f>_xlfn.XLOOKUP(A1281,'Hospitalisation Details'!A:A,'Hospitalisation Details'!L:L,"Not Found")</f>
        <v>35</v>
      </c>
    </row>
    <row r="1282" spans="1:16" ht="15.75" x14ac:dyDescent="0.25">
      <c r="A1282" s="19" t="s">
        <v>1090</v>
      </c>
      <c r="B1282" s="19" t="str">
        <f>_xlfn.XLOOKUP(A1282,'Customer Names'!A:A,'Customer Names'!C:C,"Not Found")</f>
        <v>O'Hora</v>
      </c>
      <c r="C1282" s="20">
        <f>_xlfn.XLOOKUP(A1282,'Medical Examinations'!A:A,'Medical Examinations'!B:B,"not found")</f>
        <v>26.36</v>
      </c>
      <c r="D1282" s="20">
        <f>_xlfn.XLOOKUP(A1282,'Medical Examinations'!A:A,'Medical Examinations'!C:C,"not found")</f>
        <v>5.52</v>
      </c>
      <c r="E1282" s="20" t="str">
        <f>_xlfn.XLOOKUP(A1282,'Medical Examinations'!A:A,'Medical Examinations'!D:D,"not found")</f>
        <v>No</v>
      </c>
      <c r="F1282" s="20" t="str">
        <f>_xlfn.XLOOKUP(A1282,'Medical Examinations'!A:A,'Medical Examinations'!E:E,"not found")</f>
        <v>No</v>
      </c>
      <c r="G1282" s="20" t="str">
        <f>_xlfn.XLOOKUP(A1282,'Medical Examinations'!A:A,'Medical Examinations'!F:F,"not found")</f>
        <v>No</v>
      </c>
      <c r="H1282" s="20">
        <f>_xlfn.XLOOKUP(A1282,'Medical Examinations'!A:A,'Medical Examinations'!G:G,"not found")</f>
        <v>0</v>
      </c>
      <c r="I1282" s="20" t="str">
        <f>_xlfn.XLOOKUP(A1282,'Medical Examinations'!A:A,'Medical Examinations'!H:H,"not found")</f>
        <v>No</v>
      </c>
      <c r="J1282" s="20" t="str">
        <f>_xlfn.XLOOKUP(A1282,'Medical Examinations'!A:A,'Medical Examinations'!I:I,"not found")</f>
        <v>Overweight</v>
      </c>
      <c r="K1282" s="21">
        <f>_xlfn.XLOOKUP(A1282,'Hospitalisation Details'!A:A,'Hospitalisation Details'!F:F,"Not Found")</f>
        <v>30291</v>
      </c>
      <c r="L1282" s="22">
        <f>_xlfn.XLOOKUP(A1282,'Hospitalisation Details'!A:A,'Hospitalisation Details'!H:H,"Not Found")</f>
        <v>8572.0400000000009</v>
      </c>
      <c r="M1282" s="21" t="str">
        <f>_xlfn.XLOOKUP(A1282,'Hospitalisation Details'!A:A,'Hospitalisation Details'!I:I,"Not Found")</f>
        <v>tier - 2</v>
      </c>
      <c r="N1282" s="21" t="str">
        <f>_xlfn.XLOOKUP(A1282,'Hospitalisation Details'!A:A,'Hospitalisation Details'!J:J,"Not Found")</f>
        <v>tier - 3</v>
      </c>
      <c r="O1282" s="21" t="str">
        <f>_xlfn.XLOOKUP(A1282,'Hospitalisation Details'!A:A,'Hospitalisation Details'!K:K,"Not Found")</f>
        <v>R1021</v>
      </c>
      <c r="P1282" s="23">
        <f>_xlfn.XLOOKUP(A1282,'Hospitalisation Details'!A:A,'Hospitalisation Details'!L:L,"Not Found")</f>
        <v>40</v>
      </c>
    </row>
    <row r="1283" spans="1:16" ht="15.75" x14ac:dyDescent="0.25">
      <c r="A1283" s="19" t="s">
        <v>1089</v>
      </c>
      <c r="B1283" s="19" t="str">
        <f>_xlfn.XLOOKUP(A1283,'Customer Names'!A:A,'Customer Names'!C:C,"Not Found")</f>
        <v>Amato</v>
      </c>
      <c r="C1283" s="20">
        <f>_xlfn.XLOOKUP(A1283,'Medical Examinations'!A:A,'Medical Examinations'!B:B,"not found")</f>
        <v>45.32</v>
      </c>
      <c r="D1283" s="20">
        <f>_xlfn.XLOOKUP(A1283,'Medical Examinations'!A:A,'Medical Examinations'!C:C,"not found")</f>
        <v>6.53</v>
      </c>
      <c r="E1283" s="20" t="str">
        <f>_xlfn.XLOOKUP(A1283,'Medical Examinations'!A:A,'Medical Examinations'!D:D,"not found")</f>
        <v>Yes</v>
      </c>
      <c r="F1283" s="20" t="str">
        <f>_xlfn.XLOOKUP(A1283,'Medical Examinations'!A:A,'Medical Examinations'!E:E,"not found")</f>
        <v>No</v>
      </c>
      <c r="G1283" s="20" t="str">
        <f>_xlfn.XLOOKUP(A1283,'Medical Examinations'!A:A,'Medical Examinations'!F:F,"not found")</f>
        <v>No</v>
      </c>
      <c r="H1283" s="20">
        <f>_xlfn.XLOOKUP(A1283,'Medical Examinations'!A:A,'Medical Examinations'!G:G,"not found")</f>
        <v>1</v>
      </c>
      <c r="I1283" s="20" t="str">
        <f>_xlfn.XLOOKUP(A1283,'Medical Examinations'!A:A,'Medical Examinations'!H:H,"not found")</f>
        <v>No</v>
      </c>
      <c r="J1283" s="20" t="str">
        <f>_xlfn.XLOOKUP(A1283,'Medical Examinations'!A:A,'Medical Examinations'!I:I,"not found")</f>
        <v>Obesity</v>
      </c>
      <c r="K1283" s="21">
        <f>_xlfn.XLOOKUP(A1283,'Hospitalisation Details'!A:A,'Hospitalisation Details'!F:F,"Not Found")</f>
        <v>27663</v>
      </c>
      <c r="L1283" s="22">
        <f>_xlfn.XLOOKUP(A1283,'Hospitalisation Details'!A:A,'Hospitalisation Details'!H:H,"Not Found")</f>
        <v>8569.86</v>
      </c>
      <c r="M1283" s="21" t="str">
        <f>_xlfn.XLOOKUP(A1283,'Hospitalisation Details'!A:A,'Hospitalisation Details'!I:I,"Not Found")</f>
        <v>tier - 2</v>
      </c>
      <c r="N1283" s="21" t="str">
        <f>_xlfn.XLOOKUP(A1283,'Hospitalisation Details'!A:A,'Hospitalisation Details'!J:J,"Not Found")</f>
        <v>tier - 3</v>
      </c>
      <c r="O1283" s="21" t="str">
        <f>_xlfn.XLOOKUP(A1283,'Hospitalisation Details'!A:A,'Hospitalisation Details'!K:K,"Not Found")</f>
        <v>R1013</v>
      </c>
      <c r="P1283" s="23">
        <f>_xlfn.XLOOKUP(A1283,'Hospitalisation Details'!A:A,'Hospitalisation Details'!L:L,"Not Found")</f>
        <v>47</v>
      </c>
    </row>
    <row r="1284" spans="1:16" ht="15.75" x14ac:dyDescent="0.25">
      <c r="A1284" s="19" t="s">
        <v>1088</v>
      </c>
      <c r="B1284" s="19" t="str">
        <f>_xlfn.XLOOKUP(A1284,'Customer Names'!A:A,'Customer Names'!C:C,"Not Found")</f>
        <v>Reed</v>
      </c>
      <c r="C1284" s="20">
        <f>_xlfn.XLOOKUP(A1284,'Medical Examinations'!A:A,'Medical Examinations'!B:B,"not found")</f>
        <v>31.93</v>
      </c>
      <c r="D1284" s="20">
        <f>_xlfn.XLOOKUP(A1284,'Medical Examinations'!A:A,'Medical Examinations'!C:C,"not found")</f>
        <v>4.82</v>
      </c>
      <c r="E1284" s="20" t="str">
        <f>_xlfn.XLOOKUP(A1284,'Medical Examinations'!A:A,'Medical Examinations'!D:D,"not found")</f>
        <v>Yes</v>
      </c>
      <c r="F1284" s="20" t="str">
        <f>_xlfn.XLOOKUP(A1284,'Medical Examinations'!A:A,'Medical Examinations'!E:E,"not found")</f>
        <v>No</v>
      </c>
      <c r="G1284" s="20" t="str">
        <f>_xlfn.XLOOKUP(A1284,'Medical Examinations'!A:A,'Medical Examinations'!F:F,"not found")</f>
        <v>No</v>
      </c>
      <c r="H1284" s="20">
        <f>_xlfn.XLOOKUP(A1284,'Medical Examinations'!A:A,'Medical Examinations'!G:G,"not found")</f>
        <v>1</v>
      </c>
      <c r="I1284" s="20" t="str">
        <f>_xlfn.XLOOKUP(A1284,'Medical Examinations'!A:A,'Medical Examinations'!H:H,"not found")</f>
        <v>No</v>
      </c>
      <c r="J1284" s="20" t="str">
        <f>_xlfn.XLOOKUP(A1284,'Medical Examinations'!A:A,'Medical Examinations'!I:I,"not found")</f>
        <v>Obesity</v>
      </c>
      <c r="K1284" s="21">
        <f>_xlfn.XLOOKUP(A1284,'Hospitalisation Details'!A:A,'Hospitalisation Details'!F:F,"Not Found")</f>
        <v>32407</v>
      </c>
      <c r="L1284" s="22">
        <f>_xlfn.XLOOKUP(A1284,'Hospitalisation Details'!A:A,'Hospitalisation Details'!H:H,"Not Found")</f>
        <v>8567.25</v>
      </c>
      <c r="M1284" s="21" t="str">
        <f>_xlfn.XLOOKUP(A1284,'Hospitalisation Details'!A:A,'Hospitalisation Details'!I:I,"Not Found")</f>
        <v>tier - 2</v>
      </c>
      <c r="N1284" s="21" t="str">
        <f>_xlfn.XLOOKUP(A1284,'Hospitalisation Details'!A:A,'Hospitalisation Details'!J:J,"Not Found")</f>
        <v>tier - 3</v>
      </c>
      <c r="O1284" s="21" t="str">
        <f>_xlfn.XLOOKUP(A1284,'Hospitalisation Details'!A:A,'Hospitalisation Details'!K:K,"Not Found")</f>
        <v>R1012</v>
      </c>
      <c r="P1284" s="23">
        <f>_xlfn.XLOOKUP(A1284,'Hospitalisation Details'!A:A,'Hospitalisation Details'!L:L,"Not Found")</f>
        <v>34</v>
      </c>
    </row>
    <row r="1285" spans="1:16" ht="15.75" x14ac:dyDescent="0.25">
      <c r="A1285" s="19" t="s">
        <v>1087</v>
      </c>
      <c r="B1285" s="19" t="str">
        <f>_xlfn.XLOOKUP(A1285,'Customer Names'!A:A,'Customer Names'!C:C,"Not Found")</f>
        <v>Wegner</v>
      </c>
      <c r="C1285" s="20">
        <f>_xlfn.XLOOKUP(A1285,'Medical Examinations'!A:A,'Medical Examinations'!B:B,"not found")</f>
        <v>36</v>
      </c>
      <c r="D1285" s="20">
        <f>_xlfn.XLOOKUP(A1285,'Medical Examinations'!A:A,'Medical Examinations'!C:C,"not found")</f>
        <v>11.94</v>
      </c>
      <c r="E1285" s="20" t="str">
        <f>_xlfn.XLOOKUP(A1285,'Medical Examinations'!A:A,'Medical Examinations'!D:D,"not found")</f>
        <v>Yes</v>
      </c>
      <c r="F1285" s="20" t="str">
        <f>_xlfn.XLOOKUP(A1285,'Medical Examinations'!A:A,'Medical Examinations'!E:E,"not found")</f>
        <v>No</v>
      </c>
      <c r="G1285" s="20" t="str">
        <f>_xlfn.XLOOKUP(A1285,'Medical Examinations'!A:A,'Medical Examinations'!F:F,"not found")</f>
        <v>No</v>
      </c>
      <c r="H1285" s="20">
        <f>_xlfn.XLOOKUP(A1285,'Medical Examinations'!A:A,'Medical Examinations'!G:G,"not found")</f>
        <v>1</v>
      </c>
      <c r="I1285" s="20" t="str">
        <f>_xlfn.XLOOKUP(A1285,'Medical Examinations'!A:A,'Medical Examinations'!H:H,"not found")</f>
        <v>No</v>
      </c>
      <c r="J1285" s="20" t="str">
        <f>_xlfn.XLOOKUP(A1285,'Medical Examinations'!A:A,'Medical Examinations'!I:I,"not found")</f>
        <v>Obesity</v>
      </c>
      <c r="K1285" s="21">
        <f>_xlfn.XLOOKUP(A1285,'Hospitalisation Details'!A:A,'Hospitalisation Details'!F:F,"Not Found")</f>
        <v>27627</v>
      </c>
      <c r="L1285" s="22">
        <f>_xlfn.XLOOKUP(A1285,'Hospitalisation Details'!A:A,'Hospitalisation Details'!H:H,"Not Found")</f>
        <v>8556.91</v>
      </c>
      <c r="M1285" s="21" t="str">
        <f>_xlfn.XLOOKUP(A1285,'Hospitalisation Details'!A:A,'Hospitalisation Details'!I:I,"Not Found")</f>
        <v>tier - 2</v>
      </c>
      <c r="N1285" s="21" t="str">
        <f>_xlfn.XLOOKUP(A1285,'Hospitalisation Details'!A:A,'Hospitalisation Details'!J:J,"Not Found")</f>
        <v>tier - 3</v>
      </c>
      <c r="O1285" s="21" t="str">
        <f>_xlfn.XLOOKUP(A1285,'Hospitalisation Details'!A:A,'Hospitalisation Details'!K:K,"Not Found")</f>
        <v>R1011</v>
      </c>
      <c r="P1285" s="23">
        <f>_xlfn.XLOOKUP(A1285,'Hospitalisation Details'!A:A,'Hospitalisation Details'!L:L,"Not Found")</f>
        <v>47</v>
      </c>
    </row>
    <row r="1286" spans="1:16" ht="15.75" x14ac:dyDescent="0.25">
      <c r="A1286" s="19" t="s">
        <v>1086</v>
      </c>
      <c r="B1286" s="19" t="str">
        <f>_xlfn.XLOOKUP(A1286,'Customer Names'!A:A,'Customer Names'!C:C,"Not Found")</f>
        <v>Bokun</v>
      </c>
      <c r="C1286" s="20">
        <f>_xlfn.XLOOKUP(A1286,'Medical Examinations'!A:A,'Medical Examinations'!B:B,"not found")</f>
        <v>32</v>
      </c>
      <c r="D1286" s="20">
        <f>_xlfn.XLOOKUP(A1286,'Medical Examinations'!A:A,'Medical Examinations'!C:C,"not found")</f>
        <v>7.85</v>
      </c>
      <c r="E1286" s="20" t="str">
        <f>_xlfn.XLOOKUP(A1286,'Medical Examinations'!A:A,'Medical Examinations'!D:D,"not found")</f>
        <v>Yes</v>
      </c>
      <c r="F1286" s="20" t="str">
        <f>_xlfn.XLOOKUP(A1286,'Medical Examinations'!A:A,'Medical Examinations'!E:E,"not found")</f>
        <v>No</v>
      </c>
      <c r="G1286" s="20" t="str">
        <f>_xlfn.XLOOKUP(A1286,'Medical Examinations'!A:A,'Medical Examinations'!F:F,"not found")</f>
        <v>No</v>
      </c>
      <c r="H1286" s="20">
        <f>_xlfn.XLOOKUP(A1286,'Medical Examinations'!A:A,'Medical Examinations'!G:G,"not found")</f>
        <v>1</v>
      </c>
      <c r="I1286" s="20" t="str">
        <f>_xlfn.XLOOKUP(A1286,'Medical Examinations'!A:A,'Medical Examinations'!H:H,"not found")</f>
        <v>No</v>
      </c>
      <c r="J1286" s="20" t="str">
        <f>_xlfn.XLOOKUP(A1286,'Medical Examinations'!A:A,'Medical Examinations'!I:I,"not found")</f>
        <v>Obesity</v>
      </c>
      <c r="K1286" s="21">
        <f>_xlfn.XLOOKUP(A1286,'Hospitalisation Details'!A:A,'Hospitalisation Details'!F:F,"Not Found")</f>
        <v>27612</v>
      </c>
      <c r="L1286" s="22">
        <f>_xlfn.XLOOKUP(A1286,'Hospitalisation Details'!A:A,'Hospitalisation Details'!H:H,"Not Found")</f>
        <v>8551.35</v>
      </c>
      <c r="M1286" s="21" t="str">
        <f>_xlfn.XLOOKUP(A1286,'Hospitalisation Details'!A:A,'Hospitalisation Details'!I:I,"Not Found")</f>
        <v>tier - 2</v>
      </c>
      <c r="N1286" s="21" t="str">
        <f>_xlfn.XLOOKUP(A1286,'Hospitalisation Details'!A:A,'Hospitalisation Details'!J:J,"Not Found")</f>
        <v>tier - 3</v>
      </c>
      <c r="O1286" s="21" t="str">
        <f>_xlfn.XLOOKUP(A1286,'Hospitalisation Details'!A:A,'Hospitalisation Details'!K:K,"Not Found")</f>
        <v>R1011</v>
      </c>
      <c r="P1286" s="23">
        <f>_xlfn.XLOOKUP(A1286,'Hospitalisation Details'!A:A,'Hospitalisation Details'!L:L,"Not Found")</f>
        <v>47</v>
      </c>
    </row>
    <row r="1287" spans="1:16" ht="15.75" x14ac:dyDescent="0.25">
      <c r="A1287" s="19" t="s">
        <v>1085</v>
      </c>
      <c r="B1287" s="19" t="str">
        <f>_xlfn.XLOOKUP(A1287,'Customer Names'!A:A,'Customer Names'!C:C,"Not Found")</f>
        <v>Ainsley</v>
      </c>
      <c r="C1287" s="20">
        <f>_xlfn.XLOOKUP(A1287,'Medical Examinations'!A:A,'Medical Examinations'!B:B,"not found")</f>
        <v>29.37</v>
      </c>
      <c r="D1287" s="20">
        <f>_xlfn.XLOOKUP(A1287,'Medical Examinations'!A:A,'Medical Examinations'!C:C,"not found")</f>
        <v>8.01</v>
      </c>
      <c r="E1287" s="20" t="str">
        <f>_xlfn.XLOOKUP(A1287,'Medical Examinations'!A:A,'Medical Examinations'!D:D,"not found")</f>
        <v>Yes</v>
      </c>
      <c r="F1287" s="20" t="str">
        <f>_xlfn.XLOOKUP(A1287,'Medical Examinations'!A:A,'Medical Examinations'!E:E,"not found")</f>
        <v>No</v>
      </c>
      <c r="G1287" s="20" t="str">
        <f>_xlfn.XLOOKUP(A1287,'Medical Examinations'!A:A,'Medical Examinations'!F:F,"not found")</f>
        <v>No</v>
      </c>
      <c r="H1287" s="20">
        <f>_xlfn.XLOOKUP(A1287,'Medical Examinations'!A:A,'Medical Examinations'!G:G,"not found")</f>
        <v>1</v>
      </c>
      <c r="I1287" s="20" t="str">
        <f>_xlfn.XLOOKUP(A1287,'Medical Examinations'!A:A,'Medical Examinations'!H:H,"not found")</f>
        <v>No</v>
      </c>
      <c r="J1287" s="20" t="str">
        <f>_xlfn.XLOOKUP(A1287,'Medical Examinations'!A:A,'Medical Examinations'!I:I,"not found")</f>
        <v>Overweight</v>
      </c>
      <c r="K1287" s="21">
        <f>_xlfn.XLOOKUP(A1287,'Hospitalisation Details'!A:A,'Hospitalisation Details'!F:F,"Not Found")</f>
        <v>30662</v>
      </c>
      <c r="L1287" s="22">
        <f>_xlfn.XLOOKUP(A1287,'Hospitalisation Details'!A:A,'Hospitalisation Details'!H:H,"Not Found")</f>
        <v>8547.69</v>
      </c>
      <c r="M1287" s="21" t="str">
        <f>_xlfn.XLOOKUP(A1287,'Hospitalisation Details'!A:A,'Hospitalisation Details'!I:I,"Not Found")</f>
        <v>tier - 2</v>
      </c>
      <c r="N1287" s="21" t="str">
        <f>_xlfn.XLOOKUP(A1287,'Hospitalisation Details'!A:A,'Hospitalisation Details'!J:J,"Not Found")</f>
        <v>tier - 3</v>
      </c>
      <c r="O1287" s="21" t="str">
        <f>_xlfn.XLOOKUP(A1287,'Hospitalisation Details'!A:A,'Hospitalisation Details'!K:K,"Not Found")</f>
        <v>R1013</v>
      </c>
      <c r="P1287" s="23">
        <f>_xlfn.XLOOKUP(A1287,'Hospitalisation Details'!A:A,'Hospitalisation Details'!L:L,"Not Found")</f>
        <v>39</v>
      </c>
    </row>
    <row r="1288" spans="1:16" ht="15.75" x14ac:dyDescent="0.25">
      <c r="A1288" s="19" t="s">
        <v>1084</v>
      </c>
      <c r="B1288" s="19" t="str">
        <f>_xlfn.XLOOKUP(A1288,'Customer Names'!A:A,'Customer Names'!C:C,"Not Found")</f>
        <v>Foster</v>
      </c>
      <c r="C1288" s="20">
        <f>_xlfn.XLOOKUP(A1288,'Medical Examinations'!A:A,'Medical Examinations'!B:B,"not found")</f>
        <v>23.6</v>
      </c>
      <c r="D1288" s="20">
        <f>_xlfn.XLOOKUP(A1288,'Medical Examinations'!A:A,'Medical Examinations'!C:C,"not found")</f>
        <v>7.4</v>
      </c>
      <c r="E1288" s="20" t="str">
        <f>_xlfn.XLOOKUP(A1288,'Medical Examinations'!A:A,'Medical Examinations'!D:D,"not found")</f>
        <v>Yes</v>
      </c>
      <c r="F1288" s="20" t="str">
        <f>_xlfn.XLOOKUP(A1288,'Medical Examinations'!A:A,'Medical Examinations'!E:E,"not found")</f>
        <v>No</v>
      </c>
      <c r="G1288" s="20" t="str">
        <f>_xlfn.XLOOKUP(A1288,'Medical Examinations'!A:A,'Medical Examinations'!F:F,"not found")</f>
        <v>No</v>
      </c>
      <c r="H1288" s="20">
        <f>_xlfn.XLOOKUP(A1288,'Medical Examinations'!A:A,'Medical Examinations'!G:G,"not found")</f>
        <v>1</v>
      </c>
      <c r="I1288" s="20" t="str">
        <f>_xlfn.XLOOKUP(A1288,'Medical Examinations'!A:A,'Medical Examinations'!H:H,"not found")</f>
        <v>No</v>
      </c>
      <c r="J1288" s="20" t="str">
        <f>_xlfn.XLOOKUP(A1288,'Medical Examinations'!A:A,'Medical Examinations'!I:I,"not found")</f>
        <v>Normal Weight</v>
      </c>
      <c r="K1288" s="21">
        <f>_xlfn.XLOOKUP(A1288,'Hospitalisation Details'!A:A,'Hospitalisation Details'!F:F,"Not Found")</f>
        <v>27704</v>
      </c>
      <c r="L1288" s="22">
        <f>_xlfn.XLOOKUP(A1288,'Hospitalisation Details'!A:A,'Hospitalisation Details'!H:H,"Not Found")</f>
        <v>8539.67</v>
      </c>
      <c r="M1288" s="21" t="str">
        <f>_xlfn.XLOOKUP(A1288,'Hospitalisation Details'!A:A,'Hospitalisation Details'!I:I,"Not Found")</f>
        <v>tier - 2</v>
      </c>
      <c r="N1288" s="21" t="str">
        <f>_xlfn.XLOOKUP(A1288,'Hospitalisation Details'!A:A,'Hospitalisation Details'!J:J,"Not Found")</f>
        <v>tier - 3</v>
      </c>
      <c r="O1288" s="21" t="str">
        <f>_xlfn.XLOOKUP(A1288,'Hospitalisation Details'!A:A,'Hospitalisation Details'!K:K,"Not Found")</f>
        <v>R1011</v>
      </c>
      <c r="P1288" s="23">
        <f>_xlfn.XLOOKUP(A1288,'Hospitalisation Details'!A:A,'Hospitalisation Details'!L:L,"Not Found")</f>
        <v>47</v>
      </c>
    </row>
    <row r="1289" spans="1:16" ht="15.75" x14ac:dyDescent="0.25">
      <c r="A1289" s="19" t="s">
        <v>1083</v>
      </c>
      <c r="B1289" s="19" t="str">
        <f>_xlfn.XLOOKUP(A1289,'Customer Names'!A:A,'Customer Names'!C:C,"Not Found")</f>
        <v>Overpeck</v>
      </c>
      <c r="C1289" s="20">
        <f>_xlfn.XLOOKUP(A1289,'Medical Examinations'!A:A,'Medical Examinations'!B:B,"not found")</f>
        <v>33.155000000000001</v>
      </c>
      <c r="D1289" s="20">
        <f>_xlfn.XLOOKUP(A1289,'Medical Examinations'!A:A,'Medical Examinations'!C:C,"not found")</f>
        <v>8.3800000000000008</v>
      </c>
      <c r="E1289" s="20" t="str">
        <f>_xlfn.XLOOKUP(A1289,'Medical Examinations'!A:A,'Medical Examinations'!D:D,"not found")</f>
        <v>Yes</v>
      </c>
      <c r="F1289" s="20" t="str">
        <f>_xlfn.XLOOKUP(A1289,'Medical Examinations'!A:A,'Medical Examinations'!E:E,"not found")</f>
        <v>No</v>
      </c>
      <c r="G1289" s="20" t="str">
        <f>_xlfn.XLOOKUP(A1289,'Medical Examinations'!A:A,'Medical Examinations'!F:F,"not found")</f>
        <v>No</v>
      </c>
      <c r="H1289" s="20">
        <f>_xlfn.XLOOKUP(A1289,'Medical Examinations'!A:A,'Medical Examinations'!G:G,"not found")</f>
        <v>0</v>
      </c>
      <c r="I1289" s="20" t="str">
        <f>_xlfn.XLOOKUP(A1289,'Medical Examinations'!A:A,'Medical Examinations'!H:H,"not found")</f>
        <v>No</v>
      </c>
      <c r="J1289" s="20" t="str">
        <f>_xlfn.XLOOKUP(A1289,'Medical Examinations'!A:A,'Medical Examinations'!I:I,"not found")</f>
        <v>Obesity</v>
      </c>
      <c r="K1289" s="21">
        <f>_xlfn.XLOOKUP(A1289,'Hospitalisation Details'!A:A,'Hospitalisation Details'!F:F,"Not Found")</f>
        <v>29947</v>
      </c>
      <c r="L1289" s="22">
        <f>_xlfn.XLOOKUP(A1289,'Hospitalisation Details'!A:A,'Hospitalisation Details'!H:H,"Not Found")</f>
        <v>8538.2900000000009</v>
      </c>
      <c r="M1289" s="21" t="str">
        <f>_xlfn.XLOOKUP(A1289,'Hospitalisation Details'!A:A,'Hospitalisation Details'!I:I,"Not Found")</f>
        <v>tier - 2</v>
      </c>
      <c r="N1289" s="21" t="str">
        <f>_xlfn.XLOOKUP(A1289,'Hospitalisation Details'!A:A,'Hospitalisation Details'!J:J,"Not Found")</f>
        <v>tier - 3</v>
      </c>
      <c r="O1289" s="21" t="str">
        <f>_xlfn.XLOOKUP(A1289,'Hospitalisation Details'!A:A,'Hospitalisation Details'!K:K,"Not Found")</f>
        <v>R1024</v>
      </c>
      <c r="P1289" s="23">
        <f>_xlfn.XLOOKUP(A1289,'Hospitalisation Details'!A:A,'Hospitalisation Details'!L:L,"Not Found")</f>
        <v>41</v>
      </c>
    </row>
    <row r="1290" spans="1:16" ht="15.75" x14ac:dyDescent="0.25">
      <c r="A1290" s="19" t="s">
        <v>1082</v>
      </c>
      <c r="B1290" s="19" t="str">
        <f>_xlfn.XLOOKUP(A1290,'Customer Names'!A:A,'Customer Names'!C:C,"Not Found")</f>
        <v>Levine</v>
      </c>
      <c r="C1290" s="20">
        <f>_xlfn.XLOOKUP(A1290,'Medical Examinations'!A:A,'Medical Examinations'!B:B,"not found")</f>
        <v>24.32</v>
      </c>
      <c r="D1290" s="20">
        <f>_xlfn.XLOOKUP(A1290,'Medical Examinations'!A:A,'Medical Examinations'!C:C,"not found")</f>
        <v>11.56</v>
      </c>
      <c r="E1290" s="20" t="str">
        <f>_xlfn.XLOOKUP(A1290,'Medical Examinations'!A:A,'Medical Examinations'!D:D,"not found")</f>
        <v>Yes</v>
      </c>
      <c r="F1290" s="20" t="str">
        <f>_xlfn.XLOOKUP(A1290,'Medical Examinations'!A:A,'Medical Examinations'!E:E,"not found")</f>
        <v>No</v>
      </c>
      <c r="G1290" s="20" t="str">
        <f>_xlfn.XLOOKUP(A1290,'Medical Examinations'!A:A,'Medical Examinations'!F:F,"not found")</f>
        <v>No</v>
      </c>
      <c r="H1290" s="20">
        <f>_xlfn.XLOOKUP(A1290,'Medical Examinations'!A:A,'Medical Examinations'!G:G,"not found")</f>
        <v>1</v>
      </c>
      <c r="I1290" s="20" t="str">
        <f>_xlfn.XLOOKUP(A1290,'Medical Examinations'!A:A,'Medical Examinations'!H:H,"not found")</f>
        <v>No</v>
      </c>
      <c r="J1290" s="20" t="str">
        <f>_xlfn.XLOOKUP(A1290,'Medical Examinations'!A:A,'Medical Examinations'!I:I,"not found")</f>
        <v>Normal Weight</v>
      </c>
      <c r="K1290" s="21">
        <f>_xlfn.XLOOKUP(A1290,'Hospitalisation Details'!A:A,'Hospitalisation Details'!F:F,"Not Found")</f>
        <v>30521</v>
      </c>
      <c r="L1290" s="22">
        <f>_xlfn.XLOOKUP(A1290,'Hospitalisation Details'!A:A,'Hospitalisation Details'!H:H,"Not Found")</f>
        <v>8534.67</v>
      </c>
      <c r="M1290" s="21" t="str">
        <f>_xlfn.XLOOKUP(A1290,'Hospitalisation Details'!A:A,'Hospitalisation Details'!I:I,"Not Found")</f>
        <v>tier - 2</v>
      </c>
      <c r="N1290" s="21" t="str">
        <f>_xlfn.XLOOKUP(A1290,'Hospitalisation Details'!A:A,'Hospitalisation Details'!J:J,"Not Found")</f>
        <v>tier - 3</v>
      </c>
      <c r="O1290" s="21" t="str">
        <f>_xlfn.XLOOKUP(A1290,'Hospitalisation Details'!A:A,'Hospitalisation Details'!K:K,"Not Found")</f>
        <v>R1024</v>
      </c>
      <c r="P1290" s="23">
        <f>_xlfn.XLOOKUP(A1290,'Hospitalisation Details'!A:A,'Hospitalisation Details'!L:L,"Not Found")</f>
        <v>39</v>
      </c>
    </row>
    <row r="1291" spans="1:16" ht="15.75" x14ac:dyDescent="0.25">
      <c r="A1291" s="19" t="s">
        <v>1081</v>
      </c>
      <c r="B1291" s="19" t="str">
        <f>_xlfn.XLOOKUP(A1291,'Customer Names'!A:A,'Customer Names'!C:C,"Not Found")</f>
        <v>Jean</v>
      </c>
      <c r="C1291" s="20">
        <f>_xlfn.XLOOKUP(A1291,'Medical Examinations'!A:A,'Medical Examinations'!B:B,"not found")</f>
        <v>36.299999999999997</v>
      </c>
      <c r="D1291" s="20">
        <f>_xlfn.XLOOKUP(A1291,'Medical Examinations'!A:A,'Medical Examinations'!C:C,"not found")</f>
        <v>4.6100000000000003</v>
      </c>
      <c r="E1291" s="20" t="str">
        <f>_xlfn.XLOOKUP(A1291,'Medical Examinations'!A:A,'Medical Examinations'!D:D,"not found")</f>
        <v>No</v>
      </c>
      <c r="F1291" s="20" t="str">
        <f>_xlfn.XLOOKUP(A1291,'Medical Examinations'!A:A,'Medical Examinations'!E:E,"not found")</f>
        <v>No</v>
      </c>
      <c r="G1291" s="20" t="str">
        <f>_xlfn.XLOOKUP(A1291,'Medical Examinations'!A:A,'Medical Examinations'!F:F,"not found")</f>
        <v>No</v>
      </c>
      <c r="H1291" s="20">
        <f>_xlfn.XLOOKUP(A1291,'Medical Examinations'!A:A,'Medical Examinations'!G:G,"not found")</f>
        <v>0</v>
      </c>
      <c r="I1291" s="20" t="str">
        <f>_xlfn.XLOOKUP(A1291,'Medical Examinations'!A:A,'Medical Examinations'!H:H,"not found")</f>
        <v>No</v>
      </c>
      <c r="J1291" s="20" t="str">
        <f>_xlfn.XLOOKUP(A1291,'Medical Examinations'!A:A,'Medical Examinations'!I:I,"not found")</f>
        <v>Obesity</v>
      </c>
      <c r="K1291" s="21">
        <f>_xlfn.XLOOKUP(A1291,'Hospitalisation Details'!A:A,'Hospitalisation Details'!F:F,"Not Found")</f>
        <v>28332</v>
      </c>
      <c r="L1291" s="22">
        <f>_xlfn.XLOOKUP(A1291,'Hospitalisation Details'!A:A,'Hospitalisation Details'!H:H,"Not Found")</f>
        <v>8527.5300000000007</v>
      </c>
      <c r="M1291" s="21" t="str">
        <f>_xlfn.XLOOKUP(A1291,'Hospitalisation Details'!A:A,'Hospitalisation Details'!I:I,"Not Found")</f>
        <v>tier - 2</v>
      </c>
      <c r="N1291" s="21" t="str">
        <f>_xlfn.XLOOKUP(A1291,'Hospitalisation Details'!A:A,'Hospitalisation Details'!J:J,"Not Found")</f>
        <v>tier - 3</v>
      </c>
      <c r="O1291" s="21" t="str">
        <f>_xlfn.XLOOKUP(A1291,'Hospitalisation Details'!A:A,'Hospitalisation Details'!K:K,"Not Found")</f>
        <v>R1013</v>
      </c>
      <c r="P1291" s="23">
        <f>_xlfn.XLOOKUP(A1291,'Hospitalisation Details'!A:A,'Hospitalisation Details'!L:L,"Not Found")</f>
        <v>45</v>
      </c>
    </row>
    <row r="1292" spans="1:16" ht="15.75" x14ac:dyDescent="0.25">
      <c r="A1292" s="19" t="s">
        <v>1080</v>
      </c>
      <c r="B1292" s="19" t="str">
        <f>_xlfn.XLOOKUP(A1292,'Customer Names'!A:A,'Customer Names'!C:C,"Not Found")</f>
        <v>Wild</v>
      </c>
      <c r="C1292" s="20">
        <f>_xlfn.XLOOKUP(A1292,'Medical Examinations'!A:A,'Medical Examinations'!B:B,"not found")</f>
        <v>34.4</v>
      </c>
      <c r="D1292" s="20">
        <f>_xlfn.XLOOKUP(A1292,'Medical Examinations'!A:A,'Medical Examinations'!C:C,"not found")</f>
        <v>4.95</v>
      </c>
      <c r="E1292" s="20" t="str">
        <f>_xlfn.XLOOKUP(A1292,'Medical Examinations'!A:A,'Medical Examinations'!D:D,"not found")</f>
        <v>No</v>
      </c>
      <c r="F1292" s="20" t="str">
        <f>_xlfn.XLOOKUP(A1292,'Medical Examinations'!A:A,'Medical Examinations'!E:E,"not found")</f>
        <v>No</v>
      </c>
      <c r="G1292" s="20" t="str">
        <f>_xlfn.XLOOKUP(A1292,'Medical Examinations'!A:A,'Medical Examinations'!F:F,"not found")</f>
        <v>Yes</v>
      </c>
      <c r="H1292" s="20">
        <f>_xlfn.XLOOKUP(A1292,'Medical Examinations'!A:A,'Medical Examinations'!G:G,"not found")</f>
        <v>1</v>
      </c>
      <c r="I1292" s="20" t="str">
        <f>_xlfn.XLOOKUP(A1292,'Medical Examinations'!A:A,'Medical Examinations'!H:H,"not found")</f>
        <v>No</v>
      </c>
      <c r="J1292" s="20" t="str">
        <f>_xlfn.XLOOKUP(A1292,'Medical Examinations'!A:A,'Medical Examinations'!I:I,"not found")</f>
        <v>Obesity</v>
      </c>
      <c r="K1292" s="21">
        <f>_xlfn.XLOOKUP(A1292,'Hospitalisation Details'!A:A,'Hospitalisation Details'!F:F,"Not Found")</f>
        <v>29080</v>
      </c>
      <c r="L1292" s="22">
        <f>_xlfn.XLOOKUP(A1292,'Hospitalisation Details'!A:A,'Hospitalisation Details'!H:H,"Not Found")</f>
        <v>8522</v>
      </c>
      <c r="M1292" s="21" t="str">
        <f>_xlfn.XLOOKUP(A1292,'Hospitalisation Details'!A:A,'Hospitalisation Details'!I:I,"Not Found")</f>
        <v>tier - 2</v>
      </c>
      <c r="N1292" s="21" t="str">
        <f>_xlfn.XLOOKUP(A1292,'Hospitalisation Details'!A:A,'Hospitalisation Details'!J:J,"Not Found")</f>
        <v>tier - 3</v>
      </c>
      <c r="O1292" s="21" t="str">
        <f>_xlfn.XLOOKUP(A1292,'Hospitalisation Details'!A:A,'Hospitalisation Details'!K:K,"Not Found")</f>
        <v>R1011</v>
      </c>
      <c r="P1292" s="23">
        <f>_xlfn.XLOOKUP(A1292,'Hospitalisation Details'!A:A,'Hospitalisation Details'!L:L,"Not Found")</f>
        <v>43</v>
      </c>
    </row>
    <row r="1293" spans="1:16" ht="15.75" x14ac:dyDescent="0.25">
      <c r="A1293" s="19" t="s">
        <v>1079</v>
      </c>
      <c r="B1293" s="19" t="str">
        <f>_xlfn.XLOOKUP(A1293,'Customer Names'!A:A,'Customer Names'!C:C,"Not Found")</f>
        <v>Tabor</v>
      </c>
      <c r="C1293" s="20">
        <f>_xlfn.XLOOKUP(A1293,'Medical Examinations'!A:A,'Medical Examinations'!B:B,"not found")</f>
        <v>30.9</v>
      </c>
      <c r="D1293" s="20">
        <f>_xlfn.XLOOKUP(A1293,'Medical Examinations'!A:A,'Medical Examinations'!C:C,"not found")</f>
        <v>5.04</v>
      </c>
      <c r="E1293" s="20" t="str">
        <f>_xlfn.XLOOKUP(A1293,'Medical Examinations'!A:A,'Medical Examinations'!D:D,"not found")</f>
        <v>No</v>
      </c>
      <c r="F1293" s="20" t="str">
        <f>_xlfn.XLOOKUP(A1293,'Medical Examinations'!A:A,'Medical Examinations'!E:E,"not found")</f>
        <v>No</v>
      </c>
      <c r="G1293" s="20" t="str">
        <f>_xlfn.XLOOKUP(A1293,'Medical Examinations'!A:A,'Medical Examinations'!F:F,"not found")</f>
        <v>No</v>
      </c>
      <c r="H1293" s="20">
        <f>_xlfn.XLOOKUP(A1293,'Medical Examinations'!A:A,'Medical Examinations'!G:G,"not found")</f>
        <v>0</v>
      </c>
      <c r="I1293" s="20" t="str">
        <f>_xlfn.XLOOKUP(A1293,'Medical Examinations'!A:A,'Medical Examinations'!H:H,"not found")</f>
        <v>No</v>
      </c>
      <c r="J1293" s="20" t="str">
        <f>_xlfn.XLOOKUP(A1293,'Medical Examinations'!A:A,'Medical Examinations'!I:I,"not found")</f>
        <v>Obesity</v>
      </c>
      <c r="K1293" s="21">
        <f>_xlfn.XLOOKUP(A1293,'Hospitalisation Details'!A:A,'Hospitalisation Details'!F:F,"Not Found")</f>
        <v>28488</v>
      </c>
      <c r="L1293" s="22">
        <f>_xlfn.XLOOKUP(A1293,'Hospitalisation Details'!A:A,'Hospitalisation Details'!H:H,"Not Found")</f>
        <v>8520.0300000000007</v>
      </c>
      <c r="M1293" s="21" t="str">
        <f>_xlfn.XLOOKUP(A1293,'Hospitalisation Details'!A:A,'Hospitalisation Details'!I:I,"Not Found")</f>
        <v>tier - 2</v>
      </c>
      <c r="N1293" s="21" t="str">
        <f>_xlfn.XLOOKUP(A1293,'Hospitalisation Details'!A:A,'Hospitalisation Details'!J:J,"Not Found")</f>
        <v>tier - 3</v>
      </c>
      <c r="O1293" s="21" t="str">
        <f>_xlfn.XLOOKUP(A1293,'Hospitalisation Details'!A:A,'Hospitalisation Details'!K:K,"Not Found")</f>
        <v>R1011</v>
      </c>
      <c r="P1293" s="23">
        <f>_xlfn.XLOOKUP(A1293,'Hospitalisation Details'!A:A,'Hospitalisation Details'!L:L,"Not Found")</f>
        <v>45</v>
      </c>
    </row>
    <row r="1294" spans="1:16" ht="15.75" x14ac:dyDescent="0.25">
      <c r="A1294" s="19" t="s">
        <v>1078</v>
      </c>
      <c r="B1294" s="19" t="str">
        <f>_xlfn.XLOOKUP(A1294,'Customer Names'!A:A,'Customer Names'!C:C,"Not Found")</f>
        <v>Steffen</v>
      </c>
      <c r="C1294" s="20">
        <f>_xlfn.XLOOKUP(A1294,'Medical Examinations'!A:A,'Medical Examinations'!B:B,"not found")</f>
        <v>28.6</v>
      </c>
      <c r="D1294" s="20">
        <f>_xlfn.XLOOKUP(A1294,'Medical Examinations'!A:A,'Medical Examinations'!C:C,"not found")</f>
        <v>5.42</v>
      </c>
      <c r="E1294" s="20" t="str">
        <f>_xlfn.XLOOKUP(A1294,'Medical Examinations'!A:A,'Medical Examinations'!D:D,"not found")</f>
        <v>No</v>
      </c>
      <c r="F1294" s="20" t="str">
        <f>_xlfn.XLOOKUP(A1294,'Medical Examinations'!A:A,'Medical Examinations'!E:E,"not found")</f>
        <v>No</v>
      </c>
      <c r="G1294" s="20" t="str">
        <f>_xlfn.XLOOKUP(A1294,'Medical Examinations'!A:A,'Medical Examinations'!F:F,"not found")</f>
        <v>No</v>
      </c>
      <c r="H1294" s="20">
        <f>_xlfn.XLOOKUP(A1294,'Medical Examinations'!A:A,'Medical Examinations'!G:G,"not found")</f>
        <v>0</v>
      </c>
      <c r="I1294" s="20" t="str">
        <f>_xlfn.XLOOKUP(A1294,'Medical Examinations'!A:A,'Medical Examinations'!H:H,"not found")</f>
        <v>No</v>
      </c>
      <c r="J1294" s="20" t="str">
        <f>_xlfn.XLOOKUP(A1294,'Medical Examinations'!A:A,'Medical Examinations'!I:I,"not found")</f>
        <v>Overweight</v>
      </c>
      <c r="K1294" s="21">
        <f>_xlfn.XLOOKUP(A1294,'Hospitalisation Details'!A:A,'Hospitalisation Details'!F:F,"Not Found")</f>
        <v>28297</v>
      </c>
      <c r="L1294" s="22">
        <f>_xlfn.XLOOKUP(A1294,'Hospitalisation Details'!A:A,'Hospitalisation Details'!H:H,"Not Found")</f>
        <v>8516.83</v>
      </c>
      <c r="M1294" s="21" t="str">
        <f>_xlfn.XLOOKUP(A1294,'Hospitalisation Details'!A:A,'Hospitalisation Details'!I:I,"Not Found")</f>
        <v>tier - 2</v>
      </c>
      <c r="N1294" s="21" t="str">
        <f>_xlfn.XLOOKUP(A1294,'Hospitalisation Details'!A:A,'Hospitalisation Details'!J:J,"Not Found")</f>
        <v>tier - 3</v>
      </c>
      <c r="O1294" s="21" t="str">
        <f>_xlfn.XLOOKUP(A1294,'Hospitalisation Details'!A:A,'Hospitalisation Details'!K:K,"Not Found")</f>
        <v>R1013</v>
      </c>
      <c r="P1294" s="23">
        <f>_xlfn.XLOOKUP(A1294,'Hospitalisation Details'!A:A,'Hospitalisation Details'!L:L,"Not Found")</f>
        <v>45</v>
      </c>
    </row>
    <row r="1295" spans="1:16" ht="15.75" x14ac:dyDescent="0.25">
      <c r="A1295" s="19" t="s">
        <v>1077</v>
      </c>
      <c r="B1295" s="19" t="str">
        <f>_xlfn.XLOOKUP(A1295,'Customer Names'!A:A,'Customer Names'!C:C,"Not Found")</f>
        <v>Tadich</v>
      </c>
      <c r="C1295" s="20">
        <f>_xlfn.XLOOKUP(A1295,'Medical Examinations'!A:A,'Medical Examinations'!B:B,"not found")</f>
        <v>27.83</v>
      </c>
      <c r="D1295" s="20">
        <f>_xlfn.XLOOKUP(A1295,'Medical Examinations'!A:A,'Medical Examinations'!C:C,"not found")</f>
        <v>5.39</v>
      </c>
      <c r="E1295" s="20" t="str">
        <f>_xlfn.XLOOKUP(A1295,'Medical Examinations'!A:A,'Medical Examinations'!D:D,"not found")</f>
        <v>No</v>
      </c>
      <c r="F1295" s="20" t="str">
        <f>_xlfn.XLOOKUP(A1295,'Medical Examinations'!A:A,'Medical Examinations'!E:E,"not found")</f>
        <v>No</v>
      </c>
      <c r="G1295" s="20" t="str">
        <f>_xlfn.XLOOKUP(A1295,'Medical Examinations'!A:A,'Medical Examinations'!F:F,"not found")</f>
        <v>No</v>
      </c>
      <c r="H1295" s="20">
        <f>_xlfn.XLOOKUP(A1295,'Medical Examinations'!A:A,'Medical Examinations'!G:G,"not found")</f>
        <v>0</v>
      </c>
      <c r="I1295" s="20" t="str">
        <f>_xlfn.XLOOKUP(A1295,'Medical Examinations'!A:A,'Medical Examinations'!H:H,"not found")</f>
        <v>No</v>
      </c>
      <c r="J1295" s="20" t="str">
        <f>_xlfn.XLOOKUP(A1295,'Medical Examinations'!A:A,'Medical Examinations'!I:I,"not found")</f>
        <v>Overweight</v>
      </c>
      <c r="K1295" s="21">
        <f>_xlfn.XLOOKUP(A1295,'Hospitalisation Details'!A:A,'Hospitalisation Details'!F:F,"Not Found")</f>
        <v>28485</v>
      </c>
      <c r="L1295" s="22">
        <f>_xlfn.XLOOKUP(A1295,'Hospitalisation Details'!A:A,'Hospitalisation Details'!H:H,"Not Found")</f>
        <v>8515.76</v>
      </c>
      <c r="M1295" s="21" t="str">
        <f>_xlfn.XLOOKUP(A1295,'Hospitalisation Details'!A:A,'Hospitalisation Details'!I:I,"Not Found")</f>
        <v>tier - 2</v>
      </c>
      <c r="N1295" s="21" t="str">
        <f>_xlfn.XLOOKUP(A1295,'Hospitalisation Details'!A:A,'Hospitalisation Details'!J:J,"Not Found")</f>
        <v>tier - 3</v>
      </c>
      <c r="O1295" s="21" t="str">
        <f>_xlfn.XLOOKUP(A1295,'Hospitalisation Details'!A:A,'Hospitalisation Details'!K:K,"Not Found")</f>
        <v>R1013</v>
      </c>
      <c r="P1295" s="23">
        <f>_xlfn.XLOOKUP(A1295,'Hospitalisation Details'!A:A,'Hospitalisation Details'!L:L,"Not Found")</f>
        <v>45</v>
      </c>
    </row>
    <row r="1296" spans="1:16" ht="15.75" x14ac:dyDescent="0.25">
      <c r="A1296" s="19" t="s">
        <v>1076</v>
      </c>
      <c r="B1296" s="19" t="str">
        <f>_xlfn.XLOOKUP(A1296,'Customer Names'!A:A,'Customer Names'!C:C,"Not Found")</f>
        <v>Christenson</v>
      </c>
      <c r="C1296" s="20">
        <f>_xlfn.XLOOKUP(A1296,'Medical Examinations'!A:A,'Medical Examinations'!B:B,"not found")</f>
        <v>39.64</v>
      </c>
      <c r="D1296" s="20">
        <f>_xlfn.XLOOKUP(A1296,'Medical Examinations'!A:A,'Medical Examinations'!C:C,"not found")</f>
        <v>6</v>
      </c>
      <c r="E1296" s="20" t="str">
        <f>_xlfn.XLOOKUP(A1296,'Medical Examinations'!A:A,'Medical Examinations'!D:D,"not found")</f>
        <v>No</v>
      </c>
      <c r="F1296" s="20" t="str">
        <f>_xlfn.XLOOKUP(A1296,'Medical Examinations'!A:A,'Medical Examinations'!E:E,"not found")</f>
        <v>No</v>
      </c>
      <c r="G1296" s="20" t="str">
        <f>_xlfn.XLOOKUP(A1296,'Medical Examinations'!A:A,'Medical Examinations'!F:F,"not found")</f>
        <v>Yes</v>
      </c>
      <c r="H1296" s="20">
        <f>_xlfn.XLOOKUP(A1296,'Medical Examinations'!A:A,'Medical Examinations'!G:G,"not found")</f>
        <v>1</v>
      </c>
      <c r="I1296" s="20" t="str">
        <f>_xlfn.XLOOKUP(A1296,'Medical Examinations'!A:A,'Medical Examinations'!H:H,"not found")</f>
        <v>No</v>
      </c>
      <c r="J1296" s="20" t="str">
        <f>_xlfn.XLOOKUP(A1296,'Medical Examinations'!A:A,'Medical Examinations'!I:I,"not found")</f>
        <v>Obesity</v>
      </c>
      <c r="K1296" s="21">
        <f>_xlfn.XLOOKUP(A1296,'Hospitalisation Details'!A:A,'Hospitalisation Details'!F:F,"Not Found")</f>
        <v>34283</v>
      </c>
      <c r="L1296" s="22">
        <f>_xlfn.XLOOKUP(A1296,'Hospitalisation Details'!A:A,'Hospitalisation Details'!H:H,"Not Found")</f>
        <v>8471.65</v>
      </c>
      <c r="M1296" s="21" t="str">
        <f>_xlfn.XLOOKUP(A1296,'Hospitalisation Details'!A:A,'Hospitalisation Details'!I:I,"Not Found")</f>
        <v>tier - 2</v>
      </c>
      <c r="N1296" s="21" t="str">
        <f>_xlfn.XLOOKUP(A1296,'Hospitalisation Details'!A:A,'Hospitalisation Details'!J:J,"Not Found")</f>
        <v>tier - 3</v>
      </c>
      <c r="O1296" s="21" t="str">
        <f>_xlfn.XLOOKUP(A1296,'Hospitalisation Details'!A:A,'Hospitalisation Details'!K:K,"Not Found")</f>
        <v>R1012</v>
      </c>
      <c r="P1296" s="23">
        <f>_xlfn.XLOOKUP(A1296,'Hospitalisation Details'!A:A,'Hospitalisation Details'!L:L,"Not Found")</f>
        <v>29</v>
      </c>
    </row>
    <row r="1297" spans="1:16" ht="15.75" x14ac:dyDescent="0.25">
      <c r="A1297" s="19" t="s">
        <v>1075</v>
      </c>
      <c r="B1297" s="19" t="str">
        <f>_xlfn.XLOOKUP(A1297,'Customer Names'!A:A,'Customer Names'!C:C,"Not Found")</f>
        <v>Shell</v>
      </c>
      <c r="C1297" s="20">
        <f>_xlfn.XLOOKUP(A1297,'Medical Examinations'!A:A,'Medical Examinations'!B:B,"not found")</f>
        <v>38.479999999999997</v>
      </c>
      <c r="D1297" s="20">
        <f>_xlfn.XLOOKUP(A1297,'Medical Examinations'!A:A,'Medical Examinations'!C:C,"not found")</f>
        <v>6.02</v>
      </c>
      <c r="E1297" s="20" t="str">
        <f>_xlfn.XLOOKUP(A1297,'Medical Examinations'!A:A,'Medical Examinations'!D:D,"not found")</f>
        <v>No</v>
      </c>
      <c r="F1297" s="20" t="str">
        <f>_xlfn.XLOOKUP(A1297,'Medical Examinations'!A:A,'Medical Examinations'!E:E,"not found")</f>
        <v>No</v>
      </c>
      <c r="G1297" s="20" t="str">
        <f>_xlfn.XLOOKUP(A1297,'Medical Examinations'!A:A,'Medical Examinations'!F:F,"not found")</f>
        <v>No</v>
      </c>
      <c r="H1297" s="20">
        <f>_xlfn.XLOOKUP(A1297,'Medical Examinations'!A:A,'Medical Examinations'!G:G,"not found")</f>
        <v>1</v>
      </c>
      <c r="I1297" s="20" t="str">
        <f>_xlfn.XLOOKUP(A1297,'Medical Examinations'!A:A,'Medical Examinations'!H:H,"not found")</f>
        <v>No</v>
      </c>
      <c r="J1297" s="20" t="str">
        <f>_xlfn.XLOOKUP(A1297,'Medical Examinations'!A:A,'Medical Examinations'!I:I,"not found")</f>
        <v>Obesity</v>
      </c>
      <c r="K1297" s="21">
        <f>_xlfn.XLOOKUP(A1297,'Hospitalisation Details'!A:A,'Hospitalisation Details'!F:F,"Not Found")</f>
        <v>33856</v>
      </c>
      <c r="L1297" s="22">
        <f>_xlfn.XLOOKUP(A1297,'Hospitalisation Details'!A:A,'Hospitalisation Details'!H:H,"Not Found")</f>
        <v>8466.35</v>
      </c>
      <c r="M1297" s="21" t="str">
        <f>_xlfn.XLOOKUP(A1297,'Hospitalisation Details'!A:A,'Hospitalisation Details'!I:I,"Not Found")</f>
        <v>tier - 2</v>
      </c>
      <c r="N1297" s="21" t="str">
        <f>_xlfn.XLOOKUP(A1297,'Hospitalisation Details'!A:A,'Hospitalisation Details'!J:J,"Not Found")</f>
        <v>tier - 3</v>
      </c>
      <c r="O1297" s="21" t="str">
        <f>_xlfn.XLOOKUP(A1297,'Hospitalisation Details'!A:A,'Hospitalisation Details'!K:K,"Not Found")</f>
        <v>R1012</v>
      </c>
      <c r="P1297" s="23">
        <f>_xlfn.XLOOKUP(A1297,'Hospitalisation Details'!A:A,'Hospitalisation Details'!L:L,"Not Found")</f>
        <v>30</v>
      </c>
    </row>
    <row r="1298" spans="1:16" ht="15.75" x14ac:dyDescent="0.25">
      <c r="A1298" s="19" t="s">
        <v>1074</v>
      </c>
      <c r="B1298" s="19" t="str">
        <f>_xlfn.XLOOKUP(A1298,'Customer Names'!A:A,'Customer Names'!C:C,"Not Found")</f>
        <v>Rao</v>
      </c>
      <c r="C1298" s="20">
        <f>_xlfn.XLOOKUP(A1298,'Medical Examinations'!A:A,'Medical Examinations'!B:B,"not found")</f>
        <v>36.200000000000003</v>
      </c>
      <c r="D1298" s="20">
        <f>_xlfn.XLOOKUP(A1298,'Medical Examinations'!A:A,'Medical Examinations'!C:C,"not found")</f>
        <v>4.62</v>
      </c>
      <c r="E1298" s="20" t="str">
        <f>_xlfn.XLOOKUP(A1298,'Medical Examinations'!A:A,'Medical Examinations'!D:D,"not found")</f>
        <v>No</v>
      </c>
      <c r="F1298" s="20" t="str">
        <f>_xlfn.XLOOKUP(A1298,'Medical Examinations'!A:A,'Medical Examinations'!E:E,"not found")</f>
        <v>No</v>
      </c>
      <c r="G1298" s="20" t="str">
        <f>_xlfn.XLOOKUP(A1298,'Medical Examinations'!A:A,'Medical Examinations'!F:F,"not found")</f>
        <v>No</v>
      </c>
      <c r="H1298" s="20">
        <f>_xlfn.XLOOKUP(A1298,'Medical Examinations'!A:A,'Medical Examinations'!G:G,"not found")</f>
        <v>2</v>
      </c>
      <c r="I1298" s="20" t="str">
        <f>_xlfn.XLOOKUP(A1298,'Medical Examinations'!A:A,'Medical Examinations'!H:H,"not found")</f>
        <v>No</v>
      </c>
      <c r="J1298" s="20" t="str">
        <f>_xlfn.XLOOKUP(A1298,'Medical Examinations'!A:A,'Medical Examinations'!I:I,"not found")</f>
        <v>Obesity</v>
      </c>
      <c r="K1298" s="21">
        <f>_xlfn.XLOOKUP(A1298,'Hospitalisation Details'!A:A,'Hospitalisation Details'!F:F,"Not Found")</f>
        <v>26659</v>
      </c>
      <c r="L1298" s="22">
        <f>_xlfn.XLOOKUP(A1298,'Hospitalisation Details'!A:A,'Hospitalisation Details'!H:H,"Not Found")</f>
        <v>8457.82</v>
      </c>
      <c r="M1298" s="21" t="str">
        <f>_xlfn.XLOOKUP(A1298,'Hospitalisation Details'!A:A,'Hospitalisation Details'!I:I,"Not Found")</f>
        <v>tier - 2</v>
      </c>
      <c r="N1298" s="21" t="str">
        <f>_xlfn.XLOOKUP(A1298,'Hospitalisation Details'!A:A,'Hospitalisation Details'!J:J,"Not Found")</f>
        <v>tier - 3</v>
      </c>
      <c r="O1298" s="21" t="str">
        <f>_xlfn.XLOOKUP(A1298,'Hospitalisation Details'!A:A,'Hospitalisation Details'!K:K,"Not Found")</f>
        <v>R1011</v>
      </c>
      <c r="P1298" s="23">
        <f>_xlfn.XLOOKUP(A1298,'Hospitalisation Details'!A:A,'Hospitalisation Details'!L:L,"Not Found")</f>
        <v>50</v>
      </c>
    </row>
    <row r="1299" spans="1:16" ht="15.75" x14ac:dyDescent="0.25">
      <c r="A1299" s="19" t="s">
        <v>1073</v>
      </c>
      <c r="B1299" s="19" t="str">
        <f>_xlfn.XLOOKUP(A1299,'Customer Names'!A:A,'Customer Names'!C:C,"Not Found")</f>
        <v>Myers</v>
      </c>
      <c r="C1299" s="20">
        <f>_xlfn.XLOOKUP(A1299,'Medical Examinations'!A:A,'Medical Examinations'!B:B,"not found")</f>
        <v>27.13</v>
      </c>
      <c r="D1299" s="20">
        <f>_xlfn.XLOOKUP(A1299,'Medical Examinations'!A:A,'Medical Examinations'!C:C,"not found")</f>
        <v>5.59</v>
      </c>
      <c r="E1299" s="20" t="str">
        <f>_xlfn.XLOOKUP(A1299,'Medical Examinations'!A:A,'Medical Examinations'!D:D,"not found")</f>
        <v>No</v>
      </c>
      <c r="F1299" s="20" t="str">
        <f>_xlfn.XLOOKUP(A1299,'Medical Examinations'!A:A,'Medical Examinations'!E:E,"not found")</f>
        <v>No</v>
      </c>
      <c r="G1299" s="20" t="str">
        <f>_xlfn.XLOOKUP(A1299,'Medical Examinations'!A:A,'Medical Examinations'!F:F,"not found")</f>
        <v>No</v>
      </c>
      <c r="H1299" s="20">
        <f>_xlfn.XLOOKUP(A1299,'Medical Examinations'!A:A,'Medical Examinations'!G:G,"not found")</f>
        <v>1</v>
      </c>
      <c r="I1299" s="20" t="str">
        <f>_xlfn.XLOOKUP(A1299,'Medical Examinations'!A:A,'Medical Examinations'!H:H,"not found")</f>
        <v>No</v>
      </c>
      <c r="J1299" s="20" t="str">
        <f>_xlfn.XLOOKUP(A1299,'Medical Examinations'!A:A,'Medical Examinations'!I:I,"not found")</f>
        <v>Overweight</v>
      </c>
      <c r="K1299" s="21">
        <f>_xlfn.XLOOKUP(A1299,'Hospitalisation Details'!A:A,'Hospitalisation Details'!F:F,"Not Found")</f>
        <v>30852</v>
      </c>
      <c r="L1299" s="22">
        <f>_xlfn.XLOOKUP(A1299,'Hospitalisation Details'!A:A,'Hospitalisation Details'!H:H,"Not Found")</f>
        <v>8450.82</v>
      </c>
      <c r="M1299" s="21" t="str">
        <f>_xlfn.XLOOKUP(A1299,'Hospitalisation Details'!A:A,'Hospitalisation Details'!I:I,"Not Found")</f>
        <v>tier - 2</v>
      </c>
      <c r="N1299" s="21" t="str">
        <f>_xlfn.XLOOKUP(A1299,'Hospitalisation Details'!A:A,'Hospitalisation Details'!J:J,"Not Found")</f>
        <v>tier - 3</v>
      </c>
      <c r="O1299" s="21" t="str">
        <f>_xlfn.XLOOKUP(A1299,'Hospitalisation Details'!A:A,'Hospitalisation Details'!K:K,"Not Found")</f>
        <v>R1025</v>
      </c>
      <c r="P1299" s="23">
        <f>_xlfn.XLOOKUP(A1299,'Hospitalisation Details'!A:A,'Hospitalisation Details'!L:L,"Not Found")</f>
        <v>38</v>
      </c>
    </row>
    <row r="1300" spans="1:16" ht="15.75" x14ac:dyDescent="0.25">
      <c r="A1300" s="19" t="s">
        <v>1072</v>
      </c>
      <c r="B1300" s="19" t="str">
        <f>_xlfn.XLOOKUP(A1300,'Customer Names'!A:A,'Customer Names'!C:C,"Not Found")</f>
        <v>McLean</v>
      </c>
      <c r="C1300" s="20">
        <f>_xlfn.XLOOKUP(A1300,'Medical Examinations'!A:A,'Medical Examinations'!B:B,"not found")</f>
        <v>20.75</v>
      </c>
      <c r="D1300" s="20">
        <f>_xlfn.XLOOKUP(A1300,'Medical Examinations'!A:A,'Medical Examinations'!C:C,"not found")</f>
        <v>5.18</v>
      </c>
      <c r="E1300" s="20" t="str">
        <f>_xlfn.XLOOKUP(A1300,'Medical Examinations'!A:A,'Medical Examinations'!D:D,"not found")</f>
        <v>Yes</v>
      </c>
      <c r="F1300" s="20" t="str">
        <f>_xlfn.XLOOKUP(A1300,'Medical Examinations'!A:A,'Medical Examinations'!E:E,"not found")</f>
        <v>No</v>
      </c>
      <c r="G1300" s="20" t="str">
        <f>_xlfn.XLOOKUP(A1300,'Medical Examinations'!A:A,'Medical Examinations'!F:F,"not found")</f>
        <v>No</v>
      </c>
      <c r="H1300" s="20">
        <f>_xlfn.XLOOKUP(A1300,'Medical Examinations'!A:A,'Medical Examinations'!G:G,"not found")</f>
        <v>2</v>
      </c>
      <c r="I1300" s="20" t="str">
        <f>_xlfn.XLOOKUP(A1300,'Medical Examinations'!A:A,'Medical Examinations'!H:H,"not found")</f>
        <v>No</v>
      </c>
      <c r="J1300" s="20" t="str">
        <f>_xlfn.XLOOKUP(A1300,'Medical Examinations'!A:A,'Medical Examinations'!I:I,"not found")</f>
        <v>Normal Weight</v>
      </c>
      <c r="K1300" s="21">
        <f>_xlfn.XLOOKUP(A1300,'Hospitalisation Details'!A:A,'Hospitalisation Details'!F:F,"Not Found")</f>
        <v>24270</v>
      </c>
      <c r="L1300" s="22">
        <f>_xlfn.XLOOKUP(A1300,'Hospitalisation Details'!A:A,'Hospitalisation Details'!H:H,"Not Found")</f>
        <v>8448.66</v>
      </c>
      <c r="M1300" s="21" t="str">
        <f>_xlfn.XLOOKUP(A1300,'Hospitalisation Details'!A:A,'Hospitalisation Details'!I:I,"Not Found")</f>
        <v>tier - 2</v>
      </c>
      <c r="N1300" s="21" t="str">
        <f>_xlfn.XLOOKUP(A1300,'Hospitalisation Details'!A:A,'Hospitalisation Details'!J:J,"Not Found")</f>
        <v>tier - 3</v>
      </c>
      <c r="O1300" s="21" t="str">
        <f>_xlfn.XLOOKUP(A1300,'Hospitalisation Details'!A:A,'Hospitalisation Details'!K:K,"Not Found")</f>
        <v>R1013</v>
      </c>
      <c r="P1300" s="23">
        <f>_xlfn.XLOOKUP(A1300,'Hospitalisation Details'!A:A,'Hospitalisation Details'!L:L,"Not Found")</f>
        <v>56</v>
      </c>
    </row>
    <row r="1301" spans="1:16" ht="15.75" x14ac:dyDescent="0.25">
      <c r="A1301" s="19" t="s">
        <v>1071</v>
      </c>
      <c r="B1301" s="19" t="str">
        <f>_xlfn.XLOOKUP(A1301,'Customer Names'!A:A,'Customer Names'!C:C,"Not Found")</f>
        <v>Gomez</v>
      </c>
      <c r="C1301" s="20">
        <f>_xlfn.XLOOKUP(A1301,'Medical Examinations'!A:A,'Medical Examinations'!B:B,"not found")</f>
        <v>26.6</v>
      </c>
      <c r="D1301" s="20">
        <f>_xlfn.XLOOKUP(A1301,'Medical Examinations'!A:A,'Medical Examinations'!C:C,"not found")</f>
        <v>6.29</v>
      </c>
      <c r="E1301" s="20" t="str">
        <f>_xlfn.XLOOKUP(A1301,'Medical Examinations'!A:A,'Medical Examinations'!D:D,"not found")</f>
        <v>No</v>
      </c>
      <c r="F1301" s="20" t="str">
        <f>_xlfn.XLOOKUP(A1301,'Medical Examinations'!A:A,'Medical Examinations'!E:E,"not found")</f>
        <v>No</v>
      </c>
      <c r="G1301" s="20" t="str">
        <f>_xlfn.XLOOKUP(A1301,'Medical Examinations'!A:A,'Medical Examinations'!F:F,"not found")</f>
        <v>No</v>
      </c>
      <c r="H1301" s="20">
        <f>_xlfn.XLOOKUP(A1301,'Medical Examinations'!A:A,'Medical Examinations'!G:G,"not found")</f>
        <v>2</v>
      </c>
      <c r="I1301" s="20" t="str">
        <f>_xlfn.XLOOKUP(A1301,'Medical Examinations'!A:A,'Medical Examinations'!H:H,"not found")</f>
        <v>No</v>
      </c>
      <c r="J1301" s="20" t="str">
        <f>_xlfn.XLOOKUP(A1301,'Medical Examinations'!A:A,'Medical Examinations'!I:I,"not found")</f>
        <v>Overweight</v>
      </c>
      <c r="K1301" s="21">
        <f>_xlfn.XLOOKUP(A1301,'Hospitalisation Details'!A:A,'Hospitalisation Details'!F:F,"Not Found")</f>
        <v>26546</v>
      </c>
      <c r="L1301" s="22">
        <f>_xlfn.XLOOKUP(A1301,'Hospitalisation Details'!A:A,'Hospitalisation Details'!H:H,"Not Found")</f>
        <v>8444.4699999999993</v>
      </c>
      <c r="M1301" s="21" t="str">
        <f>_xlfn.XLOOKUP(A1301,'Hospitalisation Details'!A:A,'Hospitalisation Details'!I:I,"Not Found")</f>
        <v>tier - 2</v>
      </c>
      <c r="N1301" s="21" t="str">
        <f>_xlfn.XLOOKUP(A1301,'Hospitalisation Details'!A:A,'Hospitalisation Details'!J:J,"Not Found")</f>
        <v>tier - 3</v>
      </c>
      <c r="O1301" s="21" t="str">
        <f>_xlfn.XLOOKUP(A1301,'Hospitalisation Details'!A:A,'Hospitalisation Details'!K:K,"Not Found")</f>
        <v>R1011</v>
      </c>
      <c r="P1301" s="23">
        <f>_xlfn.XLOOKUP(A1301,'Hospitalisation Details'!A:A,'Hospitalisation Details'!L:L,"Not Found")</f>
        <v>50</v>
      </c>
    </row>
    <row r="1302" spans="1:16" ht="15.75" x14ac:dyDescent="0.25">
      <c r="A1302" s="19" t="s">
        <v>1070</v>
      </c>
      <c r="B1302" s="19" t="str">
        <f>_xlfn.XLOOKUP(A1302,'Customer Names'!A:A,'Customer Names'!C:C,"Not Found")</f>
        <v>Hemingway</v>
      </c>
      <c r="C1302" s="20">
        <f>_xlfn.XLOOKUP(A1302,'Medical Examinations'!A:A,'Medical Examinations'!B:B,"not found")</f>
        <v>25.3</v>
      </c>
      <c r="D1302" s="20">
        <f>_xlfn.XLOOKUP(A1302,'Medical Examinations'!A:A,'Medical Examinations'!C:C,"not found")</f>
        <v>4.49</v>
      </c>
      <c r="E1302" s="20" t="str">
        <f>_xlfn.XLOOKUP(A1302,'Medical Examinations'!A:A,'Medical Examinations'!D:D,"not found")</f>
        <v>No</v>
      </c>
      <c r="F1302" s="20" t="str">
        <f>_xlfn.XLOOKUP(A1302,'Medical Examinations'!A:A,'Medical Examinations'!E:E,"not found")</f>
        <v>No</v>
      </c>
      <c r="G1302" s="20" t="str">
        <f>_xlfn.XLOOKUP(A1302,'Medical Examinations'!A:A,'Medical Examinations'!F:F,"not found")</f>
        <v>No</v>
      </c>
      <c r="H1302" s="20">
        <f>_xlfn.XLOOKUP(A1302,'Medical Examinations'!A:A,'Medical Examinations'!G:G,"not found")</f>
        <v>2</v>
      </c>
      <c r="I1302" s="20" t="str">
        <f>_xlfn.XLOOKUP(A1302,'Medical Examinations'!A:A,'Medical Examinations'!H:H,"not found")</f>
        <v>No</v>
      </c>
      <c r="J1302" s="20" t="str">
        <f>_xlfn.XLOOKUP(A1302,'Medical Examinations'!A:A,'Medical Examinations'!I:I,"not found")</f>
        <v>Overweight</v>
      </c>
      <c r="K1302" s="21">
        <f>_xlfn.XLOOKUP(A1302,'Hospitalisation Details'!A:A,'Hospitalisation Details'!F:F,"Not Found")</f>
        <v>26551</v>
      </c>
      <c r="L1302" s="22">
        <f>_xlfn.XLOOKUP(A1302,'Hospitalisation Details'!A:A,'Hospitalisation Details'!H:H,"Not Found")</f>
        <v>8442.67</v>
      </c>
      <c r="M1302" s="21" t="str">
        <f>_xlfn.XLOOKUP(A1302,'Hospitalisation Details'!A:A,'Hospitalisation Details'!I:I,"Not Found")</f>
        <v>tier - 2</v>
      </c>
      <c r="N1302" s="21" t="str">
        <f>_xlfn.XLOOKUP(A1302,'Hospitalisation Details'!A:A,'Hospitalisation Details'!J:J,"Not Found")</f>
        <v>tier - 3</v>
      </c>
      <c r="O1302" s="21" t="str">
        <f>_xlfn.XLOOKUP(A1302,'Hospitalisation Details'!A:A,'Hospitalisation Details'!K:K,"Not Found")</f>
        <v>R1013</v>
      </c>
      <c r="P1302" s="23">
        <f>_xlfn.XLOOKUP(A1302,'Hospitalisation Details'!A:A,'Hospitalisation Details'!L:L,"Not Found")</f>
        <v>50</v>
      </c>
    </row>
    <row r="1303" spans="1:16" ht="15.75" x14ac:dyDescent="0.25">
      <c r="A1303" s="19" t="s">
        <v>1069</v>
      </c>
      <c r="B1303" s="19" t="str">
        <f>_xlfn.XLOOKUP(A1303,'Customer Names'!A:A,'Customer Names'!C:C,"Not Found")</f>
        <v>Pett</v>
      </c>
      <c r="C1303" s="20">
        <f>_xlfn.XLOOKUP(A1303,'Medical Examinations'!A:A,'Medical Examinations'!B:B,"not found")</f>
        <v>18.84</v>
      </c>
      <c r="D1303" s="20">
        <f>_xlfn.XLOOKUP(A1303,'Medical Examinations'!A:A,'Medical Examinations'!C:C,"not found")</f>
        <v>11.82</v>
      </c>
      <c r="E1303" s="20" t="str">
        <f>_xlfn.XLOOKUP(A1303,'Medical Examinations'!A:A,'Medical Examinations'!D:D,"not found")</f>
        <v>Yes</v>
      </c>
      <c r="F1303" s="20" t="str">
        <f>_xlfn.XLOOKUP(A1303,'Medical Examinations'!A:A,'Medical Examinations'!E:E,"not found")</f>
        <v>No</v>
      </c>
      <c r="G1303" s="20" t="str">
        <f>_xlfn.XLOOKUP(A1303,'Medical Examinations'!A:A,'Medical Examinations'!F:F,"not found")</f>
        <v>Yes</v>
      </c>
      <c r="H1303" s="20">
        <f>_xlfn.XLOOKUP(A1303,'Medical Examinations'!A:A,'Medical Examinations'!G:G,"not found")</f>
        <v>1</v>
      </c>
      <c r="I1303" s="20" t="str">
        <f>_xlfn.XLOOKUP(A1303,'Medical Examinations'!A:A,'Medical Examinations'!H:H,"not found")</f>
        <v>No</v>
      </c>
      <c r="J1303" s="20" t="str">
        <f>_xlfn.XLOOKUP(A1303,'Medical Examinations'!A:A,'Medical Examinations'!I:I,"not found")</f>
        <v>Normal Weight</v>
      </c>
      <c r="K1303" s="21">
        <f>_xlfn.XLOOKUP(A1303,'Hospitalisation Details'!A:A,'Hospitalisation Details'!F:F,"Not Found")</f>
        <v>23278</v>
      </c>
      <c r="L1303" s="22">
        <f>_xlfn.XLOOKUP(A1303,'Hospitalisation Details'!A:A,'Hospitalisation Details'!H:H,"Not Found")</f>
        <v>8440.0499999999993</v>
      </c>
      <c r="M1303" s="21" t="str">
        <f>_xlfn.XLOOKUP(A1303,'Hospitalisation Details'!A:A,'Hospitalisation Details'!I:I,"Not Found")</f>
        <v>tier - 2</v>
      </c>
      <c r="N1303" s="21" t="str">
        <f>_xlfn.XLOOKUP(A1303,'Hospitalisation Details'!A:A,'Hospitalisation Details'!J:J,"Not Found")</f>
        <v>tier - 3</v>
      </c>
      <c r="O1303" s="21" t="str">
        <f>_xlfn.XLOOKUP(A1303,'Hospitalisation Details'!A:A,'Hospitalisation Details'!K:K,"Not Found")</f>
        <v>R1013</v>
      </c>
      <c r="P1303" s="23">
        <f>_xlfn.XLOOKUP(A1303,'Hospitalisation Details'!A:A,'Hospitalisation Details'!L:L,"Not Found")</f>
        <v>59</v>
      </c>
    </row>
    <row r="1304" spans="1:16" ht="15.75" x14ac:dyDescent="0.25">
      <c r="A1304" s="19" t="s">
        <v>1068</v>
      </c>
      <c r="B1304" s="19" t="str">
        <f>_xlfn.XLOOKUP(A1304,'Customer Names'!A:A,'Customer Names'!C:C,"Not Found")</f>
        <v>Meingast</v>
      </c>
      <c r="C1304" s="20">
        <f>_xlfn.XLOOKUP(A1304,'Medical Examinations'!A:A,'Medical Examinations'!B:B,"not found")</f>
        <v>19.57</v>
      </c>
      <c r="D1304" s="20">
        <f>_xlfn.XLOOKUP(A1304,'Medical Examinations'!A:A,'Medical Examinations'!C:C,"not found")</f>
        <v>7.41</v>
      </c>
      <c r="E1304" s="20" t="str">
        <f>_xlfn.XLOOKUP(A1304,'Medical Examinations'!A:A,'Medical Examinations'!D:D,"not found")</f>
        <v>Yes</v>
      </c>
      <c r="F1304" s="20" t="str">
        <f>_xlfn.XLOOKUP(A1304,'Medical Examinations'!A:A,'Medical Examinations'!E:E,"not found")</f>
        <v>No</v>
      </c>
      <c r="G1304" s="20" t="str">
        <f>_xlfn.XLOOKUP(A1304,'Medical Examinations'!A:A,'Medical Examinations'!F:F,"not found")</f>
        <v>No</v>
      </c>
      <c r="H1304" s="20">
        <f>_xlfn.XLOOKUP(A1304,'Medical Examinations'!A:A,'Medical Examinations'!G:G,"not found")</f>
        <v>1</v>
      </c>
      <c r="I1304" s="20" t="str">
        <f>_xlfn.XLOOKUP(A1304,'Medical Examinations'!A:A,'Medical Examinations'!H:H,"not found")</f>
        <v>No</v>
      </c>
      <c r="J1304" s="20" t="str">
        <f>_xlfn.XLOOKUP(A1304,'Medical Examinations'!A:A,'Medical Examinations'!I:I,"not found")</f>
        <v>Normal Weight</v>
      </c>
      <c r="K1304" s="21">
        <f>_xlfn.XLOOKUP(A1304,'Hospitalisation Details'!A:A,'Hospitalisation Details'!F:F,"Not Found")</f>
        <v>27665</v>
      </c>
      <c r="L1304" s="22">
        <f>_xlfn.XLOOKUP(A1304,'Hospitalisation Details'!A:A,'Hospitalisation Details'!H:H,"Not Found")</f>
        <v>8428.07</v>
      </c>
      <c r="M1304" s="21" t="str">
        <f>_xlfn.XLOOKUP(A1304,'Hospitalisation Details'!A:A,'Hospitalisation Details'!I:I,"Not Found")</f>
        <v>tier - 2</v>
      </c>
      <c r="N1304" s="21" t="str">
        <f>_xlfn.XLOOKUP(A1304,'Hospitalisation Details'!A:A,'Hospitalisation Details'!J:J,"Not Found")</f>
        <v>tier - 3</v>
      </c>
      <c r="O1304" s="21" t="str">
        <f>_xlfn.XLOOKUP(A1304,'Hospitalisation Details'!A:A,'Hospitalisation Details'!K:K,"Not Found")</f>
        <v>R1012</v>
      </c>
      <c r="P1304" s="23">
        <f>_xlfn.XLOOKUP(A1304,'Hospitalisation Details'!A:A,'Hospitalisation Details'!L:L,"Not Found")</f>
        <v>47</v>
      </c>
    </row>
    <row r="1305" spans="1:16" ht="15.75" x14ac:dyDescent="0.25">
      <c r="A1305" s="19" t="s">
        <v>1067</v>
      </c>
      <c r="B1305" s="19" t="str">
        <f>_xlfn.XLOOKUP(A1305,'Customer Names'!A:A,'Customer Names'!C:C,"Not Found")</f>
        <v>McCarthy</v>
      </c>
      <c r="C1305" s="20">
        <f>_xlfn.XLOOKUP(A1305,'Medical Examinations'!A:A,'Medical Examinations'!B:B,"not found")</f>
        <v>30.495000000000001</v>
      </c>
      <c r="D1305" s="20">
        <f>_xlfn.XLOOKUP(A1305,'Medical Examinations'!A:A,'Medical Examinations'!C:C,"not found")</f>
        <v>5.97</v>
      </c>
      <c r="E1305" s="20" t="str">
        <f>_xlfn.XLOOKUP(A1305,'Medical Examinations'!A:A,'Medical Examinations'!D:D,"not found")</f>
        <v>No</v>
      </c>
      <c r="F1305" s="20" t="str">
        <f>_xlfn.XLOOKUP(A1305,'Medical Examinations'!A:A,'Medical Examinations'!E:E,"not found")</f>
        <v>No</v>
      </c>
      <c r="G1305" s="20" t="str">
        <f>_xlfn.XLOOKUP(A1305,'Medical Examinations'!A:A,'Medical Examinations'!F:F,"not found")</f>
        <v>No</v>
      </c>
      <c r="H1305" s="20">
        <f>_xlfn.XLOOKUP(A1305,'Medical Examinations'!A:A,'Medical Examinations'!G:G,"not found")</f>
        <v>0</v>
      </c>
      <c r="I1305" s="20" t="str">
        <f>_xlfn.XLOOKUP(A1305,'Medical Examinations'!A:A,'Medical Examinations'!H:H,"not found")</f>
        <v>No</v>
      </c>
      <c r="J1305" s="20" t="str">
        <f>_xlfn.XLOOKUP(A1305,'Medical Examinations'!A:A,'Medical Examinations'!I:I,"not found")</f>
        <v>Obesity</v>
      </c>
      <c r="K1305" s="21">
        <f>_xlfn.XLOOKUP(A1305,'Hospitalisation Details'!A:A,'Hospitalisation Details'!F:F,"Not Found")</f>
        <v>28372</v>
      </c>
      <c r="L1305" s="22">
        <f>_xlfn.XLOOKUP(A1305,'Hospitalisation Details'!A:A,'Hospitalisation Details'!H:H,"Not Found")</f>
        <v>8413.4599999999991</v>
      </c>
      <c r="M1305" s="21" t="str">
        <f>_xlfn.XLOOKUP(A1305,'Hospitalisation Details'!A:A,'Hospitalisation Details'!I:I,"Not Found")</f>
        <v>tier - 2</v>
      </c>
      <c r="N1305" s="21" t="str">
        <f>_xlfn.XLOOKUP(A1305,'Hospitalisation Details'!A:A,'Hospitalisation Details'!J:J,"Not Found")</f>
        <v>tier - 3</v>
      </c>
      <c r="O1305" s="21" t="str">
        <f>_xlfn.XLOOKUP(A1305,'Hospitalisation Details'!A:A,'Hospitalisation Details'!K:K,"Not Found")</f>
        <v>R1012</v>
      </c>
      <c r="P1305" s="23">
        <f>_xlfn.XLOOKUP(A1305,'Hospitalisation Details'!A:A,'Hospitalisation Details'!L:L,"Not Found")</f>
        <v>45</v>
      </c>
    </row>
    <row r="1306" spans="1:16" ht="15.75" x14ac:dyDescent="0.25">
      <c r="A1306" s="19" t="s">
        <v>1066</v>
      </c>
      <c r="B1306" s="19" t="str">
        <f>_xlfn.XLOOKUP(A1306,'Customer Names'!A:A,'Customer Names'!C:C,"Not Found")</f>
        <v>Boyle</v>
      </c>
      <c r="C1306" s="20">
        <f>_xlfn.XLOOKUP(A1306,'Medical Examinations'!A:A,'Medical Examinations'!B:B,"not found")</f>
        <v>30.114999999999998</v>
      </c>
      <c r="D1306" s="20">
        <f>_xlfn.XLOOKUP(A1306,'Medical Examinations'!A:A,'Medical Examinations'!C:C,"not found")</f>
        <v>5.74</v>
      </c>
      <c r="E1306" s="20" t="str">
        <f>_xlfn.XLOOKUP(A1306,'Medical Examinations'!A:A,'Medical Examinations'!D:D,"not found")</f>
        <v>No</v>
      </c>
      <c r="F1306" s="20" t="str">
        <f>_xlfn.XLOOKUP(A1306,'Medical Examinations'!A:A,'Medical Examinations'!E:E,"not found")</f>
        <v>No</v>
      </c>
      <c r="G1306" s="20" t="str">
        <f>_xlfn.XLOOKUP(A1306,'Medical Examinations'!A:A,'Medical Examinations'!F:F,"not found")</f>
        <v>Yes</v>
      </c>
      <c r="H1306" s="20">
        <f>_xlfn.XLOOKUP(A1306,'Medical Examinations'!A:A,'Medical Examinations'!G:G,"not found")</f>
        <v>1</v>
      </c>
      <c r="I1306" s="20" t="str">
        <f>_xlfn.XLOOKUP(A1306,'Medical Examinations'!A:A,'Medical Examinations'!H:H,"not found")</f>
        <v>No</v>
      </c>
      <c r="J1306" s="20" t="str">
        <f>_xlfn.XLOOKUP(A1306,'Medical Examinations'!A:A,'Medical Examinations'!I:I,"not found")</f>
        <v>Obesity</v>
      </c>
      <c r="K1306" s="21">
        <f>_xlfn.XLOOKUP(A1306,'Hospitalisation Details'!A:A,'Hospitalisation Details'!F:F,"Not Found")</f>
        <v>29017</v>
      </c>
      <c r="L1306" s="22">
        <f>_xlfn.XLOOKUP(A1306,'Hospitalisation Details'!A:A,'Hospitalisation Details'!H:H,"Not Found")</f>
        <v>8410.0499999999993</v>
      </c>
      <c r="M1306" s="21" t="str">
        <f>_xlfn.XLOOKUP(A1306,'Hospitalisation Details'!A:A,'Hospitalisation Details'!I:I,"Not Found")</f>
        <v>tier - 2</v>
      </c>
      <c r="N1306" s="21" t="str">
        <f>_xlfn.XLOOKUP(A1306,'Hospitalisation Details'!A:A,'Hospitalisation Details'!J:J,"Not Found")</f>
        <v>tier - 3</v>
      </c>
      <c r="O1306" s="21" t="str">
        <f>_xlfn.XLOOKUP(A1306,'Hospitalisation Details'!A:A,'Hospitalisation Details'!K:K,"Not Found")</f>
        <v>R1012</v>
      </c>
      <c r="P1306" s="23">
        <f>_xlfn.XLOOKUP(A1306,'Hospitalisation Details'!A:A,'Hospitalisation Details'!L:L,"Not Found")</f>
        <v>43</v>
      </c>
    </row>
    <row r="1307" spans="1:16" ht="15.75" x14ac:dyDescent="0.25">
      <c r="A1307" s="19" t="s">
        <v>1065</v>
      </c>
      <c r="B1307" s="19" t="str">
        <f>_xlfn.XLOOKUP(A1307,'Customer Names'!A:A,'Customer Names'!C:C,"Not Found")</f>
        <v>Gundersen</v>
      </c>
      <c r="C1307" s="20">
        <f>_xlfn.XLOOKUP(A1307,'Medical Examinations'!A:A,'Medical Examinations'!B:B,"not found")</f>
        <v>24.78</v>
      </c>
      <c r="D1307" s="20">
        <f>_xlfn.XLOOKUP(A1307,'Medical Examinations'!A:A,'Medical Examinations'!C:C,"not found")</f>
        <v>9.85</v>
      </c>
      <c r="E1307" s="20" t="str">
        <f>_xlfn.XLOOKUP(A1307,'Medical Examinations'!A:A,'Medical Examinations'!D:D,"not found")</f>
        <v>No</v>
      </c>
      <c r="F1307" s="20" t="str">
        <f>_xlfn.XLOOKUP(A1307,'Medical Examinations'!A:A,'Medical Examinations'!E:E,"not found")</f>
        <v>No</v>
      </c>
      <c r="G1307" s="20" t="str">
        <f>_xlfn.XLOOKUP(A1307,'Medical Examinations'!A:A,'Medical Examinations'!F:F,"not found")</f>
        <v>No</v>
      </c>
      <c r="H1307" s="20">
        <f>_xlfn.XLOOKUP(A1307,'Medical Examinations'!A:A,'Medical Examinations'!G:G,"not found")</f>
        <v>0</v>
      </c>
      <c r="I1307" s="20" t="str">
        <f>_xlfn.XLOOKUP(A1307,'Medical Examinations'!A:A,'Medical Examinations'!H:H,"not found")</f>
        <v>No</v>
      </c>
      <c r="J1307" s="20" t="str">
        <f>_xlfn.XLOOKUP(A1307,'Medical Examinations'!A:A,'Medical Examinations'!I:I,"not found")</f>
        <v>Normal Weight</v>
      </c>
      <c r="K1307" s="21">
        <f>_xlfn.XLOOKUP(A1307,'Hospitalisation Details'!A:A,'Hospitalisation Details'!F:F,"Not Found")</f>
        <v>26194</v>
      </c>
      <c r="L1307" s="22">
        <f>_xlfn.XLOOKUP(A1307,'Hospitalisation Details'!A:A,'Hospitalisation Details'!H:H,"Not Found")</f>
        <v>8400.01</v>
      </c>
      <c r="M1307" s="21" t="str">
        <f>_xlfn.XLOOKUP(A1307,'Hospitalisation Details'!A:A,'Hospitalisation Details'!I:I,"Not Found")</f>
        <v>tier - 2</v>
      </c>
      <c r="N1307" s="21" t="str">
        <f>_xlfn.XLOOKUP(A1307,'Hospitalisation Details'!A:A,'Hospitalisation Details'!J:J,"Not Found")</f>
        <v>tier - 3</v>
      </c>
      <c r="O1307" s="21" t="str">
        <f>_xlfn.XLOOKUP(A1307,'Hospitalisation Details'!A:A,'Hospitalisation Details'!K:K,"Not Found")</f>
        <v>R1013</v>
      </c>
      <c r="P1307" s="23">
        <f>_xlfn.XLOOKUP(A1307,'Hospitalisation Details'!A:A,'Hospitalisation Details'!L:L,"Not Found")</f>
        <v>51</v>
      </c>
    </row>
    <row r="1308" spans="1:16" ht="15.75" x14ac:dyDescent="0.25">
      <c r="A1308" s="19" t="s">
        <v>1064</v>
      </c>
      <c r="B1308" s="19" t="str">
        <f>_xlfn.XLOOKUP(A1308,'Customer Names'!A:A,'Customer Names'!C:C,"Not Found")</f>
        <v>Wolswinkel</v>
      </c>
      <c r="C1308" s="20">
        <f>_xlfn.XLOOKUP(A1308,'Medical Examinations'!A:A,'Medical Examinations'!B:B,"not found")</f>
        <v>24.77</v>
      </c>
      <c r="D1308" s="20">
        <f>_xlfn.XLOOKUP(A1308,'Medical Examinations'!A:A,'Medical Examinations'!C:C,"not found")</f>
        <v>7.59</v>
      </c>
      <c r="E1308" s="20" t="str">
        <f>_xlfn.XLOOKUP(A1308,'Medical Examinations'!A:A,'Medical Examinations'!D:D,"not found")</f>
        <v>No</v>
      </c>
      <c r="F1308" s="20" t="str">
        <f>_xlfn.XLOOKUP(A1308,'Medical Examinations'!A:A,'Medical Examinations'!E:E,"not found")</f>
        <v>No</v>
      </c>
      <c r="G1308" s="20" t="str">
        <f>_xlfn.XLOOKUP(A1308,'Medical Examinations'!A:A,'Medical Examinations'!F:F,"not found")</f>
        <v>No</v>
      </c>
      <c r="H1308" s="20">
        <f>_xlfn.XLOOKUP(A1308,'Medical Examinations'!A:A,'Medical Examinations'!G:G,"not found")</f>
        <v>0</v>
      </c>
      <c r="I1308" s="20" t="str">
        <f>_xlfn.XLOOKUP(A1308,'Medical Examinations'!A:A,'Medical Examinations'!H:H,"not found")</f>
        <v>No</v>
      </c>
      <c r="J1308" s="20" t="str">
        <f>_xlfn.XLOOKUP(A1308,'Medical Examinations'!A:A,'Medical Examinations'!I:I,"not found")</f>
        <v>Normal Weight</v>
      </c>
      <c r="K1308" s="21">
        <f>_xlfn.XLOOKUP(A1308,'Hospitalisation Details'!A:A,'Hospitalisation Details'!F:F,"Not Found")</f>
        <v>26180</v>
      </c>
      <c r="L1308" s="22">
        <f>_xlfn.XLOOKUP(A1308,'Hospitalisation Details'!A:A,'Hospitalisation Details'!H:H,"Not Found")</f>
        <v>8396.6200000000008</v>
      </c>
      <c r="M1308" s="21" t="str">
        <f>_xlfn.XLOOKUP(A1308,'Hospitalisation Details'!A:A,'Hospitalisation Details'!I:I,"Not Found")</f>
        <v>tier - 2</v>
      </c>
      <c r="N1308" s="21" t="str">
        <f>_xlfn.XLOOKUP(A1308,'Hospitalisation Details'!A:A,'Hospitalisation Details'!J:J,"Not Found")</f>
        <v>tier - 3</v>
      </c>
      <c r="O1308" s="21" t="str">
        <f>_xlfn.XLOOKUP(A1308,'Hospitalisation Details'!A:A,'Hospitalisation Details'!K:K,"Not Found")</f>
        <v>R1013</v>
      </c>
      <c r="P1308" s="23">
        <f>_xlfn.XLOOKUP(A1308,'Hospitalisation Details'!A:A,'Hospitalisation Details'!L:L,"Not Found")</f>
        <v>51</v>
      </c>
    </row>
    <row r="1309" spans="1:16" ht="15.75" x14ac:dyDescent="0.25">
      <c r="A1309" s="19" t="s">
        <v>1063</v>
      </c>
      <c r="B1309" s="19" t="str">
        <f>_xlfn.XLOOKUP(A1309,'Customer Names'!A:A,'Customer Names'!C:C,"Not Found")</f>
        <v>Bomberger</v>
      </c>
      <c r="C1309" s="20">
        <f>_xlfn.XLOOKUP(A1309,'Medical Examinations'!A:A,'Medical Examinations'!B:B,"not found")</f>
        <v>16.579999999999998</v>
      </c>
      <c r="D1309" s="20">
        <f>_xlfn.XLOOKUP(A1309,'Medical Examinations'!A:A,'Medical Examinations'!C:C,"not found")</f>
        <v>6.98</v>
      </c>
      <c r="E1309" s="20" t="str">
        <f>_xlfn.XLOOKUP(A1309,'Medical Examinations'!A:A,'Medical Examinations'!D:D,"not found")</f>
        <v>Yes</v>
      </c>
      <c r="F1309" s="20" t="str">
        <f>_xlfn.XLOOKUP(A1309,'Medical Examinations'!A:A,'Medical Examinations'!E:E,"not found")</f>
        <v>No</v>
      </c>
      <c r="G1309" s="20" t="str">
        <f>_xlfn.XLOOKUP(A1309,'Medical Examinations'!A:A,'Medical Examinations'!F:F,"not found")</f>
        <v>Yes</v>
      </c>
      <c r="H1309" s="20">
        <f>_xlfn.XLOOKUP(A1309,'Medical Examinations'!A:A,'Medical Examinations'!G:G,"not found")</f>
        <v>1</v>
      </c>
      <c r="I1309" s="20" t="str">
        <f>_xlfn.XLOOKUP(A1309,'Medical Examinations'!A:A,'Medical Examinations'!H:H,"not found")</f>
        <v>No</v>
      </c>
      <c r="J1309" s="20" t="str">
        <f>_xlfn.XLOOKUP(A1309,'Medical Examinations'!A:A,'Medical Examinations'!I:I,"not found")</f>
        <v>Underweight</v>
      </c>
      <c r="K1309" s="21">
        <f>_xlfn.XLOOKUP(A1309,'Hospitalisation Details'!A:A,'Hospitalisation Details'!F:F,"Not Found")</f>
        <v>23275</v>
      </c>
      <c r="L1309" s="22">
        <f>_xlfn.XLOOKUP(A1309,'Hospitalisation Details'!A:A,'Hospitalisation Details'!H:H,"Not Found")</f>
        <v>8355.5400000000009</v>
      </c>
      <c r="M1309" s="21" t="str">
        <f>_xlfn.XLOOKUP(A1309,'Hospitalisation Details'!A:A,'Hospitalisation Details'!I:I,"Not Found")</f>
        <v>tier - 2</v>
      </c>
      <c r="N1309" s="21" t="str">
        <f>_xlfn.XLOOKUP(A1309,'Hospitalisation Details'!A:A,'Hospitalisation Details'!J:J,"Not Found")</f>
        <v>tier - 3</v>
      </c>
      <c r="O1309" s="21" t="str">
        <f>_xlfn.XLOOKUP(A1309,'Hospitalisation Details'!A:A,'Hospitalisation Details'!K:K,"Not Found")</f>
        <v>R1012</v>
      </c>
      <c r="P1309" s="23">
        <f>_xlfn.XLOOKUP(A1309,'Hospitalisation Details'!A:A,'Hospitalisation Details'!L:L,"Not Found")</f>
        <v>59</v>
      </c>
    </row>
    <row r="1310" spans="1:16" ht="15.75" x14ac:dyDescent="0.25">
      <c r="A1310" s="19" t="s">
        <v>1062</v>
      </c>
      <c r="B1310" s="19" t="str">
        <f>_xlfn.XLOOKUP(A1310,'Customer Names'!A:A,'Customer Names'!C:C,"Not Found")</f>
        <v>Roy</v>
      </c>
      <c r="C1310" s="20">
        <f>_xlfn.XLOOKUP(A1310,'Medical Examinations'!A:A,'Medical Examinations'!B:B,"not found")</f>
        <v>38.17</v>
      </c>
      <c r="D1310" s="20">
        <f>_xlfn.XLOOKUP(A1310,'Medical Examinations'!A:A,'Medical Examinations'!C:C,"not found")</f>
        <v>4.7300000000000004</v>
      </c>
      <c r="E1310" s="20" t="str">
        <f>_xlfn.XLOOKUP(A1310,'Medical Examinations'!A:A,'Medical Examinations'!D:D,"not found")</f>
        <v>Yes</v>
      </c>
      <c r="F1310" s="20" t="str">
        <f>_xlfn.XLOOKUP(A1310,'Medical Examinations'!A:A,'Medical Examinations'!E:E,"not found")</f>
        <v>No</v>
      </c>
      <c r="G1310" s="20" t="str">
        <f>_xlfn.XLOOKUP(A1310,'Medical Examinations'!A:A,'Medical Examinations'!F:F,"not found")</f>
        <v>No</v>
      </c>
      <c r="H1310" s="20">
        <f>_xlfn.XLOOKUP(A1310,'Medical Examinations'!A:A,'Medical Examinations'!G:G,"not found")</f>
        <v>0</v>
      </c>
      <c r="I1310" s="20" t="str">
        <f>_xlfn.XLOOKUP(A1310,'Medical Examinations'!A:A,'Medical Examinations'!H:H,"not found")</f>
        <v>No</v>
      </c>
      <c r="J1310" s="20" t="str">
        <f>_xlfn.XLOOKUP(A1310,'Medical Examinations'!A:A,'Medical Examinations'!I:I,"not found")</f>
        <v>Obesity</v>
      </c>
      <c r="K1310" s="21">
        <f>_xlfn.XLOOKUP(A1310,'Hospitalisation Details'!A:A,'Hospitalisation Details'!F:F,"Not Found")</f>
        <v>27923</v>
      </c>
      <c r="L1310" s="22">
        <f>_xlfn.XLOOKUP(A1310,'Hospitalisation Details'!A:A,'Hospitalisation Details'!H:H,"Not Found")</f>
        <v>8347.16</v>
      </c>
      <c r="M1310" s="21" t="str">
        <f>_xlfn.XLOOKUP(A1310,'Hospitalisation Details'!A:A,'Hospitalisation Details'!I:I,"Not Found")</f>
        <v>tier - 2</v>
      </c>
      <c r="N1310" s="21" t="str">
        <f>_xlfn.XLOOKUP(A1310,'Hospitalisation Details'!A:A,'Hospitalisation Details'!J:J,"Not Found")</f>
        <v>tier - 3</v>
      </c>
      <c r="O1310" s="21" t="str">
        <f>_xlfn.XLOOKUP(A1310,'Hospitalisation Details'!A:A,'Hospitalisation Details'!K:K,"Not Found")</f>
        <v>R1013</v>
      </c>
      <c r="P1310" s="23">
        <f>_xlfn.XLOOKUP(A1310,'Hospitalisation Details'!A:A,'Hospitalisation Details'!L:L,"Not Found")</f>
        <v>46</v>
      </c>
    </row>
    <row r="1311" spans="1:16" ht="15.75" x14ac:dyDescent="0.25">
      <c r="A1311" s="19" t="s">
        <v>1061</v>
      </c>
      <c r="B1311" s="19" t="str">
        <f>_xlfn.XLOOKUP(A1311,'Customer Names'!A:A,'Customer Names'!C:C,"Not Found")</f>
        <v>Lapierre</v>
      </c>
      <c r="C1311" s="20">
        <f>_xlfn.XLOOKUP(A1311,'Medical Examinations'!A:A,'Medical Examinations'!B:B,"not found")</f>
        <v>39.424999999999997</v>
      </c>
      <c r="D1311" s="20">
        <f>_xlfn.XLOOKUP(A1311,'Medical Examinations'!A:A,'Medical Examinations'!C:C,"not found")</f>
        <v>4.76</v>
      </c>
      <c r="E1311" s="20" t="str">
        <f>_xlfn.XLOOKUP(A1311,'Medical Examinations'!A:A,'Medical Examinations'!D:D,"not found")</f>
        <v>Yes</v>
      </c>
      <c r="F1311" s="20" t="str">
        <f>_xlfn.XLOOKUP(A1311,'Medical Examinations'!A:A,'Medical Examinations'!E:E,"not found")</f>
        <v>No</v>
      </c>
      <c r="G1311" s="20" t="str">
        <f>_xlfn.XLOOKUP(A1311,'Medical Examinations'!A:A,'Medical Examinations'!F:F,"not found")</f>
        <v>No</v>
      </c>
      <c r="H1311" s="20">
        <f>_xlfn.XLOOKUP(A1311,'Medical Examinations'!A:A,'Medical Examinations'!G:G,"not found")</f>
        <v>0</v>
      </c>
      <c r="I1311" s="20" t="str">
        <f>_xlfn.XLOOKUP(A1311,'Medical Examinations'!A:A,'Medical Examinations'!H:H,"not found")</f>
        <v>No</v>
      </c>
      <c r="J1311" s="20" t="str">
        <f>_xlfn.XLOOKUP(A1311,'Medical Examinations'!A:A,'Medical Examinations'!I:I,"not found")</f>
        <v>Obesity</v>
      </c>
      <c r="K1311" s="21">
        <f>_xlfn.XLOOKUP(A1311,'Hospitalisation Details'!A:A,'Hospitalisation Details'!F:F,"Not Found")</f>
        <v>27948</v>
      </c>
      <c r="L1311" s="22">
        <f>_xlfn.XLOOKUP(A1311,'Hospitalisation Details'!A:A,'Hospitalisation Details'!H:H,"Not Found")</f>
        <v>8342.91</v>
      </c>
      <c r="M1311" s="21" t="str">
        <f>_xlfn.XLOOKUP(A1311,'Hospitalisation Details'!A:A,'Hospitalisation Details'!I:I,"Not Found")</f>
        <v>tier - 2</v>
      </c>
      <c r="N1311" s="21" t="str">
        <f>_xlfn.XLOOKUP(A1311,'Hospitalisation Details'!A:A,'Hospitalisation Details'!J:J,"Not Found")</f>
        <v>tier - 3</v>
      </c>
      <c r="O1311" s="21" t="str">
        <f>_xlfn.XLOOKUP(A1311,'Hospitalisation Details'!A:A,'Hospitalisation Details'!K:K,"Not Found")</f>
        <v>R1016</v>
      </c>
      <c r="P1311" s="23">
        <f>_xlfn.XLOOKUP(A1311,'Hospitalisation Details'!A:A,'Hospitalisation Details'!L:L,"Not Found")</f>
        <v>46</v>
      </c>
    </row>
    <row r="1312" spans="1:16" ht="15.75" x14ac:dyDescent="0.25">
      <c r="A1312" s="19" t="s">
        <v>1060</v>
      </c>
      <c r="B1312" s="19" t="str">
        <f>_xlfn.XLOOKUP(A1312,'Customer Names'!A:A,'Customer Names'!C:C,"Not Found")</f>
        <v>Beaty</v>
      </c>
      <c r="C1312" s="20">
        <f>_xlfn.XLOOKUP(A1312,'Medical Examinations'!A:A,'Medical Examinations'!B:B,"not found")</f>
        <v>33.44</v>
      </c>
      <c r="D1312" s="20">
        <f>_xlfn.XLOOKUP(A1312,'Medical Examinations'!A:A,'Medical Examinations'!C:C,"not found")</f>
        <v>6.24</v>
      </c>
      <c r="E1312" s="20" t="str">
        <f>_xlfn.XLOOKUP(A1312,'Medical Examinations'!A:A,'Medical Examinations'!D:D,"not found")</f>
        <v>Yes</v>
      </c>
      <c r="F1312" s="20" t="str">
        <f>_xlfn.XLOOKUP(A1312,'Medical Examinations'!A:A,'Medical Examinations'!E:E,"not found")</f>
        <v>No</v>
      </c>
      <c r="G1312" s="20" t="str">
        <f>_xlfn.XLOOKUP(A1312,'Medical Examinations'!A:A,'Medical Examinations'!F:F,"not found")</f>
        <v>No</v>
      </c>
      <c r="H1312" s="20">
        <f>_xlfn.XLOOKUP(A1312,'Medical Examinations'!A:A,'Medical Examinations'!G:G,"not found")</f>
        <v>0</v>
      </c>
      <c r="I1312" s="20" t="str">
        <f>_xlfn.XLOOKUP(A1312,'Medical Examinations'!A:A,'Medical Examinations'!H:H,"not found")</f>
        <v>No</v>
      </c>
      <c r="J1312" s="20" t="str">
        <f>_xlfn.XLOOKUP(A1312,'Medical Examinations'!A:A,'Medical Examinations'!I:I,"not found")</f>
        <v>Obesity</v>
      </c>
      <c r="K1312" s="21">
        <f>_xlfn.XLOOKUP(A1312,'Hospitalisation Details'!A:A,'Hospitalisation Details'!F:F,"Not Found")</f>
        <v>27961</v>
      </c>
      <c r="L1312" s="22">
        <f>_xlfn.XLOOKUP(A1312,'Hospitalisation Details'!A:A,'Hospitalisation Details'!H:H,"Not Found")</f>
        <v>8334.59</v>
      </c>
      <c r="M1312" s="21" t="str">
        <f>_xlfn.XLOOKUP(A1312,'Hospitalisation Details'!A:A,'Hospitalisation Details'!I:I,"Not Found")</f>
        <v>tier - 2</v>
      </c>
      <c r="N1312" s="21" t="str">
        <f>_xlfn.XLOOKUP(A1312,'Hospitalisation Details'!A:A,'Hospitalisation Details'!J:J,"Not Found")</f>
        <v>tier - 3</v>
      </c>
      <c r="O1312" s="21" t="str">
        <f>_xlfn.XLOOKUP(A1312,'Hospitalisation Details'!A:A,'Hospitalisation Details'!K:K,"Not Found")</f>
        <v>R1016</v>
      </c>
      <c r="P1312" s="23">
        <f>_xlfn.XLOOKUP(A1312,'Hospitalisation Details'!A:A,'Hospitalisation Details'!L:L,"Not Found")</f>
        <v>46</v>
      </c>
    </row>
    <row r="1313" spans="1:16" ht="15.75" x14ac:dyDescent="0.25">
      <c r="A1313" s="19" t="s">
        <v>1059</v>
      </c>
      <c r="B1313" s="19" t="str">
        <f>_xlfn.XLOOKUP(A1313,'Customer Names'!A:A,'Customer Names'!C:C,"Not Found")</f>
        <v>Hammer</v>
      </c>
      <c r="C1313" s="20">
        <f>_xlfn.XLOOKUP(A1313,'Medical Examinations'!A:A,'Medical Examinations'!B:B,"not found")</f>
        <v>33.344999999999999</v>
      </c>
      <c r="D1313" s="20">
        <f>_xlfn.XLOOKUP(A1313,'Medical Examinations'!A:A,'Medical Examinations'!C:C,"not found")</f>
        <v>5.44</v>
      </c>
      <c r="E1313" s="20" t="str">
        <f>_xlfn.XLOOKUP(A1313,'Medical Examinations'!A:A,'Medical Examinations'!D:D,"not found")</f>
        <v>Yes</v>
      </c>
      <c r="F1313" s="20" t="str">
        <f>_xlfn.XLOOKUP(A1313,'Medical Examinations'!A:A,'Medical Examinations'!E:E,"not found")</f>
        <v>No</v>
      </c>
      <c r="G1313" s="20" t="str">
        <f>_xlfn.XLOOKUP(A1313,'Medical Examinations'!A:A,'Medical Examinations'!F:F,"not found")</f>
        <v>No</v>
      </c>
      <c r="H1313" s="20">
        <f>_xlfn.XLOOKUP(A1313,'Medical Examinations'!A:A,'Medical Examinations'!G:G,"not found")</f>
        <v>0</v>
      </c>
      <c r="I1313" s="20" t="str">
        <f>_xlfn.XLOOKUP(A1313,'Medical Examinations'!A:A,'Medical Examinations'!H:H,"not found")</f>
        <v>No</v>
      </c>
      <c r="J1313" s="20" t="str">
        <f>_xlfn.XLOOKUP(A1313,'Medical Examinations'!A:A,'Medical Examinations'!I:I,"not found")</f>
        <v>Obesity</v>
      </c>
      <c r="K1313" s="21">
        <f>_xlfn.XLOOKUP(A1313,'Hospitalisation Details'!A:A,'Hospitalisation Details'!F:F,"Not Found")</f>
        <v>27953</v>
      </c>
      <c r="L1313" s="22">
        <f>_xlfn.XLOOKUP(A1313,'Hospitalisation Details'!A:A,'Hospitalisation Details'!H:H,"Not Found")</f>
        <v>8334.4599999999991</v>
      </c>
      <c r="M1313" s="21" t="str">
        <f>_xlfn.XLOOKUP(A1313,'Hospitalisation Details'!A:A,'Hospitalisation Details'!I:I,"Not Found")</f>
        <v>tier - 2</v>
      </c>
      <c r="N1313" s="21" t="str">
        <f>_xlfn.XLOOKUP(A1313,'Hospitalisation Details'!A:A,'Hospitalisation Details'!J:J,"Not Found")</f>
        <v>tier - 3</v>
      </c>
      <c r="O1313" s="21" t="str">
        <f>_xlfn.XLOOKUP(A1313,'Hospitalisation Details'!A:A,'Hospitalisation Details'!K:K,"Not Found")</f>
        <v>R1016</v>
      </c>
      <c r="P1313" s="23">
        <f>_xlfn.XLOOKUP(A1313,'Hospitalisation Details'!A:A,'Hospitalisation Details'!L:L,"Not Found")</f>
        <v>46</v>
      </c>
    </row>
    <row r="1314" spans="1:16" ht="15.75" x14ac:dyDescent="0.25">
      <c r="A1314" s="19" t="s">
        <v>1058</v>
      </c>
      <c r="B1314" s="19" t="str">
        <f>_xlfn.XLOOKUP(A1314,'Customer Names'!A:A,'Customer Names'!C:C,"Not Found")</f>
        <v>Randolph</v>
      </c>
      <c r="C1314" s="20">
        <f>_xlfn.XLOOKUP(A1314,'Medical Examinations'!A:A,'Medical Examinations'!B:B,"not found")</f>
        <v>38.79</v>
      </c>
      <c r="D1314" s="20">
        <f>_xlfn.XLOOKUP(A1314,'Medical Examinations'!A:A,'Medical Examinations'!C:C,"not found")</f>
        <v>5.08</v>
      </c>
      <c r="E1314" s="20" t="str">
        <f>_xlfn.XLOOKUP(A1314,'Medical Examinations'!A:A,'Medical Examinations'!D:D,"not found")</f>
        <v>No</v>
      </c>
      <c r="F1314" s="20" t="str">
        <f>_xlfn.XLOOKUP(A1314,'Medical Examinations'!A:A,'Medical Examinations'!E:E,"not found")</f>
        <v>No</v>
      </c>
      <c r="G1314" s="20" t="str">
        <f>_xlfn.XLOOKUP(A1314,'Medical Examinations'!A:A,'Medical Examinations'!F:F,"not found")</f>
        <v>Yes</v>
      </c>
      <c r="H1314" s="20">
        <f>_xlfn.XLOOKUP(A1314,'Medical Examinations'!A:A,'Medical Examinations'!G:G,"not found")</f>
        <v>1</v>
      </c>
      <c r="I1314" s="20" t="str">
        <f>_xlfn.XLOOKUP(A1314,'Medical Examinations'!A:A,'Medical Examinations'!H:H,"not found")</f>
        <v>No</v>
      </c>
      <c r="J1314" s="20" t="str">
        <f>_xlfn.XLOOKUP(A1314,'Medical Examinations'!A:A,'Medical Examinations'!I:I,"not found")</f>
        <v>Obesity</v>
      </c>
      <c r="K1314" s="21">
        <f>_xlfn.XLOOKUP(A1314,'Hospitalisation Details'!A:A,'Hospitalisation Details'!F:F,"Not Found")</f>
        <v>34142</v>
      </c>
      <c r="L1314" s="22">
        <f>_xlfn.XLOOKUP(A1314,'Hospitalisation Details'!A:A,'Hospitalisation Details'!H:H,"Not Found")</f>
        <v>8314.65</v>
      </c>
      <c r="M1314" s="21" t="str">
        <f>_xlfn.XLOOKUP(A1314,'Hospitalisation Details'!A:A,'Hospitalisation Details'!I:I,"Not Found")</f>
        <v>tier - 2</v>
      </c>
      <c r="N1314" s="21" t="str">
        <f>_xlfn.XLOOKUP(A1314,'Hospitalisation Details'!A:A,'Hospitalisation Details'!J:J,"Not Found")</f>
        <v>tier - 3</v>
      </c>
      <c r="O1314" s="21" t="str">
        <f>_xlfn.XLOOKUP(A1314,'Hospitalisation Details'!A:A,'Hospitalisation Details'!K:K,"Not Found")</f>
        <v>R1012</v>
      </c>
      <c r="P1314" s="23">
        <f>_xlfn.XLOOKUP(A1314,'Hospitalisation Details'!A:A,'Hospitalisation Details'!L:L,"Not Found")</f>
        <v>29</v>
      </c>
    </row>
    <row r="1315" spans="1:16" ht="15.75" x14ac:dyDescent="0.25">
      <c r="A1315" s="19" t="s">
        <v>1057</v>
      </c>
      <c r="B1315" s="19" t="str">
        <f>_xlfn.XLOOKUP(A1315,'Customer Names'!A:A,'Customer Names'!C:C,"Not Found")</f>
        <v>Masterson</v>
      </c>
      <c r="C1315" s="20">
        <f>_xlfn.XLOOKUP(A1315,'Medical Examinations'!A:A,'Medical Examinations'!B:B,"not found")</f>
        <v>30.684999999999999</v>
      </c>
      <c r="D1315" s="20">
        <f>_xlfn.XLOOKUP(A1315,'Medical Examinations'!A:A,'Medical Examinations'!C:C,"not found")</f>
        <v>4.87</v>
      </c>
      <c r="E1315" s="20" t="str">
        <f>_xlfn.XLOOKUP(A1315,'Medical Examinations'!A:A,'Medical Examinations'!D:D,"not found")</f>
        <v>No</v>
      </c>
      <c r="F1315" s="20" t="str">
        <f>_xlfn.XLOOKUP(A1315,'Medical Examinations'!A:A,'Medical Examinations'!E:E,"not found")</f>
        <v>No</v>
      </c>
      <c r="G1315" s="20" t="str">
        <f>_xlfn.XLOOKUP(A1315,'Medical Examinations'!A:A,'Medical Examinations'!F:F,"not found")</f>
        <v>Yes</v>
      </c>
      <c r="H1315" s="20">
        <f>_xlfn.XLOOKUP(A1315,'Medical Examinations'!A:A,'Medical Examinations'!G:G,"not found")</f>
        <v>1</v>
      </c>
      <c r="I1315" s="20" t="str">
        <f>_xlfn.XLOOKUP(A1315,'Medical Examinations'!A:A,'Medical Examinations'!H:H,"not found")</f>
        <v>No</v>
      </c>
      <c r="J1315" s="20" t="str">
        <f>_xlfn.XLOOKUP(A1315,'Medical Examinations'!A:A,'Medical Examinations'!I:I,"not found")</f>
        <v>Obesity</v>
      </c>
      <c r="K1315" s="21">
        <f>_xlfn.XLOOKUP(A1315,'Hospitalisation Details'!A:A,'Hospitalisation Details'!F:F,"Not Found")</f>
        <v>29074</v>
      </c>
      <c r="L1315" s="22">
        <f>_xlfn.XLOOKUP(A1315,'Hospitalisation Details'!A:A,'Hospitalisation Details'!H:H,"Not Found")</f>
        <v>8310.84</v>
      </c>
      <c r="M1315" s="21" t="str">
        <f>_xlfn.XLOOKUP(A1315,'Hospitalisation Details'!A:A,'Hospitalisation Details'!I:I,"Not Found")</f>
        <v>tier - 2</v>
      </c>
      <c r="N1315" s="21" t="str">
        <f>_xlfn.XLOOKUP(A1315,'Hospitalisation Details'!A:A,'Hospitalisation Details'!J:J,"Not Found")</f>
        <v>tier - 3</v>
      </c>
      <c r="O1315" s="21" t="str">
        <f>_xlfn.XLOOKUP(A1315,'Hospitalisation Details'!A:A,'Hospitalisation Details'!K:K,"Not Found")</f>
        <v>R1012</v>
      </c>
      <c r="P1315" s="23">
        <f>_xlfn.XLOOKUP(A1315,'Hospitalisation Details'!A:A,'Hospitalisation Details'!L:L,"Not Found")</f>
        <v>43</v>
      </c>
    </row>
    <row r="1316" spans="1:16" ht="15.75" x14ac:dyDescent="0.25">
      <c r="A1316" s="19" t="s">
        <v>1056</v>
      </c>
      <c r="B1316" s="19" t="str">
        <f>_xlfn.XLOOKUP(A1316,'Customer Names'!A:A,'Customer Names'!C:C,"Not Found")</f>
        <v>Friess</v>
      </c>
      <c r="C1316" s="20">
        <f>_xlfn.XLOOKUP(A1316,'Medical Examinations'!A:A,'Medical Examinations'!B:B,"not found")</f>
        <v>22.135000000000002</v>
      </c>
      <c r="D1316" s="20">
        <f>_xlfn.XLOOKUP(A1316,'Medical Examinations'!A:A,'Medical Examinations'!C:C,"not found")</f>
        <v>8.17</v>
      </c>
      <c r="E1316" s="20" t="str">
        <f>_xlfn.XLOOKUP(A1316,'Medical Examinations'!A:A,'Medical Examinations'!D:D,"not found")</f>
        <v>No</v>
      </c>
      <c r="F1316" s="20" t="str">
        <f>_xlfn.XLOOKUP(A1316,'Medical Examinations'!A:A,'Medical Examinations'!E:E,"not found")</f>
        <v>No</v>
      </c>
      <c r="G1316" s="20" t="str">
        <f>_xlfn.XLOOKUP(A1316,'Medical Examinations'!A:A,'Medical Examinations'!F:F,"not found")</f>
        <v>No</v>
      </c>
      <c r="H1316" s="20">
        <f>_xlfn.XLOOKUP(A1316,'Medical Examinations'!A:A,'Medical Examinations'!G:G,"not found")</f>
        <v>0</v>
      </c>
      <c r="I1316" s="20" t="str">
        <f>_xlfn.XLOOKUP(A1316,'Medical Examinations'!A:A,'Medical Examinations'!H:H,"not found")</f>
        <v>No</v>
      </c>
      <c r="J1316" s="20" t="str">
        <f>_xlfn.XLOOKUP(A1316,'Medical Examinations'!A:A,'Medical Examinations'!I:I,"not found")</f>
        <v>Normal Weight</v>
      </c>
      <c r="K1316" s="21">
        <f>_xlfn.XLOOKUP(A1316,'Hospitalisation Details'!A:A,'Hospitalisation Details'!F:F,"Not Found")</f>
        <v>28667</v>
      </c>
      <c r="L1316" s="22">
        <f>_xlfn.XLOOKUP(A1316,'Hospitalisation Details'!A:A,'Hospitalisation Details'!H:H,"Not Found")</f>
        <v>8302.5400000000009</v>
      </c>
      <c r="M1316" s="21" t="str">
        <f>_xlfn.XLOOKUP(A1316,'Hospitalisation Details'!A:A,'Hospitalisation Details'!I:I,"Not Found")</f>
        <v>tier - 2</v>
      </c>
      <c r="N1316" s="21" t="str">
        <f>_xlfn.XLOOKUP(A1316,'Hospitalisation Details'!A:A,'Hospitalisation Details'!J:J,"Not Found")</f>
        <v>tier - 3</v>
      </c>
      <c r="O1316" s="21" t="str">
        <f>_xlfn.XLOOKUP(A1316,'Hospitalisation Details'!A:A,'Hospitalisation Details'!K:K,"Not Found")</f>
        <v>R1016</v>
      </c>
      <c r="P1316" s="23">
        <f>_xlfn.XLOOKUP(A1316,'Hospitalisation Details'!A:A,'Hospitalisation Details'!L:L,"Not Found")</f>
        <v>44</v>
      </c>
    </row>
    <row r="1317" spans="1:16" ht="15.75" x14ac:dyDescent="0.25">
      <c r="A1317" s="19" t="s">
        <v>1055</v>
      </c>
      <c r="B1317" s="19" t="str">
        <f>_xlfn.XLOOKUP(A1317,'Customer Names'!A:A,'Customer Names'!C:C,"Not Found")</f>
        <v>Mantoni</v>
      </c>
      <c r="C1317" s="20">
        <f>_xlfn.XLOOKUP(A1317,'Medical Examinations'!A:A,'Medical Examinations'!B:B,"not found")</f>
        <v>33.33</v>
      </c>
      <c r="D1317" s="20">
        <f>_xlfn.XLOOKUP(A1317,'Medical Examinations'!A:A,'Medical Examinations'!C:C,"not found")</f>
        <v>7.61</v>
      </c>
      <c r="E1317" s="20" t="str">
        <f>_xlfn.XLOOKUP(A1317,'Medical Examinations'!A:A,'Medical Examinations'!D:D,"not found")</f>
        <v>No</v>
      </c>
      <c r="F1317" s="20" t="str">
        <f>_xlfn.XLOOKUP(A1317,'Medical Examinations'!A:A,'Medical Examinations'!E:E,"not found")</f>
        <v>No</v>
      </c>
      <c r="G1317" s="20" t="str">
        <f>_xlfn.XLOOKUP(A1317,'Medical Examinations'!A:A,'Medical Examinations'!F:F,"not found")</f>
        <v>No</v>
      </c>
      <c r="H1317" s="20">
        <f>_xlfn.XLOOKUP(A1317,'Medical Examinations'!A:A,'Medical Examinations'!G:G,"not found")</f>
        <v>0</v>
      </c>
      <c r="I1317" s="20" t="str">
        <f>_xlfn.XLOOKUP(A1317,'Medical Examinations'!A:A,'Medical Examinations'!H:H,"not found")</f>
        <v>No</v>
      </c>
      <c r="J1317" s="20" t="str">
        <f>_xlfn.XLOOKUP(A1317,'Medical Examinations'!A:A,'Medical Examinations'!I:I,"not found")</f>
        <v>Obesity</v>
      </c>
      <c r="K1317" s="21">
        <f>_xlfn.XLOOKUP(A1317,'Hospitalisation Details'!A:A,'Hospitalisation Details'!F:F,"Not Found")</f>
        <v>27186</v>
      </c>
      <c r="L1317" s="22">
        <f>_xlfn.XLOOKUP(A1317,'Hospitalisation Details'!A:A,'Hospitalisation Details'!H:H,"Not Found")</f>
        <v>8283.68</v>
      </c>
      <c r="M1317" s="21" t="str">
        <f>_xlfn.XLOOKUP(A1317,'Hospitalisation Details'!A:A,'Hospitalisation Details'!I:I,"Not Found")</f>
        <v>tier - 2</v>
      </c>
      <c r="N1317" s="21" t="str">
        <f>_xlfn.XLOOKUP(A1317,'Hospitalisation Details'!A:A,'Hospitalisation Details'!J:J,"Not Found")</f>
        <v>tier - 3</v>
      </c>
      <c r="O1317" s="21" t="str">
        <f>_xlfn.XLOOKUP(A1317,'Hospitalisation Details'!A:A,'Hospitalisation Details'!K:K,"Not Found")</f>
        <v>R1013</v>
      </c>
      <c r="P1317" s="23">
        <f>_xlfn.XLOOKUP(A1317,'Hospitalisation Details'!A:A,'Hospitalisation Details'!L:L,"Not Found")</f>
        <v>49</v>
      </c>
    </row>
    <row r="1318" spans="1:16" ht="15.75" x14ac:dyDescent="0.25">
      <c r="A1318" s="19" t="s">
        <v>1054</v>
      </c>
      <c r="B1318" s="19" t="str">
        <f>_xlfn.XLOOKUP(A1318,'Customer Names'!A:A,'Customer Names'!C:C,"Not Found")</f>
        <v>Bodeen</v>
      </c>
      <c r="C1318" s="20">
        <f>_xlfn.XLOOKUP(A1318,'Medical Examinations'!A:A,'Medical Examinations'!B:B,"not found")</f>
        <v>31.13</v>
      </c>
      <c r="D1318" s="20">
        <f>_xlfn.XLOOKUP(A1318,'Medical Examinations'!A:A,'Medical Examinations'!C:C,"not found")</f>
        <v>10.1</v>
      </c>
      <c r="E1318" s="20" t="str">
        <f>_xlfn.XLOOKUP(A1318,'Medical Examinations'!A:A,'Medical Examinations'!D:D,"not found")</f>
        <v>No</v>
      </c>
      <c r="F1318" s="20" t="str">
        <f>_xlfn.XLOOKUP(A1318,'Medical Examinations'!A:A,'Medical Examinations'!E:E,"not found")</f>
        <v>No</v>
      </c>
      <c r="G1318" s="20" t="str">
        <f>_xlfn.XLOOKUP(A1318,'Medical Examinations'!A:A,'Medical Examinations'!F:F,"not found")</f>
        <v>No</v>
      </c>
      <c r="H1318" s="20">
        <f>_xlfn.XLOOKUP(A1318,'Medical Examinations'!A:A,'Medical Examinations'!G:G,"not found")</f>
        <v>0</v>
      </c>
      <c r="I1318" s="20" t="str">
        <f>_xlfn.XLOOKUP(A1318,'Medical Examinations'!A:A,'Medical Examinations'!H:H,"not found")</f>
        <v>No</v>
      </c>
      <c r="J1318" s="20" t="str">
        <f>_xlfn.XLOOKUP(A1318,'Medical Examinations'!A:A,'Medical Examinations'!I:I,"not found")</f>
        <v>Obesity</v>
      </c>
      <c r="K1318" s="21">
        <f>_xlfn.XLOOKUP(A1318,'Hospitalisation Details'!A:A,'Hospitalisation Details'!F:F,"Not Found")</f>
        <v>27385</v>
      </c>
      <c r="L1318" s="22">
        <f>_xlfn.XLOOKUP(A1318,'Hospitalisation Details'!A:A,'Hospitalisation Details'!H:H,"Not Found")</f>
        <v>8280.6200000000008</v>
      </c>
      <c r="M1318" s="21" t="str">
        <f>_xlfn.XLOOKUP(A1318,'Hospitalisation Details'!A:A,'Hospitalisation Details'!I:I,"Not Found")</f>
        <v>tier - 2</v>
      </c>
      <c r="N1318" s="21" t="str">
        <f>_xlfn.XLOOKUP(A1318,'Hospitalisation Details'!A:A,'Hospitalisation Details'!J:J,"Not Found")</f>
        <v>tier - 3</v>
      </c>
      <c r="O1318" s="21" t="str">
        <f>_xlfn.XLOOKUP(A1318,'Hospitalisation Details'!A:A,'Hospitalisation Details'!K:K,"Not Found")</f>
        <v>R1013</v>
      </c>
      <c r="P1318" s="23">
        <f>_xlfn.XLOOKUP(A1318,'Hospitalisation Details'!A:A,'Hospitalisation Details'!L:L,"Not Found")</f>
        <v>48</v>
      </c>
    </row>
    <row r="1319" spans="1:16" ht="15.75" x14ac:dyDescent="0.25">
      <c r="A1319" s="19" t="s">
        <v>1053</v>
      </c>
      <c r="B1319" s="19" t="str">
        <f>_xlfn.XLOOKUP(A1319,'Customer Names'!A:A,'Customer Names'!C:C,"Not Found")</f>
        <v>McPherson</v>
      </c>
      <c r="C1319" s="20">
        <f>_xlfn.XLOOKUP(A1319,'Medical Examinations'!A:A,'Medical Examinations'!B:B,"not found")</f>
        <v>28.9</v>
      </c>
      <c r="D1319" s="20">
        <f>_xlfn.XLOOKUP(A1319,'Medical Examinations'!A:A,'Medical Examinations'!C:C,"not found")</f>
        <v>11.24</v>
      </c>
      <c r="E1319" s="20" t="str">
        <f>_xlfn.XLOOKUP(A1319,'Medical Examinations'!A:A,'Medical Examinations'!D:D,"not found")</f>
        <v>No</v>
      </c>
      <c r="F1319" s="20" t="str">
        <f>_xlfn.XLOOKUP(A1319,'Medical Examinations'!A:A,'Medical Examinations'!E:E,"not found")</f>
        <v>No</v>
      </c>
      <c r="G1319" s="20" t="str">
        <f>_xlfn.XLOOKUP(A1319,'Medical Examinations'!A:A,'Medical Examinations'!F:F,"not found")</f>
        <v>No</v>
      </c>
      <c r="H1319" s="20">
        <f>_xlfn.XLOOKUP(A1319,'Medical Examinations'!A:A,'Medical Examinations'!G:G,"not found")</f>
        <v>0</v>
      </c>
      <c r="I1319" s="20" t="str">
        <f>_xlfn.XLOOKUP(A1319,'Medical Examinations'!A:A,'Medical Examinations'!H:H,"not found")</f>
        <v>No</v>
      </c>
      <c r="J1319" s="20" t="str">
        <f>_xlfn.XLOOKUP(A1319,'Medical Examinations'!A:A,'Medical Examinations'!I:I,"not found")</f>
        <v>Overweight</v>
      </c>
      <c r="K1319" s="21">
        <f>_xlfn.XLOOKUP(A1319,'Hospitalisation Details'!A:A,'Hospitalisation Details'!F:F,"Not Found")</f>
        <v>27298</v>
      </c>
      <c r="L1319" s="22">
        <f>_xlfn.XLOOKUP(A1319,'Hospitalisation Details'!A:A,'Hospitalisation Details'!H:H,"Not Found")</f>
        <v>8277.52</v>
      </c>
      <c r="M1319" s="21" t="str">
        <f>_xlfn.XLOOKUP(A1319,'Hospitalisation Details'!A:A,'Hospitalisation Details'!I:I,"Not Found")</f>
        <v>tier - 2</v>
      </c>
      <c r="N1319" s="21" t="str">
        <f>_xlfn.XLOOKUP(A1319,'Hospitalisation Details'!A:A,'Hospitalisation Details'!J:J,"Not Found")</f>
        <v>tier - 3</v>
      </c>
      <c r="O1319" s="21" t="str">
        <f>_xlfn.XLOOKUP(A1319,'Hospitalisation Details'!A:A,'Hospitalisation Details'!K:K,"Not Found")</f>
        <v>R1011</v>
      </c>
      <c r="P1319" s="23">
        <f>_xlfn.XLOOKUP(A1319,'Hospitalisation Details'!A:A,'Hospitalisation Details'!L:L,"Not Found")</f>
        <v>48</v>
      </c>
    </row>
    <row r="1320" spans="1:16" ht="15.75" x14ac:dyDescent="0.25">
      <c r="A1320" s="19" t="s">
        <v>1052</v>
      </c>
      <c r="B1320" s="19" t="str">
        <f>_xlfn.XLOOKUP(A1320,'Customer Names'!A:A,'Customer Names'!C:C,"Not Found")</f>
        <v>Palko</v>
      </c>
      <c r="C1320" s="20">
        <f>_xlfn.XLOOKUP(A1320,'Medical Examinations'!A:A,'Medical Examinations'!B:B,"not found")</f>
        <v>43.31</v>
      </c>
      <c r="D1320" s="20">
        <f>_xlfn.XLOOKUP(A1320,'Medical Examinations'!A:A,'Medical Examinations'!C:C,"not found")</f>
        <v>6.1</v>
      </c>
      <c r="E1320" s="20" t="str">
        <f>_xlfn.XLOOKUP(A1320,'Medical Examinations'!A:A,'Medical Examinations'!D:D,"not found")</f>
        <v>Yes</v>
      </c>
      <c r="F1320" s="20" t="str">
        <f>_xlfn.XLOOKUP(A1320,'Medical Examinations'!A:A,'Medical Examinations'!E:E,"not found")</f>
        <v>Yes</v>
      </c>
      <c r="G1320" s="20" t="str">
        <f>_xlfn.XLOOKUP(A1320,'Medical Examinations'!A:A,'Medical Examinations'!F:F,"not found")</f>
        <v>No</v>
      </c>
      <c r="H1320" s="20">
        <f>_xlfn.XLOOKUP(A1320,'Medical Examinations'!A:A,'Medical Examinations'!G:G,"not found")</f>
        <v>1</v>
      </c>
      <c r="I1320" s="20" t="str">
        <f>_xlfn.XLOOKUP(A1320,'Medical Examinations'!A:A,'Medical Examinations'!H:H,"not found")</f>
        <v>No</v>
      </c>
      <c r="J1320" s="20" t="str">
        <f>_xlfn.XLOOKUP(A1320,'Medical Examinations'!A:A,'Medical Examinations'!I:I,"not found")</f>
        <v>Obesity</v>
      </c>
      <c r="K1320" s="21">
        <f>_xlfn.XLOOKUP(A1320,'Hospitalisation Details'!A:A,'Hospitalisation Details'!F:F,"Not Found")</f>
        <v>36858</v>
      </c>
      <c r="L1320" s="22">
        <f>_xlfn.XLOOKUP(A1320,'Hospitalisation Details'!A:A,'Hospitalisation Details'!H:H,"Not Found")</f>
        <v>8271.4599999999991</v>
      </c>
      <c r="M1320" s="21" t="str">
        <f>_xlfn.XLOOKUP(A1320,'Hospitalisation Details'!A:A,'Hospitalisation Details'!I:I,"Not Found")</f>
        <v>tier - 2</v>
      </c>
      <c r="N1320" s="21" t="str">
        <f>_xlfn.XLOOKUP(A1320,'Hospitalisation Details'!A:A,'Hospitalisation Details'!J:J,"Not Found")</f>
        <v>tier - 3</v>
      </c>
      <c r="O1320" s="21" t="str">
        <f>_xlfn.XLOOKUP(A1320,'Hospitalisation Details'!A:A,'Hospitalisation Details'!K:K,"Not Found")</f>
        <v>R1023</v>
      </c>
      <c r="P1320" s="23">
        <f>_xlfn.XLOOKUP(A1320,'Hospitalisation Details'!A:A,'Hospitalisation Details'!L:L,"Not Found")</f>
        <v>22</v>
      </c>
    </row>
    <row r="1321" spans="1:16" ht="15.75" x14ac:dyDescent="0.25">
      <c r="A1321" s="19" t="s">
        <v>1051</v>
      </c>
      <c r="B1321" s="19" t="str">
        <f>_xlfn.XLOOKUP(A1321,'Customer Names'!A:A,'Customer Names'!C:C,"Not Found")</f>
        <v>Breathitt</v>
      </c>
      <c r="C1321" s="20">
        <f>_xlfn.XLOOKUP(A1321,'Medical Examinations'!A:A,'Medical Examinations'!B:B,"not found")</f>
        <v>22.8</v>
      </c>
      <c r="D1321" s="20">
        <f>_xlfn.XLOOKUP(A1321,'Medical Examinations'!A:A,'Medical Examinations'!C:C,"not found")</f>
        <v>6.98</v>
      </c>
      <c r="E1321" s="20" t="str">
        <f>_xlfn.XLOOKUP(A1321,'Medical Examinations'!A:A,'Medical Examinations'!D:D,"not found")</f>
        <v>No</v>
      </c>
      <c r="F1321" s="20" t="str">
        <f>_xlfn.XLOOKUP(A1321,'Medical Examinations'!A:A,'Medical Examinations'!E:E,"not found")</f>
        <v>No</v>
      </c>
      <c r="G1321" s="20" t="str">
        <f>_xlfn.XLOOKUP(A1321,'Medical Examinations'!A:A,'Medical Examinations'!F:F,"not found")</f>
        <v>No</v>
      </c>
      <c r="H1321" s="20">
        <f>_xlfn.XLOOKUP(A1321,'Medical Examinations'!A:A,'Medical Examinations'!G:G,"not found")</f>
        <v>0</v>
      </c>
      <c r="I1321" s="20" t="str">
        <f>_xlfn.XLOOKUP(A1321,'Medical Examinations'!A:A,'Medical Examinations'!H:H,"not found")</f>
        <v>No</v>
      </c>
      <c r="J1321" s="20" t="str">
        <f>_xlfn.XLOOKUP(A1321,'Medical Examinations'!A:A,'Medical Examinations'!I:I,"not found")</f>
        <v>Normal Weight</v>
      </c>
      <c r="K1321" s="21">
        <f>_xlfn.XLOOKUP(A1321,'Hospitalisation Details'!A:A,'Hospitalisation Details'!F:F,"Not Found")</f>
        <v>27246</v>
      </c>
      <c r="L1321" s="22">
        <f>_xlfn.XLOOKUP(A1321,'Hospitalisation Details'!A:A,'Hospitalisation Details'!H:H,"Not Found")</f>
        <v>8269.0400000000009</v>
      </c>
      <c r="M1321" s="21" t="str">
        <f>_xlfn.XLOOKUP(A1321,'Hospitalisation Details'!A:A,'Hospitalisation Details'!I:I,"Not Found")</f>
        <v>tier - 2</v>
      </c>
      <c r="N1321" s="21" t="str">
        <f>_xlfn.XLOOKUP(A1321,'Hospitalisation Details'!A:A,'Hospitalisation Details'!J:J,"Not Found")</f>
        <v>tier - 3</v>
      </c>
      <c r="O1321" s="21" t="str">
        <f>_xlfn.XLOOKUP(A1321,'Hospitalisation Details'!A:A,'Hospitalisation Details'!K:K,"Not Found")</f>
        <v>R1011</v>
      </c>
      <c r="P1321" s="23">
        <f>_xlfn.XLOOKUP(A1321,'Hospitalisation Details'!A:A,'Hospitalisation Details'!L:L,"Not Found")</f>
        <v>48</v>
      </c>
    </row>
    <row r="1322" spans="1:16" ht="15.75" x14ac:dyDescent="0.25">
      <c r="A1322" s="19" t="s">
        <v>1050</v>
      </c>
      <c r="B1322" s="19" t="str">
        <f>_xlfn.XLOOKUP(A1322,'Customer Names'!A:A,'Customer Names'!C:C,"Not Found")</f>
        <v>Evora</v>
      </c>
      <c r="C1322" s="20">
        <f>_xlfn.XLOOKUP(A1322,'Medical Examinations'!A:A,'Medical Examinations'!B:B,"not found")</f>
        <v>19.09</v>
      </c>
      <c r="D1322" s="20">
        <f>_xlfn.XLOOKUP(A1322,'Medical Examinations'!A:A,'Medical Examinations'!C:C,"not found")</f>
        <v>4</v>
      </c>
      <c r="E1322" s="20" t="str">
        <f>_xlfn.XLOOKUP(A1322,'Medical Examinations'!A:A,'Medical Examinations'!D:D,"not found")</f>
        <v>Yes</v>
      </c>
      <c r="F1322" s="20" t="str">
        <f>_xlfn.XLOOKUP(A1322,'Medical Examinations'!A:A,'Medical Examinations'!E:E,"not found")</f>
        <v>No</v>
      </c>
      <c r="G1322" s="20" t="str">
        <f>_xlfn.XLOOKUP(A1322,'Medical Examinations'!A:A,'Medical Examinations'!F:F,"not found")</f>
        <v>No</v>
      </c>
      <c r="H1322" s="20">
        <f>_xlfn.XLOOKUP(A1322,'Medical Examinations'!A:A,'Medical Examinations'!G:G,"not found")</f>
        <v>1</v>
      </c>
      <c r="I1322" s="20" t="str">
        <f>_xlfn.XLOOKUP(A1322,'Medical Examinations'!A:A,'Medical Examinations'!H:H,"not found")</f>
        <v>No</v>
      </c>
      <c r="J1322" s="20" t="str">
        <f>_xlfn.XLOOKUP(A1322,'Medical Examinations'!A:A,'Medical Examinations'!I:I,"not found")</f>
        <v>Normal Weight</v>
      </c>
      <c r="K1322" s="21">
        <f>_xlfn.XLOOKUP(A1322,'Hospitalisation Details'!A:A,'Hospitalisation Details'!F:F,"Not Found")</f>
        <v>23625</v>
      </c>
      <c r="L1322" s="22">
        <f>_xlfn.XLOOKUP(A1322,'Hospitalisation Details'!A:A,'Hospitalisation Details'!H:H,"Not Found")</f>
        <v>8268</v>
      </c>
      <c r="M1322" s="21" t="str">
        <f>_xlfn.XLOOKUP(A1322,'Hospitalisation Details'!A:A,'Hospitalisation Details'!I:I,"Not Found")</f>
        <v>tier - 2</v>
      </c>
      <c r="N1322" s="21" t="str">
        <f>_xlfn.XLOOKUP(A1322,'Hospitalisation Details'!A:A,'Hospitalisation Details'!J:J,"Not Found")</f>
        <v>tier - 3</v>
      </c>
      <c r="O1322" s="21" t="str">
        <f>_xlfn.XLOOKUP(A1322,'Hospitalisation Details'!A:A,'Hospitalisation Details'!K:K,"Not Found")</f>
        <v>R1013</v>
      </c>
      <c r="P1322" s="23">
        <f>_xlfn.XLOOKUP(A1322,'Hospitalisation Details'!A:A,'Hospitalisation Details'!L:L,"Not Found")</f>
        <v>58</v>
      </c>
    </row>
    <row r="1323" spans="1:16" ht="15.75" x14ac:dyDescent="0.25">
      <c r="A1323" s="19" t="s">
        <v>1049</v>
      </c>
      <c r="B1323" s="19" t="str">
        <f>_xlfn.XLOOKUP(A1323,'Customer Names'!A:A,'Customer Names'!C:C,"Not Found")</f>
        <v>Fischer</v>
      </c>
      <c r="C1323" s="20">
        <f>_xlfn.XLOOKUP(A1323,'Medical Examinations'!A:A,'Medical Examinations'!B:B,"not found")</f>
        <v>23.37</v>
      </c>
      <c r="D1323" s="20">
        <f>_xlfn.XLOOKUP(A1323,'Medical Examinations'!A:A,'Medical Examinations'!C:C,"not found")</f>
        <v>4.2300000000000004</v>
      </c>
      <c r="E1323" s="20" t="str">
        <f>_xlfn.XLOOKUP(A1323,'Medical Examinations'!A:A,'Medical Examinations'!D:D,"not found")</f>
        <v>No</v>
      </c>
      <c r="F1323" s="20" t="str">
        <f>_xlfn.XLOOKUP(A1323,'Medical Examinations'!A:A,'Medical Examinations'!E:E,"not found")</f>
        <v>No</v>
      </c>
      <c r="G1323" s="20" t="str">
        <f>_xlfn.XLOOKUP(A1323,'Medical Examinations'!A:A,'Medical Examinations'!F:F,"not found")</f>
        <v>No</v>
      </c>
      <c r="H1323" s="20">
        <f>_xlfn.XLOOKUP(A1323,'Medical Examinations'!A:A,'Medical Examinations'!G:G,"not found")</f>
        <v>0</v>
      </c>
      <c r="I1323" s="20" t="str">
        <f>_xlfn.XLOOKUP(A1323,'Medical Examinations'!A:A,'Medical Examinations'!H:H,"not found")</f>
        <v>No</v>
      </c>
      <c r="J1323" s="20" t="str">
        <f>_xlfn.XLOOKUP(A1323,'Medical Examinations'!A:A,'Medical Examinations'!I:I,"not found")</f>
        <v>Normal Weight</v>
      </c>
      <c r="K1323" s="21">
        <f>_xlfn.XLOOKUP(A1323,'Hospitalisation Details'!A:A,'Hospitalisation Details'!F:F,"Not Found")</f>
        <v>30221</v>
      </c>
      <c r="L1323" s="22">
        <f>_xlfn.XLOOKUP(A1323,'Hospitalisation Details'!A:A,'Hospitalisation Details'!H:H,"Not Found")</f>
        <v>8252.2800000000007</v>
      </c>
      <c r="M1323" s="21" t="str">
        <f>_xlfn.XLOOKUP(A1323,'Hospitalisation Details'!A:A,'Hospitalisation Details'!I:I,"Not Found")</f>
        <v>tier - 2</v>
      </c>
      <c r="N1323" s="21" t="str">
        <f>_xlfn.XLOOKUP(A1323,'Hospitalisation Details'!A:A,'Hospitalisation Details'!J:J,"Not Found")</f>
        <v>tier - 3</v>
      </c>
      <c r="O1323" s="21" t="str">
        <f>_xlfn.XLOOKUP(A1323,'Hospitalisation Details'!A:A,'Hospitalisation Details'!K:K,"Not Found")</f>
        <v>R1024</v>
      </c>
      <c r="P1323" s="23">
        <f>_xlfn.XLOOKUP(A1323,'Hospitalisation Details'!A:A,'Hospitalisation Details'!L:L,"Not Found")</f>
        <v>40</v>
      </c>
    </row>
    <row r="1324" spans="1:16" ht="15.75" x14ac:dyDescent="0.25">
      <c r="A1324" s="19" t="s">
        <v>1048</v>
      </c>
      <c r="B1324" s="19" t="str">
        <f>_xlfn.XLOOKUP(A1324,'Customer Names'!A:A,'Customer Names'!C:C,"Not Found")</f>
        <v>Deba</v>
      </c>
      <c r="C1324" s="20">
        <f>_xlfn.XLOOKUP(A1324,'Medical Examinations'!A:A,'Medical Examinations'!B:B,"not found")</f>
        <v>33.44</v>
      </c>
      <c r="D1324" s="20">
        <f>_xlfn.XLOOKUP(A1324,'Medical Examinations'!A:A,'Medical Examinations'!C:C,"not found")</f>
        <v>4.72</v>
      </c>
      <c r="E1324" s="20" t="str">
        <f>_xlfn.XLOOKUP(A1324,'Medical Examinations'!A:A,'Medical Examinations'!D:D,"not found")</f>
        <v>Yes</v>
      </c>
      <c r="F1324" s="20" t="str">
        <f>_xlfn.XLOOKUP(A1324,'Medical Examinations'!A:A,'Medical Examinations'!E:E,"not found")</f>
        <v>No</v>
      </c>
      <c r="G1324" s="20" t="str">
        <f>_xlfn.XLOOKUP(A1324,'Medical Examinations'!A:A,'Medical Examinations'!F:F,"not found")</f>
        <v>No</v>
      </c>
      <c r="H1324" s="20">
        <f>_xlfn.XLOOKUP(A1324,'Medical Examinations'!A:A,'Medical Examinations'!G:G,"not found")</f>
        <v>0</v>
      </c>
      <c r="I1324" s="20" t="str">
        <f>_xlfn.XLOOKUP(A1324,'Medical Examinations'!A:A,'Medical Examinations'!H:H,"not found")</f>
        <v>No</v>
      </c>
      <c r="J1324" s="20" t="str">
        <f>_xlfn.XLOOKUP(A1324,'Medical Examinations'!A:A,'Medical Examinations'!I:I,"not found")</f>
        <v>Obesity</v>
      </c>
      <c r="K1324" s="21">
        <f>_xlfn.XLOOKUP(A1324,'Hospitalisation Details'!A:A,'Hospitalisation Details'!F:F,"Not Found")</f>
        <v>28005</v>
      </c>
      <c r="L1324" s="22">
        <f>_xlfn.XLOOKUP(A1324,'Hospitalisation Details'!A:A,'Hospitalisation Details'!H:H,"Not Found")</f>
        <v>8240.59</v>
      </c>
      <c r="M1324" s="21" t="str">
        <f>_xlfn.XLOOKUP(A1324,'Hospitalisation Details'!A:A,'Hospitalisation Details'!I:I,"Not Found")</f>
        <v>tier - 2</v>
      </c>
      <c r="N1324" s="21" t="str">
        <f>_xlfn.XLOOKUP(A1324,'Hospitalisation Details'!A:A,'Hospitalisation Details'!J:J,"Not Found")</f>
        <v>tier - 3</v>
      </c>
      <c r="O1324" s="21" t="str">
        <f>_xlfn.XLOOKUP(A1324,'Hospitalisation Details'!A:A,'Hospitalisation Details'!K:K,"Not Found")</f>
        <v>R1013</v>
      </c>
      <c r="P1324" s="23">
        <f>_xlfn.XLOOKUP(A1324,'Hospitalisation Details'!A:A,'Hospitalisation Details'!L:L,"Not Found")</f>
        <v>46</v>
      </c>
    </row>
    <row r="1325" spans="1:16" ht="15.75" x14ac:dyDescent="0.25">
      <c r="A1325" s="19" t="s">
        <v>1047</v>
      </c>
      <c r="B1325" s="19" t="str">
        <f>_xlfn.XLOOKUP(A1325,'Customer Names'!A:A,'Customer Names'!C:C,"Not Found")</f>
        <v>Leloup</v>
      </c>
      <c r="C1325" s="20">
        <f>_xlfn.XLOOKUP(A1325,'Medical Examinations'!A:A,'Medical Examinations'!B:B,"not found")</f>
        <v>28.05</v>
      </c>
      <c r="D1325" s="20">
        <f>_xlfn.XLOOKUP(A1325,'Medical Examinations'!A:A,'Medical Examinations'!C:C,"not found")</f>
        <v>5.63</v>
      </c>
      <c r="E1325" s="20" t="str">
        <f>_xlfn.XLOOKUP(A1325,'Medical Examinations'!A:A,'Medical Examinations'!D:D,"not found")</f>
        <v>Yes</v>
      </c>
      <c r="F1325" s="20" t="str">
        <f>_xlfn.XLOOKUP(A1325,'Medical Examinations'!A:A,'Medical Examinations'!E:E,"not found")</f>
        <v>No</v>
      </c>
      <c r="G1325" s="20" t="str">
        <f>_xlfn.XLOOKUP(A1325,'Medical Examinations'!A:A,'Medical Examinations'!F:F,"not found")</f>
        <v>No</v>
      </c>
      <c r="H1325" s="20">
        <f>_xlfn.XLOOKUP(A1325,'Medical Examinations'!A:A,'Medical Examinations'!G:G,"not found")</f>
        <v>0</v>
      </c>
      <c r="I1325" s="20" t="str">
        <f>_xlfn.XLOOKUP(A1325,'Medical Examinations'!A:A,'Medical Examinations'!H:H,"not found")</f>
        <v>No</v>
      </c>
      <c r="J1325" s="20" t="str">
        <f>_xlfn.XLOOKUP(A1325,'Medical Examinations'!A:A,'Medical Examinations'!I:I,"not found")</f>
        <v>Overweight</v>
      </c>
      <c r="K1325" s="21">
        <f>_xlfn.XLOOKUP(A1325,'Hospitalisation Details'!A:A,'Hospitalisation Details'!F:F,"Not Found")</f>
        <v>27941</v>
      </c>
      <c r="L1325" s="22">
        <f>_xlfn.XLOOKUP(A1325,'Hospitalisation Details'!A:A,'Hospitalisation Details'!H:H,"Not Found")</f>
        <v>8233.1</v>
      </c>
      <c r="M1325" s="21" t="str">
        <f>_xlfn.XLOOKUP(A1325,'Hospitalisation Details'!A:A,'Hospitalisation Details'!I:I,"Not Found")</f>
        <v>tier - 2</v>
      </c>
      <c r="N1325" s="21" t="str">
        <f>_xlfn.XLOOKUP(A1325,'Hospitalisation Details'!A:A,'Hospitalisation Details'!J:J,"Not Found")</f>
        <v>tier - 3</v>
      </c>
      <c r="O1325" s="21" t="str">
        <f>_xlfn.XLOOKUP(A1325,'Hospitalisation Details'!A:A,'Hospitalisation Details'!K:K,"Not Found")</f>
        <v>R1013</v>
      </c>
      <c r="P1325" s="23">
        <f>_xlfn.XLOOKUP(A1325,'Hospitalisation Details'!A:A,'Hospitalisation Details'!L:L,"Not Found")</f>
        <v>46</v>
      </c>
    </row>
    <row r="1326" spans="1:16" ht="15.75" x14ac:dyDescent="0.25">
      <c r="A1326" s="19" t="s">
        <v>1046</v>
      </c>
      <c r="B1326" s="19" t="str">
        <f>_xlfn.XLOOKUP(A1326,'Customer Names'!A:A,'Customer Names'!C:C,"Not Found")</f>
        <v>Labare</v>
      </c>
      <c r="C1326" s="20">
        <f>_xlfn.XLOOKUP(A1326,'Medical Examinations'!A:A,'Medical Examinations'!B:B,"not found")</f>
        <v>27.72</v>
      </c>
      <c r="D1326" s="20">
        <f>_xlfn.XLOOKUP(A1326,'Medical Examinations'!A:A,'Medical Examinations'!C:C,"not found")</f>
        <v>5.83</v>
      </c>
      <c r="E1326" s="20" t="str">
        <f>_xlfn.XLOOKUP(A1326,'Medical Examinations'!A:A,'Medical Examinations'!D:D,"not found")</f>
        <v>Yes</v>
      </c>
      <c r="F1326" s="20" t="str">
        <f>_xlfn.XLOOKUP(A1326,'Medical Examinations'!A:A,'Medical Examinations'!E:E,"not found")</f>
        <v>No</v>
      </c>
      <c r="G1326" s="20" t="str">
        <f>_xlfn.XLOOKUP(A1326,'Medical Examinations'!A:A,'Medical Examinations'!F:F,"not found")</f>
        <v>No</v>
      </c>
      <c r="H1326" s="20">
        <f>_xlfn.XLOOKUP(A1326,'Medical Examinations'!A:A,'Medical Examinations'!G:G,"not found")</f>
        <v>0</v>
      </c>
      <c r="I1326" s="20" t="str">
        <f>_xlfn.XLOOKUP(A1326,'Medical Examinations'!A:A,'Medical Examinations'!H:H,"not found")</f>
        <v>No</v>
      </c>
      <c r="J1326" s="20" t="str">
        <f>_xlfn.XLOOKUP(A1326,'Medical Examinations'!A:A,'Medical Examinations'!I:I,"not found")</f>
        <v>Overweight</v>
      </c>
      <c r="K1326" s="21">
        <f>_xlfn.XLOOKUP(A1326,'Hospitalisation Details'!A:A,'Hospitalisation Details'!F:F,"Not Found")</f>
        <v>28006</v>
      </c>
      <c r="L1326" s="22">
        <f>_xlfn.XLOOKUP(A1326,'Hospitalisation Details'!A:A,'Hospitalisation Details'!H:H,"Not Found")</f>
        <v>8232.64</v>
      </c>
      <c r="M1326" s="21" t="str">
        <f>_xlfn.XLOOKUP(A1326,'Hospitalisation Details'!A:A,'Hospitalisation Details'!I:I,"Not Found")</f>
        <v>tier - 2</v>
      </c>
      <c r="N1326" s="21" t="str">
        <f>_xlfn.XLOOKUP(A1326,'Hospitalisation Details'!A:A,'Hospitalisation Details'!J:J,"Not Found")</f>
        <v>tier - 3</v>
      </c>
      <c r="O1326" s="21" t="str">
        <f>_xlfn.XLOOKUP(A1326,'Hospitalisation Details'!A:A,'Hospitalisation Details'!K:K,"Not Found")</f>
        <v>R1013</v>
      </c>
      <c r="P1326" s="23">
        <f>_xlfn.XLOOKUP(A1326,'Hospitalisation Details'!A:A,'Hospitalisation Details'!L:L,"Not Found")</f>
        <v>46</v>
      </c>
    </row>
    <row r="1327" spans="1:16" ht="15.75" x14ac:dyDescent="0.25">
      <c r="A1327" s="19" t="s">
        <v>1045</v>
      </c>
      <c r="B1327" s="19" t="str">
        <f>_xlfn.XLOOKUP(A1327,'Customer Names'!A:A,'Customer Names'!C:C,"Not Found")</f>
        <v>Arouca</v>
      </c>
      <c r="C1327" s="20">
        <f>_xlfn.XLOOKUP(A1327,'Medical Examinations'!A:A,'Medical Examinations'!B:B,"not found")</f>
        <v>29.81</v>
      </c>
      <c r="D1327" s="20">
        <f>_xlfn.XLOOKUP(A1327,'Medical Examinations'!A:A,'Medical Examinations'!C:C,"not found")</f>
        <v>9.23</v>
      </c>
      <c r="E1327" s="20" t="str">
        <f>_xlfn.XLOOKUP(A1327,'Medical Examinations'!A:A,'Medical Examinations'!D:D,"not found")</f>
        <v>No</v>
      </c>
      <c r="F1327" s="20" t="str">
        <f>_xlfn.XLOOKUP(A1327,'Medical Examinations'!A:A,'Medical Examinations'!E:E,"not found")</f>
        <v>No</v>
      </c>
      <c r="G1327" s="20" t="str">
        <f>_xlfn.XLOOKUP(A1327,'Medical Examinations'!A:A,'Medical Examinations'!F:F,"not found")</f>
        <v>No</v>
      </c>
      <c r="H1327" s="20">
        <f>_xlfn.XLOOKUP(A1327,'Medical Examinations'!A:A,'Medical Examinations'!G:G,"not found")</f>
        <v>0</v>
      </c>
      <c r="I1327" s="20" t="str">
        <f>_xlfn.XLOOKUP(A1327,'Medical Examinations'!A:A,'Medical Examinations'!H:H,"not found")</f>
        <v>No</v>
      </c>
      <c r="J1327" s="20" t="str">
        <f>_xlfn.XLOOKUP(A1327,'Medical Examinations'!A:A,'Medical Examinations'!I:I,"not found")</f>
        <v>Overweight</v>
      </c>
      <c r="K1327" s="21">
        <f>_xlfn.XLOOKUP(A1327,'Hospitalisation Details'!A:A,'Hospitalisation Details'!F:F,"Not Found")</f>
        <v>28671</v>
      </c>
      <c r="L1327" s="22">
        <f>_xlfn.XLOOKUP(A1327,'Hospitalisation Details'!A:A,'Hospitalisation Details'!H:H,"Not Found")</f>
        <v>8219.2000000000007</v>
      </c>
      <c r="M1327" s="21" t="str">
        <f>_xlfn.XLOOKUP(A1327,'Hospitalisation Details'!A:A,'Hospitalisation Details'!I:I,"Not Found")</f>
        <v>tier - 2</v>
      </c>
      <c r="N1327" s="21" t="str">
        <f>_xlfn.XLOOKUP(A1327,'Hospitalisation Details'!A:A,'Hospitalisation Details'!J:J,"Not Found")</f>
        <v>tier - 3</v>
      </c>
      <c r="O1327" s="21" t="str">
        <f>_xlfn.XLOOKUP(A1327,'Hospitalisation Details'!A:A,'Hospitalisation Details'!K:K,"Not Found")</f>
        <v>R1013</v>
      </c>
      <c r="P1327" s="23">
        <f>_xlfn.XLOOKUP(A1327,'Hospitalisation Details'!A:A,'Hospitalisation Details'!L:L,"Not Found")</f>
        <v>44</v>
      </c>
    </row>
    <row r="1328" spans="1:16" ht="15.75" x14ac:dyDescent="0.25">
      <c r="A1328" s="19" t="s">
        <v>1044</v>
      </c>
      <c r="B1328" s="19" t="str">
        <f>_xlfn.XLOOKUP(A1328,'Customer Names'!A:A,'Customer Names'!C:C,"Not Found")</f>
        <v>Reese</v>
      </c>
      <c r="C1328" s="20">
        <f>_xlfn.XLOOKUP(A1328,'Medical Examinations'!A:A,'Medical Examinations'!B:B,"not found")</f>
        <v>23.98</v>
      </c>
      <c r="D1328" s="20">
        <f>_xlfn.XLOOKUP(A1328,'Medical Examinations'!A:A,'Medical Examinations'!C:C,"not found")</f>
        <v>9.89</v>
      </c>
      <c r="E1328" s="20" t="str">
        <f>_xlfn.XLOOKUP(A1328,'Medical Examinations'!A:A,'Medical Examinations'!D:D,"not found")</f>
        <v>No</v>
      </c>
      <c r="F1328" s="20" t="str">
        <f>_xlfn.XLOOKUP(A1328,'Medical Examinations'!A:A,'Medical Examinations'!E:E,"not found")</f>
        <v>No</v>
      </c>
      <c r="G1328" s="20" t="str">
        <f>_xlfn.XLOOKUP(A1328,'Medical Examinations'!A:A,'Medical Examinations'!F:F,"not found")</f>
        <v>No</v>
      </c>
      <c r="H1328" s="20">
        <f>_xlfn.XLOOKUP(A1328,'Medical Examinations'!A:A,'Medical Examinations'!G:G,"not found")</f>
        <v>0</v>
      </c>
      <c r="I1328" s="20" t="str">
        <f>_xlfn.XLOOKUP(A1328,'Medical Examinations'!A:A,'Medical Examinations'!H:H,"not found")</f>
        <v>No</v>
      </c>
      <c r="J1328" s="20" t="str">
        <f>_xlfn.XLOOKUP(A1328,'Medical Examinations'!A:A,'Medical Examinations'!I:I,"not found")</f>
        <v>Normal Weight</v>
      </c>
      <c r="K1328" s="21">
        <f>_xlfn.XLOOKUP(A1328,'Hospitalisation Details'!A:A,'Hospitalisation Details'!F:F,"Not Found")</f>
        <v>28787</v>
      </c>
      <c r="L1328" s="22">
        <f>_xlfn.XLOOKUP(A1328,'Hospitalisation Details'!A:A,'Hospitalisation Details'!H:H,"Not Found")</f>
        <v>8211.1</v>
      </c>
      <c r="M1328" s="21" t="str">
        <f>_xlfn.XLOOKUP(A1328,'Hospitalisation Details'!A:A,'Hospitalisation Details'!I:I,"Not Found")</f>
        <v>tier - 2</v>
      </c>
      <c r="N1328" s="21" t="str">
        <f>_xlfn.XLOOKUP(A1328,'Hospitalisation Details'!A:A,'Hospitalisation Details'!J:J,"Not Found")</f>
        <v>tier - 3</v>
      </c>
      <c r="O1328" s="21" t="str">
        <f>_xlfn.XLOOKUP(A1328,'Hospitalisation Details'!A:A,'Hospitalisation Details'!K:K,"Not Found")</f>
        <v>R1013</v>
      </c>
      <c r="P1328" s="23">
        <f>_xlfn.XLOOKUP(A1328,'Hospitalisation Details'!A:A,'Hospitalisation Details'!L:L,"Not Found")</f>
        <v>44</v>
      </c>
    </row>
    <row r="1329" spans="1:16" ht="15.75" x14ac:dyDescent="0.25">
      <c r="A1329" s="19" t="s">
        <v>1043</v>
      </c>
      <c r="B1329" s="19" t="str">
        <f>_xlfn.XLOOKUP(A1329,'Customer Names'!A:A,'Customer Names'!C:C,"Not Found")</f>
        <v>McCloskey</v>
      </c>
      <c r="C1329" s="20">
        <f>_xlfn.XLOOKUP(A1329,'Medical Examinations'!A:A,'Medical Examinations'!B:B,"not found")</f>
        <v>17.34</v>
      </c>
      <c r="D1329" s="20">
        <f>_xlfn.XLOOKUP(A1329,'Medical Examinations'!A:A,'Medical Examinations'!C:C,"not found")</f>
        <v>12</v>
      </c>
      <c r="E1329" s="20" t="str">
        <f>_xlfn.XLOOKUP(A1329,'Medical Examinations'!A:A,'Medical Examinations'!D:D,"not found")</f>
        <v>No</v>
      </c>
      <c r="F1329" s="20" t="str">
        <f>_xlfn.XLOOKUP(A1329,'Medical Examinations'!A:A,'Medical Examinations'!E:E,"not found")</f>
        <v>No</v>
      </c>
      <c r="G1329" s="20" t="str">
        <f>_xlfn.XLOOKUP(A1329,'Medical Examinations'!A:A,'Medical Examinations'!F:F,"not found")</f>
        <v>No</v>
      </c>
      <c r="H1329" s="20">
        <f>_xlfn.XLOOKUP(A1329,'Medical Examinations'!A:A,'Medical Examinations'!G:G,"not found")</f>
        <v>0</v>
      </c>
      <c r="I1329" s="20" t="str">
        <f>_xlfn.XLOOKUP(A1329,'Medical Examinations'!A:A,'Medical Examinations'!H:H,"not found")</f>
        <v>No</v>
      </c>
      <c r="J1329" s="20" t="str">
        <f>_xlfn.XLOOKUP(A1329,'Medical Examinations'!A:A,'Medical Examinations'!I:I,"not found")</f>
        <v>Underweight</v>
      </c>
      <c r="K1329" s="21">
        <f>_xlfn.XLOOKUP(A1329,'Hospitalisation Details'!A:A,'Hospitalisation Details'!F:F,"Not Found")</f>
        <v>22973</v>
      </c>
      <c r="L1329" s="22">
        <f>_xlfn.XLOOKUP(A1329,'Hospitalisation Details'!A:A,'Hospitalisation Details'!H:H,"Not Found")</f>
        <v>8188.12</v>
      </c>
      <c r="M1329" s="21" t="str">
        <f>_xlfn.XLOOKUP(A1329,'Hospitalisation Details'!A:A,'Hospitalisation Details'!I:I,"Not Found")</f>
        <v>tier - 2</v>
      </c>
      <c r="N1329" s="21" t="str">
        <f>_xlfn.XLOOKUP(A1329,'Hospitalisation Details'!A:A,'Hospitalisation Details'!J:J,"Not Found")</f>
        <v>tier - 3</v>
      </c>
      <c r="O1329" s="21" t="str">
        <f>_xlfn.XLOOKUP(A1329,'Hospitalisation Details'!A:A,'Hospitalisation Details'!K:K,"Not Found")</f>
        <v>R1013</v>
      </c>
      <c r="P1329" s="23">
        <f>_xlfn.XLOOKUP(A1329,'Hospitalisation Details'!A:A,'Hospitalisation Details'!L:L,"Not Found")</f>
        <v>60</v>
      </c>
    </row>
    <row r="1330" spans="1:16" ht="15.75" x14ac:dyDescent="0.25">
      <c r="A1330" s="19" t="s">
        <v>1042</v>
      </c>
      <c r="B1330" s="19" t="str">
        <f>_xlfn.XLOOKUP(A1330,'Customer Names'!A:A,'Customer Names'!C:C,"Not Found")</f>
        <v>Tedsen</v>
      </c>
      <c r="C1330" s="20">
        <f>_xlfn.XLOOKUP(A1330,'Medical Examinations'!A:A,'Medical Examinations'!B:B,"not found")</f>
        <v>40.39</v>
      </c>
      <c r="D1330" s="20">
        <f>_xlfn.XLOOKUP(A1330,'Medical Examinations'!A:A,'Medical Examinations'!C:C,"not found")</f>
        <v>4.24</v>
      </c>
      <c r="E1330" s="20" t="str">
        <f>_xlfn.XLOOKUP(A1330,'Medical Examinations'!A:A,'Medical Examinations'!D:D,"not found")</f>
        <v>Yes</v>
      </c>
      <c r="F1330" s="20" t="str">
        <f>_xlfn.XLOOKUP(A1330,'Medical Examinations'!A:A,'Medical Examinations'!E:E,"not found")</f>
        <v>No</v>
      </c>
      <c r="G1330" s="20" t="str">
        <f>_xlfn.XLOOKUP(A1330,'Medical Examinations'!A:A,'Medical Examinations'!F:F,"not found")</f>
        <v>Yes</v>
      </c>
      <c r="H1330" s="20">
        <f>_xlfn.XLOOKUP(A1330,'Medical Examinations'!A:A,'Medical Examinations'!G:G,"not found")</f>
        <v>1</v>
      </c>
      <c r="I1330" s="20" t="str">
        <f>_xlfn.XLOOKUP(A1330,'Medical Examinations'!A:A,'Medical Examinations'!H:H,"not found")</f>
        <v>No</v>
      </c>
      <c r="J1330" s="20" t="str">
        <f>_xlfn.XLOOKUP(A1330,'Medical Examinations'!A:A,'Medical Examinations'!I:I,"not found")</f>
        <v>Obesity</v>
      </c>
      <c r="K1330" s="21">
        <f>_xlfn.XLOOKUP(A1330,'Hospitalisation Details'!A:A,'Hospitalisation Details'!F:F,"Not Found")</f>
        <v>35724</v>
      </c>
      <c r="L1330" s="22">
        <f>_xlfn.XLOOKUP(A1330,'Hospitalisation Details'!A:A,'Hospitalisation Details'!H:H,"Not Found")</f>
        <v>8182.89</v>
      </c>
      <c r="M1330" s="21" t="str">
        <f>_xlfn.XLOOKUP(A1330,'Hospitalisation Details'!A:A,'Hospitalisation Details'!I:I,"Not Found")</f>
        <v>tier - 2</v>
      </c>
      <c r="N1330" s="21" t="str">
        <f>_xlfn.XLOOKUP(A1330,'Hospitalisation Details'!A:A,'Hospitalisation Details'!J:J,"Not Found")</f>
        <v>tier - 3</v>
      </c>
      <c r="O1330" s="21" t="str">
        <f>_xlfn.XLOOKUP(A1330,'Hospitalisation Details'!A:A,'Hospitalisation Details'!K:K,"Not Found")</f>
        <v>R1026</v>
      </c>
      <c r="P1330" s="23">
        <f>_xlfn.XLOOKUP(A1330,'Hospitalisation Details'!A:A,'Hospitalisation Details'!L:L,"Not Found")</f>
        <v>25</v>
      </c>
    </row>
    <row r="1331" spans="1:16" ht="15.75" x14ac:dyDescent="0.25">
      <c r="A1331" s="19" t="s">
        <v>1041</v>
      </c>
      <c r="B1331" s="19" t="str">
        <f>_xlfn.XLOOKUP(A1331,'Customer Names'!A:A,'Customer Names'!C:C,"Not Found")</f>
        <v>Koehlinger</v>
      </c>
      <c r="C1331" s="20">
        <f>_xlfn.XLOOKUP(A1331,'Medical Examinations'!A:A,'Medical Examinations'!B:B,"not found")</f>
        <v>25.96</v>
      </c>
      <c r="D1331" s="20">
        <f>_xlfn.XLOOKUP(A1331,'Medical Examinations'!A:A,'Medical Examinations'!C:C,"not found")</f>
        <v>4.68</v>
      </c>
      <c r="E1331" s="20" t="str">
        <f>_xlfn.XLOOKUP(A1331,'Medical Examinations'!A:A,'Medical Examinations'!D:D,"not found")</f>
        <v>Yes</v>
      </c>
      <c r="F1331" s="20" t="str">
        <f>_xlfn.XLOOKUP(A1331,'Medical Examinations'!A:A,'Medical Examinations'!E:E,"not found")</f>
        <v>No</v>
      </c>
      <c r="G1331" s="20" t="str">
        <f>_xlfn.XLOOKUP(A1331,'Medical Examinations'!A:A,'Medical Examinations'!F:F,"not found")</f>
        <v>Yes</v>
      </c>
      <c r="H1331" s="20">
        <f>_xlfn.XLOOKUP(A1331,'Medical Examinations'!A:A,'Medical Examinations'!G:G,"not found")</f>
        <v>1</v>
      </c>
      <c r="I1331" s="20" t="str">
        <f>_xlfn.XLOOKUP(A1331,'Medical Examinations'!A:A,'Medical Examinations'!H:H,"not found")</f>
        <v>No</v>
      </c>
      <c r="J1331" s="20" t="str">
        <f>_xlfn.XLOOKUP(A1331,'Medical Examinations'!A:A,'Medical Examinations'!I:I,"not found")</f>
        <v>Overweight</v>
      </c>
      <c r="K1331" s="21">
        <f>_xlfn.XLOOKUP(A1331,'Hospitalisation Details'!A:A,'Hospitalisation Details'!F:F,"Not Found")</f>
        <v>30475</v>
      </c>
      <c r="L1331" s="22">
        <f>_xlfn.XLOOKUP(A1331,'Hospitalisation Details'!A:A,'Hospitalisation Details'!H:H,"Not Found")</f>
        <v>8179.51</v>
      </c>
      <c r="M1331" s="21" t="str">
        <f>_xlfn.XLOOKUP(A1331,'Hospitalisation Details'!A:A,'Hospitalisation Details'!I:I,"Not Found")</f>
        <v>tier - 2</v>
      </c>
      <c r="N1331" s="21" t="str">
        <f>_xlfn.XLOOKUP(A1331,'Hospitalisation Details'!A:A,'Hospitalisation Details'!J:J,"Not Found")</f>
        <v>tier - 3</v>
      </c>
      <c r="O1331" s="21" t="str">
        <f>_xlfn.XLOOKUP(A1331,'Hospitalisation Details'!A:A,'Hospitalisation Details'!K:K,"Not Found")</f>
        <v>R1020</v>
      </c>
      <c r="P1331" s="23">
        <f>_xlfn.XLOOKUP(A1331,'Hospitalisation Details'!A:A,'Hospitalisation Details'!L:L,"Not Found")</f>
        <v>40</v>
      </c>
    </row>
    <row r="1332" spans="1:16" ht="15.75" x14ac:dyDescent="0.25">
      <c r="A1332" s="19" t="s">
        <v>1040</v>
      </c>
      <c r="B1332" s="19" t="str">
        <f>_xlfn.XLOOKUP(A1332,'Customer Names'!A:A,'Customer Names'!C:C,"Not Found")</f>
        <v>Pielechaty</v>
      </c>
      <c r="C1332" s="20">
        <f>_xlfn.XLOOKUP(A1332,'Medical Examinations'!A:A,'Medical Examinations'!B:B,"not found")</f>
        <v>17.68</v>
      </c>
      <c r="D1332" s="20">
        <f>_xlfn.XLOOKUP(A1332,'Medical Examinations'!A:A,'Medical Examinations'!C:C,"not found")</f>
        <v>8.57</v>
      </c>
      <c r="E1332" s="20" t="str">
        <f>_xlfn.XLOOKUP(A1332,'Medical Examinations'!A:A,'Medical Examinations'!D:D,"not found")</f>
        <v>Yes</v>
      </c>
      <c r="F1332" s="20" t="str">
        <f>_xlfn.XLOOKUP(A1332,'Medical Examinations'!A:A,'Medical Examinations'!E:E,"not found")</f>
        <v>No</v>
      </c>
      <c r="G1332" s="20" t="str">
        <f>_xlfn.XLOOKUP(A1332,'Medical Examinations'!A:A,'Medical Examinations'!F:F,"not found")</f>
        <v>Yes</v>
      </c>
      <c r="H1332" s="20">
        <f>_xlfn.XLOOKUP(A1332,'Medical Examinations'!A:A,'Medical Examinations'!G:G,"not found")</f>
        <v>1</v>
      </c>
      <c r="I1332" s="20" t="str">
        <f>_xlfn.XLOOKUP(A1332,'Medical Examinations'!A:A,'Medical Examinations'!H:H,"not found")</f>
        <v>No</v>
      </c>
      <c r="J1332" s="20" t="str">
        <f>_xlfn.XLOOKUP(A1332,'Medical Examinations'!A:A,'Medical Examinations'!I:I,"not found")</f>
        <v>Underweight</v>
      </c>
      <c r="K1332" s="21">
        <f>_xlfn.XLOOKUP(A1332,'Hospitalisation Details'!A:A,'Hospitalisation Details'!F:F,"Not Found")</f>
        <v>23320</v>
      </c>
      <c r="L1332" s="22">
        <f>_xlfn.XLOOKUP(A1332,'Hospitalisation Details'!A:A,'Hospitalisation Details'!H:H,"Not Found")</f>
        <v>8177.9</v>
      </c>
      <c r="M1332" s="21" t="str">
        <f>_xlfn.XLOOKUP(A1332,'Hospitalisation Details'!A:A,'Hospitalisation Details'!I:I,"Not Found")</f>
        <v>tier - 2</v>
      </c>
      <c r="N1332" s="21" t="str">
        <f>_xlfn.XLOOKUP(A1332,'Hospitalisation Details'!A:A,'Hospitalisation Details'!J:J,"Not Found")</f>
        <v>tier - 3</v>
      </c>
      <c r="O1332" s="21" t="str">
        <f>_xlfn.XLOOKUP(A1332,'Hospitalisation Details'!A:A,'Hospitalisation Details'!K:K,"Not Found")</f>
        <v>R1013</v>
      </c>
      <c r="P1332" s="23">
        <f>_xlfn.XLOOKUP(A1332,'Hospitalisation Details'!A:A,'Hospitalisation Details'!L:L,"Not Found")</f>
        <v>59</v>
      </c>
    </row>
    <row r="1333" spans="1:16" ht="15.75" x14ac:dyDescent="0.25">
      <c r="A1333" s="19" t="s">
        <v>1039</v>
      </c>
      <c r="B1333" s="19" t="str">
        <f>_xlfn.XLOOKUP(A1333,'Customer Names'!A:A,'Customer Names'!C:C,"Not Found")</f>
        <v>Korhonen</v>
      </c>
      <c r="C1333" s="20">
        <f>_xlfn.XLOOKUP(A1333,'Medical Examinations'!A:A,'Medical Examinations'!B:B,"not found")</f>
        <v>30.875</v>
      </c>
      <c r="D1333" s="20">
        <f>_xlfn.XLOOKUP(A1333,'Medical Examinations'!A:A,'Medical Examinations'!C:C,"not found")</f>
        <v>4.0999999999999996</v>
      </c>
      <c r="E1333" s="20" t="str">
        <f>_xlfn.XLOOKUP(A1333,'Medical Examinations'!A:A,'Medical Examinations'!D:D,"not found")</f>
        <v>No</v>
      </c>
      <c r="F1333" s="20" t="str">
        <f>_xlfn.XLOOKUP(A1333,'Medical Examinations'!A:A,'Medical Examinations'!E:E,"not found")</f>
        <v>No</v>
      </c>
      <c r="G1333" s="20" t="str">
        <f>_xlfn.XLOOKUP(A1333,'Medical Examinations'!A:A,'Medical Examinations'!F:F,"not found")</f>
        <v>No</v>
      </c>
      <c r="H1333" s="20">
        <f>_xlfn.XLOOKUP(A1333,'Medical Examinations'!A:A,'Medical Examinations'!G:G,"not found")</f>
        <v>0</v>
      </c>
      <c r="I1333" s="20" t="str">
        <f>_xlfn.XLOOKUP(A1333,'Medical Examinations'!A:A,'Medical Examinations'!H:H,"not found")</f>
        <v>No</v>
      </c>
      <c r="J1333" s="20" t="str">
        <f>_xlfn.XLOOKUP(A1333,'Medical Examinations'!A:A,'Medical Examinations'!I:I,"not found")</f>
        <v>Obesity</v>
      </c>
      <c r="K1333" s="21">
        <f>_xlfn.XLOOKUP(A1333,'Hospitalisation Details'!A:A,'Hospitalisation Details'!F:F,"Not Found")</f>
        <v>30130</v>
      </c>
      <c r="L1333" s="22">
        <f>_xlfn.XLOOKUP(A1333,'Hospitalisation Details'!A:A,'Hospitalisation Details'!H:H,"Not Found")</f>
        <v>8162.72</v>
      </c>
      <c r="M1333" s="21" t="str">
        <f>_xlfn.XLOOKUP(A1333,'Hospitalisation Details'!A:A,'Hospitalisation Details'!I:I,"Not Found")</f>
        <v>tier - 2</v>
      </c>
      <c r="N1333" s="21" t="str">
        <f>_xlfn.XLOOKUP(A1333,'Hospitalisation Details'!A:A,'Hospitalisation Details'!J:J,"Not Found")</f>
        <v>tier - 3</v>
      </c>
      <c r="O1333" s="21" t="str">
        <f>_xlfn.XLOOKUP(A1333,'Hospitalisation Details'!A:A,'Hospitalisation Details'!K:K,"Not Found")</f>
        <v>R1012</v>
      </c>
      <c r="P1333" s="23">
        <f>_xlfn.XLOOKUP(A1333,'Hospitalisation Details'!A:A,'Hospitalisation Details'!L:L,"Not Found")</f>
        <v>40</v>
      </c>
    </row>
    <row r="1334" spans="1:16" ht="15.75" x14ac:dyDescent="0.25">
      <c r="A1334" s="19" t="s">
        <v>1038</v>
      </c>
      <c r="B1334" s="19" t="str">
        <f>_xlfn.XLOOKUP(A1334,'Customer Names'!A:A,'Customer Names'!C:C,"Not Found")</f>
        <v>Kehr</v>
      </c>
      <c r="C1334" s="20">
        <f>_xlfn.XLOOKUP(A1334,'Medical Examinations'!A:A,'Medical Examinations'!B:B,"not found")</f>
        <v>30.81</v>
      </c>
      <c r="D1334" s="20">
        <f>_xlfn.XLOOKUP(A1334,'Medical Examinations'!A:A,'Medical Examinations'!C:C,"not found")</f>
        <v>4.49</v>
      </c>
      <c r="E1334" s="20" t="str">
        <f>_xlfn.XLOOKUP(A1334,'Medical Examinations'!A:A,'Medical Examinations'!D:D,"not found")</f>
        <v>No</v>
      </c>
      <c r="F1334" s="20" t="str">
        <f>_xlfn.XLOOKUP(A1334,'Medical Examinations'!A:A,'Medical Examinations'!E:E,"not found")</f>
        <v>No</v>
      </c>
      <c r="G1334" s="20" t="str">
        <f>_xlfn.XLOOKUP(A1334,'Medical Examinations'!A:A,'Medical Examinations'!F:F,"not found")</f>
        <v>No</v>
      </c>
      <c r="H1334" s="20">
        <f>_xlfn.XLOOKUP(A1334,'Medical Examinations'!A:A,'Medical Examinations'!G:G,"not found")</f>
        <v>0</v>
      </c>
      <c r="I1334" s="20" t="str">
        <f>_xlfn.XLOOKUP(A1334,'Medical Examinations'!A:A,'Medical Examinations'!H:H,"not found")</f>
        <v>No</v>
      </c>
      <c r="J1334" s="20" t="str">
        <f>_xlfn.XLOOKUP(A1334,'Medical Examinations'!A:A,'Medical Examinations'!I:I,"not found")</f>
        <v>Obesity</v>
      </c>
      <c r="K1334" s="21">
        <f>_xlfn.XLOOKUP(A1334,'Hospitalisation Details'!A:A,'Hospitalisation Details'!F:F,"Not Found")</f>
        <v>33045</v>
      </c>
      <c r="L1334" s="22">
        <f>_xlfn.XLOOKUP(A1334,'Hospitalisation Details'!A:A,'Hospitalisation Details'!H:H,"Not Found")</f>
        <v>8157.92</v>
      </c>
      <c r="M1334" s="21" t="str">
        <f>_xlfn.XLOOKUP(A1334,'Hospitalisation Details'!A:A,'Hospitalisation Details'!I:I,"Not Found")</f>
        <v>tier - 2</v>
      </c>
      <c r="N1334" s="21" t="str">
        <f>_xlfn.XLOOKUP(A1334,'Hospitalisation Details'!A:A,'Hospitalisation Details'!J:J,"Not Found")</f>
        <v>tier - 3</v>
      </c>
      <c r="O1334" s="21" t="str">
        <f>_xlfn.XLOOKUP(A1334,'Hospitalisation Details'!A:A,'Hospitalisation Details'!K:K,"Not Found")</f>
        <v>R1025</v>
      </c>
      <c r="P1334" s="23">
        <f>_xlfn.XLOOKUP(A1334,'Hospitalisation Details'!A:A,'Hospitalisation Details'!L:L,"Not Found")</f>
        <v>32</v>
      </c>
    </row>
    <row r="1335" spans="1:16" ht="15.75" x14ac:dyDescent="0.25">
      <c r="A1335" s="19" t="s">
        <v>1037</v>
      </c>
      <c r="B1335" s="19" t="str">
        <f>_xlfn.XLOOKUP(A1335,'Customer Names'!A:A,'Customer Names'!C:C,"Not Found")</f>
        <v>Montagna</v>
      </c>
      <c r="C1335" s="20">
        <f>_xlfn.XLOOKUP(A1335,'Medical Examinations'!A:A,'Medical Examinations'!B:B,"not found")</f>
        <v>36.85</v>
      </c>
      <c r="D1335" s="20">
        <f>_xlfn.XLOOKUP(A1335,'Medical Examinations'!A:A,'Medical Examinations'!C:C,"not found")</f>
        <v>8.8000000000000007</v>
      </c>
      <c r="E1335" s="20" t="str">
        <f>_xlfn.XLOOKUP(A1335,'Medical Examinations'!A:A,'Medical Examinations'!D:D,"not found")</f>
        <v>No</v>
      </c>
      <c r="F1335" s="20" t="str">
        <f>_xlfn.XLOOKUP(A1335,'Medical Examinations'!A:A,'Medical Examinations'!E:E,"not found")</f>
        <v>No</v>
      </c>
      <c r="G1335" s="20" t="str">
        <f>_xlfn.XLOOKUP(A1335,'Medical Examinations'!A:A,'Medical Examinations'!F:F,"not found")</f>
        <v>No</v>
      </c>
      <c r="H1335" s="20">
        <f>_xlfn.XLOOKUP(A1335,'Medical Examinations'!A:A,'Medical Examinations'!G:G,"not found")</f>
        <v>2</v>
      </c>
      <c r="I1335" s="20" t="str">
        <f>_xlfn.XLOOKUP(A1335,'Medical Examinations'!A:A,'Medical Examinations'!H:H,"not found")</f>
        <v>No</v>
      </c>
      <c r="J1335" s="20" t="str">
        <f>_xlfn.XLOOKUP(A1335,'Medical Examinations'!A:A,'Medical Examinations'!I:I,"not found")</f>
        <v>Obesity</v>
      </c>
      <c r="K1335" s="21">
        <f>_xlfn.XLOOKUP(A1335,'Hospitalisation Details'!A:A,'Hospitalisation Details'!F:F,"Not Found")</f>
        <v>26910</v>
      </c>
      <c r="L1335" s="22">
        <f>_xlfn.XLOOKUP(A1335,'Hospitalisation Details'!A:A,'Hospitalisation Details'!H:H,"Not Found")</f>
        <v>8125.78</v>
      </c>
      <c r="M1335" s="21" t="str">
        <f>_xlfn.XLOOKUP(A1335,'Hospitalisation Details'!A:A,'Hospitalisation Details'!I:I,"Not Found")</f>
        <v>tier - 2</v>
      </c>
      <c r="N1335" s="21" t="str">
        <f>_xlfn.XLOOKUP(A1335,'Hospitalisation Details'!A:A,'Hospitalisation Details'!J:J,"Not Found")</f>
        <v>tier - 3</v>
      </c>
      <c r="O1335" s="21" t="str">
        <f>_xlfn.XLOOKUP(A1335,'Hospitalisation Details'!A:A,'Hospitalisation Details'!K:K,"Not Found")</f>
        <v>R1013</v>
      </c>
      <c r="P1335" s="23">
        <f>_xlfn.XLOOKUP(A1335,'Hospitalisation Details'!A:A,'Hospitalisation Details'!L:L,"Not Found")</f>
        <v>49</v>
      </c>
    </row>
    <row r="1336" spans="1:16" ht="15.75" x14ac:dyDescent="0.25">
      <c r="A1336" s="19" t="s">
        <v>1036</v>
      </c>
      <c r="B1336" s="19" t="str">
        <f>_xlfn.XLOOKUP(A1336,'Customer Names'!A:A,'Customer Names'!C:C,"Not Found")</f>
        <v>M√ºller</v>
      </c>
      <c r="C1336" s="20">
        <f>_xlfn.XLOOKUP(A1336,'Medical Examinations'!A:A,'Medical Examinations'!B:B,"not found")</f>
        <v>35.86</v>
      </c>
      <c r="D1336" s="20">
        <f>_xlfn.XLOOKUP(A1336,'Medical Examinations'!A:A,'Medical Examinations'!C:C,"not found")</f>
        <v>7.93</v>
      </c>
      <c r="E1336" s="20" t="str">
        <f>_xlfn.XLOOKUP(A1336,'Medical Examinations'!A:A,'Medical Examinations'!D:D,"not found")</f>
        <v>No</v>
      </c>
      <c r="F1336" s="20" t="str">
        <f>_xlfn.XLOOKUP(A1336,'Medical Examinations'!A:A,'Medical Examinations'!E:E,"not found")</f>
        <v>No</v>
      </c>
      <c r="G1336" s="20" t="str">
        <f>_xlfn.XLOOKUP(A1336,'Medical Examinations'!A:A,'Medical Examinations'!F:F,"not found")</f>
        <v>No</v>
      </c>
      <c r="H1336" s="20">
        <f>_xlfn.XLOOKUP(A1336,'Medical Examinations'!A:A,'Medical Examinations'!G:G,"not found")</f>
        <v>2</v>
      </c>
      <c r="I1336" s="20" t="str">
        <f>_xlfn.XLOOKUP(A1336,'Medical Examinations'!A:A,'Medical Examinations'!H:H,"not found")</f>
        <v>No</v>
      </c>
      <c r="J1336" s="20" t="str">
        <f>_xlfn.XLOOKUP(A1336,'Medical Examinations'!A:A,'Medical Examinations'!I:I,"not found")</f>
        <v>Obesity</v>
      </c>
      <c r="K1336" s="21">
        <f>_xlfn.XLOOKUP(A1336,'Hospitalisation Details'!A:A,'Hospitalisation Details'!F:F,"Not Found")</f>
        <v>26906</v>
      </c>
      <c r="L1336" s="22">
        <f>_xlfn.XLOOKUP(A1336,'Hospitalisation Details'!A:A,'Hospitalisation Details'!H:H,"Not Found")</f>
        <v>8124.41</v>
      </c>
      <c r="M1336" s="21" t="str">
        <f>_xlfn.XLOOKUP(A1336,'Hospitalisation Details'!A:A,'Hospitalisation Details'!I:I,"Not Found")</f>
        <v>tier - 2</v>
      </c>
      <c r="N1336" s="21" t="str">
        <f>_xlfn.XLOOKUP(A1336,'Hospitalisation Details'!A:A,'Hospitalisation Details'!J:J,"Not Found")</f>
        <v>tier - 3</v>
      </c>
      <c r="O1336" s="21" t="str">
        <f>_xlfn.XLOOKUP(A1336,'Hospitalisation Details'!A:A,'Hospitalisation Details'!K:K,"Not Found")</f>
        <v>R1013</v>
      </c>
      <c r="P1336" s="23">
        <f>_xlfn.XLOOKUP(A1336,'Hospitalisation Details'!A:A,'Hospitalisation Details'!L:L,"Not Found")</f>
        <v>49</v>
      </c>
    </row>
    <row r="1337" spans="1:16" ht="15.75" x14ac:dyDescent="0.25">
      <c r="A1337" s="19" t="s">
        <v>1035</v>
      </c>
      <c r="B1337" s="19" t="str">
        <f>_xlfn.XLOOKUP(A1337,'Customer Names'!A:A,'Customer Names'!C:C,"Not Found")</f>
        <v>Baker</v>
      </c>
      <c r="C1337" s="20">
        <f>_xlfn.XLOOKUP(A1337,'Medical Examinations'!A:A,'Medical Examinations'!B:B,"not found")</f>
        <v>30.3</v>
      </c>
      <c r="D1337" s="20">
        <f>_xlfn.XLOOKUP(A1337,'Medical Examinations'!A:A,'Medical Examinations'!C:C,"not found")</f>
        <v>9.4499999999999993</v>
      </c>
      <c r="E1337" s="20" t="str">
        <f>_xlfn.XLOOKUP(A1337,'Medical Examinations'!A:A,'Medical Examinations'!D:D,"not found")</f>
        <v>No</v>
      </c>
      <c r="F1337" s="20" t="str">
        <f>_xlfn.XLOOKUP(A1337,'Medical Examinations'!A:A,'Medical Examinations'!E:E,"not found")</f>
        <v>No</v>
      </c>
      <c r="G1337" s="20" t="str">
        <f>_xlfn.XLOOKUP(A1337,'Medical Examinations'!A:A,'Medical Examinations'!F:F,"not found")</f>
        <v>No</v>
      </c>
      <c r="H1337" s="20">
        <f>_xlfn.XLOOKUP(A1337,'Medical Examinations'!A:A,'Medical Examinations'!G:G,"not found")</f>
        <v>2</v>
      </c>
      <c r="I1337" s="20" t="str">
        <f>_xlfn.XLOOKUP(A1337,'Medical Examinations'!A:A,'Medical Examinations'!H:H,"not found")</f>
        <v>No</v>
      </c>
      <c r="J1337" s="20" t="str">
        <f>_xlfn.XLOOKUP(A1337,'Medical Examinations'!A:A,'Medical Examinations'!I:I,"not found")</f>
        <v>Obesity</v>
      </c>
      <c r="K1337" s="21">
        <f>_xlfn.XLOOKUP(A1337,'Hospitalisation Details'!A:A,'Hospitalisation Details'!F:F,"Not Found")</f>
        <v>27014</v>
      </c>
      <c r="L1337" s="22">
        <f>_xlfn.XLOOKUP(A1337,'Hospitalisation Details'!A:A,'Hospitalisation Details'!H:H,"Not Found")</f>
        <v>8116.68</v>
      </c>
      <c r="M1337" s="21" t="str">
        <f>_xlfn.XLOOKUP(A1337,'Hospitalisation Details'!A:A,'Hospitalisation Details'!I:I,"Not Found")</f>
        <v>tier - 2</v>
      </c>
      <c r="N1337" s="21" t="str">
        <f>_xlfn.XLOOKUP(A1337,'Hospitalisation Details'!A:A,'Hospitalisation Details'!J:J,"Not Found")</f>
        <v>tier - 3</v>
      </c>
      <c r="O1337" s="21" t="str">
        <f>_xlfn.XLOOKUP(A1337,'Hospitalisation Details'!A:A,'Hospitalisation Details'!K:K,"Not Found")</f>
        <v>R1011</v>
      </c>
      <c r="P1337" s="23">
        <f>_xlfn.XLOOKUP(A1337,'Hospitalisation Details'!A:A,'Hospitalisation Details'!L:L,"Not Found")</f>
        <v>49</v>
      </c>
    </row>
    <row r="1338" spans="1:16" ht="15.75" x14ac:dyDescent="0.25">
      <c r="A1338" s="19" t="s">
        <v>1034</v>
      </c>
      <c r="B1338" s="19" t="str">
        <f>_xlfn.XLOOKUP(A1338,'Customer Names'!A:A,'Customer Names'!C:C,"Not Found")</f>
        <v>Sidebottom</v>
      </c>
      <c r="C1338" s="20">
        <f>_xlfn.XLOOKUP(A1338,'Medical Examinations'!A:A,'Medical Examinations'!B:B,"not found")</f>
        <v>32.015000000000001</v>
      </c>
      <c r="D1338" s="20">
        <f>_xlfn.XLOOKUP(A1338,'Medical Examinations'!A:A,'Medical Examinations'!C:C,"not found")</f>
        <v>7.67</v>
      </c>
      <c r="E1338" s="20" t="str">
        <f>_xlfn.XLOOKUP(A1338,'Medical Examinations'!A:A,'Medical Examinations'!D:D,"not found")</f>
        <v>No</v>
      </c>
      <c r="F1338" s="20" t="str">
        <f>_xlfn.XLOOKUP(A1338,'Medical Examinations'!A:A,'Medical Examinations'!E:E,"not found")</f>
        <v>No</v>
      </c>
      <c r="G1338" s="20" t="str">
        <f>_xlfn.XLOOKUP(A1338,'Medical Examinations'!A:A,'Medical Examinations'!F:F,"not found")</f>
        <v>No</v>
      </c>
      <c r="H1338" s="20">
        <f>_xlfn.XLOOKUP(A1338,'Medical Examinations'!A:A,'Medical Examinations'!G:G,"not found")</f>
        <v>0</v>
      </c>
      <c r="I1338" s="20" t="str">
        <f>_xlfn.XLOOKUP(A1338,'Medical Examinations'!A:A,'Medical Examinations'!H:H,"not found")</f>
        <v>No</v>
      </c>
      <c r="J1338" s="20" t="str">
        <f>_xlfn.XLOOKUP(A1338,'Medical Examinations'!A:A,'Medical Examinations'!I:I,"not found")</f>
        <v>Obesity</v>
      </c>
      <c r="K1338" s="21">
        <f>_xlfn.XLOOKUP(A1338,'Hospitalisation Details'!A:A,'Hospitalisation Details'!F:F,"Not Found")</f>
        <v>28734</v>
      </c>
      <c r="L1338" s="22">
        <f>_xlfn.XLOOKUP(A1338,'Hospitalisation Details'!A:A,'Hospitalisation Details'!H:H,"Not Found")</f>
        <v>8116.27</v>
      </c>
      <c r="M1338" s="21" t="str">
        <f>_xlfn.XLOOKUP(A1338,'Hospitalisation Details'!A:A,'Hospitalisation Details'!I:I,"Not Found")</f>
        <v>tier - 2</v>
      </c>
      <c r="N1338" s="21" t="str">
        <f>_xlfn.XLOOKUP(A1338,'Hospitalisation Details'!A:A,'Hospitalisation Details'!J:J,"Not Found")</f>
        <v>tier - 3</v>
      </c>
      <c r="O1338" s="21" t="str">
        <f>_xlfn.XLOOKUP(A1338,'Hospitalisation Details'!A:A,'Hospitalisation Details'!K:K,"Not Found")</f>
        <v>R1012</v>
      </c>
      <c r="P1338" s="23">
        <f>_xlfn.XLOOKUP(A1338,'Hospitalisation Details'!A:A,'Hospitalisation Details'!L:L,"Not Found")</f>
        <v>44</v>
      </c>
    </row>
    <row r="1339" spans="1:16" ht="15.75" x14ac:dyDescent="0.25">
      <c r="A1339" s="19" t="s">
        <v>1033</v>
      </c>
      <c r="B1339" s="19" t="str">
        <f>_xlfn.XLOOKUP(A1339,'Customer Names'!A:A,'Customer Names'!C:C,"Not Found")</f>
        <v>Johnson</v>
      </c>
      <c r="C1339" s="20">
        <f>_xlfn.XLOOKUP(A1339,'Medical Examinations'!A:A,'Medical Examinations'!B:B,"not found")</f>
        <v>25.06</v>
      </c>
      <c r="D1339" s="20">
        <f>_xlfn.XLOOKUP(A1339,'Medical Examinations'!A:A,'Medical Examinations'!C:C,"not found")</f>
        <v>10.53</v>
      </c>
      <c r="E1339" s="20" t="str">
        <f>_xlfn.XLOOKUP(A1339,'Medical Examinations'!A:A,'Medical Examinations'!D:D,"not found")</f>
        <v>No</v>
      </c>
      <c r="F1339" s="20" t="str">
        <f>_xlfn.XLOOKUP(A1339,'Medical Examinations'!A:A,'Medical Examinations'!E:E,"not found")</f>
        <v>No</v>
      </c>
      <c r="G1339" s="20" t="str">
        <f>_xlfn.XLOOKUP(A1339,'Medical Examinations'!A:A,'Medical Examinations'!F:F,"not found")</f>
        <v>No</v>
      </c>
      <c r="H1339" s="20">
        <f>_xlfn.XLOOKUP(A1339,'Medical Examinations'!A:A,'Medical Examinations'!G:G,"not found")</f>
        <v>2</v>
      </c>
      <c r="I1339" s="20" t="str">
        <f>_xlfn.XLOOKUP(A1339,'Medical Examinations'!A:A,'Medical Examinations'!H:H,"not found")</f>
        <v>No</v>
      </c>
      <c r="J1339" s="20" t="str">
        <f>_xlfn.XLOOKUP(A1339,'Medical Examinations'!A:A,'Medical Examinations'!I:I,"not found")</f>
        <v>Overweight</v>
      </c>
      <c r="K1339" s="21">
        <f>_xlfn.XLOOKUP(A1339,'Hospitalisation Details'!A:A,'Hospitalisation Details'!F:F,"Not Found")</f>
        <v>26948</v>
      </c>
      <c r="L1339" s="22">
        <f>_xlfn.XLOOKUP(A1339,'Hospitalisation Details'!A:A,'Hospitalisation Details'!H:H,"Not Found")</f>
        <v>8112.59</v>
      </c>
      <c r="M1339" s="21" t="str">
        <f>_xlfn.XLOOKUP(A1339,'Hospitalisation Details'!A:A,'Hospitalisation Details'!I:I,"Not Found")</f>
        <v>tier - 2</v>
      </c>
      <c r="N1339" s="21" t="str">
        <f>_xlfn.XLOOKUP(A1339,'Hospitalisation Details'!A:A,'Hospitalisation Details'!J:J,"Not Found")</f>
        <v>tier - 3</v>
      </c>
      <c r="O1339" s="21" t="str">
        <f>_xlfn.XLOOKUP(A1339,'Hospitalisation Details'!A:A,'Hospitalisation Details'!K:K,"Not Found")</f>
        <v>R1013</v>
      </c>
      <c r="P1339" s="23">
        <f>_xlfn.XLOOKUP(A1339,'Hospitalisation Details'!A:A,'Hospitalisation Details'!L:L,"Not Found")</f>
        <v>49</v>
      </c>
    </row>
    <row r="1340" spans="1:16" ht="15.75" x14ac:dyDescent="0.25">
      <c r="A1340" s="19" t="s">
        <v>1032</v>
      </c>
      <c r="B1340" s="19" t="str">
        <f>_xlfn.XLOOKUP(A1340,'Customer Names'!A:A,'Customer Names'!C:C,"Not Found")</f>
        <v>Morris</v>
      </c>
      <c r="C1340" s="20">
        <f>_xlfn.XLOOKUP(A1340,'Medical Examinations'!A:A,'Medical Examinations'!B:B,"not found")</f>
        <v>18.829999999999998</v>
      </c>
      <c r="D1340" s="20">
        <f>_xlfn.XLOOKUP(A1340,'Medical Examinations'!A:A,'Medical Examinations'!C:C,"not found")</f>
        <v>10.08</v>
      </c>
      <c r="E1340" s="20" t="str">
        <f>_xlfn.XLOOKUP(A1340,'Medical Examinations'!A:A,'Medical Examinations'!D:D,"not found")</f>
        <v>Yes</v>
      </c>
      <c r="F1340" s="20" t="str">
        <f>_xlfn.XLOOKUP(A1340,'Medical Examinations'!A:A,'Medical Examinations'!E:E,"not found")</f>
        <v>No</v>
      </c>
      <c r="G1340" s="20" t="str">
        <f>_xlfn.XLOOKUP(A1340,'Medical Examinations'!A:A,'Medical Examinations'!F:F,"not found")</f>
        <v>No</v>
      </c>
      <c r="H1340" s="20">
        <f>_xlfn.XLOOKUP(A1340,'Medical Examinations'!A:A,'Medical Examinations'!G:G,"not found")</f>
        <v>0</v>
      </c>
      <c r="I1340" s="20" t="str">
        <f>_xlfn.XLOOKUP(A1340,'Medical Examinations'!A:A,'Medical Examinations'!H:H,"not found")</f>
        <v>No</v>
      </c>
      <c r="J1340" s="20" t="str">
        <f>_xlfn.XLOOKUP(A1340,'Medical Examinations'!A:A,'Medical Examinations'!I:I,"not found")</f>
        <v>Normal Weight</v>
      </c>
      <c r="K1340" s="21">
        <f>_xlfn.XLOOKUP(A1340,'Hospitalisation Details'!A:A,'Hospitalisation Details'!F:F,"Not Found")</f>
        <v>24633</v>
      </c>
      <c r="L1340" s="22">
        <f>_xlfn.XLOOKUP(A1340,'Hospitalisation Details'!A:A,'Hospitalisation Details'!H:H,"Not Found")</f>
        <v>8091.3</v>
      </c>
      <c r="M1340" s="21" t="str">
        <f>_xlfn.XLOOKUP(A1340,'Hospitalisation Details'!A:A,'Hospitalisation Details'!I:I,"Not Found")</f>
        <v>tier - 2</v>
      </c>
      <c r="N1340" s="21" t="str">
        <f>_xlfn.XLOOKUP(A1340,'Hospitalisation Details'!A:A,'Hospitalisation Details'!J:J,"Not Found")</f>
        <v>tier - 3</v>
      </c>
      <c r="O1340" s="21" t="str">
        <f>_xlfn.XLOOKUP(A1340,'Hospitalisation Details'!A:A,'Hospitalisation Details'!K:K,"Not Found")</f>
        <v>R1012</v>
      </c>
      <c r="P1340" s="23">
        <f>_xlfn.XLOOKUP(A1340,'Hospitalisation Details'!A:A,'Hospitalisation Details'!L:L,"Not Found")</f>
        <v>55</v>
      </c>
    </row>
    <row r="1341" spans="1:16" ht="15.75" x14ac:dyDescent="0.25">
      <c r="A1341" s="19" t="s">
        <v>1031</v>
      </c>
      <c r="B1341" s="19" t="str">
        <f>_xlfn.XLOOKUP(A1341,'Customer Names'!A:A,'Customer Names'!C:C,"Not Found")</f>
        <v>Chaisson</v>
      </c>
      <c r="C1341" s="20">
        <f>_xlfn.XLOOKUP(A1341,'Medical Examinations'!A:A,'Medical Examinations'!B:B,"not found")</f>
        <v>47.52</v>
      </c>
      <c r="D1341" s="20">
        <f>_xlfn.XLOOKUP(A1341,'Medical Examinations'!A:A,'Medical Examinations'!C:C,"not found")</f>
        <v>11.39</v>
      </c>
      <c r="E1341" s="20" t="str">
        <f>_xlfn.XLOOKUP(A1341,'Medical Examinations'!A:A,'Medical Examinations'!D:D,"not found")</f>
        <v>Yes</v>
      </c>
      <c r="F1341" s="20" t="str">
        <f>_xlfn.XLOOKUP(A1341,'Medical Examinations'!A:A,'Medical Examinations'!E:E,"not found")</f>
        <v>No</v>
      </c>
      <c r="G1341" s="20" t="str">
        <f>_xlfn.XLOOKUP(A1341,'Medical Examinations'!A:A,'Medical Examinations'!F:F,"not found")</f>
        <v>No</v>
      </c>
      <c r="H1341" s="20">
        <f>_xlfn.XLOOKUP(A1341,'Medical Examinations'!A:A,'Medical Examinations'!G:G,"not found")</f>
        <v>1</v>
      </c>
      <c r="I1341" s="20" t="str">
        <f>_xlfn.XLOOKUP(A1341,'Medical Examinations'!A:A,'Medical Examinations'!H:H,"not found")</f>
        <v>No</v>
      </c>
      <c r="J1341" s="20" t="str">
        <f>_xlfn.XLOOKUP(A1341,'Medical Examinations'!A:A,'Medical Examinations'!I:I,"not found")</f>
        <v>Obesity</v>
      </c>
      <c r="K1341" s="21">
        <f>_xlfn.XLOOKUP(A1341,'Hospitalisation Details'!A:A,'Hospitalisation Details'!F:F,"Not Found")</f>
        <v>27749</v>
      </c>
      <c r="L1341" s="22">
        <f>_xlfn.XLOOKUP(A1341,'Hospitalisation Details'!A:A,'Hospitalisation Details'!H:H,"Not Found")</f>
        <v>8083.92</v>
      </c>
      <c r="M1341" s="21" t="str">
        <f>_xlfn.XLOOKUP(A1341,'Hospitalisation Details'!A:A,'Hospitalisation Details'!I:I,"Not Found")</f>
        <v>tier - 2</v>
      </c>
      <c r="N1341" s="21" t="str">
        <f>_xlfn.XLOOKUP(A1341,'Hospitalisation Details'!A:A,'Hospitalisation Details'!J:J,"Not Found")</f>
        <v>tier - 3</v>
      </c>
      <c r="O1341" s="21" t="str">
        <f>_xlfn.XLOOKUP(A1341,'Hospitalisation Details'!A:A,'Hospitalisation Details'!K:K,"Not Found")</f>
        <v>R1013</v>
      </c>
      <c r="P1341" s="23">
        <f>_xlfn.XLOOKUP(A1341,'Hospitalisation Details'!A:A,'Hospitalisation Details'!L:L,"Not Found")</f>
        <v>47</v>
      </c>
    </row>
    <row r="1342" spans="1:16" ht="15.75" x14ac:dyDescent="0.25">
      <c r="A1342" s="19" t="s">
        <v>1030</v>
      </c>
      <c r="B1342" s="19" t="str">
        <f>_xlfn.XLOOKUP(A1342,'Customer Names'!A:A,'Customer Names'!C:C,"Not Found")</f>
        <v>Pigott</v>
      </c>
      <c r="C1342" s="20">
        <f>_xlfn.XLOOKUP(A1342,'Medical Examinations'!A:A,'Medical Examinations'!B:B,"not found")</f>
        <v>37.82</v>
      </c>
      <c r="D1342" s="20">
        <f>_xlfn.XLOOKUP(A1342,'Medical Examinations'!A:A,'Medical Examinations'!C:C,"not found")</f>
        <v>6.36</v>
      </c>
      <c r="E1342" s="20" t="str">
        <f>_xlfn.XLOOKUP(A1342,'Medical Examinations'!A:A,'Medical Examinations'!D:D,"not found")</f>
        <v>No</v>
      </c>
      <c r="F1342" s="20" t="str">
        <f>_xlfn.XLOOKUP(A1342,'Medical Examinations'!A:A,'Medical Examinations'!E:E,"not found")</f>
        <v>No</v>
      </c>
      <c r="G1342" s="20" t="str">
        <f>_xlfn.XLOOKUP(A1342,'Medical Examinations'!A:A,'Medical Examinations'!F:F,"not found")</f>
        <v>No</v>
      </c>
      <c r="H1342" s="20">
        <f>_xlfn.XLOOKUP(A1342,'Medical Examinations'!A:A,'Medical Examinations'!G:G,"not found")</f>
        <v>0</v>
      </c>
      <c r="I1342" s="20" t="str">
        <f>_xlfn.XLOOKUP(A1342,'Medical Examinations'!A:A,'Medical Examinations'!H:H,"not found")</f>
        <v>No</v>
      </c>
      <c r="J1342" s="20" t="str">
        <f>_xlfn.XLOOKUP(A1342,'Medical Examinations'!A:A,'Medical Examinations'!I:I,"not found")</f>
        <v>Obesity</v>
      </c>
      <c r="K1342" s="21">
        <f>_xlfn.XLOOKUP(A1342,'Hospitalisation Details'!A:A,'Hospitalisation Details'!F:F,"Not Found")</f>
        <v>34619</v>
      </c>
      <c r="L1342" s="22">
        <f>_xlfn.XLOOKUP(A1342,'Hospitalisation Details'!A:A,'Hospitalisation Details'!H:H,"Not Found")</f>
        <v>8081.74</v>
      </c>
      <c r="M1342" s="21" t="str">
        <f>_xlfn.XLOOKUP(A1342,'Hospitalisation Details'!A:A,'Hospitalisation Details'!I:I,"Not Found")</f>
        <v>tier - 2</v>
      </c>
      <c r="N1342" s="21" t="str">
        <f>_xlfn.XLOOKUP(A1342,'Hospitalisation Details'!A:A,'Hospitalisation Details'!J:J,"Not Found")</f>
        <v>tier - 3</v>
      </c>
      <c r="O1342" s="21" t="str">
        <f>_xlfn.XLOOKUP(A1342,'Hospitalisation Details'!A:A,'Hospitalisation Details'!K:K,"Not Found")</f>
        <v>R1026</v>
      </c>
      <c r="P1342" s="23">
        <f>_xlfn.XLOOKUP(A1342,'Hospitalisation Details'!A:A,'Hospitalisation Details'!L:L,"Not Found")</f>
        <v>28</v>
      </c>
    </row>
    <row r="1343" spans="1:16" ht="15.75" x14ac:dyDescent="0.25">
      <c r="A1343" s="19" t="s">
        <v>1029</v>
      </c>
      <c r="B1343" s="19" t="str">
        <f>_xlfn.XLOOKUP(A1343,'Customer Names'!A:A,'Customer Names'!C:C,"Not Found")</f>
        <v>Cochrane</v>
      </c>
      <c r="C1343" s="20">
        <f>_xlfn.XLOOKUP(A1343,'Medical Examinations'!A:A,'Medical Examinations'!B:B,"not found")</f>
        <v>44.16</v>
      </c>
      <c r="D1343" s="20">
        <f>_xlfn.XLOOKUP(A1343,'Medical Examinations'!A:A,'Medical Examinations'!C:C,"not found")</f>
        <v>5.31</v>
      </c>
      <c r="E1343" s="20" t="str">
        <f>_xlfn.XLOOKUP(A1343,'Medical Examinations'!A:A,'Medical Examinations'!D:D,"not found")</f>
        <v>Yes</v>
      </c>
      <c r="F1343" s="20" t="str">
        <f>_xlfn.XLOOKUP(A1343,'Medical Examinations'!A:A,'Medical Examinations'!E:E,"not found")</f>
        <v>No</v>
      </c>
      <c r="G1343" s="20" t="str">
        <f>_xlfn.XLOOKUP(A1343,'Medical Examinations'!A:A,'Medical Examinations'!F:F,"not found")</f>
        <v>No</v>
      </c>
      <c r="H1343" s="20">
        <f>_xlfn.XLOOKUP(A1343,'Medical Examinations'!A:A,'Medical Examinations'!G:G,"not found")</f>
        <v>0</v>
      </c>
      <c r="I1343" s="20" t="str">
        <f>_xlfn.XLOOKUP(A1343,'Medical Examinations'!A:A,'Medical Examinations'!H:H,"not found")</f>
        <v>No</v>
      </c>
      <c r="J1343" s="20" t="str">
        <f>_xlfn.XLOOKUP(A1343,'Medical Examinations'!A:A,'Medical Examinations'!I:I,"not found")</f>
        <v>Obesity</v>
      </c>
      <c r="K1343" s="21">
        <f>_xlfn.XLOOKUP(A1343,'Hospitalisation Details'!A:A,'Hospitalisation Details'!F:F,"Not Found")</f>
        <v>37131</v>
      </c>
      <c r="L1343" s="22">
        <f>_xlfn.XLOOKUP(A1343,'Hospitalisation Details'!A:A,'Hospitalisation Details'!H:H,"Not Found")</f>
        <v>8081.26</v>
      </c>
      <c r="M1343" s="21" t="str">
        <f>_xlfn.XLOOKUP(A1343,'Hospitalisation Details'!A:A,'Hospitalisation Details'!I:I,"Not Found")</f>
        <v>tier - 2</v>
      </c>
      <c r="N1343" s="21" t="str">
        <f>_xlfn.XLOOKUP(A1343,'Hospitalisation Details'!A:A,'Hospitalisation Details'!J:J,"Not Found")</f>
        <v>tier - 3</v>
      </c>
      <c r="O1343" s="21" t="str">
        <f>_xlfn.XLOOKUP(A1343,'Hospitalisation Details'!A:A,'Hospitalisation Details'!K:K,"Not Found")</f>
        <v>R1012</v>
      </c>
      <c r="P1343" s="23">
        <f>_xlfn.XLOOKUP(A1343,'Hospitalisation Details'!A:A,'Hospitalisation Details'!L:L,"Not Found")</f>
        <v>21</v>
      </c>
    </row>
    <row r="1344" spans="1:16" ht="15.75" x14ac:dyDescent="0.25">
      <c r="A1344" s="19" t="s">
        <v>1028</v>
      </c>
      <c r="B1344" s="19" t="str">
        <f>_xlfn.XLOOKUP(A1344,'Customer Names'!A:A,'Customer Names'!C:C,"Not Found")</f>
        <v>Armitage</v>
      </c>
      <c r="C1344" s="20">
        <f>_xlfn.XLOOKUP(A1344,'Medical Examinations'!A:A,'Medical Examinations'!B:B,"not found")</f>
        <v>37.049999999999997</v>
      </c>
      <c r="D1344" s="20">
        <f>_xlfn.XLOOKUP(A1344,'Medical Examinations'!A:A,'Medical Examinations'!C:C,"not found")</f>
        <v>4.74</v>
      </c>
      <c r="E1344" s="20" t="str">
        <f>_xlfn.XLOOKUP(A1344,'Medical Examinations'!A:A,'Medical Examinations'!D:D,"not found")</f>
        <v>No</v>
      </c>
      <c r="F1344" s="20" t="str">
        <f>_xlfn.XLOOKUP(A1344,'Medical Examinations'!A:A,'Medical Examinations'!E:E,"not found")</f>
        <v>No</v>
      </c>
      <c r="G1344" s="20" t="str">
        <f>_xlfn.XLOOKUP(A1344,'Medical Examinations'!A:A,'Medical Examinations'!F:F,"not found")</f>
        <v>Yes</v>
      </c>
      <c r="H1344" s="20">
        <f>_xlfn.XLOOKUP(A1344,'Medical Examinations'!A:A,'Medical Examinations'!G:G,"not found")</f>
        <v>1</v>
      </c>
      <c r="I1344" s="20" t="str">
        <f>_xlfn.XLOOKUP(A1344,'Medical Examinations'!A:A,'Medical Examinations'!H:H,"not found")</f>
        <v>No</v>
      </c>
      <c r="J1344" s="20" t="str">
        <f>_xlfn.XLOOKUP(A1344,'Medical Examinations'!A:A,'Medical Examinations'!I:I,"not found")</f>
        <v>Obesity</v>
      </c>
      <c r="K1344" s="21">
        <f>_xlfn.XLOOKUP(A1344,'Hospitalisation Details'!A:A,'Hospitalisation Details'!F:F,"Not Found")</f>
        <v>34280</v>
      </c>
      <c r="L1344" s="22">
        <f>_xlfn.XLOOKUP(A1344,'Hospitalisation Details'!A:A,'Hospitalisation Details'!H:H,"Not Found")</f>
        <v>8077.41</v>
      </c>
      <c r="M1344" s="21" t="str">
        <f>_xlfn.XLOOKUP(A1344,'Hospitalisation Details'!A:A,'Hospitalisation Details'!I:I,"Not Found")</f>
        <v>tier - 2</v>
      </c>
      <c r="N1344" s="21" t="str">
        <f>_xlfn.XLOOKUP(A1344,'Hospitalisation Details'!A:A,'Hospitalisation Details'!J:J,"Not Found")</f>
        <v>tier - 3</v>
      </c>
      <c r="O1344" s="21" t="str">
        <f>_xlfn.XLOOKUP(A1344,'Hospitalisation Details'!A:A,'Hospitalisation Details'!K:K,"Not Found")</f>
        <v>R1026</v>
      </c>
      <c r="P1344" s="23">
        <f>_xlfn.XLOOKUP(A1344,'Hospitalisation Details'!A:A,'Hospitalisation Details'!L:L,"Not Found")</f>
        <v>29</v>
      </c>
    </row>
    <row r="1345" spans="1:16" ht="15.75" x14ac:dyDescent="0.25">
      <c r="A1345" s="19" t="s">
        <v>1027</v>
      </c>
      <c r="B1345" s="19" t="str">
        <f>_xlfn.XLOOKUP(A1345,'Customer Names'!A:A,'Customer Names'!C:C,"Not Found")</f>
        <v>Shen</v>
      </c>
      <c r="C1345" s="20">
        <f>_xlfn.XLOOKUP(A1345,'Medical Examinations'!A:A,'Medical Examinations'!B:B,"not found")</f>
        <v>18.66</v>
      </c>
      <c r="D1345" s="20">
        <f>_xlfn.XLOOKUP(A1345,'Medical Examinations'!A:A,'Medical Examinations'!C:C,"not found")</f>
        <v>11.35</v>
      </c>
      <c r="E1345" s="20" t="str">
        <f>_xlfn.XLOOKUP(A1345,'Medical Examinations'!A:A,'Medical Examinations'!D:D,"not found")</f>
        <v>No</v>
      </c>
      <c r="F1345" s="20" t="str">
        <f>_xlfn.XLOOKUP(A1345,'Medical Examinations'!A:A,'Medical Examinations'!E:E,"not found")</f>
        <v>No</v>
      </c>
      <c r="G1345" s="20" t="str">
        <f>_xlfn.XLOOKUP(A1345,'Medical Examinations'!A:A,'Medical Examinations'!F:F,"not found")</f>
        <v>No</v>
      </c>
      <c r="H1345" s="20">
        <f>_xlfn.XLOOKUP(A1345,'Medical Examinations'!A:A,'Medical Examinations'!G:G,"not found")</f>
        <v>0</v>
      </c>
      <c r="I1345" s="20" t="str">
        <f>_xlfn.XLOOKUP(A1345,'Medical Examinations'!A:A,'Medical Examinations'!H:H,"not found")</f>
        <v>No</v>
      </c>
      <c r="J1345" s="20" t="str">
        <f>_xlfn.XLOOKUP(A1345,'Medical Examinations'!A:A,'Medical Examinations'!I:I,"not found")</f>
        <v>Normal Weight</v>
      </c>
      <c r="K1345" s="21">
        <f>_xlfn.XLOOKUP(A1345,'Hospitalisation Details'!A:A,'Hospitalisation Details'!F:F,"Not Found")</f>
        <v>24036</v>
      </c>
      <c r="L1345" s="22">
        <f>_xlfn.XLOOKUP(A1345,'Hospitalisation Details'!A:A,'Hospitalisation Details'!H:H,"Not Found")</f>
        <v>8071.57</v>
      </c>
      <c r="M1345" s="21" t="str">
        <f>_xlfn.XLOOKUP(A1345,'Hospitalisation Details'!A:A,'Hospitalisation Details'!I:I,"Not Found")</f>
        <v>tier - 2</v>
      </c>
      <c r="N1345" s="21" t="str">
        <f>_xlfn.XLOOKUP(A1345,'Hospitalisation Details'!A:A,'Hospitalisation Details'!J:J,"Not Found")</f>
        <v>tier - 3</v>
      </c>
      <c r="O1345" s="21" t="str">
        <f>_xlfn.XLOOKUP(A1345,'Hospitalisation Details'!A:A,'Hospitalisation Details'!K:K,"Not Found")</f>
        <v>R1011</v>
      </c>
      <c r="P1345" s="23">
        <f>_xlfn.XLOOKUP(A1345,'Hospitalisation Details'!A:A,'Hospitalisation Details'!L:L,"Not Found")</f>
        <v>57</v>
      </c>
    </row>
    <row r="1346" spans="1:16" ht="15.75" x14ac:dyDescent="0.25">
      <c r="A1346" s="19" t="s">
        <v>1026</v>
      </c>
      <c r="B1346" s="19" t="str">
        <f>_xlfn.XLOOKUP(A1346,'Customer Names'!A:A,'Customer Names'!C:C,"Not Found")</f>
        <v>O'Kelly</v>
      </c>
      <c r="C1346" s="20">
        <f>_xlfn.XLOOKUP(A1346,'Medical Examinations'!A:A,'Medical Examinations'!B:B,"not found")</f>
        <v>36.200000000000003</v>
      </c>
      <c r="D1346" s="20">
        <f>_xlfn.XLOOKUP(A1346,'Medical Examinations'!A:A,'Medical Examinations'!C:C,"not found")</f>
        <v>6.81</v>
      </c>
      <c r="E1346" s="20" t="str">
        <f>_xlfn.XLOOKUP(A1346,'Medical Examinations'!A:A,'Medical Examinations'!D:D,"not found")</f>
        <v>Yes</v>
      </c>
      <c r="F1346" s="20" t="str">
        <f>_xlfn.XLOOKUP(A1346,'Medical Examinations'!A:A,'Medical Examinations'!E:E,"not found")</f>
        <v>No</v>
      </c>
      <c r="G1346" s="20" t="str">
        <f>_xlfn.XLOOKUP(A1346,'Medical Examinations'!A:A,'Medical Examinations'!F:F,"not found")</f>
        <v>No</v>
      </c>
      <c r="H1346" s="20">
        <f>_xlfn.XLOOKUP(A1346,'Medical Examinations'!A:A,'Medical Examinations'!G:G,"not found")</f>
        <v>1</v>
      </c>
      <c r="I1346" s="20" t="str">
        <f>_xlfn.XLOOKUP(A1346,'Medical Examinations'!A:A,'Medical Examinations'!H:H,"not found")</f>
        <v>No</v>
      </c>
      <c r="J1346" s="20" t="str">
        <f>_xlfn.XLOOKUP(A1346,'Medical Examinations'!A:A,'Medical Examinations'!I:I,"not found")</f>
        <v>Obesity</v>
      </c>
      <c r="K1346" s="21">
        <f>_xlfn.XLOOKUP(A1346,'Hospitalisation Details'!A:A,'Hospitalisation Details'!F:F,"Not Found")</f>
        <v>27743</v>
      </c>
      <c r="L1346" s="22">
        <f>_xlfn.XLOOKUP(A1346,'Hospitalisation Details'!A:A,'Hospitalisation Details'!H:H,"Not Found")</f>
        <v>8068.19</v>
      </c>
      <c r="M1346" s="21" t="str">
        <f>_xlfn.XLOOKUP(A1346,'Hospitalisation Details'!A:A,'Hospitalisation Details'!I:I,"Not Found")</f>
        <v>tier - 2</v>
      </c>
      <c r="N1346" s="21" t="str">
        <f>_xlfn.XLOOKUP(A1346,'Hospitalisation Details'!A:A,'Hospitalisation Details'!J:J,"Not Found")</f>
        <v>tier - 3</v>
      </c>
      <c r="O1346" s="21" t="str">
        <f>_xlfn.XLOOKUP(A1346,'Hospitalisation Details'!A:A,'Hospitalisation Details'!K:K,"Not Found")</f>
        <v>R1011</v>
      </c>
      <c r="P1346" s="23">
        <f>_xlfn.XLOOKUP(A1346,'Hospitalisation Details'!A:A,'Hospitalisation Details'!L:L,"Not Found")</f>
        <v>47</v>
      </c>
    </row>
    <row r="1347" spans="1:16" ht="15.75" x14ac:dyDescent="0.25">
      <c r="A1347" s="19" t="s">
        <v>1025</v>
      </c>
      <c r="B1347" s="19" t="str">
        <f>_xlfn.XLOOKUP(A1347,'Customer Names'!A:A,'Customer Names'!C:C,"Not Found")</f>
        <v>Huff</v>
      </c>
      <c r="C1347" s="20">
        <f>_xlfn.XLOOKUP(A1347,'Medical Examinations'!A:A,'Medical Examinations'!B:B,"not found")</f>
        <v>18.87</v>
      </c>
      <c r="D1347" s="20">
        <f>_xlfn.XLOOKUP(A1347,'Medical Examinations'!A:A,'Medical Examinations'!C:C,"not found")</f>
        <v>8.06</v>
      </c>
      <c r="E1347" s="20" t="str">
        <f>_xlfn.XLOOKUP(A1347,'Medical Examinations'!A:A,'Medical Examinations'!D:D,"not found")</f>
        <v>No</v>
      </c>
      <c r="F1347" s="20" t="str">
        <f>_xlfn.XLOOKUP(A1347,'Medical Examinations'!A:A,'Medical Examinations'!E:E,"not found")</f>
        <v>No</v>
      </c>
      <c r="G1347" s="20" t="str">
        <f>_xlfn.XLOOKUP(A1347,'Medical Examinations'!A:A,'Medical Examinations'!F:F,"not found")</f>
        <v>No</v>
      </c>
      <c r="H1347" s="20">
        <f>_xlfn.XLOOKUP(A1347,'Medical Examinations'!A:A,'Medical Examinations'!G:G,"not found")</f>
        <v>0</v>
      </c>
      <c r="I1347" s="20" t="str">
        <f>_xlfn.XLOOKUP(A1347,'Medical Examinations'!A:A,'Medical Examinations'!H:H,"not found")</f>
        <v>No</v>
      </c>
      <c r="J1347" s="20" t="str">
        <f>_xlfn.XLOOKUP(A1347,'Medical Examinations'!A:A,'Medical Examinations'!I:I,"not found")</f>
        <v>Normal Weight</v>
      </c>
      <c r="K1347" s="21">
        <f>_xlfn.XLOOKUP(A1347,'Hospitalisation Details'!A:A,'Hospitalisation Details'!F:F,"Not Found")</f>
        <v>23965</v>
      </c>
      <c r="L1347" s="22">
        <f>_xlfn.XLOOKUP(A1347,'Hospitalisation Details'!A:A,'Hospitalisation Details'!H:H,"Not Found")</f>
        <v>8067.83</v>
      </c>
      <c r="M1347" s="21" t="str">
        <f>_xlfn.XLOOKUP(A1347,'Hospitalisation Details'!A:A,'Hospitalisation Details'!I:I,"Not Found")</f>
        <v>tier - 2</v>
      </c>
      <c r="N1347" s="21" t="str">
        <f>_xlfn.XLOOKUP(A1347,'Hospitalisation Details'!A:A,'Hospitalisation Details'!J:J,"Not Found")</f>
        <v>tier - 3</v>
      </c>
      <c r="O1347" s="21" t="str">
        <f>_xlfn.XLOOKUP(A1347,'Hospitalisation Details'!A:A,'Hospitalisation Details'!K:K,"Not Found")</f>
        <v>R1013</v>
      </c>
      <c r="P1347" s="23">
        <f>_xlfn.XLOOKUP(A1347,'Hospitalisation Details'!A:A,'Hospitalisation Details'!L:L,"Not Found")</f>
        <v>57</v>
      </c>
    </row>
    <row r="1348" spans="1:16" ht="15.75" x14ac:dyDescent="0.25">
      <c r="A1348" s="19" t="s">
        <v>1024</v>
      </c>
      <c r="B1348" s="19" t="str">
        <f>_xlfn.XLOOKUP(A1348,'Customer Names'!A:A,'Customer Names'!C:C,"Not Found")</f>
        <v>Dye</v>
      </c>
      <c r="C1348" s="20">
        <f>_xlfn.XLOOKUP(A1348,'Medical Examinations'!A:A,'Medical Examinations'!B:B,"not found")</f>
        <v>32.299999999999997</v>
      </c>
      <c r="D1348" s="20">
        <f>_xlfn.XLOOKUP(A1348,'Medical Examinations'!A:A,'Medical Examinations'!C:C,"not found")</f>
        <v>6.74</v>
      </c>
      <c r="E1348" s="20" t="str">
        <f>_xlfn.XLOOKUP(A1348,'Medical Examinations'!A:A,'Medical Examinations'!D:D,"not found")</f>
        <v>Yes</v>
      </c>
      <c r="F1348" s="20" t="str">
        <f>_xlfn.XLOOKUP(A1348,'Medical Examinations'!A:A,'Medical Examinations'!E:E,"not found")</f>
        <v>No</v>
      </c>
      <c r="G1348" s="20" t="str">
        <f>_xlfn.XLOOKUP(A1348,'Medical Examinations'!A:A,'Medical Examinations'!F:F,"not found")</f>
        <v>No</v>
      </c>
      <c r="H1348" s="20">
        <f>_xlfn.XLOOKUP(A1348,'Medical Examinations'!A:A,'Medical Examinations'!G:G,"not found")</f>
        <v>1</v>
      </c>
      <c r="I1348" s="20" t="str">
        <f>_xlfn.XLOOKUP(A1348,'Medical Examinations'!A:A,'Medical Examinations'!H:H,"not found")</f>
        <v>No</v>
      </c>
      <c r="J1348" s="20" t="str">
        <f>_xlfn.XLOOKUP(A1348,'Medical Examinations'!A:A,'Medical Examinations'!I:I,"not found")</f>
        <v>Obesity</v>
      </c>
      <c r="K1348" s="21">
        <f>_xlfn.XLOOKUP(A1348,'Hospitalisation Details'!A:A,'Hospitalisation Details'!F:F,"Not Found")</f>
        <v>27573</v>
      </c>
      <c r="L1348" s="22">
        <f>_xlfn.XLOOKUP(A1348,'Hospitalisation Details'!A:A,'Hospitalisation Details'!H:H,"Not Found")</f>
        <v>8062.76</v>
      </c>
      <c r="M1348" s="21" t="str">
        <f>_xlfn.XLOOKUP(A1348,'Hospitalisation Details'!A:A,'Hospitalisation Details'!I:I,"Not Found")</f>
        <v>tier - 2</v>
      </c>
      <c r="N1348" s="21" t="str">
        <f>_xlfn.XLOOKUP(A1348,'Hospitalisation Details'!A:A,'Hospitalisation Details'!J:J,"Not Found")</f>
        <v>tier - 3</v>
      </c>
      <c r="O1348" s="21" t="str">
        <f>_xlfn.XLOOKUP(A1348,'Hospitalisation Details'!A:A,'Hospitalisation Details'!K:K,"Not Found")</f>
        <v>R1011</v>
      </c>
      <c r="P1348" s="23">
        <f>_xlfn.XLOOKUP(A1348,'Hospitalisation Details'!A:A,'Hospitalisation Details'!L:L,"Not Found")</f>
        <v>47</v>
      </c>
    </row>
    <row r="1349" spans="1:16" ht="15.75" x14ac:dyDescent="0.25">
      <c r="A1349" s="19" t="s">
        <v>1023</v>
      </c>
      <c r="B1349" s="19" t="str">
        <f>_xlfn.XLOOKUP(A1349,'Customer Names'!A:A,'Customer Names'!C:C,"Not Found")</f>
        <v>Willard</v>
      </c>
      <c r="C1349" s="20">
        <f>_xlfn.XLOOKUP(A1349,'Medical Examinations'!A:A,'Medical Examinations'!B:B,"not found")</f>
        <v>22.64</v>
      </c>
      <c r="D1349" s="20">
        <f>_xlfn.XLOOKUP(A1349,'Medical Examinations'!A:A,'Medical Examinations'!C:C,"not found")</f>
        <v>6.54</v>
      </c>
      <c r="E1349" s="20" t="str">
        <f>_xlfn.XLOOKUP(A1349,'Medical Examinations'!A:A,'Medical Examinations'!D:D,"not found")</f>
        <v>Yes</v>
      </c>
      <c r="F1349" s="20" t="str">
        <f>_xlfn.XLOOKUP(A1349,'Medical Examinations'!A:A,'Medical Examinations'!E:E,"not found")</f>
        <v>No</v>
      </c>
      <c r="G1349" s="20" t="str">
        <f>_xlfn.XLOOKUP(A1349,'Medical Examinations'!A:A,'Medical Examinations'!F:F,"not found")</f>
        <v>No</v>
      </c>
      <c r="H1349" s="20">
        <f>_xlfn.XLOOKUP(A1349,'Medical Examinations'!A:A,'Medical Examinations'!G:G,"not found")</f>
        <v>2</v>
      </c>
      <c r="I1349" s="20" t="str">
        <f>_xlfn.XLOOKUP(A1349,'Medical Examinations'!A:A,'Medical Examinations'!H:H,"not found")</f>
        <v>No</v>
      </c>
      <c r="J1349" s="20" t="str">
        <f>_xlfn.XLOOKUP(A1349,'Medical Examinations'!A:A,'Medical Examinations'!I:I,"not found")</f>
        <v>Normal Weight</v>
      </c>
      <c r="K1349" s="21">
        <f>_xlfn.XLOOKUP(A1349,'Hospitalisation Details'!A:A,'Hospitalisation Details'!F:F,"Not Found")</f>
        <v>25914</v>
      </c>
      <c r="L1349" s="22">
        <f>_xlfn.XLOOKUP(A1349,'Hospitalisation Details'!A:A,'Hospitalisation Details'!H:H,"Not Found")</f>
        <v>8062.31</v>
      </c>
      <c r="M1349" s="21" t="str">
        <f>_xlfn.XLOOKUP(A1349,'Hospitalisation Details'!A:A,'Hospitalisation Details'!I:I,"Not Found")</f>
        <v>tier - 2</v>
      </c>
      <c r="N1349" s="21" t="str">
        <f>_xlfn.XLOOKUP(A1349,'Hospitalisation Details'!A:A,'Hospitalisation Details'!J:J,"Not Found")</f>
        <v>tier - 3</v>
      </c>
      <c r="O1349" s="21" t="str">
        <f>_xlfn.XLOOKUP(A1349,'Hospitalisation Details'!A:A,'Hospitalisation Details'!K:K,"Not Found")</f>
        <v>R1013</v>
      </c>
      <c r="P1349" s="23">
        <f>_xlfn.XLOOKUP(A1349,'Hospitalisation Details'!A:A,'Hospitalisation Details'!L:L,"Not Found")</f>
        <v>52</v>
      </c>
    </row>
    <row r="1350" spans="1:16" ht="15.75" x14ac:dyDescent="0.25">
      <c r="A1350" s="19" t="s">
        <v>1022</v>
      </c>
      <c r="B1350" s="19" t="str">
        <f>_xlfn.XLOOKUP(A1350,'Customer Names'!A:A,'Customer Names'!C:C,"Not Found")</f>
        <v>D'Addario</v>
      </c>
      <c r="C1350" s="20">
        <f>_xlfn.XLOOKUP(A1350,'Medical Examinations'!A:A,'Medical Examinations'!B:B,"not found")</f>
        <v>28.69</v>
      </c>
      <c r="D1350" s="20">
        <f>_xlfn.XLOOKUP(A1350,'Medical Examinations'!A:A,'Medical Examinations'!C:C,"not found")</f>
        <v>5.4</v>
      </c>
      <c r="E1350" s="20" t="str">
        <f>_xlfn.XLOOKUP(A1350,'Medical Examinations'!A:A,'Medical Examinations'!D:D,"not found")</f>
        <v>No</v>
      </c>
      <c r="F1350" s="20" t="str">
        <f>_xlfn.XLOOKUP(A1350,'Medical Examinations'!A:A,'Medical Examinations'!E:E,"not found")</f>
        <v>No</v>
      </c>
      <c r="G1350" s="20" t="str">
        <f>_xlfn.XLOOKUP(A1350,'Medical Examinations'!A:A,'Medical Examinations'!F:F,"not found")</f>
        <v>No</v>
      </c>
      <c r="H1350" s="20">
        <f>_xlfn.XLOOKUP(A1350,'Medical Examinations'!A:A,'Medical Examinations'!G:G,"not found")</f>
        <v>0</v>
      </c>
      <c r="I1350" s="20" t="str">
        <f>_xlfn.XLOOKUP(A1350,'Medical Examinations'!A:A,'Medical Examinations'!H:H,"not found")</f>
        <v>No</v>
      </c>
      <c r="J1350" s="20" t="str">
        <f>_xlfn.XLOOKUP(A1350,'Medical Examinations'!A:A,'Medical Examinations'!I:I,"not found")</f>
        <v>Overweight</v>
      </c>
      <c r="K1350" s="21">
        <f>_xlfn.XLOOKUP(A1350,'Hospitalisation Details'!A:A,'Hospitalisation Details'!F:F,"Not Found")</f>
        <v>30312</v>
      </c>
      <c r="L1350" s="22">
        <f>_xlfn.XLOOKUP(A1350,'Hospitalisation Details'!A:A,'Hospitalisation Details'!H:H,"Not Found")</f>
        <v>8059.68</v>
      </c>
      <c r="M1350" s="21" t="str">
        <f>_xlfn.XLOOKUP(A1350,'Hospitalisation Details'!A:A,'Hospitalisation Details'!I:I,"Not Found")</f>
        <v>tier - 2</v>
      </c>
      <c r="N1350" s="21" t="str">
        <f>_xlfn.XLOOKUP(A1350,'Hospitalisation Details'!A:A,'Hospitalisation Details'!J:J,"Not Found")</f>
        <v>tier - 3</v>
      </c>
      <c r="O1350" s="21" t="str">
        <f>_xlfn.XLOOKUP(A1350,'Hospitalisation Details'!A:A,'Hospitalisation Details'!K:K,"Not Found")</f>
        <v>R1012</v>
      </c>
      <c r="P1350" s="23">
        <f>_xlfn.XLOOKUP(A1350,'Hospitalisation Details'!A:A,'Hospitalisation Details'!L:L,"Not Found")</f>
        <v>40</v>
      </c>
    </row>
    <row r="1351" spans="1:16" ht="15.75" x14ac:dyDescent="0.25">
      <c r="A1351" s="19" t="s">
        <v>1021</v>
      </c>
      <c r="B1351" s="19" t="str">
        <f>_xlfn.XLOOKUP(A1351,'Customer Names'!A:A,'Customer Names'!C:C,"Not Found")</f>
        <v>Buchanan</v>
      </c>
      <c r="C1351" s="20">
        <f>_xlfn.XLOOKUP(A1351,'Medical Examinations'!A:A,'Medical Examinations'!B:B,"not found")</f>
        <v>28.16</v>
      </c>
      <c r="D1351" s="20">
        <f>_xlfn.XLOOKUP(A1351,'Medical Examinations'!A:A,'Medical Examinations'!C:C,"not found")</f>
        <v>5.58</v>
      </c>
      <c r="E1351" s="20" t="str">
        <f>_xlfn.XLOOKUP(A1351,'Medical Examinations'!A:A,'Medical Examinations'!D:D,"not found")</f>
        <v>Yes</v>
      </c>
      <c r="F1351" s="20" t="str">
        <f>_xlfn.XLOOKUP(A1351,'Medical Examinations'!A:A,'Medical Examinations'!E:E,"not found")</f>
        <v>No</v>
      </c>
      <c r="G1351" s="20" t="str">
        <f>_xlfn.XLOOKUP(A1351,'Medical Examinations'!A:A,'Medical Examinations'!F:F,"not found")</f>
        <v>No</v>
      </c>
      <c r="H1351" s="20">
        <f>_xlfn.XLOOKUP(A1351,'Medical Examinations'!A:A,'Medical Examinations'!G:G,"not found")</f>
        <v>0</v>
      </c>
      <c r="I1351" s="20" t="str">
        <f>_xlfn.XLOOKUP(A1351,'Medical Examinations'!A:A,'Medical Examinations'!H:H,"not found")</f>
        <v>No</v>
      </c>
      <c r="J1351" s="20" t="str">
        <f>_xlfn.XLOOKUP(A1351,'Medical Examinations'!A:A,'Medical Examinations'!I:I,"not found")</f>
        <v>Overweight</v>
      </c>
      <c r="K1351" s="21">
        <f>_xlfn.XLOOKUP(A1351,'Hospitalisation Details'!A:A,'Hospitalisation Details'!F:F,"Not Found")</f>
        <v>31379</v>
      </c>
      <c r="L1351" s="22">
        <f>_xlfn.XLOOKUP(A1351,'Hospitalisation Details'!A:A,'Hospitalisation Details'!H:H,"Not Found")</f>
        <v>8059.06</v>
      </c>
      <c r="M1351" s="21" t="str">
        <f>_xlfn.XLOOKUP(A1351,'Hospitalisation Details'!A:A,'Hospitalisation Details'!I:I,"Not Found")</f>
        <v>tier - 2</v>
      </c>
      <c r="N1351" s="21" t="str">
        <f>_xlfn.XLOOKUP(A1351,'Hospitalisation Details'!A:A,'Hospitalisation Details'!J:J,"Not Found")</f>
        <v>tier - 3</v>
      </c>
      <c r="O1351" s="21" t="str">
        <f>_xlfn.XLOOKUP(A1351,'Hospitalisation Details'!A:A,'Hospitalisation Details'!K:K,"Not Found")</f>
        <v>R1012</v>
      </c>
      <c r="P1351" s="23">
        <f>_xlfn.XLOOKUP(A1351,'Hospitalisation Details'!A:A,'Hospitalisation Details'!L:L,"Not Found")</f>
        <v>37</v>
      </c>
    </row>
    <row r="1352" spans="1:16" ht="15.75" x14ac:dyDescent="0.25">
      <c r="A1352" s="19" t="s">
        <v>1020</v>
      </c>
      <c r="B1352" s="19" t="str">
        <f>_xlfn.XLOOKUP(A1352,'Customer Names'!A:A,'Customer Names'!C:C,"Not Found")</f>
        <v>Clark</v>
      </c>
      <c r="C1352" s="20">
        <f>_xlfn.XLOOKUP(A1352,'Medical Examinations'!A:A,'Medical Examinations'!B:B,"not found")</f>
        <v>45.54</v>
      </c>
      <c r="D1352" s="20">
        <f>_xlfn.XLOOKUP(A1352,'Medical Examinations'!A:A,'Medical Examinations'!C:C,"not found")</f>
        <v>5.84</v>
      </c>
      <c r="E1352" s="20" t="str">
        <f>_xlfn.XLOOKUP(A1352,'Medical Examinations'!A:A,'Medical Examinations'!D:D,"not found")</f>
        <v>No</v>
      </c>
      <c r="F1352" s="20" t="str">
        <f>_xlfn.XLOOKUP(A1352,'Medical Examinations'!A:A,'Medical Examinations'!E:E,"not found")</f>
        <v>No</v>
      </c>
      <c r="G1352" s="20" t="str">
        <f>_xlfn.XLOOKUP(A1352,'Medical Examinations'!A:A,'Medical Examinations'!F:F,"not found")</f>
        <v>Yes</v>
      </c>
      <c r="H1352" s="20">
        <f>_xlfn.XLOOKUP(A1352,'Medical Examinations'!A:A,'Medical Examinations'!G:G,"not found")</f>
        <v>1</v>
      </c>
      <c r="I1352" s="20" t="str">
        <f>_xlfn.XLOOKUP(A1352,'Medical Examinations'!A:A,'Medical Examinations'!H:H,"not found")</f>
        <v>No</v>
      </c>
      <c r="J1352" s="20" t="str">
        <f>_xlfn.XLOOKUP(A1352,'Medical Examinations'!A:A,'Medical Examinations'!I:I,"not found")</f>
        <v>Obesity</v>
      </c>
      <c r="K1352" s="21">
        <f>_xlfn.XLOOKUP(A1352,'Hospitalisation Details'!A:A,'Hospitalisation Details'!F:F,"Not Found")</f>
        <v>37967</v>
      </c>
      <c r="L1352" s="22">
        <f>_xlfn.XLOOKUP(A1352,'Hospitalisation Details'!A:A,'Hospitalisation Details'!H:H,"Not Found")</f>
        <v>8035.64</v>
      </c>
      <c r="M1352" s="21" t="str">
        <f>_xlfn.XLOOKUP(A1352,'Hospitalisation Details'!A:A,'Hospitalisation Details'!I:I,"Not Found")</f>
        <v>tier - 2</v>
      </c>
      <c r="N1352" s="21" t="str">
        <f>_xlfn.XLOOKUP(A1352,'Hospitalisation Details'!A:A,'Hospitalisation Details'!J:J,"Not Found")</f>
        <v>tier - 3</v>
      </c>
      <c r="O1352" s="21" t="str">
        <f>_xlfn.XLOOKUP(A1352,'Hospitalisation Details'!A:A,'Hospitalisation Details'!K:K,"Not Found")</f>
        <v>R1012</v>
      </c>
      <c r="P1352" s="23">
        <f>_xlfn.XLOOKUP(A1352,'Hospitalisation Details'!A:A,'Hospitalisation Details'!L:L,"Not Found")</f>
        <v>19</v>
      </c>
    </row>
    <row r="1353" spans="1:16" ht="15.75" x14ac:dyDescent="0.25">
      <c r="A1353" s="19" t="s">
        <v>1019</v>
      </c>
      <c r="B1353" s="19" t="str">
        <f>_xlfn.XLOOKUP(A1353,'Customer Names'!A:A,'Customer Names'!C:C,"Not Found")</f>
        <v>Waterson</v>
      </c>
      <c r="C1353" s="20">
        <f>_xlfn.XLOOKUP(A1353,'Medical Examinations'!A:A,'Medical Examinations'!B:B,"not found")</f>
        <v>28.7</v>
      </c>
      <c r="D1353" s="20">
        <f>_xlfn.XLOOKUP(A1353,'Medical Examinations'!A:A,'Medical Examinations'!C:C,"not found")</f>
        <v>4.2</v>
      </c>
      <c r="E1353" s="20" t="str">
        <f>_xlfn.XLOOKUP(A1353,'Medical Examinations'!A:A,'Medical Examinations'!D:D,"not found")</f>
        <v>No</v>
      </c>
      <c r="F1353" s="20" t="str">
        <f>_xlfn.XLOOKUP(A1353,'Medical Examinations'!A:A,'Medical Examinations'!E:E,"not found")</f>
        <v>No</v>
      </c>
      <c r="G1353" s="20" t="str">
        <f>_xlfn.XLOOKUP(A1353,'Medical Examinations'!A:A,'Medical Examinations'!F:F,"not found")</f>
        <v>No</v>
      </c>
      <c r="H1353" s="20">
        <f>_xlfn.XLOOKUP(A1353,'Medical Examinations'!A:A,'Medical Examinations'!G:G,"not found")</f>
        <v>0</v>
      </c>
      <c r="I1353" s="20" t="str">
        <f>_xlfn.XLOOKUP(A1353,'Medical Examinations'!A:A,'Medical Examinations'!H:H,"not found")</f>
        <v>No</v>
      </c>
      <c r="J1353" s="20" t="str">
        <f>_xlfn.XLOOKUP(A1353,'Medical Examinations'!A:A,'Medical Examinations'!I:I,"not found")</f>
        <v>Overweight</v>
      </c>
      <c r="K1353" s="21">
        <f>_xlfn.XLOOKUP(A1353,'Hospitalisation Details'!A:A,'Hospitalisation Details'!F:F,"Not Found")</f>
        <v>28435</v>
      </c>
      <c r="L1353" s="22">
        <f>_xlfn.XLOOKUP(A1353,'Hospitalisation Details'!A:A,'Hospitalisation Details'!H:H,"Not Found")</f>
        <v>8027.97</v>
      </c>
      <c r="M1353" s="21" t="str">
        <f>_xlfn.XLOOKUP(A1353,'Hospitalisation Details'!A:A,'Hospitalisation Details'!I:I,"Not Found")</f>
        <v>tier - 2</v>
      </c>
      <c r="N1353" s="21" t="str">
        <f>_xlfn.XLOOKUP(A1353,'Hospitalisation Details'!A:A,'Hospitalisation Details'!J:J,"Not Found")</f>
        <v>tier - 3</v>
      </c>
      <c r="O1353" s="21" t="str">
        <f>_xlfn.XLOOKUP(A1353,'Hospitalisation Details'!A:A,'Hospitalisation Details'!K:K,"Not Found")</f>
        <v>R1011</v>
      </c>
      <c r="P1353" s="23">
        <f>_xlfn.XLOOKUP(A1353,'Hospitalisation Details'!A:A,'Hospitalisation Details'!L:L,"Not Found")</f>
        <v>45</v>
      </c>
    </row>
    <row r="1354" spans="1:16" ht="15.75" x14ac:dyDescent="0.25">
      <c r="A1354" s="19" t="s">
        <v>1018</v>
      </c>
      <c r="B1354" s="19" t="str">
        <f>_xlfn.XLOOKUP(A1354,'Customer Names'!A:A,'Customer Names'!C:C,"Not Found")</f>
        <v>Piras</v>
      </c>
      <c r="C1354" s="20">
        <f>_xlfn.XLOOKUP(A1354,'Medical Examinations'!A:A,'Medical Examinations'!B:B,"not found")</f>
        <v>27.74</v>
      </c>
      <c r="D1354" s="20">
        <f>_xlfn.XLOOKUP(A1354,'Medical Examinations'!A:A,'Medical Examinations'!C:C,"not found")</f>
        <v>6.06</v>
      </c>
      <c r="E1354" s="20" t="str">
        <f>_xlfn.XLOOKUP(A1354,'Medical Examinations'!A:A,'Medical Examinations'!D:D,"not found")</f>
        <v>Yes</v>
      </c>
      <c r="F1354" s="20" t="str">
        <f>_xlfn.XLOOKUP(A1354,'Medical Examinations'!A:A,'Medical Examinations'!E:E,"not found")</f>
        <v>No</v>
      </c>
      <c r="G1354" s="20" t="str">
        <f>_xlfn.XLOOKUP(A1354,'Medical Examinations'!A:A,'Medical Examinations'!F:F,"not found")</f>
        <v>No</v>
      </c>
      <c r="H1354" s="20">
        <f>_xlfn.XLOOKUP(A1354,'Medical Examinations'!A:A,'Medical Examinations'!G:G,"not found")</f>
        <v>0</v>
      </c>
      <c r="I1354" s="20" t="str">
        <f>_xlfn.XLOOKUP(A1354,'Medical Examinations'!A:A,'Medical Examinations'!H:H,"not found")</f>
        <v>No</v>
      </c>
      <c r="J1354" s="20" t="str">
        <f>_xlfn.XLOOKUP(A1354,'Medical Examinations'!A:A,'Medical Examinations'!I:I,"not found")</f>
        <v>Overweight</v>
      </c>
      <c r="K1354" s="21">
        <f>_xlfn.XLOOKUP(A1354,'Hospitalisation Details'!A:A,'Hospitalisation Details'!F:F,"Not Found")</f>
        <v>28114</v>
      </c>
      <c r="L1354" s="22">
        <f>_xlfn.XLOOKUP(A1354,'Hospitalisation Details'!A:A,'Hospitalisation Details'!H:H,"Not Found")</f>
        <v>8026.67</v>
      </c>
      <c r="M1354" s="21" t="str">
        <f>_xlfn.XLOOKUP(A1354,'Hospitalisation Details'!A:A,'Hospitalisation Details'!I:I,"Not Found")</f>
        <v>tier - 2</v>
      </c>
      <c r="N1354" s="21" t="str">
        <f>_xlfn.XLOOKUP(A1354,'Hospitalisation Details'!A:A,'Hospitalisation Details'!J:J,"Not Found")</f>
        <v>tier - 3</v>
      </c>
      <c r="O1354" s="21" t="str">
        <f>_xlfn.XLOOKUP(A1354,'Hospitalisation Details'!A:A,'Hospitalisation Details'!K:K,"Not Found")</f>
        <v>R1012</v>
      </c>
      <c r="P1354" s="23">
        <f>_xlfn.XLOOKUP(A1354,'Hospitalisation Details'!A:A,'Hospitalisation Details'!L:L,"Not Found")</f>
        <v>46</v>
      </c>
    </row>
    <row r="1355" spans="1:16" ht="15.75" x14ac:dyDescent="0.25">
      <c r="A1355" s="19" t="s">
        <v>1017</v>
      </c>
      <c r="B1355" s="19" t="str">
        <f>_xlfn.XLOOKUP(A1355,'Customer Names'!A:A,'Customer Names'!C:C,"Not Found")</f>
        <v>Olson</v>
      </c>
      <c r="C1355" s="20">
        <f>_xlfn.XLOOKUP(A1355,'Medical Examinations'!A:A,'Medical Examinations'!B:B,"not found")</f>
        <v>36.954999999999998</v>
      </c>
      <c r="D1355" s="20">
        <f>_xlfn.XLOOKUP(A1355,'Medical Examinations'!A:A,'Medical Examinations'!C:C,"not found")</f>
        <v>7.57</v>
      </c>
      <c r="E1355" s="20" t="str">
        <f>_xlfn.XLOOKUP(A1355,'Medical Examinations'!A:A,'Medical Examinations'!D:D,"not found")</f>
        <v>No</v>
      </c>
      <c r="F1355" s="20" t="str">
        <f>_xlfn.XLOOKUP(A1355,'Medical Examinations'!A:A,'Medical Examinations'!E:E,"not found")</f>
        <v>No</v>
      </c>
      <c r="G1355" s="20" t="str">
        <f>_xlfn.XLOOKUP(A1355,'Medical Examinations'!A:A,'Medical Examinations'!F:F,"not found")</f>
        <v>No</v>
      </c>
      <c r="H1355" s="20">
        <f>_xlfn.XLOOKUP(A1355,'Medical Examinations'!A:A,'Medical Examinations'!G:G,"not found")</f>
        <v>0</v>
      </c>
      <c r="I1355" s="20" t="str">
        <f>_xlfn.XLOOKUP(A1355,'Medical Examinations'!A:A,'Medical Examinations'!H:H,"not found")</f>
        <v>No</v>
      </c>
      <c r="J1355" s="20" t="str">
        <f>_xlfn.XLOOKUP(A1355,'Medical Examinations'!A:A,'Medical Examinations'!I:I,"not found")</f>
        <v>Obesity</v>
      </c>
      <c r="K1355" s="21">
        <f>_xlfn.XLOOKUP(A1355,'Hospitalisation Details'!A:A,'Hospitalisation Details'!F:F,"Not Found")</f>
        <v>28688</v>
      </c>
      <c r="L1355" s="22">
        <f>_xlfn.XLOOKUP(A1355,'Hospitalisation Details'!A:A,'Hospitalisation Details'!H:H,"Not Found")</f>
        <v>8023.14</v>
      </c>
      <c r="M1355" s="21" t="str">
        <f>_xlfn.XLOOKUP(A1355,'Hospitalisation Details'!A:A,'Hospitalisation Details'!I:I,"Not Found")</f>
        <v>tier - 2</v>
      </c>
      <c r="N1355" s="21" t="str">
        <f>_xlfn.XLOOKUP(A1355,'Hospitalisation Details'!A:A,'Hospitalisation Details'!J:J,"Not Found")</f>
        <v>tier - 3</v>
      </c>
      <c r="O1355" s="21" t="str">
        <f>_xlfn.XLOOKUP(A1355,'Hospitalisation Details'!A:A,'Hospitalisation Details'!K:K,"Not Found")</f>
        <v>R1012</v>
      </c>
      <c r="P1355" s="23">
        <f>_xlfn.XLOOKUP(A1355,'Hospitalisation Details'!A:A,'Hospitalisation Details'!L:L,"Not Found")</f>
        <v>44</v>
      </c>
    </row>
    <row r="1356" spans="1:16" ht="15.75" x14ac:dyDescent="0.25">
      <c r="A1356" s="19" t="s">
        <v>1016</v>
      </c>
      <c r="B1356" s="19" t="str">
        <f>_xlfn.XLOOKUP(A1356,'Customer Names'!A:A,'Customer Names'!C:C,"Not Found")</f>
        <v>Manfredi</v>
      </c>
      <c r="C1356" s="20">
        <f>_xlfn.XLOOKUP(A1356,'Medical Examinations'!A:A,'Medical Examinations'!B:B,"not found")</f>
        <v>30.69</v>
      </c>
      <c r="D1356" s="20">
        <f>_xlfn.XLOOKUP(A1356,'Medical Examinations'!A:A,'Medical Examinations'!C:C,"not found")</f>
        <v>6.15</v>
      </c>
      <c r="E1356" s="20" t="str">
        <f>_xlfn.XLOOKUP(A1356,'Medical Examinations'!A:A,'Medical Examinations'!D:D,"not found")</f>
        <v>No</v>
      </c>
      <c r="F1356" s="20" t="str">
        <f>_xlfn.XLOOKUP(A1356,'Medical Examinations'!A:A,'Medical Examinations'!E:E,"not found")</f>
        <v>No</v>
      </c>
      <c r="G1356" s="20" t="str">
        <f>_xlfn.XLOOKUP(A1356,'Medical Examinations'!A:A,'Medical Examinations'!F:F,"not found")</f>
        <v>No</v>
      </c>
      <c r="H1356" s="20">
        <f>_xlfn.XLOOKUP(A1356,'Medical Examinations'!A:A,'Medical Examinations'!G:G,"not found")</f>
        <v>0</v>
      </c>
      <c r="I1356" s="20" t="str">
        <f>_xlfn.XLOOKUP(A1356,'Medical Examinations'!A:A,'Medical Examinations'!H:H,"not found")</f>
        <v>No</v>
      </c>
      <c r="J1356" s="20" t="str">
        <f>_xlfn.XLOOKUP(A1356,'Medical Examinations'!A:A,'Medical Examinations'!I:I,"not found")</f>
        <v>Obesity</v>
      </c>
      <c r="K1356" s="21">
        <f>_xlfn.XLOOKUP(A1356,'Hospitalisation Details'!A:A,'Hospitalisation Details'!F:F,"Not Found")</f>
        <v>32815</v>
      </c>
      <c r="L1356" s="22">
        <f>_xlfn.XLOOKUP(A1356,'Hospitalisation Details'!A:A,'Hospitalisation Details'!H:H,"Not Found")</f>
        <v>8021.11</v>
      </c>
      <c r="M1356" s="21" t="str">
        <f>_xlfn.XLOOKUP(A1356,'Hospitalisation Details'!A:A,'Hospitalisation Details'!I:I,"Not Found")</f>
        <v>tier - 2</v>
      </c>
      <c r="N1356" s="21" t="str">
        <f>_xlfn.XLOOKUP(A1356,'Hospitalisation Details'!A:A,'Hospitalisation Details'!J:J,"Not Found")</f>
        <v>tier - 3</v>
      </c>
      <c r="O1356" s="21" t="str">
        <f>_xlfn.XLOOKUP(A1356,'Hospitalisation Details'!A:A,'Hospitalisation Details'!K:K,"Not Found")</f>
        <v>R1012</v>
      </c>
      <c r="P1356" s="23">
        <f>_xlfn.XLOOKUP(A1356,'Hospitalisation Details'!A:A,'Hospitalisation Details'!L:L,"Not Found")</f>
        <v>33</v>
      </c>
    </row>
    <row r="1357" spans="1:16" ht="15.75" x14ac:dyDescent="0.25">
      <c r="A1357" s="19" t="s">
        <v>1015</v>
      </c>
      <c r="B1357" s="19" t="str">
        <f>_xlfn.XLOOKUP(A1357,'Customer Names'!A:A,'Customer Names'!C:C,"Not Found")</f>
        <v>Landberg</v>
      </c>
      <c r="C1357" s="20">
        <f>_xlfn.XLOOKUP(A1357,'Medical Examinations'!A:A,'Medical Examinations'!B:B,"not found")</f>
        <v>24.984999999999999</v>
      </c>
      <c r="D1357" s="20">
        <f>_xlfn.XLOOKUP(A1357,'Medical Examinations'!A:A,'Medical Examinations'!C:C,"not found")</f>
        <v>4.5599999999999996</v>
      </c>
      <c r="E1357" s="20" t="str">
        <f>_xlfn.XLOOKUP(A1357,'Medical Examinations'!A:A,'Medical Examinations'!D:D,"not found")</f>
        <v>No</v>
      </c>
      <c r="F1357" s="20" t="str">
        <f>_xlfn.XLOOKUP(A1357,'Medical Examinations'!A:A,'Medical Examinations'!E:E,"not found")</f>
        <v>No</v>
      </c>
      <c r="G1357" s="20" t="str">
        <f>_xlfn.XLOOKUP(A1357,'Medical Examinations'!A:A,'Medical Examinations'!F:F,"not found")</f>
        <v>No</v>
      </c>
      <c r="H1357" s="20">
        <f>_xlfn.XLOOKUP(A1357,'Medical Examinations'!A:A,'Medical Examinations'!G:G,"not found")</f>
        <v>0</v>
      </c>
      <c r="I1357" s="20" t="str">
        <f>_xlfn.XLOOKUP(A1357,'Medical Examinations'!A:A,'Medical Examinations'!H:H,"not found")</f>
        <v>No</v>
      </c>
      <c r="J1357" s="20" t="str">
        <f>_xlfn.XLOOKUP(A1357,'Medical Examinations'!A:A,'Medical Examinations'!I:I,"not found")</f>
        <v>Normal Weight</v>
      </c>
      <c r="K1357" s="21">
        <f>_xlfn.XLOOKUP(A1357,'Hospitalisation Details'!A:A,'Hospitalisation Details'!F:F,"Not Found")</f>
        <v>29533</v>
      </c>
      <c r="L1357" s="22">
        <f>_xlfn.XLOOKUP(A1357,'Hospitalisation Details'!A:A,'Hospitalisation Details'!H:H,"Not Found")</f>
        <v>8017.06</v>
      </c>
      <c r="M1357" s="21" t="str">
        <f>_xlfn.XLOOKUP(A1357,'Hospitalisation Details'!A:A,'Hospitalisation Details'!I:I,"Not Found")</f>
        <v>tier - 2</v>
      </c>
      <c r="N1357" s="21" t="str">
        <f>_xlfn.XLOOKUP(A1357,'Hospitalisation Details'!A:A,'Hospitalisation Details'!J:J,"Not Found")</f>
        <v>tier - 3</v>
      </c>
      <c r="O1357" s="21" t="str">
        <f>_xlfn.XLOOKUP(A1357,'Hospitalisation Details'!A:A,'Hospitalisation Details'!K:K,"Not Found")</f>
        <v>R1012</v>
      </c>
      <c r="P1357" s="23">
        <f>_xlfn.XLOOKUP(A1357,'Hospitalisation Details'!A:A,'Hospitalisation Details'!L:L,"Not Found")</f>
        <v>42</v>
      </c>
    </row>
    <row r="1358" spans="1:16" ht="15.75" x14ac:dyDescent="0.25">
      <c r="A1358" s="19" t="s">
        <v>1014</v>
      </c>
      <c r="B1358" s="19" t="str">
        <f>_xlfn.XLOOKUP(A1358,'Customer Names'!A:A,'Customer Names'!C:C,"Not Found")</f>
        <v>Flynn</v>
      </c>
      <c r="C1358" s="20">
        <f>_xlfn.XLOOKUP(A1358,'Medical Examinations'!A:A,'Medical Examinations'!B:B,"not found")</f>
        <v>39.42</v>
      </c>
      <c r="D1358" s="20">
        <f>_xlfn.XLOOKUP(A1358,'Medical Examinations'!A:A,'Medical Examinations'!C:C,"not found")</f>
        <v>4.72</v>
      </c>
      <c r="E1358" s="20" t="str">
        <f>_xlfn.XLOOKUP(A1358,'Medical Examinations'!A:A,'Medical Examinations'!D:D,"not found")</f>
        <v>Yes</v>
      </c>
      <c r="F1358" s="20" t="str">
        <f>_xlfn.XLOOKUP(A1358,'Medical Examinations'!A:A,'Medical Examinations'!E:E,"not found")</f>
        <v>No</v>
      </c>
      <c r="G1358" s="20" t="str">
        <f>_xlfn.XLOOKUP(A1358,'Medical Examinations'!A:A,'Medical Examinations'!F:F,"not found")</f>
        <v>No</v>
      </c>
      <c r="H1358" s="20">
        <f>_xlfn.XLOOKUP(A1358,'Medical Examinations'!A:A,'Medical Examinations'!G:G,"not found")</f>
        <v>1</v>
      </c>
      <c r="I1358" s="20" t="str">
        <f>_xlfn.XLOOKUP(A1358,'Medical Examinations'!A:A,'Medical Examinations'!H:H,"not found")</f>
        <v>No</v>
      </c>
      <c r="J1358" s="20" t="str">
        <f>_xlfn.XLOOKUP(A1358,'Medical Examinations'!A:A,'Medical Examinations'!I:I,"not found")</f>
        <v>Obesity</v>
      </c>
      <c r="K1358" s="21">
        <f>_xlfn.XLOOKUP(A1358,'Hospitalisation Details'!A:A,'Hospitalisation Details'!F:F,"Not Found")</f>
        <v>34960</v>
      </c>
      <c r="L1358" s="22">
        <f>_xlfn.XLOOKUP(A1358,'Hospitalisation Details'!A:A,'Hospitalisation Details'!H:H,"Not Found")</f>
        <v>8014.62</v>
      </c>
      <c r="M1358" s="21" t="str">
        <f>_xlfn.XLOOKUP(A1358,'Hospitalisation Details'!A:A,'Hospitalisation Details'!I:I,"Not Found")</f>
        <v>tier - 2</v>
      </c>
      <c r="N1358" s="21" t="str">
        <f>_xlfn.XLOOKUP(A1358,'Hospitalisation Details'!A:A,'Hospitalisation Details'!J:J,"Not Found")</f>
        <v>tier - 3</v>
      </c>
      <c r="O1358" s="21" t="str">
        <f>_xlfn.XLOOKUP(A1358,'Hospitalisation Details'!A:A,'Hospitalisation Details'!K:K,"Not Found")</f>
        <v>R1012</v>
      </c>
      <c r="P1358" s="23">
        <f>_xlfn.XLOOKUP(A1358,'Hospitalisation Details'!A:A,'Hospitalisation Details'!L:L,"Not Found")</f>
        <v>27</v>
      </c>
    </row>
    <row r="1359" spans="1:16" ht="15.75" x14ac:dyDescent="0.25">
      <c r="A1359" s="19" t="s">
        <v>1013</v>
      </c>
      <c r="B1359" s="19" t="str">
        <f>_xlfn.XLOOKUP(A1359,'Customer Names'!A:A,'Customer Names'!C:C,"Not Found")</f>
        <v>Bishop</v>
      </c>
      <c r="C1359" s="20">
        <f>_xlfn.XLOOKUP(A1359,'Medical Examinations'!A:A,'Medical Examinations'!B:B,"not found")</f>
        <v>16.8</v>
      </c>
      <c r="D1359" s="20">
        <f>_xlfn.XLOOKUP(A1359,'Medical Examinations'!A:A,'Medical Examinations'!C:C,"not found")</f>
        <v>7.98</v>
      </c>
      <c r="E1359" s="20" t="str">
        <f>_xlfn.XLOOKUP(A1359,'Medical Examinations'!A:A,'Medical Examinations'!D:D,"not found")</f>
        <v>No</v>
      </c>
      <c r="F1359" s="20" t="str">
        <f>_xlfn.XLOOKUP(A1359,'Medical Examinations'!A:A,'Medical Examinations'!E:E,"not found")</f>
        <v>No</v>
      </c>
      <c r="G1359" s="20" t="str">
        <f>_xlfn.XLOOKUP(A1359,'Medical Examinations'!A:A,'Medical Examinations'!F:F,"not found")</f>
        <v>No</v>
      </c>
      <c r="H1359" s="20">
        <f>_xlfn.XLOOKUP(A1359,'Medical Examinations'!A:A,'Medical Examinations'!G:G,"not found")</f>
        <v>0</v>
      </c>
      <c r="I1359" s="20" t="str">
        <f>_xlfn.XLOOKUP(A1359,'Medical Examinations'!A:A,'Medical Examinations'!H:H,"not found")</f>
        <v>No</v>
      </c>
      <c r="J1359" s="20" t="str">
        <f>_xlfn.XLOOKUP(A1359,'Medical Examinations'!A:A,'Medical Examinations'!I:I,"not found")</f>
        <v>Underweight</v>
      </c>
      <c r="K1359" s="21">
        <f>_xlfn.XLOOKUP(A1359,'Hospitalisation Details'!A:A,'Hospitalisation Details'!F:F,"Not Found")</f>
        <v>22880</v>
      </c>
      <c r="L1359" s="22">
        <f>_xlfn.XLOOKUP(A1359,'Hospitalisation Details'!A:A,'Hospitalisation Details'!H:H,"Not Found")</f>
        <v>8004.96</v>
      </c>
      <c r="M1359" s="21" t="str">
        <f>_xlfn.XLOOKUP(A1359,'Hospitalisation Details'!A:A,'Hospitalisation Details'!I:I,"Not Found")</f>
        <v>tier - 2</v>
      </c>
      <c r="N1359" s="21" t="str">
        <f>_xlfn.XLOOKUP(A1359,'Hospitalisation Details'!A:A,'Hospitalisation Details'!J:J,"Not Found")</f>
        <v>tier - 3</v>
      </c>
      <c r="O1359" s="21" t="str">
        <f>_xlfn.XLOOKUP(A1359,'Hospitalisation Details'!A:A,'Hospitalisation Details'!K:K,"Not Found")</f>
        <v>R1013</v>
      </c>
      <c r="P1359" s="23">
        <f>_xlfn.XLOOKUP(A1359,'Hospitalisation Details'!A:A,'Hospitalisation Details'!L:L,"Not Found")</f>
        <v>60</v>
      </c>
    </row>
    <row r="1360" spans="1:16" ht="15.75" x14ac:dyDescent="0.25">
      <c r="A1360" s="19" t="s">
        <v>1012</v>
      </c>
      <c r="B1360" s="19" t="str">
        <f>_xlfn.XLOOKUP(A1360,'Customer Names'!A:A,'Customer Names'!C:C,"Not Found")</f>
        <v>Devitt</v>
      </c>
      <c r="C1360" s="20">
        <f>_xlfn.XLOOKUP(A1360,'Medical Examinations'!A:A,'Medical Examinations'!B:B,"not found")</f>
        <v>23.274999999999999</v>
      </c>
      <c r="D1360" s="20">
        <f>_xlfn.XLOOKUP(A1360,'Medical Examinations'!A:A,'Medical Examinations'!C:C,"not found")</f>
        <v>6.26</v>
      </c>
      <c r="E1360" s="20" t="str">
        <f>_xlfn.XLOOKUP(A1360,'Medical Examinations'!A:A,'Medical Examinations'!D:D,"not found")</f>
        <v>Yes</v>
      </c>
      <c r="F1360" s="20" t="str">
        <f>_xlfn.XLOOKUP(A1360,'Medical Examinations'!A:A,'Medical Examinations'!E:E,"not found")</f>
        <v>No</v>
      </c>
      <c r="G1360" s="20" t="str">
        <f>_xlfn.XLOOKUP(A1360,'Medical Examinations'!A:A,'Medical Examinations'!F:F,"not found")</f>
        <v>Yes</v>
      </c>
      <c r="H1360" s="20">
        <f>_xlfn.XLOOKUP(A1360,'Medical Examinations'!A:A,'Medical Examinations'!G:G,"not found")</f>
        <v>1</v>
      </c>
      <c r="I1360" s="20" t="str">
        <f>_xlfn.XLOOKUP(A1360,'Medical Examinations'!A:A,'Medical Examinations'!H:H,"not found")</f>
        <v>No</v>
      </c>
      <c r="J1360" s="20" t="str">
        <f>_xlfn.XLOOKUP(A1360,'Medical Examinations'!A:A,'Medical Examinations'!I:I,"not found")</f>
        <v>Normal Weight</v>
      </c>
      <c r="K1360" s="21">
        <f>_xlfn.XLOOKUP(A1360,'Hospitalisation Details'!A:A,'Hospitalisation Details'!F:F,"Not Found")</f>
        <v>30548</v>
      </c>
      <c r="L1360" s="22">
        <f>_xlfn.XLOOKUP(A1360,'Hospitalisation Details'!A:A,'Hospitalisation Details'!H:H,"Not Found")</f>
        <v>7986.48</v>
      </c>
      <c r="M1360" s="21" t="str">
        <f>_xlfn.XLOOKUP(A1360,'Hospitalisation Details'!A:A,'Hospitalisation Details'!I:I,"Not Found")</f>
        <v>tier - 2</v>
      </c>
      <c r="N1360" s="21" t="str">
        <f>_xlfn.XLOOKUP(A1360,'Hospitalisation Details'!A:A,'Hospitalisation Details'!J:J,"Not Found")</f>
        <v>tier - 3</v>
      </c>
      <c r="O1360" s="21" t="str">
        <f>_xlfn.XLOOKUP(A1360,'Hospitalisation Details'!A:A,'Hospitalisation Details'!K:K,"Not Found")</f>
        <v>R1024</v>
      </c>
      <c r="P1360" s="23">
        <f>_xlfn.XLOOKUP(A1360,'Hospitalisation Details'!A:A,'Hospitalisation Details'!L:L,"Not Found")</f>
        <v>39</v>
      </c>
    </row>
    <row r="1361" spans="1:16" ht="15.75" x14ac:dyDescent="0.25">
      <c r="A1361" s="19" t="s">
        <v>1011</v>
      </c>
      <c r="B1361" s="19" t="str">
        <f>_xlfn.XLOOKUP(A1361,'Customer Names'!A:A,'Customer Names'!C:C,"Not Found")</f>
        <v>Lynch</v>
      </c>
      <c r="C1361" s="20">
        <f>_xlfn.XLOOKUP(A1361,'Medical Examinations'!A:A,'Medical Examinations'!B:B,"not found")</f>
        <v>22.8</v>
      </c>
      <c r="D1361" s="20">
        <f>_xlfn.XLOOKUP(A1361,'Medical Examinations'!A:A,'Medical Examinations'!C:C,"not found")</f>
        <v>4.29</v>
      </c>
      <c r="E1361" s="20" t="str">
        <f>_xlfn.XLOOKUP(A1361,'Medical Examinations'!A:A,'Medical Examinations'!D:D,"not found")</f>
        <v>Yes</v>
      </c>
      <c r="F1361" s="20" t="str">
        <f>_xlfn.XLOOKUP(A1361,'Medical Examinations'!A:A,'Medical Examinations'!E:E,"not found")</f>
        <v>No</v>
      </c>
      <c r="G1361" s="20" t="str">
        <f>_xlfn.XLOOKUP(A1361,'Medical Examinations'!A:A,'Medical Examinations'!F:F,"not found")</f>
        <v>Yes</v>
      </c>
      <c r="H1361" s="20">
        <f>_xlfn.XLOOKUP(A1361,'Medical Examinations'!A:A,'Medical Examinations'!G:G,"not found")</f>
        <v>1</v>
      </c>
      <c r="I1361" s="20" t="str">
        <f>_xlfn.XLOOKUP(A1361,'Medical Examinations'!A:A,'Medical Examinations'!H:H,"not found")</f>
        <v>No</v>
      </c>
      <c r="J1361" s="20" t="str">
        <f>_xlfn.XLOOKUP(A1361,'Medical Examinations'!A:A,'Medical Examinations'!I:I,"not found")</f>
        <v>Normal Weight</v>
      </c>
      <c r="K1361" s="21">
        <f>_xlfn.XLOOKUP(A1361,'Hospitalisation Details'!A:A,'Hospitalisation Details'!F:F,"Not Found")</f>
        <v>30556</v>
      </c>
      <c r="L1361" s="22">
        <f>_xlfn.XLOOKUP(A1361,'Hospitalisation Details'!A:A,'Hospitalisation Details'!H:H,"Not Found")</f>
        <v>7985.82</v>
      </c>
      <c r="M1361" s="21" t="str">
        <f>_xlfn.XLOOKUP(A1361,'Hospitalisation Details'!A:A,'Hospitalisation Details'!I:I,"Not Found")</f>
        <v>tier - 2</v>
      </c>
      <c r="N1361" s="21" t="str">
        <f>_xlfn.XLOOKUP(A1361,'Hospitalisation Details'!A:A,'Hospitalisation Details'!J:J,"Not Found")</f>
        <v>tier - 3</v>
      </c>
      <c r="O1361" s="21" t="str">
        <f>_xlfn.XLOOKUP(A1361,'Hospitalisation Details'!A:A,'Hospitalisation Details'!K:K,"Not Found")</f>
        <v>R1024</v>
      </c>
      <c r="P1361" s="23">
        <f>_xlfn.XLOOKUP(A1361,'Hospitalisation Details'!A:A,'Hospitalisation Details'!L:L,"Not Found")</f>
        <v>39</v>
      </c>
    </row>
    <row r="1362" spans="1:16" ht="15.75" x14ac:dyDescent="0.25">
      <c r="A1362" s="19" t="s">
        <v>1010</v>
      </c>
      <c r="B1362" s="19" t="str">
        <f>_xlfn.XLOOKUP(A1362,'Customer Names'!A:A,'Customer Names'!C:C,"Not Found")</f>
        <v>Tramontano</v>
      </c>
      <c r="C1362" s="20">
        <f>_xlfn.XLOOKUP(A1362,'Medical Examinations'!A:A,'Medical Examinations'!B:B,"not found")</f>
        <v>24.3</v>
      </c>
      <c r="D1362" s="20">
        <f>_xlfn.XLOOKUP(A1362,'Medical Examinations'!A:A,'Medical Examinations'!C:C,"not found")</f>
        <v>5.43</v>
      </c>
      <c r="E1362" s="20" t="str">
        <f>_xlfn.XLOOKUP(A1362,'Medical Examinations'!A:A,'Medical Examinations'!D:D,"not found")</f>
        <v>No</v>
      </c>
      <c r="F1362" s="20" t="str">
        <f>_xlfn.XLOOKUP(A1362,'Medical Examinations'!A:A,'Medical Examinations'!E:E,"not found")</f>
        <v>No</v>
      </c>
      <c r="G1362" s="20" t="str">
        <f>_xlfn.XLOOKUP(A1362,'Medical Examinations'!A:A,'Medical Examinations'!F:F,"not found")</f>
        <v>No</v>
      </c>
      <c r="H1362" s="20">
        <f>_xlfn.XLOOKUP(A1362,'Medical Examinations'!A:A,'Medical Examinations'!G:G,"not found")</f>
        <v>2</v>
      </c>
      <c r="I1362" s="20" t="str">
        <f>_xlfn.XLOOKUP(A1362,'Medical Examinations'!A:A,'Medical Examinations'!H:H,"not found")</f>
        <v>No</v>
      </c>
      <c r="J1362" s="20" t="str">
        <f>_xlfn.XLOOKUP(A1362,'Medical Examinations'!A:A,'Medical Examinations'!I:I,"not found")</f>
        <v>Normal Weight</v>
      </c>
      <c r="K1362" s="21">
        <f>_xlfn.XLOOKUP(A1362,'Hospitalisation Details'!A:A,'Hospitalisation Details'!F:F,"Not Found")</f>
        <v>26626</v>
      </c>
      <c r="L1362" s="22">
        <f>_xlfn.XLOOKUP(A1362,'Hospitalisation Details'!A:A,'Hospitalisation Details'!H:H,"Not Found")</f>
        <v>7980.34</v>
      </c>
      <c r="M1362" s="21" t="str">
        <f>_xlfn.XLOOKUP(A1362,'Hospitalisation Details'!A:A,'Hospitalisation Details'!I:I,"Not Found")</f>
        <v>tier - 2</v>
      </c>
      <c r="N1362" s="21" t="str">
        <f>_xlfn.XLOOKUP(A1362,'Hospitalisation Details'!A:A,'Hospitalisation Details'!J:J,"Not Found")</f>
        <v>tier - 3</v>
      </c>
      <c r="O1362" s="21" t="str">
        <f>_xlfn.XLOOKUP(A1362,'Hospitalisation Details'!A:A,'Hospitalisation Details'!K:K,"Not Found")</f>
        <v>R1013</v>
      </c>
      <c r="P1362" s="23">
        <f>_xlfn.XLOOKUP(A1362,'Hospitalisation Details'!A:A,'Hospitalisation Details'!L:L,"Not Found")</f>
        <v>50</v>
      </c>
    </row>
    <row r="1363" spans="1:16" ht="15.75" x14ac:dyDescent="0.25">
      <c r="A1363" s="19" t="s">
        <v>1009</v>
      </c>
      <c r="B1363" s="19" t="str">
        <f>_xlfn.XLOOKUP(A1363,'Customer Names'!A:A,'Customer Names'!C:C,"Not Found")</f>
        <v>Davidson</v>
      </c>
      <c r="C1363" s="20">
        <f>_xlfn.XLOOKUP(A1363,'Medical Examinations'!A:A,'Medical Examinations'!B:B,"not found")</f>
        <v>25.13</v>
      </c>
      <c r="D1363" s="20">
        <f>_xlfn.XLOOKUP(A1363,'Medical Examinations'!A:A,'Medical Examinations'!C:C,"not found")</f>
        <v>8</v>
      </c>
      <c r="E1363" s="20" t="str">
        <f>_xlfn.XLOOKUP(A1363,'Medical Examinations'!A:A,'Medical Examinations'!D:D,"not found")</f>
        <v>Yes</v>
      </c>
      <c r="F1363" s="20" t="str">
        <f>_xlfn.XLOOKUP(A1363,'Medical Examinations'!A:A,'Medical Examinations'!E:E,"not found")</f>
        <v>No</v>
      </c>
      <c r="G1363" s="20" t="str">
        <f>_xlfn.XLOOKUP(A1363,'Medical Examinations'!A:A,'Medical Examinations'!F:F,"not found")</f>
        <v>No</v>
      </c>
      <c r="H1363" s="20">
        <f>_xlfn.XLOOKUP(A1363,'Medical Examinations'!A:A,'Medical Examinations'!G:G,"not found")</f>
        <v>1</v>
      </c>
      <c r="I1363" s="20" t="str">
        <f>_xlfn.XLOOKUP(A1363,'Medical Examinations'!A:A,'Medical Examinations'!H:H,"not found")</f>
        <v>No</v>
      </c>
      <c r="J1363" s="20" t="str">
        <f>_xlfn.XLOOKUP(A1363,'Medical Examinations'!A:A,'Medical Examinations'!I:I,"not found")</f>
        <v>Overweight</v>
      </c>
      <c r="K1363" s="21">
        <f>_xlfn.XLOOKUP(A1363,'Hospitalisation Details'!A:A,'Hospitalisation Details'!F:F,"Not Found")</f>
        <v>27616</v>
      </c>
      <c r="L1363" s="22">
        <f>_xlfn.XLOOKUP(A1363,'Hospitalisation Details'!A:A,'Hospitalisation Details'!H:H,"Not Found")</f>
        <v>7966.81</v>
      </c>
      <c r="M1363" s="21" t="str">
        <f>_xlfn.XLOOKUP(A1363,'Hospitalisation Details'!A:A,'Hospitalisation Details'!I:I,"Not Found")</f>
        <v>tier - 2</v>
      </c>
      <c r="N1363" s="21" t="str">
        <f>_xlfn.XLOOKUP(A1363,'Hospitalisation Details'!A:A,'Hospitalisation Details'!J:J,"Not Found")</f>
        <v>tier - 3</v>
      </c>
      <c r="O1363" s="21" t="str">
        <f>_xlfn.XLOOKUP(A1363,'Hospitalisation Details'!A:A,'Hospitalisation Details'!K:K,"Not Found")</f>
        <v>R1013</v>
      </c>
      <c r="P1363" s="23">
        <f>_xlfn.XLOOKUP(A1363,'Hospitalisation Details'!A:A,'Hospitalisation Details'!L:L,"Not Found")</f>
        <v>47</v>
      </c>
    </row>
    <row r="1364" spans="1:16" ht="15.75" x14ac:dyDescent="0.25">
      <c r="A1364" s="19" t="s">
        <v>1008</v>
      </c>
      <c r="B1364" s="19" t="str">
        <f>_xlfn.XLOOKUP(A1364,'Customer Names'!A:A,'Customer Names'!C:C,"Not Found")</f>
        <v>Burke</v>
      </c>
      <c r="C1364" s="20">
        <f>_xlfn.XLOOKUP(A1364,'Medical Examinations'!A:A,'Medical Examinations'!B:B,"not found")</f>
        <v>22.72</v>
      </c>
      <c r="D1364" s="20">
        <f>_xlfn.XLOOKUP(A1364,'Medical Examinations'!A:A,'Medical Examinations'!C:C,"not found")</f>
        <v>9.9600000000000009</v>
      </c>
      <c r="E1364" s="20" t="str">
        <f>_xlfn.XLOOKUP(A1364,'Medical Examinations'!A:A,'Medical Examinations'!D:D,"not found")</f>
        <v>Yes</v>
      </c>
      <c r="F1364" s="20" t="str">
        <f>_xlfn.XLOOKUP(A1364,'Medical Examinations'!A:A,'Medical Examinations'!E:E,"not found")</f>
        <v>No</v>
      </c>
      <c r="G1364" s="20" t="str">
        <f>_xlfn.XLOOKUP(A1364,'Medical Examinations'!A:A,'Medical Examinations'!F:F,"not found")</f>
        <v>No</v>
      </c>
      <c r="H1364" s="20">
        <f>_xlfn.XLOOKUP(A1364,'Medical Examinations'!A:A,'Medical Examinations'!G:G,"not found")</f>
        <v>2</v>
      </c>
      <c r="I1364" s="20" t="str">
        <f>_xlfn.XLOOKUP(A1364,'Medical Examinations'!A:A,'Medical Examinations'!H:H,"not found")</f>
        <v>No</v>
      </c>
      <c r="J1364" s="20" t="str">
        <f>_xlfn.XLOOKUP(A1364,'Medical Examinations'!A:A,'Medical Examinations'!I:I,"not found")</f>
        <v>Normal Weight</v>
      </c>
      <c r="K1364" s="21">
        <f>_xlfn.XLOOKUP(A1364,'Hospitalisation Details'!A:A,'Hospitalisation Details'!F:F,"Not Found")</f>
        <v>25738</v>
      </c>
      <c r="L1364" s="22">
        <f>_xlfn.XLOOKUP(A1364,'Hospitalisation Details'!A:A,'Hospitalisation Details'!H:H,"Not Found")</f>
        <v>7958.13</v>
      </c>
      <c r="M1364" s="21" t="str">
        <f>_xlfn.XLOOKUP(A1364,'Hospitalisation Details'!A:A,'Hospitalisation Details'!I:I,"Not Found")</f>
        <v>tier - 2</v>
      </c>
      <c r="N1364" s="21" t="str">
        <f>_xlfn.XLOOKUP(A1364,'Hospitalisation Details'!A:A,'Hospitalisation Details'!J:J,"Not Found")</f>
        <v>tier - 3</v>
      </c>
      <c r="O1364" s="21" t="str">
        <f>_xlfn.XLOOKUP(A1364,'Hospitalisation Details'!A:A,'Hospitalisation Details'!K:K,"Not Found")</f>
        <v>R1013</v>
      </c>
      <c r="P1364" s="23">
        <f>_xlfn.XLOOKUP(A1364,'Hospitalisation Details'!A:A,'Hospitalisation Details'!L:L,"Not Found")</f>
        <v>52</v>
      </c>
    </row>
    <row r="1365" spans="1:16" ht="15.75" x14ac:dyDescent="0.25">
      <c r="A1365" s="19" t="s">
        <v>1007</v>
      </c>
      <c r="B1365" s="19" t="str">
        <f>_xlfn.XLOOKUP(A1365,'Customer Names'!A:A,'Customer Names'!C:C,"Not Found")</f>
        <v>McGraw</v>
      </c>
      <c r="C1365" s="20">
        <f>_xlfn.XLOOKUP(A1365,'Medical Examinations'!A:A,'Medical Examinations'!B:B,"not found")</f>
        <v>32.6</v>
      </c>
      <c r="D1365" s="20">
        <f>_xlfn.XLOOKUP(A1365,'Medical Examinations'!A:A,'Medical Examinations'!C:C,"not found")</f>
        <v>6.8</v>
      </c>
      <c r="E1365" s="20" t="str">
        <f>_xlfn.XLOOKUP(A1365,'Medical Examinations'!A:A,'Medical Examinations'!D:D,"not found")</f>
        <v>Yes</v>
      </c>
      <c r="F1365" s="20" t="str">
        <f>_xlfn.XLOOKUP(A1365,'Medical Examinations'!A:A,'Medical Examinations'!E:E,"not found")</f>
        <v>No</v>
      </c>
      <c r="G1365" s="20" t="str">
        <f>_xlfn.XLOOKUP(A1365,'Medical Examinations'!A:A,'Medical Examinations'!F:F,"not found")</f>
        <v>No</v>
      </c>
      <c r="H1365" s="20">
        <f>_xlfn.XLOOKUP(A1365,'Medical Examinations'!A:A,'Medical Examinations'!G:G,"not found")</f>
        <v>0</v>
      </c>
      <c r="I1365" s="20" t="str">
        <f>_xlfn.XLOOKUP(A1365,'Medical Examinations'!A:A,'Medical Examinations'!H:H,"not found")</f>
        <v>No</v>
      </c>
      <c r="J1365" s="20" t="str">
        <f>_xlfn.XLOOKUP(A1365,'Medical Examinations'!A:A,'Medical Examinations'!I:I,"not found")</f>
        <v>Obesity</v>
      </c>
      <c r="K1365" s="21">
        <f>_xlfn.XLOOKUP(A1365,'Hospitalisation Details'!A:A,'Hospitalisation Details'!F:F,"Not Found")</f>
        <v>29948</v>
      </c>
      <c r="L1365" s="22">
        <f>_xlfn.XLOOKUP(A1365,'Hospitalisation Details'!A:A,'Hospitalisation Details'!H:H,"Not Found")</f>
        <v>7954.52</v>
      </c>
      <c r="M1365" s="21" t="str">
        <f>_xlfn.XLOOKUP(A1365,'Hospitalisation Details'!A:A,'Hospitalisation Details'!I:I,"Not Found")</f>
        <v>tier - 2</v>
      </c>
      <c r="N1365" s="21" t="str">
        <f>_xlfn.XLOOKUP(A1365,'Hospitalisation Details'!A:A,'Hospitalisation Details'!J:J,"Not Found")</f>
        <v>tier - 3</v>
      </c>
      <c r="O1365" s="21" t="str">
        <f>_xlfn.XLOOKUP(A1365,'Hospitalisation Details'!A:A,'Hospitalisation Details'!K:K,"Not Found")</f>
        <v>R1011</v>
      </c>
      <c r="P1365" s="23">
        <f>_xlfn.XLOOKUP(A1365,'Hospitalisation Details'!A:A,'Hospitalisation Details'!L:L,"Not Found")</f>
        <v>41</v>
      </c>
    </row>
    <row r="1366" spans="1:16" ht="15.75" x14ac:dyDescent="0.25">
      <c r="A1366" s="19" t="s">
        <v>1006</v>
      </c>
      <c r="B1366" s="19" t="str">
        <f>_xlfn.XLOOKUP(A1366,'Customer Names'!A:A,'Customer Names'!C:C,"Not Found")</f>
        <v>Fellure</v>
      </c>
      <c r="C1366" s="20">
        <f>_xlfn.XLOOKUP(A1366,'Medical Examinations'!A:A,'Medical Examinations'!B:B,"not found")</f>
        <v>17.28</v>
      </c>
      <c r="D1366" s="20">
        <f>_xlfn.XLOOKUP(A1366,'Medical Examinations'!A:A,'Medical Examinations'!C:C,"not found")</f>
        <v>6.22</v>
      </c>
      <c r="E1366" s="20" t="str">
        <f>_xlfn.XLOOKUP(A1366,'Medical Examinations'!A:A,'Medical Examinations'!D:D,"not found")</f>
        <v>Yes</v>
      </c>
      <c r="F1366" s="20" t="str">
        <f>_xlfn.XLOOKUP(A1366,'Medical Examinations'!A:A,'Medical Examinations'!E:E,"not found")</f>
        <v>No</v>
      </c>
      <c r="G1366" s="20" t="str">
        <f>_xlfn.XLOOKUP(A1366,'Medical Examinations'!A:A,'Medical Examinations'!F:F,"not found")</f>
        <v>No</v>
      </c>
      <c r="H1366" s="20">
        <f>_xlfn.XLOOKUP(A1366,'Medical Examinations'!A:A,'Medical Examinations'!G:G,"not found")</f>
        <v>2</v>
      </c>
      <c r="I1366" s="20" t="str">
        <f>_xlfn.XLOOKUP(A1366,'Medical Examinations'!A:A,'Medical Examinations'!H:H,"not found")</f>
        <v>No</v>
      </c>
      <c r="J1366" s="20" t="str">
        <f>_xlfn.XLOOKUP(A1366,'Medical Examinations'!A:A,'Medical Examinations'!I:I,"not found")</f>
        <v>Underweight</v>
      </c>
      <c r="K1366" s="21">
        <f>_xlfn.XLOOKUP(A1366,'Hospitalisation Details'!A:A,'Hospitalisation Details'!F:F,"Not Found")</f>
        <v>24297</v>
      </c>
      <c r="L1366" s="22">
        <f>_xlfn.XLOOKUP(A1366,'Hospitalisation Details'!A:A,'Hospitalisation Details'!H:H,"Not Found")</f>
        <v>7953.72</v>
      </c>
      <c r="M1366" s="21" t="str">
        <f>_xlfn.XLOOKUP(A1366,'Hospitalisation Details'!A:A,'Hospitalisation Details'!I:I,"Not Found")</f>
        <v>tier - 2</v>
      </c>
      <c r="N1366" s="21" t="str">
        <f>_xlfn.XLOOKUP(A1366,'Hospitalisation Details'!A:A,'Hospitalisation Details'!J:J,"Not Found")</f>
        <v>tier - 3</v>
      </c>
      <c r="O1366" s="21" t="str">
        <f>_xlfn.XLOOKUP(A1366,'Hospitalisation Details'!A:A,'Hospitalisation Details'!K:K,"Not Found")</f>
        <v>R1012</v>
      </c>
      <c r="P1366" s="23">
        <f>_xlfn.XLOOKUP(A1366,'Hospitalisation Details'!A:A,'Hospitalisation Details'!L:L,"Not Found")</f>
        <v>56</v>
      </c>
    </row>
    <row r="1367" spans="1:16" ht="15.75" x14ac:dyDescent="0.25">
      <c r="A1367" s="19" t="s">
        <v>1005</v>
      </c>
      <c r="B1367" s="19" t="str">
        <f>_xlfn.XLOOKUP(A1367,'Customer Names'!A:A,'Customer Names'!C:C,"Not Found")</f>
        <v>Sanford</v>
      </c>
      <c r="C1367" s="20">
        <f>_xlfn.XLOOKUP(A1367,'Medical Examinations'!A:A,'Medical Examinations'!B:B,"not found")</f>
        <v>27.92</v>
      </c>
      <c r="D1367" s="20">
        <f>_xlfn.XLOOKUP(A1367,'Medical Examinations'!A:A,'Medical Examinations'!C:C,"not found")</f>
        <v>5.79</v>
      </c>
      <c r="E1367" s="20" t="str">
        <f>_xlfn.XLOOKUP(A1367,'Medical Examinations'!A:A,'Medical Examinations'!D:D,"not found")</f>
        <v>No</v>
      </c>
      <c r="F1367" s="20" t="str">
        <f>_xlfn.XLOOKUP(A1367,'Medical Examinations'!A:A,'Medical Examinations'!E:E,"not found")</f>
        <v>No</v>
      </c>
      <c r="G1367" s="20" t="str">
        <f>_xlfn.XLOOKUP(A1367,'Medical Examinations'!A:A,'Medical Examinations'!F:F,"not found")</f>
        <v>No</v>
      </c>
      <c r="H1367" s="20">
        <f>_xlfn.XLOOKUP(A1367,'Medical Examinations'!A:A,'Medical Examinations'!G:G,"not found")</f>
        <v>1</v>
      </c>
      <c r="I1367" s="20" t="str">
        <f>_xlfn.XLOOKUP(A1367,'Medical Examinations'!A:A,'Medical Examinations'!H:H,"not found")</f>
        <v>No</v>
      </c>
      <c r="J1367" s="20" t="str">
        <f>_xlfn.XLOOKUP(A1367,'Medical Examinations'!A:A,'Medical Examinations'!I:I,"not found")</f>
        <v>Overweight</v>
      </c>
      <c r="K1367" s="21">
        <f>_xlfn.XLOOKUP(A1367,'Hospitalisation Details'!A:A,'Hospitalisation Details'!F:F,"Not Found")</f>
        <v>32079</v>
      </c>
      <c r="L1367" s="22">
        <f>_xlfn.XLOOKUP(A1367,'Hospitalisation Details'!A:A,'Hospitalisation Details'!H:H,"Not Found")</f>
        <v>7948.22</v>
      </c>
      <c r="M1367" s="21" t="str">
        <f>_xlfn.XLOOKUP(A1367,'Hospitalisation Details'!A:A,'Hospitalisation Details'!I:I,"Not Found")</f>
        <v>tier - 2</v>
      </c>
      <c r="N1367" s="21" t="str">
        <f>_xlfn.XLOOKUP(A1367,'Hospitalisation Details'!A:A,'Hospitalisation Details'!J:J,"Not Found")</f>
        <v>tier - 3</v>
      </c>
      <c r="O1367" s="21" t="str">
        <f>_xlfn.XLOOKUP(A1367,'Hospitalisation Details'!A:A,'Hospitalisation Details'!K:K,"Not Found")</f>
        <v>R1025</v>
      </c>
      <c r="P1367" s="23">
        <f>_xlfn.XLOOKUP(A1367,'Hospitalisation Details'!A:A,'Hospitalisation Details'!L:L,"Not Found")</f>
        <v>35</v>
      </c>
    </row>
    <row r="1368" spans="1:16" ht="15.75" x14ac:dyDescent="0.25">
      <c r="A1368" s="19" t="s">
        <v>1004</v>
      </c>
      <c r="B1368" s="19" t="str">
        <f>_xlfn.XLOOKUP(A1368,'Customer Names'!A:A,'Customer Names'!C:C,"Not Found")</f>
        <v>Wrenn</v>
      </c>
      <c r="C1368" s="20">
        <f>_xlfn.XLOOKUP(A1368,'Medical Examinations'!A:A,'Medical Examinations'!B:B,"not found")</f>
        <v>38.284999999999997</v>
      </c>
      <c r="D1368" s="20">
        <f>_xlfn.XLOOKUP(A1368,'Medical Examinations'!A:A,'Medical Examinations'!C:C,"not found")</f>
        <v>5.41</v>
      </c>
      <c r="E1368" s="20" t="str">
        <f>_xlfn.XLOOKUP(A1368,'Medical Examinations'!A:A,'Medical Examinations'!D:D,"not found")</f>
        <v>No</v>
      </c>
      <c r="F1368" s="20" t="str">
        <f>_xlfn.XLOOKUP(A1368,'Medical Examinations'!A:A,'Medical Examinations'!E:E,"not found")</f>
        <v>No</v>
      </c>
      <c r="G1368" s="20" t="str">
        <f>_xlfn.XLOOKUP(A1368,'Medical Examinations'!A:A,'Medical Examinations'!F:F,"not found")</f>
        <v>No</v>
      </c>
      <c r="H1368" s="20">
        <f>_xlfn.XLOOKUP(A1368,'Medical Examinations'!A:A,'Medical Examinations'!G:G,"not found")</f>
        <v>0</v>
      </c>
      <c r="I1368" s="20" t="str">
        <f>_xlfn.XLOOKUP(A1368,'Medical Examinations'!A:A,'Medical Examinations'!H:H,"not found")</f>
        <v>No</v>
      </c>
      <c r="J1368" s="20" t="str">
        <f>_xlfn.XLOOKUP(A1368,'Medical Examinations'!A:A,'Medical Examinations'!I:I,"not found")</f>
        <v>Obesity</v>
      </c>
      <c r="K1368" s="21">
        <f>_xlfn.XLOOKUP(A1368,'Hospitalisation Details'!A:A,'Hospitalisation Details'!F:F,"Not Found")</f>
        <v>28326</v>
      </c>
      <c r="L1368" s="22">
        <f>_xlfn.XLOOKUP(A1368,'Hospitalisation Details'!A:A,'Hospitalisation Details'!H:H,"Not Found")</f>
        <v>7935.29</v>
      </c>
      <c r="M1368" s="21" t="str">
        <f>_xlfn.XLOOKUP(A1368,'Hospitalisation Details'!A:A,'Hospitalisation Details'!I:I,"Not Found")</f>
        <v>tier - 2</v>
      </c>
      <c r="N1368" s="21" t="str">
        <f>_xlfn.XLOOKUP(A1368,'Hospitalisation Details'!A:A,'Hospitalisation Details'!J:J,"Not Found")</f>
        <v>tier - 3</v>
      </c>
      <c r="O1368" s="21" t="str">
        <f>_xlfn.XLOOKUP(A1368,'Hospitalisation Details'!A:A,'Hospitalisation Details'!K:K,"Not Found")</f>
        <v>R1024</v>
      </c>
      <c r="P1368" s="23">
        <f>_xlfn.XLOOKUP(A1368,'Hospitalisation Details'!A:A,'Hospitalisation Details'!L:L,"Not Found")</f>
        <v>45</v>
      </c>
    </row>
    <row r="1369" spans="1:16" ht="15.75" x14ac:dyDescent="0.25">
      <c r="A1369" s="19" t="s">
        <v>1003</v>
      </c>
      <c r="B1369" s="19" t="str">
        <f>_xlfn.XLOOKUP(A1369,'Customer Names'!A:A,'Customer Names'!C:C,"Not Found")</f>
        <v>Lindsey</v>
      </c>
      <c r="C1369" s="20">
        <f>_xlfn.XLOOKUP(A1369,'Medical Examinations'!A:A,'Medical Examinations'!B:B,"not found")</f>
        <v>16.48</v>
      </c>
      <c r="D1369" s="20">
        <f>_xlfn.XLOOKUP(A1369,'Medical Examinations'!A:A,'Medical Examinations'!C:C,"not found")</f>
        <v>11.05</v>
      </c>
      <c r="E1369" s="20" t="str">
        <f>_xlfn.XLOOKUP(A1369,'Medical Examinations'!A:A,'Medical Examinations'!D:D,"not found")</f>
        <v>No</v>
      </c>
      <c r="F1369" s="20" t="str">
        <f>_xlfn.XLOOKUP(A1369,'Medical Examinations'!A:A,'Medical Examinations'!E:E,"not found")</f>
        <v>No</v>
      </c>
      <c r="G1369" s="20" t="str">
        <f>_xlfn.XLOOKUP(A1369,'Medical Examinations'!A:A,'Medical Examinations'!F:F,"not found")</f>
        <v>No</v>
      </c>
      <c r="H1369" s="20">
        <f>_xlfn.XLOOKUP(A1369,'Medical Examinations'!A:A,'Medical Examinations'!G:G,"not found")</f>
        <v>0</v>
      </c>
      <c r="I1369" s="20" t="str">
        <f>_xlfn.XLOOKUP(A1369,'Medical Examinations'!A:A,'Medical Examinations'!H:H,"not found")</f>
        <v>No</v>
      </c>
      <c r="J1369" s="20" t="str">
        <f>_xlfn.XLOOKUP(A1369,'Medical Examinations'!A:A,'Medical Examinations'!I:I,"not found")</f>
        <v>Underweight</v>
      </c>
      <c r="K1369" s="21">
        <f>_xlfn.XLOOKUP(A1369,'Hospitalisation Details'!A:A,'Hospitalisation Details'!F:F,"Not Found")</f>
        <v>22929</v>
      </c>
      <c r="L1369" s="22">
        <f>_xlfn.XLOOKUP(A1369,'Hospitalisation Details'!A:A,'Hospitalisation Details'!H:H,"Not Found")</f>
        <v>7896.41</v>
      </c>
      <c r="M1369" s="21" t="str">
        <f>_xlfn.XLOOKUP(A1369,'Hospitalisation Details'!A:A,'Hospitalisation Details'!I:I,"Not Found")</f>
        <v>tier - 2</v>
      </c>
      <c r="N1369" s="21" t="str">
        <f>_xlfn.XLOOKUP(A1369,'Hospitalisation Details'!A:A,'Hospitalisation Details'!J:J,"Not Found")</f>
        <v>tier - 3</v>
      </c>
      <c r="O1369" s="21" t="str">
        <f>_xlfn.XLOOKUP(A1369,'Hospitalisation Details'!A:A,'Hospitalisation Details'!K:K,"Not Found")</f>
        <v>R1013</v>
      </c>
      <c r="P1369" s="23">
        <f>_xlfn.XLOOKUP(A1369,'Hospitalisation Details'!A:A,'Hospitalisation Details'!L:L,"Not Found")</f>
        <v>60</v>
      </c>
    </row>
    <row r="1370" spans="1:16" ht="15.75" x14ac:dyDescent="0.25">
      <c r="A1370" s="19" t="s">
        <v>1002</v>
      </c>
      <c r="B1370" s="19" t="str">
        <f>_xlfn.XLOOKUP(A1370,'Customer Names'!A:A,'Customer Names'!C:C,"Not Found")</f>
        <v>Krueger</v>
      </c>
      <c r="C1370" s="20">
        <f>_xlfn.XLOOKUP(A1370,'Medical Examinations'!A:A,'Medical Examinations'!B:B,"not found")</f>
        <v>38.57</v>
      </c>
      <c r="D1370" s="20">
        <f>_xlfn.XLOOKUP(A1370,'Medical Examinations'!A:A,'Medical Examinations'!C:C,"not found")</f>
        <v>6.27</v>
      </c>
      <c r="E1370" s="20" t="str">
        <f>_xlfn.XLOOKUP(A1370,'Medical Examinations'!A:A,'Medical Examinations'!D:D,"not found")</f>
        <v>No</v>
      </c>
      <c r="F1370" s="20" t="str">
        <f>_xlfn.XLOOKUP(A1370,'Medical Examinations'!A:A,'Medical Examinations'!E:E,"not found")</f>
        <v>No</v>
      </c>
      <c r="G1370" s="20" t="str">
        <f>_xlfn.XLOOKUP(A1370,'Medical Examinations'!A:A,'Medical Examinations'!F:F,"not found")</f>
        <v>No</v>
      </c>
      <c r="H1370" s="20">
        <f>_xlfn.XLOOKUP(A1370,'Medical Examinations'!A:A,'Medical Examinations'!G:G,"not found")</f>
        <v>0</v>
      </c>
      <c r="I1370" s="20" t="str">
        <f>_xlfn.XLOOKUP(A1370,'Medical Examinations'!A:A,'Medical Examinations'!H:H,"not found")</f>
        <v>No</v>
      </c>
      <c r="J1370" s="20" t="str">
        <f>_xlfn.XLOOKUP(A1370,'Medical Examinations'!A:A,'Medical Examinations'!I:I,"not found")</f>
        <v>Obesity</v>
      </c>
      <c r="K1370" s="21">
        <f>_xlfn.XLOOKUP(A1370,'Hospitalisation Details'!A:A,'Hospitalisation Details'!F:F,"Not Found")</f>
        <v>34655</v>
      </c>
      <c r="L1370" s="22">
        <f>_xlfn.XLOOKUP(A1370,'Hospitalisation Details'!A:A,'Hospitalisation Details'!H:H,"Not Found")</f>
        <v>7851.85</v>
      </c>
      <c r="M1370" s="21" t="str">
        <f>_xlfn.XLOOKUP(A1370,'Hospitalisation Details'!A:A,'Hospitalisation Details'!I:I,"Not Found")</f>
        <v>tier - 2</v>
      </c>
      <c r="N1370" s="21" t="str">
        <f>_xlfn.XLOOKUP(A1370,'Hospitalisation Details'!A:A,'Hospitalisation Details'!J:J,"Not Found")</f>
        <v>tier - 3</v>
      </c>
      <c r="O1370" s="21" t="str">
        <f>_xlfn.XLOOKUP(A1370,'Hospitalisation Details'!A:A,'Hospitalisation Details'!K:K,"Not Found")</f>
        <v>R1012</v>
      </c>
      <c r="P1370" s="23">
        <f>_xlfn.XLOOKUP(A1370,'Hospitalisation Details'!A:A,'Hospitalisation Details'!L:L,"Not Found")</f>
        <v>28</v>
      </c>
    </row>
    <row r="1371" spans="1:16" ht="15.75" x14ac:dyDescent="0.25">
      <c r="A1371" s="19" t="s">
        <v>1001</v>
      </c>
      <c r="B1371" s="19" t="str">
        <f>_xlfn.XLOOKUP(A1371,'Customer Names'!A:A,'Customer Names'!C:C,"Not Found")</f>
        <v>Babler</v>
      </c>
      <c r="C1371" s="20">
        <f>_xlfn.XLOOKUP(A1371,'Medical Examinations'!A:A,'Medical Examinations'!B:B,"not found")</f>
        <v>43.85</v>
      </c>
      <c r="D1371" s="20">
        <f>_xlfn.XLOOKUP(A1371,'Medical Examinations'!A:A,'Medical Examinations'!C:C,"not found")</f>
        <v>4.7699999999999996</v>
      </c>
      <c r="E1371" s="20" t="str">
        <f>_xlfn.XLOOKUP(A1371,'Medical Examinations'!A:A,'Medical Examinations'!D:D,"not found")</f>
        <v>Yes</v>
      </c>
      <c r="F1371" s="20" t="str">
        <f>_xlfn.XLOOKUP(A1371,'Medical Examinations'!A:A,'Medical Examinations'!E:E,"not found")</f>
        <v>No</v>
      </c>
      <c r="G1371" s="20" t="str">
        <f>_xlfn.XLOOKUP(A1371,'Medical Examinations'!A:A,'Medical Examinations'!F:F,"not found")</f>
        <v>No</v>
      </c>
      <c r="H1371" s="20">
        <f>_xlfn.XLOOKUP(A1371,'Medical Examinations'!A:A,'Medical Examinations'!G:G,"not found")</f>
        <v>0</v>
      </c>
      <c r="I1371" s="20" t="str">
        <f>_xlfn.XLOOKUP(A1371,'Medical Examinations'!A:A,'Medical Examinations'!H:H,"not found")</f>
        <v>No</v>
      </c>
      <c r="J1371" s="20" t="str">
        <f>_xlfn.XLOOKUP(A1371,'Medical Examinations'!A:A,'Medical Examinations'!I:I,"not found")</f>
        <v>Obesity</v>
      </c>
      <c r="K1371" s="21">
        <f>_xlfn.XLOOKUP(A1371,'Hospitalisation Details'!A:A,'Hospitalisation Details'!F:F,"Not Found")</f>
        <v>37169</v>
      </c>
      <c r="L1371" s="22">
        <f>_xlfn.XLOOKUP(A1371,'Hospitalisation Details'!A:A,'Hospitalisation Details'!H:H,"Not Found")</f>
        <v>7844.8</v>
      </c>
      <c r="M1371" s="21" t="str">
        <f>_xlfn.XLOOKUP(A1371,'Hospitalisation Details'!A:A,'Hospitalisation Details'!I:I,"Not Found")</f>
        <v>tier - 2</v>
      </c>
      <c r="N1371" s="21" t="str">
        <f>_xlfn.XLOOKUP(A1371,'Hospitalisation Details'!A:A,'Hospitalisation Details'!J:J,"Not Found")</f>
        <v>tier - 3</v>
      </c>
      <c r="O1371" s="21" t="str">
        <f>_xlfn.XLOOKUP(A1371,'Hospitalisation Details'!A:A,'Hospitalisation Details'!K:K,"Not Found")</f>
        <v>R1012</v>
      </c>
      <c r="P1371" s="23">
        <f>_xlfn.XLOOKUP(A1371,'Hospitalisation Details'!A:A,'Hospitalisation Details'!L:L,"Not Found")</f>
        <v>21</v>
      </c>
    </row>
    <row r="1372" spans="1:16" ht="15.75" x14ac:dyDescent="0.25">
      <c r="A1372" s="19" t="s">
        <v>1000</v>
      </c>
      <c r="B1372" s="19" t="str">
        <f>_xlfn.XLOOKUP(A1372,'Customer Names'!A:A,'Customer Names'!C:C,"Not Found")</f>
        <v>Brezenski</v>
      </c>
      <c r="C1372" s="20">
        <f>_xlfn.XLOOKUP(A1372,'Medical Examinations'!A:A,'Medical Examinations'!B:B,"not found")</f>
        <v>30.11</v>
      </c>
      <c r="D1372" s="20">
        <f>_xlfn.XLOOKUP(A1372,'Medical Examinations'!A:A,'Medical Examinations'!C:C,"not found")</f>
        <v>4.08</v>
      </c>
      <c r="E1372" s="20" t="str">
        <f>_xlfn.XLOOKUP(A1372,'Medical Examinations'!A:A,'Medical Examinations'!D:D,"not found")</f>
        <v>No</v>
      </c>
      <c r="F1372" s="20" t="str">
        <f>_xlfn.XLOOKUP(A1372,'Medical Examinations'!A:A,'Medical Examinations'!E:E,"not found")</f>
        <v>No</v>
      </c>
      <c r="G1372" s="20" t="str">
        <f>_xlfn.XLOOKUP(A1372,'Medical Examinations'!A:A,'Medical Examinations'!F:F,"not found")</f>
        <v>No</v>
      </c>
      <c r="H1372" s="20">
        <f>_xlfn.XLOOKUP(A1372,'Medical Examinations'!A:A,'Medical Examinations'!G:G,"not found")</f>
        <v>0</v>
      </c>
      <c r="I1372" s="20" t="str">
        <f>_xlfn.XLOOKUP(A1372,'Medical Examinations'!A:A,'Medical Examinations'!H:H,"not found")</f>
        <v>No</v>
      </c>
      <c r="J1372" s="20" t="str">
        <f>_xlfn.XLOOKUP(A1372,'Medical Examinations'!A:A,'Medical Examinations'!I:I,"not found")</f>
        <v>Obesity</v>
      </c>
      <c r="K1372" s="21">
        <f>_xlfn.XLOOKUP(A1372,'Hospitalisation Details'!A:A,'Hospitalisation Details'!F:F,"Not Found")</f>
        <v>32793</v>
      </c>
      <c r="L1372" s="22">
        <f>_xlfn.XLOOKUP(A1372,'Hospitalisation Details'!A:A,'Hospitalisation Details'!H:H,"Not Found")</f>
        <v>7824.37</v>
      </c>
      <c r="M1372" s="21" t="str">
        <f>_xlfn.XLOOKUP(A1372,'Hospitalisation Details'!A:A,'Hospitalisation Details'!I:I,"Not Found")</f>
        <v>tier - 2</v>
      </c>
      <c r="N1372" s="21" t="str">
        <f>_xlfn.XLOOKUP(A1372,'Hospitalisation Details'!A:A,'Hospitalisation Details'!J:J,"Not Found")</f>
        <v>tier - 3</v>
      </c>
      <c r="O1372" s="21" t="str">
        <f>_xlfn.XLOOKUP(A1372,'Hospitalisation Details'!A:A,'Hospitalisation Details'!K:K,"Not Found")</f>
        <v>R1012</v>
      </c>
      <c r="P1372" s="23">
        <f>_xlfn.XLOOKUP(A1372,'Hospitalisation Details'!A:A,'Hospitalisation Details'!L:L,"Not Found")</f>
        <v>33</v>
      </c>
    </row>
    <row r="1373" spans="1:16" ht="15.75" x14ac:dyDescent="0.25">
      <c r="A1373" s="19" t="s">
        <v>999</v>
      </c>
      <c r="B1373" s="19" t="str">
        <f>_xlfn.XLOOKUP(A1373,'Customer Names'!A:A,'Customer Names'!C:C,"Not Found")</f>
        <v>Marschner</v>
      </c>
      <c r="C1373" s="20">
        <f>_xlfn.XLOOKUP(A1373,'Medical Examinations'!A:A,'Medical Examinations'!B:B,"not found")</f>
        <v>31.59</v>
      </c>
      <c r="D1373" s="20">
        <f>_xlfn.XLOOKUP(A1373,'Medical Examinations'!A:A,'Medical Examinations'!C:C,"not found")</f>
        <v>6.01</v>
      </c>
      <c r="E1373" s="20" t="str">
        <f>_xlfn.XLOOKUP(A1373,'Medical Examinations'!A:A,'Medical Examinations'!D:D,"not found")</f>
        <v>No</v>
      </c>
      <c r="F1373" s="20" t="str">
        <f>_xlfn.XLOOKUP(A1373,'Medical Examinations'!A:A,'Medical Examinations'!E:E,"not found")</f>
        <v>No</v>
      </c>
      <c r="G1373" s="20" t="str">
        <f>_xlfn.XLOOKUP(A1373,'Medical Examinations'!A:A,'Medical Examinations'!F:F,"not found")</f>
        <v>No</v>
      </c>
      <c r="H1373" s="20">
        <f>_xlfn.XLOOKUP(A1373,'Medical Examinations'!A:A,'Medical Examinations'!G:G,"not found")</f>
        <v>0</v>
      </c>
      <c r="I1373" s="20" t="str">
        <f>_xlfn.XLOOKUP(A1373,'Medical Examinations'!A:A,'Medical Examinations'!H:H,"not found")</f>
        <v>No</v>
      </c>
      <c r="J1373" s="20" t="str">
        <f>_xlfn.XLOOKUP(A1373,'Medical Examinations'!A:A,'Medical Examinations'!I:I,"not found")</f>
        <v>Obesity</v>
      </c>
      <c r="K1373" s="21">
        <f>_xlfn.XLOOKUP(A1373,'Hospitalisation Details'!A:A,'Hospitalisation Details'!F:F,"Not Found")</f>
        <v>33593</v>
      </c>
      <c r="L1373" s="22">
        <f>_xlfn.XLOOKUP(A1373,'Hospitalisation Details'!A:A,'Hospitalisation Details'!H:H,"Not Found")</f>
        <v>7812.67</v>
      </c>
      <c r="M1373" s="21" t="str">
        <f>_xlfn.XLOOKUP(A1373,'Hospitalisation Details'!A:A,'Hospitalisation Details'!I:I,"Not Found")</f>
        <v>tier - 2</v>
      </c>
      <c r="N1373" s="21" t="str">
        <f>_xlfn.XLOOKUP(A1373,'Hospitalisation Details'!A:A,'Hospitalisation Details'!J:J,"Not Found")</f>
        <v>tier - 3</v>
      </c>
      <c r="O1373" s="21" t="str">
        <f>_xlfn.XLOOKUP(A1373,'Hospitalisation Details'!A:A,'Hospitalisation Details'!K:K,"Not Found")</f>
        <v>R1012</v>
      </c>
      <c r="P1373" s="23">
        <f>_xlfn.XLOOKUP(A1373,'Hospitalisation Details'!A:A,'Hospitalisation Details'!L:L,"Not Found")</f>
        <v>31</v>
      </c>
    </row>
    <row r="1374" spans="1:16" ht="15.75" x14ac:dyDescent="0.25">
      <c r="A1374" s="19" t="s">
        <v>998</v>
      </c>
      <c r="B1374" s="19" t="str">
        <f>_xlfn.XLOOKUP(A1374,'Customer Names'!A:A,'Customer Names'!C:C,"Not Found")</f>
        <v>King</v>
      </c>
      <c r="C1374" s="20">
        <f>_xlfn.XLOOKUP(A1374,'Medical Examinations'!A:A,'Medical Examinations'!B:B,"not found")</f>
        <v>40.15</v>
      </c>
      <c r="D1374" s="20">
        <f>_xlfn.XLOOKUP(A1374,'Medical Examinations'!A:A,'Medical Examinations'!C:C,"not found")</f>
        <v>11.84</v>
      </c>
      <c r="E1374" s="20" t="str">
        <f>_xlfn.XLOOKUP(A1374,'Medical Examinations'!A:A,'Medical Examinations'!D:D,"not found")</f>
        <v>No</v>
      </c>
      <c r="F1374" s="20" t="str">
        <f>_xlfn.XLOOKUP(A1374,'Medical Examinations'!A:A,'Medical Examinations'!E:E,"not found")</f>
        <v>No</v>
      </c>
      <c r="G1374" s="20" t="str">
        <f>_xlfn.XLOOKUP(A1374,'Medical Examinations'!A:A,'Medical Examinations'!F:F,"not found")</f>
        <v>No</v>
      </c>
      <c r="H1374" s="20">
        <f>_xlfn.XLOOKUP(A1374,'Medical Examinations'!A:A,'Medical Examinations'!G:G,"not found")</f>
        <v>0</v>
      </c>
      <c r="I1374" s="20" t="str">
        <f>_xlfn.XLOOKUP(A1374,'Medical Examinations'!A:A,'Medical Examinations'!H:H,"not found")</f>
        <v>No</v>
      </c>
      <c r="J1374" s="20" t="str">
        <f>_xlfn.XLOOKUP(A1374,'Medical Examinations'!A:A,'Medical Examinations'!I:I,"not found")</f>
        <v>Obesity</v>
      </c>
      <c r="K1374" s="21">
        <f>_xlfn.XLOOKUP(A1374,'Hospitalisation Details'!A:A,'Hospitalisation Details'!F:F,"Not Found")</f>
        <v>27342</v>
      </c>
      <c r="L1374" s="22">
        <f>_xlfn.XLOOKUP(A1374,'Hospitalisation Details'!A:A,'Hospitalisation Details'!H:H,"Not Found")</f>
        <v>7804.16</v>
      </c>
      <c r="M1374" s="21" t="str">
        <f>_xlfn.XLOOKUP(A1374,'Hospitalisation Details'!A:A,'Hospitalisation Details'!I:I,"Not Found")</f>
        <v>tier - 2</v>
      </c>
      <c r="N1374" s="21" t="str">
        <f>_xlfn.XLOOKUP(A1374,'Hospitalisation Details'!A:A,'Hospitalisation Details'!J:J,"Not Found")</f>
        <v>tier - 3</v>
      </c>
      <c r="O1374" s="21" t="str">
        <f>_xlfn.XLOOKUP(A1374,'Hospitalisation Details'!A:A,'Hospitalisation Details'!K:K,"Not Found")</f>
        <v>R1013</v>
      </c>
      <c r="P1374" s="23">
        <f>_xlfn.XLOOKUP(A1374,'Hospitalisation Details'!A:A,'Hospitalisation Details'!L:L,"Not Found")</f>
        <v>48</v>
      </c>
    </row>
    <row r="1375" spans="1:16" ht="15.75" x14ac:dyDescent="0.25">
      <c r="A1375" s="19" t="s">
        <v>997</v>
      </c>
      <c r="B1375" s="19" t="str">
        <f>_xlfn.XLOOKUP(A1375,'Customer Names'!A:A,'Customer Names'!C:C,"Not Found")</f>
        <v>Montez</v>
      </c>
      <c r="C1375" s="20">
        <f>_xlfn.XLOOKUP(A1375,'Medical Examinations'!A:A,'Medical Examinations'!B:B,"not found")</f>
        <v>40.700000000000003</v>
      </c>
      <c r="D1375" s="20">
        <f>_xlfn.XLOOKUP(A1375,'Medical Examinations'!A:A,'Medical Examinations'!C:C,"not found")</f>
        <v>6.27</v>
      </c>
      <c r="E1375" s="20" t="str">
        <f>_xlfn.XLOOKUP(A1375,'Medical Examinations'!A:A,'Medical Examinations'!D:D,"not found")</f>
        <v>Yes</v>
      </c>
      <c r="F1375" s="20" t="str">
        <f>_xlfn.XLOOKUP(A1375,'Medical Examinations'!A:A,'Medical Examinations'!E:E,"not found")</f>
        <v>No</v>
      </c>
      <c r="G1375" s="20" t="str">
        <f>_xlfn.XLOOKUP(A1375,'Medical Examinations'!A:A,'Medical Examinations'!F:F,"not found")</f>
        <v>Yes</v>
      </c>
      <c r="H1375" s="20">
        <f>_xlfn.XLOOKUP(A1375,'Medical Examinations'!A:A,'Medical Examinations'!G:G,"not found")</f>
        <v>1</v>
      </c>
      <c r="I1375" s="20" t="str">
        <f>_xlfn.XLOOKUP(A1375,'Medical Examinations'!A:A,'Medical Examinations'!H:H,"not found")</f>
        <v>No</v>
      </c>
      <c r="J1375" s="20" t="str">
        <f>_xlfn.XLOOKUP(A1375,'Medical Examinations'!A:A,'Medical Examinations'!I:I,"not found")</f>
        <v>Obesity</v>
      </c>
      <c r="K1375" s="21">
        <f>_xlfn.XLOOKUP(A1375,'Hospitalisation Details'!A:A,'Hospitalisation Details'!F:F,"Not Found")</f>
        <v>35766</v>
      </c>
      <c r="L1375" s="22">
        <f>_xlfn.XLOOKUP(A1375,'Hospitalisation Details'!A:A,'Hospitalisation Details'!H:H,"Not Found")</f>
        <v>7803.77</v>
      </c>
      <c r="M1375" s="21" t="str">
        <f>_xlfn.XLOOKUP(A1375,'Hospitalisation Details'!A:A,'Hospitalisation Details'!I:I,"Not Found")</f>
        <v>tier - 2</v>
      </c>
      <c r="N1375" s="21" t="str">
        <f>_xlfn.XLOOKUP(A1375,'Hospitalisation Details'!A:A,'Hospitalisation Details'!J:J,"Not Found")</f>
        <v>tier - 3</v>
      </c>
      <c r="O1375" s="21" t="str">
        <f>_xlfn.XLOOKUP(A1375,'Hospitalisation Details'!A:A,'Hospitalisation Details'!K:K,"Not Found")</f>
        <v>R1012</v>
      </c>
      <c r="P1375" s="23">
        <f>_xlfn.XLOOKUP(A1375,'Hospitalisation Details'!A:A,'Hospitalisation Details'!L:L,"Not Found")</f>
        <v>25</v>
      </c>
    </row>
    <row r="1376" spans="1:16" ht="15.75" x14ac:dyDescent="0.25">
      <c r="A1376" s="19" t="s">
        <v>996</v>
      </c>
      <c r="B1376" s="19" t="str">
        <f>_xlfn.XLOOKUP(A1376,'Customer Names'!A:A,'Customer Names'!C:C,"Not Found")</f>
        <v>Campbell</v>
      </c>
      <c r="C1376" s="20">
        <f>_xlfn.XLOOKUP(A1376,'Medical Examinations'!A:A,'Medical Examinations'!B:B,"not found")</f>
        <v>40.76</v>
      </c>
      <c r="D1376" s="20">
        <f>_xlfn.XLOOKUP(A1376,'Medical Examinations'!A:A,'Medical Examinations'!C:C,"not found")</f>
        <v>5.28</v>
      </c>
      <c r="E1376" s="20" t="str">
        <f>_xlfn.XLOOKUP(A1376,'Medical Examinations'!A:A,'Medical Examinations'!D:D,"not found")</f>
        <v>No</v>
      </c>
      <c r="F1376" s="20" t="str">
        <f>_xlfn.XLOOKUP(A1376,'Medical Examinations'!A:A,'Medical Examinations'!E:E,"not found")</f>
        <v>No</v>
      </c>
      <c r="G1376" s="20" t="str">
        <f>_xlfn.XLOOKUP(A1376,'Medical Examinations'!A:A,'Medical Examinations'!F:F,"not found")</f>
        <v>No</v>
      </c>
      <c r="H1376" s="20">
        <f>_xlfn.XLOOKUP(A1376,'Medical Examinations'!A:A,'Medical Examinations'!G:G,"not found")</f>
        <v>0</v>
      </c>
      <c r="I1376" s="20" t="str">
        <f>_xlfn.XLOOKUP(A1376,'Medical Examinations'!A:A,'Medical Examinations'!H:H,"not found")</f>
        <v>No</v>
      </c>
      <c r="J1376" s="20" t="str">
        <f>_xlfn.XLOOKUP(A1376,'Medical Examinations'!A:A,'Medical Examinations'!I:I,"not found")</f>
        <v>Obesity</v>
      </c>
      <c r="K1376" s="21">
        <f>_xlfn.XLOOKUP(A1376,'Hospitalisation Details'!A:A,'Hospitalisation Details'!F:F,"Not Found")</f>
        <v>36519</v>
      </c>
      <c r="L1376" s="22">
        <f>_xlfn.XLOOKUP(A1376,'Hospitalisation Details'!A:A,'Hospitalisation Details'!H:H,"Not Found")</f>
        <v>7794.68</v>
      </c>
      <c r="M1376" s="21" t="str">
        <f>_xlfn.XLOOKUP(A1376,'Hospitalisation Details'!A:A,'Hospitalisation Details'!I:I,"Not Found")</f>
        <v>tier - 2</v>
      </c>
      <c r="N1376" s="21" t="str">
        <f>_xlfn.XLOOKUP(A1376,'Hospitalisation Details'!A:A,'Hospitalisation Details'!J:J,"Not Found")</f>
        <v>tier - 3</v>
      </c>
      <c r="O1376" s="21" t="str">
        <f>_xlfn.XLOOKUP(A1376,'Hospitalisation Details'!A:A,'Hospitalisation Details'!K:K,"Not Found")</f>
        <v>R1026</v>
      </c>
      <c r="P1376" s="23">
        <f>_xlfn.XLOOKUP(A1376,'Hospitalisation Details'!A:A,'Hospitalisation Details'!L:L,"Not Found")</f>
        <v>23</v>
      </c>
    </row>
    <row r="1377" spans="1:16" ht="15.75" x14ac:dyDescent="0.25">
      <c r="A1377" s="19" t="s">
        <v>995</v>
      </c>
      <c r="B1377" s="19" t="str">
        <f>_xlfn.XLOOKUP(A1377,'Customer Names'!A:A,'Customer Names'!C:C,"Not Found")</f>
        <v>Hurt</v>
      </c>
      <c r="C1377" s="20">
        <f>_xlfn.XLOOKUP(A1377,'Medical Examinations'!A:A,'Medical Examinations'!B:B,"not found")</f>
        <v>29.7</v>
      </c>
      <c r="D1377" s="20">
        <f>_xlfn.XLOOKUP(A1377,'Medical Examinations'!A:A,'Medical Examinations'!C:C,"not found")</f>
        <v>7.03</v>
      </c>
      <c r="E1377" s="20" t="str">
        <f>_xlfn.XLOOKUP(A1377,'Medical Examinations'!A:A,'Medical Examinations'!D:D,"not found")</f>
        <v>No</v>
      </c>
      <c r="F1377" s="20" t="str">
        <f>_xlfn.XLOOKUP(A1377,'Medical Examinations'!A:A,'Medical Examinations'!E:E,"not found")</f>
        <v>No</v>
      </c>
      <c r="G1377" s="20" t="str">
        <f>_xlfn.XLOOKUP(A1377,'Medical Examinations'!A:A,'Medical Examinations'!F:F,"not found")</f>
        <v>No</v>
      </c>
      <c r="H1377" s="20">
        <f>_xlfn.XLOOKUP(A1377,'Medical Examinations'!A:A,'Medical Examinations'!G:G,"not found")</f>
        <v>0</v>
      </c>
      <c r="I1377" s="20" t="str">
        <f>_xlfn.XLOOKUP(A1377,'Medical Examinations'!A:A,'Medical Examinations'!H:H,"not found")</f>
        <v>No</v>
      </c>
      <c r="J1377" s="20" t="str">
        <f>_xlfn.XLOOKUP(A1377,'Medical Examinations'!A:A,'Medical Examinations'!I:I,"not found")</f>
        <v>Overweight</v>
      </c>
      <c r="K1377" s="21">
        <f>_xlfn.XLOOKUP(A1377,'Hospitalisation Details'!A:A,'Hospitalisation Details'!F:F,"Not Found")</f>
        <v>27369</v>
      </c>
      <c r="L1377" s="22">
        <f>_xlfn.XLOOKUP(A1377,'Hospitalisation Details'!A:A,'Hospitalisation Details'!H:H,"Not Found")</f>
        <v>7789.64</v>
      </c>
      <c r="M1377" s="21" t="str">
        <f>_xlfn.XLOOKUP(A1377,'Hospitalisation Details'!A:A,'Hospitalisation Details'!I:I,"Not Found")</f>
        <v>tier - 2</v>
      </c>
      <c r="N1377" s="21" t="str">
        <f>_xlfn.XLOOKUP(A1377,'Hospitalisation Details'!A:A,'Hospitalisation Details'!J:J,"Not Found")</f>
        <v>tier - 3</v>
      </c>
      <c r="O1377" s="21" t="str">
        <f>_xlfn.XLOOKUP(A1377,'Hospitalisation Details'!A:A,'Hospitalisation Details'!K:K,"Not Found")</f>
        <v>R1013</v>
      </c>
      <c r="P1377" s="23">
        <f>_xlfn.XLOOKUP(A1377,'Hospitalisation Details'!A:A,'Hospitalisation Details'!L:L,"Not Found")</f>
        <v>48</v>
      </c>
    </row>
    <row r="1378" spans="1:16" ht="15.75" x14ac:dyDescent="0.25">
      <c r="A1378" s="19" t="s">
        <v>994</v>
      </c>
      <c r="B1378" s="19" t="str">
        <f>_xlfn.XLOOKUP(A1378,'Customer Names'!A:A,'Customer Names'!C:C,"Not Found")</f>
        <v>Garey</v>
      </c>
      <c r="C1378" s="20">
        <f>_xlfn.XLOOKUP(A1378,'Medical Examinations'!A:A,'Medical Examinations'!B:B,"not found")</f>
        <v>40.58</v>
      </c>
      <c r="D1378" s="20">
        <f>_xlfn.XLOOKUP(A1378,'Medical Examinations'!A:A,'Medical Examinations'!C:C,"not found")</f>
        <v>5.32</v>
      </c>
      <c r="E1378" s="20" t="str">
        <f>_xlfn.XLOOKUP(A1378,'Medical Examinations'!A:A,'Medical Examinations'!D:D,"not found")</f>
        <v>Yes</v>
      </c>
      <c r="F1378" s="20" t="str">
        <f>_xlfn.XLOOKUP(A1378,'Medical Examinations'!A:A,'Medical Examinations'!E:E,"not found")</f>
        <v>No</v>
      </c>
      <c r="G1378" s="20" t="str">
        <f>_xlfn.XLOOKUP(A1378,'Medical Examinations'!A:A,'Medical Examinations'!F:F,"not found")</f>
        <v>Yes</v>
      </c>
      <c r="H1378" s="20">
        <f>_xlfn.XLOOKUP(A1378,'Medical Examinations'!A:A,'Medical Examinations'!G:G,"not found")</f>
        <v>1</v>
      </c>
      <c r="I1378" s="20" t="str">
        <f>_xlfn.XLOOKUP(A1378,'Medical Examinations'!A:A,'Medical Examinations'!H:H,"not found")</f>
        <v>No</v>
      </c>
      <c r="J1378" s="20" t="str">
        <f>_xlfn.XLOOKUP(A1378,'Medical Examinations'!A:A,'Medical Examinations'!I:I,"not found")</f>
        <v>Obesity</v>
      </c>
      <c r="K1378" s="21">
        <f>_xlfn.XLOOKUP(A1378,'Hospitalisation Details'!A:A,'Hospitalisation Details'!F:F,"Not Found")</f>
        <v>35785</v>
      </c>
      <c r="L1378" s="22">
        <f>_xlfn.XLOOKUP(A1378,'Hospitalisation Details'!A:A,'Hospitalisation Details'!H:H,"Not Found")</f>
        <v>7763.06</v>
      </c>
      <c r="M1378" s="21" t="str">
        <f>_xlfn.XLOOKUP(A1378,'Hospitalisation Details'!A:A,'Hospitalisation Details'!I:I,"Not Found")</f>
        <v>tier - 2</v>
      </c>
      <c r="N1378" s="21" t="str">
        <f>_xlfn.XLOOKUP(A1378,'Hospitalisation Details'!A:A,'Hospitalisation Details'!J:J,"Not Found")</f>
        <v>tier - 3</v>
      </c>
      <c r="O1378" s="21" t="str">
        <f>_xlfn.XLOOKUP(A1378,'Hospitalisation Details'!A:A,'Hospitalisation Details'!K:K,"Not Found")</f>
        <v>R1012</v>
      </c>
      <c r="P1378" s="23">
        <f>_xlfn.XLOOKUP(A1378,'Hospitalisation Details'!A:A,'Hospitalisation Details'!L:L,"Not Found")</f>
        <v>25</v>
      </c>
    </row>
    <row r="1379" spans="1:16" ht="15.75" x14ac:dyDescent="0.25">
      <c r="A1379" s="19" t="s">
        <v>993</v>
      </c>
      <c r="B1379" s="19" t="str">
        <f>_xlfn.XLOOKUP(A1379,'Customer Names'!A:A,'Customer Names'!C:C,"Not Found")</f>
        <v>Reddy</v>
      </c>
      <c r="C1379" s="20">
        <f>_xlfn.XLOOKUP(A1379,'Medical Examinations'!A:A,'Medical Examinations'!B:B,"not found")</f>
        <v>33.06</v>
      </c>
      <c r="D1379" s="20">
        <f>_xlfn.XLOOKUP(A1379,'Medical Examinations'!A:A,'Medical Examinations'!C:C,"not found")</f>
        <v>9.59</v>
      </c>
      <c r="E1379" s="20" t="str">
        <f>_xlfn.XLOOKUP(A1379,'Medical Examinations'!A:A,'Medical Examinations'!D:D,"not found")</f>
        <v>Yes</v>
      </c>
      <c r="F1379" s="20" t="str">
        <f>_xlfn.XLOOKUP(A1379,'Medical Examinations'!A:A,'Medical Examinations'!E:E,"not found")</f>
        <v>No</v>
      </c>
      <c r="G1379" s="20" t="str">
        <f>_xlfn.XLOOKUP(A1379,'Medical Examinations'!A:A,'Medical Examinations'!F:F,"not found")</f>
        <v>No</v>
      </c>
      <c r="H1379" s="20">
        <f>_xlfn.XLOOKUP(A1379,'Medical Examinations'!A:A,'Medical Examinations'!G:G,"not found")</f>
        <v>0</v>
      </c>
      <c r="I1379" s="20" t="str">
        <f>_xlfn.XLOOKUP(A1379,'Medical Examinations'!A:A,'Medical Examinations'!H:H,"not found")</f>
        <v>No</v>
      </c>
      <c r="J1379" s="20" t="str">
        <f>_xlfn.XLOOKUP(A1379,'Medical Examinations'!A:A,'Medical Examinations'!I:I,"not found")</f>
        <v>Obesity</v>
      </c>
      <c r="K1379" s="21">
        <f>_xlfn.XLOOKUP(A1379,'Hospitalisation Details'!A:A,'Hospitalisation Details'!F:F,"Not Found")</f>
        <v>29767</v>
      </c>
      <c r="L1379" s="22">
        <f>_xlfn.XLOOKUP(A1379,'Hospitalisation Details'!A:A,'Hospitalisation Details'!H:H,"Not Found")</f>
        <v>7749.16</v>
      </c>
      <c r="M1379" s="21" t="str">
        <f>_xlfn.XLOOKUP(A1379,'Hospitalisation Details'!A:A,'Hospitalisation Details'!I:I,"Not Found")</f>
        <v>tier - 2</v>
      </c>
      <c r="N1379" s="21" t="str">
        <f>_xlfn.XLOOKUP(A1379,'Hospitalisation Details'!A:A,'Hospitalisation Details'!J:J,"Not Found")</f>
        <v>tier - 3</v>
      </c>
      <c r="O1379" s="21" t="str">
        <f>_xlfn.XLOOKUP(A1379,'Hospitalisation Details'!A:A,'Hospitalisation Details'!K:K,"Not Found")</f>
        <v>R1012</v>
      </c>
      <c r="P1379" s="23">
        <f>_xlfn.XLOOKUP(A1379,'Hospitalisation Details'!A:A,'Hospitalisation Details'!L:L,"Not Found")</f>
        <v>41</v>
      </c>
    </row>
    <row r="1380" spans="1:16" ht="15.75" x14ac:dyDescent="0.25">
      <c r="A1380" s="19" t="s">
        <v>992</v>
      </c>
      <c r="B1380" s="19" t="str">
        <f>_xlfn.XLOOKUP(A1380,'Customer Names'!A:A,'Customer Names'!C:C,"Not Found")</f>
        <v>Mueller</v>
      </c>
      <c r="C1380" s="20">
        <f>_xlfn.XLOOKUP(A1380,'Medical Examinations'!A:A,'Medical Examinations'!B:B,"not found")</f>
        <v>26.62</v>
      </c>
      <c r="D1380" s="20">
        <f>_xlfn.XLOOKUP(A1380,'Medical Examinations'!A:A,'Medical Examinations'!C:C,"not found")</f>
        <v>6.15</v>
      </c>
      <c r="E1380" s="20" t="str">
        <f>_xlfn.XLOOKUP(A1380,'Medical Examinations'!A:A,'Medical Examinations'!D:D,"not found")</f>
        <v>Yes</v>
      </c>
      <c r="F1380" s="20" t="str">
        <f>_xlfn.XLOOKUP(A1380,'Medical Examinations'!A:A,'Medical Examinations'!E:E,"not found")</f>
        <v>No</v>
      </c>
      <c r="G1380" s="20" t="str">
        <f>_xlfn.XLOOKUP(A1380,'Medical Examinations'!A:A,'Medical Examinations'!F:F,"not found")</f>
        <v>No</v>
      </c>
      <c r="H1380" s="20">
        <f>_xlfn.XLOOKUP(A1380,'Medical Examinations'!A:A,'Medical Examinations'!G:G,"not found")</f>
        <v>0</v>
      </c>
      <c r="I1380" s="20" t="str">
        <f>_xlfn.XLOOKUP(A1380,'Medical Examinations'!A:A,'Medical Examinations'!H:H,"not found")</f>
        <v>No</v>
      </c>
      <c r="J1380" s="20" t="str">
        <f>_xlfn.XLOOKUP(A1380,'Medical Examinations'!A:A,'Medical Examinations'!I:I,"not found")</f>
        <v>Overweight</v>
      </c>
      <c r="K1380" s="21">
        <f>_xlfn.XLOOKUP(A1380,'Hospitalisation Details'!A:A,'Hospitalisation Details'!F:F,"Not Found")</f>
        <v>28106</v>
      </c>
      <c r="L1380" s="22">
        <f>_xlfn.XLOOKUP(A1380,'Hospitalisation Details'!A:A,'Hospitalisation Details'!H:H,"Not Found")</f>
        <v>7742.11</v>
      </c>
      <c r="M1380" s="21" t="str">
        <f>_xlfn.XLOOKUP(A1380,'Hospitalisation Details'!A:A,'Hospitalisation Details'!I:I,"Not Found")</f>
        <v>tier - 2</v>
      </c>
      <c r="N1380" s="21" t="str">
        <f>_xlfn.XLOOKUP(A1380,'Hospitalisation Details'!A:A,'Hospitalisation Details'!J:J,"Not Found")</f>
        <v>tier - 3</v>
      </c>
      <c r="O1380" s="21" t="str">
        <f>_xlfn.XLOOKUP(A1380,'Hospitalisation Details'!A:A,'Hospitalisation Details'!K:K,"Not Found")</f>
        <v>R1013</v>
      </c>
      <c r="P1380" s="23">
        <f>_xlfn.XLOOKUP(A1380,'Hospitalisation Details'!A:A,'Hospitalisation Details'!L:L,"Not Found")</f>
        <v>46</v>
      </c>
    </row>
    <row r="1381" spans="1:16" ht="15.75" x14ac:dyDescent="0.25">
      <c r="A1381" s="19" t="s">
        <v>991</v>
      </c>
      <c r="B1381" s="19" t="str">
        <f>_xlfn.XLOOKUP(A1381,'Customer Names'!A:A,'Customer Names'!C:C,"Not Found")</f>
        <v>Julia</v>
      </c>
      <c r="C1381" s="20">
        <f>_xlfn.XLOOKUP(A1381,'Medical Examinations'!A:A,'Medical Examinations'!B:B,"not found")</f>
        <v>37.1</v>
      </c>
      <c r="D1381" s="20">
        <f>_xlfn.XLOOKUP(A1381,'Medical Examinations'!A:A,'Medical Examinations'!C:C,"not found")</f>
        <v>11.08</v>
      </c>
      <c r="E1381" s="20" t="str">
        <f>_xlfn.XLOOKUP(A1381,'Medical Examinations'!A:A,'Medical Examinations'!D:D,"not found")</f>
        <v>No</v>
      </c>
      <c r="F1381" s="20" t="str">
        <f>_xlfn.XLOOKUP(A1381,'Medical Examinations'!A:A,'Medical Examinations'!E:E,"not found")</f>
        <v>No</v>
      </c>
      <c r="G1381" s="20" t="str">
        <f>_xlfn.XLOOKUP(A1381,'Medical Examinations'!A:A,'Medical Examinations'!F:F,"not found")</f>
        <v>No</v>
      </c>
      <c r="H1381" s="20">
        <f>_xlfn.XLOOKUP(A1381,'Medical Examinations'!A:A,'Medical Examinations'!G:G,"not found")</f>
        <v>0</v>
      </c>
      <c r="I1381" s="20" t="str">
        <f>_xlfn.XLOOKUP(A1381,'Medical Examinations'!A:A,'Medical Examinations'!H:H,"not found")</f>
        <v>No</v>
      </c>
      <c r="J1381" s="20" t="str">
        <f>_xlfn.XLOOKUP(A1381,'Medical Examinations'!A:A,'Medical Examinations'!I:I,"not found")</f>
        <v>Obesity</v>
      </c>
      <c r="K1381" s="21">
        <f>_xlfn.XLOOKUP(A1381,'Hospitalisation Details'!A:A,'Hospitalisation Details'!F:F,"Not Found")</f>
        <v>28737</v>
      </c>
      <c r="L1381" s="22">
        <f>_xlfn.XLOOKUP(A1381,'Hospitalisation Details'!A:A,'Hospitalisation Details'!H:H,"Not Found")</f>
        <v>7740.34</v>
      </c>
      <c r="M1381" s="21" t="str">
        <f>_xlfn.XLOOKUP(A1381,'Hospitalisation Details'!A:A,'Hospitalisation Details'!I:I,"Not Found")</f>
        <v>tier - 2</v>
      </c>
      <c r="N1381" s="21" t="str">
        <f>_xlfn.XLOOKUP(A1381,'Hospitalisation Details'!A:A,'Hospitalisation Details'!J:J,"Not Found")</f>
        <v>tier - 3</v>
      </c>
      <c r="O1381" s="21" t="str">
        <f>_xlfn.XLOOKUP(A1381,'Hospitalisation Details'!A:A,'Hospitalisation Details'!K:K,"Not Found")</f>
        <v>R1011</v>
      </c>
      <c r="P1381" s="23">
        <f>_xlfn.XLOOKUP(A1381,'Hospitalisation Details'!A:A,'Hospitalisation Details'!L:L,"Not Found")</f>
        <v>44</v>
      </c>
    </row>
    <row r="1382" spans="1:16" ht="15.75" x14ac:dyDescent="0.25">
      <c r="A1382" s="19" t="s">
        <v>990</v>
      </c>
      <c r="B1382" s="19" t="str">
        <f>_xlfn.XLOOKUP(A1382,'Customer Names'!A:A,'Customer Names'!C:C,"Not Found")</f>
        <v>Uribe</v>
      </c>
      <c r="C1382" s="20">
        <f>_xlfn.XLOOKUP(A1382,'Medical Examinations'!A:A,'Medical Examinations'!B:B,"not found")</f>
        <v>18.28</v>
      </c>
      <c r="D1382" s="20">
        <f>_xlfn.XLOOKUP(A1382,'Medical Examinations'!A:A,'Medical Examinations'!C:C,"not found")</f>
        <v>7.95</v>
      </c>
      <c r="E1382" s="20" t="str">
        <f>_xlfn.XLOOKUP(A1382,'Medical Examinations'!A:A,'Medical Examinations'!D:D,"not found")</f>
        <v>No</v>
      </c>
      <c r="F1382" s="20" t="str">
        <f>_xlfn.XLOOKUP(A1382,'Medical Examinations'!A:A,'Medical Examinations'!E:E,"not found")</f>
        <v>No</v>
      </c>
      <c r="G1382" s="20" t="str">
        <f>_xlfn.XLOOKUP(A1382,'Medical Examinations'!A:A,'Medical Examinations'!F:F,"not found")</f>
        <v>No</v>
      </c>
      <c r="H1382" s="20">
        <f>_xlfn.XLOOKUP(A1382,'Medical Examinations'!A:A,'Medical Examinations'!G:G,"not found")</f>
        <v>0</v>
      </c>
      <c r="I1382" s="20" t="str">
        <f>_xlfn.XLOOKUP(A1382,'Medical Examinations'!A:A,'Medical Examinations'!H:H,"not found")</f>
        <v>No</v>
      </c>
      <c r="J1382" s="20" t="str">
        <f>_xlfn.XLOOKUP(A1382,'Medical Examinations'!A:A,'Medical Examinations'!I:I,"not found")</f>
        <v>Underweight</v>
      </c>
      <c r="K1382" s="21">
        <f>_xlfn.XLOOKUP(A1382,'Hospitalisation Details'!A:A,'Hospitalisation Details'!F:F,"Not Found")</f>
        <v>23941</v>
      </c>
      <c r="L1382" s="22">
        <f>_xlfn.XLOOKUP(A1382,'Hospitalisation Details'!A:A,'Hospitalisation Details'!H:H,"Not Found")</f>
        <v>7736.39</v>
      </c>
      <c r="M1382" s="21" t="str">
        <f>_xlfn.XLOOKUP(A1382,'Hospitalisation Details'!A:A,'Hospitalisation Details'!I:I,"Not Found")</f>
        <v>tier - 2</v>
      </c>
      <c r="N1382" s="21" t="str">
        <f>_xlfn.XLOOKUP(A1382,'Hospitalisation Details'!A:A,'Hospitalisation Details'!J:J,"Not Found")</f>
        <v>tier - 3</v>
      </c>
      <c r="O1382" s="21" t="str">
        <f>_xlfn.XLOOKUP(A1382,'Hospitalisation Details'!A:A,'Hospitalisation Details'!K:K,"Not Found")</f>
        <v>R1013</v>
      </c>
      <c r="P1382" s="23">
        <f>_xlfn.XLOOKUP(A1382,'Hospitalisation Details'!A:A,'Hospitalisation Details'!L:L,"Not Found")</f>
        <v>57</v>
      </c>
    </row>
    <row r="1383" spans="1:16" ht="15.75" x14ac:dyDescent="0.25">
      <c r="A1383" s="19" t="s">
        <v>989</v>
      </c>
      <c r="B1383" s="19" t="str">
        <f>_xlfn.XLOOKUP(A1383,'Customer Names'!A:A,'Customer Names'!C:C,"Not Found")</f>
        <v>Hand</v>
      </c>
      <c r="C1383" s="20">
        <f>_xlfn.XLOOKUP(A1383,'Medical Examinations'!A:A,'Medical Examinations'!B:B,"not found")</f>
        <v>35.814999999999998</v>
      </c>
      <c r="D1383" s="20">
        <f>_xlfn.XLOOKUP(A1383,'Medical Examinations'!A:A,'Medical Examinations'!C:C,"not found")</f>
        <v>6.23</v>
      </c>
      <c r="E1383" s="20" t="str">
        <f>_xlfn.XLOOKUP(A1383,'Medical Examinations'!A:A,'Medical Examinations'!D:D,"not found")</f>
        <v>No</v>
      </c>
      <c r="F1383" s="20" t="str">
        <f>_xlfn.XLOOKUP(A1383,'Medical Examinations'!A:A,'Medical Examinations'!E:E,"not found")</f>
        <v>No</v>
      </c>
      <c r="G1383" s="20" t="str">
        <f>_xlfn.XLOOKUP(A1383,'Medical Examinations'!A:A,'Medical Examinations'!F:F,"not found")</f>
        <v>No</v>
      </c>
      <c r="H1383" s="20">
        <f>_xlfn.XLOOKUP(A1383,'Medical Examinations'!A:A,'Medical Examinations'!G:G,"not found")</f>
        <v>0</v>
      </c>
      <c r="I1383" s="20" t="str">
        <f>_xlfn.XLOOKUP(A1383,'Medical Examinations'!A:A,'Medical Examinations'!H:H,"not found")</f>
        <v>No</v>
      </c>
      <c r="J1383" s="20" t="str">
        <f>_xlfn.XLOOKUP(A1383,'Medical Examinations'!A:A,'Medical Examinations'!I:I,"not found")</f>
        <v>Obesity</v>
      </c>
      <c r="K1383" s="21">
        <f>_xlfn.XLOOKUP(A1383,'Hospitalisation Details'!A:A,'Hospitalisation Details'!F:F,"Not Found")</f>
        <v>28366</v>
      </c>
      <c r="L1383" s="22">
        <f>_xlfn.XLOOKUP(A1383,'Hospitalisation Details'!A:A,'Hospitalisation Details'!H:H,"Not Found")</f>
        <v>7731.86</v>
      </c>
      <c r="M1383" s="21" t="str">
        <f>_xlfn.XLOOKUP(A1383,'Hospitalisation Details'!A:A,'Hospitalisation Details'!I:I,"Not Found")</f>
        <v>tier - 2</v>
      </c>
      <c r="N1383" s="21" t="str">
        <f>_xlfn.XLOOKUP(A1383,'Hospitalisation Details'!A:A,'Hospitalisation Details'!J:J,"Not Found")</f>
        <v>tier - 3</v>
      </c>
      <c r="O1383" s="21" t="str">
        <f>_xlfn.XLOOKUP(A1383,'Hospitalisation Details'!A:A,'Hospitalisation Details'!K:K,"Not Found")</f>
        <v>R1012</v>
      </c>
      <c r="P1383" s="23">
        <f>_xlfn.XLOOKUP(A1383,'Hospitalisation Details'!A:A,'Hospitalisation Details'!L:L,"Not Found")</f>
        <v>45</v>
      </c>
    </row>
    <row r="1384" spans="1:16" ht="15.75" x14ac:dyDescent="0.25">
      <c r="A1384" s="19" t="s">
        <v>988</v>
      </c>
      <c r="B1384" s="19" t="str">
        <f>_xlfn.XLOOKUP(A1384,'Customer Names'!A:A,'Customer Names'!C:C,"Not Found")</f>
        <v>Petersen</v>
      </c>
      <c r="C1384" s="20">
        <f>_xlfn.XLOOKUP(A1384,'Medical Examinations'!A:A,'Medical Examinations'!B:B,"not found")</f>
        <v>30.69</v>
      </c>
      <c r="D1384" s="20">
        <f>_xlfn.XLOOKUP(A1384,'Medical Examinations'!A:A,'Medical Examinations'!C:C,"not found")</f>
        <v>6.5</v>
      </c>
      <c r="E1384" s="20" t="str">
        <f>_xlfn.XLOOKUP(A1384,'Medical Examinations'!A:A,'Medical Examinations'!D:D,"not found")</f>
        <v>No</v>
      </c>
      <c r="F1384" s="20" t="str">
        <f>_xlfn.XLOOKUP(A1384,'Medical Examinations'!A:A,'Medical Examinations'!E:E,"not found")</f>
        <v>No</v>
      </c>
      <c r="G1384" s="20" t="str">
        <f>_xlfn.XLOOKUP(A1384,'Medical Examinations'!A:A,'Medical Examinations'!F:F,"not found")</f>
        <v>No</v>
      </c>
      <c r="H1384" s="20">
        <f>_xlfn.XLOOKUP(A1384,'Medical Examinations'!A:A,'Medical Examinations'!G:G,"not found")</f>
        <v>0</v>
      </c>
      <c r="I1384" s="20" t="str">
        <f>_xlfn.XLOOKUP(A1384,'Medical Examinations'!A:A,'Medical Examinations'!H:H,"not found")</f>
        <v>No</v>
      </c>
      <c r="J1384" s="20" t="str">
        <f>_xlfn.XLOOKUP(A1384,'Medical Examinations'!A:A,'Medical Examinations'!I:I,"not found")</f>
        <v>Obesity</v>
      </c>
      <c r="K1384" s="21">
        <f>_xlfn.XLOOKUP(A1384,'Hospitalisation Details'!A:A,'Hospitalisation Details'!F:F,"Not Found")</f>
        <v>28828</v>
      </c>
      <c r="L1384" s="22">
        <f>_xlfn.XLOOKUP(A1384,'Hospitalisation Details'!A:A,'Hospitalisation Details'!H:H,"Not Found")</f>
        <v>7731.43</v>
      </c>
      <c r="M1384" s="21" t="str">
        <f>_xlfn.XLOOKUP(A1384,'Hospitalisation Details'!A:A,'Hospitalisation Details'!I:I,"Not Found")</f>
        <v>tier - 2</v>
      </c>
      <c r="N1384" s="21" t="str">
        <f>_xlfn.XLOOKUP(A1384,'Hospitalisation Details'!A:A,'Hospitalisation Details'!J:J,"Not Found")</f>
        <v>tier - 3</v>
      </c>
      <c r="O1384" s="21" t="str">
        <f>_xlfn.XLOOKUP(A1384,'Hospitalisation Details'!A:A,'Hospitalisation Details'!K:K,"Not Found")</f>
        <v>R1013</v>
      </c>
      <c r="P1384" s="23">
        <f>_xlfn.XLOOKUP(A1384,'Hospitalisation Details'!A:A,'Hospitalisation Details'!L:L,"Not Found")</f>
        <v>44</v>
      </c>
    </row>
    <row r="1385" spans="1:16" ht="15.75" x14ac:dyDescent="0.25">
      <c r="A1385" s="19" t="s">
        <v>987</v>
      </c>
      <c r="B1385" s="19" t="str">
        <f>_xlfn.XLOOKUP(A1385,'Customer Names'!A:A,'Customer Names'!C:C,"Not Found")</f>
        <v>Mac-Thiong</v>
      </c>
      <c r="C1385" s="20">
        <f>_xlfn.XLOOKUP(A1385,'Medical Examinations'!A:A,'Medical Examinations'!B:B,"not found")</f>
        <v>26.125</v>
      </c>
      <c r="D1385" s="20">
        <f>_xlfn.XLOOKUP(A1385,'Medical Examinations'!A:A,'Medical Examinations'!C:C,"not found")</f>
        <v>5.22</v>
      </c>
      <c r="E1385" s="20" t="str">
        <f>_xlfn.XLOOKUP(A1385,'Medical Examinations'!A:A,'Medical Examinations'!D:D,"not found")</f>
        <v>No</v>
      </c>
      <c r="F1385" s="20" t="str">
        <f>_xlfn.XLOOKUP(A1385,'Medical Examinations'!A:A,'Medical Examinations'!E:E,"not found")</f>
        <v>No</v>
      </c>
      <c r="G1385" s="20" t="str">
        <f>_xlfn.XLOOKUP(A1385,'Medical Examinations'!A:A,'Medical Examinations'!F:F,"not found")</f>
        <v>No</v>
      </c>
      <c r="H1385" s="20">
        <f>_xlfn.XLOOKUP(A1385,'Medical Examinations'!A:A,'Medical Examinations'!G:G,"not found")</f>
        <v>0</v>
      </c>
      <c r="I1385" s="20" t="str">
        <f>_xlfn.XLOOKUP(A1385,'Medical Examinations'!A:A,'Medical Examinations'!H:H,"not found")</f>
        <v>No</v>
      </c>
      <c r="J1385" s="20" t="str">
        <f>_xlfn.XLOOKUP(A1385,'Medical Examinations'!A:A,'Medical Examinations'!I:I,"not found")</f>
        <v>Overweight</v>
      </c>
      <c r="K1385" s="21">
        <f>_xlfn.XLOOKUP(A1385,'Hospitalisation Details'!A:A,'Hospitalisation Details'!F:F,"Not Found")</f>
        <v>29474</v>
      </c>
      <c r="L1385" s="22">
        <f>_xlfn.XLOOKUP(A1385,'Hospitalisation Details'!A:A,'Hospitalisation Details'!H:H,"Not Found")</f>
        <v>7729.65</v>
      </c>
      <c r="M1385" s="21" t="str">
        <f>_xlfn.XLOOKUP(A1385,'Hospitalisation Details'!A:A,'Hospitalisation Details'!I:I,"Not Found")</f>
        <v>tier - 2</v>
      </c>
      <c r="N1385" s="21" t="str">
        <f>_xlfn.XLOOKUP(A1385,'Hospitalisation Details'!A:A,'Hospitalisation Details'!J:J,"Not Found")</f>
        <v>tier - 3</v>
      </c>
      <c r="O1385" s="21" t="str">
        <f>_xlfn.XLOOKUP(A1385,'Hospitalisation Details'!A:A,'Hospitalisation Details'!K:K,"Not Found")</f>
        <v>R1016</v>
      </c>
      <c r="P1385" s="23">
        <f>_xlfn.XLOOKUP(A1385,'Hospitalisation Details'!A:A,'Hospitalisation Details'!L:L,"Not Found")</f>
        <v>42</v>
      </c>
    </row>
    <row r="1386" spans="1:16" ht="15.75" x14ac:dyDescent="0.25">
      <c r="A1386" s="19" t="s">
        <v>986</v>
      </c>
      <c r="B1386" s="19" t="str">
        <f>_xlfn.XLOOKUP(A1386,'Customer Names'!A:A,'Customer Names'!C:C,"Not Found")</f>
        <v>Walker</v>
      </c>
      <c r="C1386" s="20">
        <f>_xlfn.XLOOKUP(A1386,'Medical Examinations'!A:A,'Medical Examinations'!B:B,"not found")</f>
        <v>34.58</v>
      </c>
      <c r="D1386" s="20">
        <f>_xlfn.XLOOKUP(A1386,'Medical Examinations'!A:A,'Medical Examinations'!C:C,"not found")</f>
        <v>6.3</v>
      </c>
      <c r="E1386" s="20" t="str">
        <f>_xlfn.XLOOKUP(A1386,'Medical Examinations'!A:A,'Medical Examinations'!D:D,"not found")</f>
        <v>No</v>
      </c>
      <c r="F1386" s="20" t="str">
        <f>_xlfn.XLOOKUP(A1386,'Medical Examinations'!A:A,'Medical Examinations'!E:E,"not found")</f>
        <v>No</v>
      </c>
      <c r="G1386" s="20" t="str">
        <f>_xlfn.XLOOKUP(A1386,'Medical Examinations'!A:A,'Medical Examinations'!F:F,"not found")</f>
        <v>Yes</v>
      </c>
      <c r="H1386" s="20">
        <f>_xlfn.XLOOKUP(A1386,'Medical Examinations'!A:A,'Medical Examinations'!G:G,"not found")</f>
        <v>1</v>
      </c>
      <c r="I1386" s="20" t="str">
        <f>_xlfn.XLOOKUP(A1386,'Medical Examinations'!A:A,'Medical Examinations'!H:H,"not found")</f>
        <v>No</v>
      </c>
      <c r="J1386" s="20" t="str">
        <f>_xlfn.XLOOKUP(A1386,'Medical Examinations'!A:A,'Medical Examinations'!I:I,"not found")</f>
        <v>Obesity</v>
      </c>
      <c r="K1386" s="21">
        <f>_xlfn.XLOOKUP(A1386,'Hospitalisation Details'!A:A,'Hospitalisation Details'!F:F,"Not Found")</f>
        <v>29008</v>
      </c>
      <c r="L1386" s="22">
        <f>_xlfn.XLOOKUP(A1386,'Hospitalisation Details'!A:A,'Hospitalisation Details'!H:H,"Not Found")</f>
        <v>7727.25</v>
      </c>
      <c r="M1386" s="21" t="str">
        <f>_xlfn.XLOOKUP(A1386,'Hospitalisation Details'!A:A,'Hospitalisation Details'!I:I,"Not Found")</f>
        <v>tier - 2</v>
      </c>
      <c r="N1386" s="21" t="str">
        <f>_xlfn.XLOOKUP(A1386,'Hospitalisation Details'!A:A,'Hospitalisation Details'!J:J,"Not Found")</f>
        <v>tier - 3</v>
      </c>
      <c r="O1386" s="21" t="str">
        <f>_xlfn.XLOOKUP(A1386,'Hospitalisation Details'!A:A,'Hospitalisation Details'!K:K,"Not Found")</f>
        <v>R1012</v>
      </c>
      <c r="P1386" s="23">
        <f>_xlfn.XLOOKUP(A1386,'Hospitalisation Details'!A:A,'Hospitalisation Details'!L:L,"Not Found")</f>
        <v>44</v>
      </c>
    </row>
    <row r="1387" spans="1:16" ht="15.75" x14ac:dyDescent="0.25">
      <c r="A1387" s="19" t="s">
        <v>985</v>
      </c>
      <c r="B1387" s="19" t="str">
        <f>_xlfn.XLOOKUP(A1387,'Customer Names'!A:A,'Customer Names'!C:C,"Not Found")</f>
        <v>Steidl</v>
      </c>
      <c r="C1387" s="20">
        <f>_xlfn.XLOOKUP(A1387,'Medical Examinations'!A:A,'Medical Examinations'!B:B,"not found")</f>
        <v>27.4</v>
      </c>
      <c r="D1387" s="20">
        <f>_xlfn.XLOOKUP(A1387,'Medical Examinations'!A:A,'Medical Examinations'!C:C,"not found")</f>
        <v>8.84</v>
      </c>
      <c r="E1387" s="20" t="str">
        <f>_xlfn.XLOOKUP(A1387,'Medical Examinations'!A:A,'Medical Examinations'!D:D,"not found")</f>
        <v>No</v>
      </c>
      <c r="F1387" s="20" t="str">
        <f>_xlfn.XLOOKUP(A1387,'Medical Examinations'!A:A,'Medical Examinations'!E:E,"not found")</f>
        <v>No</v>
      </c>
      <c r="G1387" s="20" t="str">
        <f>_xlfn.XLOOKUP(A1387,'Medical Examinations'!A:A,'Medical Examinations'!F:F,"not found")</f>
        <v>No</v>
      </c>
      <c r="H1387" s="20">
        <f>_xlfn.XLOOKUP(A1387,'Medical Examinations'!A:A,'Medical Examinations'!G:G,"not found")</f>
        <v>0</v>
      </c>
      <c r="I1387" s="20" t="str">
        <f>_xlfn.XLOOKUP(A1387,'Medical Examinations'!A:A,'Medical Examinations'!H:H,"not found")</f>
        <v>No</v>
      </c>
      <c r="J1387" s="20" t="str">
        <f>_xlfn.XLOOKUP(A1387,'Medical Examinations'!A:A,'Medical Examinations'!I:I,"not found")</f>
        <v>Overweight</v>
      </c>
      <c r="K1387" s="21">
        <f>_xlfn.XLOOKUP(A1387,'Hospitalisation Details'!A:A,'Hospitalisation Details'!F:F,"Not Found")</f>
        <v>28853</v>
      </c>
      <c r="L1387" s="22">
        <f>_xlfn.XLOOKUP(A1387,'Hospitalisation Details'!A:A,'Hospitalisation Details'!H:H,"Not Found")</f>
        <v>7726.85</v>
      </c>
      <c r="M1387" s="21" t="str">
        <f>_xlfn.XLOOKUP(A1387,'Hospitalisation Details'!A:A,'Hospitalisation Details'!I:I,"Not Found")</f>
        <v>tier - 2</v>
      </c>
      <c r="N1387" s="21" t="str">
        <f>_xlfn.XLOOKUP(A1387,'Hospitalisation Details'!A:A,'Hospitalisation Details'!J:J,"Not Found")</f>
        <v>tier - 3</v>
      </c>
      <c r="O1387" s="21" t="str">
        <f>_xlfn.XLOOKUP(A1387,'Hospitalisation Details'!A:A,'Hospitalisation Details'!K:K,"Not Found")</f>
        <v>R1011</v>
      </c>
      <c r="P1387" s="23">
        <f>_xlfn.XLOOKUP(A1387,'Hospitalisation Details'!A:A,'Hospitalisation Details'!L:L,"Not Found")</f>
        <v>44</v>
      </c>
    </row>
    <row r="1388" spans="1:16" ht="15.75" x14ac:dyDescent="0.25">
      <c r="A1388" s="19" t="s">
        <v>984</v>
      </c>
      <c r="B1388" s="19" t="str">
        <f>_xlfn.XLOOKUP(A1388,'Customer Names'!A:A,'Customer Names'!C:C,"Not Found")</f>
        <v>Rose</v>
      </c>
      <c r="C1388" s="20">
        <f>_xlfn.XLOOKUP(A1388,'Medical Examinations'!A:A,'Medical Examinations'!B:B,"not found")</f>
        <v>27.53</v>
      </c>
      <c r="D1388" s="20">
        <f>_xlfn.XLOOKUP(A1388,'Medical Examinations'!A:A,'Medical Examinations'!C:C,"not found")</f>
        <v>4.1100000000000003</v>
      </c>
      <c r="E1388" s="20" t="str">
        <f>_xlfn.XLOOKUP(A1388,'Medical Examinations'!A:A,'Medical Examinations'!D:D,"not found")</f>
        <v>No</v>
      </c>
      <c r="F1388" s="20" t="str">
        <f>_xlfn.XLOOKUP(A1388,'Medical Examinations'!A:A,'Medical Examinations'!E:E,"not found")</f>
        <v>No</v>
      </c>
      <c r="G1388" s="20" t="str">
        <f>_xlfn.XLOOKUP(A1388,'Medical Examinations'!A:A,'Medical Examinations'!F:F,"not found")</f>
        <v>No</v>
      </c>
      <c r="H1388" s="20">
        <f>_xlfn.XLOOKUP(A1388,'Medical Examinations'!A:A,'Medical Examinations'!G:G,"not found")</f>
        <v>1</v>
      </c>
      <c r="I1388" s="20" t="str">
        <f>_xlfn.XLOOKUP(A1388,'Medical Examinations'!A:A,'Medical Examinations'!H:H,"not found")</f>
        <v>No</v>
      </c>
      <c r="J1388" s="20" t="str">
        <f>_xlfn.XLOOKUP(A1388,'Medical Examinations'!A:A,'Medical Examinations'!I:I,"not found")</f>
        <v>Overweight</v>
      </c>
      <c r="K1388" s="21">
        <f>_xlfn.XLOOKUP(A1388,'Hospitalisation Details'!A:A,'Hospitalisation Details'!F:F,"Not Found")</f>
        <v>31970</v>
      </c>
      <c r="L1388" s="22">
        <f>_xlfn.XLOOKUP(A1388,'Hospitalisation Details'!A:A,'Hospitalisation Details'!H:H,"Not Found")</f>
        <v>7684.62</v>
      </c>
      <c r="M1388" s="21" t="str">
        <f>_xlfn.XLOOKUP(A1388,'Hospitalisation Details'!A:A,'Hospitalisation Details'!I:I,"Not Found")</f>
        <v>tier - 2</v>
      </c>
      <c r="N1388" s="21" t="str">
        <f>_xlfn.XLOOKUP(A1388,'Hospitalisation Details'!A:A,'Hospitalisation Details'!J:J,"Not Found")</f>
        <v>tier - 3</v>
      </c>
      <c r="O1388" s="21" t="str">
        <f>_xlfn.XLOOKUP(A1388,'Hospitalisation Details'!A:A,'Hospitalisation Details'!K:K,"Not Found")</f>
        <v>R1021</v>
      </c>
      <c r="P1388" s="23">
        <f>_xlfn.XLOOKUP(A1388,'Hospitalisation Details'!A:A,'Hospitalisation Details'!L:L,"Not Found")</f>
        <v>35</v>
      </c>
    </row>
    <row r="1389" spans="1:16" ht="15.75" x14ac:dyDescent="0.25">
      <c r="A1389" s="19" t="s">
        <v>983</v>
      </c>
      <c r="B1389" s="19" t="str">
        <f>_xlfn.XLOOKUP(A1389,'Customer Names'!A:A,'Customer Names'!C:C,"Not Found")</f>
        <v>Alderfer</v>
      </c>
      <c r="C1389" s="20">
        <f>_xlfn.XLOOKUP(A1389,'Medical Examinations'!A:A,'Medical Examinations'!B:B,"not found")</f>
        <v>33</v>
      </c>
      <c r="D1389" s="20">
        <f>_xlfn.XLOOKUP(A1389,'Medical Examinations'!A:A,'Medical Examinations'!C:C,"not found")</f>
        <v>4.57</v>
      </c>
      <c r="E1389" s="20" t="str">
        <f>_xlfn.XLOOKUP(A1389,'Medical Examinations'!A:A,'Medical Examinations'!D:D,"not found")</f>
        <v>No</v>
      </c>
      <c r="F1389" s="20" t="str">
        <f>_xlfn.XLOOKUP(A1389,'Medical Examinations'!A:A,'Medical Examinations'!E:E,"not found")</f>
        <v>No</v>
      </c>
      <c r="G1389" s="20" t="str">
        <f>_xlfn.XLOOKUP(A1389,'Medical Examinations'!A:A,'Medical Examinations'!F:F,"not found")</f>
        <v>No</v>
      </c>
      <c r="H1389" s="20">
        <f>_xlfn.XLOOKUP(A1389,'Medical Examinations'!A:A,'Medical Examinations'!G:G,"not found")</f>
        <v>0</v>
      </c>
      <c r="I1389" s="20" t="str">
        <f>_xlfn.XLOOKUP(A1389,'Medical Examinations'!A:A,'Medical Examinations'!H:H,"not found")</f>
        <v>No</v>
      </c>
      <c r="J1389" s="20" t="str">
        <f>_xlfn.XLOOKUP(A1389,'Medical Examinations'!A:A,'Medical Examinations'!I:I,"not found")</f>
        <v>Obesity</v>
      </c>
      <c r="K1389" s="21">
        <f>_xlfn.XLOOKUP(A1389,'Hospitalisation Details'!A:A,'Hospitalisation Details'!F:F,"Not Found")</f>
        <v>30303</v>
      </c>
      <c r="L1389" s="22">
        <f>_xlfn.XLOOKUP(A1389,'Hospitalisation Details'!A:A,'Hospitalisation Details'!H:H,"Not Found")</f>
        <v>7682.67</v>
      </c>
      <c r="M1389" s="21" t="str">
        <f>_xlfn.XLOOKUP(A1389,'Hospitalisation Details'!A:A,'Hospitalisation Details'!I:I,"Not Found")</f>
        <v>tier - 2</v>
      </c>
      <c r="N1389" s="21" t="str">
        <f>_xlfn.XLOOKUP(A1389,'Hospitalisation Details'!A:A,'Hospitalisation Details'!J:J,"Not Found")</f>
        <v>tier - 3</v>
      </c>
      <c r="O1389" s="21" t="str">
        <f>_xlfn.XLOOKUP(A1389,'Hospitalisation Details'!A:A,'Hospitalisation Details'!K:K,"Not Found")</f>
        <v>R1013</v>
      </c>
      <c r="P1389" s="23">
        <f>_xlfn.XLOOKUP(A1389,'Hospitalisation Details'!A:A,'Hospitalisation Details'!L:L,"Not Found")</f>
        <v>40</v>
      </c>
    </row>
    <row r="1390" spans="1:16" ht="15.75" x14ac:dyDescent="0.25">
      <c r="A1390" s="19" t="s">
        <v>982</v>
      </c>
      <c r="B1390" s="19" t="str">
        <f>_xlfn.XLOOKUP(A1390,'Customer Names'!A:A,'Customer Names'!C:C,"Not Found")</f>
        <v>Ryland</v>
      </c>
      <c r="C1390" s="20">
        <f>_xlfn.XLOOKUP(A1390,'Medical Examinations'!A:A,'Medical Examinations'!B:B,"not found")</f>
        <v>25.78</v>
      </c>
      <c r="D1390" s="20">
        <f>_xlfn.XLOOKUP(A1390,'Medical Examinations'!A:A,'Medical Examinations'!C:C,"not found")</f>
        <v>11.06</v>
      </c>
      <c r="E1390" s="20" t="str">
        <f>_xlfn.XLOOKUP(A1390,'Medical Examinations'!A:A,'Medical Examinations'!D:D,"not found")</f>
        <v>Yes</v>
      </c>
      <c r="F1390" s="20" t="str">
        <f>_xlfn.XLOOKUP(A1390,'Medical Examinations'!A:A,'Medical Examinations'!E:E,"not found")</f>
        <v>No</v>
      </c>
      <c r="G1390" s="20" t="str">
        <f>_xlfn.XLOOKUP(A1390,'Medical Examinations'!A:A,'Medical Examinations'!F:F,"not found")</f>
        <v>No</v>
      </c>
      <c r="H1390" s="20">
        <f>_xlfn.XLOOKUP(A1390,'Medical Examinations'!A:A,'Medical Examinations'!G:G,"not found")</f>
        <v>0</v>
      </c>
      <c r="I1390" s="20" t="str">
        <f>_xlfn.XLOOKUP(A1390,'Medical Examinations'!A:A,'Medical Examinations'!H:H,"not found")</f>
        <v>No</v>
      </c>
      <c r="J1390" s="20" t="str">
        <f>_xlfn.XLOOKUP(A1390,'Medical Examinations'!A:A,'Medical Examinations'!I:I,"not found")</f>
        <v>Overweight</v>
      </c>
      <c r="K1390" s="21">
        <f>_xlfn.XLOOKUP(A1390,'Hospitalisation Details'!A:A,'Hospitalisation Details'!F:F,"Not Found")</f>
        <v>29939</v>
      </c>
      <c r="L1390" s="22">
        <f>_xlfn.XLOOKUP(A1390,'Hospitalisation Details'!A:A,'Hospitalisation Details'!H:H,"Not Found")</f>
        <v>7681.17</v>
      </c>
      <c r="M1390" s="21" t="str">
        <f>_xlfn.XLOOKUP(A1390,'Hospitalisation Details'!A:A,'Hospitalisation Details'!I:I,"Not Found")</f>
        <v>tier - 2</v>
      </c>
      <c r="N1390" s="21" t="str">
        <f>_xlfn.XLOOKUP(A1390,'Hospitalisation Details'!A:A,'Hospitalisation Details'!J:J,"Not Found")</f>
        <v>tier - 3</v>
      </c>
      <c r="O1390" s="21" t="str">
        <f>_xlfn.XLOOKUP(A1390,'Hospitalisation Details'!A:A,'Hospitalisation Details'!K:K,"Not Found")</f>
        <v>R1020</v>
      </c>
      <c r="P1390" s="23">
        <f>_xlfn.XLOOKUP(A1390,'Hospitalisation Details'!A:A,'Hospitalisation Details'!L:L,"Not Found")</f>
        <v>41</v>
      </c>
    </row>
    <row r="1391" spans="1:16" ht="15.75" x14ac:dyDescent="0.25">
      <c r="A1391" s="19" t="s">
        <v>981</v>
      </c>
      <c r="B1391" s="19" t="str">
        <f>_xlfn.XLOOKUP(A1391,'Customer Names'!A:A,'Customer Names'!C:C,"Not Found")</f>
        <v>Bethea</v>
      </c>
      <c r="C1391" s="20">
        <f>_xlfn.XLOOKUP(A1391,'Medical Examinations'!A:A,'Medical Examinations'!B:B,"not found")</f>
        <v>22.66</v>
      </c>
      <c r="D1391" s="20">
        <f>_xlfn.XLOOKUP(A1391,'Medical Examinations'!A:A,'Medical Examinations'!C:C,"not found")</f>
        <v>10.68</v>
      </c>
      <c r="E1391" s="20" t="str">
        <f>_xlfn.XLOOKUP(A1391,'Medical Examinations'!A:A,'Medical Examinations'!D:D,"not found")</f>
        <v>No</v>
      </c>
      <c r="F1391" s="20" t="str">
        <f>_xlfn.XLOOKUP(A1391,'Medical Examinations'!A:A,'Medical Examinations'!E:E,"not found")</f>
        <v>No</v>
      </c>
      <c r="G1391" s="20" t="str">
        <f>_xlfn.XLOOKUP(A1391,'Medical Examinations'!A:A,'Medical Examinations'!F:F,"not found")</f>
        <v>No</v>
      </c>
      <c r="H1391" s="20">
        <f>_xlfn.XLOOKUP(A1391,'Medical Examinations'!A:A,'Medical Examinations'!G:G,"not found")</f>
        <v>0</v>
      </c>
      <c r="I1391" s="20" t="str">
        <f>_xlfn.XLOOKUP(A1391,'Medical Examinations'!A:A,'Medical Examinations'!H:H,"not found")</f>
        <v>No</v>
      </c>
      <c r="J1391" s="20" t="str">
        <f>_xlfn.XLOOKUP(A1391,'Medical Examinations'!A:A,'Medical Examinations'!I:I,"not found")</f>
        <v>Normal Weight</v>
      </c>
      <c r="K1391" s="21">
        <f>_xlfn.XLOOKUP(A1391,'Hospitalisation Details'!A:A,'Hospitalisation Details'!F:F,"Not Found")</f>
        <v>26217</v>
      </c>
      <c r="L1391" s="22">
        <f>_xlfn.XLOOKUP(A1391,'Hospitalisation Details'!A:A,'Hospitalisation Details'!H:H,"Not Found")</f>
        <v>7680.92</v>
      </c>
      <c r="M1391" s="21" t="str">
        <f>_xlfn.XLOOKUP(A1391,'Hospitalisation Details'!A:A,'Hospitalisation Details'!I:I,"Not Found")</f>
        <v>tier - 2</v>
      </c>
      <c r="N1391" s="21" t="str">
        <f>_xlfn.XLOOKUP(A1391,'Hospitalisation Details'!A:A,'Hospitalisation Details'!J:J,"Not Found")</f>
        <v>tier - 3</v>
      </c>
      <c r="O1391" s="21" t="str">
        <f>_xlfn.XLOOKUP(A1391,'Hospitalisation Details'!A:A,'Hospitalisation Details'!K:K,"Not Found")</f>
        <v>R1013</v>
      </c>
      <c r="P1391" s="23">
        <f>_xlfn.XLOOKUP(A1391,'Hospitalisation Details'!A:A,'Hospitalisation Details'!L:L,"Not Found")</f>
        <v>51</v>
      </c>
    </row>
    <row r="1392" spans="1:16" ht="15.75" x14ac:dyDescent="0.25">
      <c r="A1392" s="19" t="s">
        <v>980</v>
      </c>
      <c r="B1392" s="19" t="str">
        <f>_xlfn.XLOOKUP(A1392,'Customer Names'!A:A,'Customer Names'!C:C,"Not Found")</f>
        <v>Kelly</v>
      </c>
      <c r="C1392" s="20">
        <f>_xlfn.XLOOKUP(A1392,'Medical Examinations'!A:A,'Medical Examinations'!B:B,"not found")</f>
        <v>38.81</v>
      </c>
      <c r="D1392" s="20">
        <f>_xlfn.XLOOKUP(A1392,'Medical Examinations'!A:A,'Medical Examinations'!C:C,"not found")</f>
        <v>6.14</v>
      </c>
      <c r="E1392" s="20" t="str">
        <f>_xlfn.XLOOKUP(A1392,'Medical Examinations'!A:A,'Medical Examinations'!D:D,"not found")</f>
        <v>Yes</v>
      </c>
      <c r="F1392" s="20" t="str">
        <f>_xlfn.XLOOKUP(A1392,'Medical Examinations'!A:A,'Medical Examinations'!E:E,"not found")</f>
        <v>No</v>
      </c>
      <c r="G1392" s="20" t="str">
        <f>_xlfn.XLOOKUP(A1392,'Medical Examinations'!A:A,'Medical Examinations'!F:F,"not found")</f>
        <v>No</v>
      </c>
      <c r="H1392" s="20">
        <f>_xlfn.XLOOKUP(A1392,'Medical Examinations'!A:A,'Medical Examinations'!G:G,"not found")</f>
        <v>1</v>
      </c>
      <c r="I1392" s="20" t="str">
        <f>_xlfn.XLOOKUP(A1392,'Medical Examinations'!A:A,'Medical Examinations'!H:H,"not found")</f>
        <v>No</v>
      </c>
      <c r="J1392" s="20" t="str">
        <f>_xlfn.XLOOKUP(A1392,'Medical Examinations'!A:A,'Medical Examinations'!I:I,"not found")</f>
        <v>Obesity</v>
      </c>
      <c r="K1392" s="21">
        <f>_xlfn.XLOOKUP(A1392,'Hospitalisation Details'!A:A,'Hospitalisation Details'!F:F,"Not Found")</f>
        <v>34955</v>
      </c>
      <c r="L1392" s="22">
        <f>_xlfn.XLOOKUP(A1392,'Hospitalisation Details'!A:A,'Hospitalisation Details'!H:H,"Not Found")</f>
        <v>7676.4</v>
      </c>
      <c r="M1392" s="21" t="str">
        <f>_xlfn.XLOOKUP(A1392,'Hospitalisation Details'!A:A,'Hospitalisation Details'!I:I,"Not Found")</f>
        <v>tier - 2</v>
      </c>
      <c r="N1392" s="21" t="str">
        <f>_xlfn.XLOOKUP(A1392,'Hospitalisation Details'!A:A,'Hospitalisation Details'!J:J,"Not Found")</f>
        <v>tier - 3</v>
      </c>
      <c r="O1392" s="21" t="str">
        <f>_xlfn.XLOOKUP(A1392,'Hospitalisation Details'!A:A,'Hospitalisation Details'!K:K,"Not Found")</f>
        <v>R1012</v>
      </c>
      <c r="P1392" s="23">
        <f>_xlfn.XLOOKUP(A1392,'Hospitalisation Details'!A:A,'Hospitalisation Details'!L:L,"Not Found")</f>
        <v>27</v>
      </c>
    </row>
    <row r="1393" spans="1:16" ht="15.75" x14ac:dyDescent="0.25">
      <c r="A1393" s="19" t="s">
        <v>979</v>
      </c>
      <c r="B1393" s="19" t="str">
        <f>_xlfn.XLOOKUP(A1393,'Customer Names'!A:A,'Customer Names'!C:C,"Not Found")</f>
        <v>Blois</v>
      </c>
      <c r="C1393" s="20">
        <f>_xlfn.XLOOKUP(A1393,'Medical Examinations'!A:A,'Medical Examinations'!B:B,"not found")</f>
        <v>38.51</v>
      </c>
      <c r="D1393" s="20">
        <f>_xlfn.XLOOKUP(A1393,'Medical Examinations'!A:A,'Medical Examinations'!C:C,"not found")</f>
        <v>5.45</v>
      </c>
      <c r="E1393" s="20" t="str">
        <f>_xlfn.XLOOKUP(A1393,'Medical Examinations'!A:A,'Medical Examinations'!D:D,"not found")</f>
        <v>Yes</v>
      </c>
      <c r="F1393" s="20" t="str">
        <f>_xlfn.XLOOKUP(A1393,'Medical Examinations'!A:A,'Medical Examinations'!E:E,"not found")</f>
        <v>No</v>
      </c>
      <c r="G1393" s="20" t="str">
        <f>_xlfn.XLOOKUP(A1393,'Medical Examinations'!A:A,'Medical Examinations'!F:F,"not found")</f>
        <v>No</v>
      </c>
      <c r="H1393" s="20">
        <f>_xlfn.XLOOKUP(A1393,'Medical Examinations'!A:A,'Medical Examinations'!G:G,"not found")</f>
        <v>0</v>
      </c>
      <c r="I1393" s="20" t="str">
        <f>_xlfn.XLOOKUP(A1393,'Medical Examinations'!A:A,'Medical Examinations'!H:H,"not found")</f>
        <v>No</v>
      </c>
      <c r="J1393" s="20" t="str">
        <f>_xlfn.XLOOKUP(A1393,'Medical Examinations'!A:A,'Medical Examinations'!I:I,"not found")</f>
        <v>Obesity</v>
      </c>
      <c r="K1393" s="21">
        <f>_xlfn.XLOOKUP(A1393,'Hospitalisation Details'!A:A,'Hospitalisation Details'!F:F,"Not Found")</f>
        <v>35393</v>
      </c>
      <c r="L1393" s="22">
        <f>_xlfn.XLOOKUP(A1393,'Hospitalisation Details'!A:A,'Hospitalisation Details'!H:H,"Not Found")</f>
        <v>7670.75</v>
      </c>
      <c r="M1393" s="21" t="str">
        <f>_xlfn.XLOOKUP(A1393,'Hospitalisation Details'!A:A,'Hospitalisation Details'!I:I,"Not Found")</f>
        <v>tier - 2</v>
      </c>
      <c r="N1393" s="21" t="str">
        <f>_xlfn.XLOOKUP(A1393,'Hospitalisation Details'!A:A,'Hospitalisation Details'!J:J,"Not Found")</f>
        <v>tier - 3</v>
      </c>
      <c r="O1393" s="21" t="str">
        <f>_xlfn.XLOOKUP(A1393,'Hospitalisation Details'!A:A,'Hospitalisation Details'!K:K,"Not Found")</f>
        <v>R1022</v>
      </c>
      <c r="P1393" s="23">
        <f>_xlfn.XLOOKUP(A1393,'Hospitalisation Details'!A:A,'Hospitalisation Details'!L:L,"Not Found")</f>
        <v>26</v>
      </c>
    </row>
    <row r="1394" spans="1:16" ht="15.75" x14ac:dyDescent="0.25">
      <c r="A1394" s="19" t="s">
        <v>978</v>
      </c>
      <c r="B1394" s="19" t="str">
        <f>_xlfn.XLOOKUP(A1394,'Customer Names'!A:A,'Customer Names'!C:C,"Not Found")</f>
        <v>Dayton</v>
      </c>
      <c r="C1394" s="20">
        <f>_xlfn.XLOOKUP(A1394,'Medical Examinations'!A:A,'Medical Examinations'!B:B,"not found")</f>
        <v>22.98</v>
      </c>
      <c r="D1394" s="20">
        <f>_xlfn.XLOOKUP(A1394,'Medical Examinations'!A:A,'Medical Examinations'!C:C,"not found")</f>
        <v>6.14</v>
      </c>
      <c r="E1394" s="20" t="str">
        <f>_xlfn.XLOOKUP(A1394,'Medical Examinations'!A:A,'Medical Examinations'!D:D,"not found")</f>
        <v>Yes</v>
      </c>
      <c r="F1394" s="20" t="str">
        <f>_xlfn.XLOOKUP(A1394,'Medical Examinations'!A:A,'Medical Examinations'!E:E,"not found")</f>
        <v>No</v>
      </c>
      <c r="G1394" s="20" t="str">
        <f>_xlfn.XLOOKUP(A1394,'Medical Examinations'!A:A,'Medical Examinations'!F:F,"not found")</f>
        <v>No</v>
      </c>
      <c r="H1394" s="20">
        <f>_xlfn.XLOOKUP(A1394,'Medical Examinations'!A:A,'Medical Examinations'!G:G,"not found")</f>
        <v>0</v>
      </c>
      <c r="I1394" s="20" t="str">
        <f>_xlfn.XLOOKUP(A1394,'Medical Examinations'!A:A,'Medical Examinations'!H:H,"not found")</f>
        <v>No</v>
      </c>
      <c r="J1394" s="20" t="str">
        <f>_xlfn.XLOOKUP(A1394,'Medical Examinations'!A:A,'Medical Examinations'!I:I,"not found")</f>
        <v>Normal Weight</v>
      </c>
      <c r="K1394" s="21">
        <f>_xlfn.XLOOKUP(A1394,'Hospitalisation Details'!A:A,'Hospitalisation Details'!F:F,"Not Found")</f>
        <v>28042</v>
      </c>
      <c r="L1394" s="22">
        <f>_xlfn.XLOOKUP(A1394,'Hospitalisation Details'!A:A,'Hospitalisation Details'!H:H,"Not Found")</f>
        <v>7662.47</v>
      </c>
      <c r="M1394" s="21" t="str">
        <f>_xlfn.XLOOKUP(A1394,'Hospitalisation Details'!A:A,'Hospitalisation Details'!I:I,"Not Found")</f>
        <v>tier - 2</v>
      </c>
      <c r="N1394" s="21" t="str">
        <f>_xlfn.XLOOKUP(A1394,'Hospitalisation Details'!A:A,'Hospitalisation Details'!J:J,"Not Found")</f>
        <v>tier - 3</v>
      </c>
      <c r="O1394" s="21" t="str">
        <f>_xlfn.XLOOKUP(A1394,'Hospitalisation Details'!A:A,'Hospitalisation Details'!K:K,"Not Found")</f>
        <v>R1011</v>
      </c>
      <c r="P1394" s="23">
        <f>_xlfn.XLOOKUP(A1394,'Hospitalisation Details'!A:A,'Hospitalisation Details'!L:L,"Not Found")</f>
        <v>46</v>
      </c>
    </row>
    <row r="1395" spans="1:16" ht="15.75" x14ac:dyDescent="0.25">
      <c r="A1395" s="19" t="s">
        <v>977</v>
      </c>
      <c r="B1395" s="19" t="str">
        <f>_xlfn.XLOOKUP(A1395,'Customer Names'!A:A,'Customer Names'!C:C,"Not Found")</f>
        <v>Cloud</v>
      </c>
      <c r="C1395" s="20">
        <f>_xlfn.XLOOKUP(A1395,'Medical Examinations'!A:A,'Medical Examinations'!B:B,"not found")</f>
        <v>15.65</v>
      </c>
      <c r="D1395" s="20">
        <f>_xlfn.XLOOKUP(A1395,'Medical Examinations'!A:A,'Medical Examinations'!C:C,"not found")</f>
        <v>7.85</v>
      </c>
      <c r="E1395" s="20" t="str">
        <f>_xlfn.XLOOKUP(A1395,'Medical Examinations'!A:A,'Medical Examinations'!D:D,"not found")</f>
        <v>No</v>
      </c>
      <c r="F1395" s="20" t="str">
        <f>_xlfn.XLOOKUP(A1395,'Medical Examinations'!A:A,'Medical Examinations'!E:E,"not found")</f>
        <v>No</v>
      </c>
      <c r="G1395" s="20" t="str">
        <f>_xlfn.XLOOKUP(A1395,'Medical Examinations'!A:A,'Medical Examinations'!F:F,"not found")</f>
        <v>No</v>
      </c>
      <c r="H1395" s="20">
        <f>_xlfn.XLOOKUP(A1395,'Medical Examinations'!A:A,'Medical Examinations'!G:G,"not found")</f>
        <v>0</v>
      </c>
      <c r="I1395" s="20" t="str">
        <f>_xlfn.XLOOKUP(A1395,'Medical Examinations'!A:A,'Medical Examinations'!H:H,"not found")</f>
        <v>No</v>
      </c>
      <c r="J1395" s="20" t="str">
        <f>_xlfn.XLOOKUP(A1395,'Medical Examinations'!A:A,'Medical Examinations'!I:I,"not found")</f>
        <v>Underweight</v>
      </c>
      <c r="K1395" s="21">
        <f>_xlfn.XLOOKUP(A1395,'Hospitalisation Details'!A:A,'Hospitalisation Details'!F:F,"Not Found")</f>
        <v>24103</v>
      </c>
      <c r="L1395" s="22">
        <f>_xlfn.XLOOKUP(A1395,'Hospitalisation Details'!A:A,'Hospitalisation Details'!H:H,"Not Found")</f>
        <v>7657.69</v>
      </c>
      <c r="M1395" s="21" t="str">
        <f>_xlfn.XLOOKUP(A1395,'Hospitalisation Details'!A:A,'Hospitalisation Details'!I:I,"Not Found")</f>
        <v>tier - 2</v>
      </c>
      <c r="N1395" s="21" t="str">
        <f>_xlfn.XLOOKUP(A1395,'Hospitalisation Details'!A:A,'Hospitalisation Details'!J:J,"Not Found")</f>
        <v>tier - 3</v>
      </c>
      <c r="O1395" s="21" t="str">
        <f>_xlfn.XLOOKUP(A1395,'Hospitalisation Details'!A:A,'Hospitalisation Details'!K:K,"Not Found")</f>
        <v>R1012</v>
      </c>
      <c r="P1395" s="23">
        <f>_xlfn.XLOOKUP(A1395,'Hospitalisation Details'!A:A,'Hospitalisation Details'!L:L,"Not Found")</f>
        <v>57</v>
      </c>
    </row>
    <row r="1396" spans="1:16" ht="15.75" x14ac:dyDescent="0.25">
      <c r="A1396" s="19" t="s">
        <v>976</v>
      </c>
      <c r="B1396" s="19" t="str">
        <f>_xlfn.XLOOKUP(A1396,'Customer Names'!A:A,'Customer Names'!C:C,"Not Found")</f>
        <v>Betournay</v>
      </c>
      <c r="C1396" s="20">
        <f>_xlfn.XLOOKUP(A1396,'Medical Examinations'!A:A,'Medical Examinations'!B:B,"not found")</f>
        <v>39.97</v>
      </c>
      <c r="D1396" s="20">
        <f>_xlfn.XLOOKUP(A1396,'Medical Examinations'!A:A,'Medical Examinations'!C:C,"not found")</f>
        <v>4.09</v>
      </c>
      <c r="E1396" s="20" t="str">
        <f>_xlfn.XLOOKUP(A1396,'Medical Examinations'!A:A,'Medical Examinations'!D:D,"not found")</f>
        <v>No</v>
      </c>
      <c r="F1396" s="20" t="str">
        <f>_xlfn.XLOOKUP(A1396,'Medical Examinations'!A:A,'Medical Examinations'!E:E,"not found")</f>
        <v>No</v>
      </c>
      <c r="G1396" s="20" t="str">
        <f>_xlfn.XLOOKUP(A1396,'Medical Examinations'!A:A,'Medical Examinations'!F:F,"not found")</f>
        <v>No</v>
      </c>
      <c r="H1396" s="20">
        <f>_xlfn.XLOOKUP(A1396,'Medical Examinations'!A:A,'Medical Examinations'!G:G,"not found")</f>
        <v>1</v>
      </c>
      <c r="I1396" s="20" t="str">
        <f>_xlfn.XLOOKUP(A1396,'Medical Examinations'!A:A,'Medical Examinations'!H:H,"not found")</f>
        <v>No</v>
      </c>
      <c r="J1396" s="20" t="str">
        <f>_xlfn.XLOOKUP(A1396,'Medical Examinations'!A:A,'Medical Examinations'!I:I,"not found")</f>
        <v>Obesity</v>
      </c>
      <c r="K1396" s="21">
        <f>_xlfn.XLOOKUP(A1396,'Hospitalisation Details'!A:A,'Hospitalisation Details'!F:F,"Not Found")</f>
        <v>36068</v>
      </c>
      <c r="L1396" s="22">
        <f>_xlfn.XLOOKUP(A1396,'Hospitalisation Details'!A:A,'Hospitalisation Details'!H:H,"Not Found")</f>
        <v>7652.26</v>
      </c>
      <c r="M1396" s="21" t="str">
        <f>_xlfn.XLOOKUP(A1396,'Hospitalisation Details'!A:A,'Hospitalisation Details'!I:I,"Not Found")</f>
        <v>tier - 2</v>
      </c>
      <c r="N1396" s="21" t="str">
        <f>_xlfn.XLOOKUP(A1396,'Hospitalisation Details'!A:A,'Hospitalisation Details'!J:J,"Not Found")</f>
        <v>tier - 3</v>
      </c>
      <c r="O1396" s="21" t="str">
        <f>_xlfn.XLOOKUP(A1396,'Hospitalisation Details'!A:A,'Hospitalisation Details'!K:K,"Not Found")</f>
        <v>R1023</v>
      </c>
      <c r="P1396" s="23">
        <f>_xlfn.XLOOKUP(A1396,'Hospitalisation Details'!A:A,'Hospitalisation Details'!L:L,"Not Found")</f>
        <v>24</v>
      </c>
    </row>
    <row r="1397" spans="1:16" ht="15.75" x14ac:dyDescent="0.25">
      <c r="A1397" s="19" t="s">
        <v>975</v>
      </c>
      <c r="B1397" s="19" t="str">
        <f>_xlfn.XLOOKUP(A1397,'Customer Names'!A:A,'Customer Names'!C:C,"Not Found")</f>
        <v>Temple</v>
      </c>
      <c r="C1397" s="20">
        <f>_xlfn.XLOOKUP(A1397,'Medical Examinations'!A:A,'Medical Examinations'!B:B,"not found")</f>
        <v>37.22</v>
      </c>
      <c r="D1397" s="20">
        <f>_xlfn.XLOOKUP(A1397,'Medical Examinations'!A:A,'Medical Examinations'!C:C,"not found")</f>
        <v>4.62</v>
      </c>
      <c r="E1397" s="20" t="str">
        <f>_xlfn.XLOOKUP(A1397,'Medical Examinations'!A:A,'Medical Examinations'!D:D,"not found")</f>
        <v>No</v>
      </c>
      <c r="F1397" s="20" t="str">
        <f>_xlfn.XLOOKUP(A1397,'Medical Examinations'!A:A,'Medical Examinations'!E:E,"not found")</f>
        <v>No</v>
      </c>
      <c r="G1397" s="20" t="str">
        <f>_xlfn.XLOOKUP(A1397,'Medical Examinations'!A:A,'Medical Examinations'!F:F,"not found")</f>
        <v>Yes</v>
      </c>
      <c r="H1397" s="20">
        <f>_xlfn.XLOOKUP(A1397,'Medical Examinations'!A:A,'Medical Examinations'!G:G,"not found")</f>
        <v>1</v>
      </c>
      <c r="I1397" s="20" t="str">
        <f>_xlfn.XLOOKUP(A1397,'Medical Examinations'!A:A,'Medical Examinations'!H:H,"not found")</f>
        <v>No</v>
      </c>
      <c r="J1397" s="20" t="str">
        <f>_xlfn.XLOOKUP(A1397,'Medical Examinations'!A:A,'Medical Examinations'!I:I,"not found")</f>
        <v>Obesity</v>
      </c>
      <c r="K1397" s="21">
        <f>_xlfn.XLOOKUP(A1397,'Hospitalisation Details'!A:A,'Hospitalisation Details'!F:F,"Not Found")</f>
        <v>34191</v>
      </c>
      <c r="L1397" s="22">
        <f>_xlfn.XLOOKUP(A1397,'Hospitalisation Details'!A:A,'Hospitalisation Details'!H:H,"Not Found")</f>
        <v>7650.8</v>
      </c>
      <c r="M1397" s="21" t="str">
        <f>_xlfn.XLOOKUP(A1397,'Hospitalisation Details'!A:A,'Hospitalisation Details'!I:I,"Not Found")</f>
        <v>tier - 2</v>
      </c>
      <c r="N1397" s="21" t="str">
        <f>_xlfn.XLOOKUP(A1397,'Hospitalisation Details'!A:A,'Hospitalisation Details'!J:J,"Not Found")</f>
        <v>tier - 3</v>
      </c>
      <c r="O1397" s="21" t="str">
        <f>_xlfn.XLOOKUP(A1397,'Hospitalisation Details'!A:A,'Hospitalisation Details'!K:K,"Not Found")</f>
        <v>R1012</v>
      </c>
      <c r="P1397" s="23">
        <f>_xlfn.XLOOKUP(A1397,'Hospitalisation Details'!A:A,'Hospitalisation Details'!L:L,"Not Found")</f>
        <v>29</v>
      </c>
    </row>
    <row r="1398" spans="1:16" ht="15.75" x14ac:dyDescent="0.25">
      <c r="A1398" s="19" t="s">
        <v>974</v>
      </c>
      <c r="B1398" s="19" t="str">
        <f>_xlfn.XLOOKUP(A1398,'Customer Names'!A:A,'Customer Names'!C:C,"Not Found")</f>
        <v>Rollie</v>
      </c>
      <c r="C1398" s="20">
        <f>_xlfn.XLOOKUP(A1398,'Medical Examinations'!A:A,'Medical Examinations'!B:B,"not found")</f>
        <v>41.325000000000003</v>
      </c>
      <c r="D1398" s="20">
        <f>_xlfn.XLOOKUP(A1398,'Medical Examinations'!A:A,'Medical Examinations'!C:C,"not found")</f>
        <v>5.77</v>
      </c>
      <c r="E1398" s="20" t="str">
        <f>_xlfn.XLOOKUP(A1398,'Medical Examinations'!A:A,'Medical Examinations'!D:D,"not found")</f>
        <v>No</v>
      </c>
      <c r="F1398" s="20" t="str">
        <f>_xlfn.XLOOKUP(A1398,'Medical Examinations'!A:A,'Medical Examinations'!E:E,"not found")</f>
        <v>No</v>
      </c>
      <c r="G1398" s="20" t="str">
        <f>_xlfn.XLOOKUP(A1398,'Medical Examinations'!A:A,'Medical Examinations'!F:F,"not found")</f>
        <v>No</v>
      </c>
      <c r="H1398" s="20">
        <f>_xlfn.XLOOKUP(A1398,'Medical Examinations'!A:A,'Medical Examinations'!G:G,"not found")</f>
        <v>0</v>
      </c>
      <c r="I1398" s="20" t="str">
        <f>_xlfn.XLOOKUP(A1398,'Medical Examinations'!A:A,'Medical Examinations'!H:H,"not found")</f>
        <v>No</v>
      </c>
      <c r="J1398" s="20" t="str">
        <f>_xlfn.XLOOKUP(A1398,'Medical Examinations'!A:A,'Medical Examinations'!I:I,"not found")</f>
        <v>Obesity</v>
      </c>
      <c r="K1398" s="21">
        <f>_xlfn.XLOOKUP(A1398,'Hospitalisation Details'!A:A,'Hospitalisation Details'!F:F,"Not Found")</f>
        <v>29510</v>
      </c>
      <c r="L1398" s="22">
        <f>_xlfn.XLOOKUP(A1398,'Hospitalisation Details'!A:A,'Hospitalisation Details'!H:H,"Not Found")</f>
        <v>7650.77</v>
      </c>
      <c r="M1398" s="21" t="str">
        <f>_xlfn.XLOOKUP(A1398,'Hospitalisation Details'!A:A,'Hospitalisation Details'!I:I,"Not Found")</f>
        <v>tier - 2</v>
      </c>
      <c r="N1398" s="21" t="str">
        <f>_xlfn.XLOOKUP(A1398,'Hospitalisation Details'!A:A,'Hospitalisation Details'!J:J,"Not Found")</f>
        <v>tier - 3</v>
      </c>
      <c r="O1398" s="21" t="str">
        <f>_xlfn.XLOOKUP(A1398,'Hospitalisation Details'!A:A,'Hospitalisation Details'!K:K,"Not Found")</f>
        <v>R1024</v>
      </c>
      <c r="P1398" s="23">
        <f>_xlfn.XLOOKUP(A1398,'Hospitalisation Details'!A:A,'Hospitalisation Details'!L:L,"Not Found")</f>
        <v>42</v>
      </c>
    </row>
    <row r="1399" spans="1:16" ht="15.75" x14ac:dyDescent="0.25">
      <c r="A1399" s="19" t="s">
        <v>973</v>
      </c>
      <c r="B1399" s="19" t="str">
        <f>_xlfn.XLOOKUP(A1399,'Customer Names'!A:A,'Customer Names'!C:C,"Not Found")</f>
        <v>Roybal</v>
      </c>
      <c r="C1399" s="20">
        <f>_xlfn.XLOOKUP(A1399,'Medical Examinations'!A:A,'Medical Examinations'!B:B,"not found")</f>
        <v>40.31</v>
      </c>
      <c r="D1399" s="20">
        <f>_xlfn.XLOOKUP(A1399,'Medical Examinations'!A:A,'Medical Examinations'!C:C,"not found")</f>
        <v>5.84</v>
      </c>
      <c r="E1399" s="20" t="str">
        <f>_xlfn.XLOOKUP(A1399,'Medical Examinations'!A:A,'Medical Examinations'!D:D,"not found")</f>
        <v>No</v>
      </c>
      <c r="F1399" s="20" t="str">
        <f>_xlfn.XLOOKUP(A1399,'Medical Examinations'!A:A,'Medical Examinations'!E:E,"not found")</f>
        <v>No</v>
      </c>
      <c r="G1399" s="20" t="str">
        <f>_xlfn.XLOOKUP(A1399,'Medical Examinations'!A:A,'Medical Examinations'!F:F,"not found")</f>
        <v>No</v>
      </c>
      <c r="H1399" s="20">
        <f>_xlfn.XLOOKUP(A1399,'Medical Examinations'!A:A,'Medical Examinations'!G:G,"not found")</f>
        <v>0</v>
      </c>
      <c r="I1399" s="20" t="str">
        <f>_xlfn.XLOOKUP(A1399,'Medical Examinations'!A:A,'Medical Examinations'!H:H,"not found")</f>
        <v>No</v>
      </c>
      <c r="J1399" s="20" t="str">
        <f>_xlfn.XLOOKUP(A1399,'Medical Examinations'!A:A,'Medical Examinations'!I:I,"not found")</f>
        <v>Obesity</v>
      </c>
      <c r="K1399" s="21">
        <f>_xlfn.XLOOKUP(A1399,'Hospitalisation Details'!A:A,'Hospitalisation Details'!F:F,"Not Found")</f>
        <v>36326</v>
      </c>
      <c r="L1399" s="22">
        <f>_xlfn.XLOOKUP(A1399,'Hospitalisation Details'!A:A,'Hospitalisation Details'!H:H,"Not Found")</f>
        <v>7642.05</v>
      </c>
      <c r="M1399" s="21" t="str">
        <f>_xlfn.XLOOKUP(A1399,'Hospitalisation Details'!A:A,'Hospitalisation Details'!I:I,"Not Found")</f>
        <v>tier - 2</v>
      </c>
      <c r="N1399" s="21" t="str">
        <f>_xlfn.XLOOKUP(A1399,'Hospitalisation Details'!A:A,'Hospitalisation Details'!J:J,"Not Found")</f>
        <v>tier - 3</v>
      </c>
      <c r="O1399" s="21" t="str">
        <f>_xlfn.XLOOKUP(A1399,'Hospitalisation Details'!A:A,'Hospitalisation Details'!K:K,"Not Found")</f>
        <v>R1026</v>
      </c>
      <c r="P1399" s="23">
        <f>_xlfn.XLOOKUP(A1399,'Hospitalisation Details'!A:A,'Hospitalisation Details'!L:L,"Not Found")</f>
        <v>23</v>
      </c>
    </row>
    <row r="1400" spans="1:16" ht="15.75" x14ac:dyDescent="0.25">
      <c r="A1400" s="19" t="s">
        <v>972</v>
      </c>
      <c r="B1400" s="19" t="str">
        <f>_xlfn.XLOOKUP(A1400,'Customer Names'!A:A,'Customer Names'!C:C,"Not Found")</f>
        <v>Turgeon</v>
      </c>
      <c r="C1400" s="20">
        <f>_xlfn.XLOOKUP(A1400,'Medical Examinations'!A:A,'Medical Examinations'!B:B,"not found")</f>
        <v>29.48</v>
      </c>
      <c r="D1400" s="20">
        <f>_xlfn.XLOOKUP(A1400,'Medical Examinations'!A:A,'Medical Examinations'!C:C,"not found")</f>
        <v>4.91</v>
      </c>
      <c r="E1400" s="20" t="str">
        <f>_xlfn.XLOOKUP(A1400,'Medical Examinations'!A:A,'Medical Examinations'!D:D,"not found")</f>
        <v>No</v>
      </c>
      <c r="F1400" s="20" t="str">
        <f>_xlfn.XLOOKUP(A1400,'Medical Examinations'!A:A,'Medical Examinations'!E:E,"not found")</f>
        <v>No</v>
      </c>
      <c r="G1400" s="20" t="str">
        <f>_xlfn.XLOOKUP(A1400,'Medical Examinations'!A:A,'Medical Examinations'!F:F,"not found")</f>
        <v>No</v>
      </c>
      <c r="H1400" s="20">
        <f>_xlfn.XLOOKUP(A1400,'Medical Examinations'!A:A,'Medical Examinations'!G:G,"not found")</f>
        <v>0</v>
      </c>
      <c r="I1400" s="20" t="str">
        <f>_xlfn.XLOOKUP(A1400,'Medical Examinations'!A:A,'Medical Examinations'!H:H,"not found")</f>
        <v>No</v>
      </c>
      <c r="J1400" s="20" t="str">
        <f>_xlfn.XLOOKUP(A1400,'Medical Examinations'!A:A,'Medical Examinations'!I:I,"not found")</f>
        <v>Overweight</v>
      </c>
      <c r="K1400" s="21">
        <f>_xlfn.XLOOKUP(A1400,'Hospitalisation Details'!A:A,'Hospitalisation Details'!F:F,"Not Found")</f>
        <v>29426</v>
      </c>
      <c r="L1400" s="22">
        <f>_xlfn.XLOOKUP(A1400,'Hospitalisation Details'!A:A,'Hospitalisation Details'!H:H,"Not Found")</f>
        <v>7640.31</v>
      </c>
      <c r="M1400" s="21" t="str">
        <f>_xlfn.XLOOKUP(A1400,'Hospitalisation Details'!A:A,'Hospitalisation Details'!I:I,"Not Found")</f>
        <v>tier - 2</v>
      </c>
      <c r="N1400" s="21" t="str">
        <f>_xlfn.XLOOKUP(A1400,'Hospitalisation Details'!A:A,'Hospitalisation Details'!J:J,"Not Found")</f>
        <v>tier - 3</v>
      </c>
      <c r="O1400" s="21" t="str">
        <f>_xlfn.XLOOKUP(A1400,'Hospitalisation Details'!A:A,'Hospitalisation Details'!K:K,"Not Found")</f>
        <v>R1013</v>
      </c>
      <c r="P1400" s="23">
        <f>_xlfn.XLOOKUP(A1400,'Hospitalisation Details'!A:A,'Hospitalisation Details'!L:L,"Not Found")</f>
        <v>42</v>
      </c>
    </row>
    <row r="1401" spans="1:16" ht="15.75" x14ac:dyDescent="0.25">
      <c r="A1401" s="19" t="s">
        <v>971</v>
      </c>
      <c r="B1401" s="19" t="str">
        <f>_xlfn.XLOOKUP(A1401,'Customer Names'!A:A,'Customer Names'!C:C,"Not Found")</f>
        <v>Deingenis</v>
      </c>
      <c r="C1401" s="20">
        <f>_xlfn.XLOOKUP(A1401,'Medical Examinations'!A:A,'Medical Examinations'!B:B,"not found")</f>
        <v>33.155000000000001</v>
      </c>
      <c r="D1401" s="20">
        <f>_xlfn.XLOOKUP(A1401,'Medical Examinations'!A:A,'Medical Examinations'!C:C,"not found")</f>
        <v>5.07</v>
      </c>
      <c r="E1401" s="20" t="str">
        <f>_xlfn.XLOOKUP(A1401,'Medical Examinations'!A:A,'Medical Examinations'!D:D,"not found")</f>
        <v>No</v>
      </c>
      <c r="F1401" s="20" t="str">
        <f>_xlfn.XLOOKUP(A1401,'Medical Examinations'!A:A,'Medical Examinations'!E:E,"not found")</f>
        <v>No</v>
      </c>
      <c r="G1401" s="20" t="str">
        <f>_xlfn.XLOOKUP(A1401,'Medical Examinations'!A:A,'Medical Examinations'!F:F,"not found")</f>
        <v>No</v>
      </c>
      <c r="H1401" s="20">
        <f>_xlfn.XLOOKUP(A1401,'Medical Examinations'!A:A,'Medical Examinations'!G:G,"not found")</f>
        <v>0</v>
      </c>
      <c r="I1401" s="20" t="str">
        <f>_xlfn.XLOOKUP(A1401,'Medical Examinations'!A:A,'Medical Examinations'!H:H,"not found")</f>
        <v>No</v>
      </c>
      <c r="J1401" s="20" t="str">
        <f>_xlfn.XLOOKUP(A1401,'Medical Examinations'!A:A,'Medical Examinations'!I:I,"not found")</f>
        <v>Obesity</v>
      </c>
      <c r="K1401" s="21">
        <f>_xlfn.XLOOKUP(A1401,'Hospitalisation Details'!A:A,'Hospitalisation Details'!F:F,"Not Found")</f>
        <v>29392</v>
      </c>
      <c r="L1401" s="22">
        <f>_xlfn.XLOOKUP(A1401,'Hospitalisation Details'!A:A,'Hospitalisation Details'!H:H,"Not Found")</f>
        <v>7639.42</v>
      </c>
      <c r="M1401" s="21" t="str">
        <f>_xlfn.XLOOKUP(A1401,'Hospitalisation Details'!A:A,'Hospitalisation Details'!I:I,"Not Found")</f>
        <v>tier - 2</v>
      </c>
      <c r="N1401" s="21" t="str">
        <f>_xlfn.XLOOKUP(A1401,'Hospitalisation Details'!A:A,'Hospitalisation Details'!J:J,"Not Found")</f>
        <v>tier - 3</v>
      </c>
      <c r="O1401" s="21" t="str">
        <f>_xlfn.XLOOKUP(A1401,'Hospitalisation Details'!A:A,'Hospitalisation Details'!K:K,"Not Found")</f>
        <v>R1024</v>
      </c>
      <c r="P1401" s="23">
        <f>_xlfn.XLOOKUP(A1401,'Hospitalisation Details'!A:A,'Hospitalisation Details'!L:L,"Not Found")</f>
        <v>42</v>
      </c>
    </row>
    <row r="1402" spans="1:16" ht="15.75" x14ac:dyDescent="0.25">
      <c r="A1402" s="19" t="s">
        <v>970</v>
      </c>
      <c r="B1402" s="19" t="str">
        <f>_xlfn.XLOOKUP(A1402,'Customer Names'!A:A,'Customer Names'!C:C,"Not Found")</f>
        <v>Hodge</v>
      </c>
      <c r="C1402" s="20">
        <f>_xlfn.XLOOKUP(A1402,'Medical Examinations'!A:A,'Medical Examinations'!B:B,"not found")</f>
        <v>42.85</v>
      </c>
      <c r="D1402" s="20">
        <f>_xlfn.XLOOKUP(A1402,'Medical Examinations'!A:A,'Medical Examinations'!C:C,"not found")</f>
        <v>5.81</v>
      </c>
      <c r="E1402" s="20" t="str">
        <f>_xlfn.XLOOKUP(A1402,'Medical Examinations'!A:A,'Medical Examinations'!D:D,"not found")</f>
        <v>Yes</v>
      </c>
      <c r="F1402" s="20" t="str">
        <f>_xlfn.XLOOKUP(A1402,'Medical Examinations'!A:A,'Medical Examinations'!E:E,"not found")</f>
        <v>No</v>
      </c>
      <c r="G1402" s="20" t="str">
        <f>_xlfn.XLOOKUP(A1402,'Medical Examinations'!A:A,'Medical Examinations'!F:F,"not found")</f>
        <v>No</v>
      </c>
      <c r="H1402" s="20">
        <f>_xlfn.XLOOKUP(A1402,'Medical Examinations'!A:A,'Medical Examinations'!G:G,"not found")</f>
        <v>0</v>
      </c>
      <c r="I1402" s="20" t="str">
        <f>_xlfn.XLOOKUP(A1402,'Medical Examinations'!A:A,'Medical Examinations'!H:H,"not found")</f>
        <v>No</v>
      </c>
      <c r="J1402" s="20" t="str">
        <f>_xlfn.XLOOKUP(A1402,'Medical Examinations'!A:A,'Medical Examinations'!I:I,"not found")</f>
        <v>Obesity</v>
      </c>
      <c r="K1402" s="21">
        <f>_xlfn.XLOOKUP(A1402,'Hospitalisation Details'!A:A,'Hospitalisation Details'!F:F,"Not Found")</f>
        <v>37238</v>
      </c>
      <c r="L1402" s="22">
        <f>_xlfn.XLOOKUP(A1402,'Hospitalisation Details'!A:A,'Hospitalisation Details'!H:H,"Not Found")</f>
        <v>7636.92</v>
      </c>
      <c r="M1402" s="21" t="str">
        <f>_xlfn.XLOOKUP(A1402,'Hospitalisation Details'!A:A,'Hospitalisation Details'!I:I,"Not Found")</f>
        <v>tier - 2</v>
      </c>
      <c r="N1402" s="21" t="str">
        <f>_xlfn.XLOOKUP(A1402,'Hospitalisation Details'!A:A,'Hospitalisation Details'!J:J,"Not Found")</f>
        <v>tier - 3</v>
      </c>
      <c r="O1402" s="21" t="str">
        <f>_xlfn.XLOOKUP(A1402,'Hospitalisation Details'!A:A,'Hospitalisation Details'!K:K,"Not Found")</f>
        <v>R1012</v>
      </c>
      <c r="P1402" s="23">
        <f>_xlfn.XLOOKUP(A1402,'Hospitalisation Details'!A:A,'Hospitalisation Details'!L:L,"Not Found")</f>
        <v>21</v>
      </c>
    </row>
    <row r="1403" spans="1:16" ht="15.75" x14ac:dyDescent="0.25">
      <c r="A1403" s="19" t="s">
        <v>969</v>
      </c>
      <c r="B1403" s="19" t="str">
        <f>_xlfn.XLOOKUP(A1403,'Customer Names'!A:A,'Customer Names'!C:C,"Not Found")</f>
        <v>Gibbs</v>
      </c>
      <c r="C1403" s="20">
        <f>_xlfn.XLOOKUP(A1403,'Medical Examinations'!A:A,'Medical Examinations'!B:B,"not found")</f>
        <v>32.340000000000003</v>
      </c>
      <c r="D1403" s="20">
        <f>_xlfn.XLOOKUP(A1403,'Medical Examinations'!A:A,'Medical Examinations'!C:C,"not found")</f>
        <v>11.2</v>
      </c>
      <c r="E1403" s="20" t="str">
        <f>_xlfn.XLOOKUP(A1403,'Medical Examinations'!A:A,'Medical Examinations'!D:D,"not found")</f>
        <v>No</v>
      </c>
      <c r="F1403" s="20" t="str">
        <f>_xlfn.XLOOKUP(A1403,'Medical Examinations'!A:A,'Medical Examinations'!E:E,"not found")</f>
        <v>No</v>
      </c>
      <c r="G1403" s="20" t="str">
        <f>_xlfn.XLOOKUP(A1403,'Medical Examinations'!A:A,'Medical Examinations'!F:F,"not found")</f>
        <v>No</v>
      </c>
      <c r="H1403" s="20">
        <f>_xlfn.XLOOKUP(A1403,'Medical Examinations'!A:A,'Medical Examinations'!G:G,"not found")</f>
        <v>0</v>
      </c>
      <c r="I1403" s="20" t="str">
        <f>_xlfn.XLOOKUP(A1403,'Medical Examinations'!A:A,'Medical Examinations'!H:H,"not found")</f>
        <v>No</v>
      </c>
      <c r="J1403" s="20" t="str">
        <f>_xlfn.XLOOKUP(A1403,'Medical Examinations'!A:A,'Medical Examinations'!I:I,"not found")</f>
        <v>Obesity</v>
      </c>
      <c r="K1403" s="21">
        <f>_xlfn.XLOOKUP(A1403,'Hospitalisation Details'!A:A,'Hospitalisation Details'!F:F,"Not Found")</f>
        <v>28726</v>
      </c>
      <c r="L1403" s="22">
        <f>_xlfn.XLOOKUP(A1403,'Hospitalisation Details'!A:A,'Hospitalisation Details'!H:H,"Not Found")</f>
        <v>7633.72</v>
      </c>
      <c r="M1403" s="21" t="str">
        <f>_xlfn.XLOOKUP(A1403,'Hospitalisation Details'!A:A,'Hospitalisation Details'!I:I,"Not Found")</f>
        <v>tier - 2</v>
      </c>
      <c r="N1403" s="21" t="str">
        <f>_xlfn.XLOOKUP(A1403,'Hospitalisation Details'!A:A,'Hospitalisation Details'!J:J,"Not Found")</f>
        <v>tier - 3</v>
      </c>
      <c r="O1403" s="21" t="str">
        <f>_xlfn.XLOOKUP(A1403,'Hospitalisation Details'!A:A,'Hospitalisation Details'!K:K,"Not Found")</f>
        <v>R1013</v>
      </c>
      <c r="P1403" s="23">
        <f>_xlfn.XLOOKUP(A1403,'Hospitalisation Details'!A:A,'Hospitalisation Details'!L:L,"Not Found")</f>
        <v>44</v>
      </c>
    </row>
    <row r="1404" spans="1:16" ht="15.75" x14ac:dyDescent="0.25">
      <c r="A1404" s="19" t="s">
        <v>968</v>
      </c>
      <c r="B1404" s="19" t="str">
        <f>_xlfn.XLOOKUP(A1404,'Customer Names'!A:A,'Customer Names'!C:C,"Not Found")</f>
        <v>Trom</v>
      </c>
      <c r="C1404" s="20">
        <f>_xlfn.XLOOKUP(A1404,'Medical Examinations'!A:A,'Medical Examinations'!B:B,"not found")</f>
        <v>27.5</v>
      </c>
      <c r="D1404" s="20">
        <f>_xlfn.XLOOKUP(A1404,'Medical Examinations'!A:A,'Medical Examinations'!C:C,"not found")</f>
        <v>10.75</v>
      </c>
      <c r="E1404" s="20" t="str">
        <f>_xlfn.XLOOKUP(A1404,'Medical Examinations'!A:A,'Medical Examinations'!D:D,"not found")</f>
        <v>No</v>
      </c>
      <c r="F1404" s="20" t="str">
        <f>_xlfn.XLOOKUP(A1404,'Medical Examinations'!A:A,'Medical Examinations'!E:E,"not found")</f>
        <v>No</v>
      </c>
      <c r="G1404" s="20" t="str">
        <f>_xlfn.XLOOKUP(A1404,'Medical Examinations'!A:A,'Medical Examinations'!F:F,"not found")</f>
        <v>No</v>
      </c>
      <c r="H1404" s="20">
        <f>_xlfn.XLOOKUP(A1404,'Medical Examinations'!A:A,'Medical Examinations'!G:G,"not found")</f>
        <v>0</v>
      </c>
      <c r="I1404" s="20" t="str">
        <f>_xlfn.XLOOKUP(A1404,'Medical Examinations'!A:A,'Medical Examinations'!H:H,"not found")</f>
        <v>No</v>
      </c>
      <c r="J1404" s="20" t="str">
        <f>_xlfn.XLOOKUP(A1404,'Medical Examinations'!A:A,'Medical Examinations'!I:I,"not found")</f>
        <v>Overweight</v>
      </c>
      <c r="K1404" s="21">
        <f>_xlfn.XLOOKUP(A1404,'Hospitalisation Details'!A:A,'Hospitalisation Details'!F:F,"Not Found")</f>
        <v>28823</v>
      </c>
      <c r="L1404" s="22">
        <f>_xlfn.XLOOKUP(A1404,'Hospitalisation Details'!A:A,'Hospitalisation Details'!H:H,"Not Found")</f>
        <v>7626.99</v>
      </c>
      <c r="M1404" s="21" t="str">
        <f>_xlfn.XLOOKUP(A1404,'Hospitalisation Details'!A:A,'Hospitalisation Details'!I:I,"Not Found")</f>
        <v>tier - 2</v>
      </c>
      <c r="N1404" s="21" t="str">
        <f>_xlfn.XLOOKUP(A1404,'Hospitalisation Details'!A:A,'Hospitalisation Details'!J:J,"Not Found")</f>
        <v>tier - 3</v>
      </c>
      <c r="O1404" s="21" t="str">
        <f>_xlfn.XLOOKUP(A1404,'Hospitalisation Details'!A:A,'Hospitalisation Details'!K:K,"Not Found")</f>
        <v>R1011</v>
      </c>
      <c r="P1404" s="23">
        <f>_xlfn.XLOOKUP(A1404,'Hospitalisation Details'!A:A,'Hospitalisation Details'!L:L,"Not Found")</f>
        <v>44</v>
      </c>
    </row>
    <row r="1405" spans="1:16" ht="15.75" x14ac:dyDescent="0.25">
      <c r="A1405" s="19" t="s">
        <v>967</v>
      </c>
      <c r="B1405" s="19" t="str">
        <f>_xlfn.XLOOKUP(A1405,'Customer Names'!A:A,'Customer Names'!C:C,"Not Found")</f>
        <v>Sizer</v>
      </c>
      <c r="C1405" s="20">
        <f>_xlfn.XLOOKUP(A1405,'Medical Examinations'!A:A,'Medical Examinations'!B:B,"not found")</f>
        <v>25.8</v>
      </c>
      <c r="D1405" s="20">
        <f>_xlfn.XLOOKUP(A1405,'Medical Examinations'!A:A,'Medical Examinations'!C:C,"not found")</f>
        <v>7.8</v>
      </c>
      <c r="E1405" s="20" t="str">
        <f>_xlfn.XLOOKUP(A1405,'Medical Examinations'!A:A,'Medical Examinations'!D:D,"not found")</f>
        <v>No</v>
      </c>
      <c r="F1405" s="20" t="str">
        <f>_xlfn.XLOOKUP(A1405,'Medical Examinations'!A:A,'Medical Examinations'!E:E,"not found")</f>
        <v>No</v>
      </c>
      <c r="G1405" s="20" t="str">
        <f>_xlfn.XLOOKUP(A1405,'Medical Examinations'!A:A,'Medical Examinations'!F:F,"not found")</f>
        <v>No</v>
      </c>
      <c r="H1405" s="20">
        <f>_xlfn.XLOOKUP(A1405,'Medical Examinations'!A:A,'Medical Examinations'!G:G,"not found")</f>
        <v>0</v>
      </c>
      <c r="I1405" s="20" t="str">
        <f>_xlfn.XLOOKUP(A1405,'Medical Examinations'!A:A,'Medical Examinations'!H:H,"not found")</f>
        <v>No</v>
      </c>
      <c r="J1405" s="20" t="str">
        <f>_xlfn.XLOOKUP(A1405,'Medical Examinations'!A:A,'Medical Examinations'!I:I,"not found")</f>
        <v>Overweight</v>
      </c>
      <c r="K1405" s="21">
        <f>_xlfn.XLOOKUP(A1405,'Hospitalisation Details'!A:A,'Hospitalisation Details'!F:F,"Not Found")</f>
        <v>28800</v>
      </c>
      <c r="L1405" s="22">
        <f>_xlfn.XLOOKUP(A1405,'Hospitalisation Details'!A:A,'Hospitalisation Details'!H:H,"Not Found")</f>
        <v>7624.63</v>
      </c>
      <c r="M1405" s="21" t="str">
        <f>_xlfn.XLOOKUP(A1405,'Hospitalisation Details'!A:A,'Hospitalisation Details'!I:I,"Not Found")</f>
        <v>tier - 2</v>
      </c>
      <c r="N1405" s="21" t="str">
        <f>_xlfn.XLOOKUP(A1405,'Hospitalisation Details'!A:A,'Hospitalisation Details'!J:J,"Not Found")</f>
        <v>tier - 3</v>
      </c>
      <c r="O1405" s="21" t="str">
        <f>_xlfn.XLOOKUP(A1405,'Hospitalisation Details'!A:A,'Hospitalisation Details'!K:K,"Not Found")</f>
        <v>R1011</v>
      </c>
      <c r="P1405" s="23">
        <f>_xlfn.XLOOKUP(A1405,'Hospitalisation Details'!A:A,'Hospitalisation Details'!L:L,"Not Found")</f>
        <v>44</v>
      </c>
    </row>
    <row r="1406" spans="1:16" ht="15.75" x14ac:dyDescent="0.25">
      <c r="A1406" s="19" t="s">
        <v>966</v>
      </c>
      <c r="B1406" s="19" t="str">
        <f>_xlfn.XLOOKUP(A1406,'Customer Names'!A:A,'Customer Names'!C:C,"Not Found")</f>
        <v>Ellison</v>
      </c>
      <c r="C1406" s="20">
        <f>_xlfn.XLOOKUP(A1406,'Medical Examinations'!A:A,'Medical Examinations'!B:B,"not found")</f>
        <v>25</v>
      </c>
      <c r="D1406" s="20">
        <f>_xlfn.XLOOKUP(A1406,'Medical Examinations'!A:A,'Medical Examinations'!C:C,"not found")</f>
        <v>7.04</v>
      </c>
      <c r="E1406" s="20" t="str">
        <f>_xlfn.XLOOKUP(A1406,'Medical Examinations'!A:A,'Medical Examinations'!D:D,"not found")</f>
        <v>No</v>
      </c>
      <c r="F1406" s="20" t="str">
        <f>_xlfn.XLOOKUP(A1406,'Medical Examinations'!A:A,'Medical Examinations'!E:E,"not found")</f>
        <v>No</v>
      </c>
      <c r="G1406" s="20" t="str">
        <f>_xlfn.XLOOKUP(A1406,'Medical Examinations'!A:A,'Medical Examinations'!F:F,"not found")</f>
        <v>No</v>
      </c>
      <c r="H1406" s="20">
        <f>_xlfn.XLOOKUP(A1406,'Medical Examinations'!A:A,'Medical Examinations'!G:G,"not found")</f>
        <v>0</v>
      </c>
      <c r="I1406" s="20" t="str">
        <f>_xlfn.XLOOKUP(A1406,'Medical Examinations'!A:A,'Medical Examinations'!H:H,"not found")</f>
        <v>No</v>
      </c>
      <c r="J1406" s="20" t="str">
        <f>_xlfn.XLOOKUP(A1406,'Medical Examinations'!A:A,'Medical Examinations'!I:I,"not found")</f>
        <v>Overweight</v>
      </c>
      <c r="K1406" s="21">
        <f>_xlfn.XLOOKUP(A1406,'Hospitalisation Details'!A:A,'Hospitalisation Details'!F:F,"Not Found")</f>
        <v>28822</v>
      </c>
      <c r="L1406" s="22">
        <f>_xlfn.XLOOKUP(A1406,'Hospitalisation Details'!A:A,'Hospitalisation Details'!H:H,"Not Found")</f>
        <v>7623.52</v>
      </c>
      <c r="M1406" s="21" t="str">
        <f>_xlfn.XLOOKUP(A1406,'Hospitalisation Details'!A:A,'Hospitalisation Details'!I:I,"Not Found")</f>
        <v>tier - 2</v>
      </c>
      <c r="N1406" s="21" t="str">
        <f>_xlfn.XLOOKUP(A1406,'Hospitalisation Details'!A:A,'Hospitalisation Details'!J:J,"Not Found")</f>
        <v>tier - 3</v>
      </c>
      <c r="O1406" s="21" t="str">
        <f>_xlfn.XLOOKUP(A1406,'Hospitalisation Details'!A:A,'Hospitalisation Details'!K:K,"Not Found")</f>
        <v>R1011</v>
      </c>
      <c r="P1406" s="23">
        <f>_xlfn.XLOOKUP(A1406,'Hospitalisation Details'!A:A,'Hospitalisation Details'!L:L,"Not Found")</f>
        <v>44</v>
      </c>
    </row>
    <row r="1407" spans="1:16" ht="15.75" x14ac:dyDescent="0.25">
      <c r="A1407" s="19" t="s">
        <v>965</v>
      </c>
      <c r="B1407" s="19" t="str">
        <f>_xlfn.XLOOKUP(A1407,'Customer Names'!A:A,'Customer Names'!C:C,"Not Found")</f>
        <v>Sulkowski</v>
      </c>
      <c r="C1407" s="20">
        <f>_xlfn.XLOOKUP(A1407,'Medical Examinations'!A:A,'Medical Examinations'!B:B,"not found")</f>
        <v>41.2</v>
      </c>
      <c r="D1407" s="20">
        <f>_xlfn.XLOOKUP(A1407,'Medical Examinations'!A:A,'Medical Examinations'!C:C,"not found")</f>
        <v>4.18</v>
      </c>
      <c r="E1407" s="20" t="str">
        <f>_xlfn.XLOOKUP(A1407,'Medical Examinations'!A:A,'Medical Examinations'!D:D,"not found")</f>
        <v>Yes</v>
      </c>
      <c r="F1407" s="20" t="str">
        <f>_xlfn.XLOOKUP(A1407,'Medical Examinations'!A:A,'Medical Examinations'!E:E,"not found")</f>
        <v>No</v>
      </c>
      <c r="G1407" s="20" t="str">
        <f>_xlfn.XLOOKUP(A1407,'Medical Examinations'!A:A,'Medical Examinations'!F:F,"not found")</f>
        <v>No</v>
      </c>
      <c r="H1407" s="20">
        <f>_xlfn.XLOOKUP(A1407,'Medical Examinations'!A:A,'Medical Examinations'!G:G,"not found")</f>
        <v>0</v>
      </c>
      <c r="I1407" s="20" t="str">
        <f>_xlfn.XLOOKUP(A1407,'Medical Examinations'!A:A,'Medical Examinations'!H:H,"not found")</f>
        <v>No</v>
      </c>
      <c r="J1407" s="20" t="str">
        <f>_xlfn.XLOOKUP(A1407,'Medical Examinations'!A:A,'Medical Examinations'!I:I,"not found")</f>
        <v>Obesity</v>
      </c>
      <c r="K1407" s="21">
        <f>_xlfn.XLOOKUP(A1407,'Hospitalisation Details'!A:A,'Hospitalisation Details'!F:F,"Not Found")</f>
        <v>35325</v>
      </c>
      <c r="L1407" s="22">
        <f>_xlfn.XLOOKUP(A1407,'Hospitalisation Details'!A:A,'Hospitalisation Details'!H:H,"Not Found")</f>
        <v>7623.13</v>
      </c>
      <c r="M1407" s="21" t="str">
        <f>_xlfn.XLOOKUP(A1407,'Hospitalisation Details'!A:A,'Hospitalisation Details'!I:I,"Not Found")</f>
        <v>tier - 2</v>
      </c>
      <c r="N1407" s="21" t="str">
        <f>_xlfn.XLOOKUP(A1407,'Hospitalisation Details'!A:A,'Hospitalisation Details'!J:J,"Not Found")</f>
        <v>tier - 3</v>
      </c>
      <c r="O1407" s="21" t="str">
        <f>_xlfn.XLOOKUP(A1407,'Hospitalisation Details'!A:A,'Hospitalisation Details'!K:K,"Not Found")</f>
        <v>R1011</v>
      </c>
      <c r="P1407" s="23">
        <f>_xlfn.XLOOKUP(A1407,'Hospitalisation Details'!A:A,'Hospitalisation Details'!L:L,"Not Found")</f>
        <v>26</v>
      </c>
    </row>
    <row r="1408" spans="1:16" ht="15.75" x14ac:dyDescent="0.25">
      <c r="A1408" s="19" t="s">
        <v>964</v>
      </c>
      <c r="B1408" s="19" t="str">
        <f>_xlfn.XLOOKUP(A1408,'Customer Names'!A:A,'Customer Names'!C:C,"Not Found")</f>
        <v>Maringo</v>
      </c>
      <c r="C1408" s="20">
        <f>_xlfn.XLOOKUP(A1408,'Medical Examinations'!A:A,'Medical Examinations'!B:B,"not found")</f>
        <v>17.78</v>
      </c>
      <c r="D1408" s="20">
        <f>_xlfn.XLOOKUP(A1408,'Medical Examinations'!A:A,'Medical Examinations'!C:C,"not found")</f>
        <v>8.19</v>
      </c>
      <c r="E1408" s="20" t="str">
        <f>_xlfn.XLOOKUP(A1408,'Medical Examinations'!A:A,'Medical Examinations'!D:D,"not found")</f>
        <v>No</v>
      </c>
      <c r="F1408" s="20" t="str">
        <f>_xlfn.XLOOKUP(A1408,'Medical Examinations'!A:A,'Medical Examinations'!E:E,"not found")</f>
        <v>No</v>
      </c>
      <c r="G1408" s="20" t="str">
        <f>_xlfn.XLOOKUP(A1408,'Medical Examinations'!A:A,'Medical Examinations'!F:F,"not found")</f>
        <v>No</v>
      </c>
      <c r="H1408" s="20">
        <f>_xlfn.XLOOKUP(A1408,'Medical Examinations'!A:A,'Medical Examinations'!G:G,"not found")</f>
        <v>0</v>
      </c>
      <c r="I1408" s="20" t="str">
        <f>_xlfn.XLOOKUP(A1408,'Medical Examinations'!A:A,'Medical Examinations'!H:H,"not found")</f>
        <v>No</v>
      </c>
      <c r="J1408" s="20" t="str">
        <f>_xlfn.XLOOKUP(A1408,'Medical Examinations'!A:A,'Medical Examinations'!I:I,"not found")</f>
        <v>Underweight</v>
      </c>
      <c r="K1408" s="21">
        <f>_xlfn.XLOOKUP(A1408,'Hospitalisation Details'!A:A,'Hospitalisation Details'!F:F,"Not Found")</f>
        <v>25022</v>
      </c>
      <c r="L1408" s="22">
        <f>_xlfn.XLOOKUP(A1408,'Hospitalisation Details'!A:A,'Hospitalisation Details'!H:H,"Not Found")</f>
        <v>7609.6</v>
      </c>
      <c r="M1408" s="21" t="str">
        <f>_xlfn.XLOOKUP(A1408,'Hospitalisation Details'!A:A,'Hospitalisation Details'!I:I,"Not Found")</f>
        <v>tier - 2</v>
      </c>
      <c r="N1408" s="21" t="str">
        <f>_xlfn.XLOOKUP(A1408,'Hospitalisation Details'!A:A,'Hospitalisation Details'!J:J,"Not Found")</f>
        <v>tier - 3</v>
      </c>
      <c r="O1408" s="21" t="str">
        <f>_xlfn.XLOOKUP(A1408,'Hospitalisation Details'!A:A,'Hospitalisation Details'!K:K,"Not Found")</f>
        <v>R1012</v>
      </c>
      <c r="P1408" s="23">
        <f>_xlfn.XLOOKUP(A1408,'Hospitalisation Details'!A:A,'Hospitalisation Details'!L:L,"Not Found")</f>
        <v>54</v>
      </c>
    </row>
    <row r="1409" spans="1:16" ht="15.75" x14ac:dyDescent="0.25">
      <c r="A1409" s="19" t="s">
        <v>963</v>
      </c>
      <c r="B1409" s="19" t="str">
        <f>_xlfn.XLOOKUP(A1409,'Customer Names'!A:A,'Customer Names'!C:C,"Not Found")</f>
        <v>Lattin</v>
      </c>
      <c r="C1409" s="20">
        <f>_xlfn.XLOOKUP(A1409,'Medical Examinations'!A:A,'Medical Examinations'!B:B,"not found")</f>
        <v>40.119999999999997</v>
      </c>
      <c r="D1409" s="20">
        <f>_xlfn.XLOOKUP(A1409,'Medical Examinations'!A:A,'Medical Examinations'!C:C,"not found")</f>
        <v>6.22</v>
      </c>
      <c r="E1409" s="20" t="str">
        <f>_xlfn.XLOOKUP(A1409,'Medical Examinations'!A:A,'Medical Examinations'!D:D,"not found")</f>
        <v>Yes</v>
      </c>
      <c r="F1409" s="20" t="str">
        <f>_xlfn.XLOOKUP(A1409,'Medical Examinations'!A:A,'Medical Examinations'!E:E,"not found")</f>
        <v>No</v>
      </c>
      <c r="G1409" s="20" t="str">
        <f>_xlfn.XLOOKUP(A1409,'Medical Examinations'!A:A,'Medical Examinations'!F:F,"not found")</f>
        <v>Yes</v>
      </c>
      <c r="H1409" s="20">
        <f>_xlfn.XLOOKUP(A1409,'Medical Examinations'!A:A,'Medical Examinations'!G:G,"not found")</f>
        <v>1</v>
      </c>
      <c r="I1409" s="20" t="str">
        <f>_xlfn.XLOOKUP(A1409,'Medical Examinations'!A:A,'Medical Examinations'!H:H,"not found")</f>
        <v>No</v>
      </c>
      <c r="J1409" s="20" t="str">
        <f>_xlfn.XLOOKUP(A1409,'Medical Examinations'!A:A,'Medical Examinations'!I:I,"not found")</f>
        <v>Obesity</v>
      </c>
      <c r="K1409" s="21">
        <f>_xlfn.XLOOKUP(A1409,'Hospitalisation Details'!A:A,'Hospitalisation Details'!F:F,"Not Found")</f>
        <v>35703</v>
      </c>
      <c r="L1409" s="22">
        <f>_xlfn.XLOOKUP(A1409,'Hospitalisation Details'!A:A,'Hospitalisation Details'!H:H,"Not Found")</f>
        <v>7607.03</v>
      </c>
      <c r="M1409" s="21" t="str">
        <f>_xlfn.XLOOKUP(A1409,'Hospitalisation Details'!A:A,'Hospitalisation Details'!I:I,"Not Found")</f>
        <v>tier - 2</v>
      </c>
      <c r="N1409" s="21" t="str">
        <f>_xlfn.XLOOKUP(A1409,'Hospitalisation Details'!A:A,'Hospitalisation Details'!J:J,"Not Found")</f>
        <v>tier - 3</v>
      </c>
      <c r="O1409" s="21" t="str">
        <f>_xlfn.XLOOKUP(A1409,'Hospitalisation Details'!A:A,'Hospitalisation Details'!K:K,"Not Found")</f>
        <v>R1012</v>
      </c>
      <c r="P1409" s="23">
        <f>_xlfn.XLOOKUP(A1409,'Hospitalisation Details'!A:A,'Hospitalisation Details'!L:L,"Not Found")</f>
        <v>25</v>
      </c>
    </row>
    <row r="1410" spans="1:16" ht="15.75" x14ac:dyDescent="0.25">
      <c r="A1410" s="19" t="s">
        <v>962</v>
      </c>
      <c r="B1410" s="19" t="str">
        <f>_xlfn.XLOOKUP(A1410,'Customer Names'!A:A,'Customer Names'!C:C,"Not Found")</f>
        <v>Deblander</v>
      </c>
      <c r="C1410" s="20">
        <f>_xlfn.XLOOKUP(A1410,'Medical Examinations'!A:A,'Medical Examinations'!B:B,"not found")</f>
        <v>19.350000000000001</v>
      </c>
      <c r="D1410" s="20">
        <f>_xlfn.XLOOKUP(A1410,'Medical Examinations'!A:A,'Medical Examinations'!C:C,"not found")</f>
        <v>8.2200000000000006</v>
      </c>
      <c r="E1410" s="20" t="str">
        <f>_xlfn.XLOOKUP(A1410,'Medical Examinations'!A:A,'Medical Examinations'!D:D,"not found")</f>
        <v>Yes</v>
      </c>
      <c r="F1410" s="20" t="str">
        <f>_xlfn.XLOOKUP(A1410,'Medical Examinations'!A:A,'Medical Examinations'!E:E,"not found")</f>
        <v>No</v>
      </c>
      <c r="G1410" s="20" t="str">
        <f>_xlfn.XLOOKUP(A1410,'Medical Examinations'!A:A,'Medical Examinations'!F:F,"not found")</f>
        <v>No</v>
      </c>
      <c r="H1410" s="20">
        <f>_xlfn.XLOOKUP(A1410,'Medical Examinations'!A:A,'Medical Examinations'!G:G,"not found")</f>
        <v>0</v>
      </c>
      <c r="I1410" s="20" t="str">
        <f>_xlfn.XLOOKUP(A1410,'Medical Examinations'!A:A,'Medical Examinations'!H:H,"not found")</f>
        <v>No</v>
      </c>
      <c r="J1410" s="20" t="str">
        <f>_xlfn.XLOOKUP(A1410,'Medical Examinations'!A:A,'Medical Examinations'!I:I,"not found")</f>
        <v>Normal Weight</v>
      </c>
      <c r="K1410" s="21">
        <f>_xlfn.XLOOKUP(A1410,'Hospitalisation Details'!A:A,'Hospitalisation Details'!F:F,"Not Found")</f>
        <v>24670</v>
      </c>
      <c r="L1410" s="22">
        <f>_xlfn.XLOOKUP(A1410,'Hospitalisation Details'!A:A,'Hospitalisation Details'!H:H,"Not Found")</f>
        <v>7585.62</v>
      </c>
      <c r="M1410" s="21" t="str">
        <f>_xlfn.XLOOKUP(A1410,'Hospitalisation Details'!A:A,'Hospitalisation Details'!I:I,"Not Found")</f>
        <v>tier - 2</v>
      </c>
      <c r="N1410" s="21" t="str">
        <f>_xlfn.XLOOKUP(A1410,'Hospitalisation Details'!A:A,'Hospitalisation Details'!J:J,"Not Found")</f>
        <v>tier - 3</v>
      </c>
      <c r="O1410" s="21" t="str">
        <f>_xlfn.XLOOKUP(A1410,'Hospitalisation Details'!A:A,'Hospitalisation Details'!K:K,"Not Found")</f>
        <v>R1013</v>
      </c>
      <c r="P1410" s="23">
        <f>_xlfn.XLOOKUP(A1410,'Hospitalisation Details'!A:A,'Hospitalisation Details'!L:L,"Not Found")</f>
        <v>55</v>
      </c>
    </row>
    <row r="1411" spans="1:16" ht="15.75" x14ac:dyDescent="0.25">
      <c r="A1411" s="19" t="s">
        <v>961</v>
      </c>
      <c r="B1411" s="19" t="str">
        <f>_xlfn.XLOOKUP(A1411,'Customer Names'!A:A,'Customer Names'!C:C,"Not Found")</f>
        <v>O'Neill</v>
      </c>
      <c r="C1411" s="20">
        <f>_xlfn.XLOOKUP(A1411,'Medical Examinations'!A:A,'Medical Examinations'!B:B,"not found")</f>
        <v>36.69</v>
      </c>
      <c r="D1411" s="20">
        <f>_xlfn.XLOOKUP(A1411,'Medical Examinations'!A:A,'Medical Examinations'!C:C,"not found")</f>
        <v>6.15</v>
      </c>
      <c r="E1411" s="20" t="str">
        <f>_xlfn.XLOOKUP(A1411,'Medical Examinations'!A:A,'Medical Examinations'!D:D,"not found")</f>
        <v>No</v>
      </c>
      <c r="F1411" s="20" t="str">
        <f>_xlfn.XLOOKUP(A1411,'Medical Examinations'!A:A,'Medical Examinations'!E:E,"not found")</f>
        <v>No</v>
      </c>
      <c r="G1411" s="20" t="str">
        <f>_xlfn.XLOOKUP(A1411,'Medical Examinations'!A:A,'Medical Examinations'!F:F,"not found")</f>
        <v>No</v>
      </c>
      <c r="H1411" s="20">
        <f>_xlfn.XLOOKUP(A1411,'Medical Examinations'!A:A,'Medical Examinations'!G:G,"not found")</f>
        <v>0</v>
      </c>
      <c r="I1411" s="20" t="str">
        <f>_xlfn.XLOOKUP(A1411,'Medical Examinations'!A:A,'Medical Examinations'!H:H,"not found")</f>
        <v>No</v>
      </c>
      <c r="J1411" s="20" t="str">
        <f>_xlfn.XLOOKUP(A1411,'Medical Examinations'!A:A,'Medical Examinations'!I:I,"not found")</f>
        <v>Obesity</v>
      </c>
      <c r="K1411" s="21">
        <f>_xlfn.XLOOKUP(A1411,'Hospitalisation Details'!A:A,'Hospitalisation Details'!F:F,"Not Found")</f>
        <v>34560</v>
      </c>
      <c r="L1411" s="22">
        <f>_xlfn.XLOOKUP(A1411,'Hospitalisation Details'!A:A,'Hospitalisation Details'!H:H,"Not Found")</f>
        <v>7567.13</v>
      </c>
      <c r="M1411" s="21" t="str">
        <f>_xlfn.XLOOKUP(A1411,'Hospitalisation Details'!A:A,'Hospitalisation Details'!I:I,"Not Found")</f>
        <v>tier - 2</v>
      </c>
      <c r="N1411" s="21" t="str">
        <f>_xlfn.XLOOKUP(A1411,'Hospitalisation Details'!A:A,'Hospitalisation Details'!J:J,"Not Found")</f>
        <v>tier - 3</v>
      </c>
      <c r="O1411" s="21" t="str">
        <f>_xlfn.XLOOKUP(A1411,'Hospitalisation Details'!A:A,'Hospitalisation Details'!K:K,"Not Found")</f>
        <v>R1021</v>
      </c>
      <c r="P1411" s="23">
        <f>_xlfn.XLOOKUP(A1411,'Hospitalisation Details'!A:A,'Hospitalisation Details'!L:L,"Not Found")</f>
        <v>28</v>
      </c>
    </row>
    <row r="1412" spans="1:16" ht="15.75" x14ac:dyDescent="0.25">
      <c r="A1412" s="19" t="s">
        <v>960</v>
      </c>
      <c r="B1412" s="19" t="str">
        <f>_xlfn.XLOOKUP(A1412,'Customer Names'!A:A,'Customer Names'!C:C,"Not Found")</f>
        <v>Davis</v>
      </c>
      <c r="C1412" s="20">
        <f>_xlfn.XLOOKUP(A1412,'Medical Examinations'!A:A,'Medical Examinations'!B:B,"not found")</f>
        <v>28.51</v>
      </c>
      <c r="D1412" s="20">
        <f>_xlfn.XLOOKUP(A1412,'Medical Examinations'!A:A,'Medical Examinations'!C:C,"not found")</f>
        <v>5.65</v>
      </c>
      <c r="E1412" s="20" t="str">
        <f>_xlfn.XLOOKUP(A1412,'Medical Examinations'!A:A,'Medical Examinations'!D:D,"not found")</f>
        <v>Yes</v>
      </c>
      <c r="F1412" s="20" t="str">
        <f>_xlfn.XLOOKUP(A1412,'Medical Examinations'!A:A,'Medical Examinations'!E:E,"not found")</f>
        <v>No</v>
      </c>
      <c r="G1412" s="20" t="str">
        <f>_xlfn.XLOOKUP(A1412,'Medical Examinations'!A:A,'Medical Examinations'!F:F,"not found")</f>
        <v>No</v>
      </c>
      <c r="H1412" s="20">
        <f>_xlfn.XLOOKUP(A1412,'Medical Examinations'!A:A,'Medical Examinations'!G:G,"not found")</f>
        <v>1</v>
      </c>
      <c r="I1412" s="20" t="str">
        <f>_xlfn.XLOOKUP(A1412,'Medical Examinations'!A:A,'Medical Examinations'!H:H,"not found")</f>
        <v>No</v>
      </c>
      <c r="J1412" s="20" t="str">
        <f>_xlfn.XLOOKUP(A1412,'Medical Examinations'!A:A,'Medical Examinations'!I:I,"not found")</f>
        <v>Overweight</v>
      </c>
      <c r="K1412" s="21">
        <f>_xlfn.XLOOKUP(A1412,'Hospitalisation Details'!A:A,'Hospitalisation Details'!F:F,"Not Found")</f>
        <v>32492</v>
      </c>
      <c r="L1412" s="22">
        <f>_xlfn.XLOOKUP(A1412,'Hospitalisation Details'!A:A,'Hospitalisation Details'!H:H,"Not Found")</f>
        <v>7538.52</v>
      </c>
      <c r="M1412" s="21" t="str">
        <f>_xlfn.XLOOKUP(A1412,'Hospitalisation Details'!A:A,'Hospitalisation Details'!I:I,"Not Found")</f>
        <v>tier - 2</v>
      </c>
      <c r="N1412" s="21" t="str">
        <f>_xlfn.XLOOKUP(A1412,'Hospitalisation Details'!A:A,'Hospitalisation Details'!J:J,"Not Found")</f>
        <v>tier - 3</v>
      </c>
      <c r="O1412" s="21" t="str">
        <f>_xlfn.XLOOKUP(A1412,'Hospitalisation Details'!A:A,'Hospitalisation Details'!K:K,"Not Found")</f>
        <v>R1012</v>
      </c>
      <c r="P1412" s="23">
        <f>_xlfn.XLOOKUP(A1412,'Hospitalisation Details'!A:A,'Hospitalisation Details'!L:L,"Not Found")</f>
        <v>34</v>
      </c>
    </row>
    <row r="1413" spans="1:16" ht="15.75" x14ac:dyDescent="0.25">
      <c r="A1413" s="19" t="s">
        <v>959</v>
      </c>
      <c r="B1413" s="19" t="str">
        <f>_xlfn.XLOOKUP(A1413,'Customer Names'!A:A,'Customer Names'!C:C,"Not Found")</f>
        <v>Stanek</v>
      </c>
      <c r="C1413" s="20">
        <f>_xlfn.XLOOKUP(A1413,'Medical Examinations'!A:A,'Medical Examinations'!B:B,"not found")</f>
        <v>30.21</v>
      </c>
      <c r="D1413" s="20">
        <f>_xlfn.XLOOKUP(A1413,'Medical Examinations'!A:A,'Medical Examinations'!C:C,"not found")</f>
        <v>5.5</v>
      </c>
      <c r="E1413" s="20" t="str">
        <f>_xlfn.XLOOKUP(A1413,'Medical Examinations'!A:A,'Medical Examinations'!D:D,"not found")</f>
        <v>No</v>
      </c>
      <c r="F1413" s="20" t="str">
        <f>_xlfn.XLOOKUP(A1413,'Medical Examinations'!A:A,'Medical Examinations'!E:E,"not found")</f>
        <v>No</v>
      </c>
      <c r="G1413" s="20" t="str">
        <f>_xlfn.XLOOKUP(A1413,'Medical Examinations'!A:A,'Medical Examinations'!F:F,"not found")</f>
        <v>No</v>
      </c>
      <c r="H1413" s="20">
        <f>_xlfn.XLOOKUP(A1413,'Medical Examinations'!A:A,'Medical Examinations'!G:G,"not found")</f>
        <v>1</v>
      </c>
      <c r="I1413" s="20" t="str">
        <f>_xlfn.XLOOKUP(A1413,'Medical Examinations'!A:A,'Medical Examinations'!H:H,"not found")</f>
        <v>No</v>
      </c>
      <c r="J1413" s="20" t="str">
        <f>_xlfn.XLOOKUP(A1413,'Medical Examinations'!A:A,'Medical Examinations'!I:I,"not found")</f>
        <v>Obesity</v>
      </c>
      <c r="K1413" s="21">
        <f>_xlfn.XLOOKUP(A1413,'Hospitalisation Details'!A:A,'Hospitalisation Details'!F:F,"Not Found")</f>
        <v>30916</v>
      </c>
      <c r="L1413" s="22">
        <f>_xlfn.XLOOKUP(A1413,'Hospitalisation Details'!A:A,'Hospitalisation Details'!H:H,"Not Found")</f>
        <v>7537.16</v>
      </c>
      <c r="M1413" s="21" t="str">
        <f>_xlfn.XLOOKUP(A1413,'Hospitalisation Details'!A:A,'Hospitalisation Details'!I:I,"Not Found")</f>
        <v>tier - 2</v>
      </c>
      <c r="N1413" s="21" t="str">
        <f>_xlfn.XLOOKUP(A1413,'Hospitalisation Details'!A:A,'Hospitalisation Details'!J:J,"Not Found")</f>
        <v>tier - 3</v>
      </c>
      <c r="O1413" s="21" t="str">
        <f>_xlfn.XLOOKUP(A1413,'Hospitalisation Details'!A:A,'Hospitalisation Details'!K:K,"Not Found")</f>
        <v>R1012</v>
      </c>
      <c r="P1413" s="23">
        <f>_xlfn.XLOOKUP(A1413,'Hospitalisation Details'!A:A,'Hospitalisation Details'!L:L,"Not Found")</f>
        <v>38</v>
      </c>
    </row>
    <row r="1414" spans="1:16" ht="15.75" x14ac:dyDescent="0.25">
      <c r="A1414" s="19" t="s">
        <v>958</v>
      </c>
      <c r="B1414" s="19" t="str">
        <f>_xlfn.XLOOKUP(A1414,'Customer Names'!A:A,'Customer Names'!C:C,"Not Found")</f>
        <v>Harris</v>
      </c>
      <c r="C1414" s="20">
        <f>_xlfn.XLOOKUP(A1414,'Medical Examinations'!A:A,'Medical Examinations'!B:B,"not found")</f>
        <v>24.33</v>
      </c>
      <c r="D1414" s="20">
        <f>_xlfn.XLOOKUP(A1414,'Medical Examinations'!A:A,'Medical Examinations'!C:C,"not found")</f>
        <v>8</v>
      </c>
      <c r="E1414" s="20" t="str">
        <f>_xlfn.XLOOKUP(A1414,'Medical Examinations'!A:A,'Medical Examinations'!D:D,"not found")</f>
        <v>No</v>
      </c>
      <c r="F1414" s="20" t="str">
        <f>_xlfn.XLOOKUP(A1414,'Medical Examinations'!A:A,'Medical Examinations'!E:E,"not found")</f>
        <v>No</v>
      </c>
      <c r="G1414" s="20" t="str">
        <f>_xlfn.XLOOKUP(A1414,'Medical Examinations'!A:A,'Medical Examinations'!F:F,"not found")</f>
        <v>No</v>
      </c>
      <c r="H1414" s="20">
        <f>_xlfn.XLOOKUP(A1414,'Medical Examinations'!A:A,'Medical Examinations'!G:G,"not found")</f>
        <v>0</v>
      </c>
      <c r="I1414" s="20" t="str">
        <f>_xlfn.XLOOKUP(A1414,'Medical Examinations'!A:A,'Medical Examinations'!H:H,"not found")</f>
        <v>No</v>
      </c>
      <c r="J1414" s="20" t="str">
        <f>_xlfn.XLOOKUP(A1414,'Medical Examinations'!A:A,'Medical Examinations'!I:I,"not found")</f>
        <v>Normal Weight</v>
      </c>
      <c r="K1414" s="21">
        <f>_xlfn.XLOOKUP(A1414,'Hospitalisation Details'!A:A,'Hospitalisation Details'!F:F,"Not Found")</f>
        <v>28838</v>
      </c>
      <c r="L1414" s="22">
        <f>_xlfn.XLOOKUP(A1414,'Hospitalisation Details'!A:A,'Hospitalisation Details'!H:H,"Not Found")</f>
        <v>7531.7</v>
      </c>
      <c r="M1414" s="21" t="str">
        <f>_xlfn.XLOOKUP(A1414,'Hospitalisation Details'!A:A,'Hospitalisation Details'!I:I,"Not Found")</f>
        <v>tier - 2</v>
      </c>
      <c r="N1414" s="21" t="str">
        <f>_xlfn.XLOOKUP(A1414,'Hospitalisation Details'!A:A,'Hospitalisation Details'!J:J,"Not Found")</f>
        <v>tier - 3</v>
      </c>
      <c r="O1414" s="21" t="str">
        <f>_xlfn.XLOOKUP(A1414,'Hospitalisation Details'!A:A,'Hospitalisation Details'!K:K,"Not Found")</f>
        <v>R1013</v>
      </c>
      <c r="P1414" s="23">
        <f>_xlfn.XLOOKUP(A1414,'Hospitalisation Details'!A:A,'Hospitalisation Details'!L:L,"Not Found")</f>
        <v>44</v>
      </c>
    </row>
    <row r="1415" spans="1:16" ht="15.75" x14ac:dyDescent="0.25">
      <c r="A1415" s="19" t="s">
        <v>957</v>
      </c>
      <c r="B1415" s="19" t="str">
        <f>_xlfn.XLOOKUP(A1415,'Customer Names'!A:A,'Customer Names'!C:C,"Not Found")</f>
        <v>Manning</v>
      </c>
      <c r="C1415" s="20">
        <f>_xlfn.XLOOKUP(A1415,'Medical Examinations'!A:A,'Medical Examinations'!B:B,"not found")</f>
        <v>19.855</v>
      </c>
      <c r="D1415" s="20">
        <f>_xlfn.XLOOKUP(A1415,'Medical Examinations'!A:A,'Medical Examinations'!C:C,"not found")</f>
        <v>5.71</v>
      </c>
      <c r="E1415" s="20" t="str">
        <f>_xlfn.XLOOKUP(A1415,'Medical Examinations'!A:A,'Medical Examinations'!D:D,"not found")</f>
        <v>Yes</v>
      </c>
      <c r="F1415" s="20" t="str">
        <f>_xlfn.XLOOKUP(A1415,'Medical Examinations'!A:A,'Medical Examinations'!E:E,"not found")</f>
        <v>No</v>
      </c>
      <c r="G1415" s="20" t="str">
        <f>_xlfn.XLOOKUP(A1415,'Medical Examinations'!A:A,'Medical Examinations'!F:F,"not found")</f>
        <v>No</v>
      </c>
      <c r="H1415" s="20">
        <f>_xlfn.XLOOKUP(A1415,'Medical Examinations'!A:A,'Medical Examinations'!G:G,"not found")</f>
        <v>0</v>
      </c>
      <c r="I1415" s="20" t="str">
        <f>_xlfn.XLOOKUP(A1415,'Medical Examinations'!A:A,'Medical Examinations'!H:H,"not found")</f>
        <v>No</v>
      </c>
      <c r="J1415" s="20" t="str">
        <f>_xlfn.XLOOKUP(A1415,'Medical Examinations'!A:A,'Medical Examinations'!I:I,"not found")</f>
        <v>Normal Weight</v>
      </c>
      <c r="K1415" s="21">
        <f>_xlfn.XLOOKUP(A1415,'Hospitalisation Details'!A:A,'Hospitalisation Details'!F:F,"Not Found")</f>
        <v>28043</v>
      </c>
      <c r="L1415" s="22">
        <f>_xlfn.XLOOKUP(A1415,'Hospitalisation Details'!A:A,'Hospitalisation Details'!H:H,"Not Found")</f>
        <v>7526.71</v>
      </c>
      <c r="M1415" s="21" t="str">
        <f>_xlfn.XLOOKUP(A1415,'Hospitalisation Details'!A:A,'Hospitalisation Details'!I:I,"Not Found")</f>
        <v>tier - 2</v>
      </c>
      <c r="N1415" s="21" t="str">
        <f>_xlfn.XLOOKUP(A1415,'Hospitalisation Details'!A:A,'Hospitalisation Details'!J:J,"Not Found")</f>
        <v>tier - 3</v>
      </c>
      <c r="O1415" s="21" t="str">
        <f>_xlfn.XLOOKUP(A1415,'Hospitalisation Details'!A:A,'Hospitalisation Details'!K:K,"Not Found")</f>
        <v>R1012</v>
      </c>
      <c r="P1415" s="23">
        <f>_xlfn.XLOOKUP(A1415,'Hospitalisation Details'!A:A,'Hospitalisation Details'!L:L,"Not Found")</f>
        <v>46</v>
      </c>
    </row>
    <row r="1416" spans="1:16" ht="15.75" x14ac:dyDescent="0.25">
      <c r="A1416" s="19" t="s">
        <v>956</v>
      </c>
      <c r="B1416" s="19" t="str">
        <f>_xlfn.XLOOKUP(A1416,'Customer Names'!A:A,'Customer Names'!C:C,"Not Found")</f>
        <v>Barrera Munoz</v>
      </c>
      <c r="C1416" s="20">
        <f>_xlfn.XLOOKUP(A1416,'Medical Examinations'!A:A,'Medical Examinations'!B:B,"not found")</f>
        <v>25.364999999999998</v>
      </c>
      <c r="D1416" s="20">
        <f>_xlfn.XLOOKUP(A1416,'Medical Examinations'!A:A,'Medical Examinations'!C:C,"not found")</f>
        <v>11.71</v>
      </c>
      <c r="E1416" s="20" t="str">
        <f>_xlfn.XLOOKUP(A1416,'Medical Examinations'!A:A,'Medical Examinations'!D:D,"not found")</f>
        <v>No</v>
      </c>
      <c r="F1416" s="20" t="str">
        <f>_xlfn.XLOOKUP(A1416,'Medical Examinations'!A:A,'Medical Examinations'!E:E,"not found")</f>
        <v>No</v>
      </c>
      <c r="G1416" s="20" t="str">
        <f>_xlfn.XLOOKUP(A1416,'Medical Examinations'!A:A,'Medical Examinations'!F:F,"not found")</f>
        <v>No</v>
      </c>
      <c r="H1416" s="20">
        <f>_xlfn.XLOOKUP(A1416,'Medical Examinations'!A:A,'Medical Examinations'!G:G,"not found")</f>
        <v>0</v>
      </c>
      <c r="I1416" s="20" t="str">
        <f>_xlfn.XLOOKUP(A1416,'Medical Examinations'!A:A,'Medical Examinations'!H:H,"not found")</f>
        <v>No</v>
      </c>
      <c r="J1416" s="20" t="str">
        <f>_xlfn.XLOOKUP(A1416,'Medical Examinations'!A:A,'Medical Examinations'!I:I,"not found")</f>
        <v>Overweight</v>
      </c>
      <c r="K1416" s="21">
        <f>_xlfn.XLOOKUP(A1416,'Hospitalisation Details'!A:A,'Hospitalisation Details'!F:F,"Not Found")</f>
        <v>28781</v>
      </c>
      <c r="L1416" s="22">
        <f>_xlfn.XLOOKUP(A1416,'Hospitalisation Details'!A:A,'Hospitalisation Details'!H:H,"Not Found")</f>
        <v>7518.03</v>
      </c>
      <c r="M1416" s="21" t="str">
        <f>_xlfn.XLOOKUP(A1416,'Hospitalisation Details'!A:A,'Hospitalisation Details'!I:I,"Not Found")</f>
        <v>tier - 2</v>
      </c>
      <c r="N1416" s="21" t="str">
        <f>_xlfn.XLOOKUP(A1416,'Hospitalisation Details'!A:A,'Hospitalisation Details'!J:J,"Not Found")</f>
        <v>tier - 3</v>
      </c>
      <c r="O1416" s="21" t="str">
        <f>_xlfn.XLOOKUP(A1416,'Hospitalisation Details'!A:A,'Hospitalisation Details'!K:K,"Not Found")</f>
        <v>R1012</v>
      </c>
      <c r="P1416" s="23">
        <f>_xlfn.XLOOKUP(A1416,'Hospitalisation Details'!A:A,'Hospitalisation Details'!L:L,"Not Found")</f>
        <v>44</v>
      </c>
    </row>
    <row r="1417" spans="1:16" ht="15.75" x14ac:dyDescent="0.25">
      <c r="A1417" s="19" t="s">
        <v>955</v>
      </c>
      <c r="B1417" s="19" t="str">
        <f>_xlfn.XLOOKUP(A1417,'Customer Names'!A:A,'Customer Names'!C:C,"Not Found")</f>
        <v>Schauwaers</v>
      </c>
      <c r="C1417" s="20">
        <f>_xlfn.XLOOKUP(A1417,'Medical Examinations'!A:A,'Medical Examinations'!B:B,"not found")</f>
        <v>29.6</v>
      </c>
      <c r="D1417" s="20">
        <f>_xlfn.XLOOKUP(A1417,'Medical Examinations'!A:A,'Medical Examinations'!C:C,"not found")</f>
        <v>6.17</v>
      </c>
      <c r="E1417" s="20" t="str">
        <f>_xlfn.XLOOKUP(A1417,'Medical Examinations'!A:A,'Medical Examinations'!D:D,"not found")</f>
        <v>Yes</v>
      </c>
      <c r="F1417" s="20" t="str">
        <f>_xlfn.XLOOKUP(A1417,'Medical Examinations'!A:A,'Medical Examinations'!E:E,"not found")</f>
        <v>No</v>
      </c>
      <c r="G1417" s="20" t="str">
        <f>_xlfn.XLOOKUP(A1417,'Medical Examinations'!A:A,'Medical Examinations'!F:F,"not found")</f>
        <v>Yes</v>
      </c>
      <c r="H1417" s="20">
        <f>_xlfn.XLOOKUP(A1417,'Medical Examinations'!A:A,'Medical Examinations'!G:G,"not found")</f>
        <v>1</v>
      </c>
      <c r="I1417" s="20" t="str">
        <f>_xlfn.XLOOKUP(A1417,'Medical Examinations'!A:A,'Medical Examinations'!H:H,"not found")</f>
        <v>No</v>
      </c>
      <c r="J1417" s="20" t="str">
        <f>_xlfn.XLOOKUP(A1417,'Medical Examinations'!A:A,'Medical Examinations'!I:I,"not found")</f>
        <v>Overweight</v>
      </c>
      <c r="K1417" s="21">
        <f>_xlfn.XLOOKUP(A1417,'Hospitalisation Details'!A:A,'Hospitalisation Details'!F:F,"Not Found")</f>
        <v>30507</v>
      </c>
      <c r="L1417" s="22">
        <f>_xlfn.XLOOKUP(A1417,'Hospitalisation Details'!A:A,'Hospitalisation Details'!H:H,"Not Found")</f>
        <v>7512.27</v>
      </c>
      <c r="M1417" s="21" t="str">
        <f>_xlfn.XLOOKUP(A1417,'Hospitalisation Details'!A:A,'Hospitalisation Details'!I:I,"Not Found")</f>
        <v>tier - 2</v>
      </c>
      <c r="N1417" s="21" t="str">
        <f>_xlfn.XLOOKUP(A1417,'Hospitalisation Details'!A:A,'Hospitalisation Details'!J:J,"Not Found")</f>
        <v>tier - 3</v>
      </c>
      <c r="O1417" s="21" t="str">
        <f>_xlfn.XLOOKUP(A1417,'Hospitalisation Details'!A:A,'Hospitalisation Details'!K:K,"Not Found")</f>
        <v>R1011</v>
      </c>
      <c r="P1417" s="23">
        <f>_xlfn.XLOOKUP(A1417,'Hospitalisation Details'!A:A,'Hospitalisation Details'!L:L,"Not Found")</f>
        <v>39</v>
      </c>
    </row>
    <row r="1418" spans="1:16" ht="15.75" x14ac:dyDescent="0.25">
      <c r="A1418" s="19" t="s">
        <v>954</v>
      </c>
      <c r="B1418" s="19" t="str">
        <f>_xlfn.XLOOKUP(A1418,'Customer Names'!A:A,'Customer Names'!C:C,"Not Found")</f>
        <v>Hartman</v>
      </c>
      <c r="C1418" s="20">
        <f>_xlfn.XLOOKUP(A1418,'Medical Examinations'!A:A,'Medical Examinations'!B:B,"not found")</f>
        <v>39.43</v>
      </c>
      <c r="D1418" s="20">
        <f>_xlfn.XLOOKUP(A1418,'Medical Examinations'!A:A,'Medical Examinations'!C:C,"not found")</f>
        <v>6.1</v>
      </c>
      <c r="E1418" s="20" t="str">
        <f>_xlfn.XLOOKUP(A1418,'Medical Examinations'!A:A,'Medical Examinations'!D:D,"not found")</f>
        <v>Yes</v>
      </c>
      <c r="F1418" s="20" t="str">
        <f>_xlfn.XLOOKUP(A1418,'Medical Examinations'!A:A,'Medical Examinations'!E:E,"not found")</f>
        <v>No</v>
      </c>
      <c r="G1418" s="20" t="str">
        <f>_xlfn.XLOOKUP(A1418,'Medical Examinations'!A:A,'Medical Examinations'!F:F,"not found")</f>
        <v>Yes</v>
      </c>
      <c r="H1418" s="20">
        <f>_xlfn.XLOOKUP(A1418,'Medical Examinations'!A:A,'Medical Examinations'!G:G,"not found")</f>
        <v>1</v>
      </c>
      <c r="I1418" s="20" t="str">
        <f>_xlfn.XLOOKUP(A1418,'Medical Examinations'!A:A,'Medical Examinations'!H:H,"not found")</f>
        <v>No</v>
      </c>
      <c r="J1418" s="20" t="str">
        <f>_xlfn.XLOOKUP(A1418,'Medical Examinations'!A:A,'Medical Examinations'!I:I,"not found")</f>
        <v>Obesity</v>
      </c>
      <c r="K1418" s="21">
        <f>_xlfn.XLOOKUP(A1418,'Hospitalisation Details'!A:A,'Hospitalisation Details'!F:F,"Not Found")</f>
        <v>35731</v>
      </c>
      <c r="L1418" s="22">
        <f>_xlfn.XLOOKUP(A1418,'Hospitalisation Details'!A:A,'Hospitalisation Details'!H:H,"Not Found")</f>
        <v>7504.3</v>
      </c>
      <c r="M1418" s="21" t="str">
        <f>_xlfn.XLOOKUP(A1418,'Hospitalisation Details'!A:A,'Hospitalisation Details'!I:I,"Not Found")</f>
        <v>tier - 2</v>
      </c>
      <c r="N1418" s="21" t="str">
        <f>_xlfn.XLOOKUP(A1418,'Hospitalisation Details'!A:A,'Hospitalisation Details'!J:J,"Not Found")</f>
        <v>tier - 3</v>
      </c>
      <c r="O1418" s="21" t="str">
        <f>_xlfn.XLOOKUP(A1418,'Hospitalisation Details'!A:A,'Hospitalisation Details'!K:K,"Not Found")</f>
        <v>R1012</v>
      </c>
      <c r="P1418" s="23">
        <f>_xlfn.XLOOKUP(A1418,'Hospitalisation Details'!A:A,'Hospitalisation Details'!L:L,"Not Found")</f>
        <v>25</v>
      </c>
    </row>
    <row r="1419" spans="1:16" ht="15.75" x14ac:dyDescent="0.25">
      <c r="A1419" s="19" t="s">
        <v>953</v>
      </c>
      <c r="B1419" s="19" t="str">
        <f>_xlfn.XLOOKUP(A1419,'Customer Names'!A:A,'Customer Names'!C:C,"Not Found")</f>
        <v>Fire</v>
      </c>
      <c r="C1419" s="20">
        <f>_xlfn.XLOOKUP(A1419,'Medical Examinations'!A:A,'Medical Examinations'!B:B,"not found")</f>
        <v>27.34</v>
      </c>
      <c r="D1419" s="20">
        <f>_xlfn.XLOOKUP(A1419,'Medical Examinations'!A:A,'Medical Examinations'!C:C,"not found")</f>
        <v>5.19</v>
      </c>
      <c r="E1419" s="20" t="str">
        <f>_xlfn.XLOOKUP(A1419,'Medical Examinations'!A:A,'Medical Examinations'!D:D,"not found")</f>
        <v>Yes</v>
      </c>
      <c r="F1419" s="20" t="str">
        <f>_xlfn.XLOOKUP(A1419,'Medical Examinations'!A:A,'Medical Examinations'!E:E,"not found")</f>
        <v>No</v>
      </c>
      <c r="G1419" s="20" t="str">
        <f>_xlfn.XLOOKUP(A1419,'Medical Examinations'!A:A,'Medical Examinations'!F:F,"not found")</f>
        <v>No</v>
      </c>
      <c r="H1419" s="20">
        <f>_xlfn.XLOOKUP(A1419,'Medical Examinations'!A:A,'Medical Examinations'!G:G,"not found")</f>
        <v>1</v>
      </c>
      <c r="I1419" s="20" t="str">
        <f>_xlfn.XLOOKUP(A1419,'Medical Examinations'!A:A,'Medical Examinations'!H:H,"not found")</f>
        <v>No</v>
      </c>
      <c r="J1419" s="20" t="str">
        <f>_xlfn.XLOOKUP(A1419,'Medical Examinations'!A:A,'Medical Examinations'!I:I,"not found")</f>
        <v>Overweight</v>
      </c>
      <c r="K1419" s="21">
        <f>_xlfn.XLOOKUP(A1419,'Hospitalisation Details'!A:A,'Hospitalisation Details'!F:F,"Not Found")</f>
        <v>32492</v>
      </c>
      <c r="L1419" s="22">
        <f>_xlfn.XLOOKUP(A1419,'Hospitalisation Details'!A:A,'Hospitalisation Details'!H:H,"Not Found")</f>
        <v>7494.63</v>
      </c>
      <c r="M1419" s="21" t="str">
        <f>_xlfn.XLOOKUP(A1419,'Hospitalisation Details'!A:A,'Hospitalisation Details'!I:I,"Not Found")</f>
        <v>tier - 2</v>
      </c>
      <c r="N1419" s="21" t="str">
        <f>_xlfn.XLOOKUP(A1419,'Hospitalisation Details'!A:A,'Hospitalisation Details'!J:J,"Not Found")</f>
        <v>tier - 3</v>
      </c>
      <c r="O1419" s="21" t="str">
        <f>_xlfn.XLOOKUP(A1419,'Hospitalisation Details'!A:A,'Hospitalisation Details'!K:K,"Not Found")</f>
        <v>R1025</v>
      </c>
      <c r="P1419" s="23">
        <f>_xlfn.XLOOKUP(A1419,'Hospitalisation Details'!A:A,'Hospitalisation Details'!L:L,"Not Found")</f>
        <v>34</v>
      </c>
    </row>
    <row r="1420" spans="1:16" ht="15.75" x14ac:dyDescent="0.25">
      <c r="A1420" s="19" t="s">
        <v>952</v>
      </c>
      <c r="B1420" s="19" t="str">
        <f>_xlfn.XLOOKUP(A1420,'Customer Names'!A:A,'Customer Names'!C:C,"Not Found")</f>
        <v>Waliaula</v>
      </c>
      <c r="C1420" s="20">
        <f>_xlfn.XLOOKUP(A1420,'Medical Examinations'!A:A,'Medical Examinations'!B:B,"not found")</f>
        <v>39.01</v>
      </c>
      <c r="D1420" s="20">
        <f>_xlfn.XLOOKUP(A1420,'Medical Examinations'!A:A,'Medical Examinations'!C:C,"not found")</f>
        <v>5.37</v>
      </c>
      <c r="E1420" s="20" t="str">
        <f>_xlfn.XLOOKUP(A1420,'Medical Examinations'!A:A,'Medical Examinations'!D:D,"not found")</f>
        <v>Yes</v>
      </c>
      <c r="F1420" s="20" t="str">
        <f>_xlfn.XLOOKUP(A1420,'Medical Examinations'!A:A,'Medical Examinations'!E:E,"not found")</f>
        <v>No</v>
      </c>
      <c r="G1420" s="20" t="str">
        <f>_xlfn.XLOOKUP(A1420,'Medical Examinations'!A:A,'Medical Examinations'!F:F,"not found")</f>
        <v>No</v>
      </c>
      <c r="H1420" s="20">
        <f>_xlfn.XLOOKUP(A1420,'Medical Examinations'!A:A,'Medical Examinations'!G:G,"not found")</f>
        <v>0</v>
      </c>
      <c r="I1420" s="20" t="str">
        <f>_xlfn.XLOOKUP(A1420,'Medical Examinations'!A:A,'Medical Examinations'!H:H,"not found")</f>
        <v>No</v>
      </c>
      <c r="J1420" s="20" t="str">
        <f>_xlfn.XLOOKUP(A1420,'Medical Examinations'!A:A,'Medical Examinations'!I:I,"not found")</f>
        <v>Obesity</v>
      </c>
      <c r="K1420" s="21">
        <f>_xlfn.XLOOKUP(A1420,'Hospitalisation Details'!A:A,'Hospitalisation Details'!F:F,"Not Found")</f>
        <v>35230</v>
      </c>
      <c r="L1420" s="22">
        <f>_xlfn.XLOOKUP(A1420,'Hospitalisation Details'!A:A,'Hospitalisation Details'!H:H,"Not Found")</f>
        <v>7487.38</v>
      </c>
      <c r="M1420" s="21" t="str">
        <f>_xlfn.XLOOKUP(A1420,'Hospitalisation Details'!A:A,'Hospitalisation Details'!I:I,"Not Found")</f>
        <v>tier - 2</v>
      </c>
      <c r="N1420" s="21" t="str">
        <f>_xlfn.XLOOKUP(A1420,'Hospitalisation Details'!A:A,'Hospitalisation Details'!J:J,"Not Found")</f>
        <v>tier - 3</v>
      </c>
      <c r="O1420" s="21" t="str">
        <f>_xlfn.XLOOKUP(A1420,'Hospitalisation Details'!A:A,'Hospitalisation Details'!K:K,"Not Found")</f>
        <v>R1012</v>
      </c>
      <c r="P1420" s="23">
        <f>_xlfn.XLOOKUP(A1420,'Hospitalisation Details'!A:A,'Hospitalisation Details'!L:L,"Not Found")</f>
        <v>26</v>
      </c>
    </row>
    <row r="1421" spans="1:16" ht="15.75" x14ac:dyDescent="0.25">
      <c r="A1421" s="19" t="s">
        <v>951</v>
      </c>
      <c r="B1421" s="19" t="str">
        <f>_xlfn.XLOOKUP(A1421,'Customer Names'!A:A,'Customer Names'!C:C,"Not Found")</f>
        <v>Blackshear</v>
      </c>
      <c r="C1421" s="20">
        <f>_xlfn.XLOOKUP(A1421,'Medical Examinations'!A:A,'Medical Examinations'!B:B,"not found")</f>
        <v>18.989999999999998</v>
      </c>
      <c r="D1421" s="20">
        <f>_xlfn.XLOOKUP(A1421,'Medical Examinations'!A:A,'Medical Examinations'!C:C,"not found")</f>
        <v>10.82</v>
      </c>
      <c r="E1421" s="20" t="str">
        <f>_xlfn.XLOOKUP(A1421,'Medical Examinations'!A:A,'Medical Examinations'!D:D,"not found")</f>
        <v>Yes</v>
      </c>
      <c r="F1421" s="20" t="str">
        <f>_xlfn.XLOOKUP(A1421,'Medical Examinations'!A:A,'Medical Examinations'!E:E,"not found")</f>
        <v>No</v>
      </c>
      <c r="G1421" s="20" t="str">
        <f>_xlfn.XLOOKUP(A1421,'Medical Examinations'!A:A,'Medical Examinations'!F:F,"not found")</f>
        <v>No</v>
      </c>
      <c r="H1421" s="20">
        <f>_xlfn.XLOOKUP(A1421,'Medical Examinations'!A:A,'Medical Examinations'!G:G,"not found")</f>
        <v>0</v>
      </c>
      <c r="I1421" s="20" t="str">
        <f>_xlfn.XLOOKUP(A1421,'Medical Examinations'!A:A,'Medical Examinations'!H:H,"not found")</f>
        <v>No</v>
      </c>
      <c r="J1421" s="20" t="str">
        <f>_xlfn.XLOOKUP(A1421,'Medical Examinations'!A:A,'Medical Examinations'!I:I,"not found")</f>
        <v>Normal Weight</v>
      </c>
      <c r="K1421" s="21">
        <f>_xlfn.XLOOKUP(A1421,'Hospitalisation Details'!A:A,'Hospitalisation Details'!F:F,"Not Found")</f>
        <v>24688</v>
      </c>
      <c r="L1421" s="22">
        <f>_xlfn.XLOOKUP(A1421,'Hospitalisation Details'!A:A,'Hospitalisation Details'!H:H,"Not Found")</f>
        <v>7463.51</v>
      </c>
      <c r="M1421" s="21" t="str">
        <f>_xlfn.XLOOKUP(A1421,'Hospitalisation Details'!A:A,'Hospitalisation Details'!I:I,"Not Found")</f>
        <v>tier - 2</v>
      </c>
      <c r="N1421" s="21" t="str">
        <f>_xlfn.XLOOKUP(A1421,'Hospitalisation Details'!A:A,'Hospitalisation Details'!J:J,"Not Found")</f>
        <v>tier - 3</v>
      </c>
      <c r="O1421" s="21" t="str">
        <f>_xlfn.XLOOKUP(A1421,'Hospitalisation Details'!A:A,'Hospitalisation Details'!K:K,"Not Found")</f>
        <v>R1013</v>
      </c>
      <c r="P1421" s="23">
        <f>_xlfn.XLOOKUP(A1421,'Hospitalisation Details'!A:A,'Hospitalisation Details'!L:L,"Not Found")</f>
        <v>55</v>
      </c>
    </row>
    <row r="1422" spans="1:16" ht="15.75" x14ac:dyDescent="0.25">
      <c r="A1422" s="19" t="s">
        <v>950</v>
      </c>
      <c r="B1422" s="19" t="str">
        <f>_xlfn.XLOOKUP(A1422,'Customer Names'!A:A,'Customer Names'!C:C,"Not Found")</f>
        <v>Nettik</v>
      </c>
      <c r="C1422" s="20">
        <f>_xlfn.XLOOKUP(A1422,'Medical Examinations'!A:A,'Medical Examinations'!B:B,"not found")</f>
        <v>42.3</v>
      </c>
      <c r="D1422" s="20">
        <f>_xlfn.XLOOKUP(A1422,'Medical Examinations'!A:A,'Medical Examinations'!C:C,"not found")</f>
        <v>6.06</v>
      </c>
      <c r="E1422" s="20" t="str">
        <f>_xlfn.XLOOKUP(A1422,'Medical Examinations'!A:A,'Medical Examinations'!D:D,"not found")</f>
        <v>Yes</v>
      </c>
      <c r="F1422" s="20" t="str">
        <f>_xlfn.XLOOKUP(A1422,'Medical Examinations'!A:A,'Medical Examinations'!E:E,"not found")</f>
        <v>No</v>
      </c>
      <c r="G1422" s="20" t="str">
        <f>_xlfn.XLOOKUP(A1422,'Medical Examinations'!A:A,'Medical Examinations'!F:F,"not found")</f>
        <v>No</v>
      </c>
      <c r="H1422" s="20">
        <f>_xlfn.XLOOKUP(A1422,'Medical Examinations'!A:A,'Medical Examinations'!G:G,"not found")</f>
        <v>0</v>
      </c>
      <c r="I1422" s="20" t="str">
        <f>_xlfn.XLOOKUP(A1422,'Medical Examinations'!A:A,'Medical Examinations'!H:H,"not found")</f>
        <v>No</v>
      </c>
      <c r="J1422" s="20" t="str">
        <f>_xlfn.XLOOKUP(A1422,'Medical Examinations'!A:A,'Medical Examinations'!I:I,"not found")</f>
        <v>Obesity</v>
      </c>
      <c r="K1422" s="21">
        <f>_xlfn.XLOOKUP(A1422,'Hospitalisation Details'!A:A,'Hospitalisation Details'!F:F,"Not Found")</f>
        <v>37043</v>
      </c>
      <c r="L1422" s="22">
        <f>_xlfn.XLOOKUP(A1422,'Hospitalisation Details'!A:A,'Hospitalisation Details'!H:H,"Not Found")</f>
        <v>7450.36</v>
      </c>
      <c r="M1422" s="21" t="str">
        <f>_xlfn.XLOOKUP(A1422,'Hospitalisation Details'!A:A,'Hospitalisation Details'!I:I,"Not Found")</f>
        <v>tier - 2</v>
      </c>
      <c r="N1422" s="21" t="str">
        <f>_xlfn.XLOOKUP(A1422,'Hospitalisation Details'!A:A,'Hospitalisation Details'!J:J,"Not Found")</f>
        <v>tier - 3</v>
      </c>
      <c r="O1422" s="21" t="str">
        <f>_xlfn.XLOOKUP(A1422,'Hospitalisation Details'!A:A,'Hospitalisation Details'!K:K,"Not Found")</f>
        <v>R1012</v>
      </c>
      <c r="P1422" s="23">
        <f>_xlfn.XLOOKUP(A1422,'Hospitalisation Details'!A:A,'Hospitalisation Details'!L:L,"Not Found")</f>
        <v>22</v>
      </c>
    </row>
    <row r="1423" spans="1:16" ht="15.75" x14ac:dyDescent="0.25">
      <c r="A1423" s="19" t="s">
        <v>949</v>
      </c>
      <c r="B1423" s="19" t="str">
        <f>_xlfn.XLOOKUP(A1423,'Customer Names'!A:A,'Customer Names'!C:C,"Not Found")</f>
        <v>Novales</v>
      </c>
      <c r="C1423" s="20">
        <f>_xlfn.XLOOKUP(A1423,'Medical Examinations'!A:A,'Medical Examinations'!B:B,"not found")</f>
        <v>39.805</v>
      </c>
      <c r="D1423" s="20">
        <f>_xlfn.XLOOKUP(A1423,'Medical Examinations'!A:A,'Medical Examinations'!C:C,"not found")</f>
        <v>5.91</v>
      </c>
      <c r="E1423" s="20" t="str">
        <f>_xlfn.XLOOKUP(A1423,'Medical Examinations'!A:A,'Medical Examinations'!D:D,"not found")</f>
        <v>No</v>
      </c>
      <c r="F1423" s="20" t="str">
        <f>_xlfn.XLOOKUP(A1423,'Medical Examinations'!A:A,'Medical Examinations'!E:E,"not found")</f>
        <v>No</v>
      </c>
      <c r="G1423" s="20" t="str">
        <f>_xlfn.XLOOKUP(A1423,'Medical Examinations'!A:A,'Medical Examinations'!F:F,"not found")</f>
        <v>No</v>
      </c>
      <c r="H1423" s="20">
        <f>_xlfn.XLOOKUP(A1423,'Medical Examinations'!A:A,'Medical Examinations'!G:G,"not found")</f>
        <v>0</v>
      </c>
      <c r="I1423" s="20" t="str">
        <f>_xlfn.XLOOKUP(A1423,'Medical Examinations'!A:A,'Medical Examinations'!H:H,"not found")</f>
        <v>No</v>
      </c>
      <c r="J1423" s="20" t="str">
        <f>_xlfn.XLOOKUP(A1423,'Medical Examinations'!A:A,'Medical Examinations'!I:I,"not found")</f>
        <v>Obesity</v>
      </c>
      <c r="K1423" s="21">
        <f>_xlfn.XLOOKUP(A1423,'Hospitalisation Details'!A:A,'Hospitalisation Details'!F:F,"Not Found")</f>
        <v>28398</v>
      </c>
      <c r="L1423" s="22">
        <f>_xlfn.XLOOKUP(A1423,'Hospitalisation Details'!A:A,'Hospitalisation Details'!H:H,"Not Found")</f>
        <v>7448.4</v>
      </c>
      <c r="M1423" s="21" t="str">
        <f>_xlfn.XLOOKUP(A1423,'Hospitalisation Details'!A:A,'Hospitalisation Details'!I:I,"Not Found")</f>
        <v>tier - 2</v>
      </c>
      <c r="N1423" s="21" t="str">
        <f>_xlfn.XLOOKUP(A1423,'Hospitalisation Details'!A:A,'Hospitalisation Details'!J:J,"Not Found")</f>
        <v>tier - 3</v>
      </c>
      <c r="O1423" s="21" t="str">
        <f>_xlfn.XLOOKUP(A1423,'Hospitalisation Details'!A:A,'Hospitalisation Details'!K:K,"Not Found")</f>
        <v>R1017</v>
      </c>
      <c r="P1423" s="23">
        <f>_xlfn.XLOOKUP(A1423,'Hospitalisation Details'!A:A,'Hospitalisation Details'!L:L,"Not Found")</f>
        <v>45</v>
      </c>
    </row>
    <row r="1424" spans="1:16" ht="15.75" x14ac:dyDescent="0.25">
      <c r="A1424" s="19" t="s">
        <v>948</v>
      </c>
      <c r="B1424" s="19" t="str">
        <f>_xlfn.XLOOKUP(A1424,'Customer Names'!A:A,'Customer Names'!C:C,"Not Found")</f>
        <v>Rosauer</v>
      </c>
      <c r="C1424" s="20">
        <f>_xlfn.XLOOKUP(A1424,'Medical Examinations'!A:A,'Medical Examinations'!B:B,"not found")</f>
        <v>33.700000000000003</v>
      </c>
      <c r="D1424" s="20">
        <f>_xlfn.XLOOKUP(A1424,'Medical Examinations'!A:A,'Medical Examinations'!C:C,"not found")</f>
        <v>5.87</v>
      </c>
      <c r="E1424" s="20" t="str">
        <f>_xlfn.XLOOKUP(A1424,'Medical Examinations'!A:A,'Medical Examinations'!D:D,"not found")</f>
        <v>No</v>
      </c>
      <c r="F1424" s="20" t="str">
        <f>_xlfn.XLOOKUP(A1424,'Medical Examinations'!A:A,'Medical Examinations'!E:E,"not found")</f>
        <v>No</v>
      </c>
      <c r="G1424" s="20" t="str">
        <f>_xlfn.XLOOKUP(A1424,'Medical Examinations'!A:A,'Medical Examinations'!F:F,"not found")</f>
        <v>No</v>
      </c>
      <c r="H1424" s="20">
        <f>_xlfn.XLOOKUP(A1424,'Medical Examinations'!A:A,'Medical Examinations'!G:G,"not found")</f>
        <v>0</v>
      </c>
      <c r="I1424" s="20" t="str">
        <f>_xlfn.XLOOKUP(A1424,'Medical Examinations'!A:A,'Medical Examinations'!H:H,"not found")</f>
        <v>No</v>
      </c>
      <c r="J1424" s="20" t="str">
        <f>_xlfn.XLOOKUP(A1424,'Medical Examinations'!A:A,'Medical Examinations'!I:I,"not found")</f>
        <v>Obesity</v>
      </c>
      <c r="K1424" s="21">
        <f>_xlfn.XLOOKUP(A1424,'Hospitalisation Details'!A:A,'Hospitalisation Details'!F:F,"Not Found")</f>
        <v>28393</v>
      </c>
      <c r="L1424" s="22">
        <f>_xlfn.XLOOKUP(A1424,'Hospitalisation Details'!A:A,'Hospitalisation Details'!H:H,"Not Found")</f>
        <v>7445.92</v>
      </c>
      <c r="M1424" s="21" t="str">
        <f>_xlfn.XLOOKUP(A1424,'Hospitalisation Details'!A:A,'Hospitalisation Details'!I:I,"Not Found")</f>
        <v>tier - 2</v>
      </c>
      <c r="N1424" s="21" t="str">
        <f>_xlfn.XLOOKUP(A1424,'Hospitalisation Details'!A:A,'Hospitalisation Details'!J:J,"Not Found")</f>
        <v>tier - 3</v>
      </c>
      <c r="O1424" s="21" t="str">
        <f>_xlfn.XLOOKUP(A1424,'Hospitalisation Details'!A:A,'Hospitalisation Details'!K:K,"Not Found")</f>
        <v>R1011</v>
      </c>
      <c r="P1424" s="23">
        <f>_xlfn.XLOOKUP(A1424,'Hospitalisation Details'!A:A,'Hospitalisation Details'!L:L,"Not Found")</f>
        <v>45</v>
      </c>
    </row>
    <row r="1425" spans="1:16" ht="15.75" x14ac:dyDescent="0.25">
      <c r="A1425" s="19" t="s">
        <v>947</v>
      </c>
      <c r="B1425" s="19" t="str">
        <f>_xlfn.XLOOKUP(A1425,'Customer Names'!A:A,'Customer Names'!C:C,"Not Found")</f>
        <v>Ryder</v>
      </c>
      <c r="C1425" s="20">
        <f>_xlfn.XLOOKUP(A1425,'Medical Examinations'!A:A,'Medical Examinations'!B:B,"not found")</f>
        <v>36.195</v>
      </c>
      <c r="D1425" s="20">
        <f>_xlfn.XLOOKUP(A1425,'Medical Examinations'!A:A,'Medical Examinations'!C:C,"not found")</f>
        <v>6.22</v>
      </c>
      <c r="E1425" s="20" t="str">
        <f>_xlfn.XLOOKUP(A1425,'Medical Examinations'!A:A,'Medical Examinations'!D:D,"not found")</f>
        <v>No</v>
      </c>
      <c r="F1425" s="20" t="str">
        <f>_xlfn.XLOOKUP(A1425,'Medical Examinations'!A:A,'Medical Examinations'!E:E,"not found")</f>
        <v>No</v>
      </c>
      <c r="G1425" s="20" t="str">
        <f>_xlfn.XLOOKUP(A1425,'Medical Examinations'!A:A,'Medical Examinations'!F:F,"not found")</f>
        <v>No</v>
      </c>
      <c r="H1425" s="20">
        <f>_xlfn.XLOOKUP(A1425,'Medical Examinations'!A:A,'Medical Examinations'!G:G,"not found")</f>
        <v>0</v>
      </c>
      <c r="I1425" s="20" t="str">
        <f>_xlfn.XLOOKUP(A1425,'Medical Examinations'!A:A,'Medical Examinations'!H:H,"not found")</f>
        <v>No</v>
      </c>
      <c r="J1425" s="20" t="str">
        <f>_xlfn.XLOOKUP(A1425,'Medical Examinations'!A:A,'Medical Examinations'!I:I,"not found")</f>
        <v>Obesity</v>
      </c>
      <c r="K1425" s="21">
        <f>_xlfn.XLOOKUP(A1425,'Hospitalisation Details'!A:A,'Hospitalisation Details'!F:F,"Not Found")</f>
        <v>29409</v>
      </c>
      <c r="L1425" s="22">
        <f>_xlfn.XLOOKUP(A1425,'Hospitalisation Details'!A:A,'Hospitalisation Details'!H:H,"Not Found")</f>
        <v>7443.64</v>
      </c>
      <c r="M1425" s="21" t="str">
        <f>_xlfn.XLOOKUP(A1425,'Hospitalisation Details'!A:A,'Hospitalisation Details'!I:I,"Not Found")</f>
        <v>tier - 2</v>
      </c>
      <c r="N1425" s="21" t="str">
        <f>_xlfn.XLOOKUP(A1425,'Hospitalisation Details'!A:A,'Hospitalisation Details'!J:J,"Not Found")</f>
        <v>tier - 3</v>
      </c>
      <c r="O1425" s="21" t="str">
        <f>_xlfn.XLOOKUP(A1425,'Hospitalisation Details'!A:A,'Hospitalisation Details'!K:K,"Not Found")</f>
        <v>R1012</v>
      </c>
      <c r="P1425" s="23">
        <f>_xlfn.XLOOKUP(A1425,'Hospitalisation Details'!A:A,'Hospitalisation Details'!L:L,"Not Found")</f>
        <v>42</v>
      </c>
    </row>
    <row r="1426" spans="1:16" ht="15.75" x14ac:dyDescent="0.25">
      <c r="A1426" s="19" t="s">
        <v>946</v>
      </c>
      <c r="B1426" s="19" t="str">
        <f>_xlfn.XLOOKUP(A1426,'Customer Names'!A:A,'Customer Names'!C:C,"Not Found")</f>
        <v>Larsen</v>
      </c>
      <c r="C1426" s="20">
        <f>_xlfn.XLOOKUP(A1426,'Medical Examinations'!A:A,'Medical Examinations'!B:B,"not found")</f>
        <v>32.6</v>
      </c>
      <c r="D1426" s="20">
        <f>_xlfn.XLOOKUP(A1426,'Medical Examinations'!A:A,'Medical Examinations'!C:C,"not found")</f>
        <v>5.73</v>
      </c>
      <c r="E1426" s="20" t="str">
        <f>_xlfn.XLOOKUP(A1426,'Medical Examinations'!A:A,'Medical Examinations'!D:D,"not found")</f>
        <v>No</v>
      </c>
      <c r="F1426" s="20" t="str">
        <f>_xlfn.XLOOKUP(A1426,'Medical Examinations'!A:A,'Medical Examinations'!E:E,"not found")</f>
        <v>No</v>
      </c>
      <c r="G1426" s="20" t="str">
        <f>_xlfn.XLOOKUP(A1426,'Medical Examinations'!A:A,'Medical Examinations'!F:F,"not found")</f>
        <v>Yes</v>
      </c>
      <c r="H1426" s="20">
        <f>_xlfn.XLOOKUP(A1426,'Medical Examinations'!A:A,'Medical Examinations'!G:G,"not found")</f>
        <v>1</v>
      </c>
      <c r="I1426" s="20" t="str">
        <f>_xlfn.XLOOKUP(A1426,'Medical Examinations'!A:A,'Medical Examinations'!H:H,"not found")</f>
        <v>No</v>
      </c>
      <c r="J1426" s="20" t="str">
        <f>_xlfn.XLOOKUP(A1426,'Medical Examinations'!A:A,'Medical Examinations'!I:I,"not found")</f>
        <v>Obesity</v>
      </c>
      <c r="K1426" s="21">
        <f>_xlfn.XLOOKUP(A1426,'Hospitalisation Details'!A:A,'Hospitalisation Details'!F:F,"Not Found")</f>
        <v>29099</v>
      </c>
      <c r="L1426" s="22">
        <f>_xlfn.XLOOKUP(A1426,'Hospitalisation Details'!A:A,'Hospitalisation Details'!H:H,"Not Found")</f>
        <v>7441.5</v>
      </c>
      <c r="M1426" s="21" t="str">
        <f>_xlfn.XLOOKUP(A1426,'Hospitalisation Details'!A:A,'Hospitalisation Details'!I:I,"Not Found")</f>
        <v>tier - 2</v>
      </c>
      <c r="N1426" s="21" t="str">
        <f>_xlfn.XLOOKUP(A1426,'Hospitalisation Details'!A:A,'Hospitalisation Details'!J:J,"Not Found")</f>
        <v>tier - 3</v>
      </c>
      <c r="O1426" s="21" t="str">
        <f>_xlfn.XLOOKUP(A1426,'Hospitalisation Details'!A:A,'Hospitalisation Details'!K:K,"Not Found")</f>
        <v>R1011</v>
      </c>
      <c r="P1426" s="23">
        <f>_xlfn.XLOOKUP(A1426,'Hospitalisation Details'!A:A,'Hospitalisation Details'!L:L,"Not Found")</f>
        <v>43</v>
      </c>
    </row>
    <row r="1427" spans="1:16" ht="15.75" x14ac:dyDescent="0.25">
      <c r="A1427" s="19" t="s">
        <v>945</v>
      </c>
      <c r="B1427" s="19" t="str">
        <f>_xlfn.XLOOKUP(A1427,'Customer Names'!A:A,'Customer Names'!C:C,"Not Found")</f>
        <v>Keate</v>
      </c>
      <c r="C1427" s="20">
        <f>_xlfn.XLOOKUP(A1427,'Medical Examinations'!A:A,'Medical Examinations'!B:B,"not found")</f>
        <v>30.2</v>
      </c>
      <c r="D1427" s="20">
        <f>_xlfn.XLOOKUP(A1427,'Medical Examinations'!A:A,'Medical Examinations'!C:C,"not found")</f>
        <v>5.7</v>
      </c>
      <c r="E1427" s="20" t="str">
        <f>_xlfn.XLOOKUP(A1427,'Medical Examinations'!A:A,'Medical Examinations'!D:D,"not found")</f>
        <v>No</v>
      </c>
      <c r="F1427" s="20" t="str">
        <f>_xlfn.XLOOKUP(A1427,'Medical Examinations'!A:A,'Medical Examinations'!E:E,"not found")</f>
        <v>No</v>
      </c>
      <c r="G1427" s="20" t="str">
        <f>_xlfn.XLOOKUP(A1427,'Medical Examinations'!A:A,'Medical Examinations'!F:F,"not found")</f>
        <v>No</v>
      </c>
      <c r="H1427" s="20">
        <f>_xlfn.XLOOKUP(A1427,'Medical Examinations'!A:A,'Medical Examinations'!G:G,"not found")</f>
        <v>0</v>
      </c>
      <c r="I1427" s="20" t="str">
        <f>_xlfn.XLOOKUP(A1427,'Medical Examinations'!A:A,'Medical Examinations'!H:H,"not found")</f>
        <v>No</v>
      </c>
      <c r="J1427" s="20" t="str">
        <f>_xlfn.XLOOKUP(A1427,'Medical Examinations'!A:A,'Medical Examinations'!I:I,"not found")</f>
        <v>Obesity</v>
      </c>
      <c r="K1427" s="21">
        <f>_xlfn.XLOOKUP(A1427,'Hospitalisation Details'!A:A,'Hospitalisation Details'!F:F,"Not Found")</f>
        <v>28362</v>
      </c>
      <c r="L1427" s="22">
        <f>_xlfn.XLOOKUP(A1427,'Hospitalisation Details'!A:A,'Hospitalisation Details'!H:H,"Not Found")</f>
        <v>7441.05</v>
      </c>
      <c r="M1427" s="21" t="str">
        <f>_xlfn.XLOOKUP(A1427,'Hospitalisation Details'!A:A,'Hospitalisation Details'!I:I,"Not Found")</f>
        <v>tier - 2</v>
      </c>
      <c r="N1427" s="21" t="str">
        <f>_xlfn.XLOOKUP(A1427,'Hospitalisation Details'!A:A,'Hospitalisation Details'!J:J,"Not Found")</f>
        <v>tier - 3</v>
      </c>
      <c r="O1427" s="21" t="str">
        <f>_xlfn.XLOOKUP(A1427,'Hospitalisation Details'!A:A,'Hospitalisation Details'!K:K,"Not Found")</f>
        <v>R1011</v>
      </c>
      <c r="P1427" s="23">
        <f>_xlfn.XLOOKUP(A1427,'Hospitalisation Details'!A:A,'Hospitalisation Details'!L:L,"Not Found")</f>
        <v>45</v>
      </c>
    </row>
    <row r="1428" spans="1:16" ht="15.75" x14ac:dyDescent="0.25">
      <c r="A1428" s="19" t="s">
        <v>944</v>
      </c>
      <c r="B1428" s="19" t="str">
        <f>_xlfn.XLOOKUP(A1428,'Customer Names'!A:A,'Customer Names'!C:C,"Not Found")</f>
        <v>Williams</v>
      </c>
      <c r="C1428" s="20">
        <f>_xlfn.XLOOKUP(A1428,'Medical Examinations'!A:A,'Medical Examinations'!B:B,"not found")</f>
        <v>27.645</v>
      </c>
      <c r="D1428" s="20">
        <f>_xlfn.XLOOKUP(A1428,'Medical Examinations'!A:A,'Medical Examinations'!C:C,"not found")</f>
        <v>9.91</v>
      </c>
      <c r="E1428" s="20" t="str">
        <f>_xlfn.XLOOKUP(A1428,'Medical Examinations'!A:A,'Medical Examinations'!D:D,"not found")</f>
        <v>No</v>
      </c>
      <c r="F1428" s="20" t="str">
        <f>_xlfn.XLOOKUP(A1428,'Medical Examinations'!A:A,'Medical Examinations'!E:E,"not found")</f>
        <v>No</v>
      </c>
      <c r="G1428" s="20" t="str">
        <f>_xlfn.XLOOKUP(A1428,'Medical Examinations'!A:A,'Medical Examinations'!F:F,"not found")</f>
        <v>No</v>
      </c>
      <c r="H1428" s="20">
        <f>_xlfn.XLOOKUP(A1428,'Medical Examinations'!A:A,'Medical Examinations'!G:G,"not found")</f>
        <v>0</v>
      </c>
      <c r="I1428" s="20" t="str">
        <f>_xlfn.XLOOKUP(A1428,'Medical Examinations'!A:A,'Medical Examinations'!H:H,"not found")</f>
        <v>No</v>
      </c>
      <c r="J1428" s="20" t="str">
        <f>_xlfn.XLOOKUP(A1428,'Medical Examinations'!A:A,'Medical Examinations'!I:I,"not found")</f>
        <v>Overweight</v>
      </c>
      <c r="K1428" s="21">
        <f>_xlfn.XLOOKUP(A1428,'Hospitalisation Details'!A:A,'Hospitalisation Details'!F:F,"Not Found")</f>
        <v>28826</v>
      </c>
      <c r="L1428" s="22">
        <f>_xlfn.XLOOKUP(A1428,'Hospitalisation Details'!A:A,'Hospitalisation Details'!H:H,"Not Found")</f>
        <v>7421.19</v>
      </c>
      <c r="M1428" s="21" t="str">
        <f>_xlfn.XLOOKUP(A1428,'Hospitalisation Details'!A:A,'Hospitalisation Details'!I:I,"Not Found")</f>
        <v>tier - 2</v>
      </c>
      <c r="N1428" s="21" t="str">
        <f>_xlfn.XLOOKUP(A1428,'Hospitalisation Details'!A:A,'Hospitalisation Details'!J:J,"Not Found")</f>
        <v>tier - 3</v>
      </c>
      <c r="O1428" s="21" t="str">
        <f>_xlfn.XLOOKUP(A1428,'Hospitalisation Details'!A:A,'Hospitalisation Details'!K:K,"Not Found")</f>
        <v>R1012</v>
      </c>
      <c r="P1428" s="23">
        <f>_xlfn.XLOOKUP(A1428,'Hospitalisation Details'!A:A,'Hospitalisation Details'!L:L,"Not Found")</f>
        <v>44</v>
      </c>
    </row>
    <row r="1429" spans="1:16" ht="15.75" x14ac:dyDescent="0.25">
      <c r="A1429" s="19" t="s">
        <v>943</v>
      </c>
      <c r="B1429" s="19" t="str">
        <f>_xlfn.XLOOKUP(A1429,'Customer Names'!A:A,'Customer Names'!C:C,"Not Found")</f>
        <v>Starosciak</v>
      </c>
      <c r="C1429" s="20">
        <f>_xlfn.XLOOKUP(A1429,'Medical Examinations'!A:A,'Medical Examinations'!B:B,"not found")</f>
        <v>26.41</v>
      </c>
      <c r="D1429" s="20">
        <f>_xlfn.XLOOKUP(A1429,'Medical Examinations'!A:A,'Medical Examinations'!C:C,"not found")</f>
        <v>11.4</v>
      </c>
      <c r="E1429" s="20" t="str">
        <f>_xlfn.XLOOKUP(A1429,'Medical Examinations'!A:A,'Medical Examinations'!D:D,"not found")</f>
        <v>No</v>
      </c>
      <c r="F1429" s="20" t="str">
        <f>_xlfn.XLOOKUP(A1429,'Medical Examinations'!A:A,'Medical Examinations'!E:E,"not found")</f>
        <v>No</v>
      </c>
      <c r="G1429" s="20" t="str">
        <f>_xlfn.XLOOKUP(A1429,'Medical Examinations'!A:A,'Medical Examinations'!F:F,"not found")</f>
        <v>No</v>
      </c>
      <c r="H1429" s="20">
        <f>_xlfn.XLOOKUP(A1429,'Medical Examinations'!A:A,'Medical Examinations'!G:G,"not found")</f>
        <v>0</v>
      </c>
      <c r="I1429" s="20" t="str">
        <f>_xlfn.XLOOKUP(A1429,'Medical Examinations'!A:A,'Medical Examinations'!H:H,"not found")</f>
        <v>No</v>
      </c>
      <c r="J1429" s="20" t="str">
        <f>_xlfn.XLOOKUP(A1429,'Medical Examinations'!A:A,'Medical Examinations'!I:I,"not found")</f>
        <v>Overweight</v>
      </c>
      <c r="K1429" s="21">
        <f>_xlfn.XLOOKUP(A1429,'Hospitalisation Details'!A:A,'Hospitalisation Details'!F:F,"Not Found")</f>
        <v>28806</v>
      </c>
      <c r="L1429" s="22">
        <f>_xlfn.XLOOKUP(A1429,'Hospitalisation Details'!A:A,'Hospitalisation Details'!H:H,"Not Found")</f>
        <v>7419.48</v>
      </c>
      <c r="M1429" s="21" t="str">
        <f>_xlfn.XLOOKUP(A1429,'Hospitalisation Details'!A:A,'Hospitalisation Details'!I:I,"Not Found")</f>
        <v>tier - 2</v>
      </c>
      <c r="N1429" s="21" t="str">
        <f>_xlfn.XLOOKUP(A1429,'Hospitalisation Details'!A:A,'Hospitalisation Details'!J:J,"Not Found")</f>
        <v>tier - 3</v>
      </c>
      <c r="O1429" s="21" t="str">
        <f>_xlfn.XLOOKUP(A1429,'Hospitalisation Details'!A:A,'Hospitalisation Details'!K:K,"Not Found")</f>
        <v>R1012</v>
      </c>
      <c r="P1429" s="23">
        <f>_xlfn.XLOOKUP(A1429,'Hospitalisation Details'!A:A,'Hospitalisation Details'!L:L,"Not Found")</f>
        <v>44</v>
      </c>
    </row>
    <row r="1430" spans="1:16" ht="15.75" x14ac:dyDescent="0.25">
      <c r="A1430" s="19" t="s">
        <v>942</v>
      </c>
      <c r="B1430" s="19" t="str">
        <f>_xlfn.XLOOKUP(A1430,'Customer Names'!A:A,'Customer Names'!C:C,"Not Found")</f>
        <v>Smith</v>
      </c>
      <c r="C1430" s="20">
        <f>_xlfn.XLOOKUP(A1430,'Medical Examinations'!A:A,'Medical Examinations'!B:B,"not found")</f>
        <v>34.1</v>
      </c>
      <c r="D1430" s="20">
        <f>_xlfn.XLOOKUP(A1430,'Medical Examinations'!A:A,'Medical Examinations'!C:C,"not found")</f>
        <v>6.29</v>
      </c>
      <c r="E1430" s="20" t="str">
        <f>_xlfn.XLOOKUP(A1430,'Medical Examinations'!A:A,'Medical Examinations'!D:D,"not found")</f>
        <v>Yes</v>
      </c>
      <c r="F1430" s="20" t="str">
        <f>_xlfn.XLOOKUP(A1430,'Medical Examinations'!A:A,'Medical Examinations'!E:E,"not found")</f>
        <v>No</v>
      </c>
      <c r="G1430" s="20" t="str">
        <f>_xlfn.XLOOKUP(A1430,'Medical Examinations'!A:A,'Medical Examinations'!F:F,"not found")</f>
        <v>Yes</v>
      </c>
      <c r="H1430" s="20">
        <f>_xlfn.XLOOKUP(A1430,'Medical Examinations'!A:A,'Medical Examinations'!G:G,"not found")</f>
        <v>1</v>
      </c>
      <c r="I1430" s="20" t="str">
        <f>_xlfn.XLOOKUP(A1430,'Medical Examinations'!A:A,'Medical Examinations'!H:H,"not found")</f>
        <v>No</v>
      </c>
      <c r="J1430" s="20" t="str">
        <f>_xlfn.XLOOKUP(A1430,'Medical Examinations'!A:A,'Medical Examinations'!I:I,"not found")</f>
        <v>Obesity</v>
      </c>
      <c r="K1430" s="21">
        <f>_xlfn.XLOOKUP(A1430,'Hospitalisation Details'!A:A,'Hospitalisation Details'!F:F,"Not Found")</f>
        <v>30578</v>
      </c>
      <c r="L1430" s="22">
        <f>_xlfn.XLOOKUP(A1430,'Hospitalisation Details'!A:A,'Hospitalisation Details'!H:H,"Not Found")</f>
        <v>7418.52</v>
      </c>
      <c r="M1430" s="21" t="str">
        <f>_xlfn.XLOOKUP(A1430,'Hospitalisation Details'!A:A,'Hospitalisation Details'!I:I,"Not Found")</f>
        <v>tier - 2</v>
      </c>
      <c r="N1430" s="21" t="str">
        <f>_xlfn.XLOOKUP(A1430,'Hospitalisation Details'!A:A,'Hospitalisation Details'!J:J,"Not Found")</f>
        <v>tier - 3</v>
      </c>
      <c r="O1430" s="21" t="str">
        <f>_xlfn.XLOOKUP(A1430,'Hospitalisation Details'!A:A,'Hospitalisation Details'!K:K,"Not Found")</f>
        <v>R1011</v>
      </c>
      <c r="P1430" s="23">
        <f>_xlfn.XLOOKUP(A1430,'Hospitalisation Details'!A:A,'Hospitalisation Details'!L:L,"Not Found")</f>
        <v>39</v>
      </c>
    </row>
    <row r="1431" spans="1:16" ht="15.75" x14ac:dyDescent="0.25">
      <c r="A1431" s="19" t="s">
        <v>941</v>
      </c>
      <c r="B1431" s="19" t="str">
        <f>_xlfn.XLOOKUP(A1431,'Customer Names'!A:A,'Customer Names'!C:C,"Not Found")</f>
        <v>Henderson</v>
      </c>
      <c r="C1431" s="20">
        <f>_xlfn.XLOOKUP(A1431,'Medical Examinations'!A:A,'Medical Examinations'!B:B,"not found")</f>
        <v>17.3</v>
      </c>
      <c r="D1431" s="20">
        <f>_xlfn.XLOOKUP(A1431,'Medical Examinations'!A:A,'Medical Examinations'!C:C,"not found")</f>
        <v>9.2799999999999994</v>
      </c>
      <c r="E1431" s="20" t="str">
        <f>_xlfn.XLOOKUP(A1431,'Medical Examinations'!A:A,'Medical Examinations'!D:D,"not found")</f>
        <v>No</v>
      </c>
      <c r="F1431" s="20" t="str">
        <f>_xlfn.XLOOKUP(A1431,'Medical Examinations'!A:A,'Medical Examinations'!E:E,"not found")</f>
        <v>No</v>
      </c>
      <c r="G1431" s="20" t="str">
        <f>_xlfn.XLOOKUP(A1431,'Medical Examinations'!A:A,'Medical Examinations'!F:F,"not found")</f>
        <v>No</v>
      </c>
      <c r="H1431" s="20">
        <f>_xlfn.XLOOKUP(A1431,'Medical Examinations'!A:A,'Medical Examinations'!G:G,"not found")</f>
        <v>0</v>
      </c>
      <c r="I1431" s="20" t="str">
        <f>_xlfn.XLOOKUP(A1431,'Medical Examinations'!A:A,'Medical Examinations'!H:H,"not found")</f>
        <v>No</v>
      </c>
      <c r="J1431" s="20" t="str">
        <f>_xlfn.XLOOKUP(A1431,'Medical Examinations'!A:A,'Medical Examinations'!I:I,"not found")</f>
        <v>Underweight</v>
      </c>
      <c r="K1431" s="21">
        <f>_xlfn.XLOOKUP(A1431,'Hospitalisation Details'!A:A,'Hospitalisation Details'!F:F,"Not Found")</f>
        <v>24081</v>
      </c>
      <c r="L1431" s="22">
        <f>_xlfn.XLOOKUP(A1431,'Hospitalisation Details'!A:A,'Hospitalisation Details'!H:H,"Not Found")</f>
        <v>7403.98</v>
      </c>
      <c r="M1431" s="21" t="str">
        <f>_xlfn.XLOOKUP(A1431,'Hospitalisation Details'!A:A,'Hospitalisation Details'!I:I,"Not Found")</f>
        <v>tier - 2</v>
      </c>
      <c r="N1431" s="21" t="str">
        <f>_xlfn.XLOOKUP(A1431,'Hospitalisation Details'!A:A,'Hospitalisation Details'!J:J,"Not Found")</f>
        <v>tier - 3</v>
      </c>
      <c r="O1431" s="21" t="str">
        <f>_xlfn.XLOOKUP(A1431,'Hospitalisation Details'!A:A,'Hospitalisation Details'!K:K,"Not Found")</f>
        <v>R1013</v>
      </c>
      <c r="P1431" s="23">
        <f>_xlfn.XLOOKUP(A1431,'Hospitalisation Details'!A:A,'Hospitalisation Details'!L:L,"Not Found")</f>
        <v>57</v>
      </c>
    </row>
    <row r="1432" spans="1:16" ht="15.75" x14ac:dyDescent="0.25">
      <c r="A1432" s="19" t="s">
        <v>940</v>
      </c>
      <c r="B1432" s="19" t="str">
        <f>_xlfn.XLOOKUP(A1432,'Customer Names'!A:A,'Customer Names'!C:C,"Not Found")</f>
        <v>Winkelman</v>
      </c>
      <c r="C1432" s="20">
        <f>_xlfn.XLOOKUP(A1432,'Medical Examinations'!A:A,'Medical Examinations'!B:B,"not found")</f>
        <v>35.020000000000003</v>
      </c>
      <c r="D1432" s="20">
        <f>_xlfn.XLOOKUP(A1432,'Medical Examinations'!A:A,'Medical Examinations'!C:C,"not found")</f>
        <v>4.78</v>
      </c>
      <c r="E1432" s="20" t="str">
        <f>_xlfn.XLOOKUP(A1432,'Medical Examinations'!A:A,'Medical Examinations'!D:D,"not found")</f>
        <v>No</v>
      </c>
      <c r="F1432" s="20" t="str">
        <f>_xlfn.XLOOKUP(A1432,'Medical Examinations'!A:A,'Medical Examinations'!E:E,"not found")</f>
        <v>No</v>
      </c>
      <c r="G1432" s="20" t="str">
        <f>_xlfn.XLOOKUP(A1432,'Medical Examinations'!A:A,'Medical Examinations'!F:F,"not found")</f>
        <v>Yes</v>
      </c>
      <c r="H1432" s="20">
        <f>_xlfn.XLOOKUP(A1432,'Medical Examinations'!A:A,'Medical Examinations'!G:G,"not found")</f>
        <v>1</v>
      </c>
      <c r="I1432" s="20" t="str">
        <f>_xlfn.XLOOKUP(A1432,'Medical Examinations'!A:A,'Medical Examinations'!H:H,"not found")</f>
        <v>No</v>
      </c>
      <c r="J1432" s="20" t="str">
        <f>_xlfn.XLOOKUP(A1432,'Medical Examinations'!A:A,'Medical Examinations'!I:I,"not found")</f>
        <v>Obesity</v>
      </c>
      <c r="K1432" s="21">
        <f>_xlfn.XLOOKUP(A1432,'Hospitalisation Details'!A:A,'Hospitalisation Details'!F:F,"Not Found")</f>
        <v>34172</v>
      </c>
      <c r="L1432" s="22">
        <f>_xlfn.XLOOKUP(A1432,'Hospitalisation Details'!A:A,'Hospitalisation Details'!H:H,"Not Found")</f>
        <v>7388.85</v>
      </c>
      <c r="M1432" s="21" t="str">
        <f>_xlfn.XLOOKUP(A1432,'Hospitalisation Details'!A:A,'Hospitalisation Details'!I:I,"Not Found")</f>
        <v>tier - 2</v>
      </c>
      <c r="N1432" s="21" t="str">
        <f>_xlfn.XLOOKUP(A1432,'Hospitalisation Details'!A:A,'Hospitalisation Details'!J:J,"Not Found")</f>
        <v>tier - 3</v>
      </c>
      <c r="O1432" s="21" t="str">
        <f>_xlfn.XLOOKUP(A1432,'Hospitalisation Details'!A:A,'Hospitalisation Details'!K:K,"Not Found")</f>
        <v>R1026</v>
      </c>
      <c r="P1432" s="23">
        <f>_xlfn.XLOOKUP(A1432,'Hospitalisation Details'!A:A,'Hospitalisation Details'!L:L,"Not Found")</f>
        <v>29</v>
      </c>
    </row>
    <row r="1433" spans="1:16" ht="15.75" x14ac:dyDescent="0.25">
      <c r="A1433" s="19" t="s">
        <v>939</v>
      </c>
      <c r="B1433" s="19" t="str">
        <f>_xlfn.XLOOKUP(A1433,'Customer Names'!A:A,'Customer Names'!C:C,"Not Found")</f>
        <v>Monette</v>
      </c>
      <c r="C1433" s="20">
        <f>_xlfn.XLOOKUP(A1433,'Medical Examinations'!A:A,'Medical Examinations'!B:B,"not found")</f>
        <v>37.1</v>
      </c>
      <c r="D1433" s="20">
        <f>_xlfn.XLOOKUP(A1433,'Medical Examinations'!A:A,'Medical Examinations'!C:C,"not found")</f>
        <v>8.8699999999999992</v>
      </c>
      <c r="E1433" s="20" t="str">
        <f>_xlfn.XLOOKUP(A1433,'Medical Examinations'!A:A,'Medical Examinations'!D:D,"not found")</f>
        <v>Yes</v>
      </c>
      <c r="F1433" s="20" t="str">
        <f>_xlfn.XLOOKUP(A1433,'Medical Examinations'!A:A,'Medical Examinations'!E:E,"not found")</f>
        <v>No</v>
      </c>
      <c r="G1433" s="20" t="str">
        <f>_xlfn.XLOOKUP(A1433,'Medical Examinations'!A:A,'Medical Examinations'!F:F,"not found")</f>
        <v>No</v>
      </c>
      <c r="H1433" s="20">
        <f>_xlfn.XLOOKUP(A1433,'Medical Examinations'!A:A,'Medical Examinations'!G:G,"not found")</f>
        <v>0</v>
      </c>
      <c r="I1433" s="20" t="str">
        <f>_xlfn.XLOOKUP(A1433,'Medical Examinations'!A:A,'Medical Examinations'!H:H,"not found")</f>
        <v>No</v>
      </c>
      <c r="J1433" s="20" t="str">
        <f>_xlfn.XLOOKUP(A1433,'Medical Examinations'!A:A,'Medical Examinations'!I:I,"not found")</f>
        <v>Obesity</v>
      </c>
      <c r="K1433" s="21">
        <f>_xlfn.XLOOKUP(A1433,'Hospitalisation Details'!A:A,'Hospitalisation Details'!F:F,"Not Found")</f>
        <v>29914</v>
      </c>
      <c r="L1433" s="22">
        <f>_xlfn.XLOOKUP(A1433,'Hospitalisation Details'!A:A,'Hospitalisation Details'!H:H,"Not Found")</f>
        <v>7371.77</v>
      </c>
      <c r="M1433" s="21" t="str">
        <f>_xlfn.XLOOKUP(A1433,'Hospitalisation Details'!A:A,'Hospitalisation Details'!I:I,"Not Found")</f>
        <v>tier - 2</v>
      </c>
      <c r="N1433" s="21" t="str">
        <f>_xlfn.XLOOKUP(A1433,'Hospitalisation Details'!A:A,'Hospitalisation Details'!J:J,"Not Found")</f>
        <v>tier - 3</v>
      </c>
      <c r="O1433" s="21" t="str">
        <f>_xlfn.XLOOKUP(A1433,'Hospitalisation Details'!A:A,'Hospitalisation Details'!K:K,"Not Found")</f>
        <v>R1011</v>
      </c>
      <c r="P1433" s="23">
        <f>_xlfn.XLOOKUP(A1433,'Hospitalisation Details'!A:A,'Hospitalisation Details'!L:L,"Not Found")</f>
        <v>41</v>
      </c>
    </row>
    <row r="1434" spans="1:16" ht="15.75" x14ac:dyDescent="0.25">
      <c r="A1434" s="19" t="s">
        <v>938</v>
      </c>
      <c r="B1434" s="19" t="str">
        <f>_xlfn.XLOOKUP(A1434,'Customer Names'!A:A,'Customer Names'!C:C,"Not Found")</f>
        <v>Kramer</v>
      </c>
      <c r="C1434" s="20">
        <f>_xlfn.XLOOKUP(A1434,'Medical Examinations'!A:A,'Medical Examinations'!B:B,"not found")</f>
        <v>16.79</v>
      </c>
      <c r="D1434" s="20">
        <f>_xlfn.XLOOKUP(A1434,'Medical Examinations'!A:A,'Medical Examinations'!C:C,"not found")</f>
        <v>11.4</v>
      </c>
      <c r="E1434" s="20" t="str">
        <f>_xlfn.XLOOKUP(A1434,'Medical Examinations'!A:A,'Medical Examinations'!D:D,"not found")</f>
        <v>No</v>
      </c>
      <c r="F1434" s="20" t="str">
        <f>_xlfn.XLOOKUP(A1434,'Medical Examinations'!A:A,'Medical Examinations'!E:E,"not found")</f>
        <v>No</v>
      </c>
      <c r="G1434" s="20" t="str">
        <f>_xlfn.XLOOKUP(A1434,'Medical Examinations'!A:A,'Medical Examinations'!F:F,"not found")</f>
        <v>No</v>
      </c>
      <c r="H1434" s="20">
        <f>_xlfn.XLOOKUP(A1434,'Medical Examinations'!A:A,'Medical Examinations'!G:G,"not found")</f>
        <v>0</v>
      </c>
      <c r="I1434" s="20" t="str">
        <f>_xlfn.XLOOKUP(A1434,'Medical Examinations'!A:A,'Medical Examinations'!H:H,"not found")</f>
        <v>No</v>
      </c>
      <c r="J1434" s="20" t="str">
        <f>_xlfn.XLOOKUP(A1434,'Medical Examinations'!A:A,'Medical Examinations'!I:I,"not found")</f>
        <v>Underweight</v>
      </c>
      <c r="K1434" s="21">
        <f>_xlfn.XLOOKUP(A1434,'Hospitalisation Details'!A:A,'Hospitalisation Details'!F:F,"Not Found")</f>
        <v>24085</v>
      </c>
      <c r="L1434" s="22">
        <f>_xlfn.XLOOKUP(A1434,'Hospitalisation Details'!A:A,'Hospitalisation Details'!H:H,"Not Found")</f>
        <v>7362.31</v>
      </c>
      <c r="M1434" s="21" t="str">
        <f>_xlfn.XLOOKUP(A1434,'Hospitalisation Details'!A:A,'Hospitalisation Details'!I:I,"Not Found")</f>
        <v>tier - 2</v>
      </c>
      <c r="N1434" s="21" t="str">
        <f>_xlfn.XLOOKUP(A1434,'Hospitalisation Details'!A:A,'Hospitalisation Details'!J:J,"Not Found")</f>
        <v>tier - 3</v>
      </c>
      <c r="O1434" s="21" t="str">
        <f>_xlfn.XLOOKUP(A1434,'Hospitalisation Details'!A:A,'Hospitalisation Details'!K:K,"Not Found")</f>
        <v>R1013</v>
      </c>
      <c r="P1434" s="23">
        <f>_xlfn.XLOOKUP(A1434,'Hospitalisation Details'!A:A,'Hospitalisation Details'!L:L,"Not Found")</f>
        <v>57</v>
      </c>
    </row>
    <row r="1435" spans="1:16" ht="15.75" x14ac:dyDescent="0.25">
      <c r="A1435" s="19" t="s">
        <v>937</v>
      </c>
      <c r="B1435" s="19" t="str">
        <f>_xlfn.XLOOKUP(A1435,'Customer Names'!A:A,'Customer Names'!C:C,"Not Found")</f>
        <v>Goldstein</v>
      </c>
      <c r="C1435" s="20">
        <f>_xlfn.XLOOKUP(A1435,'Medical Examinations'!A:A,'Medical Examinations'!B:B,"not found")</f>
        <v>31.635000000000002</v>
      </c>
      <c r="D1435" s="20">
        <f>_xlfn.XLOOKUP(A1435,'Medical Examinations'!A:A,'Medical Examinations'!C:C,"not found")</f>
        <v>9.1300000000000008</v>
      </c>
      <c r="E1435" s="20" t="str">
        <f>_xlfn.XLOOKUP(A1435,'Medical Examinations'!A:A,'Medical Examinations'!D:D,"not found")</f>
        <v>Yes</v>
      </c>
      <c r="F1435" s="20" t="str">
        <f>_xlfn.XLOOKUP(A1435,'Medical Examinations'!A:A,'Medical Examinations'!E:E,"not found")</f>
        <v>No</v>
      </c>
      <c r="G1435" s="20" t="str">
        <f>_xlfn.XLOOKUP(A1435,'Medical Examinations'!A:A,'Medical Examinations'!F:F,"not found")</f>
        <v>No</v>
      </c>
      <c r="H1435" s="20">
        <f>_xlfn.XLOOKUP(A1435,'Medical Examinations'!A:A,'Medical Examinations'!G:G,"not found")</f>
        <v>0</v>
      </c>
      <c r="I1435" s="20" t="str">
        <f>_xlfn.XLOOKUP(A1435,'Medical Examinations'!A:A,'Medical Examinations'!H:H,"not found")</f>
        <v>No</v>
      </c>
      <c r="J1435" s="20" t="str">
        <f>_xlfn.XLOOKUP(A1435,'Medical Examinations'!A:A,'Medical Examinations'!I:I,"not found")</f>
        <v>Obesity</v>
      </c>
      <c r="K1435" s="21">
        <f>_xlfn.XLOOKUP(A1435,'Hospitalisation Details'!A:A,'Hospitalisation Details'!F:F,"Not Found")</f>
        <v>29783</v>
      </c>
      <c r="L1435" s="22">
        <f>_xlfn.XLOOKUP(A1435,'Hospitalisation Details'!A:A,'Hospitalisation Details'!H:H,"Not Found")</f>
        <v>7358.18</v>
      </c>
      <c r="M1435" s="21" t="str">
        <f>_xlfn.XLOOKUP(A1435,'Hospitalisation Details'!A:A,'Hospitalisation Details'!I:I,"Not Found")</f>
        <v>tier - 2</v>
      </c>
      <c r="N1435" s="21" t="str">
        <f>_xlfn.XLOOKUP(A1435,'Hospitalisation Details'!A:A,'Hospitalisation Details'!J:J,"Not Found")</f>
        <v>tier - 3</v>
      </c>
      <c r="O1435" s="21" t="str">
        <f>_xlfn.XLOOKUP(A1435,'Hospitalisation Details'!A:A,'Hospitalisation Details'!K:K,"Not Found")</f>
        <v>R1024</v>
      </c>
      <c r="P1435" s="23">
        <f>_xlfn.XLOOKUP(A1435,'Hospitalisation Details'!A:A,'Hospitalisation Details'!L:L,"Not Found")</f>
        <v>41</v>
      </c>
    </row>
    <row r="1436" spans="1:16" ht="15.75" x14ac:dyDescent="0.25">
      <c r="A1436" s="19" t="s">
        <v>936</v>
      </c>
      <c r="B1436" s="19" t="str">
        <f>_xlfn.XLOOKUP(A1436,'Customer Names'!A:A,'Customer Names'!C:C,"Not Found")</f>
        <v>Gonzalez</v>
      </c>
      <c r="C1436" s="20">
        <f>_xlfn.XLOOKUP(A1436,'Medical Examinations'!A:A,'Medical Examinations'!B:B,"not found")</f>
        <v>24.19</v>
      </c>
      <c r="D1436" s="20">
        <f>_xlfn.XLOOKUP(A1436,'Medical Examinations'!A:A,'Medical Examinations'!C:C,"not found")</f>
        <v>6.22</v>
      </c>
      <c r="E1436" s="20" t="str">
        <f>_xlfn.XLOOKUP(A1436,'Medical Examinations'!A:A,'Medical Examinations'!D:D,"not found")</f>
        <v>Yes</v>
      </c>
      <c r="F1436" s="20" t="str">
        <f>_xlfn.XLOOKUP(A1436,'Medical Examinations'!A:A,'Medical Examinations'!E:E,"not found")</f>
        <v>No</v>
      </c>
      <c r="G1436" s="20" t="str">
        <f>_xlfn.XLOOKUP(A1436,'Medical Examinations'!A:A,'Medical Examinations'!F:F,"not found")</f>
        <v>Yes</v>
      </c>
      <c r="H1436" s="20">
        <f>_xlfn.XLOOKUP(A1436,'Medical Examinations'!A:A,'Medical Examinations'!G:G,"not found")</f>
        <v>1</v>
      </c>
      <c r="I1436" s="20" t="str">
        <f>_xlfn.XLOOKUP(A1436,'Medical Examinations'!A:A,'Medical Examinations'!H:H,"not found")</f>
        <v>No</v>
      </c>
      <c r="J1436" s="20" t="str">
        <f>_xlfn.XLOOKUP(A1436,'Medical Examinations'!A:A,'Medical Examinations'!I:I,"not found")</f>
        <v>Normal Weight</v>
      </c>
      <c r="K1436" s="21">
        <f>_xlfn.XLOOKUP(A1436,'Hospitalisation Details'!A:A,'Hospitalisation Details'!F:F,"Not Found")</f>
        <v>30488</v>
      </c>
      <c r="L1436" s="22">
        <f>_xlfn.XLOOKUP(A1436,'Hospitalisation Details'!A:A,'Hospitalisation Details'!H:H,"Not Found")</f>
        <v>7357.49</v>
      </c>
      <c r="M1436" s="21" t="str">
        <f>_xlfn.XLOOKUP(A1436,'Hospitalisation Details'!A:A,'Hospitalisation Details'!I:I,"Not Found")</f>
        <v>tier - 2</v>
      </c>
      <c r="N1436" s="21" t="str">
        <f>_xlfn.XLOOKUP(A1436,'Hospitalisation Details'!A:A,'Hospitalisation Details'!J:J,"Not Found")</f>
        <v>tier - 3</v>
      </c>
      <c r="O1436" s="21" t="str">
        <f>_xlfn.XLOOKUP(A1436,'Hospitalisation Details'!A:A,'Hospitalisation Details'!K:K,"Not Found")</f>
        <v>R1012</v>
      </c>
      <c r="P1436" s="23">
        <f>_xlfn.XLOOKUP(A1436,'Hospitalisation Details'!A:A,'Hospitalisation Details'!L:L,"Not Found")</f>
        <v>39</v>
      </c>
    </row>
    <row r="1437" spans="1:16" ht="15.75" x14ac:dyDescent="0.25">
      <c r="A1437" s="19" t="s">
        <v>935</v>
      </c>
      <c r="B1437" s="19" t="str">
        <f>_xlfn.XLOOKUP(A1437,'Customer Names'!A:A,'Customer Names'!C:C,"Not Found")</f>
        <v>Barrett</v>
      </c>
      <c r="C1437" s="20">
        <f>_xlfn.XLOOKUP(A1437,'Medical Examinations'!A:A,'Medical Examinations'!B:B,"not found")</f>
        <v>35.29</v>
      </c>
      <c r="D1437" s="20">
        <f>_xlfn.XLOOKUP(A1437,'Medical Examinations'!A:A,'Medical Examinations'!C:C,"not found")</f>
        <v>5.9</v>
      </c>
      <c r="E1437" s="20" t="str">
        <f>_xlfn.XLOOKUP(A1437,'Medical Examinations'!A:A,'Medical Examinations'!D:D,"not found")</f>
        <v>No</v>
      </c>
      <c r="F1437" s="20" t="str">
        <f>_xlfn.XLOOKUP(A1437,'Medical Examinations'!A:A,'Medical Examinations'!E:E,"not found")</f>
        <v>No</v>
      </c>
      <c r="G1437" s="20" t="str">
        <f>_xlfn.XLOOKUP(A1437,'Medical Examinations'!A:A,'Medical Examinations'!F:F,"not found")</f>
        <v>Yes</v>
      </c>
      <c r="H1437" s="20">
        <f>_xlfn.XLOOKUP(A1437,'Medical Examinations'!A:A,'Medical Examinations'!G:G,"not found")</f>
        <v>1</v>
      </c>
      <c r="I1437" s="20" t="str">
        <f>_xlfn.XLOOKUP(A1437,'Medical Examinations'!A:A,'Medical Examinations'!H:H,"not found")</f>
        <v>No</v>
      </c>
      <c r="J1437" s="20" t="str">
        <f>_xlfn.XLOOKUP(A1437,'Medical Examinations'!A:A,'Medical Examinations'!I:I,"not found")</f>
        <v>Obesity</v>
      </c>
      <c r="K1437" s="21">
        <f>_xlfn.XLOOKUP(A1437,'Hospitalisation Details'!A:A,'Hospitalisation Details'!F:F,"Not Found")</f>
        <v>34247</v>
      </c>
      <c r="L1437" s="22">
        <f>_xlfn.XLOOKUP(A1437,'Hospitalisation Details'!A:A,'Hospitalisation Details'!H:H,"Not Found")</f>
        <v>7349.12</v>
      </c>
      <c r="M1437" s="21" t="str">
        <f>_xlfn.XLOOKUP(A1437,'Hospitalisation Details'!A:A,'Hospitalisation Details'!I:I,"Not Found")</f>
        <v>tier - 2</v>
      </c>
      <c r="N1437" s="21" t="str">
        <f>_xlfn.XLOOKUP(A1437,'Hospitalisation Details'!A:A,'Hospitalisation Details'!J:J,"Not Found")</f>
        <v>tier - 3</v>
      </c>
      <c r="O1437" s="21" t="str">
        <f>_xlfn.XLOOKUP(A1437,'Hospitalisation Details'!A:A,'Hospitalisation Details'!K:K,"Not Found")</f>
        <v>R1021</v>
      </c>
      <c r="P1437" s="23">
        <f>_xlfn.XLOOKUP(A1437,'Hospitalisation Details'!A:A,'Hospitalisation Details'!L:L,"Not Found")</f>
        <v>29</v>
      </c>
    </row>
    <row r="1438" spans="1:16" ht="15.75" x14ac:dyDescent="0.25">
      <c r="A1438" s="19" t="s">
        <v>934</v>
      </c>
      <c r="B1438" s="19" t="str">
        <f>_xlfn.XLOOKUP(A1438,'Customer Names'!A:A,'Customer Names'!C:C,"Not Found")</f>
        <v>Irwin</v>
      </c>
      <c r="C1438" s="20">
        <f>_xlfn.XLOOKUP(A1438,'Medical Examinations'!A:A,'Medical Examinations'!B:B,"not found")</f>
        <v>35.299999999999997</v>
      </c>
      <c r="D1438" s="20">
        <f>_xlfn.XLOOKUP(A1438,'Medical Examinations'!A:A,'Medical Examinations'!C:C,"not found")</f>
        <v>4.45</v>
      </c>
      <c r="E1438" s="20" t="str">
        <f>_xlfn.XLOOKUP(A1438,'Medical Examinations'!A:A,'Medical Examinations'!D:D,"not found")</f>
        <v>No</v>
      </c>
      <c r="F1438" s="20" t="str">
        <f>_xlfn.XLOOKUP(A1438,'Medical Examinations'!A:A,'Medical Examinations'!E:E,"not found")</f>
        <v>No</v>
      </c>
      <c r="G1438" s="20" t="str">
        <f>_xlfn.XLOOKUP(A1438,'Medical Examinations'!A:A,'Medical Examinations'!F:F,"not found")</f>
        <v>No</v>
      </c>
      <c r="H1438" s="20">
        <f>_xlfn.XLOOKUP(A1438,'Medical Examinations'!A:A,'Medical Examinations'!G:G,"not found")</f>
        <v>0</v>
      </c>
      <c r="I1438" s="20" t="str">
        <f>_xlfn.XLOOKUP(A1438,'Medical Examinations'!A:A,'Medical Examinations'!H:H,"not found")</f>
        <v>No</v>
      </c>
      <c r="J1438" s="20" t="str">
        <f>_xlfn.XLOOKUP(A1438,'Medical Examinations'!A:A,'Medical Examinations'!I:I,"not found")</f>
        <v>Obesity</v>
      </c>
      <c r="K1438" s="21">
        <f>_xlfn.XLOOKUP(A1438,'Hospitalisation Details'!A:A,'Hospitalisation Details'!F:F,"Not Found")</f>
        <v>28460</v>
      </c>
      <c r="L1438" s="22">
        <f>_xlfn.XLOOKUP(A1438,'Hospitalisation Details'!A:A,'Hospitalisation Details'!H:H,"Not Found")</f>
        <v>7348.14</v>
      </c>
      <c r="M1438" s="21" t="str">
        <f>_xlfn.XLOOKUP(A1438,'Hospitalisation Details'!A:A,'Hospitalisation Details'!I:I,"Not Found")</f>
        <v>tier - 2</v>
      </c>
      <c r="N1438" s="21" t="str">
        <f>_xlfn.XLOOKUP(A1438,'Hospitalisation Details'!A:A,'Hospitalisation Details'!J:J,"Not Found")</f>
        <v>tier - 3</v>
      </c>
      <c r="O1438" s="21" t="str">
        <f>_xlfn.XLOOKUP(A1438,'Hospitalisation Details'!A:A,'Hospitalisation Details'!K:K,"Not Found")</f>
        <v>R1011</v>
      </c>
      <c r="P1438" s="23">
        <f>_xlfn.XLOOKUP(A1438,'Hospitalisation Details'!A:A,'Hospitalisation Details'!L:L,"Not Found")</f>
        <v>45</v>
      </c>
    </row>
    <row r="1439" spans="1:16" ht="15.75" x14ac:dyDescent="0.25">
      <c r="A1439" s="19" t="s">
        <v>933</v>
      </c>
      <c r="B1439" s="19" t="str">
        <f>_xlfn.XLOOKUP(A1439,'Customer Names'!A:A,'Customer Names'!C:C,"Not Found")</f>
        <v>Glenn</v>
      </c>
      <c r="C1439" s="20">
        <f>_xlfn.XLOOKUP(A1439,'Medical Examinations'!A:A,'Medical Examinations'!B:B,"not found")</f>
        <v>35.64</v>
      </c>
      <c r="D1439" s="20">
        <f>_xlfn.XLOOKUP(A1439,'Medical Examinations'!A:A,'Medical Examinations'!C:C,"not found")</f>
        <v>6.17</v>
      </c>
      <c r="E1439" s="20" t="str">
        <f>_xlfn.XLOOKUP(A1439,'Medical Examinations'!A:A,'Medical Examinations'!D:D,"not found")</f>
        <v>No</v>
      </c>
      <c r="F1439" s="20" t="str">
        <f>_xlfn.XLOOKUP(A1439,'Medical Examinations'!A:A,'Medical Examinations'!E:E,"not found")</f>
        <v>No</v>
      </c>
      <c r="G1439" s="20" t="str">
        <f>_xlfn.XLOOKUP(A1439,'Medical Examinations'!A:A,'Medical Examinations'!F:F,"not found")</f>
        <v>Yes</v>
      </c>
      <c r="H1439" s="20">
        <f>_xlfn.XLOOKUP(A1439,'Medical Examinations'!A:A,'Medical Examinations'!G:G,"not found")</f>
        <v>1</v>
      </c>
      <c r="I1439" s="20" t="str">
        <f>_xlfn.XLOOKUP(A1439,'Medical Examinations'!A:A,'Medical Examinations'!H:H,"not found")</f>
        <v>No</v>
      </c>
      <c r="J1439" s="20" t="str">
        <f>_xlfn.XLOOKUP(A1439,'Medical Examinations'!A:A,'Medical Examinations'!I:I,"not found")</f>
        <v>Obesity</v>
      </c>
      <c r="K1439" s="21">
        <f>_xlfn.XLOOKUP(A1439,'Hospitalisation Details'!A:A,'Hospitalisation Details'!F:F,"Not Found")</f>
        <v>29032</v>
      </c>
      <c r="L1439" s="22">
        <f>_xlfn.XLOOKUP(A1439,'Hospitalisation Details'!A:A,'Hospitalisation Details'!H:H,"Not Found")</f>
        <v>7345.73</v>
      </c>
      <c r="M1439" s="21" t="str">
        <f>_xlfn.XLOOKUP(A1439,'Hospitalisation Details'!A:A,'Hospitalisation Details'!I:I,"Not Found")</f>
        <v>tier - 2</v>
      </c>
      <c r="N1439" s="21" t="str">
        <f>_xlfn.XLOOKUP(A1439,'Hospitalisation Details'!A:A,'Hospitalisation Details'!J:J,"Not Found")</f>
        <v>tier - 3</v>
      </c>
      <c r="O1439" s="21" t="str">
        <f>_xlfn.XLOOKUP(A1439,'Hospitalisation Details'!A:A,'Hospitalisation Details'!K:K,"Not Found")</f>
        <v>R1013</v>
      </c>
      <c r="P1439" s="23">
        <f>_xlfn.XLOOKUP(A1439,'Hospitalisation Details'!A:A,'Hospitalisation Details'!L:L,"Not Found")</f>
        <v>43</v>
      </c>
    </row>
    <row r="1440" spans="1:16" ht="15.75" x14ac:dyDescent="0.25">
      <c r="A1440" s="19" t="s">
        <v>932</v>
      </c>
      <c r="B1440" s="19" t="str">
        <f>_xlfn.XLOOKUP(A1440,'Customer Names'!A:A,'Customer Names'!C:C,"Not Found")</f>
        <v>O'Meara</v>
      </c>
      <c r="C1440" s="20">
        <f>_xlfn.XLOOKUP(A1440,'Medical Examinations'!A:A,'Medical Examinations'!B:B,"not found")</f>
        <v>33.1</v>
      </c>
      <c r="D1440" s="20">
        <f>_xlfn.XLOOKUP(A1440,'Medical Examinations'!A:A,'Medical Examinations'!C:C,"not found")</f>
        <v>4.93</v>
      </c>
      <c r="E1440" s="20" t="str">
        <f>_xlfn.XLOOKUP(A1440,'Medical Examinations'!A:A,'Medical Examinations'!D:D,"not found")</f>
        <v>No</v>
      </c>
      <c r="F1440" s="20" t="str">
        <f>_xlfn.XLOOKUP(A1440,'Medical Examinations'!A:A,'Medical Examinations'!E:E,"not found")</f>
        <v>No</v>
      </c>
      <c r="G1440" s="20" t="str">
        <f>_xlfn.XLOOKUP(A1440,'Medical Examinations'!A:A,'Medical Examinations'!F:F,"not found")</f>
        <v>No</v>
      </c>
      <c r="H1440" s="20">
        <f>_xlfn.XLOOKUP(A1440,'Medical Examinations'!A:A,'Medical Examinations'!G:G,"not found")</f>
        <v>0</v>
      </c>
      <c r="I1440" s="20" t="str">
        <f>_xlfn.XLOOKUP(A1440,'Medical Examinations'!A:A,'Medical Examinations'!H:H,"not found")</f>
        <v>No</v>
      </c>
      <c r="J1440" s="20" t="str">
        <f>_xlfn.XLOOKUP(A1440,'Medical Examinations'!A:A,'Medical Examinations'!I:I,"not found")</f>
        <v>Obesity</v>
      </c>
      <c r="K1440" s="21">
        <f>_xlfn.XLOOKUP(A1440,'Hospitalisation Details'!A:A,'Hospitalisation Details'!F:F,"Not Found")</f>
        <v>28477</v>
      </c>
      <c r="L1440" s="22">
        <f>_xlfn.XLOOKUP(A1440,'Hospitalisation Details'!A:A,'Hospitalisation Details'!H:H,"Not Found")</f>
        <v>7345.08</v>
      </c>
      <c r="M1440" s="21" t="str">
        <f>_xlfn.XLOOKUP(A1440,'Hospitalisation Details'!A:A,'Hospitalisation Details'!I:I,"Not Found")</f>
        <v>tier - 2</v>
      </c>
      <c r="N1440" s="21" t="str">
        <f>_xlfn.XLOOKUP(A1440,'Hospitalisation Details'!A:A,'Hospitalisation Details'!J:J,"Not Found")</f>
        <v>tier - 3</v>
      </c>
      <c r="O1440" s="21" t="str">
        <f>_xlfn.XLOOKUP(A1440,'Hospitalisation Details'!A:A,'Hospitalisation Details'!K:K,"Not Found")</f>
        <v>R1011</v>
      </c>
      <c r="P1440" s="23">
        <f>_xlfn.XLOOKUP(A1440,'Hospitalisation Details'!A:A,'Hospitalisation Details'!L:L,"Not Found")</f>
        <v>45</v>
      </c>
    </row>
    <row r="1441" spans="1:16" ht="15.75" x14ac:dyDescent="0.25">
      <c r="A1441" s="19" t="s">
        <v>931</v>
      </c>
      <c r="B1441" s="19" t="str">
        <f>_xlfn.XLOOKUP(A1441,'Customer Names'!A:A,'Customer Names'!C:C,"Not Found")</f>
        <v>Budrow</v>
      </c>
      <c r="C1441" s="20">
        <f>_xlfn.XLOOKUP(A1441,'Medical Examinations'!A:A,'Medical Examinations'!B:B,"not found")</f>
        <v>26.41</v>
      </c>
      <c r="D1441" s="20">
        <f>_xlfn.XLOOKUP(A1441,'Medical Examinations'!A:A,'Medical Examinations'!C:C,"not found")</f>
        <v>7.32</v>
      </c>
      <c r="E1441" s="20" t="str">
        <f>_xlfn.XLOOKUP(A1441,'Medical Examinations'!A:A,'Medical Examinations'!D:D,"not found")</f>
        <v>Yes</v>
      </c>
      <c r="F1441" s="20" t="str">
        <f>_xlfn.XLOOKUP(A1441,'Medical Examinations'!A:A,'Medical Examinations'!E:E,"not found")</f>
        <v>No</v>
      </c>
      <c r="G1441" s="20" t="str">
        <f>_xlfn.XLOOKUP(A1441,'Medical Examinations'!A:A,'Medical Examinations'!F:F,"not found")</f>
        <v>No</v>
      </c>
      <c r="H1441" s="20">
        <f>_xlfn.XLOOKUP(A1441,'Medical Examinations'!A:A,'Medical Examinations'!G:G,"not found")</f>
        <v>1</v>
      </c>
      <c r="I1441" s="20" t="str">
        <f>_xlfn.XLOOKUP(A1441,'Medical Examinations'!A:A,'Medical Examinations'!H:H,"not found")</f>
        <v>No</v>
      </c>
      <c r="J1441" s="20" t="str">
        <f>_xlfn.XLOOKUP(A1441,'Medical Examinations'!A:A,'Medical Examinations'!I:I,"not found")</f>
        <v>Overweight</v>
      </c>
      <c r="K1441" s="21">
        <f>_xlfn.XLOOKUP(A1441,'Hospitalisation Details'!A:A,'Hospitalisation Details'!F:F,"Not Found")</f>
        <v>31578</v>
      </c>
      <c r="L1441" s="22">
        <f>_xlfn.XLOOKUP(A1441,'Hospitalisation Details'!A:A,'Hospitalisation Details'!H:H,"Not Found")</f>
        <v>7339.93</v>
      </c>
      <c r="M1441" s="21" t="str">
        <f>_xlfn.XLOOKUP(A1441,'Hospitalisation Details'!A:A,'Hospitalisation Details'!I:I,"Not Found")</f>
        <v>tier - 2</v>
      </c>
      <c r="N1441" s="21" t="str">
        <f>_xlfn.XLOOKUP(A1441,'Hospitalisation Details'!A:A,'Hospitalisation Details'!J:J,"Not Found")</f>
        <v>tier - 3</v>
      </c>
      <c r="O1441" s="21" t="str">
        <f>_xlfn.XLOOKUP(A1441,'Hospitalisation Details'!A:A,'Hospitalisation Details'!K:K,"Not Found")</f>
        <v>R1012</v>
      </c>
      <c r="P1441" s="23">
        <f>_xlfn.XLOOKUP(A1441,'Hospitalisation Details'!A:A,'Hospitalisation Details'!L:L,"Not Found")</f>
        <v>36</v>
      </c>
    </row>
    <row r="1442" spans="1:16" ht="15.75" x14ac:dyDescent="0.25">
      <c r="A1442" s="19" t="s">
        <v>930</v>
      </c>
      <c r="B1442" s="19" t="str">
        <f>_xlfn.XLOOKUP(A1442,'Customer Names'!A:A,'Customer Names'!C:C,"Not Found")</f>
        <v>Anderson</v>
      </c>
      <c r="C1442" s="20">
        <f>_xlfn.XLOOKUP(A1442,'Medical Examinations'!A:A,'Medical Examinations'!B:B,"not found")</f>
        <v>29.9</v>
      </c>
      <c r="D1442" s="20">
        <f>_xlfn.XLOOKUP(A1442,'Medical Examinations'!A:A,'Medical Examinations'!C:C,"not found")</f>
        <v>5.27</v>
      </c>
      <c r="E1442" s="20" t="str">
        <f>_xlfn.XLOOKUP(A1442,'Medical Examinations'!A:A,'Medical Examinations'!D:D,"not found")</f>
        <v>No</v>
      </c>
      <c r="F1442" s="20" t="str">
        <f>_xlfn.XLOOKUP(A1442,'Medical Examinations'!A:A,'Medical Examinations'!E:E,"not found")</f>
        <v>No</v>
      </c>
      <c r="G1442" s="20" t="str">
        <f>_xlfn.XLOOKUP(A1442,'Medical Examinations'!A:A,'Medical Examinations'!F:F,"not found")</f>
        <v>Yes</v>
      </c>
      <c r="H1442" s="20">
        <f>_xlfn.XLOOKUP(A1442,'Medical Examinations'!A:A,'Medical Examinations'!G:G,"not found")</f>
        <v>1</v>
      </c>
      <c r="I1442" s="20" t="str">
        <f>_xlfn.XLOOKUP(A1442,'Medical Examinations'!A:A,'Medical Examinations'!H:H,"not found")</f>
        <v>No</v>
      </c>
      <c r="J1442" s="20" t="str">
        <f>_xlfn.XLOOKUP(A1442,'Medical Examinations'!A:A,'Medical Examinations'!I:I,"not found")</f>
        <v>Overweight</v>
      </c>
      <c r="K1442" s="21">
        <f>_xlfn.XLOOKUP(A1442,'Hospitalisation Details'!A:A,'Hospitalisation Details'!F:F,"Not Found")</f>
        <v>29117</v>
      </c>
      <c r="L1442" s="22">
        <f>_xlfn.XLOOKUP(A1442,'Hospitalisation Details'!A:A,'Hospitalisation Details'!H:H,"Not Found")</f>
        <v>7337.75</v>
      </c>
      <c r="M1442" s="21" t="str">
        <f>_xlfn.XLOOKUP(A1442,'Hospitalisation Details'!A:A,'Hospitalisation Details'!I:I,"Not Found")</f>
        <v>tier - 2</v>
      </c>
      <c r="N1442" s="21" t="str">
        <f>_xlfn.XLOOKUP(A1442,'Hospitalisation Details'!A:A,'Hospitalisation Details'!J:J,"Not Found")</f>
        <v>tier - 3</v>
      </c>
      <c r="O1442" s="21" t="str">
        <f>_xlfn.XLOOKUP(A1442,'Hospitalisation Details'!A:A,'Hospitalisation Details'!K:K,"Not Found")</f>
        <v>R1011</v>
      </c>
      <c r="P1442" s="23">
        <f>_xlfn.XLOOKUP(A1442,'Hospitalisation Details'!A:A,'Hospitalisation Details'!L:L,"Not Found")</f>
        <v>43</v>
      </c>
    </row>
    <row r="1443" spans="1:16" ht="15.75" x14ac:dyDescent="0.25">
      <c r="A1443" s="19" t="s">
        <v>929</v>
      </c>
      <c r="B1443" s="19" t="str">
        <f>_xlfn.XLOOKUP(A1443,'Customer Names'!A:A,'Customer Names'!C:C,"Not Found")</f>
        <v>Douglas</v>
      </c>
      <c r="C1443" s="20">
        <f>_xlfn.XLOOKUP(A1443,'Medical Examinations'!A:A,'Medical Examinations'!B:B,"not found")</f>
        <v>25.24</v>
      </c>
      <c r="D1443" s="20">
        <f>_xlfn.XLOOKUP(A1443,'Medical Examinations'!A:A,'Medical Examinations'!C:C,"not found")</f>
        <v>5.82</v>
      </c>
      <c r="E1443" s="20" t="str">
        <f>_xlfn.XLOOKUP(A1443,'Medical Examinations'!A:A,'Medical Examinations'!D:D,"not found")</f>
        <v>No</v>
      </c>
      <c r="F1443" s="20" t="str">
        <f>_xlfn.XLOOKUP(A1443,'Medical Examinations'!A:A,'Medical Examinations'!E:E,"not found")</f>
        <v>No</v>
      </c>
      <c r="G1443" s="20" t="str">
        <f>_xlfn.XLOOKUP(A1443,'Medical Examinations'!A:A,'Medical Examinations'!F:F,"not found")</f>
        <v>No</v>
      </c>
      <c r="H1443" s="20">
        <f>_xlfn.XLOOKUP(A1443,'Medical Examinations'!A:A,'Medical Examinations'!G:G,"not found")</f>
        <v>1</v>
      </c>
      <c r="I1443" s="20" t="str">
        <f>_xlfn.XLOOKUP(A1443,'Medical Examinations'!A:A,'Medical Examinations'!H:H,"not found")</f>
        <v>No</v>
      </c>
      <c r="J1443" s="20" t="str">
        <f>_xlfn.XLOOKUP(A1443,'Medical Examinations'!A:A,'Medical Examinations'!I:I,"not found")</f>
        <v>Overweight</v>
      </c>
      <c r="K1443" s="21">
        <f>_xlfn.XLOOKUP(A1443,'Hospitalisation Details'!A:A,'Hospitalisation Details'!F:F,"Not Found")</f>
        <v>30888</v>
      </c>
      <c r="L1443" s="22">
        <f>_xlfn.XLOOKUP(A1443,'Hospitalisation Details'!A:A,'Hospitalisation Details'!H:H,"Not Found")</f>
        <v>7325.47</v>
      </c>
      <c r="M1443" s="21" t="str">
        <f>_xlfn.XLOOKUP(A1443,'Hospitalisation Details'!A:A,'Hospitalisation Details'!I:I,"Not Found")</f>
        <v>tier - 2</v>
      </c>
      <c r="N1443" s="21" t="str">
        <f>_xlfn.XLOOKUP(A1443,'Hospitalisation Details'!A:A,'Hospitalisation Details'!J:J,"Not Found")</f>
        <v>tier - 3</v>
      </c>
      <c r="O1443" s="21" t="str">
        <f>_xlfn.XLOOKUP(A1443,'Hospitalisation Details'!A:A,'Hospitalisation Details'!K:K,"Not Found")</f>
        <v>R1012</v>
      </c>
      <c r="P1443" s="23">
        <f>_xlfn.XLOOKUP(A1443,'Hospitalisation Details'!A:A,'Hospitalisation Details'!L:L,"Not Found")</f>
        <v>38</v>
      </c>
    </row>
    <row r="1444" spans="1:16" ht="15.75" x14ac:dyDescent="0.25">
      <c r="A1444" s="19" t="s">
        <v>928</v>
      </c>
      <c r="B1444" s="19" t="str">
        <f>_xlfn.XLOOKUP(A1444,'Customer Names'!A:A,'Customer Names'!C:C,"Not Found")</f>
        <v>Tecklenburg</v>
      </c>
      <c r="C1444" s="20">
        <f>_xlfn.XLOOKUP(A1444,'Medical Examinations'!A:A,'Medical Examinations'!B:B,"not found")</f>
        <v>25.08</v>
      </c>
      <c r="D1444" s="20">
        <f>_xlfn.XLOOKUP(A1444,'Medical Examinations'!A:A,'Medical Examinations'!C:C,"not found")</f>
        <v>5.8</v>
      </c>
      <c r="E1444" s="20" t="str">
        <f>_xlfn.XLOOKUP(A1444,'Medical Examinations'!A:A,'Medical Examinations'!D:D,"not found")</f>
        <v>No</v>
      </c>
      <c r="F1444" s="20" t="str">
        <f>_xlfn.XLOOKUP(A1444,'Medical Examinations'!A:A,'Medical Examinations'!E:E,"not found")</f>
        <v>No</v>
      </c>
      <c r="G1444" s="20" t="str">
        <f>_xlfn.XLOOKUP(A1444,'Medical Examinations'!A:A,'Medical Examinations'!F:F,"not found")</f>
        <v>Yes</v>
      </c>
      <c r="H1444" s="20">
        <f>_xlfn.XLOOKUP(A1444,'Medical Examinations'!A:A,'Medical Examinations'!G:G,"not found")</f>
        <v>1</v>
      </c>
      <c r="I1444" s="20" t="str">
        <f>_xlfn.XLOOKUP(A1444,'Medical Examinations'!A:A,'Medical Examinations'!H:H,"not found")</f>
        <v>No</v>
      </c>
      <c r="J1444" s="20" t="str">
        <f>_xlfn.XLOOKUP(A1444,'Medical Examinations'!A:A,'Medical Examinations'!I:I,"not found")</f>
        <v>Overweight</v>
      </c>
      <c r="K1444" s="21">
        <f>_xlfn.XLOOKUP(A1444,'Hospitalisation Details'!A:A,'Hospitalisation Details'!F:F,"Not Found")</f>
        <v>29025</v>
      </c>
      <c r="L1444" s="22">
        <f>_xlfn.XLOOKUP(A1444,'Hospitalisation Details'!A:A,'Hospitalisation Details'!H:H,"Not Found")</f>
        <v>7325.05</v>
      </c>
      <c r="M1444" s="21" t="str">
        <f>_xlfn.XLOOKUP(A1444,'Hospitalisation Details'!A:A,'Hospitalisation Details'!I:I,"Not Found")</f>
        <v>tier - 2</v>
      </c>
      <c r="N1444" s="21" t="str">
        <f>_xlfn.XLOOKUP(A1444,'Hospitalisation Details'!A:A,'Hospitalisation Details'!J:J,"Not Found")</f>
        <v>tier - 3</v>
      </c>
      <c r="O1444" s="21" t="str">
        <f>_xlfn.XLOOKUP(A1444,'Hospitalisation Details'!A:A,'Hospitalisation Details'!K:K,"Not Found")</f>
        <v>R1024</v>
      </c>
      <c r="P1444" s="23">
        <f>_xlfn.XLOOKUP(A1444,'Hospitalisation Details'!A:A,'Hospitalisation Details'!L:L,"Not Found")</f>
        <v>43</v>
      </c>
    </row>
    <row r="1445" spans="1:16" ht="15.75" x14ac:dyDescent="0.25">
      <c r="A1445" s="19" t="s">
        <v>927</v>
      </c>
      <c r="B1445" s="19" t="str">
        <f>_xlfn.XLOOKUP(A1445,'Customer Names'!A:A,'Customer Names'!C:C,"Not Found")</f>
        <v>Baker</v>
      </c>
      <c r="C1445" s="20">
        <f>_xlfn.XLOOKUP(A1445,'Medical Examinations'!A:A,'Medical Examinations'!B:B,"not found")</f>
        <v>29.164999999999999</v>
      </c>
      <c r="D1445" s="20">
        <f>_xlfn.XLOOKUP(A1445,'Medical Examinations'!A:A,'Medical Examinations'!C:C,"not found")</f>
        <v>4.87</v>
      </c>
      <c r="E1445" s="20" t="str">
        <f>_xlfn.XLOOKUP(A1445,'Medical Examinations'!A:A,'Medical Examinations'!D:D,"not found")</f>
        <v>No</v>
      </c>
      <c r="F1445" s="20" t="str">
        <f>_xlfn.XLOOKUP(A1445,'Medical Examinations'!A:A,'Medical Examinations'!E:E,"not found")</f>
        <v>Yes</v>
      </c>
      <c r="G1445" s="20" t="str">
        <f>_xlfn.XLOOKUP(A1445,'Medical Examinations'!A:A,'Medical Examinations'!F:F,"not found")</f>
        <v>No</v>
      </c>
      <c r="H1445" s="20">
        <f>_xlfn.XLOOKUP(A1445,'Medical Examinations'!A:A,'Medical Examinations'!G:G,"not found")</f>
        <v>1</v>
      </c>
      <c r="I1445" s="20" t="str">
        <f>_xlfn.XLOOKUP(A1445,'Medical Examinations'!A:A,'Medical Examinations'!H:H,"not found")</f>
        <v>No</v>
      </c>
      <c r="J1445" s="20" t="str">
        <f>_xlfn.XLOOKUP(A1445,'Medical Examinations'!A:A,'Medical Examinations'!I:I,"not found")</f>
        <v>Overweight</v>
      </c>
      <c r="K1445" s="21">
        <f>_xlfn.XLOOKUP(A1445,'Hospitalisation Details'!A:A,'Hospitalisation Details'!F:F,"Not Found")</f>
        <v>38306</v>
      </c>
      <c r="L1445" s="22">
        <f>_xlfn.XLOOKUP(A1445,'Hospitalisation Details'!A:A,'Hospitalisation Details'!H:H,"Not Found")</f>
        <v>7323.73</v>
      </c>
      <c r="M1445" s="21" t="str">
        <f>_xlfn.XLOOKUP(A1445,'Hospitalisation Details'!A:A,'Hospitalisation Details'!I:I,"Not Found")</f>
        <v>tier - 2</v>
      </c>
      <c r="N1445" s="21" t="str">
        <f>_xlfn.XLOOKUP(A1445,'Hospitalisation Details'!A:A,'Hospitalisation Details'!J:J,"Not Found")</f>
        <v>tier - 3</v>
      </c>
      <c r="O1445" s="21" t="str">
        <f>_xlfn.XLOOKUP(A1445,'Hospitalisation Details'!A:A,'Hospitalisation Details'!K:K,"Not Found")</f>
        <v>R1024</v>
      </c>
      <c r="P1445" s="23">
        <f>_xlfn.XLOOKUP(A1445,'Hospitalisation Details'!A:A,'Hospitalisation Details'!L:L,"Not Found")</f>
        <v>18</v>
      </c>
    </row>
    <row r="1446" spans="1:16" ht="15.75" x14ac:dyDescent="0.25">
      <c r="A1446" s="19" t="s">
        <v>926</v>
      </c>
      <c r="B1446" s="19" t="str">
        <f>_xlfn.XLOOKUP(A1446,'Customer Names'!A:A,'Customer Names'!C:C,"Not Found")</f>
        <v>Schenck</v>
      </c>
      <c r="C1446" s="20">
        <f>_xlfn.XLOOKUP(A1446,'Medical Examinations'!A:A,'Medical Examinations'!B:B,"not found")</f>
        <v>15.05</v>
      </c>
      <c r="D1446" s="20">
        <f>_xlfn.XLOOKUP(A1446,'Medical Examinations'!A:A,'Medical Examinations'!C:C,"not found")</f>
        <v>8.1199999999999992</v>
      </c>
      <c r="E1446" s="20" t="str">
        <f>_xlfn.XLOOKUP(A1446,'Medical Examinations'!A:A,'Medical Examinations'!D:D,"not found")</f>
        <v>No</v>
      </c>
      <c r="F1446" s="20" t="str">
        <f>_xlfn.XLOOKUP(A1446,'Medical Examinations'!A:A,'Medical Examinations'!E:E,"not found")</f>
        <v>No</v>
      </c>
      <c r="G1446" s="20" t="str">
        <f>_xlfn.XLOOKUP(A1446,'Medical Examinations'!A:A,'Medical Examinations'!F:F,"not found")</f>
        <v>No</v>
      </c>
      <c r="H1446" s="20">
        <f>_xlfn.XLOOKUP(A1446,'Medical Examinations'!A:A,'Medical Examinations'!G:G,"not found")</f>
        <v>0</v>
      </c>
      <c r="I1446" s="20" t="str">
        <f>_xlfn.XLOOKUP(A1446,'Medical Examinations'!A:A,'Medical Examinations'!H:H,"not found")</f>
        <v>No</v>
      </c>
      <c r="J1446" s="20" t="str">
        <f>_xlfn.XLOOKUP(A1446,'Medical Examinations'!A:A,'Medical Examinations'!I:I,"not found")</f>
        <v>Underweight</v>
      </c>
      <c r="K1446" s="21">
        <f>_xlfn.XLOOKUP(A1446,'Hospitalisation Details'!A:A,'Hospitalisation Details'!F:F,"Not Found")</f>
        <v>23934</v>
      </c>
      <c r="L1446" s="22">
        <f>_xlfn.XLOOKUP(A1446,'Hospitalisation Details'!A:A,'Hospitalisation Details'!H:H,"Not Found")</f>
        <v>7322.86</v>
      </c>
      <c r="M1446" s="21" t="str">
        <f>_xlfn.XLOOKUP(A1446,'Hospitalisation Details'!A:A,'Hospitalisation Details'!I:I,"Not Found")</f>
        <v>tier - 2</v>
      </c>
      <c r="N1446" s="21" t="str">
        <f>_xlfn.XLOOKUP(A1446,'Hospitalisation Details'!A:A,'Hospitalisation Details'!J:J,"Not Found")</f>
        <v>tier - 3</v>
      </c>
      <c r="O1446" s="21" t="str">
        <f>_xlfn.XLOOKUP(A1446,'Hospitalisation Details'!A:A,'Hospitalisation Details'!K:K,"Not Found")</f>
        <v>R1012</v>
      </c>
      <c r="P1446" s="23">
        <f>_xlfn.XLOOKUP(A1446,'Hospitalisation Details'!A:A,'Hospitalisation Details'!L:L,"Not Found")</f>
        <v>57</v>
      </c>
    </row>
    <row r="1447" spans="1:16" ht="15.75" x14ac:dyDescent="0.25">
      <c r="A1447" s="19" t="s">
        <v>925</v>
      </c>
      <c r="B1447" s="19" t="str">
        <f>_xlfn.XLOOKUP(A1447,'Customer Names'!A:A,'Customer Names'!C:C,"Not Found")</f>
        <v>Johnson</v>
      </c>
      <c r="C1447" s="20">
        <f>_xlfn.XLOOKUP(A1447,'Medical Examinations'!A:A,'Medical Examinations'!B:B,"not found")</f>
        <v>19.95</v>
      </c>
      <c r="D1447" s="20">
        <f>_xlfn.XLOOKUP(A1447,'Medical Examinations'!A:A,'Medical Examinations'!C:C,"not found")</f>
        <v>4.3600000000000003</v>
      </c>
      <c r="E1447" s="20" t="str">
        <f>_xlfn.XLOOKUP(A1447,'Medical Examinations'!A:A,'Medical Examinations'!D:D,"not found")</f>
        <v>No</v>
      </c>
      <c r="F1447" s="20" t="str">
        <f>_xlfn.XLOOKUP(A1447,'Medical Examinations'!A:A,'Medical Examinations'!E:E,"not found")</f>
        <v>No</v>
      </c>
      <c r="G1447" s="20" t="str">
        <f>_xlfn.XLOOKUP(A1447,'Medical Examinations'!A:A,'Medical Examinations'!F:F,"not found")</f>
        <v>No</v>
      </c>
      <c r="H1447" s="20">
        <f>_xlfn.XLOOKUP(A1447,'Medical Examinations'!A:A,'Medical Examinations'!G:G,"not found")</f>
        <v>2</v>
      </c>
      <c r="I1447" s="20" t="str">
        <f>_xlfn.XLOOKUP(A1447,'Medical Examinations'!A:A,'Medical Examinations'!H:H,"not found")</f>
        <v>No</v>
      </c>
      <c r="J1447" s="20" t="str">
        <f>_xlfn.XLOOKUP(A1447,'Medical Examinations'!A:A,'Medical Examinations'!I:I,"not found")</f>
        <v>Normal Weight</v>
      </c>
      <c r="K1447" s="21">
        <f>_xlfn.XLOOKUP(A1447,'Hospitalisation Details'!A:A,'Hospitalisation Details'!F:F,"Not Found")</f>
        <v>26522</v>
      </c>
      <c r="L1447" s="22">
        <f>_xlfn.XLOOKUP(A1447,'Hospitalisation Details'!A:A,'Hospitalisation Details'!H:H,"Not Found")</f>
        <v>7318.22</v>
      </c>
      <c r="M1447" s="21" t="str">
        <f>_xlfn.XLOOKUP(A1447,'Hospitalisation Details'!A:A,'Hospitalisation Details'!I:I,"Not Found")</f>
        <v>tier - 2</v>
      </c>
      <c r="N1447" s="21" t="str">
        <f>_xlfn.XLOOKUP(A1447,'Hospitalisation Details'!A:A,'Hospitalisation Details'!J:J,"Not Found")</f>
        <v>tier - 3</v>
      </c>
      <c r="O1447" s="21" t="str">
        <f>_xlfn.XLOOKUP(A1447,'Hospitalisation Details'!A:A,'Hospitalisation Details'!K:K,"Not Found")</f>
        <v>R1012</v>
      </c>
      <c r="P1447" s="23">
        <f>_xlfn.XLOOKUP(A1447,'Hospitalisation Details'!A:A,'Hospitalisation Details'!L:L,"Not Found")</f>
        <v>50</v>
      </c>
    </row>
    <row r="1448" spans="1:16" ht="15.75" x14ac:dyDescent="0.25">
      <c r="A1448" s="19" t="s">
        <v>924</v>
      </c>
      <c r="B1448" s="19" t="str">
        <f>_xlfn.XLOOKUP(A1448,'Customer Names'!A:A,'Customer Names'!C:C,"Not Found")</f>
        <v>Blendell</v>
      </c>
      <c r="C1448" s="20">
        <f>_xlfn.XLOOKUP(A1448,'Medical Examinations'!A:A,'Medical Examinations'!B:B,"not found")</f>
        <v>16.66</v>
      </c>
      <c r="D1448" s="20">
        <f>_xlfn.XLOOKUP(A1448,'Medical Examinations'!A:A,'Medical Examinations'!C:C,"not found")</f>
        <v>9.16</v>
      </c>
      <c r="E1448" s="20" t="str">
        <f>_xlfn.XLOOKUP(A1448,'Medical Examinations'!A:A,'Medical Examinations'!D:D,"not found")</f>
        <v>No</v>
      </c>
      <c r="F1448" s="20" t="str">
        <f>_xlfn.XLOOKUP(A1448,'Medical Examinations'!A:A,'Medical Examinations'!E:E,"not found")</f>
        <v>No</v>
      </c>
      <c r="G1448" s="20" t="str">
        <f>_xlfn.XLOOKUP(A1448,'Medical Examinations'!A:A,'Medical Examinations'!F:F,"not found")</f>
        <v>No</v>
      </c>
      <c r="H1448" s="20">
        <f>_xlfn.XLOOKUP(A1448,'Medical Examinations'!A:A,'Medical Examinations'!G:G,"not found")</f>
        <v>0</v>
      </c>
      <c r="I1448" s="20" t="str">
        <f>_xlfn.XLOOKUP(A1448,'Medical Examinations'!A:A,'Medical Examinations'!H:H,"not found")</f>
        <v>No</v>
      </c>
      <c r="J1448" s="20" t="str">
        <f>_xlfn.XLOOKUP(A1448,'Medical Examinations'!A:A,'Medical Examinations'!I:I,"not found")</f>
        <v>Underweight</v>
      </c>
      <c r="K1448" s="21">
        <f>_xlfn.XLOOKUP(A1448,'Hospitalisation Details'!A:A,'Hospitalisation Details'!F:F,"Not Found")</f>
        <v>23918</v>
      </c>
      <c r="L1448" s="22">
        <f>_xlfn.XLOOKUP(A1448,'Hospitalisation Details'!A:A,'Hospitalisation Details'!H:H,"Not Found")</f>
        <v>7318.21</v>
      </c>
      <c r="M1448" s="21" t="str">
        <f>_xlfn.XLOOKUP(A1448,'Hospitalisation Details'!A:A,'Hospitalisation Details'!I:I,"Not Found")</f>
        <v>tier - 2</v>
      </c>
      <c r="N1448" s="21" t="str">
        <f>_xlfn.XLOOKUP(A1448,'Hospitalisation Details'!A:A,'Hospitalisation Details'!J:J,"Not Found")</f>
        <v>tier - 3</v>
      </c>
      <c r="O1448" s="21" t="str">
        <f>_xlfn.XLOOKUP(A1448,'Hospitalisation Details'!A:A,'Hospitalisation Details'!K:K,"Not Found")</f>
        <v>R1013</v>
      </c>
      <c r="P1448" s="23">
        <f>_xlfn.XLOOKUP(A1448,'Hospitalisation Details'!A:A,'Hospitalisation Details'!L:L,"Not Found")</f>
        <v>57</v>
      </c>
    </row>
    <row r="1449" spans="1:16" ht="15.75" x14ac:dyDescent="0.25">
      <c r="A1449" s="19" t="s">
        <v>923</v>
      </c>
      <c r="B1449" s="19" t="str">
        <f>_xlfn.XLOOKUP(A1449,'Customer Names'!A:A,'Customer Names'!C:C,"Not Found")</f>
        <v>Parodi</v>
      </c>
      <c r="C1449" s="20">
        <f>_xlfn.XLOOKUP(A1449,'Medical Examinations'!A:A,'Medical Examinations'!B:B,"not found")</f>
        <v>16.62</v>
      </c>
      <c r="D1449" s="20">
        <f>_xlfn.XLOOKUP(A1449,'Medical Examinations'!A:A,'Medical Examinations'!C:C,"not found")</f>
        <v>9.14</v>
      </c>
      <c r="E1449" s="20" t="str">
        <f>_xlfn.XLOOKUP(A1449,'Medical Examinations'!A:A,'Medical Examinations'!D:D,"not found")</f>
        <v>No</v>
      </c>
      <c r="F1449" s="20" t="str">
        <f>_xlfn.XLOOKUP(A1449,'Medical Examinations'!A:A,'Medical Examinations'!E:E,"not found")</f>
        <v>No</v>
      </c>
      <c r="G1449" s="20" t="str">
        <f>_xlfn.XLOOKUP(A1449,'Medical Examinations'!A:A,'Medical Examinations'!F:F,"not found")</f>
        <v>No</v>
      </c>
      <c r="H1449" s="20">
        <f>_xlfn.XLOOKUP(A1449,'Medical Examinations'!A:A,'Medical Examinations'!G:G,"not found")</f>
        <v>0</v>
      </c>
      <c r="I1449" s="20" t="str">
        <f>_xlfn.XLOOKUP(A1449,'Medical Examinations'!A:A,'Medical Examinations'!H:H,"not found")</f>
        <v>No</v>
      </c>
      <c r="J1449" s="20" t="str">
        <f>_xlfn.XLOOKUP(A1449,'Medical Examinations'!A:A,'Medical Examinations'!I:I,"not found")</f>
        <v>Underweight</v>
      </c>
      <c r="K1449" s="21">
        <f>_xlfn.XLOOKUP(A1449,'Hospitalisation Details'!A:A,'Hospitalisation Details'!F:F,"Not Found")</f>
        <v>23899</v>
      </c>
      <c r="L1449" s="22">
        <f>_xlfn.XLOOKUP(A1449,'Hospitalisation Details'!A:A,'Hospitalisation Details'!H:H,"Not Found")</f>
        <v>7304.65</v>
      </c>
      <c r="M1449" s="21" t="str">
        <f>_xlfn.XLOOKUP(A1449,'Hospitalisation Details'!A:A,'Hospitalisation Details'!I:I,"Not Found")</f>
        <v>tier - 2</v>
      </c>
      <c r="N1449" s="21" t="str">
        <f>_xlfn.XLOOKUP(A1449,'Hospitalisation Details'!A:A,'Hospitalisation Details'!J:J,"Not Found")</f>
        <v>tier - 3</v>
      </c>
      <c r="O1449" s="21" t="str">
        <f>_xlfn.XLOOKUP(A1449,'Hospitalisation Details'!A:A,'Hospitalisation Details'!K:K,"Not Found")</f>
        <v>R1013</v>
      </c>
      <c r="P1449" s="23">
        <f>_xlfn.XLOOKUP(A1449,'Hospitalisation Details'!A:A,'Hospitalisation Details'!L:L,"Not Found")</f>
        <v>58</v>
      </c>
    </row>
    <row r="1450" spans="1:16" ht="15.75" x14ac:dyDescent="0.25">
      <c r="A1450" s="19" t="s">
        <v>922</v>
      </c>
      <c r="B1450" s="19" t="str">
        <f>_xlfn.XLOOKUP(A1450,'Customer Names'!A:A,'Customer Names'!C:C,"Not Found")</f>
        <v>Morgan</v>
      </c>
      <c r="C1450" s="20">
        <f>_xlfn.XLOOKUP(A1450,'Medical Examinations'!A:A,'Medical Examinations'!B:B,"not found")</f>
        <v>15.36</v>
      </c>
      <c r="D1450" s="20">
        <f>_xlfn.XLOOKUP(A1450,'Medical Examinations'!A:A,'Medical Examinations'!C:C,"not found")</f>
        <v>5.49</v>
      </c>
      <c r="E1450" s="20" t="str">
        <f>_xlfn.XLOOKUP(A1450,'Medical Examinations'!A:A,'Medical Examinations'!D:D,"not found")</f>
        <v>Yes</v>
      </c>
      <c r="F1450" s="20" t="str">
        <f>_xlfn.XLOOKUP(A1450,'Medical Examinations'!A:A,'Medical Examinations'!E:E,"not found")</f>
        <v>No</v>
      </c>
      <c r="G1450" s="20" t="str">
        <f>_xlfn.XLOOKUP(A1450,'Medical Examinations'!A:A,'Medical Examinations'!F:F,"not found")</f>
        <v>No</v>
      </c>
      <c r="H1450" s="20">
        <f>_xlfn.XLOOKUP(A1450,'Medical Examinations'!A:A,'Medical Examinations'!G:G,"not found")</f>
        <v>2</v>
      </c>
      <c r="I1450" s="20" t="str">
        <f>_xlfn.XLOOKUP(A1450,'Medical Examinations'!A:A,'Medical Examinations'!H:H,"not found")</f>
        <v>No</v>
      </c>
      <c r="J1450" s="20" t="str">
        <f>_xlfn.XLOOKUP(A1450,'Medical Examinations'!A:A,'Medical Examinations'!I:I,"not found")</f>
        <v>Underweight</v>
      </c>
      <c r="K1450" s="21">
        <f>_xlfn.XLOOKUP(A1450,'Hospitalisation Details'!A:A,'Hospitalisation Details'!F:F,"Not Found")</f>
        <v>24467</v>
      </c>
      <c r="L1450" s="22">
        <f>_xlfn.XLOOKUP(A1450,'Hospitalisation Details'!A:A,'Hospitalisation Details'!H:H,"Not Found")</f>
        <v>7302.46</v>
      </c>
      <c r="M1450" s="21" t="str">
        <f>_xlfn.XLOOKUP(A1450,'Hospitalisation Details'!A:A,'Hospitalisation Details'!I:I,"Not Found")</f>
        <v>tier - 2</v>
      </c>
      <c r="N1450" s="21" t="str">
        <f>_xlfn.XLOOKUP(A1450,'Hospitalisation Details'!A:A,'Hospitalisation Details'!J:J,"Not Found")</f>
        <v>tier - 3</v>
      </c>
      <c r="O1450" s="21" t="str">
        <f>_xlfn.XLOOKUP(A1450,'Hospitalisation Details'!A:A,'Hospitalisation Details'!K:K,"Not Found")</f>
        <v>R1012</v>
      </c>
      <c r="P1450" s="23">
        <f>_xlfn.XLOOKUP(A1450,'Hospitalisation Details'!A:A,'Hospitalisation Details'!L:L,"Not Found")</f>
        <v>56</v>
      </c>
    </row>
    <row r="1451" spans="1:16" ht="15.75" x14ac:dyDescent="0.25">
      <c r="A1451" s="19" t="s">
        <v>921</v>
      </c>
      <c r="B1451" s="19" t="str">
        <f>_xlfn.XLOOKUP(A1451,'Customer Names'!A:A,'Customer Names'!C:C,"Not Found")</f>
        <v>Linden</v>
      </c>
      <c r="C1451" s="20">
        <f>_xlfn.XLOOKUP(A1451,'Medical Examinations'!A:A,'Medical Examinations'!B:B,"not found")</f>
        <v>27.74</v>
      </c>
      <c r="D1451" s="20">
        <f>_xlfn.XLOOKUP(A1451,'Medical Examinations'!A:A,'Medical Examinations'!C:C,"not found")</f>
        <v>5.96</v>
      </c>
      <c r="E1451" s="20" t="str">
        <f>_xlfn.XLOOKUP(A1451,'Medical Examinations'!A:A,'Medical Examinations'!D:D,"not found")</f>
        <v>Yes</v>
      </c>
      <c r="F1451" s="20" t="str">
        <f>_xlfn.XLOOKUP(A1451,'Medical Examinations'!A:A,'Medical Examinations'!E:E,"not found")</f>
        <v>No</v>
      </c>
      <c r="G1451" s="20" t="str">
        <f>_xlfn.XLOOKUP(A1451,'Medical Examinations'!A:A,'Medical Examinations'!F:F,"not found")</f>
        <v>No</v>
      </c>
      <c r="H1451" s="20">
        <f>_xlfn.XLOOKUP(A1451,'Medical Examinations'!A:A,'Medical Examinations'!G:G,"not found")</f>
        <v>0</v>
      </c>
      <c r="I1451" s="20" t="str">
        <f>_xlfn.XLOOKUP(A1451,'Medical Examinations'!A:A,'Medical Examinations'!H:H,"not found")</f>
        <v>No</v>
      </c>
      <c r="J1451" s="20" t="str">
        <f>_xlfn.XLOOKUP(A1451,'Medical Examinations'!A:A,'Medical Examinations'!I:I,"not found")</f>
        <v>Overweight</v>
      </c>
      <c r="K1451" s="21">
        <f>_xlfn.XLOOKUP(A1451,'Hospitalisation Details'!A:A,'Hospitalisation Details'!F:F,"Not Found")</f>
        <v>31353</v>
      </c>
      <c r="L1451" s="22">
        <f>_xlfn.XLOOKUP(A1451,'Hospitalisation Details'!A:A,'Hospitalisation Details'!H:H,"Not Found")</f>
        <v>7281.51</v>
      </c>
      <c r="M1451" s="21" t="str">
        <f>_xlfn.XLOOKUP(A1451,'Hospitalisation Details'!A:A,'Hospitalisation Details'!I:I,"Not Found")</f>
        <v>tier - 2</v>
      </c>
      <c r="N1451" s="21" t="str">
        <f>_xlfn.XLOOKUP(A1451,'Hospitalisation Details'!A:A,'Hospitalisation Details'!J:J,"Not Found")</f>
        <v>tier - 3</v>
      </c>
      <c r="O1451" s="21" t="str">
        <f>_xlfn.XLOOKUP(A1451,'Hospitalisation Details'!A:A,'Hospitalisation Details'!K:K,"Not Found")</f>
        <v>R1012</v>
      </c>
      <c r="P1451" s="23">
        <f>_xlfn.XLOOKUP(A1451,'Hospitalisation Details'!A:A,'Hospitalisation Details'!L:L,"Not Found")</f>
        <v>37</v>
      </c>
    </row>
    <row r="1452" spans="1:16" ht="15.75" x14ac:dyDescent="0.25">
      <c r="A1452" s="19" t="s">
        <v>920</v>
      </c>
      <c r="B1452" s="19" t="str">
        <f>_xlfn.XLOOKUP(A1452,'Customer Names'!A:A,'Customer Names'!C:C,"Not Found")</f>
        <v>Horning</v>
      </c>
      <c r="C1452" s="20">
        <f>_xlfn.XLOOKUP(A1452,'Medical Examinations'!A:A,'Medical Examinations'!B:B,"not found")</f>
        <v>22.44</v>
      </c>
      <c r="D1452" s="20">
        <f>_xlfn.XLOOKUP(A1452,'Medical Examinations'!A:A,'Medical Examinations'!C:C,"not found")</f>
        <v>4.62</v>
      </c>
      <c r="E1452" s="20" t="str">
        <f>_xlfn.XLOOKUP(A1452,'Medical Examinations'!A:A,'Medical Examinations'!D:D,"not found")</f>
        <v>Yes</v>
      </c>
      <c r="F1452" s="20" t="str">
        <f>_xlfn.XLOOKUP(A1452,'Medical Examinations'!A:A,'Medical Examinations'!E:E,"not found")</f>
        <v>No</v>
      </c>
      <c r="G1452" s="20" t="str">
        <f>_xlfn.XLOOKUP(A1452,'Medical Examinations'!A:A,'Medical Examinations'!F:F,"not found")</f>
        <v>No</v>
      </c>
      <c r="H1452" s="20">
        <f>_xlfn.XLOOKUP(A1452,'Medical Examinations'!A:A,'Medical Examinations'!G:G,"not found")</f>
        <v>0</v>
      </c>
      <c r="I1452" s="20" t="str">
        <f>_xlfn.XLOOKUP(A1452,'Medical Examinations'!A:A,'Medical Examinations'!H:H,"not found")</f>
        <v>No</v>
      </c>
      <c r="J1452" s="20" t="str">
        <f>_xlfn.XLOOKUP(A1452,'Medical Examinations'!A:A,'Medical Examinations'!I:I,"not found")</f>
        <v>Normal Weight</v>
      </c>
      <c r="K1452" s="21">
        <f>_xlfn.XLOOKUP(A1452,'Hospitalisation Details'!A:A,'Hospitalisation Details'!F:F,"Not Found")</f>
        <v>28112</v>
      </c>
      <c r="L1452" s="22">
        <f>_xlfn.XLOOKUP(A1452,'Hospitalisation Details'!A:A,'Hospitalisation Details'!H:H,"Not Found")</f>
        <v>7273.02</v>
      </c>
      <c r="M1452" s="21" t="str">
        <f>_xlfn.XLOOKUP(A1452,'Hospitalisation Details'!A:A,'Hospitalisation Details'!I:I,"Not Found")</f>
        <v>tier - 2</v>
      </c>
      <c r="N1452" s="21" t="str">
        <f>_xlfn.XLOOKUP(A1452,'Hospitalisation Details'!A:A,'Hospitalisation Details'!J:J,"Not Found")</f>
        <v>tier - 3</v>
      </c>
      <c r="O1452" s="21" t="str">
        <f>_xlfn.XLOOKUP(A1452,'Hospitalisation Details'!A:A,'Hospitalisation Details'!K:K,"Not Found")</f>
        <v>R1013</v>
      </c>
      <c r="P1452" s="23">
        <f>_xlfn.XLOOKUP(A1452,'Hospitalisation Details'!A:A,'Hospitalisation Details'!L:L,"Not Found")</f>
        <v>46</v>
      </c>
    </row>
    <row r="1453" spans="1:16" ht="15.75" x14ac:dyDescent="0.25">
      <c r="A1453" s="19" t="s">
        <v>919</v>
      </c>
      <c r="B1453" s="19" t="str">
        <f>_xlfn.XLOOKUP(A1453,'Customer Names'!A:A,'Customer Names'!C:C,"Not Found")</f>
        <v>Goode</v>
      </c>
      <c r="C1453" s="20">
        <f>_xlfn.XLOOKUP(A1453,'Medical Examinations'!A:A,'Medical Examinations'!B:B,"not found")</f>
        <v>37.049999999999997</v>
      </c>
      <c r="D1453" s="20">
        <f>_xlfn.XLOOKUP(A1453,'Medical Examinations'!A:A,'Medical Examinations'!C:C,"not found")</f>
        <v>9.9600000000000009</v>
      </c>
      <c r="E1453" s="20" t="str">
        <f>_xlfn.XLOOKUP(A1453,'Medical Examinations'!A:A,'Medical Examinations'!D:D,"not found")</f>
        <v>Yes</v>
      </c>
      <c r="F1453" s="20" t="str">
        <f>_xlfn.XLOOKUP(A1453,'Medical Examinations'!A:A,'Medical Examinations'!E:E,"not found")</f>
        <v>No</v>
      </c>
      <c r="G1453" s="20" t="str">
        <f>_xlfn.XLOOKUP(A1453,'Medical Examinations'!A:A,'Medical Examinations'!F:F,"not found")</f>
        <v>No</v>
      </c>
      <c r="H1453" s="20">
        <f>_xlfn.XLOOKUP(A1453,'Medical Examinations'!A:A,'Medical Examinations'!G:G,"not found")</f>
        <v>0</v>
      </c>
      <c r="I1453" s="20" t="str">
        <f>_xlfn.XLOOKUP(A1453,'Medical Examinations'!A:A,'Medical Examinations'!H:H,"not found")</f>
        <v>No</v>
      </c>
      <c r="J1453" s="20" t="str">
        <f>_xlfn.XLOOKUP(A1453,'Medical Examinations'!A:A,'Medical Examinations'!I:I,"not found")</f>
        <v>Obesity</v>
      </c>
      <c r="K1453" s="21">
        <f>_xlfn.XLOOKUP(A1453,'Hospitalisation Details'!A:A,'Hospitalisation Details'!F:F,"Not Found")</f>
        <v>29802</v>
      </c>
      <c r="L1453" s="22">
        <f>_xlfn.XLOOKUP(A1453,'Hospitalisation Details'!A:A,'Hospitalisation Details'!H:H,"Not Found")</f>
        <v>7265.7</v>
      </c>
      <c r="M1453" s="21" t="str">
        <f>_xlfn.XLOOKUP(A1453,'Hospitalisation Details'!A:A,'Hospitalisation Details'!I:I,"Not Found")</f>
        <v>tier - 2</v>
      </c>
      <c r="N1453" s="21" t="str">
        <f>_xlfn.XLOOKUP(A1453,'Hospitalisation Details'!A:A,'Hospitalisation Details'!J:J,"Not Found")</f>
        <v>tier - 3</v>
      </c>
      <c r="O1453" s="21" t="str">
        <f>_xlfn.XLOOKUP(A1453,'Hospitalisation Details'!A:A,'Hospitalisation Details'!K:K,"Not Found")</f>
        <v>R1012</v>
      </c>
      <c r="P1453" s="23">
        <f>_xlfn.XLOOKUP(A1453,'Hospitalisation Details'!A:A,'Hospitalisation Details'!L:L,"Not Found")</f>
        <v>41</v>
      </c>
    </row>
    <row r="1454" spans="1:16" ht="15.75" x14ac:dyDescent="0.25">
      <c r="A1454" s="19" t="s">
        <v>918</v>
      </c>
      <c r="B1454" s="19" t="str">
        <f>_xlfn.XLOOKUP(A1454,'Customer Names'!A:A,'Customer Names'!C:C,"Not Found")</f>
        <v>Doden</v>
      </c>
      <c r="C1454" s="20">
        <f>_xlfn.XLOOKUP(A1454,'Medical Examinations'!A:A,'Medical Examinations'!B:B,"not found")</f>
        <v>22.95</v>
      </c>
      <c r="D1454" s="20">
        <f>_xlfn.XLOOKUP(A1454,'Medical Examinations'!A:A,'Medical Examinations'!C:C,"not found")</f>
        <v>10.53</v>
      </c>
      <c r="E1454" s="20" t="str">
        <f>_xlfn.XLOOKUP(A1454,'Medical Examinations'!A:A,'Medical Examinations'!D:D,"not found")</f>
        <v>No</v>
      </c>
      <c r="F1454" s="20" t="str">
        <f>_xlfn.XLOOKUP(A1454,'Medical Examinations'!A:A,'Medical Examinations'!E:E,"not found")</f>
        <v>No</v>
      </c>
      <c r="G1454" s="20" t="str">
        <f>_xlfn.XLOOKUP(A1454,'Medical Examinations'!A:A,'Medical Examinations'!F:F,"not found")</f>
        <v>No</v>
      </c>
      <c r="H1454" s="20">
        <f>_xlfn.XLOOKUP(A1454,'Medical Examinations'!A:A,'Medical Examinations'!G:G,"not found")</f>
        <v>2</v>
      </c>
      <c r="I1454" s="20" t="str">
        <f>_xlfn.XLOOKUP(A1454,'Medical Examinations'!A:A,'Medical Examinations'!H:H,"not found")</f>
        <v>No</v>
      </c>
      <c r="J1454" s="20" t="str">
        <f>_xlfn.XLOOKUP(A1454,'Medical Examinations'!A:A,'Medical Examinations'!I:I,"not found")</f>
        <v>Normal Weight</v>
      </c>
      <c r="K1454" s="21">
        <f>_xlfn.XLOOKUP(A1454,'Hospitalisation Details'!A:A,'Hospitalisation Details'!F:F,"Not Found")</f>
        <v>26962</v>
      </c>
      <c r="L1454" s="22">
        <f>_xlfn.XLOOKUP(A1454,'Hospitalisation Details'!A:A,'Hospitalisation Details'!H:H,"Not Found")</f>
        <v>7265.58</v>
      </c>
      <c r="M1454" s="21" t="str">
        <f>_xlfn.XLOOKUP(A1454,'Hospitalisation Details'!A:A,'Hospitalisation Details'!I:I,"Not Found")</f>
        <v>tier - 2</v>
      </c>
      <c r="N1454" s="21" t="str">
        <f>_xlfn.XLOOKUP(A1454,'Hospitalisation Details'!A:A,'Hospitalisation Details'!J:J,"Not Found")</f>
        <v>tier - 3</v>
      </c>
      <c r="O1454" s="21" t="str">
        <f>_xlfn.XLOOKUP(A1454,'Hospitalisation Details'!A:A,'Hospitalisation Details'!K:K,"Not Found")</f>
        <v>R1013</v>
      </c>
      <c r="P1454" s="23">
        <f>_xlfn.XLOOKUP(A1454,'Hospitalisation Details'!A:A,'Hospitalisation Details'!L:L,"Not Found")</f>
        <v>49</v>
      </c>
    </row>
    <row r="1455" spans="1:16" ht="15.75" x14ac:dyDescent="0.25">
      <c r="A1455" s="19" t="s">
        <v>917</v>
      </c>
      <c r="B1455" s="19" t="str">
        <f>_xlfn.XLOOKUP(A1455,'Customer Names'!A:A,'Customer Names'!C:C,"Not Found")</f>
        <v>Groff</v>
      </c>
      <c r="C1455" s="20">
        <f>_xlfn.XLOOKUP(A1455,'Medical Examinations'!A:A,'Medical Examinations'!B:B,"not found")</f>
        <v>34.200000000000003</v>
      </c>
      <c r="D1455" s="20">
        <f>_xlfn.XLOOKUP(A1455,'Medical Examinations'!A:A,'Medical Examinations'!C:C,"not found")</f>
        <v>6.69</v>
      </c>
      <c r="E1455" s="20" t="str">
        <f>_xlfn.XLOOKUP(A1455,'Medical Examinations'!A:A,'Medical Examinations'!D:D,"not found")</f>
        <v>Yes</v>
      </c>
      <c r="F1455" s="20" t="str">
        <f>_xlfn.XLOOKUP(A1455,'Medical Examinations'!A:A,'Medical Examinations'!E:E,"not found")</f>
        <v>No</v>
      </c>
      <c r="G1455" s="20" t="str">
        <f>_xlfn.XLOOKUP(A1455,'Medical Examinations'!A:A,'Medical Examinations'!F:F,"not found")</f>
        <v>No</v>
      </c>
      <c r="H1455" s="20">
        <f>_xlfn.XLOOKUP(A1455,'Medical Examinations'!A:A,'Medical Examinations'!G:G,"not found")</f>
        <v>0</v>
      </c>
      <c r="I1455" s="20" t="str">
        <f>_xlfn.XLOOKUP(A1455,'Medical Examinations'!A:A,'Medical Examinations'!H:H,"not found")</f>
        <v>No</v>
      </c>
      <c r="J1455" s="20" t="str">
        <f>_xlfn.XLOOKUP(A1455,'Medical Examinations'!A:A,'Medical Examinations'!I:I,"not found")</f>
        <v>Obesity</v>
      </c>
      <c r="K1455" s="21">
        <f>_xlfn.XLOOKUP(A1455,'Hospitalisation Details'!A:A,'Hospitalisation Details'!F:F,"Not Found")</f>
        <v>29750</v>
      </c>
      <c r="L1455" s="22">
        <f>_xlfn.XLOOKUP(A1455,'Hospitalisation Details'!A:A,'Hospitalisation Details'!H:H,"Not Found")</f>
        <v>7261.74</v>
      </c>
      <c r="M1455" s="21" t="str">
        <f>_xlfn.XLOOKUP(A1455,'Hospitalisation Details'!A:A,'Hospitalisation Details'!I:I,"Not Found")</f>
        <v>tier - 2</v>
      </c>
      <c r="N1455" s="21" t="str">
        <f>_xlfn.XLOOKUP(A1455,'Hospitalisation Details'!A:A,'Hospitalisation Details'!J:J,"Not Found")</f>
        <v>tier - 3</v>
      </c>
      <c r="O1455" s="21" t="str">
        <f>_xlfn.XLOOKUP(A1455,'Hospitalisation Details'!A:A,'Hospitalisation Details'!K:K,"Not Found")</f>
        <v>R1012</v>
      </c>
      <c r="P1455" s="23">
        <f>_xlfn.XLOOKUP(A1455,'Hospitalisation Details'!A:A,'Hospitalisation Details'!L:L,"Not Found")</f>
        <v>41</v>
      </c>
    </row>
    <row r="1456" spans="1:16" ht="15.75" x14ac:dyDescent="0.25">
      <c r="A1456" s="19" t="s">
        <v>916</v>
      </c>
      <c r="B1456" s="19" t="str">
        <f>_xlfn.XLOOKUP(A1456,'Customer Names'!A:A,'Customer Names'!C:C,"Not Found")</f>
        <v>Kuehler</v>
      </c>
      <c r="C1456" s="20">
        <f>_xlfn.XLOOKUP(A1456,'Medical Examinations'!A:A,'Medical Examinations'!B:B,"not found")</f>
        <v>30.59</v>
      </c>
      <c r="D1456" s="20">
        <f>_xlfn.XLOOKUP(A1456,'Medical Examinations'!A:A,'Medical Examinations'!C:C,"not found")</f>
        <v>9.5500000000000007</v>
      </c>
      <c r="E1456" s="20" t="str">
        <f>_xlfn.XLOOKUP(A1456,'Medical Examinations'!A:A,'Medical Examinations'!D:D,"not found")</f>
        <v>Yes</v>
      </c>
      <c r="F1456" s="20" t="str">
        <f>_xlfn.XLOOKUP(A1456,'Medical Examinations'!A:A,'Medical Examinations'!E:E,"not found")</f>
        <v>No</v>
      </c>
      <c r="G1456" s="20" t="str">
        <f>_xlfn.XLOOKUP(A1456,'Medical Examinations'!A:A,'Medical Examinations'!F:F,"not found")</f>
        <v>No</v>
      </c>
      <c r="H1456" s="20">
        <f>_xlfn.XLOOKUP(A1456,'Medical Examinations'!A:A,'Medical Examinations'!G:G,"not found")</f>
        <v>0</v>
      </c>
      <c r="I1456" s="20" t="str">
        <f>_xlfn.XLOOKUP(A1456,'Medical Examinations'!A:A,'Medical Examinations'!H:H,"not found")</f>
        <v>No</v>
      </c>
      <c r="J1456" s="20" t="str">
        <f>_xlfn.XLOOKUP(A1456,'Medical Examinations'!A:A,'Medical Examinations'!I:I,"not found")</f>
        <v>Obesity</v>
      </c>
      <c r="K1456" s="21">
        <f>_xlfn.XLOOKUP(A1456,'Hospitalisation Details'!A:A,'Hospitalisation Details'!F:F,"Not Found")</f>
        <v>29812</v>
      </c>
      <c r="L1456" s="22">
        <f>_xlfn.XLOOKUP(A1456,'Hospitalisation Details'!A:A,'Hospitalisation Details'!H:H,"Not Found")</f>
        <v>7256.72</v>
      </c>
      <c r="M1456" s="21" t="str">
        <f>_xlfn.XLOOKUP(A1456,'Hospitalisation Details'!A:A,'Hospitalisation Details'!I:I,"Not Found")</f>
        <v>tier - 2</v>
      </c>
      <c r="N1456" s="21" t="str">
        <f>_xlfn.XLOOKUP(A1456,'Hospitalisation Details'!A:A,'Hospitalisation Details'!J:J,"Not Found")</f>
        <v>tier - 3</v>
      </c>
      <c r="O1456" s="21" t="str">
        <f>_xlfn.XLOOKUP(A1456,'Hospitalisation Details'!A:A,'Hospitalisation Details'!K:K,"Not Found")</f>
        <v>R1012</v>
      </c>
      <c r="P1456" s="23">
        <f>_xlfn.XLOOKUP(A1456,'Hospitalisation Details'!A:A,'Hospitalisation Details'!L:L,"Not Found")</f>
        <v>41</v>
      </c>
    </row>
    <row r="1457" spans="1:16" ht="15.75" x14ac:dyDescent="0.25">
      <c r="A1457" s="19" t="s">
        <v>915</v>
      </c>
      <c r="B1457" s="19" t="str">
        <f>_xlfn.XLOOKUP(A1457,'Customer Names'!A:A,'Customer Names'!C:C,"Not Found")</f>
        <v>Daniels</v>
      </c>
      <c r="C1457" s="20">
        <f>_xlfn.XLOOKUP(A1457,'Medical Examinations'!A:A,'Medical Examinations'!B:B,"not found")</f>
        <v>25.51</v>
      </c>
      <c r="D1457" s="20">
        <f>_xlfn.XLOOKUP(A1457,'Medical Examinations'!A:A,'Medical Examinations'!C:C,"not found")</f>
        <v>6.05</v>
      </c>
      <c r="E1457" s="20" t="str">
        <f>_xlfn.XLOOKUP(A1457,'Medical Examinations'!A:A,'Medical Examinations'!D:D,"not found")</f>
        <v>No</v>
      </c>
      <c r="F1457" s="20" t="str">
        <f>_xlfn.XLOOKUP(A1457,'Medical Examinations'!A:A,'Medical Examinations'!E:E,"not found")</f>
        <v>No</v>
      </c>
      <c r="G1457" s="20" t="str">
        <f>_xlfn.XLOOKUP(A1457,'Medical Examinations'!A:A,'Medical Examinations'!F:F,"not found")</f>
        <v>No</v>
      </c>
      <c r="H1457" s="20">
        <f>_xlfn.XLOOKUP(A1457,'Medical Examinations'!A:A,'Medical Examinations'!G:G,"not found")</f>
        <v>0</v>
      </c>
      <c r="I1457" s="20" t="str">
        <f>_xlfn.XLOOKUP(A1457,'Medical Examinations'!A:A,'Medical Examinations'!H:H,"not found")</f>
        <v>No</v>
      </c>
      <c r="J1457" s="20" t="str">
        <f>_xlfn.XLOOKUP(A1457,'Medical Examinations'!A:A,'Medical Examinations'!I:I,"not found")</f>
        <v>Overweight</v>
      </c>
      <c r="K1457" s="21">
        <f>_xlfn.XLOOKUP(A1457,'Hospitalisation Details'!A:A,'Hospitalisation Details'!F:F,"Not Found")</f>
        <v>30156</v>
      </c>
      <c r="L1457" s="22">
        <f>_xlfn.XLOOKUP(A1457,'Hospitalisation Details'!A:A,'Hospitalisation Details'!H:H,"Not Found")</f>
        <v>7248.71</v>
      </c>
      <c r="M1457" s="21" t="str">
        <f>_xlfn.XLOOKUP(A1457,'Hospitalisation Details'!A:A,'Hospitalisation Details'!I:I,"Not Found")</f>
        <v>tier - 2</v>
      </c>
      <c r="N1457" s="21" t="str">
        <f>_xlfn.XLOOKUP(A1457,'Hospitalisation Details'!A:A,'Hospitalisation Details'!J:J,"Not Found")</f>
        <v>tier - 3</v>
      </c>
      <c r="O1457" s="21" t="str">
        <f>_xlfn.XLOOKUP(A1457,'Hospitalisation Details'!A:A,'Hospitalisation Details'!K:K,"Not Found")</f>
        <v>R1013</v>
      </c>
      <c r="P1457" s="23">
        <f>_xlfn.XLOOKUP(A1457,'Hospitalisation Details'!A:A,'Hospitalisation Details'!L:L,"Not Found")</f>
        <v>40</v>
      </c>
    </row>
    <row r="1458" spans="1:16" ht="15.75" x14ac:dyDescent="0.25">
      <c r="A1458" s="19" t="s">
        <v>914</v>
      </c>
      <c r="B1458" s="19" t="str">
        <f>_xlfn.XLOOKUP(A1458,'Customer Names'!A:A,'Customer Names'!C:C,"Not Found")</f>
        <v>Gibby</v>
      </c>
      <c r="C1458" s="20">
        <f>_xlfn.XLOOKUP(A1458,'Medical Examinations'!A:A,'Medical Examinations'!B:B,"not found")</f>
        <v>29.04</v>
      </c>
      <c r="D1458" s="20">
        <f>_xlfn.XLOOKUP(A1458,'Medical Examinations'!A:A,'Medical Examinations'!C:C,"not found")</f>
        <v>10.56</v>
      </c>
      <c r="E1458" s="20" t="str">
        <f>_xlfn.XLOOKUP(A1458,'Medical Examinations'!A:A,'Medical Examinations'!D:D,"not found")</f>
        <v>Yes</v>
      </c>
      <c r="F1458" s="20" t="str">
        <f>_xlfn.XLOOKUP(A1458,'Medical Examinations'!A:A,'Medical Examinations'!E:E,"not found")</f>
        <v>No</v>
      </c>
      <c r="G1458" s="20" t="str">
        <f>_xlfn.XLOOKUP(A1458,'Medical Examinations'!A:A,'Medical Examinations'!F:F,"not found")</f>
        <v>No</v>
      </c>
      <c r="H1458" s="20">
        <f>_xlfn.XLOOKUP(A1458,'Medical Examinations'!A:A,'Medical Examinations'!G:G,"not found")</f>
        <v>1</v>
      </c>
      <c r="I1458" s="20" t="str">
        <f>_xlfn.XLOOKUP(A1458,'Medical Examinations'!A:A,'Medical Examinations'!H:H,"not found")</f>
        <v>No</v>
      </c>
      <c r="J1458" s="20" t="str">
        <f>_xlfn.XLOOKUP(A1458,'Medical Examinations'!A:A,'Medical Examinations'!I:I,"not found")</f>
        <v>Overweight</v>
      </c>
      <c r="K1458" s="21">
        <f>_xlfn.XLOOKUP(A1458,'Hospitalisation Details'!A:A,'Hospitalisation Details'!F:F,"Not Found")</f>
        <v>31657</v>
      </c>
      <c r="L1458" s="22">
        <f>_xlfn.XLOOKUP(A1458,'Hospitalisation Details'!A:A,'Hospitalisation Details'!H:H,"Not Found")</f>
        <v>7243.81</v>
      </c>
      <c r="M1458" s="21" t="str">
        <f>_xlfn.XLOOKUP(A1458,'Hospitalisation Details'!A:A,'Hospitalisation Details'!I:I,"Not Found")</f>
        <v>tier - 2</v>
      </c>
      <c r="N1458" s="21" t="str">
        <f>_xlfn.XLOOKUP(A1458,'Hospitalisation Details'!A:A,'Hospitalisation Details'!J:J,"Not Found")</f>
        <v>tier - 3</v>
      </c>
      <c r="O1458" s="21" t="str">
        <f>_xlfn.XLOOKUP(A1458,'Hospitalisation Details'!A:A,'Hospitalisation Details'!K:K,"Not Found")</f>
        <v>R1013</v>
      </c>
      <c r="P1458" s="23">
        <f>_xlfn.XLOOKUP(A1458,'Hospitalisation Details'!A:A,'Hospitalisation Details'!L:L,"Not Found")</f>
        <v>36</v>
      </c>
    </row>
    <row r="1459" spans="1:16" ht="15.75" x14ac:dyDescent="0.25">
      <c r="A1459" s="19" t="s">
        <v>913</v>
      </c>
      <c r="B1459" s="19" t="str">
        <f>_xlfn.XLOOKUP(A1459,'Customer Names'!A:A,'Customer Names'!C:C,"Not Found")</f>
        <v>Busa</v>
      </c>
      <c r="C1459" s="20">
        <f>_xlfn.XLOOKUP(A1459,'Medical Examinations'!A:A,'Medical Examinations'!B:B,"not found")</f>
        <v>22.135000000000002</v>
      </c>
      <c r="D1459" s="20">
        <f>_xlfn.XLOOKUP(A1459,'Medical Examinations'!A:A,'Medical Examinations'!C:C,"not found")</f>
        <v>10.81</v>
      </c>
      <c r="E1459" s="20" t="str">
        <f>_xlfn.XLOOKUP(A1459,'Medical Examinations'!A:A,'Medical Examinations'!D:D,"not found")</f>
        <v>Yes</v>
      </c>
      <c r="F1459" s="20" t="str">
        <f>_xlfn.XLOOKUP(A1459,'Medical Examinations'!A:A,'Medical Examinations'!E:E,"not found")</f>
        <v>No</v>
      </c>
      <c r="G1459" s="20" t="str">
        <f>_xlfn.XLOOKUP(A1459,'Medical Examinations'!A:A,'Medical Examinations'!F:F,"not found")</f>
        <v>No</v>
      </c>
      <c r="H1459" s="20">
        <f>_xlfn.XLOOKUP(A1459,'Medical Examinations'!A:A,'Medical Examinations'!G:G,"not found")</f>
        <v>1</v>
      </c>
      <c r="I1459" s="20" t="str">
        <f>_xlfn.XLOOKUP(A1459,'Medical Examinations'!A:A,'Medical Examinations'!H:H,"not found")</f>
        <v>No</v>
      </c>
      <c r="J1459" s="20" t="str">
        <f>_xlfn.XLOOKUP(A1459,'Medical Examinations'!A:A,'Medical Examinations'!I:I,"not found")</f>
        <v>Normal Weight</v>
      </c>
      <c r="K1459" s="21">
        <f>_xlfn.XLOOKUP(A1459,'Hospitalisation Details'!A:A,'Hospitalisation Details'!F:F,"Not Found")</f>
        <v>31606</v>
      </c>
      <c r="L1459" s="22">
        <f>_xlfn.XLOOKUP(A1459,'Hospitalisation Details'!A:A,'Hospitalisation Details'!H:H,"Not Found")</f>
        <v>7228.22</v>
      </c>
      <c r="M1459" s="21" t="str">
        <f>_xlfn.XLOOKUP(A1459,'Hospitalisation Details'!A:A,'Hospitalisation Details'!I:I,"Not Found")</f>
        <v>tier - 2</v>
      </c>
      <c r="N1459" s="21" t="str">
        <f>_xlfn.XLOOKUP(A1459,'Hospitalisation Details'!A:A,'Hospitalisation Details'!J:J,"Not Found")</f>
        <v>tier - 3</v>
      </c>
      <c r="O1459" s="21" t="str">
        <f>_xlfn.XLOOKUP(A1459,'Hospitalisation Details'!A:A,'Hospitalisation Details'!K:K,"Not Found")</f>
        <v>R1024</v>
      </c>
      <c r="P1459" s="23">
        <f>_xlfn.XLOOKUP(A1459,'Hospitalisation Details'!A:A,'Hospitalisation Details'!L:L,"Not Found")</f>
        <v>36</v>
      </c>
    </row>
    <row r="1460" spans="1:16" ht="15.75" x14ac:dyDescent="0.25">
      <c r="A1460" s="19" t="s">
        <v>912</v>
      </c>
      <c r="B1460" s="19" t="str">
        <f>_xlfn.XLOOKUP(A1460,'Customer Names'!A:A,'Customer Names'!C:C,"Not Found")</f>
        <v>Moyo</v>
      </c>
      <c r="C1460" s="20">
        <f>_xlfn.XLOOKUP(A1460,'Medical Examinations'!A:A,'Medical Examinations'!B:B,"not found")</f>
        <v>21.375</v>
      </c>
      <c r="D1460" s="20">
        <f>_xlfn.XLOOKUP(A1460,'Medical Examinations'!A:A,'Medical Examinations'!C:C,"not found")</f>
        <v>4.32</v>
      </c>
      <c r="E1460" s="20" t="str">
        <f>_xlfn.XLOOKUP(A1460,'Medical Examinations'!A:A,'Medical Examinations'!D:D,"not found")</f>
        <v>No</v>
      </c>
      <c r="F1460" s="20" t="str">
        <f>_xlfn.XLOOKUP(A1460,'Medical Examinations'!A:A,'Medical Examinations'!E:E,"not found")</f>
        <v>No</v>
      </c>
      <c r="G1460" s="20" t="str">
        <f>_xlfn.XLOOKUP(A1460,'Medical Examinations'!A:A,'Medical Examinations'!F:F,"not found")</f>
        <v>No</v>
      </c>
      <c r="H1460" s="20">
        <f>_xlfn.XLOOKUP(A1460,'Medical Examinations'!A:A,'Medical Examinations'!G:G,"not found")</f>
        <v>0</v>
      </c>
      <c r="I1460" s="20" t="str">
        <f>_xlfn.XLOOKUP(A1460,'Medical Examinations'!A:A,'Medical Examinations'!H:H,"not found")</f>
        <v>No</v>
      </c>
      <c r="J1460" s="20" t="str">
        <f>_xlfn.XLOOKUP(A1460,'Medical Examinations'!A:A,'Medical Examinations'!I:I,"not found")</f>
        <v>Normal Weight</v>
      </c>
      <c r="K1460" s="21">
        <f>_xlfn.XLOOKUP(A1460,'Hospitalisation Details'!A:A,'Hospitalisation Details'!F:F,"Not Found")</f>
        <v>28383</v>
      </c>
      <c r="L1460" s="22">
        <f>_xlfn.XLOOKUP(A1460,'Hospitalisation Details'!A:A,'Hospitalisation Details'!H:H,"Not Found")</f>
        <v>7222.79</v>
      </c>
      <c r="M1460" s="21" t="str">
        <f>_xlfn.XLOOKUP(A1460,'Hospitalisation Details'!A:A,'Hospitalisation Details'!I:I,"Not Found")</f>
        <v>tier - 2</v>
      </c>
      <c r="N1460" s="21" t="str">
        <f>_xlfn.XLOOKUP(A1460,'Hospitalisation Details'!A:A,'Hospitalisation Details'!J:J,"Not Found")</f>
        <v>tier - 3</v>
      </c>
      <c r="O1460" s="21" t="str">
        <f>_xlfn.XLOOKUP(A1460,'Hospitalisation Details'!A:A,'Hospitalisation Details'!K:K,"Not Found")</f>
        <v>R1012</v>
      </c>
      <c r="P1460" s="23">
        <f>_xlfn.XLOOKUP(A1460,'Hospitalisation Details'!A:A,'Hospitalisation Details'!L:L,"Not Found")</f>
        <v>45</v>
      </c>
    </row>
    <row r="1461" spans="1:16" ht="15.75" x14ac:dyDescent="0.25">
      <c r="A1461" s="19" t="s">
        <v>911</v>
      </c>
      <c r="B1461" s="19" t="str">
        <f>_xlfn.XLOOKUP(A1461,'Customer Names'!A:A,'Customer Names'!C:C,"Not Found")</f>
        <v>Horn</v>
      </c>
      <c r="C1461" s="20">
        <f>_xlfn.XLOOKUP(A1461,'Medical Examinations'!A:A,'Medical Examinations'!B:B,"not found")</f>
        <v>29.19</v>
      </c>
      <c r="D1461" s="20">
        <f>_xlfn.XLOOKUP(A1461,'Medical Examinations'!A:A,'Medical Examinations'!C:C,"not found")</f>
        <v>4.37</v>
      </c>
      <c r="E1461" s="20" t="str">
        <f>_xlfn.XLOOKUP(A1461,'Medical Examinations'!A:A,'Medical Examinations'!D:D,"not found")</f>
        <v>No</v>
      </c>
      <c r="F1461" s="20" t="str">
        <f>_xlfn.XLOOKUP(A1461,'Medical Examinations'!A:A,'Medical Examinations'!E:E,"not found")</f>
        <v>No</v>
      </c>
      <c r="G1461" s="20" t="str">
        <f>_xlfn.XLOOKUP(A1461,'Medical Examinations'!A:A,'Medical Examinations'!F:F,"not found")</f>
        <v>No</v>
      </c>
      <c r="H1461" s="20">
        <f>_xlfn.XLOOKUP(A1461,'Medical Examinations'!A:A,'Medical Examinations'!G:G,"not found")</f>
        <v>0</v>
      </c>
      <c r="I1461" s="20" t="str">
        <f>_xlfn.XLOOKUP(A1461,'Medical Examinations'!A:A,'Medical Examinations'!H:H,"not found")</f>
        <v>No</v>
      </c>
      <c r="J1461" s="20" t="str">
        <f>_xlfn.XLOOKUP(A1461,'Medical Examinations'!A:A,'Medical Examinations'!I:I,"not found")</f>
        <v>Overweight</v>
      </c>
      <c r="K1461" s="21">
        <f>_xlfn.XLOOKUP(A1461,'Hospitalisation Details'!A:A,'Hospitalisation Details'!F:F,"Not Found")</f>
        <v>33417</v>
      </c>
      <c r="L1461" s="22">
        <f>_xlfn.XLOOKUP(A1461,'Hospitalisation Details'!A:A,'Hospitalisation Details'!H:H,"Not Found")</f>
        <v>7220.25</v>
      </c>
      <c r="M1461" s="21" t="str">
        <f>_xlfn.XLOOKUP(A1461,'Hospitalisation Details'!A:A,'Hospitalisation Details'!I:I,"Not Found")</f>
        <v>tier - 2</v>
      </c>
      <c r="N1461" s="21" t="str">
        <f>_xlfn.XLOOKUP(A1461,'Hospitalisation Details'!A:A,'Hospitalisation Details'!J:J,"Not Found")</f>
        <v>tier - 3</v>
      </c>
      <c r="O1461" s="21" t="str">
        <f>_xlfn.XLOOKUP(A1461,'Hospitalisation Details'!A:A,'Hospitalisation Details'!K:K,"Not Found")</f>
        <v>R1021</v>
      </c>
      <c r="P1461" s="23">
        <f>_xlfn.XLOOKUP(A1461,'Hospitalisation Details'!A:A,'Hospitalisation Details'!L:L,"Not Found")</f>
        <v>31</v>
      </c>
    </row>
    <row r="1462" spans="1:16" ht="15.75" x14ac:dyDescent="0.25">
      <c r="A1462" s="19" t="s">
        <v>910</v>
      </c>
      <c r="B1462" s="19" t="str">
        <f>_xlfn.XLOOKUP(A1462,'Customer Names'!A:A,'Customer Names'!C:C,"Not Found")</f>
        <v>Bien</v>
      </c>
      <c r="C1462" s="20">
        <f>_xlfn.XLOOKUP(A1462,'Medical Examinations'!A:A,'Medical Examinations'!B:B,"not found")</f>
        <v>31.92</v>
      </c>
      <c r="D1462" s="20">
        <f>_xlfn.XLOOKUP(A1462,'Medical Examinations'!A:A,'Medical Examinations'!C:C,"not found")</f>
        <v>4.8099999999999996</v>
      </c>
      <c r="E1462" s="20" t="str">
        <f>_xlfn.XLOOKUP(A1462,'Medical Examinations'!A:A,'Medical Examinations'!D:D,"not found")</f>
        <v>Yes</v>
      </c>
      <c r="F1462" s="20" t="str">
        <f>_xlfn.XLOOKUP(A1462,'Medical Examinations'!A:A,'Medical Examinations'!E:E,"not found")</f>
        <v>No</v>
      </c>
      <c r="G1462" s="20" t="str">
        <f>_xlfn.XLOOKUP(A1462,'Medical Examinations'!A:A,'Medical Examinations'!F:F,"not found")</f>
        <v>Yes</v>
      </c>
      <c r="H1462" s="20">
        <f>_xlfn.XLOOKUP(A1462,'Medical Examinations'!A:A,'Medical Examinations'!G:G,"not found")</f>
        <v>1</v>
      </c>
      <c r="I1462" s="20" t="str">
        <f>_xlfn.XLOOKUP(A1462,'Medical Examinations'!A:A,'Medical Examinations'!H:H,"not found")</f>
        <v>No</v>
      </c>
      <c r="J1462" s="20" t="str">
        <f>_xlfn.XLOOKUP(A1462,'Medical Examinations'!A:A,'Medical Examinations'!I:I,"not found")</f>
        <v>Obesity</v>
      </c>
      <c r="K1462" s="21">
        <f>_xlfn.XLOOKUP(A1462,'Hospitalisation Details'!A:A,'Hospitalisation Details'!F:F,"Not Found")</f>
        <v>30641</v>
      </c>
      <c r="L1462" s="22">
        <f>_xlfn.XLOOKUP(A1462,'Hospitalisation Details'!A:A,'Hospitalisation Details'!H:H,"Not Found")</f>
        <v>7209.49</v>
      </c>
      <c r="M1462" s="21" t="str">
        <f>_xlfn.XLOOKUP(A1462,'Hospitalisation Details'!A:A,'Hospitalisation Details'!I:I,"Not Found")</f>
        <v>tier - 2</v>
      </c>
      <c r="N1462" s="21" t="str">
        <f>_xlfn.XLOOKUP(A1462,'Hospitalisation Details'!A:A,'Hospitalisation Details'!J:J,"Not Found")</f>
        <v>tier - 3</v>
      </c>
      <c r="O1462" s="21" t="str">
        <f>_xlfn.XLOOKUP(A1462,'Hospitalisation Details'!A:A,'Hospitalisation Details'!K:K,"Not Found")</f>
        <v>R1012</v>
      </c>
      <c r="P1462" s="23">
        <f>_xlfn.XLOOKUP(A1462,'Hospitalisation Details'!A:A,'Hospitalisation Details'!L:L,"Not Found")</f>
        <v>39</v>
      </c>
    </row>
    <row r="1463" spans="1:16" ht="15.75" x14ac:dyDescent="0.25">
      <c r="A1463" s="19" t="s">
        <v>909</v>
      </c>
      <c r="B1463" s="19" t="str">
        <f>_xlfn.XLOOKUP(A1463,'Customer Names'!A:A,'Customer Names'!C:C,"Not Found")</f>
        <v>O'Connor</v>
      </c>
      <c r="C1463" s="20">
        <f>_xlfn.XLOOKUP(A1463,'Medical Examinations'!A:A,'Medical Examinations'!B:B,"not found")</f>
        <v>26.315000000000001</v>
      </c>
      <c r="D1463" s="20">
        <f>_xlfn.XLOOKUP(A1463,'Medical Examinations'!A:A,'Medical Examinations'!C:C,"not found")</f>
        <v>4.5599999999999996</v>
      </c>
      <c r="E1463" s="20" t="str">
        <f>_xlfn.XLOOKUP(A1463,'Medical Examinations'!A:A,'Medical Examinations'!D:D,"not found")</f>
        <v>Yes</v>
      </c>
      <c r="F1463" s="20" t="str">
        <f>_xlfn.XLOOKUP(A1463,'Medical Examinations'!A:A,'Medical Examinations'!E:E,"not found")</f>
        <v>No</v>
      </c>
      <c r="G1463" s="20" t="str">
        <f>_xlfn.XLOOKUP(A1463,'Medical Examinations'!A:A,'Medical Examinations'!F:F,"not found")</f>
        <v>Yes</v>
      </c>
      <c r="H1463" s="20">
        <f>_xlfn.XLOOKUP(A1463,'Medical Examinations'!A:A,'Medical Examinations'!G:G,"not found")</f>
        <v>1</v>
      </c>
      <c r="I1463" s="20" t="str">
        <f>_xlfn.XLOOKUP(A1463,'Medical Examinations'!A:A,'Medical Examinations'!H:H,"not found")</f>
        <v>No</v>
      </c>
      <c r="J1463" s="20" t="str">
        <f>_xlfn.XLOOKUP(A1463,'Medical Examinations'!A:A,'Medical Examinations'!I:I,"not found")</f>
        <v>Overweight</v>
      </c>
      <c r="K1463" s="21">
        <f>_xlfn.XLOOKUP(A1463,'Hospitalisation Details'!A:A,'Hospitalisation Details'!F:F,"Not Found")</f>
        <v>30539</v>
      </c>
      <c r="L1463" s="22">
        <f>_xlfn.XLOOKUP(A1463,'Hospitalisation Details'!A:A,'Hospitalisation Details'!H:H,"Not Found")</f>
        <v>7201.7</v>
      </c>
      <c r="M1463" s="21" t="str">
        <f>_xlfn.XLOOKUP(A1463,'Hospitalisation Details'!A:A,'Hospitalisation Details'!I:I,"Not Found")</f>
        <v>tier - 2</v>
      </c>
      <c r="N1463" s="21" t="str">
        <f>_xlfn.XLOOKUP(A1463,'Hospitalisation Details'!A:A,'Hospitalisation Details'!J:J,"Not Found")</f>
        <v>tier - 3</v>
      </c>
      <c r="O1463" s="21" t="str">
        <f>_xlfn.XLOOKUP(A1463,'Hospitalisation Details'!A:A,'Hospitalisation Details'!K:K,"Not Found")</f>
        <v>R1012</v>
      </c>
      <c r="P1463" s="23">
        <f>_xlfn.XLOOKUP(A1463,'Hospitalisation Details'!A:A,'Hospitalisation Details'!L:L,"Not Found")</f>
        <v>39</v>
      </c>
    </row>
    <row r="1464" spans="1:16" ht="15.75" x14ac:dyDescent="0.25">
      <c r="A1464" s="19" t="s">
        <v>908</v>
      </c>
      <c r="B1464" s="19" t="str">
        <f>_xlfn.XLOOKUP(A1464,'Customer Names'!A:A,'Customer Names'!C:C,"Not Found")</f>
        <v>Ash</v>
      </c>
      <c r="C1464" s="20">
        <f>_xlfn.XLOOKUP(A1464,'Medical Examinations'!A:A,'Medical Examinations'!B:B,"not found")</f>
        <v>35.299999999999997</v>
      </c>
      <c r="D1464" s="20">
        <f>_xlfn.XLOOKUP(A1464,'Medical Examinations'!A:A,'Medical Examinations'!C:C,"not found")</f>
        <v>4.3899999999999997</v>
      </c>
      <c r="E1464" s="20" t="str">
        <f>_xlfn.XLOOKUP(A1464,'Medical Examinations'!A:A,'Medical Examinations'!D:D,"not found")</f>
        <v>No</v>
      </c>
      <c r="F1464" s="20" t="str">
        <f>_xlfn.XLOOKUP(A1464,'Medical Examinations'!A:A,'Medical Examinations'!E:E,"not found")</f>
        <v>No</v>
      </c>
      <c r="G1464" s="20" t="str">
        <f>_xlfn.XLOOKUP(A1464,'Medical Examinations'!A:A,'Medical Examinations'!F:F,"not found")</f>
        <v>No</v>
      </c>
      <c r="H1464" s="20">
        <f>_xlfn.XLOOKUP(A1464,'Medical Examinations'!A:A,'Medical Examinations'!G:G,"not found")</f>
        <v>0</v>
      </c>
      <c r="I1464" s="20" t="str">
        <f>_xlfn.XLOOKUP(A1464,'Medical Examinations'!A:A,'Medical Examinations'!H:H,"not found")</f>
        <v>No</v>
      </c>
      <c r="J1464" s="20" t="str">
        <f>_xlfn.XLOOKUP(A1464,'Medical Examinations'!A:A,'Medical Examinations'!I:I,"not found")</f>
        <v>Obesity</v>
      </c>
      <c r="K1464" s="21">
        <f>_xlfn.XLOOKUP(A1464,'Hospitalisation Details'!A:A,'Hospitalisation Details'!F:F,"Not Found")</f>
        <v>30208</v>
      </c>
      <c r="L1464" s="22">
        <f>_xlfn.XLOOKUP(A1464,'Hospitalisation Details'!A:A,'Hospitalisation Details'!H:H,"Not Found")</f>
        <v>7196.87</v>
      </c>
      <c r="M1464" s="21" t="str">
        <f>_xlfn.XLOOKUP(A1464,'Hospitalisation Details'!A:A,'Hospitalisation Details'!I:I,"Not Found")</f>
        <v>tier - 2</v>
      </c>
      <c r="N1464" s="21" t="str">
        <f>_xlfn.XLOOKUP(A1464,'Hospitalisation Details'!A:A,'Hospitalisation Details'!J:J,"Not Found")</f>
        <v>tier - 3</v>
      </c>
      <c r="O1464" s="21" t="str">
        <f>_xlfn.XLOOKUP(A1464,'Hospitalisation Details'!A:A,'Hospitalisation Details'!K:K,"Not Found")</f>
        <v>R1011</v>
      </c>
      <c r="P1464" s="23">
        <f>_xlfn.XLOOKUP(A1464,'Hospitalisation Details'!A:A,'Hospitalisation Details'!L:L,"Not Found")</f>
        <v>40</v>
      </c>
    </row>
    <row r="1465" spans="1:16" ht="15.75" x14ac:dyDescent="0.25">
      <c r="A1465" s="19" t="s">
        <v>907</v>
      </c>
      <c r="B1465" s="19" t="str">
        <f>_xlfn.XLOOKUP(A1465,'Customer Names'!A:A,'Customer Names'!C:C,"Not Found")</f>
        <v>Do Prado</v>
      </c>
      <c r="C1465" s="20">
        <f>_xlfn.XLOOKUP(A1465,'Medical Examinations'!A:A,'Medical Examinations'!B:B,"not found")</f>
        <v>18.91</v>
      </c>
      <c r="D1465" s="20">
        <f>_xlfn.XLOOKUP(A1465,'Medical Examinations'!A:A,'Medical Examinations'!C:C,"not found")</f>
        <v>11.44</v>
      </c>
      <c r="E1465" s="20" t="str">
        <f>_xlfn.XLOOKUP(A1465,'Medical Examinations'!A:A,'Medical Examinations'!D:D,"not found")</f>
        <v>No</v>
      </c>
      <c r="F1465" s="20" t="str">
        <f>_xlfn.XLOOKUP(A1465,'Medical Examinations'!A:A,'Medical Examinations'!E:E,"not found")</f>
        <v>No</v>
      </c>
      <c r="G1465" s="20" t="str">
        <f>_xlfn.XLOOKUP(A1465,'Medical Examinations'!A:A,'Medical Examinations'!F:F,"not found")</f>
        <v>No</v>
      </c>
      <c r="H1465" s="20">
        <f>_xlfn.XLOOKUP(A1465,'Medical Examinations'!A:A,'Medical Examinations'!G:G,"not found")</f>
        <v>0</v>
      </c>
      <c r="I1465" s="20" t="str">
        <f>_xlfn.XLOOKUP(A1465,'Medical Examinations'!A:A,'Medical Examinations'!H:H,"not found")</f>
        <v>No</v>
      </c>
      <c r="J1465" s="20" t="str">
        <f>_xlfn.XLOOKUP(A1465,'Medical Examinations'!A:A,'Medical Examinations'!I:I,"not found")</f>
        <v>Normal Weight</v>
      </c>
      <c r="K1465" s="21">
        <f>_xlfn.XLOOKUP(A1465,'Hospitalisation Details'!A:A,'Hospitalisation Details'!F:F,"Not Found")</f>
        <v>25076</v>
      </c>
      <c r="L1465" s="22">
        <f>_xlfn.XLOOKUP(A1465,'Hospitalisation Details'!A:A,'Hospitalisation Details'!H:H,"Not Found")</f>
        <v>7179.52</v>
      </c>
      <c r="M1465" s="21" t="str">
        <f>_xlfn.XLOOKUP(A1465,'Hospitalisation Details'!A:A,'Hospitalisation Details'!I:I,"Not Found")</f>
        <v>tier - 2</v>
      </c>
      <c r="N1465" s="21" t="str">
        <f>_xlfn.XLOOKUP(A1465,'Hospitalisation Details'!A:A,'Hospitalisation Details'!J:J,"Not Found")</f>
        <v>tier - 3</v>
      </c>
      <c r="O1465" s="21" t="str">
        <f>_xlfn.XLOOKUP(A1465,'Hospitalisation Details'!A:A,'Hospitalisation Details'!K:K,"Not Found")</f>
        <v>R1013</v>
      </c>
      <c r="P1465" s="23">
        <f>_xlfn.XLOOKUP(A1465,'Hospitalisation Details'!A:A,'Hospitalisation Details'!L:L,"Not Found")</f>
        <v>54</v>
      </c>
    </row>
    <row r="1466" spans="1:16" ht="15.75" x14ac:dyDescent="0.25">
      <c r="A1466" s="19" t="s">
        <v>906</v>
      </c>
      <c r="B1466" s="19" t="str">
        <f>_xlfn.XLOOKUP(A1466,'Customer Names'!A:A,'Customer Names'!C:C,"Not Found")</f>
        <v>Phillips</v>
      </c>
      <c r="C1466" s="20">
        <f>_xlfn.XLOOKUP(A1466,'Medical Examinations'!A:A,'Medical Examinations'!B:B,"not found")</f>
        <v>22.41</v>
      </c>
      <c r="D1466" s="20">
        <f>_xlfn.XLOOKUP(A1466,'Medical Examinations'!A:A,'Medical Examinations'!C:C,"not found")</f>
        <v>11.37</v>
      </c>
      <c r="E1466" s="20" t="str">
        <f>_xlfn.XLOOKUP(A1466,'Medical Examinations'!A:A,'Medical Examinations'!D:D,"not found")</f>
        <v>Yes</v>
      </c>
      <c r="F1466" s="20" t="str">
        <f>_xlfn.XLOOKUP(A1466,'Medical Examinations'!A:A,'Medical Examinations'!E:E,"not found")</f>
        <v>No</v>
      </c>
      <c r="G1466" s="20" t="str">
        <f>_xlfn.XLOOKUP(A1466,'Medical Examinations'!A:A,'Medical Examinations'!F:F,"not found")</f>
        <v>No</v>
      </c>
      <c r="H1466" s="20">
        <f>_xlfn.XLOOKUP(A1466,'Medical Examinations'!A:A,'Medical Examinations'!G:G,"not found")</f>
        <v>1</v>
      </c>
      <c r="I1466" s="20" t="str">
        <f>_xlfn.XLOOKUP(A1466,'Medical Examinations'!A:A,'Medical Examinations'!H:H,"not found")</f>
        <v>No</v>
      </c>
      <c r="J1466" s="20" t="str">
        <f>_xlfn.XLOOKUP(A1466,'Medical Examinations'!A:A,'Medical Examinations'!I:I,"not found")</f>
        <v>Normal Weight</v>
      </c>
      <c r="K1466" s="21">
        <f>_xlfn.XLOOKUP(A1466,'Hospitalisation Details'!A:A,'Hospitalisation Details'!F:F,"Not Found")</f>
        <v>27594</v>
      </c>
      <c r="L1466" s="22">
        <f>_xlfn.XLOOKUP(A1466,'Hospitalisation Details'!A:A,'Hospitalisation Details'!H:H,"Not Found")</f>
        <v>7175.51</v>
      </c>
      <c r="M1466" s="21" t="str">
        <f>_xlfn.XLOOKUP(A1466,'Hospitalisation Details'!A:A,'Hospitalisation Details'!I:I,"Not Found")</f>
        <v>tier - 2</v>
      </c>
      <c r="N1466" s="21" t="str">
        <f>_xlfn.XLOOKUP(A1466,'Hospitalisation Details'!A:A,'Hospitalisation Details'!J:J,"Not Found")</f>
        <v>tier - 3</v>
      </c>
      <c r="O1466" s="21" t="str">
        <f>_xlfn.XLOOKUP(A1466,'Hospitalisation Details'!A:A,'Hospitalisation Details'!K:K,"Not Found")</f>
        <v>R1013</v>
      </c>
      <c r="P1466" s="23">
        <f>_xlfn.XLOOKUP(A1466,'Hospitalisation Details'!A:A,'Hospitalisation Details'!L:L,"Not Found")</f>
        <v>47</v>
      </c>
    </row>
    <row r="1467" spans="1:16" ht="15.75" x14ac:dyDescent="0.25">
      <c r="A1467" s="19" t="s">
        <v>905</v>
      </c>
      <c r="B1467" s="19" t="str">
        <f>_xlfn.XLOOKUP(A1467,'Customer Names'!A:A,'Customer Names'!C:C,"Not Found")</f>
        <v>Kelly</v>
      </c>
      <c r="C1467" s="20">
        <f>_xlfn.XLOOKUP(A1467,'Medical Examinations'!A:A,'Medical Examinations'!B:B,"not found")</f>
        <v>22.704999999999998</v>
      </c>
      <c r="D1467" s="20">
        <f>_xlfn.XLOOKUP(A1467,'Medical Examinations'!A:A,'Medical Examinations'!C:C,"not found")</f>
        <v>6.14</v>
      </c>
      <c r="E1467" s="20" t="str">
        <f>_xlfn.XLOOKUP(A1467,'Medical Examinations'!A:A,'Medical Examinations'!D:D,"not found")</f>
        <v>No</v>
      </c>
      <c r="F1467" s="20" t="str">
        <f>_xlfn.XLOOKUP(A1467,'Medical Examinations'!A:A,'Medical Examinations'!E:E,"not found")</f>
        <v>No</v>
      </c>
      <c r="G1467" s="20" t="str">
        <f>_xlfn.XLOOKUP(A1467,'Medical Examinations'!A:A,'Medical Examinations'!F:F,"not found")</f>
        <v>No</v>
      </c>
      <c r="H1467" s="20">
        <f>_xlfn.XLOOKUP(A1467,'Medical Examinations'!A:A,'Medical Examinations'!G:G,"not found")</f>
        <v>0</v>
      </c>
      <c r="I1467" s="20" t="str">
        <f>_xlfn.XLOOKUP(A1467,'Medical Examinations'!A:A,'Medical Examinations'!H:H,"not found")</f>
        <v>No</v>
      </c>
      <c r="J1467" s="20" t="str">
        <f>_xlfn.XLOOKUP(A1467,'Medical Examinations'!A:A,'Medical Examinations'!I:I,"not found")</f>
        <v>Normal Weight</v>
      </c>
      <c r="K1467" s="21">
        <f>_xlfn.XLOOKUP(A1467,'Hospitalisation Details'!A:A,'Hospitalisation Details'!F:F,"Not Found")</f>
        <v>30179</v>
      </c>
      <c r="L1467" s="22">
        <f>_xlfn.XLOOKUP(A1467,'Hospitalisation Details'!A:A,'Hospitalisation Details'!H:H,"Not Found")</f>
        <v>7173.36</v>
      </c>
      <c r="M1467" s="21" t="str">
        <f>_xlfn.XLOOKUP(A1467,'Hospitalisation Details'!A:A,'Hospitalisation Details'!I:I,"Not Found")</f>
        <v>tier - 2</v>
      </c>
      <c r="N1467" s="21" t="str">
        <f>_xlfn.XLOOKUP(A1467,'Hospitalisation Details'!A:A,'Hospitalisation Details'!J:J,"Not Found")</f>
        <v>tier - 3</v>
      </c>
      <c r="O1467" s="21" t="str">
        <f>_xlfn.XLOOKUP(A1467,'Hospitalisation Details'!A:A,'Hospitalisation Details'!K:K,"Not Found")</f>
        <v>R1016</v>
      </c>
      <c r="P1467" s="23">
        <f>_xlfn.XLOOKUP(A1467,'Hospitalisation Details'!A:A,'Hospitalisation Details'!L:L,"Not Found")</f>
        <v>40</v>
      </c>
    </row>
    <row r="1468" spans="1:16" ht="15.75" x14ac:dyDescent="0.25">
      <c r="A1468" s="19" t="s">
        <v>904</v>
      </c>
      <c r="B1468" s="19" t="str">
        <f>_xlfn.XLOOKUP(A1468,'Customer Names'!A:A,'Customer Names'!C:C,"Not Found")</f>
        <v>Dever</v>
      </c>
      <c r="C1468" s="20">
        <f>_xlfn.XLOOKUP(A1468,'Medical Examinations'!A:A,'Medical Examinations'!B:B,"not found")</f>
        <v>37.18</v>
      </c>
      <c r="D1468" s="20">
        <f>_xlfn.XLOOKUP(A1468,'Medical Examinations'!A:A,'Medical Examinations'!C:C,"not found")</f>
        <v>4.8899999999999997</v>
      </c>
      <c r="E1468" s="20" t="str">
        <f>_xlfn.XLOOKUP(A1468,'Medical Examinations'!A:A,'Medical Examinations'!D:D,"not found")</f>
        <v>No</v>
      </c>
      <c r="F1468" s="20" t="str">
        <f>_xlfn.XLOOKUP(A1468,'Medical Examinations'!A:A,'Medical Examinations'!E:E,"not found")</f>
        <v>No</v>
      </c>
      <c r="G1468" s="20" t="str">
        <f>_xlfn.XLOOKUP(A1468,'Medical Examinations'!A:A,'Medical Examinations'!F:F,"not found")</f>
        <v>No</v>
      </c>
      <c r="H1468" s="20">
        <f>_xlfn.XLOOKUP(A1468,'Medical Examinations'!A:A,'Medical Examinations'!G:G,"not found")</f>
        <v>0</v>
      </c>
      <c r="I1468" s="20" t="str">
        <f>_xlfn.XLOOKUP(A1468,'Medical Examinations'!A:A,'Medical Examinations'!H:H,"not found")</f>
        <v>No</v>
      </c>
      <c r="J1468" s="20" t="str">
        <f>_xlfn.XLOOKUP(A1468,'Medical Examinations'!A:A,'Medical Examinations'!I:I,"not found")</f>
        <v>Obesity</v>
      </c>
      <c r="K1468" s="21">
        <f>_xlfn.XLOOKUP(A1468,'Hospitalisation Details'!A:A,'Hospitalisation Details'!F:F,"Not Found")</f>
        <v>29494</v>
      </c>
      <c r="L1468" s="22">
        <f>_xlfn.XLOOKUP(A1468,'Hospitalisation Details'!A:A,'Hospitalisation Details'!H:H,"Not Found")</f>
        <v>7162.01</v>
      </c>
      <c r="M1468" s="21" t="str">
        <f>_xlfn.XLOOKUP(A1468,'Hospitalisation Details'!A:A,'Hospitalisation Details'!I:I,"Not Found")</f>
        <v>tier - 2</v>
      </c>
      <c r="N1468" s="21" t="str">
        <f>_xlfn.XLOOKUP(A1468,'Hospitalisation Details'!A:A,'Hospitalisation Details'!J:J,"Not Found")</f>
        <v>tier - 3</v>
      </c>
      <c r="O1468" s="21" t="str">
        <f>_xlfn.XLOOKUP(A1468,'Hospitalisation Details'!A:A,'Hospitalisation Details'!K:K,"Not Found")</f>
        <v>R1013</v>
      </c>
      <c r="P1468" s="23">
        <f>_xlfn.XLOOKUP(A1468,'Hospitalisation Details'!A:A,'Hospitalisation Details'!L:L,"Not Found")</f>
        <v>42</v>
      </c>
    </row>
    <row r="1469" spans="1:16" ht="15.75" x14ac:dyDescent="0.25">
      <c r="A1469" s="19" t="s">
        <v>903</v>
      </c>
      <c r="B1469" s="19" t="str">
        <f>_xlfn.XLOOKUP(A1469,'Customer Names'!A:A,'Customer Names'!C:C,"Not Found")</f>
        <v>Horvath</v>
      </c>
      <c r="C1469" s="20">
        <f>_xlfn.XLOOKUP(A1469,'Medical Examinations'!A:A,'Medical Examinations'!B:B,"not found")</f>
        <v>35.97</v>
      </c>
      <c r="D1469" s="20">
        <f>_xlfn.XLOOKUP(A1469,'Medical Examinations'!A:A,'Medical Examinations'!C:C,"not found")</f>
        <v>4.5999999999999996</v>
      </c>
      <c r="E1469" s="20" t="str">
        <f>_xlfn.XLOOKUP(A1469,'Medical Examinations'!A:A,'Medical Examinations'!D:D,"not found")</f>
        <v>No</v>
      </c>
      <c r="F1469" s="20" t="str">
        <f>_xlfn.XLOOKUP(A1469,'Medical Examinations'!A:A,'Medical Examinations'!E:E,"not found")</f>
        <v>No</v>
      </c>
      <c r="G1469" s="20" t="str">
        <f>_xlfn.XLOOKUP(A1469,'Medical Examinations'!A:A,'Medical Examinations'!F:F,"not found")</f>
        <v>No</v>
      </c>
      <c r="H1469" s="20">
        <f>_xlfn.XLOOKUP(A1469,'Medical Examinations'!A:A,'Medical Examinations'!G:G,"not found")</f>
        <v>0</v>
      </c>
      <c r="I1469" s="20" t="str">
        <f>_xlfn.XLOOKUP(A1469,'Medical Examinations'!A:A,'Medical Examinations'!H:H,"not found")</f>
        <v>No</v>
      </c>
      <c r="J1469" s="20" t="str">
        <f>_xlfn.XLOOKUP(A1469,'Medical Examinations'!A:A,'Medical Examinations'!I:I,"not found")</f>
        <v>Obesity</v>
      </c>
      <c r="K1469" s="21">
        <f>_xlfn.XLOOKUP(A1469,'Hospitalisation Details'!A:A,'Hospitalisation Details'!F:F,"Not Found")</f>
        <v>29501</v>
      </c>
      <c r="L1469" s="22">
        <f>_xlfn.XLOOKUP(A1469,'Hospitalisation Details'!A:A,'Hospitalisation Details'!H:H,"Not Found")</f>
        <v>7160.33</v>
      </c>
      <c r="M1469" s="21" t="str">
        <f>_xlfn.XLOOKUP(A1469,'Hospitalisation Details'!A:A,'Hospitalisation Details'!I:I,"Not Found")</f>
        <v>tier - 2</v>
      </c>
      <c r="N1469" s="21" t="str">
        <f>_xlfn.XLOOKUP(A1469,'Hospitalisation Details'!A:A,'Hospitalisation Details'!J:J,"Not Found")</f>
        <v>tier - 3</v>
      </c>
      <c r="O1469" s="21" t="str">
        <f>_xlfn.XLOOKUP(A1469,'Hospitalisation Details'!A:A,'Hospitalisation Details'!K:K,"Not Found")</f>
        <v>R1013</v>
      </c>
      <c r="P1469" s="23">
        <f>_xlfn.XLOOKUP(A1469,'Hospitalisation Details'!A:A,'Hospitalisation Details'!L:L,"Not Found")</f>
        <v>42</v>
      </c>
    </row>
    <row r="1470" spans="1:16" ht="15.75" x14ac:dyDescent="0.25">
      <c r="A1470" s="19" t="s">
        <v>902</v>
      </c>
      <c r="B1470" s="19" t="str">
        <f>_xlfn.XLOOKUP(A1470,'Customer Names'!A:A,'Customer Names'!C:C,"Not Found")</f>
        <v>Danner</v>
      </c>
      <c r="C1470" s="20">
        <f>_xlfn.XLOOKUP(A1470,'Medical Examinations'!A:A,'Medical Examinations'!B:B,"not found")</f>
        <v>35.799999999999997</v>
      </c>
      <c r="D1470" s="20">
        <f>_xlfn.XLOOKUP(A1470,'Medical Examinations'!A:A,'Medical Examinations'!C:C,"not found")</f>
        <v>4.42</v>
      </c>
      <c r="E1470" s="20" t="str">
        <f>_xlfn.XLOOKUP(A1470,'Medical Examinations'!A:A,'Medical Examinations'!D:D,"not found")</f>
        <v>No</v>
      </c>
      <c r="F1470" s="20" t="str">
        <f>_xlfn.XLOOKUP(A1470,'Medical Examinations'!A:A,'Medical Examinations'!E:E,"not found")</f>
        <v>No</v>
      </c>
      <c r="G1470" s="20" t="str">
        <f>_xlfn.XLOOKUP(A1470,'Medical Examinations'!A:A,'Medical Examinations'!F:F,"not found")</f>
        <v>No</v>
      </c>
      <c r="H1470" s="20">
        <f>_xlfn.XLOOKUP(A1470,'Medical Examinations'!A:A,'Medical Examinations'!G:G,"not found")</f>
        <v>0</v>
      </c>
      <c r="I1470" s="20" t="str">
        <f>_xlfn.XLOOKUP(A1470,'Medical Examinations'!A:A,'Medical Examinations'!H:H,"not found")</f>
        <v>No</v>
      </c>
      <c r="J1470" s="20" t="str">
        <f>_xlfn.XLOOKUP(A1470,'Medical Examinations'!A:A,'Medical Examinations'!I:I,"not found")</f>
        <v>Obesity</v>
      </c>
      <c r="K1470" s="21">
        <f>_xlfn.XLOOKUP(A1470,'Hospitalisation Details'!A:A,'Hospitalisation Details'!F:F,"Not Found")</f>
        <v>29394</v>
      </c>
      <c r="L1470" s="22">
        <f>_xlfn.XLOOKUP(A1470,'Hospitalisation Details'!A:A,'Hospitalisation Details'!H:H,"Not Found")</f>
        <v>7160.09</v>
      </c>
      <c r="M1470" s="21" t="str">
        <f>_xlfn.XLOOKUP(A1470,'Hospitalisation Details'!A:A,'Hospitalisation Details'!I:I,"Not Found")</f>
        <v>tier - 2</v>
      </c>
      <c r="N1470" s="21" t="str">
        <f>_xlfn.XLOOKUP(A1470,'Hospitalisation Details'!A:A,'Hospitalisation Details'!J:J,"Not Found")</f>
        <v>tier - 3</v>
      </c>
      <c r="O1470" s="21" t="str">
        <f>_xlfn.XLOOKUP(A1470,'Hospitalisation Details'!A:A,'Hospitalisation Details'!K:K,"Not Found")</f>
        <v>R1011</v>
      </c>
      <c r="P1470" s="23">
        <f>_xlfn.XLOOKUP(A1470,'Hospitalisation Details'!A:A,'Hospitalisation Details'!L:L,"Not Found")</f>
        <v>42</v>
      </c>
    </row>
    <row r="1471" spans="1:16" ht="15.75" x14ac:dyDescent="0.25">
      <c r="A1471" s="19" t="s">
        <v>901</v>
      </c>
      <c r="B1471" s="19" t="str">
        <f>_xlfn.XLOOKUP(A1471,'Customer Names'!A:A,'Customer Names'!C:C,"Not Found")</f>
        <v>Weiss</v>
      </c>
      <c r="C1471" s="20">
        <f>_xlfn.XLOOKUP(A1471,'Medical Examinations'!A:A,'Medical Examinations'!B:B,"not found")</f>
        <v>28.31</v>
      </c>
      <c r="D1471" s="20">
        <f>_xlfn.XLOOKUP(A1471,'Medical Examinations'!A:A,'Medical Examinations'!C:C,"not found")</f>
        <v>7.48</v>
      </c>
      <c r="E1471" s="20" t="str">
        <f>_xlfn.XLOOKUP(A1471,'Medical Examinations'!A:A,'Medical Examinations'!D:D,"not found")</f>
        <v>Yes</v>
      </c>
      <c r="F1471" s="20" t="str">
        <f>_xlfn.XLOOKUP(A1471,'Medical Examinations'!A:A,'Medical Examinations'!E:E,"not found")</f>
        <v>No</v>
      </c>
      <c r="G1471" s="20" t="str">
        <f>_xlfn.XLOOKUP(A1471,'Medical Examinations'!A:A,'Medical Examinations'!F:F,"not found")</f>
        <v>No</v>
      </c>
      <c r="H1471" s="20">
        <f>_xlfn.XLOOKUP(A1471,'Medical Examinations'!A:A,'Medical Examinations'!G:G,"not found")</f>
        <v>0</v>
      </c>
      <c r="I1471" s="20" t="str">
        <f>_xlfn.XLOOKUP(A1471,'Medical Examinations'!A:A,'Medical Examinations'!H:H,"not found")</f>
        <v>No</v>
      </c>
      <c r="J1471" s="20" t="str">
        <f>_xlfn.XLOOKUP(A1471,'Medical Examinations'!A:A,'Medical Examinations'!I:I,"not found")</f>
        <v>Overweight</v>
      </c>
      <c r="K1471" s="21">
        <f>_xlfn.XLOOKUP(A1471,'Hospitalisation Details'!A:A,'Hospitalisation Details'!F:F,"Not Found")</f>
        <v>29784</v>
      </c>
      <c r="L1471" s="22">
        <f>_xlfn.XLOOKUP(A1471,'Hospitalisation Details'!A:A,'Hospitalisation Details'!H:H,"Not Found")</f>
        <v>7153.55</v>
      </c>
      <c r="M1471" s="21" t="str">
        <f>_xlfn.XLOOKUP(A1471,'Hospitalisation Details'!A:A,'Hospitalisation Details'!I:I,"Not Found")</f>
        <v>tier - 2</v>
      </c>
      <c r="N1471" s="21" t="str">
        <f>_xlfn.XLOOKUP(A1471,'Hospitalisation Details'!A:A,'Hospitalisation Details'!J:J,"Not Found")</f>
        <v>tier - 3</v>
      </c>
      <c r="O1471" s="21" t="str">
        <f>_xlfn.XLOOKUP(A1471,'Hospitalisation Details'!A:A,'Hospitalisation Details'!K:K,"Not Found")</f>
        <v>R1012</v>
      </c>
      <c r="P1471" s="23">
        <f>_xlfn.XLOOKUP(A1471,'Hospitalisation Details'!A:A,'Hospitalisation Details'!L:L,"Not Found")</f>
        <v>41</v>
      </c>
    </row>
    <row r="1472" spans="1:16" ht="15.75" x14ac:dyDescent="0.25">
      <c r="A1472" s="19" t="s">
        <v>900</v>
      </c>
      <c r="B1472" s="19" t="str">
        <f>_xlfn.XLOOKUP(A1472,'Customer Names'!A:A,'Customer Names'!C:C,"Not Found")</f>
        <v>D'Andrea</v>
      </c>
      <c r="C1472" s="20">
        <f>_xlfn.XLOOKUP(A1472,'Medical Examinations'!A:A,'Medical Examinations'!B:B,"not found")</f>
        <v>38.06</v>
      </c>
      <c r="D1472" s="20">
        <f>_xlfn.XLOOKUP(A1472,'Medical Examinations'!A:A,'Medical Examinations'!C:C,"not found")</f>
        <v>10.74</v>
      </c>
      <c r="E1472" s="20" t="str">
        <f>_xlfn.XLOOKUP(A1472,'Medical Examinations'!A:A,'Medical Examinations'!D:D,"not found")</f>
        <v>No</v>
      </c>
      <c r="F1472" s="20" t="str">
        <f>_xlfn.XLOOKUP(A1472,'Medical Examinations'!A:A,'Medical Examinations'!E:E,"not found")</f>
        <v>No</v>
      </c>
      <c r="G1472" s="20" t="str">
        <f>_xlfn.XLOOKUP(A1472,'Medical Examinations'!A:A,'Medical Examinations'!F:F,"not found")</f>
        <v>No</v>
      </c>
      <c r="H1472" s="20">
        <f>_xlfn.XLOOKUP(A1472,'Medical Examinations'!A:A,'Medical Examinations'!G:G,"not found")</f>
        <v>0</v>
      </c>
      <c r="I1472" s="20" t="str">
        <f>_xlfn.XLOOKUP(A1472,'Medical Examinations'!A:A,'Medical Examinations'!H:H,"not found")</f>
        <v>No</v>
      </c>
      <c r="J1472" s="20" t="str">
        <f>_xlfn.XLOOKUP(A1472,'Medical Examinations'!A:A,'Medical Examinations'!I:I,"not found")</f>
        <v>Obesity</v>
      </c>
      <c r="K1472" s="21">
        <f>_xlfn.XLOOKUP(A1472,'Hospitalisation Details'!A:A,'Hospitalisation Details'!F:F,"Not Found")</f>
        <v>28739</v>
      </c>
      <c r="L1472" s="22">
        <f>_xlfn.XLOOKUP(A1472,'Hospitalisation Details'!A:A,'Hospitalisation Details'!H:H,"Not Found")</f>
        <v>7152.67</v>
      </c>
      <c r="M1472" s="21" t="str">
        <f>_xlfn.XLOOKUP(A1472,'Hospitalisation Details'!A:A,'Hospitalisation Details'!I:I,"Not Found")</f>
        <v>tier - 2</v>
      </c>
      <c r="N1472" s="21" t="str">
        <f>_xlfn.XLOOKUP(A1472,'Hospitalisation Details'!A:A,'Hospitalisation Details'!J:J,"Not Found")</f>
        <v>tier - 3</v>
      </c>
      <c r="O1472" s="21" t="str">
        <f>_xlfn.XLOOKUP(A1472,'Hospitalisation Details'!A:A,'Hospitalisation Details'!K:K,"Not Found")</f>
        <v>R1013</v>
      </c>
      <c r="P1472" s="23">
        <f>_xlfn.XLOOKUP(A1472,'Hospitalisation Details'!A:A,'Hospitalisation Details'!L:L,"Not Found")</f>
        <v>44</v>
      </c>
    </row>
    <row r="1473" spans="1:16" ht="15.75" x14ac:dyDescent="0.25">
      <c r="A1473" s="19" t="s">
        <v>899</v>
      </c>
      <c r="B1473" s="19" t="str">
        <f>_xlfn.XLOOKUP(A1473,'Customer Names'!A:A,'Customer Names'!C:C,"Not Found")</f>
        <v>Olesky</v>
      </c>
      <c r="C1473" s="20">
        <f>_xlfn.XLOOKUP(A1473,'Medical Examinations'!A:A,'Medical Examinations'!B:B,"not found")</f>
        <v>28</v>
      </c>
      <c r="D1473" s="20">
        <f>_xlfn.XLOOKUP(A1473,'Medical Examinations'!A:A,'Medical Examinations'!C:C,"not found")</f>
        <v>5.19</v>
      </c>
      <c r="E1473" s="20" t="str">
        <f>_xlfn.XLOOKUP(A1473,'Medical Examinations'!A:A,'Medical Examinations'!D:D,"not found")</f>
        <v>No</v>
      </c>
      <c r="F1473" s="20" t="str">
        <f>_xlfn.XLOOKUP(A1473,'Medical Examinations'!A:A,'Medical Examinations'!E:E,"not found")</f>
        <v>No</v>
      </c>
      <c r="G1473" s="20" t="str">
        <f>_xlfn.XLOOKUP(A1473,'Medical Examinations'!A:A,'Medical Examinations'!F:F,"not found")</f>
        <v>No</v>
      </c>
      <c r="H1473" s="20">
        <f>_xlfn.XLOOKUP(A1473,'Medical Examinations'!A:A,'Medical Examinations'!G:G,"not found")</f>
        <v>1</v>
      </c>
      <c r="I1473" s="20" t="str">
        <f>_xlfn.XLOOKUP(A1473,'Medical Examinations'!A:A,'Medical Examinations'!H:H,"not found")</f>
        <v>No</v>
      </c>
      <c r="J1473" s="20" t="str">
        <f>_xlfn.XLOOKUP(A1473,'Medical Examinations'!A:A,'Medical Examinations'!I:I,"not found")</f>
        <v>Overweight</v>
      </c>
      <c r="K1473" s="21">
        <f>_xlfn.XLOOKUP(A1473,'Hospitalisation Details'!A:A,'Hospitalisation Details'!F:F,"Not Found")</f>
        <v>30862</v>
      </c>
      <c r="L1473" s="22">
        <f>_xlfn.XLOOKUP(A1473,'Hospitalisation Details'!A:A,'Hospitalisation Details'!H:H,"Not Found")</f>
        <v>7151.09</v>
      </c>
      <c r="M1473" s="21" t="str">
        <f>_xlfn.XLOOKUP(A1473,'Hospitalisation Details'!A:A,'Hospitalisation Details'!I:I,"Not Found")</f>
        <v>tier - 2</v>
      </c>
      <c r="N1473" s="21" t="str">
        <f>_xlfn.XLOOKUP(A1473,'Hospitalisation Details'!A:A,'Hospitalisation Details'!J:J,"Not Found")</f>
        <v>tier - 3</v>
      </c>
      <c r="O1473" s="21" t="str">
        <f>_xlfn.XLOOKUP(A1473,'Hospitalisation Details'!A:A,'Hospitalisation Details'!K:K,"Not Found")</f>
        <v>R1011</v>
      </c>
      <c r="P1473" s="23">
        <f>_xlfn.XLOOKUP(A1473,'Hospitalisation Details'!A:A,'Hospitalisation Details'!L:L,"Not Found")</f>
        <v>38</v>
      </c>
    </row>
    <row r="1474" spans="1:16" ht="15.75" x14ac:dyDescent="0.25">
      <c r="A1474" s="19" t="s">
        <v>898</v>
      </c>
      <c r="B1474" s="19" t="str">
        <f>_xlfn.XLOOKUP(A1474,'Customer Names'!A:A,'Customer Names'!C:C,"Not Found")</f>
        <v>Whitcraft</v>
      </c>
      <c r="C1474" s="20">
        <f>_xlfn.XLOOKUP(A1474,'Medical Examinations'!A:A,'Medical Examinations'!B:B,"not found")</f>
        <v>34.32</v>
      </c>
      <c r="D1474" s="20">
        <f>_xlfn.XLOOKUP(A1474,'Medical Examinations'!A:A,'Medical Examinations'!C:C,"not found")</f>
        <v>9.17</v>
      </c>
      <c r="E1474" s="20" t="str">
        <f>_xlfn.XLOOKUP(A1474,'Medical Examinations'!A:A,'Medical Examinations'!D:D,"not found")</f>
        <v>No</v>
      </c>
      <c r="F1474" s="20" t="str">
        <f>_xlfn.XLOOKUP(A1474,'Medical Examinations'!A:A,'Medical Examinations'!E:E,"not found")</f>
        <v>No</v>
      </c>
      <c r="G1474" s="20" t="str">
        <f>_xlfn.XLOOKUP(A1474,'Medical Examinations'!A:A,'Medical Examinations'!F:F,"not found")</f>
        <v>No</v>
      </c>
      <c r="H1474" s="20">
        <f>_xlfn.XLOOKUP(A1474,'Medical Examinations'!A:A,'Medical Examinations'!G:G,"not found")</f>
        <v>0</v>
      </c>
      <c r="I1474" s="20" t="str">
        <f>_xlfn.XLOOKUP(A1474,'Medical Examinations'!A:A,'Medical Examinations'!H:H,"not found")</f>
        <v>No</v>
      </c>
      <c r="J1474" s="20" t="str">
        <f>_xlfn.XLOOKUP(A1474,'Medical Examinations'!A:A,'Medical Examinations'!I:I,"not found")</f>
        <v>Obesity</v>
      </c>
      <c r="K1474" s="21">
        <f>_xlfn.XLOOKUP(A1474,'Hospitalisation Details'!A:A,'Hospitalisation Details'!F:F,"Not Found")</f>
        <v>28701</v>
      </c>
      <c r="L1474" s="22">
        <f>_xlfn.XLOOKUP(A1474,'Hospitalisation Details'!A:A,'Hospitalisation Details'!H:H,"Not Found")</f>
        <v>7147.47</v>
      </c>
      <c r="M1474" s="21" t="str">
        <f>_xlfn.XLOOKUP(A1474,'Hospitalisation Details'!A:A,'Hospitalisation Details'!I:I,"Not Found")</f>
        <v>tier - 2</v>
      </c>
      <c r="N1474" s="21" t="str">
        <f>_xlfn.XLOOKUP(A1474,'Hospitalisation Details'!A:A,'Hospitalisation Details'!J:J,"Not Found")</f>
        <v>tier - 3</v>
      </c>
      <c r="O1474" s="21" t="str">
        <f>_xlfn.XLOOKUP(A1474,'Hospitalisation Details'!A:A,'Hospitalisation Details'!K:K,"Not Found")</f>
        <v>R1013</v>
      </c>
      <c r="P1474" s="23">
        <f>_xlfn.XLOOKUP(A1474,'Hospitalisation Details'!A:A,'Hospitalisation Details'!L:L,"Not Found")</f>
        <v>44</v>
      </c>
    </row>
    <row r="1475" spans="1:16" ht="15.75" x14ac:dyDescent="0.25">
      <c r="A1475" s="19" t="s">
        <v>897</v>
      </c>
      <c r="B1475" s="19" t="str">
        <f>_xlfn.XLOOKUP(A1475,'Customer Names'!A:A,'Customer Names'!C:C,"Not Found")</f>
        <v>Salazar</v>
      </c>
      <c r="C1475" s="20">
        <f>_xlfn.XLOOKUP(A1475,'Medical Examinations'!A:A,'Medical Examinations'!B:B,"not found")</f>
        <v>22.3</v>
      </c>
      <c r="D1475" s="20">
        <f>_xlfn.XLOOKUP(A1475,'Medical Examinations'!A:A,'Medical Examinations'!C:C,"not found")</f>
        <v>4.95</v>
      </c>
      <c r="E1475" s="20" t="str">
        <f>_xlfn.XLOOKUP(A1475,'Medical Examinations'!A:A,'Medical Examinations'!D:D,"not found")</f>
        <v>Yes</v>
      </c>
      <c r="F1475" s="20" t="str">
        <f>_xlfn.XLOOKUP(A1475,'Medical Examinations'!A:A,'Medical Examinations'!E:E,"not found")</f>
        <v>No</v>
      </c>
      <c r="G1475" s="20" t="str">
        <f>_xlfn.XLOOKUP(A1475,'Medical Examinations'!A:A,'Medical Examinations'!F:F,"not found")</f>
        <v>No</v>
      </c>
      <c r="H1475" s="20">
        <f>_xlfn.XLOOKUP(A1475,'Medical Examinations'!A:A,'Medical Examinations'!G:G,"not found")</f>
        <v>0</v>
      </c>
      <c r="I1475" s="20" t="str">
        <f>_xlfn.XLOOKUP(A1475,'Medical Examinations'!A:A,'Medical Examinations'!H:H,"not found")</f>
        <v>No</v>
      </c>
      <c r="J1475" s="20" t="str">
        <f>_xlfn.XLOOKUP(A1475,'Medical Examinations'!A:A,'Medical Examinations'!I:I,"not found")</f>
        <v>Normal Weight</v>
      </c>
      <c r="K1475" s="21">
        <f>_xlfn.XLOOKUP(A1475,'Hospitalisation Details'!A:A,'Hospitalisation Details'!F:F,"Not Found")</f>
        <v>27935</v>
      </c>
      <c r="L1475" s="22">
        <f>_xlfn.XLOOKUP(A1475,'Hospitalisation Details'!A:A,'Hospitalisation Details'!H:H,"Not Found")</f>
        <v>7147.11</v>
      </c>
      <c r="M1475" s="21" t="str">
        <f>_xlfn.XLOOKUP(A1475,'Hospitalisation Details'!A:A,'Hospitalisation Details'!I:I,"Not Found")</f>
        <v>tier - 2</v>
      </c>
      <c r="N1475" s="21" t="str">
        <f>_xlfn.XLOOKUP(A1475,'Hospitalisation Details'!A:A,'Hospitalisation Details'!J:J,"Not Found")</f>
        <v>tier - 3</v>
      </c>
      <c r="O1475" s="21" t="str">
        <f>_xlfn.XLOOKUP(A1475,'Hospitalisation Details'!A:A,'Hospitalisation Details'!K:K,"Not Found")</f>
        <v>R1011</v>
      </c>
      <c r="P1475" s="23">
        <f>_xlfn.XLOOKUP(A1475,'Hospitalisation Details'!A:A,'Hospitalisation Details'!L:L,"Not Found")</f>
        <v>46</v>
      </c>
    </row>
    <row r="1476" spans="1:16" ht="15.75" x14ac:dyDescent="0.25">
      <c r="A1476" s="19" t="s">
        <v>896</v>
      </c>
      <c r="B1476" s="19" t="str">
        <f>_xlfn.XLOOKUP(A1476,'Customer Names'!A:A,'Customer Names'!C:C,"Not Found")</f>
        <v>Todd</v>
      </c>
      <c r="C1476" s="20">
        <f>_xlfn.XLOOKUP(A1476,'Medical Examinations'!A:A,'Medical Examinations'!B:B,"not found")</f>
        <v>27.835000000000001</v>
      </c>
      <c r="D1476" s="20">
        <f>_xlfn.XLOOKUP(A1476,'Medical Examinations'!A:A,'Medical Examinations'!C:C,"not found")</f>
        <v>6.03</v>
      </c>
      <c r="E1476" s="20" t="str">
        <f>_xlfn.XLOOKUP(A1476,'Medical Examinations'!A:A,'Medical Examinations'!D:D,"not found")</f>
        <v>No</v>
      </c>
      <c r="F1476" s="20" t="str">
        <f>_xlfn.XLOOKUP(A1476,'Medical Examinations'!A:A,'Medical Examinations'!E:E,"not found")</f>
        <v>No</v>
      </c>
      <c r="G1476" s="20" t="str">
        <f>_xlfn.XLOOKUP(A1476,'Medical Examinations'!A:A,'Medical Examinations'!F:F,"not found")</f>
        <v>No</v>
      </c>
      <c r="H1476" s="20">
        <f>_xlfn.XLOOKUP(A1476,'Medical Examinations'!A:A,'Medical Examinations'!G:G,"not found")</f>
        <v>1</v>
      </c>
      <c r="I1476" s="20" t="str">
        <f>_xlfn.XLOOKUP(A1476,'Medical Examinations'!A:A,'Medical Examinations'!H:H,"not found")</f>
        <v>No</v>
      </c>
      <c r="J1476" s="20" t="str">
        <f>_xlfn.XLOOKUP(A1476,'Medical Examinations'!A:A,'Medical Examinations'!I:I,"not found")</f>
        <v>Overweight</v>
      </c>
      <c r="K1476" s="21">
        <f>_xlfn.XLOOKUP(A1476,'Hospitalisation Details'!A:A,'Hospitalisation Details'!F:F,"Not Found")</f>
        <v>31007</v>
      </c>
      <c r="L1476" s="22">
        <f>_xlfn.XLOOKUP(A1476,'Hospitalisation Details'!A:A,'Hospitalisation Details'!H:H,"Not Found")</f>
        <v>7144.86</v>
      </c>
      <c r="M1476" s="21" t="str">
        <f>_xlfn.XLOOKUP(A1476,'Hospitalisation Details'!A:A,'Hospitalisation Details'!I:I,"Not Found")</f>
        <v>tier - 2</v>
      </c>
      <c r="N1476" s="21" t="str">
        <f>_xlfn.XLOOKUP(A1476,'Hospitalisation Details'!A:A,'Hospitalisation Details'!J:J,"Not Found")</f>
        <v>tier - 3</v>
      </c>
      <c r="O1476" s="21" t="str">
        <f>_xlfn.XLOOKUP(A1476,'Hospitalisation Details'!A:A,'Hospitalisation Details'!K:K,"Not Found")</f>
        <v>R1024</v>
      </c>
      <c r="P1476" s="23">
        <f>_xlfn.XLOOKUP(A1476,'Hospitalisation Details'!A:A,'Hospitalisation Details'!L:L,"Not Found")</f>
        <v>38</v>
      </c>
    </row>
    <row r="1477" spans="1:16" ht="15.75" x14ac:dyDescent="0.25">
      <c r="A1477" s="19" t="s">
        <v>895</v>
      </c>
      <c r="B1477" s="19" t="str">
        <f>_xlfn.XLOOKUP(A1477,'Customer Names'!A:A,'Customer Names'!C:C,"Not Found")</f>
        <v>Pond</v>
      </c>
      <c r="C1477" s="20">
        <f>_xlfn.XLOOKUP(A1477,'Medical Examinations'!A:A,'Medical Examinations'!B:B,"not found")</f>
        <v>39.229999999999997</v>
      </c>
      <c r="D1477" s="20">
        <f>_xlfn.XLOOKUP(A1477,'Medical Examinations'!A:A,'Medical Examinations'!C:C,"not found")</f>
        <v>5.36</v>
      </c>
      <c r="E1477" s="20" t="str">
        <f>_xlfn.XLOOKUP(A1477,'Medical Examinations'!A:A,'Medical Examinations'!D:D,"not found")</f>
        <v>No</v>
      </c>
      <c r="F1477" s="20" t="str">
        <f>_xlfn.XLOOKUP(A1477,'Medical Examinations'!A:A,'Medical Examinations'!E:E,"not found")</f>
        <v>No</v>
      </c>
      <c r="G1477" s="20" t="str">
        <f>_xlfn.XLOOKUP(A1477,'Medical Examinations'!A:A,'Medical Examinations'!F:F,"not found")</f>
        <v>No</v>
      </c>
      <c r="H1477" s="20">
        <f>_xlfn.XLOOKUP(A1477,'Medical Examinations'!A:A,'Medical Examinations'!G:G,"not found")</f>
        <v>0</v>
      </c>
      <c r="I1477" s="20" t="str">
        <f>_xlfn.XLOOKUP(A1477,'Medical Examinations'!A:A,'Medical Examinations'!H:H,"not found")</f>
        <v>No</v>
      </c>
      <c r="J1477" s="20" t="str">
        <f>_xlfn.XLOOKUP(A1477,'Medical Examinations'!A:A,'Medical Examinations'!I:I,"not found")</f>
        <v>Obesity</v>
      </c>
      <c r="K1477" s="21">
        <f>_xlfn.XLOOKUP(A1477,'Hospitalisation Details'!A:A,'Hospitalisation Details'!F:F,"Not Found")</f>
        <v>36380</v>
      </c>
      <c r="L1477" s="22">
        <f>_xlfn.XLOOKUP(A1477,'Hospitalisation Details'!A:A,'Hospitalisation Details'!H:H,"Not Found")</f>
        <v>7144.4</v>
      </c>
      <c r="M1477" s="21" t="str">
        <f>_xlfn.XLOOKUP(A1477,'Hospitalisation Details'!A:A,'Hospitalisation Details'!I:I,"Not Found")</f>
        <v>tier - 2</v>
      </c>
      <c r="N1477" s="21" t="str">
        <f>_xlfn.XLOOKUP(A1477,'Hospitalisation Details'!A:A,'Hospitalisation Details'!J:J,"Not Found")</f>
        <v>tier - 3</v>
      </c>
      <c r="O1477" s="21" t="str">
        <f>_xlfn.XLOOKUP(A1477,'Hospitalisation Details'!A:A,'Hospitalisation Details'!K:K,"Not Found")</f>
        <v>R1022</v>
      </c>
      <c r="P1477" s="23">
        <f>_xlfn.XLOOKUP(A1477,'Hospitalisation Details'!A:A,'Hospitalisation Details'!L:L,"Not Found")</f>
        <v>23</v>
      </c>
    </row>
    <row r="1478" spans="1:16" ht="15.75" x14ac:dyDescent="0.25">
      <c r="A1478" s="19" t="s">
        <v>894</v>
      </c>
      <c r="B1478" s="19" t="str">
        <f>_xlfn.XLOOKUP(A1478,'Customer Names'!A:A,'Customer Names'!C:C,"Not Found")</f>
        <v>Egan</v>
      </c>
      <c r="C1478" s="20">
        <f>_xlfn.XLOOKUP(A1478,'Medical Examinations'!A:A,'Medical Examinations'!B:B,"not found")</f>
        <v>19.95</v>
      </c>
      <c r="D1478" s="20">
        <f>_xlfn.XLOOKUP(A1478,'Medical Examinations'!A:A,'Medical Examinations'!C:C,"not found")</f>
        <v>6.11</v>
      </c>
      <c r="E1478" s="20" t="str">
        <f>_xlfn.XLOOKUP(A1478,'Medical Examinations'!A:A,'Medical Examinations'!D:D,"not found")</f>
        <v>No</v>
      </c>
      <c r="F1478" s="20" t="str">
        <f>_xlfn.XLOOKUP(A1478,'Medical Examinations'!A:A,'Medical Examinations'!E:E,"not found")</f>
        <v>No</v>
      </c>
      <c r="G1478" s="20" t="str">
        <f>_xlfn.XLOOKUP(A1478,'Medical Examinations'!A:A,'Medical Examinations'!F:F,"not found")</f>
        <v>No</v>
      </c>
      <c r="H1478" s="20">
        <f>_xlfn.XLOOKUP(A1478,'Medical Examinations'!A:A,'Medical Examinations'!G:G,"not found")</f>
        <v>1</v>
      </c>
      <c r="I1478" s="20" t="str">
        <f>_xlfn.XLOOKUP(A1478,'Medical Examinations'!A:A,'Medical Examinations'!H:H,"not found")</f>
        <v>No</v>
      </c>
      <c r="J1478" s="20" t="str">
        <f>_xlfn.XLOOKUP(A1478,'Medical Examinations'!A:A,'Medical Examinations'!I:I,"not found")</f>
        <v>Normal Weight</v>
      </c>
      <c r="K1478" s="21">
        <f>_xlfn.XLOOKUP(A1478,'Hospitalisation Details'!A:A,'Hospitalisation Details'!F:F,"Not Found")</f>
        <v>30870</v>
      </c>
      <c r="L1478" s="22">
        <f>_xlfn.XLOOKUP(A1478,'Hospitalisation Details'!A:A,'Hospitalisation Details'!H:H,"Not Found")</f>
        <v>7133.9</v>
      </c>
      <c r="M1478" s="21" t="str">
        <f>_xlfn.XLOOKUP(A1478,'Hospitalisation Details'!A:A,'Hospitalisation Details'!I:I,"Not Found")</f>
        <v>tier - 2</v>
      </c>
      <c r="N1478" s="21" t="str">
        <f>_xlfn.XLOOKUP(A1478,'Hospitalisation Details'!A:A,'Hospitalisation Details'!J:J,"Not Found")</f>
        <v>tier - 3</v>
      </c>
      <c r="O1478" s="21" t="str">
        <f>_xlfn.XLOOKUP(A1478,'Hospitalisation Details'!A:A,'Hospitalisation Details'!K:K,"Not Found")</f>
        <v>R1024</v>
      </c>
      <c r="P1478" s="23">
        <f>_xlfn.XLOOKUP(A1478,'Hospitalisation Details'!A:A,'Hospitalisation Details'!L:L,"Not Found")</f>
        <v>38</v>
      </c>
    </row>
    <row r="1479" spans="1:16" ht="15.75" x14ac:dyDescent="0.25">
      <c r="A1479" s="19" t="s">
        <v>893</v>
      </c>
      <c r="B1479" s="19" t="str">
        <f>_xlfn.XLOOKUP(A1479,'Customer Names'!A:A,'Customer Names'!C:C,"Not Found")</f>
        <v>Bersani</v>
      </c>
      <c r="C1479" s="20">
        <f>_xlfn.XLOOKUP(A1479,'Medical Examinations'!A:A,'Medical Examinations'!B:B,"not found")</f>
        <v>34.64</v>
      </c>
      <c r="D1479" s="20">
        <f>_xlfn.XLOOKUP(A1479,'Medical Examinations'!A:A,'Medical Examinations'!C:C,"not found")</f>
        <v>4.88</v>
      </c>
      <c r="E1479" s="20" t="str">
        <f>_xlfn.XLOOKUP(A1479,'Medical Examinations'!A:A,'Medical Examinations'!D:D,"not found")</f>
        <v>No</v>
      </c>
      <c r="F1479" s="20" t="str">
        <f>_xlfn.XLOOKUP(A1479,'Medical Examinations'!A:A,'Medical Examinations'!E:E,"not found")</f>
        <v>No</v>
      </c>
      <c r="G1479" s="20" t="str">
        <f>_xlfn.XLOOKUP(A1479,'Medical Examinations'!A:A,'Medical Examinations'!F:F,"not found")</f>
        <v>Yes</v>
      </c>
      <c r="H1479" s="20">
        <f>_xlfn.XLOOKUP(A1479,'Medical Examinations'!A:A,'Medical Examinations'!G:G,"not found")</f>
        <v>1</v>
      </c>
      <c r="I1479" s="20" t="str">
        <f>_xlfn.XLOOKUP(A1479,'Medical Examinations'!A:A,'Medical Examinations'!H:H,"not found")</f>
        <v>No</v>
      </c>
      <c r="J1479" s="20" t="str">
        <f>_xlfn.XLOOKUP(A1479,'Medical Examinations'!A:A,'Medical Examinations'!I:I,"not found")</f>
        <v>Obesity</v>
      </c>
      <c r="K1479" s="21">
        <f>_xlfn.XLOOKUP(A1479,'Hospitalisation Details'!A:A,'Hospitalisation Details'!F:F,"Not Found")</f>
        <v>34182</v>
      </c>
      <c r="L1479" s="22">
        <f>_xlfn.XLOOKUP(A1479,'Hospitalisation Details'!A:A,'Hospitalisation Details'!H:H,"Not Found")</f>
        <v>7128.64</v>
      </c>
      <c r="M1479" s="21" t="str">
        <f>_xlfn.XLOOKUP(A1479,'Hospitalisation Details'!A:A,'Hospitalisation Details'!I:I,"Not Found")</f>
        <v>tier - 2</v>
      </c>
      <c r="N1479" s="21" t="str">
        <f>_xlfn.XLOOKUP(A1479,'Hospitalisation Details'!A:A,'Hospitalisation Details'!J:J,"Not Found")</f>
        <v>tier - 3</v>
      </c>
      <c r="O1479" s="21" t="str">
        <f>_xlfn.XLOOKUP(A1479,'Hospitalisation Details'!A:A,'Hospitalisation Details'!K:K,"Not Found")</f>
        <v>R1021</v>
      </c>
      <c r="P1479" s="23">
        <f>_xlfn.XLOOKUP(A1479,'Hospitalisation Details'!A:A,'Hospitalisation Details'!L:L,"Not Found")</f>
        <v>29</v>
      </c>
    </row>
    <row r="1480" spans="1:16" ht="15.75" x14ac:dyDescent="0.25">
      <c r="A1480" s="19" t="s">
        <v>892</v>
      </c>
      <c r="B1480" s="19" t="str">
        <f>_xlfn.XLOOKUP(A1480,'Customer Names'!A:A,'Customer Names'!C:C,"Not Found")</f>
        <v>Creech</v>
      </c>
      <c r="C1480" s="20">
        <f>_xlfn.XLOOKUP(A1480,'Medical Examinations'!A:A,'Medical Examinations'!B:B,"not found")</f>
        <v>18.75</v>
      </c>
      <c r="D1480" s="20">
        <f>_xlfn.XLOOKUP(A1480,'Medical Examinations'!A:A,'Medical Examinations'!C:C,"not found")</f>
        <v>6.72</v>
      </c>
      <c r="E1480" s="20" t="str">
        <f>_xlfn.XLOOKUP(A1480,'Medical Examinations'!A:A,'Medical Examinations'!D:D,"not found")</f>
        <v>No</v>
      </c>
      <c r="F1480" s="20" t="str">
        <f>_xlfn.XLOOKUP(A1480,'Medical Examinations'!A:A,'Medical Examinations'!E:E,"not found")</f>
        <v>No</v>
      </c>
      <c r="G1480" s="20" t="str">
        <f>_xlfn.XLOOKUP(A1480,'Medical Examinations'!A:A,'Medical Examinations'!F:F,"not found")</f>
        <v>No</v>
      </c>
      <c r="H1480" s="20">
        <f>_xlfn.XLOOKUP(A1480,'Medical Examinations'!A:A,'Medical Examinations'!G:G,"not found")</f>
        <v>0</v>
      </c>
      <c r="I1480" s="20" t="str">
        <f>_xlfn.XLOOKUP(A1480,'Medical Examinations'!A:A,'Medical Examinations'!H:H,"not found")</f>
        <v>No</v>
      </c>
      <c r="J1480" s="20" t="str">
        <f>_xlfn.XLOOKUP(A1480,'Medical Examinations'!A:A,'Medical Examinations'!I:I,"not found")</f>
        <v>Normal Weight</v>
      </c>
      <c r="K1480" s="21">
        <f>_xlfn.XLOOKUP(A1480,'Hospitalisation Details'!A:A,'Hospitalisation Details'!F:F,"Not Found")</f>
        <v>25018</v>
      </c>
      <c r="L1480" s="22">
        <f>_xlfn.XLOOKUP(A1480,'Hospitalisation Details'!A:A,'Hospitalisation Details'!H:H,"Not Found")</f>
        <v>7125.25</v>
      </c>
      <c r="M1480" s="21" t="str">
        <f>_xlfn.XLOOKUP(A1480,'Hospitalisation Details'!A:A,'Hospitalisation Details'!I:I,"Not Found")</f>
        <v>tier - 2</v>
      </c>
      <c r="N1480" s="21" t="str">
        <f>_xlfn.XLOOKUP(A1480,'Hospitalisation Details'!A:A,'Hospitalisation Details'!J:J,"Not Found")</f>
        <v>tier - 3</v>
      </c>
      <c r="O1480" s="21" t="str">
        <f>_xlfn.XLOOKUP(A1480,'Hospitalisation Details'!A:A,'Hospitalisation Details'!K:K,"Not Found")</f>
        <v>R1013</v>
      </c>
      <c r="P1480" s="23">
        <f>_xlfn.XLOOKUP(A1480,'Hospitalisation Details'!A:A,'Hospitalisation Details'!L:L,"Not Found")</f>
        <v>54</v>
      </c>
    </row>
    <row r="1481" spans="1:16" ht="15.75" x14ac:dyDescent="0.25">
      <c r="A1481" s="19" t="s">
        <v>891</v>
      </c>
      <c r="B1481" s="19" t="str">
        <f>_xlfn.XLOOKUP(A1481,'Customer Names'!A:A,'Customer Names'!C:C,"Not Found")</f>
        <v>Sudres</v>
      </c>
      <c r="C1481" s="20">
        <f>_xlfn.XLOOKUP(A1481,'Medical Examinations'!A:A,'Medical Examinations'!B:B,"not found")</f>
        <v>26.48</v>
      </c>
      <c r="D1481" s="20">
        <f>_xlfn.XLOOKUP(A1481,'Medical Examinations'!A:A,'Medical Examinations'!C:C,"not found")</f>
        <v>4.2</v>
      </c>
      <c r="E1481" s="20" t="str">
        <f>_xlfn.XLOOKUP(A1481,'Medical Examinations'!A:A,'Medical Examinations'!D:D,"not found")</f>
        <v>No</v>
      </c>
      <c r="F1481" s="20" t="str">
        <f>_xlfn.XLOOKUP(A1481,'Medical Examinations'!A:A,'Medical Examinations'!E:E,"not found")</f>
        <v>No</v>
      </c>
      <c r="G1481" s="20" t="str">
        <f>_xlfn.XLOOKUP(A1481,'Medical Examinations'!A:A,'Medical Examinations'!F:F,"not found")</f>
        <v>No</v>
      </c>
      <c r="H1481" s="20">
        <f>_xlfn.XLOOKUP(A1481,'Medical Examinations'!A:A,'Medical Examinations'!G:G,"not found")</f>
        <v>1</v>
      </c>
      <c r="I1481" s="20" t="str">
        <f>_xlfn.XLOOKUP(A1481,'Medical Examinations'!A:A,'Medical Examinations'!H:H,"not found")</f>
        <v>No</v>
      </c>
      <c r="J1481" s="20" t="str">
        <f>_xlfn.XLOOKUP(A1481,'Medical Examinations'!A:A,'Medical Examinations'!I:I,"not found")</f>
        <v>Overweight</v>
      </c>
      <c r="K1481" s="21">
        <f>_xlfn.XLOOKUP(A1481,'Hospitalisation Details'!A:A,'Hospitalisation Details'!F:F,"Not Found")</f>
        <v>32000</v>
      </c>
      <c r="L1481" s="22">
        <f>_xlfn.XLOOKUP(A1481,'Hospitalisation Details'!A:A,'Hospitalisation Details'!H:H,"Not Found")</f>
        <v>7106.81</v>
      </c>
      <c r="M1481" s="21" t="str">
        <f>_xlfn.XLOOKUP(A1481,'Hospitalisation Details'!A:A,'Hospitalisation Details'!I:I,"Not Found")</f>
        <v>tier - 2</v>
      </c>
      <c r="N1481" s="21" t="str">
        <f>_xlfn.XLOOKUP(A1481,'Hospitalisation Details'!A:A,'Hospitalisation Details'!J:J,"Not Found")</f>
        <v>tier - 3</v>
      </c>
      <c r="O1481" s="21" t="str">
        <f>_xlfn.XLOOKUP(A1481,'Hospitalisation Details'!A:A,'Hospitalisation Details'!K:K,"Not Found")</f>
        <v>R1012</v>
      </c>
      <c r="P1481" s="23">
        <f>_xlfn.XLOOKUP(A1481,'Hospitalisation Details'!A:A,'Hospitalisation Details'!L:L,"Not Found")</f>
        <v>35</v>
      </c>
    </row>
    <row r="1482" spans="1:16" ht="15.75" x14ac:dyDescent="0.25">
      <c r="A1482" s="19" t="s">
        <v>890</v>
      </c>
      <c r="B1482" s="19" t="str">
        <f>_xlfn.XLOOKUP(A1482,'Customer Names'!A:A,'Customer Names'!C:C,"Not Found")</f>
        <v>Couture</v>
      </c>
      <c r="C1482" s="20">
        <f>_xlfn.XLOOKUP(A1482,'Medical Examinations'!A:A,'Medical Examinations'!B:B,"not found")</f>
        <v>34.83</v>
      </c>
      <c r="D1482" s="20">
        <f>_xlfn.XLOOKUP(A1482,'Medical Examinations'!A:A,'Medical Examinations'!C:C,"not found")</f>
        <v>5.79</v>
      </c>
      <c r="E1482" s="20" t="str">
        <f>_xlfn.XLOOKUP(A1482,'Medical Examinations'!A:A,'Medical Examinations'!D:D,"not found")</f>
        <v>No</v>
      </c>
      <c r="F1482" s="20" t="str">
        <f>_xlfn.XLOOKUP(A1482,'Medical Examinations'!A:A,'Medical Examinations'!E:E,"not found")</f>
        <v>No</v>
      </c>
      <c r="G1482" s="20" t="str">
        <f>_xlfn.XLOOKUP(A1482,'Medical Examinations'!A:A,'Medical Examinations'!F:F,"not found")</f>
        <v>No</v>
      </c>
      <c r="H1482" s="20">
        <f>_xlfn.XLOOKUP(A1482,'Medical Examinations'!A:A,'Medical Examinations'!G:G,"not found")</f>
        <v>1</v>
      </c>
      <c r="I1482" s="20" t="str">
        <f>_xlfn.XLOOKUP(A1482,'Medical Examinations'!A:A,'Medical Examinations'!H:H,"not found")</f>
        <v>No</v>
      </c>
      <c r="J1482" s="20" t="str">
        <f>_xlfn.XLOOKUP(A1482,'Medical Examinations'!A:A,'Medical Examinations'!I:I,"not found")</f>
        <v>Obesity</v>
      </c>
      <c r="K1482" s="21">
        <f>_xlfn.XLOOKUP(A1482,'Hospitalisation Details'!A:A,'Hospitalisation Details'!F:F,"Not Found")</f>
        <v>33773</v>
      </c>
      <c r="L1482" s="22">
        <f>_xlfn.XLOOKUP(A1482,'Hospitalisation Details'!A:A,'Hospitalisation Details'!H:H,"Not Found")</f>
        <v>7096.98</v>
      </c>
      <c r="M1482" s="21" t="str">
        <f>_xlfn.XLOOKUP(A1482,'Hospitalisation Details'!A:A,'Hospitalisation Details'!I:I,"Not Found")</f>
        <v>tier - 2</v>
      </c>
      <c r="N1482" s="21" t="str">
        <f>_xlfn.XLOOKUP(A1482,'Hospitalisation Details'!A:A,'Hospitalisation Details'!J:J,"Not Found")</f>
        <v>tier - 3</v>
      </c>
      <c r="O1482" s="21" t="str">
        <f>_xlfn.XLOOKUP(A1482,'Hospitalisation Details'!A:A,'Hospitalisation Details'!K:K,"Not Found")</f>
        <v>R1012</v>
      </c>
      <c r="P1482" s="23">
        <f>_xlfn.XLOOKUP(A1482,'Hospitalisation Details'!A:A,'Hospitalisation Details'!L:L,"Not Found")</f>
        <v>30</v>
      </c>
    </row>
    <row r="1483" spans="1:16" ht="15.75" x14ac:dyDescent="0.25">
      <c r="A1483" s="19" t="s">
        <v>889</v>
      </c>
      <c r="B1483" s="19" t="str">
        <f>_xlfn.XLOOKUP(A1483,'Customer Names'!A:A,'Customer Names'!C:C,"Not Found")</f>
        <v>Willard</v>
      </c>
      <c r="C1483" s="20">
        <f>_xlfn.XLOOKUP(A1483,'Medical Examinations'!A:A,'Medical Examinations'!B:B,"not found")</f>
        <v>25.46</v>
      </c>
      <c r="D1483" s="20">
        <f>_xlfn.XLOOKUP(A1483,'Medical Examinations'!A:A,'Medical Examinations'!C:C,"not found")</f>
        <v>4.29</v>
      </c>
      <c r="E1483" s="20" t="str">
        <f>_xlfn.XLOOKUP(A1483,'Medical Examinations'!A:A,'Medical Examinations'!D:D,"not found")</f>
        <v>No</v>
      </c>
      <c r="F1483" s="20" t="str">
        <f>_xlfn.XLOOKUP(A1483,'Medical Examinations'!A:A,'Medical Examinations'!E:E,"not found")</f>
        <v>No</v>
      </c>
      <c r="G1483" s="20" t="str">
        <f>_xlfn.XLOOKUP(A1483,'Medical Examinations'!A:A,'Medical Examinations'!F:F,"not found")</f>
        <v>No</v>
      </c>
      <c r="H1483" s="20">
        <f>_xlfn.XLOOKUP(A1483,'Medical Examinations'!A:A,'Medical Examinations'!G:G,"not found")</f>
        <v>0</v>
      </c>
      <c r="I1483" s="20" t="str">
        <f>_xlfn.XLOOKUP(A1483,'Medical Examinations'!A:A,'Medical Examinations'!H:H,"not found")</f>
        <v>No</v>
      </c>
      <c r="J1483" s="20" t="str">
        <f>_xlfn.XLOOKUP(A1483,'Medical Examinations'!A:A,'Medical Examinations'!I:I,"not found")</f>
        <v>Overweight</v>
      </c>
      <c r="K1483" s="21">
        <f>_xlfn.XLOOKUP(A1483,'Hospitalisation Details'!A:A,'Hospitalisation Details'!F:F,"Not Found")</f>
        <v>30230</v>
      </c>
      <c r="L1483" s="22">
        <f>_xlfn.XLOOKUP(A1483,'Hospitalisation Details'!A:A,'Hospitalisation Details'!H:H,"Not Found")</f>
        <v>7077.19</v>
      </c>
      <c r="M1483" s="21" t="str">
        <f>_xlfn.XLOOKUP(A1483,'Hospitalisation Details'!A:A,'Hospitalisation Details'!I:I,"Not Found")</f>
        <v>tier - 2</v>
      </c>
      <c r="N1483" s="21" t="str">
        <f>_xlfn.XLOOKUP(A1483,'Hospitalisation Details'!A:A,'Hospitalisation Details'!J:J,"Not Found")</f>
        <v>tier - 3</v>
      </c>
      <c r="O1483" s="21" t="str">
        <f>_xlfn.XLOOKUP(A1483,'Hospitalisation Details'!A:A,'Hospitalisation Details'!K:K,"Not Found")</f>
        <v>R1024</v>
      </c>
      <c r="P1483" s="23">
        <f>_xlfn.XLOOKUP(A1483,'Hospitalisation Details'!A:A,'Hospitalisation Details'!L:L,"Not Found")</f>
        <v>40</v>
      </c>
    </row>
    <row r="1484" spans="1:16" ht="15.75" x14ac:dyDescent="0.25">
      <c r="A1484" s="19" t="s">
        <v>888</v>
      </c>
      <c r="B1484" s="19" t="str">
        <f>_xlfn.XLOOKUP(A1484,'Customer Names'!A:A,'Customer Names'!C:C,"Not Found")</f>
        <v>Patronick</v>
      </c>
      <c r="C1484" s="20">
        <f>_xlfn.XLOOKUP(A1484,'Medical Examinations'!A:A,'Medical Examinations'!B:B,"not found")</f>
        <v>23.31</v>
      </c>
      <c r="D1484" s="20">
        <f>_xlfn.XLOOKUP(A1484,'Medical Examinations'!A:A,'Medical Examinations'!C:C,"not found")</f>
        <v>8.27</v>
      </c>
      <c r="E1484" s="20" t="str">
        <f>_xlfn.XLOOKUP(A1484,'Medical Examinations'!A:A,'Medical Examinations'!D:D,"not found")</f>
        <v>No</v>
      </c>
      <c r="F1484" s="20" t="str">
        <f>_xlfn.XLOOKUP(A1484,'Medical Examinations'!A:A,'Medical Examinations'!E:E,"not found")</f>
        <v>No</v>
      </c>
      <c r="G1484" s="20" t="str">
        <f>_xlfn.XLOOKUP(A1484,'Medical Examinations'!A:A,'Medical Examinations'!F:F,"not found")</f>
        <v>No</v>
      </c>
      <c r="H1484" s="20">
        <f>_xlfn.XLOOKUP(A1484,'Medical Examinations'!A:A,'Medical Examinations'!G:G,"not found")</f>
        <v>0</v>
      </c>
      <c r="I1484" s="20" t="str">
        <f>_xlfn.XLOOKUP(A1484,'Medical Examinations'!A:A,'Medical Examinations'!H:H,"not found")</f>
        <v>No</v>
      </c>
      <c r="J1484" s="20" t="str">
        <f>_xlfn.XLOOKUP(A1484,'Medical Examinations'!A:A,'Medical Examinations'!I:I,"not found")</f>
        <v>Normal Weight</v>
      </c>
      <c r="K1484" s="21">
        <f>_xlfn.XLOOKUP(A1484,'Hospitalisation Details'!A:A,'Hospitalisation Details'!F:F,"Not Found")</f>
        <v>28665</v>
      </c>
      <c r="L1484" s="22">
        <f>_xlfn.XLOOKUP(A1484,'Hospitalisation Details'!A:A,'Hospitalisation Details'!H:H,"Not Found")</f>
        <v>7054.41</v>
      </c>
      <c r="M1484" s="21" t="str">
        <f>_xlfn.XLOOKUP(A1484,'Hospitalisation Details'!A:A,'Hospitalisation Details'!I:I,"Not Found")</f>
        <v>tier - 2</v>
      </c>
      <c r="N1484" s="21" t="str">
        <f>_xlfn.XLOOKUP(A1484,'Hospitalisation Details'!A:A,'Hospitalisation Details'!J:J,"Not Found")</f>
        <v>tier - 3</v>
      </c>
      <c r="O1484" s="21" t="str">
        <f>_xlfn.XLOOKUP(A1484,'Hospitalisation Details'!A:A,'Hospitalisation Details'!K:K,"Not Found")</f>
        <v>R1013</v>
      </c>
      <c r="P1484" s="23">
        <f>_xlfn.XLOOKUP(A1484,'Hospitalisation Details'!A:A,'Hospitalisation Details'!L:L,"Not Found")</f>
        <v>44</v>
      </c>
    </row>
    <row r="1485" spans="1:16" ht="15.75" x14ac:dyDescent="0.25">
      <c r="A1485" s="19" t="s">
        <v>887</v>
      </c>
      <c r="B1485" s="19" t="str">
        <f>_xlfn.XLOOKUP(A1485,'Customer Names'!A:A,'Customer Names'!C:C,"Not Found")</f>
        <v>Depasquale</v>
      </c>
      <c r="C1485" s="20">
        <f>_xlfn.XLOOKUP(A1485,'Medical Examinations'!A:A,'Medical Examinations'!B:B,"not found")</f>
        <v>29</v>
      </c>
      <c r="D1485" s="20">
        <f>_xlfn.XLOOKUP(A1485,'Medical Examinations'!A:A,'Medical Examinations'!C:C,"not found")</f>
        <v>4.5599999999999996</v>
      </c>
      <c r="E1485" s="20" t="str">
        <f>_xlfn.XLOOKUP(A1485,'Medical Examinations'!A:A,'Medical Examinations'!D:D,"not found")</f>
        <v>No</v>
      </c>
      <c r="F1485" s="20" t="str">
        <f>_xlfn.XLOOKUP(A1485,'Medical Examinations'!A:A,'Medical Examinations'!E:E,"not found")</f>
        <v>No</v>
      </c>
      <c r="G1485" s="20" t="str">
        <f>_xlfn.XLOOKUP(A1485,'Medical Examinations'!A:A,'Medical Examinations'!F:F,"not found")</f>
        <v>No</v>
      </c>
      <c r="H1485" s="20">
        <f>_xlfn.XLOOKUP(A1485,'Medical Examinations'!A:A,'Medical Examinations'!G:G,"not found")</f>
        <v>0</v>
      </c>
      <c r="I1485" s="20" t="str">
        <f>_xlfn.XLOOKUP(A1485,'Medical Examinations'!A:A,'Medical Examinations'!H:H,"not found")</f>
        <v>No</v>
      </c>
      <c r="J1485" s="20" t="str">
        <f>_xlfn.XLOOKUP(A1485,'Medical Examinations'!A:A,'Medical Examinations'!I:I,"not found")</f>
        <v>Overweight</v>
      </c>
      <c r="K1485" s="21">
        <f>_xlfn.XLOOKUP(A1485,'Hospitalisation Details'!A:A,'Hospitalisation Details'!F:F,"Not Found")</f>
        <v>29400</v>
      </c>
      <c r="L1485" s="22">
        <f>_xlfn.XLOOKUP(A1485,'Hospitalisation Details'!A:A,'Hospitalisation Details'!H:H,"Not Found")</f>
        <v>7050.64</v>
      </c>
      <c r="M1485" s="21" t="str">
        <f>_xlfn.XLOOKUP(A1485,'Hospitalisation Details'!A:A,'Hospitalisation Details'!I:I,"Not Found")</f>
        <v>tier - 2</v>
      </c>
      <c r="N1485" s="21" t="str">
        <f>_xlfn.XLOOKUP(A1485,'Hospitalisation Details'!A:A,'Hospitalisation Details'!J:J,"Not Found")</f>
        <v>tier - 3</v>
      </c>
      <c r="O1485" s="21" t="str">
        <f>_xlfn.XLOOKUP(A1485,'Hospitalisation Details'!A:A,'Hospitalisation Details'!K:K,"Not Found")</f>
        <v>R1011</v>
      </c>
      <c r="P1485" s="23">
        <f>_xlfn.XLOOKUP(A1485,'Hospitalisation Details'!A:A,'Hospitalisation Details'!L:L,"Not Found")</f>
        <v>42</v>
      </c>
    </row>
    <row r="1486" spans="1:16" ht="15.75" x14ac:dyDescent="0.25">
      <c r="A1486" s="19" t="s">
        <v>886</v>
      </c>
      <c r="B1486" s="19" t="str">
        <f>_xlfn.XLOOKUP(A1486,'Customer Names'!A:A,'Customer Names'!C:C,"Not Found")</f>
        <v>Lavergne</v>
      </c>
      <c r="C1486" s="20">
        <f>_xlfn.XLOOKUP(A1486,'Medical Examinations'!A:A,'Medical Examinations'!B:B,"not found")</f>
        <v>32.869999999999997</v>
      </c>
      <c r="D1486" s="20">
        <f>_xlfn.XLOOKUP(A1486,'Medical Examinations'!A:A,'Medical Examinations'!C:C,"not found")</f>
        <v>5.33</v>
      </c>
      <c r="E1486" s="20" t="str">
        <f>_xlfn.XLOOKUP(A1486,'Medical Examinations'!A:A,'Medical Examinations'!D:D,"not found")</f>
        <v>No</v>
      </c>
      <c r="F1486" s="20" t="str">
        <f>_xlfn.XLOOKUP(A1486,'Medical Examinations'!A:A,'Medical Examinations'!E:E,"not found")</f>
        <v>No</v>
      </c>
      <c r="G1486" s="20" t="str">
        <f>_xlfn.XLOOKUP(A1486,'Medical Examinations'!A:A,'Medical Examinations'!F:F,"not found")</f>
        <v>No</v>
      </c>
      <c r="H1486" s="20">
        <f>_xlfn.XLOOKUP(A1486,'Medical Examinations'!A:A,'Medical Examinations'!G:G,"not found")</f>
        <v>0</v>
      </c>
      <c r="I1486" s="20" t="str">
        <f>_xlfn.XLOOKUP(A1486,'Medical Examinations'!A:A,'Medical Examinations'!H:H,"not found")</f>
        <v>No</v>
      </c>
      <c r="J1486" s="20" t="str">
        <f>_xlfn.XLOOKUP(A1486,'Medical Examinations'!A:A,'Medical Examinations'!I:I,"not found")</f>
        <v>Obesity</v>
      </c>
      <c r="K1486" s="21">
        <f>_xlfn.XLOOKUP(A1486,'Hospitalisation Details'!A:A,'Hospitalisation Details'!F:F,"Not Found")</f>
        <v>29423</v>
      </c>
      <c r="L1486" s="22">
        <f>_xlfn.XLOOKUP(A1486,'Hospitalisation Details'!A:A,'Hospitalisation Details'!H:H,"Not Found")</f>
        <v>7050.02</v>
      </c>
      <c r="M1486" s="21" t="str">
        <f>_xlfn.XLOOKUP(A1486,'Hospitalisation Details'!A:A,'Hospitalisation Details'!I:I,"Not Found")</f>
        <v>tier - 2</v>
      </c>
      <c r="N1486" s="21" t="str">
        <f>_xlfn.XLOOKUP(A1486,'Hospitalisation Details'!A:A,'Hospitalisation Details'!J:J,"Not Found")</f>
        <v>tier - 3</v>
      </c>
      <c r="O1486" s="21" t="str">
        <f>_xlfn.XLOOKUP(A1486,'Hospitalisation Details'!A:A,'Hospitalisation Details'!K:K,"Not Found")</f>
        <v>R1024</v>
      </c>
      <c r="P1486" s="23">
        <f>_xlfn.XLOOKUP(A1486,'Hospitalisation Details'!A:A,'Hospitalisation Details'!L:L,"Not Found")</f>
        <v>42</v>
      </c>
    </row>
    <row r="1487" spans="1:16" ht="15.75" x14ac:dyDescent="0.25">
      <c r="A1487" s="19" t="s">
        <v>885</v>
      </c>
      <c r="B1487" s="19" t="str">
        <f>_xlfn.XLOOKUP(A1487,'Customer Names'!A:A,'Customer Names'!C:C,"Not Found")</f>
        <v>Kawakami</v>
      </c>
      <c r="C1487" s="20">
        <f>_xlfn.XLOOKUP(A1487,'Medical Examinations'!A:A,'Medical Examinations'!B:B,"not found")</f>
        <v>26.18</v>
      </c>
      <c r="D1487" s="20">
        <f>_xlfn.XLOOKUP(A1487,'Medical Examinations'!A:A,'Medical Examinations'!C:C,"not found")</f>
        <v>5.63</v>
      </c>
      <c r="E1487" s="20" t="str">
        <f>_xlfn.XLOOKUP(A1487,'Medical Examinations'!A:A,'Medical Examinations'!D:D,"not found")</f>
        <v>No</v>
      </c>
      <c r="F1487" s="20" t="str">
        <f>_xlfn.XLOOKUP(A1487,'Medical Examinations'!A:A,'Medical Examinations'!E:E,"not found")</f>
        <v>No</v>
      </c>
      <c r="G1487" s="20" t="str">
        <f>_xlfn.XLOOKUP(A1487,'Medical Examinations'!A:A,'Medical Examinations'!F:F,"not found")</f>
        <v>No</v>
      </c>
      <c r="H1487" s="20">
        <f>_xlfn.XLOOKUP(A1487,'Medical Examinations'!A:A,'Medical Examinations'!G:G,"not found")</f>
        <v>0</v>
      </c>
      <c r="I1487" s="20" t="str">
        <f>_xlfn.XLOOKUP(A1487,'Medical Examinations'!A:A,'Medical Examinations'!H:H,"not found")</f>
        <v>No</v>
      </c>
      <c r="J1487" s="20" t="str">
        <f>_xlfn.XLOOKUP(A1487,'Medical Examinations'!A:A,'Medical Examinations'!I:I,"not found")</f>
        <v>Overweight</v>
      </c>
      <c r="K1487" s="21">
        <f>_xlfn.XLOOKUP(A1487,'Hospitalisation Details'!A:A,'Hospitalisation Details'!F:F,"Not Found")</f>
        <v>29516</v>
      </c>
      <c r="L1487" s="22">
        <f>_xlfn.XLOOKUP(A1487,'Hospitalisation Details'!A:A,'Hospitalisation Details'!H:H,"Not Found")</f>
        <v>7046.72</v>
      </c>
      <c r="M1487" s="21" t="str">
        <f>_xlfn.XLOOKUP(A1487,'Hospitalisation Details'!A:A,'Hospitalisation Details'!I:I,"Not Found")</f>
        <v>tier - 2</v>
      </c>
      <c r="N1487" s="21" t="str">
        <f>_xlfn.XLOOKUP(A1487,'Hospitalisation Details'!A:A,'Hospitalisation Details'!J:J,"Not Found")</f>
        <v>tier - 3</v>
      </c>
      <c r="O1487" s="21" t="str">
        <f>_xlfn.XLOOKUP(A1487,'Hospitalisation Details'!A:A,'Hospitalisation Details'!K:K,"Not Found")</f>
        <v>R1013</v>
      </c>
      <c r="P1487" s="23">
        <f>_xlfn.XLOOKUP(A1487,'Hospitalisation Details'!A:A,'Hospitalisation Details'!L:L,"Not Found")</f>
        <v>42</v>
      </c>
    </row>
    <row r="1488" spans="1:16" ht="15.75" x14ac:dyDescent="0.25">
      <c r="A1488" s="19" t="s">
        <v>884</v>
      </c>
      <c r="B1488" s="19" t="str">
        <f>_xlfn.XLOOKUP(A1488,'Customer Names'!A:A,'Customer Names'!C:C,"Not Found")</f>
        <v>Gonsalves</v>
      </c>
      <c r="C1488" s="20">
        <f>_xlfn.XLOOKUP(A1488,'Medical Examinations'!A:A,'Medical Examinations'!B:B,"not found")</f>
        <v>25.3</v>
      </c>
      <c r="D1488" s="20">
        <f>_xlfn.XLOOKUP(A1488,'Medical Examinations'!A:A,'Medical Examinations'!C:C,"not found")</f>
        <v>5.12</v>
      </c>
      <c r="E1488" s="20" t="str">
        <f>_xlfn.XLOOKUP(A1488,'Medical Examinations'!A:A,'Medical Examinations'!D:D,"not found")</f>
        <v>No</v>
      </c>
      <c r="F1488" s="20" t="str">
        <f>_xlfn.XLOOKUP(A1488,'Medical Examinations'!A:A,'Medical Examinations'!E:E,"not found")</f>
        <v>No</v>
      </c>
      <c r="G1488" s="20" t="str">
        <f>_xlfn.XLOOKUP(A1488,'Medical Examinations'!A:A,'Medical Examinations'!F:F,"not found")</f>
        <v>No</v>
      </c>
      <c r="H1488" s="20">
        <f>_xlfn.XLOOKUP(A1488,'Medical Examinations'!A:A,'Medical Examinations'!G:G,"not found")</f>
        <v>0</v>
      </c>
      <c r="I1488" s="20" t="str">
        <f>_xlfn.XLOOKUP(A1488,'Medical Examinations'!A:A,'Medical Examinations'!H:H,"not found")</f>
        <v>No</v>
      </c>
      <c r="J1488" s="20" t="str">
        <f>_xlfn.XLOOKUP(A1488,'Medical Examinations'!A:A,'Medical Examinations'!I:I,"not found")</f>
        <v>Overweight</v>
      </c>
      <c r="K1488" s="21">
        <f>_xlfn.XLOOKUP(A1488,'Hospitalisation Details'!A:A,'Hospitalisation Details'!F:F,"Not Found")</f>
        <v>29428</v>
      </c>
      <c r="L1488" s="22">
        <f>_xlfn.XLOOKUP(A1488,'Hospitalisation Details'!A:A,'Hospitalisation Details'!H:H,"Not Found")</f>
        <v>7045.5</v>
      </c>
      <c r="M1488" s="21" t="str">
        <f>_xlfn.XLOOKUP(A1488,'Hospitalisation Details'!A:A,'Hospitalisation Details'!I:I,"Not Found")</f>
        <v>tier - 2</v>
      </c>
      <c r="N1488" s="21" t="str">
        <f>_xlfn.XLOOKUP(A1488,'Hospitalisation Details'!A:A,'Hospitalisation Details'!J:J,"Not Found")</f>
        <v>tier - 3</v>
      </c>
      <c r="O1488" s="21" t="str">
        <f>_xlfn.XLOOKUP(A1488,'Hospitalisation Details'!A:A,'Hospitalisation Details'!K:K,"Not Found")</f>
        <v>R1011</v>
      </c>
      <c r="P1488" s="23">
        <f>_xlfn.XLOOKUP(A1488,'Hospitalisation Details'!A:A,'Hospitalisation Details'!L:L,"Not Found")</f>
        <v>42</v>
      </c>
    </row>
    <row r="1489" spans="1:16" ht="15.75" x14ac:dyDescent="0.25">
      <c r="A1489" s="19" t="s">
        <v>883</v>
      </c>
      <c r="B1489" s="19" t="str">
        <f>_xlfn.XLOOKUP(A1489,'Customer Names'!A:A,'Customer Names'!C:C,"Not Found")</f>
        <v>Peck</v>
      </c>
      <c r="C1489" s="20">
        <f>_xlfn.XLOOKUP(A1489,'Medical Examinations'!A:A,'Medical Examinations'!B:B,"not found")</f>
        <v>36.94</v>
      </c>
      <c r="D1489" s="20">
        <f>_xlfn.XLOOKUP(A1489,'Medical Examinations'!A:A,'Medical Examinations'!C:C,"not found")</f>
        <v>5.15</v>
      </c>
      <c r="E1489" s="20" t="str">
        <f>_xlfn.XLOOKUP(A1489,'Medical Examinations'!A:A,'Medical Examinations'!D:D,"not found")</f>
        <v>Yes</v>
      </c>
      <c r="F1489" s="20" t="str">
        <f>_xlfn.XLOOKUP(A1489,'Medical Examinations'!A:A,'Medical Examinations'!E:E,"not found")</f>
        <v>No</v>
      </c>
      <c r="G1489" s="20" t="str">
        <f>_xlfn.XLOOKUP(A1489,'Medical Examinations'!A:A,'Medical Examinations'!F:F,"not found")</f>
        <v>No</v>
      </c>
      <c r="H1489" s="20">
        <f>_xlfn.XLOOKUP(A1489,'Medical Examinations'!A:A,'Medical Examinations'!G:G,"not found")</f>
        <v>1</v>
      </c>
      <c r="I1489" s="20" t="str">
        <f>_xlfn.XLOOKUP(A1489,'Medical Examinations'!A:A,'Medical Examinations'!H:H,"not found")</f>
        <v>No</v>
      </c>
      <c r="J1489" s="20" t="str">
        <f>_xlfn.XLOOKUP(A1489,'Medical Examinations'!A:A,'Medical Examinations'!I:I,"not found")</f>
        <v>Obesity</v>
      </c>
      <c r="K1489" s="21">
        <f>_xlfn.XLOOKUP(A1489,'Hospitalisation Details'!A:A,'Hospitalisation Details'!F:F,"Not Found")</f>
        <v>35001</v>
      </c>
      <c r="L1489" s="22">
        <f>_xlfn.XLOOKUP(A1489,'Hospitalisation Details'!A:A,'Hospitalisation Details'!H:H,"Not Found")</f>
        <v>7042.11</v>
      </c>
      <c r="M1489" s="21" t="str">
        <f>_xlfn.XLOOKUP(A1489,'Hospitalisation Details'!A:A,'Hospitalisation Details'!I:I,"Not Found")</f>
        <v>tier - 2</v>
      </c>
      <c r="N1489" s="21" t="str">
        <f>_xlfn.XLOOKUP(A1489,'Hospitalisation Details'!A:A,'Hospitalisation Details'!J:J,"Not Found")</f>
        <v>tier - 3</v>
      </c>
      <c r="O1489" s="21" t="str">
        <f>_xlfn.XLOOKUP(A1489,'Hospitalisation Details'!A:A,'Hospitalisation Details'!K:K,"Not Found")</f>
        <v>R1012</v>
      </c>
      <c r="P1489" s="23">
        <f>_xlfn.XLOOKUP(A1489,'Hospitalisation Details'!A:A,'Hospitalisation Details'!L:L,"Not Found")</f>
        <v>27</v>
      </c>
    </row>
    <row r="1490" spans="1:16" ht="15.75" x14ac:dyDescent="0.25">
      <c r="A1490" s="19" t="s">
        <v>882</v>
      </c>
      <c r="B1490" s="19" t="str">
        <f>_xlfn.XLOOKUP(A1490,'Customer Names'!A:A,'Customer Names'!C:C,"Not Found")</f>
        <v>Aure</v>
      </c>
      <c r="C1490" s="20">
        <f>_xlfn.XLOOKUP(A1490,'Medical Examinations'!A:A,'Medical Examinations'!B:B,"not found")</f>
        <v>22.86</v>
      </c>
      <c r="D1490" s="20">
        <f>_xlfn.XLOOKUP(A1490,'Medical Examinations'!A:A,'Medical Examinations'!C:C,"not found")</f>
        <v>7.5</v>
      </c>
      <c r="E1490" s="20" t="str">
        <f>_xlfn.XLOOKUP(A1490,'Medical Examinations'!A:A,'Medical Examinations'!D:D,"not found")</f>
        <v>No</v>
      </c>
      <c r="F1490" s="20" t="str">
        <f>_xlfn.XLOOKUP(A1490,'Medical Examinations'!A:A,'Medical Examinations'!E:E,"not found")</f>
        <v>No</v>
      </c>
      <c r="G1490" s="20" t="str">
        <f>_xlfn.XLOOKUP(A1490,'Medical Examinations'!A:A,'Medical Examinations'!F:F,"not found")</f>
        <v>No</v>
      </c>
      <c r="H1490" s="20">
        <f>_xlfn.XLOOKUP(A1490,'Medical Examinations'!A:A,'Medical Examinations'!G:G,"not found")</f>
        <v>0</v>
      </c>
      <c r="I1490" s="20" t="str">
        <f>_xlfn.XLOOKUP(A1490,'Medical Examinations'!A:A,'Medical Examinations'!H:H,"not found")</f>
        <v>No</v>
      </c>
      <c r="J1490" s="20" t="str">
        <f>_xlfn.XLOOKUP(A1490,'Medical Examinations'!A:A,'Medical Examinations'!I:I,"not found")</f>
        <v>Normal Weight</v>
      </c>
      <c r="K1490" s="21">
        <f>_xlfn.XLOOKUP(A1490,'Hospitalisation Details'!A:A,'Hospitalisation Details'!F:F,"Not Found")</f>
        <v>28643</v>
      </c>
      <c r="L1490" s="22">
        <f>_xlfn.XLOOKUP(A1490,'Hospitalisation Details'!A:A,'Hospitalisation Details'!H:H,"Not Found")</f>
        <v>7033.08</v>
      </c>
      <c r="M1490" s="21" t="str">
        <f>_xlfn.XLOOKUP(A1490,'Hospitalisation Details'!A:A,'Hospitalisation Details'!I:I,"Not Found")</f>
        <v>tier - 2</v>
      </c>
      <c r="N1490" s="21" t="str">
        <f>_xlfn.XLOOKUP(A1490,'Hospitalisation Details'!A:A,'Hospitalisation Details'!J:J,"Not Found")</f>
        <v>tier - 3</v>
      </c>
      <c r="O1490" s="21" t="str">
        <f>_xlfn.XLOOKUP(A1490,'Hospitalisation Details'!A:A,'Hospitalisation Details'!K:K,"Not Found")</f>
        <v>R1013</v>
      </c>
      <c r="P1490" s="23">
        <f>_xlfn.XLOOKUP(A1490,'Hospitalisation Details'!A:A,'Hospitalisation Details'!L:L,"Not Found")</f>
        <v>45</v>
      </c>
    </row>
    <row r="1491" spans="1:16" ht="15.75" x14ac:dyDescent="0.25">
      <c r="A1491" s="19" t="s">
        <v>881</v>
      </c>
      <c r="B1491" s="19" t="str">
        <f>_xlfn.XLOOKUP(A1491,'Customer Names'!A:A,'Customer Names'!C:C,"Not Found")</f>
        <v>Mattingly</v>
      </c>
      <c r="C1491" s="20">
        <f>_xlfn.XLOOKUP(A1491,'Medical Examinations'!A:A,'Medical Examinations'!B:B,"not found")</f>
        <v>18.760000000000002</v>
      </c>
      <c r="D1491" s="20">
        <f>_xlfn.XLOOKUP(A1491,'Medical Examinations'!A:A,'Medical Examinations'!C:C,"not found")</f>
        <v>4.88</v>
      </c>
      <c r="E1491" s="20" t="str">
        <f>_xlfn.XLOOKUP(A1491,'Medical Examinations'!A:A,'Medical Examinations'!D:D,"not found")</f>
        <v>Yes</v>
      </c>
      <c r="F1491" s="20" t="str">
        <f>_xlfn.XLOOKUP(A1491,'Medical Examinations'!A:A,'Medical Examinations'!E:E,"not found")</f>
        <v>No</v>
      </c>
      <c r="G1491" s="20" t="str">
        <f>_xlfn.XLOOKUP(A1491,'Medical Examinations'!A:A,'Medical Examinations'!F:F,"not found")</f>
        <v>Yes</v>
      </c>
      <c r="H1491" s="20">
        <f>_xlfn.XLOOKUP(A1491,'Medical Examinations'!A:A,'Medical Examinations'!G:G,"not found")</f>
        <v>1</v>
      </c>
      <c r="I1491" s="20" t="str">
        <f>_xlfn.XLOOKUP(A1491,'Medical Examinations'!A:A,'Medical Examinations'!H:H,"not found")</f>
        <v>No</v>
      </c>
      <c r="J1491" s="20" t="str">
        <f>_xlfn.XLOOKUP(A1491,'Medical Examinations'!A:A,'Medical Examinations'!I:I,"not found")</f>
        <v>Normal Weight</v>
      </c>
      <c r="K1491" s="21">
        <f>_xlfn.XLOOKUP(A1491,'Hospitalisation Details'!A:A,'Hospitalisation Details'!F:F,"Not Found")</f>
        <v>25390</v>
      </c>
      <c r="L1491" s="22">
        <f>_xlfn.XLOOKUP(A1491,'Hospitalisation Details'!A:A,'Hospitalisation Details'!H:H,"Not Found")</f>
        <v>7003.1</v>
      </c>
      <c r="M1491" s="21" t="str">
        <f>_xlfn.XLOOKUP(A1491,'Hospitalisation Details'!A:A,'Hospitalisation Details'!I:I,"Not Found")</f>
        <v>tier - 2</v>
      </c>
      <c r="N1491" s="21" t="str">
        <f>_xlfn.XLOOKUP(A1491,'Hospitalisation Details'!A:A,'Hospitalisation Details'!J:J,"Not Found")</f>
        <v>tier - 3</v>
      </c>
      <c r="O1491" s="21" t="str">
        <f>_xlfn.XLOOKUP(A1491,'Hospitalisation Details'!A:A,'Hospitalisation Details'!K:K,"Not Found")</f>
        <v>R1013</v>
      </c>
      <c r="P1491" s="23">
        <f>_xlfn.XLOOKUP(A1491,'Hospitalisation Details'!A:A,'Hospitalisation Details'!L:L,"Not Found")</f>
        <v>53</v>
      </c>
    </row>
    <row r="1492" spans="1:16" ht="15.75" x14ac:dyDescent="0.25">
      <c r="A1492" s="19" t="s">
        <v>880</v>
      </c>
      <c r="B1492" s="19" t="str">
        <f>_xlfn.XLOOKUP(A1492,'Customer Names'!A:A,'Customer Names'!C:C,"Not Found")</f>
        <v>Stelpflug</v>
      </c>
      <c r="C1492" s="20">
        <f>_xlfn.XLOOKUP(A1492,'Medical Examinations'!A:A,'Medical Examinations'!B:B,"not found")</f>
        <v>24.36</v>
      </c>
      <c r="D1492" s="20">
        <f>_xlfn.XLOOKUP(A1492,'Medical Examinations'!A:A,'Medical Examinations'!C:C,"not found")</f>
        <v>5.57</v>
      </c>
      <c r="E1492" s="20" t="str">
        <f>_xlfn.XLOOKUP(A1492,'Medical Examinations'!A:A,'Medical Examinations'!D:D,"not found")</f>
        <v>No</v>
      </c>
      <c r="F1492" s="20" t="str">
        <f>_xlfn.XLOOKUP(A1492,'Medical Examinations'!A:A,'Medical Examinations'!E:E,"not found")</f>
        <v>No</v>
      </c>
      <c r="G1492" s="20" t="str">
        <f>_xlfn.XLOOKUP(A1492,'Medical Examinations'!A:A,'Medical Examinations'!F:F,"not found")</f>
        <v>No</v>
      </c>
      <c r="H1492" s="20">
        <f>_xlfn.XLOOKUP(A1492,'Medical Examinations'!A:A,'Medical Examinations'!G:G,"not found")</f>
        <v>0</v>
      </c>
      <c r="I1492" s="20" t="str">
        <f>_xlfn.XLOOKUP(A1492,'Medical Examinations'!A:A,'Medical Examinations'!H:H,"not found")</f>
        <v>No</v>
      </c>
      <c r="J1492" s="20" t="str">
        <f>_xlfn.XLOOKUP(A1492,'Medical Examinations'!A:A,'Medical Examinations'!I:I,"not found")</f>
        <v>Normal Weight</v>
      </c>
      <c r="K1492" s="21">
        <f>_xlfn.XLOOKUP(A1492,'Hospitalisation Details'!A:A,'Hospitalisation Details'!F:F,"Not Found")</f>
        <v>30195</v>
      </c>
      <c r="L1492" s="22">
        <f>_xlfn.XLOOKUP(A1492,'Hospitalisation Details'!A:A,'Hospitalisation Details'!H:H,"Not Found")</f>
        <v>6989.95</v>
      </c>
      <c r="M1492" s="21" t="str">
        <f>_xlfn.XLOOKUP(A1492,'Hospitalisation Details'!A:A,'Hospitalisation Details'!I:I,"Not Found")</f>
        <v>tier - 2</v>
      </c>
      <c r="N1492" s="21" t="str">
        <f>_xlfn.XLOOKUP(A1492,'Hospitalisation Details'!A:A,'Hospitalisation Details'!J:J,"Not Found")</f>
        <v>tier - 3</v>
      </c>
      <c r="O1492" s="21" t="str">
        <f>_xlfn.XLOOKUP(A1492,'Hospitalisation Details'!A:A,'Hospitalisation Details'!K:K,"Not Found")</f>
        <v>R1013</v>
      </c>
      <c r="P1492" s="23">
        <f>_xlfn.XLOOKUP(A1492,'Hospitalisation Details'!A:A,'Hospitalisation Details'!L:L,"Not Found")</f>
        <v>40</v>
      </c>
    </row>
    <row r="1493" spans="1:16" ht="15.75" x14ac:dyDescent="0.25">
      <c r="A1493" s="19" t="s">
        <v>879</v>
      </c>
      <c r="B1493" s="19" t="str">
        <f>_xlfn.XLOOKUP(A1493,'Customer Names'!A:A,'Customer Names'!C:C,"Not Found")</f>
        <v>Sanchez Antognini</v>
      </c>
      <c r="C1493" s="20">
        <f>_xlfn.XLOOKUP(A1493,'Medical Examinations'!A:A,'Medical Examinations'!B:B,"not found")</f>
        <v>32.299999999999997</v>
      </c>
      <c r="D1493" s="20">
        <f>_xlfn.XLOOKUP(A1493,'Medical Examinations'!A:A,'Medical Examinations'!C:C,"not found")</f>
        <v>5.31</v>
      </c>
      <c r="E1493" s="20" t="str">
        <f>_xlfn.XLOOKUP(A1493,'Medical Examinations'!A:A,'Medical Examinations'!D:D,"not found")</f>
        <v>No</v>
      </c>
      <c r="F1493" s="20" t="str">
        <f>_xlfn.XLOOKUP(A1493,'Medical Examinations'!A:A,'Medical Examinations'!E:E,"not found")</f>
        <v>No</v>
      </c>
      <c r="G1493" s="20" t="str">
        <f>_xlfn.XLOOKUP(A1493,'Medical Examinations'!A:A,'Medical Examinations'!F:F,"not found")</f>
        <v>No</v>
      </c>
      <c r="H1493" s="20">
        <f>_xlfn.XLOOKUP(A1493,'Medical Examinations'!A:A,'Medical Examinations'!G:G,"not found")</f>
        <v>0</v>
      </c>
      <c r="I1493" s="20" t="str">
        <f>_xlfn.XLOOKUP(A1493,'Medical Examinations'!A:A,'Medical Examinations'!H:H,"not found")</f>
        <v>No</v>
      </c>
      <c r="J1493" s="20" t="str">
        <f>_xlfn.XLOOKUP(A1493,'Medical Examinations'!A:A,'Medical Examinations'!I:I,"not found")</f>
        <v>Obesity</v>
      </c>
      <c r="K1493" s="21">
        <f>_xlfn.XLOOKUP(A1493,'Hospitalisation Details'!A:A,'Hospitalisation Details'!F:F,"Not Found")</f>
        <v>30242</v>
      </c>
      <c r="L1493" s="22">
        <f>_xlfn.XLOOKUP(A1493,'Hospitalisation Details'!A:A,'Hospitalisation Details'!H:H,"Not Found")</f>
        <v>6986.7</v>
      </c>
      <c r="M1493" s="21" t="str">
        <f>_xlfn.XLOOKUP(A1493,'Hospitalisation Details'!A:A,'Hospitalisation Details'!I:I,"Not Found")</f>
        <v>tier - 2</v>
      </c>
      <c r="N1493" s="21" t="str">
        <f>_xlfn.XLOOKUP(A1493,'Hospitalisation Details'!A:A,'Hospitalisation Details'!J:J,"Not Found")</f>
        <v>tier - 3</v>
      </c>
      <c r="O1493" s="21" t="str">
        <f>_xlfn.XLOOKUP(A1493,'Hospitalisation Details'!A:A,'Hospitalisation Details'!K:K,"Not Found")</f>
        <v>R1012</v>
      </c>
      <c r="P1493" s="23">
        <f>_xlfn.XLOOKUP(A1493,'Hospitalisation Details'!A:A,'Hospitalisation Details'!L:L,"Not Found")</f>
        <v>40</v>
      </c>
    </row>
    <row r="1494" spans="1:16" ht="15.75" x14ac:dyDescent="0.25">
      <c r="A1494" s="19" t="s">
        <v>878</v>
      </c>
      <c r="B1494" s="19" t="str">
        <f>_xlfn.XLOOKUP(A1494,'Customer Names'!A:A,'Customer Names'!C:C,"Not Found")</f>
        <v>Condon</v>
      </c>
      <c r="C1494" s="20">
        <f>_xlfn.XLOOKUP(A1494,'Medical Examinations'!A:A,'Medical Examinations'!B:B,"not found")</f>
        <v>22.704999999999998</v>
      </c>
      <c r="D1494" s="20">
        <f>_xlfn.XLOOKUP(A1494,'Medical Examinations'!A:A,'Medical Examinations'!C:C,"not found")</f>
        <v>4.57</v>
      </c>
      <c r="E1494" s="20" t="str">
        <f>_xlfn.XLOOKUP(A1494,'Medical Examinations'!A:A,'Medical Examinations'!D:D,"not found")</f>
        <v>Yes</v>
      </c>
      <c r="F1494" s="20" t="str">
        <f>_xlfn.XLOOKUP(A1494,'Medical Examinations'!A:A,'Medical Examinations'!E:E,"not found")</f>
        <v>No</v>
      </c>
      <c r="G1494" s="20" t="str">
        <f>_xlfn.XLOOKUP(A1494,'Medical Examinations'!A:A,'Medical Examinations'!F:F,"not found")</f>
        <v>No</v>
      </c>
      <c r="H1494" s="20">
        <f>_xlfn.XLOOKUP(A1494,'Medical Examinations'!A:A,'Medical Examinations'!G:G,"not found")</f>
        <v>0</v>
      </c>
      <c r="I1494" s="20" t="str">
        <f>_xlfn.XLOOKUP(A1494,'Medical Examinations'!A:A,'Medical Examinations'!H:H,"not found")</f>
        <v>No</v>
      </c>
      <c r="J1494" s="20" t="str">
        <f>_xlfn.XLOOKUP(A1494,'Medical Examinations'!A:A,'Medical Examinations'!I:I,"not found")</f>
        <v>Normal Weight</v>
      </c>
      <c r="K1494" s="21">
        <f>_xlfn.XLOOKUP(A1494,'Hospitalisation Details'!A:A,'Hospitalisation Details'!F:F,"Not Found")</f>
        <v>31391</v>
      </c>
      <c r="L1494" s="22">
        <f>_xlfn.XLOOKUP(A1494,'Hospitalisation Details'!A:A,'Hospitalisation Details'!H:H,"Not Found")</f>
        <v>6985.51</v>
      </c>
      <c r="M1494" s="21" t="str">
        <f>_xlfn.XLOOKUP(A1494,'Hospitalisation Details'!A:A,'Hospitalisation Details'!I:I,"Not Found")</f>
        <v>tier - 2</v>
      </c>
      <c r="N1494" s="21" t="str">
        <f>_xlfn.XLOOKUP(A1494,'Hospitalisation Details'!A:A,'Hospitalisation Details'!J:J,"Not Found")</f>
        <v>tier - 3</v>
      </c>
      <c r="O1494" s="21" t="str">
        <f>_xlfn.XLOOKUP(A1494,'Hospitalisation Details'!A:A,'Hospitalisation Details'!K:K,"Not Found")</f>
        <v>R1019</v>
      </c>
      <c r="P1494" s="23">
        <f>_xlfn.XLOOKUP(A1494,'Hospitalisation Details'!A:A,'Hospitalisation Details'!L:L,"Not Found")</f>
        <v>37</v>
      </c>
    </row>
    <row r="1495" spans="1:16" ht="15.75" x14ac:dyDescent="0.25">
      <c r="A1495" s="19" t="s">
        <v>877</v>
      </c>
      <c r="B1495" s="19" t="str">
        <f>_xlfn.XLOOKUP(A1495,'Customer Names'!A:A,'Customer Names'!C:C,"Not Found")</f>
        <v>Magato</v>
      </c>
      <c r="C1495" s="20">
        <f>_xlfn.XLOOKUP(A1495,'Medical Examinations'!A:A,'Medical Examinations'!B:B,"not found")</f>
        <v>21.79</v>
      </c>
      <c r="D1495" s="20">
        <f>_xlfn.XLOOKUP(A1495,'Medical Examinations'!A:A,'Medical Examinations'!C:C,"not found")</f>
        <v>8.6999999999999993</v>
      </c>
      <c r="E1495" s="20" t="str">
        <f>_xlfn.XLOOKUP(A1495,'Medical Examinations'!A:A,'Medical Examinations'!D:D,"not found")</f>
        <v>Yes</v>
      </c>
      <c r="F1495" s="20" t="str">
        <f>_xlfn.XLOOKUP(A1495,'Medical Examinations'!A:A,'Medical Examinations'!E:E,"not found")</f>
        <v>No</v>
      </c>
      <c r="G1495" s="20" t="str">
        <f>_xlfn.XLOOKUP(A1495,'Medical Examinations'!A:A,'Medical Examinations'!F:F,"not found")</f>
        <v>No</v>
      </c>
      <c r="H1495" s="20">
        <f>_xlfn.XLOOKUP(A1495,'Medical Examinations'!A:A,'Medical Examinations'!G:G,"not found")</f>
        <v>1</v>
      </c>
      <c r="I1495" s="20" t="str">
        <f>_xlfn.XLOOKUP(A1495,'Medical Examinations'!A:A,'Medical Examinations'!H:H,"not found")</f>
        <v>No</v>
      </c>
      <c r="J1495" s="20" t="str">
        <f>_xlfn.XLOOKUP(A1495,'Medical Examinations'!A:A,'Medical Examinations'!I:I,"not found")</f>
        <v>Normal Weight</v>
      </c>
      <c r="K1495" s="21">
        <f>_xlfn.XLOOKUP(A1495,'Hospitalisation Details'!A:A,'Hospitalisation Details'!F:F,"Not Found")</f>
        <v>27548</v>
      </c>
      <c r="L1495" s="22">
        <f>_xlfn.XLOOKUP(A1495,'Hospitalisation Details'!A:A,'Hospitalisation Details'!H:H,"Not Found")</f>
        <v>6965.21</v>
      </c>
      <c r="M1495" s="21" t="str">
        <f>_xlfn.XLOOKUP(A1495,'Hospitalisation Details'!A:A,'Hospitalisation Details'!I:I,"Not Found")</f>
        <v>tier - 2</v>
      </c>
      <c r="N1495" s="21" t="str">
        <f>_xlfn.XLOOKUP(A1495,'Hospitalisation Details'!A:A,'Hospitalisation Details'!J:J,"Not Found")</f>
        <v>tier - 3</v>
      </c>
      <c r="O1495" s="21" t="str">
        <f>_xlfn.XLOOKUP(A1495,'Hospitalisation Details'!A:A,'Hospitalisation Details'!K:K,"Not Found")</f>
        <v>R1013</v>
      </c>
      <c r="P1495" s="23">
        <f>_xlfn.XLOOKUP(A1495,'Hospitalisation Details'!A:A,'Hospitalisation Details'!L:L,"Not Found")</f>
        <v>48</v>
      </c>
    </row>
    <row r="1496" spans="1:16" ht="15.75" x14ac:dyDescent="0.25">
      <c r="A1496" s="19" t="s">
        <v>876</v>
      </c>
      <c r="B1496" s="19" t="str">
        <f>_xlfn.XLOOKUP(A1496,'Customer Names'!A:A,'Customer Names'!C:C,"Not Found")</f>
        <v>Dombrowski</v>
      </c>
      <c r="C1496" s="20">
        <f>_xlfn.XLOOKUP(A1496,'Medical Examinations'!A:A,'Medical Examinations'!B:B,"not found")</f>
        <v>24.52</v>
      </c>
      <c r="D1496" s="20">
        <f>_xlfn.XLOOKUP(A1496,'Medical Examinations'!A:A,'Medical Examinations'!C:C,"not found")</f>
        <v>4.76</v>
      </c>
      <c r="E1496" s="20" t="str">
        <f>_xlfn.XLOOKUP(A1496,'Medical Examinations'!A:A,'Medical Examinations'!D:D,"not found")</f>
        <v>No</v>
      </c>
      <c r="F1496" s="20" t="str">
        <f>_xlfn.XLOOKUP(A1496,'Medical Examinations'!A:A,'Medical Examinations'!E:E,"not found")</f>
        <v>No</v>
      </c>
      <c r="G1496" s="20" t="str">
        <f>_xlfn.XLOOKUP(A1496,'Medical Examinations'!A:A,'Medical Examinations'!F:F,"not found")</f>
        <v>No</v>
      </c>
      <c r="H1496" s="20">
        <f>_xlfn.XLOOKUP(A1496,'Medical Examinations'!A:A,'Medical Examinations'!G:G,"not found")</f>
        <v>0</v>
      </c>
      <c r="I1496" s="20" t="str">
        <f>_xlfn.XLOOKUP(A1496,'Medical Examinations'!A:A,'Medical Examinations'!H:H,"not found")</f>
        <v>No</v>
      </c>
      <c r="J1496" s="20" t="str">
        <f>_xlfn.XLOOKUP(A1496,'Medical Examinations'!A:A,'Medical Examinations'!I:I,"not found")</f>
        <v>Normal Weight</v>
      </c>
      <c r="K1496" s="21">
        <f>_xlfn.XLOOKUP(A1496,'Hospitalisation Details'!A:A,'Hospitalisation Details'!F:F,"Not Found")</f>
        <v>29451</v>
      </c>
      <c r="L1496" s="22">
        <f>_xlfn.XLOOKUP(A1496,'Hospitalisation Details'!A:A,'Hospitalisation Details'!H:H,"Not Found")</f>
        <v>6951.12</v>
      </c>
      <c r="M1496" s="21" t="str">
        <f>_xlfn.XLOOKUP(A1496,'Hospitalisation Details'!A:A,'Hospitalisation Details'!I:I,"Not Found")</f>
        <v>tier - 2</v>
      </c>
      <c r="N1496" s="21" t="str">
        <f>_xlfn.XLOOKUP(A1496,'Hospitalisation Details'!A:A,'Hospitalisation Details'!J:J,"Not Found")</f>
        <v>tier - 3</v>
      </c>
      <c r="O1496" s="21" t="str">
        <f>_xlfn.XLOOKUP(A1496,'Hospitalisation Details'!A:A,'Hospitalisation Details'!K:K,"Not Found")</f>
        <v>R1013</v>
      </c>
      <c r="P1496" s="23">
        <f>_xlfn.XLOOKUP(A1496,'Hospitalisation Details'!A:A,'Hospitalisation Details'!L:L,"Not Found")</f>
        <v>42</v>
      </c>
    </row>
    <row r="1497" spans="1:16" ht="15.75" x14ac:dyDescent="0.25">
      <c r="A1497" s="19" t="s">
        <v>875</v>
      </c>
      <c r="B1497" s="19" t="str">
        <f>_xlfn.XLOOKUP(A1497,'Customer Names'!A:A,'Customer Names'!C:C,"Not Found")</f>
        <v>Ohara</v>
      </c>
      <c r="C1497" s="20">
        <f>_xlfn.XLOOKUP(A1497,'Medical Examinations'!A:A,'Medical Examinations'!B:B,"not found")</f>
        <v>39.520000000000003</v>
      </c>
      <c r="D1497" s="20">
        <f>_xlfn.XLOOKUP(A1497,'Medical Examinations'!A:A,'Medical Examinations'!C:C,"not found")</f>
        <v>11.81</v>
      </c>
      <c r="E1497" s="20" t="str">
        <f>_xlfn.XLOOKUP(A1497,'Medical Examinations'!A:A,'Medical Examinations'!D:D,"not found")</f>
        <v>No</v>
      </c>
      <c r="F1497" s="20" t="str">
        <f>_xlfn.XLOOKUP(A1497,'Medical Examinations'!A:A,'Medical Examinations'!E:E,"not found")</f>
        <v>No</v>
      </c>
      <c r="G1497" s="20" t="str">
        <f>_xlfn.XLOOKUP(A1497,'Medical Examinations'!A:A,'Medical Examinations'!F:F,"not found")</f>
        <v>No</v>
      </c>
      <c r="H1497" s="20">
        <f>_xlfn.XLOOKUP(A1497,'Medical Examinations'!A:A,'Medical Examinations'!G:G,"not found")</f>
        <v>0</v>
      </c>
      <c r="I1497" s="20" t="str">
        <f>_xlfn.XLOOKUP(A1497,'Medical Examinations'!A:A,'Medical Examinations'!H:H,"not found")</f>
        <v>No</v>
      </c>
      <c r="J1497" s="20" t="str">
        <f>_xlfn.XLOOKUP(A1497,'Medical Examinations'!A:A,'Medical Examinations'!I:I,"not found")</f>
        <v>Obesity</v>
      </c>
      <c r="K1497" s="21">
        <f>_xlfn.XLOOKUP(A1497,'Hospitalisation Details'!A:A,'Hospitalisation Details'!F:F,"Not Found")</f>
        <v>28839</v>
      </c>
      <c r="L1497" s="22">
        <f>_xlfn.XLOOKUP(A1497,'Hospitalisation Details'!A:A,'Hospitalisation Details'!H:H,"Not Found")</f>
        <v>6948.7</v>
      </c>
      <c r="M1497" s="21" t="str">
        <f>_xlfn.XLOOKUP(A1497,'Hospitalisation Details'!A:A,'Hospitalisation Details'!I:I,"Not Found")</f>
        <v>tier - 2</v>
      </c>
      <c r="N1497" s="21" t="str">
        <f>_xlfn.XLOOKUP(A1497,'Hospitalisation Details'!A:A,'Hospitalisation Details'!J:J,"Not Found")</f>
        <v>tier - 3</v>
      </c>
      <c r="O1497" s="21" t="str">
        <f>_xlfn.XLOOKUP(A1497,'Hospitalisation Details'!A:A,'Hospitalisation Details'!K:K,"Not Found")</f>
        <v>R1012</v>
      </c>
      <c r="P1497" s="23">
        <f>_xlfn.XLOOKUP(A1497,'Hospitalisation Details'!A:A,'Hospitalisation Details'!L:L,"Not Found")</f>
        <v>44</v>
      </c>
    </row>
    <row r="1498" spans="1:16" ht="15.75" x14ac:dyDescent="0.25">
      <c r="A1498" s="19" t="s">
        <v>874</v>
      </c>
      <c r="B1498" s="19" t="str">
        <f>_xlfn.XLOOKUP(A1498,'Customer Names'!A:A,'Customer Names'!C:C,"Not Found")</f>
        <v>Cifuentes Fetiva</v>
      </c>
      <c r="C1498" s="20">
        <f>_xlfn.XLOOKUP(A1498,'Medical Examinations'!A:A,'Medical Examinations'!B:B,"not found")</f>
        <v>24.49</v>
      </c>
      <c r="D1498" s="20">
        <f>_xlfn.XLOOKUP(A1498,'Medical Examinations'!A:A,'Medical Examinations'!C:C,"not found")</f>
        <v>4.67</v>
      </c>
      <c r="E1498" s="20" t="str">
        <f>_xlfn.XLOOKUP(A1498,'Medical Examinations'!A:A,'Medical Examinations'!D:D,"not found")</f>
        <v>No</v>
      </c>
      <c r="F1498" s="20" t="str">
        <f>_xlfn.XLOOKUP(A1498,'Medical Examinations'!A:A,'Medical Examinations'!E:E,"not found")</f>
        <v>No</v>
      </c>
      <c r="G1498" s="20" t="str">
        <f>_xlfn.XLOOKUP(A1498,'Medical Examinations'!A:A,'Medical Examinations'!F:F,"not found")</f>
        <v>No</v>
      </c>
      <c r="H1498" s="20">
        <f>_xlfn.XLOOKUP(A1498,'Medical Examinations'!A:A,'Medical Examinations'!G:G,"not found")</f>
        <v>0</v>
      </c>
      <c r="I1498" s="20" t="str">
        <f>_xlfn.XLOOKUP(A1498,'Medical Examinations'!A:A,'Medical Examinations'!H:H,"not found")</f>
        <v>No</v>
      </c>
      <c r="J1498" s="20" t="str">
        <f>_xlfn.XLOOKUP(A1498,'Medical Examinations'!A:A,'Medical Examinations'!I:I,"not found")</f>
        <v>Normal Weight</v>
      </c>
      <c r="K1498" s="21">
        <f>_xlfn.XLOOKUP(A1498,'Hospitalisation Details'!A:A,'Hospitalisation Details'!F:F,"Not Found")</f>
        <v>29499</v>
      </c>
      <c r="L1498" s="22">
        <f>_xlfn.XLOOKUP(A1498,'Hospitalisation Details'!A:A,'Hospitalisation Details'!H:H,"Not Found")</f>
        <v>6940.94</v>
      </c>
      <c r="M1498" s="21" t="str">
        <f>_xlfn.XLOOKUP(A1498,'Hospitalisation Details'!A:A,'Hospitalisation Details'!I:I,"Not Found")</f>
        <v>tier - 2</v>
      </c>
      <c r="N1498" s="21" t="str">
        <f>_xlfn.XLOOKUP(A1498,'Hospitalisation Details'!A:A,'Hospitalisation Details'!J:J,"Not Found")</f>
        <v>tier - 3</v>
      </c>
      <c r="O1498" s="21" t="str">
        <f>_xlfn.XLOOKUP(A1498,'Hospitalisation Details'!A:A,'Hospitalisation Details'!K:K,"Not Found")</f>
        <v>R1013</v>
      </c>
      <c r="P1498" s="23">
        <f>_xlfn.XLOOKUP(A1498,'Hospitalisation Details'!A:A,'Hospitalisation Details'!L:L,"Not Found")</f>
        <v>42</v>
      </c>
    </row>
    <row r="1499" spans="1:16" ht="15.75" x14ac:dyDescent="0.25">
      <c r="A1499" s="19" t="s">
        <v>873</v>
      </c>
      <c r="B1499" s="19" t="str">
        <f>_xlfn.XLOOKUP(A1499,'Customer Names'!A:A,'Customer Names'!C:C,"Not Found")</f>
        <v>Keno</v>
      </c>
      <c r="C1499" s="20">
        <f>_xlfn.XLOOKUP(A1499,'Medical Examinations'!A:A,'Medical Examinations'!B:B,"not found")</f>
        <v>26.315000000000001</v>
      </c>
      <c r="D1499" s="20">
        <f>_xlfn.XLOOKUP(A1499,'Medical Examinations'!A:A,'Medical Examinations'!C:C,"not found")</f>
        <v>6.02</v>
      </c>
      <c r="E1499" s="20" t="str">
        <f>_xlfn.XLOOKUP(A1499,'Medical Examinations'!A:A,'Medical Examinations'!D:D,"not found")</f>
        <v>No</v>
      </c>
      <c r="F1499" s="20" t="str">
        <f>_xlfn.XLOOKUP(A1499,'Medical Examinations'!A:A,'Medical Examinations'!E:E,"not found")</f>
        <v>No</v>
      </c>
      <c r="G1499" s="20" t="str">
        <f>_xlfn.XLOOKUP(A1499,'Medical Examinations'!A:A,'Medical Examinations'!F:F,"not found")</f>
        <v>No</v>
      </c>
      <c r="H1499" s="20">
        <f>_xlfn.XLOOKUP(A1499,'Medical Examinations'!A:A,'Medical Examinations'!G:G,"not found")</f>
        <v>0</v>
      </c>
      <c r="I1499" s="20" t="str">
        <f>_xlfn.XLOOKUP(A1499,'Medical Examinations'!A:A,'Medical Examinations'!H:H,"not found")</f>
        <v>No</v>
      </c>
      <c r="J1499" s="20" t="str">
        <f>_xlfn.XLOOKUP(A1499,'Medical Examinations'!A:A,'Medical Examinations'!I:I,"not found")</f>
        <v>Overweight</v>
      </c>
      <c r="K1499" s="21">
        <f>_xlfn.XLOOKUP(A1499,'Hospitalisation Details'!A:A,'Hospitalisation Details'!F:F,"Not Found")</f>
        <v>29463</v>
      </c>
      <c r="L1499" s="22">
        <f>_xlfn.XLOOKUP(A1499,'Hospitalisation Details'!A:A,'Hospitalisation Details'!H:H,"Not Found")</f>
        <v>6940.91</v>
      </c>
      <c r="M1499" s="21" t="str">
        <f>_xlfn.XLOOKUP(A1499,'Hospitalisation Details'!A:A,'Hospitalisation Details'!I:I,"Not Found")</f>
        <v>tier - 2</v>
      </c>
      <c r="N1499" s="21" t="str">
        <f>_xlfn.XLOOKUP(A1499,'Hospitalisation Details'!A:A,'Hospitalisation Details'!J:J,"Not Found")</f>
        <v>tier - 3</v>
      </c>
      <c r="O1499" s="21" t="str">
        <f>_xlfn.XLOOKUP(A1499,'Hospitalisation Details'!A:A,'Hospitalisation Details'!K:K,"Not Found")</f>
        <v>R1012</v>
      </c>
      <c r="P1499" s="23">
        <f>_xlfn.XLOOKUP(A1499,'Hospitalisation Details'!A:A,'Hospitalisation Details'!L:L,"Not Found")</f>
        <v>42</v>
      </c>
    </row>
    <row r="1500" spans="1:16" ht="15.75" x14ac:dyDescent="0.25">
      <c r="A1500" s="19" t="s">
        <v>872</v>
      </c>
      <c r="B1500" s="19" t="str">
        <f>_xlfn.XLOOKUP(A1500,'Customer Names'!A:A,'Customer Names'!C:C,"Not Found")</f>
        <v>Bruce</v>
      </c>
      <c r="C1500" s="20">
        <f>_xlfn.XLOOKUP(A1500,'Medical Examinations'!A:A,'Medical Examinations'!B:B,"not found")</f>
        <v>22.58</v>
      </c>
      <c r="D1500" s="20">
        <f>_xlfn.XLOOKUP(A1500,'Medical Examinations'!A:A,'Medical Examinations'!C:C,"not found")</f>
        <v>7.46</v>
      </c>
      <c r="E1500" s="20" t="str">
        <f>_xlfn.XLOOKUP(A1500,'Medical Examinations'!A:A,'Medical Examinations'!D:D,"not found")</f>
        <v>No</v>
      </c>
      <c r="F1500" s="20" t="str">
        <f>_xlfn.XLOOKUP(A1500,'Medical Examinations'!A:A,'Medical Examinations'!E:E,"not found")</f>
        <v>No</v>
      </c>
      <c r="G1500" s="20" t="str">
        <f>_xlfn.XLOOKUP(A1500,'Medical Examinations'!A:A,'Medical Examinations'!F:F,"not found")</f>
        <v>No</v>
      </c>
      <c r="H1500" s="20">
        <f>_xlfn.XLOOKUP(A1500,'Medical Examinations'!A:A,'Medical Examinations'!G:G,"not found")</f>
        <v>0</v>
      </c>
      <c r="I1500" s="20" t="str">
        <f>_xlfn.XLOOKUP(A1500,'Medical Examinations'!A:A,'Medical Examinations'!H:H,"not found")</f>
        <v>No</v>
      </c>
      <c r="J1500" s="20" t="str">
        <f>_xlfn.XLOOKUP(A1500,'Medical Examinations'!A:A,'Medical Examinations'!I:I,"not found")</f>
        <v>Normal Weight</v>
      </c>
      <c r="K1500" s="21">
        <f>_xlfn.XLOOKUP(A1500,'Hospitalisation Details'!A:A,'Hospitalisation Details'!F:F,"Not Found")</f>
        <v>28823</v>
      </c>
      <c r="L1500" s="22">
        <f>_xlfn.XLOOKUP(A1500,'Hospitalisation Details'!A:A,'Hospitalisation Details'!H:H,"Not Found")</f>
        <v>6938.11</v>
      </c>
      <c r="M1500" s="21" t="str">
        <f>_xlfn.XLOOKUP(A1500,'Hospitalisation Details'!A:A,'Hospitalisation Details'!I:I,"Not Found")</f>
        <v>tier - 2</v>
      </c>
      <c r="N1500" s="21" t="str">
        <f>_xlfn.XLOOKUP(A1500,'Hospitalisation Details'!A:A,'Hospitalisation Details'!J:J,"Not Found")</f>
        <v>tier - 3</v>
      </c>
      <c r="O1500" s="21" t="str">
        <f>_xlfn.XLOOKUP(A1500,'Hospitalisation Details'!A:A,'Hospitalisation Details'!K:K,"Not Found")</f>
        <v>R1013</v>
      </c>
      <c r="P1500" s="23">
        <f>_xlfn.XLOOKUP(A1500,'Hospitalisation Details'!A:A,'Hospitalisation Details'!L:L,"Not Found")</f>
        <v>44</v>
      </c>
    </row>
    <row r="1501" spans="1:16" ht="15.75" x14ac:dyDescent="0.25">
      <c r="A1501" s="19" t="s">
        <v>871</v>
      </c>
      <c r="B1501" s="19" t="str">
        <f>_xlfn.XLOOKUP(A1501,'Customer Names'!A:A,'Customer Names'!C:C,"Not Found")</f>
        <v>Lorch</v>
      </c>
      <c r="C1501" s="20">
        <f>_xlfn.XLOOKUP(A1501,'Medical Examinations'!A:A,'Medical Examinations'!B:B,"not found")</f>
        <v>19.475000000000001</v>
      </c>
      <c r="D1501" s="20">
        <f>_xlfn.XLOOKUP(A1501,'Medical Examinations'!A:A,'Medical Examinations'!C:C,"not found")</f>
        <v>4.74</v>
      </c>
      <c r="E1501" s="20" t="str">
        <f>_xlfn.XLOOKUP(A1501,'Medical Examinations'!A:A,'Medical Examinations'!D:D,"not found")</f>
        <v>No</v>
      </c>
      <c r="F1501" s="20" t="str">
        <f>_xlfn.XLOOKUP(A1501,'Medical Examinations'!A:A,'Medical Examinations'!E:E,"not found")</f>
        <v>No</v>
      </c>
      <c r="G1501" s="20" t="str">
        <f>_xlfn.XLOOKUP(A1501,'Medical Examinations'!A:A,'Medical Examinations'!F:F,"not found")</f>
        <v>No</v>
      </c>
      <c r="H1501" s="20">
        <f>_xlfn.XLOOKUP(A1501,'Medical Examinations'!A:A,'Medical Examinations'!G:G,"not found")</f>
        <v>1</v>
      </c>
      <c r="I1501" s="20" t="str">
        <f>_xlfn.XLOOKUP(A1501,'Medical Examinations'!A:A,'Medical Examinations'!H:H,"not found")</f>
        <v>No</v>
      </c>
      <c r="J1501" s="20" t="str">
        <f>_xlfn.XLOOKUP(A1501,'Medical Examinations'!A:A,'Medical Examinations'!I:I,"not found")</f>
        <v>Normal Weight</v>
      </c>
      <c r="K1501" s="21">
        <f>_xlfn.XLOOKUP(A1501,'Hospitalisation Details'!A:A,'Hospitalisation Details'!F:F,"Not Found")</f>
        <v>30930</v>
      </c>
      <c r="L1501" s="22">
        <f>_xlfn.XLOOKUP(A1501,'Hospitalisation Details'!A:A,'Hospitalisation Details'!H:H,"Not Found")</f>
        <v>6933.24</v>
      </c>
      <c r="M1501" s="21" t="str">
        <f>_xlfn.XLOOKUP(A1501,'Hospitalisation Details'!A:A,'Hospitalisation Details'!I:I,"Not Found")</f>
        <v>tier - 2</v>
      </c>
      <c r="N1501" s="21" t="str">
        <f>_xlfn.XLOOKUP(A1501,'Hospitalisation Details'!A:A,'Hospitalisation Details'!J:J,"Not Found")</f>
        <v>tier - 3</v>
      </c>
      <c r="O1501" s="21" t="str">
        <f>_xlfn.XLOOKUP(A1501,'Hospitalisation Details'!A:A,'Hospitalisation Details'!K:K,"Not Found")</f>
        <v>R1012</v>
      </c>
      <c r="P1501" s="23">
        <f>_xlfn.XLOOKUP(A1501,'Hospitalisation Details'!A:A,'Hospitalisation Details'!L:L,"Not Found")</f>
        <v>38</v>
      </c>
    </row>
    <row r="1502" spans="1:16" ht="15.75" x14ac:dyDescent="0.25">
      <c r="A1502" s="19" t="s">
        <v>870</v>
      </c>
      <c r="B1502" s="19" t="str">
        <f>_xlfn.XLOOKUP(A1502,'Customer Names'!A:A,'Customer Names'!C:C,"Not Found")</f>
        <v>Sullivan</v>
      </c>
      <c r="C1502" s="20">
        <f>_xlfn.XLOOKUP(A1502,'Medical Examinations'!A:A,'Medical Examinations'!B:B,"not found")</f>
        <v>26.33</v>
      </c>
      <c r="D1502" s="20">
        <f>_xlfn.XLOOKUP(A1502,'Medical Examinations'!A:A,'Medical Examinations'!C:C,"not found")</f>
        <v>4.79</v>
      </c>
      <c r="E1502" s="20" t="str">
        <f>_xlfn.XLOOKUP(A1502,'Medical Examinations'!A:A,'Medical Examinations'!D:D,"not found")</f>
        <v>No</v>
      </c>
      <c r="F1502" s="20" t="str">
        <f>_xlfn.XLOOKUP(A1502,'Medical Examinations'!A:A,'Medical Examinations'!E:E,"not found")</f>
        <v>No</v>
      </c>
      <c r="G1502" s="20" t="str">
        <f>_xlfn.XLOOKUP(A1502,'Medical Examinations'!A:A,'Medical Examinations'!F:F,"not found")</f>
        <v>No</v>
      </c>
      <c r="H1502" s="20">
        <f>_xlfn.XLOOKUP(A1502,'Medical Examinations'!A:A,'Medical Examinations'!G:G,"not found")</f>
        <v>0</v>
      </c>
      <c r="I1502" s="20" t="str">
        <f>_xlfn.XLOOKUP(A1502,'Medical Examinations'!A:A,'Medical Examinations'!H:H,"not found")</f>
        <v>No</v>
      </c>
      <c r="J1502" s="20" t="str">
        <f>_xlfn.XLOOKUP(A1502,'Medical Examinations'!A:A,'Medical Examinations'!I:I,"not found")</f>
        <v>Overweight</v>
      </c>
      <c r="K1502" s="21">
        <f>_xlfn.XLOOKUP(A1502,'Hospitalisation Details'!A:A,'Hospitalisation Details'!F:F,"Not Found")</f>
        <v>32863</v>
      </c>
      <c r="L1502" s="22">
        <f>_xlfn.XLOOKUP(A1502,'Hospitalisation Details'!A:A,'Hospitalisation Details'!H:H,"Not Found")</f>
        <v>6895.19</v>
      </c>
      <c r="M1502" s="21" t="str">
        <f>_xlfn.XLOOKUP(A1502,'Hospitalisation Details'!A:A,'Hospitalisation Details'!I:I,"Not Found")</f>
        <v>tier - 2</v>
      </c>
      <c r="N1502" s="21" t="str">
        <f>_xlfn.XLOOKUP(A1502,'Hospitalisation Details'!A:A,'Hospitalisation Details'!J:J,"Not Found")</f>
        <v>tier - 3</v>
      </c>
      <c r="O1502" s="21" t="str">
        <f>_xlfn.XLOOKUP(A1502,'Hospitalisation Details'!A:A,'Hospitalisation Details'!K:K,"Not Found")</f>
        <v>R1024</v>
      </c>
      <c r="P1502" s="23">
        <f>_xlfn.XLOOKUP(A1502,'Hospitalisation Details'!A:A,'Hospitalisation Details'!L:L,"Not Found")</f>
        <v>33</v>
      </c>
    </row>
    <row r="1503" spans="1:16" ht="15.75" x14ac:dyDescent="0.25">
      <c r="A1503" s="19" t="s">
        <v>869</v>
      </c>
      <c r="B1503" s="19" t="str">
        <f>_xlfn.XLOOKUP(A1503,'Customer Names'!A:A,'Customer Names'!C:C,"Not Found")</f>
        <v>Cave</v>
      </c>
      <c r="C1503" s="20">
        <f>_xlfn.XLOOKUP(A1503,'Medical Examinations'!A:A,'Medical Examinations'!B:B,"not found")</f>
        <v>17.29</v>
      </c>
      <c r="D1503" s="20">
        <f>_xlfn.XLOOKUP(A1503,'Medical Examinations'!A:A,'Medical Examinations'!C:C,"not found")</f>
        <v>5.35</v>
      </c>
      <c r="E1503" s="20" t="str">
        <f>_xlfn.XLOOKUP(A1503,'Medical Examinations'!A:A,'Medical Examinations'!D:D,"not found")</f>
        <v>Yes</v>
      </c>
      <c r="F1503" s="20" t="str">
        <f>_xlfn.XLOOKUP(A1503,'Medical Examinations'!A:A,'Medical Examinations'!E:E,"not found")</f>
        <v>No</v>
      </c>
      <c r="G1503" s="20" t="str">
        <f>_xlfn.XLOOKUP(A1503,'Medical Examinations'!A:A,'Medical Examinations'!F:F,"not found")</f>
        <v>No</v>
      </c>
      <c r="H1503" s="20">
        <f>_xlfn.XLOOKUP(A1503,'Medical Examinations'!A:A,'Medical Examinations'!G:G,"not found")</f>
        <v>0</v>
      </c>
      <c r="I1503" s="20" t="str">
        <f>_xlfn.XLOOKUP(A1503,'Medical Examinations'!A:A,'Medical Examinations'!H:H,"not found")</f>
        <v>No</v>
      </c>
      <c r="J1503" s="20" t="str">
        <f>_xlfn.XLOOKUP(A1503,'Medical Examinations'!A:A,'Medical Examinations'!I:I,"not found")</f>
        <v>Underweight</v>
      </c>
      <c r="K1503" s="21">
        <f>_xlfn.XLOOKUP(A1503,'Hospitalisation Details'!A:A,'Hospitalisation Details'!F:F,"Not Found")</f>
        <v>31300</v>
      </c>
      <c r="L1503" s="22">
        <f>_xlfn.XLOOKUP(A1503,'Hospitalisation Details'!A:A,'Hospitalisation Details'!H:H,"Not Found")</f>
        <v>6877.98</v>
      </c>
      <c r="M1503" s="21" t="str">
        <f>_xlfn.XLOOKUP(A1503,'Hospitalisation Details'!A:A,'Hospitalisation Details'!I:I,"Not Found")</f>
        <v>tier - 2</v>
      </c>
      <c r="N1503" s="21" t="str">
        <f>_xlfn.XLOOKUP(A1503,'Hospitalisation Details'!A:A,'Hospitalisation Details'!J:J,"Not Found")</f>
        <v>tier - 3</v>
      </c>
      <c r="O1503" s="21" t="str">
        <f>_xlfn.XLOOKUP(A1503,'Hospitalisation Details'!A:A,'Hospitalisation Details'!K:K,"Not Found")</f>
        <v>R1024</v>
      </c>
      <c r="P1503" s="23">
        <f>_xlfn.XLOOKUP(A1503,'Hospitalisation Details'!A:A,'Hospitalisation Details'!L:L,"Not Found")</f>
        <v>37</v>
      </c>
    </row>
    <row r="1504" spans="1:16" ht="15.75" x14ac:dyDescent="0.25">
      <c r="A1504" s="19" t="s">
        <v>868</v>
      </c>
      <c r="B1504" s="19" t="str">
        <f>_xlfn.XLOOKUP(A1504,'Customer Names'!A:A,'Customer Names'!C:C,"Not Found")</f>
        <v>Gudenkauf</v>
      </c>
      <c r="C1504" s="20">
        <f>_xlfn.XLOOKUP(A1504,'Medical Examinations'!A:A,'Medical Examinations'!B:B,"not found")</f>
        <v>42.88</v>
      </c>
      <c r="D1504" s="20">
        <f>_xlfn.XLOOKUP(A1504,'Medical Examinations'!A:A,'Medical Examinations'!C:C,"not found")</f>
        <v>4.87</v>
      </c>
      <c r="E1504" s="20" t="str">
        <f>_xlfn.XLOOKUP(A1504,'Medical Examinations'!A:A,'Medical Examinations'!D:D,"not found")</f>
        <v>No</v>
      </c>
      <c r="F1504" s="20" t="str">
        <f>_xlfn.XLOOKUP(A1504,'Medical Examinations'!A:A,'Medical Examinations'!E:E,"not found")</f>
        <v>Yes</v>
      </c>
      <c r="G1504" s="20" t="str">
        <f>_xlfn.XLOOKUP(A1504,'Medical Examinations'!A:A,'Medical Examinations'!F:F,"not found")</f>
        <v>No</v>
      </c>
      <c r="H1504" s="20">
        <f>_xlfn.XLOOKUP(A1504,'Medical Examinations'!A:A,'Medical Examinations'!G:G,"not found")</f>
        <v>1</v>
      </c>
      <c r="I1504" s="20" t="str">
        <f>_xlfn.XLOOKUP(A1504,'Medical Examinations'!A:A,'Medical Examinations'!H:H,"not found")</f>
        <v>No</v>
      </c>
      <c r="J1504" s="20" t="str">
        <f>_xlfn.XLOOKUP(A1504,'Medical Examinations'!A:A,'Medical Examinations'!I:I,"not found")</f>
        <v>Obesity</v>
      </c>
      <c r="K1504" s="21">
        <f>_xlfn.XLOOKUP(A1504,'Hospitalisation Details'!A:A,'Hospitalisation Details'!F:F,"Not Found")</f>
        <v>38345</v>
      </c>
      <c r="L1504" s="22">
        <f>_xlfn.XLOOKUP(A1504,'Hospitalisation Details'!A:A,'Hospitalisation Details'!H:H,"Not Found")</f>
        <v>6876.53</v>
      </c>
      <c r="M1504" s="21" t="str">
        <f>_xlfn.XLOOKUP(A1504,'Hospitalisation Details'!A:A,'Hospitalisation Details'!I:I,"Not Found")</f>
        <v>tier - 2</v>
      </c>
      <c r="N1504" s="21" t="str">
        <f>_xlfn.XLOOKUP(A1504,'Hospitalisation Details'!A:A,'Hospitalisation Details'!J:J,"Not Found")</f>
        <v>tier - 3</v>
      </c>
      <c r="O1504" s="21" t="str">
        <f>_xlfn.XLOOKUP(A1504,'Hospitalisation Details'!A:A,'Hospitalisation Details'!K:K,"Not Found")</f>
        <v>R1012</v>
      </c>
      <c r="P1504" s="23">
        <f>_xlfn.XLOOKUP(A1504,'Hospitalisation Details'!A:A,'Hospitalisation Details'!L:L,"Not Found")</f>
        <v>18</v>
      </c>
    </row>
    <row r="1505" spans="1:16" ht="15.75" x14ac:dyDescent="0.25">
      <c r="A1505" s="19" t="s">
        <v>867</v>
      </c>
      <c r="B1505" s="19" t="str">
        <f>_xlfn.XLOOKUP(A1505,'Customer Names'!A:A,'Customer Names'!C:C,"Not Found")</f>
        <v>Thomas</v>
      </c>
      <c r="C1505" s="20">
        <f>_xlfn.XLOOKUP(A1505,'Medical Examinations'!A:A,'Medical Examinations'!B:B,"not found")</f>
        <v>32.200000000000003</v>
      </c>
      <c r="D1505" s="20">
        <f>_xlfn.XLOOKUP(A1505,'Medical Examinations'!A:A,'Medical Examinations'!C:C,"not found")</f>
        <v>10.09</v>
      </c>
      <c r="E1505" s="20" t="str">
        <f>_xlfn.XLOOKUP(A1505,'Medical Examinations'!A:A,'Medical Examinations'!D:D,"not found")</f>
        <v>Yes</v>
      </c>
      <c r="F1505" s="20" t="str">
        <f>_xlfn.XLOOKUP(A1505,'Medical Examinations'!A:A,'Medical Examinations'!E:E,"not found")</f>
        <v>No</v>
      </c>
      <c r="G1505" s="20" t="str">
        <f>_xlfn.XLOOKUP(A1505,'Medical Examinations'!A:A,'Medical Examinations'!F:F,"not found")</f>
        <v>No</v>
      </c>
      <c r="H1505" s="20">
        <f>_xlfn.XLOOKUP(A1505,'Medical Examinations'!A:A,'Medical Examinations'!G:G,"not found")</f>
        <v>0</v>
      </c>
      <c r="I1505" s="20" t="str">
        <f>_xlfn.XLOOKUP(A1505,'Medical Examinations'!A:A,'Medical Examinations'!H:H,"not found")</f>
        <v>No</v>
      </c>
      <c r="J1505" s="20" t="str">
        <f>_xlfn.XLOOKUP(A1505,'Medical Examinations'!A:A,'Medical Examinations'!I:I,"not found")</f>
        <v>Obesity</v>
      </c>
      <c r="K1505" s="21">
        <f>_xlfn.XLOOKUP(A1505,'Hospitalisation Details'!A:A,'Hospitalisation Details'!F:F,"Not Found")</f>
        <v>29760</v>
      </c>
      <c r="L1505" s="22">
        <f>_xlfn.XLOOKUP(A1505,'Hospitalisation Details'!A:A,'Hospitalisation Details'!H:H,"Not Found")</f>
        <v>6875.96</v>
      </c>
      <c r="M1505" s="21" t="str">
        <f>_xlfn.XLOOKUP(A1505,'Hospitalisation Details'!A:A,'Hospitalisation Details'!I:I,"Not Found")</f>
        <v>tier - 2</v>
      </c>
      <c r="N1505" s="21" t="str">
        <f>_xlfn.XLOOKUP(A1505,'Hospitalisation Details'!A:A,'Hospitalisation Details'!J:J,"Not Found")</f>
        <v>tier - 3</v>
      </c>
      <c r="O1505" s="21" t="str">
        <f>_xlfn.XLOOKUP(A1505,'Hospitalisation Details'!A:A,'Hospitalisation Details'!K:K,"Not Found")</f>
        <v>R1011</v>
      </c>
      <c r="P1505" s="23">
        <f>_xlfn.XLOOKUP(A1505,'Hospitalisation Details'!A:A,'Hospitalisation Details'!L:L,"Not Found")</f>
        <v>41</v>
      </c>
    </row>
    <row r="1506" spans="1:16" ht="15.75" x14ac:dyDescent="0.25">
      <c r="A1506" s="19" t="s">
        <v>866</v>
      </c>
      <c r="B1506" s="19" t="str">
        <f>_xlfn.XLOOKUP(A1506,'Customer Names'!A:A,'Customer Names'!C:C,"Not Found")</f>
        <v>Holley</v>
      </c>
      <c r="C1506" s="20">
        <f>_xlfn.XLOOKUP(A1506,'Medical Examinations'!A:A,'Medical Examinations'!B:B,"not found")</f>
        <v>18.75</v>
      </c>
      <c r="D1506" s="20">
        <f>_xlfn.XLOOKUP(A1506,'Medical Examinations'!A:A,'Medical Examinations'!C:C,"not found")</f>
        <v>5.47</v>
      </c>
      <c r="E1506" s="20" t="str">
        <f>_xlfn.XLOOKUP(A1506,'Medical Examinations'!A:A,'Medical Examinations'!D:D,"not found")</f>
        <v>Yes</v>
      </c>
      <c r="F1506" s="20" t="str">
        <f>_xlfn.XLOOKUP(A1506,'Medical Examinations'!A:A,'Medical Examinations'!E:E,"not found")</f>
        <v>No</v>
      </c>
      <c r="G1506" s="20" t="str">
        <f>_xlfn.XLOOKUP(A1506,'Medical Examinations'!A:A,'Medical Examinations'!F:F,"not found")</f>
        <v>Yes</v>
      </c>
      <c r="H1506" s="20">
        <f>_xlfn.XLOOKUP(A1506,'Medical Examinations'!A:A,'Medical Examinations'!G:G,"not found")</f>
        <v>1</v>
      </c>
      <c r="I1506" s="20" t="str">
        <f>_xlfn.XLOOKUP(A1506,'Medical Examinations'!A:A,'Medical Examinations'!H:H,"not found")</f>
        <v>No</v>
      </c>
      <c r="J1506" s="20" t="str">
        <f>_xlfn.XLOOKUP(A1506,'Medical Examinations'!A:A,'Medical Examinations'!I:I,"not found")</f>
        <v>Normal Weight</v>
      </c>
      <c r="K1506" s="21">
        <f>_xlfn.XLOOKUP(A1506,'Hospitalisation Details'!A:A,'Hospitalisation Details'!F:F,"Not Found")</f>
        <v>25499</v>
      </c>
      <c r="L1506" s="22">
        <f>_xlfn.XLOOKUP(A1506,'Hospitalisation Details'!A:A,'Hospitalisation Details'!H:H,"Not Found")</f>
        <v>6868.39</v>
      </c>
      <c r="M1506" s="21" t="str">
        <f>_xlfn.XLOOKUP(A1506,'Hospitalisation Details'!A:A,'Hospitalisation Details'!I:I,"Not Found")</f>
        <v>tier - 2</v>
      </c>
      <c r="N1506" s="21" t="str">
        <f>_xlfn.XLOOKUP(A1506,'Hospitalisation Details'!A:A,'Hospitalisation Details'!J:J,"Not Found")</f>
        <v>tier - 3</v>
      </c>
      <c r="O1506" s="21" t="str">
        <f>_xlfn.XLOOKUP(A1506,'Hospitalisation Details'!A:A,'Hospitalisation Details'!K:K,"Not Found")</f>
        <v>R1013</v>
      </c>
      <c r="P1506" s="23">
        <f>_xlfn.XLOOKUP(A1506,'Hospitalisation Details'!A:A,'Hospitalisation Details'!L:L,"Not Found")</f>
        <v>53</v>
      </c>
    </row>
    <row r="1507" spans="1:16" ht="15.75" x14ac:dyDescent="0.25">
      <c r="A1507" s="19" t="s">
        <v>865</v>
      </c>
      <c r="B1507" s="19" t="str">
        <f>_xlfn.XLOOKUP(A1507,'Customer Names'!A:A,'Customer Names'!C:C,"Not Found")</f>
        <v>Kemble</v>
      </c>
      <c r="C1507" s="20">
        <f>_xlfn.XLOOKUP(A1507,'Medical Examinations'!A:A,'Medical Examinations'!B:B,"not found")</f>
        <v>22.36</v>
      </c>
      <c r="D1507" s="20">
        <f>_xlfn.XLOOKUP(A1507,'Medical Examinations'!A:A,'Medical Examinations'!C:C,"not found")</f>
        <v>8.6</v>
      </c>
      <c r="E1507" s="20" t="str">
        <f>_xlfn.XLOOKUP(A1507,'Medical Examinations'!A:A,'Medical Examinations'!D:D,"not found")</f>
        <v>No</v>
      </c>
      <c r="F1507" s="20" t="str">
        <f>_xlfn.XLOOKUP(A1507,'Medical Examinations'!A:A,'Medical Examinations'!E:E,"not found")</f>
        <v>No</v>
      </c>
      <c r="G1507" s="20" t="str">
        <f>_xlfn.XLOOKUP(A1507,'Medical Examinations'!A:A,'Medical Examinations'!F:F,"not found")</f>
        <v>No</v>
      </c>
      <c r="H1507" s="20">
        <f>_xlfn.XLOOKUP(A1507,'Medical Examinations'!A:A,'Medical Examinations'!G:G,"not found")</f>
        <v>0</v>
      </c>
      <c r="I1507" s="20" t="str">
        <f>_xlfn.XLOOKUP(A1507,'Medical Examinations'!A:A,'Medical Examinations'!H:H,"not found")</f>
        <v>No</v>
      </c>
      <c r="J1507" s="20" t="str">
        <f>_xlfn.XLOOKUP(A1507,'Medical Examinations'!A:A,'Medical Examinations'!I:I,"not found")</f>
        <v>Normal Weight</v>
      </c>
      <c r="K1507" s="21">
        <f>_xlfn.XLOOKUP(A1507,'Hospitalisation Details'!A:A,'Hospitalisation Details'!F:F,"Not Found")</f>
        <v>28707</v>
      </c>
      <c r="L1507" s="22">
        <f>_xlfn.XLOOKUP(A1507,'Hospitalisation Details'!A:A,'Hospitalisation Details'!H:H,"Not Found")</f>
        <v>6863.49</v>
      </c>
      <c r="M1507" s="21" t="str">
        <f>_xlfn.XLOOKUP(A1507,'Hospitalisation Details'!A:A,'Hospitalisation Details'!I:I,"Not Found")</f>
        <v>tier - 2</v>
      </c>
      <c r="N1507" s="21" t="str">
        <f>_xlfn.XLOOKUP(A1507,'Hospitalisation Details'!A:A,'Hospitalisation Details'!J:J,"Not Found")</f>
        <v>tier - 3</v>
      </c>
      <c r="O1507" s="21" t="str">
        <f>_xlfn.XLOOKUP(A1507,'Hospitalisation Details'!A:A,'Hospitalisation Details'!K:K,"Not Found")</f>
        <v>R1013</v>
      </c>
      <c r="P1507" s="23">
        <f>_xlfn.XLOOKUP(A1507,'Hospitalisation Details'!A:A,'Hospitalisation Details'!L:L,"Not Found")</f>
        <v>44</v>
      </c>
    </row>
    <row r="1508" spans="1:16" ht="15.75" x14ac:dyDescent="0.25">
      <c r="A1508" s="19" t="s">
        <v>864</v>
      </c>
      <c r="B1508" s="19" t="str">
        <f>_xlfn.XLOOKUP(A1508,'Customer Names'!A:A,'Customer Names'!C:C,"Not Found")</f>
        <v>Bentley</v>
      </c>
      <c r="C1508" s="20">
        <f>_xlfn.XLOOKUP(A1508,'Medical Examinations'!A:A,'Medical Examinations'!B:B,"not found")</f>
        <v>23.94</v>
      </c>
      <c r="D1508" s="20">
        <f>_xlfn.XLOOKUP(A1508,'Medical Examinations'!A:A,'Medical Examinations'!C:C,"not found")</f>
        <v>10.74</v>
      </c>
      <c r="E1508" s="20" t="str">
        <f>_xlfn.XLOOKUP(A1508,'Medical Examinations'!A:A,'Medical Examinations'!D:D,"not found")</f>
        <v>Yes</v>
      </c>
      <c r="F1508" s="20" t="str">
        <f>_xlfn.XLOOKUP(A1508,'Medical Examinations'!A:A,'Medical Examinations'!E:E,"not found")</f>
        <v>No</v>
      </c>
      <c r="G1508" s="20" t="str">
        <f>_xlfn.XLOOKUP(A1508,'Medical Examinations'!A:A,'Medical Examinations'!F:F,"not found")</f>
        <v>No</v>
      </c>
      <c r="H1508" s="20">
        <f>_xlfn.XLOOKUP(A1508,'Medical Examinations'!A:A,'Medical Examinations'!G:G,"not found")</f>
        <v>0</v>
      </c>
      <c r="I1508" s="20" t="str">
        <f>_xlfn.XLOOKUP(A1508,'Medical Examinations'!A:A,'Medical Examinations'!H:H,"not found")</f>
        <v>No</v>
      </c>
      <c r="J1508" s="20" t="str">
        <f>_xlfn.XLOOKUP(A1508,'Medical Examinations'!A:A,'Medical Examinations'!I:I,"not found")</f>
        <v>Normal Weight</v>
      </c>
      <c r="K1508" s="21">
        <f>_xlfn.XLOOKUP(A1508,'Hospitalisation Details'!A:A,'Hospitalisation Details'!F:F,"Not Found")</f>
        <v>29756</v>
      </c>
      <c r="L1508" s="22">
        <f>_xlfn.XLOOKUP(A1508,'Hospitalisation Details'!A:A,'Hospitalisation Details'!H:H,"Not Found")</f>
        <v>6858.48</v>
      </c>
      <c r="M1508" s="21" t="str">
        <f>_xlfn.XLOOKUP(A1508,'Hospitalisation Details'!A:A,'Hospitalisation Details'!I:I,"Not Found")</f>
        <v>tier - 2</v>
      </c>
      <c r="N1508" s="21" t="str">
        <f>_xlfn.XLOOKUP(A1508,'Hospitalisation Details'!A:A,'Hospitalisation Details'!J:J,"Not Found")</f>
        <v>tier - 3</v>
      </c>
      <c r="O1508" s="21" t="str">
        <f>_xlfn.XLOOKUP(A1508,'Hospitalisation Details'!A:A,'Hospitalisation Details'!K:K,"Not Found")</f>
        <v>R1019</v>
      </c>
      <c r="P1508" s="23">
        <f>_xlfn.XLOOKUP(A1508,'Hospitalisation Details'!A:A,'Hospitalisation Details'!L:L,"Not Found")</f>
        <v>41</v>
      </c>
    </row>
    <row r="1509" spans="1:16" ht="15.75" x14ac:dyDescent="0.25">
      <c r="A1509" s="19" t="s">
        <v>863</v>
      </c>
      <c r="B1509" s="19" t="str">
        <f>_xlfn.XLOOKUP(A1509,'Customer Names'!A:A,'Customer Names'!C:C,"Not Found")</f>
        <v>Jones</v>
      </c>
      <c r="C1509" s="20">
        <f>_xlfn.XLOOKUP(A1509,'Medical Examinations'!A:A,'Medical Examinations'!B:B,"not found")</f>
        <v>30.1</v>
      </c>
      <c r="D1509" s="20">
        <f>_xlfn.XLOOKUP(A1509,'Medical Examinations'!A:A,'Medical Examinations'!C:C,"not found")</f>
        <v>4.3899999999999997</v>
      </c>
      <c r="E1509" s="20" t="str">
        <f>_xlfn.XLOOKUP(A1509,'Medical Examinations'!A:A,'Medical Examinations'!D:D,"not found")</f>
        <v>No</v>
      </c>
      <c r="F1509" s="20" t="str">
        <f>_xlfn.XLOOKUP(A1509,'Medical Examinations'!A:A,'Medical Examinations'!E:E,"not found")</f>
        <v>No</v>
      </c>
      <c r="G1509" s="20" t="str">
        <f>_xlfn.XLOOKUP(A1509,'Medical Examinations'!A:A,'Medical Examinations'!F:F,"not found")</f>
        <v>Yes</v>
      </c>
      <c r="H1509" s="20">
        <f>_xlfn.XLOOKUP(A1509,'Medical Examinations'!A:A,'Medical Examinations'!G:G,"not found")</f>
        <v>1</v>
      </c>
      <c r="I1509" s="20" t="str">
        <f>_xlfn.XLOOKUP(A1509,'Medical Examinations'!A:A,'Medical Examinations'!H:H,"not found")</f>
        <v>No</v>
      </c>
      <c r="J1509" s="20" t="str">
        <f>_xlfn.XLOOKUP(A1509,'Medical Examinations'!A:A,'Medical Examinations'!I:I,"not found")</f>
        <v>Obesity</v>
      </c>
      <c r="K1509" s="21">
        <f>_xlfn.XLOOKUP(A1509,'Hospitalisation Details'!A:A,'Hospitalisation Details'!F:F,"Not Found")</f>
        <v>29163</v>
      </c>
      <c r="L1509" s="22">
        <f>_xlfn.XLOOKUP(A1509,'Hospitalisation Details'!A:A,'Hospitalisation Details'!H:H,"Not Found")</f>
        <v>6849.03</v>
      </c>
      <c r="M1509" s="21" t="str">
        <f>_xlfn.XLOOKUP(A1509,'Hospitalisation Details'!A:A,'Hospitalisation Details'!I:I,"Not Found")</f>
        <v>tier - 2</v>
      </c>
      <c r="N1509" s="21" t="str">
        <f>_xlfn.XLOOKUP(A1509,'Hospitalisation Details'!A:A,'Hospitalisation Details'!J:J,"Not Found")</f>
        <v>tier - 3</v>
      </c>
      <c r="O1509" s="21" t="str">
        <f>_xlfn.XLOOKUP(A1509,'Hospitalisation Details'!A:A,'Hospitalisation Details'!K:K,"Not Found")</f>
        <v>R1011</v>
      </c>
      <c r="P1509" s="23">
        <f>_xlfn.XLOOKUP(A1509,'Hospitalisation Details'!A:A,'Hospitalisation Details'!L:L,"Not Found")</f>
        <v>43</v>
      </c>
    </row>
    <row r="1510" spans="1:16" ht="15.75" x14ac:dyDescent="0.25">
      <c r="A1510" s="19" t="s">
        <v>862</v>
      </c>
      <c r="B1510" s="19" t="str">
        <f>_xlfn.XLOOKUP(A1510,'Customer Names'!A:A,'Customer Names'!C:C,"Not Found")</f>
        <v>Tremblay</v>
      </c>
      <c r="C1510" s="20">
        <f>_xlfn.XLOOKUP(A1510,'Medical Examinations'!A:A,'Medical Examinations'!B:B,"not found")</f>
        <v>21.93</v>
      </c>
      <c r="D1510" s="20">
        <f>_xlfn.XLOOKUP(A1510,'Medical Examinations'!A:A,'Medical Examinations'!C:C,"not found")</f>
        <v>6.3</v>
      </c>
      <c r="E1510" s="20" t="str">
        <f>_xlfn.XLOOKUP(A1510,'Medical Examinations'!A:A,'Medical Examinations'!D:D,"not found")</f>
        <v>No</v>
      </c>
      <c r="F1510" s="20" t="str">
        <f>_xlfn.XLOOKUP(A1510,'Medical Examinations'!A:A,'Medical Examinations'!E:E,"not found")</f>
        <v>No</v>
      </c>
      <c r="G1510" s="20" t="str">
        <f>_xlfn.XLOOKUP(A1510,'Medical Examinations'!A:A,'Medical Examinations'!F:F,"not found")</f>
        <v>No</v>
      </c>
      <c r="H1510" s="20">
        <f>_xlfn.XLOOKUP(A1510,'Medical Examinations'!A:A,'Medical Examinations'!G:G,"not found")</f>
        <v>0</v>
      </c>
      <c r="I1510" s="20" t="str">
        <f>_xlfn.XLOOKUP(A1510,'Medical Examinations'!A:A,'Medical Examinations'!H:H,"not found")</f>
        <v>No</v>
      </c>
      <c r="J1510" s="20" t="str">
        <f>_xlfn.XLOOKUP(A1510,'Medical Examinations'!A:A,'Medical Examinations'!I:I,"not found")</f>
        <v>Normal Weight</v>
      </c>
      <c r="K1510" s="21">
        <f>_xlfn.XLOOKUP(A1510,'Hospitalisation Details'!A:A,'Hospitalisation Details'!F:F,"Not Found")</f>
        <v>28291</v>
      </c>
      <c r="L1510" s="22">
        <f>_xlfn.XLOOKUP(A1510,'Hospitalisation Details'!A:A,'Hospitalisation Details'!H:H,"Not Found")</f>
        <v>6843.17</v>
      </c>
      <c r="M1510" s="21" t="str">
        <f>_xlfn.XLOOKUP(A1510,'Hospitalisation Details'!A:A,'Hospitalisation Details'!I:I,"Not Found")</f>
        <v>tier - 2</v>
      </c>
      <c r="N1510" s="21" t="str">
        <f>_xlfn.XLOOKUP(A1510,'Hospitalisation Details'!A:A,'Hospitalisation Details'!J:J,"Not Found")</f>
        <v>tier - 3</v>
      </c>
      <c r="O1510" s="21" t="str">
        <f>_xlfn.XLOOKUP(A1510,'Hospitalisation Details'!A:A,'Hospitalisation Details'!K:K,"Not Found")</f>
        <v>R1013</v>
      </c>
      <c r="P1510" s="23">
        <f>_xlfn.XLOOKUP(A1510,'Hospitalisation Details'!A:A,'Hospitalisation Details'!L:L,"Not Found")</f>
        <v>45</v>
      </c>
    </row>
    <row r="1511" spans="1:16" ht="15.75" x14ac:dyDescent="0.25">
      <c r="A1511" s="19" t="s">
        <v>861</v>
      </c>
      <c r="B1511" s="19" t="str">
        <f>_xlfn.XLOOKUP(A1511,'Customer Names'!A:A,'Customer Names'!C:C,"Not Found")</f>
        <v>Bellucci</v>
      </c>
      <c r="C1511" s="20">
        <f>_xlfn.XLOOKUP(A1511,'Medical Examinations'!A:A,'Medical Examinations'!B:B,"not found")</f>
        <v>39.75</v>
      </c>
      <c r="D1511" s="20">
        <f>_xlfn.XLOOKUP(A1511,'Medical Examinations'!A:A,'Medical Examinations'!C:C,"not found")</f>
        <v>5.41</v>
      </c>
      <c r="E1511" s="20" t="str">
        <f>_xlfn.XLOOKUP(A1511,'Medical Examinations'!A:A,'Medical Examinations'!D:D,"not found")</f>
        <v>No</v>
      </c>
      <c r="F1511" s="20" t="str">
        <f>_xlfn.XLOOKUP(A1511,'Medical Examinations'!A:A,'Medical Examinations'!E:E,"not found")</f>
        <v>Yes</v>
      </c>
      <c r="G1511" s="20" t="str">
        <f>_xlfn.XLOOKUP(A1511,'Medical Examinations'!A:A,'Medical Examinations'!F:F,"not found")</f>
        <v>No</v>
      </c>
      <c r="H1511" s="20">
        <f>_xlfn.XLOOKUP(A1511,'Medical Examinations'!A:A,'Medical Examinations'!G:G,"not found")</f>
        <v>1</v>
      </c>
      <c r="I1511" s="20" t="str">
        <f>_xlfn.XLOOKUP(A1511,'Medical Examinations'!A:A,'Medical Examinations'!H:H,"not found")</f>
        <v>No</v>
      </c>
      <c r="J1511" s="20" t="str">
        <f>_xlfn.XLOOKUP(A1511,'Medical Examinations'!A:A,'Medical Examinations'!I:I,"not found")</f>
        <v>Obesity</v>
      </c>
      <c r="K1511" s="21">
        <f>_xlfn.XLOOKUP(A1511,'Hospitalisation Details'!A:A,'Hospitalisation Details'!F:F,"Not Found")</f>
        <v>36860</v>
      </c>
      <c r="L1511" s="22">
        <f>_xlfn.XLOOKUP(A1511,'Hospitalisation Details'!A:A,'Hospitalisation Details'!H:H,"Not Found")</f>
        <v>6842.28</v>
      </c>
      <c r="M1511" s="21" t="str">
        <f>_xlfn.XLOOKUP(A1511,'Hospitalisation Details'!A:A,'Hospitalisation Details'!I:I,"Not Found")</f>
        <v>tier - 2</v>
      </c>
      <c r="N1511" s="21" t="str">
        <f>_xlfn.XLOOKUP(A1511,'Hospitalisation Details'!A:A,'Hospitalisation Details'!J:J,"Not Found")</f>
        <v>tier - 3</v>
      </c>
      <c r="O1511" s="21" t="str">
        <f>_xlfn.XLOOKUP(A1511,'Hospitalisation Details'!A:A,'Hospitalisation Details'!K:K,"Not Found")</f>
        <v>R1012</v>
      </c>
      <c r="P1511" s="23">
        <f>_xlfn.XLOOKUP(A1511,'Hospitalisation Details'!A:A,'Hospitalisation Details'!L:L,"Not Found")</f>
        <v>22</v>
      </c>
    </row>
    <row r="1512" spans="1:16" ht="15.75" x14ac:dyDescent="0.25">
      <c r="A1512" s="19" t="s">
        <v>860</v>
      </c>
      <c r="B1512" s="19" t="str">
        <f>_xlfn.XLOOKUP(A1512,'Customer Names'!A:A,'Customer Names'!C:C,"Not Found")</f>
        <v>Collins</v>
      </c>
      <c r="C1512" s="20">
        <f>_xlfn.XLOOKUP(A1512,'Medical Examinations'!A:A,'Medical Examinations'!B:B,"not found")</f>
        <v>26.03</v>
      </c>
      <c r="D1512" s="20">
        <f>_xlfn.XLOOKUP(A1512,'Medical Examinations'!A:A,'Medical Examinations'!C:C,"not found")</f>
        <v>4.47</v>
      </c>
      <c r="E1512" s="20" t="str">
        <f>_xlfn.XLOOKUP(A1512,'Medical Examinations'!A:A,'Medical Examinations'!D:D,"not found")</f>
        <v>No</v>
      </c>
      <c r="F1512" s="20" t="str">
        <f>_xlfn.XLOOKUP(A1512,'Medical Examinations'!A:A,'Medical Examinations'!E:E,"not found")</f>
        <v>No</v>
      </c>
      <c r="G1512" s="20" t="str">
        <f>_xlfn.XLOOKUP(A1512,'Medical Examinations'!A:A,'Medical Examinations'!F:F,"not found")</f>
        <v>Yes</v>
      </c>
      <c r="H1512" s="20">
        <f>_xlfn.XLOOKUP(A1512,'Medical Examinations'!A:A,'Medical Examinations'!G:G,"not found")</f>
        <v>1</v>
      </c>
      <c r="I1512" s="20" t="str">
        <f>_xlfn.XLOOKUP(A1512,'Medical Examinations'!A:A,'Medical Examinations'!H:H,"not found")</f>
        <v>No</v>
      </c>
      <c r="J1512" s="20" t="str">
        <f>_xlfn.XLOOKUP(A1512,'Medical Examinations'!A:A,'Medical Examinations'!I:I,"not found")</f>
        <v>Overweight</v>
      </c>
      <c r="K1512" s="21">
        <f>_xlfn.XLOOKUP(A1512,'Hospitalisation Details'!A:A,'Hospitalisation Details'!F:F,"Not Found")</f>
        <v>29051</v>
      </c>
      <c r="L1512" s="22">
        <f>_xlfn.XLOOKUP(A1512,'Hospitalisation Details'!A:A,'Hospitalisation Details'!H:H,"Not Found")</f>
        <v>6837.37</v>
      </c>
      <c r="M1512" s="21" t="str">
        <f>_xlfn.XLOOKUP(A1512,'Hospitalisation Details'!A:A,'Hospitalisation Details'!I:I,"Not Found")</f>
        <v>tier - 2</v>
      </c>
      <c r="N1512" s="21" t="str">
        <f>_xlfn.XLOOKUP(A1512,'Hospitalisation Details'!A:A,'Hospitalisation Details'!J:J,"Not Found")</f>
        <v>tier - 3</v>
      </c>
      <c r="O1512" s="21" t="str">
        <f>_xlfn.XLOOKUP(A1512,'Hospitalisation Details'!A:A,'Hospitalisation Details'!K:K,"Not Found")</f>
        <v>R1016</v>
      </c>
      <c r="P1512" s="23">
        <f>_xlfn.XLOOKUP(A1512,'Hospitalisation Details'!A:A,'Hospitalisation Details'!L:L,"Not Found")</f>
        <v>43</v>
      </c>
    </row>
    <row r="1513" spans="1:16" ht="15.75" x14ac:dyDescent="0.25">
      <c r="A1513" s="19" t="s">
        <v>859</v>
      </c>
      <c r="B1513" s="19" t="str">
        <f>_xlfn.XLOOKUP(A1513,'Customer Names'!A:A,'Customer Names'!C:C,"Not Found")</f>
        <v>Gillman</v>
      </c>
      <c r="C1513" s="20">
        <f>_xlfn.XLOOKUP(A1513,'Medical Examinations'!A:A,'Medical Examinations'!B:B,"not found")</f>
        <v>34.51</v>
      </c>
      <c r="D1513" s="20">
        <f>_xlfn.XLOOKUP(A1513,'Medical Examinations'!A:A,'Medical Examinations'!C:C,"not found")</f>
        <v>6.26</v>
      </c>
      <c r="E1513" s="20" t="str">
        <f>_xlfn.XLOOKUP(A1513,'Medical Examinations'!A:A,'Medical Examinations'!D:D,"not found")</f>
        <v>No</v>
      </c>
      <c r="F1513" s="20" t="str">
        <f>_xlfn.XLOOKUP(A1513,'Medical Examinations'!A:A,'Medical Examinations'!E:E,"not found")</f>
        <v>No</v>
      </c>
      <c r="G1513" s="20" t="str">
        <f>_xlfn.XLOOKUP(A1513,'Medical Examinations'!A:A,'Medical Examinations'!F:F,"not found")</f>
        <v>No</v>
      </c>
      <c r="H1513" s="20">
        <f>_xlfn.XLOOKUP(A1513,'Medical Examinations'!A:A,'Medical Examinations'!G:G,"not found")</f>
        <v>0</v>
      </c>
      <c r="I1513" s="20" t="str">
        <f>_xlfn.XLOOKUP(A1513,'Medical Examinations'!A:A,'Medical Examinations'!H:H,"not found")</f>
        <v>No</v>
      </c>
      <c r="J1513" s="20" t="str">
        <f>_xlfn.XLOOKUP(A1513,'Medical Examinations'!A:A,'Medical Examinations'!I:I,"not found")</f>
        <v>Obesity</v>
      </c>
      <c r="K1513" s="21">
        <f>_xlfn.XLOOKUP(A1513,'Hospitalisation Details'!A:A,'Hospitalisation Details'!F:F,"Not Found")</f>
        <v>34523</v>
      </c>
      <c r="L1513" s="22">
        <f>_xlfn.XLOOKUP(A1513,'Hospitalisation Details'!A:A,'Hospitalisation Details'!H:H,"Not Found")</f>
        <v>6827.69</v>
      </c>
      <c r="M1513" s="21" t="str">
        <f>_xlfn.XLOOKUP(A1513,'Hospitalisation Details'!A:A,'Hospitalisation Details'!I:I,"Not Found")</f>
        <v>tier - 2</v>
      </c>
      <c r="N1513" s="21" t="str">
        <f>_xlfn.XLOOKUP(A1513,'Hospitalisation Details'!A:A,'Hospitalisation Details'!J:J,"Not Found")</f>
        <v>tier - 3</v>
      </c>
      <c r="O1513" s="21" t="str">
        <f>_xlfn.XLOOKUP(A1513,'Hospitalisation Details'!A:A,'Hospitalisation Details'!K:K,"Not Found")</f>
        <v>R1021</v>
      </c>
      <c r="P1513" s="23">
        <f>_xlfn.XLOOKUP(A1513,'Hospitalisation Details'!A:A,'Hospitalisation Details'!L:L,"Not Found")</f>
        <v>28</v>
      </c>
    </row>
    <row r="1514" spans="1:16" ht="15.75" x14ac:dyDescent="0.25">
      <c r="A1514" s="19" t="s">
        <v>858</v>
      </c>
      <c r="B1514" s="19" t="str">
        <f>_xlfn.XLOOKUP(A1514,'Customer Names'!A:A,'Customer Names'!C:C,"Not Found")</f>
        <v>West</v>
      </c>
      <c r="C1514" s="20">
        <f>_xlfn.XLOOKUP(A1514,'Medical Examinations'!A:A,'Medical Examinations'!B:B,"not found")</f>
        <v>19.32</v>
      </c>
      <c r="D1514" s="20">
        <f>_xlfn.XLOOKUP(A1514,'Medical Examinations'!A:A,'Medical Examinations'!C:C,"not found")</f>
        <v>11.58</v>
      </c>
      <c r="E1514" s="20" t="str">
        <f>_xlfn.XLOOKUP(A1514,'Medical Examinations'!A:A,'Medical Examinations'!D:D,"not found")</f>
        <v>Yes</v>
      </c>
      <c r="F1514" s="20" t="str">
        <f>_xlfn.XLOOKUP(A1514,'Medical Examinations'!A:A,'Medical Examinations'!E:E,"not found")</f>
        <v>No</v>
      </c>
      <c r="G1514" s="20" t="str">
        <f>_xlfn.XLOOKUP(A1514,'Medical Examinations'!A:A,'Medical Examinations'!F:F,"not found")</f>
        <v>No</v>
      </c>
      <c r="H1514" s="20">
        <f>_xlfn.XLOOKUP(A1514,'Medical Examinations'!A:A,'Medical Examinations'!G:G,"not found")</f>
        <v>1</v>
      </c>
      <c r="I1514" s="20" t="str">
        <f>_xlfn.XLOOKUP(A1514,'Medical Examinations'!A:A,'Medical Examinations'!H:H,"not found")</f>
        <v>No</v>
      </c>
      <c r="J1514" s="20" t="str">
        <f>_xlfn.XLOOKUP(A1514,'Medical Examinations'!A:A,'Medical Examinations'!I:I,"not found")</f>
        <v>Normal Weight</v>
      </c>
      <c r="K1514" s="21">
        <f>_xlfn.XLOOKUP(A1514,'Hospitalisation Details'!A:A,'Hospitalisation Details'!F:F,"Not Found")</f>
        <v>27623</v>
      </c>
      <c r="L1514" s="22">
        <f>_xlfn.XLOOKUP(A1514,'Hospitalisation Details'!A:A,'Hospitalisation Details'!H:H,"Not Found")</f>
        <v>6809.46</v>
      </c>
      <c r="M1514" s="21" t="str">
        <f>_xlfn.XLOOKUP(A1514,'Hospitalisation Details'!A:A,'Hospitalisation Details'!I:I,"Not Found")</f>
        <v>tier - 2</v>
      </c>
      <c r="N1514" s="21" t="str">
        <f>_xlfn.XLOOKUP(A1514,'Hospitalisation Details'!A:A,'Hospitalisation Details'!J:J,"Not Found")</f>
        <v>tier - 3</v>
      </c>
      <c r="O1514" s="21" t="str">
        <f>_xlfn.XLOOKUP(A1514,'Hospitalisation Details'!A:A,'Hospitalisation Details'!K:K,"Not Found")</f>
        <v>R1012</v>
      </c>
      <c r="P1514" s="23">
        <f>_xlfn.XLOOKUP(A1514,'Hospitalisation Details'!A:A,'Hospitalisation Details'!L:L,"Not Found")</f>
        <v>47</v>
      </c>
    </row>
    <row r="1515" spans="1:16" ht="15.75" x14ac:dyDescent="0.25">
      <c r="A1515" s="19" t="s">
        <v>857</v>
      </c>
      <c r="B1515" s="19" t="str">
        <f>_xlfn.XLOOKUP(A1515,'Customer Names'!A:A,'Customer Names'!C:C,"Not Found")</f>
        <v>Chida</v>
      </c>
      <c r="C1515" s="20">
        <f>_xlfn.XLOOKUP(A1515,'Medical Examinations'!A:A,'Medical Examinations'!B:B,"not found")</f>
        <v>28.5</v>
      </c>
      <c r="D1515" s="20">
        <f>_xlfn.XLOOKUP(A1515,'Medical Examinations'!A:A,'Medical Examinations'!C:C,"not found")</f>
        <v>4.3600000000000003</v>
      </c>
      <c r="E1515" s="20" t="str">
        <f>_xlfn.XLOOKUP(A1515,'Medical Examinations'!A:A,'Medical Examinations'!D:D,"not found")</f>
        <v>No</v>
      </c>
      <c r="F1515" s="20" t="str">
        <f>_xlfn.XLOOKUP(A1515,'Medical Examinations'!A:A,'Medical Examinations'!E:E,"not found")</f>
        <v>No</v>
      </c>
      <c r="G1515" s="20" t="str">
        <f>_xlfn.XLOOKUP(A1515,'Medical Examinations'!A:A,'Medical Examinations'!F:F,"not found")</f>
        <v>No</v>
      </c>
      <c r="H1515" s="20">
        <f>_xlfn.XLOOKUP(A1515,'Medical Examinations'!A:A,'Medical Examinations'!G:G,"not found")</f>
        <v>0</v>
      </c>
      <c r="I1515" s="20" t="str">
        <f>_xlfn.XLOOKUP(A1515,'Medical Examinations'!A:A,'Medical Examinations'!H:H,"not found")</f>
        <v>No</v>
      </c>
      <c r="J1515" s="20" t="str">
        <f>_xlfn.XLOOKUP(A1515,'Medical Examinations'!A:A,'Medical Examinations'!I:I,"not found")</f>
        <v>Overweight</v>
      </c>
      <c r="K1515" s="21">
        <f>_xlfn.XLOOKUP(A1515,'Hospitalisation Details'!A:A,'Hospitalisation Details'!F:F,"Not Found")</f>
        <v>33418</v>
      </c>
      <c r="L1515" s="22">
        <f>_xlfn.XLOOKUP(A1515,'Hospitalisation Details'!A:A,'Hospitalisation Details'!H:H,"Not Found")</f>
        <v>6799.46</v>
      </c>
      <c r="M1515" s="21" t="str">
        <f>_xlfn.XLOOKUP(A1515,'Hospitalisation Details'!A:A,'Hospitalisation Details'!I:I,"Not Found")</f>
        <v>tier - 2</v>
      </c>
      <c r="N1515" s="21" t="str">
        <f>_xlfn.XLOOKUP(A1515,'Hospitalisation Details'!A:A,'Hospitalisation Details'!J:J,"Not Found")</f>
        <v>tier - 3</v>
      </c>
      <c r="O1515" s="21" t="str">
        <f>_xlfn.XLOOKUP(A1515,'Hospitalisation Details'!A:A,'Hospitalisation Details'!K:K,"Not Found")</f>
        <v>R1014</v>
      </c>
      <c r="P1515" s="23">
        <f>_xlfn.XLOOKUP(A1515,'Hospitalisation Details'!A:A,'Hospitalisation Details'!L:L,"Not Found")</f>
        <v>31</v>
      </c>
    </row>
    <row r="1516" spans="1:16" ht="15.75" x14ac:dyDescent="0.25">
      <c r="A1516" s="19" t="s">
        <v>856</v>
      </c>
      <c r="B1516" s="19" t="str">
        <f>_xlfn.XLOOKUP(A1516,'Customer Names'!A:A,'Customer Names'!C:C,"Not Found")</f>
        <v>Reisenauer</v>
      </c>
      <c r="C1516" s="20">
        <f>_xlfn.XLOOKUP(A1516,'Medical Examinations'!A:A,'Medical Examinations'!B:B,"not found")</f>
        <v>30.875</v>
      </c>
      <c r="D1516" s="20">
        <f>_xlfn.XLOOKUP(A1516,'Medical Examinations'!A:A,'Medical Examinations'!C:C,"not found")</f>
        <v>4.1399999999999997</v>
      </c>
      <c r="E1516" s="20" t="str">
        <f>_xlfn.XLOOKUP(A1516,'Medical Examinations'!A:A,'Medical Examinations'!D:D,"not found")</f>
        <v>Yes</v>
      </c>
      <c r="F1516" s="20" t="str">
        <f>_xlfn.XLOOKUP(A1516,'Medical Examinations'!A:A,'Medical Examinations'!E:E,"not found")</f>
        <v>No</v>
      </c>
      <c r="G1516" s="20" t="str">
        <f>_xlfn.XLOOKUP(A1516,'Medical Examinations'!A:A,'Medical Examinations'!F:F,"not found")</f>
        <v>No</v>
      </c>
      <c r="H1516" s="20">
        <f>_xlfn.XLOOKUP(A1516,'Medical Examinations'!A:A,'Medical Examinations'!G:G,"not found")</f>
        <v>0</v>
      </c>
      <c r="I1516" s="20" t="str">
        <f>_xlfn.XLOOKUP(A1516,'Medical Examinations'!A:A,'Medical Examinations'!H:H,"not found")</f>
        <v>No</v>
      </c>
      <c r="J1516" s="20" t="str">
        <f>_xlfn.XLOOKUP(A1516,'Medical Examinations'!A:A,'Medical Examinations'!I:I,"not found")</f>
        <v>Obesity</v>
      </c>
      <c r="K1516" s="21">
        <f>_xlfn.XLOOKUP(A1516,'Hospitalisation Details'!A:A,'Hospitalisation Details'!F:F,"Not Found")</f>
        <v>31405</v>
      </c>
      <c r="L1516" s="22">
        <f>_xlfn.XLOOKUP(A1516,'Hospitalisation Details'!A:A,'Hospitalisation Details'!H:H,"Not Found")</f>
        <v>6796.86</v>
      </c>
      <c r="M1516" s="21" t="str">
        <f>_xlfn.XLOOKUP(A1516,'Hospitalisation Details'!A:A,'Hospitalisation Details'!I:I,"Not Found")</f>
        <v>tier - 2</v>
      </c>
      <c r="N1516" s="21" t="str">
        <f>_xlfn.XLOOKUP(A1516,'Hospitalisation Details'!A:A,'Hospitalisation Details'!J:J,"Not Found")</f>
        <v>tier - 3</v>
      </c>
      <c r="O1516" s="21" t="str">
        <f>_xlfn.XLOOKUP(A1516,'Hospitalisation Details'!A:A,'Hospitalisation Details'!K:K,"Not Found")</f>
        <v>R1012</v>
      </c>
      <c r="P1516" s="23">
        <f>_xlfn.XLOOKUP(A1516,'Hospitalisation Details'!A:A,'Hospitalisation Details'!L:L,"Not Found")</f>
        <v>37</v>
      </c>
    </row>
    <row r="1517" spans="1:16" ht="15.75" x14ac:dyDescent="0.25">
      <c r="A1517" s="19" t="s">
        <v>855</v>
      </c>
      <c r="B1517" s="19" t="str">
        <f>_xlfn.XLOOKUP(A1517,'Customer Names'!A:A,'Customer Names'!C:C,"Not Found")</f>
        <v>Rosenberg-Wohl</v>
      </c>
      <c r="C1517" s="20">
        <f>_xlfn.XLOOKUP(A1517,'Medical Examinations'!A:A,'Medical Examinations'!B:B,"not found")</f>
        <v>24.02</v>
      </c>
      <c r="D1517" s="20">
        <f>_xlfn.XLOOKUP(A1517,'Medical Examinations'!A:A,'Medical Examinations'!C:C,"not found")</f>
        <v>4.38</v>
      </c>
      <c r="E1517" s="20" t="str">
        <f>_xlfn.XLOOKUP(A1517,'Medical Examinations'!A:A,'Medical Examinations'!D:D,"not found")</f>
        <v>No</v>
      </c>
      <c r="F1517" s="20" t="str">
        <f>_xlfn.XLOOKUP(A1517,'Medical Examinations'!A:A,'Medical Examinations'!E:E,"not found")</f>
        <v>No</v>
      </c>
      <c r="G1517" s="20" t="str">
        <f>_xlfn.XLOOKUP(A1517,'Medical Examinations'!A:A,'Medical Examinations'!F:F,"not found")</f>
        <v>No</v>
      </c>
      <c r="H1517" s="20">
        <f>_xlfn.XLOOKUP(A1517,'Medical Examinations'!A:A,'Medical Examinations'!G:G,"not found")</f>
        <v>0</v>
      </c>
      <c r="I1517" s="20" t="str">
        <f>_xlfn.XLOOKUP(A1517,'Medical Examinations'!A:A,'Medical Examinations'!H:H,"not found")</f>
        <v>No</v>
      </c>
      <c r="J1517" s="20" t="str">
        <f>_xlfn.XLOOKUP(A1517,'Medical Examinations'!A:A,'Medical Examinations'!I:I,"not found")</f>
        <v>Normal Weight</v>
      </c>
      <c r="K1517" s="21">
        <f>_xlfn.XLOOKUP(A1517,'Hospitalisation Details'!A:A,'Hospitalisation Details'!F:F,"Not Found")</f>
        <v>29548</v>
      </c>
      <c r="L1517" s="22">
        <f>_xlfn.XLOOKUP(A1517,'Hospitalisation Details'!A:A,'Hospitalisation Details'!H:H,"Not Found")</f>
        <v>6781.52</v>
      </c>
      <c r="M1517" s="21" t="str">
        <f>_xlfn.XLOOKUP(A1517,'Hospitalisation Details'!A:A,'Hospitalisation Details'!I:I,"Not Found")</f>
        <v>tier - 2</v>
      </c>
      <c r="N1517" s="21" t="str">
        <f>_xlfn.XLOOKUP(A1517,'Hospitalisation Details'!A:A,'Hospitalisation Details'!J:J,"Not Found")</f>
        <v>tier - 3</v>
      </c>
      <c r="O1517" s="21" t="str">
        <f>_xlfn.XLOOKUP(A1517,'Hospitalisation Details'!A:A,'Hospitalisation Details'!K:K,"Not Found")</f>
        <v>R1013</v>
      </c>
      <c r="P1517" s="23">
        <f>_xlfn.XLOOKUP(A1517,'Hospitalisation Details'!A:A,'Hospitalisation Details'!L:L,"Not Found")</f>
        <v>42</v>
      </c>
    </row>
    <row r="1518" spans="1:16" ht="15.75" x14ac:dyDescent="0.25">
      <c r="A1518" s="19" t="s">
        <v>854</v>
      </c>
      <c r="B1518" s="19" t="str">
        <f>_xlfn.XLOOKUP(A1518,'Customer Names'!A:A,'Customer Names'!C:C,"Not Found")</f>
        <v>Theriault</v>
      </c>
      <c r="C1518" s="20">
        <f>_xlfn.XLOOKUP(A1518,'Medical Examinations'!A:A,'Medical Examinations'!B:B,"not found")</f>
        <v>36.08</v>
      </c>
      <c r="D1518" s="20">
        <f>_xlfn.XLOOKUP(A1518,'Medical Examinations'!A:A,'Medical Examinations'!C:C,"not found")</f>
        <v>11.61</v>
      </c>
      <c r="E1518" s="20" t="str">
        <f>_xlfn.XLOOKUP(A1518,'Medical Examinations'!A:A,'Medical Examinations'!D:D,"not found")</f>
        <v>Yes</v>
      </c>
      <c r="F1518" s="20" t="str">
        <f>_xlfn.XLOOKUP(A1518,'Medical Examinations'!A:A,'Medical Examinations'!E:E,"not found")</f>
        <v>No</v>
      </c>
      <c r="G1518" s="20" t="str">
        <f>_xlfn.XLOOKUP(A1518,'Medical Examinations'!A:A,'Medical Examinations'!F:F,"not found")</f>
        <v>No</v>
      </c>
      <c r="H1518" s="20">
        <f>_xlfn.XLOOKUP(A1518,'Medical Examinations'!A:A,'Medical Examinations'!G:G,"not found")</f>
        <v>0</v>
      </c>
      <c r="I1518" s="20" t="str">
        <f>_xlfn.XLOOKUP(A1518,'Medical Examinations'!A:A,'Medical Examinations'!H:H,"not found")</f>
        <v>No</v>
      </c>
      <c r="J1518" s="20" t="str">
        <f>_xlfn.XLOOKUP(A1518,'Medical Examinations'!A:A,'Medical Examinations'!I:I,"not found")</f>
        <v>Obesity</v>
      </c>
      <c r="K1518" s="21">
        <f>_xlfn.XLOOKUP(A1518,'Hospitalisation Details'!A:A,'Hospitalisation Details'!F:F,"Not Found")</f>
        <v>29867</v>
      </c>
      <c r="L1518" s="22">
        <f>_xlfn.XLOOKUP(A1518,'Hospitalisation Details'!A:A,'Hospitalisation Details'!H:H,"Not Found")</f>
        <v>6781.35</v>
      </c>
      <c r="M1518" s="21" t="str">
        <f>_xlfn.XLOOKUP(A1518,'Hospitalisation Details'!A:A,'Hospitalisation Details'!I:I,"Not Found")</f>
        <v>tier - 2</v>
      </c>
      <c r="N1518" s="21" t="str">
        <f>_xlfn.XLOOKUP(A1518,'Hospitalisation Details'!A:A,'Hospitalisation Details'!J:J,"Not Found")</f>
        <v>tier - 3</v>
      </c>
      <c r="O1518" s="21" t="str">
        <f>_xlfn.XLOOKUP(A1518,'Hospitalisation Details'!A:A,'Hospitalisation Details'!K:K,"Not Found")</f>
        <v>R1013</v>
      </c>
      <c r="P1518" s="23">
        <f>_xlfn.XLOOKUP(A1518,'Hospitalisation Details'!A:A,'Hospitalisation Details'!L:L,"Not Found")</f>
        <v>41</v>
      </c>
    </row>
    <row r="1519" spans="1:16" ht="15.75" x14ac:dyDescent="0.25">
      <c r="A1519" s="19" t="s">
        <v>853</v>
      </c>
      <c r="B1519" s="19" t="str">
        <f>_xlfn.XLOOKUP(A1519,'Customer Names'!A:A,'Customer Names'!C:C,"Not Found")</f>
        <v>Manuel</v>
      </c>
      <c r="C1519" s="20">
        <f>_xlfn.XLOOKUP(A1519,'Medical Examinations'!A:A,'Medical Examinations'!B:B,"not found")</f>
        <v>32.200000000000003</v>
      </c>
      <c r="D1519" s="20">
        <f>_xlfn.XLOOKUP(A1519,'Medical Examinations'!A:A,'Medical Examinations'!C:C,"not found")</f>
        <v>10.59</v>
      </c>
      <c r="E1519" s="20" t="str">
        <f>_xlfn.XLOOKUP(A1519,'Medical Examinations'!A:A,'Medical Examinations'!D:D,"not found")</f>
        <v>Yes</v>
      </c>
      <c r="F1519" s="20" t="str">
        <f>_xlfn.XLOOKUP(A1519,'Medical Examinations'!A:A,'Medical Examinations'!E:E,"not found")</f>
        <v>No</v>
      </c>
      <c r="G1519" s="20" t="str">
        <f>_xlfn.XLOOKUP(A1519,'Medical Examinations'!A:A,'Medical Examinations'!F:F,"not found")</f>
        <v>No</v>
      </c>
      <c r="H1519" s="20">
        <f>_xlfn.XLOOKUP(A1519,'Medical Examinations'!A:A,'Medical Examinations'!G:G,"not found")</f>
        <v>0</v>
      </c>
      <c r="I1519" s="20" t="str">
        <f>_xlfn.XLOOKUP(A1519,'Medical Examinations'!A:A,'Medical Examinations'!H:H,"not found")</f>
        <v>No</v>
      </c>
      <c r="J1519" s="20" t="str">
        <f>_xlfn.XLOOKUP(A1519,'Medical Examinations'!A:A,'Medical Examinations'!I:I,"not found")</f>
        <v>Obesity</v>
      </c>
      <c r="K1519" s="21">
        <f>_xlfn.XLOOKUP(A1519,'Hospitalisation Details'!A:A,'Hospitalisation Details'!F:F,"Not Found")</f>
        <v>29832</v>
      </c>
      <c r="L1519" s="22">
        <f>_xlfn.XLOOKUP(A1519,'Hospitalisation Details'!A:A,'Hospitalisation Details'!H:H,"Not Found")</f>
        <v>6775.96</v>
      </c>
      <c r="M1519" s="21" t="str">
        <f>_xlfn.XLOOKUP(A1519,'Hospitalisation Details'!A:A,'Hospitalisation Details'!I:I,"Not Found")</f>
        <v>tier - 2</v>
      </c>
      <c r="N1519" s="21" t="str">
        <f>_xlfn.XLOOKUP(A1519,'Hospitalisation Details'!A:A,'Hospitalisation Details'!J:J,"Not Found")</f>
        <v>tier - 3</v>
      </c>
      <c r="O1519" s="21" t="str">
        <f>_xlfn.XLOOKUP(A1519,'Hospitalisation Details'!A:A,'Hospitalisation Details'!K:K,"Not Found")</f>
        <v>R1011</v>
      </c>
      <c r="P1519" s="23">
        <f>_xlfn.XLOOKUP(A1519,'Hospitalisation Details'!A:A,'Hospitalisation Details'!L:L,"Not Found")</f>
        <v>41</v>
      </c>
    </row>
    <row r="1520" spans="1:16" ht="15.75" x14ac:dyDescent="0.25">
      <c r="A1520" s="19" t="s">
        <v>852</v>
      </c>
      <c r="B1520" s="19" t="str">
        <f>_xlfn.XLOOKUP(A1520,'Customer Names'!A:A,'Customer Names'!C:C,"Not Found")</f>
        <v>Demko</v>
      </c>
      <c r="C1520" s="20">
        <f>_xlfn.XLOOKUP(A1520,'Medical Examinations'!A:A,'Medical Examinations'!B:B,"not found")</f>
        <v>28.05</v>
      </c>
      <c r="D1520" s="20">
        <f>_xlfn.XLOOKUP(A1520,'Medical Examinations'!A:A,'Medical Examinations'!C:C,"not found")</f>
        <v>11.85</v>
      </c>
      <c r="E1520" s="20" t="str">
        <f>_xlfn.XLOOKUP(A1520,'Medical Examinations'!A:A,'Medical Examinations'!D:D,"not found")</f>
        <v>Yes</v>
      </c>
      <c r="F1520" s="20" t="str">
        <f>_xlfn.XLOOKUP(A1520,'Medical Examinations'!A:A,'Medical Examinations'!E:E,"not found")</f>
        <v>No</v>
      </c>
      <c r="G1520" s="20" t="str">
        <f>_xlfn.XLOOKUP(A1520,'Medical Examinations'!A:A,'Medical Examinations'!F:F,"not found")</f>
        <v>No</v>
      </c>
      <c r="H1520" s="20">
        <f>_xlfn.XLOOKUP(A1520,'Medical Examinations'!A:A,'Medical Examinations'!G:G,"not found")</f>
        <v>0</v>
      </c>
      <c r="I1520" s="20" t="str">
        <f>_xlfn.XLOOKUP(A1520,'Medical Examinations'!A:A,'Medical Examinations'!H:H,"not found")</f>
        <v>No</v>
      </c>
      <c r="J1520" s="20" t="str">
        <f>_xlfn.XLOOKUP(A1520,'Medical Examinations'!A:A,'Medical Examinations'!I:I,"not found")</f>
        <v>Overweight</v>
      </c>
      <c r="K1520" s="21">
        <f>_xlfn.XLOOKUP(A1520,'Hospitalisation Details'!A:A,'Hospitalisation Details'!F:F,"Not Found")</f>
        <v>29850</v>
      </c>
      <c r="L1520" s="22">
        <f>_xlfn.XLOOKUP(A1520,'Hospitalisation Details'!A:A,'Hospitalisation Details'!H:H,"Not Found")</f>
        <v>6770.19</v>
      </c>
      <c r="M1520" s="21" t="str">
        <f>_xlfn.XLOOKUP(A1520,'Hospitalisation Details'!A:A,'Hospitalisation Details'!I:I,"Not Found")</f>
        <v>tier - 2</v>
      </c>
      <c r="N1520" s="21" t="str">
        <f>_xlfn.XLOOKUP(A1520,'Hospitalisation Details'!A:A,'Hospitalisation Details'!J:J,"Not Found")</f>
        <v>tier - 3</v>
      </c>
      <c r="O1520" s="21" t="str">
        <f>_xlfn.XLOOKUP(A1520,'Hospitalisation Details'!A:A,'Hospitalisation Details'!K:K,"Not Found")</f>
        <v>R1013</v>
      </c>
      <c r="P1520" s="23">
        <f>_xlfn.XLOOKUP(A1520,'Hospitalisation Details'!A:A,'Hospitalisation Details'!L:L,"Not Found")</f>
        <v>41</v>
      </c>
    </row>
    <row r="1521" spans="1:16" ht="15.75" x14ac:dyDescent="0.25">
      <c r="A1521" s="19" t="s">
        <v>851</v>
      </c>
      <c r="B1521" s="19" t="str">
        <f>_xlfn.XLOOKUP(A1521,'Customer Names'!A:A,'Customer Names'!C:C,"Not Found")</f>
        <v>Battaglia</v>
      </c>
      <c r="C1521" s="20">
        <f>_xlfn.XLOOKUP(A1521,'Medical Examinations'!A:A,'Medical Examinations'!B:B,"not found")</f>
        <v>19</v>
      </c>
      <c r="D1521" s="20">
        <f>_xlfn.XLOOKUP(A1521,'Medical Examinations'!A:A,'Medical Examinations'!C:C,"not found")</f>
        <v>5.46</v>
      </c>
      <c r="E1521" s="20" t="str">
        <f>_xlfn.XLOOKUP(A1521,'Medical Examinations'!A:A,'Medical Examinations'!D:D,"not found")</f>
        <v>Yes</v>
      </c>
      <c r="F1521" s="20" t="str">
        <f>_xlfn.XLOOKUP(A1521,'Medical Examinations'!A:A,'Medical Examinations'!E:E,"not found")</f>
        <v>No</v>
      </c>
      <c r="G1521" s="20" t="str">
        <f>_xlfn.XLOOKUP(A1521,'Medical Examinations'!A:A,'Medical Examinations'!F:F,"not found")</f>
        <v>No</v>
      </c>
      <c r="H1521" s="20">
        <f>_xlfn.XLOOKUP(A1521,'Medical Examinations'!A:A,'Medical Examinations'!G:G,"not found")</f>
        <v>1</v>
      </c>
      <c r="I1521" s="20" t="str">
        <f>_xlfn.XLOOKUP(A1521,'Medical Examinations'!A:A,'Medical Examinations'!H:H,"not found")</f>
        <v>No</v>
      </c>
      <c r="J1521" s="20" t="str">
        <f>_xlfn.XLOOKUP(A1521,'Medical Examinations'!A:A,'Medical Examinations'!I:I,"not found")</f>
        <v>Normal Weight</v>
      </c>
      <c r="K1521" s="21">
        <f>_xlfn.XLOOKUP(A1521,'Hospitalisation Details'!A:A,'Hospitalisation Details'!F:F,"Not Found")</f>
        <v>32426</v>
      </c>
      <c r="L1521" s="22">
        <f>_xlfn.XLOOKUP(A1521,'Hospitalisation Details'!A:A,'Hospitalisation Details'!H:H,"Not Found")</f>
        <v>6753.04</v>
      </c>
      <c r="M1521" s="21" t="str">
        <f>_xlfn.XLOOKUP(A1521,'Hospitalisation Details'!A:A,'Hospitalisation Details'!I:I,"Not Found")</f>
        <v>tier - 2</v>
      </c>
      <c r="N1521" s="21" t="str">
        <f>_xlfn.XLOOKUP(A1521,'Hospitalisation Details'!A:A,'Hospitalisation Details'!J:J,"Not Found")</f>
        <v>tier - 3</v>
      </c>
      <c r="O1521" s="21" t="str">
        <f>_xlfn.XLOOKUP(A1521,'Hospitalisation Details'!A:A,'Hospitalisation Details'!K:K,"Not Found")</f>
        <v>R1024</v>
      </c>
      <c r="P1521" s="23">
        <f>_xlfn.XLOOKUP(A1521,'Hospitalisation Details'!A:A,'Hospitalisation Details'!L:L,"Not Found")</f>
        <v>34</v>
      </c>
    </row>
    <row r="1522" spans="1:16" ht="15.75" x14ac:dyDescent="0.25">
      <c r="A1522" s="19" t="s">
        <v>850</v>
      </c>
      <c r="B1522" s="19" t="str">
        <f>_xlfn.XLOOKUP(A1522,'Customer Names'!A:A,'Customer Names'!C:C,"Not Found")</f>
        <v>Follo</v>
      </c>
      <c r="C1522" s="20">
        <f>_xlfn.XLOOKUP(A1522,'Medical Examinations'!A:A,'Medical Examinations'!B:B,"not found")</f>
        <v>16.13</v>
      </c>
      <c r="D1522" s="20">
        <f>_xlfn.XLOOKUP(A1522,'Medical Examinations'!A:A,'Medical Examinations'!C:C,"not found")</f>
        <v>4.54</v>
      </c>
      <c r="E1522" s="20" t="str">
        <f>_xlfn.XLOOKUP(A1522,'Medical Examinations'!A:A,'Medical Examinations'!D:D,"not found")</f>
        <v>Yes</v>
      </c>
      <c r="F1522" s="20" t="str">
        <f>_xlfn.XLOOKUP(A1522,'Medical Examinations'!A:A,'Medical Examinations'!E:E,"not found")</f>
        <v>No</v>
      </c>
      <c r="G1522" s="20" t="str">
        <f>_xlfn.XLOOKUP(A1522,'Medical Examinations'!A:A,'Medical Examinations'!F:F,"not found")</f>
        <v>No</v>
      </c>
      <c r="H1522" s="20">
        <f>_xlfn.XLOOKUP(A1522,'Medical Examinations'!A:A,'Medical Examinations'!G:G,"not found")</f>
        <v>2</v>
      </c>
      <c r="I1522" s="20" t="str">
        <f>_xlfn.XLOOKUP(A1522,'Medical Examinations'!A:A,'Medical Examinations'!H:H,"not found")</f>
        <v>No</v>
      </c>
      <c r="J1522" s="20" t="str">
        <f>_xlfn.XLOOKUP(A1522,'Medical Examinations'!A:A,'Medical Examinations'!I:I,"not found")</f>
        <v>Underweight</v>
      </c>
      <c r="K1522" s="21">
        <f>_xlfn.XLOOKUP(A1522,'Hospitalisation Details'!A:A,'Hospitalisation Details'!F:F,"Not Found")</f>
        <v>24450</v>
      </c>
      <c r="L1522" s="22">
        <f>_xlfn.XLOOKUP(A1522,'Hospitalisation Details'!A:A,'Hospitalisation Details'!H:H,"Not Found")</f>
        <v>6750.27</v>
      </c>
      <c r="M1522" s="21" t="str">
        <f>_xlfn.XLOOKUP(A1522,'Hospitalisation Details'!A:A,'Hospitalisation Details'!I:I,"Not Found")</f>
        <v>tier - 2</v>
      </c>
      <c r="N1522" s="21" t="str">
        <f>_xlfn.XLOOKUP(A1522,'Hospitalisation Details'!A:A,'Hospitalisation Details'!J:J,"Not Found")</f>
        <v>tier - 3</v>
      </c>
      <c r="O1522" s="21" t="str">
        <f>_xlfn.XLOOKUP(A1522,'Hospitalisation Details'!A:A,'Hospitalisation Details'!K:K,"Not Found")</f>
        <v>R1013</v>
      </c>
      <c r="P1522" s="23">
        <f>_xlfn.XLOOKUP(A1522,'Hospitalisation Details'!A:A,'Hospitalisation Details'!L:L,"Not Found")</f>
        <v>56</v>
      </c>
    </row>
    <row r="1523" spans="1:16" ht="15.75" x14ac:dyDescent="0.25">
      <c r="A1523" s="19" t="s">
        <v>849</v>
      </c>
      <c r="B1523" s="19" t="str">
        <f>_xlfn.XLOOKUP(A1523,'Customer Names'!A:A,'Customer Names'!C:C,"Not Found")</f>
        <v>Barana</v>
      </c>
      <c r="C1523" s="20">
        <f>_xlfn.XLOOKUP(A1523,'Medical Examinations'!A:A,'Medical Examinations'!B:B,"not found")</f>
        <v>18.77</v>
      </c>
      <c r="D1523" s="20">
        <f>_xlfn.XLOOKUP(A1523,'Medical Examinations'!A:A,'Medical Examinations'!C:C,"not found")</f>
        <v>11.98</v>
      </c>
      <c r="E1523" s="20" t="str">
        <f>_xlfn.XLOOKUP(A1523,'Medical Examinations'!A:A,'Medical Examinations'!D:D,"not found")</f>
        <v>Yes</v>
      </c>
      <c r="F1523" s="20" t="str">
        <f>_xlfn.XLOOKUP(A1523,'Medical Examinations'!A:A,'Medical Examinations'!E:E,"not found")</f>
        <v>No</v>
      </c>
      <c r="G1523" s="20" t="str">
        <f>_xlfn.XLOOKUP(A1523,'Medical Examinations'!A:A,'Medical Examinations'!F:F,"not found")</f>
        <v>No</v>
      </c>
      <c r="H1523" s="20">
        <f>_xlfn.XLOOKUP(A1523,'Medical Examinations'!A:A,'Medical Examinations'!G:G,"not found")</f>
        <v>2</v>
      </c>
      <c r="I1523" s="20" t="str">
        <f>_xlfn.XLOOKUP(A1523,'Medical Examinations'!A:A,'Medical Examinations'!H:H,"not found")</f>
        <v>No</v>
      </c>
      <c r="J1523" s="20" t="str">
        <f>_xlfn.XLOOKUP(A1523,'Medical Examinations'!A:A,'Medical Examinations'!I:I,"not found")</f>
        <v>Normal Weight</v>
      </c>
      <c r="K1523" s="21">
        <f>_xlfn.XLOOKUP(A1523,'Hospitalisation Details'!A:A,'Hospitalisation Details'!F:F,"Not Found")</f>
        <v>25736</v>
      </c>
      <c r="L1523" s="22">
        <f>_xlfn.XLOOKUP(A1523,'Hospitalisation Details'!A:A,'Hospitalisation Details'!H:H,"Not Found")</f>
        <v>6749.63</v>
      </c>
      <c r="M1523" s="21" t="str">
        <f>_xlfn.XLOOKUP(A1523,'Hospitalisation Details'!A:A,'Hospitalisation Details'!I:I,"Not Found")</f>
        <v>tier - 2</v>
      </c>
      <c r="N1523" s="21" t="str">
        <f>_xlfn.XLOOKUP(A1523,'Hospitalisation Details'!A:A,'Hospitalisation Details'!J:J,"Not Found")</f>
        <v>tier - 3</v>
      </c>
      <c r="O1523" s="21" t="str">
        <f>_xlfn.XLOOKUP(A1523,'Hospitalisation Details'!A:A,'Hospitalisation Details'!K:K,"Not Found")</f>
        <v>R1013</v>
      </c>
      <c r="P1523" s="23">
        <f>_xlfn.XLOOKUP(A1523,'Hospitalisation Details'!A:A,'Hospitalisation Details'!L:L,"Not Found")</f>
        <v>52</v>
      </c>
    </row>
    <row r="1524" spans="1:16" ht="15.75" x14ac:dyDescent="0.25">
      <c r="A1524" s="19" t="s">
        <v>848</v>
      </c>
      <c r="B1524" s="19" t="str">
        <f>_xlfn.XLOOKUP(A1524,'Customer Names'!A:A,'Customer Names'!C:C,"Not Found")</f>
        <v>Lysaght</v>
      </c>
      <c r="C1524" s="20">
        <f>_xlfn.XLOOKUP(A1524,'Medical Examinations'!A:A,'Medical Examinations'!B:B,"not found")</f>
        <v>28.88</v>
      </c>
      <c r="D1524" s="20">
        <f>_xlfn.XLOOKUP(A1524,'Medical Examinations'!A:A,'Medical Examinations'!C:C,"not found")</f>
        <v>6.59</v>
      </c>
      <c r="E1524" s="20" t="str">
        <f>_xlfn.XLOOKUP(A1524,'Medical Examinations'!A:A,'Medical Examinations'!D:D,"not found")</f>
        <v>Yes</v>
      </c>
      <c r="F1524" s="20" t="str">
        <f>_xlfn.XLOOKUP(A1524,'Medical Examinations'!A:A,'Medical Examinations'!E:E,"not found")</f>
        <v>No</v>
      </c>
      <c r="G1524" s="20" t="str">
        <f>_xlfn.XLOOKUP(A1524,'Medical Examinations'!A:A,'Medical Examinations'!F:F,"not found")</f>
        <v>No</v>
      </c>
      <c r="H1524" s="20">
        <f>_xlfn.XLOOKUP(A1524,'Medical Examinations'!A:A,'Medical Examinations'!G:G,"not found")</f>
        <v>1</v>
      </c>
      <c r="I1524" s="20" t="str">
        <f>_xlfn.XLOOKUP(A1524,'Medical Examinations'!A:A,'Medical Examinations'!H:H,"not found")</f>
        <v>No</v>
      </c>
      <c r="J1524" s="20" t="str">
        <f>_xlfn.XLOOKUP(A1524,'Medical Examinations'!A:A,'Medical Examinations'!I:I,"not found")</f>
        <v>Overweight</v>
      </c>
      <c r="K1524" s="21">
        <f>_xlfn.XLOOKUP(A1524,'Hospitalisation Details'!A:A,'Hospitalisation Details'!F:F,"Not Found")</f>
        <v>31568</v>
      </c>
      <c r="L1524" s="22">
        <f>_xlfn.XLOOKUP(A1524,'Hospitalisation Details'!A:A,'Hospitalisation Details'!H:H,"Not Found")</f>
        <v>6748.59</v>
      </c>
      <c r="M1524" s="21" t="str">
        <f>_xlfn.XLOOKUP(A1524,'Hospitalisation Details'!A:A,'Hospitalisation Details'!I:I,"Not Found")</f>
        <v>tier - 2</v>
      </c>
      <c r="N1524" s="21" t="str">
        <f>_xlfn.XLOOKUP(A1524,'Hospitalisation Details'!A:A,'Hospitalisation Details'!J:J,"Not Found")</f>
        <v>tier - 3</v>
      </c>
      <c r="O1524" s="21" t="str">
        <f>_xlfn.XLOOKUP(A1524,'Hospitalisation Details'!A:A,'Hospitalisation Details'!K:K,"Not Found")</f>
        <v>R1016</v>
      </c>
      <c r="P1524" s="23">
        <f>_xlfn.XLOOKUP(A1524,'Hospitalisation Details'!A:A,'Hospitalisation Details'!L:L,"Not Found")</f>
        <v>37</v>
      </c>
    </row>
    <row r="1525" spans="1:16" ht="15.75" x14ac:dyDescent="0.25">
      <c r="A1525" s="19" t="s">
        <v>847</v>
      </c>
      <c r="B1525" s="19" t="str">
        <f>_xlfn.XLOOKUP(A1525,'Customer Names'!A:A,'Customer Names'!C:C,"Not Found")</f>
        <v>Chalmers</v>
      </c>
      <c r="C1525" s="20">
        <f>_xlfn.XLOOKUP(A1525,'Medical Examinations'!A:A,'Medical Examinations'!B:B,"not found")</f>
        <v>27.55</v>
      </c>
      <c r="D1525" s="20">
        <f>_xlfn.XLOOKUP(A1525,'Medical Examinations'!A:A,'Medical Examinations'!C:C,"not found")</f>
        <v>10.83</v>
      </c>
      <c r="E1525" s="20" t="str">
        <f>_xlfn.XLOOKUP(A1525,'Medical Examinations'!A:A,'Medical Examinations'!D:D,"not found")</f>
        <v>Yes</v>
      </c>
      <c r="F1525" s="20" t="str">
        <f>_xlfn.XLOOKUP(A1525,'Medical Examinations'!A:A,'Medical Examinations'!E:E,"not found")</f>
        <v>No</v>
      </c>
      <c r="G1525" s="20" t="str">
        <f>_xlfn.XLOOKUP(A1525,'Medical Examinations'!A:A,'Medical Examinations'!F:F,"not found")</f>
        <v>No</v>
      </c>
      <c r="H1525" s="20">
        <f>_xlfn.XLOOKUP(A1525,'Medical Examinations'!A:A,'Medical Examinations'!G:G,"not found")</f>
        <v>1</v>
      </c>
      <c r="I1525" s="20" t="str">
        <f>_xlfn.XLOOKUP(A1525,'Medical Examinations'!A:A,'Medical Examinations'!H:H,"not found")</f>
        <v>No</v>
      </c>
      <c r="J1525" s="20" t="str">
        <f>_xlfn.XLOOKUP(A1525,'Medical Examinations'!A:A,'Medical Examinations'!I:I,"not found")</f>
        <v>Overweight</v>
      </c>
      <c r="K1525" s="21">
        <f>_xlfn.XLOOKUP(A1525,'Hospitalisation Details'!A:A,'Hospitalisation Details'!F:F,"Not Found")</f>
        <v>31631</v>
      </c>
      <c r="L1525" s="22">
        <f>_xlfn.XLOOKUP(A1525,'Hospitalisation Details'!A:A,'Hospitalisation Details'!H:H,"Not Found")</f>
        <v>6746.74</v>
      </c>
      <c r="M1525" s="21" t="str">
        <f>_xlfn.XLOOKUP(A1525,'Hospitalisation Details'!A:A,'Hospitalisation Details'!I:I,"Not Found")</f>
        <v>tier - 2</v>
      </c>
      <c r="N1525" s="21" t="str">
        <f>_xlfn.XLOOKUP(A1525,'Hospitalisation Details'!A:A,'Hospitalisation Details'!J:J,"Not Found")</f>
        <v>tier - 3</v>
      </c>
      <c r="O1525" s="21" t="str">
        <f>_xlfn.XLOOKUP(A1525,'Hospitalisation Details'!A:A,'Hospitalisation Details'!K:K,"Not Found")</f>
        <v>R1016</v>
      </c>
      <c r="P1525" s="23">
        <f>_xlfn.XLOOKUP(A1525,'Hospitalisation Details'!A:A,'Hospitalisation Details'!L:L,"Not Found")</f>
        <v>36</v>
      </c>
    </row>
    <row r="1526" spans="1:16" ht="15.75" x14ac:dyDescent="0.25">
      <c r="A1526" s="19" t="s">
        <v>846</v>
      </c>
      <c r="B1526" s="19" t="str">
        <f>_xlfn.XLOOKUP(A1526,'Customer Names'!A:A,'Customer Names'!C:C,"Not Found")</f>
        <v>Phillippi</v>
      </c>
      <c r="C1526" s="20">
        <f>_xlfn.XLOOKUP(A1526,'Medical Examinations'!A:A,'Medical Examinations'!B:B,"not found")</f>
        <v>15.6</v>
      </c>
      <c r="D1526" s="20">
        <f>_xlfn.XLOOKUP(A1526,'Medical Examinations'!A:A,'Medical Examinations'!C:C,"not found")</f>
        <v>8.6</v>
      </c>
      <c r="E1526" s="20" t="str">
        <f>_xlfn.XLOOKUP(A1526,'Medical Examinations'!A:A,'Medical Examinations'!D:D,"not found")</f>
        <v>No</v>
      </c>
      <c r="F1526" s="20" t="str">
        <f>_xlfn.XLOOKUP(A1526,'Medical Examinations'!A:A,'Medical Examinations'!E:E,"not found")</f>
        <v>No</v>
      </c>
      <c r="G1526" s="20" t="str">
        <f>_xlfn.XLOOKUP(A1526,'Medical Examinations'!A:A,'Medical Examinations'!F:F,"not found")</f>
        <v>No</v>
      </c>
      <c r="H1526" s="20">
        <f>_xlfn.XLOOKUP(A1526,'Medical Examinations'!A:A,'Medical Examinations'!G:G,"not found")</f>
        <v>0</v>
      </c>
      <c r="I1526" s="20" t="str">
        <f>_xlfn.XLOOKUP(A1526,'Medical Examinations'!A:A,'Medical Examinations'!H:H,"not found")</f>
        <v>No</v>
      </c>
      <c r="J1526" s="20" t="str">
        <f>_xlfn.XLOOKUP(A1526,'Medical Examinations'!A:A,'Medical Examinations'!I:I,"not found")</f>
        <v>Underweight</v>
      </c>
      <c r="K1526" s="21">
        <f>_xlfn.XLOOKUP(A1526,'Hospitalisation Details'!A:A,'Hospitalisation Details'!F:F,"Not Found")</f>
        <v>25037</v>
      </c>
      <c r="L1526" s="22">
        <f>_xlfn.XLOOKUP(A1526,'Hospitalisation Details'!A:A,'Hospitalisation Details'!H:H,"Not Found")</f>
        <v>6738.84</v>
      </c>
      <c r="M1526" s="21" t="str">
        <f>_xlfn.XLOOKUP(A1526,'Hospitalisation Details'!A:A,'Hospitalisation Details'!I:I,"Not Found")</f>
        <v>tier - 2</v>
      </c>
      <c r="N1526" s="21" t="str">
        <f>_xlfn.XLOOKUP(A1526,'Hospitalisation Details'!A:A,'Hospitalisation Details'!J:J,"Not Found")</f>
        <v>tier - 3</v>
      </c>
      <c r="O1526" s="21" t="str">
        <f>_xlfn.XLOOKUP(A1526,'Hospitalisation Details'!A:A,'Hospitalisation Details'!K:K,"Not Found")</f>
        <v>R1012</v>
      </c>
      <c r="P1526" s="23">
        <f>_xlfn.XLOOKUP(A1526,'Hospitalisation Details'!A:A,'Hospitalisation Details'!L:L,"Not Found")</f>
        <v>54</v>
      </c>
    </row>
    <row r="1527" spans="1:16" ht="15.75" x14ac:dyDescent="0.25">
      <c r="A1527" s="19" t="s">
        <v>845</v>
      </c>
      <c r="B1527" s="19" t="str">
        <f>_xlfn.XLOOKUP(A1527,'Customer Names'!A:A,'Customer Names'!C:C,"Not Found")</f>
        <v>MacPherson</v>
      </c>
      <c r="C1527" s="20">
        <f>_xlfn.XLOOKUP(A1527,'Medical Examinations'!A:A,'Medical Examinations'!B:B,"not found")</f>
        <v>21.99</v>
      </c>
      <c r="D1527" s="20">
        <f>_xlfn.XLOOKUP(A1527,'Medical Examinations'!A:A,'Medical Examinations'!C:C,"not found")</f>
        <v>11.17</v>
      </c>
      <c r="E1527" s="20" t="str">
        <f>_xlfn.XLOOKUP(A1527,'Medical Examinations'!A:A,'Medical Examinations'!D:D,"not found")</f>
        <v>No</v>
      </c>
      <c r="F1527" s="20" t="str">
        <f>_xlfn.XLOOKUP(A1527,'Medical Examinations'!A:A,'Medical Examinations'!E:E,"not found")</f>
        <v>No</v>
      </c>
      <c r="G1527" s="20" t="str">
        <f>_xlfn.XLOOKUP(A1527,'Medical Examinations'!A:A,'Medical Examinations'!F:F,"not found")</f>
        <v>No</v>
      </c>
      <c r="H1527" s="20">
        <f>_xlfn.XLOOKUP(A1527,'Medical Examinations'!A:A,'Medical Examinations'!G:G,"not found")</f>
        <v>0</v>
      </c>
      <c r="I1527" s="20" t="str">
        <f>_xlfn.XLOOKUP(A1527,'Medical Examinations'!A:A,'Medical Examinations'!H:H,"not found")</f>
        <v>No</v>
      </c>
      <c r="J1527" s="20" t="str">
        <f>_xlfn.XLOOKUP(A1527,'Medical Examinations'!A:A,'Medical Examinations'!I:I,"not found")</f>
        <v>Normal Weight</v>
      </c>
      <c r="K1527" s="21">
        <f>_xlfn.XLOOKUP(A1527,'Hospitalisation Details'!A:A,'Hospitalisation Details'!F:F,"Not Found")</f>
        <v>28784</v>
      </c>
      <c r="L1527" s="22">
        <f>_xlfn.XLOOKUP(A1527,'Hospitalisation Details'!A:A,'Hospitalisation Details'!H:H,"Not Found")</f>
        <v>6737.98</v>
      </c>
      <c r="M1527" s="21" t="str">
        <f>_xlfn.XLOOKUP(A1527,'Hospitalisation Details'!A:A,'Hospitalisation Details'!I:I,"Not Found")</f>
        <v>tier - 2</v>
      </c>
      <c r="N1527" s="21" t="str">
        <f>_xlfn.XLOOKUP(A1527,'Hospitalisation Details'!A:A,'Hospitalisation Details'!J:J,"Not Found")</f>
        <v>tier - 3</v>
      </c>
      <c r="O1527" s="21" t="str">
        <f>_xlfn.XLOOKUP(A1527,'Hospitalisation Details'!A:A,'Hospitalisation Details'!K:K,"Not Found")</f>
        <v>R1013</v>
      </c>
      <c r="P1527" s="23">
        <f>_xlfn.XLOOKUP(A1527,'Hospitalisation Details'!A:A,'Hospitalisation Details'!L:L,"Not Found")</f>
        <v>44</v>
      </c>
    </row>
    <row r="1528" spans="1:16" ht="15.75" x14ac:dyDescent="0.25">
      <c r="A1528" s="19" t="s">
        <v>844</v>
      </c>
      <c r="B1528" s="19" t="str">
        <f>_xlfn.XLOOKUP(A1528,'Customer Names'!A:A,'Customer Names'!C:C,"Not Found")</f>
        <v>Delfidio</v>
      </c>
      <c r="C1528" s="20">
        <f>_xlfn.XLOOKUP(A1528,'Medical Examinations'!A:A,'Medical Examinations'!B:B,"not found")</f>
        <v>34.85</v>
      </c>
      <c r="D1528" s="20">
        <f>_xlfn.XLOOKUP(A1528,'Medical Examinations'!A:A,'Medical Examinations'!C:C,"not found")</f>
        <v>5.75</v>
      </c>
      <c r="E1528" s="20" t="str">
        <f>_xlfn.XLOOKUP(A1528,'Medical Examinations'!A:A,'Medical Examinations'!D:D,"not found")</f>
        <v>No</v>
      </c>
      <c r="F1528" s="20" t="str">
        <f>_xlfn.XLOOKUP(A1528,'Medical Examinations'!A:A,'Medical Examinations'!E:E,"not found")</f>
        <v>No</v>
      </c>
      <c r="G1528" s="20" t="str">
        <f>_xlfn.XLOOKUP(A1528,'Medical Examinations'!A:A,'Medical Examinations'!F:F,"not found")</f>
        <v>No</v>
      </c>
      <c r="H1528" s="20">
        <f>_xlfn.XLOOKUP(A1528,'Medical Examinations'!A:A,'Medical Examinations'!G:G,"not found")</f>
        <v>0</v>
      </c>
      <c r="I1528" s="20" t="str">
        <f>_xlfn.XLOOKUP(A1528,'Medical Examinations'!A:A,'Medical Examinations'!H:H,"not found")</f>
        <v>No</v>
      </c>
      <c r="J1528" s="20" t="str">
        <f>_xlfn.XLOOKUP(A1528,'Medical Examinations'!A:A,'Medical Examinations'!I:I,"not found")</f>
        <v>Obesity</v>
      </c>
      <c r="K1528" s="21">
        <f>_xlfn.XLOOKUP(A1528,'Hospitalisation Details'!A:A,'Hospitalisation Details'!F:F,"Not Found")</f>
        <v>34498</v>
      </c>
      <c r="L1528" s="22">
        <f>_xlfn.XLOOKUP(A1528,'Hospitalisation Details'!A:A,'Hospitalisation Details'!H:H,"Not Found")</f>
        <v>6721.37</v>
      </c>
      <c r="M1528" s="21" t="str">
        <f>_xlfn.XLOOKUP(A1528,'Hospitalisation Details'!A:A,'Hospitalisation Details'!I:I,"Not Found")</f>
        <v>tier - 2</v>
      </c>
      <c r="N1528" s="21" t="str">
        <f>_xlfn.XLOOKUP(A1528,'Hospitalisation Details'!A:A,'Hospitalisation Details'!J:J,"Not Found")</f>
        <v>tier - 3</v>
      </c>
      <c r="O1528" s="21" t="str">
        <f>_xlfn.XLOOKUP(A1528,'Hospitalisation Details'!A:A,'Hospitalisation Details'!K:K,"Not Found")</f>
        <v>R1012</v>
      </c>
      <c r="P1528" s="23">
        <f>_xlfn.XLOOKUP(A1528,'Hospitalisation Details'!A:A,'Hospitalisation Details'!L:L,"Not Found")</f>
        <v>28</v>
      </c>
    </row>
    <row r="1529" spans="1:16" ht="15.75" x14ac:dyDescent="0.25">
      <c r="A1529" s="19" t="s">
        <v>843</v>
      </c>
      <c r="B1529" s="19" t="str">
        <f>_xlfn.XLOOKUP(A1529,'Customer Names'!A:A,'Customer Names'!C:C,"Not Found")</f>
        <v>Cummings</v>
      </c>
      <c r="C1529" s="20">
        <f>_xlfn.XLOOKUP(A1529,'Medical Examinations'!A:A,'Medical Examinations'!B:B,"not found")</f>
        <v>24.51</v>
      </c>
      <c r="D1529" s="20">
        <f>_xlfn.XLOOKUP(A1529,'Medical Examinations'!A:A,'Medical Examinations'!C:C,"not found")</f>
        <v>4.83</v>
      </c>
      <c r="E1529" s="20" t="str">
        <f>_xlfn.XLOOKUP(A1529,'Medical Examinations'!A:A,'Medical Examinations'!D:D,"not found")</f>
        <v>Yes</v>
      </c>
      <c r="F1529" s="20" t="str">
        <f>_xlfn.XLOOKUP(A1529,'Medical Examinations'!A:A,'Medical Examinations'!E:E,"not found")</f>
        <v>No</v>
      </c>
      <c r="G1529" s="20" t="str">
        <f>_xlfn.XLOOKUP(A1529,'Medical Examinations'!A:A,'Medical Examinations'!F:F,"not found")</f>
        <v>Yes</v>
      </c>
      <c r="H1529" s="20">
        <f>_xlfn.XLOOKUP(A1529,'Medical Examinations'!A:A,'Medical Examinations'!G:G,"not found")</f>
        <v>1</v>
      </c>
      <c r="I1529" s="20" t="str">
        <f>_xlfn.XLOOKUP(A1529,'Medical Examinations'!A:A,'Medical Examinations'!H:H,"not found")</f>
        <v>No</v>
      </c>
      <c r="J1529" s="20" t="str">
        <f>_xlfn.XLOOKUP(A1529,'Medical Examinations'!A:A,'Medical Examinations'!I:I,"not found")</f>
        <v>Normal Weight</v>
      </c>
      <c r="K1529" s="21">
        <f>_xlfn.XLOOKUP(A1529,'Hospitalisation Details'!A:A,'Hospitalisation Details'!F:F,"Not Found")</f>
        <v>30479</v>
      </c>
      <c r="L1529" s="22">
        <f>_xlfn.XLOOKUP(A1529,'Hospitalisation Details'!A:A,'Hospitalisation Details'!H:H,"Not Found")</f>
        <v>6710.19</v>
      </c>
      <c r="M1529" s="21" t="str">
        <f>_xlfn.XLOOKUP(A1529,'Hospitalisation Details'!A:A,'Hospitalisation Details'!I:I,"Not Found")</f>
        <v>tier - 2</v>
      </c>
      <c r="N1529" s="21" t="str">
        <f>_xlfn.XLOOKUP(A1529,'Hospitalisation Details'!A:A,'Hospitalisation Details'!J:J,"Not Found")</f>
        <v>tier - 3</v>
      </c>
      <c r="O1529" s="21" t="str">
        <f>_xlfn.XLOOKUP(A1529,'Hospitalisation Details'!A:A,'Hospitalisation Details'!K:K,"Not Found")</f>
        <v>R1012</v>
      </c>
      <c r="P1529" s="23">
        <f>_xlfn.XLOOKUP(A1529,'Hospitalisation Details'!A:A,'Hospitalisation Details'!L:L,"Not Found")</f>
        <v>39</v>
      </c>
    </row>
    <row r="1530" spans="1:16" ht="15.75" x14ac:dyDescent="0.25">
      <c r="A1530" s="19" t="s">
        <v>842</v>
      </c>
      <c r="B1530" s="19" t="str">
        <f>_xlfn.XLOOKUP(A1530,'Customer Names'!A:A,'Customer Names'!C:C,"Not Found")</f>
        <v>Schroegel</v>
      </c>
      <c r="C1530" s="20">
        <f>_xlfn.XLOOKUP(A1530,'Medical Examinations'!A:A,'Medical Examinations'!B:B,"not found")</f>
        <v>19.399999999999999</v>
      </c>
      <c r="D1530" s="20">
        <f>_xlfn.XLOOKUP(A1530,'Medical Examinations'!A:A,'Medical Examinations'!C:C,"not found")</f>
        <v>11.93</v>
      </c>
      <c r="E1530" s="20" t="str">
        <f>_xlfn.XLOOKUP(A1530,'Medical Examinations'!A:A,'Medical Examinations'!D:D,"not found")</f>
        <v>No</v>
      </c>
      <c r="F1530" s="20" t="str">
        <f>_xlfn.XLOOKUP(A1530,'Medical Examinations'!A:A,'Medical Examinations'!E:E,"not found")</f>
        <v>No</v>
      </c>
      <c r="G1530" s="20" t="str">
        <f>_xlfn.XLOOKUP(A1530,'Medical Examinations'!A:A,'Medical Examinations'!F:F,"not found")</f>
        <v>No</v>
      </c>
      <c r="H1530" s="20">
        <f>_xlfn.XLOOKUP(A1530,'Medical Examinations'!A:A,'Medical Examinations'!G:G,"not found")</f>
        <v>0</v>
      </c>
      <c r="I1530" s="20" t="str">
        <f>_xlfn.XLOOKUP(A1530,'Medical Examinations'!A:A,'Medical Examinations'!H:H,"not found")</f>
        <v>No</v>
      </c>
      <c r="J1530" s="20" t="str">
        <f>_xlfn.XLOOKUP(A1530,'Medical Examinations'!A:A,'Medical Examinations'!I:I,"not found")</f>
        <v>Normal Weight</v>
      </c>
      <c r="K1530" s="21">
        <f>_xlfn.XLOOKUP(A1530,'Hospitalisation Details'!A:A,'Hospitalisation Details'!F:F,"Not Found")</f>
        <v>26279</v>
      </c>
      <c r="L1530" s="22">
        <f>_xlfn.XLOOKUP(A1530,'Hospitalisation Details'!A:A,'Hospitalisation Details'!H:H,"Not Found")</f>
        <v>6706.47</v>
      </c>
      <c r="M1530" s="21" t="str">
        <f>_xlfn.XLOOKUP(A1530,'Hospitalisation Details'!A:A,'Hospitalisation Details'!I:I,"Not Found")</f>
        <v>tier - 2</v>
      </c>
      <c r="N1530" s="21" t="str">
        <f>_xlfn.XLOOKUP(A1530,'Hospitalisation Details'!A:A,'Hospitalisation Details'!J:J,"Not Found")</f>
        <v>tier - 3</v>
      </c>
      <c r="O1530" s="21" t="str">
        <f>_xlfn.XLOOKUP(A1530,'Hospitalisation Details'!A:A,'Hospitalisation Details'!K:K,"Not Found")</f>
        <v>R1013</v>
      </c>
      <c r="P1530" s="23">
        <f>_xlfn.XLOOKUP(A1530,'Hospitalisation Details'!A:A,'Hospitalisation Details'!L:L,"Not Found")</f>
        <v>51</v>
      </c>
    </row>
    <row r="1531" spans="1:16" ht="15.75" x14ac:dyDescent="0.25">
      <c r="A1531" s="19" t="s">
        <v>841</v>
      </c>
      <c r="B1531" s="19" t="str">
        <f>_xlfn.XLOOKUP(A1531,'Customer Names'!A:A,'Customer Names'!C:C,"Not Found")</f>
        <v>Williams</v>
      </c>
      <c r="C1531" s="20">
        <f>_xlfn.XLOOKUP(A1531,'Medical Examinations'!A:A,'Medical Examinations'!B:B,"not found")</f>
        <v>15.1</v>
      </c>
      <c r="D1531" s="20">
        <f>_xlfn.XLOOKUP(A1531,'Medical Examinations'!A:A,'Medical Examinations'!C:C,"not found")</f>
        <v>8.41</v>
      </c>
      <c r="E1531" s="20" t="str">
        <f>_xlfn.XLOOKUP(A1531,'Medical Examinations'!A:A,'Medical Examinations'!D:D,"not found")</f>
        <v>No</v>
      </c>
      <c r="F1531" s="20" t="str">
        <f>_xlfn.XLOOKUP(A1531,'Medical Examinations'!A:A,'Medical Examinations'!E:E,"not found")</f>
        <v>No</v>
      </c>
      <c r="G1531" s="20" t="str">
        <f>_xlfn.XLOOKUP(A1531,'Medical Examinations'!A:A,'Medical Examinations'!F:F,"not found")</f>
        <v>No</v>
      </c>
      <c r="H1531" s="20">
        <f>_xlfn.XLOOKUP(A1531,'Medical Examinations'!A:A,'Medical Examinations'!G:G,"not found")</f>
        <v>0</v>
      </c>
      <c r="I1531" s="20" t="str">
        <f>_xlfn.XLOOKUP(A1531,'Medical Examinations'!A:A,'Medical Examinations'!H:H,"not found")</f>
        <v>No</v>
      </c>
      <c r="J1531" s="20" t="str">
        <f>_xlfn.XLOOKUP(A1531,'Medical Examinations'!A:A,'Medical Examinations'!I:I,"not found")</f>
        <v>Underweight</v>
      </c>
      <c r="K1531" s="21">
        <f>_xlfn.XLOOKUP(A1531,'Hospitalisation Details'!A:A,'Hospitalisation Details'!F:F,"Not Found")</f>
        <v>25032</v>
      </c>
      <c r="L1531" s="22">
        <f>_xlfn.XLOOKUP(A1531,'Hospitalisation Details'!A:A,'Hospitalisation Details'!H:H,"Not Found")</f>
        <v>6700.56</v>
      </c>
      <c r="M1531" s="21" t="str">
        <f>_xlfn.XLOOKUP(A1531,'Hospitalisation Details'!A:A,'Hospitalisation Details'!I:I,"Not Found")</f>
        <v>tier - 2</v>
      </c>
      <c r="N1531" s="21" t="str">
        <f>_xlfn.XLOOKUP(A1531,'Hospitalisation Details'!A:A,'Hospitalisation Details'!J:J,"Not Found")</f>
        <v>tier - 3</v>
      </c>
      <c r="O1531" s="21" t="str">
        <f>_xlfn.XLOOKUP(A1531,'Hospitalisation Details'!A:A,'Hospitalisation Details'!K:K,"Not Found")</f>
        <v>R1012</v>
      </c>
      <c r="P1531" s="23">
        <f>_xlfn.XLOOKUP(A1531,'Hospitalisation Details'!A:A,'Hospitalisation Details'!L:L,"Not Found")</f>
        <v>54</v>
      </c>
    </row>
    <row r="1532" spans="1:16" ht="15.75" x14ac:dyDescent="0.25">
      <c r="A1532" s="19" t="s">
        <v>840</v>
      </c>
      <c r="B1532" s="19" t="str">
        <f>_xlfn.XLOOKUP(A1532,'Customer Names'!A:A,'Customer Names'!C:C,"Not Found")</f>
        <v>Casey</v>
      </c>
      <c r="C1532" s="20">
        <f>_xlfn.XLOOKUP(A1532,'Medical Examinations'!A:A,'Medical Examinations'!B:B,"not found")</f>
        <v>23.37</v>
      </c>
      <c r="D1532" s="20">
        <f>_xlfn.XLOOKUP(A1532,'Medical Examinations'!A:A,'Medical Examinations'!C:C,"not found")</f>
        <v>5.59</v>
      </c>
      <c r="E1532" s="20" t="str">
        <f>_xlfn.XLOOKUP(A1532,'Medical Examinations'!A:A,'Medical Examinations'!D:D,"not found")</f>
        <v>Yes</v>
      </c>
      <c r="F1532" s="20" t="str">
        <f>_xlfn.XLOOKUP(A1532,'Medical Examinations'!A:A,'Medical Examinations'!E:E,"not found")</f>
        <v>No</v>
      </c>
      <c r="G1532" s="20" t="str">
        <f>_xlfn.XLOOKUP(A1532,'Medical Examinations'!A:A,'Medical Examinations'!F:F,"not found")</f>
        <v>No</v>
      </c>
      <c r="H1532" s="20">
        <f>_xlfn.XLOOKUP(A1532,'Medical Examinations'!A:A,'Medical Examinations'!G:G,"not found")</f>
        <v>0</v>
      </c>
      <c r="I1532" s="20" t="str">
        <f>_xlfn.XLOOKUP(A1532,'Medical Examinations'!A:A,'Medical Examinations'!H:H,"not found")</f>
        <v>No</v>
      </c>
      <c r="J1532" s="20" t="str">
        <f>_xlfn.XLOOKUP(A1532,'Medical Examinations'!A:A,'Medical Examinations'!I:I,"not found")</f>
        <v>Normal Weight</v>
      </c>
      <c r="K1532" s="21">
        <f>_xlfn.XLOOKUP(A1532,'Hospitalisation Details'!A:A,'Hospitalisation Details'!F:F,"Not Found")</f>
        <v>31237</v>
      </c>
      <c r="L1532" s="22">
        <f>_xlfn.XLOOKUP(A1532,'Hospitalisation Details'!A:A,'Hospitalisation Details'!H:H,"Not Found")</f>
        <v>6686.43</v>
      </c>
      <c r="M1532" s="21" t="str">
        <f>_xlfn.XLOOKUP(A1532,'Hospitalisation Details'!A:A,'Hospitalisation Details'!I:I,"Not Found")</f>
        <v>tier - 2</v>
      </c>
      <c r="N1532" s="21" t="str">
        <f>_xlfn.XLOOKUP(A1532,'Hospitalisation Details'!A:A,'Hospitalisation Details'!J:J,"Not Found")</f>
        <v>tier - 3</v>
      </c>
      <c r="O1532" s="21" t="str">
        <f>_xlfn.XLOOKUP(A1532,'Hospitalisation Details'!A:A,'Hospitalisation Details'!K:K,"Not Found")</f>
        <v>R1012</v>
      </c>
      <c r="P1532" s="23">
        <f>_xlfn.XLOOKUP(A1532,'Hospitalisation Details'!A:A,'Hospitalisation Details'!L:L,"Not Found")</f>
        <v>37</v>
      </c>
    </row>
    <row r="1533" spans="1:16" ht="15.75" x14ac:dyDescent="0.25">
      <c r="A1533" s="19" t="s">
        <v>839</v>
      </c>
      <c r="B1533" s="19" t="str">
        <f>_xlfn.XLOOKUP(A1533,'Customer Names'!A:A,'Customer Names'!C:C,"Not Found")</f>
        <v>Randall</v>
      </c>
      <c r="C1533" s="20">
        <f>_xlfn.XLOOKUP(A1533,'Medical Examinations'!A:A,'Medical Examinations'!B:B,"not found")</f>
        <v>42.4</v>
      </c>
      <c r="D1533" s="20">
        <f>_xlfn.XLOOKUP(A1533,'Medical Examinations'!A:A,'Medical Examinations'!C:C,"not found")</f>
        <v>4.0599999999999996</v>
      </c>
      <c r="E1533" s="20" t="str">
        <f>_xlfn.XLOOKUP(A1533,'Medical Examinations'!A:A,'Medical Examinations'!D:D,"not found")</f>
        <v>No</v>
      </c>
      <c r="F1533" s="20" t="str">
        <f>_xlfn.XLOOKUP(A1533,'Medical Examinations'!A:A,'Medical Examinations'!E:E,"not found")</f>
        <v>No</v>
      </c>
      <c r="G1533" s="20" t="str">
        <f>_xlfn.XLOOKUP(A1533,'Medical Examinations'!A:A,'Medical Examinations'!F:F,"not found")</f>
        <v>No</v>
      </c>
      <c r="H1533" s="20">
        <f>_xlfn.XLOOKUP(A1533,'Medical Examinations'!A:A,'Medical Examinations'!G:G,"not found")</f>
        <v>0</v>
      </c>
      <c r="I1533" s="20" t="str">
        <f>_xlfn.XLOOKUP(A1533,'Medical Examinations'!A:A,'Medical Examinations'!H:H,"not found")</f>
        <v>No</v>
      </c>
      <c r="J1533" s="20" t="str">
        <f>_xlfn.XLOOKUP(A1533,'Medical Examinations'!A:A,'Medical Examinations'!I:I,"not found")</f>
        <v>Obesity</v>
      </c>
      <c r="K1533" s="21">
        <f>_xlfn.XLOOKUP(A1533,'Hospitalisation Details'!A:A,'Hospitalisation Details'!F:F,"Not Found")</f>
        <v>32801</v>
      </c>
      <c r="L1533" s="22">
        <f>_xlfn.XLOOKUP(A1533,'Hospitalisation Details'!A:A,'Hospitalisation Details'!H:H,"Not Found")</f>
        <v>6666.24</v>
      </c>
      <c r="M1533" s="21" t="str">
        <f>_xlfn.XLOOKUP(A1533,'Hospitalisation Details'!A:A,'Hospitalisation Details'!I:I,"Not Found")</f>
        <v>tier - 2</v>
      </c>
      <c r="N1533" s="21" t="str">
        <f>_xlfn.XLOOKUP(A1533,'Hospitalisation Details'!A:A,'Hospitalisation Details'!J:J,"Not Found")</f>
        <v>tier - 3</v>
      </c>
      <c r="O1533" s="21" t="str">
        <f>_xlfn.XLOOKUP(A1533,'Hospitalisation Details'!A:A,'Hospitalisation Details'!K:K,"Not Found")</f>
        <v>R1011</v>
      </c>
      <c r="P1533" s="23">
        <f>_xlfn.XLOOKUP(A1533,'Hospitalisation Details'!A:A,'Hospitalisation Details'!L:L,"Not Found")</f>
        <v>33</v>
      </c>
    </row>
    <row r="1534" spans="1:16" ht="15.75" x14ac:dyDescent="0.25">
      <c r="A1534" s="19" t="s">
        <v>838</v>
      </c>
      <c r="B1534" s="19" t="str">
        <f>_xlfn.XLOOKUP(A1534,'Customer Names'!A:A,'Customer Names'!C:C,"Not Found")</f>
        <v>Doyon</v>
      </c>
      <c r="C1534" s="20">
        <f>_xlfn.XLOOKUP(A1534,'Medical Examinations'!A:A,'Medical Examinations'!B:B,"not found")</f>
        <v>28.405000000000001</v>
      </c>
      <c r="D1534" s="20">
        <f>_xlfn.XLOOKUP(A1534,'Medical Examinations'!A:A,'Medical Examinations'!C:C,"not found")</f>
        <v>7.02</v>
      </c>
      <c r="E1534" s="20" t="str">
        <f>_xlfn.XLOOKUP(A1534,'Medical Examinations'!A:A,'Medical Examinations'!D:D,"not found")</f>
        <v>Yes</v>
      </c>
      <c r="F1534" s="20" t="str">
        <f>_xlfn.XLOOKUP(A1534,'Medical Examinations'!A:A,'Medical Examinations'!E:E,"not found")</f>
        <v>No</v>
      </c>
      <c r="G1534" s="20" t="str">
        <f>_xlfn.XLOOKUP(A1534,'Medical Examinations'!A:A,'Medical Examinations'!F:F,"not found")</f>
        <v>No</v>
      </c>
      <c r="H1534" s="20">
        <f>_xlfn.XLOOKUP(A1534,'Medical Examinations'!A:A,'Medical Examinations'!G:G,"not found")</f>
        <v>0</v>
      </c>
      <c r="I1534" s="20" t="str">
        <f>_xlfn.XLOOKUP(A1534,'Medical Examinations'!A:A,'Medical Examinations'!H:H,"not found")</f>
        <v>No</v>
      </c>
      <c r="J1534" s="20" t="str">
        <f>_xlfn.XLOOKUP(A1534,'Medical Examinations'!A:A,'Medical Examinations'!I:I,"not found")</f>
        <v>Overweight</v>
      </c>
      <c r="K1534" s="21">
        <f>_xlfn.XLOOKUP(A1534,'Hospitalisation Details'!A:A,'Hospitalisation Details'!F:F,"Not Found")</f>
        <v>29846</v>
      </c>
      <c r="L1534" s="22">
        <f>_xlfn.XLOOKUP(A1534,'Hospitalisation Details'!A:A,'Hospitalisation Details'!H:H,"Not Found")</f>
        <v>6664.69</v>
      </c>
      <c r="M1534" s="21" t="str">
        <f>_xlfn.XLOOKUP(A1534,'Hospitalisation Details'!A:A,'Hospitalisation Details'!I:I,"Not Found")</f>
        <v>tier - 2</v>
      </c>
      <c r="N1534" s="21" t="str">
        <f>_xlfn.XLOOKUP(A1534,'Hospitalisation Details'!A:A,'Hospitalisation Details'!J:J,"Not Found")</f>
        <v>tier - 3</v>
      </c>
      <c r="O1534" s="21" t="str">
        <f>_xlfn.XLOOKUP(A1534,'Hospitalisation Details'!A:A,'Hospitalisation Details'!K:K,"Not Found")</f>
        <v>R1012</v>
      </c>
      <c r="P1534" s="23">
        <f>_xlfn.XLOOKUP(A1534,'Hospitalisation Details'!A:A,'Hospitalisation Details'!L:L,"Not Found")</f>
        <v>41</v>
      </c>
    </row>
    <row r="1535" spans="1:16" ht="15.75" x14ac:dyDescent="0.25">
      <c r="A1535" s="19" t="s">
        <v>837</v>
      </c>
      <c r="B1535" s="19" t="str">
        <f>_xlfn.XLOOKUP(A1535,'Customer Names'!A:A,'Customer Names'!C:C,"Not Found")</f>
        <v>Sankey</v>
      </c>
      <c r="C1535" s="20">
        <f>_xlfn.XLOOKUP(A1535,'Medical Examinations'!A:A,'Medical Examinations'!B:B,"not found")</f>
        <v>23.4</v>
      </c>
      <c r="D1535" s="20">
        <f>_xlfn.XLOOKUP(A1535,'Medical Examinations'!A:A,'Medical Examinations'!C:C,"not found")</f>
        <v>4.47</v>
      </c>
      <c r="E1535" s="20" t="str">
        <f>_xlfn.XLOOKUP(A1535,'Medical Examinations'!A:A,'Medical Examinations'!D:D,"not found")</f>
        <v>No</v>
      </c>
      <c r="F1535" s="20" t="str">
        <f>_xlfn.XLOOKUP(A1535,'Medical Examinations'!A:A,'Medical Examinations'!E:E,"not found")</f>
        <v>No</v>
      </c>
      <c r="G1535" s="20" t="str">
        <f>_xlfn.XLOOKUP(A1535,'Medical Examinations'!A:A,'Medical Examinations'!F:F,"not found")</f>
        <v>No</v>
      </c>
      <c r="H1535" s="20">
        <f>_xlfn.XLOOKUP(A1535,'Medical Examinations'!A:A,'Medical Examinations'!G:G,"not found")</f>
        <v>0</v>
      </c>
      <c r="I1535" s="20" t="str">
        <f>_xlfn.XLOOKUP(A1535,'Medical Examinations'!A:A,'Medical Examinations'!H:H,"not found")</f>
        <v>No</v>
      </c>
      <c r="J1535" s="20" t="str">
        <f>_xlfn.XLOOKUP(A1535,'Medical Examinations'!A:A,'Medical Examinations'!I:I,"not found")</f>
        <v>Normal Weight</v>
      </c>
      <c r="K1535" s="21">
        <f>_xlfn.XLOOKUP(A1535,'Hospitalisation Details'!A:A,'Hospitalisation Details'!F:F,"Not Found")</f>
        <v>30221</v>
      </c>
      <c r="L1535" s="22">
        <f>_xlfn.XLOOKUP(A1535,'Hospitalisation Details'!A:A,'Hospitalisation Details'!H:H,"Not Found")</f>
        <v>6664.32</v>
      </c>
      <c r="M1535" s="21" t="str">
        <f>_xlfn.XLOOKUP(A1535,'Hospitalisation Details'!A:A,'Hospitalisation Details'!I:I,"Not Found")</f>
        <v>tier - 2</v>
      </c>
      <c r="N1535" s="21" t="str">
        <f>_xlfn.XLOOKUP(A1535,'Hospitalisation Details'!A:A,'Hospitalisation Details'!J:J,"Not Found")</f>
        <v>tier - 3</v>
      </c>
      <c r="O1535" s="21" t="str">
        <f>_xlfn.XLOOKUP(A1535,'Hospitalisation Details'!A:A,'Hospitalisation Details'!K:K,"Not Found")</f>
        <v>R1013</v>
      </c>
      <c r="P1535" s="23">
        <f>_xlfn.XLOOKUP(A1535,'Hospitalisation Details'!A:A,'Hospitalisation Details'!L:L,"Not Found")</f>
        <v>40</v>
      </c>
    </row>
    <row r="1536" spans="1:16" ht="15.75" x14ac:dyDescent="0.25">
      <c r="A1536" s="19" t="s">
        <v>836</v>
      </c>
      <c r="B1536" s="19" t="str">
        <f>_xlfn.XLOOKUP(A1536,'Customer Names'!A:A,'Customer Names'!C:C,"Not Found")</f>
        <v>Stilgenbauer</v>
      </c>
      <c r="C1536" s="20">
        <f>_xlfn.XLOOKUP(A1536,'Medical Examinations'!A:A,'Medical Examinations'!B:B,"not found")</f>
        <v>33.44</v>
      </c>
      <c r="D1536" s="20">
        <f>_xlfn.XLOOKUP(A1536,'Medical Examinations'!A:A,'Medical Examinations'!C:C,"not found")</f>
        <v>4.54</v>
      </c>
      <c r="E1536" s="20" t="str">
        <f>_xlfn.XLOOKUP(A1536,'Medical Examinations'!A:A,'Medical Examinations'!D:D,"not found")</f>
        <v>No</v>
      </c>
      <c r="F1536" s="20" t="str">
        <f>_xlfn.XLOOKUP(A1536,'Medical Examinations'!A:A,'Medical Examinations'!E:E,"not found")</f>
        <v>No</v>
      </c>
      <c r="G1536" s="20" t="str">
        <f>_xlfn.XLOOKUP(A1536,'Medical Examinations'!A:A,'Medical Examinations'!F:F,"not found")</f>
        <v>No</v>
      </c>
      <c r="H1536" s="20">
        <f>_xlfn.XLOOKUP(A1536,'Medical Examinations'!A:A,'Medical Examinations'!G:G,"not found")</f>
        <v>0</v>
      </c>
      <c r="I1536" s="20" t="str">
        <f>_xlfn.XLOOKUP(A1536,'Medical Examinations'!A:A,'Medical Examinations'!H:H,"not found")</f>
        <v>No</v>
      </c>
      <c r="J1536" s="20" t="str">
        <f>_xlfn.XLOOKUP(A1536,'Medical Examinations'!A:A,'Medical Examinations'!I:I,"not found")</f>
        <v>Obesity</v>
      </c>
      <c r="K1536" s="21">
        <f>_xlfn.XLOOKUP(A1536,'Hospitalisation Details'!A:A,'Hospitalisation Details'!F:F,"Not Found")</f>
        <v>32831</v>
      </c>
      <c r="L1536" s="22">
        <f>_xlfn.XLOOKUP(A1536,'Hospitalisation Details'!A:A,'Hospitalisation Details'!H:H,"Not Found")</f>
        <v>6653.79</v>
      </c>
      <c r="M1536" s="21" t="str">
        <f>_xlfn.XLOOKUP(A1536,'Hospitalisation Details'!A:A,'Hospitalisation Details'!I:I,"Not Found")</f>
        <v>tier - 2</v>
      </c>
      <c r="N1536" s="21" t="str">
        <f>_xlfn.XLOOKUP(A1536,'Hospitalisation Details'!A:A,'Hospitalisation Details'!J:J,"Not Found")</f>
        <v>tier - 3</v>
      </c>
      <c r="O1536" s="21" t="str">
        <f>_xlfn.XLOOKUP(A1536,'Hospitalisation Details'!A:A,'Hospitalisation Details'!K:K,"Not Found")</f>
        <v>R1013</v>
      </c>
      <c r="P1536" s="23">
        <f>_xlfn.XLOOKUP(A1536,'Hospitalisation Details'!A:A,'Hospitalisation Details'!L:L,"Not Found")</f>
        <v>33</v>
      </c>
    </row>
    <row r="1537" spans="1:16" ht="15.75" x14ac:dyDescent="0.25">
      <c r="A1537" s="19" t="s">
        <v>835</v>
      </c>
      <c r="B1537" s="19" t="str">
        <f>_xlfn.XLOOKUP(A1537,'Customer Names'!A:A,'Customer Names'!C:C,"Not Found")</f>
        <v>Jaskiewicz</v>
      </c>
      <c r="C1537" s="20">
        <f>_xlfn.XLOOKUP(A1537,'Medical Examinations'!A:A,'Medical Examinations'!B:B,"not found")</f>
        <v>21.12</v>
      </c>
      <c r="D1537" s="20">
        <f>_xlfn.XLOOKUP(A1537,'Medical Examinations'!A:A,'Medical Examinations'!C:C,"not found")</f>
        <v>4.99</v>
      </c>
      <c r="E1537" s="20" t="str">
        <f>_xlfn.XLOOKUP(A1537,'Medical Examinations'!A:A,'Medical Examinations'!D:D,"not found")</f>
        <v>No</v>
      </c>
      <c r="F1537" s="20" t="str">
        <f>_xlfn.XLOOKUP(A1537,'Medical Examinations'!A:A,'Medical Examinations'!E:E,"not found")</f>
        <v>No</v>
      </c>
      <c r="G1537" s="20" t="str">
        <f>_xlfn.XLOOKUP(A1537,'Medical Examinations'!A:A,'Medical Examinations'!F:F,"not found")</f>
        <v>No</v>
      </c>
      <c r="H1537" s="20">
        <f>_xlfn.XLOOKUP(A1537,'Medical Examinations'!A:A,'Medical Examinations'!G:G,"not found")</f>
        <v>1</v>
      </c>
      <c r="I1537" s="20" t="str">
        <f>_xlfn.XLOOKUP(A1537,'Medical Examinations'!A:A,'Medical Examinations'!H:H,"not found")</f>
        <v>No</v>
      </c>
      <c r="J1537" s="20" t="str">
        <f>_xlfn.XLOOKUP(A1537,'Medical Examinations'!A:A,'Medical Examinations'!I:I,"not found")</f>
        <v>Normal Weight</v>
      </c>
      <c r="K1537" s="21">
        <f>_xlfn.XLOOKUP(A1537,'Hospitalisation Details'!A:A,'Hospitalisation Details'!F:F,"Not Found")</f>
        <v>30864</v>
      </c>
      <c r="L1537" s="22">
        <f>_xlfn.XLOOKUP(A1537,'Hospitalisation Details'!A:A,'Hospitalisation Details'!H:H,"Not Found")</f>
        <v>6652.53</v>
      </c>
      <c r="M1537" s="21" t="str">
        <f>_xlfn.XLOOKUP(A1537,'Hospitalisation Details'!A:A,'Hospitalisation Details'!I:I,"Not Found")</f>
        <v>tier - 2</v>
      </c>
      <c r="N1537" s="21" t="str">
        <f>_xlfn.XLOOKUP(A1537,'Hospitalisation Details'!A:A,'Hospitalisation Details'!J:J,"Not Found")</f>
        <v>tier - 3</v>
      </c>
      <c r="O1537" s="21" t="str">
        <f>_xlfn.XLOOKUP(A1537,'Hospitalisation Details'!A:A,'Hospitalisation Details'!K:K,"Not Found")</f>
        <v>R1013</v>
      </c>
      <c r="P1537" s="23">
        <f>_xlfn.XLOOKUP(A1537,'Hospitalisation Details'!A:A,'Hospitalisation Details'!L:L,"Not Found")</f>
        <v>38</v>
      </c>
    </row>
    <row r="1538" spans="1:16" ht="15.75" x14ac:dyDescent="0.25">
      <c r="A1538" s="19" t="s">
        <v>834</v>
      </c>
      <c r="B1538" s="19" t="str">
        <f>_xlfn.XLOOKUP(A1538,'Customer Names'!A:A,'Customer Names'!C:C,"Not Found")</f>
        <v>Deppen</v>
      </c>
      <c r="C1538" s="20">
        <f>_xlfn.XLOOKUP(A1538,'Medical Examinations'!A:A,'Medical Examinations'!B:B,"not found")</f>
        <v>18.48</v>
      </c>
      <c r="D1538" s="20">
        <f>_xlfn.XLOOKUP(A1538,'Medical Examinations'!A:A,'Medical Examinations'!C:C,"not found")</f>
        <v>10.84</v>
      </c>
      <c r="E1538" s="20" t="str">
        <f>_xlfn.XLOOKUP(A1538,'Medical Examinations'!A:A,'Medical Examinations'!D:D,"not found")</f>
        <v>Yes</v>
      </c>
      <c r="F1538" s="20" t="str">
        <f>_xlfn.XLOOKUP(A1538,'Medical Examinations'!A:A,'Medical Examinations'!E:E,"not found")</f>
        <v>No</v>
      </c>
      <c r="G1538" s="20" t="str">
        <f>_xlfn.XLOOKUP(A1538,'Medical Examinations'!A:A,'Medical Examinations'!F:F,"not found")</f>
        <v>No</v>
      </c>
      <c r="H1538" s="20">
        <f>_xlfn.XLOOKUP(A1538,'Medical Examinations'!A:A,'Medical Examinations'!G:G,"not found")</f>
        <v>2</v>
      </c>
      <c r="I1538" s="20" t="str">
        <f>_xlfn.XLOOKUP(A1538,'Medical Examinations'!A:A,'Medical Examinations'!H:H,"not found")</f>
        <v>No</v>
      </c>
      <c r="J1538" s="20" t="str">
        <f>_xlfn.XLOOKUP(A1538,'Medical Examinations'!A:A,'Medical Examinations'!I:I,"not found")</f>
        <v>Underweight</v>
      </c>
      <c r="K1538" s="21">
        <f>_xlfn.XLOOKUP(A1538,'Hospitalisation Details'!A:A,'Hospitalisation Details'!F:F,"Not Found")</f>
        <v>25880</v>
      </c>
      <c r="L1538" s="22">
        <f>_xlfn.XLOOKUP(A1538,'Hospitalisation Details'!A:A,'Hospitalisation Details'!H:H,"Not Found")</f>
        <v>6651.26</v>
      </c>
      <c r="M1538" s="21" t="str">
        <f>_xlfn.XLOOKUP(A1538,'Hospitalisation Details'!A:A,'Hospitalisation Details'!I:I,"Not Found")</f>
        <v>tier - 2</v>
      </c>
      <c r="N1538" s="21" t="str">
        <f>_xlfn.XLOOKUP(A1538,'Hospitalisation Details'!A:A,'Hospitalisation Details'!J:J,"Not Found")</f>
        <v>tier - 3</v>
      </c>
      <c r="O1538" s="21" t="str">
        <f>_xlfn.XLOOKUP(A1538,'Hospitalisation Details'!A:A,'Hospitalisation Details'!K:K,"Not Found")</f>
        <v>R1013</v>
      </c>
      <c r="P1538" s="23">
        <f>_xlfn.XLOOKUP(A1538,'Hospitalisation Details'!A:A,'Hospitalisation Details'!L:L,"Not Found")</f>
        <v>52</v>
      </c>
    </row>
    <row r="1539" spans="1:16" ht="15.75" x14ac:dyDescent="0.25">
      <c r="A1539" s="19" t="s">
        <v>833</v>
      </c>
      <c r="B1539" s="19" t="str">
        <f>_xlfn.XLOOKUP(A1539,'Customer Names'!A:A,'Customer Names'!C:C,"Not Found")</f>
        <v>Hine</v>
      </c>
      <c r="C1539" s="20">
        <f>_xlfn.XLOOKUP(A1539,'Medical Examinations'!A:A,'Medical Examinations'!B:B,"not found")</f>
        <v>16.815000000000001</v>
      </c>
      <c r="D1539" s="20">
        <f>_xlfn.XLOOKUP(A1539,'Medical Examinations'!A:A,'Medical Examinations'!C:C,"not found")</f>
        <v>5.63</v>
      </c>
      <c r="E1539" s="20" t="str">
        <f>_xlfn.XLOOKUP(A1539,'Medical Examinations'!A:A,'Medical Examinations'!D:D,"not found")</f>
        <v>No</v>
      </c>
      <c r="F1539" s="20" t="str">
        <f>_xlfn.XLOOKUP(A1539,'Medical Examinations'!A:A,'Medical Examinations'!E:E,"not found")</f>
        <v>No</v>
      </c>
      <c r="G1539" s="20" t="str">
        <f>_xlfn.XLOOKUP(A1539,'Medical Examinations'!A:A,'Medical Examinations'!F:F,"not found")</f>
        <v>No</v>
      </c>
      <c r="H1539" s="20">
        <f>_xlfn.XLOOKUP(A1539,'Medical Examinations'!A:A,'Medical Examinations'!G:G,"not found")</f>
        <v>1</v>
      </c>
      <c r="I1539" s="20" t="str">
        <f>_xlfn.XLOOKUP(A1539,'Medical Examinations'!A:A,'Medical Examinations'!H:H,"not found")</f>
        <v>No</v>
      </c>
      <c r="J1539" s="20" t="str">
        <f>_xlfn.XLOOKUP(A1539,'Medical Examinations'!A:A,'Medical Examinations'!I:I,"not found")</f>
        <v>Underweight</v>
      </c>
      <c r="K1539" s="21">
        <f>_xlfn.XLOOKUP(A1539,'Hospitalisation Details'!A:A,'Hospitalisation Details'!F:F,"Not Found")</f>
        <v>31024</v>
      </c>
      <c r="L1539" s="22">
        <f>_xlfn.XLOOKUP(A1539,'Hospitalisation Details'!A:A,'Hospitalisation Details'!H:H,"Not Found")</f>
        <v>6640.54</v>
      </c>
      <c r="M1539" s="21" t="str">
        <f>_xlfn.XLOOKUP(A1539,'Hospitalisation Details'!A:A,'Hospitalisation Details'!I:I,"Not Found")</f>
        <v>tier - 2</v>
      </c>
      <c r="N1539" s="21" t="str">
        <f>_xlfn.XLOOKUP(A1539,'Hospitalisation Details'!A:A,'Hospitalisation Details'!J:J,"Not Found")</f>
        <v>tier - 3</v>
      </c>
      <c r="O1539" s="21" t="str">
        <f>_xlfn.XLOOKUP(A1539,'Hospitalisation Details'!A:A,'Hospitalisation Details'!K:K,"Not Found")</f>
        <v>R1019</v>
      </c>
      <c r="P1539" s="23">
        <f>_xlfn.XLOOKUP(A1539,'Hospitalisation Details'!A:A,'Hospitalisation Details'!L:L,"Not Found")</f>
        <v>38</v>
      </c>
    </row>
    <row r="1540" spans="1:16" ht="15.75" x14ac:dyDescent="0.25">
      <c r="A1540" s="19" t="s">
        <v>832</v>
      </c>
      <c r="B1540" s="19" t="str">
        <f>_xlfn.XLOOKUP(A1540,'Customer Names'!A:A,'Customer Names'!C:C,"Not Found")</f>
        <v>Mathews</v>
      </c>
      <c r="C1540" s="20">
        <f>_xlfn.XLOOKUP(A1540,'Medical Examinations'!A:A,'Medical Examinations'!B:B,"not found")</f>
        <v>26.72</v>
      </c>
      <c r="D1540" s="20">
        <f>_xlfn.XLOOKUP(A1540,'Medical Examinations'!A:A,'Medical Examinations'!C:C,"not found")</f>
        <v>4.1399999999999997</v>
      </c>
      <c r="E1540" s="20" t="str">
        <f>_xlfn.XLOOKUP(A1540,'Medical Examinations'!A:A,'Medical Examinations'!D:D,"not found")</f>
        <v>No</v>
      </c>
      <c r="F1540" s="20" t="str">
        <f>_xlfn.XLOOKUP(A1540,'Medical Examinations'!A:A,'Medical Examinations'!E:E,"not found")</f>
        <v>No</v>
      </c>
      <c r="G1540" s="20" t="str">
        <f>_xlfn.XLOOKUP(A1540,'Medical Examinations'!A:A,'Medical Examinations'!F:F,"not found")</f>
        <v>No</v>
      </c>
      <c r="H1540" s="20">
        <f>_xlfn.XLOOKUP(A1540,'Medical Examinations'!A:A,'Medical Examinations'!G:G,"not found")</f>
        <v>0</v>
      </c>
      <c r="I1540" s="20" t="str">
        <f>_xlfn.XLOOKUP(A1540,'Medical Examinations'!A:A,'Medical Examinations'!H:H,"not found")</f>
        <v>No</v>
      </c>
      <c r="J1540" s="20" t="str">
        <f>_xlfn.XLOOKUP(A1540,'Medical Examinations'!A:A,'Medical Examinations'!I:I,"not found")</f>
        <v>Overweight</v>
      </c>
      <c r="K1540" s="21">
        <f>_xlfn.XLOOKUP(A1540,'Hospitalisation Details'!A:A,'Hospitalisation Details'!F:F,"Not Found")</f>
        <v>33030</v>
      </c>
      <c r="L1540" s="22">
        <f>_xlfn.XLOOKUP(A1540,'Hospitalisation Details'!A:A,'Hospitalisation Details'!H:H,"Not Found")</f>
        <v>6639.3</v>
      </c>
      <c r="M1540" s="21" t="str">
        <f>_xlfn.XLOOKUP(A1540,'Hospitalisation Details'!A:A,'Hospitalisation Details'!I:I,"Not Found")</f>
        <v>tier - 2</v>
      </c>
      <c r="N1540" s="21" t="str">
        <f>_xlfn.XLOOKUP(A1540,'Hospitalisation Details'!A:A,'Hospitalisation Details'!J:J,"Not Found")</f>
        <v>tier - 3</v>
      </c>
      <c r="O1540" s="21" t="str">
        <f>_xlfn.XLOOKUP(A1540,'Hospitalisation Details'!A:A,'Hospitalisation Details'!K:K,"Not Found")</f>
        <v>R1021</v>
      </c>
      <c r="P1540" s="23">
        <f>_xlfn.XLOOKUP(A1540,'Hospitalisation Details'!A:A,'Hospitalisation Details'!L:L,"Not Found")</f>
        <v>33</v>
      </c>
    </row>
    <row r="1541" spans="1:16" ht="15.75" x14ac:dyDescent="0.25">
      <c r="A1541" s="19" t="s">
        <v>831</v>
      </c>
      <c r="B1541" s="19" t="str">
        <f>_xlfn.XLOOKUP(A1541,'Customer Names'!A:A,'Customer Names'!C:C,"Not Found")</f>
        <v>Yabu</v>
      </c>
      <c r="C1541" s="20">
        <f>_xlfn.XLOOKUP(A1541,'Medical Examinations'!A:A,'Medical Examinations'!B:B,"not found")</f>
        <v>41.42</v>
      </c>
      <c r="D1541" s="20">
        <f>_xlfn.XLOOKUP(A1541,'Medical Examinations'!A:A,'Medical Examinations'!C:C,"not found")</f>
        <v>5.17</v>
      </c>
      <c r="E1541" s="20" t="str">
        <f>_xlfn.XLOOKUP(A1541,'Medical Examinations'!A:A,'Medical Examinations'!D:D,"not found")</f>
        <v>No</v>
      </c>
      <c r="F1541" s="20" t="str">
        <f>_xlfn.XLOOKUP(A1541,'Medical Examinations'!A:A,'Medical Examinations'!E:E,"not found")</f>
        <v>No</v>
      </c>
      <c r="G1541" s="20" t="str">
        <f>_xlfn.XLOOKUP(A1541,'Medical Examinations'!A:A,'Medical Examinations'!F:F,"not found")</f>
        <v>Yes</v>
      </c>
      <c r="H1541" s="20">
        <f>_xlfn.XLOOKUP(A1541,'Medical Examinations'!A:A,'Medical Examinations'!G:G,"not found")</f>
        <v>1</v>
      </c>
      <c r="I1541" s="20" t="str">
        <f>_xlfn.XLOOKUP(A1541,'Medical Examinations'!A:A,'Medical Examinations'!H:H,"not found")</f>
        <v>No</v>
      </c>
      <c r="J1541" s="20" t="str">
        <f>_xlfn.XLOOKUP(A1541,'Medical Examinations'!A:A,'Medical Examinations'!I:I,"not found")</f>
        <v>Obesity</v>
      </c>
      <c r="K1541" s="21">
        <f>_xlfn.XLOOKUP(A1541,'Hospitalisation Details'!A:A,'Hospitalisation Details'!F:F,"Not Found")</f>
        <v>37868</v>
      </c>
      <c r="L1541" s="22">
        <f>_xlfn.XLOOKUP(A1541,'Hospitalisation Details'!A:A,'Hospitalisation Details'!H:H,"Not Found")</f>
        <v>6638.16</v>
      </c>
      <c r="M1541" s="21" t="str">
        <f>_xlfn.XLOOKUP(A1541,'Hospitalisation Details'!A:A,'Hospitalisation Details'!I:I,"Not Found")</f>
        <v>tier - 2</v>
      </c>
      <c r="N1541" s="21" t="str">
        <f>_xlfn.XLOOKUP(A1541,'Hospitalisation Details'!A:A,'Hospitalisation Details'!J:J,"Not Found")</f>
        <v>tier - 3</v>
      </c>
      <c r="O1541" s="21" t="str">
        <f>_xlfn.XLOOKUP(A1541,'Hospitalisation Details'!A:A,'Hospitalisation Details'!K:K,"Not Found")</f>
        <v>R1012</v>
      </c>
      <c r="P1541" s="23">
        <f>_xlfn.XLOOKUP(A1541,'Hospitalisation Details'!A:A,'Hospitalisation Details'!L:L,"Not Found")</f>
        <v>19</v>
      </c>
    </row>
    <row r="1542" spans="1:16" ht="15.75" x14ac:dyDescent="0.25">
      <c r="A1542" s="19" t="s">
        <v>830</v>
      </c>
      <c r="B1542" s="19" t="str">
        <f>_xlfn.XLOOKUP(A1542,'Customer Names'!A:A,'Customer Names'!C:C,"Not Found")</f>
        <v>Strang</v>
      </c>
      <c r="C1542" s="20">
        <f>_xlfn.XLOOKUP(A1542,'Medical Examinations'!A:A,'Medical Examinations'!B:B,"not found")</f>
        <v>20.69</v>
      </c>
      <c r="D1542" s="20">
        <f>_xlfn.XLOOKUP(A1542,'Medical Examinations'!A:A,'Medical Examinations'!C:C,"not found")</f>
        <v>6.93</v>
      </c>
      <c r="E1542" s="20" t="str">
        <f>_xlfn.XLOOKUP(A1542,'Medical Examinations'!A:A,'Medical Examinations'!D:D,"not found")</f>
        <v>No</v>
      </c>
      <c r="F1542" s="20" t="str">
        <f>_xlfn.XLOOKUP(A1542,'Medical Examinations'!A:A,'Medical Examinations'!E:E,"not found")</f>
        <v>No</v>
      </c>
      <c r="G1542" s="20" t="str">
        <f>_xlfn.XLOOKUP(A1542,'Medical Examinations'!A:A,'Medical Examinations'!F:F,"not found")</f>
        <v>No</v>
      </c>
      <c r="H1542" s="20">
        <f>_xlfn.XLOOKUP(A1542,'Medical Examinations'!A:A,'Medical Examinations'!G:G,"not found")</f>
        <v>2</v>
      </c>
      <c r="I1542" s="20" t="str">
        <f>_xlfn.XLOOKUP(A1542,'Medical Examinations'!A:A,'Medical Examinations'!H:H,"not found")</f>
        <v>No</v>
      </c>
      <c r="J1542" s="20" t="str">
        <f>_xlfn.XLOOKUP(A1542,'Medical Examinations'!A:A,'Medical Examinations'!I:I,"not found")</f>
        <v>Normal Weight</v>
      </c>
      <c r="K1542" s="21">
        <f>_xlfn.XLOOKUP(A1542,'Hospitalisation Details'!A:A,'Hospitalisation Details'!F:F,"Not Found")</f>
        <v>26905</v>
      </c>
      <c r="L1542" s="22">
        <f>_xlfn.XLOOKUP(A1542,'Hospitalisation Details'!A:A,'Hospitalisation Details'!H:H,"Not Found")</f>
        <v>6630.31</v>
      </c>
      <c r="M1542" s="21" t="str">
        <f>_xlfn.XLOOKUP(A1542,'Hospitalisation Details'!A:A,'Hospitalisation Details'!I:I,"Not Found")</f>
        <v>tier - 2</v>
      </c>
      <c r="N1542" s="21" t="str">
        <f>_xlfn.XLOOKUP(A1542,'Hospitalisation Details'!A:A,'Hospitalisation Details'!J:J,"Not Found")</f>
        <v>tier - 3</v>
      </c>
      <c r="O1542" s="21" t="str">
        <f>_xlfn.XLOOKUP(A1542,'Hospitalisation Details'!A:A,'Hospitalisation Details'!K:K,"Not Found")</f>
        <v>R1013</v>
      </c>
      <c r="P1542" s="23">
        <f>_xlfn.XLOOKUP(A1542,'Hospitalisation Details'!A:A,'Hospitalisation Details'!L:L,"Not Found")</f>
        <v>49</v>
      </c>
    </row>
    <row r="1543" spans="1:16" ht="15.75" x14ac:dyDescent="0.25">
      <c r="A1543" s="19" t="s">
        <v>829</v>
      </c>
      <c r="B1543" s="19" t="str">
        <f>_xlfn.XLOOKUP(A1543,'Customer Names'!A:A,'Customer Names'!C:C,"Not Found")</f>
        <v>Frank</v>
      </c>
      <c r="C1543" s="20">
        <f>_xlfn.XLOOKUP(A1543,'Medical Examinations'!A:A,'Medical Examinations'!B:B,"not found")</f>
        <v>41.23</v>
      </c>
      <c r="D1543" s="20">
        <f>_xlfn.XLOOKUP(A1543,'Medical Examinations'!A:A,'Medical Examinations'!C:C,"not found")</f>
        <v>4.24</v>
      </c>
      <c r="E1543" s="20" t="str">
        <f>_xlfn.XLOOKUP(A1543,'Medical Examinations'!A:A,'Medical Examinations'!D:D,"not found")</f>
        <v>No</v>
      </c>
      <c r="F1543" s="20" t="str">
        <f>_xlfn.XLOOKUP(A1543,'Medical Examinations'!A:A,'Medical Examinations'!E:E,"not found")</f>
        <v>No</v>
      </c>
      <c r="G1543" s="20" t="str">
        <f>_xlfn.XLOOKUP(A1543,'Medical Examinations'!A:A,'Medical Examinations'!F:F,"not found")</f>
        <v>No</v>
      </c>
      <c r="H1543" s="20">
        <f>_xlfn.XLOOKUP(A1543,'Medical Examinations'!A:A,'Medical Examinations'!G:G,"not found")</f>
        <v>0</v>
      </c>
      <c r="I1543" s="20" t="str">
        <f>_xlfn.XLOOKUP(A1543,'Medical Examinations'!A:A,'Medical Examinations'!H:H,"not found")</f>
        <v>No</v>
      </c>
      <c r="J1543" s="20" t="str">
        <f>_xlfn.XLOOKUP(A1543,'Medical Examinations'!A:A,'Medical Examinations'!I:I,"not found")</f>
        <v>Obesity</v>
      </c>
      <c r="K1543" s="21">
        <f>_xlfn.XLOOKUP(A1543,'Hospitalisation Details'!A:A,'Hospitalisation Details'!F:F,"Not Found")</f>
        <v>30191</v>
      </c>
      <c r="L1543" s="22">
        <f>_xlfn.XLOOKUP(A1543,'Hospitalisation Details'!A:A,'Hospitalisation Details'!H:H,"Not Found")</f>
        <v>6610.11</v>
      </c>
      <c r="M1543" s="21" t="str">
        <f>_xlfn.XLOOKUP(A1543,'Hospitalisation Details'!A:A,'Hospitalisation Details'!I:I,"Not Found")</f>
        <v>tier - 2</v>
      </c>
      <c r="N1543" s="21" t="str">
        <f>_xlfn.XLOOKUP(A1543,'Hospitalisation Details'!A:A,'Hospitalisation Details'!J:J,"Not Found")</f>
        <v>tier - 3</v>
      </c>
      <c r="O1543" s="21" t="str">
        <f>_xlfn.XLOOKUP(A1543,'Hospitalisation Details'!A:A,'Hospitalisation Details'!K:K,"Not Found")</f>
        <v>R1015</v>
      </c>
      <c r="P1543" s="23">
        <f>_xlfn.XLOOKUP(A1543,'Hospitalisation Details'!A:A,'Hospitalisation Details'!L:L,"Not Found")</f>
        <v>40</v>
      </c>
    </row>
    <row r="1544" spans="1:16" ht="15.75" x14ac:dyDescent="0.25">
      <c r="A1544" s="19" t="s">
        <v>828</v>
      </c>
      <c r="B1544" s="19" t="str">
        <f>_xlfn.XLOOKUP(A1544,'Customer Names'!A:A,'Customer Names'!C:C,"Not Found")</f>
        <v>Shanley</v>
      </c>
      <c r="C1544" s="20">
        <f>_xlfn.XLOOKUP(A1544,'Medical Examinations'!A:A,'Medical Examinations'!B:B,"not found")</f>
        <v>29.9</v>
      </c>
      <c r="D1544" s="20">
        <f>_xlfn.XLOOKUP(A1544,'Medical Examinations'!A:A,'Medical Examinations'!C:C,"not found")</f>
        <v>5.91</v>
      </c>
      <c r="E1544" s="20" t="str">
        <f>_xlfn.XLOOKUP(A1544,'Medical Examinations'!A:A,'Medical Examinations'!D:D,"not found")</f>
        <v>No</v>
      </c>
      <c r="F1544" s="20" t="str">
        <f>_xlfn.XLOOKUP(A1544,'Medical Examinations'!A:A,'Medical Examinations'!E:E,"not found")</f>
        <v>No</v>
      </c>
      <c r="G1544" s="20" t="str">
        <f>_xlfn.XLOOKUP(A1544,'Medical Examinations'!A:A,'Medical Examinations'!F:F,"not found")</f>
        <v>No</v>
      </c>
      <c r="H1544" s="20">
        <f>_xlfn.XLOOKUP(A1544,'Medical Examinations'!A:A,'Medical Examinations'!G:G,"not found")</f>
        <v>0</v>
      </c>
      <c r="I1544" s="20" t="str">
        <f>_xlfn.XLOOKUP(A1544,'Medical Examinations'!A:A,'Medical Examinations'!H:H,"not found")</f>
        <v>No</v>
      </c>
      <c r="J1544" s="20" t="str">
        <f>_xlfn.XLOOKUP(A1544,'Medical Examinations'!A:A,'Medical Examinations'!I:I,"not found")</f>
        <v>Overweight</v>
      </c>
      <c r="K1544" s="21">
        <f>_xlfn.XLOOKUP(A1544,'Hospitalisation Details'!A:A,'Hospitalisation Details'!F:F,"Not Found")</f>
        <v>30262</v>
      </c>
      <c r="L1544" s="22">
        <f>_xlfn.XLOOKUP(A1544,'Hospitalisation Details'!A:A,'Hospitalisation Details'!H:H,"Not Found")</f>
        <v>6600.36</v>
      </c>
      <c r="M1544" s="21" t="str">
        <f>_xlfn.XLOOKUP(A1544,'Hospitalisation Details'!A:A,'Hospitalisation Details'!I:I,"Not Found")</f>
        <v>tier - 2</v>
      </c>
      <c r="N1544" s="21" t="str">
        <f>_xlfn.XLOOKUP(A1544,'Hospitalisation Details'!A:A,'Hospitalisation Details'!J:J,"Not Found")</f>
        <v>tier - 3</v>
      </c>
      <c r="O1544" s="21" t="str">
        <f>_xlfn.XLOOKUP(A1544,'Hospitalisation Details'!A:A,'Hospitalisation Details'!K:K,"Not Found")</f>
        <v>R1011</v>
      </c>
      <c r="P1544" s="23">
        <f>_xlfn.XLOOKUP(A1544,'Hospitalisation Details'!A:A,'Hospitalisation Details'!L:L,"Not Found")</f>
        <v>40</v>
      </c>
    </row>
    <row r="1545" spans="1:16" ht="15.75" x14ac:dyDescent="0.25">
      <c r="A1545" s="19" t="s">
        <v>827</v>
      </c>
      <c r="B1545" s="19" t="str">
        <f>_xlfn.XLOOKUP(A1545,'Customer Names'!A:A,'Customer Names'!C:C,"Not Found")</f>
        <v>Mancebo Garcia</v>
      </c>
      <c r="C1545" s="20">
        <f>_xlfn.XLOOKUP(A1545,'Medical Examinations'!A:A,'Medical Examinations'!B:B,"not found")</f>
        <v>34.104999999999997</v>
      </c>
      <c r="D1545" s="20">
        <f>_xlfn.XLOOKUP(A1545,'Medical Examinations'!A:A,'Medical Examinations'!C:C,"not found")</f>
        <v>5.93</v>
      </c>
      <c r="E1545" s="20" t="str">
        <f>_xlfn.XLOOKUP(A1545,'Medical Examinations'!A:A,'Medical Examinations'!D:D,"not found")</f>
        <v>No</v>
      </c>
      <c r="F1545" s="20" t="str">
        <f>_xlfn.XLOOKUP(A1545,'Medical Examinations'!A:A,'Medical Examinations'!E:E,"not found")</f>
        <v>No</v>
      </c>
      <c r="G1545" s="20" t="str">
        <f>_xlfn.XLOOKUP(A1545,'Medical Examinations'!A:A,'Medical Examinations'!F:F,"not found")</f>
        <v>No</v>
      </c>
      <c r="H1545" s="20">
        <f>_xlfn.XLOOKUP(A1545,'Medical Examinations'!A:A,'Medical Examinations'!G:G,"not found")</f>
        <v>0</v>
      </c>
      <c r="I1545" s="20" t="str">
        <f>_xlfn.XLOOKUP(A1545,'Medical Examinations'!A:A,'Medical Examinations'!H:H,"not found")</f>
        <v>No</v>
      </c>
      <c r="J1545" s="20" t="str">
        <f>_xlfn.XLOOKUP(A1545,'Medical Examinations'!A:A,'Medical Examinations'!I:I,"not found")</f>
        <v>Obesity</v>
      </c>
      <c r="K1545" s="21">
        <f>_xlfn.XLOOKUP(A1545,'Hospitalisation Details'!A:A,'Hospitalisation Details'!F:F,"Not Found")</f>
        <v>30314</v>
      </c>
      <c r="L1545" s="22">
        <f>_xlfn.XLOOKUP(A1545,'Hospitalisation Details'!A:A,'Hospitalisation Details'!H:H,"Not Found")</f>
        <v>6600.21</v>
      </c>
      <c r="M1545" s="21" t="str">
        <f>_xlfn.XLOOKUP(A1545,'Hospitalisation Details'!A:A,'Hospitalisation Details'!I:I,"Not Found")</f>
        <v>tier - 2</v>
      </c>
      <c r="N1545" s="21" t="str">
        <f>_xlfn.XLOOKUP(A1545,'Hospitalisation Details'!A:A,'Hospitalisation Details'!J:J,"Not Found")</f>
        <v>tier - 3</v>
      </c>
      <c r="O1545" s="21" t="str">
        <f>_xlfn.XLOOKUP(A1545,'Hospitalisation Details'!A:A,'Hospitalisation Details'!K:K,"Not Found")</f>
        <v>R1016</v>
      </c>
      <c r="P1545" s="23">
        <f>_xlfn.XLOOKUP(A1545,'Hospitalisation Details'!A:A,'Hospitalisation Details'!L:L,"Not Found")</f>
        <v>40</v>
      </c>
    </row>
    <row r="1546" spans="1:16" ht="15.75" x14ac:dyDescent="0.25">
      <c r="A1546" s="19" t="s">
        <v>826</v>
      </c>
      <c r="B1546" s="19" t="str">
        <f>_xlfn.XLOOKUP(A1546,'Customer Names'!A:A,'Customer Names'!C:C,"Not Found")</f>
        <v>Keehan</v>
      </c>
      <c r="C1546" s="20">
        <f>_xlfn.XLOOKUP(A1546,'Medical Examinations'!A:A,'Medical Examinations'!B:B,"not found")</f>
        <v>24.97</v>
      </c>
      <c r="D1546" s="20">
        <f>_xlfn.XLOOKUP(A1546,'Medical Examinations'!A:A,'Medical Examinations'!C:C,"not found")</f>
        <v>5.66</v>
      </c>
      <c r="E1546" s="20" t="str">
        <f>_xlfn.XLOOKUP(A1546,'Medical Examinations'!A:A,'Medical Examinations'!D:D,"not found")</f>
        <v>No</v>
      </c>
      <c r="F1546" s="20" t="str">
        <f>_xlfn.XLOOKUP(A1546,'Medical Examinations'!A:A,'Medical Examinations'!E:E,"not found")</f>
        <v>No</v>
      </c>
      <c r="G1546" s="20" t="str">
        <f>_xlfn.XLOOKUP(A1546,'Medical Examinations'!A:A,'Medical Examinations'!F:F,"not found")</f>
        <v>No</v>
      </c>
      <c r="H1546" s="20">
        <f>_xlfn.XLOOKUP(A1546,'Medical Examinations'!A:A,'Medical Examinations'!G:G,"not found")</f>
        <v>0</v>
      </c>
      <c r="I1546" s="20" t="str">
        <f>_xlfn.XLOOKUP(A1546,'Medical Examinations'!A:A,'Medical Examinations'!H:H,"not found")</f>
        <v>No</v>
      </c>
      <c r="J1546" s="20" t="str">
        <f>_xlfn.XLOOKUP(A1546,'Medical Examinations'!A:A,'Medical Examinations'!I:I,"not found")</f>
        <v>Normal Weight</v>
      </c>
      <c r="K1546" s="21">
        <f>_xlfn.XLOOKUP(A1546,'Hospitalisation Details'!A:A,'Hospitalisation Details'!F:F,"Not Found")</f>
        <v>30277</v>
      </c>
      <c r="L1546" s="22">
        <f>_xlfn.XLOOKUP(A1546,'Hospitalisation Details'!A:A,'Hospitalisation Details'!H:H,"Not Found")</f>
        <v>6593.51</v>
      </c>
      <c r="M1546" s="21" t="str">
        <f>_xlfn.XLOOKUP(A1546,'Hospitalisation Details'!A:A,'Hospitalisation Details'!I:I,"Not Found")</f>
        <v>tier - 2</v>
      </c>
      <c r="N1546" s="21" t="str">
        <f>_xlfn.XLOOKUP(A1546,'Hospitalisation Details'!A:A,'Hospitalisation Details'!J:J,"Not Found")</f>
        <v>tier - 3</v>
      </c>
      <c r="O1546" s="21" t="str">
        <f>_xlfn.XLOOKUP(A1546,'Hospitalisation Details'!A:A,'Hospitalisation Details'!K:K,"Not Found")</f>
        <v>R1013</v>
      </c>
      <c r="P1546" s="23">
        <f>_xlfn.XLOOKUP(A1546,'Hospitalisation Details'!A:A,'Hospitalisation Details'!L:L,"Not Found")</f>
        <v>40</v>
      </c>
    </row>
    <row r="1547" spans="1:16" ht="15.75" x14ac:dyDescent="0.25">
      <c r="A1547" s="19" t="s">
        <v>825</v>
      </c>
      <c r="B1547" s="19" t="str">
        <f>_xlfn.XLOOKUP(A1547,'Customer Names'!A:A,'Customer Names'!C:C,"Not Found")</f>
        <v>Mahaney</v>
      </c>
      <c r="C1547" s="20">
        <f>_xlfn.XLOOKUP(A1547,'Medical Examinations'!A:A,'Medical Examinations'!B:B,"not found")</f>
        <v>34.799999999999997</v>
      </c>
      <c r="D1547" s="20">
        <f>_xlfn.XLOOKUP(A1547,'Medical Examinations'!A:A,'Medical Examinations'!C:C,"not found")</f>
        <v>4.1900000000000004</v>
      </c>
      <c r="E1547" s="20" t="str">
        <f>_xlfn.XLOOKUP(A1547,'Medical Examinations'!A:A,'Medical Examinations'!D:D,"not found")</f>
        <v>No</v>
      </c>
      <c r="F1547" s="20" t="str">
        <f>_xlfn.XLOOKUP(A1547,'Medical Examinations'!A:A,'Medical Examinations'!E:E,"not found")</f>
        <v>No</v>
      </c>
      <c r="G1547" s="20" t="str">
        <f>_xlfn.XLOOKUP(A1547,'Medical Examinations'!A:A,'Medical Examinations'!F:F,"not found")</f>
        <v>No</v>
      </c>
      <c r="H1547" s="20">
        <f>_xlfn.XLOOKUP(A1547,'Medical Examinations'!A:A,'Medical Examinations'!G:G,"not found")</f>
        <v>1</v>
      </c>
      <c r="I1547" s="20" t="str">
        <f>_xlfn.XLOOKUP(A1547,'Medical Examinations'!A:A,'Medical Examinations'!H:H,"not found")</f>
        <v>No</v>
      </c>
      <c r="J1547" s="20" t="str">
        <f>_xlfn.XLOOKUP(A1547,'Medical Examinations'!A:A,'Medical Examinations'!I:I,"not found")</f>
        <v>Obesity</v>
      </c>
      <c r="K1547" s="21">
        <f>_xlfn.XLOOKUP(A1547,'Hospitalisation Details'!A:A,'Hospitalisation Details'!F:F,"Not Found")</f>
        <v>30960</v>
      </c>
      <c r="L1547" s="22">
        <f>_xlfn.XLOOKUP(A1547,'Hospitalisation Details'!A:A,'Hospitalisation Details'!H:H,"Not Found")</f>
        <v>6571.54</v>
      </c>
      <c r="M1547" s="21" t="str">
        <f>_xlfn.XLOOKUP(A1547,'Hospitalisation Details'!A:A,'Hospitalisation Details'!I:I,"Not Found")</f>
        <v>tier - 2</v>
      </c>
      <c r="N1547" s="21" t="str">
        <f>_xlfn.XLOOKUP(A1547,'Hospitalisation Details'!A:A,'Hospitalisation Details'!J:J,"Not Found")</f>
        <v>tier - 3</v>
      </c>
      <c r="O1547" s="21" t="str">
        <f>_xlfn.XLOOKUP(A1547,'Hospitalisation Details'!A:A,'Hospitalisation Details'!K:K,"Not Found")</f>
        <v>R1011</v>
      </c>
      <c r="P1547" s="23">
        <f>_xlfn.XLOOKUP(A1547,'Hospitalisation Details'!A:A,'Hospitalisation Details'!L:L,"Not Found")</f>
        <v>38</v>
      </c>
    </row>
    <row r="1548" spans="1:16" ht="15.75" x14ac:dyDescent="0.25">
      <c r="A1548" s="19" t="s">
        <v>824</v>
      </c>
      <c r="B1548" s="19" t="str">
        <f>_xlfn.XLOOKUP(A1548,'Customer Names'!A:A,'Customer Names'!C:C,"Not Found")</f>
        <v>Nolan</v>
      </c>
      <c r="C1548" s="20">
        <f>_xlfn.XLOOKUP(A1548,'Medical Examinations'!A:A,'Medical Examinations'!B:B,"not found")</f>
        <v>32.965000000000003</v>
      </c>
      <c r="D1548" s="20">
        <f>_xlfn.XLOOKUP(A1548,'Medical Examinations'!A:A,'Medical Examinations'!C:C,"not found")</f>
        <v>9.2100000000000009</v>
      </c>
      <c r="E1548" s="20" t="str">
        <f>_xlfn.XLOOKUP(A1548,'Medical Examinations'!A:A,'Medical Examinations'!D:D,"not found")</f>
        <v>Yes</v>
      </c>
      <c r="F1548" s="20" t="str">
        <f>_xlfn.XLOOKUP(A1548,'Medical Examinations'!A:A,'Medical Examinations'!E:E,"not found")</f>
        <v>No</v>
      </c>
      <c r="G1548" s="20" t="str">
        <f>_xlfn.XLOOKUP(A1548,'Medical Examinations'!A:A,'Medical Examinations'!F:F,"not found")</f>
        <v>No</v>
      </c>
      <c r="H1548" s="20">
        <f>_xlfn.XLOOKUP(A1548,'Medical Examinations'!A:A,'Medical Examinations'!G:G,"not found")</f>
        <v>0</v>
      </c>
      <c r="I1548" s="20" t="str">
        <f>_xlfn.XLOOKUP(A1548,'Medical Examinations'!A:A,'Medical Examinations'!H:H,"not found")</f>
        <v>No</v>
      </c>
      <c r="J1548" s="20" t="str">
        <f>_xlfn.XLOOKUP(A1548,'Medical Examinations'!A:A,'Medical Examinations'!I:I,"not found")</f>
        <v>Obesity</v>
      </c>
      <c r="K1548" s="21">
        <f>_xlfn.XLOOKUP(A1548,'Hospitalisation Details'!A:A,'Hospitalisation Details'!F:F,"Not Found")</f>
        <v>29787</v>
      </c>
      <c r="L1548" s="22">
        <f>_xlfn.XLOOKUP(A1548,'Hospitalisation Details'!A:A,'Hospitalisation Details'!H:H,"Not Found")</f>
        <v>6571.02</v>
      </c>
      <c r="M1548" s="21" t="str">
        <f>_xlfn.XLOOKUP(A1548,'Hospitalisation Details'!A:A,'Hospitalisation Details'!I:I,"Not Found")</f>
        <v>tier - 2</v>
      </c>
      <c r="N1548" s="21" t="str">
        <f>_xlfn.XLOOKUP(A1548,'Hospitalisation Details'!A:A,'Hospitalisation Details'!J:J,"Not Found")</f>
        <v>tier - 3</v>
      </c>
      <c r="O1548" s="21" t="str">
        <f>_xlfn.XLOOKUP(A1548,'Hospitalisation Details'!A:A,'Hospitalisation Details'!K:K,"Not Found")</f>
        <v>R1012</v>
      </c>
      <c r="P1548" s="23">
        <f>_xlfn.XLOOKUP(A1548,'Hospitalisation Details'!A:A,'Hospitalisation Details'!L:L,"Not Found")</f>
        <v>41</v>
      </c>
    </row>
    <row r="1549" spans="1:16" ht="15.75" x14ac:dyDescent="0.25">
      <c r="A1549" s="19" t="s">
        <v>823</v>
      </c>
      <c r="B1549" s="19" t="str">
        <f>_xlfn.XLOOKUP(A1549,'Customer Names'!A:A,'Customer Names'!C:C,"Not Found")</f>
        <v>Sobrino</v>
      </c>
      <c r="C1549" s="20">
        <f>_xlfn.XLOOKUP(A1549,'Medical Examinations'!A:A,'Medical Examinations'!B:B,"not found")</f>
        <v>27.265000000000001</v>
      </c>
      <c r="D1549" s="20">
        <f>_xlfn.XLOOKUP(A1549,'Medical Examinations'!A:A,'Medical Examinations'!C:C,"not found")</f>
        <v>5.51</v>
      </c>
      <c r="E1549" s="20" t="str">
        <f>_xlfn.XLOOKUP(A1549,'Medical Examinations'!A:A,'Medical Examinations'!D:D,"not found")</f>
        <v>No</v>
      </c>
      <c r="F1549" s="20" t="str">
        <f>_xlfn.XLOOKUP(A1549,'Medical Examinations'!A:A,'Medical Examinations'!E:E,"not found")</f>
        <v>No</v>
      </c>
      <c r="G1549" s="20" t="str">
        <f>_xlfn.XLOOKUP(A1549,'Medical Examinations'!A:A,'Medical Examinations'!F:F,"not found")</f>
        <v>No</v>
      </c>
      <c r="H1549" s="20">
        <f>_xlfn.XLOOKUP(A1549,'Medical Examinations'!A:A,'Medical Examinations'!G:G,"not found")</f>
        <v>1</v>
      </c>
      <c r="I1549" s="20" t="str">
        <f>_xlfn.XLOOKUP(A1549,'Medical Examinations'!A:A,'Medical Examinations'!H:H,"not found")</f>
        <v>No</v>
      </c>
      <c r="J1549" s="20" t="str">
        <f>_xlfn.XLOOKUP(A1549,'Medical Examinations'!A:A,'Medical Examinations'!I:I,"not found")</f>
        <v>Overweight</v>
      </c>
      <c r="K1549" s="21">
        <f>_xlfn.XLOOKUP(A1549,'Hospitalisation Details'!A:A,'Hospitalisation Details'!F:F,"Not Found")</f>
        <v>30945</v>
      </c>
      <c r="L1549" s="22">
        <f>_xlfn.XLOOKUP(A1549,'Hospitalisation Details'!A:A,'Hospitalisation Details'!H:H,"Not Found")</f>
        <v>6555.07</v>
      </c>
      <c r="M1549" s="21" t="str">
        <f>_xlfn.XLOOKUP(A1549,'Hospitalisation Details'!A:A,'Hospitalisation Details'!I:I,"Not Found")</f>
        <v>tier - 2</v>
      </c>
      <c r="N1549" s="21" t="str">
        <f>_xlfn.XLOOKUP(A1549,'Hospitalisation Details'!A:A,'Hospitalisation Details'!J:J,"Not Found")</f>
        <v>tier - 3</v>
      </c>
      <c r="O1549" s="21" t="str">
        <f>_xlfn.XLOOKUP(A1549,'Hospitalisation Details'!A:A,'Hospitalisation Details'!K:K,"Not Found")</f>
        <v>R1024</v>
      </c>
      <c r="P1549" s="23">
        <f>_xlfn.XLOOKUP(A1549,'Hospitalisation Details'!A:A,'Hospitalisation Details'!L:L,"Not Found")</f>
        <v>38</v>
      </c>
    </row>
    <row r="1550" spans="1:16" ht="15.75" x14ac:dyDescent="0.25">
      <c r="A1550" s="19" t="s">
        <v>822</v>
      </c>
      <c r="B1550" s="19" t="str">
        <f>_xlfn.XLOOKUP(A1550,'Customer Names'!A:A,'Customer Names'!C:C,"Not Found")</f>
        <v>Gennaro</v>
      </c>
      <c r="C1550" s="20">
        <f>_xlfn.XLOOKUP(A1550,'Medical Examinations'!A:A,'Medical Examinations'!B:B,"not found")</f>
        <v>17.059999999999999</v>
      </c>
      <c r="D1550" s="20">
        <f>_xlfn.XLOOKUP(A1550,'Medical Examinations'!A:A,'Medical Examinations'!C:C,"not found")</f>
        <v>8.5</v>
      </c>
      <c r="E1550" s="20" t="str">
        <f>_xlfn.XLOOKUP(A1550,'Medical Examinations'!A:A,'Medical Examinations'!D:D,"not found")</f>
        <v>No</v>
      </c>
      <c r="F1550" s="20" t="str">
        <f>_xlfn.XLOOKUP(A1550,'Medical Examinations'!A:A,'Medical Examinations'!E:E,"not found")</f>
        <v>No</v>
      </c>
      <c r="G1550" s="20" t="str">
        <f>_xlfn.XLOOKUP(A1550,'Medical Examinations'!A:A,'Medical Examinations'!F:F,"not found")</f>
        <v>No</v>
      </c>
      <c r="H1550" s="20">
        <f>_xlfn.XLOOKUP(A1550,'Medical Examinations'!A:A,'Medical Examinations'!G:G,"not found")</f>
        <v>0</v>
      </c>
      <c r="I1550" s="20" t="str">
        <f>_xlfn.XLOOKUP(A1550,'Medical Examinations'!A:A,'Medical Examinations'!H:H,"not found")</f>
        <v>No</v>
      </c>
      <c r="J1550" s="20" t="str">
        <f>_xlfn.XLOOKUP(A1550,'Medical Examinations'!A:A,'Medical Examinations'!I:I,"not found")</f>
        <v>Underweight</v>
      </c>
      <c r="K1550" s="21">
        <f>_xlfn.XLOOKUP(A1550,'Hospitalisation Details'!A:A,'Hospitalisation Details'!F:F,"Not Found")</f>
        <v>25183</v>
      </c>
      <c r="L1550" s="22">
        <f>_xlfn.XLOOKUP(A1550,'Hospitalisation Details'!A:A,'Hospitalisation Details'!H:H,"Not Found")</f>
        <v>6552.01</v>
      </c>
      <c r="M1550" s="21" t="str">
        <f>_xlfn.XLOOKUP(A1550,'Hospitalisation Details'!A:A,'Hospitalisation Details'!I:I,"Not Found")</f>
        <v>tier - 2</v>
      </c>
      <c r="N1550" s="21" t="str">
        <f>_xlfn.XLOOKUP(A1550,'Hospitalisation Details'!A:A,'Hospitalisation Details'!J:J,"Not Found")</f>
        <v>tier - 3</v>
      </c>
      <c r="O1550" s="21" t="str">
        <f>_xlfn.XLOOKUP(A1550,'Hospitalisation Details'!A:A,'Hospitalisation Details'!K:K,"Not Found")</f>
        <v>R1013</v>
      </c>
      <c r="P1550" s="23">
        <f>_xlfn.XLOOKUP(A1550,'Hospitalisation Details'!A:A,'Hospitalisation Details'!L:L,"Not Found")</f>
        <v>54</v>
      </c>
    </row>
    <row r="1551" spans="1:16" ht="15.75" x14ac:dyDescent="0.25">
      <c r="A1551" s="19" t="s">
        <v>821</v>
      </c>
      <c r="B1551" s="19" t="str">
        <f>_xlfn.XLOOKUP(A1551,'Customer Names'!A:A,'Customer Names'!C:C,"Not Found")</f>
        <v>Mayer</v>
      </c>
      <c r="C1551" s="20">
        <f>_xlfn.XLOOKUP(A1551,'Medical Examinations'!A:A,'Medical Examinations'!B:B,"not found")</f>
        <v>36.29</v>
      </c>
      <c r="D1551" s="20">
        <f>_xlfn.XLOOKUP(A1551,'Medical Examinations'!A:A,'Medical Examinations'!C:C,"not found")</f>
        <v>6.23</v>
      </c>
      <c r="E1551" s="20" t="str">
        <f>_xlfn.XLOOKUP(A1551,'Medical Examinations'!A:A,'Medical Examinations'!D:D,"not found")</f>
        <v>No</v>
      </c>
      <c r="F1551" s="20" t="str">
        <f>_xlfn.XLOOKUP(A1551,'Medical Examinations'!A:A,'Medical Examinations'!E:E,"not found")</f>
        <v>No</v>
      </c>
      <c r="G1551" s="20" t="str">
        <f>_xlfn.XLOOKUP(A1551,'Medical Examinations'!A:A,'Medical Examinations'!F:F,"not found")</f>
        <v>No</v>
      </c>
      <c r="H1551" s="20">
        <f>_xlfn.XLOOKUP(A1551,'Medical Examinations'!A:A,'Medical Examinations'!G:G,"not found")</f>
        <v>0</v>
      </c>
      <c r="I1551" s="20" t="str">
        <f>_xlfn.XLOOKUP(A1551,'Medical Examinations'!A:A,'Medical Examinations'!H:H,"not found")</f>
        <v>No</v>
      </c>
      <c r="J1551" s="20" t="str">
        <f>_xlfn.XLOOKUP(A1551,'Medical Examinations'!A:A,'Medical Examinations'!I:I,"not found")</f>
        <v>Obesity</v>
      </c>
      <c r="K1551" s="21">
        <f>_xlfn.XLOOKUP(A1551,'Hospitalisation Details'!A:A,'Hospitalisation Details'!F:F,"Not Found")</f>
        <v>32726</v>
      </c>
      <c r="L1551" s="22">
        <f>_xlfn.XLOOKUP(A1551,'Hospitalisation Details'!A:A,'Hospitalisation Details'!H:H,"Not Found")</f>
        <v>6551.75</v>
      </c>
      <c r="M1551" s="21" t="str">
        <f>_xlfn.XLOOKUP(A1551,'Hospitalisation Details'!A:A,'Hospitalisation Details'!I:I,"Not Found")</f>
        <v>tier - 2</v>
      </c>
      <c r="N1551" s="21" t="str">
        <f>_xlfn.XLOOKUP(A1551,'Hospitalisation Details'!A:A,'Hospitalisation Details'!J:J,"Not Found")</f>
        <v>tier - 3</v>
      </c>
      <c r="O1551" s="21" t="str">
        <f>_xlfn.XLOOKUP(A1551,'Hospitalisation Details'!A:A,'Hospitalisation Details'!K:K,"Not Found")</f>
        <v>R1024</v>
      </c>
      <c r="P1551" s="23">
        <f>_xlfn.XLOOKUP(A1551,'Hospitalisation Details'!A:A,'Hospitalisation Details'!L:L,"Not Found")</f>
        <v>33</v>
      </c>
    </row>
    <row r="1552" spans="1:16" ht="15.75" x14ac:dyDescent="0.25">
      <c r="A1552" s="19" t="s">
        <v>820</v>
      </c>
      <c r="B1552" s="19" t="str">
        <f>_xlfn.XLOOKUP(A1552,'Customer Names'!A:A,'Customer Names'!C:C,"Not Found")</f>
        <v>Becker</v>
      </c>
      <c r="C1552" s="20">
        <f>_xlfn.XLOOKUP(A1552,'Medical Examinations'!A:A,'Medical Examinations'!B:B,"not found")</f>
        <v>28.594999999999999</v>
      </c>
      <c r="D1552" s="20">
        <f>_xlfn.XLOOKUP(A1552,'Medical Examinations'!A:A,'Medical Examinations'!C:C,"not found")</f>
        <v>8.5299999999999994</v>
      </c>
      <c r="E1552" s="20" t="str">
        <f>_xlfn.XLOOKUP(A1552,'Medical Examinations'!A:A,'Medical Examinations'!D:D,"not found")</f>
        <v>Yes</v>
      </c>
      <c r="F1552" s="20" t="str">
        <f>_xlfn.XLOOKUP(A1552,'Medical Examinations'!A:A,'Medical Examinations'!E:E,"not found")</f>
        <v>No</v>
      </c>
      <c r="G1552" s="20" t="str">
        <f>_xlfn.XLOOKUP(A1552,'Medical Examinations'!A:A,'Medical Examinations'!F:F,"not found")</f>
        <v>No</v>
      </c>
      <c r="H1552" s="20">
        <f>_xlfn.XLOOKUP(A1552,'Medical Examinations'!A:A,'Medical Examinations'!G:G,"not found")</f>
        <v>1</v>
      </c>
      <c r="I1552" s="20" t="str">
        <f>_xlfn.XLOOKUP(A1552,'Medical Examinations'!A:A,'Medical Examinations'!H:H,"not found")</f>
        <v>No</v>
      </c>
      <c r="J1552" s="20" t="str">
        <f>_xlfn.XLOOKUP(A1552,'Medical Examinations'!A:A,'Medical Examinations'!I:I,"not found")</f>
        <v>Overweight</v>
      </c>
      <c r="K1552" s="21">
        <f>_xlfn.XLOOKUP(A1552,'Hospitalisation Details'!A:A,'Hospitalisation Details'!F:F,"Not Found")</f>
        <v>31764</v>
      </c>
      <c r="L1552" s="22">
        <f>_xlfn.XLOOKUP(A1552,'Hospitalisation Details'!A:A,'Hospitalisation Details'!H:H,"Not Found")</f>
        <v>6548.2</v>
      </c>
      <c r="M1552" s="21" t="str">
        <f>_xlfn.XLOOKUP(A1552,'Hospitalisation Details'!A:A,'Hospitalisation Details'!I:I,"Not Found")</f>
        <v>tier - 2</v>
      </c>
      <c r="N1552" s="21" t="str">
        <f>_xlfn.XLOOKUP(A1552,'Hospitalisation Details'!A:A,'Hospitalisation Details'!J:J,"Not Found")</f>
        <v>tier - 3</v>
      </c>
      <c r="O1552" s="21" t="str">
        <f>_xlfn.XLOOKUP(A1552,'Hospitalisation Details'!A:A,'Hospitalisation Details'!K:K,"Not Found")</f>
        <v>R1012</v>
      </c>
      <c r="P1552" s="23">
        <f>_xlfn.XLOOKUP(A1552,'Hospitalisation Details'!A:A,'Hospitalisation Details'!L:L,"Not Found")</f>
        <v>36</v>
      </c>
    </row>
    <row r="1553" spans="1:16" ht="15.75" x14ac:dyDescent="0.25">
      <c r="A1553" s="19" t="s">
        <v>819</v>
      </c>
      <c r="B1553" s="19" t="str">
        <f>_xlfn.XLOOKUP(A1553,'Customer Names'!A:A,'Customer Names'!C:C,"Not Found")</f>
        <v>Moore</v>
      </c>
      <c r="C1553" s="20">
        <f>_xlfn.XLOOKUP(A1553,'Medical Examinations'!A:A,'Medical Examinations'!B:B,"not found")</f>
        <v>17.8</v>
      </c>
      <c r="D1553" s="20">
        <f>_xlfn.XLOOKUP(A1553,'Medical Examinations'!A:A,'Medical Examinations'!C:C,"not found")</f>
        <v>5.75</v>
      </c>
      <c r="E1553" s="20" t="str">
        <f>_xlfn.XLOOKUP(A1553,'Medical Examinations'!A:A,'Medical Examinations'!D:D,"not found")</f>
        <v>Yes</v>
      </c>
      <c r="F1553" s="20" t="str">
        <f>_xlfn.XLOOKUP(A1553,'Medical Examinations'!A:A,'Medical Examinations'!E:E,"not found")</f>
        <v>No</v>
      </c>
      <c r="G1553" s="20" t="str">
        <f>_xlfn.XLOOKUP(A1553,'Medical Examinations'!A:A,'Medical Examinations'!F:F,"not found")</f>
        <v>Yes</v>
      </c>
      <c r="H1553" s="20">
        <f>_xlfn.XLOOKUP(A1553,'Medical Examinations'!A:A,'Medical Examinations'!G:G,"not found")</f>
        <v>1</v>
      </c>
      <c r="I1553" s="20" t="str">
        <f>_xlfn.XLOOKUP(A1553,'Medical Examinations'!A:A,'Medical Examinations'!H:H,"not found")</f>
        <v>No</v>
      </c>
      <c r="J1553" s="20" t="str">
        <f>_xlfn.XLOOKUP(A1553,'Medical Examinations'!A:A,'Medical Examinations'!I:I,"not found")</f>
        <v>Underweight</v>
      </c>
      <c r="K1553" s="21">
        <f>_xlfn.XLOOKUP(A1553,'Hospitalisation Details'!A:A,'Hospitalisation Details'!F:F,"Not Found")</f>
        <v>25540</v>
      </c>
      <c r="L1553" s="22">
        <f>_xlfn.XLOOKUP(A1553,'Hospitalisation Details'!A:A,'Hospitalisation Details'!H:H,"Not Found")</f>
        <v>6546.16</v>
      </c>
      <c r="M1553" s="21" t="str">
        <f>_xlfn.XLOOKUP(A1553,'Hospitalisation Details'!A:A,'Hospitalisation Details'!I:I,"Not Found")</f>
        <v>tier - 2</v>
      </c>
      <c r="N1553" s="21" t="str">
        <f>_xlfn.XLOOKUP(A1553,'Hospitalisation Details'!A:A,'Hospitalisation Details'!J:J,"Not Found")</f>
        <v>tier - 3</v>
      </c>
      <c r="O1553" s="21" t="str">
        <f>_xlfn.XLOOKUP(A1553,'Hospitalisation Details'!A:A,'Hospitalisation Details'!K:K,"Not Found")</f>
        <v>R1013</v>
      </c>
      <c r="P1553" s="23">
        <f>_xlfn.XLOOKUP(A1553,'Hospitalisation Details'!A:A,'Hospitalisation Details'!L:L,"Not Found")</f>
        <v>53</v>
      </c>
    </row>
    <row r="1554" spans="1:16" ht="15.75" x14ac:dyDescent="0.25">
      <c r="A1554" s="19" t="s">
        <v>818</v>
      </c>
      <c r="B1554" s="19" t="str">
        <f>_xlfn.XLOOKUP(A1554,'Customer Names'!A:A,'Customer Names'!C:C,"Not Found")</f>
        <v>Platt</v>
      </c>
      <c r="C1554" s="20">
        <f>_xlfn.XLOOKUP(A1554,'Medical Examinations'!A:A,'Medical Examinations'!B:B,"not found")</f>
        <v>21.4</v>
      </c>
      <c r="D1554" s="20">
        <f>_xlfn.XLOOKUP(A1554,'Medical Examinations'!A:A,'Medical Examinations'!C:C,"not found")</f>
        <v>5.6</v>
      </c>
      <c r="E1554" s="20" t="str">
        <f>_xlfn.XLOOKUP(A1554,'Medical Examinations'!A:A,'Medical Examinations'!D:D,"not found")</f>
        <v>No</v>
      </c>
      <c r="F1554" s="20" t="str">
        <f>_xlfn.XLOOKUP(A1554,'Medical Examinations'!A:A,'Medical Examinations'!E:E,"not found")</f>
        <v>No</v>
      </c>
      <c r="G1554" s="20" t="str">
        <f>_xlfn.XLOOKUP(A1554,'Medical Examinations'!A:A,'Medical Examinations'!F:F,"not found")</f>
        <v>No</v>
      </c>
      <c r="H1554" s="20">
        <f>_xlfn.XLOOKUP(A1554,'Medical Examinations'!A:A,'Medical Examinations'!G:G,"not found")</f>
        <v>0</v>
      </c>
      <c r="I1554" s="20" t="str">
        <f>_xlfn.XLOOKUP(A1554,'Medical Examinations'!A:A,'Medical Examinations'!H:H,"not found")</f>
        <v>No</v>
      </c>
      <c r="J1554" s="20" t="str">
        <f>_xlfn.XLOOKUP(A1554,'Medical Examinations'!A:A,'Medical Examinations'!I:I,"not found")</f>
        <v>Normal Weight</v>
      </c>
      <c r="K1554" s="21">
        <f>_xlfn.XLOOKUP(A1554,'Hospitalisation Details'!A:A,'Hospitalisation Details'!F:F,"Not Found")</f>
        <v>30226</v>
      </c>
      <c r="L1554" s="22">
        <f>_xlfn.XLOOKUP(A1554,'Hospitalisation Details'!A:A,'Hospitalisation Details'!H:H,"Not Found")</f>
        <v>6536.68</v>
      </c>
      <c r="M1554" s="21" t="str">
        <f>_xlfn.XLOOKUP(A1554,'Hospitalisation Details'!A:A,'Hospitalisation Details'!I:I,"Not Found")</f>
        <v>tier - 2</v>
      </c>
      <c r="N1554" s="21" t="str">
        <f>_xlfn.XLOOKUP(A1554,'Hospitalisation Details'!A:A,'Hospitalisation Details'!J:J,"Not Found")</f>
        <v>tier - 3</v>
      </c>
      <c r="O1554" s="21" t="str">
        <f>_xlfn.XLOOKUP(A1554,'Hospitalisation Details'!A:A,'Hospitalisation Details'!K:K,"Not Found")</f>
        <v>R1012</v>
      </c>
      <c r="P1554" s="23">
        <f>_xlfn.XLOOKUP(A1554,'Hospitalisation Details'!A:A,'Hospitalisation Details'!L:L,"Not Found")</f>
        <v>40</v>
      </c>
    </row>
    <row r="1555" spans="1:16" ht="15.75" x14ac:dyDescent="0.25">
      <c r="A1555" s="19" t="s">
        <v>817</v>
      </c>
      <c r="B1555" s="19" t="str">
        <f>_xlfn.XLOOKUP(A1555,'Customer Names'!A:A,'Customer Names'!C:C,"Not Found")</f>
        <v>Brodeur</v>
      </c>
      <c r="C1555" s="20">
        <f>_xlfn.XLOOKUP(A1555,'Medical Examinations'!A:A,'Medical Examinations'!B:B,"not found")</f>
        <v>23.01</v>
      </c>
      <c r="D1555" s="20">
        <f>_xlfn.XLOOKUP(A1555,'Medical Examinations'!A:A,'Medical Examinations'!C:C,"not found")</f>
        <v>4.68</v>
      </c>
      <c r="E1555" s="20" t="str">
        <f>_xlfn.XLOOKUP(A1555,'Medical Examinations'!A:A,'Medical Examinations'!D:D,"not found")</f>
        <v>No</v>
      </c>
      <c r="F1555" s="20" t="str">
        <f>_xlfn.XLOOKUP(A1555,'Medical Examinations'!A:A,'Medical Examinations'!E:E,"not found")</f>
        <v>No</v>
      </c>
      <c r="G1555" s="20" t="str">
        <f>_xlfn.XLOOKUP(A1555,'Medical Examinations'!A:A,'Medical Examinations'!F:F,"not found")</f>
        <v>No</v>
      </c>
      <c r="H1555" s="20">
        <f>_xlfn.XLOOKUP(A1555,'Medical Examinations'!A:A,'Medical Examinations'!G:G,"not found")</f>
        <v>0</v>
      </c>
      <c r="I1555" s="20" t="str">
        <f>_xlfn.XLOOKUP(A1555,'Medical Examinations'!A:A,'Medical Examinations'!H:H,"not found")</f>
        <v>No</v>
      </c>
      <c r="J1555" s="20" t="str">
        <f>_xlfn.XLOOKUP(A1555,'Medical Examinations'!A:A,'Medical Examinations'!I:I,"not found")</f>
        <v>Normal Weight</v>
      </c>
      <c r="K1555" s="21">
        <f>_xlfn.XLOOKUP(A1555,'Hospitalisation Details'!A:A,'Hospitalisation Details'!F:F,"Not Found")</f>
        <v>30175</v>
      </c>
      <c r="L1555" s="22">
        <f>_xlfn.XLOOKUP(A1555,'Hospitalisation Details'!A:A,'Hospitalisation Details'!H:H,"Not Found")</f>
        <v>6532.04</v>
      </c>
      <c r="M1555" s="21" t="str">
        <f>_xlfn.XLOOKUP(A1555,'Hospitalisation Details'!A:A,'Hospitalisation Details'!I:I,"Not Found")</f>
        <v>tier - 2</v>
      </c>
      <c r="N1555" s="21" t="str">
        <f>_xlfn.XLOOKUP(A1555,'Hospitalisation Details'!A:A,'Hospitalisation Details'!J:J,"Not Found")</f>
        <v>tier - 3</v>
      </c>
      <c r="O1555" s="21" t="str">
        <f>_xlfn.XLOOKUP(A1555,'Hospitalisation Details'!A:A,'Hospitalisation Details'!K:K,"Not Found")</f>
        <v>R1013</v>
      </c>
      <c r="P1555" s="23">
        <f>_xlfn.XLOOKUP(A1555,'Hospitalisation Details'!A:A,'Hospitalisation Details'!L:L,"Not Found")</f>
        <v>40</v>
      </c>
    </row>
    <row r="1556" spans="1:16" ht="15.75" x14ac:dyDescent="0.25">
      <c r="A1556" s="19" t="s">
        <v>816</v>
      </c>
      <c r="B1556" s="19" t="str">
        <f>_xlfn.XLOOKUP(A1556,'Customer Names'!A:A,'Customer Names'!C:C,"Not Found")</f>
        <v>Knight Pech</v>
      </c>
      <c r="C1556" s="20">
        <f>_xlfn.XLOOKUP(A1556,'Medical Examinations'!A:A,'Medical Examinations'!B:B,"not found")</f>
        <v>19.86</v>
      </c>
      <c r="D1556" s="20">
        <f>_xlfn.XLOOKUP(A1556,'Medical Examinations'!A:A,'Medical Examinations'!C:C,"not found")</f>
        <v>5.62</v>
      </c>
      <c r="E1556" s="20" t="str">
        <f>_xlfn.XLOOKUP(A1556,'Medical Examinations'!A:A,'Medical Examinations'!D:D,"not found")</f>
        <v>Yes</v>
      </c>
      <c r="F1556" s="20" t="str">
        <f>_xlfn.XLOOKUP(A1556,'Medical Examinations'!A:A,'Medical Examinations'!E:E,"not found")</f>
        <v>No</v>
      </c>
      <c r="G1556" s="20" t="str">
        <f>_xlfn.XLOOKUP(A1556,'Medical Examinations'!A:A,'Medical Examinations'!F:F,"not found")</f>
        <v>No</v>
      </c>
      <c r="H1556" s="20">
        <f>_xlfn.XLOOKUP(A1556,'Medical Examinations'!A:A,'Medical Examinations'!G:G,"not found")</f>
        <v>0</v>
      </c>
      <c r="I1556" s="20" t="str">
        <f>_xlfn.XLOOKUP(A1556,'Medical Examinations'!A:A,'Medical Examinations'!H:H,"not found")</f>
        <v>No</v>
      </c>
      <c r="J1556" s="20" t="str">
        <f>_xlfn.XLOOKUP(A1556,'Medical Examinations'!A:A,'Medical Examinations'!I:I,"not found")</f>
        <v>Normal Weight</v>
      </c>
      <c r="K1556" s="21">
        <f>_xlfn.XLOOKUP(A1556,'Hospitalisation Details'!A:A,'Hospitalisation Details'!F:F,"Not Found")</f>
        <v>28056</v>
      </c>
      <c r="L1556" s="22">
        <f>_xlfn.XLOOKUP(A1556,'Hospitalisation Details'!A:A,'Hospitalisation Details'!H:H,"Not Found")</f>
        <v>6529.21</v>
      </c>
      <c r="M1556" s="21" t="str">
        <f>_xlfn.XLOOKUP(A1556,'Hospitalisation Details'!A:A,'Hospitalisation Details'!I:I,"Not Found")</f>
        <v>tier - 2</v>
      </c>
      <c r="N1556" s="21" t="str">
        <f>_xlfn.XLOOKUP(A1556,'Hospitalisation Details'!A:A,'Hospitalisation Details'!J:J,"Not Found")</f>
        <v>tier - 3</v>
      </c>
      <c r="O1556" s="21" t="str">
        <f>_xlfn.XLOOKUP(A1556,'Hospitalisation Details'!A:A,'Hospitalisation Details'!K:K,"Not Found")</f>
        <v>R1013</v>
      </c>
      <c r="P1556" s="23">
        <f>_xlfn.XLOOKUP(A1556,'Hospitalisation Details'!A:A,'Hospitalisation Details'!L:L,"Not Found")</f>
        <v>46</v>
      </c>
    </row>
    <row r="1557" spans="1:16" ht="15.75" x14ac:dyDescent="0.25">
      <c r="A1557" s="19" t="s">
        <v>815</v>
      </c>
      <c r="B1557" s="19" t="str">
        <f>_xlfn.XLOOKUP(A1557,'Customer Names'!A:A,'Customer Names'!C:C,"Not Found")</f>
        <v>Richter</v>
      </c>
      <c r="C1557" s="20">
        <f>_xlfn.XLOOKUP(A1557,'Medical Examinations'!A:A,'Medical Examinations'!B:B,"not found")</f>
        <v>33.58</v>
      </c>
      <c r="D1557" s="20">
        <f>_xlfn.XLOOKUP(A1557,'Medical Examinations'!A:A,'Medical Examinations'!C:C,"not found")</f>
        <v>5.08</v>
      </c>
      <c r="E1557" s="20" t="str">
        <f>_xlfn.XLOOKUP(A1557,'Medical Examinations'!A:A,'Medical Examinations'!D:D,"not found")</f>
        <v>No</v>
      </c>
      <c r="F1557" s="20" t="str">
        <f>_xlfn.XLOOKUP(A1557,'Medical Examinations'!A:A,'Medical Examinations'!E:E,"not found")</f>
        <v>No</v>
      </c>
      <c r="G1557" s="20" t="str">
        <f>_xlfn.XLOOKUP(A1557,'Medical Examinations'!A:A,'Medical Examinations'!F:F,"not found")</f>
        <v>No</v>
      </c>
      <c r="H1557" s="20">
        <f>_xlfn.XLOOKUP(A1557,'Medical Examinations'!A:A,'Medical Examinations'!G:G,"not found")</f>
        <v>0</v>
      </c>
      <c r="I1557" s="20" t="str">
        <f>_xlfn.XLOOKUP(A1557,'Medical Examinations'!A:A,'Medical Examinations'!H:H,"not found")</f>
        <v>No</v>
      </c>
      <c r="J1557" s="20" t="str">
        <f>_xlfn.XLOOKUP(A1557,'Medical Examinations'!A:A,'Medical Examinations'!I:I,"not found")</f>
        <v>Obesity</v>
      </c>
      <c r="K1557" s="21">
        <f>_xlfn.XLOOKUP(A1557,'Hospitalisation Details'!A:A,'Hospitalisation Details'!F:F,"Not Found")</f>
        <v>34522</v>
      </c>
      <c r="L1557" s="22">
        <f>_xlfn.XLOOKUP(A1557,'Hospitalisation Details'!A:A,'Hospitalisation Details'!H:H,"Not Found")</f>
        <v>6512.24</v>
      </c>
      <c r="M1557" s="21" t="str">
        <f>_xlfn.XLOOKUP(A1557,'Hospitalisation Details'!A:A,'Hospitalisation Details'!I:I,"Not Found")</f>
        <v>tier - 2</v>
      </c>
      <c r="N1557" s="21" t="str">
        <f>_xlfn.XLOOKUP(A1557,'Hospitalisation Details'!A:A,'Hospitalisation Details'!J:J,"Not Found")</f>
        <v>tier - 3</v>
      </c>
      <c r="O1557" s="21" t="str">
        <f>_xlfn.XLOOKUP(A1557,'Hospitalisation Details'!A:A,'Hospitalisation Details'!K:K,"Not Found")</f>
        <v>R1021</v>
      </c>
      <c r="P1557" s="23">
        <f>_xlfn.XLOOKUP(A1557,'Hospitalisation Details'!A:A,'Hospitalisation Details'!L:L,"Not Found")</f>
        <v>28</v>
      </c>
    </row>
    <row r="1558" spans="1:16" ht="15.75" x14ac:dyDescent="0.25">
      <c r="A1558" s="19" t="s">
        <v>814</v>
      </c>
      <c r="B1558" s="19" t="str">
        <f>_xlfn.XLOOKUP(A1558,'Customer Names'!A:A,'Customer Names'!C:C,"Not Found")</f>
        <v>Jubinski</v>
      </c>
      <c r="C1558" s="20">
        <f>_xlfn.XLOOKUP(A1558,'Medical Examinations'!A:A,'Medical Examinations'!B:B,"not found")</f>
        <v>29.81</v>
      </c>
      <c r="D1558" s="20">
        <f>_xlfn.XLOOKUP(A1558,'Medical Examinations'!A:A,'Medical Examinations'!C:C,"not found")</f>
        <v>5.28</v>
      </c>
      <c r="E1558" s="20" t="str">
        <f>_xlfn.XLOOKUP(A1558,'Medical Examinations'!A:A,'Medical Examinations'!D:D,"not found")</f>
        <v>No</v>
      </c>
      <c r="F1558" s="20" t="str">
        <f>_xlfn.XLOOKUP(A1558,'Medical Examinations'!A:A,'Medical Examinations'!E:E,"not found")</f>
        <v>No</v>
      </c>
      <c r="G1558" s="20" t="str">
        <f>_xlfn.XLOOKUP(A1558,'Medical Examinations'!A:A,'Medical Examinations'!F:F,"not found")</f>
        <v>No</v>
      </c>
      <c r="H1558" s="20">
        <f>_xlfn.XLOOKUP(A1558,'Medical Examinations'!A:A,'Medical Examinations'!G:G,"not found")</f>
        <v>0</v>
      </c>
      <c r="I1558" s="20" t="str">
        <f>_xlfn.XLOOKUP(A1558,'Medical Examinations'!A:A,'Medical Examinations'!H:H,"not found")</f>
        <v>No</v>
      </c>
      <c r="J1558" s="20" t="str">
        <f>_xlfn.XLOOKUP(A1558,'Medical Examinations'!A:A,'Medical Examinations'!I:I,"not found")</f>
        <v>Overweight</v>
      </c>
      <c r="K1558" s="21">
        <f>_xlfn.XLOOKUP(A1558,'Hospitalisation Details'!A:A,'Hospitalisation Details'!F:F,"Not Found")</f>
        <v>30191</v>
      </c>
      <c r="L1558" s="22">
        <f>_xlfn.XLOOKUP(A1558,'Hospitalisation Details'!A:A,'Hospitalisation Details'!H:H,"Not Found")</f>
        <v>6500.24</v>
      </c>
      <c r="M1558" s="21" t="str">
        <f>_xlfn.XLOOKUP(A1558,'Hospitalisation Details'!A:A,'Hospitalisation Details'!I:I,"Not Found")</f>
        <v>tier - 2</v>
      </c>
      <c r="N1558" s="21" t="str">
        <f>_xlfn.XLOOKUP(A1558,'Hospitalisation Details'!A:A,'Hospitalisation Details'!J:J,"Not Found")</f>
        <v>tier - 3</v>
      </c>
      <c r="O1558" s="21" t="str">
        <f>_xlfn.XLOOKUP(A1558,'Hospitalisation Details'!A:A,'Hospitalisation Details'!K:K,"Not Found")</f>
        <v>R1013</v>
      </c>
      <c r="P1558" s="23">
        <f>_xlfn.XLOOKUP(A1558,'Hospitalisation Details'!A:A,'Hospitalisation Details'!L:L,"Not Found")</f>
        <v>40</v>
      </c>
    </row>
    <row r="1559" spans="1:16" ht="15.75" x14ac:dyDescent="0.25">
      <c r="A1559" s="19" t="s">
        <v>813</v>
      </c>
      <c r="B1559" s="19" t="str">
        <f>_xlfn.XLOOKUP(A1559,'Customer Names'!A:A,'Customer Names'!C:C,"Not Found")</f>
        <v>Wall</v>
      </c>
      <c r="C1559" s="20">
        <f>_xlfn.XLOOKUP(A1559,'Medical Examinations'!A:A,'Medical Examinations'!B:B,"not found")</f>
        <v>27.4</v>
      </c>
      <c r="D1559" s="20">
        <f>_xlfn.XLOOKUP(A1559,'Medical Examinations'!A:A,'Medical Examinations'!C:C,"not found")</f>
        <v>4.6100000000000003</v>
      </c>
      <c r="E1559" s="20" t="str">
        <f>_xlfn.XLOOKUP(A1559,'Medical Examinations'!A:A,'Medical Examinations'!D:D,"not found")</f>
        <v>No</v>
      </c>
      <c r="F1559" s="20" t="str">
        <f>_xlfn.XLOOKUP(A1559,'Medical Examinations'!A:A,'Medical Examinations'!E:E,"not found")</f>
        <v>No</v>
      </c>
      <c r="G1559" s="20" t="str">
        <f>_xlfn.XLOOKUP(A1559,'Medical Examinations'!A:A,'Medical Examinations'!F:F,"not found")</f>
        <v>No</v>
      </c>
      <c r="H1559" s="20">
        <f>_xlfn.XLOOKUP(A1559,'Medical Examinations'!A:A,'Medical Examinations'!G:G,"not found")</f>
        <v>0</v>
      </c>
      <c r="I1559" s="20" t="str">
        <f>_xlfn.XLOOKUP(A1559,'Medical Examinations'!A:A,'Medical Examinations'!H:H,"not found")</f>
        <v>No</v>
      </c>
      <c r="J1559" s="20" t="str">
        <f>_xlfn.XLOOKUP(A1559,'Medical Examinations'!A:A,'Medical Examinations'!I:I,"not found")</f>
        <v>Overweight</v>
      </c>
      <c r="K1559" s="21">
        <f>_xlfn.XLOOKUP(A1559,'Hospitalisation Details'!A:A,'Hospitalisation Details'!F:F,"Not Found")</f>
        <v>30233</v>
      </c>
      <c r="L1559" s="22">
        <f>_xlfn.XLOOKUP(A1559,'Hospitalisation Details'!A:A,'Hospitalisation Details'!H:H,"Not Found")</f>
        <v>6496.89</v>
      </c>
      <c r="M1559" s="21" t="str">
        <f>_xlfn.XLOOKUP(A1559,'Hospitalisation Details'!A:A,'Hospitalisation Details'!I:I,"Not Found")</f>
        <v>tier - 2</v>
      </c>
      <c r="N1559" s="21" t="str">
        <f>_xlfn.XLOOKUP(A1559,'Hospitalisation Details'!A:A,'Hospitalisation Details'!J:J,"Not Found")</f>
        <v>tier - 3</v>
      </c>
      <c r="O1559" s="21" t="str">
        <f>_xlfn.XLOOKUP(A1559,'Hospitalisation Details'!A:A,'Hospitalisation Details'!K:K,"Not Found")</f>
        <v>R1011</v>
      </c>
      <c r="P1559" s="23">
        <f>_xlfn.XLOOKUP(A1559,'Hospitalisation Details'!A:A,'Hospitalisation Details'!L:L,"Not Found")</f>
        <v>40</v>
      </c>
    </row>
    <row r="1560" spans="1:16" ht="15.75" x14ac:dyDescent="0.25">
      <c r="A1560" s="19" t="s">
        <v>812</v>
      </c>
      <c r="B1560" s="19" t="str">
        <f>_xlfn.XLOOKUP(A1560,'Customer Names'!A:A,'Customer Names'!C:C,"Not Found")</f>
        <v>McKay</v>
      </c>
      <c r="C1560" s="20">
        <f>_xlfn.XLOOKUP(A1560,'Medical Examinations'!A:A,'Medical Examinations'!B:B,"not found")</f>
        <v>17.98</v>
      </c>
      <c r="D1560" s="20">
        <f>_xlfn.XLOOKUP(A1560,'Medical Examinations'!A:A,'Medical Examinations'!C:C,"not found")</f>
        <v>6.57</v>
      </c>
      <c r="E1560" s="20" t="str">
        <f>_xlfn.XLOOKUP(A1560,'Medical Examinations'!A:A,'Medical Examinations'!D:D,"not found")</f>
        <v>Yes</v>
      </c>
      <c r="F1560" s="20" t="str">
        <f>_xlfn.XLOOKUP(A1560,'Medical Examinations'!A:A,'Medical Examinations'!E:E,"not found")</f>
        <v>No</v>
      </c>
      <c r="G1560" s="20" t="str">
        <f>_xlfn.XLOOKUP(A1560,'Medical Examinations'!A:A,'Medical Examinations'!F:F,"not found")</f>
        <v>No</v>
      </c>
      <c r="H1560" s="20">
        <f>_xlfn.XLOOKUP(A1560,'Medical Examinations'!A:A,'Medical Examinations'!G:G,"not found")</f>
        <v>2</v>
      </c>
      <c r="I1560" s="20" t="str">
        <f>_xlfn.XLOOKUP(A1560,'Medical Examinations'!A:A,'Medical Examinations'!H:H,"not found")</f>
        <v>No</v>
      </c>
      <c r="J1560" s="20" t="str">
        <f>_xlfn.XLOOKUP(A1560,'Medical Examinations'!A:A,'Medical Examinations'!I:I,"not found")</f>
        <v>Underweight</v>
      </c>
      <c r="K1560" s="21">
        <f>_xlfn.XLOOKUP(A1560,'Hospitalisation Details'!A:A,'Hospitalisation Details'!F:F,"Not Found")</f>
        <v>25903</v>
      </c>
      <c r="L1560" s="22">
        <f>_xlfn.XLOOKUP(A1560,'Hospitalisation Details'!A:A,'Hospitalisation Details'!H:H,"Not Found")</f>
        <v>6481.67</v>
      </c>
      <c r="M1560" s="21" t="str">
        <f>_xlfn.XLOOKUP(A1560,'Hospitalisation Details'!A:A,'Hospitalisation Details'!I:I,"Not Found")</f>
        <v>tier - 2</v>
      </c>
      <c r="N1560" s="21" t="str">
        <f>_xlfn.XLOOKUP(A1560,'Hospitalisation Details'!A:A,'Hospitalisation Details'!J:J,"Not Found")</f>
        <v>tier - 3</v>
      </c>
      <c r="O1560" s="21" t="str">
        <f>_xlfn.XLOOKUP(A1560,'Hospitalisation Details'!A:A,'Hospitalisation Details'!K:K,"Not Found")</f>
        <v>R1013</v>
      </c>
      <c r="P1560" s="23">
        <f>_xlfn.XLOOKUP(A1560,'Hospitalisation Details'!A:A,'Hospitalisation Details'!L:L,"Not Found")</f>
        <v>52</v>
      </c>
    </row>
    <row r="1561" spans="1:16" ht="15.75" x14ac:dyDescent="0.25">
      <c r="A1561" s="19" t="s">
        <v>811</v>
      </c>
      <c r="B1561" s="19" t="str">
        <f>_xlfn.XLOOKUP(A1561,'Customer Names'!A:A,'Customer Names'!C:C,"Not Found")</f>
        <v>Oh</v>
      </c>
      <c r="C1561" s="20">
        <f>_xlfn.XLOOKUP(A1561,'Medical Examinations'!A:A,'Medical Examinations'!B:B,"not found")</f>
        <v>37.9</v>
      </c>
      <c r="D1561" s="20">
        <f>_xlfn.XLOOKUP(A1561,'Medical Examinations'!A:A,'Medical Examinations'!C:C,"not found")</f>
        <v>5.83</v>
      </c>
      <c r="E1561" s="20" t="str">
        <f>_xlfn.XLOOKUP(A1561,'Medical Examinations'!A:A,'Medical Examinations'!D:D,"not found")</f>
        <v>No</v>
      </c>
      <c r="F1561" s="20" t="str">
        <f>_xlfn.XLOOKUP(A1561,'Medical Examinations'!A:A,'Medical Examinations'!E:E,"not found")</f>
        <v>No</v>
      </c>
      <c r="G1561" s="20" t="str">
        <f>_xlfn.XLOOKUP(A1561,'Medical Examinations'!A:A,'Medical Examinations'!F:F,"not found")</f>
        <v>No</v>
      </c>
      <c r="H1561" s="20">
        <f>_xlfn.XLOOKUP(A1561,'Medical Examinations'!A:A,'Medical Examinations'!G:G,"not found")</f>
        <v>0</v>
      </c>
      <c r="I1561" s="20" t="str">
        <f>_xlfn.XLOOKUP(A1561,'Medical Examinations'!A:A,'Medical Examinations'!H:H,"not found")</f>
        <v>No</v>
      </c>
      <c r="J1561" s="20" t="str">
        <f>_xlfn.XLOOKUP(A1561,'Medical Examinations'!A:A,'Medical Examinations'!I:I,"not found")</f>
        <v>Obesity</v>
      </c>
      <c r="K1561" s="21">
        <f>_xlfn.XLOOKUP(A1561,'Hospitalisation Details'!A:A,'Hospitalisation Details'!F:F,"Not Found")</f>
        <v>29380</v>
      </c>
      <c r="L1561" s="22">
        <f>_xlfn.XLOOKUP(A1561,'Hospitalisation Details'!A:A,'Hospitalisation Details'!H:H,"Not Found")</f>
        <v>6474.01</v>
      </c>
      <c r="M1561" s="21" t="str">
        <f>_xlfn.XLOOKUP(A1561,'Hospitalisation Details'!A:A,'Hospitalisation Details'!I:I,"Not Found")</f>
        <v>tier - 2</v>
      </c>
      <c r="N1561" s="21" t="str">
        <f>_xlfn.XLOOKUP(A1561,'Hospitalisation Details'!A:A,'Hospitalisation Details'!J:J,"Not Found")</f>
        <v>tier - 3</v>
      </c>
      <c r="O1561" s="21" t="str">
        <f>_xlfn.XLOOKUP(A1561,'Hospitalisation Details'!A:A,'Hospitalisation Details'!K:K,"Not Found")</f>
        <v>R1011</v>
      </c>
      <c r="P1561" s="23">
        <f>_xlfn.XLOOKUP(A1561,'Hospitalisation Details'!A:A,'Hospitalisation Details'!L:L,"Not Found")</f>
        <v>43</v>
      </c>
    </row>
    <row r="1562" spans="1:16" ht="15.75" x14ac:dyDescent="0.25">
      <c r="A1562" s="19" t="s">
        <v>810</v>
      </c>
      <c r="B1562" s="19" t="str">
        <f>_xlfn.XLOOKUP(A1562,'Customer Names'!A:A,'Customer Names'!C:C,"Not Found")</f>
        <v>Kessell</v>
      </c>
      <c r="C1562" s="20">
        <f>_xlfn.XLOOKUP(A1562,'Medical Examinations'!A:A,'Medical Examinations'!B:B,"not found")</f>
        <v>25.27</v>
      </c>
      <c r="D1562" s="20">
        <f>_xlfn.XLOOKUP(A1562,'Medical Examinations'!A:A,'Medical Examinations'!C:C,"not found")</f>
        <v>6.98</v>
      </c>
      <c r="E1562" s="20" t="str">
        <f>_xlfn.XLOOKUP(A1562,'Medical Examinations'!A:A,'Medical Examinations'!D:D,"not found")</f>
        <v>Yes</v>
      </c>
      <c r="F1562" s="20" t="str">
        <f>_xlfn.XLOOKUP(A1562,'Medical Examinations'!A:A,'Medical Examinations'!E:E,"not found")</f>
        <v>No</v>
      </c>
      <c r="G1562" s="20" t="str">
        <f>_xlfn.XLOOKUP(A1562,'Medical Examinations'!A:A,'Medical Examinations'!F:F,"not found")</f>
        <v>No</v>
      </c>
      <c r="H1562" s="20">
        <f>_xlfn.XLOOKUP(A1562,'Medical Examinations'!A:A,'Medical Examinations'!G:G,"not found")</f>
        <v>0</v>
      </c>
      <c r="I1562" s="20" t="str">
        <f>_xlfn.XLOOKUP(A1562,'Medical Examinations'!A:A,'Medical Examinations'!H:H,"not found")</f>
        <v>No</v>
      </c>
      <c r="J1562" s="20" t="str">
        <f>_xlfn.XLOOKUP(A1562,'Medical Examinations'!A:A,'Medical Examinations'!I:I,"not found")</f>
        <v>Overweight</v>
      </c>
      <c r="K1562" s="21">
        <f>_xlfn.XLOOKUP(A1562,'Hospitalisation Details'!A:A,'Hospitalisation Details'!F:F,"Not Found")</f>
        <v>29794</v>
      </c>
      <c r="L1562" s="22">
        <f>_xlfn.XLOOKUP(A1562,'Hospitalisation Details'!A:A,'Hospitalisation Details'!H:H,"Not Found")</f>
        <v>6473.15</v>
      </c>
      <c r="M1562" s="21" t="str">
        <f>_xlfn.XLOOKUP(A1562,'Hospitalisation Details'!A:A,'Hospitalisation Details'!I:I,"Not Found")</f>
        <v>tier - 2</v>
      </c>
      <c r="N1562" s="21" t="str">
        <f>_xlfn.XLOOKUP(A1562,'Hospitalisation Details'!A:A,'Hospitalisation Details'!J:J,"Not Found")</f>
        <v>tier - 3</v>
      </c>
      <c r="O1562" s="21" t="str">
        <f>_xlfn.XLOOKUP(A1562,'Hospitalisation Details'!A:A,'Hospitalisation Details'!K:K,"Not Found")</f>
        <v>R1013</v>
      </c>
      <c r="P1562" s="23">
        <f>_xlfn.XLOOKUP(A1562,'Hospitalisation Details'!A:A,'Hospitalisation Details'!L:L,"Not Found")</f>
        <v>41</v>
      </c>
    </row>
    <row r="1563" spans="1:16" ht="15.75" x14ac:dyDescent="0.25">
      <c r="A1563" s="19" t="s">
        <v>809</v>
      </c>
      <c r="B1563" s="19" t="str">
        <f>_xlfn.XLOOKUP(A1563,'Customer Names'!A:A,'Customer Names'!C:C,"Not Found")</f>
        <v>Hidalgo Zambrano</v>
      </c>
      <c r="C1563" s="20">
        <f>_xlfn.XLOOKUP(A1563,'Medical Examinations'!A:A,'Medical Examinations'!B:B,"not found")</f>
        <v>29.26</v>
      </c>
      <c r="D1563" s="20">
        <f>_xlfn.XLOOKUP(A1563,'Medical Examinations'!A:A,'Medical Examinations'!C:C,"not found")</f>
        <v>4.03</v>
      </c>
      <c r="E1563" s="20" t="str">
        <f>_xlfn.XLOOKUP(A1563,'Medical Examinations'!A:A,'Medical Examinations'!D:D,"not found")</f>
        <v>No</v>
      </c>
      <c r="F1563" s="20" t="str">
        <f>_xlfn.XLOOKUP(A1563,'Medical Examinations'!A:A,'Medical Examinations'!E:E,"not found")</f>
        <v>No</v>
      </c>
      <c r="G1563" s="20" t="str">
        <f>_xlfn.XLOOKUP(A1563,'Medical Examinations'!A:A,'Medical Examinations'!F:F,"not found")</f>
        <v>No</v>
      </c>
      <c r="H1563" s="20">
        <f>_xlfn.XLOOKUP(A1563,'Medical Examinations'!A:A,'Medical Examinations'!G:G,"not found")</f>
        <v>1</v>
      </c>
      <c r="I1563" s="20" t="str">
        <f>_xlfn.XLOOKUP(A1563,'Medical Examinations'!A:A,'Medical Examinations'!H:H,"not found")</f>
        <v>No</v>
      </c>
      <c r="J1563" s="20" t="str">
        <f>_xlfn.XLOOKUP(A1563,'Medical Examinations'!A:A,'Medical Examinations'!I:I,"not found")</f>
        <v>Overweight</v>
      </c>
      <c r="K1563" s="21">
        <f>_xlfn.XLOOKUP(A1563,'Hospitalisation Details'!A:A,'Hospitalisation Details'!F:F,"Not Found")</f>
        <v>30987</v>
      </c>
      <c r="L1563" s="22">
        <f>_xlfn.XLOOKUP(A1563,'Hospitalisation Details'!A:A,'Hospitalisation Details'!H:H,"Not Found")</f>
        <v>6457.84</v>
      </c>
      <c r="M1563" s="21" t="str">
        <f>_xlfn.XLOOKUP(A1563,'Hospitalisation Details'!A:A,'Hospitalisation Details'!I:I,"Not Found")</f>
        <v>tier - 2</v>
      </c>
      <c r="N1563" s="21" t="str">
        <f>_xlfn.XLOOKUP(A1563,'Hospitalisation Details'!A:A,'Hospitalisation Details'!J:J,"Not Found")</f>
        <v>tier - 3</v>
      </c>
      <c r="O1563" s="21" t="str">
        <f>_xlfn.XLOOKUP(A1563,'Hospitalisation Details'!A:A,'Hospitalisation Details'!K:K,"Not Found")</f>
        <v>R1012</v>
      </c>
      <c r="P1563" s="23">
        <f>_xlfn.XLOOKUP(A1563,'Hospitalisation Details'!A:A,'Hospitalisation Details'!L:L,"Not Found")</f>
        <v>38</v>
      </c>
    </row>
    <row r="1564" spans="1:16" ht="15.75" x14ac:dyDescent="0.25">
      <c r="A1564" s="19" t="s">
        <v>808</v>
      </c>
      <c r="B1564" s="19" t="str">
        <f>_xlfn.XLOOKUP(A1564,'Customer Names'!A:A,'Customer Names'!C:C,"Not Found")</f>
        <v>Caprario</v>
      </c>
      <c r="C1564" s="20">
        <f>_xlfn.XLOOKUP(A1564,'Medical Examinations'!A:A,'Medical Examinations'!B:B,"not found")</f>
        <v>27.835000000000001</v>
      </c>
      <c r="D1564" s="20">
        <f>_xlfn.XLOOKUP(A1564,'Medical Examinations'!A:A,'Medical Examinations'!C:C,"not found")</f>
        <v>4.5599999999999996</v>
      </c>
      <c r="E1564" s="20" t="str">
        <f>_xlfn.XLOOKUP(A1564,'Medical Examinations'!A:A,'Medical Examinations'!D:D,"not found")</f>
        <v>No</v>
      </c>
      <c r="F1564" s="20" t="str">
        <f>_xlfn.XLOOKUP(A1564,'Medical Examinations'!A:A,'Medical Examinations'!E:E,"not found")</f>
        <v>No</v>
      </c>
      <c r="G1564" s="20" t="str">
        <f>_xlfn.XLOOKUP(A1564,'Medical Examinations'!A:A,'Medical Examinations'!F:F,"not found")</f>
        <v>No</v>
      </c>
      <c r="H1564" s="20">
        <f>_xlfn.XLOOKUP(A1564,'Medical Examinations'!A:A,'Medical Examinations'!G:G,"not found")</f>
        <v>1</v>
      </c>
      <c r="I1564" s="20" t="str">
        <f>_xlfn.XLOOKUP(A1564,'Medical Examinations'!A:A,'Medical Examinations'!H:H,"not found")</f>
        <v>No</v>
      </c>
      <c r="J1564" s="20" t="str">
        <f>_xlfn.XLOOKUP(A1564,'Medical Examinations'!A:A,'Medical Examinations'!I:I,"not found")</f>
        <v>Overweight</v>
      </c>
      <c r="K1564" s="21">
        <f>_xlfn.XLOOKUP(A1564,'Hospitalisation Details'!A:A,'Hospitalisation Details'!F:F,"Not Found")</f>
        <v>30920</v>
      </c>
      <c r="L1564" s="22">
        <f>_xlfn.XLOOKUP(A1564,'Hospitalisation Details'!A:A,'Hospitalisation Details'!H:H,"Not Found")</f>
        <v>6455.86</v>
      </c>
      <c r="M1564" s="21" t="str">
        <f>_xlfn.XLOOKUP(A1564,'Hospitalisation Details'!A:A,'Hospitalisation Details'!I:I,"Not Found")</f>
        <v>tier - 2</v>
      </c>
      <c r="N1564" s="21" t="str">
        <f>_xlfn.XLOOKUP(A1564,'Hospitalisation Details'!A:A,'Hospitalisation Details'!J:J,"Not Found")</f>
        <v>tier - 3</v>
      </c>
      <c r="O1564" s="21" t="str">
        <f>_xlfn.XLOOKUP(A1564,'Hospitalisation Details'!A:A,'Hospitalisation Details'!K:K,"Not Found")</f>
        <v>R1012</v>
      </c>
      <c r="P1564" s="23">
        <f>_xlfn.XLOOKUP(A1564,'Hospitalisation Details'!A:A,'Hospitalisation Details'!L:L,"Not Found")</f>
        <v>38</v>
      </c>
    </row>
    <row r="1565" spans="1:16" ht="15.75" x14ac:dyDescent="0.25">
      <c r="A1565" s="19" t="s">
        <v>807</v>
      </c>
      <c r="B1565" s="19" t="str">
        <f>_xlfn.XLOOKUP(A1565,'Customer Names'!A:A,'Customer Names'!C:C,"Not Found")</f>
        <v>Ryan</v>
      </c>
      <c r="C1565" s="20">
        <f>_xlfn.XLOOKUP(A1565,'Medical Examinations'!A:A,'Medical Examinations'!B:B,"not found")</f>
        <v>46.53</v>
      </c>
      <c r="D1565" s="20">
        <f>_xlfn.XLOOKUP(A1565,'Medical Examinations'!A:A,'Medical Examinations'!C:C,"not found")</f>
        <v>5.38</v>
      </c>
      <c r="E1565" s="20" t="str">
        <f>_xlfn.XLOOKUP(A1565,'Medical Examinations'!A:A,'Medical Examinations'!D:D,"not found")</f>
        <v>Yes</v>
      </c>
      <c r="F1565" s="20" t="str">
        <f>_xlfn.XLOOKUP(A1565,'Medical Examinations'!A:A,'Medical Examinations'!E:E,"not found")</f>
        <v>No</v>
      </c>
      <c r="G1565" s="20" t="str">
        <f>_xlfn.XLOOKUP(A1565,'Medical Examinations'!A:A,'Medical Examinations'!F:F,"not found")</f>
        <v>No</v>
      </c>
      <c r="H1565" s="20">
        <f>_xlfn.XLOOKUP(A1565,'Medical Examinations'!A:A,'Medical Examinations'!G:G,"not found")</f>
        <v>0</v>
      </c>
      <c r="I1565" s="20" t="str">
        <f>_xlfn.XLOOKUP(A1565,'Medical Examinations'!A:A,'Medical Examinations'!H:H,"not found")</f>
        <v>No</v>
      </c>
      <c r="J1565" s="20" t="str">
        <f>_xlfn.XLOOKUP(A1565,'Medical Examinations'!A:A,'Medical Examinations'!I:I,"not found")</f>
        <v>Obesity</v>
      </c>
      <c r="K1565" s="21">
        <f>_xlfn.XLOOKUP(A1565,'Hospitalisation Details'!A:A,'Hospitalisation Details'!F:F,"Not Found")</f>
        <v>31250</v>
      </c>
      <c r="L1565" s="22">
        <f>_xlfn.XLOOKUP(A1565,'Hospitalisation Details'!A:A,'Hospitalisation Details'!H:H,"Not Found")</f>
        <v>6435.62</v>
      </c>
      <c r="M1565" s="21" t="str">
        <f>_xlfn.XLOOKUP(A1565,'Hospitalisation Details'!A:A,'Hospitalisation Details'!I:I,"Not Found")</f>
        <v>tier - 2</v>
      </c>
      <c r="N1565" s="21" t="str">
        <f>_xlfn.XLOOKUP(A1565,'Hospitalisation Details'!A:A,'Hospitalisation Details'!J:J,"Not Found")</f>
        <v>tier - 3</v>
      </c>
      <c r="O1565" s="21" t="str">
        <f>_xlfn.XLOOKUP(A1565,'Hospitalisation Details'!A:A,'Hospitalisation Details'!K:K,"Not Found")</f>
        <v>R1013</v>
      </c>
      <c r="P1565" s="23">
        <f>_xlfn.XLOOKUP(A1565,'Hospitalisation Details'!A:A,'Hospitalisation Details'!L:L,"Not Found")</f>
        <v>37</v>
      </c>
    </row>
    <row r="1566" spans="1:16" ht="15.75" x14ac:dyDescent="0.25">
      <c r="A1566" s="19" t="s">
        <v>806</v>
      </c>
      <c r="B1566" s="19" t="str">
        <f>_xlfn.XLOOKUP(A1566,'Customer Names'!A:A,'Customer Names'!C:C,"Not Found")</f>
        <v>Hoffman</v>
      </c>
      <c r="C1566" s="20">
        <f>_xlfn.XLOOKUP(A1566,'Medical Examinations'!A:A,'Medical Examinations'!B:B,"not found")</f>
        <v>20.58</v>
      </c>
      <c r="D1566" s="20">
        <f>_xlfn.XLOOKUP(A1566,'Medical Examinations'!A:A,'Medical Examinations'!C:C,"not found")</f>
        <v>11.04</v>
      </c>
      <c r="E1566" s="20" t="str">
        <f>_xlfn.XLOOKUP(A1566,'Medical Examinations'!A:A,'Medical Examinations'!D:D,"not found")</f>
        <v>Yes</v>
      </c>
      <c r="F1566" s="20" t="str">
        <f>_xlfn.XLOOKUP(A1566,'Medical Examinations'!A:A,'Medical Examinations'!E:E,"not found")</f>
        <v>No</v>
      </c>
      <c r="G1566" s="20" t="str">
        <f>_xlfn.XLOOKUP(A1566,'Medical Examinations'!A:A,'Medical Examinations'!F:F,"not found")</f>
        <v>No</v>
      </c>
      <c r="H1566" s="20">
        <f>_xlfn.XLOOKUP(A1566,'Medical Examinations'!A:A,'Medical Examinations'!G:G,"not found")</f>
        <v>1</v>
      </c>
      <c r="I1566" s="20" t="str">
        <f>_xlfn.XLOOKUP(A1566,'Medical Examinations'!A:A,'Medical Examinations'!H:H,"not found")</f>
        <v>No</v>
      </c>
      <c r="J1566" s="20" t="str">
        <f>_xlfn.XLOOKUP(A1566,'Medical Examinations'!A:A,'Medical Examinations'!I:I,"not found")</f>
        <v>Normal Weight</v>
      </c>
      <c r="K1566" s="21">
        <f>_xlfn.XLOOKUP(A1566,'Hospitalisation Details'!A:A,'Hospitalisation Details'!F:F,"Not Found")</f>
        <v>27611</v>
      </c>
      <c r="L1566" s="22">
        <f>_xlfn.XLOOKUP(A1566,'Hospitalisation Details'!A:A,'Hospitalisation Details'!H:H,"Not Found")</f>
        <v>6423.48</v>
      </c>
      <c r="M1566" s="21" t="str">
        <f>_xlfn.XLOOKUP(A1566,'Hospitalisation Details'!A:A,'Hospitalisation Details'!I:I,"Not Found")</f>
        <v>tier - 2</v>
      </c>
      <c r="N1566" s="21" t="str">
        <f>_xlfn.XLOOKUP(A1566,'Hospitalisation Details'!A:A,'Hospitalisation Details'!J:J,"Not Found")</f>
        <v>tier - 3</v>
      </c>
      <c r="O1566" s="21" t="str">
        <f>_xlfn.XLOOKUP(A1566,'Hospitalisation Details'!A:A,'Hospitalisation Details'!K:K,"Not Found")</f>
        <v>R1013</v>
      </c>
      <c r="P1566" s="23">
        <f>_xlfn.XLOOKUP(A1566,'Hospitalisation Details'!A:A,'Hospitalisation Details'!L:L,"Not Found")</f>
        <v>47</v>
      </c>
    </row>
    <row r="1567" spans="1:16" ht="15.75" x14ac:dyDescent="0.25">
      <c r="A1567" s="19" t="s">
        <v>805</v>
      </c>
      <c r="B1567" s="19" t="str">
        <f>_xlfn.XLOOKUP(A1567,'Customer Names'!A:A,'Customer Names'!C:C,"Not Found")</f>
        <v>Wong</v>
      </c>
      <c r="C1567" s="20">
        <f>_xlfn.XLOOKUP(A1567,'Medical Examinations'!A:A,'Medical Examinations'!B:B,"not found")</f>
        <v>19.53</v>
      </c>
      <c r="D1567" s="20">
        <f>_xlfn.XLOOKUP(A1567,'Medical Examinations'!A:A,'Medical Examinations'!C:C,"not found")</f>
        <v>6.09</v>
      </c>
      <c r="E1567" s="20" t="str">
        <f>_xlfn.XLOOKUP(A1567,'Medical Examinations'!A:A,'Medical Examinations'!D:D,"not found")</f>
        <v>Yes</v>
      </c>
      <c r="F1567" s="20" t="str">
        <f>_xlfn.XLOOKUP(A1567,'Medical Examinations'!A:A,'Medical Examinations'!E:E,"not found")</f>
        <v>No</v>
      </c>
      <c r="G1567" s="20" t="str">
        <f>_xlfn.XLOOKUP(A1567,'Medical Examinations'!A:A,'Medical Examinations'!F:F,"not found")</f>
        <v>No</v>
      </c>
      <c r="H1567" s="20">
        <f>_xlfn.XLOOKUP(A1567,'Medical Examinations'!A:A,'Medical Examinations'!G:G,"not found")</f>
        <v>0</v>
      </c>
      <c r="I1567" s="20" t="str">
        <f>_xlfn.XLOOKUP(A1567,'Medical Examinations'!A:A,'Medical Examinations'!H:H,"not found")</f>
        <v>No</v>
      </c>
      <c r="J1567" s="20" t="str">
        <f>_xlfn.XLOOKUP(A1567,'Medical Examinations'!A:A,'Medical Examinations'!I:I,"not found")</f>
        <v>Normal Weight</v>
      </c>
      <c r="K1567" s="21">
        <f>_xlfn.XLOOKUP(A1567,'Hospitalisation Details'!A:A,'Hospitalisation Details'!F:F,"Not Found")</f>
        <v>28124</v>
      </c>
      <c r="L1567" s="22">
        <f>_xlfn.XLOOKUP(A1567,'Hospitalisation Details'!A:A,'Hospitalisation Details'!H:H,"Not Found")</f>
        <v>6417.28</v>
      </c>
      <c r="M1567" s="21" t="str">
        <f>_xlfn.XLOOKUP(A1567,'Hospitalisation Details'!A:A,'Hospitalisation Details'!I:I,"Not Found")</f>
        <v>tier - 2</v>
      </c>
      <c r="N1567" s="21" t="str">
        <f>_xlfn.XLOOKUP(A1567,'Hospitalisation Details'!A:A,'Hospitalisation Details'!J:J,"Not Found")</f>
        <v>tier - 3</v>
      </c>
      <c r="O1567" s="21" t="str">
        <f>_xlfn.XLOOKUP(A1567,'Hospitalisation Details'!A:A,'Hospitalisation Details'!K:K,"Not Found")</f>
        <v>R1013</v>
      </c>
      <c r="P1567" s="23">
        <f>_xlfn.XLOOKUP(A1567,'Hospitalisation Details'!A:A,'Hospitalisation Details'!L:L,"Not Found")</f>
        <v>46</v>
      </c>
    </row>
    <row r="1568" spans="1:16" ht="15.75" x14ac:dyDescent="0.25">
      <c r="A1568" s="19" t="s">
        <v>804</v>
      </c>
      <c r="B1568" s="19" t="str">
        <f>_xlfn.XLOOKUP(A1568,'Customer Names'!A:A,'Customer Names'!C:C,"Not Found")</f>
        <v>Lea</v>
      </c>
      <c r="C1568" s="20">
        <f>_xlfn.XLOOKUP(A1568,'Medical Examinations'!A:A,'Medical Examinations'!B:B,"not found")</f>
        <v>27.7</v>
      </c>
      <c r="D1568" s="20">
        <f>_xlfn.XLOOKUP(A1568,'Medical Examinations'!A:A,'Medical Examinations'!C:C,"not found")</f>
        <v>4.71</v>
      </c>
      <c r="E1568" s="20" t="str">
        <f>_xlfn.XLOOKUP(A1568,'Medical Examinations'!A:A,'Medical Examinations'!D:D,"not found")</f>
        <v>No</v>
      </c>
      <c r="F1568" s="20" t="str">
        <f>_xlfn.XLOOKUP(A1568,'Medical Examinations'!A:A,'Medical Examinations'!E:E,"not found")</f>
        <v>No</v>
      </c>
      <c r="G1568" s="20" t="str">
        <f>_xlfn.XLOOKUP(A1568,'Medical Examinations'!A:A,'Medical Examinations'!F:F,"not found")</f>
        <v>No</v>
      </c>
      <c r="H1568" s="20">
        <f>_xlfn.XLOOKUP(A1568,'Medical Examinations'!A:A,'Medical Examinations'!G:G,"not found")</f>
        <v>1</v>
      </c>
      <c r="I1568" s="20" t="str">
        <f>_xlfn.XLOOKUP(A1568,'Medical Examinations'!A:A,'Medical Examinations'!H:H,"not found")</f>
        <v>No</v>
      </c>
      <c r="J1568" s="20" t="str">
        <f>_xlfn.XLOOKUP(A1568,'Medical Examinations'!A:A,'Medical Examinations'!I:I,"not found")</f>
        <v>Overweight</v>
      </c>
      <c r="K1568" s="21">
        <f>_xlfn.XLOOKUP(A1568,'Hospitalisation Details'!A:A,'Hospitalisation Details'!F:F,"Not Found")</f>
        <v>32024</v>
      </c>
      <c r="L1568" s="22">
        <f>_xlfn.XLOOKUP(A1568,'Hospitalisation Details'!A:A,'Hospitalisation Details'!H:H,"Not Found")</f>
        <v>6414.18</v>
      </c>
      <c r="M1568" s="21" t="str">
        <f>_xlfn.XLOOKUP(A1568,'Hospitalisation Details'!A:A,'Hospitalisation Details'!I:I,"Not Found")</f>
        <v>tier - 2</v>
      </c>
      <c r="N1568" s="21" t="str">
        <f>_xlfn.XLOOKUP(A1568,'Hospitalisation Details'!A:A,'Hospitalisation Details'!J:J,"Not Found")</f>
        <v>tier - 3</v>
      </c>
      <c r="O1568" s="21" t="str">
        <f>_xlfn.XLOOKUP(A1568,'Hospitalisation Details'!A:A,'Hospitalisation Details'!K:K,"Not Found")</f>
        <v>R1011</v>
      </c>
      <c r="P1568" s="23">
        <f>_xlfn.XLOOKUP(A1568,'Hospitalisation Details'!A:A,'Hospitalisation Details'!L:L,"Not Found")</f>
        <v>35</v>
      </c>
    </row>
    <row r="1569" spans="1:16" ht="15.75" x14ac:dyDescent="0.25">
      <c r="A1569" s="19" t="s">
        <v>803</v>
      </c>
      <c r="B1569" s="19" t="str">
        <f>_xlfn.XLOOKUP(A1569,'Customer Names'!A:A,'Customer Names'!C:C,"Not Found")</f>
        <v>Patterson</v>
      </c>
      <c r="C1569" s="20">
        <f>_xlfn.XLOOKUP(A1569,'Medical Examinations'!A:A,'Medical Examinations'!B:B,"not found")</f>
        <v>18.920000000000002</v>
      </c>
      <c r="D1569" s="20">
        <f>_xlfn.XLOOKUP(A1569,'Medical Examinations'!A:A,'Medical Examinations'!C:C,"not found")</f>
        <v>8.18</v>
      </c>
      <c r="E1569" s="20" t="str">
        <f>_xlfn.XLOOKUP(A1569,'Medical Examinations'!A:A,'Medical Examinations'!D:D,"not found")</f>
        <v>No</v>
      </c>
      <c r="F1569" s="20" t="str">
        <f>_xlfn.XLOOKUP(A1569,'Medical Examinations'!A:A,'Medical Examinations'!E:E,"not found")</f>
        <v>No</v>
      </c>
      <c r="G1569" s="20" t="str">
        <f>_xlfn.XLOOKUP(A1569,'Medical Examinations'!A:A,'Medical Examinations'!F:F,"not found")</f>
        <v>No</v>
      </c>
      <c r="H1569" s="20">
        <f>_xlfn.XLOOKUP(A1569,'Medical Examinations'!A:A,'Medical Examinations'!G:G,"not found")</f>
        <v>0</v>
      </c>
      <c r="I1569" s="20" t="str">
        <f>_xlfn.XLOOKUP(A1569,'Medical Examinations'!A:A,'Medical Examinations'!H:H,"not found")</f>
        <v>No</v>
      </c>
      <c r="J1569" s="20" t="str">
        <f>_xlfn.XLOOKUP(A1569,'Medical Examinations'!A:A,'Medical Examinations'!I:I,"not found")</f>
        <v>Normal Weight</v>
      </c>
      <c r="K1569" s="21">
        <f>_xlfn.XLOOKUP(A1569,'Hospitalisation Details'!A:A,'Hospitalisation Details'!F:F,"Not Found")</f>
        <v>26167</v>
      </c>
      <c r="L1569" s="22">
        <f>_xlfn.XLOOKUP(A1569,'Hospitalisation Details'!A:A,'Hospitalisation Details'!H:H,"Not Found")</f>
        <v>6412.34</v>
      </c>
      <c r="M1569" s="21" t="str">
        <f>_xlfn.XLOOKUP(A1569,'Hospitalisation Details'!A:A,'Hospitalisation Details'!I:I,"Not Found")</f>
        <v>tier - 2</v>
      </c>
      <c r="N1569" s="21" t="str">
        <f>_xlfn.XLOOKUP(A1569,'Hospitalisation Details'!A:A,'Hospitalisation Details'!J:J,"Not Found")</f>
        <v>tier - 3</v>
      </c>
      <c r="O1569" s="21" t="str">
        <f>_xlfn.XLOOKUP(A1569,'Hospitalisation Details'!A:A,'Hospitalisation Details'!K:K,"Not Found")</f>
        <v>R1013</v>
      </c>
      <c r="P1569" s="23">
        <f>_xlfn.XLOOKUP(A1569,'Hospitalisation Details'!A:A,'Hospitalisation Details'!L:L,"Not Found")</f>
        <v>51</v>
      </c>
    </row>
    <row r="1570" spans="1:16" ht="15.75" x14ac:dyDescent="0.25">
      <c r="A1570" s="19" t="s">
        <v>802</v>
      </c>
      <c r="B1570" s="19" t="str">
        <f>_xlfn.XLOOKUP(A1570,'Customer Names'!A:A,'Customer Names'!C:C,"Not Found")</f>
        <v>Quigley</v>
      </c>
      <c r="C1570" s="20">
        <f>_xlfn.XLOOKUP(A1570,'Medical Examinations'!A:A,'Medical Examinations'!B:B,"not found")</f>
        <v>17.760000000000002</v>
      </c>
      <c r="D1570" s="20">
        <f>_xlfn.XLOOKUP(A1570,'Medical Examinations'!A:A,'Medical Examinations'!C:C,"not found")</f>
        <v>11.18</v>
      </c>
      <c r="E1570" s="20" t="str">
        <f>_xlfn.XLOOKUP(A1570,'Medical Examinations'!A:A,'Medical Examinations'!D:D,"not found")</f>
        <v>Yes</v>
      </c>
      <c r="F1570" s="20" t="str">
        <f>_xlfn.XLOOKUP(A1570,'Medical Examinations'!A:A,'Medical Examinations'!E:E,"not found")</f>
        <v>No</v>
      </c>
      <c r="G1570" s="20" t="str">
        <f>_xlfn.XLOOKUP(A1570,'Medical Examinations'!A:A,'Medical Examinations'!F:F,"not found")</f>
        <v>No</v>
      </c>
      <c r="H1570" s="20">
        <f>_xlfn.XLOOKUP(A1570,'Medical Examinations'!A:A,'Medical Examinations'!G:G,"not found")</f>
        <v>2</v>
      </c>
      <c r="I1570" s="20" t="str">
        <f>_xlfn.XLOOKUP(A1570,'Medical Examinations'!A:A,'Medical Examinations'!H:H,"not found")</f>
        <v>No</v>
      </c>
      <c r="J1570" s="20" t="str">
        <f>_xlfn.XLOOKUP(A1570,'Medical Examinations'!A:A,'Medical Examinations'!I:I,"not found")</f>
        <v>Underweight</v>
      </c>
      <c r="K1570" s="21">
        <f>_xlfn.XLOOKUP(A1570,'Hospitalisation Details'!A:A,'Hospitalisation Details'!F:F,"Not Found")</f>
        <v>25800</v>
      </c>
      <c r="L1570" s="22">
        <f>_xlfn.XLOOKUP(A1570,'Hospitalisation Details'!A:A,'Hospitalisation Details'!H:H,"Not Found")</f>
        <v>6407.05</v>
      </c>
      <c r="M1570" s="21" t="str">
        <f>_xlfn.XLOOKUP(A1570,'Hospitalisation Details'!A:A,'Hospitalisation Details'!I:I,"Not Found")</f>
        <v>tier - 2</v>
      </c>
      <c r="N1570" s="21" t="str">
        <f>_xlfn.XLOOKUP(A1570,'Hospitalisation Details'!A:A,'Hospitalisation Details'!J:J,"Not Found")</f>
        <v>tier - 3</v>
      </c>
      <c r="O1570" s="21" t="str">
        <f>_xlfn.XLOOKUP(A1570,'Hospitalisation Details'!A:A,'Hospitalisation Details'!K:K,"Not Found")</f>
        <v>R1013</v>
      </c>
      <c r="P1570" s="23">
        <f>_xlfn.XLOOKUP(A1570,'Hospitalisation Details'!A:A,'Hospitalisation Details'!L:L,"Not Found")</f>
        <v>52</v>
      </c>
    </row>
    <row r="1571" spans="1:16" ht="15.75" x14ac:dyDescent="0.25">
      <c r="A1571" s="19" t="s">
        <v>801</v>
      </c>
      <c r="B1571" s="19" t="str">
        <f>_xlfn.XLOOKUP(A1571,'Customer Names'!A:A,'Customer Names'!C:C,"Not Found")</f>
        <v>Korir</v>
      </c>
      <c r="C1571" s="20">
        <f>_xlfn.XLOOKUP(A1571,'Medical Examinations'!A:A,'Medical Examinations'!B:B,"not found")</f>
        <v>29.83</v>
      </c>
      <c r="D1571" s="20">
        <f>_xlfn.XLOOKUP(A1571,'Medical Examinations'!A:A,'Medical Examinations'!C:C,"not found")</f>
        <v>5.03</v>
      </c>
      <c r="E1571" s="20" t="str">
        <f>_xlfn.XLOOKUP(A1571,'Medical Examinations'!A:A,'Medical Examinations'!D:D,"not found")</f>
        <v>Yes</v>
      </c>
      <c r="F1571" s="20" t="str">
        <f>_xlfn.XLOOKUP(A1571,'Medical Examinations'!A:A,'Medical Examinations'!E:E,"not found")</f>
        <v>No</v>
      </c>
      <c r="G1571" s="20" t="str">
        <f>_xlfn.XLOOKUP(A1571,'Medical Examinations'!A:A,'Medical Examinations'!F:F,"not found")</f>
        <v>No</v>
      </c>
      <c r="H1571" s="20">
        <f>_xlfn.XLOOKUP(A1571,'Medical Examinations'!A:A,'Medical Examinations'!G:G,"not found")</f>
        <v>0</v>
      </c>
      <c r="I1571" s="20" t="str">
        <f>_xlfn.XLOOKUP(A1571,'Medical Examinations'!A:A,'Medical Examinations'!H:H,"not found")</f>
        <v>No</v>
      </c>
      <c r="J1571" s="20" t="str">
        <f>_xlfn.XLOOKUP(A1571,'Medical Examinations'!A:A,'Medical Examinations'!I:I,"not found")</f>
        <v>Overweight</v>
      </c>
      <c r="K1571" s="21">
        <f>_xlfn.XLOOKUP(A1571,'Hospitalisation Details'!A:A,'Hospitalisation Details'!F:F,"Not Found")</f>
        <v>31391</v>
      </c>
      <c r="L1571" s="22">
        <f>_xlfn.XLOOKUP(A1571,'Hospitalisation Details'!A:A,'Hospitalisation Details'!H:H,"Not Found")</f>
        <v>6406.41</v>
      </c>
      <c r="M1571" s="21" t="str">
        <f>_xlfn.XLOOKUP(A1571,'Hospitalisation Details'!A:A,'Hospitalisation Details'!I:I,"Not Found")</f>
        <v>tier - 2</v>
      </c>
      <c r="N1571" s="21" t="str">
        <f>_xlfn.XLOOKUP(A1571,'Hospitalisation Details'!A:A,'Hospitalisation Details'!J:J,"Not Found")</f>
        <v>tier - 3</v>
      </c>
      <c r="O1571" s="21" t="str">
        <f>_xlfn.XLOOKUP(A1571,'Hospitalisation Details'!A:A,'Hospitalisation Details'!K:K,"Not Found")</f>
        <v>R1014</v>
      </c>
      <c r="P1571" s="23">
        <f>_xlfn.XLOOKUP(A1571,'Hospitalisation Details'!A:A,'Hospitalisation Details'!L:L,"Not Found")</f>
        <v>37</v>
      </c>
    </row>
    <row r="1572" spans="1:16" ht="15.75" x14ac:dyDescent="0.25">
      <c r="A1572" s="19" t="s">
        <v>800</v>
      </c>
      <c r="B1572" s="19" t="str">
        <f>_xlfn.XLOOKUP(A1572,'Customer Names'!A:A,'Customer Names'!C:C,"Not Found")</f>
        <v>Downs</v>
      </c>
      <c r="C1572" s="20">
        <f>_xlfn.XLOOKUP(A1572,'Medical Examinations'!A:A,'Medical Examinations'!B:B,"not found")</f>
        <v>23.465</v>
      </c>
      <c r="D1572" s="20">
        <f>_xlfn.XLOOKUP(A1572,'Medical Examinations'!A:A,'Medical Examinations'!C:C,"not found")</f>
        <v>5.56</v>
      </c>
      <c r="E1572" s="20" t="str">
        <f>_xlfn.XLOOKUP(A1572,'Medical Examinations'!A:A,'Medical Examinations'!D:D,"not found")</f>
        <v>No</v>
      </c>
      <c r="F1572" s="20" t="str">
        <f>_xlfn.XLOOKUP(A1572,'Medical Examinations'!A:A,'Medical Examinations'!E:E,"not found")</f>
        <v>No</v>
      </c>
      <c r="G1572" s="20" t="str">
        <f>_xlfn.XLOOKUP(A1572,'Medical Examinations'!A:A,'Medical Examinations'!F:F,"not found")</f>
        <v>No</v>
      </c>
      <c r="H1572" s="20">
        <f>_xlfn.XLOOKUP(A1572,'Medical Examinations'!A:A,'Medical Examinations'!G:G,"not found")</f>
        <v>1</v>
      </c>
      <c r="I1572" s="20" t="str">
        <f>_xlfn.XLOOKUP(A1572,'Medical Examinations'!A:A,'Medical Examinations'!H:H,"not found")</f>
        <v>No</v>
      </c>
      <c r="J1572" s="20" t="str">
        <f>_xlfn.XLOOKUP(A1572,'Medical Examinations'!A:A,'Medical Examinations'!I:I,"not found")</f>
        <v>Normal Weight</v>
      </c>
      <c r="K1572" s="21">
        <f>_xlfn.XLOOKUP(A1572,'Hospitalisation Details'!A:A,'Hospitalisation Details'!F:F,"Not Found")</f>
        <v>32029</v>
      </c>
      <c r="L1572" s="22">
        <f>_xlfn.XLOOKUP(A1572,'Hospitalisation Details'!A:A,'Hospitalisation Details'!H:H,"Not Found")</f>
        <v>6402.29</v>
      </c>
      <c r="M1572" s="21" t="str">
        <f>_xlfn.XLOOKUP(A1572,'Hospitalisation Details'!A:A,'Hospitalisation Details'!I:I,"Not Found")</f>
        <v>tier - 2</v>
      </c>
      <c r="N1572" s="21" t="str">
        <f>_xlfn.XLOOKUP(A1572,'Hospitalisation Details'!A:A,'Hospitalisation Details'!J:J,"Not Found")</f>
        <v>tier - 3</v>
      </c>
      <c r="O1572" s="21" t="str">
        <f>_xlfn.XLOOKUP(A1572,'Hospitalisation Details'!A:A,'Hospitalisation Details'!K:K,"Not Found")</f>
        <v>R1024</v>
      </c>
      <c r="P1572" s="23">
        <f>_xlfn.XLOOKUP(A1572,'Hospitalisation Details'!A:A,'Hospitalisation Details'!L:L,"Not Found")</f>
        <v>35</v>
      </c>
    </row>
    <row r="1573" spans="1:16" ht="15.75" x14ac:dyDescent="0.25">
      <c r="A1573" s="19" t="s">
        <v>799</v>
      </c>
      <c r="B1573" s="19" t="str">
        <f>_xlfn.XLOOKUP(A1573,'Customer Names'!A:A,'Customer Names'!C:C,"Not Found")</f>
        <v>Young</v>
      </c>
      <c r="C1573" s="20">
        <f>_xlfn.XLOOKUP(A1573,'Medical Examinations'!A:A,'Medical Examinations'!B:B,"not found")</f>
        <v>29.355</v>
      </c>
      <c r="D1573" s="20">
        <f>_xlfn.XLOOKUP(A1573,'Medical Examinations'!A:A,'Medical Examinations'!C:C,"not found")</f>
        <v>4.33</v>
      </c>
      <c r="E1573" s="20" t="str">
        <f>_xlfn.XLOOKUP(A1573,'Medical Examinations'!A:A,'Medical Examinations'!D:D,"not found")</f>
        <v>No</v>
      </c>
      <c r="F1573" s="20" t="str">
        <f>_xlfn.XLOOKUP(A1573,'Medical Examinations'!A:A,'Medical Examinations'!E:E,"not found")</f>
        <v>No</v>
      </c>
      <c r="G1573" s="20" t="str">
        <f>_xlfn.XLOOKUP(A1573,'Medical Examinations'!A:A,'Medical Examinations'!F:F,"not found")</f>
        <v>No</v>
      </c>
      <c r="H1573" s="20">
        <f>_xlfn.XLOOKUP(A1573,'Medical Examinations'!A:A,'Medical Examinations'!G:G,"not found")</f>
        <v>0</v>
      </c>
      <c r="I1573" s="20" t="str">
        <f>_xlfn.XLOOKUP(A1573,'Medical Examinations'!A:A,'Medical Examinations'!H:H,"not found")</f>
        <v>No</v>
      </c>
      <c r="J1573" s="20" t="str">
        <f>_xlfn.XLOOKUP(A1573,'Medical Examinations'!A:A,'Medical Examinations'!I:I,"not found")</f>
        <v>Overweight</v>
      </c>
      <c r="K1573" s="21">
        <f>_xlfn.XLOOKUP(A1573,'Hospitalisation Details'!A:A,'Hospitalisation Details'!F:F,"Not Found")</f>
        <v>30252</v>
      </c>
      <c r="L1573" s="22">
        <f>_xlfn.XLOOKUP(A1573,'Hospitalisation Details'!A:A,'Hospitalisation Details'!H:H,"Not Found")</f>
        <v>6393.6</v>
      </c>
      <c r="M1573" s="21" t="str">
        <f>_xlfn.XLOOKUP(A1573,'Hospitalisation Details'!A:A,'Hospitalisation Details'!I:I,"Not Found")</f>
        <v>tier - 2</v>
      </c>
      <c r="N1573" s="21" t="str">
        <f>_xlfn.XLOOKUP(A1573,'Hospitalisation Details'!A:A,'Hospitalisation Details'!J:J,"Not Found")</f>
        <v>tier - 3</v>
      </c>
      <c r="O1573" s="21" t="str">
        <f>_xlfn.XLOOKUP(A1573,'Hospitalisation Details'!A:A,'Hospitalisation Details'!K:K,"Not Found")</f>
        <v>R1012</v>
      </c>
      <c r="P1573" s="23">
        <f>_xlfn.XLOOKUP(A1573,'Hospitalisation Details'!A:A,'Hospitalisation Details'!L:L,"Not Found")</f>
        <v>40</v>
      </c>
    </row>
    <row r="1574" spans="1:16" ht="15.75" x14ac:dyDescent="0.25">
      <c r="A1574" s="19" t="s">
        <v>798</v>
      </c>
      <c r="B1574" s="19" t="str">
        <f>_xlfn.XLOOKUP(A1574,'Customer Names'!A:A,'Customer Names'!C:C,"Not Found")</f>
        <v>Zywek</v>
      </c>
      <c r="C1574" s="20">
        <f>_xlfn.XLOOKUP(A1574,'Medical Examinations'!A:A,'Medical Examinations'!B:B,"not found")</f>
        <v>35.49</v>
      </c>
      <c r="D1574" s="20">
        <f>_xlfn.XLOOKUP(A1574,'Medical Examinations'!A:A,'Medical Examinations'!C:C,"not found")</f>
        <v>5.21</v>
      </c>
      <c r="E1574" s="20" t="str">
        <f>_xlfn.XLOOKUP(A1574,'Medical Examinations'!A:A,'Medical Examinations'!D:D,"not found")</f>
        <v>Yes</v>
      </c>
      <c r="F1574" s="20" t="str">
        <f>_xlfn.XLOOKUP(A1574,'Medical Examinations'!A:A,'Medical Examinations'!E:E,"not found")</f>
        <v>No</v>
      </c>
      <c r="G1574" s="20" t="str">
        <f>_xlfn.XLOOKUP(A1574,'Medical Examinations'!A:A,'Medical Examinations'!F:F,"not found")</f>
        <v>Yes</v>
      </c>
      <c r="H1574" s="20">
        <f>_xlfn.XLOOKUP(A1574,'Medical Examinations'!A:A,'Medical Examinations'!G:G,"not found")</f>
        <v>1</v>
      </c>
      <c r="I1574" s="20" t="str">
        <f>_xlfn.XLOOKUP(A1574,'Medical Examinations'!A:A,'Medical Examinations'!H:H,"not found")</f>
        <v>No</v>
      </c>
      <c r="J1574" s="20" t="str">
        <f>_xlfn.XLOOKUP(A1574,'Medical Examinations'!A:A,'Medical Examinations'!I:I,"not found")</f>
        <v>Obesity</v>
      </c>
      <c r="K1574" s="21">
        <f>_xlfn.XLOOKUP(A1574,'Hospitalisation Details'!A:A,'Hospitalisation Details'!F:F,"Not Found")</f>
        <v>35658</v>
      </c>
      <c r="L1574" s="22">
        <f>_xlfn.XLOOKUP(A1574,'Hospitalisation Details'!A:A,'Hospitalisation Details'!H:H,"Not Found")</f>
        <v>6389.53</v>
      </c>
      <c r="M1574" s="21" t="str">
        <f>_xlfn.XLOOKUP(A1574,'Hospitalisation Details'!A:A,'Hospitalisation Details'!I:I,"Not Found")</f>
        <v>tier - 2</v>
      </c>
      <c r="N1574" s="21" t="str">
        <f>_xlfn.XLOOKUP(A1574,'Hospitalisation Details'!A:A,'Hospitalisation Details'!J:J,"Not Found")</f>
        <v>tier - 3</v>
      </c>
      <c r="O1574" s="21" t="str">
        <f>_xlfn.XLOOKUP(A1574,'Hospitalisation Details'!A:A,'Hospitalisation Details'!K:K,"Not Found")</f>
        <v>R1021</v>
      </c>
      <c r="P1574" s="23">
        <f>_xlfn.XLOOKUP(A1574,'Hospitalisation Details'!A:A,'Hospitalisation Details'!L:L,"Not Found")</f>
        <v>25</v>
      </c>
    </row>
    <row r="1575" spans="1:16" ht="15.75" x14ac:dyDescent="0.25">
      <c r="A1575" s="19" t="s">
        <v>797</v>
      </c>
      <c r="B1575" s="19" t="str">
        <f>_xlfn.XLOOKUP(A1575,'Customer Names'!A:A,'Customer Names'!C:C,"Not Found")</f>
        <v>Faulkner</v>
      </c>
      <c r="C1575" s="20">
        <f>_xlfn.XLOOKUP(A1575,'Medical Examinations'!A:A,'Medical Examinations'!B:B,"not found")</f>
        <v>26.315000000000001</v>
      </c>
      <c r="D1575" s="20">
        <f>_xlfn.XLOOKUP(A1575,'Medical Examinations'!A:A,'Medical Examinations'!C:C,"not found")</f>
        <v>5.89</v>
      </c>
      <c r="E1575" s="20" t="str">
        <f>_xlfn.XLOOKUP(A1575,'Medical Examinations'!A:A,'Medical Examinations'!D:D,"not found")</f>
        <v>No</v>
      </c>
      <c r="F1575" s="20" t="str">
        <f>_xlfn.XLOOKUP(A1575,'Medical Examinations'!A:A,'Medical Examinations'!E:E,"not found")</f>
        <v>No</v>
      </c>
      <c r="G1575" s="20" t="str">
        <f>_xlfn.XLOOKUP(A1575,'Medical Examinations'!A:A,'Medical Examinations'!F:F,"not found")</f>
        <v>No</v>
      </c>
      <c r="H1575" s="20">
        <f>_xlfn.XLOOKUP(A1575,'Medical Examinations'!A:A,'Medical Examinations'!G:G,"not found")</f>
        <v>0</v>
      </c>
      <c r="I1575" s="20" t="str">
        <f>_xlfn.XLOOKUP(A1575,'Medical Examinations'!A:A,'Medical Examinations'!H:H,"not found")</f>
        <v>No</v>
      </c>
      <c r="J1575" s="20" t="str">
        <f>_xlfn.XLOOKUP(A1575,'Medical Examinations'!A:A,'Medical Examinations'!I:I,"not found")</f>
        <v>Overweight</v>
      </c>
      <c r="K1575" s="21">
        <f>_xlfn.XLOOKUP(A1575,'Hospitalisation Details'!A:A,'Hospitalisation Details'!F:F,"Not Found")</f>
        <v>30169</v>
      </c>
      <c r="L1575" s="22">
        <f>_xlfn.XLOOKUP(A1575,'Hospitalisation Details'!A:A,'Hospitalisation Details'!H:H,"Not Found")</f>
        <v>6389.38</v>
      </c>
      <c r="M1575" s="21" t="str">
        <f>_xlfn.XLOOKUP(A1575,'Hospitalisation Details'!A:A,'Hospitalisation Details'!I:I,"Not Found")</f>
        <v>tier - 2</v>
      </c>
      <c r="N1575" s="21" t="str">
        <f>_xlfn.XLOOKUP(A1575,'Hospitalisation Details'!A:A,'Hospitalisation Details'!J:J,"Not Found")</f>
        <v>tier - 3</v>
      </c>
      <c r="O1575" s="21" t="str">
        <f>_xlfn.XLOOKUP(A1575,'Hospitalisation Details'!A:A,'Hospitalisation Details'!K:K,"Not Found")</f>
        <v>R1012</v>
      </c>
      <c r="P1575" s="23">
        <f>_xlfn.XLOOKUP(A1575,'Hospitalisation Details'!A:A,'Hospitalisation Details'!L:L,"Not Found")</f>
        <v>40</v>
      </c>
    </row>
    <row r="1576" spans="1:16" ht="15.75" x14ac:dyDescent="0.25">
      <c r="A1576" s="19" t="s">
        <v>796</v>
      </c>
      <c r="B1576" s="19" t="str">
        <f>_xlfn.XLOOKUP(A1576,'Customer Names'!A:A,'Customer Names'!C:C,"Not Found")</f>
        <v>Erspamer</v>
      </c>
      <c r="C1576" s="20">
        <f>_xlfn.XLOOKUP(A1576,'Medical Examinations'!A:A,'Medical Examinations'!B:B,"not found")</f>
        <v>19.79</v>
      </c>
      <c r="D1576" s="20">
        <f>_xlfn.XLOOKUP(A1576,'Medical Examinations'!A:A,'Medical Examinations'!C:C,"not found")</f>
        <v>4.8099999999999996</v>
      </c>
      <c r="E1576" s="20" t="str">
        <f>_xlfn.XLOOKUP(A1576,'Medical Examinations'!A:A,'Medical Examinations'!D:D,"not found")</f>
        <v>Yes</v>
      </c>
      <c r="F1576" s="20" t="str">
        <f>_xlfn.XLOOKUP(A1576,'Medical Examinations'!A:A,'Medical Examinations'!E:E,"not found")</f>
        <v>No</v>
      </c>
      <c r="G1576" s="20" t="str">
        <f>_xlfn.XLOOKUP(A1576,'Medical Examinations'!A:A,'Medical Examinations'!F:F,"not found")</f>
        <v>No</v>
      </c>
      <c r="H1576" s="20">
        <f>_xlfn.XLOOKUP(A1576,'Medical Examinations'!A:A,'Medical Examinations'!G:G,"not found")</f>
        <v>0</v>
      </c>
      <c r="I1576" s="20" t="str">
        <f>_xlfn.XLOOKUP(A1576,'Medical Examinations'!A:A,'Medical Examinations'!H:H,"not found")</f>
        <v>No</v>
      </c>
      <c r="J1576" s="20" t="str">
        <f>_xlfn.XLOOKUP(A1576,'Medical Examinations'!A:A,'Medical Examinations'!I:I,"not found")</f>
        <v>Normal Weight</v>
      </c>
      <c r="K1576" s="21">
        <f>_xlfn.XLOOKUP(A1576,'Hospitalisation Details'!A:A,'Hospitalisation Details'!F:F,"Not Found")</f>
        <v>28082</v>
      </c>
      <c r="L1576" s="22">
        <f>_xlfn.XLOOKUP(A1576,'Hospitalisation Details'!A:A,'Hospitalisation Details'!H:H,"Not Found")</f>
        <v>6374.16</v>
      </c>
      <c r="M1576" s="21" t="str">
        <f>_xlfn.XLOOKUP(A1576,'Hospitalisation Details'!A:A,'Hospitalisation Details'!I:I,"Not Found")</f>
        <v>tier - 2</v>
      </c>
      <c r="N1576" s="21" t="str">
        <f>_xlfn.XLOOKUP(A1576,'Hospitalisation Details'!A:A,'Hospitalisation Details'!J:J,"Not Found")</f>
        <v>tier - 3</v>
      </c>
      <c r="O1576" s="21" t="str">
        <f>_xlfn.XLOOKUP(A1576,'Hospitalisation Details'!A:A,'Hospitalisation Details'!K:K,"Not Found")</f>
        <v>R1013</v>
      </c>
      <c r="P1576" s="23">
        <f>_xlfn.XLOOKUP(A1576,'Hospitalisation Details'!A:A,'Hospitalisation Details'!L:L,"Not Found")</f>
        <v>46</v>
      </c>
    </row>
    <row r="1577" spans="1:16" ht="15.75" x14ac:dyDescent="0.25">
      <c r="A1577" s="19" t="s">
        <v>795</v>
      </c>
      <c r="B1577" s="19" t="str">
        <f>_xlfn.XLOOKUP(A1577,'Customer Names'!A:A,'Customer Names'!C:C,"Not Found")</f>
        <v>Campbell</v>
      </c>
      <c r="C1577" s="20">
        <f>_xlfn.XLOOKUP(A1577,'Medical Examinations'!A:A,'Medical Examinations'!B:B,"not found")</f>
        <v>40.564999999999998</v>
      </c>
      <c r="D1577" s="20">
        <f>_xlfn.XLOOKUP(A1577,'Medical Examinations'!A:A,'Medical Examinations'!C:C,"not found")</f>
        <v>5.66</v>
      </c>
      <c r="E1577" s="20" t="str">
        <f>_xlfn.XLOOKUP(A1577,'Medical Examinations'!A:A,'Medical Examinations'!D:D,"not found")</f>
        <v>No</v>
      </c>
      <c r="F1577" s="20" t="str">
        <f>_xlfn.XLOOKUP(A1577,'Medical Examinations'!A:A,'Medical Examinations'!E:E,"not found")</f>
        <v>No</v>
      </c>
      <c r="G1577" s="20" t="str">
        <f>_xlfn.XLOOKUP(A1577,'Medical Examinations'!A:A,'Medical Examinations'!F:F,"not found")</f>
        <v>No</v>
      </c>
      <c r="H1577" s="20">
        <f>_xlfn.XLOOKUP(A1577,'Medical Examinations'!A:A,'Medical Examinations'!G:G,"not found")</f>
        <v>1</v>
      </c>
      <c r="I1577" s="20" t="str">
        <f>_xlfn.XLOOKUP(A1577,'Medical Examinations'!A:A,'Medical Examinations'!H:H,"not found")</f>
        <v>No</v>
      </c>
      <c r="J1577" s="20" t="str">
        <f>_xlfn.XLOOKUP(A1577,'Medical Examinations'!A:A,'Medical Examinations'!I:I,"not found")</f>
        <v>Obesity</v>
      </c>
      <c r="K1577" s="21">
        <f>_xlfn.XLOOKUP(A1577,'Hospitalisation Details'!A:A,'Hospitalisation Details'!F:F,"Not Found")</f>
        <v>30907</v>
      </c>
      <c r="L1577" s="22">
        <f>_xlfn.XLOOKUP(A1577,'Hospitalisation Details'!A:A,'Hospitalisation Details'!H:H,"Not Found")</f>
        <v>6373.56</v>
      </c>
      <c r="M1577" s="21" t="str">
        <f>_xlfn.XLOOKUP(A1577,'Hospitalisation Details'!A:A,'Hospitalisation Details'!I:I,"Not Found")</f>
        <v>tier - 2</v>
      </c>
      <c r="N1577" s="21" t="str">
        <f>_xlfn.XLOOKUP(A1577,'Hospitalisation Details'!A:A,'Hospitalisation Details'!J:J,"Not Found")</f>
        <v>tier - 3</v>
      </c>
      <c r="O1577" s="21" t="str">
        <f>_xlfn.XLOOKUP(A1577,'Hospitalisation Details'!A:A,'Hospitalisation Details'!K:K,"Not Found")</f>
        <v>R1012</v>
      </c>
      <c r="P1577" s="23">
        <f>_xlfn.XLOOKUP(A1577,'Hospitalisation Details'!A:A,'Hospitalisation Details'!L:L,"Not Found")</f>
        <v>38</v>
      </c>
    </row>
    <row r="1578" spans="1:16" ht="15.75" x14ac:dyDescent="0.25">
      <c r="A1578" s="19" t="s">
        <v>794</v>
      </c>
      <c r="B1578" s="19" t="str">
        <f>_xlfn.XLOOKUP(A1578,'Customer Names'!A:A,'Customer Names'!C:C,"Not Found")</f>
        <v>Addison</v>
      </c>
      <c r="C1578" s="20">
        <f>_xlfn.XLOOKUP(A1578,'Medical Examinations'!A:A,'Medical Examinations'!B:B,"not found")</f>
        <v>18.03</v>
      </c>
      <c r="D1578" s="20">
        <f>_xlfn.XLOOKUP(A1578,'Medical Examinations'!A:A,'Medical Examinations'!C:C,"not found")</f>
        <v>10.66</v>
      </c>
      <c r="E1578" s="20" t="str">
        <f>_xlfn.XLOOKUP(A1578,'Medical Examinations'!A:A,'Medical Examinations'!D:D,"not found")</f>
        <v>Yes</v>
      </c>
      <c r="F1578" s="20" t="str">
        <f>_xlfn.XLOOKUP(A1578,'Medical Examinations'!A:A,'Medical Examinations'!E:E,"not found")</f>
        <v>No</v>
      </c>
      <c r="G1578" s="20" t="str">
        <f>_xlfn.XLOOKUP(A1578,'Medical Examinations'!A:A,'Medical Examinations'!F:F,"not found")</f>
        <v>No</v>
      </c>
      <c r="H1578" s="20">
        <f>_xlfn.XLOOKUP(A1578,'Medical Examinations'!A:A,'Medical Examinations'!G:G,"not found")</f>
        <v>2</v>
      </c>
      <c r="I1578" s="20" t="str">
        <f>_xlfn.XLOOKUP(A1578,'Medical Examinations'!A:A,'Medical Examinations'!H:H,"not found")</f>
        <v>No</v>
      </c>
      <c r="J1578" s="20" t="str">
        <f>_xlfn.XLOOKUP(A1578,'Medical Examinations'!A:A,'Medical Examinations'!I:I,"not found")</f>
        <v>Underweight</v>
      </c>
      <c r="K1578" s="21">
        <f>_xlfn.XLOOKUP(A1578,'Hospitalisation Details'!A:A,'Hospitalisation Details'!F:F,"Not Found")</f>
        <v>25881</v>
      </c>
      <c r="L1578" s="22">
        <f>_xlfn.XLOOKUP(A1578,'Hospitalisation Details'!A:A,'Hospitalisation Details'!H:H,"Not Found")</f>
        <v>6367.31</v>
      </c>
      <c r="M1578" s="21" t="str">
        <f>_xlfn.XLOOKUP(A1578,'Hospitalisation Details'!A:A,'Hospitalisation Details'!I:I,"Not Found")</f>
        <v>tier - 2</v>
      </c>
      <c r="N1578" s="21" t="str">
        <f>_xlfn.XLOOKUP(A1578,'Hospitalisation Details'!A:A,'Hospitalisation Details'!J:J,"Not Found")</f>
        <v>tier - 3</v>
      </c>
      <c r="O1578" s="21" t="str">
        <f>_xlfn.XLOOKUP(A1578,'Hospitalisation Details'!A:A,'Hospitalisation Details'!K:K,"Not Found")</f>
        <v>R1013</v>
      </c>
      <c r="P1578" s="23">
        <f>_xlfn.XLOOKUP(A1578,'Hospitalisation Details'!A:A,'Hospitalisation Details'!L:L,"Not Found")</f>
        <v>52</v>
      </c>
    </row>
    <row r="1579" spans="1:16" ht="15.75" x14ac:dyDescent="0.25">
      <c r="A1579" s="19" t="s">
        <v>793</v>
      </c>
      <c r="B1579" s="19" t="str">
        <f>_xlfn.XLOOKUP(A1579,'Customer Names'!A:A,'Customer Names'!C:C,"Not Found")</f>
        <v>Wu</v>
      </c>
      <c r="C1579" s="20">
        <f>_xlfn.XLOOKUP(A1579,'Medical Examinations'!A:A,'Medical Examinations'!B:B,"not found")</f>
        <v>34.65</v>
      </c>
      <c r="D1579" s="20">
        <f>_xlfn.XLOOKUP(A1579,'Medical Examinations'!A:A,'Medical Examinations'!C:C,"not found")</f>
        <v>5.98</v>
      </c>
      <c r="E1579" s="20" t="str">
        <f>_xlfn.XLOOKUP(A1579,'Medical Examinations'!A:A,'Medical Examinations'!D:D,"not found")</f>
        <v>Yes</v>
      </c>
      <c r="F1579" s="20" t="str">
        <f>_xlfn.XLOOKUP(A1579,'Medical Examinations'!A:A,'Medical Examinations'!E:E,"not found")</f>
        <v>No</v>
      </c>
      <c r="G1579" s="20" t="str">
        <f>_xlfn.XLOOKUP(A1579,'Medical Examinations'!A:A,'Medical Examinations'!F:F,"not found")</f>
        <v>No</v>
      </c>
      <c r="H1579" s="20">
        <f>_xlfn.XLOOKUP(A1579,'Medical Examinations'!A:A,'Medical Examinations'!G:G,"not found")</f>
        <v>0</v>
      </c>
      <c r="I1579" s="20" t="str">
        <f>_xlfn.XLOOKUP(A1579,'Medical Examinations'!A:A,'Medical Examinations'!H:H,"not found")</f>
        <v>No</v>
      </c>
      <c r="J1579" s="20" t="str">
        <f>_xlfn.XLOOKUP(A1579,'Medical Examinations'!A:A,'Medical Examinations'!I:I,"not found")</f>
        <v>Obesity</v>
      </c>
      <c r="K1579" s="21">
        <f>_xlfn.XLOOKUP(A1579,'Hospitalisation Details'!A:A,'Hospitalisation Details'!F:F,"Not Found")</f>
        <v>35253</v>
      </c>
      <c r="L1579" s="22">
        <f>_xlfn.XLOOKUP(A1579,'Hospitalisation Details'!A:A,'Hospitalisation Details'!H:H,"Not Found")</f>
        <v>6361.47</v>
      </c>
      <c r="M1579" s="21" t="str">
        <f>_xlfn.XLOOKUP(A1579,'Hospitalisation Details'!A:A,'Hospitalisation Details'!I:I,"Not Found")</f>
        <v>tier - 2</v>
      </c>
      <c r="N1579" s="21" t="str">
        <f>_xlfn.XLOOKUP(A1579,'Hospitalisation Details'!A:A,'Hospitalisation Details'!J:J,"Not Found")</f>
        <v>tier - 3</v>
      </c>
      <c r="O1579" s="21" t="str">
        <f>_xlfn.XLOOKUP(A1579,'Hospitalisation Details'!A:A,'Hospitalisation Details'!K:K,"Not Found")</f>
        <v>R1021</v>
      </c>
      <c r="P1579" s="23">
        <f>_xlfn.XLOOKUP(A1579,'Hospitalisation Details'!A:A,'Hospitalisation Details'!L:L,"Not Found")</f>
        <v>26</v>
      </c>
    </row>
    <row r="1580" spans="1:16" ht="15.75" x14ac:dyDescent="0.25">
      <c r="A1580" s="19" t="s">
        <v>792</v>
      </c>
      <c r="B1580" s="19" t="str">
        <f>_xlfn.XLOOKUP(A1580,'Customer Names'!A:A,'Customer Names'!C:C,"Not Found")</f>
        <v>Millett</v>
      </c>
      <c r="C1580" s="20">
        <f>_xlfn.XLOOKUP(A1580,'Medical Examinations'!A:A,'Medical Examinations'!B:B,"not found")</f>
        <v>42.94</v>
      </c>
      <c r="D1580" s="20">
        <f>_xlfn.XLOOKUP(A1580,'Medical Examinations'!A:A,'Medical Examinations'!C:C,"not found")</f>
        <v>4.34</v>
      </c>
      <c r="E1580" s="20" t="str">
        <f>_xlfn.XLOOKUP(A1580,'Medical Examinations'!A:A,'Medical Examinations'!D:D,"not found")</f>
        <v>No</v>
      </c>
      <c r="F1580" s="20" t="str">
        <f>_xlfn.XLOOKUP(A1580,'Medical Examinations'!A:A,'Medical Examinations'!E:E,"not found")</f>
        <v>No</v>
      </c>
      <c r="G1580" s="20" t="str">
        <f>_xlfn.XLOOKUP(A1580,'Medical Examinations'!A:A,'Medical Examinations'!F:F,"not found")</f>
        <v>No</v>
      </c>
      <c r="H1580" s="20">
        <f>_xlfn.XLOOKUP(A1580,'Medical Examinations'!A:A,'Medical Examinations'!G:G,"not found")</f>
        <v>0</v>
      </c>
      <c r="I1580" s="20" t="str">
        <f>_xlfn.XLOOKUP(A1580,'Medical Examinations'!A:A,'Medical Examinations'!H:H,"not found")</f>
        <v>No</v>
      </c>
      <c r="J1580" s="20" t="str">
        <f>_xlfn.XLOOKUP(A1580,'Medical Examinations'!A:A,'Medical Examinations'!I:I,"not found")</f>
        <v>Obesity</v>
      </c>
      <c r="K1580" s="21">
        <f>_xlfn.XLOOKUP(A1580,'Hospitalisation Details'!A:A,'Hospitalisation Details'!F:F,"Not Found")</f>
        <v>32683</v>
      </c>
      <c r="L1580" s="22">
        <f>_xlfn.XLOOKUP(A1580,'Hospitalisation Details'!A:A,'Hospitalisation Details'!H:H,"Not Found")</f>
        <v>6360.99</v>
      </c>
      <c r="M1580" s="21" t="str">
        <f>_xlfn.XLOOKUP(A1580,'Hospitalisation Details'!A:A,'Hospitalisation Details'!I:I,"Not Found")</f>
        <v>tier - 2</v>
      </c>
      <c r="N1580" s="21" t="str">
        <f>_xlfn.XLOOKUP(A1580,'Hospitalisation Details'!A:A,'Hospitalisation Details'!J:J,"Not Found")</f>
        <v>tier - 3</v>
      </c>
      <c r="O1580" s="21" t="str">
        <f>_xlfn.XLOOKUP(A1580,'Hospitalisation Details'!A:A,'Hospitalisation Details'!K:K,"Not Found")</f>
        <v>R1012</v>
      </c>
      <c r="P1580" s="23">
        <f>_xlfn.XLOOKUP(A1580,'Hospitalisation Details'!A:A,'Hospitalisation Details'!L:L,"Not Found")</f>
        <v>33</v>
      </c>
    </row>
    <row r="1581" spans="1:16" ht="15.75" x14ac:dyDescent="0.25">
      <c r="A1581" s="19" t="s">
        <v>791</v>
      </c>
      <c r="B1581" s="19" t="str">
        <f>_xlfn.XLOOKUP(A1581,'Customer Names'!A:A,'Customer Names'!C:C,"Not Found")</f>
        <v>Bosl</v>
      </c>
      <c r="C1581" s="20">
        <f>_xlfn.XLOOKUP(A1581,'Medical Examinations'!A:A,'Medical Examinations'!B:B,"not found")</f>
        <v>31.254999999999999</v>
      </c>
      <c r="D1581" s="20">
        <f>_xlfn.XLOOKUP(A1581,'Medical Examinations'!A:A,'Medical Examinations'!C:C,"not found")</f>
        <v>5.17</v>
      </c>
      <c r="E1581" s="20" t="str">
        <f>_xlfn.XLOOKUP(A1581,'Medical Examinations'!A:A,'Medical Examinations'!D:D,"not found")</f>
        <v>No</v>
      </c>
      <c r="F1581" s="20" t="str">
        <f>_xlfn.XLOOKUP(A1581,'Medical Examinations'!A:A,'Medical Examinations'!E:E,"not found")</f>
        <v>No</v>
      </c>
      <c r="G1581" s="20" t="str">
        <f>_xlfn.XLOOKUP(A1581,'Medical Examinations'!A:A,'Medical Examinations'!F:F,"not found")</f>
        <v>No</v>
      </c>
      <c r="H1581" s="20">
        <f>_xlfn.XLOOKUP(A1581,'Medical Examinations'!A:A,'Medical Examinations'!G:G,"not found")</f>
        <v>0</v>
      </c>
      <c r="I1581" s="20" t="str">
        <f>_xlfn.XLOOKUP(A1581,'Medical Examinations'!A:A,'Medical Examinations'!H:H,"not found")</f>
        <v>No</v>
      </c>
      <c r="J1581" s="20" t="str">
        <f>_xlfn.XLOOKUP(A1581,'Medical Examinations'!A:A,'Medical Examinations'!I:I,"not found")</f>
        <v>Obesity</v>
      </c>
      <c r="K1581" s="21">
        <f>_xlfn.XLOOKUP(A1581,'Hospitalisation Details'!A:A,'Hospitalisation Details'!F:F,"Not Found")</f>
        <v>29524</v>
      </c>
      <c r="L1581" s="22">
        <f>_xlfn.XLOOKUP(A1581,'Hospitalisation Details'!A:A,'Hospitalisation Details'!H:H,"Not Found")</f>
        <v>6358.78</v>
      </c>
      <c r="M1581" s="21" t="str">
        <f>_xlfn.XLOOKUP(A1581,'Hospitalisation Details'!A:A,'Hospitalisation Details'!I:I,"Not Found")</f>
        <v>tier - 2</v>
      </c>
      <c r="N1581" s="21" t="str">
        <f>_xlfn.XLOOKUP(A1581,'Hospitalisation Details'!A:A,'Hospitalisation Details'!J:J,"Not Found")</f>
        <v>tier - 3</v>
      </c>
      <c r="O1581" s="21" t="str">
        <f>_xlfn.XLOOKUP(A1581,'Hospitalisation Details'!A:A,'Hospitalisation Details'!K:K,"Not Found")</f>
        <v>R1012</v>
      </c>
      <c r="P1581" s="23">
        <f>_xlfn.XLOOKUP(A1581,'Hospitalisation Details'!A:A,'Hospitalisation Details'!L:L,"Not Found")</f>
        <v>42</v>
      </c>
    </row>
    <row r="1582" spans="1:16" ht="15.75" x14ac:dyDescent="0.25">
      <c r="A1582" s="19" t="s">
        <v>790</v>
      </c>
      <c r="B1582" s="19" t="str">
        <f>_xlfn.XLOOKUP(A1582,'Customer Names'!A:A,'Customer Names'!C:C,"Not Found")</f>
        <v>Goldberg</v>
      </c>
      <c r="C1582" s="20">
        <f>_xlfn.XLOOKUP(A1582,'Medical Examinations'!A:A,'Medical Examinations'!B:B,"not found")</f>
        <v>45.43</v>
      </c>
      <c r="D1582" s="20">
        <f>_xlfn.XLOOKUP(A1582,'Medical Examinations'!A:A,'Medical Examinations'!C:C,"not found")</f>
        <v>4.2300000000000004</v>
      </c>
      <c r="E1582" s="20" t="str">
        <f>_xlfn.XLOOKUP(A1582,'Medical Examinations'!A:A,'Medical Examinations'!D:D,"not found")</f>
        <v>Yes</v>
      </c>
      <c r="F1582" s="20" t="str">
        <f>_xlfn.XLOOKUP(A1582,'Medical Examinations'!A:A,'Medical Examinations'!E:E,"not found")</f>
        <v>No</v>
      </c>
      <c r="G1582" s="20" t="str">
        <f>_xlfn.XLOOKUP(A1582,'Medical Examinations'!A:A,'Medical Examinations'!F:F,"not found")</f>
        <v>Yes</v>
      </c>
      <c r="H1582" s="20">
        <f>_xlfn.XLOOKUP(A1582,'Medical Examinations'!A:A,'Medical Examinations'!G:G,"not found")</f>
        <v>1</v>
      </c>
      <c r="I1582" s="20" t="str">
        <f>_xlfn.XLOOKUP(A1582,'Medical Examinations'!A:A,'Medical Examinations'!H:H,"not found")</f>
        <v>No</v>
      </c>
      <c r="J1582" s="20" t="str">
        <f>_xlfn.XLOOKUP(A1582,'Medical Examinations'!A:A,'Medical Examinations'!I:I,"not found")</f>
        <v>Obesity</v>
      </c>
      <c r="K1582" s="21">
        <f>_xlfn.XLOOKUP(A1582,'Hospitalisation Details'!A:A,'Hospitalisation Details'!F:F,"Not Found")</f>
        <v>30547</v>
      </c>
      <c r="L1582" s="22">
        <f>_xlfn.XLOOKUP(A1582,'Hospitalisation Details'!A:A,'Hospitalisation Details'!H:H,"Not Found")</f>
        <v>6356.27</v>
      </c>
      <c r="M1582" s="21" t="str">
        <f>_xlfn.XLOOKUP(A1582,'Hospitalisation Details'!A:A,'Hospitalisation Details'!I:I,"Not Found")</f>
        <v>tier - 2</v>
      </c>
      <c r="N1582" s="21" t="str">
        <f>_xlfn.XLOOKUP(A1582,'Hospitalisation Details'!A:A,'Hospitalisation Details'!J:J,"Not Found")</f>
        <v>tier - 3</v>
      </c>
      <c r="O1582" s="21" t="str">
        <f>_xlfn.XLOOKUP(A1582,'Hospitalisation Details'!A:A,'Hospitalisation Details'!K:K,"Not Found")</f>
        <v>R1013</v>
      </c>
      <c r="P1582" s="23">
        <f>_xlfn.XLOOKUP(A1582,'Hospitalisation Details'!A:A,'Hospitalisation Details'!L:L,"Not Found")</f>
        <v>39</v>
      </c>
    </row>
    <row r="1583" spans="1:16" ht="15.75" x14ac:dyDescent="0.25">
      <c r="A1583" s="19" t="s">
        <v>789</v>
      </c>
      <c r="B1583" s="19" t="str">
        <f>_xlfn.XLOOKUP(A1583,'Customer Names'!A:A,'Customer Names'!C:C,"Not Found")</f>
        <v>Kelley</v>
      </c>
      <c r="C1583" s="20">
        <f>_xlfn.XLOOKUP(A1583,'Medical Examinations'!A:A,'Medical Examinations'!B:B,"not found")</f>
        <v>32.340000000000003</v>
      </c>
      <c r="D1583" s="20">
        <f>_xlfn.XLOOKUP(A1583,'Medical Examinations'!A:A,'Medical Examinations'!C:C,"not found")</f>
        <v>4.88</v>
      </c>
      <c r="E1583" s="20" t="str">
        <f>_xlfn.XLOOKUP(A1583,'Medical Examinations'!A:A,'Medical Examinations'!D:D,"not found")</f>
        <v>Yes</v>
      </c>
      <c r="F1583" s="20" t="str">
        <f>_xlfn.XLOOKUP(A1583,'Medical Examinations'!A:A,'Medical Examinations'!E:E,"not found")</f>
        <v>No</v>
      </c>
      <c r="G1583" s="20" t="str">
        <f>_xlfn.XLOOKUP(A1583,'Medical Examinations'!A:A,'Medical Examinations'!F:F,"not found")</f>
        <v>Yes</v>
      </c>
      <c r="H1583" s="20">
        <f>_xlfn.XLOOKUP(A1583,'Medical Examinations'!A:A,'Medical Examinations'!G:G,"not found")</f>
        <v>1</v>
      </c>
      <c r="I1583" s="20" t="str">
        <f>_xlfn.XLOOKUP(A1583,'Medical Examinations'!A:A,'Medical Examinations'!H:H,"not found")</f>
        <v>No</v>
      </c>
      <c r="J1583" s="20" t="str">
        <f>_xlfn.XLOOKUP(A1583,'Medical Examinations'!A:A,'Medical Examinations'!I:I,"not found")</f>
        <v>Obesity</v>
      </c>
      <c r="K1583" s="21">
        <f>_xlfn.XLOOKUP(A1583,'Hospitalisation Details'!A:A,'Hospitalisation Details'!F:F,"Not Found")</f>
        <v>30610</v>
      </c>
      <c r="L1583" s="22">
        <f>_xlfn.XLOOKUP(A1583,'Hospitalisation Details'!A:A,'Hospitalisation Details'!H:H,"Not Found")</f>
        <v>6338.08</v>
      </c>
      <c r="M1583" s="21" t="str">
        <f>_xlfn.XLOOKUP(A1583,'Hospitalisation Details'!A:A,'Hospitalisation Details'!I:I,"Not Found")</f>
        <v>tier - 2</v>
      </c>
      <c r="N1583" s="21" t="str">
        <f>_xlfn.XLOOKUP(A1583,'Hospitalisation Details'!A:A,'Hospitalisation Details'!J:J,"Not Found")</f>
        <v>tier - 3</v>
      </c>
      <c r="O1583" s="21" t="str">
        <f>_xlfn.XLOOKUP(A1583,'Hospitalisation Details'!A:A,'Hospitalisation Details'!K:K,"Not Found")</f>
        <v>R1013</v>
      </c>
      <c r="P1583" s="23">
        <f>_xlfn.XLOOKUP(A1583,'Hospitalisation Details'!A:A,'Hospitalisation Details'!L:L,"Not Found")</f>
        <v>39</v>
      </c>
    </row>
    <row r="1584" spans="1:16" ht="15.75" x14ac:dyDescent="0.25">
      <c r="A1584" s="19" t="s">
        <v>788</v>
      </c>
      <c r="B1584" s="19" t="str">
        <f>_xlfn.XLOOKUP(A1584,'Customer Names'!A:A,'Customer Names'!C:C,"Not Found")</f>
        <v>Johnston</v>
      </c>
      <c r="C1584" s="20">
        <f>_xlfn.XLOOKUP(A1584,'Medical Examinations'!A:A,'Medical Examinations'!B:B,"not found")</f>
        <v>25.46</v>
      </c>
      <c r="D1584" s="20">
        <f>_xlfn.XLOOKUP(A1584,'Medical Examinations'!A:A,'Medical Examinations'!C:C,"not found")</f>
        <v>9.7100000000000009</v>
      </c>
      <c r="E1584" s="20" t="str">
        <f>_xlfn.XLOOKUP(A1584,'Medical Examinations'!A:A,'Medical Examinations'!D:D,"not found")</f>
        <v>Yes</v>
      </c>
      <c r="F1584" s="20" t="str">
        <f>_xlfn.XLOOKUP(A1584,'Medical Examinations'!A:A,'Medical Examinations'!E:E,"not found")</f>
        <v>No</v>
      </c>
      <c r="G1584" s="20" t="str">
        <f>_xlfn.XLOOKUP(A1584,'Medical Examinations'!A:A,'Medical Examinations'!F:F,"not found")</f>
        <v>No</v>
      </c>
      <c r="H1584" s="20">
        <f>_xlfn.XLOOKUP(A1584,'Medical Examinations'!A:A,'Medical Examinations'!G:G,"not found")</f>
        <v>1</v>
      </c>
      <c r="I1584" s="20" t="str">
        <f>_xlfn.XLOOKUP(A1584,'Medical Examinations'!A:A,'Medical Examinations'!H:H,"not found")</f>
        <v>No</v>
      </c>
      <c r="J1584" s="20" t="str">
        <f>_xlfn.XLOOKUP(A1584,'Medical Examinations'!A:A,'Medical Examinations'!I:I,"not found")</f>
        <v>Overweight</v>
      </c>
      <c r="K1584" s="21">
        <f>_xlfn.XLOOKUP(A1584,'Hospitalisation Details'!A:A,'Hospitalisation Details'!F:F,"Not Found")</f>
        <v>31680</v>
      </c>
      <c r="L1584" s="22">
        <f>_xlfn.XLOOKUP(A1584,'Hospitalisation Details'!A:A,'Hospitalisation Details'!H:H,"Not Found")</f>
        <v>6335.64</v>
      </c>
      <c r="M1584" s="21" t="str">
        <f>_xlfn.XLOOKUP(A1584,'Hospitalisation Details'!A:A,'Hospitalisation Details'!I:I,"Not Found")</f>
        <v>tier - 2</v>
      </c>
      <c r="N1584" s="21" t="str">
        <f>_xlfn.XLOOKUP(A1584,'Hospitalisation Details'!A:A,'Hospitalisation Details'!J:J,"Not Found")</f>
        <v>tier - 3</v>
      </c>
      <c r="O1584" s="21" t="str">
        <f>_xlfn.XLOOKUP(A1584,'Hospitalisation Details'!A:A,'Hospitalisation Details'!K:K,"Not Found")</f>
        <v>R1013</v>
      </c>
      <c r="P1584" s="23">
        <f>_xlfn.XLOOKUP(A1584,'Hospitalisation Details'!A:A,'Hospitalisation Details'!L:L,"Not Found")</f>
        <v>36</v>
      </c>
    </row>
    <row r="1585" spans="1:16" ht="15.75" x14ac:dyDescent="0.25">
      <c r="A1585" s="19" t="s">
        <v>787</v>
      </c>
      <c r="B1585" s="19" t="str">
        <f>_xlfn.XLOOKUP(A1585,'Customer Names'!A:A,'Customer Names'!C:C,"Not Found")</f>
        <v>Keating</v>
      </c>
      <c r="C1585" s="20">
        <f>_xlfn.XLOOKUP(A1585,'Medical Examinations'!A:A,'Medical Examinations'!B:B,"not found")</f>
        <v>37.145000000000003</v>
      </c>
      <c r="D1585" s="20">
        <f>_xlfn.XLOOKUP(A1585,'Medical Examinations'!A:A,'Medical Examinations'!C:C,"not found")</f>
        <v>5.32</v>
      </c>
      <c r="E1585" s="20" t="str">
        <f>_xlfn.XLOOKUP(A1585,'Medical Examinations'!A:A,'Medical Examinations'!D:D,"not found")</f>
        <v>No</v>
      </c>
      <c r="F1585" s="20" t="str">
        <f>_xlfn.XLOOKUP(A1585,'Medical Examinations'!A:A,'Medical Examinations'!E:E,"not found")</f>
        <v>No</v>
      </c>
      <c r="G1585" s="20" t="str">
        <f>_xlfn.XLOOKUP(A1585,'Medical Examinations'!A:A,'Medical Examinations'!F:F,"not found")</f>
        <v>No</v>
      </c>
      <c r="H1585" s="20">
        <f>_xlfn.XLOOKUP(A1585,'Medical Examinations'!A:A,'Medical Examinations'!G:G,"not found")</f>
        <v>0</v>
      </c>
      <c r="I1585" s="20" t="str">
        <f>_xlfn.XLOOKUP(A1585,'Medical Examinations'!A:A,'Medical Examinations'!H:H,"not found")</f>
        <v>No</v>
      </c>
      <c r="J1585" s="20" t="str">
        <f>_xlfn.XLOOKUP(A1585,'Medical Examinations'!A:A,'Medical Examinations'!I:I,"not found")</f>
        <v>Obesity</v>
      </c>
      <c r="K1585" s="21">
        <f>_xlfn.XLOOKUP(A1585,'Hospitalisation Details'!A:A,'Hospitalisation Details'!F:F,"Not Found")</f>
        <v>33098</v>
      </c>
      <c r="L1585" s="22">
        <f>_xlfn.XLOOKUP(A1585,'Hospitalisation Details'!A:A,'Hospitalisation Details'!H:H,"Not Found")</f>
        <v>6334.34</v>
      </c>
      <c r="M1585" s="21" t="str">
        <f>_xlfn.XLOOKUP(A1585,'Hospitalisation Details'!A:A,'Hospitalisation Details'!I:I,"Not Found")</f>
        <v>tier - 2</v>
      </c>
      <c r="N1585" s="21" t="str">
        <f>_xlfn.XLOOKUP(A1585,'Hospitalisation Details'!A:A,'Hospitalisation Details'!J:J,"Not Found")</f>
        <v>tier - 3</v>
      </c>
      <c r="O1585" s="21" t="str">
        <f>_xlfn.XLOOKUP(A1585,'Hospitalisation Details'!A:A,'Hospitalisation Details'!K:K,"Not Found")</f>
        <v>R1024</v>
      </c>
      <c r="P1585" s="23">
        <f>_xlfn.XLOOKUP(A1585,'Hospitalisation Details'!A:A,'Hospitalisation Details'!L:L,"Not Found")</f>
        <v>32</v>
      </c>
    </row>
    <row r="1586" spans="1:16" ht="15.75" x14ac:dyDescent="0.25">
      <c r="A1586" s="19" t="s">
        <v>786</v>
      </c>
      <c r="B1586" s="19" t="str">
        <f>_xlfn.XLOOKUP(A1586,'Customer Names'!A:A,'Customer Names'!C:C,"Not Found")</f>
        <v>Duhon</v>
      </c>
      <c r="C1586" s="20">
        <f>_xlfn.XLOOKUP(A1586,'Medical Examinations'!A:A,'Medical Examinations'!B:B,"not found")</f>
        <v>30.8</v>
      </c>
      <c r="D1586" s="20">
        <f>_xlfn.XLOOKUP(A1586,'Medical Examinations'!A:A,'Medical Examinations'!C:C,"not found")</f>
        <v>5.83</v>
      </c>
      <c r="E1586" s="20" t="str">
        <f>_xlfn.XLOOKUP(A1586,'Medical Examinations'!A:A,'Medical Examinations'!D:D,"not found")</f>
        <v>Yes</v>
      </c>
      <c r="F1586" s="20" t="str">
        <f>_xlfn.XLOOKUP(A1586,'Medical Examinations'!A:A,'Medical Examinations'!E:E,"not found")</f>
        <v>No</v>
      </c>
      <c r="G1586" s="20" t="str">
        <f>_xlfn.XLOOKUP(A1586,'Medical Examinations'!A:A,'Medical Examinations'!F:F,"not found")</f>
        <v>No</v>
      </c>
      <c r="H1586" s="20">
        <f>_xlfn.XLOOKUP(A1586,'Medical Examinations'!A:A,'Medical Examinations'!G:G,"not found")</f>
        <v>0</v>
      </c>
      <c r="I1586" s="20" t="str">
        <f>_xlfn.XLOOKUP(A1586,'Medical Examinations'!A:A,'Medical Examinations'!H:H,"not found")</f>
        <v>No</v>
      </c>
      <c r="J1586" s="20" t="str">
        <f>_xlfn.XLOOKUP(A1586,'Medical Examinations'!A:A,'Medical Examinations'!I:I,"not found")</f>
        <v>Obesity</v>
      </c>
      <c r="K1586" s="21">
        <f>_xlfn.XLOOKUP(A1586,'Hospitalisation Details'!A:A,'Hospitalisation Details'!F:F,"Not Found")</f>
        <v>31396</v>
      </c>
      <c r="L1586" s="22">
        <f>_xlfn.XLOOKUP(A1586,'Hospitalisation Details'!A:A,'Hospitalisation Details'!H:H,"Not Found")</f>
        <v>6313.76</v>
      </c>
      <c r="M1586" s="21" t="str">
        <f>_xlfn.XLOOKUP(A1586,'Hospitalisation Details'!A:A,'Hospitalisation Details'!I:I,"Not Found")</f>
        <v>tier - 2</v>
      </c>
      <c r="N1586" s="21" t="str">
        <f>_xlfn.XLOOKUP(A1586,'Hospitalisation Details'!A:A,'Hospitalisation Details'!J:J,"Not Found")</f>
        <v>tier - 3</v>
      </c>
      <c r="O1586" s="21" t="str">
        <f>_xlfn.XLOOKUP(A1586,'Hospitalisation Details'!A:A,'Hospitalisation Details'!K:K,"Not Found")</f>
        <v>R1013</v>
      </c>
      <c r="P1586" s="23">
        <f>_xlfn.XLOOKUP(A1586,'Hospitalisation Details'!A:A,'Hospitalisation Details'!L:L,"Not Found")</f>
        <v>37</v>
      </c>
    </row>
    <row r="1587" spans="1:16" ht="15.75" x14ac:dyDescent="0.25">
      <c r="A1587" s="19" t="s">
        <v>785</v>
      </c>
      <c r="B1587" s="19" t="str">
        <f>_xlfn.XLOOKUP(A1587,'Customer Names'!A:A,'Customer Names'!C:C,"Not Found")</f>
        <v>Briseno</v>
      </c>
      <c r="C1587" s="20">
        <f>_xlfn.XLOOKUP(A1587,'Medical Examinations'!A:A,'Medical Examinations'!B:B,"not found")</f>
        <v>29.5</v>
      </c>
      <c r="D1587" s="20">
        <f>_xlfn.XLOOKUP(A1587,'Medical Examinations'!A:A,'Medical Examinations'!C:C,"not found")</f>
        <v>5.54</v>
      </c>
      <c r="E1587" s="20" t="str">
        <f>_xlfn.XLOOKUP(A1587,'Medical Examinations'!A:A,'Medical Examinations'!D:D,"not found")</f>
        <v>Yes</v>
      </c>
      <c r="F1587" s="20" t="str">
        <f>_xlfn.XLOOKUP(A1587,'Medical Examinations'!A:A,'Medical Examinations'!E:E,"not found")</f>
        <v>No</v>
      </c>
      <c r="G1587" s="20" t="str">
        <f>_xlfn.XLOOKUP(A1587,'Medical Examinations'!A:A,'Medical Examinations'!F:F,"not found")</f>
        <v>No</v>
      </c>
      <c r="H1587" s="20">
        <f>_xlfn.XLOOKUP(A1587,'Medical Examinations'!A:A,'Medical Examinations'!G:G,"not found")</f>
        <v>0</v>
      </c>
      <c r="I1587" s="20" t="str">
        <f>_xlfn.XLOOKUP(A1587,'Medical Examinations'!A:A,'Medical Examinations'!H:H,"not found")</f>
        <v>No</v>
      </c>
      <c r="J1587" s="20" t="str">
        <f>_xlfn.XLOOKUP(A1587,'Medical Examinations'!A:A,'Medical Examinations'!I:I,"not found")</f>
        <v>Overweight</v>
      </c>
      <c r="K1587" s="21">
        <f>_xlfn.XLOOKUP(A1587,'Hospitalisation Details'!A:A,'Hospitalisation Details'!F:F,"Not Found")</f>
        <v>31370</v>
      </c>
      <c r="L1587" s="22">
        <f>_xlfn.XLOOKUP(A1587,'Hospitalisation Details'!A:A,'Hospitalisation Details'!H:H,"Not Found")</f>
        <v>6311.95</v>
      </c>
      <c r="M1587" s="21" t="str">
        <f>_xlfn.XLOOKUP(A1587,'Hospitalisation Details'!A:A,'Hospitalisation Details'!I:I,"Not Found")</f>
        <v>tier - 2</v>
      </c>
      <c r="N1587" s="21" t="str">
        <f>_xlfn.XLOOKUP(A1587,'Hospitalisation Details'!A:A,'Hospitalisation Details'!J:J,"Not Found")</f>
        <v>tier - 3</v>
      </c>
      <c r="O1587" s="21" t="str">
        <f>_xlfn.XLOOKUP(A1587,'Hospitalisation Details'!A:A,'Hospitalisation Details'!K:K,"Not Found")</f>
        <v>R1011</v>
      </c>
      <c r="P1587" s="23">
        <f>_xlfn.XLOOKUP(A1587,'Hospitalisation Details'!A:A,'Hospitalisation Details'!L:L,"Not Found")</f>
        <v>37</v>
      </c>
    </row>
    <row r="1588" spans="1:16" ht="15.75" x14ac:dyDescent="0.25">
      <c r="A1588" s="19" t="s">
        <v>784</v>
      </c>
      <c r="B1588" s="19" t="str">
        <f>_xlfn.XLOOKUP(A1588,'Customer Names'!A:A,'Customer Names'!C:C,"Not Found")</f>
        <v>Besse</v>
      </c>
      <c r="C1588" s="20">
        <f>_xlfn.XLOOKUP(A1588,'Medical Examinations'!A:A,'Medical Examinations'!B:B,"not found")</f>
        <v>43.39</v>
      </c>
      <c r="D1588" s="20">
        <f>_xlfn.XLOOKUP(A1588,'Medical Examinations'!A:A,'Medical Examinations'!C:C,"not found")</f>
        <v>5.85</v>
      </c>
      <c r="E1588" s="20" t="str">
        <f>_xlfn.XLOOKUP(A1588,'Medical Examinations'!A:A,'Medical Examinations'!D:D,"not found")</f>
        <v>No</v>
      </c>
      <c r="F1588" s="20" t="str">
        <f>_xlfn.XLOOKUP(A1588,'Medical Examinations'!A:A,'Medical Examinations'!E:E,"not found")</f>
        <v>Yes</v>
      </c>
      <c r="G1588" s="20" t="str">
        <f>_xlfn.XLOOKUP(A1588,'Medical Examinations'!A:A,'Medical Examinations'!F:F,"not found")</f>
        <v>No</v>
      </c>
      <c r="H1588" s="20">
        <f>_xlfn.XLOOKUP(A1588,'Medical Examinations'!A:A,'Medical Examinations'!G:G,"not found")</f>
        <v>1</v>
      </c>
      <c r="I1588" s="20" t="str">
        <f>_xlfn.XLOOKUP(A1588,'Medical Examinations'!A:A,'Medical Examinations'!H:H,"not found")</f>
        <v>No</v>
      </c>
      <c r="J1588" s="20" t="str">
        <f>_xlfn.XLOOKUP(A1588,'Medical Examinations'!A:A,'Medical Examinations'!I:I,"not found")</f>
        <v>Obesity</v>
      </c>
      <c r="K1588" s="21">
        <f>_xlfn.XLOOKUP(A1588,'Hospitalisation Details'!A:A,'Hospitalisation Details'!F:F,"Not Found")</f>
        <v>38195</v>
      </c>
      <c r="L1588" s="22">
        <f>_xlfn.XLOOKUP(A1588,'Hospitalisation Details'!A:A,'Hospitalisation Details'!H:H,"Not Found")</f>
        <v>6311.11</v>
      </c>
      <c r="M1588" s="21" t="str">
        <f>_xlfn.XLOOKUP(A1588,'Hospitalisation Details'!A:A,'Hospitalisation Details'!I:I,"Not Found")</f>
        <v>tier - 2</v>
      </c>
      <c r="N1588" s="21" t="str">
        <f>_xlfn.XLOOKUP(A1588,'Hospitalisation Details'!A:A,'Hospitalisation Details'!J:J,"Not Found")</f>
        <v>tier - 3</v>
      </c>
      <c r="O1588" s="21" t="str">
        <f>_xlfn.XLOOKUP(A1588,'Hospitalisation Details'!A:A,'Hospitalisation Details'!K:K,"Not Found")</f>
        <v>R1011</v>
      </c>
      <c r="P1588" s="23">
        <f>_xlfn.XLOOKUP(A1588,'Hospitalisation Details'!A:A,'Hospitalisation Details'!L:L,"Not Found")</f>
        <v>18</v>
      </c>
    </row>
    <row r="1589" spans="1:16" ht="15.75" x14ac:dyDescent="0.25">
      <c r="A1589" s="19" t="s">
        <v>783</v>
      </c>
      <c r="B1589" s="19" t="str">
        <f>_xlfn.XLOOKUP(A1589,'Customer Names'!A:A,'Customer Names'!C:C,"Not Found")</f>
        <v>Shillings</v>
      </c>
      <c r="C1589" s="20">
        <f>_xlfn.XLOOKUP(A1589,'Medical Examinations'!A:A,'Medical Examinations'!B:B,"not found")</f>
        <v>15.08</v>
      </c>
      <c r="D1589" s="20">
        <f>_xlfn.XLOOKUP(A1589,'Medical Examinations'!A:A,'Medical Examinations'!C:C,"not found")</f>
        <v>4.8499999999999996</v>
      </c>
      <c r="E1589" s="20" t="str">
        <f>_xlfn.XLOOKUP(A1589,'Medical Examinations'!A:A,'Medical Examinations'!D:D,"not found")</f>
        <v>Yes</v>
      </c>
      <c r="F1589" s="20" t="str">
        <f>_xlfn.XLOOKUP(A1589,'Medical Examinations'!A:A,'Medical Examinations'!E:E,"not found")</f>
        <v>No</v>
      </c>
      <c r="G1589" s="20" t="str">
        <f>_xlfn.XLOOKUP(A1589,'Medical Examinations'!A:A,'Medical Examinations'!F:F,"not found")</f>
        <v>Yes</v>
      </c>
      <c r="H1589" s="20">
        <f>_xlfn.XLOOKUP(A1589,'Medical Examinations'!A:A,'Medical Examinations'!G:G,"not found")</f>
        <v>1</v>
      </c>
      <c r="I1589" s="20" t="str">
        <f>_xlfn.XLOOKUP(A1589,'Medical Examinations'!A:A,'Medical Examinations'!H:H,"not found")</f>
        <v>No</v>
      </c>
      <c r="J1589" s="20" t="str">
        <f>_xlfn.XLOOKUP(A1589,'Medical Examinations'!A:A,'Medical Examinations'!I:I,"not found")</f>
        <v>Underweight</v>
      </c>
      <c r="K1589" s="21">
        <f>_xlfn.XLOOKUP(A1589,'Hospitalisation Details'!A:A,'Hospitalisation Details'!F:F,"Not Found")</f>
        <v>25450</v>
      </c>
      <c r="L1589" s="22">
        <f>_xlfn.XLOOKUP(A1589,'Hospitalisation Details'!A:A,'Hospitalisation Details'!H:H,"Not Found")</f>
        <v>6305.61</v>
      </c>
      <c r="M1589" s="21" t="str">
        <f>_xlfn.XLOOKUP(A1589,'Hospitalisation Details'!A:A,'Hospitalisation Details'!I:I,"Not Found")</f>
        <v>tier - 2</v>
      </c>
      <c r="N1589" s="21" t="str">
        <f>_xlfn.XLOOKUP(A1589,'Hospitalisation Details'!A:A,'Hospitalisation Details'!J:J,"Not Found")</f>
        <v>tier - 3</v>
      </c>
      <c r="O1589" s="21" t="str">
        <f>_xlfn.XLOOKUP(A1589,'Hospitalisation Details'!A:A,'Hospitalisation Details'!K:K,"Not Found")</f>
        <v>R1012</v>
      </c>
      <c r="P1589" s="23">
        <f>_xlfn.XLOOKUP(A1589,'Hospitalisation Details'!A:A,'Hospitalisation Details'!L:L,"Not Found")</f>
        <v>53</v>
      </c>
    </row>
    <row r="1590" spans="1:16" ht="15.75" x14ac:dyDescent="0.25">
      <c r="A1590" s="19" t="s">
        <v>782</v>
      </c>
      <c r="B1590" s="19" t="str">
        <f>_xlfn.XLOOKUP(A1590,'Customer Names'!A:A,'Customer Names'!C:C,"Not Found")</f>
        <v>Tate</v>
      </c>
      <c r="C1590" s="20">
        <f>_xlfn.XLOOKUP(A1590,'Medical Examinations'!A:A,'Medical Examinations'!B:B,"not found")</f>
        <v>20.48</v>
      </c>
      <c r="D1590" s="20">
        <f>_xlfn.XLOOKUP(A1590,'Medical Examinations'!A:A,'Medical Examinations'!C:C,"not found")</f>
        <v>11.09</v>
      </c>
      <c r="E1590" s="20" t="str">
        <f>_xlfn.XLOOKUP(A1590,'Medical Examinations'!A:A,'Medical Examinations'!D:D,"not found")</f>
        <v>No</v>
      </c>
      <c r="F1590" s="20" t="str">
        <f>_xlfn.XLOOKUP(A1590,'Medical Examinations'!A:A,'Medical Examinations'!E:E,"not found")</f>
        <v>No</v>
      </c>
      <c r="G1590" s="20" t="str">
        <f>_xlfn.XLOOKUP(A1590,'Medical Examinations'!A:A,'Medical Examinations'!F:F,"not found")</f>
        <v>No</v>
      </c>
      <c r="H1590" s="20">
        <f>_xlfn.XLOOKUP(A1590,'Medical Examinations'!A:A,'Medical Examinations'!G:G,"not found")</f>
        <v>0</v>
      </c>
      <c r="I1590" s="20" t="str">
        <f>_xlfn.XLOOKUP(A1590,'Medical Examinations'!A:A,'Medical Examinations'!H:H,"not found")</f>
        <v>No</v>
      </c>
      <c r="J1590" s="20" t="str">
        <f>_xlfn.XLOOKUP(A1590,'Medical Examinations'!A:A,'Medical Examinations'!I:I,"not found")</f>
        <v>Normal Weight</v>
      </c>
      <c r="K1590" s="21">
        <f>_xlfn.XLOOKUP(A1590,'Hospitalisation Details'!A:A,'Hospitalisation Details'!F:F,"Not Found")</f>
        <v>27289</v>
      </c>
      <c r="L1590" s="22">
        <f>_xlfn.XLOOKUP(A1590,'Hospitalisation Details'!A:A,'Hospitalisation Details'!H:H,"Not Found")</f>
        <v>6302.23</v>
      </c>
      <c r="M1590" s="21" t="str">
        <f>_xlfn.XLOOKUP(A1590,'Hospitalisation Details'!A:A,'Hospitalisation Details'!I:I,"Not Found")</f>
        <v>tier - 2</v>
      </c>
      <c r="N1590" s="21" t="str">
        <f>_xlfn.XLOOKUP(A1590,'Hospitalisation Details'!A:A,'Hospitalisation Details'!J:J,"Not Found")</f>
        <v>tier - 3</v>
      </c>
      <c r="O1590" s="21" t="str">
        <f>_xlfn.XLOOKUP(A1590,'Hospitalisation Details'!A:A,'Hospitalisation Details'!K:K,"Not Found")</f>
        <v>R1013</v>
      </c>
      <c r="P1590" s="23">
        <f>_xlfn.XLOOKUP(A1590,'Hospitalisation Details'!A:A,'Hospitalisation Details'!L:L,"Not Found")</f>
        <v>48</v>
      </c>
    </row>
    <row r="1591" spans="1:16" ht="15.75" x14ac:dyDescent="0.25">
      <c r="A1591" s="19" t="s">
        <v>781</v>
      </c>
      <c r="B1591" s="19" t="str">
        <f>_xlfn.XLOOKUP(A1591,'Customer Names'!A:A,'Customer Names'!C:C,"Not Found")</f>
        <v>Arsenault</v>
      </c>
      <c r="C1591" s="20">
        <f>_xlfn.XLOOKUP(A1591,'Medical Examinations'!A:A,'Medical Examinations'!B:B,"not found")</f>
        <v>34.450000000000003</v>
      </c>
      <c r="D1591" s="20">
        <f>_xlfn.XLOOKUP(A1591,'Medical Examinations'!A:A,'Medical Examinations'!C:C,"not found")</f>
        <v>5.58</v>
      </c>
      <c r="E1591" s="20" t="str">
        <f>_xlfn.XLOOKUP(A1591,'Medical Examinations'!A:A,'Medical Examinations'!D:D,"not found")</f>
        <v>Yes</v>
      </c>
      <c r="F1591" s="20" t="str">
        <f>_xlfn.XLOOKUP(A1591,'Medical Examinations'!A:A,'Medical Examinations'!E:E,"not found")</f>
        <v>No</v>
      </c>
      <c r="G1591" s="20" t="str">
        <f>_xlfn.XLOOKUP(A1591,'Medical Examinations'!A:A,'Medical Examinations'!F:F,"not found")</f>
        <v>No</v>
      </c>
      <c r="H1591" s="20">
        <f>_xlfn.XLOOKUP(A1591,'Medical Examinations'!A:A,'Medical Examinations'!G:G,"not found")</f>
        <v>0</v>
      </c>
      <c r="I1591" s="20" t="str">
        <f>_xlfn.XLOOKUP(A1591,'Medical Examinations'!A:A,'Medical Examinations'!H:H,"not found")</f>
        <v>No</v>
      </c>
      <c r="J1591" s="20" t="str">
        <f>_xlfn.XLOOKUP(A1591,'Medical Examinations'!A:A,'Medical Examinations'!I:I,"not found")</f>
        <v>Obesity</v>
      </c>
      <c r="K1591" s="21">
        <f>_xlfn.XLOOKUP(A1591,'Hospitalisation Details'!A:A,'Hospitalisation Details'!F:F,"Not Found")</f>
        <v>35250</v>
      </c>
      <c r="L1591" s="22">
        <f>_xlfn.XLOOKUP(A1591,'Hospitalisation Details'!A:A,'Hospitalisation Details'!H:H,"Not Found")</f>
        <v>6293.63</v>
      </c>
      <c r="M1591" s="21" t="str">
        <f>_xlfn.XLOOKUP(A1591,'Hospitalisation Details'!A:A,'Hospitalisation Details'!I:I,"Not Found")</f>
        <v>tier - 2</v>
      </c>
      <c r="N1591" s="21" t="str">
        <f>_xlfn.XLOOKUP(A1591,'Hospitalisation Details'!A:A,'Hospitalisation Details'!J:J,"Not Found")</f>
        <v>tier - 3</v>
      </c>
      <c r="O1591" s="21" t="str">
        <f>_xlfn.XLOOKUP(A1591,'Hospitalisation Details'!A:A,'Hospitalisation Details'!K:K,"Not Found")</f>
        <v>R1021</v>
      </c>
      <c r="P1591" s="23">
        <f>_xlfn.XLOOKUP(A1591,'Hospitalisation Details'!A:A,'Hospitalisation Details'!L:L,"Not Found")</f>
        <v>26</v>
      </c>
    </row>
    <row r="1592" spans="1:16" ht="15.75" x14ac:dyDescent="0.25">
      <c r="A1592" s="19" t="s">
        <v>780</v>
      </c>
      <c r="B1592" s="19" t="str">
        <f>_xlfn.XLOOKUP(A1592,'Customer Names'!A:A,'Customer Names'!C:C,"Not Found")</f>
        <v>Hengoed</v>
      </c>
      <c r="C1592" s="20">
        <f>_xlfn.XLOOKUP(A1592,'Medical Examinations'!A:A,'Medical Examinations'!B:B,"not found")</f>
        <v>34.21</v>
      </c>
      <c r="D1592" s="20">
        <f>_xlfn.XLOOKUP(A1592,'Medical Examinations'!A:A,'Medical Examinations'!C:C,"not found")</f>
        <v>9.7200000000000006</v>
      </c>
      <c r="E1592" s="20" t="str">
        <f>_xlfn.XLOOKUP(A1592,'Medical Examinations'!A:A,'Medical Examinations'!D:D,"not found")</f>
        <v>Yes</v>
      </c>
      <c r="F1592" s="20" t="str">
        <f>_xlfn.XLOOKUP(A1592,'Medical Examinations'!A:A,'Medical Examinations'!E:E,"not found")</f>
        <v>No</v>
      </c>
      <c r="G1592" s="20" t="str">
        <f>_xlfn.XLOOKUP(A1592,'Medical Examinations'!A:A,'Medical Examinations'!F:F,"not found")</f>
        <v>No</v>
      </c>
      <c r="H1592" s="20">
        <f>_xlfn.XLOOKUP(A1592,'Medical Examinations'!A:A,'Medical Examinations'!G:G,"not found")</f>
        <v>0</v>
      </c>
      <c r="I1592" s="20" t="str">
        <f>_xlfn.XLOOKUP(A1592,'Medical Examinations'!A:A,'Medical Examinations'!H:H,"not found")</f>
        <v>No</v>
      </c>
      <c r="J1592" s="20" t="str">
        <f>_xlfn.XLOOKUP(A1592,'Medical Examinations'!A:A,'Medical Examinations'!I:I,"not found")</f>
        <v>Obesity</v>
      </c>
      <c r="K1592" s="21">
        <f>_xlfn.XLOOKUP(A1592,'Hospitalisation Details'!A:A,'Hospitalisation Details'!F:F,"Not Found")</f>
        <v>29824</v>
      </c>
      <c r="L1592" s="22">
        <f>_xlfn.XLOOKUP(A1592,'Hospitalisation Details'!A:A,'Hospitalisation Details'!H:H,"Not Found")</f>
        <v>6289.75</v>
      </c>
      <c r="M1592" s="21" t="str">
        <f>_xlfn.XLOOKUP(A1592,'Hospitalisation Details'!A:A,'Hospitalisation Details'!I:I,"Not Found")</f>
        <v>tier - 2</v>
      </c>
      <c r="N1592" s="21" t="str">
        <f>_xlfn.XLOOKUP(A1592,'Hospitalisation Details'!A:A,'Hospitalisation Details'!J:J,"Not Found")</f>
        <v>tier - 3</v>
      </c>
      <c r="O1592" s="21" t="str">
        <f>_xlfn.XLOOKUP(A1592,'Hospitalisation Details'!A:A,'Hospitalisation Details'!K:K,"Not Found")</f>
        <v>R1013</v>
      </c>
      <c r="P1592" s="23">
        <f>_xlfn.XLOOKUP(A1592,'Hospitalisation Details'!A:A,'Hospitalisation Details'!L:L,"Not Found")</f>
        <v>41</v>
      </c>
    </row>
    <row r="1593" spans="1:16" ht="15.75" x14ac:dyDescent="0.25">
      <c r="A1593" s="19" t="s">
        <v>779</v>
      </c>
      <c r="B1593" s="19" t="str">
        <f>_xlfn.XLOOKUP(A1593,'Customer Names'!A:A,'Customer Names'!C:C,"Not Found")</f>
        <v>Aller</v>
      </c>
      <c r="C1593" s="20">
        <f>_xlfn.XLOOKUP(A1593,'Medical Examinations'!A:A,'Medical Examinations'!B:B,"not found")</f>
        <v>28.8</v>
      </c>
      <c r="D1593" s="20">
        <f>_xlfn.XLOOKUP(A1593,'Medical Examinations'!A:A,'Medical Examinations'!C:C,"not found")</f>
        <v>11.41</v>
      </c>
      <c r="E1593" s="20" t="str">
        <f>_xlfn.XLOOKUP(A1593,'Medical Examinations'!A:A,'Medical Examinations'!D:D,"not found")</f>
        <v>Yes</v>
      </c>
      <c r="F1593" s="20" t="str">
        <f>_xlfn.XLOOKUP(A1593,'Medical Examinations'!A:A,'Medical Examinations'!E:E,"not found")</f>
        <v>No</v>
      </c>
      <c r="G1593" s="20" t="str">
        <f>_xlfn.XLOOKUP(A1593,'Medical Examinations'!A:A,'Medical Examinations'!F:F,"not found")</f>
        <v>No</v>
      </c>
      <c r="H1593" s="20">
        <f>_xlfn.XLOOKUP(A1593,'Medical Examinations'!A:A,'Medical Examinations'!G:G,"not found")</f>
        <v>0</v>
      </c>
      <c r="I1593" s="20" t="str">
        <f>_xlfn.XLOOKUP(A1593,'Medical Examinations'!A:A,'Medical Examinations'!H:H,"not found")</f>
        <v>No</v>
      </c>
      <c r="J1593" s="20" t="str">
        <f>_xlfn.XLOOKUP(A1593,'Medical Examinations'!A:A,'Medical Examinations'!I:I,"not found")</f>
        <v>Overweight</v>
      </c>
      <c r="K1593" s="21">
        <f>_xlfn.XLOOKUP(A1593,'Hospitalisation Details'!A:A,'Hospitalisation Details'!F:F,"Not Found")</f>
        <v>29914</v>
      </c>
      <c r="L1593" s="22">
        <f>_xlfn.XLOOKUP(A1593,'Hospitalisation Details'!A:A,'Hospitalisation Details'!H:H,"Not Found")</f>
        <v>6282.24</v>
      </c>
      <c r="M1593" s="21" t="str">
        <f>_xlfn.XLOOKUP(A1593,'Hospitalisation Details'!A:A,'Hospitalisation Details'!I:I,"Not Found")</f>
        <v>tier - 2</v>
      </c>
      <c r="N1593" s="21" t="str">
        <f>_xlfn.XLOOKUP(A1593,'Hospitalisation Details'!A:A,'Hospitalisation Details'!J:J,"Not Found")</f>
        <v>tier - 3</v>
      </c>
      <c r="O1593" s="21" t="str">
        <f>_xlfn.XLOOKUP(A1593,'Hospitalisation Details'!A:A,'Hospitalisation Details'!K:K,"Not Found")</f>
        <v>R1011</v>
      </c>
      <c r="P1593" s="23">
        <f>_xlfn.XLOOKUP(A1593,'Hospitalisation Details'!A:A,'Hospitalisation Details'!L:L,"Not Found")</f>
        <v>41</v>
      </c>
    </row>
    <row r="1594" spans="1:16" ht="15.75" x14ac:dyDescent="0.25">
      <c r="A1594" s="19" t="s">
        <v>778</v>
      </c>
      <c r="B1594" s="19" t="str">
        <f>_xlfn.XLOOKUP(A1594,'Customer Names'!A:A,'Customer Names'!C:C,"Not Found")</f>
        <v>Pisano</v>
      </c>
      <c r="C1594" s="20">
        <f>_xlfn.XLOOKUP(A1594,'Medical Examinations'!A:A,'Medical Examinations'!B:B,"not found")</f>
        <v>31.74</v>
      </c>
      <c r="D1594" s="20">
        <f>_xlfn.XLOOKUP(A1594,'Medical Examinations'!A:A,'Medical Examinations'!C:C,"not found")</f>
        <v>4.46</v>
      </c>
      <c r="E1594" s="20" t="str">
        <f>_xlfn.XLOOKUP(A1594,'Medical Examinations'!A:A,'Medical Examinations'!D:D,"not found")</f>
        <v>No</v>
      </c>
      <c r="F1594" s="20" t="str">
        <f>_xlfn.XLOOKUP(A1594,'Medical Examinations'!A:A,'Medical Examinations'!E:E,"not found")</f>
        <v>No</v>
      </c>
      <c r="G1594" s="20" t="str">
        <f>_xlfn.XLOOKUP(A1594,'Medical Examinations'!A:A,'Medical Examinations'!F:F,"not found")</f>
        <v>Yes</v>
      </c>
      <c r="H1594" s="20">
        <f>_xlfn.XLOOKUP(A1594,'Medical Examinations'!A:A,'Medical Examinations'!G:G,"not found")</f>
        <v>1</v>
      </c>
      <c r="I1594" s="20" t="str">
        <f>_xlfn.XLOOKUP(A1594,'Medical Examinations'!A:A,'Medical Examinations'!H:H,"not found")</f>
        <v>No</v>
      </c>
      <c r="J1594" s="20" t="str">
        <f>_xlfn.XLOOKUP(A1594,'Medical Examinations'!A:A,'Medical Examinations'!I:I,"not found")</f>
        <v>Obesity</v>
      </c>
      <c r="K1594" s="21">
        <f>_xlfn.XLOOKUP(A1594,'Hospitalisation Details'!A:A,'Hospitalisation Details'!F:F,"Not Found")</f>
        <v>34258</v>
      </c>
      <c r="L1594" s="22">
        <f>_xlfn.XLOOKUP(A1594,'Hospitalisation Details'!A:A,'Hospitalisation Details'!H:H,"Not Found")</f>
        <v>6276.3</v>
      </c>
      <c r="M1594" s="21" t="str">
        <f>_xlfn.XLOOKUP(A1594,'Hospitalisation Details'!A:A,'Hospitalisation Details'!I:I,"Not Found")</f>
        <v>tier - 2</v>
      </c>
      <c r="N1594" s="21" t="str">
        <f>_xlfn.XLOOKUP(A1594,'Hospitalisation Details'!A:A,'Hospitalisation Details'!J:J,"Not Found")</f>
        <v>tier - 3</v>
      </c>
      <c r="O1594" s="21" t="str">
        <f>_xlfn.XLOOKUP(A1594,'Hospitalisation Details'!A:A,'Hospitalisation Details'!K:K,"Not Found")</f>
        <v>R1025</v>
      </c>
      <c r="P1594" s="23">
        <f>_xlfn.XLOOKUP(A1594,'Hospitalisation Details'!A:A,'Hospitalisation Details'!L:L,"Not Found")</f>
        <v>29</v>
      </c>
    </row>
    <row r="1595" spans="1:16" ht="15.75" x14ac:dyDescent="0.25">
      <c r="A1595" s="19" t="s">
        <v>777</v>
      </c>
      <c r="B1595" s="19" t="str">
        <f>_xlfn.XLOOKUP(A1595,'Customer Names'!A:A,'Customer Names'!C:C,"Not Found")</f>
        <v>Sanca</v>
      </c>
      <c r="C1595" s="20">
        <f>_xlfn.XLOOKUP(A1595,'Medical Examinations'!A:A,'Medical Examinations'!B:B,"not found")</f>
        <v>21.78</v>
      </c>
      <c r="D1595" s="20">
        <f>_xlfn.XLOOKUP(A1595,'Medical Examinations'!A:A,'Medical Examinations'!C:C,"not found")</f>
        <v>9.31</v>
      </c>
      <c r="E1595" s="20" t="str">
        <f>_xlfn.XLOOKUP(A1595,'Medical Examinations'!A:A,'Medical Examinations'!D:D,"not found")</f>
        <v>Yes</v>
      </c>
      <c r="F1595" s="20" t="str">
        <f>_xlfn.XLOOKUP(A1595,'Medical Examinations'!A:A,'Medical Examinations'!E:E,"not found")</f>
        <v>No</v>
      </c>
      <c r="G1595" s="20" t="str">
        <f>_xlfn.XLOOKUP(A1595,'Medical Examinations'!A:A,'Medical Examinations'!F:F,"not found")</f>
        <v>No</v>
      </c>
      <c r="H1595" s="20">
        <f>_xlfn.XLOOKUP(A1595,'Medical Examinations'!A:A,'Medical Examinations'!G:G,"not found")</f>
        <v>0</v>
      </c>
      <c r="I1595" s="20" t="str">
        <f>_xlfn.XLOOKUP(A1595,'Medical Examinations'!A:A,'Medical Examinations'!H:H,"not found")</f>
        <v>No</v>
      </c>
      <c r="J1595" s="20" t="str">
        <f>_xlfn.XLOOKUP(A1595,'Medical Examinations'!A:A,'Medical Examinations'!I:I,"not found")</f>
        <v>Normal Weight</v>
      </c>
      <c r="K1595" s="21">
        <f>_xlfn.XLOOKUP(A1595,'Hospitalisation Details'!A:A,'Hospitalisation Details'!F:F,"Not Found")</f>
        <v>29767</v>
      </c>
      <c r="L1595" s="22">
        <f>_xlfn.XLOOKUP(A1595,'Hospitalisation Details'!A:A,'Hospitalisation Details'!H:H,"Not Found")</f>
        <v>6272.48</v>
      </c>
      <c r="M1595" s="21" t="str">
        <f>_xlfn.XLOOKUP(A1595,'Hospitalisation Details'!A:A,'Hospitalisation Details'!I:I,"Not Found")</f>
        <v>tier - 2</v>
      </c>
      <c r="N1595" s="21" t="str">
        <f>_xlfn.XLOOKUP(A1595,'Hospitalisation Details'!A:A,'Hospitalisation Details'!J:J,"Not Found")</f>
        <v>tier - 3</v>
      </c>
      <c r="O1595" s="21" t="str">
        <f>_xlfn.XLOOKUP(A1595,'Hospitalisation Details'!A:A,'Hospitalisation Details'!K:K,"Not Found")</f>
        <v>R1013</v>
      </c>
      <c r="P1595" s="23">
        <f>_xlfn.XLOOKUP(A1595,'Hospitalisation Details'!A:A,'Hospitalisation Details'!L:L,"Not Found")</f>
        <v>41</v>
      </c>
    </row>
    <row r="1596" spans="1:16" ht="15.75" x14ac:dyDescent="0.25">
      <c r="A1596" s="19" t="s">
        <v>776</v>
      </c>
      <c r="B1596" s="19" t="str">
        <f>_xlfn.XLOOKUP(A1596,'Customer Names'!A:A,'Customer Names'!C:C,"Not Found")</f>
        <v>Bond</v>
      </c>
      <c r="C1596" s="20">
        <f>_xlfn.XLOOKUP(A1596,'Medical Examinations'!A:A,'Medical Examinations'!B:B,"not found")</f>
        <v>23.75</v>
      </c>
      <c r="D1596" s="20">
        <f>_xlfn.XLOOKUP(A1596,'Medical Examinations'!A:A,'Medical Examinations'!C:C,"not found")</f>
        <v>5.03</v>
      </c>
      <c r="E1596" s="20" t="str">
        <f>_xlfn.XLOOKUP(A1596,'Medical Examinations'!A:A,'Medical Examinations'!D:D,"not found")</f>
        <v>No</v>
      </c>
      <c r="F1596" s="20" t="str">
        <f>_xlfn.XLOOKUP(A1596,'Medical Examinations'!A:A,'Medical Examinations'!E:E,"not found")</f>
        <v>No</v>
      </c>
      <c r="G1596" s="20" t="str">
        <f>_xlfn.XLOOKUP(A1596,'Medical Examinations'!A:A,'Medical Examinations'!F:F,"not found")</f>
        <v>No</v>
      </c>
      <c r="H1596" s="20">
        <f>_xlfn.XLOOKUP(A1596,'Medical Examinations'!A:A,'Medical Examinations'!G:G,"not found")</f>
        <v>1</v>
      </c>
      <c r="I1596" s="20" t="str">
        <f>_xlfn.XLOOKUP(A1596,'Medical Examinations'!A:A,'Medical Examinations'!H:H,"not found")</f>
        <v>No</v>
      </c>
      <c r="J1596" s="20" t="str">
        <f>_xlfn.XLOOKUP(A1596,'Medical Examinations'!A:A,'Medical Examinations'!I:I,"not found")</f>
        <v>Normal Weight</v>
      </c>
      <c r="K1596" s="21">
        <f>_xlfn.XLOOKUP(A1596,'Hospitalisation Details'!A:A,'Hospitalisation Details'!F:F,"Not Found")</f>
        <v>30950</v>
      </c>
      <c r="L1596" s="22">
        <f>_xlfn.XLOOKUP(A1596,'Hospitalisation Details'!A:A,'Hospitalisation Details'!H:H,"Not Found")</f>
        <v>6269.33</v>
      </c>
      <c r="M1596" s="21" t="str">
        <f>_xlfn.XLOOKUP(A1596,'Hospitalisation Details'!A:A,'Hospitalisation Details'!I:I,"Not Found")</f>
        <v>tier - 2</v>
      </c>
      <c r="N1596" s="21" t="str">
        <f>_xlfn.XLOOKUP(A1596,'Hospitalisation Details'!A:A,'Hospitalisation Details'!J:J,"Not Found")</f>
        <v>tier - 3</v>
      </c>
      <c r="O1596" s="21" t="str">
        <f>_xlfn.XLOOKUP(A1596,'Hospitalisation Details'!A:A,'Hospitalisation Details'!K:K,"Not Found")</f>
        <v>R1013</v>
      </c>
      <c r="P1596" s="23">
        <f>_xlfn.XLOOKUP(A1596,'Hospitalisation Details'!A:A,'Hospitalisation Details'!L:L,"Not Found")</f>
        <v>38</v>
      </c>
    </row>
    <row r="1597" spans="1:16" ht="15.75" x14ac:dyDescent="0.25">
      <c r="A1597" s="19" t="s">
        <v>775</v>
      </c>
      <c r="B1597" s="19" t="str">
        <f>_xlfn.XLOOKUP(A1597,'Customer Names'!A:A,'Customer Names'!C:C,"Not Found")</f>
        <v>Carron</v>
      </c>
      <c r="C1597" s="20">
        <f>_xlfn.XLOOKUP(A1597,'Medical Examinations'!A:A,'Medical Examinations'!B:B,"not found")</f>
        <v>33.21</v>
      </c>
      <c r="D1597" s="20">
        <f>_xlfn.XLOOKUP(A1597,'Medical Examinations'!A:A,'Medical Examinations'!C:C,"not found")</f>
        <v>5.07</v>
      </c>
      <c r="E1597" s="20" t="str">
        <f>_xlfn.XLOOKUP(A1597,'Medical Examinations'!A:A,'Medical Examinations'!D:D,"not found")</f>
        <v>Yes</v>
      </c>
      <c r="F1597" s="20" t="str">
        <f>_xlfn.XLOOKUP(A1597,'Medical Examinations'!A:A,'Medical Examinations'!E:E,"not found")</f>
        <v>No</v>
      </c>
      <c r="G1597" s="20" t="str">
        <f>_xlfn.XLOOKUP(A1597,'Medical Examinations'!A:A,'Medical Examinations'!F:F,"not found")</f>
        <v>No</v>
      </c>
      <c r="H1597" s="20">
        <f>_xlfn.XLOOKUP(A1597,'Medical Examinations'!A:A,'Medical Examinations'!G:G,"not found")</f>
        <v>1</v>
      </c>
      <c r="I1597" s="20" t="str">
        <f>_xlfn.XLOOKUP(A1597,'Medical Examinations'!A:A,'Medical Examinations'!H:H,"not found")</f>
        <v>No</v>
      </c>
      <c r="J1597" s="20" t="str">
        <f>_xlfn.XLOOKUP(A1597,'Medical Examinations'!A:A,'Medical Examinations'!I:I,"not found")</f>
        <v>Obesity</v>
      </c>
      <c r="K1597" s="21">
        <f>_xlfn.XLOOKUP(A1597,'Hospitalisation Details'!A:A,'Hospitalisation Details'!F:F,"Not Found")</f>
        <v>34989</v>
      </c>
      <c r="L1597" s="22">
        <f>_xlfn.XLOOKUP(A1597,'Hospitalisation Details'!A:A,'Hospitalisation Details'!H:H,"Not Found")</f>
        <v>6261.2</v>
      </c>
      <c r="M1597" s="21" t="str">
        <f>_xlfn.XLOOKUP(A1597,'Hospitalisation Details'!A:A,'Hospitalisation Details'!I:I,"Not Found")</f>
        <v>tier - 2</v>
      </c>
      <c r="N1597" s="21" t="str">
        <f>_xlfn.XLOOKUP(A1597,'Hospitalisation Details'!A:A,'Hospitalisation Details'!J:J,"Not Found")</f>
        <v>tier - 3</v>
      </c>
      <c r="O1597" s="21" t="str">
        <f>_xlfn.XLOOKUP(A1597,'Hospitalisation Details'!A:A,'Hospitalisation Details'!K:K,"Not Found")</f>
        <v>R1026</v>
      </c>
      <c r="P1597" s="23">
        <f>_xlfn.XLOOKUP(A1597,'Hospitalisation Details'!A:A,'Hospitalisation Details'!L:L,"Not Found")</f>
        <v>27</v>
      </c>
    </row>
    <row r="1598" spans="1:16" ht="15.75" x14ac:dyDescent="0.25">
      <c r="A1598" s="19" t="s">
        <v>774</v>
      </c>
      <c r="B1598" s="19" t="str">
        <f>_xlfn.XLOOKUP(A1598,'Customer Names'!A:A,'Customer Names'!C:C,"Not Found")</f>
        <v>Ellwanger</v>
      </c>
      <c r="C1598" s="20">
        <f>_xlfn.XLOOKUP(A1598,'Medical Examinations'!A:A,'Medical Examinations'!B:B,"not found")</f>
        <v>17.7</v>
      </c>
      <c r="D1598" s="20">
        <f>_xlfn.XLOOKUP(A1598,'Medical Examinations'!A:A,'Medical Examinations'!C:C,"not found")</f>
        <v>10.42</v>
      </c>
      <c r="E1598" s="20" t="str">
        <f>_xlfn.XLOOKUP(A1598,'Medical Examinations'!A:A,'Medical Examinations'!D:D,"not found")</f>
        <v>Yes</v>
      </c>
      <c r="F1598" s="20" t="str">
        <f>_xlfn.XLOOKUP(A1598,'Medical Examinations'!A:A,'Medical Examinations'!E:E,"not found")</f>
        <v>No</v>
      </c>
      <c r="G1598" s="20" t="str">
        <f>_xlfn.XLOOKUP(A1598,'Medical Examinations'!A:A,'Medical Examinations'!F:F,"not found")</f>
        <v>No</v>
      </c>
      <c r="H1598" s="20">
        <f>_xlfn.XLOOKUP(A1598,'Medical Examinations'!A:A,'Medical Examinations'!G:G,"not found")</f>
        <v>2</v>
      </c>
      <c r="I1598" s="20" t="str">
        <f>_xlfn.XLOOKUP(A1598,'Medical Examinations'!A:A,'Medical Examinations'!H:H,"not found")</f>
        <v>No</v>
      </c>
      <c r="J1598" s="20" t="str">
        <f>_xlfn.XLOOKUP(A1598,'Medical Examinations'!A:A,'Medical Examinations'!I:I,"not found")</f>
        <v>Underweight</v>
      </c>
      <c r="K1598" s="21">
        <f>_xlfn.XLOOKUP(A1598,'Hospitalisation Details'!A:A,'Hospitalisation Details'!F:F,"Not Found")</f>
        <v>25852</v>
      </c>
      <c r="L1598" s="22">
        <f>_xlfn.XLOOKUP(A1598,'Hospitalisation Details'!A:A,'Hospitalisation Details'!H:H,"Not Found")</f>
        <v>6255.38</v>
      </c>
      <c r="M1598" s="21" t="str">
        <f>_xlfn.XLOOKUP(A1598,'Hospitalisation Details'!A:A,'Hospitalisation Details'!I:I,"Not Found")</f>
        <v>tier - 2</v>
      </c>
      <c r="N1598" s="21" t="str">
        <f>_xlfn.XLOOKUP(A1598,'Hospitalisation Details'!A:A,'Hospitalisation Details'!J:J,"Not Found")</f>
        <v>tier - 3</v>
      </c>
      <c r="O1598" s="21" t="str">
        <f>_xlfn.XLOOKUP(A1598,'Hospitalisation Details'!A:A,'Hospitalisation Details'!K:K,"Not Found")</f>
        <v>R1013</v>
      </c>
      <c r="P1598" s="23">
        <f>_xlfn.XLOOKUP(A1598,'Hospitalisation Details'!A:A,'Hospitalisation Details'!L:L,"Not Found")</f>
        <v>52</v>
      </c>
    </row>
    <row r="1599" spans="1:16" ht="15.75" x14ac:dyDescent="0.25">
      <c r="A1599" s="19" t="s">
        <v>773</v>
      </c>
      <c r="B1599" s="19" t="str">
        <f>_xlfn.XLOOKUP(A1599,'Customer Names'!A:A,'Customer Names'!C:C,"Not Found")</f>
        <v>Hanson</v>
      </c>
      <c r="C1599" s="20">
        <f>_xlfn.XLOOKUP(A1599,'Medical Examinations'!A:A,'Medical Examinations'!B:B,"not found")</f>
        <v>17.2</v>
      </c>
      <c r="D1599" s="20">
        <f>_xlfn.XLOOKUP(A1599,'Medical Examinations'!A:A,'Medical Examinations'!C:C,"not found")</f>
        <v>6.45</v>
      </c>
      <c r="E1599" s="20" t="str">
        <f>_xlfn.XLOOKUP(A1599,'Medical Examinations'!A:A,'Medical Examinations'!D:D,"not found")</f>
        <v>No</v>
      </c>
      <c r="F1599" s="20" t="str">
        <f>_xlfn.XLOOKUP(A1599,'Medical Examinations'!A:A,'Medical Examinations'!E:E,"not found")</f>
        <v>No</v>
      </c>
      <c r="G1599" s="20" t="str">
        <f>_xlfn.XLOOKUP(A1599,'Medical Examinations'!A:A,'Medical Examinations'!F:F,"not found")</f>
        <v>No</v>
      </c>
      <c r="H1599" s="20">
        <f>_xlfn.XLOOKUP(A1599,'Medical Examinations'!A:A,'Medical Examinations'!G:G,"not found")</f>
        <v>2</v>
      </c>
      <c r="I1599" s="20" t="str">
        <f>_xlfn.XLOOKUP(A1599,'Medical Examinations'!A:A,'Medical Examinations'!H:H,"not found")</f>
        <v>No</v>
      </c>
      <c r="J1599" s="20" t="str">
        <f>_xlfn.XLOOKUP(A1599,'Medical Examinations'!A:A,'Medical Examinations'!I:I,"not found")</f>
        <v>Underweight</v>
      </c>
      <c r="K1599" s="21">
        <f>_xlfn.XLOOKUP(A1599,'Hospitalisation Details'!A:A,'Hospitalisation Details'!F:F,"Not Found")</f>
        <v>26550</v>
      </c>
      <c r="L1599" s="22">
        <f>_xlfn.XLOOKUP(A1599,'Hospitalisation Details'!A:A,'Hospitalisation Details'!H:H,"Not Found")</f>
        <v>6254.13</v>
      </c>
      <c r="M1599" s="21" t="str">
        <f>_xlfn.XLOOKUP(A1599,'Hospitalisation Details'!A:A,'Hospitalisation Details'!I:I,"Not Found")</f>
        <v>tier - 2</v>
      </c>
      <c r="N1599" s="21" t="str">
        <f>_xlfn.XLOOKUP(A1599,'Hospitalisation Details'!A:A,'Hospitalisation Details'!J:J,"Not Found")</f>
        <v>tier - 3</v>
      </c>
      <c r="O1599" s="21" t="str">
        <f>_xlfn.XLOOKUP(A1599,'Hospitalisation Details'!A:A,'Hospitalisation Details'!K:K,"Not Found")</f>
        <v>R1012</v>
      </c>
      <c r="P1599" s="23">
        <f>_xlfn.XLOOKUP(A1599,'Hospitalisation Details'!A:A,'Hospitalisation Details'!L:L,"Not Found")</f>
        <v>50</v>
      </c>
    </row>
    <row r="1600" spans="1:16" ht="15.75" x14ac:dyDescent="0.25">
      <c r="A1600" s="19" t="s">
        <v>772</v>
      </c>
      <c r="B1600" s="19" t="str">
        <f>_xlfn.XLOOKUP(A1600,'Customer Names'!A:A,'Customer Names'!C:C,"Not Found")</f>
        <v>Tucker</v>
      </c>
      <c r="C1600" s="20">
        <f>_xlfn.XLOOKUP(A1600,'Medical Examinations'!A:A,'Medical Examinations'!B:B,"not found")</f>
        <v>19.21</v>
      </c>
      <c r="D1600" s="20">
        <f>_xlfn.XLOOKUP(A1600,'Medical Examinations'!A:A,'Medical Examinations'!C:C,"not found")</f>
        <v>5.52</v>
      </c>
      <c r="E1600" s="20" t="str">
        <f>_xlfn.XLOOKUP(A1600,'Medical Examinations'!A:A,'Medical Examinations'!D:D,"not found")</f>
        <v>No</v>
      </c>
      <c r="F1600" s="20" t="str">
        <f>_xlfn.XLOOKUP(A1600,'Medical Examinations'!A:A,'Medical Examinations'!E:E,"not found")</f>
        <v>No</v>
      </c>
      <c r="G1600" s="20" t="str">
        <f>_xlfn.XLOOKUP(A1600,'Medical Examinations'!A:A,'Medical Examinations'!F:F,"not found")</f>
        <v>No</v>
      </c>
      <c r="H1600" s="20">
        <f>_xlfn.XLOOKUP(A1600,'Medical Examinations'!A:A,'Medical Examinations'!G:G,"not found")</f>
        <v>2</v>
      </c>
      <c r="I1600" s="20" t="str">
        <f>_xlfn.XLOOKUP(A1600,'Medical Examinations'!A:A,'Medical Examinations'!H:H,"not found")</f>
        <v>No</v>
      </c>
      <c r="J1600" s="20" t="str">
        <f>_xlfn.XLOOKUP(A1600,'Medical Examinations'!A:A,'Medical Examinations'!I:I,"not found")</f>
        <v>Normal Weight</v>
      </c>
      <c r="K1600" s="21">
        <f>_xlfn.XLOOKUP(A1600,'Hospitalisation Details'!A:A,'Hospitalisation Details'!F:F,"Not Found")</f>
        <v>26614</v>
      </c>
      <c r="L1600" s="22">
        <f>_xlfn.XLOOKUP(A1600,'Hospitalisation Details'!A:A,'Hospitalisation Details'!H:H,"Not Found")</f>
        <v>6253.85</v>
      </c>
      <c r="M1600" s="21" t="str">
        <f>_xlfn.XLOOKUP(A1600,'Hospitalisation Details'!A:A,'Hospitalisation Details'!I:I,"Not Found")</f>
        <v>tier - 2</v>
      </c>
      <c r="N1600" s="21" t="str">
        <f>_xlfn.XLOOKUP(A1600,'Hospitalisation Details'!A:A,'Hospitalisation Details'!J:J,"Not Found")</f>
        <v>tier - 3</v>
      </c>
      <c r="O1600" s="21" t="str">
        <f>_xlfn.XLOOKUP(A1600,'Hospitalisation Details'!A:A,'Hospitalisation Details'!K:K,"Not Found")</f>
        <v>R1013</v>
      </c>
      <c r="P1600" s="23">
        <f>_xlfn.XLOOKUP(A1600,'Hospitalisation Details'!A:A,'Hospitalisation Details'!L:L,"Not Found")</f>
        <v>50</v>
      </c>
    </row>
    <row r="1601" spans="1:16" ht="15.75" x14ac:dyDescent="0.25">
      <c r="A1601" s="19" t="s">
        <v>771</v>
      </c>
      <c r="B1601" s="19" t="str">
        <f>_xlfn.XLOOKUP(A1601,'Customer Names'!A:A,'Customer Names'!C:C,"Not Found")</f>
        <v>Counts</v>
      </c>
      <c r="C1601" s="20">
        <f>_xlfn.XLOOKUP(A1601,'Medical Examinations'!A:A,'Medical Examinations'!B:B,"not found")</f>
        <v>23.2</v>
      </c>
      <c r="D1601" s="20">
        <f>_xlfn.XLOOKUP(A1601,'Medical Examinations'!A:A,'Medical Examinations'!C:C,"not found")</f>
        <v>4.41</v>
      </c>
      <c r="E1601" s="20" t="str">
        <f>_xlfn.XLOOKUP(A1601,'Medical Examinations'!A:A,'Medical Examinations'!D:D,"not found")</f>
        <v>No</v>
      </c>
      <c r="F1601" s="20" t="str">
        <f>_xlfn.XLOOKUP(A1601,'Medical Examinations'!A:A,'Medical Examinations'!E:E,"not found")</f>
        <v>No</v>
      </c>
      <c r="G1601" s="20" t="str">
        <f>_xlfn.XLOOKUP(A1601,'Medical Examinations'!A:A,'Medical Examinations'!F:F,"not found")</f>
        <v>Yes</v>
      </c>
      <c r="H1601" s="20">
        <f>_xlfn.XLOOKUP(A1601,'Medical Examinations'!A:A,'Medical Examinations'!G:G,"not found")</f>
        <v>1</v>
      </c>
      <c r="I1601" s="20" t="str">
        <f>_xlfn.XLOOKUP(A1601,'Medical Examinations'!A:A,'Medical Examinations'!H:H,"not found")</f>
        <v>No</v>
      </c>
      <c r="J1601" s="20" t="str">
        <f>_xlfn.XLOOKUP(A1601,'Medical Examinations'!A:A,'Medical Examinations'!I:I,"not found")</f>
        <v>Normal Weight</v>
      </c>
      <c r="K1601" s="21">
        <f>_xlfn.XLOOKUP(A1601,'Hospitalisation Details'!A:A,'Hospitalisation Details'!F:F,"Not Found")</f>
        <v>29138</v>
      </c>
      <c r="L1601" s="22">
        <f>_xlfn.XLOOKUP(A1601,'Hospitalisation Details'!A:A,'Hospitalisation Details'!H:H,"Not Found")</f>
        <v>6250.44</v>
      </c>
      <c r="M1601" s="21" t="str">
        <f>_xlfn.XLOOKUP(A1601,'Hospitalisation Details'!A:A,'Hospitalisation Details'!I:I,"Not Found")</f>
        <v>tier - 2</v>
      </c>
      <c r="N1601" s="21" t="str">
        <f>_xlfn.XLOOKUP(A1601,'Hospitalisation Details'!A:A,'Hospitalisation Details'!J:J,"Not Found")</f>
        <v>tier - 3</v>
      </c>
      <c r="O1601" s="21" t="str">
        <f>_xlfn.XLOOKUP(A1601,'Hospitalisation Details'!A:A,'Hospitalisation Details'!K:K,"Not Found")</f>
        <v>R1011</v>
      </c>
      <c r="P1601" s="23">
        <f>_xlfn.XLOOKUP(A1601,'Hospitalisation Details'!A:A,'Hospitalisation Details'!L:L,"Not Found")</f>
        <v>43</v>
      </c>
    </row>
    <row r="1602" spans="1:16" ht="15.75" x14ac:dyDescent="0.25">
      <c r="A1602" s="19" t="s">
        <v>770</v>
      </c>
      <c r="B1602" s="19" t="str">
        <f>_xlfn.XLOOKUP(A1602,'Customer Names'!A:A,'Customer Names'!C:C,"Not Found")</f>
        <v>Carson</v>
      </c>
      <c r="C1602" s="20">
        <f>_xlfn.XLOOKUP(A1602,'Medical Examinations'!A:A,'Medical Examinations'!B:B,"not found")</f>
        <v>32.5</v>
      </c>
      <c r="D1602" s="20">
        <f>_xlfn.XLOOKUP(A1602,'Medical Examinations'!A:A,'Medical Examinations'!C:C,"not found")</f>
        <v>4.6900000000000004</v>
      </c>
      <c r="E1602" s="20" t="str">
        <f>_xlfn.XLOOKUP(A1602,'Medical Examinations'!A:A,'Medical Examinations'!D:D,"not found")</f>
        <v>Yes</v>
      </c>
      <c r="F1602" s="20" t="str">
        <f>_xlfn.XLOOKUP(A1602,'Medical Examinations'!A:A,'Medical Examinations'!E:E,"not found")</f>
        <v>No</v>
      </c>
      <c r="G1602" s="20" t="str">
        <f>_xlfn.XLOOKUP(A1602,'Medical Examinations'!A:A,'Medical Examinations'!F:F,"not found")</f>
        <v>Yes</v>
      </c>
      <c r="H1602" s="20">
        <f>_xlfn.XLOOKUP(A1602,'Medical Examinations'!A:A,'Medical Examinations'!G:G,"not found")</f>
        <v>1</v>
      </c>
      <c r="I1602" s="20" t="str">
        <f>_xlfn.XLOOKUP(A1602,'Medical Examinations'!A:A,'Medical Examinations'!H:H,"not found")</f>
        <v>No</v>
      </c>
      <c r="J1602" s="20" t="str">
        <f>_xlfn.XLOOKUP(A1602,'Medical Examinations'!A:A,'Medical Examinations'!I:I,"not found")</f>
        <v>Obesity</v>
      </c>
      <c r="K1602" s="21">
        <f>_xlfn.XLOOKUP(A1602,'Hospitalisation Details'!A:A,'Hospitalisation Details'!F:F,"Not Found")</f>
        <v>30539</v>
      </c>
      <c r="L1602" s="22">
        <f>_xlfn.XLOOKUP(A1602,'Hospitalisation Details'!A:A,'Hospitalisation Details'!H:H,"Not Found")</f>
        <v>6238.3</v>
      </c>
      <c r="M1602" s="21" t="str">
        <f>_xlfn.XLOOKUP(A1602,'Hospitalisation Details'!A:A,'Hospitalisation Details'!I:I,"Not Found")</f>
        <v>tier - 2</v>
      </c>
      <c r="N1602" s="21" t="str">
        <f>_xlfn.XLOOKUP(A1602,'Hospitalisation Details'!A:A,'Hospitalisation Details'!J:J,"Not Found")</f>
        <v>tier - 3</v>
      </c>
      <c r="O1602" s="21" t="str">
        <f>_xlfn.XLOOKUP(A1602,'Hospitalisation Details'!A:A,'Hospitalisation Details'!K:K,"Not Found")</f>
        <v>R1011</v>
      </c>
      <c r="P1602" s="23">
        <f>_xlfn.XLOOKUP(A1602,'Hospitalisation Details'!A:A,'Hospitalisation Details'!L:L,"Not Found")</f>
        <v>39</v>
      </c>
    </row>
    <row r="1603" spans="1:16" ht="15.75" x14ac:dyDescent="0.25">
      <c r="A1603" s="19" t="s">
        <v>769</v>
      </c>
      <c r="B1603" s="19" t="str">
        <f>_xlfn.XLOOKUP(A1603,'Customer Names'!A:A,'Customer Names'!C:C,"Not Found")</f>
        <v>Haines</v>
      </c>
      <c r="C1603" s="20">
        <f>_xlfn.XLOOKUP(A1603,'Medical Examinations'!A:A,'Medical Examinations'!B:B,"not found")</f>
        <v>20.9</v>
      </c>
      <c r="D1603" s="20">
        <f>_xlfn.XLOOKUP(A1603,'Medical Examinations'!A:A,'Medical Examinations'!C:C,"not found")</f>
        <v>6.94</v>
      </c>
      <c r="E1603" s="20" t="str">
        <f>_xlfn.XLOOKUP(A1603,'Medical Examinations'!A:A,'Medical Examinations'!D:D,"not found")</f>
        <v>No</v>
      </c>
      <c r="F1603" s="20" t="str">
        <f>_xlfn.XLOOKUP(A1603,'Medical Examinations'!A:A,'Medical Examinations'!E:E,"not found")</f>
        <v>No</v>
      </c>
      <c r="G1603" s="20" t="str">
        <f>_xlfn.XLOOKUP(A1603,'Medical Examinations'!A:A,'Medical Examinations'!F:F,"not found")</f>
        <v>No</v>
      </c>
      <c r="H1603" s="20">
        <f>_xlfn.XLOOKUP(A1603,'Medical Examinations'!A:A,'Medical Examinations'!G:G,"not found")</f>
        <v>0</v>
      </c>
      <c r="I1603" s="20" t="str">
        <f>_xlfn.XLOOKUP(A1603,'Medical Examinations'!A:A,'Medical Examinations'!H:H,"not found")</f>
        <v>No</v>
      </c>
      <c r="J1603" s="20" t="str">
        <f>_xlfn.XLOOKUP(A1603,'Medical Examinations'!A:A,'Medical Examinations'!I:I,"not found")</f>
        <v>Normal Weight</v>
      </c>
      <c r="K1603" s="21">
        <f>_xlfn.XLOOKUP(A1603,'Hospitalisation Details'!A:A,'Hospitalisation Details'!F:F,"Not Found")</f>
        <v>28752</v>
      </c>
      <c r="L1603" s="22">
        <f>_xlfn.XLOOKUP(A1603,'Hospitalisation Details'!A:A,'Hospitalisation Details'!H:H,"Not Found")</f>
        <v>6236.95</v>
      </c>
      <c r="M1603" s="21" t="str">
        <f>_xlfn.XLOOKUP(A1603,'Hospitalisation Details'!A:A,'Hospitalisation Details'!I:I,"Not Found")</f>
        <v>tier - 2</v>
      </c>
      <c r="N1603" s="21" t="str">
        <f>_xlfn.XLOOKUP(A1603,'Hospitalisation Details'!A:A,'Hospitalisation Details'!J:J,"Not Found")</f>
        <v>tier - 3</v>
      </c>
      <c r="O1603" s="21" t="str">
        <f>_xlfn.XLOOKUP(A1603,'Hospitalisation Details'!A:A,'Hospitalisation Details'!K:K,"Not Found")</f>
        <v>R1013</v>
      </c>
      <c r="P1603" s="23">
        <f>_xlfn.XLOOKUP(A1603,'Hospitalisation Details'!A:A,'Hospitalisation Details'!L:L,"Not Found")</f>
        <v>44</v>
      </c>
    </row>
    <row r="1604" spans="1:16" ht="15.75" x14ac:dyDescent="0.25">
      <c r="A1604" s="19" t="s">
        <v>768</v>
      </c>
      <c r="B1604" s="19" t="str">
        <f>_xlfn.XLOOKUP(A1604,'Customer Names'!A:A,'Customer Names'!C:C,"Not Found")</f>
        <v>Schnabel</v>
      </c>
      <c r="C1604" s="20">
        <f>_xlfn.XLOOKUP(A1604,'Medical Examinations'!A:A,'Medical Examinations'!B:B,"not found")</f>
        <v>19.11</v>
      </c>
      <c r="D1604" s="20">
        <f>_xlfn.XLOOKUP(A1604,'Medical Examinations'!A:A,'Medical Examinations'!C:C,"not found")</f>
        <v>4.3499999999999996</v>
      </c>
      <c r="E1604" s="20" t="str">
        <f>_xlfn.XLOOKUP(A1604,'Medical Examinations'!A:A,'Medical Examinations'!D:D,"not found")</f>
        <v>No</v>
      </c>
      <c r="F1604" s="20" t="str">
        <f>_xlfn.XLOOKUP(A1604,'Medical Examinations'!A:A,'Medical Examinations'!E:E,"not found")</f>
        <v>No</v>
      </c>
      <c r="G1604" s="20" t="str">
        <f>_xlfn.XLOOKUP(A1604,'Medical Examinations'!A:A,'Medical Examinations'!F:F,"not found")</f>
        <v>No</v>
      </c>
      <c r="H1604" s="20">
        <f>_xlfn.XLOOKUP(A1604,'Medical Examinations'!A:A,'Medical Examinations'!G:G,"not found")</f>
        <v>2</v>
      </c>
      <c r="I1604" s="20" t="str">
        <f>_xlfn.XLOOKUP(A1604,'Medical Examinations'!A:A,'Medical Examinations'!H:H,"not found")</f>
        <v>No</v>
      </c>
      <c r="J1604" s="20" t="str">
        <f>_xlfn.XLOOKUP(A1604,'Medical Examinations'!A:A,'Medical Examinations'!I:I,"not found")</f>
        <v>Normal Weight</v>
      </c>
      <c r="K1604" s="21">
        <f>_xlfn.XLOOKUP(A1604,'Hospitalisation Details'!A:A,'Hospitalisation Details'!F:F,"Not Found")</f>
        <v>26479</v>
      </c>
      <c r="L1604" s="22">
        <f>_xlfn.XLOOKUP(A1604,'Hospitalisation Details'!A:A,'Hospitalisation Details'!H:H,"Not Found")</f>
        <v>6219.93</v>
      </c>
      <c r="M1604" s="21" t="str">
        <f>_xlfn.XLOOKUP(A1604,'Hospitalisation Details'!A:A,'Hospitalisation Details'!I:I,"Not Found")</f>
        <v>tier - 2</v>
      </c>
      <c r="N1604" s="21" t="str">
        <f>_xlfn.XLOOKUP(A1604,'Hospitalisation Details'!A:A,'Hospitalisation Details'!J:J,"Not Found")</f>
        <v>tier - 3</v>
      </c>
      <c r="O1604" s="21" t="str">
        <f>_xlfn.XLOOKUP(A1604,'Hospitalisation Details'!A:A,'Hospitalisation Details'!K:K,"Not Found")</f>
        <v>R1013</v>
      </c>
      <c r="P1604" s="23">
        <f>_xlfn.XLOOKUP(A1604,'Hospitalisation Details'!A:A,'Hospitalisation Details'!L:L,"Not Found")</f>
        <v>50</v>
      </c>
    </row>
    <row r="1605" spans="1:16" ht="15.75" x14ac:dyDescent="0.25">
      <c r="A1605" s="19" t="s">
        <v>767</v>
      </c>
      <c r="B1605" s="19" t="str">
        <f>_xlfn.XLOOKUP(A1605,'Customer Names'!A:A,'Customer Names'!C:C,"Not Found")</f>
        <v>Thind</v>
      </c>
      <c r="C1605" s="20">
        <f>_xlfn.XLOOKUP(A1605,'Medical Examinations'!A:A,'Medical Examinations'!B:B,"not found")</f>
        <v>31.17</v>
      </c>
      <c r="D1605" s="20">
        <f>_xlfn.XLOOKUP(A1605,'Medical Examinations'!A:A,'Medical Examinations'!C:C,"not found")</f>
        <v>5.28</v>
      </c>
      <c r="E1605" s="20" t="str">
        <f>_xlfn.XLOOKUP(A1605,'Medical Examinations'!A:A,'Medical Examinations'!D:D,"not found")</f>
        <v>No</v>
      </c>
      <c r="F1605" s="20" t="str">
        <f>_xlfn.XLOOKUP(A1605,'Medical Examinations'!A:A,'Medical Examinations'!E:E,"not found")</f>
        <v>No</v>
      </c>
      <c r="G1605" s="20" t="str">
        <f>_xlfn.XLOOKUP(A1605,'Medical Examinations'!A:A,'Medical Examinations'!F:F,"not found")</f>
        <v>No</v>
      </c>
      <c r="H1605" s="20">
        <f>_xlfn.XLOOKUP(A1605,'Medical Examinations'!A:A,'Medical Examinations'!G:G,"not found")</f>
        <v>1</v>
      </c>
      <c r="I1605" s="20" t="str">
        <f>_xlfn.XLOOKUP(A1605,'Medical Examinations'!A:A,'Medical Examinations'!H:H,"not found")</f>
        <v>No</v>
      </c>
      <c r="J1605" s="20" t="str">
        <f>_xlfn.XLOOKUP(A1605,'Medical Examinations'!A:A,'Medical Examinations'!I:I,"not found")</f>
        <v>Obesity</v>
      </c>
      <c r="K1605" s="21">
        <f>_xlfn.XLOOKUP(A1605,'Hospitalisation Details'!A:A,'Hospitalisation Details'!F:F,"Not Found")</f>
        <v>33828</v>
      </c>
      <c r="L1605" s="22">
        <f>_xlfn.XLOOKUP(A1605,'Hospitalisation Details'!A:A,'Hospitalisation Details'!H:H,"Not Found")</f>
        <v>6208.5</v>
      </c>
      <c r="M1605" s="21" t="str">
        <f>_xlfn.XLOOKUP(A1605,'Hospitalisation Details'!A:A,'Hospitalisation Details'!I:I,"Not Found")</f>
        <v>tier - 2</v>
      </c>
      <c r="N1605" s="21" t="str">
        <f>_xlfn.XLOOKUP(A1605,'Hospitalisation Details'!A:A,'Hospitalisation Details'!J:J,"Not Found")</f>
        <v>tier - 3</v>
      </c>
      <c r="O1605" s="21" t="str">
        <f>_xlfn.XLOOKUP(A1605,'Hospitalisation Details'!A:A,'Hospitalisation Details'!K:K,"Not Found")</f>
        <v>R1021</v>
      </c>
      <c r="P1605" s="23">
        <f>_xlfn.XLOOKUP(A1605,'Hospitalisation Details'!A:A,'Hospitalisation Details'!L:L,"Not Found")</f>
        <v>30</v>
      </c>
    </row>
    <row r="1606" spans="1:16" ht="15.75" x14ac:dyDescent="0.25">
      <c r="A1606" s="19" t="s">
        <v>766</v>
      </c>
      <c r="B1606" s="19" t="str">
        <f>_xlfn.XLOOKUP(A1606,'Customer Names'!A:A,'Customer Names'!C:C,"Not Found")</f>
        <v>Simon</v>
      </c>
      <c r="C1606" s="20">
        <f>_xlfn.XLOOKUP(A1606,'Medical Examinations'!A:A,'Medical Examinations'!B:B,"not found")</f>
        <v>36.08</v>
      </c>
      <c r="D1606" s="20">
        <f>_xlfn.XLOOKUP(A1606,'Medical Examinations'!A:A,'Medical Examinations'!C:C,"not found")</f>
        <v>4.29</v>
      </c>
      <c r="E1606" s="20" t="str">
        <f>_xlfn.XLOOKUP(A1606,'Medical Examinations'!A:A,'Medical Examinations'!D:D,"not found")</f>
        <v>No</v>
      </c>
      <c r="F1606" s="20" t="str">
        <f>_xlfn.XLOOKUP(A1606,'Medical Examinations'!A:A,'Medical Examinations'!E:E,"not found")</f>
        <v>No</v>
      </c>
      <c r="G1606" s="20" t="str">
        <f>_xlfn.XLOOKUP(A1606,'Medical Examinations'!A:A,'Medical Examinations'!F:F,"not found")</f>
        <v>No</v>
      </c>
      <c r="H1606" s="20">
        <f>_xlfn.XLOOKUP(A1606,'Medical Examinations'!A:A,'Medical Examinations'!G:G,"not found")</f>
        <v>0</v>
      </c>
      <c r="I1606" s="20" t="str">
        <f>_xlfn.XLOOKUP(A1606,'Medical Examinations'!A:A,'Medical Examinations'!H:H,"not found")</f>
        <v>No</v>
      </c>
      <c r="J1606" s="20" t="str">
        <f>_xlfn.XLOOKUP(A1606,'Medical Examinations'!A:A,'Medical Examinations'!I:I,"not found")</f>
        <v>Obesity</v>
      </c>
      <c r="K1606" s="21">
        <f>_xlfn.XLOOKUP(A1606,'Hospitalisation Details'!A:A,'Hospitalisation Details'!F:F,"Not Found")</f>
        <v>36413</v>
      </c>
      <c r="L1606" s="22">
        <f>_xlfn.XLOOKUP(A1606,'Hospitalisation Details'!A:A,'Hospitalisation Details'!H:H,"Not Found")</f>
        <v>6207.26</v>
      </c>
      <c r="M1606" s="21" t="str">
        <f>_xlfn.XLOOKUP(A1606,'Hospitalisation Details'!A:A,'Hospitalisation Details'!I:I,"Not Found")</f>
        <v>tier - 2</v>
      </c>
      <c r="N1606" s="21" t="str">
        <f>_xlfn.XLOOKUP(A1606,'Hospitalisation Details'!A:A,'Hospitalisation Details'!J:J,"Not Found")</f>
        <v>tier - 3</v>
      </c>
      <c r="O1606" s="21" t="str">
        <f>_xlfn.XLOOKUP(A1606,'Hospitalisation Details'!A:A,'Hospitalisation Details'!K:K,"Not Found")</f>
        <v>R1026</v>
      </c>
      <c r="P1606" s="23">
        <f>_xlfn.XLOOKUP(A1606,'Hospitalisation Details'!A:A,'Hospitalisation Details'!L:L,"Not Found")</f>
        <v>23</v>
      </c>
    </row>
    <row r="1607" spans="1:16" ht="15.75" x14ac:dyDescent="0.25">
      <c r="A1607" s="19" t="s">
        <v>765</v>
      </c>
      <c r="B1607" s="19" t="str">
        <f>_xlfn.XLOOKUP(A1607,'Customer Names'!A:A,'Customer Names'!C:C,"Not Found")</f>
        <v>Arciniaga</v>
      </c>
      <c r="C1607" s="20">
        <f>_xlfn.XLOOKUP(A1607,'Medical Examinations'!A:A,'Medical Examinations'!B:B,"not found")</f>
        <v>28.024999999999999</v>
      </c>
      <c r="D1607" s="20">
        <f>_xlfn.XLOOKUP(A1607,'Medical Examinations'!A:A,'Medical Examinations'!C:C,"not found")</f>
        <v>5.69</v>
      </c>
      <c r="E1607" s="20" t="str">
        <f>_xlfn.XLOOKUP(A1607,'Medical Examinations'!A:A,'Medical Examinations'!D:D,"not found")</f>
        <v>Yes</v>
      </c>
      <c r="F1607" s="20" t="str">
        <f>_xlfn.XLOOKUP(A1607,'Medical Examinations'!A:A,'Medical Examinations'!E:E,"not found")</f>
        <v>No</v>
      </c>
      <c r="G1607" s="20" t="str">
        <f>_xlfn.XLOOKUP(A1607,'Medical Examinations'!A:A,'Medical Examinations'!F:F,"not found")</f>
        <v>No</v>
      </c>
      <c r="H1607" s="20">
        <f>_xlfn.XLOOKUP(A1607,'Medical Examinations'!A:A,'Medical Examinations'!G:G,"not found")</f>
        <v>0</v>
      </c>
      <c r="I1607" s="20" t="str">
        <f>_xlfn.XLOOKUP(A1607,'Medical Examinations'!A:A,'Medical Examinations'!H:H,"not found")</f>
        <v>No</v>
      </c>
      <c r="J1607" s="20" t="str">
        <f>_xlfn.XLOOKUP(A1607,'Medical Examinations'!A:A,'Medical Examinations'!I:I,"not found")</f>
        <v>Overweight</v>
      </c>
      <c r="K1607" s="21">
        <f>_xlfn.XLOOKUP(A1607,'Hospitalisation Details'!A:A,'Hospitalisation Details'!F:F,"Not Found")</f>
        <v>31312</v>
      </c>
      <c r="L1607" s="22">
        <f>_xlfn.XLOOKUP(A1607,'Hospitalisation Details'!A:A,'Hospitalisation Details'!H:H,"Not Found")</f>
        <v>6203.9</v>
      </c>
      <c r="M1607" s="21" t="str">
        <f>_xlfn.XLOOKUP(A1607,'Hospitalisation Details'!A:A,'Hospitalisation Details'!I:I,"Not Found")</f>
        <v>tier - 2</v>
      </c>
      <c r="N1607" s="21" t="str">
        <f>_xlfn.XLOOKUP(A1607,'Hospitalisation Details'!A:A,'Hospitalisation Details'!J:J,"Not Found")</f>
        <v>tier - 3</v>
      </c>
      <c r="O1607" s="21" t="str">
        <f>_xlfn.XLOOKUP(A1607,'Hospitalisation Details'!A:A,'Hospitalisation Details'!K:K,"Not Found")</f>
        <v>R1012</v>
      </c>
      <c r="P1607" s="23">
        <f>_xlfn.XLOOKUP(A1607,'Hospitalisation Details'!A:A,'Hospitalisation Details'!L:L,"Not Found")</f>
        <v>37</v>
      </c>
    </row>
    <row r="1608" spans="1:16" ht="15.75" x14ac:dyDescent="0.25">
      <c r="A1608" s="19" t="s">
        <v>764</v>
      </c>
      <c r="B1608" s="19" t="str">
        <f>_xlfn.XLOOKUP(A1608,'Customer Names'!A:A,'Customer Names'!C:C,"Not Found")</f>
        <v>Ryan</v>
      </c>
      <c r="C1608" s="20">
        <f>_xlfn.XLOOKUP(A1608,'Medical Examinations'!A:A,'Medical Examinations'!B:B,"not found")</f>
        <v>24.32</v>
      </c>
      <c r="D1608" s="20">
        <f>_xlfn.XLOOKUP(A1608,'Medical Examinations'!A:A,'Medical Examinations'!C:C,"not found")</f>
        <v>5.56</v>
      </c>
      <c r="E1608" s="20" t="str">
        <f>_xlfn.XLOOKUP(A1608,'Medical Examinations'!A:A,'Medical Examinations'!D:D,"not found")</f>
        <v>Yes</v>
      </c>
      <c r="F1608" s="20" t="str">
        <f>_xlfn.XLOOKUP(A1608,'Medical Examinations'!A:A,'Medical Examinations'!E:E,"not found")</f>
        <v>No</v>
      </c>
      <c r="G1608" s="20" t="str">
        <f>_xlfn.XLOOKUP(A1608,'Medical Examinations'!A:A,'Medical Examinations'!F:F,"not found")</f>
        <v>No</v>
      </c>
      <c r="H1608" s="20">
        <f>_xlfn.XLOOKUP(A1608,'Medical Examinations'!A:A,'Medical Examinations'!G:G,"not found")</f>
        <v>0</v>
      </c>
      <c r="I1608" s="20" t="str">
        <f>_xlfn.XLOOKUP(A1608,'Medical Examinations'!A:A,'Medical Examinations'!H:H,"not found")</f>
        <v>No</v>
      </c>
      <c r="J1608" s="20" t="str">
        <f>_xlfn.XLOOKUP(A1608,'Medical Examinations'!A:A,'Medical Examinations'!I:I,"not found")</f>
        <v>Normal Weight</v>
      </c>
      <c r="K1608" s="21">
        <f>_xlfn.XLOOKUP(A1608,'Hospitalisation Details'!A:A,'Hospitalisation Details'!F:F,"Not Found")</f>
        <v>31250</v>
      </c>
      <c r="L1608" s="22">
        <f>_xlfn.XLOOKUP(A1608,'Hospitalisation Details'!A:A,'Hospitalisation Details'!H:H,"Not Found")</f>
        <v>6198.75</v>
      </c>
      <c r="M1608" s="21" t="str">
        <f>_xlfn.XLOOKUP(A1608,'Hospitalisation Details'!A:A,'Hospitalisation Details'!I:I,"Not Found")</f>
        <v>tier - 2</v>
      </c>
      <c r="N1608" s="21" t="str">
        <f>_xlfn.XLOOKUP(A1608,'Hospitalisation Details'!A:A,'Hospitalisation Details'!J:J,"Not Found")</f>
        <v>tier - 2</v>
      </c>
      <c r="O1608" s="21" t="str">
        <f>_xlfn.XLOOKUP(A1608,'Hospitalisation Details'!A:A,'Hospitalisation Details'!K:K,"Not Found")</f>
        <v>R1012</v>
      </c>
      <c r="P1608" s="23">
        <f>_xlfn.XLOOKUP(A1608,'Hospitalisation Details'!A:A,'Hospitalisation Details'!L:L,"Not Found")</f>
        <v>37</v>
      </c>
    </row>
    <row r="1609" spans="1:16" ht="15.75" x14ac:dyDescent="0.25">
      <c r="A1609" s="19" t="s">
        <v>763</v>
      </c>
      <c r="B1609" s="19" t="str">
        <f>_xlfn.XLOOKUP(A1609,'Customer Names'!A:A,'Customer Names'!C:C,"Not Found")</f>
        <v>Lizak</v>
      </c>
      <c r="C1609" s="20">
        <f>_xlfn.XLOOKUP(A1609,'Medical Examinations'!A:A,'Medical Examinations'!B:B,"not found")</f>
        <v>38</v>
      </c>
      <c r="D1609" s="20">
        <f>_xlfn.XLOOKUP(A1609,'Medical Examinations'!A:A,'Medical Examinations'!C:C,"not found")</f>
        <v>5.41</v>
      </c>
      <c r="E1609" s="20" t="str">
        <f>_xlfn.XLOOKUP(A1609,'Medical Examinations'!A:A,'Medical Examinations'!D:D,"not found")</f>
        <v>Yes</v>
      </c>
      <c r="F1609" s="20" t="str">
        <f>_xlfn.XLOOKUP(A1609,'Medical Examinations'!A:A,'Medical Examinations'!E:E,"not found")</f>
        <v>No</v>
      </c>
      <c r="G1609" s="20" t="str">
        <f>_xlfn.XLOOKUP(A1609,'Medical Examinations'!A:A,'Medical Examinations'!F:F,"not found")</f>
        <v>No</v>
      </c>
      <c r="H1609" s="20">
        <f>_xlfn.XLOOKUP(A1609,'Medical Examinations'!A:A,'Medical Examinations'!G:G,"not found")</f>
        <v>1</v>
      </c>
      <c r="I1609" s="20" t="str">
        <f>_xlfn.XLOOKUP(A1609,'Medical Examinations'!A:A,'Medical Examinations'!H:H,"not found")</f>
        <v>No</v>
      </c>
      <c r="J1609" s="20" t="str">
        <f>_xlfn.XLOOKUP(A1609,'Medical Examinations'!A:A,'Medical Examinations'!I:I,"not found")</f>
        <v>Obesity</v>
      </c>
      <c r="K1609" s="21">
        <f>_xlfn.XLOOKUP(A1609,'Hospitalisation Details'!A:A,'Hospitalisation Details'!F:F,"Not Found")</f>
        <v>32439</v>
      </c>
      <c r="L1609" s="22">
        <f>_xlfn.XLOOKUP(A1609,'Hospitalisation Details'!A:A,'Hospitalisation Details'!H:H,"Not Found")</f>
        <v>6196.45</v>
      </c>
      <c r="M1609" s="21" t="str">
        <f>_xlfn.XLOOKUP(A1609,'Hospitalisation Details'!A:A,'Hospitalisation Details'!I:I,"Not Found")</f>
        <v>tier - 2</v>
      </c>
      <c r="N1609" s="21" t="str">
        <f>_xlfn.XLOOKUP(A1609,'Hospitalisation Details'!A:A,'Hospitalisation Details'!J:J,"Not Found")</f>
        <v>tier - 2</v>
      </c>
      <c r="O1609" s="21" t="str">
        <f>_xlfn.XLOOKUP(A1609,'Hospitalisation Details'!A:A,'Hospitalisation Details'!K:K,"Not Found")</f>
        <v>R1011</v>
      </c>
      <c r="P1609" s="23">
        <f>_xlfn.XLOOKUP(A1609,'Hospitalisation Details'!A:A,'Hospitalisation Details'!L:L,"Not Found")</f>
        <v>34</v>
      </c>
    </row>
    <row r="1610" spans="1:16" ht="15.75" x14ac:dyDescent="0.25">
      <c r="A1610" s="19" t="s">
        <v>762</v>
      </c>
      <c r="B1610" s="19" t="str">
        <f>_xlfn.XLOOKUP(A1610,'Customer Names'!A:A,'Customer Names'!C:C,"Not Found")</f>
        <v>Howery</v>
      </c>
      <c r="C1610" s="20">
        <f>_xlfn.XLOOKUP(A1610,'Medical Examinations'!A:A,'Medical Examinations'!B:B,"not found")</f>
        <v>31.6</v>
      </c>
      <c r="D1610" s="20">
        <f>_xlfn.XLOOKUP(A1610,'Medical Examinations'!A:A,'Medical Examinations'!C:C,"not found")</f>
        <v>10.85</v>
      </c>
      <c r="E1610" s="20" t="str">
        <f>_xlfn.XLOOKUP(A1610,'Medical Examinations'!A:A,'Medical Examinations'!D:D,"not found")</f>
        <v>Yes</v>
      </c>
      <c r="F1610" s="20" t="str">
        <f>_xlfn.XLOOKUP(A1610,'Medical Examinations'!A:A,'Medical Examinations'!E:E,"not found")</f>
        <v>No</v>
      </c>
      <c r="G1610" s="20" t="str">
        <f>_xlfn.XLOOKUP(A1610,'Medical Examinations'!A:A,'Medical Examinations'!F:F,"not found")</f>
        <v>No</v>
      </c>
      <c r="H1610" s="20">
        <f>_xlfn.XLOOKUP(A1610,'Medical Examinations'!A:A,'Medical Examinations'!G:G,"not found")</f>
        <v>0</v>
      </c>
      <c r="I1610" s="20" t="str">
        <f>_xlfn.XLOOKUP(A1610,'Medical Examinations'!A:A,'Medical Examinations'!H:H,"not found")</f>
        <v>No</v>
      </c>
      <c r="J1610" s="20" t="str">
        <f>_xlfn.XLOOKUP(A1610,'Medical Examinations'!A:A,'Medical Examinations'!I:I,"not found")</f>
        <v>Obesity</v>
      </c>
      <c r="K1610" s="21">
        <f>_xlfn.XLOOKUP(A1610,'Hospitalisation Details'!A:A,'Hospitalisation Details'!F:F,"Not Found")</f>
        <v>29860</v>
      </c>
      <c r="L1610" s="22">
        <f>_xlfn.XLOOKUP(A1610,'Hospitalisation Details'!A:A,'Hospitalisation Details'!H:H,"Not Found")</f>
        <v>6186.13</v>
      </c>
      <c r="M1610" s="21" t="str">
        <f>_xlfn.XLOOKUP(A1610,'Hospitalisation Details'!A:A,'Hospitalisation Details'!I:I,"Not Found")</f>
        <v>tier - 2</v>
      </c>
      <c r="N1610" s="21" t="str">
        <f>_xlfn.XLOOKUP(A1610,'Hospitalisation Details'!A:A,'Hospitalisation Details'!J:J,"Not Found")</f>
        <v>tier - 3</v>
      </c>
      <c r="O1610" s="21" t="str">
        <f>_xlfn.XLOOKUP(A1610,'Hospitalisation Details'!A:A,'Hospitalisation Details'!K:K,"Not Found")</f>
        <v>R1011</v>
      </c>
      <c r="P1610" s="23">
        <f>_xlfn.XLOOKUP(A1610,'Hospitalisation Details'!A:A,'Hospitalisation Details'!L:L,"Not Found")</f>
        <v>41</v>
      </c>
    </row>
    <row r="1611" spans="1:16" ht="15.75" x14ac:dyDescent="0.25">
      <c r="A1611" s="19" t="s">
        <v>761</v>
      </c>
      <c r="B1611" s="19" t="str">
        <f>_xlfn.XLOOKUP(A1611,'Customer Names'!A:A,'Customer Names'!C:C,"Not Found")</f>
        <v>Crain</v>
      </c>
      <c r="C1611" s="20">
        <f>_xlfn.XLOOKUP(A1611,'Medical Examinations'!A:A,'Medical Examinations'!B:B,"not found")</f>
        <v>31.02</v>
      </c>
      <c r="D1611" s="20">
        <f>_xlfn.XLOOKUP(A1611,'Medical Examinations'!A:A,'Medical Examinations'!C:C,"not found")</f>
        <v>11.63</v>
      </c>
      <c r="E1611" s="20" t="str">
        <f>_xlfn.XLOOKUP(A1611,'Medical Examinations'!A:A,'Medical Examinations'!D:D,"not found")</f>
        <v>Yes</v>
      </c>
      <c r="F1611" s="20" t="str">
        <f>_xlfn.XLOOKUP(A1611,'Medical Examinations'!A:A,'Medical Examinations'!E:E,"not found")</f>
        <v>No</v>
      </c>
      <c r="G1611" s="20" t="str">
        <f>_xlfn.XLOOKUP(A1611,'Medical Examinations'!A:A,'Medical Examinations'!F:F,"not found")</f>
        <v>No</v>
      </c>
      <c r="H1611" s="20">
        <f>_xlfn.XLOOKUP(A1611,'Medical Examinations'!A:A,'Medical Examinations'!G:G,"not found")</f>
        <v>0</v>
      </c>
      <c r="I1611" s="20" t="str">
        <f>_xlfn.XLOOKUP(A1611,'Medical Examinations'!A:A,'Medical Examinations'!H:H,"not found")</f>
        <v>No</v>
      </c>
      <c r="J1611" s="20" t="str">
        <f>_xlfn.XLOOKUP(A1611,'Medical Examinations'!A:A,'Medical Examinations'!I:I,"not found")</f>
        <v>Obesity</v>
      </c>
      <c r="K1611" s="21">
        <f>_xlfn.XLOOKUP(A1611,'Hospitalisation Details'!A:A,'Hospitalisation Details'!F:F,"Not Found")</f>
        <v>29912</v>
      </c>
      <c r="L1611" s="22">
        <f>_xlfn.XLOOKUP(A1611,'Hospitalisation Details'!A:A,'Hospitalisation Details'!H:H,"Not Found")</f>
        <v>6185.32</v>
      </c>
      <c r="M1611" s="21" t="str">
        <f>_xlfn.XLOOKUP(A1611,'Hospitalisation Details'!A:A,'Hospitalisation Details'!I:I,"Not Found")</f>
        <v>tier - 2</v>
      </c>
      <c r="N1611" s="21" t="str">
        <f>_xlfn.XLOOKUP(A1611,'Hospitalisation Details'!A:A,'Hospitalisation Details'!J:J,"Not Found")</f>
        <v>tier - 3</v>
      </c>
      <c r="O1611" s="21" t="str">
        <f>_xlfn.XLOOKUP(A1611,'Hospitalisation Details'!A:A,'Hospitalisation Details'!K:K,"Not Found")</f>
        <v>R1013</v>
      </c>
      <c r="P1611" s="23">
        <f>_xlfn.XLOOKUP(A1611,'Hospitalisation Details'!A:A,'Hospitalisation Details'!L:L,"Not Found")</f>
        <v>41</v>
      </c>
    </row>
    <row r="1612" spans="1:16" ht="15.75" x14ac:dyDescent="0.25">
      <c r="A1612" s="19" t="s">
        <v>760</v>
      </c>
      <c r="B1612" s="19" t="str">
        <f>_xlfn.XLOOKUP(A1612,'Customer Names'!A:A,'Customer Names'!C:C,"Not Found")</f>
        <v>Hotze</v>
      </c>
      <c r="C1612" s="20">
        <f>_xlfn.XLOOKUP(A1612,'Medical Examinations'!A:A,'Medical Examinations'!B:B,"not found")</f>
        <v>29.26</v>
      </c>
      <c r="D1612" s="20">
        <f>_xlfn.XLOOKUP(A1612,'Medical Examinations'!A:A,'Medical Examinations'!C:C,"not found")</f>
        <v>5.68</v>
      </c>
      <c r="E1612" s="20" t="str">
        <f>_xlfn.XLOOKUP(A1612,'Medical Examinations'!A:A,'Medical Examinations'!D:D,"not found")</f>
        <v>Yes</v>
      </c>
      <c r="F1612" s="20" t="str">
        <f>_xlfn.XLOOKUP(A1612,'Medical Examinations'!A:A,'Medical Examinations'!E:E,"not found")</f>
        <v>No</v>
      </c>
      <c r="G1612" s="20" t="str">
        <f>_xlfn.XLOOKUP(A1612,'Medical Examinations'!A:A,'Medical Examinations'!F:F,"not found")</f>
        <v>No</v>
      </c>
      <c r="H1612" s="20">
        <f>_xlfn.XLOOKUP(A1612,'Medical Examinations'!A:A,'Medical Examinations'!G:G,"not found")</f>
        <v>1</v>
      </c>
      <c r="I1612" s="20" t="str">
        <f>_xlfn.XLOOKUP(A1612,'Medical Examinations'!A:A,'Medical Examinations'!H:H,"not found")</f>
        <v>No</v>
      </c>
      <c r="J1612" s="20" t="str">
        <f>_xlfn.XLOOKUP(A1612,'Medical Examinations'!A:A,'Medical Examinations'!I:I,"not found")</f>
        <v>Overweight</v>
      </c>
      <c r="K1612" s="21">
        <f>_xlfn.XLOOKUP(A1612,'Hospitalisation Details'!A:A,'Hospitalisation Details'!F:F,"Not Found")</f>
        <v>32448</v>
      </c>
      <c r="L1612" s="22">
        <f>_xlfn.XLOOKUP(A1612,'Hospitalisation Details'!A:A,'Hospitalisation Details'!H:H,"Not Found")</f>
        <v>6184.3</v>
      </c>
      <c r="M1612" s="21" t="str">
        <f>_xlfn.XLOOKUP(A1612,'Hospitalisation Details'!A:A,'Hospitalisation Details'!I:I,"Not Found")</f>
        <v>tier - 2</v>
      </c>
      <c r="N1612" s="21" t="str">
        <f>_xlfn.XLOOKUP(A1612,'Hospitalisation Details'!A:A,'Hospitalisation Details'!J:J,"Not Found")</f>
        <v>tier - 3</v>
      </c>
      <c r="O1612" s="21" t="str">
        <f>_xlfn.XLOOKUP(A1612,'Hospitalisation Details'!A:A,'Hospitalisation Details'!K:K,"Not Found")</f>
        <v>R1013</v>
      </c>
      <c r="P1612" s="23">
        <f>_xlfn.XLOOKUP(A1612,'Hospitalisation Details'!A:A,'Hospitalisation Details'!L:L,"Not Found")</f>
        <v>34</v>
      </c>
    </row>
    <row r="1613" spans="1:16" ht="15.75" x14ac:dyDescent="0.25">
      <c r="A1613" s="19" t="s">
        <v>759</v>
      </c>
      <c r="B1613" s="19" t="str">
        <f>_xlfn.XLOOKUP(A1613,'Customer Names'!A:A,'Customer Names'!C:C,"Not Found")</f>
        <v>Chauhan</v>
      </c>
      <c r="C1613" s="20">
        <f>_xlfn.XLOOKUP(A1613,'Medical Examinations'!A:A,'Medical Examinations'!B:B,"not found")</f>
        <v>15.09</v>
      </c>
      <c r="D1613" s="20">
        <f>_xlfn.XLOOKUP(A1613,'Medical Examinations'!A:A,'Medical Examinations'!C:C,"not found")</f>
        <v>7.59</v>
      </c>
      <c r="E1613" s="20" t="str">
        <f>_xlfn.XLOOKUP(A1613,'Medical Examinations'!A:A,'Medical Examinations'!D:D,"not found")</f>
        <v>Yes</v>
      </c>
      <c r="F1613" s="20" t="str">
        <f>_xlfn.XLOOKUP(A1613,'Medical Examinations'!A:A,'Medical Examinations'!E:E,"not found")</f>
        <v>No</v>
      </c>
      <c r="G1613" s="20" t="str">
        <f>_xlfn.XLOOKUP(A1613,'Medical Examinations'!A:A,'Medical Examinations'!F:F,"not found")</f>
        <v>No</v>
      </c>
      <c r="H1613" s="20">
        <f>_xlfn.XLOOKUP(A1613,'Medical Examinations'!A:A,'Medical Examinations'!G:G,"not found")</f>
        <v>2</v>
      </c>
      <c r="I1613" s="20" t="str">
        <f>_xlfn.XLOOKUP(A1613,'Medical Examinations'!A:A,'Medical Examinations'!H:H,"not found")</f>
        <v>No</v>
      </c>
      <c r="J1613" s="20" t="str">
        <f>_xlfn.XLOOKUP(A1613,'Medical Examinations'!A:A,'Medical Examinations'!I:I,"not found")</f>
        <v>Underweight</v>
      </c>
      <c r="K1613" s="21">
        <f>_xlfn.XLOOKUP(A1613,'Hospitalisation Details'!A:A,'Hospitalisation Details'!F:F,"Not Found")</f>
        <v>25846</v>
      </c>
      <c r="L1613" s="22">
        <f>_xlfn.XLOOKUP(A1613,'Hospitalisation Details'!A:A,'Hospitalisation Details'!H:H,"Not Found")</f>
        <v>6183.46</v>
      </c>
      <c r="M1613" s="21" t="str">
        <f>_xlfn.XLOOKUP(A1613,'Hospitalisation Details'!A:A,'Hospitalisation Details'!I:I,"Not Found")</f>
        <v>tier - 2</v>
      </c>
      <c r="N1613" s="21" t="str">
        <f>_xlfn.XLOOKUP(A1613,'Hospitalisation Details'!A:A,'Hospitalisation Details'!J:J,"Not Found")</f>
        <v>tier - 3</v>
      </c>
      <c r="O1613" s="21" t="str">
        <f>_xlfn.XLOOKUP(A1613,'Hospitalisation Details'!A:A,'Hospitalisation Details'!K:K,"Not Found")</f>
        <v>R1012</v>
      </c>
      <c r="P1613" s="23">
        <f>_xlfn.XLOOKUP(A1613,'Hospitalisation Details'!A:A,'Hospitalisation Details'!L:L,"Not Found")</f>
        <v>52</v>
      </c>
    </row>
    <row r="1614" spans="1:16" ht="15.75" x14ac:dyDescent="0.25">
      <c r="A1614" s="19" t="s">
        <v>758</v>
      </c>
      <c r="B1614" s="19" t="str">
        <f>_xlfn.XLOOKUP(A1614,'Customer Names'!A:A,'Customer Names'!C:C,"Not Found")</f>
        <v>Raab</v>
      </c>
      <c r="C1614" s="20">
        <f>_xlfn.XLOOKUP(A1614,'Medical Examinations'!A:A,'Medical Examinations'!B:B,"not found")</f>
        <v>22.63</v>
      </c>
      <c r="D1614" s="20">
        <f>_xlfn.XLOOKUP(A1614,'Medical Examinations'!A:A,'Medical Examinations'!C:C,"not found")</f>
        <v>5.09</v>
      </c>
      <c r="E1614" s="20" t="str">
        <f>_xlfn.XLOOKUP(A1614,'Medical Examinations'!A:A,'Medical Examinations'!D:D,"not found")</f>
        <v>Yes</v>
      </c>
      <c r="F1614" s="20" t="str">
        <f>_xlfn.XLOOKUP(A1614,'Medical Examinations'!A:A,'Medical Examinations'!E:E,"not found")</f>
        <v>No</v>
      </c>
      <c r="G1614" s="20" t="str">
        <f>_xlfn.XLOOKUP(A1614,'Medical Examinations'!A:A,'Medical Examinations'!F:F,"not found")</f>
        <v>No</v>
      </c>
      <c r="H1614" s="20">
        <f>_xlfn.XLOOKUP(A1614,'Medical Examinations'!A:A,'Medical Examinations'!G:G,"not found")</f>
        <v>0</v>
      </c>
      <c r="I1614" s="20" t="str">
        <f>_xlfn.XLOOKUP(A1614,'Medical Examinations'!A:A,'Medical Examinations'!H:H,"not found")</f>
        <v>No</v>
      </c>
      <c r="J1614" s="20" t="str">
        <f>_xlfn.XLOOKUP(A1614,'Medical Examinations'!A:A,'Medical Examinations'!I:I,"not found")</f>
        <v>Normal Weight</v>
      </c>
      <c r="K1614" s="21">
        <f>_xlfn.XLOOKUP(A1614,'Hospitalisation Details'!A:A,'Hospitalisation Details'!F:F,"Not Found")</f>
        <v>31268</v>
      </c>
      <c r="L1614" s="22">
        <f>_xlfn.XLOOKUP(A1614,'Hospitalisation Details'!A:A,'Hospitalisation Details'!H:H,"Not Found")</f>
        <v>6183.32</v>
      </c>
      <c r="M1614" s="21" t="str">
        <f>_xlfn.XLOOKUP(A1614,'Hospitalisation Details'!A:A,'Hospitalisation Details'!I:I,"Not Found")</f>
        <v>tier - 2</v>
      </c>
      <c r="N1614" s="21" t="str">
        <f>_xlfn.XLOOKUP(A1614,'Hospitalisation Details'!A:A,'Hospitalisation Details'!J:J,"Not Found")</f>
        <v>tier - 2</v>
      </c>
      <c r="O1614" s="21" t="str">
        <f>_xlfn.XLOOKUP(A1614,'Hospitalisation Details'!A:A,'Hospitalisation Details'!K:K,"Not Found")</f>
        <v>R1012</v>
      </c>
      <c r="P1614" s="23">
        <f>_xlfn.XLOOKUP(A1614,'Hospitalisation Details'!A:A,'Hospitalisation Details'!L:L,"Not Found")</f>
        <v>37</v>
      </c>
    </row>
    <row r="1615" spans="1:16" ht="15.75" x14ac:dyDescent="0.25">
      <c r="A1615" s="19" t="s">
        <v>757</v>
      </c>
      <c r="B1615" s="19" t="str">
        <f>_xlfn.XLOOKUP(A1615,'Customer Names'!A:A,'Customer Names'!C:C,"Not Found")</f>
        <v>McKown</v>
      </c>
      <c r="C1615" s="20">
        <f>_xlfn.XLOOKUP(A1615,'Medical Examinations'!A:A,'Medical Examinations'!B:B,"not found")</f>
        <v>23.46</v>
      </c>
      <c r="D1615" s="20">
        <f>_xlfn.XLOOKUP(A1615,'Medical Examinations'!A:A,'Medical Examinations'!C:C,"not found")</f>
        <v>4.21</v>
      </c>
      <c r="E1615" s="20" t="str">
        <f>_xlfn.XLOOKUP(A1615,'Medical Examinations'!A:A,'Medical Examinations'!D:D,"not found")</f>
        <v>No</v>
      </c>
      <c r="F1615" s="20" t="str">
        <f>_xlfn.XLOOKUP(A1615,'Medical Examinations'!A:A,'Medical Examinations'!E:E,"not found")</f>
        <v>No</v>
      </c>
      <c r="G1615" s="20" t="str">
        <f>_xlfn.XLOOKUP(A1615,'Medical Examinations'!A:A,'Medical Examinations'!F:F,"not found")</f>
        <v>No</v>
      </c>
      <c r="H1615" s="20">
        <f>_xlfn.XLOOKUP(A1615,'Medical Examinations'!A:A,'Medical Examinations'!G:G,"not found")</f>
        <v>1</v>
      </c>
      <c r="I1615" s="20" t="str">
        <f>_xlfn.XLOOKUP(A1615,'Medical Examinations'!A:A,'Medical Examinations'!H:H,"not found")</f>
        <v>No</v>
      </c>
      <c r="J1615" s="20" t="str">
        <f>_xlfn.XLOOKUP(A1615,'Medical Examinations'!A:A,'Medical Examinations'!I:I,"not found")</f>
        <v>Normal Weight</v>
      </c>
      <c r="K1615" s="21">
        <f>_xlfn.XLOOKUP(A1615,'Hospitalisation Details'!A:A,'Hospitalisation Details'!F:F,"Not Found")</f>
        <v>30961</v>
      </c>
      <c r="L1615" s="22">
        <f>_xlfn.XLOOKUP(A1615,'Hospitalisation Details'!A:A,'Hospitalisation Details'!H:H,"Not Found")</f>
        <v>6170.96</v>
      </c>
      <c r="M1615" s="21" t="str">
        <f>_xlfn.XLOOKUP(A1615,'Hospitalisation Details'!A:A,'Hospitalisation Details'!I:I,"Not Found")</f>
        <v>tier - 2</v>
      </c>
      <c r="N1615" s="21" t="str">
        <f>_xlfn.XLOOKUP(A1615,'Hospitalisation Details'!A:A,'Hospitalisation Details'!J:J,"Not Found")</f>
        <v>tier - 2</v>
      </c>
      <c r="O1615" s="21" t="str">
        <f>_xlfn.XLOOKUP(A1615,'Hospitalisation Details'!A:A,'Hospitalisation Details'!K:K,"Not Found")</f>
        <v>R1013</v>
      </c>
      <c r="P1615" s="23">
        <f>_xlfn.XLOOKUP(A1615,'Hospitalisation Details'!A:A,'Hospitalisation Details'!L:L,"Not Found")</f>
        <v>38</v>
      </c>
    </row>
    <row r="1616" spans="1:16" ht="15.75" x14ac:dyDescent="0.25">
      <c r="A1616" s="19" t="s">
        <v>756</v>
      </c>
      <c r="B1616" s="19" t="str">
        <f>_xlfn.XLOOKUP(A1616,'Customer Names'!A:A,'Customer Names'!C:C,"Not Found")</f>
        <v>Schiemann</v>
      </c>
      <c r="C1616" s="20">
        <f>_xlfn.XLOOKUP(A1616,'Medical Examinations'!A:A,'Medical Examinations'!B:B,"not found")</f>
        <v>22.56</v>
      </c>
      <c r="D1616" s="20">
        <f>_xlfn.XLOOKUP(A1616,'Medical Examinations'!A:A,'Medical Examinations'!C:C,"not found")</f>
        <v>4.34</v>
      </c>
      <c r="E1616" s="20" t="str">
        <f>_xlfn.XLOOKUP(A1616,'Medical Examinations'!A:A,'Medical Examinations'!D:D,"not found")</f>
        <v>Yes</v>
      </c>
      <c r="F1616" s="20" t="str">
        <f>_xlfn.XLOOKUP(A1616,'Medical Examinations'!A:A,'Medical Examinations'!E:E,"not found")</f>
        <v>No</v>
      </c>
      <c r="G1616" s="20" t="str">
        <f>_xlfn.XLOOKUP(A1616,'Medical Examinations'!A:A,'Medical Examinations'!F:F,"not found")</f>
        <v>No</v>
      </c>
      <c r="H1616" s="20">
        <f>_xlfn.XLOOKUP(A1616,'Medical Examinations'!A:A,'Medical Examinations'!G:G,"not found")</f>
        <v>0</v>
      </c>
      <c r="I1616" s="20" t="str">
        <f>_xlfn.XLOOKUP(A1616,'Medical Examinations'!A:A,'Medical Examinations'!H:H,"not found")</f>
        <v>No</v>
      </c>
      <c r="J1616" s="20" t="str">
        <f>_xlfn.XLOOKUP(A1616,'Medical Examinations'!A:A,'Medical Examinations'!I:I,"not found")</f>
        <v>Normal Weight</v>
      </c>
      <c r="K1616" s="21">
        <f>_xlfn.XLOOKUP(A1616,'Hospitalisation Details'!A:A,'Hospitalisation Details'!F:F,"Not Found")</f>
        <v>31335</v>
      </c>
      <c r="L1616" s="22">
        <f>_xlfn.XLOOKUP(A1616,'Hospitalisation Details'!A:A,'Hospitalisation Details'!H:H,"Not Found")</f>
        <v>6159.57</v>
      </c>
      <c r="M1616" s="21" t="str">
        <f>_xlfn.XLOOKUP(A1616,'Hospitalisation Details'!A:A,'Hospitalisation Details'!I:I,"Not Found")</f>
        <v>tier - 2</v>
      </c>
      <c r="N1616" s="21" t="str">
        <f>_xlfn.XLOOKUP(A1616,'Hospitalisation Details'!A:A,'Hospitalisation Details'!J:J,"Not Found")</f>
        <v>tier - 2</v>
      </c>
      <c r="O1616" s="21" t="str">
        <f>_xlfn.XLOOKUP(A1616,'Hospitalisation Details'!A:A,'Hospitalisation Details'!K:K,"Not Found")</f>
        <v>R1012</v>
      </c>
      <c r="P1616" s="23">
        <f>_xlfn.XLOOKUP(A1616,'Hospitalisation Details'!A:A,'Hospitalisation Details'!L:L,"Not Found")</f>
        <v>37</v>
      </c>
    </row>
    <row r="1617" spans="1:16" ht="15.75" x14ac:dyDescent="0.25">
      <c r="A1617" s="19" t="s">
        <v>755</v>
      </c>
      <c r="B1617" s="19" t="str">
        <f>_xlfn.XLOOKUP(A1617,'Customer Names'!A:A,'Customer Names'!C:C,"Not Found")</f>
        <v>Cress</v>
      </c>
      <c r="C1617" s="20">
        <f>_xlfn.XLOOKUP(A1617,'Medical Examinations'!A:A,'Medical Examinations'!B:B,"not found")</f>
        <v>19.28</v>
      </c>
      <c r="D1617" s="20">
        <f>_xlfn.XLOOKUP(A1617,'Medical Examinations'!A:A,'Medical Examinations'!C:C,"not found")</f>
        <v>11.85</v>
      </c>
      <c r="E1617" s="20" t="str">
        <f>_xlfn.XLOOKUP(A1617,'Medical Examinations'!A:A,'Medical Examinations'!D:D,"not found")</f>
        <v>No</v>
      </c>
      <c r="F1617" s="20" t="str">
        <f>_xlfn.XLOOKUP(A1617,'Medical Examinations'!A:A,'Medical Examinations'!E:E,"not found")</f>
        <v>No</v>
      </c>
      <c r="G1617" s="20" t="str">
        <f>_xlfn.XLOOKUP(A1617,'Medical Examinations'!A:A,'Medical Examinations'!F:F,"not found")</f>
        <v>No</v>
      </c>
      <c r="H1617" s="20">
        <f>_xlfn.XLOOKUP(A1617,'Medical Examinations'!A:A,'Medical Examinations'!G:G,"not found")</f>
        <v>2</v>
      </c>
      <c r="I1617" s="20" t="str">
        <f>_xlfn.XLOOKUP(A1617,'Medical Examinations'!A:A,'Medical Examinations'!H:H,"not found")</f>
        <v>No</v>
      </c>
      <c r="J1617" s="20" t="str">
        <f>_xlfn.XLOOKUP(A1617,'Medical Examinations'!A:A,'Medical Examinations'!I:I,"not found")</f>
        <v>Normal Weight</v>
      </c>
      <c r="K1617" s="21">
        <f>_xlfn.XLOOKUP(A1617,'Hospitalisation Details'!A:A,'Hospitalisation Details'!F:F,"Not Found")</f>
        <v>26974</v>
      </c>
      <c r="L1617" s="22">
        <f>_xlfn.XLOOKUP(A1617,'Hospitalisation Details'!A:A,'Hospitalisation Details'!H:H,"Not Found")</f>
        <v>6152.05</v>
      </c>
      <c r="M1617" s="21" t="str">
        <f>_xlfn.XLOOKUP(A1617,'Hospitalisation Details'!A:A,'Hospitalisation Details'!I:I,"Not Found")</f>
        <v>tier - 2</v>
      </c>
      <c r="N1617" s="21" t="str">
        <f>_xlfn.XLOOKUP(A1617,'Hospitalisation Details'!A:A,'Hospitalisation Details'!J:J,"Not Found")</f>
        <v>tier - 3</v>
      </c>
      <c r="O1617" s="21" t="str">
        <f>_xlfn.XLOOKUP(A1617,'Hospitalisation Details'!A:A,'Hospitalisation Details'!K:K,"Not Found")</f>
        <v>R1013</v>
      </c>
      <c r="P1617" s="23">
        <f>_xlfn.XLOOKUP(A1617,'Hospitalisation Details'!A:A,'Hospitalisation Details'!L:L,"Not Found")</f>
        <v>49</v>
      </c>
    </row>
    <row r="1618" spans="1:16" ht="15.75" x14ac:dyDescent="0.25">
      <c r="A1618" s="19" t="s">
        <v>754</v>
      </c>
      <c r="B1618" s="19" t="str">
        <f>_xlfn.XLOOKUP(A1618,'Customer Names'!A:A,'Customer Names'!C:C,"Not Found")</f>
        <v>Mawson</v>
      </c>
      <c r="C1618" s="20">
        <f>_xlfn.XLOOKUP(A1618,'Medical Examinations'!A:A,'Medical Examinations'!B:B,"not found")</f>
        <v>15.37</v>
      </c>
      <c r="D1618" s="20">
        <f>_xlfn.XLOOKUP(A1618,'Medical Examinations'!A:A,'Medical Examinations'!C:C,"not found")</f>
        <v>9.61</v>
      </c>
      <c r="E1618" s="20" t="str">
        <f>_xlfn.XLOOKUP(A1618,'Medical Examinations'!A:A,'Medical Examinations'!D:D,"not found")</f>
        <v>Yes</v>
      </c>
      <c r="F1618" s="20" t="str">
        <f>_xlfn.XLOOKUP(A1618,'Medical Examinations'!A:A,'Medical Examinations'!E:E,"not found")</f>
        <v>No</v>
      </c>
      <c r="G1618" s="20" t="str">
        <f>_xlfn.XLOOKUP(A1618,'Medical Examinations'!A:A,'Medical Examinations'!F:F,"not found")</f>
        <v>No</v>
      </c>
      <c r="H1618" s="20">
        <f>_xlfn.XLOOKUP(A1618,'Medical Examinations'!A:A,'Medical Examinations'!G:G,"not found")</f>
        <v>2</v>
      </c>
      <c r="I1618" s="20" t="str">
        <f>_xlfn.XLOOKUP(A1618,'Medical Examinations'!A:A,'Medical Examinations'!H:H,"not found")</f>
        <v>No</v>
      </c>
      <c r="J1618" s="20" t="str">
        <f>_xlfn.XLOOKUP(A1618,'Medical Examinations'!A:A,'Medical Examinations'!I:I,"not found")</f>
        <v>Underweight</v>
      </c>
      <c r="K1618" s="21">
        <f>_xlfn.XLOOKUP(A1618,'Hospitalisation Details'!A:A,'Hospitalisation Details'!F:F,"Not Found")</f>
        <v>25855</v>
      </c>
      <c r="L1618" s="22">
        <f>_xlfn.XLOOKUP(A1618,'Hospitalisation Details'!A:A,'Hospitalisation Details'!H:H,"Not Found")</f>
        <v>6147.12</v>
      </c>
      <c r="M1618" s="21" t="str">
        <f>_xlfn.XLOOKUP(A1618,'Hospitalisation Details'!A:A,'Hospitalisation Details'!I:I,"Not Found")</f>
        <v>tier - 2</v>
      </c>
      <c r="N1618" s="21" t="str">
        <f>_xlfn.XLOOKUP(A1618,'Hospitalisation Details'!A:A,'Hospitalisation Details'!J:J,"Not Found")</f>
        <v>tier - 3</v>
      </c>
      <c r="O1618" s="21" t="str">
        <f>_xlfn.XLOOKUP(A1618,'Hospitalisation Details'!A:A,'Hospitalisation Details'!K:K,"Not Found")</f>
        <v>R1012</v>
      </c>
      <c r="P1618" s="23">
        <f>_xlfn.XLOOKUP(A1618,'Hospitalisation Details'!A:A,'Hospitalisation Details'!L:L,"Not Found")</f>
        <v>52</v>
      </c>
    </row>
    <row r="1619" spans="1:16" ht="15.75" x14ac:dyDescent="0.25">
      <c r="A1619" s="19" t="s">
        <v>753</v>
      </c>
      <c r="B1619" s="19" t="str">
        <f>_xlfn.XLOOKUP(A1619,'Customer Names'!A:A,'Customer Names'!C:C,"Not Found")</f>
        <v>Wigginton</v>
      </c>
      <c r="C1619" s="20">
        <f>_xlfn.XLOOKUP(A1619,'Medical Examinations'!A:A,'Medical Examinations'!B:B,"not found")</f>
        <v>18.71</v>
      </c>
      <c r="D1619" s="20">
        <f>_xlfn.XLOOKUP(A1619,'Medical Examinations'!A:A,'Medical Examinations'!C:C,"not found")</f>
        <v>5.29</v>
      </c>
      <c r="E1619" s="20" t="str">
        <f>_xlfn.XLOOKUP(A1619,'Medical Examinations'!A:A,'Medical Examinations'!D:D,"not found")</f>
        <v>Yes</v>
      </c>
      <c r="F1619" s="20" t="str">
        <f>_xlfn.XLOOKUP(A1619,'Medical Examinations'!A:A,'Medical Examinations'!E:E,"not found")</f>
        <v>No</v>
      </c>
      <c r="G1619" s="20" t="str">
        <f>_xlfn.XLOOKUP(A1619,'Medical Examinations'!A:A,'Medical Examinations'!F:F,"not found")</f>
        <v>No</v>
      </c>
      <c r="H1619" s="20">
        <f>_xlfn.XLOOKUP(A1619,'Medical Examinations'!A:A,'Medical Examinations'!G:G,"not found")</f>
        <v>0</v>
      </c>
      <c r="I1619" s="20" t="str">
        <f>_xlfn.XLOOKUP(A1619,'Medical Examinations'!A:A,'Medical Examinations'!H:H,"not found")</f>
        <v>No</v>
      </c>
      <c r="J1619" s="20" t="str">
        <f>_xlfn.XLOOKUP(A1619,'Medical Examinations'!A:A,'Medical Examinations'!I:I,"not found")</f>
        <v>Normal Weight</v>
      </c>
      <c r="K1619" s="21">
        <f>_xlfn.XLOOKUP(A1619,'Hospitalisation Details'!A:A,'Hospitalisation Details'!F:F,"Not Found")</f>
        <v>28106</v>
      </c>
      <c r="L1619" s="22">
        <f>_xlfn.XLOOKUP(A1619,'Hospitalisation Details'!A:A,'Hospitalisation Details'!H:H,"Not Found")</f>
        <v>6139.14</v>
      </c>
      <c r="M1619" s="21" t="str">
        <f>_xlfn.XLOOKUP(A1619,'Hospitalisation Details'!A:A,'Hospitalisation Details'!I:I,"Not Found")</f>
        <v>tier - 2</v>
      </c>
      <c r="N1619" s="21" t="str">
        <f>_xlfn.XLOOKUP(A1619,'Hospitalisation Details'!A:A,'Hospitalisation Details'!J:J,"Not Found")</f>
        <v>tier - 3</v>
      </c>
      <c r="O1619" s="21" t="str">
        <f>_xlfn.XLOOKUP(A1619,'Hospitalisation Details'!A:A,'Hospitalisation Details'!K:K,"Not Found")</f>
        <v>R1013</v>
      </c>
      <c r="P1619" s="23">
        <f>_xlfn.XLOOKUP(A1619,'Hospitalisation Details'!A:A,'Hospitalisation Details'!L:L,"Not Found")</f>
        <v>46</v>
      </c>
    </row>
    <row r="1620" spans="1:16" ht="15.75" x14ac:dyDescent="0.25">
      <c r="A1620" s="19" t="s">
        <v>752</v>
      </c>
      <c r="B1620" s="19" t="str">
        <f>_xlfn.XLOOKUP(A1620,'Customer Names'!A:A,'Customer Names'!C:C,"Not Found")</f>
        <v>Wang</v>
      </c>
      <c r="C1620" s="20">
        <f>_xlfn.XLOOKUP(A1620,'Medical Examinations'!A:A,'Medical Examinations'!B:B,"not found")</f>
        <v>20.61</v>
      </c>
      <c r="D1620" s="20">
        <f>_xlfn.XLOOKUP(A1620,'Medical Examinations'!A:A,'Medical Examinations'!C:C,"not found")</f>
        <v>6.89</v>
      </c>
      <c r="E1620" s="20" t="str">
        <f>_xlfn.XLOOKUP(A1620,'Medical Examinations'!A:A,'Medical Examinations'!D:D,"not found")</f>
        <v>No</v>
      </c>
      <c r="F1620" s="20" t="str">
        <f>_xlfn.XLOOKUP(A1620,'Medical Examinations'!A:A,'Medical Examinations'!E:E,"not found")</f>
        <v>No</v>
      </c>
      <c r="G1620" s="20" t="str">
        <f>_xlfn.XLOOKUP(A1620,'Medical Examinations'!A:A,'Medical Examinations'!F:F,"not found")</f>
        <v>No</v>
      </c>
      <c r="H1620" s="20">
        <f>_xlfn.XLOOKUP(A1620,'Medical Examinations'!A:A,'Medical Examinations'!G:G,"not found")</f>
        <v>0</v>
      </c>
      <c r="I1620" s="20" t="str">
        <f>_xlfn.XLOOKUP(A1620,'Medical Examinations'!A:A,'Medical Examinations'!H:H,"not found")</f>
        <v>No</v>
      </c>
      <c r="J1620" s="20" t="str">
        <f>_xlfn.XLOOKUP(A1620,'Medical Examinations'!A:A,'Medical Examinations'!I:I,"not found")</f>
        <v>Normal Weight</v>
      </c>
      <c r="K1620" s="21">
        <f>_xlfn.XLOOKUP(A1620,'Hospitalisation Details'!A:A,'Hospitalisation Details'!F:F,"Not Found")</f>
        <v>28738</v>
      </c>
      <c r="L1620" s="22">
        <f>_xlfn.XLOOKUP(A1620,'Hospitalisation Details'!A:A,'Hospitalisation Details'!H:H,"Not Found")</f>
        <v>6138.58</v>
      </c>
      <c r="M1620" s="21" t="str">
        <f>_xlfn.XLOOKUP(A1620,'Hospitalisation Details'!A:A,'Hospitalisation Details'!I:I,"Not Found")</f>
        <v>tier - 2</v>
      </c>
      <c r="N1620" s="21" t="str">
        <f>_xlfn.XLOOKUP(A1620,'Hospitalisation Details'!A:A,'Hospitalisation Details'!J:J,"Not Found")</f>
        <v>tier - 3</v>
      </c>
      <c r="O1620" s="21" t="str">
        <f>_xlfn.XLOOKUP(A1620,'Hospitalisation Details'!A:A,'Hospitalisation Details'!K:K,"Not Found")</f>
        <v>R1013</v>
      </c>
      <c r="P1620" s="23">
        <f>_xlfn.XLOOKUP(A1620,'Hospitalisation Details'!A:A,'Hospitalisation Details'!L:L,"Not Found")</f>
        <v>44</v>
      </c>
    </row>
    <row r="1621" spans="1:16" ht="15.75" x14ac:dyDescent="0.25">
      <c r="A1621" s="19" t="s">
        <v>751</v>
      </c>
      <c r="B1621" s="19" t="str">
        <f>_xlfn.XLOOKUP(A1621,'Customer Names'!A:A,'Customer Names'!C:C,"Not Found")</f>
        <v>Schroeder</v>
      </c>
      <c r="C1621" s="20">
        <f>_xlfn.XLOOKUP(A1621,'Medical Examinations'!A:A,'Medical Examinations'!B:B,"not found")</f>
        <v>15.99</v>
      </c>
      <c r="D1621" s="20">
        <f>_xlfn.XLOOKUP(A1621,'Medical Examinations'!A:A,'Medical Examinations'!C:C,"not found")</f>
        <v>4.57</v>
      </c>
      <c r="E1621" s="20" t="str">
        <f>_xlfn.XLOOKUP(A1621,'Medical Examinations'!A:A,'Medical Examinations'!D:D,"not found")</f>
        <v>Yes</v>
      </c>
      <c r="F1621" s="20" t="str">
        <f>_xlfn.XLOOKUP(A1621,'Medical Examinations'!A:A,'Medical Examinations'!E:E,"not found")</f>
        <v>No</v>
      </c>
      <c r="G1621" s="20" t="str">
        <f>_xlfn.XLOOKUP(A1621,'Medical Examinations'!A:A,'Medical Examinations'!F:F,"not found")</f>
        <v>Yes</v>
      </c>
      <c r="H1621" s="20">
        <f>_xlfn.XLOOKUP(A1621,'Medical Examinations'!A:A,'Medical Examinations'!G:G,"not found")</f>
        <v>1</v>
      </c>
      <c r="I1621" s="20" t="str">
        <f>_xlfn.XLOOKUP(A1621,'Medical Examinations'!A:A,'Medical Examinations'!H:H,"not found")</f>
        <v>No</v>
      </c>
      <c r="J1621" s="20" t="str">
        <f>_xlfn.XLOOKUP(A1621,'Medical Examinations'!A:A,'Medical Examinations'!I:I,"not found")</f>
        <v>Underweight</v>
      </c>
      <c r="K1621" s="21">
        <f>_xlfn.XLOOKUP(A1621,'Hospitalisation Details'!A:A,'Hospitalisation Details'!F:F,"Not Found")</f>
        <v>25516</v>
      </c>
      <c r="L1621" s="22">
        <f>_xlfn.XLOOKUP(A1621,'Hospitalisation Details'!A:A,'Hospitalisation Details'!H:H,"Not Found")</f>
        <v>6138.5</v>
      </c>
      <c r="M1621" s="21" t="str">
        <f>_xlfn.XLOOKUP(A1621,'Hospitalisation Details'!A:A,'Hospitalisation Details'!I:I,"Not Found")</f>
        <v>tier - 2</v>
      </c>
      <c r="N1621" s="21" t="str">
        <f>_xlfn.XLOOKUP(A1621,'Hospitalisation Details'!A:A,'Hospitalisation Details'!J:J,"Not Found")</f>
        <v>tier - 3</v>
      </c>
      <c r="O1621" s="21" t="str">
        <f>_xlfn.XLOOKUP(A1621,'Hospitalisation Details'!A:A,'Hospitalisation Details'!K:K,"Not Found")</f>
        <v>R1011</v>
      </c>
      <c r="P1621" s="23">
        <f>_xlfn.XLOOKUP(A1621,'Hospitalisation Details'!A:A,'Hospitalisation Details'!L:L,"Not Found")</f>
        <v>53</v>
      </c>
    </row>
    <row r="1622" spans="1:16" ht="15.75" x14ac:dyDescent="0.25">
      <c r="A1622" s="19" t="s">
        <v>750</v>
      </c>
      <c r="B1622" s="19" t="str">
        <f>_xlfn.XLOOKUP(A1622,'Customer Names'!A:A,'Customer Names'!C:C,"Not Found")</f>
        <v>Leonard</v>
      </c>
      <c r="C1622" s="20">
        <f>_xlfn.XLOOKUP(A1622,'Medical Examinations'!A:A,'Medical Examinations'!B:B,"not found")</f>
        <v>33.155000000000001</v>
      </c>
      <c r="D1622" s="20">
        <f>_xlfn.XLOOKUP(A1622,'Medical Examinations'!A:A,'Medical Examinations'!C:C,"not found")</f>
        <v>4.32</v>
      </c>
      <c r="E1622" s="20" t="str">
        <f>_xlfn.XLOOKUP(A1622,'Medical Examinations'!A:A,'Medical Examinations'!D:D,"not found")</f>
        <v>No</v>
      </c>
      <c r="F1622" s="20" t="str">
        <f>_xlfn.XLOOKUP(A1622,'Medical Examinations'!A:A,'Medical Examinations'!E:E,"not found")</f>
        <v>No</v>
      </c>
      <c r="G1622" s="20" t="str">
        <f>_xlfn.XLOOKUP(A1622,'Medical Examinations'!A:A,'Medical Examinations'!F:F,"not found")</f>
        <v>No</v>
      </c>
      <c r="H1622" s="20">
        <f>_xlfn.XLOOKUP(A1622,'Medical Examinations'!A:A,'Medical Examinations'!G:G,"not found")</f>
        <v>0</v>
      </c>
      <c r="I1622" s="20" t="str">
        <f>_xlfn.XLOOKUP(A1622,'Medical Examinations'!A:A,'Medical Examinations'!H:H,"not found")</f>
        <v>No</v>
      </c>
      <c r="J1622" s="20" t="str">
        <f>_xlfn.XLOOKUP(A1622,'Medical Examinations'!A:A,'Medical Examinations'!I:I,"not found")</f>
        <v>Obesity</v>
      </c>
      <c r="K1622" s="21">
        <f>_xlfn.XLOOKUP(A1622,'Hospitalisation Details'!A:A,'Hospitalisation Details'!F:F,"Not Found")</f>
        <v>33103</v>
      </c>
      <c r="L1622" s="22">
        <f>_xlfn.XLOOKUP(A1622,'Hospitalisation Details'!A:A,'Hospitalisation Details'!H:H,"Not Found")</f>
        <v>6128.8</v>
      </c>
      <c r="M1622" s="21" t="str">
        <f>_xlfn.XLOOKUP(A1622,'Hospitalisation Details'!A:A,'Hospitalisation Details'!I:I,"Not Found")</f>
        <v>tier - 2</v>
      </c>
      <c r="N1622" s="21" t="str">
        <f>_xlfn.XLOOKUP(A1622,'Hospitalisation Details'!A:A,'Hospitalisation Details'!J:J,"Not Found")</f>
        <v>tier - 3</v>
      </c>
      <c r="O1622" s="21" t="str">
        <f>_xlfn.XLOOKUP(A1622,'Hospitalisation Details'!A:A,'Hospitalisation Details'!K:K,"Not Found")</f>
        <v>R1012</v>
      </c>
      <c r="P1622" s="23">
        <f>_xlfn.XLOOKUP(A1622,'Hospitalisation Details'!A:A,'Hospitalisation Details'!L:L,"Not Found")</f>
        <v>32</v>
      </c>
    </row>
    <row r="1623" spans="1:16" ht="15.75" x14ac:dyDescent="0.25">
      <c r="A1623" s="19" t="s">
        <v>749</v>
      </c>
      <c r="B1623" s="19" t="str">
        <f>_xlfn.XLOOKUP(A1623,'Customer Names'!A:A,'Customer Names'!C:C,"Not Found")</f>
        <v>Tissue</v>
      </c>
      <c r="C1623" s="20">
        <f>_xlfn.XLOOKUP(A1623,'Medical Examinations'!A:A,'Medical Examinations'!B:B,"not found")</f>
        <v>26.22</v>
      </c>
      <c r="D1623" s="20">
        <f>_xlfn.XLOOKUP(A1623,'Medical Examinations'!A:A,'Medical Examinations'!C:C,"not found")</f>
        <v>5.57</v>
      </c>
      <c r="E1623" s="20" t="str">
        <f>_xlfn.XLOOKUP(A1623,'Medical Examinations'!A:A,'Medical Examinations'!D:D,"not found")</f>
        <v>Yes</v>
      </c>
      <c r="F1623" s="20" t="str">
        <f>_xlfn.XLOOKUP(A1623,'Medical Examinations'!A:A,'Medical Examinations'!E:E,"not found")</f>
        <v>No</v>
      </c>
      <c r="G1623" s="20" t="str">
        <f>_xlfn.XLOOKUP(A1623,'Medical Examinations'!A:A,'Medical Examinations'!F:F,"not found")</f>
        <v>Yes</v>
      </c>
      <c r="H1623" s="20">
        <f>_xlfn.XLOOKUP(A1623,'Medical Examinations'!A:A,'Medical Examinations'!G:G,"not found")</f>
        <v>1</v>
      </c>
      <c r="I1623" s="20" t="str">
        <f>_xlfn.XLOOKUP(A1623,'Medical Examinations'!A:A,'Medical Examinations'!H:H,"not found")</f>
        <v>No</v>
      </c>
      <c r="J1623" s="20" t="str">
        <f>_xlfn.XLOOKUP(A1623,'Medical Examinations'!A:A,'Medical Examinations'!I:I,"not found")</f>
        <v>Overweight</v>
      </c>
      <c r="K1623" s="21">
        <f>_xlfn.XLOOKUP(A1623,'Hospitalisation Details'!A:A,'Hospitalisation Details'!F:F,"Not Found")</f>
        <v>30636</v>
      </c>
      <c r="L1623" s="22">
        <f>_xlfn.XLOOKUP(A1623,'Hospitalisation Details'!A:A,'Hospitalisation Details'!H:H,"Not Found")</f>
        <v>6123.57</v>
      </c>
      <c r="M1623" s="21" t="str">
        <f>_xlfn.XLOOKUP(A1623,'Hospitalisation Details'!A:A,'Hospitalisation Details'!I:I,"Not Found")</f>
        <v>tier - 2</v>
      </c>
      <c r="N1623" s="21" t="str">
        <f>_xlfn.XLOOKUP(A1623,'Hospitalisation Details'!A:A,'Hospitalisation Details'!J:J,"Not Found")</f>
        <v>tier - 3</v>
      </c>
      <c r="O1623" s="21" t="str">
        <f>_xlfn.XLOOKUP(A1623,'Hospitalisation Details'!A:A,'Hospitalisation Details'!K:K,"Not Found")</f>
        <v>R1012</v>
      </c>
      <c r="P1623" s="23">
        <f>_xlfn.XLOOKUP(A1623,'Hospitalisation Details'!A:A,'Hospitalisation Details'!L:L,"Not Found")</f>
        <v>39</v>
      </c>
    </row>
    <row r="1624" spans="1:16" ht="15.75" x14ac:dyDescent="0.25">
      <c r="A1624" s="19" t="s">
        <v>748</v>
      </c>
      <c r="B1624" s="19" t="str">
        <f>_xlfn.XLOOKUP(A1624,'Customer Names'!A:A,'Customer Names'!C:C,"Not Found")</f>
        <v>Wood</v>
      </c>
      <c r="C1624" s="20">
        <f>_xlfn.XLOOKUP(A1624,'Medical Examinations'!A:A,'Medical Examinations'!B:B,"not found")</f>
        <v>21.85</v>
      </c>
      <c r="D1624" s="20">
        <f>_xlfn.XLOOKUP(A1624,'Medical Examinations'!A:A,'Medical Examinations'!C:C,"not found")</f>
        <v>5.26</v>
      </c>
      <c r="E1624" s="20" t="str">
        <f>_xlfn.XLOOKUP(A1624,'Medical Examinations'!A:A,'Medical Examinations'!D:D,"not found")</f>
        <v>Yes</v>
      </c>
      <c r="F1624" s="20" t="str">
        <f>_xlfn.XLOOKUP(A1624,'Medical Examinations'!A:A,'Medical Examinations'!E:E,"not found")</f>
        <v>No</v>
      </c>
      <c r="G1624" s="20" t="str">
        <f>_xlfn.XLOOKUP(A1624,'Medical Examinations'!A:A,'Medical Examinations'!F:F,"not found")</f>
        <v>Yes</v>
      </c>
      <c r="H1624" s="20">
        <f>_xlfn.XLOOKUP(A1624,'Medical Examinations'!A:A,'Medical Examinations'!G:G,"not found")</f>
        <v>1</v>
      </c>
      <c r="I1624" s="20" t="str">
        <f>_xlfn.XLOOKUP(A1624,'Medical Examinations'!A:A,'Medical Examinations'!H:H,"not found")</f>
        <v>No</v>
      </c>
      <c r="J1624" s="20" t="str">
        <f>_xlfn.XLOOKUP(A1624,'Medical Examinations'!A:A,'Medical Examinations'!I:I,"not found")</f>
        <v>Normal Weight</v>
      </c>
      <c r="K1624" s="21">
        <f>_xlfn.XLOOKUP(A1624,'Hospitalisation Details'!A:A,'Hospitalisation Details'!F:F,"Not Found")</f>
        <v>30539</v>
      </c>
      <c r="L1624" s="22">
        <f>_xlfn.XLOOKUP(A1624,'Hospitalisation Details'!A:A,'Hospitalisation Details'!H:H,"Not Found")</f>
        <v>6117.49</v>
      </c>
      <c r="M1624" s="21" t="str">
        <f>_xlfn.XLOOKUP(A1624,'Hospitalisation Details'!A:A,'Hospitalisation Details'!I:I,"Not Found")</f>
        <v>tier - 2</v>
      </c>
      <c r="N1624" s="21" t="str">
        <f>_xlfn.XLOOKUP(A1624,'Hospitalisation Details'!A:A,'Hospitalisation Details'!J:J,"Not Found")</f>
        <v>tier - 3</v>
      </c>
      <c r="O1624" s="21" t="str">
        <f>_xlfn.XLOOKUP(A1624,'Hospitalisation Details'!A:A,'Hospitalisation Details'!K:K,"Not Found")</f>
        <v>R1012</v>
      </c>
      <c r="P1624" s="23">
        <f>_xlfn.XLOOKUP(A1624,'Hospitalisation Details'!A:A,'Hospitalisation Details'!L:L,"Not Found")</f>
        <v>39</v>
      </c>
    </row>
    <row r="1625" spans="1:16" ht="15.75" x14ac:dyDescent="0.25">
      <c r="A1625" s="19" t="s">
        <v>747</v>
      </c>
      <c r="B1625" s="19" t="str">
        <f>_xlfn.XLOOKUP(A1625,'Customer Names'!A:A,'Customer Names'!C:C,"Not Found")</f>
        <v>Denny</v>
      </c>
      <c r="C1625" s="20">
        <f>_xlfn.XLOOKUP(A1625,'Medical Examinations'!A:A,'Medical Examinations'!B:B,"not found")</f>
        <v>30.495000000000001</v>
      </c>
      <c r="D1625" s="20">
        <f>_xlfn.XLOOKUP(A1625,'Medical Examinations'!A:A,'Medical Examinations'!C:C,"not found")</f>
        <v>6.25</v>
      </c>
      <c r="E1625" s="20" t="str">
        <f>_xlfn.XLOOKUP(A1625,'Medical Examinations'!A:A,'Medical Examinations'!D:D,"not found")</f>
        <v>No</v>
      </c>
      <c r="F1625" s="20" t="str">
        <f>_xlfn.XLOOKUP(A1625,'Medical Examinations'!A:A,'Medical Examinations'!E:E,"not found")</f>
        <v>No</v>
      </c>
      <c r="G1625" s="20" t="str">
        <f>_xlfn.XLOOKUP(A1625,'Medical Examinations'!A:A,'Medical Examinations'!F:F,"not found")</f>
        <v>No</v>
      </c>
      <c r="H1625" s="20">
        <f>_xlfn.XLOOKUP(A1625,'Medical Examinations'!A:A,'Medical Examinations'!G:G,"not found")</f>
        <v>0</v>
      </c>
      <c r="I1625" s="20" t="str">
        <f>_xlfn.XLOOKUP(A1625,'Medical Examinations'!A:A,'Medical Examinations'!H:H,"not found")</f>
        <v>No</v>
      </c>
      <c r="J1625" s="20" t="str">
        <f>_xlfn.XLOOKUP(A1625,'Medical Examinations'!A:A,'Medical Examinations'!I:I,"not found")</f>
        <v>Obesity</v>
      </c>
      <c r="K1625" s="21">
        <f>_xlfn.XLOOKUP(A1625,'Hospitalisation Details'!A:A,'Hospitalisation Details'!F:F,"Not Found")</f>
        <v>33444</v>
      </c>
      <c r="L1625" s="22">
        <f>_xlfn.XLOOKUP(A1625,'Hospitalisation Details'!A:A,'Hospitalisation Details'!H:H,"Not Found")</f>
        <v>6113.23</v>
      </c>
      <c r="M1625" s="21" t="str">
        <f>_xlfn.XLOOKUP(A1625,'Hospitalisation Details'!A:A,'Hospitalisation Details'!I:I,"Not Found")</f>
        <v>tier - 2</v>
      </c>
      <c r="N1625" s="21" t="str">
        <f>_xlfn.XLOOKUP(A1625,'Hospitalisation Details'!A:A,'Hospitalisation Details'!J:J,"Not Found")</f>
        <v>tier - 3</v>
      </c>
      <c r="O1625" s="21" t="str">
        <f>_xlfn.XLOOKUP(A1625,'Hospitalisation Details'!A:A,'Hospitalisation Details'!K:K,"Not Found")</f>
        <v>R1024</v>
      </c>
      <c r="P1625" s="23">
        <f>_xlfn.XLOOKUP(A1625,'Hospitalisation Details'!A:A,'Hospitalisation Details'!L:L,"Not Found")</f>
        <v>31</v>
      </c>
    </row>
    <row r="1626" spans="1:16" ht="15.75" x14ac:dyDescent="0.25">
      <c r="A1626" s="19" t="s">
        <v>746</v>
      </c>
      <c r="B1626" s="19" t="str">
        <f>_xlfn.XLOOKUP(A1626,'Customer Names'!A:A,'Customer Names'!C:C,"Not Found")</f>
        <v>Testa</v>
      </c>
      <c r="C1626" s="20">
        <f>_xlfn.XLOOKUP(A1626,'Medical Examinations'!A:A,'Medical Examinations'!B:B,"not found")</f>
        <v>34.104999999999997</v>
      </c>
      <c r="D1626" s="20">
        <f>_xlfn.XLOOKUP(A1626,'Medical Examinations'!A:A,'Medical Examinations'!C:C,"not found")</f>
        <v>5.67</v>
      </c>
      <c r="E1626" s="20" t="str">
        <f>_xlfn.XLOOKUP(A1626,'Medical Examinations'!A:A,'Medical Examinations'!D:D,"not found")</f>
        <v>Yes</v>
      </c>
      <c r="F1626" s="20" t="str">
        <f>_xlfn.XLOOKUP(A1626,'Medical Examinations'!A:A,'Medical Examinations'!E:E,"not found")</f>
        <v>No</v>
      </c>
      <c r="G1626" s="20" t="str">
        <f>_xlfn.XLOOKUP(A1626,'Medical Examinations'!A:A,'Medical Examinations'!F:F,"not found")</f>
        <v>No</v>
      </c>
      <c r="H1626" s="20">
        <f>_xlfn.XLOOKUP(A1626,'Medical Examinations'!A:A,'Medical Examinations'!G:G,"not found")</f>
        <v>0</v>
      </c>
      <c r="I1626" s="20" t="str">
        <f>_xlfn.XLOOKUP(A1626,'Medical Examinations'!A:A,'Medical Examinations'!H:H,"not found")</f>
        <v>No</v>
      </c>
      <c r="J1626" s="20" t="str">
        <f>_xlfn.XLOOKUP(A1626,'Medical Examinations'!A:A,'Medical Examinations'!I:I,"not found")</f>
        <v>Obesity</v>
      </c>
      <c r="K1626" s="21">
        <f>_xlfn.XLOOKUP(A1626,'Hospitalisation Details'!A:A,'Hospitalisation Details'!F:F,"Not Found")</f>
        <v>31249</v>
      </c>
      <c r="L1626" s="22">
        <f>_xlfn.XLOOKUP(A1626,'Hospitalisation Details'!A:A,'Hospitalisation Details'!H:H,"Not Found")</f>
        <v>6112.35</v>
      </c>
      <c r="M1626" s="21" t="str">
        <f>_xlfn.XLOOKUP(A1626,'Hospitalisation Details'!A:A,'Hospitalisation Details'!I:I,"Not Found")</f>
        <v>tier - 2</v>
      </c>
      <c r="N1626" s="21" t="str">
        <f>_xlfn.XLOOKUP(A1626,'Hospitalisation Details'!A:A,'Hospitalisation Details'!J:J,"Not Found")</f>
        <v>tier - 3</v>
      </c>
      <c r="O1626" s="21" t="str">
        <f>_xlfn.XLOOKUP(A1626,'Hospitalisation Details'!A:A,'Hospitalisation Details'!K:K,"Not Found")</f>
        <v>R1012</v>
      </c>
      <c r="P1626" s="23">
        <f>_xlfn.XLOOKUP(A1626,'Hospitalisation Details'!A:A,'Hospitalisation Details'!L:L,"Not Found")</f>
        <v>37</v>
      </c>
    </row>
    <row r="1627" spans="1:16" ht="15.75" x14ac:dyDescent="0.25">
      <c r="A1627" s="19" t="s">
        <v>745</v>
      </c>
      <c r="B1627" s="19" t="str">
        <f>_xlfn.XLOOKUP(A1627,'Customer Names'!A:A,'Customer Names'!C:C,"Not Found")</f>
        <v>Mooney</v>
      </c>
      <c r="C1627" s="20">
        <f>_xlfn.XLOOKUP(A1627,'Medical Examinations'!A:A,'Medical Examinations'!B:B,"not found")</f>
        <v>32.770000000000003</v>
      </c>
      <c r="D1627" s="20">
        <f>_xlfn.XLOOKUP(A1627,'Medical Examinations'!A:A,'Medical Examinations'!C:C,"not found")</f>
        <v>4.42</v>
      </c>
      <c r="E1627" s="20" t="str">
        <f>_xlfn.XLOOKUP(A1627,'Medical Examinations'!A:A,'Medical Examinations'!D:D,"not found")</f>
        <v>Yes</v>
      </c>
      <c r="F1627" s="20" t="str">
        <f>_xlfn.XLOOKUP(A1627,'Medical Examinations'!A:A,'Medical Examinations'!E:E,"not found")</f>
        <v>No</v>
      </c>
      <c r="G1627" s="20" t="str">
        <f>_xlfn.XLOOKUP(A1627,'Medical Examinations'!A:A,'Medical Examinations'!F:F,"not found")</f>
        <v>No</v>
      </c>
      <c r="H1627" s="20">
        <f>_xlfn.XLOOKUP(A1627,'Medical Examinations'!A:A,'Medical Examinations'!G:G,"not found")</f>
        <v>1</v>
      </c>
      <c r="I1627" s="20" t="str">
        <f>_xlfn.XLOOKUP(A1627,'Medical Examinations'!A:A,'Medical Examinations'!H:H,"not found")</f>
        <v>No</v>
      </c>
      <c r="J1627" s="20" t="str">
        <f>_xlfn.XLOOKUP(A1627,'Medical Examinations'!A:A,'Medical Examinations'!I:I,"not found")</f>
        <v>Obesity</v>
      </c>
      <c r="K1627" s="21">
        <f>_xlfn.XLOOKUP(A1627,'Hospitalisation Details'!A:A,'Hospitalisation Details'!F:F,"Not Found")</f>
        <v>34951</v>
      </c>
      <c r="L1627" s="22">
        <f>_xlfn.XLOOKUP(A1627,'Hospitalisation Details'!A:A,'Hospitalisation Details'!H:H,"Not Found")</f>
        <v>6111.95</v>
      </c>
      <c r="M1627" s="21" t="str">
        <f>_xlfn.XLOOKUP(A1627,'Hospitalisation Details'!A:A,'Hospitalisation Details'!I:I,"Not Found")</f>
        <v>tier - 2</v>
      </c>
      <c r="N1627" s="21" t="str">
        <f>_xlfn.XLOOKUP(A1627,'Hospitalisation Details'!A:A,'Hospitalisation Details'!J:J,"Not Found")</f>
        <v>tier - 3</v>
      </c>
      <c r="O1627" s="21" t="str">
        <f>_xlfn.XLOOKUP(A1627,'Hospitalisation Details'!A:A,'Hospitalisation Details'!K:K,"Not Found")</f>
        <v>R1026</v>
      </c>
      <c r="P1627" s="23">
        <f>_xlfn.XLOOKUP(A1627,'Hospitalisation Details'!A:A,'Hospitalisation Details'!L:L,"Not Found")</f>
        <v>27</v>
      </c>
    </row>
    <row r="1628" spans="1:16" ht="15.75" x14ac:dyDescent="0.25">
      <c r="A1628" s="19" t="s">
        <v>744</v>
      </c>
      <c r="B1628" s="19" t="str">
        <f>_xlfn.XLOOKUP(A1628,'Customer Names'!A:A,'Customer Names'!C:C,"Not Found")</f>
        <v>Buchholtz</v>
      </c>
      <c r="C1628" s="20">
        <f>_xlfn.XLOOKUP(A1628,'Medical Examinations'!A:A,'Medical Examinations'!B:B,"not found")</f>
        <v>16.850000000000001</v>
      </c>
      <c r="D1628" s="20">
        <f>_xlfn.XLOOKUP(A1628,'Medical Examinations'!A:A,'Medical Examinations'!C:C,"not found")</f>
        <v>11.75</v>
      </c>
      <c r="E1628" s="20" t="str">
        <f>_xlfn.XLOOKUP(A1628,'Medical Examinations'!A:A,'Medical Examinations'!D:D,"not found")</f>
        <v>Yes</v>
      </c>
      <c r="F1628" s="20" t="str">
        <f>_xlfn.XLOOKUP(A1628,'Medical Examinations'!A:A,'Medical Examinations'!E:E,"not found")</f>
        <v>No</v>
      </c>
      <c r="G1628" s="20" t="str">
        <f>_xlfn.XLOOKUP(A1628,'Medical Examinations'!A:A,'Medical Examinations'!F:F,"not found")</f>
        <v>No</v>
      </c>
      <c r="H1628" s="20">
        <f>_xlfn.XLOOKUP(A1628,'Medical Examinations'!A:A,'Medical Examinations'!G:G,"not found")</f>
        <v>2</v>
      </c>
      <c r="I1628" s="20" t="str">
        <f>_xlfn.XLOOKUP(A1628,'Medical Examinations'!A:A,'Medical Examinations'!H:H,"not found")</f>
        <v>No</v>
      </c>
      <c r="J1628" s="20" t="str">
        <f>_xlfn.XLOOKUP(A1628,'Medical Examinations'!A:A,'Medical Examinations'!I:I,"not found")</f>
        <v>Underweight</v>
      </c>
      <c r="K1628" s="21">
        <f>_xlfn.XLOOKUP(A1628,'Hospitalisation Details'!A:A,'Hospitalisation Details'!F:F,"Not Found")</f>
        <v>25728</v>
      </c>
      <c r="L1628" s="22">
        <f>_xlfn.XLOOKUP(A1628,'Hospitalisation Details'!A:A,'Hospitalisation Details'!H:H,"Not Found")</f>
        <v>6098.38</v>
      </c>
      <c r="M1628" s="21" t="str">
        <f>_xlfn.XLOOKUP(A1628,'Hospitalisation Details'!A:A,'Hospitalisation Details'!I:I,"Not Found")</f>
        <v>tier - 2</v>
      </c>
      <c r="N1628" s="21" t="str">
        <f>_xlfn.XLOOKUP(A1628,'Hospitalisation Details'!A:A,'Hospitalisation Details'!J:J,"Not Found")</f>
        <v>tier - 3</v>
      </c>
      <c r="O1628" s="21" t="str">
        <f>_xlfn.XLOOKUP(A1628,'Hospitalisation Details'!A:A,'Hospitalisation Details'!K:K,"Not Found")</f>
        <v>R1013</v>
      </c>
      <c r="P1628" s="23">
        <f>_xlfn.XLOOKUP(A1628,'Hospitalisation Details'!A:A,'Hospitalisation Details'!L:L,"Not Found")</f>
        <v>52</v>
      </c>
    </row>
    <row r="1629" spans="1:16" ht="15.75" x14ac:dyDescent="0.25">
      <c r="A1629" s="19" t="s">
        <v>743</v>
      </c>
      <c r="B1629" s="19" t="str">
        <f>_xlfn.XLOOKUP(A1629,'Customer Names'!A:A,'Customer Names'!C:C,"Not Found")</f>
        <v>Hoyt</v>
      </c>
      <c r="C1629" s="20">
        <f>_xlfn.XLOOKUP(A1629,'Medical Examinations'!A:A,'Medical Examinations'!B:B,"not found")</f>
        <v>34.700000000000003</v>
      </c>
      <c r="D1629" s="20">
        <f>_xlfn.XLOOKUP(A1629,'Medical Examinations'!A:A,'Medical Examinations'!C:C,"not found")</f>
        <v>6.06</v>
      </c>
      <c r="E1629" s="20" t="str">
        <f>_xlfn.XLOOKUP(A1629,'Medical Examinations'!A:A,'Medical Examinations'!D:D,"not found")</f>
        <v>No</v>
      </c>
      <c r="F1629" s="20" t="str">
        <f>_xlfn.XLOOKUP(A1629,'Medical Examinations'!A:A,'Medical Examinations'!E:E,"not found")</f>
        <v>No</v>
      </c>
      <c r="G1629" s="20" t="str">
        <f>_xlfn.XLOOKUP(A1629,'Medical Examinations'!A:A,'Medical Examinations'!F:F,"not found")</f>
        <v>No</v>
      </c>
      <c r="H1629" s="20">
        <f>_xlfn.XLOOKUP(A1629,'Medical Examinations'!A:A,'Medical Examinations'!G:G,"not found")</f>
        <v>1</v>
      </c>
      <c r="I1629" s="20" t="str">
        <f>_xlfn.XLOOKUP(A1629,'Medical Examinations'!A:A,'Medical Examinations'!H:H,"not found")</f>
        <v>No</v>
      </c>
      <c r="J1629" s="20" t="str">
        <f>_xlfn.XLOOKUP(A1629,'Medical Examinations'!A:A,'Medical Examinations'!I:I,"not found")</f>
        <v>Obesity</v>
      </c>
      <c r="K1629" s="21">
        <f>_xlfn.XLOOKUP(A1629,'Hospitalisation Details'!A:A,'Hospitalisation Details'!F:F,"Not Found")</f>
        <v>30888</v>
      </c>
      <c r="L1629" s="22">
        <f>_xlfn.XLOOKUP(A1629,'Hospitalisation Details'!A:A,'Hospitalisation Details'!H:H,"Not Found")</f>
        <v>6082.41</v>
      </c>
      <c r="M1629" s="21" t="str">
        <f>_xlfn.XLOOKUP(A1629,'Hospitalisation Details'!A:A,'Hospitalisation Details'!I:I,"Not Found")</f>
        <v>tier - 2</v>
      </c>
      <c r="N1629" s="21" t="str">
        <f>_xlfn.XLOOKUP(A1629,'Hospitalisation Details'!A:A,'Hospitalisation Details'!J:J,"Not Found")</f>
        <v>tier - 3</v>
      </c>
      <c r="O1629" s="21" t="str">
        <f>_xlfn.XLOOKUP(A1629,'Hospitalisation Details'!A:A,'Hospitalisation Details'!K:K,"Not Found")</f>
        <v>R1011</v>
      </c>
      <c r="P1629" s="23">
        <f>_xlfn.XLOOKUP(A1629,'Hospitalisation Details'!A:A,'Hospitalisation Details'!L:L,"Not Found")</f>
        <v>38</v>
      </c>
    </row>
    <row r="1630" spans="1:16" ht="15.75" x14ac:dyDescent="0.25">
      <c r="A1630" s="19" t="s">
        <v>742</v>
      </c>
      <c r="B1630" s="19" t="str">
        <f>_xlfn.XLOOKUP(A1630,'Customer Names'!A:A,'Customer Names'!C:C,"Not Found")</f>
        <v>Cabada</v>
      </c>
      <c r="C1630" s="20">
        <f>_xlfn.XLOOKUP(A1630,'Medical Examinations'!A:A,'Medical Examinations'!B:B,"not found")</f>
        <v>37.049999999999997</v>
      </c>
      <c r="D1630" s="20">
        <f>_xlfn.XLOOKUP(A1630,'Medical Examinations'!A:A,'Medical Examinations'!C:C,"not found")</f>
        <v>5.48</v>
      </c>
      <c r="E1630" s="20" t="str">
        <f>_xlfn.XLOOKUP(A1630,'Medical Examinations'!A:A,'Medical Examinations'!D:D,"not found")</f>
        <v>No</v>
      </c>
      <c r="F1630" s="20" t="str">
        <f>_xlfn.XLOOKUP(A1630,'Medical Examinations'!A:A,'Medical Examinations'!E:E,"not found")</f>
        <v>No</v>
      </c>
      <c r="G1630" s="20" t="str">
        <f>_xlfn.XLOOKUP(A1630,'Medical Examinations'!A:A,'Medical Examinations'!F:F,"not found")</f>
        <v>No</v>
      </c>
      <c r="H1630" s="20">
        <f>_xlfn.XLOOKUP(A1630,'Medical Examinations'!A:A,'Medical Examinations'!G:G,"not found")</f>
        <v>1</v>
      </c>
      <c r="I1630" s="20" t="str">
        <f>_xlfn.XLOOKUP(A1630,'Medical Examinations'!A:A,'Medical Examinations'!H:H,"not found")</f>
        <v>No</v>
      </c>
      <c r="J1630" s="20" t="str">
        <f>_xlfn.XLOOKUP(A1630,'Medical Examinations'!A:A,'Medical Examinations'!I:I,"not found")</f>
        <v>Obesity</v>
      </c>
      <c r="K1630" s="21">
        <f>_xlfn.XLOOKUP(A1630,'Hospitalisation Details'!A:A,'Hospitalisation Details'!F:F,"Not Found")</f>
        <v>30969</v>
      </c>
      <c r="L1630" s="22">
        <f>_xlfn.XLOOKUP(A1630,'Hospitalisation Details'!A:A,'Hospitalisation Details'!H:H,"Not Found")</f>
        <v>6079.67</v>
      </c>
      <c r="M1630" s="21" t="str">
        <f>_xlfn.XLOOKUP(A1630,'Hospitalisation Details'!A:A,'Hospitalisation Details'!I:I,"Not Found")</f>
        <v>tier - 2</v>
      </c>
      <c r="N1630" s="21" t="str">
        <f>_xlfn.XLOOKUP(A1630,'Hospitalisation Details'!A:A,'Hospitalisation Details'!J:J,"Not Found")</f>
        <v>tier - 3</v>
      </c>
      <c r="O1630" s="21" t="str">
        <f>_xlfn.XLOOKUP(A1630,'Hospitalisation Details'!A:A,'Hospitalisation Details'!K:K,"Not Found")</f>
        <v>R1014</v>
      </c>
      <c r="P1630" s="23">
        <f>_xlfn.XLOOKUP(A1630,'Hospitalisation Details'!A:A,'Hospitalisation Details'!L:L,"Not Found")</f>
        <v>38</v>
      </c>
    </row>
    <row r="1631" spans="1:16" ht="15.75" x14ac:dyDescent="0.25">
      <c r="A1631" s="19" t="s">
        <v>741</v>
      </c>
      <c r="B1631" s="19" t="str">
        <f>_xlfn.XLOOKUP(A1631,'Customer Names'!A:A,'Customer Names'!C:C,"Not Found")</f>
        <v>Lobaciute</v>
      </c>
      <c r="C1631" s="20">
        <f>_xlfn.XLOOKUP(A1631,'Medical Examinations'!A:A,'Medical Examinations'!B:B,"not found")</f>
        <v>18.78</v>
      </c>
      <c r="D1631" s="20">
        <f>_xlfn.XLOOKUP(A1631,'Medical Examinations'!A:A,'Medical Examinations'!C:C,"not found")</f>
        <v>4.45</v>
      </c>
      <c r="E1631" s="20" t="str">
        <f>_xlfn.XLOOKUP(A1631,'Medical Examinations'!A:A,'Medical Examinations'!D:D,"not found")</f>
        <v>No</v>
      </c>
      <c r="F1631" s="20" t="str">
        <f>_xlfn.XLOOKUP(A1631,'Medical Examinations'!A:A,'Medical Examinations'!E:E,"not found")</f>
        <v>No</v>
      </c>
      <c r="G1631" s="20" t="str">
        <f>_xlfn.XLOOKUP(A1631,'Medical Examinations'!A:A,'Medical Examinations'!F:F,"not found")</f>
        <v>Yes</v>
      </c>
      <c r="H1631" s="20">
        <f>_xlfn.XLOOKUP(A1631,'Medical Examinations'!A:A,'Medical Examinations'!G:G,"not found")</f>
        <v>1</v>
      </c>
      <c r="I1631" s="20" t="str">
        <f>_xlfn.XLOOKUP(A1631,'Medical Examinations'!A:A,'Medical Examinations'!H:H,"not found")</f>
        <v>No</v>
      </c>
      <c r="J1631" s="20" t="str">
        <f>_xlfn.XLOOKUP(A1631,'Medical Examinations'!A:A,'Medical Examinations'!I:I,"not found")</f>
        <v>Normal Weight</v>
      </c>
      <c r="K1631" s="21">
        <f>_xlfn.XLOOKUP(A1631,'Hospitalisation Details'!A:A,'Hospitalisation Details'!F:F,"Not Found")</f>
        <v>29075</v>
      </c>
      <c r="L1631" s="22">
        <f>_xlfn.XLOOKUP(A1631,'Hospitalisation Details'!A:A,'Hospitalisation Details'!H:H,"Not Found")</f>
        <v>6074.37</v>
      </c>
      <c r="M1631" s="21" t="str">
        <f>_xlfn.XLOOKUP(A1631,'Hospitalisation Details'!A:A,'Hospitalisation Details'!I:I,"Not Found")</f>
        <v>tier - 2</v>
      </c>
      <c r="N1631" s="21" t="str">
        <f>_xlfn.XLOOKUP(A1631,'Hospitalisation Details'!A:A,'Hospitalisation Details'!J:J,"Not Found")</f>
        <v>tier - 2</v>
      </c>
      <c r="O1631" s="21" t="str">
        <f>_xlfn.XLOOKUP(A1631,'Hospitalisation Details'!A:A,'Hospitalisation Details'!K:K,"Not Found")</f>
        <v>R1012</v>
      </c>
      <c r="P1631" s="23">
        <f>_xlfn.XLOOKUP(A1631,'Hospitalisation Details'!A:A,'Hospitalisation Details'!L:L,"Not Found")</f>
        <v>43</v>
      </c>
    </row>
    <row r="1632" spans="1:16" ht="15.75" x14ac:dyDescent="0.25">
      <c r="A1632" s="19" t="s">
        <v>740</v>
      </c>
      <c r="B1632" s="19" t="str">
        <f>_xlfn.XLOOKUP(A1632,'Customer Names'!A:A,'Customer Names'!C:C,"Not Found")</f>
        <v>Dawes</v>
      </c>
      <c r="C1632" s="20">
        <f>_xlfn.XLOOKUP(A1632,'Medical Examinations'!A:A,'Medical Examinations'!B:B,"not found")</f>
        <v>28.024999999999999</v>
      </c>
      <c r="D1632" s="20">
        <f>_xlfn.XLOOKUP(A1632,'Medical Examinations'!A:A,'Medical Examinations'!C:C,"not found")</f>
        <v>5</v>
      </c>
      <c r="E1632" s="20" t="str">
        <f>_xlfn.XLOOKUP(A1632,'Medical Examinations'!A:A,'Medical Examinations'!D:D,"not found")</f>
        <v>No</v>
      </c>
      <c r="F1632" s="20" t="str">
        <f>_xlfn.XLOOKUP(A1632,'Medical Examinations'!A:A,'Medical Examinations'!E:E,"not found")</f>
        <v>No</v>
      </c>
      <c r="G1632" s="20" t="str">
        <f>_xlfn.XLOOKUP(A1632,'Medical Examinations'!A:A,'Medical Examinations'!F:F,"not found")</f>
        <v>No</v>
      </c>
      <c r="H1632" s="20">
        <f>_xlfn.XLOOKUP(A1632,'Medical Examinations'!A:A,'Medical Examinations'!G:G,"not found")</f>
        <v>1</v>
      </c>
      <c r="I1632" s="20" t="str">
        <f>_xlfn.XLOOKUP(A1632,'Medical Examinations'!A:A,'Medical Examinations'!H:H,"not found")</f>
        <v>No</v>
      </c>
      <c r="J1632" s="20" t="str">
        <f>_xlfn.XLOOKUP(A1632,'Medical Examinations'!A:A,'Medical Examinations'!I:I,"not found")</f>
        <v>Overweight</v>
      </c>
      <c r="K1632" s="21">
        <f>_xlfn.XLOOKUP(A1632,'Hospitalisation Details'!A:A,'Hospitalisation Details'!F:F,"Not Found")</f>
        <v>30946</v>
      </c>
      <c r="L1632" s="22">
        <f>_xlfn.XLOOKUP(A1632,'Hospitalisation Details'!A:A,'Hospitalisation Details'!H:H,"Not Found")</f>
        <v>6067.13</v>
      </c>
      <c r="M1632" s="21" t="str">
        <f>_xlfn.XLOOKUP(A1632,'Hospitalisation Details'!A:A,'Hospitalisation Details'!I:I,"Not Found")</f>
        <v>tier - 2</v>
      </c>
      <c r="N1632" s="21" t="str">
        <f>_xlfn.XLOOKUP(A1632,'Hospitalisation Details'!A:A,'Hospitalisation Details'!J:J,"Not Found")</f>
        <v>tier - 2</v>
      </c>
      <c r="O1632" s="21" t="str">
        <f>_xlfn.XLOOKUP(A1632,'Hospitalisation Details'!A:A,'Hospitalisation Details'!K:K,"Not Found")</f>
        <v>R1016</v>
      </c>
      <c r="P1632" s="23">
        <f>_xlfn.XLOOKUP(A1632,'Hospitalisation Details'!A:A,'Hospitalisation Details'!L:L,"Not Found")</f>
        <v>38</v>
      </c>
    </row>
    <row r="1633" spans="1:16" ht="15.75" x14ac:dyDescent="0.25">
      <c r="A1633" s="19" t="s">
        <v>739</v>
      </c>
      <c r="B1633" s="19" t="str">
        <f>_xlfn.XLOOKUP(A1633,'Customer Names'!A:A,'Customer Names'!C:C,"Not Found")</f>
        <v>Deppen</v>
      </c>
      <c r="C1633" s="20">
        <f>_xlfn.XLOOKUP(A1633,'Medical Examinations'!A:A,'Medical Examinations'!B:B,"not found")</f>
        <v>35.090000000000003</v>
      </c>
      <c r="D1633" s="20">
        <f>_xlfn.XLOOKUP(A1633,'Medical Examinations'!A:A,'Medical Examinations'!C:C,"not found")</f>
        <v>5.84</v>
      </c>
      <c r="E1633" s="20" t="str">
        <f>_xlfn.XLOOKUP(A1633,'Medical Examinations'!A:A,'Medical Examinations'!D:D,"not found")</f>
        <v>No</v>
      </c>
      <c r="F1633" s="20" t="str">
        <f>_xlfn.XLOOKUP(A1633,'Medical Examinations'!A:A,'Medical Examinations'!E:E,"not found")</f>
        <v>No</v>
      </c>
      <c r="G1633" s="20" t="str">
        <f>_xlfn.XLOOKUP(A1633,'Medical Examinations'!A:A,'Medical Examinations'!F:F,"not found")</f>
        <v>No</v>
      </c>
      <c r="H1633" s="20">
        <f>_xlfn.XLOOKUP(A1633,'Medical Examinations'!A:A,'Medical Examinations'!G:G,"not found")</f>
        <v>0</v>
      </c>
      <c r="I1633" s="20" t="str">
        <f>_xlfn.XLOOKUP(A1633,'Medical Examinations'!A:A,'Medical Examinations'!H:H,"not found")</f>
        <v>No</v>
      </c>
      <c r="J1633" s="20" t="str">
        <f>_xlfn.XLOOKUP(A1633,'Medical Examinations'!A:A,'Medical Examinations'!I:I,"not found")</f>
        <v>Obesity</v>
      </c>
      <c r="K1633" s="21">
        <f>_xlfn.XLOOKUP(A1633,'Hospitalisation Details'!A:A,'Hospitalisation Details'!F:F,"Not Found")</f>
        <v>34646</v>
      </c>
      <c r="L1633" s="22">
        <f>_xlfn.XLOOKUP(A1633,'Hospitalisation Details'!A:A,'Hospitalisation Details'!H:H,"Not Found")</f>
        <v>6064.37</v>
      </c>
      <c r="M1633" s="21" t="str">
        <f>_xlfn.XLOOKUP(A1633,'Hospitalisation Details'!A:A,'Hospitalisation Details'!I:I,"Not Found")</f>
        <v>tier - 2</v>
      </c>
      <c r="N1633" s="21" t="str">
        <f>_xlfn.XLOOKUP(A1633,'Hospitalisation Details'!A:A,'Hospitalisation Details'!J:J,"Not Found")</f>
        <v>tier - 2</v>
      </c>
      <c r="O1633" s="21" t="str">
        <f>_xlfn.XLOOKUP(A1633,'Hospitalisation Details'!A:A,'Hospitalisation Details'!K:K,"Not Found")</f>
        <v>R1011</v>
      </c>
      <c r="P1633" s="23">
        <f>_xlfn.XLOOKUP(A1633,'Hospitalisation Details'!A:A,'Hospitalisation Details'!L:L,"Not Found")</f>
        <v>28</v>
      </c>
    </row>
    <row r="1634" spans="1:16" ht="15.75" x14ac:dyDescent="0.25">
      <c r="A1634" s="19" t="s">
        <v>738</v>
      </c>
      <c r="B1634" s="19" t="str">
        <f>_xlfn.XLOOKUP(A1634,'Customer Names'!A:A,'Customer Names'!C:C,"Not Found")</f>
        <v>Oberndorfer</v>
      </c>
      <c r="C1634" s="20">
        <f>_xlfn.XLOOKUP(A1634,'Medical Examinations'!A:A,'Medical Examinations'!B:B,"not found")</f>
        <v>34.42</v>
      </c>
      <c r="D1634" s="20">
        <f>_xlfn.XLOOKUP(A1634,'Medical Examinations'!A:A,'Medical Examinations'!C:C,"not found")</f>
        <v>5.21</v>
      </c>
      <c r="E1634" s="20" t="str">
        <f>_xlfn.XLOOKUP(A1634,'Medical Examinations'!A:A,'Medical Examinations'!D:D,"not found")</f>
        <v>Yes</v>
      </c>
      <c r="F1634" s="20" t="str">
        <f>_xlfn.XLOOKUP(A1634,'Medical Examinations'!A:A,'Medical Examinations'!E:E,"not found")</f>
        <v>No</v>
      </c>
      <c r="G1634" s="20" t="str">
        <f>_xlfn.XLOOKUP(A1634,'Medical Examinations'!A:A,'Medical Examinations'!F:F,"not found")</f>
        <v>No</v>
      </c>
      <c r="H1634" s="20">
        <f>_xlfn.XLOOKUP(A1634,'Medical Examinations'!A:A,'Medical Examinations'!G:G,"not found")</f>
        <v>0</v>
      </c>
      <c r="I1634" s="20" t="str">
        <f>_xlfn.XLOOKUP(A1634,'Medical Examinations'!A:A,'Medical Examinations'!H:H,"not found")</f>
        <v>No</v>
      </c>
      <c r="J1634" s="20" t="str">
        <f>_xlfn.XLOOKUP(A1634,'Medical Examinations'!A:A,'Medical Examinations'!I:I,"not found")</f>
        <v>Obesity</v>
      </c>
      <c r="K1634" s="21">
        <f>_xlfn.XLOOKUP(A1634,'Hospitalisation Details'!A:A,'Hospitalisation Details'!F:F,"Not Found")</f>
        <v>35274</v>
      </c>
      <c r="L1634" s="22">
        <f>_xlfn.XLOOKUP(A1634,'Hospitalisation Details'!A:A,'Hospitalisation Details'!H:H,"Not Found")</f>
        <v>6061.8</v>
      </c>
      <c r="M1634" s="21" t="str">
        <f>_xlfn.XLOOKUP(A1634,'Hospitalisation Details'!A:A,'Hospitalisation Details'!I:I,"Not Found")</f>
        <v>tier - 2</v>
      </c>
      <c r="N1634" s="21" t="str">
        <f>_xlfn.XLOOKUP(A1634,'Hospitalisation Details'!A:A,'Hospitalisation Details'!J:J,"Not Found")</f>
        <v>tier - 2</v>
      </c>
      <c r="O1634" s="21" t="str">
        <f>_xlfn.XLOOKUP(A1634,'Hospitalisation Details'!A:A,'Hospitalisation Details'!K:K,"Not Found")</f>
        <v>R1012</v>
      </c>
      <c r="P1634" s="23">
        <f>_xlfn.XLOOKUP(A1634,'Hospitalisation Details'!A:A,'Hospitalisation Details'!L:L,"Not Found")</f>
        <v>26</v>
      </c>
    </row>
    <row r="1635" spans="1:16" ht="15.75" x14ac:dyDescent="0.25">
      <c r="A1635" s="19" t="s">
        <v>737</v>
      </c>
      <c r="B1635" s="19" t="str">
        <f>_xlfn.XLOOKUP(A1635,'Customer Names'!A:A,'Customer Names'!C:C,"Not Found")</f>
        <v>Hetherington</v>
      </c>
      <c r="C1635" s="20">
        <f>_xlfn.XLOOKUP(A1635,'Medical Examinations'!A:A,'Medical Examinations'!B:B,"not found")</f>
        <v>29.4</v>
      </c>
      <c r="D1635" s="20">
        <f>_xlfn.XLOOKUP(A1635,'Medical Examinations'!A:A,'Medical Examinations'!C:C,"not found")</f>
        <v>4.26</v>
      </c>
      <c r="E1635" s="20" t="str">
        <f>_xlfn.XLOOKUP(A1635,'Medical Examinations'!A:A,'Medical Examinations'!D:D,"not found")</f>
        <v>No</v>
      </c>
      <c r="F1635" s="20" t="str">
        <f>_xlfn.XLOOKUP(A1635,'Medical Examinations'!A:A,'Medical Examinations'!E:E,"not found")</f>
        <v>No</v>
      </c>
      <c r="G1635" s="20" t="str">
        <f>_xlfn.XLOOKUP(A1635,'Medical Examinations'!A:A,'Medical Examinations'!F:F,"not found")</f>
        <v>No</v>
      </c>
      <c r="H1635" s="20">
        <f>_xlfn.XLOOKUP(A1635,'Medical Examinations'!A:A,'Medical Examinations'!G:G,"not found")</f>
        <v>0</v>
      </c>
      <c r="I1635" s="20" t="str">
        <f>_xlfn.XLOOKUP(A1635,'Medical Examinations'!A:A,'Medical Examinations'!H:H,"not found")</f>
        <v>No</v>
      </c>
      <c r="J1635" s="20" t="str">
        <f>_xlfn.XLOOKUP(A1635,'Medical Examinations'!A:A,'Medical Examinations'!I:I,"not found")</f>
        <v>Overweight</v>
      </c>
      <c r="K1635" s="21">
        <f>_xlfn.XLOOKUP(A1635,'Hospitalisation Details'!A:A,'Hospitalisation Details'!F:F,"Not Found")</f>
        <v>32736</v>
      </c>
      <c r="L1635" s="22">
        <f>_xlfn.XLOOKUP(A1635,'Hospitalisation Details'!A:A,'Hospitalisation Details'!H:H,"Not Found")</f>
        <v>6059.17</v>
      </c>
      <c r="M1635" s="21" t="str">
        <f>_xlfn.XLOOKUP(A1635,'Hospitalisation Details'!A:A,'Hospitalisation Details'!I:I,"Not Found")</f>
        <v>tier - 2</v>
      </c>
      <c r="N1635" s="21" t="str">
        <f>_xlfn.XLOOKUP(A1635,'Hospitalisation Details'!A:A,'Hospitalisation Details'!J:J,"Not Found")</f>
        <v>tier - 2</v>
      </c>
      <c r="O1635" s="21" t="str">
        <f>_xlfn.XLOOKUP(A1635,'Hospitalisation Details'!A:A,'Hospitalisation Details'!K:K,"Not Found")</f>
        <v>R1011</v>
      </c>
      <c r="P1635" s="23">
        <f>_xlfn.XLOOKUP(A1635,'Hospitalisation Details'!A:A,'Hospitalisation Details'!L:L,"Not Found")</f>
        <v>33</v>
      </c>
    </row>
    <row r="1636" spans="1:16" ht="15.75" x14ac:dyDescent="0.25">
      <c r="A1636" s="19" t="s">
        <v>736</v>
      </c>
      <c r="B1636" s="19" t="str">
        <f>_xlfn.XLOOKUP(A1636,'Customer Names'!A:A,'Customer Names'!C:C,"Not Found")</f>
        <v>Murray</v>
      </c>
      <c r="C1636" s="20">
        <f>_xlfn.XLOOKUP(A1636,'Medical Examinations'!A:A,'Medical Examinations'!B:B,"not found")</f>
        <v>21.31</v>
      </c>
      <c r="D1636" s="20">
        <f>_xlfn.XLOOKUP(A1636,'Medical Examinations'!A:A,'Medical Examinations'!C:C,"not found")</f>
        <v>4.17</v>
      </c>
      <c r="E1636" s="20" t="str">
        <f>_xlfn.XLOOKUP(A1636,'Medical Examinations'!A:A,'Medical Examinations'!D:D,"not found")</f>
        <v>No</v>
      </c>
      <c r="F1636" s="20" t="str">
        <f>_xlfn.XLOOKUP(A1636,'Medical Examinations'!A:A,'Medical Examinations'!E:E,"not found")</f>
        <v>No</v>
      </c>
      <c r="G1636" s="20" t="str">
        <f>_xlfn.XLOOKUP(A1636,'Medical Examinations'!A:A,'Medical Examinations'!F:F,"not found")</f>
        <v>No</v>
      </c>
      <c r="H1636" s="20">
        <f>_xlfn.XLOOKUP(A1636,'Medical Examinations'!A:A,'Medical Examinations'!G:G,"not found")</f>
        <v>0</v>
      </c>
      <c r="I1636" s="20" t="str">
        <f>_xlfn.XLOOKUP(A1636,'Medical Examinations'!A:A,'Medical Examinations'!H:H,"not found")</f>
        <v>No</v>
      </c>
      <c r="J1636" s="20" t="str">
        <f>_xlfn.XLOOKUP(A1636,'Medical Examinations'!A:A,'Medical Examinations'!I:I,"not found")</f>
        <v>Normal Weight</v>
      </c>
      <c r="K1636" s="21">
        <f>_xlfn.XLOOKUP(A1636,'Hospitalisation Details'!A:A,'Hospitalisation Details'!F:F,"Not Found")</f>
        <v>29441</v>
      </c>
      <c r="L1636" s="22">
        <f>_xlfn.XLOOKUP(A1636,'Hospitalisation Details'!A:A,'Hospitalisation Details'!H:H,"Not Found")</f>
        <v>5993.62</v>
      </c>
      <c r="M1636" s="21" t="str">
        <f>_xlfn.XLOOKUP(A1636,'Hospitalisation Details'!A:A,'Hospitalisation Details'!I:I,"Not Found")</f>
        <v>tier - 2</v>
      </c>
      <c r="N1636" s="21" t="str">
        <f>_xlfn.XLOOKUP(A1636,'Hospitalisation Details'!A:A,'Hospitalisation Details'!J:J,"Not Found")</f>
        <v>tier - 3</v>
      </c>
      <c r="O1636" s="21" t="str">
        <f>_xlfn.XLOOKUP(A1636,'Hospitalisation Details'!A:A,'Hospitalisation Details'!K:K,"Not Found")</f>
        <v>R1013</v>
      </c>
      <c r="P1636" s="23">
        <f>_xlfn.XLOOKUP(A1636,'Hospitalisation Details'!A:A,'Hospitalisation Details'!L:L,"Not Found")</f>
        <v>42</v>
      </c>
    </row>
    <row r="1637" spans="1:16" ht="15.75" x14ac:dyDescent="0.25">
      <c r="A1637" s="19" t="s">
        <v>735</v>
      </c>
      <c r="B1637" s="19" t="str">
        <f>_xlfn.XLOOKUP(A1637,'Customer Names'!A:A,'Customer Names'!C:C,"Not Found")</f>
        <v>Higden</v>
      </c>
      <c r="C1637" s="20">
        <f>_xlfn.XLOOKUP(A1637,'Medical Examinations'!A:A,'Medical Examinations'!B:B,"not found")</f>
        <v>19.559999999999999</v>
      </c>
      <c r="D1637" s="20">
        <f>_xlfn.XLOOKUP(A1637,'Medical Examinations'!A:A,'Medical Examinations'!C:C,"not found")</f>
        <v>11.96</v>
      </c>
      <c r="E1637" s="20" t="str">
        <f>_xlfn.XLOOKUP(A1637,'Medical Examinations'!A:A,'Medical Examinations'!D:D,"not found")</f>
        <v>No</v>
      </c>
      <c r="F1637" s="20" t="str">
        <f>_xlfn.XLOOKUP(A1637,'Medical Examinations'!A:A,'Medical Examinations'!E:E,"not found")</f>
        <v>No</v>
      </c>
      <c r="G1637" s="20" t="str">
        <f>_xlfn.XLOOKUP(A1637,'Medical Examinations'!A:A,'Medical Examinations'!F:F,"not found")</f>
        <v>No</v>
      </c>
      <c r="H1637" s="20">
        <f>_xlfn.XLOOKUP(A1637,'Medical Examinations'!A:A,'Medical Examinations'!G:G,"not found")</f>
        <v>0</v>
      </c>
      <c r="I1637" s="20" t="str">
        <f>_xlfn.XLOOKUP(A1637,'Medical Examinations'!A:A,'Medical Examinations'!H:H,"not found")</f>
        <v>No</v>
      </c>
      <c r="J1637" s="20" t="str">
        <f>_xlfn.XLOOKUP(A1637,'Medical Examinations'!A:A,'Medical Examinations'!I:I,"not found")</f>
        <v>Normal Weight</v>
      </c>
      <c r="K1637" s="21">
        <f>_xlfn.XLOOKUP(A1637,'Hospitalisation Details'!A:A,'Hospitalisation Details'!F:F,"Not Found")</f>
        <v>27258</v>
      </c>
      <c r="L1637" s="22">
        <f>_xlfn.XLOOKUP(A1637,'Hospitalisation Details'!A:A,'Hospitalisation Details'!H:H,"Not Found")</f>
        <v>5990.17</v>
      </c>
      <c r="M1637" s="21" t="str">
        <f>_xlfn.XLOOKUP(A1637,'Hospitalisation Details'!A:A,'Hospitalisation Details'!I:I,"Not Found")</f>
        <v>tier - 2</v>
      </c>
      <c r="N1637" s="21" t="str">
        <f>_xlfn.XLOOKUP(A1637,'Hospitalisation Details'!A:A,'Hospitalisation Details'!J:J,"Not Found")</f>
        <v>tier - 2</v>
      </c>
      <c r="O1637" s="21" t="str">
        <f>_xlfn.XLOOKUP(A1637,'Hospitalisation Details'!A:A,'Hospitalisation Details'!K:K,"Not Found")</f>
        <v>R1013</v>
      </c>
      <c r="P1637" s="23">
        <f>_xlfn.XLOOKUP(A1637,'Hospitalisation Details'!A:A,'Hospitalisation Details'!L:L,"Not Found")</f>
        <v>48</v>
      </c>
    </row>
    <row r="1638" spans="1:16" ht="15.75" x14ac:dyDescent="0.25">
      <c r="A1638" s="19" t="s">
        <v>734</v>
      </c>
      <c r="B1638" s="19" t="str">
        <f>_xlfn.XLOOKUP(A1638,'Customer Names'!A:A,'Customer Names'!C:C,"Not Found")</f>
        <v>Rediger</v>
      </c>
      <c r="C1638" s="20">
        <f>_xlfn.XLOOKUP(A1638,'Medical Examinations'!A:A,'Medical Examinations'!B:B,"not found")</f>
        <v>37.335000000000001</v>
      </c>
      <c r="D1638" s="20">
        <f>_xlfn.XLOOKUP(A1638,'Medical Examinations'!A:A,'Medical Examinations'!C:C,"not found")</f>
        <v>6.26</v>
      </c>
      <c r="E1638" s="20" t="str">
        <f>_xlfn.XLOOKUP(A1638,'Medical Examinations'!A:A,'Medical Examinations'!D:D,"not found")</f>
        <v>Yes</v>
      </c>
      <c r="F1638" s="20" t="str">
        <f>_xlfn.XLOOKUP(A1638,'Medical Examinations'!A:A,'Medical Examinations'!E:E,"not found")</f>
        <v>No</v>
      </c>
      <c r="G1638" s="20" t="str">
        <f>_xlfn.XLOOKUP(A1638,'Medical Examinations'!A:A,'Medical Examinations'!F:F,"not found")</f>
        <v>No</v>
      </c>
      <c r="H1638" s="20">
        <f>_xlfn.XLOOKUP(A1638,'Medical Examinations'!A:A,'Medical Examinations'!G:G,"not found")</f>
        <v>1</v>
      </c>
      <c r="I1638" s="20" t="str">
        <f>_xlfn.XLOOKUP(A1638,'Medical Examinations'!A:A,'Medical Examinations'!H:H,"not found")</f>
        <v>No</v>
      </c>
      <c r="J1638" s="20" t="str">
        <f>_xlfn.XLOOKUP(A1638,'Medical Examinations'!A:A,'Medical Examinations'!I:I,"not found")</f>
        <v>Obesity</v>
      </c>
      <c r="K1638" s="21">
        <f>_xlfn.XLOOKUP(A1638,'Hospitalisation Details'!A:A,'Hospitalisation Details'!F:F,"Not Found")</f>
        <v>32304</v>
      </c>
      <c r="L1638" s="22">
        <f>_xlfn.XLOOKUP(A1638,'Hospitalisation Details'!A:A,'Hospitalisation Details'!H:H,"Not Found")</f>
        <v>5989.52</v>
      </c>
      <c r="M1638" s="21" t="str">
        <f>_xlfn.XLOOKUP(A1638,'Hospitalisation Details'!A:A,'Hospitalisation Details'!I:I,"Not Found")</f>
        <v>tier - 2</v>
      </c>
      <c r="N1638" s="21" t="str">
        <f>_xlfn.XLOOKUP(A1638,'Hospitalisation Details'!A:A,'Hospitalisation Details'!J:J,"Not Found")</f>
        <v>tier - 2</v>
      </c>
      <c r="O1638" s="21" t="str">
        <f>_xlfn.XLOOKUP(A1638,'Hospitalisation Details'!A:A,'Hospitalisation Details'!K:K,"Not Found")</f>
        <v>R1012</v>
      </c>
      <c r="P1638" s="23">
        <f>_xlfn.XLOOKUP(A1638,'Hospitalisation Details'!A:A,'Hospitalisation Details'!L:L,"Not Found")</f>
        <v>34</v>
      </c>
    </row>
    <row r="1639" spans="1:16" ht="15.75" x14ac:dyDescent="0.25">
      <c r="A1639" s="19" t="s">
        <v>733</v>
      </c>
      <c r="B1639" s="19" t="str">
        <f>_xlfn.XLOOKUP(A1639,'Customer Names'!A:A,'Customer Names'!C:C,"Not Found")</f>
        <v>Huff</v>
      </c>
      <c r="C1639" s="20">
        <f>_xlfn.XLOOKUP(A1639,'Medical Examinations'!A:A,'Medical Examinations'!B:B,"not found")</f>
        <v>19.53</v>
      </c>
      <c r="D1639" s="20">
        <f>_xlfn.XLOOKUP(A1639,'Medical Examinations'!A:A,'Medical Examinations'!C:C,"not found")</f>
        <v>11.68</v>
      </c>
      <c r="E1639" s="20" t="str">
        <f>_xlfn.XLOOKUP(A1639,'Medical Examinations'!A:A,'Medical Examinations'!D:D,"not found")</f>
        <v>No</v>
      </c>
      <c r="F1639" s="20" t="str">
        <f>_xlfn.XLOOKUP(A1639,'Medical Examinations'!A:A,'Medical Examinations'!E:E,"not found")</f>
        <v>No</v>
      </c>
      <c r="G1639" s="20" t="str">
        <f>_xlfn.XLOOKUP(A1639,'Medical Examinations'!A:A,'Medical Examinations'!F:F,"not found")</f>
        <v>No</v>
      </c>
      <c r="H1639" s="20">
        <f>_xlfn.XLOOKUP(A1639,'Medical Examinations'!A:A,'Medical Examinations'!G:G,"not found")</f>
        <v>0</v>
      </c>
      <c r="I1639" s="20" t="str">
        <f>_xlfn.XLOOKUP(A1639,'Medical Examinations'!A:A,'Medical Examinations'!H:H,"not found")</f>
        <v>No</v>
      </c>
      <c r="J1639" s="20" t="str">
        <f>_xlfn.XLOOKUP(A1639,'Medical Examinations'!A:A,'Medical Examinations'!I:I,"not found")</f>
        <v>Normal Weight</v>
      </c>
      <c r="K1639" s="21">
        <f>_xlfn.XLOOKUP(A1639,'Hospitalisation Details'!A:A,'Hospitalisation Details'!F:F,"Not Found")</f>
        <v>27313</v>
      </c>
      <c r="L1639" s="22">
        <f>_xlfn.XLOOKUP(A1639,'Hospitalisation Details'!A:A,'Hospitalisation Details'!H:H,"Not Found")</f>
        <v>5979.99</v>
      </c>
      <c r="M1639" s="21" t="str">
        <f>_xlfn.XLOOKUP(A1639,'Hospitalisation Details'!A:A,'Hospitalisation Details'!I:I,"Not Found")</f>
        <v>tier - 2</v>
      </c>
      <c r="N1639" s="21" t="str">
        <f>_xlfn.XLOOKUP(A1639,'Hospitalisation Details'!A:A,'Hospitalisation Details'!J:J,"Not Found")</f>
        <v>tier - 3</v>
      </c>
      <c r="O1639" s="21" t="str">
        <f>_xlfn.XLOOKUP(A1639,'Hospitalisation Details'!A:A,'Hospitalisation Details'!K:K,"Not Found")</f>
        <v>R1013</v>
      </c>
      <c r="P1639" s="23">
        <f>_xlfn.XLOOKUP(A1639,'Hospitalisation Details'!A:A,'Hospitalisation Details'!L:L,"Not Found")</f>
        <v>48</v>
      </c>
    </row>
    <row r="1640" spans="1:16" ht="15.75" x14ac:dyDescent="0.25">
      <c r="A1640" s="19" t="s">
        <v>732</v>
      </c>
      <c r="B1640" s="19" t="str">
        <f>_xlfn.XLOOKUP(A1640,'Customer Names'!A:A,'Customer Names'!C:C,"Not Found")</f>
        <v>Hall</v>
      </c>
      <c r="C1640" s="20">
        <f>_xlfn.XLOOKUP(A1640,'Medical Examinations'!A:A,'Medical Examinations'!B:B,"not found")</f>
        <v>34.1</v>
      </c>
      <c r="D1640" s="20">
        <f>_xlfn.XLOOKUP(A1640,'Medical Examinations'!A:A,'Medical Examinations'!C:C,"not found")</f>
        <v>5.16</v>
      </c>
      <c r="E1640" s="20" t="str">
        <f>_xlfn.XLOOKUP(A1640,'Medical Examinations'!A:A,'Medical Examinations'!D:D,"not found")</f>
        <v>No</v>
      </c>
      <c r="F1640" s="20" t="str">
        <f>_xlfn.XLOOKUP(A1640,'Medical Examinations'!A:A,'Medical Examinations'!E:E,"not found")</f>
        <v>No</v>
      </c>
      <c r="G1640" s="20" t="str">
        <f>_xlfn.XLOOKUP(A1640,'Medical Examinations'!A:A,'Medical Examinations'!F:F,"not found")</f>
        <v>No</v>
      </c>
      <c r="H1640" s="20">
        <f>_xlfn.XLOOKUP(A1640,'Medical Examinations'!A:A,'Medical Examinations'!G:G,"not found")</f>
        <v>0</v>
      </c>
      <c r="I1640" s="20" t="str">
        <f>_xlfn.XLOOKUP(A1640,'Medical Examinations'!A:A,'Medical Examinations'!H:H,"not found")</f>
        <v>No</v>
      </c>
      <c r="J1640" s="20" t="str">
        <f>_xlfn.XLOOKUP(A1640,'Medical Examinations'!A:A,'Medical Examinations'!I:I,"not found")</f>
        <v>Obesity</v>
      </c>
      <c r="K1640" s="21">
        <f>_xlfn.XLOOKUP(A1640,'Hospitalisation Details'!A:A,'Hospitalisation Details'!F:F,"Not Found")</f>
        <v>29504</v>
      </c>
      <c r="L1640" s="22">
        <f>_xlfn.XLOOKUP(A1640,'Hospitalisation Details'!A:A,'Hospitalisation Details'!H:H,"Not Found")</f>
        <v>5979.73</v>
      </c>
      <c r="M1640" s="21" t="str">
        <f>_xlfn.XLOOKUP(A1640,'Hospitalisation Details'!A:A,'Hospitalisation Details'!I:I,"Not Found")</f>
        <v>tier - 2</v>
      </c>
      <c r="N1640" s="21" t="str">
        <f>_xlfn.XLOOKUP(A1640,'Hospitalisation Details'!A:A,'Hospitalisation Details'!J:J,"Not Found")</f>
        <v>tier - 2</v>
      </c>
      <c r="O1640" s="21" t="str">
        <f>_xlfn.XLOOKUP(A1640,'Hospitalisation Details'!A:A,'Hospitalisation Details'!K:K,"Not Found")</f>
        <v>R1011</v>
      </c>
      <c r="P1640" s="23">
        <f>_xlfn.XLOOKUP(A1640,'Hospitalisation Details'!A:A,'Hospitalisation Details'!L:L,"Not Found")</f>
        <v>42</v>
      </c>
    </row>
    <row r="1641" spans="1:16" ht="15.75" x14ac:dyDescent="0.25">
      <c r="A1641" s="19" t="s">
        <v>731</v>
      </c>
      <c r="B1641" s="19" t="str">
        <f>_xlfn.XLOOKUP(A1641,'Customer Names'!A:A,'Customer Names'!C:C,"Not Found")</f>
        <v>Grise</v>
      </c>
      <c r="C1641" s="20">
        <f>_xlfn.XLOOKUP(A1641,'Medical Examinations'!A:A,'Medical Examinations'!B:B,"not found")</f>
        <v>16.5</v>
      </c>
      <c r="D1641" s="20">
        <f>_xlfn.XLOOKUP(A1641,'Medical Examinations'!A:A,'Medical Examinations'!C:C,"not found")</f>
        <v>6.9</v>
      </c>
      <c r="E1641" s="20" t="str">
        <f>_xlfn.XLOOKUP(A1641,'Medical Examinations'!A:A,'Medical Examinations'!D:D,"not found")</f>
        <v>Yes</v>
      </c>
      <c r="F1641" s="20" t="str">
        <f>_xlfn.XLOOKUP(A1641,'Medical Examinations'!A:A,'Medical Examinations'!E:E,"not found")</f>
        <v>No</v>
      </c>
      <c r="G1641" s="20" t="str">
        <f>_xlfn.XLOOKUP(A1641,'Medical Examinations'!A:A,'Medical Examinations'!F:F,"not found")</f>
        <v>No</v>
      </c>
      <c r="H1641" s="20">
        <f>_xlfn.XLOOKUP(A1641,'Medical Examinations'!A:A,'Medical Examinations'!G:G,"not found")</f>
        <v>2</v>
      </c>
      <c r="I1641" s="20" t="str">
        <f>_xlfn.XLOOKUP(A1641,'Medical Examinations'!A:A,'Medical Examinations'!H:H,"not found")</f>
        <v>No</v>
      </c>
      <c r="J1641" s="20" t="str">
        <f>_xlfn.XLOOKUP(A1641,'Medical Examinations'!A:A,'Medical Examinations'!I:I,"not found")</f>
        <v>Underweight</v>
      </c>
      <c r="K1641" s="21">
        <f>_xlfn.XLOOKUP(A1641,'Hospitalisation Details'!A:A,'Hospitalisation Details'!F:F,"Not Found")</f>
        <v>25744</v>
      </c>
      <c r="L1641" s="22">
        <f>_xlfn.XLOOKUP(A1641,'Hospitalisation Details'!A:A,'Hospitalisation Details'!H:H,"Not Found")</f>
        <v>5979.66</v>
      </c>
      <c r="M1641" s="21" t="str">
        <f>_xlfn.XLOOKUP(A1641,'Hospitalisation Details'!A:A,'Hospitalisation Details'!I:I,"Not Found")</f>
        <v>tier - 2</v>
      </c>
      <c r="N1641" s="21" t="str">
        <f>_xlfn.XLOOKUP(A1641,'Hospitalisation Details'!A:A,'Hospitalisation Details'!J:J,"Not Found")</f>
        <v>tier - 3</v>
      </c>
      <c r="O1641" s="21" t="str">
        <f>_xlfn.XLOOKUP(A1641,'Hospitalisation Details'!A:A,'Hospitalisation Details'!K:K,"Not Found")</f>
        <v>R1013</v>
      </c>
      <c r="P1641" s="23">
        <f>_xlfn.XLOOKUP(A1641,'Hospitalisation Details'!A:A,'Hospitalisation Details'!L:L,"Not Found")</f>
        <v>52</v>
      </c>
    </row>
    <row r="1642" spans="1:16" ht="15.75" x14ac:dyDescent="0.25">
      <c r="A1642" s="19" t="s">
        <v>730</v>
      </c>
      <c r="B1642" s="19" t="str">
        <f>_xlfn.XLOOKUP(A1642,'Customer Names'!A:A,'Customer Names'!C:C,"Not Found")</f>
        <v>Skildum</v>
      </c>
      <c r="C1642" s="20">
        <f>_xlfn.XLOOKUP(A1642,'Medical Examinations'!A:A,'Medical Examinations'!B:B,"not found")</f>
        <v>30.69</v>
      </c>
      <c r="D1642" s="20">
        <f>_xlfn.XLOOKUP(A1642,'Medical Examinations'!A:A,'Medical Examinations'!C:C,"not found")</f>
        <v>4.83</v>
      </c>
      <c r="E1642" s="20" t="str">
        <f>_xlfn.XLOOKUP(A1642,'Medical Examinations'!A:A,'Medical Examinations'!D:D,"not found")</f>
        <v>No</v>
      </c>
      <c r="F1642" s="20" t="str">
        <f>_xlfn.XLOOKUP(A1642,'Medical Examinations'!A:A,'Medical Examinations'!E:E,"not found")</f>
        <v>No</v>
      </c>
      <c r="G1642" s="20" t="str">
        <f>_xlfn.XLOOKUP(A1642,'Medical Examinations'!A:A,'Medical Examinations'!F:F,"not found")</f>
        <v>No</v>
      </c>
      <c r="H1642" s="20">
        <f>_xlfn.XLOOKUP(A1642,'Medical Examinations'!A:A,'Medical Examinations'!G:G,"not found")</f>
        <v>1</v>
      </c>
      <c r="I1642" s="20" t="str">
        <f>_xlfn.XLOOKUP(A1642,'Medical Examinations'!A:A,'Medical Examinations'!H:H,"not found")</f>
        <v>No</v>
      </c>
      <c r="J1642" s="20" t="str">
        <f>_xlfn.XLOOKUP(A1642,'Medical Examinations'!A:A,'Medical Examinations'!I:I,"not found")</f>
        <v>Obesity</v>
      </c>
      <c r="K1642" s="21">
        <f>_xlfn.XLOOKUP(A1642,'Hospitalisation Details'!A:A,'Hospitalisation Details'!F:F,"Not Found")</f>
        <v>30997</v>
      </c>
      <c r="L1642" s="22">
        <f>_xlfn.XLOOKUP(A1642,'Hospitalisation Details'!A:A,'Hospitalisation Details'!H:H,"Not Found")</f>
        <v>5976.83</v>
      </c>
      <c r="M1642" s="21" t="str">
        <f>_xlfn.XLOOKUP(A1642,'Hospitalisation Details'!A:A,'Hospitalisation Details'!I:I,"Not Found")</f>
        <v>tier - 2</v>
      </c>
      <c r="N1642" s="21" t="str">
        <f>_xlfn.XLOOKUP(A1642,'Hospitalisation Details'!A:A,'Hospitalisation Details'!J:J,"Not Found")</f>
        <v>tier - 2</v>
      </c>
      <c r="O1642" s="21" t="str">
        <f>_xlfn.XLOOKUP(A1642,'Hospitalisation Details'!A:A,'Hospitalisation Details'!K:K,"Not Found")</f>
        <v>R1013</v>
      </c>
      <c r="P1642" s="23">
        <f>_xlfn.XLOOKUP(A1642,'Hospitalisation Details'!A:A,'Hospitalisation Details'!L:L,"Not Found")</f>
        <v>38</v>
      </c>
    </row>
    <row r="1643" spans="1:16" ht="15.75" x14ac:dyDescent="0.25">
      <c r="A1643" s="19" t="s">
        <v>729</v>
      </c>
      <c r="B1643" s="19" t="str">
        <f>_xlfn.XLOOKUP(A1643,'Customer Names'!A:A,'Customer Names'!C:C,"Not Found")</f>
        <v>Yang</v>
      </c>
      <c r="C1643" s="20">
        <f>_xlfn.XLOOKUP(A1643,'Medical Examinations'!A:A,'Medical Examinations'!B:B,"not found")</f>
        <v>28.93</v>
      </c>
      <c r="D1643" s="20">
        <f>_xlfn.XLOOKUP(A1643,'Medical Examinations'!A:A,'Medical Examinations'!C:C,"not found")</f>
        <v>4.87</v>
      </c>
      <c r="E1643" s="20" t="str">
        <f>_xlfn.XLOOKUP(A1643,'Medical Examinations'!A:A,'Medical Examinations'!D:D,"not found")</f>
        <v>No</v>
      </c>
      <c r="F1643" s="20" t="str">
        <f>_xlfn.XLOOKUP(A1643,'Medical Examinations'!A:A,'Medical Examinations'!E:E,"not found")</f>
        <v>No</v>
      </c>
      <c r="G1643" s="20" t="str">
        <f>_xlfn.XLOOKUP(A1643,'Medical Examinations'!A:A,'Medical Examinations'!F:F,"not found")</f>
        <v>No</v>
      </c>
      <c r="H1643" s="20">
        <f>_xlfn.XLOOKUP(A1643,'Medical Examinations'!A:A,'Medical Examinations'!G:G,"not found")</f>
        <v>1</v>
      </c>
      <c r="I1643" s="20" t="str">
        <f>_xlfn.XLOOKUP(A1643,'Medical Examinations'!A:A,'Medical Examinations'!H:H,"not found")</f>
        <v>No</v>
      </c>
      <c r="J1643" s="20" t="str">
        <f>_xlfn.XLOOKUP(A1643,'Medical Examinations'!A:A,'Medical Examinations'!I:I,"not found")</f>
        <v>Overweight</v>
      </c>
      <c r="K1643" s="21">
        <f>_xlfn.XLOOKUP(A1643,'Hospitalisation Details'!A:A,'Hospitalisation Details'!F:F,"Not Found")</f>
        <v>30944</v>
      </c>
      <c r="L1643" s="22">
        <f>_xlfn.XLOOKUP(A1643,'Hospitalisation Details'!A:A,'Hospitalisation Details'!H:H,"Not Found")</f>
        <v>5974.38</v>
      </c>
      <c r="M1643" s="21" t="str">
        <f>_xlfn.XLOOKUP(A1643,'Hospitalisation Details'!A:A,'Hospitalisation Details'!I:I,"Not Found")</f>
        <v>tier - 2</v>
      </c>
      <c r="N1643" s="21" t="str">
        <f>_xlfn.XLOOKUP(A1643,'Hospitalisation Details'!A:A,'Hospitalisation Details'!J:J,"Not Found")</f>
        <v>tier - 3</v>
      </c>
      <c r="O1643" s="21" t="str">
        <f>_xlfn.XLOOKUP(A1643,'Hospitalisation Details'!A:A,'Hospitalisation Details'!K:K,"Not Found")</f>
        <v>R1013</v>
      </c>
      <c r="P1643" s="23">
        <f>_xlfn.XLOOKUP(A1643,'Hospitalisation Details'!A:A,'Hospitalisation Details'!L:L,"Not Found")</f>
        <v>38</v>
      </c>
    </row>
    <row r="1644" spans="1:16" ht="15.75" x14ac:dyDescent="0.25">
      <c r="A1644" s="19" t="s">
        <v>728</v>
      </c>
      <c r="B1644" s="19" t="str">
        <f>_xlfn.XLOOKUP(A1644,'Customer Names'!A:A,'Customer Names'!C:C,"Not Found")</f>
        <v>Fischer-Daly</v>
      </c>
      <c r="C1644" s="20">
        <f>_xlfn.XLOOKUP(A1644,'Medical Examinations'!A:A,'Medical Examinations'!B:B,"not found")</f>
        <v>38.9</v>
      </c>
      <c r="D1644" s="20">
        <f>_xlfn.XLOOKUP(A1644,'Medical Examinations'!A:A,'Medical Examinations'!C:C,"not found")</f>
        <v>4.28</v>
      </c>
      <c r="E1644" s="20" t="str">
        <f>_xlfn.XLOOKUP(A1644,'Medical Examinations'!A:A,'Medical Examinations'!D:D,"not found")</f>
        <v>No</v>
      </c>
      <c r="F1644" s="20" t="str">
        <f>_xlfn.XLOOKUP(A1644,'Medical Examinations'!A:A,'Medical Examinations'!E:E,"not found")</f>
        <v>No</v>
      </c>
      <c r="G1644" s="20" t="str">
        <f>_xlfn.XLOOKUP(A1644,'Medical Examinations'!A:A,'Medical Examinations'!F:F,"not found")</f>
        <v>No</v>
      </c>
      <c r="H1644" s="20">
        <f>_xlfn.XLOOKUP(A1644,'Medical Examinations'!A:A,'Medical Examinations'!G:G,"not found")</f>
        <v>0</v>
      </c>
      <c r="I1644" s="20" t="str">
        <f>_xlfn.XLOOKUP(A1644,'Medical Examinations'!A:A,'Medical Examinations'!H:H,"not found")</f>
        <v>No</v>
      </c>
      <c r="J1644" s="20" t="str">
        <f>_xlfn.XLOOKUP(A1644,'Medical Examinations'!A:A,'Medical Examinations'!I:I,"not found")</f>
        <v>Obesity</v>
      </c>
      <c r="K1644" s="21">
        <f>_xlfn.XLOOKUP(A1644,'Hospitalisation Details'!A:A,'Hospitalisation Details'!F:F,"Not Found")</f>
        <v>32711</v>
      </c>
      <c r="L1644" s="22">
        <f>_xlfn.XLOOKUP(A1644,'Hospitalisation Details'!A:A,'Hospitalisation Details'!H:H,"Not Found")</f>
        <v>5972.38</v>
      </c>
      <c r="M1644" s="21" t="str">
        <f>_xlfn.XLOOKUP(A1644,'Hospitalisation Details'!A:A,'Hospitalisation Details'!I:I,"Not Found")</f>
        <v>tier - 2</v>
      </c>
      <c r="N1644" s="21" t="str">
        <f>_xlfn.XLOOKUP(A1644,'Hospitalisation Details'!A:A,'Hospitalisation Details'!J:J,"Not Found")</f>
        <v>tier - 2</v>
      </c>
      <c r="O1644" s="21" t="str">
        <f>_xlfn.XLOOKUP(A1644,'Hospitalisation Details'!A:A,'Hospitalisation Details'!K:K,"Not Found")</f>
        <v>R1011</v>
      </c>
      <c r="P1644" s="23">
        <f>_xlfn.XLOOKUP(A1644,'Hospitalisation Details'!A:A,'Hospitalisation Details'!L:L,"Not Found")</f>
        <v>33</v>
      </c>
    </row>
    <row r="1645" spans="1:16" ht="15.75" x14ac:dyDescent="0.25">
      <c r="A1645" s="19" t="s">
        <v>727</v>
      </c>
      <c r="B1645" s="19" t="str">
        <f>_xlfn.XLOOKUP(A1645,'Customer Names'!A:A,'Customer Names'!C:C,"Not Found")</f>
        <v>Asher</v>
      </c>
      <c r="C1645" s="20">
        <f>_xlfn.XLOOKUP(A1645,'Medical Examinations'!A:A,'Medical Examinations'!B:B,"not found")</f>
        <v>26.9</v>
      </c>
      <c r="D1645" s="20">
        <f>_xlfn.XLOOKUP(A1645,'Medical Examinations'!A:A,'Medical Examinations'!C:C,"not found")</f>
        <v>4.07</v>
      </c>
      <c r="E1645" s="20" t="str">
        <f>_xlfn.XLOOKUP(A1645,'Medical Examinations'!A:A,'Medical Examinations'!D:D,"not found")</f>
        <v>No</v>
      </c>
      <c r="F1645" s="20" t="str">
        <f>_xlfn.XLOOKUP(A1645,'Medical Examinations'!A:A,'Medical Examinations'!E:E,"not found")</f>
        <v>No</v>
      </c>
      <c r="G1645" s="20" t="str">
        <f>_xlfn.XLOOKUP(A1645,'Medical Examinations'!A:A,'Medical Examinations'!F:F,"not found")</f>
        <v>No</v>
      </c>
      <c r="H1645" s="20">
        <f>_xlfn.XLOOKUP(A1645,'Medical Examinations'!A:A,'Medical Examinations'!G:G,"not found")</f>
        <v>0</v>
      </c>
      <c r="I1645" s="20" t="str">
        <f>_xlfn.XLOOKUP(A1645,'Medical Examinations'!A:A,'Medical Examinations'!H:H,"not found")</f>
        <v>No</v>
      </c>
      <c r="J1645" s="20" t="str">
        <f>_xlfn.XLOOKUP(A1645,'Medical Examinations'!A:A,'Medical Examinations'!I:I,"not found")</f>
        <v>Overweight</v>
      </c>
      <c r="K1645" s="21">
        <f>_xlfn.XLOOKUP(A1645,'Hospitalisation Details'!A:A,'Hospitalisation Details'!F:F,"Not Found")</f>
        <v>29423</v>
      </c>
      <c r="L1645" s="22">
        <f>_xlfn.XLOOKUP(A1645,'Hospitalisation Details'!A:A,'Hospitalisation Details'!H:H,"Not Found")</f>
        <v>5969.72</v>
      </c>
      <c r="M1645" s="21" t="str">
        <f>_xlfn.XLOOKUP(A1645,'Hospitalisation Details'!A:A,'Hospitalisation Details'!I:I,"Not Found")</f>
        <v>tier - 2</v>
      </c>
      <c r="N1645" s="21" t="str">
        <f>_xlfn.XLOOKUP(A1645,'Hospitalisation Details'!A:A,'Hospitalisation Details'!J:J,"Not Found")</f>
        <v>tier - 3</v>
      </c>
      <c r="O1645" s="21" t="str">
        <f>_xlfn.XLOOKUP(A1645,'Hospitalisation Details'!A:A,'Hospitalisation Details'!K:K,"Not Found")</f>
        <v>R1011</v>
      </c>
      <c r="P1645" s="23">
        <f>_xlfn.XLOOKUP(A1645,'Hospitalisation Details'!A:A,'Hospitalisation Details'!L:L,"Not Found")</f>
        <v>42</v>
      </c>
    </row>
    <row r="1646" spans="1:16" ht="15.75" x14ac:dyDescent="0.25">
      <c r="A1646" s="19" t="s">
        <v>726</v>
      </c>
      <c r="B1646" s="19" t="str">
        <f>_xlfn.XLOOKUP(A1646,'Customer Names'!A:A,'Customer Names'!C:C,"Not Found")</f>
        <v>Zhou</v>
      </c>
      <c r="C1646" s="20">
        <f>_xlfn.XLOOKUP(A1646,'Medical Examinations'!A:A,'Medical Examinations'!B:B,"not found")</f>
        <v>24.86</v>
      </c>
      <c r="D1646" s="20">
        <f>_xlfn.XLOOKUP(A1646,'Medical Examinations'!A:A,'Medical Examinations'!C:C,"not found")</f>
        <v>6.23</v>
      </c>
      <c r="E1646" s="20" t="str">
        <f>_xlfn.XLOOKUP(A1646,'Medical Examinations'!A:A,'Medical Examinations'!D:D,"not found")</f>
        <v>No</v>
      </c>
      <c r="F1646" s="20" t="str">
        <f>_xlfn.XLOOKUP(A1646,'Medical Examinations'!A:A,'Medical Examinations'!E:E,"not found")</f>
        <v>No</v>
      </c>
      <c r="G1646" s="20" t="str">
        <f>_xlfn.XLOOKUP(A1646,'Medical Examinations'!A:A,'Medical Examinations'!F:F,"not found")</f>
        <v>No</v>
      </c>
      <c r="H1646" s="20">
        <f>_xlfn.XLOOKUP(A1646,'Medical Examinations'!A:A,'Medical Examinations'!G:G,"not found")</f>
        <v>0</v>
      </c>
      <c r="I1646" s="20" t="str">
        <f>_xlfn.XLOOKUP(A1646,'Medical Examinations'!A:A,'Medical Examinations'!H:H,"not found")</f>
        <v>No</v>
      </c>
      <c r="J1646" s="20" t="str">
        <f>_xlfn.XLOOKUP(A1646,'Medical Examinations'!A:A,'Medical Examinations'!I:I,"not found")</f>
        <v>Normal Weight</v>
      </c>
      <c r="K1646" s="21">
        <f>_xlfn.XLOOKUP(A1646,'Hospitalisation Details'!A:A,'Hospitalisation Details'!F:F,"Not Found")</f>
        <v>29438</v>
      </c>
      <c r="L1646" s="22">
        <f>_xlfn.XLOOKUP(A1646,'Hospitalisation Details'!A:A,'Hospitalisation Details'!H:H,"Not Found")</f>
        <v>5966.89</v>
      </c>
      <c r="M1646" s="21" t="str">
        <f>_xlfn.XLOOKUP(A1646,'Hospitalisation Details'!A:A,'Hospitalisation Details'!I:I,"Not Found")</f>
        <v>tier - 2</v>
      </c>
      <c r="N1646" s="21" t="str">
        <f>_xlfn.XLOOKUP(A1646,'Hospitalisation Details'!A:A,'Hospitalisation Details'!J:J,"Not Found")</f>
        <v>tier - 3</v>
      </c>
      <c r="O1646" s="21" t="str">
        <f>_xlfn.XLOOKUP(A1646,'Hospitalisation Details'!A:A,'Hospitalisation Details'!K:K,"Not Found")</f>
        <v>R1013</v>
      </c>
      <c r="P1646" s="23">
        <f>_xlfn.XLOOKUP(A1646,'Hospitalisation Details'!A:A,'Hospitalisation Details'!L:L,"Not Found")</f>
        <v>42</v>
      </c>
    </row>
    <row r="1647" spans="1:16" ht="15.75" x14ac:dyDescent="0.25">
      <c r="A1647" s="19" t="s">
        <v>725</v>
      </c>
      <c r="B1647" s="19" t="str">
        <f>_xlfn.XLOOKUP(A1647,'Customer Names'!A:A,'Customer Names'!C:C,"Not Found")</f>
        <v>Rudder</v>
      </c>
      <c r="C1647" s="20">
        <f>_xlfn.XLOOKUP(A1647,'Medical Examinations'!A:A,'Medical Examinations'!B:B,"not found")</f>
        <v>39.14</v>
      </c>
      <c r="D1647" s="20">
        <f>_xlfn.XLOOKUP(A1647,'Medical Examinations'!A:A,'Medical Examinations'!C:C,"not found")</f>
        <v>6.24</v>
      </c>
      <c r="E1647" s="20" t="str">
        <f>_xlfn.XLOOKUP(A1647,'Medical Examinations'!A:A,'Medical Examinations'!D:D,"not found")</f>
        <v>No</v>
      </c>
      <c r="F1647" s="20" t="str">
        <f>_xlfn.XLOOKUP(A1647,'Medical Examinations'!A:A,'Medical Examinations'!E:E,"not found")</f>
        <v>Yes</v>
      </c>
      <c r="G1647" s="20" t="str">
        <f>_xlfn.XLOOKUP(A1647,'Medical Examinations'!A:A,'Medical Examinations'!F:F,"not found")</f>
        <v>No</v>
      </c>
      <c r="H1647" s="20">
        <f>_xlfn.XLOOKUP(A1647,'Medical Examinations'!A:A,'Medical Examinations'!G:G,"not found")</f>
        <v>1</v>
      </c>
      <c r="I1647" s="20" t="str">
        <f>_xlfn.XLOOKUP(A1647,'Medical Examinations'!A:A,'Medical Examinations'!H:H,"not found")</f>
        <v>No</v>
      </c>
      <c r="J1647" s="20" t="str">
        <f>_xlfn.XLOOKUP(A1647,'Medical Examinations'!A:A,'Medical Examinations'!I:I,"not found")</f>
        <v>Obesity</v>
      </c>
      <c r="K1647" s="21">
        <f>_xlfn.XLOOKUP(A1647,'Hospitalisation Details'!A:A,'Hospitalisation Details'!F:F,"Not Found")</f>
        <v>38183</v>
      </c>
      <c r="L1647" s="22">
        <f>_xlfn.XLOOKUP(A1647,'Hospitalisation Details'!A:A,'Hospitalisation Details'!H:H,"Not Found")</f>
        <v>5960.91</v>
      </c>
      <c r="M1647" s="21" t="str">
        <f>_xlfn.XLOOKUP(A1647,'Hospitalisation Details'!A:A,'Hospitalisation Details'!I:I,"Not Found")</f>
        <v>tier - 2</v>
      </c>
      <c r="N1647" s="21" t="str">
        <f>_xlfn.XLOOKUP(A1647,'Hospitalisation Details'!A:A,'Hospitalisation Details'!J:J,"Not Found")</f>
        <v>tier - 3</v>
      </c>
      <c r="O1647" s="21" t="str">
        <f>_xlfn.XLOOKUP(A1647,'Hospitalisation Details'!A:A,'Hospitalisation Details'!K:K,"Not Found")</f>
        <v>R1026</v>
      </c>
      <c r="P1647" s="23">
        <f>_xlfn.XLOOKUP(A1647,'Hospitalisation Details'!A:A,'Hospitalisation Details'!L:L,"Not Found")</f>
        <v>18</v>
      </c>
    </row>
    <row r="1648" spans="1:16" ht="15.75" x14ac:dyDescent="0.25">
      <c r="A1648" s="19" t="s">
        <v>724</v>
      </c>
      <c r="B1648" s="19" t="str">
        <f>_xlfn.XLOOKUP(A1648,'Customer Names'!A:A,'Customer Names'!C:C,"Not Found")</f>
        <v>Cartmell</v>
      </c>
      <c r="C1648" s="20">
        <f>_xlfn.XLOOKUP(A1648,'Medical Examinations'!A:A,'Medical Examinations'!B:B,"not found")</f>
        <v>39.799999999999997</v>
      </c>
      <c r="D1648" s="20">
        <f>_xlfn.XLOOKUP(A1648,'Medical Examinations'!A:A,'Medical Examinations'!C:C,"not found")</f>
        <v>6.17</v>
      </c>
      <c r="E1648" s="20" t="str">
        <f>_xlfn.XLOOKUP(A1648,'Medical Examinations'!A:A,'Medical Examinations'!D:D,"not found")</f>
        <v>No</v>
      </c>
      <c r="F1648" s="20" t="str">
        <f>_xlfn.XLOOKUP(A1648,'Medical Examinations'!A:A,'Medical Examinations'!E:E,"not found")</f>
        <v>No</v>
      </c>
      <c r="G1648" s="20" t="str">
        <f>_xlfn.XLOOKUP(A1648,'Medical Examinations'!A:A,'Medical Examinations'!F:F,"not found")</f>
        <v>Yes</v>
      </c>
      <c r="H1648" s="20">
        <f>_xlfn.XLOOKUP(A1648,'Medical Examinations'!A:A,'Medical Examinations'!G:G,"not found")</f>
        <v>1</v>
      </c>
      <c r="I1648" s="20" t="str">
        <f>_xlfn.XLOOKUP(A1648,'Medical Examinations'!A:A,'Medical Examinations'!H:H,"not found")</f>
        <v>No</v>
      </c>
      <c r="J1648" s="20" t="str">
        <f>_xlfn.XLOOKUP(A1648,'Medical Examinations'!A:A,'Medical Examinations'!I:I,"not found")</f>
        <v>Obesity</v>
      </c>
      <c r="K1648" s="21">
        <f>_xlfn.XLOOKUP(A1648,'Hospitalisation Details'!A:A,'Hospitalisation Details'!F:F,"Not Found")</f>
        <v>37846</v>
      </c>
      <c r="L1648" s="22">
        <f>_xlfn.XLOOKUP(A1648,'Hospitalisation Details'!A:A,'Hospitalisation Details'!H:H,"Not Found")</f>
        <v>5957.35</v>
      </c>
      <c r="M1648" s="21" t="str">
        <f>_xlfn.XLOOKUP(A1648,'Hospitalisation Details'!A:A,'Hospitalisation Details'!I:I,"Not Found")</f>
        <v>tier - 2</v>
      </c>
      <c r="N1648" s="21" t="str">
        <f>_xlfn.XLOOKUP(A1648,'Hospitalisation Details'!A:A,'Hospitalisation Details'!J:J,"Not Found")</f>
        <v>tier - 3</v>
      </c>
      <c r="O1648" s="21" t="str">
        <f>_xlfn.XLOOKUP(A1648,'Hospitalisation Details'!A:A,'Hospitalisation Details'!K:K,"Not Found")</f>
        <v>R1012</v>
      </c>
      <c r="P1648" s="23">
        <f>_xlfn.XLOOKUP(A1648,'Hospitalisation Details'!A:A,'Hospitalisation Details'!L:L,"Not Found")</f>
        <v>19</v>
      </c>
    </row>
    <row r="1649" spans="1:16" ht="15.75" x14ac:dyDescent="0.25">
      <c r="A1649" s="19" t="s">
        <v>723</v>
      </c>
      <c r="B1649" s="19" t="str">
        <f>_xlfn.XLOOKUP(A1649,'Customer Names'!A:A,'Customer Names'!C:C,"Not Found")</f>
        <v>Troland</v>
      </c>
      <c r="C1649" s="20">
        <f>_xlfn.XLOOKUP(A1649,'Medical Examinations'!A:A,'Medical Examinations'!B:B,"not found")</f>
        <v>34.32</v>
      </c>
      <c r="D1649" s="20">
        <f>_xlfn.XLOOKUP(A1649,'Medical Examinations'!A:A,'Medical Examinations'!C:C,"not found")</f>
        <v>5.16</v>
      </c>
      <c r="E1649" s="20" t="str">
        <f>_xlfn.XLOOKUP(A1649,'Medical Examinations'!A:A,'Medical Examinations'!D:D,"not found")</f>
        <v>No</v>
      </c>
      <c r="F1649" s="20" t="str">
        <f>_xlfn.XLOOKUP(A1649,'Medical Examinations'!A:A,'Medical Examinations'!E:E,"not found")</f>
        <v>No</v>
      </c>
      <c r="G1649" s="20" t="str">
        <f>_xlfn.XLOOKUP(A1649,'Medical Examinations'!A:A,'Medical Examinations'!F:F,"not found")</f>
        <v>No</v>
      </c>
      <c r="H1649" s="20">
        <f>_xlfn.XLOOKUP(A1649,'Medical Examinations'!A:A,'Medical Examinations'!G:G,"not found")</f>
        <v>1</v>
      </c>
      <c r="I1649" s="20" t="str">
        <f>_xlfn.XLOOKUP(A1649,'Medical Examinations'!A:A,'Medical Examinations'!H:H,"not found")</f>
        <v>No</v>
      </c>
      <c r="J1649" s="20" t="str">
        <f>_xlfn.XLOOKUP(A1649,'Medical Examinations'!A:A,'Medical Examinations'!I:I,"not found")</f>
        <v>Obesity</v>
      </c>
      <c r="K1649" s="21">
        <f>_xlfn.XLOOKUP(A1649,'Hospitalisation Details'!A:A,'Hospitalisation Details'!F:F,"Not Found")</f>
        <v>31972</v>
      </c>
      <c r="L1649" s="22">
        <f>_xlfn.XLOOKUP(A1649,'Hospitalisation Details'!A:A,'Hospitalisation Details'!H:H,"Not Found")</f>
        <v>5934.38</v>
      </c>
      <c r="M1649" s="21" t="str">
        <f>_xlfn.XLOOKUP(A1649,'Hospitalisation Details'!A:A,'Hospitalisation Details'!I:I,"Not Found")</f>
        <v>tier - 2</v>
      </c>
      <c r="N1649" s="21" t="str">
        <f>_xlfn.XLOOKUP(A1649,'Hospitalisation Details'!A:A,'Hospitalisation Details'!J:J,"Not Found")</f>
        <v>tier - 2</v>
      </c>
      <c r="O1649" s="21" t="str">
        <f>_xlfn.XLOOKUP(A1649,'Hospitalisation Details'!A:A,'Hospitalisation Details'!K:K,"Not Found")</f>
        <v>R1013</v>
      </c>
      <c r="P1649" s="23">
        <f>_xlfn.XLOOKUP(A1649,'Hospitalisation Details'!A:A,'Hospitalisation Details'!L:L,"Not Found")</f>
        <v>35</v>
      </c>
    </row>
    <row r="1650" spans="1:16" ht="15.75" x14ac:dyDescent="0.25">
      <c r="A1650" s="19" t="s">
        <v>722</v>
      </c>
      <c r="B1650" s="19" t="str">
        <f>_xlfn.XLOOKUP(A1650,'Customer Names'!A:A,'Customer Names'!C:C,"Not Found")</f>
        <v>Hall</v>
      </c>
      <c r="C1650" s="20">
        <f>_xlfn.XLOOKUP(A1650,'Medical Examinations'!A:A,'Medical Examinations'!B:B,"not found")</f>
        <v>32.51</v>
      </c>
      <c r="D1650" s="20">
        <f>_xlfn.XLOOKUP(A1650,'Medical Examinations'!A:A,'Medical Examinations'!C:C,"not found")</f>
        <v>4.3</v>
      </c>
      <c r="E1650" s="20" t="str">
        <f>_xlfn.XLOOKUP(A1650,'Medical Examinations'!A:A,'Medical Examinations'!D:D,"not found")</f>
        <v>No</v>
      </c>
      <c r="F1650" s="20" t="str">
        <f>_xlfn.XLOOKUP(A1650,'Medical Examinations'!A:A,'Medical Examinations'!E:E,"not found")</f>
        <v>No</v>
      </c>
      <c r="G1650" s="20" t="str">
        <f>_xlfn.XLOOKUP(A1650,'Medical Examinations'!A:A,'Medical Examinations'!F:F,"not found")</f>
        <v>No</v>
      </c>
      <c r="H1650" s="20">
        <f>_xlfn.XLOOKUP(A1650,'Medical Examinations'!A:A,'Medical Examinations'!G:G,"not found")</f>
        <v>0</v>
      </c>
      <c r="I1650" s="20" t="str">
        <f>_xlfn.XLOOKUP(A1650,'Medical Examinations'!A:A,'Medical Examinations'!H:H,"not found")</f>
        <v>No</v>
      </c>
      <c r="J1650" s="20" t="str">
        <f>_xlfn.XLOOKUP(A1650,'Medical Examinations'!A:A,'Medical Examinations'!I:I,"not found")</f>
        <v>Obesity</v>
      </c>
      <c r="K1650" s="21">
        <f>_xlfn.XLOOKUP(A1650,'Hospitalisation Details'!A:A,'Hospitalisation Details'!F:F,"Not Found")</f>
        <v>34545</v>
      </c>
      <c r="L1650" s="22">
        <f>_xlfn.XLOOKUP(A1650,'Hospitalisation Details'!A:A,'Hospitalisation Details'!H:H,"Not Found")</f>
        <v>5927.65</v>
      </c>
      <c r="M1650" s="21" t="str">
        <f>_xlfn.XLOOKUP(A1650,'Hospitalisation Details'!A:A,'Hospitalisation Details'!I:I,"Not Found")</f>
        <v>tier - 2</v>
      </c>
      <c r="N1650" s="21" t="str">
        <f>_xlfn.XLOOKUP(A1650,'Hospitalisation Details'!A:A,'Hospitalisation Details'!J:J,"Not Found")</f>
        <v>tier - 2</v>
      </c>
      <c r="O1650" s="21" t="str">
        <f>_xlfn.XLOOKUP(A1650,'Hospitalisation Details'!A:A,'Hospitalisation Details'!K:K,"Not Found")</f>
        <v>R1012</v>
      </c>
      <c r="P1650" s="23">
        <f>_xlfn.XLOOKUP(A1650,'Hospitalisation Details'!A:A,'Hospitalisation Details'!L:L,"Not Found")</f>
        <v>28</v>
      </c>
    </row>
    <row r="1651" spans="1:16" ht="15.75" x14ac:dyDescent="0.25">
      <c r="A1651" s="19" t="s">
        <v>721</v>
      </c>
      <c r="B1651" s="19" t="str">
        <f>_xlfn.XLOOKUP(A1651,'Customer Names'!A:A,'Customer Names'!C:C,"Not Found")</f>
        <v>Berg</v>
      </c>
      <c r="C1651" s="20">
        <f>_xlfn.XLOOKUP(A1651,'Medical Examinations'!A:A,'Medical Examinations'!B:B,"not found")</f>
        <v>30.71</v>
      </c>
      <c r="D1651" s="20">
        <f>_xlfn.XLOOKUP(A1651,'Medical Examinations'!A:A,'Medical Examinations'!C:C,"not found")</f>
        <v>6.14</v>
      </c>
      <c r="E1651" s="20" t="str">
        <f>_xlfn.XLOOKUP(A1651,'Medical Examinations'!A:A,'Medical Examinations'!D:D,"not found")</f>
        <v>No</v>
      </c>
      <c r="F1651" s="20" t="str">
        <f>_xlfn.XLOOKUP(A1651,'Medical Examinations'!A:A,'Medical Examinations'!E:E,"not found")</f>
        <v>No</v>
      </c>
      <c r="G1651" s="20" t="str">
        <f>_xlfn.XLOOKUP(A1651,'Medical Examinations'!A:A,'Medical Examinations'!F:F,"not found")</f>
        <v>Yes</v>
      </c>
      <c r="H1651" s="20">
        <f>_xlfn.XLOOKUP(A1651,'Medical Examinations'!A:A,'Medical Examinations'!G:G,"not found")</f>
        <v>1</v>
      </c>
      <c r="I1651" s="20" t="str">
        <f>_xlfn.XLOOKUP(A1651,'Medical Examinations'!A:A,'Medical Examinations'!H:H,"not found")</f>
        <v>No</v>
      </c>
      <c r="J1651" s="20" t="str">
        <f>_xlfn.XLOOKUP(A1651,'Medical Examinations'!A:A,'Medical Examinations'!I:I,"not found")</f>
        <v>Obesity</v>
      </c>
      <c r="K1651" s="21">
        <f>_xlfn.XLOOKUP(A1651,'Hospitalisation Details'!A:A,'Hospitalisation Details'!F:F,"Not Found")</f>
        <v>34194</v>
      </c>
      <c r="L1651" s="22">
        <f>_xlfn.XLOOKUP(A1651,'Hospitalisation Details'!A:A,'Hospitalisation Details'!H:H,"Not Found")</f>
        <v>5926.93</v>
      </c>
      <c r="M1651" s="21" t="str">
        <f>_xlfn.XLOOKUP(A1651,'Hospitalisation Details'!A:A,'Hospitalisation Details'!I:I,"Not Found")</f>
        <v>tier - 2</v>
      </c>
      <c r="N1651" s="21" t="str">
        <f>_xlfn.XLOOKUP(A1651,'Hospitalisation Details'!A:A,'Hospitalisation Details'!J:J,"Not Found")</f>
        <v>tier - 2</v>
      </c>
      <c r="O1651" s="21" t="str">
        <f>_xlfn.XLOOKUP(A1651,'Hospitalisation Details'!A:A,'Hospitalisation Details'!K:K,"Not Found")</f>
        <v>R1025</v>
      </c>
      <c r="P1651" s="23">
        <f>_xlfn.XLOOKUP(A1651,'Hospitalisation Details'!A:A,'Hospitalisation Details'!L:L,"Not Found")</f>
        <v>29</v>
      </c>
    </row>
    <row r="1652" spans="1:16" ht="15.75" x14ac:dyDescent="0.25">
      <c r="A1652" s="19" t="s">
        <v>720</v>
      </c>
      <c r="B1652" s="19" t="str">
        <f>_xlfn.XLOOKUP(A1652,'Customer Names'!A:A,'Customer Names'!C:C,"Not Found")</f>
        <v>Engtrakul</v>
      </c>
      <c r="C1652" s="20">
        <f>_xlfn.XLOOKUP(A1652,'Medical Examinations'!A:A,'Medical Examinations'!B:B,"not found")</f>
        <v>28.9</v>
      </c>
      <c r="D1652" s="20">
        <f>_xlfn.XLOOKUP(A1652,'Medical Examinations'!A:A,'Medical Examinations'!C:C,"not found")</f>
        <v>5.36</v>
      </c>
      <c r="E1652" s="20" t="str">
        <f>_xlfn.XLOOKUP(A1652,'Medical Examinations'!A:A,'Medical Examinations'!D:D,"not found")</f>
        <v>No</v>
      </c>
      <c r="F1652" s="20" t="str">
        <f>_xlfn.XLOOKUP(A1652,'Medical Examinations'!A:A,'Medical Examinations'!E:E,"not found")</f>
        <v>No</v>
      </c>
      <c r="G1652" s="20" t="str">
        <f>_xlfn.XLOOKUP(A1652,'Medical Examinations'!A:A,'Medical Examinations'!F:F,"not found")</f>
        <v>No</v>
      </c>
      <c r="H1652" s="20">
        <f>_xlfn.XLOOKUP(A1652,'Medical Examinations'!A:A,'Medical Examinations'!G:G,"not found")</f>
        <v>1</v>
      </c>
      <c r="I1652" s="20" t="str">
        <f>_xlfn.XLOOKUP(A1652,'Medical Examinations'!A:A,'Medical Examinations'!H:H,"not found")</f>
        <v>No</v>
      </c>
      <c r="J1652" s="20" t="str">
        <f>_xlfn.XLOOKUP(A1652,'Medical Examinations'!A:A,'Medical Examinations'!I:I,"not found")</f>
        <v>Overweight</v>
      </c>
      <c r="K1652" s="21">
        <f>_xlfn.XLOOKUP(A1652,'Hospitalisation Details'!A:A,'Hospitalisation Details'!F:F,"Not Found")</f>
        <v>31987</v>
      </c>
      <c r="L1652" s="22">
        <f>_xlfn.XLOOKUP(A1652,'Hospitalisation Details'!A:A,'Hospitalisation Details'!H:H,"Not Found")</f>
        <v>5926.85</v>
      </c>
      <c r="M1652" s="21" t="str">
        <f>_xlfn.XLOOKUP(A1652,'Hospitalisation Details'!A:A,'Hospitalisation Details'!I:I,"Not Found")</f>
        <v>tier - 2</v>
      </c>
      <c r="N1652" s="21" t="str">
        <f>_xlfn.XLOOKUP(A1652,'Hospitalisation Details'!A:A,'Hospitalisation Details'!J:J,"Not Found")</f>
        <v>tier - 2</v>
      </c>
      <c r="O1652" s="21" t="str">
        <f>_xlfn.XLOOKUP(A1652,'Hospitalisation Details'!A:A,'Hospitalisation Details'!K:K,"Not Found")</f>
        <v>R1011</v>
      </c>
      <c r="P1652" s="23">
        <f>_xlfn.XLOOKUP(A1652,'Hospitalisation Details'!A:A,'Hospitalisation Details'!L:L,"Not Found")</f>
        <v>35</v>
      </c>
    </row>
    <row r="1653" spans="1:16" ht="15.75" x14ac:dyDescent="0.25">
      <c r="A1653" s="19" t="s">
        <v>719</v>
      </c>
      <c r="B1653" s="19" t="str">
        <f>_xlfn.XLOOKUP(A1653,'Customer Names'!A:A,'Customer Names'!C:C,"Not Found")</f>
        <v>Leonhardt</v>
      </c>
      <c r="C1653" s="20">
        <f>_xlfn.XLOOKUP(A1653,'Medical Examinations'!A:A,'Medical Examinations'!B:B,"not found")</f>
        <v>36.19</v>
      </c>
      <c r="D1653" s="20">
        <f>_xlfn.XLOOKUP(A1653,'Medical Examinations'!A:A,'Medical Examinations'!C:C,"not found")</f>
        <v>4.3</v>
      </c>
      <c r="E1653" s="20" t="str">
        <f>_xlfn.XLOOKUP(A1653,'Medical Examinations'!A:A,'Medical Examinations'!D:D,"not found")</f>
        <v>No</v>
      </c>
      <c r="F1653" s="20" t="str">
        <f>_xlfn.XLOOKUP(A1653,'Medical Examinations'!A:A,'Medical Examinations'!E:E,"not found")</f>
        <v>No</v>
      </c>
      <c r="G1653" s="20" t="str">
        <f>_xlfn.XLOOKUP(A1653,'Medical Examinations'!A:A,'Medical Examinations'!F:F,"not found")</f>
        <v>No</v>
      </c>
      <c r="H1653" s="20">
        <f>_xlfn.XLOOKUP(A1653,'Medical Examinations'!A:A,'Medical Examinations'!G:G,"not found")</f>
        <v>0</v>
      </c>
      <c r="I1653" s="20" t="str">
        <f>_xlfn.XLOOKUP(A1653,'Medical Examinations'!A:A,'Medical Examinations'!H:H,"not found")</f>
        <v>No</v>
      </c>
      <c r="J1653" s="20" t="str">
        <f>_xlfn.XLOOKUP(A1653,'Medical Examinations'!A:A,'Medical Examinations'!I:I,"not found")</f>
        <v>Obesity</v>
      </c>
      <c r="K1653" s="21">
        <f>_xlfn.XLOOKUP(A1653,'Hospitalisation Details'!A:A,'Hospitalisation Details'!F:F,"Not Found")</f>
        <v>30306</v>
      </c>
      <c r="L1653" s="22">
        <f>_xlfn.XLOOKUP(A1653,'Hospitalisation Details'!A:A,'Hospitalisation Details'!H:H,"Not Found")</f>
        <v>5920.1</v>
      </c>
      <c r="M1653" s="21" t="str">
        <f>_xlfn.XLOOKUP(A1653,'Hospitalisation Details'!A:A,'Hospitalisation Details'!I:I,"Not Found")</f>
        <v>tier - 2</v>
      </c>
      <c r="N1653" s="21" t="str">
        <f>_xlfn.XLOOKUP(A1653,'Hospitalisation Details'!A:A,'Hospitalisation Details'!J:J,"Not Found")</f>
        <v>tier - 2</v>
      </c>
      <c r="O1653" s="21" t="str">
        <f>_xlfn.XLOOKUP(A1653,'Hospitalisation Details'!A:A,'Hospitalisation Details'!K:K,"Not Found")</f>
        <v>R1013</v>
      </c>
      <c r="P1653" s="23">
        <f>_xlfn.XLOOKUP(A1653,'Hospitalisation Details'!A:A,'Hospitalisation Details'!L:L,"Not Found")</f>
        <v>40</v>
      </c>
    </row>
    <row r="1654" spans="1:16" ht="15.75" x14ac:dyDescent="0.25">
      <c r="A1654" s="19" t="s">
        <v>718</v>
      </c>
      <c r="B1654" s="19" t="str">
        <f>_xlfn.XLOOKUP(A1654,'Customer Names'!A:A,'Customer Names'!C:C,"Not Found")</f>
        <v>Goetz</v>
      </c>
      <c r="C1654" s="20">
        <f>_xlfn.XLOOKUP(A1654,'Medical Examinations'!A:A,'Medical Examinations'!B:B,"not found")</f>
        <v>29.6</v>
      </c>
      <c r="D1654" s="20">
        <f>_xlfn.XLOOKUP(A1654,'Medical Examinations'!A:A,'Medical Examinations'!C:C,"not found")</f>
        <v>4.09</v>
      </c>
      <c r="E1654" s="20" t="str">
        <f>_xlfn.XLOOKUP(A1654,'Medical Examinations'!A:A,'Medical Examinations'!D:D,"not found")</f>
        <v>No</v>
      </c>
      <c r="F1654" s="20" t="str">
        <f>_xlfn.XLOOKUP(A1654,'Medical Examinations'!A:A,'Medical Examinations'!E:E,"not found")</f>
        <v>No</v>
      </c>
      <c r="G1654" s="20" t="str">
        <f>_xlfn.XLOOKUP(A1654,'Medical Examinations'!A:A,'Medical Examinations'!F:F,"not found")</f>
        <v>No</v>
      </c>
      <c r="H1654" s="20">
        <f>_xlfn.XLOOKUP(A1654,'Medical Examinations'!A:A,'Medical Examinations'!G:G,"not found")</f>
        <v>0</v>
      </c>
      <c r="I1654" s="20" t="str">
        <f>_xlfn.XLOOKUP(A1654,'Medical Examinations'!A:A,'Medical Examinations'!H:H,"not found")</f>
        <v>No</v>
      </c>
      <c r="J1654" s="20" t="str">
        <f>_xlfn.XLOOKUP(A1654,'Medical Examinations'!A:A,'Medical Examinations'!I:I,"not found")</f>
        <v>Overweight</v>
      </c>
      <c r="K1654" s="21">
        <f>_xlfn.XLOOKUP(A1654,'Hospitalisation Details'!A:A,'Hospitalisation Details'!F:F,"Not Found")</f>
        <v>30140</v>
      </c>
      <c r="L1654" s="22">
        <f>_xlfn.XLOOKUP(A1654,'Hospitalisation Details'!A:A,'Hospitalisation Details'!H:H,"Not Found")</f>
        <v>5910.94</v>
      </c>
      <c r="M1654" s="21" t="str">
        <f>_xlfn.XLOOKUP(A1654,'Hospitalisation Details'!A:A,'Hospitalisation Details'!I:I,"Not Found")</f>
        <v>tier - 2</v>
      </c>
      <c r="N1654" s="21" t="str">
        <f>_xlfn.XLOOKUP(A1654,'Hospitalisation Details'!A:A,'Hospitalisation Details'!J:J,"Not Found")</f>
        <v>tier - 2</v>
      </c>
      <c r="O1654" s="21" t="str">
        <f>_xlfn.XLOOKUP(A1654,'Hospitalisation Details'!A:A,'Hospitalisation Details'!K:K,"Not Found")</f>
        <v>R1011</v>
      </c>
      <c r="P1654" s="23">
        <f>_xlfn.XLOOKUP(A1654,'Hospitalisation Details'!A:A,'Hospitalisation Details'!L:L,"Not Found")</f>
        <v>40</v>
      </c>
    </row>
    <row r="1655" spans="1:16" ht="15.75" x14ac:dyDescent="0.25">
      <c r="A1655" s="19" t="s">
        <v>717</v>
      </c>
      <c r="B1655" s="19" t="str">
        <f>_xlfn.XLOOKUP(A1655,'Customer Names'!A:A,'Customer Names'!C:C,"Not Found")</f>
        <v>Cacharelis</v>
      </c>
      <c r="C1655" s="20">
        <f>_xlfn.XLOOKUP(A1655,'Medical Examinations'!A:A,'Medical Examinations'!B:B,"not found")</f>
        <v>30.95</v>
      </c>
      <c r="D1655" s="20">
        <f>_xlfn.XLOOKUP(A1655,'Medical Examinations'!A:A,'Medical Examinations'!C:C,"not found")</f>
        <v>6.27</v>
      </c>
      <c r="E1655" s="20" t="str">
        <f>_xlfn.XLOOKUP(A1655,'Medical Examinations'!A:A,'Medical Examinations'!D:D,"not found")</f>
        <v>No</v>
      </c>
      <c r="F1655" s="20" t="str">
        <f>_xlfn.XLOOKUP(A1655,'Medical Examinations'!A:A,'Medical Examinations'!E:E,"not found")</f>
        <v>No</v>
      </c>
      <c r="G1655" s="20" t="str">
        <f>_xlfn.XLOOKUP(A1655,'Medical Examinations'!A:A,'Medical Examinations'!F:F,"not found")</f>
        <v>Yes</v>
      </c>
      <c r="H1655" s="20">
        <f>_xlfn.XLOOKUP(A1655,'Medical Examinations'!A:A,'Medical Examinations'!G:G,"not found")</f>
        <v>1</v>
      </c>
      <c r="I1655" s="20" t="str">
        <f>_xlfn.XLOOKUP(A1655,'Medical Examinations'!A:A,'Medical Examinations'!H:H,"not found")</f>
        <v>No</v>
      </c>
      <c r="J1655" s="20" t="str">
        <f>_xlfn.XLOOKUP(A1655,'Medical Examinations'!A:A,'Medical Examinations'!I:I,"not found")</f>
        <v>Obesity</v>
      </c>
      <c r="K1655" s="21">
        <f>_xlfn.XLOOKUP(A1655,'Hospitalisation Details'!A:A,'Hospitalisation Details'!F:F,"Not Found")</f>
        <v>34261</v>
      </c>
      <c r="L1655" s="22">
        <f>_xlfn.XLOOKUP(A1655,'Hospitalisation Details'!A:A,'Hospitalisation Details'!H:H,"Not Found")</f>
        <v>5877.02</v>
      </c>
      <c r="M1655" s="21" t="str">
        <f>_xlfn.XLOOKUP(A1655,'Hospitalisation Details'!A:A,'Hospitalisation Details'!I:I,"Not Found")</f>
        <v>tier - 2</v>
      </c>
      <c r="N1655" s="21" t="str">
        <f>_xlfn.XLOOKUP(A1655,'Hospitalisation Details'!A:A,'Hospitalisation Details'!J:J,"Not Found")</f>
        <v>tier - 2</v>
      </c>
      <c r="O1655" s="21" t="str">
        <f>_xlfn.XLOOKUP(A1655,'Hospitalisation Details'!A:A,'Hospitalisation Details'!K:K,"Not Found")</f>
        <v>R1021</v>
      </c>
      <c r="P1655" s="23">
        <f>_xlfn.XLOOKUP(A1655,'Hospitalisation Details'!A:A,'Hospitalisation Details'!L:L,"Not Found")</f>
        <v>29</v>
      </c>
    </row>
    <row r="1656" spans="1:16" ht="15.75" x14ac:dyDescent="0.25">
      <c r="A1656" s="19" t="s">
        <v>716</v>
      </c>
      <c r="B1656" s="19" t="str">
        <f>_xlfn.XLOOKUP(A1656,'Customer Names'!A:A,'Customer Names'!C:C,"Not Found")</f>
        <v>Kariolis</v>
      </c>
      <c r="C1656" s="20">
        <f>_xlfn.XLOOKUP(A1656,'Medical Examinations'!A:A,'Medical Examinations'!B:B,"not found")</f>
        <v>19.95</v>
      </c>
      <c r="D1656" s="20">
        <f>_xlfn.XLOOKUP(A1656,'Medical Examinations'!A:A,'Medical Examinations'!C:C,"not found")</f>
        <v>5.39</v>
      </c>
      <c r="E1656" s="20" t="str">
        <f>_xlfn.XLOOKUP(A1656,'Medical Examinations'!A:A,'Medical Examinations'!D:D,"not found")</f>
        <v>No</v>
      </c>
      <c r="F1656" s="20" t="str">
        <f>_xlfn.XLOOKUP(A1656,'Medical Examinations'!A:A,'Medical Examinations'!E:E,"not found")</f>
        <v>No</v>
      </c>
      <c r="G1656" s="20" t="str">
        <f>_xlfn.XLOOKUP(A1656,'Medical Examinations'!A:A,'Medical Examinations'!F:F,"not found")</f>
        <v>No</v>
      </c>
      <c r="H1656" s="20">
        <f>_xlfn.XLOOKUP(A1656,'Medical Examinations'!A:A,'Medical Examinations'!G:G,"not found")</f>
        <v>1</v>
      </c>
      <c r="I1656" s="20" t="str">
        <f>_xlfn.XLOOKUP(A1656,'Medical Examinations'!A:A,'Medical Examinations'!H:H,"not found")</f>
        <v>No</v>
      </c>
      <c r="J1656" s="20" t="str">
        <f>_xlfn.XLOOKUP(A1656,'Medical Examinations'!A:A,'Medical Examinations'!I:I,"not found")</f>
        <v>Normal Weight</v>
      </c>
      <c r="K1656" s="21">
        <f>_xlfn.XLOOKUP(A1656,'Hospitalisation Details'!A:A,'Hospitalisation Details'!F:F,"Not Found")</f>
        <v>31008</v>
      </c>
      <c r="L1656" s="22">
        <f>_xlfn.XLOOKUP(A1656,'Hospitalisation Details'!A:A,'Hospitalisation Details'!H:H,"Not Found")</f>
        <v>5855.9</v>
      </c>
      <c r="M1656" s="21" t="str">
        <f>_xlfn.XLOOKUP(A1656,'Hospitalisation Details'!A:A,'Hospitalisation Details'!I:I,"Not Found")</f>
        <v>tier - 2</v>
      </c>
      <c r="N1656" s="21" t="str">
        <f>_xlfn.XLOOKUP(A1656,'Hospitalisation Details'!A:A,'Hospitalisation Details'!J:J,"Not Found")</f>
        <v>tier - 2</v>
      </c>
      <c r="O1656" s="21" t="str">
        <f>_xlfn.XLOOKUP(A1656,'Hospitalisation Details'!A:A,'Hospitalisation Details'!K:K,"Not Found")</f>
        <v>R1012</v>
      </c>
      <c r="P1656" s="23">
        <f>_xlfn.XLOOKUP(A1656,'Hospitalisation Details'!A:A,'Hospitalisation Details'!L:L,"Not Found")</f>
        <v>38</v>
      </c>
    </row>
    <row r="1657" spans="1:16" ht="15.75" x14ac:dyDescent="0.25">
      <c r="A1657" s="19" t="s">
        <v>715</v>
      </c>
      <c r="B1657" s="19" t="str">
        <f>_xlfn.XLOOKUP(A1657,'Customer Names'!A:A,'Customer Names'!C:C,"Not Found")</f>
        <v>Zelwin</v>
      </c>
      <c r="C1657" s="20">
        <f>_xlfn.XLOOKUP(A1657,'Medical Examinations'!A:A,'Medical Examinations'!B:B,"not found")</f>
        <v>23.65</v>
      </c>
      <c r="D1657" s="20">
        <f>_xlfn.XLOOKUP(A1657,'Medical Examinations'!A:A,'Medical Examinations'!C:C,"not found")</f>
        <v>5.75</v>
      </c>
      <c r="E1657" s="20" t="str">
        <f>_xlfn.XLOOKUP(A1657,'Medical Examinations'!A:A,'Medical Examinations'!D:D,"not found")</f>
        <v>Yes</v>
      </c>
      <c r="F1657" s="20" t="str">
        <f>_xlfn.XLOOKUP(A1657,'Medical Examinations'!A:A,'Medical Examinations'!E:E,"not found")</f>
        <v>No</v>
      </c>
      <c r="G1657" s="20" t="str">
        <f>_xlfn.XLOOKUP(A1657,'Medical Examinations'!A:A,'Medical Examinations'!F:F,"not found")</f>
        <v>No</v>
      </c>
      <c r="H1657" s="20">
        <f>_xlfn.XLOOKUP(A1657,'Medical Examinations'!A:A,'Medical Examinations'!G:G,"not found")</f>
        <v>0</v>
      </c>
      <c r="I1657" s="20" t="str">
        <f>_xlfn.XLOOKUP(A1657,'Medical Examinations'!A:A,'Medical Examinations'!H:H,"not found")</f>
        <v>No</v>
      </c>
      <c r="J1657" s="20" t="str">
        <f>_xlfn.XLOOKUP(A1657,'Medical Examinations'!A:A,'Medical Examinations'!I:I,"not found")</f>
        <v>Normal Weight</v>
      </c>
      <c r="K1657" s="21">
        <f>_xlfn.XLOOKUP(A1657,'Hospitalisation Details'!A:A,'Hospitalisation Details'!F:F,"Not Found")</f>
        <v>31216</v>
      </c>
      <c r="L1657" s="22">
        <f>_xlfn.XLOOKUP(A1657,'Hospitalisation Details'!A:A,'Hospitalisation Details'!H:H,"Not Found")</f>
        <v>5847.24</v>
      </c>
      <c r="M1657" s="21" t="str">
        <f>_xlfn.XLOOKUP(A1657,'Hospitalisation Details'!A:A,'Hospitalisation Details'!I:I,"Not Found")</f>
        <v>tier - 2</v>
      </c>
      <c r="N1657" s="21" t="str">
        <f>_xlfn.XLOOKUP(A1657,'Hospitalisation Details'!A:A,'Hospitalisation Details'!J:J,"Not Found")</f>
        <v>tier - 2</v>
      </c>
      <c r="O1657" s="21" t="str">
        <f>_xlfn.XLOOKUP(A1657,'Hospitalisation Details'!A:A,'Hospitalisation Details'!K:K,"Not Found")</f>
        <v>R1013</v>
      </c>
      <c r="P1657" s="23">
        <f>_xlfn.XLOOKUP(A1657,'Hospitalisation Details'!A:A,'Hospitalisation Details'!L:L,"Not Found")</f>
        <v>37</v>
      </c>
    </row>
    <row r="1658" spans="1:16" ht="15.75" x14ac:dyDescent="0.25">
      <c r="A1658" s="19" t="s">
        <v>714</v>
      </c>
      <c r="B1658" s="19" t="str">
        <f>_xlfn.XLOOKUP(A1658,'Customer Names'!A:A,'Customer Names'!C:C,"Not Found")</f>
        <v>Barry</v>
      </c>
      <c r="C1658" s="20">
        <f>_xlfn.XLOOKUP(A1658,'Medical Examinations'!A:A,'Medical Examinations'!B:B,"not found")</f>
        <v>43.34</v>
      </c>
      <c r="D1658" s="20">
        <f>_xlfn.XLOOKUP(A1658,'Medical Examinations'!A:A,'Medical Examinations'!C:C,"not found")</f>
        <v>4.91</v>
      </c>
      <c r="E1658" s="20" t="str">
        <f>_xlfn.XLOOKUP(A1658,'Medical Examinations'!A:A,'Medical Examinations'!D:D,"not found")</f>
        <v>No</v>
      </c>
      <c r="F1658" s="20" t="str">
        <f>_xlfn.XLOOKUP(A1658,'Medical Examinations'!A:A,'Medical Examinations'!E:E,"not found")</f>
        <v>No</v>
      </c>
      <c r="G1658" s="20" t="str">
        <f>_xlfn.XLOOKUP(A1658,'Medical Examinations'!A:A,'Medical Examinations'!F:F,"not found")</f>
        <v>No</v>
      </c>
      <c r="H1658" s="20">
        <f>_xlfn.XLOOKUP(A1658,'Medical Examinations'!A:A,'Medical Examinations'!G:G,"not found")</f>
        <v>1</v>
      </c>
      <c r="I1658" s="20" t="str">
        <f>_xlfn.XLOOKUP(A1658,'Medical Examinations'!A:A,'Medical Examinations'!H:H,"not found")</f>
        <v>No</v>
      </c>
      <c r="J1658" s="20" t="str">
        <f>_xlfn.XLOOKUP(A1658,'Medical Examinations'!A:A,'Medical Examinations'!I:I,"not found")</f>
        <v>Obesity</v>
      </c>
      <c r="K1658" s="21">
        <f>_xlfn.XLOOKUP(A1658,'Hospitalisation Details'!A:A,'Hospitalisation Details'!F:F,"Not Found")</f>
        <v>32050</v>
      </c>
      <c r="L1658" s="22">
        <f>_xlfn.XLOOKUP(A1658,'Hospitalisation Details'!A:A,'Hospitalisation Details'!H:H,"Not Found")</f>
        <v>5846.92</v>
      </c>
      <c r="M1658" s="21" t="str">
        <f>_xlfn.XLOOKUP(A1658,'Hospitalisation Details'!A:A,'Hospitalisation Details'!I:I,"Not Found")</f>
        <v>tier - 2</v>
      </c>
      <c r="N1658" s="21" t="str">
        <f>_xlfn.XLOOKUP(A1658,'Hospitalisation Details'!A:A,'Hospitalisation Details'!J:J,"Not Found")</f>
        <v>tier - 2</v>
      </c>
      <c r="O1658" s="21" t="str">
        <f>_xlfn.XLOOKUP(A1658,'Hospitalisation Details'!A:A,'Hospitalisation Details'!K:K,"Not Found")</f>
        <v>R1013</v>
      </c>
      <c r="P1658" s="23">
        <f>_xlfn.XLOOKUP(A1658,'Hospitalisation Details'!A:A,'Hospitalisation Details'!L:L,"Not Found")</f>
        <v>35</v>
      </c>
    </row>
    <row r="1659" spans="1:16" ht="15.75" x14ac:dyDescent="0.25">
      <c r="A1659" s="19" t="s">
        <v>713</v>
      </c>
      <c r="B1659" s="19" t="str">
        <f>_xlfn.XLOOKUP(A1659,'Customer Names'!A:A,'Customer Names'!C:C,"Not Found")</f>
        <v>Bannon</v>
      </c>
      <c r="C1659" s="20">
        <f>_xlfn.XLOOKUP(A1659,'Medical Examinations'!A:A,'Medical Examinations'!B:B,"not found")</f>
        <v>31.98</v>
      </c>
      <c r="D1659" s="20">
        <f>_xlfn.XLOOKUP(A1659,'Medical Examinations'!A:A,'Medical Examinations'!C:C,"not found")</f>
        <v>4.46</v>
      </c>
      <c r="E1659" s="20" t="str">
        <f>_xlfn.XLOOKUP(A1659,'Medical Examinations'!A:A,'Medical Examinations'!D:D,"not found")</f>
        <v>Yes</v>
      </c>
      <c r="F1659" s="20" t="str">
        <f>_xlfn.XLOOKUP(A1659,'Medical Examinations'!A:A,'Medical Examinations'!E:E,"not found")</f>
        <v>No</v>
      </c>
      <c r="G1659" s="20" t="str">
        <f>_xlfn.XLOOKUP(A1659,'Medical Examinations'!A:A,'Medical Examinations'!F:F,"not found")</f>
        <v>No</v>
      </c>
      <c r="H1659" s="20">
        <f>_xlfn.XLOOKUP(A1659,'Medical Examinations'!A:A,'Medical Examinations'!G:G,"not found")</f>
        <v>1</v>
      </c>
      <c r="I1659" s="20" t="str">
        <f>_xlfn.XLOOKUP(A1659,'Medical Examinations'!A:A,'Medical Examinations'!H:H,"not found")</f>
        <v>No</v>
      </c>
      <c r="J1659" s="20" t="str">
        <f>_xlfn.XLOOKUP(A1659,'Medical Examinations'!A:A,'Medical Examinations'!I:I,"not found")</f>
        <v>Obesity</v>
      </c>
      <c r="K1659" s="21">
        <f>_xlfn.XLOOKUP(A1659,'Hospitalisation Details'!A:A,'Hospitalisation Details'!F:F,"Not Found")</f>
        <v>34931</v>
      </c>
      <c r="L1659" s="22">
        <f>_xlfn.XLOOKUP(A1659,'Hospitalisation Details'!A:A,'Hospitalisation Details'!H:H,"Not Found")</f>
        <v>5843.99</v>
      </c>
      <c r="M1659" s="21" t="str">
        <f>_xlfn.XLOOKUP(A1659,'Hospitalisation Details'!A:A,'Hospitalisation Details'!I:I,"Not Found")</f>
        <v>tier - 2</v>
      </c>
      <c r="N1659" s="21" t="str">
        <f>_xlfn.XLOOKUP(A1659,'Hospitalisation Details'!A:A,'Hospitalisation Details'!J:J,"Not Found")</f>
        <v>tier - 2</v>
      </c>
      <c r="O1659" s="21" t="str">
        <f>_xlfn.XLOOKUP(A1659,'Hospitalisation Details'!A:A,'Hospitalisation Details'!K:K,"Not Found")</f>
        <v>R1025</v>
      </c>
      <c r="P1659" s="23">
        <f>_xlfn.XLOOKUP(A1659,'Hospitalisation Details'!A:A,'Hospitalisation Details'!L:L,"Not Found")</f>
        <v>27</v>
      </c>
    </row>
    <row r="1660" spans="1:16" ht="15.75" x14ac:dyDescent="0.25">
      <c r="A1660" s="19" t="s">
        <v>712</v>
      </c>
      <c r="B1660" s="19" t="str">
        <f>_xlfn.XLOOKUP(A1660,'Customer Names'!A:A,'Customer Names'!C:C,"Not Found")</f>
        <v>Chang</v>
      </c>
      <c r="C1660" s="20">
        <f>_xlfn.XLOOKUP(A1660,'Medical Examinations'!A:A,'Medical Examinations'!B:B,"not found")</f>
        <v>35.86</v>
      </c>
      <c r="D1660" s="20">
        <f>_xlfn.XLOOKUP(A1660,'Medical Examinations'!A:A,'Medical Examinations'!C:C,"not found")</f>
        <v>6.22</v>
      </c>
      <c r="E1660" s="20" t="str">
        <f>_xlfn.XLOOKUP(A1660,'Medical Examinations'!A:A,'Medical Examinations'!D:D,"not found")</f>
        <v>No</v>
      </c>
      <c r="F1660" s="20" t="str">
        <f>_xlfn.XLOOKUP(A1660,'Medical Examinations'!A:A,'Medical Examinations'!E:E,"not found")</f>
        <v>No</v>
      </c>
      <c r="G1660" s="20" t="str">
        <f>_xlfn.XLOOKUP(A1660,'Medical Examinations'!A:A,'Medical Examinations'!F:F,"not found")</f>
        <v>No</v>
      </c>
      <c r="H1660" s="20">
        <f>_xlfn.XLOOKUP(A1660,'Medical Examinations'!A:A,'Medical Examinations'!G:G,"not found")</f>
        <v>1</v>
      </c>
      <c r="I1660" s="20" t="str">
        <f>_xlfn.XLOOKUP(A1660,'Medical Examinations'!A:A,'Medical Examinations'!H:H,"not found")</f>
        <v>No</v>
      </c>
      <c r="J1660" s="20" t="str">
        <f>_xlfn.XLOOKUP(A1660,'Medical Examinations'!A:A,'Medical Examinations'!I:I,"not found")</f>
        <v>Obesity</v>
      </c>
      <c r="K1660" s="21">
        <f>_xlfn.XLOOKUP(A1660,'Hospitalisation Details'!A:A,'Hospitalisation Details'!F:F,"Not Found")</f>
        <v>31985</v>
      </c>
      <c r="L1660" s="22">
        <f>_xlfn.XLOOKUP(A1660,'Hospitalisation Details'!A:A,'Hospitalisation Details'!H:H,"Not Found")</f>
        <v>5836.52</v>
      </c>
      <c r="M1660" s="21" t="str">
        <f>_xlfn.XLOOKUP(A1660,'Hospitalisation Details'!A:A,'Hospitalisation Details'!I:I,"Not Found")</f>
        <v>tier - 2</v>
      </c>
      <c r="N1660" s="21" t="str">
        <f>_xlfn.XLOOKUP(A1660,'Hospitalisation Details'!A:A,'Hospitalisation Details'!J:J,"Not Found")</f>
        <v>tier - 2</v>
      </c>
      <c r="O1660" s="21" t="str">
        <f>_xlfn.XLOOKUP(A1660,'Hospitalisation Details'!A:A,'Hospitalisation Details'!K:K,"Not Found")</f>
        <v>R1013</v>
      </c>
      <c r="P1660" s="23">
        <f>_xlfn.XLOOKUP(A1660,'Hospitalisation Details'!A:A,'Hospitalisation Details'!L:L,"Not Found")</f>
        <v>35</v>
      </c>
    </row>
    <row r="1661" spans="1:16" ht="15.75" x14ac:dyDescent="0.25">
      <c r="A1661" s="19" t="s">
        <v>711</v>
      </c>
      <c r="B1661" s="19" t="str">
        <f>_xlfn.XLOOKUP(A1661,'Customer Names'!A:A,'Customer Names'!C:C,"Not Found")</f>
        <v>Vetter</v>
      </c>
      <c r="C1661" s="20">
        <f>_xlfn.XLOOKUP(A1661,'Medical Examinations'!A:A,'Medical Examinations'!B:B,"not found")</f>
        <v>15.2</v>
      </c>
      <c r="D1661" s="20">
        <f>_xlfn.XLOOKUP(A1661,'Medical Examinations'!A:A,'Medical Examinations'!C:C,"not found")</f>
        <v>8.82</v>
      </c>
      <c r="E1661" s="20" t="str">
        <f>_xlfn.XLOOKUP(A1661,'Medical Examinations'!A:A,'Medical Examinations'!D:D,"not found")</f>
        <v>No</v>
      </c>
      <c r="F1661" s="20" t="str">
        <f>_xlfn.XLOOKUP(A1661,'Medical Examinations'!A:A,'Medical Examinations'!E:E,"not found")</f>
        <v>No</v>
      </c>
      <c r="G1661" s="20" t="str">
        <f>_xlfn.XLOOKUP(A1661,'Medical Examinations'!A:A,'Medical Examinations'!F:F,"not found")</f>
        <v>No</v>
      </c>
      <c r="H1661" s="20">
        <f>_xlfn.XLOOKUP(A1661,'Medical Examinations'!A:A,'Medical Examinations'!G:G,"not found")</f>
        <v>0</v>
      </c>
      <c r="I1661" s="20" t="str">
        <f>_xlfn.XLOOKUP(A1661,'Medical Examinations'!A:A,'Medical Examinations'!H:H,"not found")</f>
        <v>No</v>
      </c>
      <c r="J1661" s="20" t="str">
        <f>_xlfn.XLOOKUP(A1661,'Medical Examinations'!A:A,'Medical Examinations'!I:I,"not found")</f>
        <v>Underweight</v>
      </c>
      <c r="K1661" s="21">
        <f>_xlfn.XLOOKUP(A1661,'Hospitalisation Details'!A:A,'Hospitalisation Details'!F:F,"Not Found")</f>
        <v>26203</v>
      </c>
      <c r="L1661" s="22">
        <f>_xlfn.XLOOKUP(A1661,'Hospitalisation Details'!A:A,'Hospitalisation Details'!H:H,"Not Found")</f>
        <v>5832.6</v>
      </c>
      <c r="M1661" s="21" t="str">
        <f>_xlfn.XLOOKUP(A1661,'Hospitalisation Details'!A:A,'Hospitalisation Details'!I:I,"Not Found")</f>
        <v>tier - 2</v>
      </c>
      <c r="N1661" s="21" t="str">
        <f>_xlfn.XLOOKUP(A1661,'Hospitalisation Details'!A:A,'Hospitalisation Details'!J:J,"Not Found")</f>
        <v>tier - 2</v>
      </c>
      <c r="O1661" s="21" t="str">
        <f>_xlfn.XLOOKUP(A1661,'Hospitalisation Details'!A:A,'Hospitalisation Details'!K:K,"Not Found")</f>
        <v>R1012</v>
      </c>
      <c r="P1661" s="23">
        <f>_xlfn.XLOOKUP(A1661,'Hospitalisation Details'!A:A,'Hospitalisation Details'!L:L,"Not Found")</f>
        <v>51</v>
      </c>
    </row>
    <row r="1662" spans="1:16" ht="15.75" x14ac:dyDescent="0.25">
      <c r="A1662" s="19" t="s">
        <v>710</v>
      </c>
      <c r="B1662" s="19" t="str">
        <f>_xlfn.XLOOKUP(A1662,'Customer Names'!A:A,'Customer Names'!C:C,"Not Found")</f>
        <v>Jablonski</v>
      </c>
      <c r="C1662" s="20">
        <f>_xlfn.XLOOKUP(A1662,'Medical Examinations'!A:A,'Medical Examinations'!B:B,"not found")</f>
        <v>37.200000000000003</v>
      </c>
      <c r="D1662" s="20">
        <f>_xlfn.XLOOKUP(A1662,'Medical Examinations'!A:A,'Medical Examinations'!C:C,"not found")</f>
        <v>10.14</v>
      </c>
      <c r="E1662" s="20" t="str">
        <f>_xlfn.XLOOKUP(A1662,'Medical Examinations'!A:A,'Medical Examinations'!D:D,"not found")</f>
        <v>No</v>
      </c>
      <c r="F1662" s="20" t="str">
        <f>_xlfn.XLOOKUP(A1662,'Medical Examinations'!A:A,'Medical Examinations'!E:E,"not found")</f>
        <v>No</v>
      </c>
      <c r="G1662" s="20" t="str">
        <f>_xlfn.XLOOKUP(A1662,'Medical Examinations'!A:A,'Medical Examinations'!F:F,"not found")</f>
        <v>No</v>
      </c>
      <c r="H1662" s="20">
        <f>_xlfn.XLOOKUP(A1662,'Medical Examinations'!A:A,'Medical Examinations'!G:G,"not found")</f>
        <v>0</v>
      </c>
      <c r="I1662" s="20" t="str">
        <f>_xlfn.XLOOKUP(A1662,'Medical Examinations'!A:A,'Medical Examinations'!H:H,"not found")</f>
        <v>No</v>
      </c>
      <c r="J1662" s="20" t="str">
        <f>_xlfn.XLOOKUP(A1662,'Medical Examinations'!A:A,'Medical Examinations'!I:I,"not found")</f>
        <v>Obesity</v>
      </c>
      <c r="K1662" s="21">
        <f>_xlfn.XLOOKUP(A1662,'Hospitalisation Details'!A:A,'Hospitalisation Details'!F:F,"Not Found")</f>
        <v>37459</v>
      </c>
      <c r="L1662" s="22">
        <f>_xlfn.XLOOKUP(A1662,'Hospitalisation Details'!A:A,'Hospitalisation Details'!H:H,"Not Found")</f>
        <v>5816.58</v>
      </c>
      <c r="M1662" s="21" t="str">
        <f>_xlfn.XLOOKUP(A1662,'Hospitalisation Details'!A:A,'Hospitalisation Details'!I:I,"Not Found")</f>
        <v>tier - 2</v>
      </c>
      <c r="N1662" s="21" t="str">
        <f>_xlfn.XLOOKUP(A1662,'Hospitalisation Details'!A:A,'Hospitalisation Details'!J:J,"Not Found")</f>
        <v>tier - 2</v>
      </c>
      <c r="O1662" s="21" t="str">
        <f>_xlfn.XLOOKUP(A1662,'Hospitalisation Details'!A:A,'Hospitalisation Details'!K:K,"Not Found")</f>
        <v>R1026</v>
      </c>
      <c r="P1662" s="23">
        <f>_xlfn.XLOOKUP(A1662,'Hospitalisation Details'!A:A,'Hospitalisation Details'!L:L,"Not Found")</f>
        <v>20</v>
      </c>
    </row>
    <row r="1663" spans="1:16" ht="15.75" x14ac:dyDescent="0.25">
      <c r="A1663" s="19" t="s">
        <v>709</v>
      </c>
      <c r="B1663" s="19" t="str">
        <f>_xlfn.XLOOKUP(A1663,'Customer Names'!A:A,'Customer Names'!C:C,"Not Found")</f>
        <v>Jakubowitch</v>
      </c>
      <c r="C1663" s="20">
        <f>_xlfn.XLOOKUP(A1663,'Medical Examinations'!A:A,'Medical Examinations'!B:B,"not found")</f>
        <v>17.91</v>
      </c>
      <c r="D1663" s="20">
        <f>_xlfn.XLOOKUP(A1663,'Medical Examinations'!A:A,'Medical Examinations'!C:C,"not found")</f>
        <v>4.66</v>
      </c>
      <c r="E1663" s="20" t="str">
        <f>_xlfn.XLOOKUP(A1663,'Medical Examinations'!A:A,'Medical Examinations'!D:D,"not found")</f>
        <v>No</v>
      </c>
      <c r="F1663" s="20" t="str">
        <f>_xlfn.XLOOKUP(A1663,'Medical Examinations'!A:A,'Medical Examinations'!E:E,"not found")</f>
        <v>No</v>
      </c>
      <c r="G1663" s="20" t="str">
        <f>_xlfn.XLOOKUP(A1663,'Medical Examinations'!A:A,'Medical Examinations'!F:F,"not found")</f>
        <v>No</v>
      </c>
      <c r="H1663" s="20">
        <f>_xlfn.XLOOKUP(A1663,'Medical Examinations'!A:A,'Medical Examinations'!G:G,"not found")</f>
        <v>2</v>
      </c>
      <c r="I1663" s="20" t="str">
        <f>_xlfn.XLOOKUP(A1663,'Medical Examinations'!A:A,'Medical Examinations'!H:H,"not found")</f>
        <v>No</v>
      </c>
      <c r="J1663" s="20" t="str">
        <f>_xlfn.XLOOKUP(A1663,'Medical Examinations'!A:A,'Medical Examinations'!I:I,"not found")</f>
        <v>Underweight</v>
      </c>
      <c r="K1663" s="21">
        <f>_xlfn.XLOOKUP(A1663,'Hospitalisation Details'!A:A,'Hospitalisation Details'!F:F,"Not Found")</f>
        <v>26605</v>
      </c>
      <c r="L1663" s="22">
        <f>_xlfn.XLOOKUP(A1663,'Hospitalisation Details'!A:A,'Hospitalisation Details'!H:H,"Not Found")</f>
        <v>5812.9</v>
      </c>
      <c r="M1663" s="21" t="str">
        <f>_xlfn.XLOOKUP(A1663,'Hospitalisation Details'!A:A,'Hospitalisation Details'!I:I,"Not Found")</f>
        <v>tier - 2</v>
      </c>
      <c r="N1663" s="21" t="str">
        <f>_xlfn.XLOOKUP(A1663,'Hospitalisation Details'!A:A,'Hospitalisation Details'!J:J,"Not Found")</f>
        <v>tier - 2</v>
      </c>
      <c r="O1663" s="21" t="str">
        <f>_xlfn.XLOOKUP(A1663,'Hospitalisation Details'!A:A,'Hospitalisation Details'!K:K,"Not Found")</f>
        <v>R1013</v>
      </c>
      <c r="P1663" s="23">
        <f>_xlfn.XLOOKUP(A1663,'Hospitalisation Details'!A:A,'Hospitalisation Details'!L:L,"Not Found")</f>
        <v>50</v>
      </c>
    </row>
    <row r="1664" spans="1:16" ht="15.75" x14ac:dyDescent="0.25">
      <c r="A1664" s="19" t="s">
        <v>708</v>
      </c>
      <c r="B1664" s="19" t="str">
        <f>_xlfn.XLOOKUP(A1664,'Customer Names'!A:A,'Customer Names'!C:C,"Not Found")</f>
        <v>Altshuler</v>
      </c>
      <c r="C1664" s="20">
        <f>_xlfn.XLOOKUP(A1664,'Medical Examinations'!A:A,'Medical Examinations'!B:B,"not found")</f>
        <v>20.76</v>
      </c>
      <c r="D1664" s="20">
        <f>_xlfn.XLOOKUP(A1664,'Medical Examinations'!A:A,'Medical Examinations'!C:C,"not found")</f>
        <v>6.26</v>
      </c>
      <c r="E1664" s="20" t="str">
        <f>_xlfn.XLOOKUP(A1664,'Medical Examinations'!A:A,'Medical Examinations'!D:D,"not found")</f>
        <v>No</v>
      </c>
      <c r="F1664" s="20" t="str">
        <f>_xlfn.XLOOKUP(A1664,'Medical Examinations'!A:A,'Medical Examinations'!E:E,"not found")</f>
        <v>No</v>
      </c>
      <c r="G1664" s="20" t="str">
        <f>_xlfn.XLOOKUP(A1664,'Medical Examinations'!A:A,'Medical Examinations'!F:F,"not found")</f>
        <v>No</v>
      </c>
      <c r="H1664" s="20">
        <f>_xlfn.XLOOKUP(A1664,'Medical Examinations'!A:A,'Medical Examinations'!G:G,"not found")</f>
        <v>0</v>
      </c>
      <c r="I1664" s="20" t="str">
        <f>_xlfn.XLOOKUP(A1664,'Medical Examinations'!A:A,'Medical Examinations'!H:H,"not found")</f>
        <v>No</v>
      </c>
      <c r="J1664" s="20" t="str">
        <f>_xlfn.XLOOKUP(A1664,'Medical Examinations'!A:A,'Medical Examinations'!I:I,"not found")</f>
        <v>Normal Weight</v>
      </c>
      <c r="K1664" s="21">
        <f>_xlfn.XLOOKUP(A1664,'Hospitalisation Details'!A:A,'Hospitalisation Details'!F:F,"Not Found")</f>
        <v>29482</v>
      </c>
      <c r="L1664" s="22">
        <f>_xlfn.XLOOKUP(A1664,'Hospitalisation Details'!A:A,'Hospitalisation Details'!H:H,"Not Found")</f>
        <v>5807.06</v>
      </c>
      <c r="M1664" s="21" t="str">
        <f>_xlfn.XLOOKUP(A1664,'Hospitalisation Details'!A:A,'Hospitalisation Details'!I:I,"Not Found")</f>
        <v>tier - 2</v>
      </c>
      <c r="N1664" s="21" t="str">
        <f>_xlfn.XLOOKUP(A1664,'Hospitalisation Details'!A:A,'Hospitalisation Details'!J:J,"Not Found")</f>
        <v>tier - 2</v>
      </c>
      <c r="O1664" s="21" t="str">
        <f>_xlfn.XLOOKUP(A1664,'Hospitalisation Details'!A:A,'Hospitalisation Details'!K:K,"Not Found")</f>
        <v>R1013</v>
      </c>
      <c r="P1664" s="23">
        <f>_xlfn.XLOOKUP(A1664,'Hospitalisation Details'!A:A,'Hospitalisation Details'!L:L,"Not Found")</f>
        <v>42</v>
      </c>
    </row>
    <row r="1665" spans="1:16" ht="15.75" x14ac:dyDescent="0.25">
      <c r="A1665" s="19" t="s">
        <v>707</v>
      </c>
      <c r="B1665" s="19" t="str">
        <f>_xlfn.XLOOKUP(A1665,'Customer Names'!A:A,'Customer Names'!C:C,"Not Found")</f>
        <v>Ugarte</v>
      </c>
      <c r="C1665" s="20">
        <f>_xlfn.XLOOKUP(A1665,'Medical Examinations'!A:A,'Medical Examinations'!B:B,"not found")</f>
        <v>38.99</v>
      </c>
      <c r="D1665" s="20">
        <f>_xlfn.XLOOKUP(A1665,'Medical Examinations'!A:A,'Medical Examinations'!C:C,"not found")</f>
        <v>5.21</v>
      </c>
      <c r="E1665" s="20" t="str">
        <f>_xlfn.XLOOKUP(A1665,'Medical Examinations'!A:A,'Medical Examinations'!D:D,"not found")</f>
        <v>No</v>
      </c>
      <c r="F1665" s="20" t="str">
        <f>_xlfn.XLOOKUP(A1665,'Medical Examinations'!A:A,'Medical Examinations'!E:E,"not found")</f>
        <v>Yes</v>
      </c>
      <c r="G1665" s="20" t="str">
        <f>_xlfn.XLOOKUP(A1665,'Medical Examinations'!A:A,'Medical Examinations'!F:F,"not found")</f>
        <v>No</v>
      </c>
      <c r="H1665" s="20">
        <f>_xlfn.XLOOKUP(A1665,'Medical Examinations'!A:A,'Medical Examinations'!G:G,"not found")</f>
        <v>1</v>
      </c>
      <c r="I1665" s="20" t="str">
        <f>_xlfn.XLOOKUP(A1665,'Medical Examinations'!A:A,'Medical Examinations'!H:H,"not found")</f>
        <v>No</v>
      </c>
      <c r="J1665" s="20" t="str">
        <f>_xlfn.XLOOKUP(A1665,'Medical Examinations'!A:A,'Medical Examinations'!I:I,"not found")</f>
        <v>Obesity</v>
      </c>
      <c r="K1665" s="21">
        <f>_xlfn.XLOOKUP(A1665,'Hospitalisation Details'!A:A,'Hospitalisation Details'!F:F,"Not Found")</f>
        <v>38292</v>
      </c>
      <c r="L1665" s="22">
        <f>_xlfn.XLOOKUP(A1665,'Hospitalisation Details'!A:A,'Hospitalisation Details'!H:H,"Not Found")</f>
        <v>5778.71</v>
      </c>
      <c r="M1665" s="21" t="str">
        <f>_xlfn.XLOOKUP(A1665,'Hospitalisation Details'!A:A,'Hospitalisation Details'!I:I,"Not Found")</f>
        <v>tier - 2</v>
      </c>
      <c r="N1665" s="21" t="str">
        <f>_xlfn.XLOOKUP(A1665,'Hospitalisation Details'!A:A,'Hospitalisation Details'!J:J,"Not Found")</f>
        <v>tier - 2</v>
      </c>
      <c r="O1665" s="21" t="str">
        <f>_xlfn.XLOOKUP(A1665,'Hospitalisation Details'!A:A,'Hospitalisation Details'!K:K,"Not Found")</f>
        <v>R1022</v>
      </c>
      <c r="P1665" s="23">
        <f>_xlfn.XLOOKUP(A1665,'Hospitalisation Details'!A:A,'Hospitalisation Details'!L:L,"Not Found")</f>
        <v>18</v>
      </c>
    </row>
    <row r="1666" spans="1:16" ht="15.75" x14ac:dyDescent="0.25">
      <c r="A1666" s="19" t="s">
        <v>706</v>
      </c>
      <c r="B1666" s="19" t="str">
        <f>_xlfn.XLOOKUP(A1666,'Customer Names'!A:A,'Customer Names'!C:C,"Not Found")</f>
        <v>Tusso</v>
      </c>
      <c r="C1666" s="20">
        <f>_xlfn.XLOOKUP(A1666,'Medical Examinations'!A:A,'Medical Examinations'!B:B,"not found")</f>
        <v>42.655000000000001</v>
      </c>
      <c r="D1666" s="20">
        <f>_xlfn.XLOOKUP(A1666,'Medical Examinations'!A:A,'Medical Examinations'!C:C,"not found")</f>
        <v>5.94</v>
      </c>
      <c r="E1666" s="20" t="str">
        <f>_xlfn.XLOOKUP(A1666,'Medical Examinations'!A:A,'Medical Examinations'!D:D,"not found")</f>
        <v>Yes</v>
      </c>
      <c r="F1666" s="20" t="str">
        <f>_xlfn.XLOOKUP(A1666,'Medical Examinations'!A:A,'Medical Examinations'!E:E,"not found")</f>
        <v>No</v>
      </c>
      <c r="G1666" s="20" t="str">
        <f>_xlfn.XLOOKUP(A1666,'Medical Examinations'!A:A,'Medical Examinations'!F:F,"not found")</f>
        <v>Yes</v>
      </c>
      <c r="H1666" s="20">
        <f>_xlfn.XLOOKUP(A1666,'Medical Examinations'!A:A,'Medical Examinations'!G:G,"not found")</f>
        <v>1</v>
      </c>
      <c r="I1666" s="20" t="str">
        <f>_xlfn.XLOOKUP(A1666,'Medical Examinations'!A:A,'Medical Examinations'!H:H,"not found")</f>
        <v>No</v>
      </c>
      <c r="J1666" s="20" t="str">
        <f>_xlfn.XLOOKUP(A1666,'Medical Examinations'!A:A,'Medical Examinations'!I:I,"not found")</f>
        <v>Obesity</v>
      </c>
      <c r="K1666" s="21">
        <f>_xlfn.XLOOKUP(A1666,'Hospitalisation Details'!A:A,'Hospitalisation Details'!F:F,"Not Found")</f>
        <v>30558</v>
      </c>
      <c r="L1666" s="22">
        <f>_xlfn.XLOOKUP(A1666,'Hospitalisation Details'!A:A,'Hospitalisation Details'!H:H,"Not Found")</f>
        <v>5757.41</v>
      </c>
      <c r="M1666" s="21" t="str">
        <f>_xlfn.XLOOKUP(A1666,'Hospitalisation Details'!A:A,'Hospitalisation Details'!I:I,"Not Found")</f>
        <v>tier - 2</v>
      </c>
      <c r="N1666" s="21" t="str">
        <f>_xlfn.XLOOKUP(A1666,'Hospitalisation Details'!A:A,'Hospitalisation Details'!J:J,"Not Found")</f>
        <v>tier - 3</v>
      </c>
      <c r="O1666" s="21" t="str">
        <f>_xlfn.XLOOKUP(A1666,'Hospitalisation Details'!A:A,'Hospitalisation Details'!K:K,"Not Found")</f>
        <v>R1019</v>
      </c>
      <c r="P1666" s="23">
        <f>_xlfn.XLOOKUP(A1666,'Hospitalisation Details'!A:A,'Hospitalisation Details'!L:L,"Not Found")</f>
        <v>39</v>
      </c>
    </row>
    <row r="1667" spans="1:16" ht="15.75" x14ac:dyDescent="0.25">
      <c r="A1667" s="19" t="s">
        <v>705</v>
      </c>
      <c r="B1667" s="19" t="str">
        <f>_xlfn.XLOOKUP(A1667,'Customer Names'!A:A,'Customer Names'!C:C,"Not Found")</f>
        <v>Johnson</v>
      </c>
      <c r="C1667" s="20">
        <f>_xlfn.XLOOKUP(A1667,'Medical Examinations'!A:A,'Medical Examinations'!B:B,"not found")</f>
        <v>30.57</v>
      </c>
      <c r="D1667" s="20">
        <f>_xlfn.XLOOKUP(A1667,'Medical Examinations'!A:A,'Medical Examinations'!C:C,"not found")</f>
        <v>5.34</v>
      </c>
      <c r="E1667" s="20" t="str">
        <f>_xlfn.XLOOKUP(A1667,'Medical Examinations'!A:A,'Medical Examinations'!D:D,"not found")</f>
        <v>No</v>
      </c>
      <c r="F1667" s="20" t="str">
        <f>_xlfn.XLOOKUP(A1667,'Medical Examinations'!A:A,'Medical Examinations'!E:E,"not found")</f>
        <v>No</v>
      </c>
      <c r="G1667" s="20" t="str">
        <f>_xlfn.XLOOKUP(A1667,'Medical Examinations'!A:A,'Medical Examinations'!F:F,"not found")</f>
        <v>Yes</v>
      </c>
      <c r="H1667" s="20">
        <f>_xlfn.XLOOKUP(A1667,'Medical Examinations'!A:A,'Medical Examinations'!G:G,"not found")</f>
        <v>1</v>
      </c>
      <c r="I1667" s="20" t="str">
        <f>_xlfn.XLOOKUP(A1667,'Medical Examinations'!A:A,'Medical Examinations'!H:H,"not found")</f>
        <v>No</v>
      </c>
      <c r="J1667" s="20" t="str">
        <f>_xlfn.XLOOKUP(A1667,'Medical Examinations'!A:A,'Medical Examinations'!I:I,"not found")</f>
        <v>Obesity</v>
      </c>
      <c r="K1667" s="21">
        <f>_xlfn.XLOOKUP(A1667,'Hospitalisation Details'!A:A,'Hospitalisation Details'!F:F,"Not Found")</f>
        <v>34130</v>
      </c>
      <c r="L1667" s="22">
        <f>_xlfn.XLOOKUP(A1667,'Hospitalisation Details'!A:A,'Hospitalisation Details'!H:H,"Not Found")</f>
        <v>5748.13</v>
      </c>
      <c r="M1667" s="21" t="str">
        <f>_xlfn.XLOOKUP(A1667,'Hospitalisation Details'!A:A,'Hospitalisation Details'!I:I,"Not Found")</f>
        <v>tier - 2</v>
      </c>
      <c r="N1667" s="21" t="str">
        <f>_xlfn.XLOOKUP(A1667,'Hospitalisation Details'!A:A,'Hospitalisation Details'!J:J,"Not Found")</f>
        <v>tier - 3</v>
      </c>
      <c r="O1667" s="21" t="str">
        <f>_xlfn.XLOOKUP(A1667,'Hospitalisation Details'!A:A,'Hospitalisation Details'!K:K,"Not Found")</f>
        <v>R1021</v>
      </c>
      <c r="P1667" s="23">
        <f>_xlfn.XLOOKUP(A1667,'Hospitalisation Details'!A:A,'Hospitalisation Details'!L:L,"Not Found")</f>
        <v>29</v>
      </c>
    </row>
    <row r="1668" spans="1:16" ht="15.75" x14ac:dyDescent="0.25">
      <c r="A1668" s="19" t="s">
        <v>704</v>
      </c>
      <c r="B1668" s="19" t="str">
        <f>_xlfn.XLOOKUP(A1668,'Customer Names'!A:A,'Customer Names'!C:C,"Not Found")</f>
        <v>Landry</v>
      </c>
      <c r="C1668" s="20">
        <f>_xlfn.XLOOKUP(A1668,'Medical Examinations'!A:A,'Medical Examinations'!B:B,"not found")</f>
        <v>17.7</v>
      </c>
      <c r="D1668" s="20">
        <f>_xlfn.XLOOKUP(A1668,'Medical Examinations'!A:A,'Medical Examinations'!C:C,"not found")</f>
        <v>6.38</v>
      </c>
      <c r="E1668" s="20" t="str">
        <f>_xlfn.XLOOKUP(A1668,'Medical Examinations'!A:A,'Medical Examinations'!D:D,"not found")</f>
        <v>No</v>
      </c>
      <c r="F1668" s="20" t="str">
        <f>_xlfn.XLOOKUP(A1668,'Medical Examinations'!A:A,'Medical Examinations'!E:E,"not found")</f>
        <v>No</v>
      </c>
      <c r="G1668" s="20" t="str">
        <f>_xlfn.XLOOKUP(A1668,'Medical Examinations'!A:A,'Medical Examinations'!F:F,"not found")</f>
        <v>No</v>
      </c>
      <c r="H1668" s="20">
        <f>_xlfn.XLOOKUP(A1668,'Medical Examinations'!A:A,'Medical Examinations'!G:G,"not found")</f>
        <v>2</v>
      </c>
      <c r="I1668" s="20" t="str">
        <f>_xlfn.XLOOKUP(A1668,'Medical Examinations'!A:A,'Medical Examinations'!H:H,"not found")</f>
        <v>No</v>
      </c>
      <c r="J1668" s="20" t="str">
        <f>_xlfn.XLOOKUP(A1668,'Medical Examinations'!A:A,'Medical Examinations'!I:I,"not found")</f>
        <v>Underweight</v>
      </c>
      <c r="K1668" s="21">
        <f>_xlfn.XLOOKUP(A1668,'Hospitalisation Details'!A:A,'Hospitalisation Details'!F:F,"Not Found")</f>
        <v>26532</v>
      </c>
      <c r="L1668" s="22">
        <f>_xlfn.XLOOKUP(A1668,'Hospitalisation Details'!A:A,'Hospitalisation Details'!H:H,"Not Found")</f>
        <v>5741.67</v>
      </c>
      <c r="M1668" s="21" t="str">
        <f>_xlfn.XLOOKUP(A1668,'Hospitalisation Details'!A:A,'Hospitalisation Details'!I:I,"Not Found")</f>
        <v>tier - 2</v>
      </c>
      <c r="N1668" s="21" t="str">
        <f>_xlfn.XLOOKUP(A1668,'Hospitalisation Details'!A:A,'Hospitalisation Details'!J:J,"Not Found")</f>
        <v>tier - 3</v>
      </c>
      <c r="O1668" s="21" t="str">
        <f>_xlfn.XLOOKUP(A1668,'Hospitalisation Details'!A:A,'Hospitalisation Details'!K:K,"Not Found")</f>
        <v>R1013</v>
      </c>
      <c r="P1668" s="23">
        <f>_xlfn.XLOOKUP(A1668,'Hospitalisation Details'!A:A,'Hospitalisation Details'!L:L,"Not Found")</f>
        <v>50</v>
      </c>
    </row>
    <row r="1669" spans="1:16" ht="15.75" x14ac:dyDescent="0.25">
      <c r="A1669" s="19" t="s">
        <v>703</v>
      </c>
      <c r="B1669" s="19" t="str">
        <f>_xlfn.XLOOKUP(A1669,'Customer Names'!A:A,'Customer Names'!C:C,"Not Found")</f>
        <v>McDonald</v>
      </c>
      <c r="C1669" s="20">
        <f>_xlfn.XLOOKUP(A1669,'Medical Examinations'!A:A,'Medical Examinations'!B:B,"not found")</f>
        <v>34.770000000000003</v>
      </c>
      <c r="D1669" s="20">
        <f>_xlfn.XLOOKUP(A1669,'Medical Examinations'!A:A,'Medical Examinations'!C:C,"not found")</f>
        <v>4.47</v>
      </c>
      <c r="E1669" s="20" t="str">
        <f>_xlfn.XLOOKUP(A1669,'Medical Examinations'!A:A,'Medical Examinations'!D:D,"not found")</f>
        <v>No</v>
      </c>
      <c r="F1669" s="20" t="str">
        <f>_xlfn.XLOOKUP(A1669,'Medical Examinations'!A:A,'Medical Examinations'!E:E,"not found")</f>
        <v>No</v>
      </c>
      <c r="G1669" s="20" t="str">
        <f>_xlfn.XLOOKUP(A1669,'Medical Examinations'!A:A,'Medical Examinations'!F:F,"not found")</f>
        <v>No</v>
      </c>
      <c r="H1669" s="20">
        <f>_xlfn.XLOOKUP(A1669,'Medical Examinations'!A:A,'Medical Examinations'!G:G,"not found")</f>
        <v>1</v>
      </c>
      <c r="I1669" s="20" t="str">
        <f>_xlfn.XLOOKUP(A1669,'Medical Examinations'!A:A,'Medical Examinations'!H:H,"not found")</f>
        <v>No</v>
      </c>
      <c r="J1669" s="20" t="str">
        <f>_xlfn.XLOOKUP(A1669,'Medical Examinations'!A:A,'Medical Examinations'!I:I,"not found")</f>
        <v>Obesity</v>
      </c>
      <c r="K1669" s="21">
        <f>_xlfn.XLOOKUP(A1669,'Hospitalisation Details'!A:A,'Hospitalisation Details'!F:F,"Not Found")</f>
        <v>32069</v>
      </c>
      <c r="L1669" s="22">
        <f>_xlfn.XLOOKUP(A1669,'Hospitalisation Details'!A:A,'Hospitalisation Details'!H:H,"Not Found")</f>
        <v>5729.01</v>
      </c>
      <c r="M1669" s="21" t="str">
        <f>_xlfn.XLOOKUP(A1669,'Hospitalisation Details'!A:A,'Hospitalisation Details'!I:I,"Not Found")</f>
        <v>tier - 2</v>
      </c>
      <c r="N1669" s="21" t="str">
        <f>_xlfn.XLOOKUP(A1669,'Hospitalisation Details'!A:A,'Hospitalisation Details'!J:J,"Not Found")</f>
        <v>tier - 3</v>
      </c>
      <c r="O1669" s="21" t="str">
        <f>_xlfn.XLOOKUP(A1669,'Hospitalisation Details'!A:A,'Hospitalisation Details'!K:K,"Not Found")</f>
        <v>R1012</v>
      </c>
      <c r="P1669" s="23">
        <f>_xlfn.XLOOKUP(A1669,'Hospitalisation Details'!A:A,'Hospitalisation Details'!L:L,"Not Found")</f>
        <v>35</v>
      </c>
    </row>
    <row r="1670" spans="1:16" ht="15.75" x14ac:dyDescent="0.25">
      <c r="A1670" s="19" t="s">
        <v>702</v>
      </c>
      <c r="B1670" s="19" t="str">
        <f>_xlfn.XLOOKUP(A1670,'Customer Names'!A:A,'Customer Names'!C:C,"Not Found")</f>
        <v>Dunlap</v>
      </c>
      <c r="C1670" s="20">
        <f>_xlfn.XLOOKUP(A1670,'Medical Examinations'!A:A,'Medical Examinations'!B:B,"not found")</f>
        <v>16.88</v>
      </c>
      <c r="D1670" s="20">
        <f>_xlfn.XLOOKUP(A1670,'Medical Examinations'!A:A,'Medical Examinations'!C:C,"not found")</f>
        <v>9.9600000000000009</v>
      </c>
      <c r="E1670" s="20" t="str">
        <f>_xlfn.XLOOKUP(A1670,'Medical Examinations'!A:A,'Medical Examinations'!D:D,"not found")</f>
        <v>No</v>
      </c>
      <c r="F1670" s="20" t="str">
        <f>_xlfn.XLOOKUP(A1670,'Medical Examinations'!A:A,'Medical Examinations'!E:E,"not found")</f>
        <v>No</v>
      </c>
      <c r="G1670" s="20" t="str">
        <f>_xlfn.XLOOKUP(A1670,'Medical Examinations'!A:A,'Medical Examinations'!F:F,"not found")</f>
        <v>No</v>
      </c>
      <c r="H1670" s="20">
        <f>_xlfn.XLOOKUP(A1670,'Medical Examinations'!A:A,'Medical Examinations'!G:G,"not found")</f>
        <v>0</v>
      </c>
      <c r="I1670" s="20" t="str">
        <f>_xlfn.XLOOKUP(A1670,'Medical Examinations'!A:A,'Medical Examinations'!H:H,"not found")</f>
        <v>No</v>
      </c>
      <c r="J1670" s="20" t="str">
        <f>_xlfn.XLOOKUP(A1670,'Medical Examinations'!A:A,'Medical Examinations'!I:I,"not found")</f>
        <v>Underweight</v>
      </c>
      <c r="K1670" s="21">
        <f>_xlfn.XLOOKUP(A1670,'Hospitalisation Details'!A:A,'Hospitalisation Details'!F:F,"Not Found")</f>
        <v>26285</v>
      </c>
      <c r="L1670" s="22">
        <f>_xlfn.XLOOKUP(A1670,'Hospitalisation Details'!A:A,'Hospitalisation Details'!H:H,"Not Found")</f>
        <v>5720.38</v>
      </c>
      <c r="M1670" s="21" t="str">
        <f>_xlfn.XLOOKUP(A1670,'Hospitalisation Details'!A:A,'Hospitalisation Details'!I:I,"Not Found")</f>
        <v>tier - 2</v>
      </c>
      <c r="N1670" s="21" t="str">
        <f>_xlfn.XLOOKUP(A1670,'Hospitalisation Details'!A:A,'Hospitalisation Details'!J:J,"Not Found")</f>
        <v>tier - 3</v>
      </c>
      <c r="O1670" s="21" t="str">
        <f>_xlfn.XLOOKUP(A1670,'Hospitalisation Details'!A:A,'Hospitalisation Details'!K:K,"Not Found")</f>
        <v>R1013</v>
      </c>
      <c r="P1670" s="23">
        <f>_xlfn.XLOOKUP(A1670,'Hospitalisation Details'!A:A,'Hospitalisation Details'!L:L,"Not Found")</f>
        <v>51</v>
      </c>
    </row>
    <row r="1671" spans="1:16" ht="15.75" x14ac:dyDescent="0.25">
      <c r="A1671" s="19" t="s">
        <v>701</v>
      </c>
      <c r="B1671" s="19" t="str">
        <f>_xlfn.XLOOKUP(A1671,'Customer Names'!A:A,'Customer Names'!C:C,"Not Found")</f>
        <v>Larue</v>
      </c>
      <c r="C1671" s="20">
        <f>_xlfn.XLOOKUP(A1671,'Medical Examinations'!A:A,'Medical Examinations'!B:B,"not found")</f>
        <v>40.26</v>
      </c>
      <c r="D1671" s="20">
        <f>_xlfn.XLOOKUP(A1671,'Medical Examinations'!A:A,'Medical Examinations'!C:C,"not found")</f>
        <v>9.92</v>
      </c>
      <c r="E1671" s="20" t="str">
        <f>_xlfn.XLOOKUP(A1671,'Medical Examinations'!A:A,'Medical Examinations'!D:D,"not found")</f>
        <v>Yes</v>
      </c>
      <c r="F1671" s="20" t="str">
        <f>_xlfn.XLOOKUP(A1671,'Medical Examinations'!A:A,'Medical Examinations'!E:E,"not found")</f>
        <v>No</v>
      </c>
      <c r="G1671" s="20" t="str">
        <f>_xlfn.XLOOKUP(A1671,'Medical Examinations'!A:A,'Medical Examinations'!F:F,"not found")</f>
        <v>No</v>
      </c>
      <c r="H1671" s="20">
        <f>_xlfn.XLOOKUP(A1671,'Medical Examinations'!A:A,'Medical Examinations'!G:G,"not found")</f>
        <v>0</v>
      </c>
      <c r="I1671" s="20" t="str">
        <f>_xlfn.XLOOKUP(A1671,'Medical Examinations'!A:A,'Medical Examinations'!H:H,"not found")</f>
        <v>No</v>
      </c>
      <c r="J1671" s="20" t="str">
        <f>_xlfn.XLOOKUP(A1671,'Medical Examinations'!A:A,'Medical Examinations'!I:I,"not found")</f>
        <v>Obesity</v>
      </c>
      <c r="K1671" s="21">
        <f>_xlfn.XLOOKUP(A1671,'Hospitalisation Details'!A:A,'Hospitalisation Details'!F:F,"Not Found")</f>
        <v>29828</v>
      </c>
      <c r="L1671" s="22">
        <f>_xlfn.XLOOKUP(A1671,'Hospitalisation Details'!A:A,'Hospitalisation Details'!H:H,"Not Found")</f>
        <v>5709.16</v>
      </c>
      <c r="M1671" s="21" t="str">
        <f>_xlfn.XLOOKUP(A1671,'Hospitalisation Details'!A:A,'Hospitalisation Details'!I:I,"Not Found")</f>
        <v>tier - 2</v>
      </c>
      <c r="N1671" s="21" t="str">
        <f>_xlfn.XLOOKUP(A1671,'Hospitalisation Details'!A:A,'Hospitalisation Details'!J:J,"Not Found")</f>
        <v>tier - 3</v>
      </c>
      <c r="O1671" s="21" t="str">
        <f>_xlfn.XLOOKUP(A1671,'Hospitalisation Details'!A:A,'Hospitalisation Details'!K:K,"Not Found")</f>
        <v>R1013</v>
      </c>
      <c r="P1671" s="23">
        <f>_xlfn.XLOOKUP(A1671,'Hospitalisation Details'!A:A,'Hospitalisation Details'!L:L,"Not Found")</f>
        <v>41</v>
      </c>
    </row>
    <row r="1672" spans="1:16" ht="15.75" x14ac:dyDescent="0.25">
      <c r="A1672" s="19" t="s">
        <v>700</v>
      </c>
      <c r="B1672" s="19" t="str">
        <f>_xlfn.XLOOKUP(A1672,'Customer Names'!A:A,'Customer Names'!C:C,"Not Found")</f>
        <v>Hodge</v>
      </c>
      <c r="C1672" s="20">
        <f>_xlfn.XLOOKUP(A1672,'Medical Examinations'!A:A,'Medical Examinations'!B:B,"not found")</f>
        <v>25.6</v>
      </c>
      <c r="D1672" s="20">
        <f>_xlfn.XLOOKUP(A1672,'Medical Examinations'!A:A,'Medical Examinations'!C:C,"not found")</f>
        <v>6.03</v>
      </c>
      <c r="E1672" s="20" t="str">
        <f>_xlfn.XLOOKUP(A1672,'Medical Examinations'!A:A,'Medical Examinations'!D:D,"not found")</f>
        <v>No</v>
      </c>
      <c r="F1672" s="20" t="str">
        <f>_xlfn.XLOOKUP(A1672,'Medical Examinations'!A:A,'Medical Examinations'!E:E,"not found")</f>
        <v>No</v>
      </c>
      <c r="G1672" s="20" t="str">
        <f>_xlfn.XLOOKUP(A1672,'Medical Examinations'!A:A,'Medical Examinations'!F:F,"not found")</f>
        <v>Yes</v>
      </c>
      <c r="H1672" s="20">
        <f>_xlfn.XLOOKUP(A1672,'Medical Examinations'!A:A,'Medical Examinations'!G:G,"not found")</f>
        <v>1</v>
      </c>
      <c r="I1672" s="20" t="str">
        <f>_xlfn.XLOOKUP(A1672,'Medical Examinations'!A:A,'Medical Examinations'!H:H,"not found")</f>
        <v>No</v>
      </c>
      <c r="J1672" s="20" t="str">
        <f>_xlfn.XLOOKUP(A1672,'Medical Examinations'!A:A,'Medical Examinations'!I:I,"not found")</f>
        <v>Overweight</v>
      </c>
      <c r="K1672" s="21">
        <f>_xlfn.XLOOKUP(A1672,'Hospitalisation Details'!A:A,'Hospitalisation Details'!F:F,"Not Found")</f>
        <v>34276</v>
      </c>
      <c r="L1672" s="22">
        <f>_xlfn.XLOOKUP(A1672,'Hospitalisation Details'!A:A,'Hospitalisation Details'!H:H,"Not Found")</f>
        <v>5708.87</v>
      </c>
      <c r="M1672" s="21" t="str">
        <f>_xlfn.XLOOKUP(A1672,'Hospitalisation Details'!A:A,'Hospitalisation Details'!I:I,"Not Found")</f>
        <v>tier - 2</v>
      </c>
      <c r="N1672" s="21" t="str">
        <f>_xlfn.XLOOKUP(A1672,'Hospitalisation Details'!A:A,'Hospitalisation Details'!J:J,"Not Found")</f>
        <v>tier - 3</v>
      </c>
      <c r="O1672" s="21" t="str">
        <f>_xlfn.XLOOKUP(A1672,'Hospitalisation Details'!A:A,'Hospitalisation Details'!K:K,"Not Found")</f>
        <v>R1011</v>
      </c>
      <c r="P1672" s="23">
        <f>_xlfn.XLOOKUP(A1672,'Hospitalisation Details'!A:A,'Hospitalisation Details'!L:L,"Not Found")</f>
        <v>29</v>
      </c>
    </row>
    <row r="1673" spans="1:16" ht="15.75" x14ac:dyDescent="0.25">
      <c r="A1673" s="19" t="s">
        <v>699</v>
      </c>
      <c r="B1673" s="19" t="str">
        <f>_xlfn.XLOOKUP(A1673,'Customer Names'!A:A,'Customer Names'!C:C,"Not Found")</f>
        <v>Marcus</v>
      </c>
      <c r="C1673" s="20">
        <f>_xlfn.XLOOKUP(A1673,'Medical Examinations'!A:A,'Medical Examinations'!B:B,"not found")</f>
        <v>33.549999999999997</v>
      </c>
      <c r="D1673" s="20">
        <f>_xlfn.XLOOKUP(A1673,'Medical Examinations'!A:A,'Medical Examinations'!C:C,"not found")</f>
        <v>10.9</v>
      </c>
      <c r="E1673" s="20" t="str">
        <f>_xlfn.XLOOKUP(A1673,'Medical Examinations'!A:A,'Medical Examinations'!D:D,"not found")</f>
        <v>Yes</v>
      </c>
      <c r="F1673" s="20" t="str">
        <f>_xlfn.XLOOKUP(A1673,'Medical Examinations'!A:A,'Medical Examinations'!E:E,"not found")</f>
        <v>No</v>
      </c>
      <c r="G1673" s="20" t="str">
        <f>_xlfn.XLOOKUP(A1673,'Medical Examinations'!A:A,'Medical Examinations'!F:F,"not found")</f>
        <v>No</v>
      </c>
      <c r="H1673" s="20">
        <f>_xlfn.XLOOKUP(A1673,'Medical Examinations'!A:A,'Medical Examinations'!G:G,"not found")</f>
        <v>0</v>
      </c>
      <c r="I1673" s="20" t="str">
        <f>_xlfn.XLOOKUP(A1673,'Medical Examinations'!A:A,'Medical Examinations'!H:H,"not found")</f>
        <v>No</v>
      </c>
      <c r="J1673" s="20" t="str">
        <f>_xlfn.XLOOKUP(A1673,'Medical Examinations'!A:A,'Medical Examinations'!I:I,"not found")</f>
        <v>Obesity</v>
      </c>
      <c r="K1673" s="21">
        <f>_xlfn.XLOOKUP(A1673,'Hospitalisation Details'!A:A,'Hospitalisation Details'!F:F,"Not Found")</f>
        <v>29752</v>
      </c>
      <c r="L1673" s="22">
        <f>_xlfn.XLOOKUP(A1673,'Hospitalisation Details'!A:A,'Hospitalisation Details'!H:H,"Not Found")</f>
        <v>5699.84</v>
      </c>
      <c r="M1673" s="21" t="str">
        <f>_xlfn.XLOOKUP(A1673,'Hospitalisation Details'!A:A,'Hospitalisation Details'!I:I,"Not Found")</f>
        <v>tier - 2</v>
      </c>
      <c r="N1673" s="21" t="str">
        <f>_xlfn.XLOOKUP(A1673,'Hospitalisation Details'!A:A,'Hospitalisation Details'!J:J,"Not Found")</f>
        <v>tier - 3</v>
      </c>
      <c r="O1673" s="21" t="str">
        <f>_xlfn.XLOOKUP(A1673,'Hospitalisation Details'!A:A,'Hospitalisation Details'!K:K,"Not Found")</f>
        <v>R1013</v>
      </c>
      <c r="P1673" s="23">
        <f>_xlfn.XLOOKUP(A1673,'Hospitalisation Details'!A:A,'Hospitalisation Details'!L:L,"Not Found")</f>
        <v>41</v>
      </c>
    </row>
    <row r="1674" spans="1:16" ht="15.75" x14ac:dyDescent="0.25">
      <c r="A1674" s="19" t="s">
        <v>698</v>
      </c>
      <c r="B1674" s="19" t="str">
        <f>_xlfn.XLOOKUP(A1674,'Customer Names'!A:A,'Customer Names'!C:C,"Not Found")</f>
        <v>Daubert</v>
      </c>
      <c r="C1674" s="20">
        <f>_xlfn.XLOOKUP(A1674,'Medical Examinations'!A:A,'Medical Examinations'!B:B,"not found")</f>
        <v>16.690000000000001</v>
      </c>
      <c r="D1674" s="20">
        <f>_xlfn.XLOOKUP(A1674,'Medical Examinations'!A:A,'Medical Examinations'!C:C,"not found")</f>
        <v>10.66</v>
      </c>
      <c r="E1674" s="20" t="str">
        <f>_xlfn.XLOOKUP(A1674,'Medical Examinations'!A:A,'Medical Examinations'!D:D,"not found")</f>
        <v>No</v>
      </c>
      <c r="F1674" s="20" t="str">
        <f>_xlfn.XLOOKUP(A1674,'Medical Examinations'!A:A,'Medical Examinations'!E:E,"not found")</f>
        <v>No</v>
      </c>
      <c r="G1674" s="20" t="str">
        <f>_xlfn.XLOOKUP(A1674,'Medical Examinations'!A:A,'Medical Examinations'!F:F,"not found")</f>
        <v>No</v>
      </c>
      <c r="H1674" s="20">
        <f>_xlfn.XLOOKUP(A1674,'Medical Examinations'!A:A,'Medical Examinations'!G:G,"not found")</f>
        <v>0</v>
      </c>
      <c r="I1674" s="20" t="str">
        <f>_xlfn.XLOOKUP(A1674,'Medical Examinations'!A:A,'Medical Examinations'!H:H,"not found")</f>
        <v>No</v>
      </c>
      <c r="J1674" s="20" t="str">
        <f>_xlfn.XLOOKUP(A1674,'Medical Examinations'!A:A,'Medical Examinations'!I:I,"not found")</f>
        <v>Underweight</v>
      </c>
      <c r="K1674" s="21">
        <f>_xlfn.XLOOKUP(A1674,'Hospitalisation Details'!A:A,'Hospitalisation Details'!F:F,"Not Found")</f>
        <v>27216</v>
      </c>
      <c r="L1674" s="22">
        <f>_xlfn.XLOOKUP(A1674,'Hospitalisation Details'!A:A,'Hospitalisation Details'!H:H,"Not Found")</f>
        <v>5698.74</v>
      </c>
      <c r="M1674" s="21" t="str">
        <f>_xlfn.XLOOKUP(A1674,'Hospitalisation Details'!A:A,'Hospitalisation Details'!I:I,"Not Found")</f>
        <v>tier - 2</v>
      </c>
      <c r="N1674" s="21" t="str">
        <f>_xlfn.XLOOKUP(A1674,'Hospitalisation Details'!A:A,'Hospitalisation Details'!J:J,"Not Found")</f>
        <v>tier - 3</v>
      </c>
      <c r="O1674" s="21" t="str">
        <f>_xlfn.XLOOKUP(A1674,'Hospitalisation Details'!A:A,'Hospitalisation Details'!K:K,"Not Found")</f>
        <v>R1012</v>
      </c>
      <c r="P1674" s="23">
        <f>_xlfn.XLOOKUP(A1674,'Hospitalisation Details'!A:A,'Hospitalisation Details'!L:L,"Not Found")</f>
        <v>48</v>
      </c>
    </row>
    <row r="1675" spans="1:16" ht="15.75" x14ac:dyDescent="0.25">
      <c r="A1675" s="19" t="s">
        <v>697</v>
      </c>
      <c r="B1675" s="19" t="str">
        <f>_xlfn.XLOOKUP(A1675,'Customer Names'!A:A,'Customer Names'!C:C,"Not Found")</f>
        <v>Close</v>
      </c>
      <c r="C1675" s="20">
        <f>_xlfn.XLOOKUP(A1675,'Medical Examinations'!A:A,'Medical Examinations'!B:B,"not found")</f>
        <v>19.95</v>
      </c>
      <c r="D1675" s="20">
        <f>_xlfn.XLOOKUP(A1675,'Medical Examinations'!A:A,'Medical Examinations'!C:C,"not found")</f>
        <v>4.05</v>
      </c>
      <c r="E1675" s="20" t="str">
        <f>_xlfn.XLOOKUP(A1675,'Medical Examinations'!A:A,'Medical Examinations'!D:D,"not found")</f>
        <v>No</v>
      </c>
      <c r="F1675" s="20" t="str">
        <f>_xlfn.XLOOKUP(A1675,'Medical Examinations'!A:A,'Medical Examinations'!E:E,"not found")</f>
        <v>No</v>
      </c>
      <c r="G1675" s="20" t="str">
        <f>_xlfn.XLOOKUP(A1675,'Medical Examinations'!A:A,'Medical Examinations'!F:F,"not found")</f>
        <v>No</v>
      </c>
      <c r="H1675" s="20">
        <f>_xlfn.XLOOKUP(A1675,'Medical Examinations'!A:A,'Medical Examinations'!G:G,"not found")</f>
        <v>1</v>
      </c>
      <c r="I1675" s="20" t="str">
        <f>_xlfn.XLOOKUP(A1675,'Medical Examinations'!A:A,'Medical Examinations'!H:H,"not found")</f>
        <v>No</v>
      </c>
      <c r="J1675" s="20" t="str">
        <f>_xlfn.XLOOKUP(A1675,'Medical Examinations'!A:A,'Medical Examinations'!I:I,"not found")</f>
        <v>Normal Weight</v>
      </c>
      <c r="K1675" s="21">
        <f>_xlfn.XLOOKUP(A1675,'Hospitalisation Details'!A:A,'Hospitalisation Details'!F:F,"Not Found")</f>
        <v>33911</v>
      </c>
      <c r="L1675" s="22">
        <f>_xlfn.XLOOKUP(A1675,'Hospitalisation Details'!A:A,'Hospitalisation Details'!H:H,"Not Found")</f>
        <v>5693.43</v>
      </c>
      <c r="M1675" s="21" t="str">
        <f>_xlfn.XLOOKUP(A1675,'Hospitalisation Details'!A:A,'Hospitalisation Details'!I:I,"Not Found")</f>
        <v>tier - 2</v>
      </c>
      <c r="N1675" s="21" t="str">
        <f>_xlfn.XLOOKUP(A1675,'Hospitalisation Details'!A:A,'Hospitalisation Details'!J:J,"Not Found")</f>
        <v>tier - 3</v>
      </c>
      <c r="O1675" s="21" t="str">
        <f>_xlfn.XLOOKUP(A1675,'Hospitalisation Details'!A:A,'Hospitalisation Details'!K:K,"Not Found")</f>
        <v>R1012</v>
      </c>
      <c r="P1675" s="23">
        <f>_xlfn.XLOOKUP(A1675,'Hospitalisation Details'!A:A,'Hospitalisation Details'!L:L,"Not Found")</f>
        <v>30</v>
      </c>
    </row>
    <row r="1676" spans="1:16" ht="15.75" x14ac:dyDescent="0.25">
      <c r="A1676" s="19" t="s">
        <v>696</v>
      </c>
      <c r="B1676" s="19" t="str">
        <f>_xlfn.XLOOKUP(A1676,'Customer Names'!A:A,'Customer Names'!C:C,"Not Found")</f>
        <v>Roels</v>
      </c>
      <c r="C1676" s="20">
        <f>_xlfn.XLOOKUP(A1676,'Medical Examinations'!A:A,'Medical Examinations'!B:B,"not found")</f>
        <v>17.55</v>
      </c>
      <c r="D1676" s="20">
        <f>_xlfn.XLOOKUP(A1676,'Medical Examinations'!A:A,'Medical Examinations'!C:C,"not found")</f>
        <v>4.2300000000000004</v>
      </c>
      <c r="E1676" s="20" t="str">
        <f>_xlfn.XLOOKUP(A1676,'Medical Examinations'!A:A,'Medical Examinations'!D:D,"not found")</f>
        <v>No</v>
      </c>
      <c r="F1676" s="20" t="str">
        <f>_xlfn.XLOOKUP(A1676,'Medical Examinations'!A:A,'Medical Examinations'!E:E,"not found")</f>
        <v>No</v>
      </c>
      <c r="G1676" s="20" t="str">
        <f>_xlfn.XLOOKUP(A1676,'Medical Examinations'!A:A,'Medical Examinations'!F:F,"not found")</f>
        <v>No</v>
      </c>
      <c r="H1676" s="20">
        <f>_xlfn.XLOOKUP(A1676,'Medical Examinations'!A:A,'Medical Examinations'!G:G,"not found")</f>
        <v>2</v>
      </c>
      <c r="I1676" s="20" t="str">
        <f>_xlfn.XLOOKUP(A1676,'Medical Examinations'!A:A,'Medical Examinations'!H:H,"not found")</f>
        <v>No</v>
      </c>
      <c r="J1676" s="20" t="str">
        <f>_xlfn.XLOOKUP(A1676,'Medical Examinations'!A:A,'Medical Examinations'!I:I,"not found")</f>
        <v>Underweight</v>
      </c>
      <c r="K1676" s="21">
        <f>_xlfn.XLOOKUP(A1676,'Hospitalisation Details'!A:A,'Hospitalisation Details'!F:F,"Not Found")</f>
        <v>26600</v>
      </c>
      <c r="L1676" s="22">
        <f>_xlfn.XLOOKUP(A1676,'Hospitalisation Details'!A:A,'Hospitalisation Details'!H:H,"Not Found")</f>
        <v>5690.79</v>
      </c>
      <c r="M1676" s="21" t="str">
        <f>_xlfn.XLOOKUP(A1676,'Hospitalisation Details'!A:A,'Hospitalisation Details'!I:I,"Not Found")</f>
        <v>tier - 2</v>
      </c>
      <c r="N1676" s="21" t="str">
        <f>_xlfn.XLOOKUP(A1676,'Hospitalisation Details'!A:A,'Hospitalisation Details'!J:J,"Not Found")</f>
        <v>tier - 3</v>
      </c>
      <c r="O1676" s="21" t="str">
        <f>_xlfn.XLOOKUP(A1676,'Hospitalisation Details'!A:A,'Hospitalisation Details'!K:K,"Not Found")</f>
        <v>R1013</v>
      </c>
      <c r="P1676" s="23">
        <f>_xlfn.XLOOKUP(A1676,'Hospitalisation Details'!A:A,'Hospitalisation Details'!L:L,"Not Found")</f>
        <v>50</v>
      </c>
    </row>
    <row r="1677" spans="1:16" ht="15.75" x14ac:dyDescent="0.25">
      <c r="A1677" s="19" t="s">
        <v>695</v>
      </c>
      <c r="B1677" s="19" t="str">
        <f>_xlfn.XLOOKUP(A1677,'Customer Names'!A:A,'Customer Names'!C:C,"Not Found")</f>
        <v>Venosky</v>
      </c>
      <c r="C1677" s="20">
        <f>_xlfn.XLOOKUP(A1677,'Medical Examinations'!A:A,'Medical Examinations'!B:B,"not found")</f>
        <v>22.01</v>
      </c>
      <c r="D1677" s="20">
        <f>_xlfn.XLOOKUP(A1677,'Medical Examinations'!A:A,'Medical Examinations'!C:C,"not found")</f>
        <v>5.01</v>
      </c>
      <c r="E1677" s="20" t="str">
        <f>_xlfn.XLOOKUP(A1677,'Medical Examinations'!A:A,'Medical Examinations'!D:D,"not found")</f>
        <v>No</v>
      </c>
      <c r="F1677" s="20" t="str">
        <f>_xlfn.XLOOKUP(A1677,'Medical Examinations'!A:A,'Medical Examinations'!E:E,"not found")</f>
        <v>No</v>
      </c>
      <c r="G1677" s="20" t="str">
        <f>_xlfn.XLOOKUP(A1677,'Medical Examinations'!A:A,'Medical Examinations'!F:F,"not found")</f>
        <v>No</v>
      </c>
      <c r="H1677" s="20">
        <f>_xlfn.XLOOKUP(A1677,'Medical Examinations'!A:A,'Medical Examinations'!G:G,"not found")</f>
        <v>1</v>
      </c>
      <c r="I1677" s="20" t="str">
        <f>_xlfn.XLOOKUP(A1677,'Medical Examinations'!A:A,'Medical Examinations'!H:H,"not found")</f>
        <v>No</v>
      </c>
      <c r="J1677" s="20" t="str">
        <f>_xlfn.XLOOKUP(A1677,'Medical Examinations'!A:A,'Medical Examinations'!I:I,"not found")</f>
        <v>Normal Weight</v>
      </c>
      <c r="K1677" s="21">
        <f>_xlfn.XLOOKUP(A1677,'Hospitalisation Details'!A:A,'Hospitalisation Details'!F:F,"Not Found")</f>
        <v>30906</v>
      </c>
      <c r="L1677" s="22">
        <f>_xlfn.XLOOKUP(A1677,'Hospitalisation Details'!A:A,'Hospitalisation Details'!H:H,"Not Found")</f>
        <v>5679.13</v>
      </c>
      <c r="M1677" s="21" t="str">
        <f>_xlfn.XLOOKUP(A1677,'Hospitalisation Details'!A:A,'Hospitalisation Details'!I:I,"Not Found")</f>
        <v>tier - 2</v>
      </c>
      <c r="N1677" s="21" t="str">
        <f>_xlfn.XLOOKUP(A1677,'Hospitalisation Details'!A:A,'Hospitalisation Details'!J:J,"Not Found")</f>
        <v>tier - 3</v>
      </c>
      <c r="O1677" s="21" t="str">
        <f>_xlfn.XLOOKUP(A1677,'Hospitalisation Details'!A:A,'Hospitalisation Details'!K:K,"Not Found")</f>
        <v>R1013</v>
      </c>
      <c r="P1677" s="23">
        <f>_xlfn.XLOOKUP(A1677,'Hospitalisation Details'!A:A,'Hospitalisation Details'!L:L,"Not Found")</f>
        <v>38</v>
      </c>
    </row>
    <row r="1678" spans="1:16" ht="15.75" x14ac:dyDescent="0.25">
      <c r="A1678" s="19" t="s">
        <v>694</v>
      </c>
      <c r="B1678" s="19" t="str">
        <f>_xlfn.XLOOKUP(A1678,'Customer Names'!A:A,'Customer Names'!C:C,"Not Found")</f>
        <v>Gosnell</v>
      </c>
      <c r="C1678" s="20">
        <f>_xlfn.XLOOKUP(A1678,'Medical Examinations'!A:A,'Medical Examinations'!B:B,"not found")</f>
        <v>41.8</v>
      </c>
      <c r="D1678" s="20">
        <f>_xlfn.XLOOKUP(A1678,'Medical Examinations'!A:A,'Medical Examinations'!C:C,"not found")</f>
        <v>5.82</v>
      </c>
      <c r="E1678" s="20" t="str">
        <f>_xlfn.XLOOKUP(A1678,'Medical Examinations'!A:A,'Medical Examinations'!D:D,"not found")</f>
        <v>Yes</v>
      </c>
      <c r="F1678" s="20" t="str">
        <f>_xlfn.XLOOKUP(A1678,'Medical Examinations'!A:A,'Medical Examinations'!E:E,"not found")</f>
        <v>No</v>
      </c>
      <c r="G1678" s="20" t="str">
        <f>_xlfn.XLOOKUP(A1678,'Medical Examinations'!A:A,'Medical Examinations'!F:F,"not found")</f>
        <v>Yes</v>
      </c>
      <c r="H1678" s="20">
        <f>_xlfn.XLOOKUP(A1678,'Medical Examinations'!A:A,'Medical Examinations'!G:G,"not found")</f>
        <v>1</v>
      </c>
      <c r="I1678" s="20" t="str">
        <f>_xlfn.XLOOKUP(A1678,'Medical Examinations'!A:A,'Medical Examinations'!H:H,"not found")</f>
        <v>No</v>
      </c>
      <c r="J1678" s="20" t="str">
        <f>_xlfn.XLOOKUP(A1678,'Medical Examinations'!A:A,'Medical Examinations'!I:I,"not found")</f>
        <v>Obesity</v>
      </c>
      <c r="K1678" s="21">
        <f>_xlfn.XLOOKUP(A1678,'Hospitalisation Details'!A:A,'Hospitalisation Details'!F:F,"Not Found")</f>
        <v>30562</v>
      </c>
      <c r="L1678" s="22">
        <f>_xlfn.XLOOKUP(A1678,'Hospitalisation Details'!A:A,'Hospitalisation Details'!H:H,"Not Found")</f>
        <v>5662.23</v>
      </c>
      <c r="M1678" s="21" t="str">
        <f>_xlfn.XLOOKUP(A1678,'Hospitalisation Details'!A:A,'Hospitalisation Details'!I:I,"Not Found")</f>
        <v>tier - 2</v>
      </c>
      <c r="N1678" s="21" t="str">
        <f>_xlfn.XLOOKUP(A1678,'Hospitalisation Details'!A:A,'Hospitalisation Details'!J:J,"Not Found")</f>
        <v>tier - 3</v>
      </c>
      <c r="O1678" s="21" t="str">
        <f>_xlfn.XLOOKUP(A1678,'Hospitalisation Details'!A:A,'Hospitalisation Details'!K:K,"Not Found")</f>
        <v>R1013</v>
      </c>
      <c r="P1678" s="23">
        <f>_xlfn.XLOOKUP(A1678,'Hospitalisation Details'!A:A,'Hospitalisation Details'!L:L,"Not Found")</f>
        <v>39</v>
      </c>
    </row>
    <row r="1679" spans="1:16" ht="15.75" x14ac:dyDescent="0.25">
      <c r="A1679" s="19" t="s">
        <v>693</v>
      </c>
      <c r="B1679" s="19" t="str">
        <f>_xlfn.XLOOKUP(A1679,'Customer Names'!A:A,'Customer Names'!C:C,"Not Found")</f>
        <v>Chewning-Kulick</v>
      </c>
      <c r="C1679" s="20">
        <f>_xlfn.XLOOKUP(A1679,'Medical Examinations'!A:A,'Medical Examinations'!B:B,"not found")</f>
        <v>19.170000000000002</v>
      </c>
      <c r="D1679" s="20">
        <f>_xlfn.XLOOKUP(A1679,'Medical Examinations'!A:A,'Medical Examinations'!C:C,"not found")</f>
        <v>7.94</v>
      </c>
      <c r="E1679" s="20" t="str">
        <f>_xlfn.XLOOKUP(A1679,'Medical Examinations'!A:A,'Medical Examinations'!D:D,"not found")</f>
        <v>No</v>
      </c>
      <c r="F1679" s="20" t="str">
        <f>_xlfn.XLOOKUP(A1679,'Medical Examinations'!A:A,'Medical Examinations'!E:E,"not found")</f>
        <v>No</v>
      </c>
      <c r="G1679" s="20" t="str">
        <f>_xlfn.XLOOKUP(A1679,'Medical Examinations'!A:A,'Medical Examinations'!F:F,"not found")</f>
        <v>No</v>
      </c>
      <c r="H1679" s="20">
        <f>_xlfn.XLOOKUP(A1679,'Medical Examinations'!A:A,'Medical Examinations'!G:G,"not found")</f>
        <v>0</v>
      </c>
      <c r="I1679" s="20" t="str">
        <f>_xlfn.XLOOKUP(A1679,'Medical Examinations'!A:A,'Medical Examinations'!H:H,"not found")</f>
        <v>No</v>
      </c>
      <c r="J1679" s="20" t="str">
        <f>_xlfn.XLOOKUP(A1679,'Medical Examinations'!A:A,'Medical Examinations'!I:I,"not found")</f>
        <v>Normal Weight</v>
      </c>
      <c r="K1679" s="21">
        <f>_xlfn.XLOOKUP(A1679,'Hospitalisation Details'!A:A,'Hospitalisation Details'!F:F,"Not Found")</f>
        <v>28760</v>
      </c>
      <c r="L1679" s="22">
        <f>_xlfn.XLOOKUP(A1679,'Hospitalisation Details'!A:A,'Hospitalisation Details'!H:H,"Not Found")</f>
        <v>5650.14</v>
      </c>
      <c r="M1679" s="21" t="str">
        <f>_xlfn.XLOOKUP(A1679,'Hospitalisation Details'!A:A,'Hospitalisation Details'!I:I,"Not Found")</f>
        <v>tier - 2</v>
      </c>
      <c r="N1679" s="21" t="str">
        <f>_xlfn.XLOOKUP(A1679,'Hospitalisation Details'!A:A,'Hospitalisation Details'!J:J,"Not Found")</f>
        <v>tier - 3</v>
      </c>
      <c r="O1679" s="21" t="str">
        <f>_xlfn.XLOOKUP(A1679,'Hospitalisation Details'!A:A,'Hospitalisation Details'!K:K,"Not Found")</f>
        <v>R1013</v>
      </c>
      <c r="P1679" s="23">
        <f>_xlfn.XLOOKUP(A1679,'Hospitalisation Details'!A:A,'Hospitalisation Details'!L:L,"Not Found")</f>
        <v>44</v>
      </c>
    </row>
    <row r="1680" spans="1:16" ht="15.75" x14ac:dyDescent="0.25">
      <c r="A1680" s="19" t="s">
        <v>692</v>
      </c>
      <c r="B1680" s="19" t="str">
        <f>_xlfn.XLOOKUP(A1680,'Customer Names'!A:A,'Customer Names'!C:C,"Not Found")</f>
        <v>McCarron</v>
      </c>
      <c r="C1680" s="20">
        <f>_xlfn.XLOOKUP(A1680,'Medical Examinations'!A:A,'Medical Examinations'!B:B,"not found")</f>
        <v>32.799999999999997</v>
      </c>
      <c r="D1680" s="20">
        <f>_xlfn.XLOOKUP(A1680,'Medical Examinations'!A:A,'Medical Examinations'!C:C,"not found")</f>
        <v>6.16</v>
      </c>
      <c r="E1680" s="20" t="str">
        <f>_xlfn.XLOOKUP(A1680,'Medical Examinations'!A:A,'Medical Examinations'!D:D,"not found")</f>
        <v>Yes</v>
      </c>
      <c r="F1680" s="20" t="str">
        <f>_xlfn.XLOOKUP(A1680,'Medical Examinations'!A:A,'Medical Examinations'!E:E,"not found")</f>
        <v>No</v>
      </c>
      <c r="G1680" s="20" t="str">
        <f>_xlfn.XLOOKUP(A1680,'Medical Examinations'!A:A,'Medical Examinations'!F:F,"not found")</f>
        <v>Yes</v>
      </c>
      <c r="H1680" s="20">
        <f>_xlfn.XLOOKUP(A1680,'Medical Examinations'!A:A,'Medical Examinations'!G:G,"not found")</f>
        <v>1</v>
      </c>
      <c r="I1680" s="20" t="str">
        <f>_xlfn.XLOOKUP(A1680,'Medical Examinations'!A:A,'Medical Examinations'!H:H,"not found")</f>
        <v>No</v>
      </c>
      <c r="J1680" s="20" t="str">
        <f>_xlfn.XLOOKUP(A1680,'Medical Examinations'!A:A,'Medical Examinations'!I:I,"not found")</f>
        <v>Obesity</v>
      </c>
      <c r="K1680" s="21">
        <f>_xlfn.XLOOKUP(A1680,'Hospitalisation Details'!A:A,'Hospitalisation Details'!F:F,"Not Found")</f>
        <v>30475</v>
      </c>
      <c r="L1680" s="22">
        <f>_xlfn.XLOOKUP(A1680,'Hospitalisation Details'!A:A,'Hospitalisation Details'!H:H,"Not Found")</f>
        <v>5649.72</v>
      </c>
      <c r="M1680" s="21" t="str">
        <f>_xlfn.XLOOKUP(A1680,'Hospitalisation Details'!A:A,'Hospitalisation Details'!I:I,"Not Found")</f>
        <v>tier - 2</v>
      </c>
      <c r="N1680" s="21" t="str">
        <f>_xlfn.XLOOKUP(A1680,'Hospitalisation Details'!A:A,'Hospitalisation Details'!J:J,"Not Found")</f>
        <v>tier - 3</v>
      </c>
      <c r="O1680" s="21" t="str">
        <f>_xlfn.XLOOKUP(A1680,'Hospitalisation Details'!A:A,'Hospitalisation Details'!K:K,"Not Found")</f>
        <v>R1011</v>
      </c>
      <c r="P1680" s="23">
        <f>_xlfn.XLOOKUP(A1680,'Hospitalisation Details'!A:A,'Hospitalisation Details'!L:L,"Not Found")</f>
        <v>40</v>
      </c>
    </row>
    <row r="1681" spans="1:16" ht="15.75" x14ac:dyDescent="0.25">
      <c r="A1681" s="19" t="s">
        <v>691</v>
      </c>
      <c r="B1681" s="19" t="str">
        <f>_xlfn.XLOOKUP(A1681,'Customer Names'!A:A,'Customer Names'!C:C,"Not Found")</f>
        <v>Manion</v>
      </c>
      <c r="C1681" s="20">
        <f>_xlfn.XLOOKUP(A1681,'Medical Examinations'!A:A,'Medical Examinations'!B:B,"not found")</f>
        <v>35.814999999999998</v>
      </c>
      <c r="D1681" s="20">
        <f>_xlfn.XLOOKUP(A1681,'Medical Examinations'!A:A,'Medical Examinations'!C:C,"not found")</f>
        <v>4.1500000000000004</v>
      </c>
      <c r="E1681" s="20" t="str">
        <f>_xlfn.XLOOKUP(A1681,'Medical Examinations'!A:A,'Medical Examinations'!D:D,"not found")</f>
        <v>No</v>
      </c>
      <c r="F1681" s="20" t="str">
        <f>_xlfn.XLOOKUP(A1681,'Medical Examinations'!A:A,'Medical Examinations'!E:E,"not found")</f>
        <v>No</v>
      </c>
      <c r="G1681" s="20" t="str">
        <f>_xlfn.XLOOKUP(A1681,'Medical Examinations'!A:A,'Medical Examinations'!F:F,"not found")</f>
        <v>No</v>
      </c>
      <c r="H1681" s="20">
        <f>_xlfn.XLOOKUP(A1681,'Medical Examinations'!A:A,'Medical Examinations'!G:G,"not found")</f>
        <v>1</v>
      </c>
      <c r="I1681" s="20" t="str">
        <f>_xlfn.XLOOKUP(A1681,'Medical Examinations'!A:A,'Medical Examinations'!H:H,"not found")</f>
        <v>No</v>
      </c>
      <c r="J1681" s="20" t="str">
        <f>_xlfn.XLOOKUP(A1681,'Medical Examinations'!A:A,'Medical Examinations'!I:I,"not found")</f>
        <v>Obesity</v>
      </c>
      <c r="K1681" s="21">
        <f>_xlfn.XLOOKUP(A1681,'Hospitalisation Details'!A:A,'Hospitalisation Details'!F:F,"Not Found")</f>
        <v>32120</v>
      </c>
      <c r="L1681" s="22">
        <f>_xlfn.XLOOKUP(A1681,'Hospitalisation Details'!A:A,'Hospitalisation Details'!H:H,"Not Found")</f>
        <v>5630.46</v>
      </c>
      <c r="M1681" s="21" t="str">
        <f>_xlfn.XLOOKUP(A1681,'Hospitalisation Details'!A:A,'Hospitalisation Details'!I:I,"Not Found")</f>
        <v>tier - 2</v>
      </c>
      <c r="N1681" s="21" t="str">
        <f>_xlfn.XLOOKUP(A1681,'Hospitalisation Details'!A:A,'Hospitalisation Details'!J:J,"Not Found")</f>
        <v>tier - 3</v>
      </c>
      <c r="O1681" s="21" t="str">
        <f>_xlfn.XLOOKUP(A1681,'Hospitalisation Details'!A:A,'Hospitalisation Details'!K:K,"Not Found")</f>
        <v>R1012</v>
      </c>
      <c r="P1681" s="23">
        <f>_xlfn.XLOOKUP(A1681,'Hospitalisation Details'!A:A,'Hospitalisation Details'!L:L,"Not Found")</f>
        <v>35</v>
      </c>
    </row>
    <row r="1682" spans="1:16" ht="15.75" x14ac:dyDescent="0.25">
      <c r="A1682" s="19" t="s">
        <v>690</v>
      </c>
      <c r="B1682" s="19" t="str">
        <f>_xlfn.XLOOKUP(A1682,'Customer Names'!A:A,'Customer Names'!C:C,"Not Found")</f>
        <v>Strong</v>
      </c>
      <c r="C1682" s="20">
        <f>_xlfn.XLOOKUP(A1682,'Medical Examinations'!A:A,'Medical Examinations'!B:B,"not found")</f>
        <v>24.3</v>
      </c>
      <c r="D1682" s="20">
        <f>_xlfn.XLOOKUP(A1682,'Medical Examinations'!A:A,'Medical Examinations'!C:C,"not found")</f>
        <v>6.23</v>
      </c>
      <c r="E1682" s="20" t="str">
        <f>_xlfn.XLOOKUP(A1682,'Medical Examinations'!A:A,'Medical Examinations'!D:D,"not found")</f>
        <v>No</v>
      </c>
      <c r="F1682" s="20" t="str">
        <f>_xlfn.XLOOKUP(A1682,'Medical Examinations'!A:A,'Medical Examinations'!E:E,"not found")</f>
        <v>No</v>
      </c>
      <c r="G1682" s="20" t="str">
        <f>_xlfn.XLOOKUP(A1682,'Medical Examinations'!A:A,'Medical Examinations'!F:F,"not found")</f>
        <v>No</v>
      </c>
      <c r="H1682" s="20">
        <f>_xlfn.XLOOKUP(A1682,'Medical Examinations'!A:A,'Medical Examinations'!G:G,"not found")</f>
        <v>0</v>
      </c>
      <c r="I1682" s="20" t="str">
        <f>_xlfn.XLOOKUP(A1682,'Medical Examinations'!A:A,'Medical Examinations'!H:H,"not found")</f>
        <v>No</v>
      </c>
      <c r="J1682" s="20" t="str">
        <f>_xlfn.XLOOKUP(A1682,'Medical Examinations'!A:A,'Medical Examinations'!I:I,"not found")</f>
        <v>Normal Weight</v>
      </c>
      <c r="K1682" s="21">
        <f>_xlfn.XLOOKUP(A1682,'Hospitalisation Details'!A:A,'Hospitalisation Details'!F:F,"Not Found")</f>
        <v>34653</v>
      </c>
      <c r="L1682" s="22">
        <f>_xlfn.XLOOKUP(A1682,'Hospitalisation Details'!A:A,'Hospitalisation Details'!H:H,"Not Found")</f>
        <v>5615.37</v>
      </c>
      <c r="M1682" s="21" t="str">
        <f>_xlfn.XLOOKUP(A1682,'Hospitalisation Details'!A:A,'Hospitalisation Details'!I:I,"Not Found")</f>
        <v>tier - 2</v>
      </c>
      <c r="N1682" s="21" t="str">
        <f>_xlfn.XLOOKUP(A1682,'Hospitalisation Details'!A:A,'Hospitalisation Details'!J:J,"Not Found")</f>
        <v>tier - 3</v>
      </c>
      <c r="O1682" s="21" t="str">
        <f>_xlfn.XLOOKUP(A1682,'Hospitalisation Details'!A:A,'Hospitalisation Details'!K:K,"Not Found")</f>
        <v>R1011</v>
      </c>
      <c r="P1682" s="23">
        <f>_xlfn.XLOOKUP(A1682,'Hospitalisation Details'!A:A,'Hospitalisation Details'!L:L,"Not Found")</f>
        <v>28</v>
      </c>
    </row>
    <row r="1683" spans="1:16" ht="15.75" x14ac:dyDescent="0.25">
      <c r="A1683" s="19" t="s">
        <v>689</v>
      </c>
      <c r="B1683" s="19" t="str">
        <f>_xlfn.XLOOKUP(A1683,'Customer Names'!A:A,'Customer Names'!C:C,"Not Found")</f>
        <v>Leblanc</v>
      </c>
      <c r="C1683" s="20">
        <f>_xlfn.XLOOKUP(A1683,'Medical Examinations'!A:A,'Medical Examinations'!B:B,"not found")</f>
        <v>19.059999999999999</v>
      </c>
      <c r="D1683" s="20">
        <f>_xlfn.XLOOKUP(A1683,'Medical Examinations'!A:A,'Medical Examinations'!C:C,"not found")</f>
        <v>7.41</v>
      </c>
      <c r="E1683" s="20" t="str">
        <f>_xlfn.XLOOKUP(A1683,'Medical Examinations'!A:A,'Medical Examinations'!D:D,"not found")</f>
        <v>No</v>
      </c>
      <c r="F1683" s="20" t="str">
        <f>_xlfn.XLOOKUP(A1683,'Medical Examinations'!A:A,'Medical Examinations'!E:E,"not found")</f>
        <v>No</v>
      </c>
      <c r="G1683" s="20" t="str">
        <f>_xlfn.XLOOKUP(A1683,'Medical Examinations'!A:A,'Medical Examinations'!F:F,"not found")</f>
        <v>No</v>
      </c>
      <c r="H1683" s="20">
        <f>_xlfn.XLOOKUP(A1683,'Medical Examinations'!A:A,'Medical Examinations'!G:G,"not found")</f>
        <v>0</v>
      </c>
      <c r="I1683" s="20" t="str">
        <f>_xlfn.XLOOKUP(A1683,'Medical Examinations'!A:A,'Medical Examinations'!H:H,"not found")</f>
        <v>No</v>
      </c>
      <c r="J1683" s="20" t="str">
        <f>_xlfn.XLOOKUP(A1683,'Medical Examinations'!A:A,'Medical Examinations'!I:I,"not found")</f>
        <v>Normal Weight</v>
      </c>
      <c r="K1683" s="21">
        <f>_xlfn.XLOOKUP(A1683,'Hospitalisation Details'!A:A,'Hospitalisation Details'!F:F,"Not Found")</f>
        <v>28744</v>
      </c>
      <c r="L1683" s="22">
        <f>_xlfn.XLOOKUP(A1683,'Hospitalisation Details'!A:A,'Hospitalisation Details'!H:H,"Not Found")</f>
        <v>5612.83</v>
      </c>
      <c r="M1683" s="21" t="str">
        <f>_xlfn.XLOOKUP(A1683,'Hospitalisation Details'!A:A,'Hospitalisation Details'!I:I,"Not Found")</f>
        <v>tier - 2</v>
      </c>
      <c r="N1683" s="21" t="str">
        <f>_xlfn.XLOOKUP(A1683,'Hospitalisation Details'!A:A,'Hospitalisation Details'!J:J,"Not Found")</f>
        <v>tier - 3</v>
      </c>
      <c r="O1683" s="21" t="str">
        <f>_xlfn.XLOOKUP(A1683,'Hospitalisation Details'!A:A,'Hospitalisation Details'!K:K,"Not Found")</f>
        <v>R1013</v>
      </c>
      <c r="P1683" s="23">
        <f>_xlfn.XLOOKUP(A1683,'Hospitalisation Details'!A:A,'Hospitalisation Details'!L:L,"Not Found")</f>
        <v>44</v>
      </c>
    </row>
    <row r="1684" spans="1:16" ht="15.75" x14ac:dyDescent="0.25">
      <c r="A1684" s="19" t="s">
        <v>688</v>
      </c>
      <c r="B1684" s="19" t="str">
        <f>_xlfn.XLOOKUP(A1684,'Customer Names'!A:A,'Customer Names'!C:C,"Not Found")</f>
        <v>Palmer</v>
      </c>
      <c r="C1684" s="20">
        <f>_xlfn.XLOOKUP(A1684,'Medical Examinations'!A:A,'Medical Examinations'!B:B,"not found")</f>
        <v>33.25</v>
      </c>
      <c r="D1684" s="20">
        <f>_xlfn.XLOOKUP(A1684,'Medical Examinations'!A:A,'Medical Examinations'!C:C,"not found")</f>
        <v>5.62</v>
      </c>
      <c r="E1684" s="20" t="str">
        <f>_xlfn.XLOOKUP(A1684,'Medical Examinations'!A:A,'Medical Examinations'!D:D,"not found")</f>
        <v>Yes</v>
      </c>
      <c r="F1684" s="20" t="str">
        <f>_xlfn.XLOOKUP(A1684,'Medical Examinations'!A:A,'Medical Examinations'!E:E,"not found")</f>
        <v>No</v>
      </c>
      <c r="G1684" s="20" t="str">
        <f>_xlfn.XLOOKUP(A1684,'Medical Examinations'!A:A,'Medical Examinations'!F:F,"not found")</f>
        <v>No</v>
      </c>
      <c r="H1684" s="20">
        <f>_xlfn.XLOOKUP(A1684,'Medical Examinations'!A:A,'Medical Examinations'!G:G,"not found")</f>
        <v>1</v>
      </c>
      <c r="I1684" s="20" t="str">
        <f>_xlfn.XLOOKUP(A1684,'Medical Examinations'!A:A,'Medical Examinations'!H:H,"not found")</f>
        <v>No</v>
      </c>
      <c r="J1684" s="20" t="str">
        <f>_xlfn.XLOOKUP(A1684,'Medical Examinations'!A:A,'Medical Examinations'!I:I,"not found")</f>
        <v>Obesity</v>
      </c>
      <c r="K1684" s="21">
        <f>_xlfn.XLOOKUP(A1684,'Hospitalisation Details'!A:A,'Hospitalisation Details'!F:F,"Not Found")</f>
        <v>32465</v>
      </c>
      <c r="L1684" s="22">
        <f>_xlfn.XLOOKUP(A1684,'Hospitalisation Details'!A:A,'Hospitalisation Details'!H:H,"Not Found")</f>
        <v>5594.85</v>
      </c>
      <c r="M1684" s="21" t="str">
        <f>_xlfn.XLOOKUP(A1684,'Hospitalisation Details'!A:A,'Hospitalisation Details'!I:I,"Not Found")</f>
        <v>tier - 2</v>
      </c>
      <c r="N1684" s="21" t="str">
        <f>_xlfn.XLOOKUP(A1684,'Hospitalisation Details'!A:A,'Hospitalisation Details'!J:J,"Not Found")</f>
        <v>tier - 3</v>
      </c>
      <c r="O1684" s="21" t="str">
        <f>_xlfn.XLOOKUP(A1684,'Hospitalisation Details'!A:A,'Hospitalisation Details'!K:K,"Not Found")</f>
        <v>R1024</v>
      </c>
      <c r="P1684" s="23">
        <f>_xlfn.XLOOKUP(A1684,'Hospitalisation Details'!A:A,'Hospitalisation Details'!L:L,"Not Found")</f>
        <v>34</v>
      </c>
    </row>
    <row r="1685" spans="1:16" ht="15.75" x14ac:dyDescent="0.25">
      <c r="A1685" s="19" t="s">
        <v>687</v>
      </c>
      <c r="B1685" s="19" t="str">
        <f>_xlfn.XLOOKUP(A1685,'Customer Names'!A:A,'Customer Names'!C:C,"Not Found")</f>
        <v>Shen</v>
      </c>
      <c r="C1685" s="20">
        <f>_xlfn.XLOOKUP(A1685,'Medical Examinations'!A:A,'Medical Examinations'!B:B,"not found")</f>
        <v>21.37</v>
      </c>
      <c r="D1685" s="20">
        <f>_xlfn.XLOOKUP(A1685,'Medical Examinations'!A:A,'Medical Examinations'!C:C,"not found")</f>
        <v>4.54</v>
      </c>
      <c r="E1685" s="20" t="str">
        <f>_xlfn.XLOOKUP(A1685,'Medical Examinations'!A:A,'Medical Examinations'!D:D,"not found")</f>
        <v>Yes</v>
      </c>
      <c r="F1685" s="20" t="str">
        <f>_xlfn.XLOOKUP(A1685,'Medical Examinations'!A:A,'Medical Examinations'!E:E,"not found")</f>
        <v>No</v>
      </c>
      <c r="G1685" s="20" t="str">
        <f>_xlfn.XLOOKUP(A1685,'Medical Examinations'!A:A,'Medical Examinations'!F:F,"not found")</f>
        <v>Yes</v>
      </c>
      <c r="H1685" s="20">
        <f>_xlfn.XLOOKUP(A1685,'Medical Examinations'!A:A,'Medical Examinations'!G:G,"not found")</f>
        <v>1</v>
      </c>
      <c r="I1685" s="20" t="str">
        <f>_xlfn.XLOOKUP(A1685,'Medical Examinations'!A:A,'Medical Examinations'!H:H,"not found")</f>
        <v>No</v>
      </c>
      <c r="J1685" s="20" t="str">
        <f>_xlfn.XLOOKUP(A1685,'Medical Examinations'!A:A,'Medical Examinations'!I:I,"not found")</f>
        <v>Normal Weight</v>
      </c>
      <c r="K1685" s="21">
        <f>_xlfn.XLOOKUP(A1685,'Hospitalisation Details'!A:A,'Hospitalisation Details'!F:F,"Not Found")</f>
        <v>30592</v>
      </c>
      <c r="L1685" s="22">
        <f>_xlfn.XLOOKUP(A1685,'Hospitalisation Details'!A:A,'Hospitalisation Details'!H:H,"Not Found")</f>
        <v>5587.59</v>
      </c>
      <c r="M1685" s="21" t="str">
        <f>_xlfn.XLOOKUP(A1685,'Hospitalisation Details'!A:A,'Hospitalisation Details'!I:I,"Not Found")</f>
        <v>tier - 2</v>
      </c>
      <c r="N1685" s="21" t="str">
        <f>_xlfn.XLOOKUP(A1685,'Hospitalisation Details'!A:A,'Hospitalisation Details'!J:J,"Not Found")</f>
        <v>tier - 3</v>
      </c>
      <c r="O1685" s="21" t="str">
        <f>_xlfn.XLOOKUP(A1685,'Hospitalisation Details'!A:A,'Hospitalisation Details'!K:K,"Not Found")</f>
        <v>R1013</v>
      </c>
      <c r="P1685" s="23">
        <f>_xlfn.XLOOKUP(A1685,'Hospitalisation Details'!A:A,'Hospitalisation Details'!L:L,"Not Found")</f>
        <v>39</v>
      </c>
    </row>
    <row r="1686" spans="1:16" ht="15.75" x14ac:dyDescent="0.25">
      <c r="A1686" s="19" t="s">
        <v>686</v>
      </c>
      <c r="B1686" s="19" t="str">
        <f>_xlfn.XLOOKUP(A1686,'Customer Names'!A:A,'Customer Names'!C:C,"Not Found")</f>
        <v>Goldsby</v>
      </c>
      <c r="C1686" s="20">
        <f>_xlfn.XLOOKUP(A1686,'Medical Examinations'!A:A,'Medical Examinations'!B:B,"not found")</f>
        <v>34.43</v>
      </c>
      <c r="D1686" s="20">
        <f>_xlfn.XLOOKUP(A1686,'Medical Examinations'!A:A,'Medical Examinations'!C:C,"not found")</f>
        <v>8.6199999999999992</v>
      </c>
      <c r="E1686" s="20" t="str">
        <f>_xlfn.XLOOKUP(A1686,'Medical Examinations'!A:A,'Medical Examinations'!D:D,"not found")</f>
        <v>Yes</v>
      </c>
      <c r="F1686" s="20" t="str">
        <f>_xlfn.XLOOKUP(A1686,'Medical Examinations'!A:A,'Medical Examinations'!E:E,"not found")</f>
        <v>No</v>
      </c>
      <c r="G1686" s="20" t="str">
        <f>_xlfn.XLOOKUP(A1686,'Medical Examinations'!A:A,'Medical Examinations'!F:F,"not found")</f>
        <v>No</v>
      </c>
      <c r="H1686" s="20">
        <f>_xlfn.XLOOKUP(A1686,'Medical Examinations'!A:A,'Medical Examinations'!G:G,"not found")</f>
        <v>1</v>
      </c>
      <c r="I1686" s="20" t="str">
        <f>_xlfn.XLOOKUP(A1686,'Medical Examinations'!A:A,'Medical Examinations'!H:H,"not found")</f>
        <v>No</v>
      </c>
      <c r="J1686" s="20" t="str">
        <f>_xlfn.XLOOKUP(A1686,'Medical Examinations'!A:A,'Medical Examinations'!I:I,"not found")</f>
        <v>Obesity</v>
      </c>
      <c r="K1686" s="21">
        <f>_xlfn.XLOOKUP(A1686,'Hospitalisation Details'!A:A,'Hospitalisation Details'!F:F,"Not Found")</f>
        <v>31737</v>
      </c>
      <c r="L1686" s="22">
        <f>_xlfn.XLOOKUP(A1686,'Hospitalisation Details'!A:A,'Hospitalisation Details'!H:H,"Not Found")</f>
        <v>5584.31</v>
      </c>
      <c r="M1686" s="21" t="str">
        <f>_xlfn.XLOOKUP(A1686,'Hospitalisation Details'!A:A,'Hospitalisation Details'!I:I,"Not Found")</f>
        <v>tier - 2</v>
      </c>
      <c r="N1686" s="21" t="str">
        <f>_xlfn.XLOOKUP(A1686,'Hospitalisation Details'!A:A,'Hospitalisation Details'!J:J,"Not Found")</f>
        <v>tier - 3</v>
      </c>
      <c r="O1686" s="21" t="str">
        <f>_xlfn.XLOOKUP(A1686,'Hospitalisation Details'!A:A,'Hospitalisation Details'!K:K,"Not Found")</f>
        <v>R1013</v>
      </c>
      <c r="P1686" s="23">
        <f>_xlfn.XLOOKUP(A1686,'Hospitalisation Details'!A:A,'Hospitalisation Details'!L:L,"Not Found")</f>
        <v>36</v>
      </c>
    </row>
    <row r="1687" spans="1:16" ht="15.75" x14ac:dyDescent="0.25">
      <c r="A1687" s="19" t="s">
        <v>685</v>
      </c>
      <c r="B1687" s="19" t="str">
        <f>_xlfn.XLOOKUP(A1687,'Customer Names'!A:A,'Customer Names'!C:C,"Not Found")</f>
        <v>Whitney</v>
      </c>
      <c r="C1687" s="20">
        <f>_xlfn.XLOOKUP(A1687,'Medical Examinations'!A:A,'Medical Examinations'!B:B,"not found")</f>
        <v>20.86</v>
      </c>
      <c r="D1687" s="20">
        <f>_xlfn.XLOOKUP(A1687,'Medical Examinations'!A:A,'Medical Examinations'!C:C,"not found")</f>
        <v>4.3600000000000003</v>
      </c>
      <c r="E1687" s="20" t="str">
        <f>_xlfn.XLOOKUP(A1687,'Medical Examinations'!A:A,'Medical Examinations'!D:D,"not found")</f>
        <v>Yes</v>
      </c>
      <c r="F1687" s="20" t="str">
        <f>_xlfn.XLOOKUP(A1687,'Medical Examinations'!A:A,'Medical Examinations'!E:E,"not found")</f>
        <v>No</v>
      </c>
      <c r="G1687" s="20" t="str">
        <f>_xlfn.XLOOKUP(A1687,'Medical Examinations'!A:A,'Medical Examinations'!F:F,"not found")</f>
        <v>No</v>
      </c>
      <c r="H1687" s="20">
        <f>_xlfn.XLOOKUP(A1687,'Medical Examinations'!A:A,'Medical Examinations'!G:G,"not found")</f>
        <v>0</v>
      </c>
      <c r="I1687" s="20" t="str">
        <f>_xlfn.XLOOKUP(A1687,'Medical Examinations'!A:A,'Medical Examinations'!H:H,"not found")</f>
        <v>No</v>
      </c>
      <c r="J1687" s="20" t="str">
        <f>_xlfn.XLOOKUP(A1687,'Medical Examinations'!A:A,'Medical Examinations'!I:I,"not found")</f>
        <v>Normal Weight</v>
      </c>
      <c r="K1687" s="21">
        <f>_xlfn.XLOOKUP(A1687,'Hospitalisation Details'!A:A,'Hospitalisation Details'!F:F,"Not Found")</f>
        <v>31295</v>
      </c>
      <c r="L1687" s="22">
        <f>_xlfn.XLOOKUP(A1687,'Hospitalisation Details'!A:A,'Hospitalisation Details'!H:H,"Not Found")</f>
        <v>5582.95</v>
      </c>
      <c r="M1687" s="21" t="str">
        <f>_xlfn.XLOOKUP(A1687,'Hospitalisation Details'!A:A,'Hospitalisation Details'!I:I,"Not Found")</f>
        <v>tier - 2</v>
      </c>
      <c r="N1687" s="21" t="str">
        <f>_xlfn.XLOOKUP(A1687,'Hospitalisation Details'!A:A,'Hospitalisation Details'!J:J,"Not Found")</f>
        <v>tier - 3</v>
      </c>
      <c r="O1687" s="21" t="str">
        <f>_xlfn.XLOOKUP(A1687,'Hospitalisation Details'!A:A,'Hospitalisation Details'!K:K,"Not Found")</f>
        <v>R1012</v>
      </c>
      <c r="P1687" s="23">
        <f>_xlfn.XLOOKUP(A1687,'Hospitalisation Details'!A:A,'Hospitalisation Details'!L:L,"Not Found")</f>
        <v>37</v>
      </c>
    </row>
    <row r="1688" spans="1:16" ht="15.75" x14ac:dyDescent="0.25">
      <c r="A1688" s="19" t="s">
        <v>684</v>
      </c>
      <c r="B1688" s="19" t="str">
        <f>_xlfn.XLOOKUP(A1688,'Customer Names'!A:A,'Customer Names'!C:C,"Not Found")</f>
        <v>Mahoney</v>
      </c>
      <c r="C1688" s="20">
        <f>_xlfn.XLOOKUP(A1688,'Medical Examinations'!A:A,'Medical Examinations'!B:B,"not found")</f>
        <v>18.34</v>
      </c>
      <c r="D1688" s="20">
        <f>_xlfn.XLOOKUP(A1688,'Medical Examinations'!A:A,'Medical Examinations'!C:C,"not found")</f>
        <v>10.01</v>
      </c>
      <c r="E1688" s="20" t="str">
        <f>_xlfn.XLOOKUP(A1688,'Medical Examinations'!A:A,'Medical Examinations'!D:D,"not found")</f>
        <v>No</v>
      </c>
      <c r="F1688" s="20" t="str">
        <f>_xlfn.XLOOKUP(A1688,'Medical Examinations'!A:A,'Medical Examinations'!E:E,"not found")</f>
        <v>No</v>
      </c>
      <c r="G1688" s="20" t="str">
        <f>_xlfn.XLOOKUP(A1688,'Medical Examinations'!A:A,'Medical Examinations'!F:F,"not found")</f>
        <v>No</v>
      </c>
      <c r="H1688" s="20">
        <f>_xlfn.XLOOKUP(A1688,'Medical Examinations'!A:A,'Medical Examinations'!G:G,"not found")</f>
        <v>0</v>
      </c>
      <c r="I1688" s="20" t="str">
        <f>_xlfn.XLOOKUP(A1688,'Medical Examinations'!A:A,'Medical Examinations'!H:H,"not found")</f>
        <v>No</v>
      </c>
      <c r="J1688" s="20" t="str">
        <f>_xlfn.XLOOKUP(A1688,'Medical Examinations'!A:A,'Medical Examinations'!I:I,"not found")</f>
        <v>Underweight</v>
      </c>
      <c r="K1688" s="21">
        <f>_xlfn.XLOOKUP(A1688,'Hospitalisation Details'!A:A,'Hospitalisation Details'!F:F,"Not Found")</f>
        <v>27290</v>
      </c>
      <c r="L1688" s="22">
        <f>_xlfn.XLOOKUP(A1688,'Hospitalisation Details'!A:A,'Hospitalisation Details'!H:H,"Not Found")</f>
        <v>5576.35</v>
      </c>
      <c r="M1688" s="21" t="str">
        <f>_xlfn.XLOOKUP(A1688,'Hospitalisation Details'!A:A,'Hospitalisation Details'!I:I,"Not Found")</f>
        <v>tier - 2</v>
      </c>
      <c r="N1688" s="21" t="str">
        <f>_xlfn.XLOOKUP(A1688,'Hospitalisation Details'!A:A,'Hospitalisation Details'!J:J,"Not Found")</f>
        <v>tier - 3</v>
      </c>
      <c r="O1688" s="21" t="str">
        <f>_xlfn.XLOOKUP(A1688,'Hospitalisation Details'!A:A,'Hospitalisation Details'!K:K,"Not Found")</f>
        <v>R1013</v>
      </c>
      <c r="P1688" s="23">
        <f>_xlfn.XLOOKUP(A1688,'Hospitalisation Details'!A:A,'Hospitalisation Details'!L:L,"Not Found")</f>
        <v>48</v>
      </c>
    </row>
    <row r="1689" spans="1:16" ht="15.75" x14ac:dyDescent="0.25">
      <c r="A1689" s="19" t="s">
        <v>683</v>
      </c>
      <c r="B1689" s="19" t="str">
        <f>_xlfn.XLOOKUP(A1689,'Customer Names'!A:A,'Customer Names'!C:C,"Not Found")</f>
        <v>McCracken</v>
      </c>
      <c r="C1689" s="20">
        <f>_xlfn.XLOOKUP(A1689,'Medical Examinations'!A:A,'Medical Examinations'!B:B,"not found")</f>
        <v>34.15</v>
      </c>
      <c r="D1689" s="20">
        <f>_xlfn.XLOOKUP(A1689,'Medical Examinations'!A:A,'Medical Examinations'!C:C,"not found")</f>
        <v>5.42</v>
      </c>
      <c r="E1689" s="20" t="str">
        <f>_xlfn.XLOOKUP(A1689,'Medical Examinations'!A:A,'Medical Examinations'!D:D,"not found")</f>
        <v>No</v>
      </c>
      <c r="F1689" s="20" t="str">
        <f>_xlfn.XLOOKUP(A1689,'Medical Examinations'!A:A,'Medical Examinations'!E:E,"not found")</f>
        <v>No</v>
      </c>
      <c r="G1689" s="20" t="str">
        <f>_xlfn.XLOOKUP(A1689,'Medical Examinations'!A:A,'Medical Examinations'!F:F,"not found")</f>
        <v>No</v>
      </c>
      <c r="H1689" s="20">
        <f>_xlfn.XLOOKUP(A1689,'Medical Examinations'!A:A,'Medical Examinations'!G:G,"not found")</f>
        <v>0</v>
      </c>
      <c r="I1689" s="20" t="str">
        <f>_xlfn.XLOOKUP(A1689,'Medical Examinations'!A:A,'Medical Examinations'!H:H,"not found")</f>
        <v>No</v>
      </c>
      <c r="J1689" s="20" t="str">
        <f>_xlfn.XLOOKUP(A1689,'Medical Examinations'!A:A,'Medical Examinations'!I:I,"not found")</f>
        <v>Obesity</v>
      </c>
      <c r="K1689" s="21">
        <f>_xlfn.XLOOKUP(A1689,'Hospitalisation Details'!A:A,'Hospitalisation Details'!F:F,"Not Found")</f>
        <v>36425</v>
      </c>
      <c r="L1689" s="22">
        <f>_xlfn.XLOOKUP(A1689,'Hospitalisation Details'!A:A,'Hospitalisation Details'!H:H,"Not Found")</f>
        <v>5552.61</v>
      </c>
      <c r="M1689" s="21" t="str">
        <f>_xlfn.XLOOKUP(A1689,'Hospitalisation Details'!A:A,'Hospitalisation Details'!I:I,"Not Found")</f>
        <v>tier - 2</v>
      </c>
      <c r="N1689" s="21" t="str">
        <f>_xlfn.XLOOKUP(A1689,'Hospitalisation Details'!A:A,'Hospitalisation Details'!J:J,"Not Found")</f>
        <v>tier - 3</v>
      </c>
      <c r="O1689" s="21" t="str">
        <f>_xlfn.XLOOKUP(A1689,'Hospitalisation Details'!A:A,'Hospitalisation Details'!K:K,"Not Found")</f>
        <v>R1026</v>
      </c>
      <c r="P1689" s="23">
        <f>_xlfn.XLOOKUP(A1689,'Hospitalisation Details'!A:A,'Hospitalisation Details'!L:L,"Not Found")</f>
        <v>23</v>
      </c>
    </row>
    <row r="1690" spans="1:16" ht="15.75" x14ac:dyDescent="0.25">
      <c r="A1690" s="19" t="s">
        <v>682</v>
      </c>
      <c r="B1690" s="19" t="str">
        <f>_xlfn.XLOOKUP(A1690,'Customer Names'!A:A,'Customer Names'!C:C,"Not Found")</f>
        <v>Spewak</v>
      </c>
      <c r="C1690" s="20">
        <f>_xlfn.XLOOKUP(A1690,'Medical Examinations'!A:A,'Medical Examinations'!B:B,"not found")</f>
        <v>18.350000000000001</v>
      </c>
      <c r="D1690" s="20">
        <f>_xlfn.XLOOKUP(A1690,'Medical Examinations'!A:A,'Medical Examinations'!C:C,"not found")</f>
        <v>5.12</v>
      </c>
      <c r="E1690" s="20" t="str">
        <f>_xlfn.XLOOKUP(A1690,'Medical Examinations'!A:A,'Medical Examinations'!D:D,"not found")</f>
        <v>No</v>
      </c>
      <c r="F1690" s="20" t="str">
        <f>_xlfn.XLOOKUP(A1690,'Medical Examinations'!A:A,'Medical Examinations'!E:E,"not found")</f>
        <v>No</v>
      </c>
      <c r="G1690" s="20" t="str">
        <f>_xlfn.XLOOKUP(A1690,'Medical Examinations'!A:A,'Medical Examinations'!F:F,"not found")</f>
        <v>No</v>
      </c>
      <c r="H1690" s="20">
        <f>_xlfn.XLOOKUP(A1690,'Medical Examinations'!A:A,'Medical Examinations'!G:G,"not found")</f>
        <v>0</v>
      </c>
      <c r="I1690" s="20" t="str">
        <f>_xlfn.XLOOKUP(A1690,'Medical Examinations'!A:A,'Medical Examinations'!H:H,"not found")</f>
        <v>No</v>
      </c>
      <c r="J1690" s="20" t="str">
        <f>_xlfn.XLOOKUP(A1690,'Medical Examinations'!A:A,'Medical Examinations'!I:I,"not found")</f>
        <v>Underweight</v>
      </c>
      <c r="K1690" s="21">
        <f>_xlfn.XLOOKUP(A1690,'Hospitalisation Details'!A:A,'Hospitalisation Details'!F:F,"Not Found")</f>
        <v>29562</v>
      </c>
      <c r="L1690" s="22">
        <f>_xlfn.XLOOKUP(A1690,'Hospitalisation Details'!A:A,'Hospitalisation Details'!H:H,"Not Found")</f>
        <v>5540.35</v>
      </c>
      <c r="M1690" s="21" t="str">
        <f>_xlfn.XLOOKUP(A1690,'Hospitalisation Details'!A:A,'Hospitalisation Details'!I:I,"Not Found")</f>
        <v>tier - 2</v>
      </c>
      <c r="N1690" s="21" t="str">
        <f>_xlfn.XLOOKUP(A1690,'Hospitalisation Details'!A:A,'Hospitalisation Details'!J:J,"Not Found")</f>
        <v>tier - 3</v>
      </c>
      <c r="O1690" s="21" t="str">
        <f>_xlfn.XLOOKUP(A1690,'Hospitalisation Details'!A:A,'Hospitalisation Details'!K:K,"Not Found")</f>
        <v>R1012</v>
      </c>
      <c r="P1690" s="23">
        <f>_xlfn.XLOOKUP(A1690,'Hospitalisation Details'!A:A,'Hospitalisation Details'!L:L,"Not Found")</f>
        <v>42</v>
      </c>
    </row>
    <row r="1691" spans="1:16" ht="15.75" x14ac:dyDescent="0.25">
      <c r="A1691" s="19" t="s">
        <v>681</v>
      </c>
      <c r="B1691" s="19" t="str">
        <f>_xlfn.XLOOKUP(A1691,'Customer Names'!A:A,'Customer Names'!C:C,"Not Found")</f>
        <v>Cottini</v>
      </c>
      <c r="C1691" s="20">
        <f>_xlfn.XLOOKUP(A1691,'Medical Examinations'!A:A,'Medical Examinations'!B:B,"not found")</f>
        <v>22.13</v>
      </c>
      <c r="D1691" s="20">
        <f>_xlfn.XLOOKUP(A1691,'Medical Examinations'!A:A,'Medical Examinations'!C:C,"not found")</f>
        <v>9.1999999999999993</v>
      </c>
      <c r="E1691" s="20" t="str">
        <f>_xlfn.XLOOKUP(A1691,'Medical Examinations'!A:A,'Medical Examinations'!D:D,"not found")</f>
        <v>Yes</v>
      </c>
      <c r="F1691" s="20" t="str">
        <f>_xlfn.XLOOKUP(A1691,'Medical Examinations'!A:A,'Medical Examinations'!E:E,"not found")</f>
        <v>No</v>
      </c>
      <c r="G1691" s="20" t="str">
        <f>_xlfn.XLOOKUP(A1691,'Medical Examinations'!A:A,'Medical Examinations'!F:F,"not found")</f>
        <v>No</v>
      </c>
      <c r="H1691" s="20">
        <f>_xlfn.XLOOKUP(A1691,'Medical Examinations'!A:A,'Medical Examinations'!G:G,"not found")</f>
        <v>0</v>
      </c>
      <c r="I1691" s="20" t="str">
        <f>_xlfn.XLOOKUP(A1691,'Medical Examinations'!A:A,'Medical Examinations'!H:H,"not found")</f>
        <v>No</v>
      </c>
      <c r="J1691" s="20" t="str">
        <f>_xlfn.XLOOKUP(A1691,'Medical Examinations'!A:A,'Medical Examinations'!I:I,"not found")</f>
        <v>Normal Weight</v>
      </c>
      <c r="K1691" s="21">
        <f>_xlfn.XLOOKUP(A1691,'Hospitalisation Details'!A:A,'Hospitalisation Details'!F:F,"Not Found")</f>
        <v>29897</v>
      </c>
      <c r="L1691" s="22">
        <f>_xlfn.XLOOKUP(A1691,'Hospitalisation Details'!A:A,'Hospitalisation Details'!H:H,"Not Found")</f>
        <v>5539.4</v>
      </c>
      <c r="M1691" s="21" t="str">
        <f>_xlfn.XLOOKUP(A1691,'Hospitalisation Details'!A:A,'Hospitalisation Details'!I:I,"Not Found")</f>
        <v>tier - 2</v>
      </c>
      <c r="N1691" s="21" t="str">
        <f>_xlfn.XLOOKUP(A1691,'Hospitalisation Details'!A:A,'Hospitalisation Details'!J:J,"Not Found")</f>
        <v>tier - 3</v>
      </c>
      <c r="O1691" s="21" t="str">
        <f>_xlfn.XLOOKUP(A1691,'Hospitalisation Details'!A:A,'Hospitalisation Details'!K:K,"Not Found")</f>
        <v>R1013</v>
      </c>
      <c r="P1691" s="23">
        <f>_xlfn.XLOOKUP(A1691,'Hospitalisation Details'!A:A,'Hospitalisation Details'!L:L,"Not Found")</f>
        <v>41</v>
      </c>
    </row>
    <row r="1692" spans="1:16" ht="15.75" x14ac:dyDescent="0.25">
      <c r="A1692" s="19" t="s">
        <v>680</v>
      </c>
      <c r="B1692" s="19" t="str">
        <f>_xlfn.XLOOKUP(A1692,'Customer Names'!A:A,'Customer Names'!C:C,"Not Found")</f>
        <v>Findlay</v>
      </c>
      <c r="C1692" s="20">
        <f>_xlfn.XLOOKUP(A1692,'Medical Examinations'!A:A,'Medical Examinations'!B:B,"not found")</f>
        <v>22.51</v>
      </c>
      <c r="D1692" s="20">
        <f>_xlfn.XLOOKUP(A1692,'Medical Examinations'!A:A,'Medical Examinations'!C:C,"not found")</f>
        <v>6.08</v>
      </c>
      <c r="E1692" s="20" t="str">
        <f>_xlfn.XLOOKUP(A1692,'Medical Examinations'!A:A,'Medical Examinations'!D:D,"not found")</f>
        <v>Yes</v>
      </c>
      <c r="F1692" s="20" t="str">
        <f>_xlfn.XLOOKUP(A1692,'Medical Examinations'!A:A,'Medical Examinations'!E:E,"not found")</f>
        <v>No</v>
      </c>
      <c r="G1692" s="20" t="str">
        <f>_xlfn.XLOOKUP(A1692,'Medical Examinations'!A:A,'Medical Examinations'!F:F,"not found")</f>
        <v>No</v>
      </c>
      <c r="H1692" s="20">
        <f>_xlfn.XLOOKUP(A1692,'Medical Examinations'!A:A,'Medical Examinations'!G:G,"not found")</f>
        <v>1</v>
      </c>
      <c r="I1692" s="20" t="str">
        <f>_xlfn.XLOOKUP(A1692,'Medical Examinations'!A:A,'Medical Examinations'!H:H,"not found")</f>
        <v>No</v>
      </c>
      <c r="J1692" s="20" t="str">
        <f>_xlfn.XLOOKUP(A1692,'Medical Examinations'!A:A,'Medical Examinations'!I:I,"not found")</f>
        <v>Normal Weight</v>
      </c>
      <c r="K1692" s="21">
        <f>_xlfn.XLOOKUP(A1692,'Hospitalisation Details'!A:A,'Hospitalisation Details'!F:F,"Not Found")</f>
        <v>32353</v>
      </c>
      <c r="L1692" s="22">
        <f>_xlfn.XLOOKUP(A1692,'Hospitalisation Details'!A:A,'Hospitalisation Details'!H:H,"Not Found")</f>
        <v>5503.36</v>
      </c>
      <c r="M1692" s="21" t="str">
        <f>_xlfn.XLOOKUP(A1692,'Hospitalisation Details'!A:A,'Hospitalisation Details'!I:I,"Not Found")</f>
        <v>tier - 2</v>
      </c>
      <c r="N1692" s="21" t="str">
        <f>_xlfn.XLOOKUP(A1692,'Hospitalisation Details'!A:A,'Hospitalisation Details'!J:J,"Not Found")</f>
        <v>tier - 3</v>
      </c>
      <c r="O1692" s="21" t="str">
        <f>_xlfn.XLOOKUP(A1692,'Hospitalisation Details'!A:A,'Hospitalisation Details'!K:K,"Not Found")</f>
        <v>R1012</v>
      </c>
      <c r="P1692" s="23">
        <f>_xlfn.XLOOKUP(A1692,'Hospitalisation Details'!A:A,'Hospitalisation Details'!L:L,"Not Found")</f>
        <v>34</v>
      </c>
    </row>
    <row r="1693" spans="1:16" ht="15.75" x14ac:dyDescent="0.25">
      <c r="A1693" s="19" t="s">
        <v>679</v>
      </c>
      <c r="B1693" s="19" t="str">
        <f>_xlfn.XLOOKUP(A1693,'Customer Names'!A:A,'Customer Names'!C:C,"Not Found")</f>
        <v>Strasburg</v>
      </c>
      <c r="C1693" s="20">
        <f>_xlfn.XLOOKUP(A1693,'Medical Examinations'!A:A,'Medical Examinations'!B:B,"not found")</f>
        <v>31</v>
      </c>
      <c r="D1693" s="20">
        <f>_xlfn.XLOOKUP(A1693,'Medical Examinations'!A:A,'Medical Examinations'!C:C,"not found")</f>
        <v>4.7699999999999996</v>
      </c>
      <c r="E1693" s="20" t="str">
        <f>_xlfn.XLOOKUP(A1693,'Medical Examinations'!A:A,'Medical Examinations'!D:D,"not found")</f>
        <v>No</v>
      </c>
      <c r="F1693" s="20" t="str">
        <f>_xlfn.XLOOKUP(A1693,'Medical Examinations'!A:A,'Medical Examinations'!E:E,"not found")</f>
        <v>No</v>
      </c>
      <c r="G1693" s="20" t="str">
        <f>_xlfn.XLOOKUP(A1693,'Medical Examinations'!A:A,'Medical Examinations'!F:F,"not found")</f>
        <v>No</v>
      </c>
      <c r="H1693" s="20">
        <f>_xlfn.XLOOKUP(A1693,'Medical Examinations'!A:A,'Medical Examinations'!G:G,"not found")</f>
        <v>1</v>
      </c>
      <c r="I1693" s="20" t="str">
        <f>_xlfn.XLOOKUP(A1693,'Medical Examinations'!A:A,'Medical Examinations'!H:H,"not found")</f>
        <v>No</v>
      </c>
      <c r="J1693" s="20" t="str">
        <f>_xlfn.XLOOKUP(A1693,'Medical Examinations'!A:A,'Medical Examinations'!I:I,"not found")</f>
        <v>Obesity</v>
      </c>
      <c r="K1693" s="21">
        <f>_xlfn.XLOOKUP(A1693,'Hospitalisation Details'!A:A,'Hospitalisation Details'!F:F,"Not Found")</f>
        <v>30911</v>
      </c>
      <c r="L1693" s="22">
        <f>_xlfn.XLOOKUP(A1693,'Hospitalisation Details'!A:A,'Hospitalisation Details'!H:H,"Not Found")</f>
        <v>5488.26</v>
      </c>
      <c r="M1693" s="21" t="str">
        <f>_xlfn.XLOOKUP(A1693,'Hospitalisation Details'!A:A,'Hospitalisation Details'!I:I,"Not Found")</f>
        <v>tier - 2</v>
      </c>
      <c r="N1693" s="21" t="str">
        <f>_xlfn.XLOOKUP(A1693,'Hospitalisation Details'!A:A,'Hospitalisation Details'!J:J,"Not Found")</f>
        <v>tier - 3</v>
      </c>
      <c r="O1693" s="21" t="str">
        <f>_xlfn.XLOOKUP(A1693,'Hospitalisation Details'!A:A,'Hospitalisation Details'!K:K,"Not Found")</f>
        <v>R1011</v>
      </c>
      <c r="P1693" s="23">
        <f>_xlfn.XLOOKUP(A1693,'Hospitalisation Details'!A:A,'Hospitalisation Details'!L:L,"Not Found")</f>
        <v>38</v>
      </c>
    </row>
    <row r="1694" spans="1:16" ht="15.75" x14ac:dyDescent="0.25">
      <c r="A1694" s="19" t="s">
        <v>678</v>
      </c>
      <c r="B1694" s="19" t="str">
        <f>_xlfn.XLOOKUP(A1694,'Customer Names'!A:A,'Customer Names'!C:C,"Not Found")</f>
        <v>Adams</v>
      </c>
      <c r="C1694" s="20">
        <f>_xlfn.XLOOKUP(A1694,'Medical Examinations'!A:A,'Medical Examinations'!B:B,"not found")</f>
        <v>28.27</v>
      </c>
      <c r="D1694" s="20">
        <f>_xlfn.XLOOKUP(A1694,'Medical Examinations'!A:A,'Medical Examinations'!C:C,"not found")</f>
        <v>4.62</v>
      </c>
      <c r="E1694" s="20" t="str">
        <f>_xlfn.XLOOKUP(A1694,'Medical Examinations'!A:A,'Medical Examinations'!D:D,"not found")</f>
        <v>No</v>
      </c>
      <c r="F1694" s="20" t="str">
        <f>_xlfn.XLOOKUP(A1694,'Medical Examinations'!A:A,'Medical Examinations'!E:E,"not found")</f>
        <v>No</v>
      </c>
      <c r="G1694" s="20" t="str">
        <f>_xlfn.XLOOKUP(A1694,'Medical Examinations'!A:A,'Medical Examinations'!F:F,"not found")</f>
        <v>No</v>
      </c>
      <c r="H1694" s="20">
        <f>_xlfn.XLOOKUP(A1694,'Medical Examinations'!A:A,'Medical Examinations'!G:G,"not found")</f>
        <v>1</v>
      </c>
      <c r="I1694" s="20" t="str">
        <f>_xlfn.XLOOKUP(A1694,'Medical Examinations'!A:A,'Medical Examinations'!H:H,"not found")</f>
        <v>No</v>
      </c>
      <c r="J1694" s="20" t="str">
        <f>_xlfn.XLOOKUP(A1694,'Medical Examinations'!A:A,'Medical Examinations'!I:I,"not found")</f>
        <v>Overweight</v>
      </c>
      <c r="K1694" s="21">
        <f>_xlfn.XLOOKUP(A1694,'Hospitalisation Details'!A:A,'Hospitalisation Details'!F:F,"Not Found")</f>
        <v>30920</v>
      </c>
      <c r="L1694" s="22">
        <f>_xlfn.XLOOKUP(A1694,'Hospitalisation Details'!A:A,'Hospitalisation Details'!H:H,"Not Found")</f>
        <v>5484.47</v>
      </c>
      <c r="M1694" s="21" t="str">
        <f>_xlfn.XLOOKUP(A1694,'Hospitalisation Details'!A:A,'Hospitalisation Details'!I:I,"Not Found")</f>
        <v>tier - 2</v>
      </c>
      <c r="N1694" s="21" t="str">
        <f>_xlfn.XLOOKUP(A1694,'Hospitalisation Details'!A:A,'Hospitalisation Details'!J:J,"Not Found")</f>
        <v>tier - 3</v>
      </c>
      <c r="O1694" s="21" t="str">
        <f>_xlfn.XLOOKUP(A1694,'Hospitalisation Details'!A:A,'Hospitalisation Details'!K:K,"Not Found")</f>
        <v>R1013</v>
      </c>
      <c r="P1694" s="23">
        <f>_xlfn.XLOOKUP(A1694,'Hospitalisation Details'!A:A,'Hospitalisation Details'!L:L,"Not Found")</f>
        <v>38</v>
      </c>
    </row>
    <row r="1695" spans="1:16" ht="15.75" x14ac:dyDescent="0.25">
      <c r="A1695" s="19" t="s">
        <v>677</v>
      </c>
      <c r="B1695" s="19" t="str">
        <f>_xlfn.XLOOKUP(A1695,'Customer Names'!A:A,'Customer Names'!C:C,"Not Found")</f>
        <v>Deeter</v>
      </c>
      <c r="C1695" s="20">
        <f>_xlfn.XLOOKUP(A1695,'Medical Examinations'!A:A,'Medical Examinations'!B:B,"not found")</f>
        <v>29.92</v>
      </c>
      <c r="D1695" s="20">
        <f>_xlfn.XLOOKUP(A1695,'Medical Examinations'!A:A,'Medical Examinations'!C:C,"not found")</f>
        <v>9.07</v>
      </c>
      <c r="E1695" s="20" t="str">
        <f>_xlfn.XLOOKUP(A1695,'Medical Examinations'!A:A,'Medical Examinations'!D:D,"not found")</f>
        <v>Yes</v>
      </c>
      <c r="F1695" s="20" t="str">
        <f>_xlfn.XLOOKUP(A1695,'Medical Examinations'!A:A,'Medical Examinations'!E:E,"not found")</f>
        <v>No</v>
      </c>
      <c r="G1695" s="20" t="str">
        <f>_xlfn.XLOOKUP(A1695,'Medical Examinations'!A:A,'Medical Examinations'!F:F,"not found")</f>
        <v>No</v>
      </c>
      <c r="H1695" s="20">
        <f>_xlfn.XLOOKUP(A1695,'Medical Examinations'!A:A,'Medical Examinations'!G:G,"not found")</f>
        <v>1</v>
      </c>
      <c r="I1695" s="20" t="str">
        <f>_xlfn.XLOOKUP(A1695,'Medical Examinations'!A:A,'Medical Examinations'!H:H,"not found")</f>
        <v>No</v>
      </c>
      <c r="J1695" s="20" t="str">
        <f>_xlfn.XLOOKUP(A1695,'Medical Examinations'!A:A,'Medical Examinations'!I:I,"not found")</f>
        <v>Overweight</v>
      </c>
      <c r="K1695" s="21">
        <f>_xlfn.XLOOKUP(A1695,'Hospitalisation Details'!A:A,'Hospitalisation Details'!F:F,"Not Found")</f>
        <v>31685</v>
      </c>
      <c r="L1695" s="22">
        <f>_xlfn.XLOOKUP(A1695,'Hospitalisation Details'!A:A,'Hospitalisation Details'!H:H,"Not Found")</f>
        <v>5478.04</v>
      </c>
      <c r="M1695" s="21" t="str">
        <f>_xlfn.XLOOKUP(A1695,'Hospitalisation Details'!A:A,'Hospitalisation Details'!I:I,"Not Found")</f>
        <v>tier - 2</v>
      </c>
      <c r="N1695" s="21" t="str">
        <f>_xlfn.XLOOKUP(A1695,'Hospitalisation Details'!A:A,'Hospitalisation Details'!J:J,"Not Found")</f>
        <v>tier - 3</v>
      </c>
      <c r="O1695" s="21" t="str">
        <f>_xlfn.XLOOKUP(A1695,'Hospitalisation Details'!A:A,'Hospitalisation Details'!K:K,"Not Found")</f>
        <v>R1013</v>
      </c>
      <c r="P1695" s="23">
        <f>_xlfn.XLOOKUP(A1695,'Hospitalisation Details'!A:A,'Hospitalisation Details'!L:L,"Not Found")</f>
        <v>36</v>
      </c>
    </row>
    <row r="1696" spans="1:16" ht="15.75" x14ac:dyDescent="0.25">
      <c r="A1696" s="19" t="s">
        <v>676</v>
      </c>
      <c r="B1696" s="19" t="str">
        <f>_xlfn.XLOOKUP(A1696,'Customer Names'!A:A,'Customer Names'!C:C,"Not Found")</f>
        <v>Arpin</v>
      </c>
      <c r="C1696" s="20">
        <f>_xlfn.XLOOKUP(A1696,'Medical Examinations'!A:A,'Medical Examinations'!B:B,"not found")</f>
        <v>25.9</v>
      </c>
      <c r="D1696" s="20">
        <f>_xlfn.XLOOKUP(A1696,'Medical Examinations'!A:A,'Medical Examinations'!C:C,"not found")</f>
        <v>9.1199999999999992</v>
      </c>
      <c r="E1696" s="20" t="str">
        <f>_xlfn.XLOOKUP(A1696,'Medical Examinations'!A:A,'Medical Examinations'!D:D,"not found")</f>
        <v>Yes</v>
      </c>
      <c r="F1696" s="20" t="str">
        <f>_xlfn.XLOOKUP(A1696,'Medical Examinations'!A:A,'Medical Examinations'!E:E,"not found")</f>
        <v>No</v>
      </c>
      <c r="G1696" s="20" t="str">
        <f>_xlfn.XLOOKUP(A1696,'Medical Examinations'!A:A,'Medical Examinations'!F:F,"not found")</f>
        <v>No</v>
      </c>
      <c r="H1696" s="20">
        <f>_xlfn.XLOOKUP(A1696,'Medical Examinations'!A:A,'Medical Examinations'!G:G,"not found")</f>
        <v>1</v>
      </c>
      <c r="I1696" s="20" t="str">
        <f>_xlfn.XLOOKUP(A1696,'Medical Examinations'!A:A,'Medical Examinations'!H:H,"not found")</f>
        <v>No</v>
      </c>
      <c r="J1696" s="20" t="str">
        <f>_xlfn.XLOOKUP(A1696,'Medical Examinations'!A:A,'Medical Examinations'!I:I,"not found")</f>
        <v>Overweight</v>
      </c>
      <c r="K1696" s="21">
        <f>_xlfn.XLOOKUP(A1696,'Hospitalisation Details'!A:A,'Hospitalisation Details'!F:F,"Not Found")</f>
        <v>31605</v>
      </c>
      <c r="L1696" s="22">
        <f>_xlfn.XLOOKUP(A1696,'Hospitalisation Details'!A:A,'Hospitalisation Details'!H:H,"Not Found")</f>
        <v>5472.45</v>
      </c>
      <c r="M1696" s="21" t="str">
        <f>_xlfn.XLOOKUP(A1696,'Hospitalisation Details'!A:A,'Hospitalisation Details'!I:I,"Not Found")</f>
        <v>tier - 2</v>
      </c>
      <c r="N1696" s="21" t="str">
        <f>_xlfn.XLOOKUP(A1696,'Hospitalisation Details'!A:A,'Hospitalisation Details'!J:J,"Not Found")</f>
        <v>tier - 3</v>
      </c>
      <c r="O1696" s="21" t="str">
        <f>_xlfn.XLOOKUP(A1696,'Hospitalisation Details'!A:A,'Hospitalisation Details'!K:K,"Not Found")</f>
        <v>R1011</v>
      </c>
      <c r="P1696" s="23">
        <f>_xlfn.XLOOKUP(A1696,'Hospitalisation Details'!A:A,'Hospitalisation Details'!L:L,"Not Found")</f>
        <v>36</v>
      </c>
    </row>
    <row r="1697" spans="1:16" ht="15.75" x14ac:dyDescent="0.25">
      <c r="A1697" s="19" t="s">
        <v>675</v>
      </c>
      <c r="B1697" s="19" t="str">
        <f>_xlfn.XLOOKUP(A1697,'Customer Names'!A:A,'Customer Names'!C:C,"Not Found")</f>
        <v>Schoeneck</v>
      </c>
      <c r="C1697" s="20">
        <f>_xlfn.XLOOKUP(A1697,'Medical Examinations'!A:A,'Medical Examinations'!B:B,"not found")</f>
        <v>27.74</v>
      </c>
      <c r="D1697" s="20">
        <f>_xlfn.XLOOKUP(A1697,'Medical Examinations'!A:A,'Medical Examinations'!C:C,"not found")</f>
        <v>7.32</v>
      </c>
      <c r="E1697" s="20" t="str">
        <f>_xlfn.XLOOKUP(A1697,'Medical Examinations'!A:A,'Medical Examinations'!D:D,"not found")</f>
        <v>Yes</v>
      </c>
      <c r="F1697" s="20" t="str">
        <f>_xlfn.XLOOKUP(A1697,'Medical Examinations'!A:A,'Medical Examinations'!E:E,"not found")</f>
        <v>No</v>
      </c>
      <c r="G1697" s="20" t="str">
        <f>_xlfn.XLOOKUP(A1697,'Medical Examinations'!A:A,'Medical Examinations'!F:F,"not found")</f>
        <v>No</v>
      </c>
      <c r="H1697" s="20">
        <f>_xlfn.XLOOKUP(A1697,'Medical Examinations'!A:A,'Medical Examinations'!G:G,"not found")</f>
        <v>1</v>
      </c>
      <c r="I1697" s="20" t="str">
        <f>_xlfn.XLOOKUP(A1697,'Medical Examinations'!A:A,'Medical Examinations'!H:H,"not found")</f>
        <v>No</v>
      </c>
      <c r="J1697" s="20" t="str">
        <f>_xlfn.XLOOKUP(A1697,'Medical Examinations'!A:A,'Medical Examinations'!I:I,"not found")</f>
        <v>Overweight</v>
      </c>
      <c r="K1697" s="21">
        <f>_xlfn.XLOOKUP(A1697,'Hospitalisation Details'!A:A,'Hospitalisation Details'!F:F,"Not Found")</f>
        <v>31748</v>
      </c>
      <c r="L1697" s="22">
        <f>_xlfn.XLOOKUP(A1697,'Hospitalisation Details'!A:A,'Hospitalisation Details'!H:H,"Not Found")</f>
        <v>5469.01</v>
      </c>
      <c r="M1697" s="21" t="str">
        <f>_xlfn.XLOOKUP(A1697,'Hospitalisation Details'!A:A,'Hospitalisation Details'!I:I,"Not Found")</f>
        <v>tier - 2</v>
      </c>
      <c r="N1697" s="21" t="str">
        <f>_xlfn.XLOOKUP(A1697,'Hospitalisation Details'!A:A,'Hospitalisation Details'!J:J,"Not Found")</f>
        <v>tier - 3</v>
      </c>
      <c r="O1697" s="21" t="str">
        <f>_xlfn.XLOOKUP(A1697,'Hospitalisation Details'!A:A,'Hospitalisation Details'!K:K,"Not Found")</f>
        <v>R1024</v>
      </c>
      <c r="P1697" s="23">
        <f>_xlfn.XLOOKUP(A1697,'Hospitalisation Details'!A:A,'Hospitalisation Details'!L:L,"Not Found")</f>
        <v>36</v>
      </c>
    </row>
    <row r="1698" spans="1:16" ht="15.75" x14ac:dyDescent="0.25">
      <c r="A1698" s="19" t="s">
        <v>674</v>
      </c>
      <c r="B1698" s="19" t="str">
        <f>_xlfn.XLOOKUP(A1698,'Customer Names'!A:A,'Customer Names'!C:C,"Not Found")</f>
        <v>Mueller</v>
      </c>
      <c r="C1698" s="20">
        <f>_xlfn.XLOOKUP(A1698,'Medical Examinations'!A:A,'Medical Examinations'!B:B,"not found")</f>
        <v>17.260000000000002</v>
      </c>
      <c r="D1698" s="20">
        <f>_xlfn.XLOOKUP(A1698,'Medical Examinations'!A:A,'Medical Examinations'!C:C,"not found")</f>
        <v>11.73</v>
      </c>
      <c r="E1698" s="20" t="str">
        <f>_xlfn.XLOOKUP(A1698,'Medical Examinations'!A:A,'Medical Examinations'!D:D,"not found")</f>
        <v>No</v>
      </c>
      <c r="F1698" s="20" t="str">
        <f>_xlfn.XLOOKUP(A1698,'Medical Examinations'!A:A,'Medical Examinations'!E:E,"not found")</f>
        <v>No</v>
      </c>
      <c r="G1698" s="20" t="str">
        <f>_xlfn.XLOOKUP(A1698,'Medical Examinations'!A:A,'Medical Examinations'!F:F,"not found")</f>
        <v>No</v>
      </c>
      <c r="H1698" s="20">
        <f>_xlfn.XLOOKUP(A1698,'Medical Examinations'!A:A,'Medical Examinations'!G:G,"not found")</f>
        <v>2</v>
      </c>
      <c r="I1698" s="20" t="str">
        <f>_xlfn.XLOOKUP(A1698,'Medical Examinations'!A:A,'Medical Examinations'!H:H,"not found")</f>
        <v>No</v>
      </c>
      <c r="J1698" s="20" t="str">
        <f>_xlfn.XLOOKUP(A1698,'Medical Examinations'!A:A,'Medical Examinations'!I:I,"not found")</f>
        <v>Underweight</v>
      </c>
      <c r="K1698" s="21">
        <f>_xlfn.XLOOKUP(A1698,'Hospitalisation Details'!A:A,'Hospitalisation Details'!F:F,"Not Found")</f>
        <v>26961</v>
      </c>
      <c r="L1698" s="22">
        <f>_xlfn.XLOOKUP(A1698,'Hospitalisation Details'!A:A,'Hospitalisation Details'!H:H,"Not Found")</f>
        <v>5466.88</v>
      </c>
      <c r="M1698" s="21" t="str">
        <f>_xlfn.XLOOKUP(A1698,'Hospitalisation Details'!A:A,'Hospitalisation Details'!I:I,"Not Found")</f>
        <v>tier - 2</v>
      </c>
      <c r="N1698" s="21" t="str">
        <f>_xlfn.XLOOKUP(A1698,'Hospitalisation Details'!A:A,'Hospitalisation Details'!J:J,"Not Found")</f>
        <v>tier - 3</v>
      </c>
      <c r="O1698" s="21" t="str">
        <f>_xlfn.XLOOKUP(A1698,'Hospitalisation Details'!A:A,'Hospitalisation Details'!K:K,"Not Found")</f>
        <v>R1013</v>
      </c>
      <c r="P1698" s="23">
        <f>_xlfn.XLOOKUP(A1698,'Hospitalisation Details'!A:A,'Hospitalisation Details'!L:L,"Not Found")</f>
        <v>49</v>
      </c>
    </row>
    <row r="1699" spans="1:16" ht="15.75" x14ac:dyDescent="0.25">
      <c r="A1699" s="19" t="s">
        <v>673</v>
      </c>
      <c r="B1699" s="19" t="str">
        <f>_xlfn.XLOOKUP(A1699,'Customer Names'!A:A,'Customer Names'!C:C,"Not Found")</f>
        <v>Willits</v>
      </c>
      <c r="C1699" s="20">
        <f>_xlfn.XLOOKUP(A1699,'Medical Examinations'!A:A,'Medical Examinations'!B:B,"not found")</f>
        <v>19.855</v>
      </c>
      <c r="D1699" s="20">
        <f>_xlfn.XLOOKUP(A1699,'Medical Examinations'!A:A,'Medical Examinations'!C:C,"not found")</f>
        <v>6.64</v>
      </c>
      <c r="E1699" s="20" t="str">
        <f>_xlfn.XLOOKUP(A1699,'Medical Examinations'!A:A,'Medical Examinations'!D:D,"not found")</f>
        <v>Yes</v>
      </c>
      <c r="F1699" s="20" t="str">
        <f>_xlfn.XLOOKUP(A1699,'Medical Examinations'!A:A,'Medical Examinations'!E:E,"not found")</f>
        <v>No</v>
      </c>
      <c r="G1699" s="20" t="str">
        <f>_xlfn.XLOOKUP(A1699,'Medical Examinations'!A:A,'Medical Examinations'!F:F,"not found")</f>
        <v>No</v>
      </c>
      <c r="H1699" s="20">
        <f>_xlfn.XLOOKUP(A1699,'Medical Examinations'!A:A,'Medical Examinations'!G:G,"not found")</f>
        <v>1</v>
      </c>
      <c r="I1699" s="20" t="str">
        <f>_xlfn.XLOOKUP(A1699,'Medical Examinations'!A:A,'Medical Examinations'!H:H,"not found")</f>
        <v>No</v>
      </c>
      <c r="J1699" s="20" t="str">
        <f>_xlfn.XLOOKUP(A1699,'Medical Examinations'!A:A,'Medical Examinations'!I:I,"not found")</f>
        <v>Normal Weight</v>
      </c>
      <c r="K1699" s="21">
        <f>_xlfn.XLOOKUP(A1699,'Hospitalisation Details'!A:A,'Hospitalisation Details'!F:F,"Not Found")</f>
        <v>31771</v>
      </c>
      <c r="L1699" s="22">
        <f>_xlfn.XLOOKUP(A1699,'Hospitalisation Details'!A:A,'Hospitalisation Details'!H:H,"Not Found")</f>
        <v>5458.05</v>
      </c>
      <c r="M1699" s="21" t="str">
        <f>_xlfn.XLOOKUP(A1699,'Hospitalisation Details'!A:A,'Hospitalisation Details'!I:I,"Not Found")</f>
        <v>tier - 2</v>
      </c>
      <c r="N1699" s="21" t="str">
        <f>_xlfn.XLOOKUP(A1699,'Hospitalisation Details'!A:A,'Hospitalisation Details'!J:J,"Not Found")</f>
        <v>tier - 3</v>
      </c>
      <c r="O1699" s="21" t="str">
        <f>_xlfn.XLOOKUP(A1699,'Hospitalisation Details'!A:A,'Hospitalisation Details'!K:K,"Not Found")</f>
        <v>R1024</v>
      </c>
      <c r="P1699" s="23">
        <f>_xlfn.XLOOKUP(A1699,'Hospitalisation Details'!A:A,'Hospitalisation Details'!L:L,"Not Found")</f>
        <v>36</v>
      </c>
    </row>
    <row r="1700" spans="1:16" ht="15.75" x14ac:dyDescent="0.25">
      <c r="A1700" s="19" t="s">
        <v>672</v>
      </c>
      <c r="B1700" s="19" t="str">
        <f>_xlfn.XLOOKUP(A1700,'Customer Names'!A:A,'Customer Names'!C:C,"Not Found")</f>
        <v>Syring</v>
      </c>
      <c r="C1700" s="20">
        <f>_xlfn.XLOOKUP(A1700,'Medical Examinations'!A:A,'Medical Examinations'!B:B,"not found")</f>
        <v>41.69</v>
      </c>
      <c r="D1700" s="20">
        <f>_xlfn.XLOOKUP(A1700,'Medical Examinations'!A:A,'Medical Examinations'!C:C,"not found")</f>
        <v>5.78</v>
      </c>
      <c r="E1700" s="20" t="str">
        <f>_xlfn.XLOOKUP(A1700,'Medical Examinations'!A:A,'Medical Examinations'!D:D,"not found")</f>
        <v>No</v>
      </c>
      <c r="F1700" s="20" t="str">
        <f>_xlfn.XLOOKUP(A1700,'Medical Examinations'!A:A,'Medical Examinations'!E:E,"not found")</f>
        <v>No</v>
      </c>
      <c r="G1700" s="20" t="str">
        <f>_xlfn.XLOOKUP(A1700,'Medical Examinations'!A:A,'Medical Examinations'!F:F,"not found")</f>
        <v>No</v>
      </c>
      <c r="H1700" s="20">
        <f>_xlfn.XLOOKUP(A1700,'Medical Examinations'!A:A,'Medical Examinations'!G:G,"not found")</f>
        <v>0</v>
      </c>
      <c r="I1700" s="20" t="str">
        <f>_xlfn.XLOOKUP(A1700,'Medical Examinations'!A:A,'Medical Examinations'!H:H,"not found")</f>
        <v>No</v>
      </c>
      <c r="J1700" s="20" t="str">
        <f>_xlfn.XLOOKUP(A1700,'Medical Examinations'!A:A,'Medical Examinations'!I:I,"not found")</f>
        <v>Obesity</v>
      </c>
      <c r="K1700" s="21">
        <f>_xlfn.XLOOKUP(A1700,'Hospitalisation Details'!A:A,'Hospitalisation Details'!F:F,"Not Found")</f>
        <v>30188</v>
      </c>
      <c r="L1700" s="22">
        <f>_xlfn.XLOOKUP(A1700,'Hospitalisation Details'!A:A,'Hospitalisation Details'!H:H,"Not Found")</f>
        <v>5438.75</v>
      </c>
      <c r="M1700" s="21" t="str">
        <f>_xlfn.XLOOKUP(A1700,'Hospitalisation Details'!A:A,'Hospitalisation Details'!I:I,"Not Found")</f>
        <v>tier - 2</v>
      </c>
      <c r="N1700" s="21" t="str">
        <f>_xlfn.XLOOKUP(A1700,'Hospitalisation Details'!A:A,'Hospitalisation Details'!J:J,"Not Found")</f>
        <v>tier - 3</v>
      </c>
      <c r="O1700" s="21" t="str">
        <f>_xlfn.XLOOKUP(A1700,'Hospitalisation Details'!A:A,'Hospitalisation Details'!K:K,"Not Found")</f>
        <v>R1013</v>
      </c>
      <c r="P1700" s="23">
        <f>_xlfn.XLOOKUP(A1700,'Hospitalisation Details'!A:A,'Hospitalisation Details'!L:L,"Not Found")</f>
        <v>40</v>
      </c>
    </row>
    <row r="1701" spans="1:16" ht="15.75" x14ac:dyDescent="0.25">
      <c r="A1701" s="19" t="s">
        <v>671</v>
      </c>
      <c r="B1701" s="19" t="str">
        <f>_xlfn.XLOOKUP(A1701,'Customer Names'!A:A,'Customer Names'!C:C,"Not Found")</f>
        <v>Strike</v>
      </c>
      <c r="C1701" s="20">
        <f>_xlfn.XLOOKUP(A1701,'Medical Examinations'!A:A,'Medical Examinations'!B:B,"not found")</f>
        <v>16.12</v>
      </c>
      <c r="D1701" s="20">
        <f>_xlfn.XLOOKUP(A1701,'Medical Examinations'!A:A,'Medical Examinations'!C:C,"not found")</f>
        <v>10.45</v>
      </c>
      <c r="E1701" s="20" t="str">
        <f>_xlfn.XLOOKUP(A1701,'Medical Examinations'!A:A,'Medical Examinations'!D:D,"not found")</f>
        <v>No</v>
      </c>
      <c r="F1701" s="20" t="str">
        <f>_xlfn.XLOOKUP(A1701,'Medical Examinations'!A:A,'Medical Examinations'!E:E,"not found")</f>
        <v>No</v>
      </c>
      <c r="G1701" s="20" t="str">
        <f>_xlfn.XLOOKUP(A1701,'Medical Examinations'!A:A,'Medical Examinations'!F:F,"not found")</f>
        <v>No</v>
      </c>
      <c r="H1701" s="20">
        <f>_xlfn.XLOOKUP(A1701,'Medical Examinations'!A:A,'Medical Examinations'!G:G,"not found")</f>
        <v>0</v>
      </c>
      <c r="I1701" s="20" t="str">
        <f>_xlfn.XLOOKUP(A1701,'Medical Examinations'!A:A,'Medical Examinations'!H:H,"not found")</f>
        <v>No</v>
      </c>
      <c r="J1701" s="20" t="str">
        <f>_xlfn.XLOOKUP(A1701,'Medical Examinations'!A:A,'Medical Examinations'!I:I,"not found")</f>
        <v>Underweight</v>
      </c>
      <c r="K1701" s="21">
        <f>_xlfn.XLOOKUP(A1701,'Hospitalisation Details'!A:A,'Hospitalisation Details'!F:F,"Not Found")</f>
        <v>28649</v>
      </c>
      <c r="L1701" s="22">
        <f>_xlfn.XLOOKUP(A1701,'Hospitalisation Details'!A:A,'Hospitalisation Details'!H:H,"Not Found")</f>
        <v>5428.98</v>
      </c>
      <c r="M1701" s="21" t="str">
        <f>_xlfn.XLOOKUP(A1701,'Hospitalisation Details'!A:A,'Hospitalisation Details'!I:I,"Not Found")</f>
        <v>tier - 2</v>
      </c>
      <c r="N1701" s="21" t="str">
        <f>_xlfn.XLOOKUP(A1701,'Hospitalisation Details'!A:A,'Hospitalisation Details'!J:J,"Not Found")</f>
        <v>tier - 3</v>
      </c>
      <c r="O1701" s="21" t="str">
        <f>_xlfn.XLOOKUP(A1701,'Hospitalisation Details'!A:A,'Hospitalisation Details'!K:K,"Not Found")</f>
        <v>R1012</v>
      </c>
      <c r="P1701" s="23">
        <f>_xlfn.XLOOKUP(A1701,'Hospitalisation Details'!A:A,'Hospitalisation Details'!L:L,"Not Found")</f>
        <v>45</v>
      </c>
    </row>
    <row r="1702" spans="1:16" ht="15.75" x14ac:dyDescent="0.25">
      <c r="A1702" s="19" t="s">
        <v>670</v>
      </c>
      <c r="B1702" s="19" t="str">
        <f>_xlfn.XLOOKUP(A1702,'Customer Names'!A:A,'Customer Names'!C:C,"Not Found")</f>
        <v>Hennigar</v>
      </c>
      <c r="C1702" s="20">
        <f>_xlfn.XLOOKUP(A1702,'Medical Examinations'!A:A,'Medical Examinations'!B:B,"not found")</f>
        <v>37.43</v>
      </c>
      <c r="D1702" s="20">
        <f>_xlfn.XLOOKUP(A1702,'Medical Examinations'!A:A,'Medical Examinations'!C:C,"not found")</f>
        <v>4.5199999999999996</v>
      </c>
      <c r="E1702" s="20" t="str">
        <f>_xlfn.XLOOKUP(A1702,'Medical Examinations'!A:A,'Medical Examinations'!D:D,"not found")</f>
        <v>No</v>
      </c>
      <c r="F1702" s="20" t="str">
        <f>_xlfn.XLOOKUP(A1702,'Medical Examinations'!A:A,'Medical Examinations'!E:E,"not found")</f>
        <v>No</v>
      </c>
      <c r="G1702" s="20" t="str">
        <f>_xlfn.XLOOKUP(A1702,'Medical Examinations'!A:A,'Medical Examinations'!F:F,"not found")</f>
        <v>No</v>
      </c>
      <c r="H1702" s="20">
        <f>_xlfn.XLOOKUP(A1702,'Medical Examinations'!A:A,'Medical Examinations'!G:G,"not found")</f>
        <v>1</v>
      </c>
      <c r="I1702" s="20" t="str">
        <f>_xlfn.XLOOKUP(A1702,'Medical Examinations'!A:A,'Medical Examinations'!H:H,"not found")</f>
        <v>No</v>
      </c>
      <c r="J1702" s="20" t="str">
        <f>_xlfn.XLOOKUP(A1702,'Medical Examinations'!A:A,'Medical Examinations'!I:I,"not found")</f>
        <v>Obesity</v>
      </c>
      <c r="K1702" s="21">
        <f>_xlfn.XLOOKUP(A1702,'Hospitalisation Details'!A:A,'Hospitalisation Details'!F:F,"Not Found")</f>
        <v>33864</v>
      </c>
      <c r="L1702" s="22">
        <f>_xlfn.XLOOKUP(A1702,'Hospitalisation Details'!A:A,'Hospitalisation Details'!H:H,"Not Found")</f>
        <v>5428.73</v>
      </c>
      <c r="M1702" s="21" t="str">
        <f>_xlfn.XLOOKUP(A1702,'Hospitalisation Details'!A:A,'Hospitalisation Details'!I:I,"Not Found")</f>
        <v>tier - 2</v>
      </c>
      <c r="N1702" s="21" t="str">
        <f>_xlfn.XLOOKUP(A1702,'Hospitalisation Details'!A:A,'Hospitalisation Details'!J:J,"Not Found")</f>
        <v>tier - 3</v>
      </c>
      <c r="O1702" s="21" t="str">
        <f>_xlfn.XLOOKUP(A1702,'Hospitalisation Details'!A:A,'Hospitalisation Details'!K:K,"Not Found")</f>
        <v>R1017</v>
      </c>
      <c r="P1702" s="23">
        <f>_xlfn.XLOOKUP(A1702,'Hospitalisation Details'!A:A,'Hospitalisation Details'!L:L,"Not Found")</f>
        <v>30</v>
      </c>
    </row>
    <row r="1703" spans="1:16" ht="15.75" x14ac:dyDescent="0.25">
      <c r="A1703" s="19" t="s">
        <v>669</v>
      </c>
      <c r="B1703" s="19" t="str">
        <f>_xlfn.XLOOKUP(A1703,'Customer Names'!A:A,'Customer Names'!C:C,"Not Found")</f>
        <v>May</v>
      </c>
      <c r="C1703" s="20">
        <f>_xlfn.XLOOKUP(A1703,'Medical Examinations'!A:A,'Medical Examinations'!B:B,"not found")</f>
        <v>31.065000000000001</v>
      </c>
      <c r="D1703" s="20">
        <f>_xlfn.XLOOKUP(A1703,'Medical Examinations'!A:A,'Medical Examinations'!C:C,"not found")</f>
        <v>5.71</v>
      </c>
      <c r="E1703" s="20" t="str">
        <f>_xlfn.XLOOKUP(A1703,'Medical Examinations'!A:A,'Medical Examinations'!D:D,"not found")</f>
        <v>No</v>
      </c>
      <c r="F1703" s="20" t="str">
        <f>_xlfn.XLOOKUP(A1703,'Medical Examinations'!A:A,'Medical Examinations'!E:E,"not found")</f>
        <v>No</v>
      </c>
      <c r="G1703" s="20" t="str">
        <f>_xlfn.XLOOKUP(A1703,'Medical Examinations'!A:A,'Medical Examinations'!F:F,"not found")</f>
        <v>No</v>
      </c>
      <c r="H1703" s="20">
        <f>_xlfn.XLOOKUP(A1703,'Medical Examinations'!A:A,'Medical Examinations'!G:G,"not found")</f>
        <v>0</v>
      </c>
      <c r="I1703" s="20" t="str">
        <f>_xlfn.XLOOKUP(A1703,'Medical Examinations'!A:A,'Medical Examinations'!H:H,"not found")</f>
        <v>No</v>
      </c>
      <c r="J1703" s="20" t="str">
        <f>_xlfn.XLOOKUP(A1703,'Medical Examinations'!A:A,'Medical Examinations'!I:I,"not found")</f>
        <v>Obesity</v>
      </c>
      <c r="K1703" s="21">
        <f>_xlfn.XLOOKUP(A1703,'Hospitalisation Details'!A:A,'Hospitalisation Details'!F:F,"Not Found")</f>
        <v>33425</v>
      </c>
      <c r="L1703" s="22">
        <f>_xlfn.XLOOKUP(A1703,'Hospitalisation Details'!A:A,'Hospitalisation Details'!H:H,"Not Found")</f>
        <v>5425.02</v>
      </c>
      <c r="M1703" s="21" t="str">
        <f>_xlfn.XLOOKUP(A1703,'Hospitalisation Details'!A:A,'Hospitalisation Details'!I:I,"Not Found")</f>
        <v>tier - 2</v>
      </c>
      <c r="N1703" s="21" t="str">
        <f>_xlfn.XLOOKUP(A1703,'Hospitalisation Details'!A:A,'Hospitalisation Details'!J:J,"Not Found")</f>
        <v>tier - 3</v>
      </c>
      <c r="O1703" s="21" t="str">
        <f>_xlfn.XLOOKUP(A1703,'Hospitalisation Details'!A:A,'Hospitalisation Details'!K:K,"Not Found")</f>
        <v>R1012</v>
      </c>
      <c r="P1703" s="23">
        <f>_xlfn.XLOOKUP(A1703,'Hospitalisation Details'!A:A,'Hospitalisation Details'!L:L,"Not Found")</f>
        <v>31</v>
      </c>
    </row>
    <row r="1704" spans="1:16" ht="15.75" x14ac:dyDescent="0.25">
      <c r="A1704" s="19" t="s">
        <v>668</v>
      </c>
      <c r="B1704" s="19" t="str">
        <f>_xlfn.XLOOKUP(A1704,'Customer Names'!A:A,'Customer Names'!C:C,"Not Found")</f>
        <v>Metcalf</v>
      </c>
      <c r="C1704" s="20">
        <f>_xlfn.XLOOKUP(A1704,'Medical Examinations'!A:A,'Medical Examinations'!B:B,"not found")</f>
        <v>25.08</v>
      </c>
      <c r="D1704" s="20">
        <f>_xlfn.XLOOKUP(A1704,'Medical Examinations'!A:A,'Medical Examinations'!C:C,"not found")</f>
        <v>4.7699999999999996</v>
      </c>
      <c r="E1704" s="20" t="str">
        <f>_xlfn.XLOOKUP(A1704,'Medical Examinations'!A:A,'Medical Examinations'!D:D,"not found")</f>
        <v>No</v>
      </c>
      <c r="F1704" s="20" t="str">
        <f>_xlfn.XLOOKUP(A1704,'Medical Examinations'!A:A,'Medical Examinations'!E:E,"not found")</f>
        <v>No</v>
      </c>
      <c r="G1704" s="20" t="str">
        <f>_xlfn.XLOOKUP(A1704,'Medical Examinations'!A:A,'Medical Examinations'!F:F,"not found")</f>
        <v>No</v>
      </c>
      <c r="H1704" s="20">
        <f>_xlfn.XLOOKUP(A1704,'Medical Examinations'!A:A,'Medical Examinations'!G:G,"not found")</f>
        <v>0</v>
      </c>
      <c r="I1704" s="20" t="str">
        <f>_xlfn.XLOOKUP(A1704,'Medical Examinations'!A:A,'Medical Examinations'!H:H,"not found")</f>
        <v>No</v>
      </c>
      <c r="J1704" s="20" t="str">
        <f>_xlfn.XLOOKUP(A1704,'Medical Examinations'!A:A,'Medical Examinations'!I:I,"not found")</f>
        <v>Overweight</v>
      </c>
      <c r="K1704" s="21">
        <f>_xlfn.XLOOKUP(A1704,'Hospitalisation Details'!A:A,'Hospitalisation Details'!F:F,"Not Found")</f>
        <v>30221</v>
      </c>
      <c r="L1704" s="22">
        <f>_xlfn.XLOOKUP(A1704,'Hospitalisation Details'!A:A,'Hospitalisation Details'!H:H,"Not Found")</f>
        <v>5415.66</v>
      </c>
      <c r="M1704" s="21" t="str">
        <f>_xlfn.XLOOKUP(A1704,'Hospitalisation Details'!A:A,'Hospitalisation Details'!I:I,"Not Found")</f>
        <v>tier - 2</v>
      </c>
      <c r="N1704" s="21" t="str">
        <f>_xlfn.XLOOKUP(A1704,'Hospitalisation Details'!A:A,'Hospitalisation Details'!J:J,"Not Found")</f>
        <v>tier - 3</v>
      </c>
      <c r="O1704" s="21" t="str">
        <f>_xlfn.XLOOKUP(A1704,'Hospitalisation Details'!A:A,'Hospitalisation Details'!K:K,"Not Found")</f>
        <v>R1013</v>
      </c>
      <c r="P1704" s="23">
        <f>_xlfn.XLOOKUP(A1704,'Hospitalisation Details'!A:A,'Hospitalisation Details'!L:L,"Not Found")</f>
        <v>40</v>
      </c>
    </row>
    <row r="1705" spans="1:16" ht="15.75" x14ac:dyDescent="0.25">
      <c r="A1705" s="19" t="s">
        <v>667</v>
      </c>
      <c r="B1705" s="19" t="str">
        <f>_xlfn.XLOOKUP(A1705,'Customer Names'!A:A,'Customer Names'!C:C,"Not Found")</f>
        <v>Tiska</v>
      </c>
      <c r="C1705" s="20">
        <f>_xlfn.XLOOKUP(A1705,'Medical Examinations'!A:A,'Medical Examinations'!B:B,"not found")</f>
        <v>15.2</v>
      </c>
      <c r="D1705" s="20">
        <f>_xlfn.XLOOKUP(A1705,'Medical Examinations'!A:A,'Medical Examinations'!C:C,"not found")</f>
        <v>7.81</v>
      </c>
      <c r="E1705" s="20" t="str">
        <f>_xlfn.XLOOKUP(A1705,'Medical Examinations'!A:A,'Medical Examinations'!D:D,"not found")</f>
        <v>Yes</v>
      </c>
      <c r="F1705" s="20" t="str">
        <f>_xlfn.XLOOKUP(A1705,'Medical Examinations'!A:A,'Medical Examinations'!E:E,"not found")</f>
        <v>No</v>
      </c>
      <c r="G1705" s="20" t="str">
        <f>_xlfn.XLOOKUP(A1705,'Medical Examinations'!A:A,'Medical Examinations'!F:F,"not found")</f>
        <v>No</v>
      </c>
      <c r="H1705" s="20">
        <f>_xlfn.XLOOKUP(A1705,'Medical Examinations'!A:A,'Medical Examinations'!G:G,"not found")</f>
        <v>1</v>
      </c>
      <c r="I1705" s="20" t="str">
        <f>_xlfn.XLOOKUP(A1705,'Medical Examinations'!A:A,'Medical Examinations'!H:H,"not found")</f>
        <v>No</v>
      </c>
      <c r="J1705" s="20" t="str">
        <f>_xlfn.XLOOKUP(A1705,'Medical Examinations'!A:A,'Medical Examinations'!I:I,"not found")</f>
        <v>Underweight</v>
      </c>
      <c r="K1705" s="21">
        <f>_xlfn.XLOOKUP(A1705,'Hospitalisation Details'!A:A,'Hospitalisation Details'!F:F,"Not Found")</f>
        <v>27664</v>
      </c>
      <c r="L1705" s="22">
        <f>_xlfn.XLOOKUP(A1705,'Hospitalisation Details'!A:A,'Hospitalisation Details'!H:H,"Not Found")</f>
        <v>5411.99</v>
      </c>
      <c r="M1705" s="21" t="str">
        <f>_xlfn.XLOOKUP(A1705,'Hospitalisation Details'!A:A,'Hospitalisation Details'!I:I,"Not Found")</f>
        <v>tier - 2</v>
      </c>
      <c r="N1705" s="21" t="str">
        <f>_xlfn.XLOOKUP(A1705,'Hospitalisation Details'!A:A,'Hospitalisation Details'!J:J,"Not Found")</f>
        <v>tier - 3</v>
      </c>
      <c r="O1705" s="21" t="str">
        <f>_xlfn.XLOOKUP(A1705,'Hospitalisation Details'!A:A,'Hospitalisation Details'!K:K,"Not Found")</f>
        <v>R1012</v>
      </c>
      <c r="P1705" s="23">
        <f>_xlfn.XLOOKUP(A1705,'Hospitalisation Details'!A:A,'Hospitalisation Details'!L:L,"Not Found")</f>
        <v>47</v>
      </c>
    </row>
    <row r="1706" spans="1:16" ht="15.75" x14ac:dyDescent="0.25">
      <c r="A1706" s="19" t="s">
        <v>666</v>
      </c>
      <c r="B1706" s="19" t="str">
        <f>_xlfn.XLOOKUP(A1706,'Customer Names'!A:A,'Customer Names'!C:C,"Not Found")</f>
        <v>McDonough</v>
      </c>
      <c r="C1706" s="20">
        <f>_xlfn.XLOOKUP(A1706,'Medical Examinations'!A:A,'Medical Examinations'!B:B,"not found")</f>
        <v>22.34</v>
      </c>
      <c r="D1706" s="20">
        <f>_xlfn.XLOOKUP(A1706,'Medical Examinations'!A:A,'Medical Examinations'!C:C,"not found")</f>
        <v>5.19</v>
      </c>
      <c r="E1706" s="20" t="str">
        <f>_xlfn.XLOOKUP(A1706,'Medical Examinations'!A:A,'Medical Examinations'!D:D,"not found")</f>
        <v>Yes</v>
      </c>
      <c r="F1706" s="20" t="str">
        <f>_xlfn.XLOOKUP(A1706,'Medical Examinations'!A:A,'Medical Examinations'!E:E,"not found")</f>
        <v>No</v>
      </c>
      <c r="G1706" s="20" t="str">
        <f>_xlfn.XLOOKUP(A1706,'Medical Examinations'!A:A,'Medical Examinations'!F:F,"not found")</f>
        <v>No</v>
      </c>
      <c r="H1706" s="20">
        <f>_xlfn.XLOOKUP(A1706,'Medical Examinations'!A:A,'Medical Examinations'!G:G,"not found")</f>
        <v>0</v>
      </c>
      <c r="I1706" s="20" t="str">
        <f>_xlfn.XLOOKUP(A1706,'Medical Examinations'!A:A,'Medical Examinations'!H:H,"not found")</f>
        <v>No</v>
      </c>
      <c r="J1706" s="20" t="str">
        <f>_xlfn.XLOOKUP(A1706,'Medical Examinations'!A:A,'Medical Examinations'!I:I,"not found")</f>
        <v>Normal Weight</v>
      </c>
      <c r="K1706" s="21">
        <f>_xlfn.XLOOKUP(A1706,'Hospitalisation Details'!A:A,'Hospitalisation Details'!F:F,"Not Found")</f>
        <v>31404</v>
      </c>
      <c r="L1706" s="22">
        <f>_xlfn.XLOOKUP(A1706,'Hospitalisation Details'!A:A,'Hospitalisation Details'!H:H,"Not Found")</f>
        <v>5402.89</v>
      </c>
      <c r="M1706" s="21" t="str">
        <f>_xlfn.XLOOKUP(A1706,'Hospitalisation Details'!A:A,'Hospitalisation Details'!I:I,"Not Found")</f>
        <v>tier - 2</v>
      </c>
      <c r="N1706" s="21" t="str">
        <f>_xlfn.XLOOKUP(A1706,'Hospitalisation Details'!A:A,'Hospitalisation Details'!J:J,"Not Found")</f>
        <v>tier - 3</v>
      </c>
      <c r="O1706" s="21" t="str">
        <f>_xlfn.XLOOKUP(A1706,'Hospitalisation Details'!A:A,'Hospitalisation Details'!K:K,"Not Found")</f>
        <v>R1013</v>
      </c>
      <c r="P1706" s="23">
        <f>_xlfn.XLOOKUP(A1706,'Hospitalisation Details'!A:A,'Hospitalisation Details'!L:L,"Not Found")</f>
        <v>37</v>
      </c>
    </row>
    <row r="1707" spans="1:16" ht="15.75" x14ac:dyDescent="0.25">
      <c r="A1707" s="19" t="s">
        <v>665</v>
      </c>
      <c r="B1707" s="19" t="str">
        <f>_xlfn.XLOOKUP(A1707,'Customer Names'!A:A,'Customer Names'!C:C,"Not Found")</f>
        <v>Fairley</v>
      </c>
      <c r="C1707" s="20">
        <f>_xlfn.XLOOKUP(A1707,'Medical Examinations'!A:A,'Medical Examinations'!B:B,"not found")</f>
        <v>40.15</v>
      </c>
      <c r="D1707" s="20">
        <f>_xlfn.XLOOKUP(A1707,'Medical Examinations'!A:A,'Medical Examinations'!C:C,"not found")</f>
        <v>5.93</v>
      </c>
      <c r="E1707" s="20" t="str">
        <f>_xlfn.XLOOKUP(A1707,'Medical Examinations'!A:A,'Medical Examinations'!D:D,"not found")</f>
        <v>No</v>
      </c>
      <c r="F1707" s="20" t="str">
        <f>_xlfn.XLOOKUP(A1707,'Medical Examinations'!A:A,'Medical Examinations'!E:E,"not found")</f>
        <v>No</v>
      </c>
      <c r="G1707" s="20" t="str">
        <f>_xlfn.XLOOKUP(A1707,'Medical Examinations'!A:A,'Medical Examinations'!F:F,"not found")</f>
        <v>No</v>
      </c>
      <c r="H1707" s="20">
        <f>_xlfn.XLOOKUP(A1707,'Medical Examinations'!A:A,'Medical Examinations'!G:G,"not found")</f>
        <v>1</v>
      </c>
      <c r="I1707" s="20" t="str">
        <f>_xlfn.XLOOKUP(A1707,'Medical Examinations'!A:A,'Medical Examinations'!H:H,"not found")</f>
        <v>No</v>
      </c>
      <c r="J1707" s="20" t="str">
        <f>_xlfn.XLOOKUP(A1707,'Medical Examinations'!A:A,'Medical Examinations'!I:I,"not found")</f>
        <v>Obesity</v>
      </c>
      <c r="K1707" s="21">
        <f>_xlfn.XLOOKUP(A1707,'Hospitalisation Details'!A:A,'Hospitalisation Details'!F:F,"Not Found")</f>
        <v>30895</v>
      </c>
      <c r="L1707" s="22">
        <f>_xlfn.XLOOKUP(A1707,'Hospitalisation Details'!A:A,'Hospitalisation Details'!H:H,"Not Found")</f>
        <v>5400.98</v>
      </c>
      <c r="M1707" s="21" t="str">
        <f>_xlfn.XLOOKUP(A1707,'Hospitalisation Details'!A:A,'Hospitalisation Details'!I:I,"Not Found")</f>
        <v>tier - 2</v>
      </c>
      <c r="N1707" s="21" t="str">
        <f>_xlfn.XLOOKUP(A1707,'Hospitalisation Details'!A:A,'Hospitalisation Details'!J:J,"Not Found")</f>
        <v>tier - 3</v>
      </c>
      <c r="O1707" s="21" t="str">
        <f>_xlfn.XLOOKUP(A1707,'Hospitalisation Details'!A:A,'Hospitalisation Details'!K:K,"Not Found")</f>
        <v>R1013</v>
      </c>
      <c r="P1707" s="23">
        <f>_xlfn.XLOOKUP(A1707,'Hospitalisation Details'!A:A,'Hospitalisation Details'!L:L,"Not Found")</f>
        <v>38</v>
      </c>
    </row>
    <row r="1708" spans="1:16" ht="15.75" x14ac:dyDescent="0.25">
      <c r="A1708" s="19" t="s">
        <v>664</v>
      </c>
      <c r="B1708" s="19" t="str">
        <f>_xlfn.XLOOKUP(A1708,'Customer Names'!A:A,'Customer Names'!C:C,"Not Found")</f>
        <v>Barnett</v>
      </c>
      <c r="C1708" s="20">
        <f>_xlfn.XLOOKUP(A1708,'Medical Examinations'!A:A,'Medical Examinations'!B:B,"not found")</f>
        <v>37.729999999999997</v>
      </c>
      <c r="D1708" s="20">
        <f>_xlfn.XLOOKUP(A1708,'Medical Examinations'!A:A,'Medical Examinations'!C:C,"not found")</f>
        <v>6.29</v>
      </c>
      <c r="E1708" s="20" t="str">
        <f>_xlfn.XLOOKUP(A1708,'Medical Examinations'!A:A,'Medical Examinations'!D:D,"not found")</f>
        <v>No</v>
      </c>
      <c r="F1708" s="20" t="str">
        <f>_xlfn.XLOOKUP(A1708,'Medical Examinations'!A:A,'Medical Examinations'!E:E,"not found")</f>
        <v>No</v>
      </c>
      <c r="G1708" s="20" t="str">
        <f>_xlfn.XLOOKUP(A1708,'Medical Examinations'!A:A,'Medical Examinations'!F:F,"not found")</f>
        <v>No</v>
      </c>
      <c r="H1708" s="20">
        <f>_xlfn.XLOOKUP(A1708,'Medical Examinations'!A:A,'Medical Examinations'!G:G,"not found")</f>
        <v>1</v>
      </c>
      <c r="I1708" s="20" t="str">
        <f>_xlfn.XLOOKUP(A1708,'Medical Examinations'!A:A,'Medical Examinations'!H:H,"not found")</f>
        <v>No</v>
      </c>
      <c r="J1708" s="20" t="str">
        <f>_xlfn.XLOOKUP(A1708,'Medical Examinations'!A:A,'Medical Examinations'!I:I,"not found")</f>
        <v>Obesity</v>
      </c>
      <c r="K1708" s="21">
        <f>_xlfn.XLOOKUP(A1708,'Hospitalisation Details'!A:A,'Hospitalisation Details'!F:F,"Not Found")</f>
        <v>30928</v>
      </c>
      <c r="L1708" s="22">
        <f>_xlfn.XLOOKUP(A1708,'Hospitalisation Details'!A:A,'Hospitalisation Details'!H:H,"Not Found")</f>
        <v>5397.62</v>
      </c>
      <c r="M1708" s="21" t="str">
        <f>_xlfn.XLOOKUP(A1708,'Hospitalisation Details'!A:A,'Hospitalisation Details'!I:I,"Not Found")</f>
        <v>tier - 2</v>
      </c>
      <c r="N1708" s="21" t="str">
        <f>_xlfn.XLOOKUP(A1708,'Hospitalisation Details'!A:A,'Hospitalisation Details'!J:J,"Not Found")</f>
        <v>tier - 3</v>
      </c>
      <c r="O1708" s="21" t="str">
        <f>_xlfn.XLOOKUP(A1708,'Hospitalisation Details'!A:A,'Hospitalisation Details'!K:K,"Not Found")</f>
        <v>R1013</v>
      </c>
      <c r="P1708" s="23">
        <f>_xlfn.XLOOKUP(A1708,'Hospitalisation Details'!A:A,'Hospitalisation Details'!L:L,"Not Found")</f>
        <v>38</v>
      </c>
    </row>
    <row r="1709" spans="1:16" ht="15.75" x14ac:dyDescent="0.25">
      <c r="A1709" s="19" t="s">
        <v>663</v>
      </c>
      <c r="B1709" s="19" t="str">
        <f>_xlfn.XLOOKUP(A1709,'Customer Names'!A:A,'Customer Names'!C:C,"Not Found")</f>
        <v>Piasta</v>
      </c>
      <c r="C1709" s="20">
        <f>_xlfn.XLOOKUP(A1709,'Medical Examinations'!A:A,'Medical Examinations'!B:B,"not found")</f>
        <v>25.35</v>
      </c>
      <c r="D1709" s="20">
        <f>_xlfn.XLOOKUP(A1709,'Medical Examinations'!A:A,'Medical Examinations'!C:C,"not found")</f>
        <v>4.9000000000000004</v>
      </c>
      <c r="E1709" s="20" t="str">
        <f>_xlfn.XLOOKUP(A1709,'Medical Examinations'!A:A,'Medical Examinations'!D:D,"not found")</f>
        <v>No</v>
      </c>
      <c r="F1709" s="20" t="str">
        <f>_xlfn.XLOOKUP(A1709,'Medical Examinations'!A:A,'Medical Examinations'!E:E,"not found")</f>
        <v>No</v>
      </c>
      <c r="G1709" s="20" t="str">
        <f>_xlfn.XLOOKUP(A1709,'Medical Examinations'!A:A,'Medical Examinations'!F:F,"not found")</f>
        <v>No</v>
      </c>
      <c r="H1709" s="20">
        <f>_xlfn.XLOOKUP(A1709,'Medical Examinations'!A:A,'Medical Examinations'!G:G,"not found")</f>
        <v>0</v>
      </c>
      <c r="I1709" s="20" t="str">
        <f>_xlfn.XLOOKUP(A1709,'Medical Examinations'!A:A,'Medical Examinations'!H:H,"not found")</f>
        <v>No</v>
      </c>
      <c r="J1709" s="20" t="str">
        <f>_xlfn.XLOOKUP(A1709,'Medical Examinations'!A:A,'Medical Examinations'!I:I,"not found")</f>
        <v>Overweight</v>
      </c>
      <c r="K1709" s="21">
        <f>_xlfn.XLOOKUP(A1709,'Hospitalisation Details'!A:A,'Hospitalisation Details'!F:F,"Not Found")</f>
        <v>32818</v>
      </c>
      <c r="L1709" s="22">
        <f>_xlfn.XLOOKUP(A1709,'Hospitalisation Details'!A:A,'Hospitalisation Details'!H:H,"Not Found")</f>
        <v>5396.44</v>
      </c>
      <c r="M1709" s="21" t="str">
        <f>_xlfn.XLOOKUP(A1709,'Hospitalisation Details'!A:A,'Hospitalisation Details'!I:I,"Not Found")</f>
        <v>tier - 2</v>
      </c>
      <c r="N1709" s="21" t="str">
        <f>_xlfn.XLOOKUP(A1709,'Hospitalisation Details'!A:A,'Hospitalisation Details'!J:J,"Not Found")</f>
        <v>tier - 3</v>
      </c>
      <c r="O1709" s="21" t="str">
        <f>_xlfn.XLOOKUP(A1709,'Hospitalisation Details'!A:A,'Hospitalisation Details'!K:K,"Not Found")</f>
        <v>R1013</v>
      </c>
      <c r="P1709" s="23">
        <f>_xlfn.XLOOKUP(A1709,'Hospitalisation Details'!A:A,'Hospitalisation Details'!L:L,"Not Found")</f>
        <v>33</v>
      </c>
    </row>
    <row r="1710" spans="1:16" ht="15.75" x14ac:dyDescent="0.25">
      <c r="A1710" s="19" t="s">
        <v>662</v>
      </c>
      <c r="B1710" s="19" t="str">
        <f>_xlfn.XLOOKUP(A1710,'Customer Names'!A:A,'Customer Names'!C:C,"Not Found")</f>
        <v>Mueller</v>
      </c>
      <c r="C1710" s="20">
        <f>_xlfn.XLOOKUP(A1710,'Medical Examinations'!A:A,'Medical Examinations'!B:B,"not found")</f>
        <v>26.41</v>
      </c>
      <c r="D1710" s="20">
        <f>_xlfn.XLOOKUP(A1710,'Medical Examinations'!A:A,'Medical Examinations'!C:C,"not found")</f>
        <v>5.07</v>
      </c>
      <c r="E1710" s="20" t="str">
        <f>_xlfn.XLOOKUP(A1710,'Medical Examinations'!A:A,'Medical Examinations'!D:D,"not found")</f>
        <v>Yes</v>
      </c>
      <c r="F1710" s="20" t="str">
        <f>_xlfn.XLOOKUP(A1710,'Medical Examinations'!A:A,'Medical Examinations'!E:E,"not found")</f>
        <v>No</v>
      </c>
      <c r="G1710" s="20" t="str">
        <f>_xlfn.XLOOKUP(A1710,'Medical Examinations'!A:A,'Medical Examinations'!F:F,"not found")</f>
        <v>No</v>
      </c>
      <c r="H1710" s="20">
        <f>_xlfn.XLOOKUP(A1710,'Medical Examinations'!A:A,'Medical Examinations'!G:G,"not found")</f>
        <v>1</v>
      </c>
      <c r="I1710" s="20" t="str">
        <f>_xlfn.XLOOKUP(A1710,'Medical Examinations'!A:A,'Medical Examinations'!H:H,"not found")</f>
        <v>No</v>
      </c>
      <c r="J1710" s="20" t="str">
        <f>_xlfn.XLOOKUP(A1710,'Medical Examinations'!A:A,'Medical Examinations'!I:I,"not found")</f>
        <v>Overweight</v>
      </c>
      <c r="K1710" s="21">
        <f>_xlfn.XLOOKUP(A1710,'Hospitalisation Details'!A:A,'Hospitalisation Details'!F:F,"Not Found")</f>
        <v>32363</v>
      </c>
      <c r="L1710" s="22">
        <f>_xlfn.XLOOKUP(A1710,'Hospitalisation Details'!A:A,'Hospitalisation Details'!H:H,"Not Found")</f>
        <v>5385.34</v>
      </c>
      <c r="M1710" s="21" t="str">
        <f>_xlfn.XLOOKUP(A1710,'Hospitalisation Details'!A:A,'Hospitalisation Details'!I:I,"Not Found")</f>
        <v>tier - 2</v>
      </c>
      <c r="N1710" s="21" t="str">
        <f>_xlfn.XLOOKUP(A1710,'Hospitalisation Details'!A:A,'Hospitalisation Details'!J:J,"Not Found")</f>
        <v>tier - 3</v>
      </c>
      <c r="O1710" s="21" t="str">
        <f>_xlfn.XLOOKUP(A1710,'Hospitalisation Details'!A:A,'Hospitalisation Details'!K:K,"Not Found")</f>
        <v>R1012</v>
      </c>
      <c r="P1710" s="23">
        <f>_xlfn.XLOOKUP(A1710,'Hospitalisation Details'!A:A,'Hospitalisation Details'!L:L,"Not Found")</f>
        <v>34</v>
      </c>
    </row>
    <row r="1711" spans="1:16" ht="15.75" x14ac:dyDescent="0.25">
      <c r="A1711" s="19" t="s">
        <v>661</v>
      </c>
      <c r="B1711" s="19" t="str">
        <f>_xlfn.XLOOKUP(A1711,'Customer Names'!A:A,'Customer Names'!C:C,"Not Found")</f>
        <v>Olsen</v>
      </c>
      <c r="C1711" s="20">
        <f>_xlfn.XLOOKUP(A1711,'Medical Examinations'!A:A,'Medical Examinations'!B:B,"not found")</f>
        <v>27.6</v>
      </c>
      <c r="D1711" s="20">
        <f>_xlfn.XLOOKUP(A1711,'Medical Examinations'!A:A,'Medical Examinations'!C:C,"not found")</f>
        <v>5.33</v>
      </c>
      <c r="E1711" s="20" t="str">
        <f>_xlfn.XLOOKUP(A1711,'Medical Examinations'!A:A,'Medical Examinations'!D:D,"not found")</f>
        <v>No</v>
      </c>
      <c r="F1711" s="20" t="str">
        <f>_xlfn.XLOOKUP(A1711,'Medical Examinations'!A:A,'Medical Examinations'!E:E,"not found")</f>
        <v>No</v>
      </c>
      <c r="G1711" s="20" t="str">
        <f>_xlfn.XLOOKUP(A1711,'Medical Examinations'!A:A,'Medical Examinations'!F:F,"not found")</f>
        <v>No</v>
      </c>
      <c r="H1711" s="20">
        <f>_xlfn.XLOOKUP(A1711,'Medical Examinations'!A:A,'Medical Examinations'!G:G,"not found")</f>
        <v>1</v>
      </c>
      <c r="I1711" s="20" t="str">
        <f>_xlfn.XLOOKUP(A1711,'Medical Examinations'!A:A,'Medical Examinations'!H:H,"not found")</f>
        <v>No</v>
      </c>
      <c r="J1711" s="20" t="str">
        <f>_xlfn.XLOOKUP(A1711,'Medical Examinations'!A:A,'Medical Examinations'!I:I,"not found")</f>
        <v>Overweight</v>
      </c>
      <c r="K1711" s="21">
        <f>_xlfn.XLOOKUP(A1711,'Hospitalisation Details'!A:A,'Hospitalisation Details'!F:F,"Not Found")</f>
        <v>30834</v>
      </c>
      <c r="L1711" s="22">
        <f>_xlfn.XLOOKUP(A1711,'Hospitalisation Details'!A:A,'Hospitalisation Details'!H:H,"Not Found")</f>
        <v>5383.54</v>
      </c>
      <c r="M1711" s="21" t="str">
        <f>_xlfn.XLOOKUP(A1711,'Hospitalisation Details'!A:A,'Hospitalisation Details'!I:I,"Not Found")</f>
        <v>tier - 2</v>
      </c>
      <c r="N1711" s="21" t="str">
        <f>_xlfn.XLOOKUP(A1711,'Hospitalisation Details'!A:A,'Hospitalisation Details'!J:J,"Not Found")</f>
        <v>tier - 3</v>
      </c>
      <c r="O1711" s="21" t="str">
        <f>_xlfn.XLOOKUP(A1711,'Hospitalisation Details'!A:A,'Hospitalisation Details'!K:K,"Not Found")</f>
        <v>R1011</v>
      </c>
      <c r="P1711" s="23">
        <f>_xlfn.XLOOKUP(A1711,'Hospitalisation Details'!A:A,'Hospitalisation Details'!L:L,"Not Found")</f>
        <v>39</v>
      </c>
    </row>
    <row r="1712" spans="1:16" ht="15.75" x14ac:dyDescent="0.25">
      <c r="A1712" s="19" t="s">
        <v>660</v>
      </c>
      <c r="B1712" s="19" t="str">
        <f>_xlfn.XLOOKUP(A1712,'Customer Names'!A:A,'Customer Names'!C:C,"Not Found")</f>
        <v>De Jesus</v>
      </c>
      <c r="C1712" s="20">
        <f>_xlfn.XLOOKUP(A1712,'Medical Examinations'!A:A,'Medical Examinations'!B:B,"not found")</f>
        <v>33.82</v>
      </c>
      <c r="D1712" s="20">
        <f>_xlfn.XLOOKUP(A1712,'Medical Examinations'!A:A,'Medical Examinations'!C:C,"not found")</f>
        <v>8.93</v>
      </c>
      <c r="E1712" s="20" t="str">
        <f>_xlfn.XLOOKUP(A1712,'Medical Examinations'!A:A,'Medical Examinations'!D:D,"not found")</f>
        <v>Yes</v>
      </c>
      <c r="F1712" s="20" t="str">
        <f>_xlfn.XLOOKUP(A1712,'Medical Examinations'!A:A,'Medical Examinations'!E:E,"not found")</f>
        <v>No</v>
      </c>
      <c r="G1712" s="20" t="str">
        <f>_xlfn.XLOOKUP(A1712,'Medical Examinations'!A:A,'Medical Examinations'!F:F,"not found")</f>
        <v>No</v>
      </c>
      <c r="H1712" s="20">
        <f>_xlfn.XLOOKUP(A1712,'Medical Examinations'!A:A,'Medical Examinations'!G:G,"not found")</f>
        <v>1</v>
      </c>
      <c r="I1712" s="20" t="str">
        <f>_xlfn.XLOOKUP(A1712,'Medical Examinations'!A:A,'Medical Examinations'!H:H,"not found")</f>
        <v>No</v>
      </c>
      <c r="J1712" s="20" t="str">
        <f>_xlfn.XLOOKUP(A1712,'Medical Examinations'!A:A,'Medical Examinations'!I:I,"not found")</f>
        <v>Obesity</v>
      </c>
      <c r="K1712" s="21">
        <f>_xlfn.XLOOKUP(A1712,'Hospitalisation Details'!A:A,'Hospitalisation Details'!F:F,"Not Found")</f>
        <v>31615</v>
      </c>
      <c r="L1712" s="22">
        <f>_xlfn.XLOOKUP(A1712,'Hospitalisation Details'!A:A,'Hospitalisation Details'!H:H,"Not Found")</f>
        <v>5377.46</v>
      </c>
      <c r="M1712" s="21" t="str">
        <f>_xlfn.XLOOKUP(A1712,'Hospitalisation Details'!A:A,'Hospitalisation Details'!I:I,"Not Found")</f>
        <v>tier - 2</v>
      </c>
      <c r="N1712" s="21" t="str">
        <f>_xlfn.XLOOKUP(A1712,'Hospitalisation Details'!A:A,'Hospitalisation Details'!J:J,"Not Found")</f>
        <v>tier - 3</v>
      </c>
      <c r="O1712" s="21" t="str">
        <f>_xlfn.XLOOKUP(A1712,'Hospitalisation Details'!A:A,'Hospitalisation Details'!K:K,"Not Found")</f>
        <v>R1012</v>
      </c>
      <c r="P1712" s="23">
        <f>_xlfn.XLOOKUP(A1712,'Hospitalisation Details'!A:A,'Hospitalisation Details'!L:L,"Not Found")</f>
        <v>36</v>
      </c>
    </row>
    <row r="1713" spans="1:16" ht="15.75" x14ac:dyDescent="0.25">
      <c r="A1713" s="19" t="s">
        <v>659</v>
      </c>
      <c r="B1713" s="19" t="str">
        <f>_xlfn.XLOOKUP(A1713,'Customer Names'!A:A,'Customer Names'!C:C,"Not Found")</f>
        <v>Bartus</v>
      </c>
      <c r="C1713" s="20">
        <f>_xlfn.XLOOKUP(A1713,'Medical Examinations'!A:A,'Medical Examinations'!B:B,"not found")</f>
        <v>32.9</v>
      </c>
      <c r="D1713" s="20">
        <f>_xlfn.XLOOKUP(A1713,'Medical Examinations'!A:A,'Medical Examinations'!C:C,"not found")</f>
        <v>4.3499999999999996</v>
      </c>
      <c r="E1713" s="20" t="str">
        <f>_xlfn.XLOOKUP(A1713,'Medical Examinations'!A:A,'Medical Examinations'!D:D,"not found")</f>
        <v>No</v>
      </c>
      <c r="F1713" s="20" t="str">
        <f>_xlfn.XLOOKUP(A1713,'Medical Examinations'!A:A,'Medical Examinations'!E:E,"not found")</f>
        <v>No</v>
      </c>
      <c r="G1713" s="20" t="str">
        <f>_xlfn.XLOOKUP(A1713,'Medical Examinations'!A:A,'Medical Examinations'!F:F,"not found")</f>
        <v>No</v>
      </c>
      <c r="H1713" s="20">
        <f>_xlfn.XLOOKUP(A1713,'Medical Examinations'!A:A,'Medical Examinations'!G:G,"not found")</f>
        <v>0</v>
      </c>
      <c r="I1713" s="20" t="str">
        <f>_xlfn.XLOOKUP(A1713,'Medical Examinations'!A:A,'Medical Examinations'!H:H,"not found")</f>
        <v>No</v>
      </c>
      <c r="J1713" s="20" t="str">
        <f>_xlfn.XLOOKUP(A1713,'Medical Examinations'!A:A,'Medical Examinations'!I:I,"not found")</f>
        <v>Obesity</v>
      </c>
      <c r="K1713" s="21">
        <f>_xlfn.XLOOKUP(A1713,'Hospitalisation Details'!A:A,'Hospitalisation Details'!F:F,"Not Found")</f>
        <v>32830</v>
      </c>
      <c r="L1713" s="22">
        <f>_xlfn.XLOOKUP(A1713,'Hospitalisation Details'!A:A,'Hospitalisation Details'!H:H,"Not Found")</f>
        <v>5375.04</v>
      </c>
      <c r="M1713" s="21" t="str">
        <f>_xlfn.XLOOKUP(A1713,'Hospitalisation Details'!A:A,'Hospitalisation Details'!I:I,"Not Found")</f>
        <v>tier - 2</v>
      </c>
      <c r="N1713" s="21" t="str">
        <f>_xlfn.XLOOKUP(A1713,'Hospitalisation Details'!A:A,'Hospitalisation Details'!J:J,"Not Found")</f>
        <v>tier - 3</v>
      </c>
      <c r="O1713" s="21" t="str">
        <f>_xlfn.XLOOKUP(A1713,'Hospitalisation Details'!A:A,'Hospitalisation Details'!K:K,"Not Found")</f>
        <v>R1011</v>
      </c>
      <c r="P1713" s="23">
        <f>_xlfn.XLOOKUP(A1713,'Hospitalisation Details'!A:A,'Hospitalisation Details'!L:L,"Not Found")</f>
        <v>33</v>
      </c>
    </row>
    <row r="1714" spans="1:16" ht="15.75" x14ac:dyDescent="0.25">
      <c r="A1714" s="19" t="s">
        <v>658</v>
      </c>
      <c r="B1714" s="19" t="str">
        <f>_xlfn.XLOOKUP(A1714,'Customer Names'!A:A,'Customer Names'!C:C,"Not Found")</f>
        <v>Stevens</v>
      </c>
      <c r="C1714" s="20">
        <f>_xlfn.XLOOKUP(A1714,'Medical Examinations'!A:A,'Medical Examinations'!B:B,"not found")</f>
        <v>30.875</v>
      </c>
      <c r="D1714" s="20">
        <f>_xlfn.XLOOKUP(A1714,'Medical Examinations'!A:A,'Medical Examinations'!C:C,"not found")</f>
        <v>9.5399999999999991</v>
      </c>
      <c r="E1714" s="20" t="str">
        <f>_xlfn.XLOOKUP(A1714,'Medical Examinations'!A:A,'Medical Examinations'!D:D,"not found")</f>
        <v>Yes</v>
      </c>
      <c r="F1714" s="20" t="str">
        <f>_xlfn.XLOOKUP(A1714,'Medical Examinations'!A:A,'Medical Examinations'!E:E,"not found")</f>
        <v>No</v>
      </c>
      <c r="G1714" s="20" t="str">
        <f>_xlfn.XLOOKUP(A1714,'Medical Examinations'!A:A,'Medical Examinations'!F:F,"not found")</f>
        <v>No</v>
      </c>
      <c r="H1714" s="20">
        <f>_xlfn.XLOOKUP(A1714,'Medical Examinations'!A:A,'Medical Examinations'!G:G,"not found")</f>
        <v>1</v>
      </c>
      <c r="I1714" s="20" t="str">
        <f>_xlfn.XLOOKUP(A1714,'Medical Examinations'!A:A,'Medical Examinations'!H:H,"not found")</f>
        <v>No</v>
      </c>
      <c r="J1714" s="20" t="str">
        <f>_xlfn.XLOOKUP(A1714,'Medical Examinations'!A:A,'Medical Examinations'!I:I,"not found")</f>
        <v>Obesity</v>
      </c>
      <c r="K1714" s="21">
        <f>_xlfn.XLOOKUP(A1714,'Hospitalisation Details'!A:A,'Hospitalisation Details'!F:F,"Not Found")</f>
        <v>31564</v>
      </c>
      <c r="L1714" s="22">
        <f>_xlfn.XLOOKUP(A1714,'Hospitalisation Details'!A:A,'Hospitalisation Details'!H:H,"Not Found")</f>
        <v>5373.36</v>
      </c>
      <c r="M1714" s="21" t="str">
        <f>_xlfn.XLOOKUP(A1714,'Hospitalisation Details'!A:A,'Hospitalisation Details'!I:I,"Not Found")</f>
        <v>tier - 2</v>
      </c>
      <c r="N1714" s="21" t="str">
        <f>_xlfn.XLOOKUP(A1714,'Hospitalisation Details'!A:A,'Hospitalisation Details'!J:J,"Not Found")</f>
        <v>tier - 3</v>
      </c>
      <c r="O1714" s="21" t="str">
        <f>_xlfn.XLOOKUP(A1714,'Hospitalisation Details'!A:A,'Hospitalisation Details'!K:K,"Not Found")</f>
        <v>R1012</v>
      </c>
      <c r="P1714" s="23">
        <f>_xlfn.XLOOKUP(A1714,'Hospitalisation Details'!A:A,'Hospitalisation Details'!L:L,"Not Found")</f>
        <v>37</v>
      </c>
    </row>
    <row r="1715" spans="1:16" ht="15.75" x14ac:dyDescent="0.25">
      <c r="A1715" s="19" t="s">
        <v>657</v>
      </c>
      <c r="B1715" s="19" t="str">
        <f>_xlfn.XLOOKUP(A1715,'Customer Names'!A:A,'Customer Names'!C:C,"Not Found")</f>
        <v>Rich</v>
      </c>
      <c r="C1715" s="20">
        <f>_xlfn.XLOOKUP(A1715,'Medical Examinations'!A:A,'Medical Examinations'!B:B,"not found")</f>
        <v>32.64</v>
      </c>
      <c r="D1715" s="20">
        <f>_xlfn.XLOOKUP(A1715,'Medical Examinations'!A:A,'Medical Examinations'!C:C,"not found")</f>
        <v>5.91</v>
      </c>
      <c r="E1715" s="20" t="str">
        <f>_xlfn.XLOOKUP(A1715,'Medical Examinations'!A:A,'Medical Examinations'!D:D,"not found")</f>
        <v>No</v>
      </c>
      <c r="F1715" s="20" t="str">
        <f>_xlfn.XLOOKUP(A1715,'Medical Examinations'!A:A,'Medical Examinations'!E:E,"not found")</f>
        <v>No</v>
      </c>
      <c r="G1715" s="20" t="str">
        <f>_xlfn.XLOOKUP(A1715,'Medical Examinations'!A:A,'Medical Examinations'!F:F,"not found")</f>
        <v>No</v>
      </c>
      <c r="H1715" s="20">
        <f>_xlfn.XLOOKUP(A1715,'Medical Examinations'!A:A,'Medical Examinations'!G:G,"not found")</f>
        <v>0</v>
      </c>
      <c r="I1715" s="20" t="str">
        <f>_xlfn.XLOOKUP(A1715,'Medical Examinations'!A:A,'Medical Examinations'!H:H,"not found")</f>
        <v>No</v>
      </c>
      <c r="J1715" s="20" t="str">
        <f>_xlfn.XLOOKUP(A1715,'Medical Examinations'!A:A,'Medical Examinations'!I:I,"not found")</f>
        <v>Obesity</v>
      </c>
      <c r="K1715" s="21">
        <f>_xlfn.XLOOKUP(A1715,'Hospitalisation Details'!A:A,'Hospitalisation Details'!F:F,"Not Found")</f>
        <v>34675</v>
      </c>
      <c r="L1715" s="22">
        <f>_xlfn.XLOOKUP(A1715,'Hospitalisation Details'!A:A,'Hospitalisation Details'!H:H,"Not Found")</f>
        <v>5364.66</v>
      </c>
      <c r="M1715" s="21" t="str">
        <f>_xlfn.XLOOKUP(A1715,'Hospitalisation Details'!A:A,'Hospitalisation Details'!I:I,"Not Found")</f>
        <v>tier - 2</v>
      </c>
      <c r="N1715" s="21" t="str">
        <f>_xlfn.XLOOKUP(A1715,'Hospitalisation Details'!A:A,'Hospitalisation Details'!J:J,"Not Found")</f>
        <v>tier - 3</v>
      </c>
      <c r="O1715" s="21" t="str">
        <f>_xlfn.XLOOKUP(A1715,'Hospitalisation Details'!A:A,'Hospitalisation Details'!K:K,"Not Found")</f>
        <v>R1011</v>
      </c>
      <c r="P1715" s="23">
        <f>_xlfn.XLOOKUP(A1715,'Hospitalisation Details'!A:A,'Hospitalisation Details'!L:L,"Not Found")</f>
        <v>28</v>
      </c>
    </row>
    <row r="1716" spans="1:16" ht="15.75" x14ac:dyDescent="0.25">
      <c r="A1716" s="19" t="s">
        <v>656</v>
      </c>
      <c r="B1716" s="19" t="str">
        <f>_xlfn.XLOOKUP(A1716,'Customer Names'!A:A,'Customer Names'!C:C,"Not Found")</f>
        <v>Fayter</v>
      </c>
      <c r="C1716" s="20">
        <f>_xlfn.XLOOKUP(A1716,'Medical Examinations'!A:A,'Medical Examinations'!B:B,"not found")</f>
        <v>22.135000000000002</v>
      </c>
      <c r="D1716" s="20">
        <f>_xlfn.XLOOKUP(A1716,'Medical Examinations'!A:A,'Medical Examinations'!C:C,"not found")</f>
        <v>5.0999999999999996</v>
      </c>
      <c r="E1716" s="20" t="str">
        <f>_xlfn.XLOOKUP(A1716,'Medical Examinations'!A:A,'Medical Examinations'!D:D,"not found")</f>
        <v>No</v>
      </c>
      <c r="F1716" s="20" t="str">
        <f>_xlfn.XLOOKUP(A1716,'Medical Examinations'!A:A,'Medical Examinations'!E:E,"not found")</f>
        <v>No</v>
      </c>
      <c r="G1716" s="20" t="str">
        <f>_xlfn.XLOOKUP(A1716,'Medical Examinations'!A:A,'Medical Examinations'!F:F,"not found")</f>
        <v>No</v>
      </c>
      <c r="H1716" s="20">
        <f>_xlfn.XLOOKUP(A1716,'Medical Examinations'!A:A,'Medical Examinations'!G:G,"not found")</f>
        <v>0</v>
      </c>
      <c r="I1716" s="20" t="str">
        <f>_xlfn.XLOOKUP(A1716,'Medical Examinations'!A:A,'Medical Examinations'!H:H,"not found")</f>
        <v>No</v>
      </c>
      <c r="J1716" s="20" t="str">
        <f>_xlfn.XLOOKUP(A1716,'Medical Examinations'!A:A,'Medical Examinations'!I:I,"not found")</f>
        <v>Normal Weight</v>
      </c>
      <c r="K1716" s="21">
        <f>_xlfn.XLOOKUP(A1716,'Hospitalisation Details'!A:A,'Hospitalisation Details'!F:F,"Not Found")</f>
        <v>32819</v>
      </c>
      <c r="L1716" s="22">
        <f>_xlfn.XLOOKUP(A1716,'Hospitalisation Details'!A:A,'Hospitalisation Details'!H:H,"Not Found")</f>
        <v>5354.07</v>
      </c>
      <c r="M1716" s="21" t="str">
        <f>_xlfn.XLOOKUP(A1716,'Hospitalisation Details'!A:A,'Hospitalisation Details'!I:I,"Not Found")</f>
        <v>tier - 2</v>
      </c>
      <c r="N1716" s="21" t="str">
        <f>_xlfn.XLOOKUP(A1716,'Hospitalisation Details'!A:A,'Hospitalisation Details'!J:J,"Not Found")</f>
        <v>tier - 3</v>
      </c>
      <c r="O1716" s="21" t="str">
        <f>_xlfn.XLOOKUP(A1716,'Hospitalisation Details'!A:A,'Hospitalisation Details'!K:K,"Not Found")</f>
        <v>R1024</v>
      </c>
      <c r="P1716" s="23">
        <f>_xlfn.XLOOKUP(A1716,'Hospitalisation Details'!A:A,'Hospitalisation Details'!L:L,"Not Found")</f>
        <v>33</v>
      </c>
    </row>
    <row r="1717" spans="1:16" ht="15.75" x14ac:dyDescent="0.25">
      <c r="A1717" s="19" t="s">
        <v>655</v>
      </c>
      <c r="B1717" s="19" t="str">
        <f>_xlfn.XLOOKUP(A1717,'Customer Names'!A:A,'Customer Names'!C:C,"Not Found")</f>
        <v>Parise</v>
      </c>
      <c r="C1717" s="20">
        <f>_xlfn.XLOOKUP(A1717,'Medical Examinations'!A:A,'Medical Examinations'!B:B,"not found")</f>
        <v>16.53</v>
      </c>
      <c r="D1717" s="20">
        <f>_xlfn.XLOOKUP(A1717,'Medical Examinations'!A:A,'Medical Examinations'!C:C,"not found")</f>
        <v>5.08</v>
      </c>
      <c r="E1717" s="20" t="str">
        <f>_xlfn.XLOOKUP(A1717,'Medical Examinations'!A:A,'Medical Examinations'!D:D,"not found")</f>
        <v>No</v>
      </c>
      <c r="F1717" s="20" t="str">
        <f>_xlfn.XLOOKUP(A1717,'Medical Examinations'!A:A,'Medical Examinations'!E:E,"not found")</f>
        <v>No</v>
      </c>
      <c r="G1717" s="20" t="str">
        <f>_xlfn.XLOOKUP(A1717,'Medical Examinations'!A:A,'Medical Examinations'!F:F,"not found")</f>
        <v>No</v>
      </c>
      <c r="H1717" s="20">
        <f>_xlfn.XLOOKUP(A1717,'Medical Examinations'!A:A,'Medical Examinations'!G:G,"not found")</f>
        <v>2</v>
      </c>
      <c r="I1717" s="20" t="str">
        <f>_xlfn.XLOOKUP(A1717,'Medical Examinations'!A:A,'Medical Examinations'!H:H,"not found")</f>
        <v>No</v>
      </c>
      <c r="J1717" s="20" t="str">
        <f>_xlfn.XLOOKUP(A1717,'Medical Examinations'!A:A,'Medical Examinations'!I:I,"not found")</f>
        <v>Underweight</v>
      </c>
      <c r="K1717" s="21">
        <f>_xlfn.XLOOKUP(A1717,'Hospitalisation Details'!A:A,'Hospitalisation Details'!F:F,"Not Found")</f>
        <v>26648</v>
      </c>
      <c r="L1717" s="22">
        <f>_xlfn.XLOOKUP(A1717,'Hospitalisation Details'!A:A,'Hospitalisation Details'!H:H,"Not Found")</f>
        <v>5344.81</v>
      </c>
      <c r="M1717" s="21" t="str">
        <f>_xlfn.XLOOKUP(A1717,'Hospitalisation Details'!A:A,'Hospitalisation Details'!I:I,"Not Found")</f>
        <v>tier - 2</v>
      </c>
      <c r="N1717" s="21" t="str">
        <f>_xlfn.XLOOKUP(A1717,'Hospitalisation Details'!A:A,'Hospitalisation Details'!J:J,"Not Found")</f>
        <v>tier - 3</v>
      </c>
      <c r="O1717" s="21" t="str">
        <f>_xlfn.XLOOKUP(A1717,'Hospitalisation Details'!A:A,'Hospitalisation Details'!K:K,"Not Found")</f>
        <v>R1013</v>
      </c>
      <c r="P1717" s="23">
        <f>_xlfn.XLOOKUP(A1717,'Hospitalisation Details'!A:A,'Hospitalisation Details'!L:L,"Not Found")</f>
        <v>50</v>
      </c>
    </row>
    <row r="1718" spans="1:16" ht="15.75" x14ac:dyDescent="0.25">
      <c r="A1718" s="19" t="s">
        <v>654</v>
      </c>
      <c r="B1718" s="19" t="str">
        <f>_xlfn.XLOOKUP(A1718,'Customer Names'!A:A,'Customer Names'!C:C,"Not Found")</f>
        <v>Andrew</v>
      </c>
      <c r="C1718" s="20">
        <f>_xlfn.XLOOKUP(A1718,'Medical Examinations'!A:A,'Medical Examinations'!B:B,"not found")</f>
        <v>32.774999999999999</v>
      </c>
      <c r="D1718" s="20">
        <f>_xlfn.XLOOKUP(A1718,'Medical Examinations'!A:A,'Medical Examinations'!C:C,"not found")</f>
        <v>4.75</v>
      </c>
      <c r="E1718" s="20" t="str">
        <f>_xlfn.XLOOKUP(A1718,'Medical Examinations'!A:A,'Medical Examinations'!D:D,"not found")</f>
        <v>No</v>
      </c>
      <c r="F1718" s="20" t="str">
        <f>_xlfn.XLOOKUP(A1718,'Medical Examinations'!A:A,'Medical Examinations'!E:E,"not found")</f>
        <v>No</v>
      </c>
      <c r="G1718" s="20" t="str">
        <f>_xlfn.XLOOKUP(A1718,'Medical Examinations'!A:A,'Medical Examinations'!F:F,"not found")</f>
        <v>No</v>
      </c>
      <c r="H1718" s="20">
        <f>_xlfn.XLOOKUP(A1718,'Medical Examinations'!A:A,'Medical Examinations'!G:G,"not found")</f>
        <v>0</v>
      </c>
      <c r="I1718" s="20" t="str">
        <f>_xlfn.XLOOKUP(A1718,'Medical Examinations'!A:A,'Medical Examinations'!H:H,"not found")</f>
        <v>No</v>
      </c>
      <c r="J1718" s="20" t="str">
        <f>_xlfn.XLOOKUP(A1718,'Medical Examinations'!A:A,'Medical Examinations'!I:I,"not found")</f>
        <v>Obesity</v>
      </c>
      <c r="K1718" s="21">
        <f>_xlfn.XLOOKUP(A1718,'Hospitalisation Details'!A:A,'Hospitalisation Details'!F:F,"Not Found")</f>
        <v>33478</v>
      </c>
      <c r="L1718" s="22">
        <f>_xlfn.XLOOKUP(A1718,'Hospitalisation Details'!A:A,'Hospitalisation Details'!H:H,"Not Found")</f>
        <v>5327.4</v>
      </c>
      <c r="M1718" s="21" t="str">
        <f>_xlfn.XLOOKUP(A1718,'Hospitalisation Details'!A:A,'Hospitalisation Details'!I:I,"Not Found")</f>
        <v>tier - 2</v>
      </c>
      <c r="N1718" s="21" t="str">
        <f>_xlfn.XLOOKUP(A1718,'Hospitalisation Details'!A:A,'Hospitalisation Details'!J:J,"Not Found")</f>
        <v>tier - 3</v>
      </c>
      <c r="O1718" s="21" t="str">
        <f>_xlfn.XLOOKUP(A1718,'Hospitalisation Details'!A:A,'Hospitalisation Details'!K:K,"Not Found")</f>
        <v>R1012</v>
      </c>
      <c r="P1718" s="23">
        <f>_xlfn.XLOOKUP(A1718,'Hospitalisation Details'!A:A,'Hospitalisation Details'!L:L,"Not Found")</f>
        <v>31</v>
      </c>
    </row>
    <row r="1719" spans="1:16" ht="15.75" x14ac:dyDescent="0.25">
      <c r="A1719" s="19" t="s">
        <v>653</v>
      </c>
      <c r="B1719" s="19" t="str">
        <f>_xlfn.XLOOKUP(A1719,'Customer Names'!A:A,'Customer Names'!C:C,"Not Found")</f>
        <v>Gryniewicz</v>
      </c>
      <c r="C1719" s="20">
        <f>_xlfn.XLOOKUP(A1719,'Medical Examinations'!A:A,'Medical Examinations'!B:B,"not found")</f>
        <v>30.9</v>
      </c>
      <c r="D1719" s="20">
        <f>_xlfn.XLOOKUP(A1719,'Medical Examinations'!A:A,'Medical Examinations'!C:C,"not found")</f>
        <v>6.05</v>
      </c>
      <c r="E1719" s="20" t="str">
        <f>_xlfn.XLOOKUP(A1719,'Medical Examinations'!A:A,'Medical Examinations'!D:D,"not found")</f>
        <v>No</v>
      </c>
      <c r="F1719" s="20" t="str">
        <f>_xlfn.XLOOKUP(A1719,'Medical Examinations'!A:A,'Medical Examinations'!E:E,"not found")</f>
        <v>No</v>
      </c>
      <c r="G1719" s="20" t="str">
        <f>_xlfn.XLOOKUP(A1719,'Medical Examinations'!A:A,'Medical Examinations'!F:F,"not found")</f>
        <v>No</v>
      </c>
      <c r="H1719" s="20">
        <f>_xlfn.XLOOKUP(A1719,'Medical Examinations'!A:A,'Medical Examinations'!G:G,"not found")</f>
        <v>1</v>
      </c>
      <c r="I1719" s="20" t="str">
        <f>_xlfn.XLOOKUP(A1719,'Medical Examinations'!A:A,'Medical Examinations'!H:H,"not found")</f>
        <v>No</v>
      </c>
      <c r="J1719" s="20" t="str">
        <f>_xlfn.XLOOKUP(A1719,'Medical Examinations'!A:A,'Medical Examinations'!I:I,"not found")</f>
        <v>Obesity</v>
      </c>
      <c r="K1719" s="21">
        <f>_xlfn.XLOOKUP(A1719,'Hospitalisation Details'!A:A,'Hospitalisation Details'!F:F,"Not Found")</f>
        <v>33773</v>
      </c>
      <c r="L1719" s="22">
        <f>_xlfn.XLOOKUP(A1719,'Hospitalisation Details'!A:A,'Hospitalisation Details'!H:H,"Not Found")</f>
        <v>5325.65</v>
      </c>
      <c r="M1719" s="21" t="str">
        <f>_xlfn.XLOOKUP(A1719,'Hospitalisation Details'!A:A,'Hospitalisation Details'!I:I,"Not Found")</f>
        <v>tier - 2</v>
      </c>
      <c r="N1719" s="21" t="str">
        <f>_xlfn.XLOOKUP(A1719,'Hospitalisation Details'!A:A,'Hospitalisation Details'!J:J,"Not Found")</f>
        <v>tier - 3</v>
      </c>
      <c r="O1719" s="21" t="str">
        <f>_xlfn.XLOOKUP(A1719,'Hospitalisation Details'!A:A,'Hospitalisation Details'!K:K,"Not Found")</f>
        <v>R1011</v>
      </c>
      <c r="P1719" s="23">
        <f>_xlfn.XLOOKUP(A1719,'Hospitalisation Details'!A:A,'Hospitalisation Details'!L:L,"Not Found")</f>
        <v>30</v>
      </c>
    </row>
    <row r="1720" spans="1:16" ht="15.75" x14ac:dyDescent="0.25">
      <c r="A1720" s="19" t="s">
        <v>652</v>
      </c>
      <c r="B1720" s="19" t="str">
        <f>_xlfn.XLOOKUP(A1720,'Customer Names'!A:A,'Customer Names'!C:C,"Not Found")</f>
        <v>Panora</v>
      </c>
      <c r="C1720" s="20">
        <f>_xlfn.XLOOKUP(A1720,'Medical Examinations'!A:A,'Medical Examinations'!B:B,"not found")</f>
        <v>15.58</v>
      </c>
      <c r="D1720" s="20">
        <f>_xlfn.XLOOKUP(A1720,'Medical Examinations'!A:A,'Medical Examinations'!C:C,"not found")</f>
        <v>11.56</v>
      </c>
      <c r="E1720" s="20" t="str">
        <f>_xlfn.XLOOKUP(A1720,'Medical Examinations'!A:A,'Medical Examinations'!D:D,"not found")</f>
        <v>No</v>
      </c>
      <c r="F1720" s="20" t="str">
        <f>_xlfn.XLOOKUP(A1720,'Medical Examinations'!A:A,'Medical Examinations'!E:E,"not found")</f>
        <v>No</v>
      </c>
      <c r="G1720" s="20" t="str">
        <f>_xlfn.XLOOKUP(A1720,'Medical Examinations'!A:A,'Medical Examinations'!F:F,"not found")</f>
        <v>No</v>
      </c>
      <c r="H1720" s="20">
        <f>_xlfn.XLOOKUP(A1720,'Medical Examinations'!A:A,'Medical Examinations'!G:G,"not found")</f>
        <v>0</v>
      </c>
      <c r="I1720" s="20" t="str">
        <f>_xlfn.XLOOKUP(A1720,'Medical Examinations'!A:A,'Medical Examinations'!H:H,"not found")</f>
        <v>No</v>
      </c>
      <c r="J1720" s="20" t="str">
        <f>_xlfn.XLOOKUP(A1720,'Medical Examinations'!A:A,'Medical Examinations'!I:I,"not found")</f>
        <v>Underweight</v>
      </c>
      <c r="K1720" s="21">
        <f>_xlfn.XLOOKUP(A1720,'Hospitalisation Details'!A:A,'Hospitalisation Details'!F:F,"Not Found")</f>
        <v>27274</v>
      </c>
      <c r="L1720" s="22">
        <f>_xlfn.XLOOKUP(A1720,'Hospitalisation Details'!A:A,'Hospitalisation Details'!H:H,"Not Found")</f>
        <v>5322.24</v>
      </c>
      <c r="M1720" s="21" t="str">
        <f>_xlfn.XLOOKUP(A1720,'Hospitalisation Details'!A:A,'Hospitalisation Details'!I:I,"Not Found")</f>
        <v>tier - 2</v>
      </c>
      <c r="N1720" s="21" t="str">
        <f>_xlfn.XLOOKUP(A1720,'Hospitalisation Details'!A:A,'Hospitalisation Details'!J:J,"Not Found")</f>
        <v>tier - 3</v>
      </c>
      <c r="O1720" s="21" t="str">
        <f>_xlfn.XLOOKUP(A1720,'Hospitalisation Details'!A:A,'Hospitalisation Details'!K:K,"Not Found")</f>
        <v>R1012</v>
      </c>
      <c r="P1720" s="23">
        <f>_xlfn.XLOOKUP(A1720,'Hospitalisation Details'!A:A,'Hospitalisation Details'!L:L,"Not Found")</f>
        <v>48</v>
      </c>
    </row>
    <row r="1721" spans="1:16" ht="15.75" x14ac:dyDescent="0.25">
      <c r="A1721" s="19" t="s">
        <v>651</v>
      </c>
      <c r="B1721" s="19" t="str">
        <f>_xlfn.XLOOKUP(A1721,'Customer Names'!A:A,'Customer Names'!C:C,"Not Found")</f>
        <v>Woodward</v>
      </c>
      <c r="C1721" s="20">
        <f>_xlfn.XLOOKUP(A1721,'Medical Examinations'!A:A,'Medical Examinations'!B:B,"not found")</f>
        <v>26.315000000000001</v>
      </c>
      <c r="D1721" s="20">
        <f>_xlfn.XLOOKUP(A1721,'Medical Examinations'!A:A,'Medical Examinations'!C:C,"not found")</f>
        <v>5.76</v>
      </c>
      <c r="E1721" s="20" t="str">
        <f>_xlfn.XLOOKUP(A1721,'Medical Examinations'!A:A,'Medical Examinations'!D:D,"not found")</f>
        <v>No</v>
      </c>
      <c r="F1721" s="20" t="str">
        <f>_xlfn.XLOOKUP(A1721,'Medical Examinations'!A:A,'Medical Examinations'!E:E,"not found")</f>
        <v>No</v>
      </c>
      <c r="G1721" s="20" t="str">
        <f>_xlfn.XLOOKUP(A1721,'Medical Examinations'!A:A,'Medical Examinations'!F:F,"not found")</f>
        <v>No</v>
      </c>
      <c r="H1721" s="20">
        <f>_xlfn.XLOOKUP(A1721,'Medical Examinations'!A:A,'Medical Examinations'!G:G,"not found")</f>
        <v>0</v>
      </c>
      <c r="I1721" s="20" t="str">
        <f>_xlfn.XLOOKUP(A1721,'Medical Examinations'!A:A,'Medical Examinations'!H:H,"not found")</f>
        <v>No</v>
      </c>
      <c r="J1721" s="20" t="str">
        <f>_xlfn.XLOOKUP(A1721,'Medical Examinations'!A:A,'Medical Examinations'!I:I,"not found")</f>
        <v>Overweight</v>
      </c>
      <c r="K1721" s="21">
        <f>_xlfn.XLOOKUP(A1721,'Hospitalisation Details'!A:A,'Hospitalisation Details'!F:F,"Not Found")</f>
        <v>34651</v>
      </c>
      <c r="L1721" s="22">
        <f>_xlfn.XLOOKUP(A1721,'Hospitalisation Details'!A:A,'Hospitalisation Details'!H:H,"Not Found")</f>
        <v>5312.17</v>
      </c>
      <c r="M1721" s="21" t="str">
        <f>_xlfn.XLOOKUP(A1721,'Hospitalisation Details'!A:A,'Hospitalisation Details'!I:I,"Not Found")</f>
        <v>tier - 2</v>
      </c>
      <c r="N1721" s="21" t="str">
        <f>_xlfn.XLOOKUP(A1721,'Hospitalisation Details'!A:A,'Hospitalisation Details'!J:J,"Not Found")</f>
        <v>tier - 3</v>
      </c>
      <c r="O1721" s="21" t="str">
        <f>_xlfn.XLOOKUP(A1721,'Hospitalisation Details'!A:A,'Hospitalisation Details'!K:K,"Not Found")</f>
        <v>R1012</v>
      </c>
      <c r="P1721" s="23">
        <f>_xlfn.XLOOKUP(A1721,'Hospitalisation Details'!A:A,'Hospitalisation Details'!L:L,"Not Found")</f>
        <v>28</v>
      </c>
    </row>
    <row r="1722" spans="1:16" ht="15.75" x14ac:dyDescent="0.25">
      <c r="A1722" s="19" t="s">
        <v>650</v>
      </c>
      <c r="B1722" s="19" t="str">
        <f>_xlfn.XLOOKUP(A1722,'Customer Names'!A:A,'Customer Names'!C:C,"Not Found")</f>
        <v>Lambe</v>
      </c>
      <c r="C1722" s="20">
        <f>_xlfn.XLOOKUP(A1722,'Medical Examinations'!A:A,'Medical Examinations'!B:B,"not found")</f>
        <v>35.61</v>
      </c>
      <c r="D1722" s="20">
        <f>_xlfn.XLOOKUP(A1722,'Medical Examinations'!A:A,'Medical Examinations'!C:C,"not found")</f>
        <v>5.65</v>
      </c>
      <c r="E1722" s="20" t="str">
        <f>_xlfn.XLOOKUP(A1722,'Medical Examinations'!A:A,'Medical Examinations'!D:D,"not found")</f>
        <v>No</v>
      </c>
      <c r="F1722" s="20" t="str">
        <f>_xlfn.XLOOKUP(A1722,'Medical Examinations'!A:A,'Medical Examinations'!E:E,"not found")</f>
        <v>Yes</v>
      </c>
      <c r="G1722" s="20" t="str">
        <f>_xlfn.XLOOKUP(A1722,'Medical Examinations'!A:A,'Medical Examinations'!F:F,"not found")</f>
        <v>No</v>
      </c>
      <c r="H1722" s="20">
        <f>_xlfn.XLOOKUP(A1722,'Medical Examinations'!A:A,'Medical Examinations'!G:G,"not found")</f>
        <v>1</v>
      </c>
      <c r="I1722" s="20" t="str">
        <f>_xlfn.XLOOKUP(A1722,'Medical Examinations'!A:A,'Medical Examinations'!H:H,"not found")</f>
        <v>No</v>
      </c>
      <c r="J1722" s="20" t="str">
        <f>_xlfn.XLOOKUP(A1722,'Medical Examinations'!A:A,'Medical Examinations'!I:I,"not found")</f>
        <v>Obesity</v>
      </c>
      <c r="K1722" s="21">
        <f>_xlfn.XLOOKUP(A1722,'Hospitalisation Details'!A:A,'Hospitalisation Details'!F:F,"Not Found")</f>
        <v>36778</v>
      </c>
      <c r="L1722" s="22">
        <f>_xlfn.XLOOKUP(A1722,'Hospitalisation Details'!A:A,'Hospitalisation Details'!H:H,"Not Found")</f>
        <v>5306.7</v>
      </c>
      <c r="M1722" s="21" t="str">
        <f>_xlfn.XLOOKUP(A1722,'Hospitalisation Details'!A:A,'Hospitalisation Details'!I:I,"Not Found")</f>
        <v>tier - 2</v>
      </c>
      <c r="N1722" s="21" t="str">
        <f>_xlfn.XLOOKUP(A1722,'Hospitalisation Details'!A:A,'Hospitalisation Details'!J:J,"Not Found")</f>
        <v>tier - 3</v>
      </c>
      <c r="O1722" s="21" t="str">
        <f>_xlfn.XLOOKUP(A1722,'Hospitalisation Details'!A:A,'Hospitalisation Details'!K:K,"Not Found")</f>
        <v>R1012</v>
      </c>
      <c r="P1722" s="23">
        <f>_xlfn.XLOOKUP(A1722,'Hospitalisation Details'!A:A,'Hospitalisation Details'!L:L,"Not Found")</f>
        <v>22</v>
      </c>
    </row>
    <row r="1723" spans="1:16" ht="15.75" x14ac:dyDescent="0.25">
      <c r="A1723" s="19" t="s">
        <v>649</v>
      </c>
      <c r="B1723" s="19" t="str">
        <f>_xlfn.XLOOKUP(A1723,'Customer Names'!A:A,'Customer Names'!C:C,"Not Found")</f>
        <v>Casto</v>
      </c>
      <c r="C1723" s="20">
        <f>_xlfn.XLOOKUP(A1723,'Medical Examinations'!A:A,'Medical Examinations'!B:B,"not found")</f>
        <v>37.56</v>
      </c>
      <c r="D1723" s="20">
        <f>_xlfn.XLOOKUP(A1723,'Medical Examinations'!A:A,'Medical Examinations'!C:C,"not found")</f>
        <v>5.88</v>
      </c>
      <c r="E1723" s="20" t="str">
        <f>_xlfn.XLOOKUP(A1723,'Medical Examinations'!A:A,'Medical Examinations'!D:D,"not found")</f>
        <v>No</v>
      </c>
      <c r="F1723" s="20" t="str">
        <f>_xlfn.XLOOKUP(A1723,'Medical Examinations'!A:A,'Medical Examinations'!E:E,"not found")</f>
        <v>Yes</v>
      </c>
      <c r="G1723" s="20" t="str">
        <f>_xlfn.XLOOKUP(A1723,'Medical Examinations'!A:A,'Medical Examinations'!F:F,"not found")</f>
        <v>No</v>
      </c>
      <c r="H1723" s="20">
        <f>_xlfn.XLOOKUP(A1723,'Medical Examinations'!A:A,'Medical Examinations'!G:G,"not found")</f>
        <v>1</v>
      </c>
      <c r="I1723" s="20" t="str">
        <f>_xlfn.XLOOKUP(A1723,'Medical Examinations'!A:A,'Medical Examinations'!H:H,"not found")</f>
        <v>No</v>
      </c>
      <c r="J1723" s="20" t="str">
        <f>_xlfn.XLOOKUP(A1723,'Medical Examinations'!A:A,'Medical Examinations'!I:I,"not found")</f>
        <v>Obesity</v>
      </c>
      <c r="K1723" s="21">
        <f>_xlfn.XLOOKUP(A1723,'Hospitalisation Details'!A:A,'Hospitalisation Details'!F:F,"Not Found")</f>
        <v>38221</v>
      </c>
      <c r="L1723" s="22">
        <f>_xlfn.XLOOKUP(A1723,'Hospitalisation Details'!A:A,'Hospitalisation Details'!H:H,"Not Found")</f>
        <v>5293.67</v>
      </c>
      <c r="M1723" s="21" t="str">
        <f>_xlfn.XLOOKUP(A1723,'Hospitalisation Details'!A:A,'Hospitalisation Details'!I:I,"Not Found")</f>
        <v>tier - 2</v>
      </c>
      <c r="N1723" s="21" t="str">
        <f>_xlfn.XLOOKUP(A1723,'Hospitalisation Details'!A:A,'Hospitalisation Details'!J:J,"Not Found")</f>
        <v>tier - 3</v>
      </c>
      <c r="O1723" s="21" t="str">
        <f>_xlfn.XLOOKUP(A1723,'Hospitalisation Details'!A:A,'Hospitalisation Details'!K:K,"Not Found")</f>
        <v>R1022</v>
      </c>
      <c r="P1723" s="23">
        <f>_xlfn.XLOOKUP(A1723,'Hospitalisation Details'!A:A,'Hospitalisation Details'!L:L,"Not Found")</f>
        <v>18</v>
      </c>
    </row>
    <row r="1724" spans="1:16" ht="15.75" x14ac:dyDescent="0.25">
      <c r="A1724" s="19" t="s">
        <v>648</v>
      </c>
      <c r="B1724" s="19" t="str">
        <f>_xlfn.XLOOKUP(A1724,'Customer Names'!A:A,'Customer Names'!C:C,"Not Found")</f>
        <v>Martelli</v>
      </c>
      <c r="C1724" s="20">
        <f>_xlfn.XLOOKUP(A1724,'Medical Examinations'!A:A,'Medical Examinations'!B:B,"not found")</f>
        <v>15.49</v>
      </c>
      <c r="D1724" s="20">
        <f>_xlfn.XLOOKUP(A1724,'Medical Examinations'!A:A,'Medical Examinations'!C:C,"not found")</f>
        <v>9.6</v>
      </c>
      <c r="E1724" s="20" t="str">
        <f>_xlfn.XLOOKUP(A1724,'Medical Examinations'!A:A,'Medical Examinations'!D:D,"not found")</f>
        <v>No</v>
      </c>
      <c r="F1724" s="20" t="str">
        <f>_xlfn.XLOOKUP(A1724,'Medical Examinations'!A:A,'Medical Examinations'!E:E,"not found")</f>
        <v>No</v>
      </c>
      <c r="G1724" s="20" t="str">
        <f>_xlfn.XLOOKUP(A1724,'Medical Examinations'!A:A,'Medical Examinations'!F:F,"not found")</f>
        <v>No</v>
      </c>
      <c r="H1724" s="20">
        <f>_xlfn.XLOOKUP(A1724,'Medical Examinations'!A:A,'Medical Examinations'!G:G,"not found")</f>
        <v>0</v>
      </c>
      <c r="I1724" s="20" t="str">
        <f>_xlfn.XLOOKUP(A1724,'Medical Examinations'!A:A,'Medical Examinations'!H:H,"not found")</f>
        <v>No</v>
      </c>
      <c r="J1724" s="20" t="str">
        <f>_xlfn.XLOOKUP(A1724,'Medical Examinations'!A:A,'Medical Examinations'!I:I,"not found")</f>
        <v>Underweight</v>
      </c>
      <c r="K1724" s="21">
        <f>_xlfn.XLOOKUP(A1724,'Hospitalisation Details'!A:A,'Hospitalisation Details'!F:F,"Not Found")</f>
        <v>27345</v>
      </c>
      <c r="L1724" s="22">
        <f>_xlfn.XLOOKUP(A1724,'Hospitalisation Details'!A:A,'Hospitalisation Details'!H:H,"Not Found")</f>
        <v>5291.71</v>
      </c>
      <c r="M1724" s="21" t="str">
        <f>_xlfn.XLOOKUP(A1724,'Hospitalisation Details'!A:A,'Hospitalisation Details'!I:I,"Not Found")</f>
        <v>tier - 2</v>
      </c>
      <c r="N1724" s="21" t="str">
        <f>_xlfn.XLOOKUP(A1724,'Hospitalisation Details'!A:A,'Hospitalisation Details'!J:J,"Not Found")</f>
        <v>tier - 3</v>
      </c>
      <c r="O1724" s="21" t="str">
        <f>_xlfn.XLOOKUP(A1724,'Hospitalisation Details'!A:A,'Hospitalisation Details'!K:K,"Not Found")</f>
        <v>R1012</v>
      </c>
      <c r="P1724" s="23">
        <f>_xlfn.XLOOKUP(A1724,'Hospitalisation Details'!A:A,'Hospitalisation Details'!L:L,"Not Found")</f>
        <v>48</v>
      </c>
    </row>
    <row r="1725" spans="1:16" ht="15.75" x14ac:dyDescent="0.25">
      <c r="A1725" s="19" t="s">
        <v>647</v>
      </c>
      <c r="B1725" s="19" t="str">
        <f>_xlfn.XLOOKUP(A1725,'Customer Names'!A:A,'Customer Names'!C:C,"Not Found")</f>
        <v>Naskret</v>
      </c>
      <c r="C1725" s="20">
        <f>_xlfn.XLOOKUP(A1725,'Medical Examinations'!A:A,'Medical Examinations'!B:B,"not found")</f>
        <v>23.48</v>
      </c>
      <c r="D1725" s="20">
        <f>_xlfn.XLOOKUP(A1725,'Medical Examinations'!A:A,'Medical Examinations'!C:C,"not found")</f>
        <v>6.24</v>
      </c>
      <c r="E1725" s="20" t="str">
        <f>_xlfn.XLOOKUP(A1725,'Medical Examinations'!A:A,'Medical Examinations'!D:D,"not found")</f>
        <v>No</v>
      </c>
      <c r="F1725" s="20" t="str">
        <f>_xlfn.XLOOKUP(A1725,'Medical Examinations'!A:A,'Medical Examinations'!E:E,"not found")</f>
        <v>No</v>
      </c>
      <c r="G1725" s="20" t="str">
        <f>_xlfn.XLOOKUP(A1725,'Medical Examinations'!A:A,'Medical Examinations'!F:F,"not found")</f>
        <v>No</v>
      </c>
      <c r="H1725" s="20">
        <f>_xlfn.XLOOKUP(A1725,'Medical Examinations'!A:A,'Medical Examinations'!G:G,"not found")</f>
        <v>1</v>
      </c>
      <c r="I1725" s="20" t="str">
        <f>_xlfn.XLOOKUP(A1725,'Medical Examinations'!A:A,'Medical Examinations'!H:H,"not found")</f>
        <v>No</v>
      </c>
      <c r="J1725" s="20" t="str">
        <f>_xlfn.XLOOKUP(A1725,'Medical Examinations'!A:A,'Medical Examinations'!I:I,"not found")</f>
        <v>Normal Weight</v>
      </c>
      <c r="K1725" s="21">
        <f>_xlfn.XLOOKUP(A1725,'Hospitalisation Details'!A:A,'Hospitalisation Details'!F:F,"Not Found")</f>
        <v>32021</v>
      </c>
      <c r="L1725" s="22">
        <f>_xlfn.XLOOKUP(A1725,'Hospitalisation Details'!A:A,'Hospitalisation Details'!H:H,"Not Found")</f>
        <v>5275.86</v>
      </c>
      <c r="M1725" s="21" t="str">
        <f>_xlfn.XLOOKUP(A1725,'Hospitalisation Details'!A:A,'Hospitalisation Details'!I:I,"Not Found")</f>
        <v>tier - 2</v>
      </c>
      <c r="N1725" s="21" t="str">
        <f>_xlfn.XLOOKUP(A1725,'Hospitalisation Details'!A:A,'Hospitalisation Details'!J:J,"Not Found")</f>
        <v>tier - 3</v>
      </c>
      <c r="O1725" s="21" t="str">
        <f>_xlfn.XLOOKUP(A1725,'Hospitalisation Details'!A:A,'Hospitalisation Details'!K:K,"Not Found")</f>
        <v>R1013</v>
      </c>
      <c r="P1725" s="23">
        <f>_xlfn.XLOOKUP(A1725,'Hospitalisation Details'!A:A,'Hospitalisation Details'!L:L,"Not Found")</f>
        <v>35</v>
      </c>
    </row>
    <row r="1726" spans="1:16" ht="15.75" x14ac:dyDescent="0.25">
      <c r="A1726" s="19" t="s">
        <v>646</v>
      </c>
      <c r="B1726" s="19" t="str">
        <f>_xlfn.XLOOKUP(A1726,'Customer Names'!A:A,'Customer Names'!C:C,"Not Found")</f>
        <v>Morgan</v>
      </c>
      <c r="C1726" s="20">
        <f>_xlfn.XLOOKUP(A1726,'Medical Examinations'!A:A,'Medical Examinations'!B:B,"not found")</f>
        <v>30.02</v>
      </c>
      <c r="D1726" s="20">
        <f>_xlfn.XLOOKUP(A1726,'Medical Examinations'!A:A,'Medical Examinations'!C:C,"not found")</f>
        <v>7.63</v>
      </c>
      <c r="E1726" s="20" t="str">
        <f>_xlfn.XLOOKUP(A1726,'Medical Examinations'!A:A,'Medical Examinations'!D:D,"not found")</f>
        <v>Yes</v>
      </c>
      <c r="F1726" s="20" t="str">
        <f>_xlfn.XLOOKUP(A1726,'Medical Examinations'!A:A,'Medical Examinations'!E:E,"not found")</f>
        <v>No</v>
      </c>
      <c r="G1726" s="20" t="str">
        <f>_xlfn.XLOOKUP(A1726,'Medical Examinations'!A:A,'Medical Examinations'!F:F,"not found")</f>
        <v>No</v>
      </c>
      <c r="H1726" s="20">
        <f>_xlfn.XLOOKUP(A1726,'Medical Examinations'!A:A,'Medical Examinations'!G:G,"not found")</f>
        <v>1</v>
      </c>
      <c r="I1726" s="20" t="str">
        <f>_xlfn.XLOOKUP(A1726,'Medical Examinations'!A:A,'Medical Examinations'!H:H,"not found")</f>
        <v>No</v>
      </c>
      <c r="J1726" s="20" t="str">
        <f>_xlfn.XLOOKUP(A1726,'Medical Examinations'!A:A,'Medical Examinations'!I:I,"not found")</f>
        <v>Obesity</v>
      </c>
      <c r="K1726" s="21">
        <f>_xlfn.XLOOKUP(A1726,'Hospitalisation Details'!A:A,'Hospitalisation Details'!F:F,"Not Found")</f>
        <v>31705</v>
      </c>
      <c r="L1726" s="22">
        <f>_xlfn.XLOOKUP(A1726,'Hospitalisation Details'!A:A,'Hospitalisation Details'!H:H,"Not Found")</f>
        <v>5272.18</v>
      </c>
      <c r="M1726" s="21" t="str">
        <f>_xlfn.XLOOKUP(A1726,'Hospitalisation Details'!A:A,'Hospitalisation Details'!I:I,"Not Found")</f>
        <v>tier - 2</v>
      </c>
      <c r="N1726" s="21" t="str">
        <f>_xlfn.XLOOKUP(A1726,'Hospitalisation Details'!A:A,'Hospitalisation Details'!J:J,"Not Found")</f>
        <v>tier - 3</v>
      </c>
      <c r="O1726" s="21" t="str">
        <f>_xlfn.XLOOKUP(A1726,'Hospitalisation Details'!A:A,'Hospitalisation Details'!K:K,"Not Found")</f>
        <v>R1012</v>
      </c>
      <c r="P1726" s="23">
        <f>_xlfn.XLOOKUP(A1726,'Hospitalisation Details'!A:A,'Hospitalisation Details'!L:L,"Not Found")</f>
        <v>36</v>
      </c>
    </row>
    <row r="1727" spans="1:16" ht="15.75" x14ac:dyDescent="0.25">
      <c r="A1727" s="19" t="s">
        <v>645</v>
      </c>
      <c r="B1727" s="19" t="str">
        <f>_xlfn.XLOOKUP(A1727,'Customer Names'!A:A,'Customer Names'!C:C,"Not Found")</f>
        <v>Maloney</v>
      </c>
      <c r="C1727" s="20">
        <f>_xlfn.XLOOKUP(A1727,'Medical Examinations'!A:A,'Medical Examinations'!B:B,"not found")</f>
        <v>26.885000000000002</v>
      </c>
      <c r="D1727" s="20">
        <f>_xlfn.XLOOKUP(A1727,'Medical Examinations'!A:A,'Medical Examinations'!C:C,"not found")</f>
        <v>8.66</v>
      </c>
      <c r="E1727" s="20" t="str">
        <f>_xlfn.XLOOKUP(A1727,'Medical Examinations'!A:A,'Medical Examinations'!D:D,"not found")</f>
        <v>Yes</v>
      </c>
      <c r="F1727" s="20" t="str">
        <f>_xlfn.XLOOKUP(A1727,'Medical Examinations'!A:A,'Medical Examinations'!E:E,"not found")</f>
        <v>No</v>
      </c>
      <c r="G1727" s="20" t="str">
        <f>_xlfn.XLOOKUP(A1727,'Medical Examinations'!A:A,'Medical Examinations'!F:F,"not found")</f>
        <v>No</v>
      </c>
      <c r="H1727" s="20">
        <f>_xlfn.XLOOKUP(A1727,'Medical Examinations'!A:A,'Medical Examinations'!G:G,"not found")</f>
        <v>1</v>
      </c>
      <c r="I1727" s="20" t="str">
        <f>_xlfn.XLOOKUP(A1727,'Medical Examinations'!A:A,'Medical Examinations'!H:H,"not found")</f>
        <v>No</v>
      </c>
      <c r="J1727" s="20" t="str">
        <f>_xlfn.XLOOKUP(A1727,'Medical Examinations'!A:A,'Medical Examinations'!I:I,"not found")</f>
        <v>Overweight</v>
      </c>
      <c r="K1727" s="21">
        <f>_xlfn.XLOOKUP(A1727,'Hospitalisation Details'!A:A,'Hospitalisation Details'!F:F,"Not Found")</f>
        <v>31675</v>
      </c>
      <c r="L1727" s="22">
        <f>_xlfn.XLOOKUP(A1727,'Hospitalisation Details'!A:A,'Hospitalisation Details'!H:H,"Not Found")</f>
        <v>5267.82</v>
      </c>
      <c r="M1727" s="21" t="str">
        <f>_xlfn.XLOOKUP(A1727,'Hospitalisation Details'!A:A,'Hospitalisation Details'!I:I,"Not Found")</f>
        <v>tier - 2</v>
      </c>
      <c r="N1727" s="21" t="str">
        <f>_xlfn.XLOOKUP(A1727,'Hospitalisation Details'!A:A,'Hospitalisation Details'!J:J,"Not Found")</f>
        <v>tier - 3</v>
      </c>
      <c r="O1727" s="21" t="str">
        <f>_xlfn.XLOOKUP(A1727,'Hospitalisation Details'!A:A,'Hospitalisation Details'!K:K,"Not Found")</f>
        <v>R1012</v>
      </c>
      <c r="P1727" s="23">
        <f>_xlfn.XLOOKUP(A1727,'Hospitalisation Details'!A:A,'Hospitalisation Details'!L:L,"Not Found")</f>
        <v>36</v>
      </c>
    </row>
    <row r="1728" spans="1:16" ht="15.75" x14ac:dyDescent="0.25">
      <c r="A1728" s="19" t="s">
        <v>644</v>
      </c>
      <c r="B1728" s="19" t="str">
        <f>_xlfn.XLOOKUP(A1728,'Customer Names'!A:A,'Customer Names'!C:C,"Not Found")</f>
        <v>Amherst</v>
      </c>
      <c r="C1728" s="20">
        <f>_xlfn.XLOOKUP(A1728,'Medical Examinations'!A:A,'Medical Examinations'!B:B,"not found")</f>
        <v>25.84</v>
      </c>
      <c r="D1728" s="20">
        <f>_xlfn.XLOOKUP(A1728,'Medical Examinations'!A:A,'Medical Examinations'!C:C,"not found")</f>
        <v>8.5500000000000007</v>
      </c>
      <c r="E1728" s="20" t="str">
        <f>_xlfn.XLOOKUP(A1728,'Medical Examinations'!A:A,'Medical Examinations'!D:D,"not found")</f>
        <v>Yes</v>
      </c>
      <c r="F1728" s="20" t="str">
        <f>_xlfn.XLOOKUP(A1728,'Medical Examinations'!A:A,'Medical Examinations'!E:E,"not found")</f>
        <v>No</v>
      </c>
      <c r="G1728" s="20" t="str">
        <f>_xlfn.XLOOKUP(A1728,'Medical Examinations'!A:A,'Medical Examinations'!F:F,"not found")</f>
        <v>No</v>
      </c>
      <c r="H1728" s="20">
        <f>_xlfn.XLOOKUP(A1728,'Medical Examinations'!A:A,'Medical Examinations'!G:G,"not found")</f>
        <v>1</v>
      </c>
      <c r="I1728" s="20" t="str">
        <f>_xlfn.XLOOKUP(A1728,'Medical Examinations'!A:A,'Medical Examinations'!H:H,"not found")</f>
        <v>No</v>
      </c>
      <c r="J1728" s="20" t="str">
        <f>_xlfn.XLOOKUP(A1728,'Medical Examinations'!A:A,'Medical Examinations'!I:I,"not found")</f>
        <v>Overweight</v>
      </c>
      <c r="K1728" s="21">
        <f>_xlfn.XLOOKUP(A1728,'Hospitalisation Details'!A:A,'Hospitalisation Details'!F:F,"Not Found")</f>
        <v>31710</v>
      </c>
      <c r="L1728" s="22">
        <f>_xlfn.XLOOKUP(A1728,'Hospitalisation Details'!A:A,'Hospitalisation Details'!H:H,"Not Found")</f>
        <v>5266.37</v>
      </c>
      <c r="M1728" s="21" t="str">
        <f>_xlfn.XLOOKUP(A1728,'Hospitalisation Details'!A:A,'Hospitalisation Details'!I:I,"Not Found")</f>
        <v>tier - 2</v>
      </c>
      <c r="N1728" s="21" t="str">
        <f>_xlfn.XLOOKUP(A1728,'Hospitalisation Details'!A:A,'Hospitalisation Details'!J:J,"Not Found")</f>
        <v>tier - 3</v>
      </c>
      <c r="O1728" s="21" t="str">
        <f>_xlfn.XLOOKUP(A1728,'Hospitalisation Details'!A:A,'Hospitalisation Details'!K:K,"Not Found")</f>
        <v>R1012</v>
      </c>
      <c r="P1728" s="23">
        <f>_xlfn.XLOOKUP(A1728,'Hospitalisation Details'!A:A,'Hospitalisation Details'!L:L,"Not Found")</f>
        <v>36</v>
      </c>
    </row>
    <row r="1729" spans="1:16" ht="15.75" x14ac:dyDescent="0.25">
      <c r="A1729" s="19" t="s">
        <v>643</v>
      </c>
      <c r="B1729" s="19" t="str">
        <f>_xlfn.XLOOKUP(A1729,'Customer Names'!A:A,'Customer Names'!C:C,"Not Found")</f>
        <v>Davenport</v>
      </c>
      <c r="C1729" s="20">
        <f>_xlfn.XLOOKUP(A1729,'Medical Examinations'!A:A,'Medical Examinations'!B:B,"not found")</f>
        <v>27.454999999999998</v>
      </c>
      <c r="D1729" s="20">
        <f>_xlfn.XLOOKUP(A1729,'Medical Examinations'!A:A,'Medical Examinations'!C:C,"not found")</f>
        <v>4.54</v>
      </c>
      <c r="E1729" s="20" t="str">
        <f>_xlfn.XLOOKUP(A1729,'Medical Examinations'!A:A,'Medical Examinations'!D:D,"not found")</f>
        <v>No</v>
      </c>
      <c r="F1729" s="20" t="str">
        <f>_xlfn.XLOOKUP(A1729,'Medical Examinations'!A:A,'Medical Examinations'!E:E,"not found")</f>
        <v>No</v>
      </c>
      <c r="G1729" s="20" t="str">
        <f>_xlfn.XLOOKUP(A1729,'Medical Examinations'!A:A,'Medical Examinations'!F:F,"not found")</f>
        <v>No</v>
      </c>
      <c r="H1729" s="20">
        <f>_xlfn.XLOOKUP(A1729,'Medical Examinations'!A:A,'Medical Examinations'!G:G,"not found")</f>
        <v>0</v>
      </c>
      <c r="I1729" s="20" t="str">
        <f>_xlfn.XLOOKUP(A1729,'Medical Examinations'!A:A,'Medical Examinations'!H:H,"not found")</f>
        <v>No</v>
      </c>
      <c r="J1729" s="20" t="str">
        <f>_xlfn.XLOOKUP(A1729,'Medical Examinations'!A:A,'Medical Examinations'!I:I,"not found")</f>
        <v>Overweight</v>
      </c>
      <c r="K1729" s="21">
        <f>_xlfn.XLOOKUP(A1729,'Hospitalisation Details'!A:A,'Hospitalisation Details'!F:F,"Not Found")</f>
        <v>32708</v>
      </c>
      <c r="L1729" s="22">
        <f>_xlfn.XLOOKUP(A1729,'Hospitalisation Details'!A:A,'Hospitalisation Details'!H:H,"Not Found")</f>
        <v>5261.47</v>
      </c>
      <c r="M1729" s="21" t="str">
        <f>_xlfn.XLOOKUP(A1729,'Hospitalisation Details'!A:A,'Hospitalisation Details'!I:I,"Not Found")</f>
        <v>tier - 2</v>
      </c>
      <c r="N1729" s="21" t="str">
        <f>_xlfn.XLOOKUP(A1729,'Hospitalisation Details'!A:A,'Hospitalisation Details'!J:J,"Not Found")</f>
        <v>tier - 3</v>
      </c>
      <c r="O1729" s="21" t="str">
        <f>_xlfn.XLOOKUP(A1729,'Hospitalisation Details'!A:A,'Hospitalisation Details'!K:K,"Not Found")</f>
        <v>R1012</v>
      </c>
      <c r="P1729" s="23">
        <f>_xlfn.XLOOKUP(A1729,'Hospitalisation Details'!A:A,'Hospitalisation Details'!L:L,"Not Found")</f>
        <v>33</v>
      </c>
    </row>
    <row r="1730" spans="1:16" ht="15.75" x14ac:dyDescent="0.25">
      <c r="A1730" s="19" t="s">
        <v>642</v>
      </c>
      <c r="B1730" s="19" t="str">
        <f>_xlfn.XLOOKUP(A1730,'Customer Names'!A:A,'Customer Names'!C:C,"Not Found")</f>
        <v>Johansen</v>
      </c>
      <c r="C1730" s="20">
        <f>_xlfn.XLOOKUP(A1730,'Medical Examinations'!A:A,'Medical Examinations'!B:B,"not found")</f>
        <v>24.605</v>
      </c>
      <c r="D1730" s="20">
        <f>_xlfn.XLOOKUP(A1730,'Medical Examinations'!A:A,'Medical Examinations'!C:C,"not found")</f>
        <v>5.7</v>
      </c>
      <c r="E1730" s="20" t="str">
        <f>_xlfn.XLOOKUP(A1730,'Medical Examinations'!A:A,'Medical Examinations'!D:D,"not found")</f>
        <v>No</v>
      </c>
      <c r="F1730" s="20" t="str">
        <f>_xlfn.XLOOKUP(A1730,'Medical Examinations'!A:A,'Medical Examinations'!E:E,"not found")</f>
        <v>No</v>
      </c>
      <c r="G1730" s="20" t="str">
        <f>_xlfn.XLOOKUP(A1730,'Medical Examinations'!A:A,'Medical Examinations'!F:F,"not found")</f>
        <v>No</v>
      </c>
      <c r="H1730" s="20">
        <f>_xlfn.XLOOKUP(A1730,'Medical Examinations'!A:A,'Medical Examinations'!G:G,"not found")</f>
        <v>0</v>
      </c>
      <c r="I1730" s="20" t="str">
        <f>_xlfn.XLOOKUP(A1730,'Medical Examinations'!A:A,'Medical Examinations'!H:H,"not found")</f>
        <v>No</v>
      </c>
      <c r="J1730" s="20" t="str">
        <f>_xlfn.XLOOKUP(A1730,'Medical Examinations'!A:A,'Medical Examinations'!I:I,"not found")</f>
        <v>Normal Weight</v>
      </c>
      <c r="K1730" s="21">
        <f>_xlfn.XLOOKUP(A1730,'Hospitalisation Details'!A:A,'Hospitalisation Details'!F:F,"Not Found")</f>
        <v>32837</v>
      </c>
      <c r="L1730" s="22">
        <f>_xlfn.XLOOKUP(A1730,'Hospitalisation Details'!A:A,'Hospitalisation Details'!H:H,"Not Found")</f>
        <v>5257.51</v>
      </c>
      <c r="M1730" s="21" t="str">
        <f>_xlfn.XLOOKUP(A1730,'Hospitalisation Details'!A:A,'Hospitalisation Details'!I:I,"Not Found")</f>
        <v>tier - 2</v>
      </c>
      <c r="N1730" s="21" t="str">
        <f>_xlfn.XLOOKUP(A1730,'Hospitalisation Details'!A:A,'Hospitalisation Details'!J:J,"Not Found")</f>
        <v>tier - 3</v>
      </c>
      <c r="O1730" s="21" t="str">
        <f>_xlfn.XLOOKUP(A1730,'Hospitalisation Details'!A:A,'Hospitalisation Details'!K:K,"Not Found")</f>
        <v>R1012</v>
      </c>
      <c r="P1730" s="23">
        <f>_xlfn.XLOOKUP(A1730,'Hospitalisation Details'!A:A,'Hospitalisation Details'!L:L,"Not Found")</f>
        <v>33</v>
      </c>
    </row>
    <row r="1731" spans="1:16" ht="15.75" x14ac:dyDescent="0.25">
      <c r="A1731" s="19" t="s">
        <v>641</v>
      </c>
      <c r="B1731" s="19" t="str">
        <f>_xlfn.XLOOKUP(A1731,'Customer Names'!A:A,'Customer Names'!C:C,"Not Found")</f>
        <v>Bond</v>
      </c>
      <c r="C1731" s="20">
        <f>_xlfn.XLOOKUP(A1731,'Medical Examinations'!A:A,'Medical Examinations'!B:B,"not found")</f>
        <v>30.8</v>
      </c>
      <c r="D1731" s="20">
        <f>_xlfn.XLOOKUP(A1731,'Medical Examinations'!A:A,'Medical Examinations'!C:C,"not found")</f>
        <v>5.07</v>
      </c>
      <c r="E1731" s="20" t="str">
        <f>_xlfn.XLOOKUP(A1731,'Medical Examinations'!A:A,'Medical Examinations'!D:D,"not found")</f>
        <v>No</v>
      </c>
      <c r="F1731" s="20" t="str">
        <f>_xlfn.XLOOKUP(A1731,'Medical Examinations'!A:A,'Medical Examinations'!E:E,"not found")</f>
        <v>No</v>
      </c>
      <c r="G1731" s="20" t="str">
        <f>_xlfn.XLOOKUP(A1731,'Medical Examinations'!A:A,'Medical Examinations'!F:F,"not found")</f>
        <v>No</v>
      </c>
      <c r="H1731" s="20">
        <f>_xlfn.XLOOKUP(A1731,'Medical Examinations'!A:A,'Medical Examinations'!G:G,"not found")</f>
        <v>0</v>
      </c>
      <c r="I1731" s="20" t="str">
        <f>_xlfn.XLOOKUP(A1731,'Medical Examinations'!A:A,'Medical Examinations'!H:H,"not found")</f>
        <v>No</v>
      </c>
      <c r="J1731" s="20" t="str">
        <f>_xlfn.XLOOKUP(A1731,'Medical Examinations'!A:A,'Medical Examinations'!I:I,"not found")</f>
        <v>Obesity</v>
      </c>
      <c r="K1731" s="21">
        <f>_xlfn.XLOOKUP(A1731,'Hospitalisation Details'!A:A,'Hospitalisation Details'!F:F,"Not Found")</f>
        <v>33060</v>
      </c>
      <c r="L1731" s="22">
        <f>_xlfn.XLOOKUP(A1731,'Hospitalisation Details'!A:A,'Hospitalisation Details'!H:H,"Not Found")</f>
        <v>5253.52</v>
      </c>
      <c r="M1731" s="21" t="str">
        <f>_xlfn.XLOOKUP(A1731,'Hospitalisation Details'!A:A,'Hospitalisation Details'!I:I,"Not Found")</f>
        <v>tier - 2</v>
      </c>
      <c r="N1731" s="21" t="str">
        <f>_xlfn.XLOOKUP(A1731,'Hospitalisation Details'!A:A,'Hospitalisation Details'!J:J,"Not Found")</f>
        <v>tier - 3</v>
      </c>
      <c r="O1731" s="21" t="str">
        <f>_xlfn.XLOOKUP(A1731,'Hospitalisation Details'!A:A,'Hospitalisation Details'!K:K,"Not Found")</f>
        <v>R1011</v>
      </c>
      <c r="P1731" s="23">
        <f>_xlfn.XLOOKUP(A1731,'Hospitalisation Details'!A:A,'Hospitalisation Details'!L:L,"Not Found")</f>
        <v>32</v>
      </c>
    </row>
    <row r="1732" spans="1:16" ht="15.75" x14ac:dyDescent="0.25">
      <c r="A1732" s="19" t="s">
        <v>640</v>
      </c>
      <c r="B1732" s="19" t="str">
        <f>_xlfn.XLOOKUP(A1732,'Customer Names'!A:A,'Customer Names'!C:C,"Not Found")</f>
        <v>Reilly</v>
      </c>
      <c r="C1732" s="20">
        <f>_xlfn.XLOOKUP(A1732,'Medical Examinations'!A:A,'Medical Examinations'!B:B,"not found")</f>
        <v>34.799999999999997</v>
      </c>
      <c r="D1732" s="20">
        <f>_xlfn.XLOOKUP(A1732,'Medical Examinations'!A:A,'Medical Examinations'!C:C,"not found")</f>
        <v>4.38</v>
      </c>
      <c r="E1732" s="20" t="str">
        <f>_xlfn.XLOOKUP(A1732,'Medical Examinations'!A:A,'Medical Examinations'!D:D,"not found")</f>
        <v>No</v>
      </c>
      <c r="F1732" s="20" t="str">
        <f>_xlfn.XLOOKUP(A1732,'Medical Examinations'!A:A,'Medical Examinations'!E:E,"not found")</f>
        <v>No</v>
      </c>
      <c r="G1732" s="20" t="str">
        <f>_xlfn.XLOOKUP(A1732,'Medical Examinations'!A:A,'Medical Examinations'!F:F,"not found")</f>
        <v>No</v>
      </c>
      <c r="H1732" s="20">
        <f>_xlfn.XLOOKUP(A1732,'Medical Examinations'!A:A,'Medical Examinations'!G:G,"not found")</f>
        <v>1</v>
      </c>
      <c r="I1732" s="20" t="str">
        <f>_xlfn.XLOOKUP(A1732,'Medical Examinations'!A:A,'Medical Examinations'!H:H,"not found")</f>
        <v>No</v>
      </c>
      <c r="J1732" s="20" t="str">
        <f>_xlfn.XLOOKUP(A1732,'Medical Examinations'!A:A,'Medical Examinations'!I:I,"not found")</f>
        <v>Obesity</v>
      </c>
      <c r="K1732" s="21">
        <f>_xlfn.XLOOKUP(A1732,'Hospitalisation Details'!A:A,'Hospitalisation Details'!F:F,"Not Found")</f>
        <v>32029</v>
      </c>
      <c r="L1732" s="22">
        <f>_xlfn.XLOOKUP(A1732,'Hospitalisation Details'!A:A,'Hospitalisation Details'!H:H,"Not Found")</f>
        <v>5246.05</v>
      </c>
      <c r="M1732" s="21" t="str">
        <f>_xlfn.XLOOKUP(A1732,'Hospitalisation Details'!A:A,'Hospitalisation Details'!I:I,"Not Found")</f>
        <v>tier - 2</v>
      </c>
      <c r="N1732" s="21" t="str">
        <f>_xlfn.XLOOKUP(A1732,'Hospitalisation Details'!A:A,'Hospitalisation Details'!J:J,"Not Found")</f>
        <v>tier - 3</v>
      </c>
      <c r="O1732" s="21" t="str">
        <f>_xlfn.XLOOKUP(A1732,'Hospitalisation Details'!A:A,'Hospitalisation Details'!K:K,"Not Found")</f>
        <v>R1011</v>
      </c>
      <c r="P1732" s="23">
        <f>_xlfn.XLOOKUP(A1732,'Hospitalisation Details'!A:A,'Hospitalisation Details'!L:L,"Not Found")</f>
        <v>35</v>
      </c>
    </row>
    <row r="1733" spans="1:16" ht="15.75" x14ac:dyDescent="0.25">
      <c r="A1733" s="19" t="s">
        <v>639</v>
      </c>
      <c r="B1733" s="19" t="str">
        <f>_xlfn.XLOOKUP(A1733,'Customer Names'!A:A,'Customer Names'!C:C,"Not Found")</f>
        <v>Chandler</v>
      </c>
      <c r="C1733" s="20">
        <f>_xlfn.XLOOKUP(A1733,'Medical Examinations'!A:A,'Medical Examinations'!B:B,"not found")</f>
        <v>34.21</v>
      </c>
      <c r="D1733" s="20">
        <f>_xlfn.XLOOKUP(A1733,'Medical Examinations'!A:A,'Medical Examinations'!C:C,"not found")</f>
        <v>4.54</v>
      </c>
      <c r="E1733" s="20" t="str">
        <f>_xlfn.XLOOKUP(A1733,'Medical Examinations'!A:A,'Medical Examinations'!D:D,"not found")</f>
        <v>No</v>
      </c>
      <c r="F1733" s="20" t="str">
        <f>_xlfn.XLOOKUP(A1733,'Medical Examinations'!A:A,'Medical Examinations'!E:E,"not found")</f>
        <v>No</v>
      </c>
      <c r="G1733" s="20" t="str">
        <f>_xlfn.XLOOKUP(A1733,'Medical Examinations'!A:A,'Medical Examinations'!F:F,"not found")</f>
        <v>No</v>
      </c>
      <c r="H1733" s="20">
        <f>_xlfn.XLOOKUP(A1733,'Medical Examinations'!A:A,'Medical Examinations'!G:G,"not found")</f>
        <v>1</v>
      </c>
      <c r="I1733" s="20" t="str">
        <f>_xlfn.XLOOKUP(A1733,'Medical Examinations'!A:A,'Medical Examinations'!H:H,"not found")</f>
        <v>No</v>
      </c>
      <c r="J1733" s="20" t="str">
        <f>_xlfn.XLOOKUP(A1733,'Medical Examinations'!A:A,'Medical Examinations'!I:I,"not found")</f>
        <v>Obesity</v>
      </c>
      <c r="K1733" s="21">
        <f>_xlfn.XLOOKUP(A1733,'Hospitalisation Details'!A:A,'Hospitalisation Details'!F:F,"Not Found")</f>
        <v>31963</v>
      </c>
      <c r="L1733" s="22">
        <f>_xlfn.XLOOKUP(A1733,'Hospitalisation Details'!A:A,'Hospitalisation Details'!H:H,"Not Found")</f>
        <v>5245.23</v>
      </c>
      <c r="M1733" s="21" t="str">
        <f>_xlfn.XLOOKUP(A1733,'Hospitalisation Details'!A:A,'Hospitalisation Details'!I:I,"Not Found")</f>
        <v>tier - 2</v>
      </c>
      <c r="N1733" s="21" t="str">
        <f>_xlfn.XLOOKUP(A1733,'Hospitalisation Details'!A:A,'Hospitalisation Details'!J:J,"Not Found")</f>
        <v>tier - 3</v>
      </c>
      <c r="O1733" s="21" t="str">
        <f>_xlfn.XLOOKUP(A1733,'Hospitalisation Details'!A:A,'Hospitalisation Details'!K:K,"Not Found")</f>
        <v>R1013</v>
      </c>
      <c r="P1733" s="23">
        <f>_xlfn.XLOOKUP(A1733,'Hospitalisation Details'!A:A,'Hospitalisation Details'!L:L,"Not Found")</f>
        <v>35</v>
      </c>
    </row>
    <row r="1734" spans="1:16" ht="15.75" x14ac:dyDescent="0.25">
      <c r="A1734" s="19" t="s">
        <v>638</v>
      </c>
      <c r="B1734" s="19" t="str">
        <f>_xlfn.XLOOKUP(A1734,'Customer Names'!A:A,'Customer Names'!C:C,"Not Found")</f>
        <v>Kaufmann</v>
      </c>
      <c r="C1734" s="20">
        <f>_xlfn.XLOOKUP(A1734,'Medical Examinations'!A:A,'Medical Examinations'!B:B,"not found")</f>
        <v>31</v>
      </c>
      <c r="D1734" s="20">
        <f>_xlfn.XLOOKUP(A1734,'Medical Examinations'!A:A,'Medical Examinations'!C:C,"not found")</f>
        <v>5.38</v>
      </c>
      <c r="E1734" s="20" t="str">
        <f>_xlfn.XLOOKUP(A1734,'Medical Examinations'!A:A,'Medical Examinations'!D:D,"not found")</f>
        <v>No</v>
      </c>
      <c r="F1734" s="20" t="str">
        <f>_xlfn.XLOOKUP(A1734,'Medical Examinations'!A:A,'Medical Examinations'!E:E,"not found")</f>
        <v>No</v>
      </c>
      <c r="G1734" s="20" t="str">
        <f>_xlfn.XLOOKUP(A1734,'Medical Examinations'!A:A,'Medical Examinations'!F:F,"not found")</f>
        <v>No</v>
      </c>
      <c r="H1734" s="20">
        <f>_xlfn.XLOOKUP(A1734,'Medical Examinations'!A:A,'Medical Examinations'!G:G,"not found")</f>
        <v>1</v>
      </c>
      <c r="I1734" s="20" t="str">
        <f>_xlfn.XLOOKUP(A1734,'Medical Examinations'!A:A,'Medical Examinations'!H:H,"not found")</f>
        <v>No</v>
      </c>
      <c r="J1734" s="20" t="str">
        <f>_xlfn.XLOOKUP(A1734,'Medical Examinations'!A:A,'Medical Examinations'!I:I,"not found")</f>
        <v>Obesity</v>
      </c>
      <c r="K1734" s="21">
        <f>_xlfn.XLOOKUP(A1734,'Hospitalisation Details'!A:A,'Hospitalisation Details'!F:F,"Not Found")</f>
        <v>32137</v>
      </c>
      <c r="L1734" s="22">
        <f>_xlfn.XLOOKUP(A1734,'Hospitalisation Details'!A:A,'Hospitalisation Details'!H:H,"Not Found")</f>
        <v>5240.7700000000004</v>
      </c>
      <c r="M1734" s="21" t="str">
        <f>_xlfn.XLOOKUP(A1734,'Hospitalisation Details'!A:A,'Hospitalisation Details'!I:I,"Not Found")</f>
        <v>tier - 2</v>
      </c>
      <c r="N1734" s="21" t="str">
        <f>_xlfn.XLOOKUP(A1734,'Hospitalisation Details'!A:A,'Hospitalisation Details'!J:J,"Not Found")</f>
        <v>tier - 3</v>
      </c>
      <c r="O1734" s="21" t="str">
        <f>_xlfn.XLOOKUP(A1734,'Hospitalisation Details'!A:A,'Hospitalisation Details'!K:K,"Not Found")</f>
        <v>R1011</v>
      </c>
      <c r="P1734" s="23">
        <f>_xlfn.XLOOKUP(A1734,'Hospitalisation Details'!A:A,'Hospitalisation Details'!L:L,"Not Found")</f>
        <v>35</v>
      </c>
    </row>
    <row r="1735" spans="1:16" ht="15.75" x14ac:dyDescent="0.25">
      <c r="A1735" s="19" t="s">
        <v>637</v>
      </c>
      <c r="B1735" s="19" t="str">
        <f>_xlfn.XLOOKUP(A1735,'Customer Names'!A:A,'Customer Names'!C:C,"Not Found")</f>
        <v>Barnes-Zurkinden</v>
      </c>
      <c r="C1735" s="20">
        <f>_xlfn.XLOOKUP(A1735,'Medical Examinations'!A:A,'Medical Examinations'!B:B,"not found")</f>
        <v>26.125</v>
      </c>
      <c r="D1735" s="20">
        <f>_xlfn.XLOOKUP(A1735,'Medical Examinations'!A:A,'Medical Examinations'!C:C,"not found")</f>
        <v>5.55</v>
      </c>
      <c r="E1735" s="20" t="str">
        <f>_xlfn.XLOOKUP(A1735,'Medical Examinations'!A:A,'Medical Examinations'!D:D,"not found")</f>
        <v>No</v>
      </c>
      <c r="F1735" s="20" t="str">
        <f>_xlfn.XLOOKUP(A1735,'Medical Examinations'!A:A,'Medical Examinations'!E:E,"not found")</f>
        <v>No</v>
      </c>
      <c r="G1735" s="20" t="str">
        <f>_xlfn.XLOOKUP(A1735,'Medical Examinations'!A:A,'Medical Examinations'!F:F,"not found")</f>
        <v>No</v>
      </c>
      <c r="H1735" s="20">
        <f>_xlfn.XLOOKUP(A1735,'Medical Examinations'!A:A,'Medical Examinations'!G:G,"not found")</f>
        <v>1</v>
      </c>
      <c r="I1735" s="20" t="str">
        <f>_xlfn.XLOOKUP(A1735,'Medical Examinations'!A:A,'Medical Examinations'!H:H,"not found")</f>
        <v>No</v>
      </c>
      <c r="J1735" s="20" t="str">
        <f>_xlfn.XLOOKUP(A1735,'Medical Examinations'!A:A,'Medical Examinations'!I:I,"not found")</f>
        <v>Overweight</v>
      </c>
      <c r="K1735" s="21">
        <f>_xlfn.XLOOKUP(A1735,'Hospitalisation Details'!A:A,'Hospitalisation Details'!F:F,"Not Found")</f>
        <v>31957</v>
      </c>
      <c r="L1735" s="22">
        <f>_xlfn.XLOOKUP(A1735,'Hospitalisation Details'!A:A,'Hospitalisation Details'!H:H,"Not Found")</f>
        <v>5227.99</v>
      </c>
      <c r="M1735" s="21" t="str">
        <f>_xlfn.XLOOKUP(A1735,'Hospitalisation Details'!A:A,'Hospitalisation Details'!I:I,"Not Found")</f>
        <v>tier - 2</v>
      </c>
      <c r="N1735" s="21" t="str">
        <f>_xlfn.XLOOKUP(A1735,'Hospitalisation Details'!A:A,'Hospitalisation Details'!J:J,"Not Found")</f>
        <v>tier - 3</v>
      </c>
      <c r="O1735" s="21" t="str">
        <f>_xlfn.XLOOKUP(A1735,'Hospitalisation Details'!A:A,'Hospitalisation Details'!K:K,"Not Found")</f>
        <v>R1024</v>
      </c>
      <c r="P1735" s="23">
        <f>_xlfn.XLOOKUP(A1735,'Hospitalisation Details'!A:A,'Hospitalisation Details'!L:L,"Not Found")</f>
        <v>35</v>
      </c>
    </row>
    <row r="1736" spans="1:16" ht="15.75" x14ac:dyDescent="0.25">
      <c r="A1736" s="19" t="s">
        <v>636</v>
      </c>
      <c r="B1736" s="19" t="str">
        <f>_xlfn.XLOOKUP(A1736,'Customer Names'!A:A,'Customer Names'!C:C,"Not Found")</f>
        <v>Wolter</v>
      </c>
      <c r="C1736" s="20">
        <f>_xlfn.XLOOKUP(A1736,'Medical Examinations'!A:A,'Medical Examinations'!B:B,"not found")</f>
        <v>30.13</v>
      </c>
      <c r="D1736" s="20">
        <f>_xlfn.XLOOKUP(A1736,'Medical Examinations'!A:A,'Medical Examinations'!C:C,"not found")</f>
        <v>4.03</v>
      </c>
      <c r="E1736" s="20" t="str">
        <f>_xlfn.XLOOKUP(A1736,'Medical Examinations'!A:A,'Medical Examinations'!D:D,"not found")</f>
        <v>Yes</v>
      </c>
      <c r="F1736" s="20" t="str">
        <f>_xlfn.XLOOKUP(A1736,'Medical Examinations'!A:A,'Medical Examinations'!E:E,"not found")</f>
        <v>No</v>
      </c>
      <c r="G1736" s="20" t="str">
        <f>_xlfn.XLOOKUP(A1736,'Medical Examinations'!A:A,'Medical Examinations'!F:F,"not found")</f>
        <v>No</v>
      </c>
      <c r="H1736" s="20">
        <f>_xlfn.XLOOKUP(A1736,'Medical Examinations'!A:A,'Medical Examinations'!G:G,"not found")</f>
        <v>1</v>
      </c>
      <c r="I1736" s="20" t="str">
        <f>_xlfn.XLOOKUP(A1736,'Medical Examinations'!A:A,'Medical Examinations'!H:H,"not found")</f>
        <v>No</v>
      </c>
      <c r="J1736" s="20" t="str">
        <f>_xlfn.XLOOKUP(A1736,'Medical Examinations'!A:A,'Medical Examinations'!I:I,"not found")</f>
        <v>Obesity</v>
      </c>
      <c r="K1736" s="21">
        <f>_xlfn.XLOOKUP(A1736,'Hospitalisation Details'!A:A,'Hospitalisation Details'!F:F,"Not Found")</f>
        <v>34856</v>
      </c>
      <c r="L1736" s="22">
        <f>_xlfn.XLOOKUP(A1736,'Hospitalisation Details'!A:A,'Hospitalisation Details'!H:H,"Not Found")</f>
        <v>5216.4799999999996</v>
      </c>
      <c r="M1736" s="21" t="str">
        <f>_xlfn.XLOOKUP(A1736,'Hospitalisation Details'!A:A,'Hospitalisation Details'!I:I,"Not Found")</f>
        <v>tier - 2</v>
      </c>
      <c r="N1736" s="21" t="str">
        <f>_xlfn.XLOOKUP(A1736,'Hospitalisation Details'!A:A,'Hospitalisation Details'!J:J,"Not Found")</f>
        <v>tier - 3</v>
      </c>
      <c r="O1736" s="21" t="str">
        <f>_xlfn.XLOOKUP(A1736,'Hospitalisation Details'!A:A,'Hospitalisation Details'!K:K,"Not Found")</f>
        <v>R1025</v>
      </c>
      <c r="P1736" s="23">
        <f>_xlfn.XLOOKUP(A1736,'Hospitalisation Details'!A:A,'Hospitalisation Details'!L:L,"Not Found")</f>
        <v>28</v>
      </c>
    </row>
    <row r="1737" spans="1:16" ht="15.75" x14ac:dyDescent="0.25">
      <c r="A1737" s="19" t="s">
        <v>635</v>
      </c>
      <c r="B1737" s="19" t="str">
        <f>_xlfn.XLOOKUP(A1737,'Customer Names'!A:A,'Customer Names'!C:C,"Not Found")</f>
        <v>Pearson</v>
      </c>
      <c r="C1737" s="20">
        <f>_xlfn.XLOOKUP(A1737,'Medical Examinations'!A:A,'Medical Examinations'!B:B,"not found")</f>
        <v>34.19</v>
      </c>
      <c r="D1737" s="20">
        <f>_xlfn.XLOOKUP(A1737,'Medical Examinations'!A:A,'Medical Examinations'!C:C,"not found")</f>
        <v>4.1900000000000004</v>
      </c>
      <c r="E1737" s="20" t="str">
        <f>_xlfn.XLOOKUP(A1737,'Medical Examinations'!A:A,'Medical Examinations'!D:D,"not found")</f>
        <v>No</v>
      </c>
      <c r="F1737" s="20" t="str">
        <f>_xlfn.XLOOKUP(A1737,'Medical Examinations'!A:A,'Medical Examinations'!E:E,"not found")</f>
        <v>No</v>
      </c>
      <c r="G1737" s="20" t="str">
        <f>_xlfn.XLOOKUP(A1737,'Medical Examinations'!A:A,'Medical Examinations'!F:F,"not found")</f>
        <v>No</v>
      </c>
      <c r="H1737" s="20">
        <f>_xlfn.XLOOKUP(A1737,'Medical Examinations'!A:A,'Medical Examinations'!G:G,"not found")</f>
        <v>0</v>
      </c>
      <c r="I1737" s="20" t="str">
        <f>_xlfn.XLOOKUP(A1737,'Medical Examinations'!A:A,'Medical Examinations'!H:H,"not found")</f>
        <v>No</v>
      </c>
      <c r="J1737" s="20" t="str">
        <f>_xlfn.XLOOKUP(A1737,'Medical Examinations'!A:A,'Medical Examinations'!I:I,"not found")</f>
        <v>Obesity</v>
      </c>
      <c r="K1737" s="21">
        <f>_xlfn.XLOOKUP(A1737,'Hospitalisation Details'!A:A,'Hospitalisation Details'!F:F,"Not Found")</f>
        <v>36495</v>
      </c>
      <c r="L1737" s="22">
        <f>_xlfn.XLOOKUP(A1737,'Hospitalisation Details'!A:A,'Hospitalisation Details'!H:H,"Not Found")</f>
        <v>5213.22</v>
      </c>
      <c r="M1737" s="21" t="str">
        <f>_xlfn.XLOOKUP(A1737,'Hospitalisation Details'!A:A,'Hospitalisation Details'!I:I,"Not Found")</f>
        <v>tier - 2</v>
      </c>
      <c r="N1737" s="21" t="str">
        <f>_xlfn.XLOOKUP(A1737,'Hospitalisation Details'!A:A,'Hospitalisation Details'!J:J,"Not Found")</f>
        <v>tier - 3</v>
      </c>
      <c r="O1737" s="21" t="str">
        <f>_xlfn.XLOOKUP(A1737,'Hospitalisation Details'!A:A,'Hospitalisation Details'!K:K,"Not Found")</f>
        <v>R1012</v>
      </c>
      <c r="P1737" s="23">
        <f>_xlfn.XLOOKUP(A1737,'Hospitalisation Details'!A:A,'Hospitalisation Details'!L:L,"Not Found")</f>
        <v>23</v>
      </c>
    </row>
    <row r="1738" spans="1:16" ht="15.75" x14ac:dyDescent="0.25">
      <c r="A1738" s="19" t="s">
        <v>634</v>
      </c>
      <c r="B1738" s="19" t="str">
        <f>_xlfn.XLOOKUP(A1738,'Customer Names'!A:A,'Customer Names'!C:C,"Not Found")</f>
        <v>Thomas</v>
      </c>
      <c r="C1738" s="20">
        <f>_xlfn.XLOOKUP(A1738,'Medical Examinations'!A:A,'Medical Examinations'!B:B,"not found")</f>
        <v>22.515000000000001</v>
      </c>
      <c r="D1738" s="20">
        <f>_xlfn.XLOOKUP(A1738,'Medical Examinations'!A:A,'Medical Examinations'!C:C,"not found")</f>
        <v>4.37</v>
      </c>
      <c r="E1738" s="20" t="str">
        <f>_xlfn.XLOOKUP(A1738,'Medical Examinations'!A:A,'Medical Examinations'!D:D,"not found")</f>
        <v>No</v>
      </c>
      <c r="F1738" s="20" t="str">
        <f>_xlfn.XLOOKUP(A1738,'Medical Examinations'!A:A,'Medical Examinations'!E:E,"not found")</f>
        <v>No</v>
      </c>
      <c r="G1738" s="20" t="str">
        <f>_xlfn.XLOOKUP(A1738,'Medical Examinations'!A:A,'Medical Examinations'!F:F,"not found")</f>
        <v>Yes</v>
      </c>
      <c r="H1738" s="20">
        <f>_xlfn.XLOOKUP(A1738,'Medical Examinations'!A:A,'Medical Examinations'!G:G,"not found")</f>
        <v>1</v>
      </c>
      <c r="I1738" s="20" t="str">
        <f>_xlfn.XLOOKUP(A1738,'Medical Examinations'!A:A,'Medical Examinations'!H:H,"not found")</f>
        <v>No</v>
      </c>
      <c r="J1738" s="20" t="str">
        <f>_xlfn.XLOOKUP(A1738,'Medical Examinations'!A:A,'Medical Examinations'!I:I,"not found")</f>
        <v>Normal Weight</v>
      </c>
      <c r="K1738" s="21">
        <f>_xlfn.XLOOKUP(A1738,'Hospitalisation Details'!A:A,'Hospitalisation Details'!F:F,"Not Found")</f>
        <v>34137</v>
      </c>
      <c r="L1738" s="22">
        <f>_xlfn.XLOOKUP(A1738,'Hospitalisation Details'!A:A,'Hospitalisation Details'!H:H,"Not Found")</f>
        <v>5209.58</v>
      </c>
      <c r="M1738" s="21" t="str">
        <f>_xlfn.XLOOKUP(A1738,'Hospitalisation Details'!A:A,'Hospitalisation Details'!I:I,"Not Found")</f>
        <v>tier - 2</v>
      </c>
      <c r="N1738" s="21" t="str">
        <f>_xlfn.XLOOKUP(A1738,'Hospitalisation Details'!A:A,'Hospitalisation Details'!J:J,"Not Found")</f>
        <v>tier - 3</v>
      </c>
      <c r="O1738" s="21" t="str">
        <f>_xlfn.XLOOKUP(A1738,'Hospitalisation Details'!A:A,'Hospitalisation Details'!K:K,"Not Found")</f>
        <v>R1017</v>
      </c>
      <c r="P1738" s="23">
        <f>_xlfn.XLOOKUP(A1738,'Hospitalisation Details'!A:A,'Hospitalisation Details'!L:L,"Not Found")</f>
        <v>29</v>
      </c>
    </row>
    <row r="1739" spans="1:16" ht="15.75" x14ac:dyDescent="0.25">
      <c r="A1739" s="19" t="s">
        <v>633</v>
      </c>
      <c r="B1739" s="19" t="str">
        <f>_xlfn.XLOOKUP(A1739,'Customer Names'!A:A,'Customer Names'!C:C,"Not Found")</f>
        <v>Leon</v>
      </c>
      <c r="C1739" s="20">
        <f>_xlfn.XLOOKUP(A1739,'Medical Examinations'!A:A,'Medical Examinations'!B:B,"not found")</f>
        <v>18.239999999999998</v>
      </c>
      <c r="D1739" s="20">
        <f>_xlfn.XLOOKUP(A1739,'Medical Examinations'!A:A,'Medical Examinations'!C:C,"not found")</f>
        <v>5.31</v>
      </c>
      <c r="E1739" s="20" t="str">
        <f>_xlfn.XLOOKUP(A1739,'Medical Examinations'!A:A,'Medical Examinations'!D:D,"not found")</f>
        <v>Yes</v>
      </c>
      <c r="F1739" s="20" t="str">
        <f>_xlfn.XLOOKUP(A1739,'Medical Examinations'!A:A,'Medical Examinations'!E:E,"not found")</f>
        <v>No</v>
      </c>
      <c r="G1739" s="20" t="str">
        <f>_xlfn.XLOOKUP(A1739,'Medical Examinations'!A:A,'Medical Examinations'!F:F,"not found")</f>
        <v>Yes</v>
      </c>
      <c r="H1739" s="20">
        <f>_xlfn.XLOOKUP(A1739,'Medical Examinations'!A:A,'Medical Examinations'!G:G,"not found")</f>
        <v>1</v>
      </c>
      <c r="I1739" s="20" t="str">
        <f>_xlfn.XLOOKUP(A1739,'Medical Examinations'!A:A,'Medical Examinations'!H:H,"not found")</f>
        <v>No</v>
      </c>
      <c r="J1739" s="20" t="str">
        <f>_xlfn.XLOOKUP(A1739,'Medical Examinations'!A:A,'Medical Examinations'!I:I,"not found")</f>
        <v>Underweight</v>
      </c>
      <c r="K1739" s="21">
        <f>_xlfn.XLOOKUP(A1739,'Hospitalisation Details'!A:A,'Hospitalisation Details'!F:F,"Not Found")</f>
        <v>30613</v>
      </c>
      <c r="L1739" s="22">
        <f>_xlfn.XLOOKUP(A1739,'Hospitalisation Details'!A:A,'Hospitalisation Details'!H:H,"Not Found")</f>
        <v>5207.97</v>
      </c>
      <c r="M1739" s="21" t="str">
        <f>_xlfn.XLOOKUP(A1739,'Hospitalisation Details'!A:A,'Hospitalisation Details'!I:I,"Not Found")</f>
        <v>tier - 2</v>
      </c>
      <c r="N1739" s="21" t="str">
        <f>_xlfn.XLOOKUP(A1739,'Hospitalisation Details'!A:A,'Hospitalisation Details'!J:J,"Not Found")</f>
        <v>tier - 3</v>
      </c>
      <c r="O1739" s="21" t="str">
        <f>_xlfn.XLOOKUP(A1739,'Hospitalisation Details'!A:A,'Hospitalisation Details'!K:K,"Not Found")</f>
        <v>R1012</v>
      </c>
      <c r="P1739" s="23">
        <f>_xlfn.XLOOKUP(A1739,'Hospitalisation Details'!A:A,'Hospitalisation Details'!L:L,"Not Found")</f>
        <v>39</v>
      </c>
    </row>
    <row r="1740" spans="1:16" ht="15.75" x14ac:dyDescent="0.25">
      <c r="A1740" s="19" t="s">
        <v>631</v>
      </c>
      <c r="B1740" s="19" t="str">
        <f>_xlfn.XLOOKUP(A1740,'Customer Names'!A:A,'Customer Names'!C:C,"Not Found")</f>
        <v>Marriott</v>
      </c>
      <c r="C1740" s="20">
        <f>_xlfn.XLOOKUP(A1740,'Medical Examinations'!A:A,'Medical Examinations'!B:B,"not found")</f>
        <v>37.28</v>
      </c>
      <c r="D1740" s="20">
        <f>_xlfn.XLOOKUP(A1740,'Medical Examinations'!A:A,'Medical Examinations'!C:C,"not found")</f>
        <v>4.66</v>
      </c>
      <c r="E1740" s="20" t="str">
        <f>_xlfn.XLOOKUP(A1740,'Medical Examinations'!A:A,'Medical Examinations'!D:D,"not found")</f>
        <v>No</v>
      </c>
      <c r="F1740" s="20" t="str">
        <f>_xlfn.XLOOKUP(A1740,'Medical Examinations'!A:A,'Medical Examinations'!E:E,"not found")</f>
        <v>Yes</v>
      </c>
      <c r="G1740" s="20" t="str">
        <f>_xlfn.XLOOKUP(A1740,'Medical Examinations'!A:A,'Medical Examinations'!F:F,"not found")</f>
        <v>No</v>
      </c>
      <c r="H1740" s="20">
        <f>_xlfn.XLOOKUP(A1740,'Medical Examinations'!A:A,'Medical Examinations'!G:G,"not found")</f>
        <v>1</v>
      </c>
      <c r="I1740" s="20" t="str">
        <f>_xlfn.XLOOKUP(A1740,'Medical Examinations'!A:A,'Medical Examinations'!H:H,"not found")</f>
        <v>No</v>
      </c>
      <c r="J1740" s="20" t="str">
        <f>_xlfn.XLOOKUP(A1740,'Medical Examinations'!A:A,'Medical Examinations'!I:I,"not found")</f>
        <v>Obesity</v>
      </c>
      <c r="K1740" s="21">
        <f>_xlfn.XLOOKUP(A1740,'Hospitalisation Details'!A:A,'Hospitalisation Details'!F:F,"Not Found")</f>
        <v>38144</v>
      </c>
      <c r="L1740" s="22">
        <f>_xlfn.XLOOKUP(A1740,'Hospitalisation Details'!A:A,'Hospitalisation Details'!H:H,"Not Found")</f>
        <v>5198.6899999999996</v>
      </c>
      <c r="M1740" s="21" t="str">
        <f>_xlfn.XLOOKUP(A1740,'Hospitalisation Details'!A:A,'Hospitalisation Details'!I:I,"Not Found")</f>
        <v>tier - 2</v>
      </c>
      <c r="N1740" s="21" t="str">
        <f>_xlfn.XLOOKUP(A1740,'Hospitalisation Details'!A:A,'Hospitalisation Details'!J:J,"Not Found")</f>
        <v>tier - 2</v>
      </c>
      <c r="O1740" s="21" t="str">
        <f>_xlfn.XLOOKUP(A1740,'Hospitalisation Details'!A:A,'Hospitalisation Details'!K:K,"Not Found")</f>
        <v>R1022</v>
      </c>
      <c r="P1740" s="23">
        <f>_xlfn.XLOOKUP(A1740,'Hospitalisation Details'!A:A,'Hospitalisation Details'!L:L,"Not Found")</f>
        <v>19</v>
      </c>
    </row>
    <row r="1741" spans="1:16" ht="15.75" x14ac:dyDescent="0.25">
      <c r="A1741" s="19" t="s">
        <v>630</v>
      </c>
      <c r="B1741" s="19" t="str">
        <f>_xlfn.XLOOKUP(A1741,'Customer Names'!A:A,'Customer Names'!C:C,"Not Found")</f>
        <v>Wilkins</v>
      </c>
      <c r="C1741" s="20">
        <f>_xlfn.XLOOKUP(A1741,'Medical Examinations'!A:A,'Medical Examinations'!B:B,"not found")</f>
        <v>18.2</v>
      </c>
      <c r="D1741" s="20">
        <f>_xlfn.XLOOKUP(A1741,'Medical Examinations'!A:A,'Medical Examinations'!C:C,"not found")</f>
        <v>6.19</v>
      </c>
      <c r="E1741" s="20" t="str">
        <f>_xlfn.XLOOKUP(A1741,'Medical Examinations'!A:A,'Medical Examinations'!D:D,"not found")</f>
        <v>No</v>
      </c>
      <c r="F1741" s="20" t="str">
        <f>_xlfn.XLOOKUP(A1741,'Medical Examinations'!A:A,'Medical Examinations'!E:E,"not found")</f>
        <v>No</v>
      </c>
      <c r="G1741" s="20" t="str">
        <f>_xlfn.XLOOKUP(A1741,'Medical Examinations'!A:A,'Medical Examinations'!F:F,"not found")</f>
        <v>Yes</v>
      </c>
      <c r="H1741" s="20">
        <f>_xlfn.XLOOKUP(A1741,'Medical Examinations'!A:A,'Medical Examinations'!G:G,"not found")</f>
        <v>1</v>
      </c>
      <c r="I1741" s="20" t="str">
        <f>_xlfn.XLOOKUP(A1741,'Medical Examinations'!A:A,'Medical Examinations'!H:H,"not found")</f>
        <v>No</v>
      </c>
      <c r="J1741" s="20" t="str">
        <f>_xlfn.XLOOKUP(A1741,'Medical Examinations'!A:A,'Medical Examinations'!I:I,"not found")</f>
        <v>Underweight</v>
      </c>
      <c r="K1741" s="21">
        <f>_xlfn.XLOOKUP(A1741,'Hospitalisation Details'!A:A,'Hospitalisation Details'!F:F,"Not Found")</f>
        <v>29110</v>
      </c>
      <c r="L1741" s="22">
        <f>_xlfn.XLOOKUP(A1741,'Hospitalisation Details'!A:A,'Hospitalisation Details'!H:H,"Not Found")</f>
        <v>5195.58</v>
      </c>
      <c r="M1741" s="21" t="str">
        <f>_xlfn.XLOOKUP(A1741,'Hospitalisation Details'!A:A,'Hospitalisation Details'!I:I,"Not Found")</f>
        <v>tier - 2</v>
      </c>
      <c r="N1741" s="21" t="str">
        <f>_xlfn.XLOOKUP(A1741,'Hospitalisation Details'!A:A,'Hospitalisation Details'!J:J,"Not Found")</f>
        <v>tier - 2</v>
      </c>
      <c r="O1741" s="21" t="str">
        <f>_xlfn.XLOOKUP(A1741,'Hospitalisation Details'!A:A,'Hospitalisation Details'!K:K,"Not Found")</f>
        <v>R1013</v>
      </c>
      <c r="P1741" s="23">
        <f>_xlfn.XLOOKUP(A1741,'Hospitalisation Details'!A:A,'Hospitalisation Details'!L:L,"Not Found")</f>
        <v>43</v>
      </c>
    </row>
    <row r="1742" spans="1:16" ht="15.75" x14ac:dyDescent="0.25">
      <c r="A1742" s="19" t="s">
        <v>629</v>
      </c>
      <c r="B1742" s="19" t="str">
        <f>_xlfn.XLOOKUP(A1742,'Customer Names'!A:A,'Customer Names'!C:C,"Not Found")</f>
        <v>Saiter</v>
      </c>
      <c r="C1742" s="20">
        <f>_xlfn.XLOOKUP(A1742,'Medical Examinations'!A:A,'Medical Examinations'!B:B,"not found")</f>
        <v>20.53</v>
      </c>
      <c r="D1742" s="20">
        <f>_xlfn.XLOOKUP(A1742,'Medical Examinations'!A:A,'Medical Examinations'!C:C,"not found")</f>
        <v>4.8600000000000003</v>
      </c>
      <c r="E1742" s="20" t="str">
        <f>_xlfn.XLOOKUP(A1742,'Medical Examinations'!A:A,'Medical Examinations'!D:D,"not found")</f>
        <v>No</v>
      </c>
      <c r="F1742" s="20" t="str">
        <f>_xlfn.XLOOKUP(A1742,'Medical Examinations'!A:A,'Medical Examinations'!E:E,"not found")</f>
        <v>No</v>
      </c>
      <c r="G1742" s="20" t="str">
        <f>_xlfn.XLOOKUP(A1742,'Medical Examinations'!A:A,'Medical Examinations'!F:F,"not found")</f>
        <v>No</v>
      </c>
      <c r="H1742" s="20">
        <f>_xlfn.XLOOKUP(A1742,'Medical Examinations'!A:A,'Medical Examinations'!G:G,"not found")</f>
        <v>1</v>
      </c>
      <c r="I1742" s="20" t="str">
        <f>_xlfn.XLOOKUP(A1742,'Medical Examinations'!A:A,'Medical Examinations'!H:H,"not found")</f>
        <v>No</v>
      </c>
      <c r="J1742" s="20" t="str">
        <f>_xlfn.XLOOKUP(A1742,'Medical Examinations'!A:A,'Medical Examinations'!I:I,"not found")</f>
        <v>Normal Weight</v>
      </c>
      <c r="K1742" s="21">
        <f>_xlfn.XLOOKUP(A1742,'Hospitalisation Details'!A:A,'Hospitalisation Details'!F:F,"Not Found")</f>
        <v>30971</v>
      </c>
      <c r="L1742" s="22">
        <f>_xlfn.XLOOKUP(A1742,'Hospitalisation Details'!A:A,'Hospitalisation Details'!H:H,"Not Found")</f>
        <v>5177.12</v>
      </c>
      <c r="M1742" s="21" t="str">
        <f>_xlfn.XLOOKUP(A1742,'Hospitalisation Details'!A:A,'Hospitalisation Details'!I:I,"Not Found")</f>
        <v>tier - 2</v>
      </c>
      <c r="N1742" s="21" t="str">
        <f>_xlfn.XLOOKUP(A1742,'Hospitalisation Details'!A:A,'Hospitalisation Details'!J:J,"Not Found")</f>
        <v>tier - 2</v>
      </c>
      <c r="O1742" s="21" t="str">
        <f>_xlfn.XLOOKUP(A1742,'Hospitalisation Details'!A:A,'Hospitalisation Details'!K:K,"Not Found")</f>
        <v>R1013</v>
      </c>
      <c r="P1742" s="23">
        <f>_xlfn.XLOOKUP(A1742,'Hospitalisation Details'!A:A,'Hospitalisation Details'!L:L,"Not Found")</f>
        <v>38</v>
      </c>
    </row>
    <row r="1743" spans="1:16" ht="15.75" x14ac:dyDescent="0.25">
      <c r="A1743" s="19" t="s">
        <v>628</v>
      </c>
      <c r="B1743" s="19" t="str">
        <f>_xlfn.XLOOKUP(A1743,'Customer Names'!A:A,'Customer Names'!C:C,"Not Found")</f>
        <v>Winrow</v>
      </c>
      <c r="C1743" s="20">
        <f>_xlfn.XLOOKUP(A1743,'Medical Examinations'!A:A,'Medical Examinations'!B:B,"not found")</f>
        <v>23.79</v>
      </c>
      <c r="D1743" s="20">
        <f>_xlfn.XLOOKUP(A1743,'Medical Examinations'!A:A,'Medical Examinations'!C:C,"not found")</f>
        <v>4.74</v>
      </c>
      <c r="E1743" s="20" t="str">
        <f>_xlfn.XLOOKUP(A1743,'Medical Examinations'!A:A,'Medical Examinations'!D:D,"not found")</f>
        <v>No</v>
      </c>
      <c r="F1743" s="20" t="str">
        <f>_xlfn.XLOOKUP(A1743,'Medical Examinations'!A:A,'Medical Examinations'!E:E,"not found")</f>
        <v>No</v>
      </c>
      <c r="G1743" s="20" t="str">
        <f>_xlfn.XLOOKUP(A1743,'Medical Examinations'!A:A,'Medical Examinations'!F:F,"not found")</f>
        <v>No</v>
      </c>
      <c r="H1743" s="20">
        <f>_xlfn.XLOOKUP(A1743,'Medical Examinations'!A:A,'Medical Examinations'!G:G,"not found")</f>
        <v>0</v>
      </c>
      <c r="I1743" s="20" t="str">
        <f>_xlfn.XLOOKUP(A1743,'Medical Examinations'!A:A,'Medical Examinations'!H:H,"not found")</f>
        <v>No</v>
      </c>
      <c r="J1743" s="20" t="str">
        <f>_xlfn.XLOOKUP(A1743,'Medical Examinations'!A:A,'Medical Examinations'!I:I,"not found")</f>
        <v>Normal Weight</v>
      </c>
      <c r="K1743" s="21">
        <f>_xlfn.XLOOKUP(A1743,'Hospitalisation Details'!A:A,'Hospitalisation Details'!F:F,"Not Found")</f>
        <v>33479</v>
      </c>
      <c r="L1743" s="22">
        <f>_xlfn.XLOOKUP(A1743,'Hospitalisation Details'!A:A,'Hospitalisation Details'!H:H,"Not Found")</f>
        <v>5166.96</v>
      </c>
      <c r="M1743" s="21" t="str">
        <f>_xlfn.XLOOKUP(A1743,'Hospitalisation Details'!A:A,'Hospitalisation Details'!I:I,"Not Found")</f>
        <v>tier - 2</v>
      </c>
      <c r="N1743" s="21" t="str">
        <f>_xlfn.XLOOKUP(A1743,'Hospitalisation Details'!A:A,'Hospitalisation Details'!J:J,"Not Found")</f>
        <v>tier - 2</v>
      </c>
      <c r="O1743" s="21" t="str">
        <f>_xlfn.XLOOKUP(A1743,'Hospitalisation Details'!A:A,'Hospitalisation Details'!K:K,"Not Found")</f>
        <v>R1012</v>
      </c>
      <c r="P1743" s="23">
        <f>_xlfn.XLOOKUP(A1743,'Hospitalisation Details'!A:A,'Hospitalisation Details'!L:L,"Not Found")</f>
        <v>31</v>
      </c>
    </row>
    <row r="1744" spans="1:16" ht="15.75" x14ac:dyDescent="0.25">
      <c r="A1744" s="19" t="s">
        <v>627</v>
      </c>
      <c r="B1744" s="19" t="str">
        <f>_xlfn.XLOOKUP(A1744,'Customer Names'!A:A,'Customer Names'!C:C,"Not Found")</f>
        <v>Gries</v>
      </c>
      <c r="C1744" s="20">
        <f>_xlfn.XLOOKUP(A1744,'Medical Examinations'!A:A,'Medical Examinations'!B:B,"not found")</f>
        <v>29.8</v>
      </c>
      <c r="D1744" s="20">
        <f>_xlfn.XLOOKUP(A1744,'Medical Examinations'!A:A,'Medical Examinations'!C:C,"not found")</f>
        <v>6.03</v>
      </c>
      <c r="E1744" s="20" t="str">
        <f>_xlfn.XLOOKUP(A1744,'Medical Examinations'!A:A,'Medical Examinations'!D:D,"not found")</f>
        <v>No</v>
      </c>
      <c r="F1744" s="20" t="str">
        <f>_xlfn.XLOOKUP(A1744,'Medical Examinations'!A:A,'Medical Examinations'!E:E,"not found")</f>
        <v>No</v>
      </c>
      <c r="G1744" s="20" t="str">
        <f>_xlfn.XLOOKUP(A1744,'Medical Examinations'!A:A,'Medical Examinations'!F:F,"not found")</f>
        <v>No</v>
      </c>
      <c r="H1744" s="20">
        <f>_xlfn.XLOOKUP(A1744,'Medical Examinations'!A:A,'Medical Examinations'!G:G,"not found")</f>
        <v>0</v>
      </c>
      <c r="I1744" s="20" t="str">
        <f>_xlfn.XLOOKUP(A1744,'Medical Examinations'!A:A,'Medical Examinations'!H:H,"not found")</f>
        <v>No</v>
      </c>
      <c r="J1744" s="20" t="str">
        <f>_xlfn.XLOOKUP(A1744,'Medical Examinations'!A:A,'Medical Examinations'!I:I,"not found")</f>
        <v>Overweight</v>
      </c>
      <c r="K1744" s="21">
        <f>_xlfn.XLOOKUP(A1744,'Hospitalisation Details'!A:A,'Hospitalisation Details'!F:F,"Not Found")</f>
        <v>33155</v>
      </c>
      <c r="L1744" s="22">
        <f>_xlfn.XLOOKUP(A1744,'Hospitalisation Details'!A:A,'Hospitalisation Details'!H:H,"Not Found")</f>
        <v>5152.13</v>
      </c>
      <c r="M1744" s="21" t="str">
        <f>_xlfn.XLOOKUP(A1744,'Hospitalisation Details'!A:A,'Hospitalisation Details'!I:I,"Not Found")</f>
        <v>tier - 2</v>
      </c>
      <c r="N1744" s="21" t="str">
        <f>_xlfn.XLOOKUP(A1744,'Hospitalisation Details'!A:A,'Hospitalisation Details'!J:J,"Not Found")</f>
        <v>tier - 2</v>
      </c>
      <c r="O1744" s="21" t="str">
        <f>_xlfn.XLOOKUP(A1744,'Hospitalisation Details'!A:A,'Hospitalisation Details'!K:K,"Not Found")</f>
        <v>R1011</v>
      </c>
      <c r="P1744" s="23">
        <f>_xlfn.XLOOKUP(A1744,'Hospitalisation Details'!A:A,'Hospitalisation Details'!L:L,"Not Found")</f>
        <v>32</v>
      </c>
    </row>
    <row r="1745" spans="1:16" ht="15.75" x14ac:dyDescent="0.25">
      <c r="A1745" s="19" t="s">
        <v>626</v>
      </c>
      <c r="B1745" s="19" t="str">
        <f>_xlfn.XLOOKUP(A1745,'Customer Names'!A:A,'Customer Names'!C:C,"Not Found")</f>
        <v>Strohschein</v>
      </c>
      <c r="C1745" s="20">
        <f>_xlfn.XLOOKUP(A1745,'Medical Examinations'!A:A,'Medical Examinations'!B:B,"not found")</f>
        <v>31.54</v>
      </c>
      <c r="D1745" s="20">
        <f>_xlfn.XLOOKUP(A1745,'Medical Examinations'!A:A,'Medical Examinations'!C:C,"not found")</f>
        <v>4.71</v>
      </c>
      <c r="E1745" s="20" t="str">
        <f>_xlfn.XLOOKUP(A1745,'Medical Examinations'!A:A,'Medical Examinations'!D:D,"not found")</f>
        <v>No</v>
      </c>
      <c r="F1745" s="20" t="str">
        <f>_xlfn.XLOOKUP(A1745,'Medical Examinations'!A:A,'Medical Examinations'!E:E,"not found")</f>
        <v>No</v>
      </c>
      <c r="G1745" s="20" t="str">
        <f>_xlfn.XLOOKUP(A1745,'Medical Examinations'!A:A,'Medical Examinations'!F:F,"not found")</f>
        <v>No</v>
      </c>
      <c r="H1745" s="20">
        <f>_xlfn.XLOOKUP(A1745,'Medical Examinations'!A:A,'Medical Examinations'!G:G,"not found")</f>
        <v>0</v>
      </c>
      <c r="I1745" s="20" t="str">
        <f>_xlfn.XLOOKUP(A1745,'Medical Examinations'!A:A,'Medical Examinations'!H:H,"not found")</f>
        <v>No</v>
      </c>
      <c r="J1745" s="20" t="str">
        <f>_xlfn.XLOOKUP(A1745,'Medical Examinations'!A:A,'Medical Examinations'!I:I,"not found")</f>
        <v>Obesity</v>
      </c>
      <c r="K1745" s="21">
        <f>_xlfn.XLOOKUP(A1745,'Hospitalisation Details'!A:A,'Hospitalisation Details'!F:F,"Not Found")</f>
        <v>33107</v>
      </c>
      <c r="L1745" s="22">
        <f>_xlfn.XLOOKUP(A1745,'Hospitalisation Details'!A:A,'Hospitalisation Details'!H:H,"Not Found")</f>
        <v>5148.55</v>
      </c>
      <c r="M1745" s="21" t="str">
        <f>_xlfn.XLOOKUP(A1745,'Hospitalisation Details'!A:A,'Hospitalisation Details'!I:I,"Not Found")</f>
        <v>tier - 2</v>
      </c>
      <c r="N1745" s="21" t="str">
        <f>_xlfn.XLOOKUP(A1745,'Hospitalisation Details'!A:A,'Hospitalisation Details'!J:J,"Not Found")</f>
        <v>tier - 2</v>
      </c>
      <c r="O1745" s="21" t="str">
        <f>_xlfn.XLOOKUP(A1745,'Hospitalisation Details'!A:A,'Hospitalisation Details'!K:K,"Not Found")</f>
        <v>R1024</v>
      </c>
      <c r="P1745" s="23">
        <f>_xlfn.XLOOKUP(A1745,'Hospitalisation Details'!A:A,'Hospitalisation Details'!L:L,"Not Found")</f>
        <v>32</v>
      </c>
    </row>
    <row r="1746" spans="1:16" ht="15.75" x14ac:dyDescent="0.25">
      <c r="A1746" s="19" t="s">
        <v>625</v>
      </c>
      <c r="B1746" s="19" t="str">
        <f>_xlfn.XLOOKUP(A1746,'Customer Names'!A:A,'Customer Names'!C:C,"Not Found")</f>
        <v>Berger</v>
      </c>
      <c r="C1746" s="20">
        <f>_xlfn.XLOOKUP(A1746,'Medical Examinations'!A:A,'Medical Examinations'!B:B,"not found")</f>
        <v>20.82</v>
      </c>
      <c r="D1746" s="20">
        <f>_xlfn.XLOOKUP(A1746,'Medical Examinations'!A:A,'Medical Examinations'!C:C,"not found")</f>
        <v>5.55</v>
      </c>
      <c r="E1746" s="20" t="str">
        <f>_xlfn.XLOOKUP(A1746,'Medical Examinations'!A:A,'Medical Examinations'!D:D,"not found")</f>
        <v>No</v>
      </c>
      <c r="F1746" s="20" t="str">
        <f>_xlfn.XLOOKUP(A1746,'Medical Examinations'!A:A,'Medical Examinations'!E:E,"not found")</f>
        <v>No</v>
      </c>
      <c r="G1746" s="20" t="str">
        <f>_xlfn.XLOOKUP(A1746,'Medical Examinations'!A:A,'Medical Examinations'!F:F,"not found")</f>
        <v>No</v>
      </c>
      <c r="H1746" s="20">
        <f>_xlfn.XLOOKUP(A1746,'Medical Examinations'!A:A,'Medical Examinations'!G:G,"not found")</f>
        <v>1</v>
      </c>
      <c r="I1746" s="20" t="str">
        <f>_xlfn.XLOOKUP(A1746,'Medical Examinations'!A:A,'Medical Examinations'!H:H,"not found")</f>
        <v>No</v>
      </c>
      <c r="J1746" s="20" t="str">
        <f>_xlfn.XLOOKUP(A1746,'Medical Examinations'!A:A,'Medical Examinations'!I:I,"not found")</f>
        <v>Normal Weight</v>
      </c>
      <c r="K1746" s="21">
        <f>_xlfn.XLOOKUP(A1746,'Hospitalisation Details'!A:A,'Hospitalisation Details'!F:F,"Not Found")</f>
        <v>30916</v>
      </c>
      <c r="L1746" s="22">
        <f>_xlfn.XLOOKUP(A1746,'Hospitalisation Details'!A:A,'Hospitalisation Details'!H:H,"Not Found")</f>
        <v>5144.18</v>
      </c>
      <c r="M1746" s="21" t="str">
        <f>_xlfn.XLOOKUP(A1746,'Hospitalisation Details'!A:A,'Hospitalisation Details'!I:I,"Not Found")</f>
        <v>tier - 2</v>
      </c>
      <c r="N1746" s="21" t="str">
        <f>_xlfn.XLOOKUP(A1746,'Hospitalisation Details'!A:A,'Hospitalisation Details'!J:J,"Not Found")</f>
        <v>tier - 2</v>
      </c>
      <c r="O1746" s="21" t="str">
        <f>_xlfn.XLOOKUP(A1746,'Hospitalisation Details'!A:A,'Hospitalisation Details'!K:K,"Not Found")</f>
        <v>R1013</v>
      </c>
      <c r="P1746" s="23">
        <f>_xlfn.XLOOKUP(A1746,'Hospitalisation Details'!A:A,'Hospitalisation Details'!L:L,"Not Found")</f>
        <v>38</v>
      </c>
    </row>
    <row r="1747" spans="1:16" ht="15.75" x14ac:dyDescent="0.25">
      <c r="A1747" s="19" t="s">
        <v>624</v>
      </c>
      <c r="B1747" s="19" t="str">
        <f>_xlfn.XLOOKUP(A1747,'Customer Names'!A:A,'Customer Names'!C:C,"Not Found")</f>
        <v>Coogan</v>
      </c>
      <c r="C1747" s="20">
        <f>_xlfn.XLOOKUP(A1747,'Medical Examinations'!A:A,'Medical Examinations'!B:B,"not found")</f>
        <v>38.83</v>
      </c>
      <c r="D1747" s="20">
        <f>_xlfn.XLOOKUP(A1747,'Medical Examinations'!A:A,'Medical Examinations'!C:C,"not found")</f>
        <v>4.78</v>
      </c>
      <c r="E1747" s="20" t="str">
        <f>_xlfn.XLOOKUP(A1747,'Medical Examinations'!A:A,'Medical Examinations'!D:D,"not found")</f>
        <v>No</v>
      </c>
      <c r="F1747" s="20" t="str">
        <f>_xlfn.XLOOKUP(A1747,'Medical Examinations'!A:A,'Medical Examinations'!E:E,"not found")</f>
        <v>No</v>
      </c>
      <c r="G1747" s="20" t="str">
        <f>_xlfn.XLOOKUP(A1747,'Medical Examinations'!A:A,'Medical Examinations'!F:F,"not found")</f>
        <v>Yes</v>
      </c>
      <c r="H1747" s="20">
        <f>_xlfn.XLOOKUP(A1747,'Medical Examinations'!A:A,'Medical Examinations'!G:G,"not found")</f>
        <v>1</v>
      </c>
      <c r="I1747" s="20" t="str">
        <f>_xlfn.XLOOKUP(A1747,'Medical Examinations'!A:A,'Medical Examinations'!H:H,"not found")</f>
        <v>No</v>
      </c>
      <c r="J1747" s="20" t="str">
        <f>_xlfn.XLOOKUP(A1747,'Medical Examinations'!A:A,'Medical Examinations'!I:I,"not found")</f>
        <v>Obesity</v>
      </c>
      <c r="K1747" s="21">
        <f>_xlfn.XLOOKUP(A1747,'Hospitalisation Details'!A:A,'Hospitalisation Details'!F:F,"Not Found")</f>
        <v>34313</v>
      </c>
      <c r="L1747" s="22">
        <f>_xlfn.XLOOKUP(A1747,'Hospitalisation Details'!A:A,'Hospitalisation Details'!H:H,"Not Found")</f>
        <v>5138.26</v>
      </c>
      <c r="M1747" s="21" t="str">
        <f>_xlfn.XLOOKUP(A1747,'Hospitalisation Details'!A:A,'Hospitalisation Details'!I:I,"Not Found")</f>
        <v>tier - 2</v>
      </c>
      <c r="N1747" s="21" t="str">
        <f>_xlfn.XLOOKUP(A1747,'Hospitalisation Details'!A:A,'Hospitalisation Details'!J:J,"Not Found")</f>
        <v>tier - 2</v>
      </c>
      <c r="O1747" s="21" t="str">
        <f>_xlfn.XLOOKUP(A1747,'Hospitalisation Details'!A:A,'Hospitalisation Details'!K:K,"Not Found")</f>
        <v>R1013</v>
      </c>
      <c r="P1747" s="23">
        <f>_xlfn.XLOOKUP(A1747,'Hospitalisation Details'!A:A,'Hospitalisation Details'!L:L,"Not Found")</f>
        <v>29</v>
      </c>
    </row>
    <row r="1748" spans="1:16" ht="15.75" x14ac:dyDescent="0.25">
      <c r="A1748" s="19" t="s">
        <v>623</v>
      </c>
      <c r="B1748" s="19" t="str">
        <f>_xlfn.XLOOKUP(A1748,'Customer Names'!A:A,'Customer Names'!C:C,"Not Found")</f>
        <v>Gagnon</v>
      </c>
      <c r="C1748" s="20">
        <f>_xlfn.XLOOKUP(A1748,'Medical Examinations'!A:A,'Medical Examinations'!B:B,"not found")</f>
        <v>23.44</v>
      </c>
      <c r="D1748" s="20">
        <f>_xlfn.XLOOKUP(A1748,'Medical Examinations'!A:A,'Medical Examinations'!C:C,"not found")</f>
        <v>4.6500000000000004</v>
      </c>
      <c r="E1748" s="20" t="str">
        <f>_xlfn.XLOOKUP(A1748,'Medical Examinations'!A:A,'Medical Examinations'!D:D,"not found")</f>
        <v>Yes</v>
      </c>
      <c r="F1748" s="20" t="str">
        <f>_xlfn.XLOOKUP(A1748,'Medical Examinations'!A:A,'Medical Examinations'!E:E,"not found")</f>
        <v>No</v>
      </c>
      <c r="G1748" s="20" t="str">
        <f>_xlfn.XLOOKUP(A1748,'Medical Examinations'!A:A,'Medical Examinations'!F:F,"not found")</f>
        <v>No</v>
      </c>
      <c r="H1748" s="20">
        <f>_xlfn.XLOOKUP(A1748,'Medical Examinations'!A:A,'Medical Examinations'!G:G,"not found")</f>
        <v>1</v>
      </c>
      <c r="I1748" s="20" t="str">
        <f>_xlfn.XLOOKUP(A1748,'Medical Examinations'!A:A,'Medical Examinations'!H:H,"not found")</f>
        <v>No</v>
      </c>
      <c r="J1748" s="20" t="str">
        <f>_xlfn.XLOOKUP(A1748,'Medical Examinations'!A:A,'Medical Examinations'!I:I,"not found")</f>
        <v>Normal Weight</v>
      </c>
      <c r="K1748" s="21">
        <f>_xlfn.XLOOKUP(A1748,'Hospitalisation Details'!A:A,'Hospitalisation Details'!F:F,"Not Found")</f>
        <v>32401</v>
      </c>
      <c r="L1748" s="22">
        <f>_xlfn.XLOOKUP(A1748,'Hospitalisation Details'!A:A,'Hospitalisation Details'!H:H,"Not Found")</f>
        <v>5136.75</v>
      </c>
      <c r="M1748" s="21" t="str">
        <f>_xlfn.XLOOKUP(A1748,'Hospitalisation Details'!A:A,'Hospitalisation Details'!I:I,"Not Found")</f>
        <v>tier - 2</v>
      </c>
      <c r="N1748" s="21" t="str">
        <f>_xlfn.XLOOKUP(A1748,'Hospitalisation Details'!A:A,'Hospitalisation Details'!J:J,"Not Found")</f>
        <v>tier - 2</v>
      </c>
      <c r="O1748" s="21" t="str">
        <f>_xlfn.XLOOKUP(A1748,'Hospitalisation Details'!A:A,'Hospitalisation Details'!K:K,"Not Found")</f>
        <v>R1013</v>
      </c>
      <c r="P1748" s="23">
        <f>_xlfn.XLOOKUP(A1748,'Hospitalisation Details'!A:A,'Hospitalisation Details'!L:L,"Not Found")</f>
        <v>34</v>
      </c>
    </row>
    <row r="1749" spans="1:16" ht="15.75" x14ac:dyDescent="0.25">
      <c r="A1749" s="19" t="s">
        <v>622</v>
      </c>
      <c r="B1749" s="19" t="str">
        <f>_xlfn.XLOOKUP(A1749,'Customer Names'!A:A,'Customer Names'!C:C,"Not Found")</f>
        <v>Pearson</v>
      </c>
      <c r="C1749" s="20">
        <f>_xlfn.XLOOKUP(A1749,'Medical Examinations'!A:A,'Medical Examinations'!B:B,"not found")</f>
        <v>24.13</v>
      </c>
      <c r="D1749" s="20">
        <f>_xlfn.XLOOKUP(A1749,'Medical Examinations'!A:A,'Medical Examinations'!C:C,"not found")</f>
        <v>5.2</v>
      </c>
      <c r="E1749" s="20" t="str">
        <f>_xlfn.XLOOKUP(A1749,'Medical Examinations'!A:A,'Medical Examinations'!D:D,"not found")</f>
        <v>No</v>
      </c>
      <c r="F1749" s="20" t="str">
        <f>_xlfn.XLOOKUP(A1749,'Medical Examinations'!A:A,'Medical Examinations'!E:E,"not found")</f>
        <v>No</v>
      </c>
      <c r="G1749" s="20" t="str">
        <f>_xlfn.XLOOKUP(A1749,'Medical Examinations'!A:A,'Medical Examinations'!F:F,"not found")</f>
        <v>No</v>
      </c>
      <c r="H1749" s="20">
        <f>_xlfn.XLOOKUP(A1749,'Medical Examinations'!A:A,'Medical Examinations'!G:G,"not found")</f>
        <v>1</v>
      </c>
      <c r="I1749" s="20" t="str">
        <f>_xlfn.XLOOKUP(A1749,'Medical Examinations'!A:A,'Medical Examinations'!H:H,"not found")</f>
        <v>No</v>
      </c>
      <c r="J1749" s="20" t="str">
        <f>_xlfn.XLOOKUP(A1749,'Medical Examinations'!A:A,'Medical Examinations'!I:I,"not found")</f>
        <v>Normal Weight</v>
      </c>
      <c r="K1749" s="21">
        <f>_xlfn.XLOOKUP(A1749,'Hospitalisation Details'!A:A,'Hospitalisation Details'!F:F,"Not Found")</f>
        <v>32033</v>
      </c>
      <c r="L1749" s="22">
        <f>_xlfn.XLOOKUP(A1749,'Hospitalisation Details'!A:A,'Hospitalisation Details'!H:H,"Not Found")</f>
        <v>5125.22</v>
      </c>
      <c r="M1749" s="21" t="str">
        <f>_xlfn.XLOOKUP(A1749,'Hospitalisation Details'!A:A,'Hospitalisation Details'!I:I,"Not Found")</f>
        <v>tier - 2</v>
      </c>
      <c r="N1749" s="21" t="str">
        <f>_xlfn.XLOOKUP(A1749,'Hospitalisation Details'!A:A,'Hospitalisation Details'!J:J,"Not Found")</f>
        <v>tier - 2</v>
      </c>
      <c r="O1749" s="21" t="str">
        <f>_xlfn.XLOOKUP(A1749,'Hospitalisation Details'!A:A,'Hospitalisation Details'!K:K,"Not Found")</f>
        <v>R1012</v>
      </c>
      <c r="P1749" s="23">
        <f>_xlfn.XLOOKUP(A1749,'Hospitalisation Details'!A:A,'Hospitalisation Details'!L:L,"Not Found")</f>
        <v>35</v>
      </c>
    </row>
    <row r="1750" spans="1:16" ht="15.75" x14ac:dyDescent="0.25">
      <c r="A1750" s="19" t="s">
        <v>621</v>
      </c>
      <c r="B1750" s="19" t="str">
        <f>_xlfn.XLOOKUP(A1750,'Customer Names'!A:A,'Customer Names'!C:C,"Not Found")</f>
        <v>Brian</v>
      </c>
      <c r="C1750" s="20">
        <f>_xlfn.XLOOKUP(A1750,'Medical Examinations'!A:A,'Medical Examinations'!B:B,"not found")</f>
        <v>42.13</v>
      </c>
      <c r="D1750" s="20">
        <f>_xlfn.XLOOKUP(A1750,'Medical Examinations'!A:A,'Medical Examinations'!C:C,"not found")</f>
        <v>4.54</v>
      </c>
      <c r="E1750" s="20" t="str">
        <f>_xlfn.XLOOKUP(A1750,'Medical Examinations'!A:A,'Medical Examinations'!D:D,"not found")</f>
        <v>Yes</v>
      </c>
      <c r="F1750" s="20" t="str">
        <f>_xlfn.XLOOKUP(A1750,'Medical Examinations'!A:A,'Medical Examinations'!E:E,"not found")</f>
        <v>No</v>
      </c>
      <c r="G1750" s="20" t="str">
        <f>_xlfn.XLOOKUP(A1750,'Medical Examinations'!A:A,'Medical Examinations'!F:F,"not found")</f>
        <v>No</v>
      </c>
      <c r="H1750" s="20">
        <f>_xlfn.XLOOKUP(A1750,'Medical Examinations'!A:A,'Medical Examinations'!G:G,"not found")</f>
        <v>1</v>
      </c>
      <c r="I1750" s="20" t="str">
        <f>_xlfn.XLOOKUP(A1750,'Medical Examinations'!A:A,'Medical Examinations'!H:H,"not found")</f>
        <v>No</v>
      </c>
      <c r="J1750" s="20" t="str">
        <f>_xlfn.XLOOKUP(A1750,'Medical Examinations'!A:A,'Medical Examinations'!I:I,"not found")</f>
        <v>Obesity</v>
      </c>
      <c r="K1750" s="21">
        <f>_xlfn.XLOOKUP(A1750,'Hospitalisation Details'!A:A,'Hospitalisation Details'!F:F,"Not Found")</f>
        <v>32448</v>
      </c>
      <c r="L1750" s="22">
        <f>_xlfn.XLOOKUP(A1750,'Hospitalisation Details'!A:A,'Hospitalisation Details'!H:H,"Not Found")</f>
        <v>5124.1899999999996</v>
      </c>
      <c r="M1750" s="21" t="str">
        <f>_xlfn.XLOOKUP(A1750,'Hospitalisation Details'!A:A,'Hospitalisation Details'!I:I,"Not Found")</f>
        <v>tier - 2</v>
      </c>
      <c r="N1750" s="21" t="str">
        <f>_xlfn.XLOOKUP(A1750,'Hospitalisation Details'!A:A,'Hospitalisation Details'!J:J,"Not Found")</f>
        <v>tier - 2</v>
      </c>
      <c r="O1750" s="21" t="str">
        <f>_xlfn.XLOOKUP(A1750,'Hospitalisation Details'!A:A,'Hospitalisation Details'!K:K,"Not Found")</f>
        <v>R1013</v>
      </c>
      <c r="P1750" s="23">
        <f>_xlfn.XLOOKUP(A1750,'Hospitalisation Details'!A:A,'Hospitalisation Details'!L:L,"Not Found")</f>
        <v>34</v>
      </c>
    </row>
    <row r="1751" spans="1:16" ht="15.75" x14ac:dyDescent="0.25">
      <c r="A1751" s="19" t="s">
        <v>620</v>
      </c>
      <c r="B1751" s="19" t="str">
        <f>_xlfn.XLOOKUP(A1751,'Customer Names'!A:A,'Customer Names'!C:C,"Not Found")</f>
        <v>Brown</v>
      </c>
      <c r="C1751" s="20">
        <f>_xlfn.XLOOKUP(A1751,'Medical Examinations'!A:A,'Medical Examinations'!B:B,"not found")</f>
        <v>17.86</v>
      </c>
      <c r="D1751" s="20">
        <f>_xlfn.XLOOKUP(A1751,'Medical Examinations'!A:A,'Medical Examinations'!C:C,"not found")</f>
        <v>4.1100000000000003</v>
      </c>
      <c r="E1751" s="20" t="str">
        <f>_xlfn.XLOOKUP(A1751,'Medical Examinations'!A:A,'Medical Examinations'!D:D,"not found")</f>
        <v>No</v>
      </c>
      <c r="F1751" s="20" t="str">
        <f>_xlfn.XLOOKUP(A1751,'Medical Examinations'!A:A,'Medical Examinations'!E:E,"not found")</f>
        <v>No</v>
      </c>
      <c r="G1751" s="20" t="str">
        <f>_xlfn.XLOOKUP(A1751,'Medical Examinations'!A:A,'Medical Examinations'!F:F,"not found")</f>
        <v>No</v>
      </c>
      <c r="H1751" s="20">
        <f>_xlfn.XLOOKUP(A1751,'Medical Examinations'!A:A,'Medical Examinations'!G:G,"not found")</f>
        <v>1</v>
      </c>
      <c r="I1751" s="20" t="str">
        <f>_xlfn.XLOOKUP(A1751,'Medical Examinations'!A:A,'Medical Examinations'!H:H,"not found")</f>
        <v>No</v>
      </c>
      <c r="J1751" s="20" t="str">
        <f>_xlfn.XLOOKUP(A1751,'Medical Examinations'!A:A,'Medical Examinations'!I:I,"not found")</f>
        <v>Underweight</v>
      </c>
      <c r="K1751" s="21">
        <f>_xlfn.XLOOKUP(A1751,'Hospitalisation Details'!A:A,'Hospitalisation Details'!F:F,"Not Found")</f>
        <v>32099</v>
      </c>
      <c r="L1751" s="22">
        <f>_xlfn.XLOOKUP(A1751,'Hospitalisation Details'!A:A,'Hospitalisation Details'!H:H,"Not Found")</f>
        <v>5116.5</v>
      </c>
      <c r="M1751" s="21" t="str">
        <f>_xlfn.XLOOKUP(A1751,'Hospitalisation Details'!A:A,'Hospitalisation Details'!I:I,"Not Found")</f>
        <v>tier - 2</v>
      </c>
      <c r="N1751" s="21" t="str">
        <f>_xlfn.XLOOKUP(A1751,'Hospitalisation Details'!A:A,'Hospitalisation Details'!J:J,"Not Found")</f>
        <v>tier - 2</v>
      </c>
      <c r="O1751" s="21" t="str">
        <f>_xlfn.XLOOKUP(A1751,'Hospitalisation Details'!A:A,'Hospitalisation Details'!K:K,"Not Found")</f>
        <v>R1012</v>
      </c>
      <c r="P1751" s="23">
        <f>_xlfn.XLOOKUP(A1751,'Hospitalisation Details'!A:A,'Hospitalisation Details'!L:L,"Not Found")</f>
        <v>35</v>
      </c>
    </row>
    <row r="1752" spans="1:16" ht="15.75" x14ac:dyDescent="0.25">
      <c r="A1752" s="19" t="s">
        <v>619</v>
      </c>
      <c r="B1752" s="19" t="str">
        <f>_xlfn.XLOOKUP(A1752,'Customer Names'!A:A,'Customer Names'!C:C,"Not Found")</f>
        <v>Fox</v>
      </c>
      <c r="C1752" s="20">
        <f>_xlfn.XLOOKUP(A1752,'Medical Examinations'!A:A,'Medical Examinations'!B:B,"not found")</f>
        <v>32.78</v>
      </c>
      <c r="D1752" s="20">
        <f>_xlfn.XLOOKUP(A1752,'Medical Examinations'!A:A,'Medical Examinations'!C:C,"not found")</f>
        <v>4.63</v>
      </c>
      <c r="E1752" s="20" t="str">
        <f>_xlfn.XLOOKUP(A1752,'Medical Examinations'!A:A,'Medical Examinations'!D:D,"not found")</f>
        <v>No</v>
      </c>
      <c r="F1752" s="20" t="str">
        <f>_xlfn.XLOOKUP(A1752,'Medical Examinations'!A:A,'Medical Examinations'!E:E,"not found")</f>
        <v>No</v>
      </c>
      <c r="G1752" s="20" t="str">
        <f>_xlfn.XLOOKUP(A1752,'Medical Examinations'!A:A,'Medical Examinations'!F:F,"not found")</f>
        <v>No</v>
      </c>
      <c r="H1752" s="20">
        <f>_xlfn.XLOOKUP(A1752,'Medical Examinations'!A:A,'Medical Examinations'!G:G,"not found")</f>
        <v>0</v>
      </c>
      <c r="I1752" s="20" t="str">
        <f>_xlfn.XLOOKUP(A1752,'Medical Examinations'!A:A,'Medical Examinations'!H:H,"not found")</f>
        <v>No</v>
      </c>
      <c r="J1752" s="20" t="str">
        <f>_xlfn.XLOOKUP(A1752,'Medical Examinations'!A:A,'Medical Examinations'!I:I,"not found")</f>
        <v>Obesity</v>
      </c>
      <c r="K1752" s="21">
        <f>_xlfn.XLOOKUP(A1752,'Hospitalisation Details'!A:A,'Hospitalisation Details'!F:F,"Not Found")</f>
        <v>36330</v>
      </c>
      <c r="L1752" s="22">
        <f>_xlfn.XLOOKUP(A1752,'Hospitalisation Details'!A:A,'Hospitalisation Details'!H:H,"Not Found")</f>
        <v>5087.92</v>
      </c>
      <c r="M1752" s="21" t="str">
        <f>_xlfn.XLOOKUP(A1752,'Hospitalisation Details'!A:A,'Hospitalisation Details'!I:I,"Not Found")</f>
        <v>tier - 2</v>
      </c>
      <c r="N1752" s="21" t="str">
        <f>_xlfn.XLOOKUP(A1752,'Hospitalisation Details'!A:A,'Hospitalisation Details'!J:J,"Not Found")</f>
        <v>tier - 2</v>
      </c>
      <c r="O1752" s="21" t="str">
        <f>_xlfn.XLOOKUP(A1752,'Hospitalisation Details'!A:A,'Hospitalisation Details'!K:K,"Not Found")</f>
        <v>R1026</v>
      </c>
      <c r="P1752" s="23">
        <f>_xlfn.XLOOKUP(A1752,'Hospitalisation Details'!A:A,'Hospitalisation Details'!L:L,"Not Found")</f>
        <v>23</v>
      </c>
    </row>
    <row r="1753" spans="1:16" ht="15.75" x14ac:dyDescent="0.25">
      <c r="A1753" s="19" t="s">
        <v>618</v>
      </c>
      <c r="B1753" s="19" t="str">
        <f>_xlfn.XLOOKUP(A1753,'Customer Names'!A:A,'Customer Names'!C:C,"Not Found")</f>
        <v>Traver</v>
      </c>
      <c r="C1753" s="20">
        <f>_xlfn.XLOOKUP(A1753,'Medical Examinations'!A:A,'Medical Examinations'!B:B,"not found")</f>
        <v>23.9</v>
      </c>
      <c r="D1753" s="20">
        <f>_xlfn.XLOOKUP(A1753,'Medical Examinations'!A:A,'Medical Examinations'!C:C,"not found")</f>
        <v>6.06</v>
      </c>
      <c r="E1753" s="20" t="str">
        <f>_xlfn.XLOOKUP(A1753,'Medical Examinations'!A:A,'Medical Examinations'!D:D,"not found")</f>
        <v>Yes</v>
      </c>
      <c r="F1753" s="20" t="str">
        <f>_xlfn.XLOOKUP(A1753,'Medical Examinations'!A:A,'Medical Examinations'!E:E,"not found")</f>
        <v>No</v>
      </c>
      <c r="G1753" s="20" t="str">
        <f>_xlfn.XLOOKUP(A1753,'Medical Examinations'!A:A,'Medical Examinations'!F:F,"not found")</f>
        <v>Yes</v>
      </c>
      <c r="H1753" s="20">
        <f>_xlfn.XLOOKUP(A1753,'Medical Examinations'!A:A,'Medical Examinations'!G:G,"not found")</f>
        <v>1</v>
      </c>
      <c r="I1753" s="20" t="str">
        <f>_xlfn.XLOOKUP(A1753,'Medical Examinations'!A:A,'Medical Examinations'!H:H,"not found")</f>
        <v>No</v>
      </c>
      <c r="J1753" s="20" t="str">
        <f>_xlfn.XLOOKUP(A1753,'Medical Examinations'!A:A,'Medical Examinations'!I:I,"not found")</f>
        <v>Normal Weight</v>
      </c>
      <c r="K1753" s="21">
        <f>_xlfn.XLOOKUP(A1753,'Hospitalisation Details'!A:A,'Hospitalisation Details'!F:F,"Not Found")</f>
        <v>35625</v>
      </c>
      <c r="L1753" s="22">
        <f>_xlfn.XLOOKUP(A1753,'Hospitalisation Details'!A:A,'Hospitalisation Details'!H:H,"Not Found")</f>
        <v>5080.1000000000004</v>
      </c>
      <c r="M1753" s="21" t="str">
        <f>_xlfn.XLOOKUP(A1753,'Hospitalisation Details'!A:A,'Hospitalisation Details'!I:I,"Not Found")</f>
        <v>tier - 2</v>
      </c>
      <c r="N1753" s="21" t="str">
        <f>_xlfn.XLOOKUP(A1753,'Hospitalisation Details'!A:A,'Hospitalisation Details'!J:J,"Not Found")</f>
        <v>tier - 2</v>
      </c>
      <c r="O1753" s="21" t="str">
        <f>_xlfn.XLOOKUP(A1753,'Hospitalisation Details'!A:A,'Hospitalisation Details'!K:K,"Not Found")</f>
        <v>R1011</v>
      </c>
      <c r="P1753" s="23">
        <f>_xlfn.XLOOKUP(A1753,'Hospitalisation Details'!A:A,'Hospitalisation Details'!L:L,"Not Found")</f>
        <v>25</v>
      </c>
    </row>
    <row r="1754" spans="1:16" ht="15.75" x14ac:dyDescent="0.25">
      <c r="A1754" s="19" t="s">
        <v>617</v>
      </c>
      <c r="B1754" s="19" t="str">
        <f>_xlfn.XLOOKUP(A1754,'Customer Names'!A:A,'Customer Names'!C:C,"Not Found")</f>
        <v>Quick</v>
      </c>
      <c r="C1754" s="20">
        <f>_xlfn.XLOOKUP(A1754,'Medical Examinations'!A:A,'Medical Examinations'!B:B,"not found")</f>
        <v>15.47</v>
      </c>
      <c r="D1754" s="20">
        <f>_xlfn.XLOOKUP(A1754,'Medical Examinations'!A:A,'Medical Examinations'!C:C,"not found")</f>
        <v>8.43</v>
      </c>
      <c r="E1754" s="20" t="str">
        <f>_xlfn.XLOOKUP(A1754,'Medical Examinations'!A:A,'Medical Examinations'!D:D,"not found")</f>
        <v>No</v>
      </c>
      <c r="F1754" s="20" t="str">
        <f>_xlfn.XLOOKUP(A1754,'Medical Examinations'!A:A,'Medical Examinations'!E:E,"not found")</f>
        <v>No</v>
      </c>
      <c r="G1754" s="20" t="str">
        <f>_xlfn.XLOOKUP(A1754,'Medical Examinations'!A:A,'Medical Examinations'!F:F,"not found")</f>
        <v>No</v>
      </c>
      <c r="H1754" s="20">
        <f>_xlfn.XLOOKUP(A1754,'Medical Examinations'!A:A,'Medical Examinations'!G:G,"not found")</f>
        <v>0</v>
      </c>
      <c r="I1754" s="20" t="str">
        <f>_xlfn.XLOOKUP(A1754,'Medical Examinations'!A:A,'Medical Examinations'!H:H,"not found")</f>
        <v>No</v>
      </c>
      <c r="J1754" s="20" t="str">
        <f>_xlfn.XLOOKUP(A1754,'Medical Examinations'!A:A,'Medical Examinations'!I:I,"not found")</f>
        <v>Underweight</v>
      </c>
      <c r="K1754" s="21">
        <f>_xlfn.XLOOKUP(A1754,'Hospitalisation Details'!A:A,'Hospitalisation Details'!F:F,"Not Found")</f>
        <v>28816</v>
      </c>
      <c r="L1754" s="22">
        <f>_xlfn.XLOOKUP(A1754,'Hospitalisation Details'!A:A,'Hospitalisation Details'!H:H,"Not Found")</f>
        <v>5077.1899999999996</v>
      </c>
      <c r="M1754" s="21" t="str">
        <f>_xlfn.XLOOKUP(A1754,'Hospitalisation Details'!A:A,'Hospitalisation Details'!I:I,"Not Found")</f>
        <v>tier - 2</v>
      </c>
      <c r="N1754" s="21" t="str">
        <f>_xlfn.XLOOKUP(A1754,'Hospitalisation Details'!A:A,'Hospitalisation Details'!J:J,"Not Found")</f>
        <v>tier - 2</v>
      </c>
      <c r="O1754" s="21" t="str">
        <f>_xlfn.XLOOKUP(A1754,'Hospitalisation Details'!A:A,'Hospitalisation Details'!K:K,"Not Found")</f>
        <v>R1012</v>
      </c>
      <c r="P1754" s="23">
        <f>_xlfn.XLOOKUP(A1754,'Hospitalisation Details'!A:A,'Hospitalisation Details'!L:L,"Not Found")</f>
        <v>44</v>
      </c>
    </row>
    <row r="1755" spans="1:16" ht="15.75" x14ac:dyDescent="0.25">
      <c r="A1755" s="19" t="s">
        <v>616</v>
      </c>
      <c r="B1755" s="19" t="str">
        <f>_xlfn.XLOOKUP(A1755,'Customer Names'!A:A,'Customer Names'!C:C,"Not Found")</f>
        <v>Scott</v>
      </c>
      <c r="C1755" s="20">
        <f>_xlfn.XLOOKUP(A1755,'Medical Examinations'!A:A,'Medical Examinations'!B:B,"not found")</f>
        <v>28.54</v>
      </c>
      <c r="D1755" s="20">
        <f>_xlfn.XLOOKUP(A1755,'Medical Examinations'!A:A,'Medical Examinations'!C:C,"not found")</f>
        <v>5.51</v>
      </c>
      <c r="E1755" s="20" t="str">
        <f>_xlfn.XLOOKUP(A1755,'Medical Examinations'!A:A,'Medical Examinations'!D:D,"not found")</f>
        <v>No</v>
      </c>
      <c r="F1755" s="20" t="str">
        <f>_xlfn.XLOOKUP(A1755,'Medical Examinations'!A:A,'Medical Examinations'!E:E,"not found")</f>
        <v>No</v>
      </c>
      <c r="G1755" s="20" t="str">
        <f>_xlfn.XLOOKUP(A1755,'Medical Examinations'!A:A,'Medical Examinations'!F:F,"not found")</f>
        <v>Yes</v>
      </c>
      <c r="H1755" s="20">
        <f>_xlfn.XLOOKUP(A1755,'Medical Examinations'!A:A,'Medical Examinations'!G:G,"not found")</f>
        <v>1</v>
      </c>
      <c r="I1755" s="20" t="str">
        <f>_xlfn.XLOOKUP(A1755,'Medical Examinations'!A:A,'Medical Examinations'!H:H,"not found")</f>
        <v>No</v>
      </c>
      <c r="J1755" s="20" t="str">
        <f>_xlfn.XLOOKUP(A1755,'Medical Examinations'!A:A,'Medical Examinations'!I:I,"not found")</f>
        <v>Overweight</v>
      </c>
      <c r="K1755" s="21">
        <f>_xlfn.XLOOKUP(A1755,'Hospitalisation Details'!A:A,'Hospitalisation Details'!F:F,"Not Found")</f>
        <v>34131</v>
      </c>
      <c r="L1755" s="22">
        <f>_xlfn.XLOOKUP(A1755,'Hospitalisation Details'!A:A,'Hospitalisation Details'!H:H,"Not Found")</f>
        <v>5059.5600000000004</v>
      </c>
      <c r="M1755" s="21" t="str">
        <f>_xlfn.XLOOKUP(A1755,'Hospitalisation Details'!A:A,'Hospitalisation Details'!I:I,"Not Found")</f>
        <v>tier - 2</v>
      </c>
      <c r="N1755" s="21" t="str">
        <f>_xlfn.XLOOKUP(A1755,'Hospitalisation Details'!A:A,'Hospitalisation Details'!J:J,"Not Found")</f>
        <v>tier - 2</v>
      </c>
      <c r="O1755" s="21" t="str">
        <f>_xlfn.XLOOKUP(A1755,'Hospitalisation Details'!A:A,'Hospitalisation Details'!K:K,"Not Found")</f>
        <v>R1021</v>
      </c>
      <c r="P1755" s="23">
        <f>_xlfn.XLOOKUP(A1755,'Hospitalisation Details'!A:A,'Hospitalisation Details'!L:L,"Not Found")</f>
        <v>29</v>
      </c>
    </row>
    <row r="1756" spans="1:16" ht="15.75" x14ac:dyDescent="0.25">
      <c r="A1756" s="19" t="s">
        <v>615</v>
      </c>
      <c r="B1756" s="19" t="str">
        <f>_xlfn.XLOOKUP(A1756,'Customer Names'!A:A,'Customer Names'!C:C,"Not Found")</f>
        <v>Theriot</v>
      </c>
      <c r="C1756" s="20">
        <f>_xlfn.XLOOKUP(A1756,'Medical Examinations'!A:A,'Medical Examinations'!B:B,"not found")</f>
        <v>18.54</v>
      </c>
      <c r="D1756" s="20">
        <f>_xlfn.XLOOKUP(A1756,'Medical Examinations'!A:A,'Medical Examinations'!C:C,"not found")</f>
        <v>4.95</v>
      </c>
      <c r="E1756" s="20" t="str">
        <f>_xlfn.XLOOKUP(A1756,'Medical Examinations'!A:A,'Medical Examinations'!D:D,"not found")</f>
        <v>No</v>
      </c>
      <c r="F1756" s="20" t="str">
        <f>_xlfn.XLOOKUP(A1756,'Medical Examinations'!A:A,'Medical Examinations'!E:E,"not found")</f>
        <v>No</v>
      </c>
      <c r="G1756" s="20" t="str">
        <f>_xlfn.XLOOKUP(A1756,'Medical Examinations'!A:A,'Medical Examinations'!F:F,"not found")</f>
        <v>No</v>
      </c>
      <c r="H1756" s="20">
        <f>_xlfn.XLOOKUP(A1756,'Medical Examinations'!A:A,'Medical Examinations'!G:G,"not found")</f>
        <v>0</v>
      </c>
      <c r="I1756" s="20" t="str">
        <f>_xlfn.XLOOKUP(A1756,'Medical Examinations'!A:A,'Medical Examinations'!H:H,"not found")</f>
        <v>No</v>
      </c>
      <c r="J1756" s="20" t="str">
        <f>_xlfn.XLOOKUP(A1756,'Medical Examinations'!A:A,'Medical Examinations'!I:I,"not found")</f>
        <v>Normal Weight</v>
      </c>
      <c r="K1756" s="21">
        <f>_xlfn.XLOOKUP(A1756,'Hospitalisation Details'!A:A,'Hospitalisation Details'!F:F,"Not Found")</f>
        <v>29471</v>
      </c>
      <c r="L1756" s="22">
        <f>_xlfn.XLOOKUP(A1756,'Hospitalisation Details'!A:A,'Hospitalisation Details'!H:H,"Not Found")</f>
        <v>5054.05</v>
      </c>
      <c r="M1756" s="21" t="str">
        <f>_xlfn.XLOOKUP(A1756,'Hospitalisation Details'!A:A,'Hospitalisation Details'!I:I,"Not Found")</f>
        <v>tier - 2</v>
      </c>
      <c r="N1756" s="21" t="str">
        <f>_xlfn.XLOOKUP(A1756,'Hospitalisation Details'!A:A,'Hospitalisation Details'!J:J,"Not Found")</f>
        <v>tier - 2</v>
      </c>
      <c r="O1756" s="21" t="str">
        <f>_xlfn.XLOOKUP(A1756,'Hospitalisation Details'!A:A,'Hospitalisation Details'!K:K,"Not Found")</f>
        <v>R1013</v>
      </c>
      <c r="P1756" s="23">
        <f>_xlfn.XLOOKUP(A1756,'Hospitalisation Details'!A:A,'Hospitalisation Details'!L:L,"Not Found")</f>
        <v>42</v>
      </c>
    </row>
    <row r="1757" spans="1:16" ht="15.75" x14ac:dyDescent="0.25">
      <c r="A1757" s="19" t="s">
        <v>614</v>
      </c>
      <c r="B1757" s="19" t="str">
        <f>_xlfn.XLOOKUP(A1757,'Customer Names'!A:A,'Customer Names'!C:C,"Not Found")</f>
        <v>Michalis</v>
      </c>
      <c r="C1757" s="20">
        <f>_xlfn.XLOOKUP(A1757,'Medical Examinations'!A:A,'Medical Examinations'!B:B,"not found")</f>
        <v>32.18</v>
      </c>
      <c r="D1757" s="20">
        <f>_xlfn.XLOOKUP(A1757,'Medical Examinations'!A:A,'Medical Examinations'!C:C,"not found")</f>
        <v>6.44</v>
      </c>
      <c r="E1757" s="20" t="str">
        <f>_xlfn.XLOOKUP(A1757,'Medical Examinations'!A:A,'Medical Examinations'!D:D,"not found")</f>
        <v>Yes</v>
      </c>
      <c r="F1757" s="20" t="str">
        <f>_xlfn.XLOOKUP(A1757,'Medical Examinations'!A:A,'Medical Examinations'!E:E,"not found")</f>
        <v>No</v>
      </c>
      <c r="G1757" s="20" t="str">
        <f>_xlfn.XLOOKUP(A1757,'Medical Examinations'!A:A,'Medical Examinations'!F:F,"not found")</f>
        <v>Yes</v>
      </c>
      <c r="H1757" s="20">
        <f>_xlfn.XLOOKUP(A1757,'Medical Examinations'!A:A,'Medical Examinations'!G:G,"not found")</f>
        <v>1</v>
      </c>
      <c r="I1757" s="20" t="str">
        <f>_xlfn.XLOOKUP(A1757,'Medical Examinations'!A:A,'Medical Examinations'!H:H,"not found")</f>
        <v>No</v>
      </c>
      <c r="J1757" s="20" t="str">
        <f>_xlfn.XLOOKUP(A1757,'Medical Examinations'!A:A,'Medical Examinations'!I:I,"not found")</f>
        <v>Obesity</v>
      </c>
      <c r="K1757" s="21">
        <f>_xlfn.XLOOKUP(A1757,'Hospitalisation Details'!A:A,'Hospitalisation Details'!F:F,"Not Found")</f>
        <v>35640</v>
      </c>
      <c r="L1757" s="22">
        <f>_xlfn.XLOOKUP(A1757,'Hospitalisation Details'!A:A,'Hospitalisation Details'!H:H,"Not Found")</f>
        <v>5045.1499999999996</v>
      </c>
      <c r="M1757" s="21" t="str">
        <f>_xlfn.XLOOKUP(A1757,'Hospitalisation Details'!A:A,'Hospitalisation Details'!I:I,"Not Found")</f>
        <v>tier - 2</v>
      </c>
      <c r="N1757" s="21" t="str">
        <f>_xlfn.XLOOKUP(A1757,'Hospitalisation Details'!A:A,'Hospitalisation Details'!J:J,"Not Found")</f>
        <v>tier - 2</v>
      </c>
      <c r="O1757" s="21" t="str">
        <f>_xlfn.XLOOKUP(A1757,'Hospitalisation Details'!A:A,'Hospitalisation Details'!K:K,"Not Found")</f>
        <v>R1012</v>
      </c>
      <c r="P1757" s="23">
        <f>_xlfn.XLOOKUP(A1757,'Hospitalisation Details'!A:A,'Hospitalisation Details'!L:L,"Not Found")</f>
        <v>25</v>
      </c>
    </row>
    <row r="1758" spans="1:16" ht="15.75" x14ac:dyDescent="0.25">
      <c r="A1758" s="19" t="s">
        <v>613</v>
      </c>
      <c r="B1758" s="19" t="str">
        <f>_xlfn.XLOOKUP(A1758,'Customer Names'!A:A,'Customer Names'!C:C,"Not Found")</f>
        <v>Hall</v>
      </c>
      <c r="C1758" s="20">
        <f>_xlfn.XLOOKUP(A1758,'Medical Examinations'!A:A,'Medical Examinations'!B:B,"not found")</f>
        <v>37.380000000000003</v>
      </c>
      <c r="D1758" s="20">
        <f>_xlfn.XLOOKUP(A1758,'Medical Examinations'!A:A,'Medical Examinations'!C:C,"not found")</f>
        <v>6.05</v>
      </c>
      <c r="E1758" s="20" t="str">
        <f>_xlfn.XLOOKUP(A1758,'Medical Examinations'!A:A,'Medical Examinations'!D:D,"not found")</f>
        <v>Yes</v>
      </c>
      <c r="F1758" s="20" t="str">
        <f>_xlfn.XLOOKUP(A1758,'Medical Examinations'!A:A,'Medical Examinations'!E:E,"not found")</f>
        <v>No</v>
      </c>
      <c r="G1758" s="20" t="str">
        <f>_xlfn.XLOOKUP(A1758,'Medical Examinations'!A:A,'Medical Examinations'!F:F,"not found")</f>
        <v>No</v>
      </c>
      <c r="H1758" s="20">
        <f>_xlfn.XLOOKUP(A1758,'Medical Examinations'!A:A,'Medical Examinations'!G:G,"not found")</f>
        <v>0</v>
      </c>
      <c r="I1758" s="20" t="str">
        <f>_xlfn.XLOOKUP(A1758,'Medical Examinations'!A:A,'Medical Examinations'!H:H,"not found")</f>
        <v>No</v>
      </c>
      <c r="J1758" s="20" t="str">
        <f>_xlfn.XLOOKUP(A1758,'Medical Examinations'!A:A,'Medical Examinations'!I:I,"not found")</f>
        <v>Obesity</v>
      </c>
      <c r="K1758" s="21">
        <f>_xlfn.XLOOKUP(A1758,'Hospitalisation Details'!A:A,'Hospitalisation Details'!F:F,"Not Found")</f>
        <v>37180</v>
      </c>
      <c r="L1758" s="22">
        <f>_xlfn.XLOOKUP(A1758,'Hospitalisation Details'!A:A,'Hospitalisation Details'!H:H,"Not Found")</f>
        <v>5043.13</v>
      </c>
      <c r="M1758" s="21" t="str">
        <f>_xlfn.XLOOKUP(A1758,'Hospitalisation Details'!A:A,'Hospitalisation Details'!I:I,"Not Found")</f>
        <v>tier - 2</v>
      </c>
      <c r="N1758" s="21" t="str">
        <f>_xlfn.XLOOKUP(A1758,'Hospitalisation Details'!A:A,'Hospitalisation Details'!J:J,"Not Found")</f>
        <v>tier - 2</v>
      </c>
      <c r="O1758" s="21" t="str">
        <f>_xlfn.XLOOKUP(A1758,'Hospitalisation Details'!A:A,'Hospitalisation Details'!K:K,"Not Found")</f>
        <v>R1011</v>
      </c>
      <c r="P1758" s="23">
        <f>_xlfn.XLOOKUP(A1758,'Hospitalisation Details'!A:A,'Hospitalisation Details'!L:L,"Not Found")</f>
        <v>21</v>
      </c>
    </row>
    <row r="1759" spans="1:16" ht="15.75" x14ac:dyDescent="0.25">
      <c r="A1759" s="19" t="s">
        <v>612</v>
      </c>
      <c r="B1759" s="19" t="str">
        <f>_xlfn.XLOOKUP(A1759,'Customer Names'!A:A,'Customer Names'!C:C,"Not Found")</f>
        <v>Tjong Clemons</v>
      </c>
      <c r="C1759" s="20">
        <f>_xlfn.XLOOKUP(A1759,'Medical Examinations'!A:A,'Medical Examinations'!B:B,"not found")</f>
        <v>31.12</v>
      </c>
      <c r="D1759" s="20">
        <f>_xlfn.XLOOKUP(A1759,'Medical Examinations'!A:A,'Medical Examinations'!C:C,"not found")</f>
        <v>4.76</v>
      </c>
      <c r="E1759" s="20" t="str">
        <f>_xlfn.XLOOKUP(A1759,'Medical Examinations'!A:A,'Medical Examinations'!D:D,"not found")</f>
        <v>Yes</v>
      </c>
      <c r="F1759" s="20" t="str">
        <f>_xlfn.XLOOKUP(A1759,'Medical Examinations'!A:A,'Medical Examinations'!E:E,"not found")</f>
        <v>No</v>
      </c>
      <c r="G1759" s="20" t="str">
        <f>_xlfn.XLOOKUP(A1759,'Medical Examinations'!A:A,'Medical Examinations'!F:F,"not found")</f>
        <v>Yes</v>
      </c>
      <c r="H1759" s="20">
        <f>_xlfn.XLOOKUP(A1759,'Medical Examinations'!A:A,'Medical Examinations'!G:G,"not found")</f>
        <v>1</v>
      </c>
      <c r="I1759" s="20" t="str">
        <f>_xlfn.XLOOKUP(A1759,'Medical Examinations'!A:A,'Medical Examinations'!H:H,"not found")</f>
        <v>No</v>
      </c>
      <c r="J1759" s="20" t="str">
        <f>_xlfn.XLOOKUP(A1759,'Medical Examinations'!A:A,'Medical Examinations'!I:I,"not found")</f>
        <v>Obesity</v>
      </c>
      <c r="K1759" s="21">
        <f>_xlfn.XLOOKUP(A1759,'Hospitalisation Details'!A:A,'Hospitalisation Details'!F:F,"Not Found")</f>
        <v>35768</v>
      </c>
      <c r="L1759" s="22">
        <f>_xlfn.XLOOKUP(A1759,'Hospitalisation Details'!A:A,'Hospitalisation Details'!H:H,"Not Found")</f>
        <v>5038.57</v>
      </c>
      <c r="M1759" s="21" t="str">
        <f>_xlfn.XLOOKUP(A1759,'Hospitalisation Details'!A:A,'Hospitalisation Details'!I:I,"Not Found")</f>
        <v>tier - 2</v>
      </c>
      <c r="N1759" s="21" t="str">
        <f>_xlfn.XLOOKUP(A1759,'Hospitalisation Details'!A:A,'Hospitalisation Details'!J:J,"Not Found")</f>
        <v>tier - 2</v>
      </c>
      <c r="O1759" s="21" t="str">
        <f>_xlfn.XLOOKUP(A1759,'Hospitalisation Details'!A:A,'Hospitalisation Details'!K:K,"Not Found")</f>
        <v>R1025</v>
      </c>
      <c r="P1759" s="23">
        <f>_xlfn.XLOOKUP(A1759,'Hospitalisation Details'!A:A,'Hospitalisation Details'!L:L,"Not Found")</f>
        <v>25</v>
      </c>
    </row>
    <row r="1760" spans="1:16" ht="15.75" x14ac:dyDescent="0.25">
      <c r="A1760" s="19" t="s">
        <v>611</v>
      </c>
      <c r="B1760" s="19" t="str">
        <f>_xlfn.XLOOKUP(A1760,'Customer Names'!A:A,'Customer Names'!C:C,"Not Found")</f>
        <v>Palma</v>
      </c>
      <c r="C1760" s="20">
        <f>_xlfn.XLOOKUP(A1760,'Medical Examinations'!A:A,'Medical Examinations'!B:B,"not found")</f>
        <v>22.01</v>
      </c>
      <c r="D1760" s="20">
        <f>_xlfn.XLOOKUP(A1760,'Medical Examinations'!A:A,'Medical Examinations'!C:C,"not found")</f>
        <v>6.72</v>
      </c>
      <c r="E1760" s="20" t="str">
        <f>_xlfn.XLOOKUP(A1760,'Medical Examinations'!A:A,'Medical Examinations'!D:D,"not found")</f>
        <v>Yes</v>
      </c>
      <c r="F1760" s="20" t="str">
        <f>_xlfn.XLOOKUP(A1760,'Medical Examinations'!A:A,'Medical Examinations'!E:E,"not found")</f>
        <v>No</v>
      </c>
      <c r="G1760" s="20" t="str">
        <f>_xlfn.XLOOKUP(A1760,'Medical Examinations'!A:A,'Medical Examinations'!F:F,"not found")</f>
        <v>No</v>
      </c>
      <c r="H1760" s="20">
        <f>_xlfn.XLOOKUP(A1760,'Medical Examinations'!A:A,'Medical Examinations'!G:G,"not found")</f>
        <v>1</v>
      </c>
      <c r="I1760" s="20" t="str">
        <f>_xlfn.XLOOKUP(A1760,'Medical Examinations'!A:A,'Medical Examinations'!H:H,"not found")</f>
        <v>No</v>
      </c>
      <c r="J1760" s="20" t="str">
        <f>_xlfn.XLOOKUP(A1760,'Medical Examinations'!A:A,'Medical Examinations'!I:I,"not found")</f>
        <v>Normal Weight</v>
      </c>
      <c r="K1760" s="21">
        <f>_xlfn.XLOOKUP(A1760,'Hospitalisation Details'!A:A,'Hospitalisation Details'!F:F,"Not Found")</f>
        <v>31592</v>
      </c>
      <c r="L1760" s="22">
        <f>_xlfn.XLOOKUP(A1760,'Hospitalisation Details'!A:A,'Hospitalisation Details'!H:H,"Not Found")</f>
        <v>5034.1000000000004</v>
      </c>
      <c r="M1760" s="21" t="str">
        <f>_xlfn.XLOOKUP(A1760,'Hospitalisation Details'!A:A,'Hospitalisation Details'!I:I,"Not Found")</f>
        <v>tier - 2</v>
      </c>
      <c r="N1760" s="21" t="str">
        <f>_xlfn.XLOOKUP(A1760,'Hospitalisation Details'!A:A,'Hospitalisation Details'!J:J,"Not Found")</f>
        <v>tier - 2</v>
      </c>
      <c r="O1760" s="21" t="str">
        <f>_xlfn.XLOOKUP(A1760,'Hospitalisation Details'!A:A,'Hospitalisation Details'!K:K,"Not Found")</f>
        <v>R1013</v>
      </c>
      <c r="P1760" s="23">
        <f>_xlfn.XLOOKUP(A1760,'Hospitalisation Details'!A:A,'Hospitalisation Details'!L:L,"Not Found")</f>
        <v>36</v>
      </c>
    </row>
    <row r="1761" spans="1:16" ht="15.75" x14ac:dyDescent="0.25">
      <c r="A1761" s="19" t="s">
        <v>610</v>
      </c>
      <c r="B1761" s="19" t="str">
        <f>_xlfn.XLOOKUP(A1761,'Customer Names'!A:A,'Customer Names'!C:C,"Not Found")</f>
        <v>Takaoka</v>
      </c>
      <c r="C1761" s="20">
        <f>_xlfn.XLOOKUP(A1761,'Medical Examinations'!A:A,'Medical Examinations'!B:B,"not found")</f>
        <v>27.645</v>
      </c>
      <c r="D1761" s="20">
        <f>_xlfn.XLOOKUP(A1761,'Medical Examinations'!A:A,'Medical Examinations'!C:C,"not found")</f>
        <v>5.7</v>
      </c>
      <c r="E1761" s="20" t="str">
        <f>_xlfn.XLOOKUP(A1761,'Medical Examinations'!A:A,'Medical Examinations'!D:D,"not found")</f>
        <v>No</v>
      </c>
      <c r="F1761" s="20" t="str">
        <f>_xlfn.XLOOKUP(A1761,'Medical Examinations'!A:A,'Medical Examinations'!E:E,"not found")</f>
        <v>No</v>
      </c>
      <c r="G1761" s="20" t="str">
        <f>_xlfn.XLOOKUP(A1761,'Medical Examinations'!A:A,'Medical Examinations'!F:F,"not found")</f>
        <v>No</v>
      </c>
      <c r="H1761" s="20">
        <f>_xlfn.XLOOKUP(A1761,'Medical Examinations'!A:A,'Medical Examinations'!G:G,"not found")</f>
        <v>0</v>
      </c>
      <c r="I1761" s="20" t="str">
        <f>_xlfn.XLOOKUP(A1761,'Medical Examinations'!A:A,'Medical Examinations'!H:H,"not found")</f>
        <v>No</v>
      </c>
      <c r="J1761" s="20" t="str">
        <f>_xlfn.XLOOKUP(A1761,'Medical Examinations'!A:A,'Medical Examinations'!I:I,"not found")</f>
        <v>Overweight</v>
      </c>
      <c r="K1761" s="21">
        <f>_xlfn.XLOOKUP(A1761,'Hospitalisation Details'!A:A,'Hospitalisation Details'!F:F,"Not Found")</f>
        <v>33491</v>
      </c>
      <c r="L1761" s="22">
        <f>_xlfn.XLOOKUP(A1761,'Hospitalisation Details'!A:A,'Hospitalisation Details'!H:H,"Not Found")</f>
        <v>5031.2700000000004</v>
      </c>
      <c r="M1761" s="21" t="str">
        <f>_xlfn.XLOOKUP(A1761,'Hospitalisation Details'!A:A,'Hospitalisation Details'!I:I,"Not Found")</f>
        <v>tier - 2</v>
      </c>
      <c r="N1761" s="21" t="str">
        <f>_xlfn.XLOOKUP(A1761,'Hospitalisation Details'!A:A,'Hospitalisation Details'!J:J,"Not Found")</f>
        <v>tier - 2</v>
      </c>
      <c r="O1761" s="21" t="str">
        <f>_xlfn.XLOOKUP(A1761,'Hospitalisation Details'!A:A,'Hospitalisation Details'!K:K,"Not Found")</f>
        <v>R1016</v>
      </c>
      <c r="P1761" s="23">
        <f>_xlfn.XLOOKUP(A1761,'Hospitalisation Details'!A:A,'Hospitalisation Details'!L:L,"Not Found")</f>
        <v>31</v>
      </c>
    </row>
    <row r="1762" spans="1:16" ht="15.75" x14ac:dyDescent="0.25">
      <c r="A1762" s="19" t="s">
        <v>609</v>
      </c>
      <c r="B1762" s="19" t="str">
        <f>_xlfn.XLOOKUP(A1762,'Customer Names'!A:A,'Customer Names'!C:C,"Not Found")</f>
        <v>Sherman</v>
      </c>
      <c r="C1762" s="20">
        <f>_xlfn.XLOOKUP(A1762,'Medical Examinations'!A:A,'Medical Examinations'!B:B,"not found")</f>
        <v>29.64</v>
      </c>
      <c r="D1762" s="20">
        <f>_xlfn.XLOOKUP(A1762,'Medical Examinations'!A:A,'Medical Examinations'!C:C,"not found")</f>
        <v>5.31</v>
      </c>
      <c r="E1762" s="20" t="str">
        <f>_xlfn.XLOOKUP(A1762,'Medical Examinations'!A:A,'Medical Examinations'!D:D,"not found")</f>
        <v>Yes</v>
      </c>
      <c r="F1762" s="20" t="str">
        <f>_xlfn.XLOOKUP(A1762,'Medical Examinations'!A:A,'Medical Examinations'!E:E,"not found")</f>
        <v>No</v>
      </c>
      <c r="G1762" s="20" t="str">
        <f>_xlfn.XLOOKUP(A1762,'Medical Examinations'!A:A,'Medical Examinations'!F:F,"not found")</f>
        <v>No</v>
      </c>
      <c r="H1762" s="20">
        <f>_xlfn.XLOOKUP(A1762,'Medical Examinations'!A:A,'Medical Examinations'!G:G,"not found")</f>
        <v>0</v>
      </c>
      <c r="I1762" s="20" t="str">
        <f>_xlfn.XLOOKUP(A1762,'Medical Examinations'!A:A,'Medical Examinations'!H:H,"not found")</f>
        <v>No</v>
      </c>
      <c r="J1762" s="20" t="str">
        <f>_xlfn.XLOOKUP(A1762,'Medical Examinations'!A:A,'Medical Examinations'!I:I,"not found")</f>
        <v>Overweight</v>
      </c>
      <c r="K1762" s="21">
        <f>_xlfn.XLOOKUP(A1762,'Hospitalisation Details'!A:A,'Hospitalisation Details'!F:F,"Not Found")</f>
        <v>31409</v>
      </c>
      <c r="L1762" s="22">
        <f>_xlfn.XLOOKUP(A1762,'Hospitalisation Details'!A:A,'Hospitalisation Details'!H:H,"Not Found")</f>
        <v>5028.1499999999996</v>
      </c>
      <c r="M1762" s="21" t="str">
        <f>_xlfn.XLOOKUP(A1762,'Hospitalisation Details'!A:A,'Hospitalisation Details'!I:I,"Not Found")</f>
        <v>tier - 2</v>
      </c>
      <c r="N1762" s="21" t="str">
        <f>_xlfn.XLOOKUP(A1762,'Hospitalisation Details'!A:A,'Hospitalisation Details'!J:J,"Not Found")</f>
        <v>tier - 2</v>
      </c>
      <c r="O1762" s="21" t="str">
        <f>_xlfn.XLOOKUP(A1762,'Hospitalisation Details'!A:A,'Hospitalisation Details'!K:K,"Not Found")</f>
        <v>R1012</v>
      </c>
      <c r="P1762" s="23">
        <f>_xlfn.XLOOKUP(A1762,'Hospitalisation Details'!A:A,'Hospitalisation Details'!L:L,"Not Found")</f>
        <v>37</v>
      </c>
    </row>
    <row r="1763" spans="1:16" ht="15.75" x14ac:dyDescent="0.25">
      <c r="A1763" s="19" t="s">
        <v>608</v>
      </c>
      <c r="B1763" s="19" t="str">
        <f>_xlfn.XLOOKUP(A1763,'Customer Names'!A:A,'Customer Names'!C:C,"Not Found")</f>
        <v>Andre</v>
      </c>
      <c r="C1763" s="20">
        <f>_xlfn.XLOOKUP(A1763,'Medical Examinations'!A:A,'Medical Examinations'!B:B,"not found")</f>
        <v>33.700000000000003</v>
      </c>
      <c r="D1763" s="20">
        <f>_xlfn.XLOOKUP(A1763,'Medical Examinations'!A:A,'Medical Examinations'!C:C,"not found")</f>
        <v>4.32</v>
      </c>
      <c r="E1763" s="20" t="str">
        <f>_xlfn.XLOOKUP(A1763,'Medical Examinations'!A:A,'Medical Examinations'!D:D,"not found")</f>
        <v>Yes</v>
      </c>
      <c r="F1763" s="20" t="str">
        <f>_xlfn.XLOOKUP(A1763,'Medical Examinations'!A:A,'Medical Examinations'!E:E,"not found")</f>
        <v>No</v>
      </c>
      <c r="G1763" s="20" t="str">
        <f>_xlfn.XLOOKUP(A1763,'Medical Examinations'!A:A,'Medical Examinations'!F:F,"not found")</f>
        <v>No</v>
      </c>
      <c r="H1763" s="20">
        <f>_xlfn.XLOOKUP(A1763,'Medical Examinations'!A:A,'Medical Examinations'!G:G,"not found")</f>
        <v>1</v>
      </c>
      <c r="I1763" s="20" t="str">
        <f>_xlfn.XLOOKUP(A1763,'Medical Examinations'!A:A,'Medical Examinations'!H:H,"not found")</f>
        <v>No</v>
      </c>
      <c r="J1763" s="20" t="str">
        <f>_xlfn.XLOOKUP(A1763,'Medical Examinations'!A:A,'Medical Examinations'!I:I,"not found")</f>
        <v>Obesity</v>
      </c>
      <c r="K1763" s="21">
        <f>_xlfn.XLOOKUP(A1763,'Hospitalisation Details'!A:A,'Hospitalisation Details'!F:F,"Not Found")</f>
        <v>32456</v>
      </c>
      <c r="L1763" s="22">
        <f>_xlfn.XLOOKUP(A1763,'Hospitalisation Details'!A:A,'Hospitalisation Details'!H:H,"Not Found")</f>
        <v>5012.47</v>
      </c>
      <c r="M1763" s="21" t="str">
        <f>_xlfn.XLOOKUP(A1763,'Hospitalisation Details'!A:A,'Hospitalisation Details'!I:I,"Not Found")</f>
        <v>tier - 2</v>
      </c>
      <c r="N1763" s="21" t="str">
        <f>_xlfn.XLOOKUP(A1763,'Hospitalisation Details'!A:A,'Hospitalisation Details'!J:J,"Not Found")</f>
        <v>tier - 2</v>
      </c>
      <c r="O1763" s="21" t="str">
        <f>_xlfn.XLOOKUP(A1763,'Hospitalisation Details'!A:A,'Hospitalisation Details'!K:K,"Not Found")</f>
        <v>R1011</v>
      </c>
      <c r="P1763" s="23">
        <f>_xlfn.XLOOKUP(A1763,'Hospitalisation Details'!A:A,'Hospitalisation Details'!L:L,"Not Found")</f>
        <v>34</v>
      </c>
    </row>
    <row r="1764" spans="1:16" ht="15.75" x14ac:dyDescent="0.25">
      <c r="A1764" s="19" t="s">
        <v>607</v>
      </c>
      <c r="B1764" s="19" t="str">
        <f>_xlfn.XLOOKUP(A1764,'Customer Names'!A:A,'Customer Names'!C:C,"Not Found")</f>
        <v>Switt</v>
      </c>
      <c r="C1764" s="20">
        <f>_xlfn.XLOOKUP(A1764,'Medical Examinations'!A:A,'Medical Examinations'!B:B,"not found")</f>
        <v>27.5</v>
      </c>
      <c r="D1764" s="20">
        <f>_xlfn.XLOOKUP(A1764,'Medical Examinations'!A:A,'Medical Examinations'!C:C,"not found")</f>
        <v>4.2300000000000004</v>
      </c>
      <c r="E1764" s="20" t="str">
        <f>_xlfn.XLOOKUP(A1764,'Medical Examinations'!A:A,'Medical Examinations'!D:D,"not found")</f>
        <v>Yes</v>
      </c>
      <c r="F1764" s="20" t="str">
        <f>_xlfn.XLOOKUP(A1764,'Medical Examinations'!A:A,'Medical Examinations'!E:E,"not found")</f>
        <v>No</v>
      </c>
      <c r="G1764" s="20" t="str">
        <f>_xlfn.XLOOKUP(A1764,'Medical Examinations'!A:A,'Medical Examinations'!F:F,"not found")</f>
        <v>No</v>
      </c>
      <c r="H1764" s="20">
        <f>_xlfn.XLOOKUP(A1764,'Medical Examinations'!A:A,'Medical Examinations'!G:G,"not found")</f>
        <v>1</v>
      </c>
      <c r="I1764" s="20" t="str">
        <f>_xlfn.XLOOKUP(A1764,'Medical Examinations'!A:A,'Medical Examinations'!H:H,"not found")</f>
        <v>No</v>
      </c>
      <c r="J1764" s="20" t="str">
        <f>_xlfn.XLOOKUP(A1764,'Medical Examinations'!A:A,'Medical Examinations'!I:I,"not found")</f>
        <v>Overweight</v>
      </c>
      <c r="K1764" s="21">
        <f>_xlfn.XLOOKUP(A1764,'Hospitalisation Details'!A:A,'Hospitalisation Details'!F:F,"Not Found")</f>
        <v>32332</v>
      </c>
      <c r="L1764" s="22">
        <f>_xlfn.XLOOKUP(A1764,'Hospitalisation Details'!A:A,'Hospitalisation Details'!H:H,"Not Found")</f>
        <v>5003.8500000000004</v>
      </c>
      <c r="M1764" s="21" t="str">
        <f>_xlfn.XLOOKUP(A1764,'Hospitalisation Details'!A:A,'Hospitalisation Details'!I:I,"Not Found")</f>
        <v>tier - 2</v>
      </c>
      <c r="N1764" s="21" t="str">
        <f>_xlfn.XLOOKUP(A1764,'Hospitalisation Details'!A:A,'Hospitalisation Details'!J:J,"Not Found")</f>
        <v>tier - 2</v>
      </c>
      <c r="O1764" s="21" t="str">
        <f>_xlfn.XLOOKUP(A1764,'Hospitalisation Details'!A:A,'Hospitalisation Details'!K:K,"Not Found")</f>
        <v>R1011</v>
      </c>
      <c r="P1764" s="23">
        <f>_xlfn.XLOOKUP(A1764,'Hospitalisation Details'!A:A,'Hospitalisation Details'!L:L,"Not Found")</f>
        <v>34</v>
      </c>
    </row>
    <row r="1765" spans="1:16" ht="15.75" x14ac:dyDescent="0.25">
      <c r="A1765" s="19" t="s">
        <v>606</v>
      </c>
      <c r="B1765" s="19" t="str">
        <f>_xlfn.XLOOKUP(A1765,'Customer Names'!A:A,'Customer Names'!C:C,"Not Found")</f>
        <v>Erickson</v>
      </c>
      <c r="C1765" s="20">
        <f>_xlfn.XLOOKUP(A1765,'Medical Examinations'!A:A,'Medical Examinations'!B:B,"not found")</f>
        <v>16.12</v>
      </c>
      <c r="D1765" s="20">
        <f>_xlfn.XLOOKUP(A1765,'Medical Examinations'!A:A,'Medical Examinations'!C:C,"not found")</f>
        <v>6.09</v>
      </c>
      <c r="E1765" s="20" t="str">
        <f>_xlfn.XLOOKUP(A1765,'Medical Examinations'!A:A,'Medical Examinations'!D:D,"not found")</f>
        <v>No</v>
      </c>
      <c r="F1765" s="20" t="str">
        <f>_xlfn.XLOOKUP(A1765,'Medical Examinations'!A:A,'Medical Examinations'!E:E,"not found")</f>
        <v>No</v>
      </c>
      <c r="G1765" s="20" t="str">
        <f>_xlfn.XLOOKUP(A1765,'Medical Examinations'!A:A,'Medical Examinations'!F:F,"not found")</f>
        <v>No</v>
      </c>
      <c r="H1765" s="20">
        <f>_xlfn.XLOOKUP(A1765,'Medical Examinations'!A:A,'Medical Examinations'!G:G,"not found")</f>
        <v>0</v>
      </c>
      <c r="I1765" s="20" t="str">
        <f>_xlfn.XLOOKUP(A1765,'Medical Examinations'!A:A,'Medical Examinations'!H:H,"not found")</f>
        <v>No</v>
      </c>
      <c r="J1765" s="20" t="str">
        <f>_xlfn.XLOOKUP(A1765,'Medical Examinations'!A:A,'Medical Examinations'!I:I,"not found")</f>
        <v>Underweight</v>
      </c>
      <c r="K1765" s="21">
        <f>_xlfn.XLOOKUP(A1765,'Hospitalisation Details'!A:A,'Hospitalisation Details'!F:F,"Not Found")</f>
        <v>28285</v>
      </c>
      <c r="L1765" s="22">
        <f>_xlfn.XLOOKUP(A1765,'Hospitalisation Details'!A:A,'Hospitalisation Details'!H:H,"Not Found")</f>
        <v>5003.7700000000004</v>
      </c>
      <c r="M1765" s="21" t="str">
        <f>_xlfn.XLOOKUP(A1765,'Hospitalisation Details'!A:A,'Hospitalisation Details'!I:I,"Not Found")</f>
        <v>tier - 2</v>
      </c>
      <c r="N1765" s="21" t="str">
        <f>_xlfn.XLOOKUP(A1765,'Hospitalisation Details'!A:A,'Hospitalisation Details'!J:J,"Not Found")</f>
        <v>tier - 2</v>
      </c>
      <c r="O1765" s="21" t="str">
        <f>_xlfn.XLOOKUP(A1765,'Hospitalisation Details'!A:A,'Hospitalisation Details'!K:K,"Not Found")</f>
        <v>R1013</v>
      </c>
      <c r="P1765" s="23">
        <f>_xlfn.XLOOKUP(A1765,'Hospitalisation Details'!A:A,'Hospitalisation Details'!L:L,"Not Found")</f>
        <v>45</v>
      </c>
    </row>
    <row r="1766" spans="1:16" ht="15.75" x14ac:dyDescent="0.25">
      <c r="A1766" s="19" t="s">
        <v>605</v>
      </c>
      <c r="B1766" s="19" t="str">
        <f>_xlfn.XLOOKUP(A1766,'Customer Names'!A:A,'Customer Names'!C:C,"Not Found")</f>
        <v>Miller</v>
      </c>
      <c r="C1766" s="20">
        <f>_xlfn.XLOOKUP(A1766,'Medical Examinations'!A:A,'Medical Examinations'!B:B,"not found")</f>
        <v>26.73</v>
      </c>
      <c r="D1766" s="20">
        <f>_xlfn.XLOOKUP(A1766,'Medical Examinations'!A:A,'Medical Examinations'!C:C,"not found")</f>
        <v>4.74</v>
      </c>
      <c r="E1766" s="20" t="str">
        <f>_xlfn.XLOOKUP(A1766,'Medical Examinations'!A:A,'Medical Examinations'!D:D,"not found")</f>
        <v>Yes</v>
      </c>
      <c r="F1766" s="20" t="str">
        <f>_xlfn.XLOOKUP(A1766,'Medical Examinations'!A:A,'Medical Examinations'!E:E,"not found")</f>
        <v>No</v>
      </c>
      <c r="G1766" s="20" t="str">
        <f>_xlfn.XLOOKUP(A1766,'Medical Examinations'!A:A,'Medical Examinations'!F:F,"not found")</f>
        <v>No</v>
      </c>
      <c r="H1766" s="20">
        <f>_xlfn.XLOOKUP(A1766,'Medical Examinations'!A:A,'Medical Examinations'!G:G,"not found")</f>
        <v>1</v>
      </c>
      <c r="I1766" s="20" t="str">
        <f>_xlfn.XLOOKUP(A1766,'Medical Examinations'!A:A,'Medical Examinations'!H:H,"not found")</f>
        <v>No</v>
      </c>
      <c r="J1766" s="20" t="str">
        <f>_xlfn.XLOOKUP(A1766,'Medical Examinations'!A:A,'Medical Examinations'!I:I,"not found")</f>
        <v>Overweight</v>
      </c>
      <c r="K1766" s="21">
        <f>_xlfn.XLOOKUP(A1766,'Hospitalisation Details'!A:A,'Hospitalisation Details'!F:F,"Not Found")</f>
        <v>32390</v>
      </c>
      <c r="L1766" s="22">
        <f>_xlfn.XLOOKUP(A1766,'Hospitalisation Details'!A:A,'Hospitalisation Details'!H:H,"Not Found")</f>
        <v>5002.78</v>
      </c>
      <c r="M1766" s="21" t="str">
        <f>_xlfn.XLOOKUP(A1766,'Hospitalisation Details'!A:A,'Hospitalisation Details'!I:I,"Not Found")</f>
        <v>tier - 2</v>
      </c>
      <c r="N1766" s="21" t="str">
        <f>_xlfn.XLOOKUP(A1766,'Hospitalisation Details'!A:A,'Hospitalisation Details'!J:J,"Not Found")</f>
        <v>tier - 2</v>
      </c>
      <c r="O1766" s="21" t="str">
        <f>_xlfn.XLOOKUP(A1766,'Hospitalisation Details'!A:A,'Hospitalisation Details'!K:K,"Not Found")</f>
        <v>R1013</v>
      </c>
      <c r="P1766" s="23">
        <f>_xlfn.XLOOKUP(A1766,'Hospitalisation Details'!A:A,'Hospitalisation Details'!L:L,"Not Found")</f>
        <v>34</v>
      </c>
    </row>
    <row r="1767" spans="1:16" ht="15.75" x14ac:dyDescent="0.25">
      <c r="A1767" s="19" t="s">
        <v>604</v>
      </c>
      <c r="B1767" s="19" t="str">
        <f>_xlfn.XLOOKUP(A1767,'Customer Names'!A:A,'Customer Names'!C:C,"Not Found")</f>
        <v>Whitbeck</v>
      </c>
      <c r="C1767" s="20">
        <f>_xlfn.XLOOKUP(A1767,'Medical Examinations'!A:A,'Medical Examinations'!B:B,"not found")</f>
        <v>37.25</v>
      </c>
      <c r="D1767" s="20">
        <f>_xlfn.XLOOKUP(A1767,'Medical Examinations'!A:A,'Medical Examinations'!C:C,"not found")</f>
        <v>6.23</v>
      </c>
      <c r="E1767" s="20" t="str">
        <f>_xlfn.XLOOKUP(A1767,'Medical Examinations'!A:A,'Medical Examinations'!D:D,"not found")</f>
        <v>Yes</v>
      </c>
      <c r="F1767" s="20" t="str">
        <f>_xlfn.XLOOKUP(A1767,'Medical Examinations'!A:A,'Medical Examinations'!E:E,"not found")</f>
        <v>No</v>
      </c>
      <c r="G1767" s="20" t="str">
        <f>_xlfn.XLOOKUP(A1767,'Medical Examinations'!A:A,'Medical Examinations'!F:F,"not found")</f>
        <v>No</v>
      </c>
      <c r="H1767" s="20">
        <f>_xlfn.XLOOKUP(A1767,'Medical Examinations'!A:A,'Medical Examinations'!G:G,"not found")</f>
        <v>0</v>
      </c>
      <c r="I1767" s="20" t="str">
        <f>_xlfn.XLOOKUP(A1767,'Medical Examinations'!A:A,'Medical Examinations'!H:H,"not found")</f>
        <v>No</v>
      </c>
      <c r="J1767" s="20" t="str">
        <f>_xlfn.XLOOKUP(A1767,'Medical Examinations'!A:A,'Medical Examinations'!I:I,"not found")</f>
        <v>Obesity</v>
      </c>
      <c r="K1767" s="21">
        <f>_xlfn.XLOOKUP(A1767,'Hospitalisation Details'!A:A,'Hospitalisation Details'!F:F,"Not Found")</f>
        <v>37169</v>
      </c>
      <c r="L1767" s="22">
        <f>_xlfn.XLOOKUP(A1767,'Hospitalisation Details'!A:A,'Hospitalisation Details'!H:H,"Not Found")</f>
        <v>4999.04</v>
      </c>
      <c r="M1767" s="21" t="str">
        <f>_xlfn.XLOOKUP(A1767,'Hospitalisation Details'!A:A,'Hospitalisation Details'!I:I,"Not Found")</f>
        <v>tier - 2</v>
      </c>
      <c r="N1767" s="21" t="str">
        <f>_xlfn.XLOOKUP(A1767,'Hospitalisation Details'!A:A,'Hospitalisation Details'!J:J,"Not Found")</f>
        <v>tier - 2</v>
      </c>
      <c r="O1767" s="21" t="str">
        <f>_xlfn.XLOOKUP(A1767,'Hospitalisation Details'!A:A,'Hospitalisation Details'!K:K,"Not Found")</f>
        <v>R1011</v>
      </c>
      <c r="P1767" s="23">
        <f>_xlfn.XLOOKUP(A1767,'Hospitalisation Details'!A:A,'Hospitalisation Details'!L:L,"Not Found")</f>
        <v>21</v>
      </c>
    </row>
    <row r="1768" spans="1:16" ht="15.75" x14ac:dyDescent="0.25">
      <c r="A1768" s="19" t="s">
        <v>603</v>
      </c>
      <c r="B1768" s="19" t="str">
        <f>_xlfn.XLOOKUP(A1768,'Customer Names'!A:A,'Customer Names'!C:C,"Not Found")</f>
        <v>Auer</v>
      </c>
      <c r="C1768" s="20">
        <f>_xlfn.XLOOKUP(A1768,'Medical Examinations'!A:A,'Medical Examinations'!B:B,"not found")</f>
        <v>23.56</v>
      </c>
      <c r="D1768" s="20">
        <f>_xlfn.XLOOKUP(A1768,'Medical Examinations'!A:A,'Medical Examinations'!C:C,"not found")</f>
        <v>5.45</v>
      </c>
      <c r="E1768" s="20" t="str">
        <f>_xlfn.XLOOKUP(A1768,'Medical Examinations'!A:A,'Medical Examinations'!D:D,"not found")</f>
        <v>Yes</v>
      </c>
      <c r="F1768" s="20" t="str">
        <f>_xlfn.XLOOKUP(A1768,'Medical Examinations'!A:A,'Medical Examinations'!E:E,"not found")</f>
        <v>No</v>
      </c>
      <c r="G1768" s="20" t="str">
        <f>_xlfn.XLOOKUP(A1768,'Medical Examinations'!A:A,'Medical Examinations'!F:F,"not found")</f>
        <v>No</v>
      </c>
      <c r="H1768" s="20">
        <f>_xlfn.XLOOKUP(A1768,'Medical Examinations'!A:A,'Medical Examinations'!G:G,"not found")</f>
        <v>1</v>
      </c>
      <c r="I1768" s="20" t="str">
        <f>_xlfn.XLOOKUP(A1768,'Medical Examinations'!A:A,'Medical Examinations'!H:H,"not found")</f>
        <v>No</v>
      </c>
      <c r="J1768" s="20" t="str">
        <f>_xlfn.XLOOKUP(A1768,'Medical Examinations'!A:A,'Medical Examinations'!I:I,"not found")</f>
        <v>Normal Weight</v>
      </c>
      <c r="K1768" s="21">
        <f>_xlfn.XLOOKUP(A1768,'Hospitalisation Details'!A:A,'Hospitalisation Details'!F:F,"Not Found")</f>
        <v>32318</v>
      </c>
      <c r="L1768" s="22">
        <f>_xlfn.XLOOKUP(A1768,'Hospitalisation Details'!A:A,'Hospitalisation Details'!H:H,"Not Found")</f>
        <v>4992.38</v>
      </c>
      <c r="M1768" s="21" t="str">
        <f>_xlfn.XLOOKUP(A1768,'Hospitalisation Details'!A:A,'Hospitalisation Details'!I:I,"Not Found")</f>
        <v>tier - 2</v>
      </c>
      <c r="N1768" s="21" t="str">
        <f>_xlfn.XLOOKUP(A1768,'Hospitalisation Details'!A:A,'Hospitalisation Details'!J:J,"Not Found")</f>
        <v>tier - 2</v>
      </c>
      <c r="O1768" s="21" t="str">
        <f>_xlfn.XLOOKUP(A1768,'Hospitalisation Details'!A:A,'Hospitalisation Details'!K:K,"Not Found")</f>
        <v>R1024</v>
      </c>
      <c r="P1768" s="23">
        <f>_xlfn.XLOOKUP(A1768,'Hospitalisation Details'!A:A,'Hospitalisation Details'!L:L,"Not Found")</f>
        <v>34</v>
      </c>
    </row>
    <row r="1769" spans="1:16" ht="15.75" x14ac:dyDescent="0.25">
      <c r="A1769" s="19" t="s">
        <v>602</v>
      </c>
      <c r="B1769" s="19" t="str">
        <f>_xlfn.XLOOKUP(A1769,'Customer Names'!A:A,'Customer Names'!C:C,"Not Found")</f>
        <v>Attar</v>
      </c>
      <c r="C1769" s="20">
        <f>_xlfn.XLOOKUP(A1769,'Medical Examinations'!A:A,'Medical Examinations'!B:B,"not found")</f>
        <v>15.84</v>
      </c>
      <c r="D1769" s="20">
        <f>_xlfn.XLOOKUP(A1769,'Medical Examinations'!A:A,'Medical Examinations'!C:C,"not found")</f>
        <v>10.34</v>
      </c>
      <c r="E1769" s="20" t="str">
        <f>_xlfn.XLOOKUP(A1769,'Medical Examinations'!A:A,'Medical Examinations'!D:D,"not found")</f>
        <v>No</v>
      </c>
      <c r="F1769" s="20" t="str">
        <f>_xlfn.XLOOKUP(A1769,'Medical Examinations'!A:A,'Medical Examinations'!E:E,"not found")</f>
        <v>No</v>
      </c>
      <c r="G1769" s="20" t="str">
        <f>_xlfn.XLOOKUP(A1769,'Medical Examinations'!A:A,'Medical Examinations'!F:F,"not found")</f>
        <v>No</v>
      </c>
      <c r="H1769" s="20">
        <f>_xlfn.XLOOKUP(A1769,'Medical Examinations'!A:A,'Medical Examinations'!G:G,"not found")</f>
        <v>2</v>
      </c>
      <c r="I1769" s="20" t="str">
        <f>_xlfn.XLOOKUP(A1769,'Medical Examinations'!A:A,'Medical Examinations'!H:H,"not found")</f>
        <v>No</v>
      </c>
      <c r="J1769" s="20" t="str">
        <f>_xlfn.XLOOKUP(A1769,'Medical Examinations'!A:A,'Medical Examinations'!I:I,"not found")</f>
        <v>Underweight</v>
      </c>
      <c r="K1769" s="21">
        <f>_xlfn.XLOOKUP(A1769,'Hospitalisation Details'!A:A,'Hospitalisation Details'!F:F,"Not Found")</f>
        <v>26975</v>
      </c>
      <c r="L1769" s="22">
        <f>_xlfn.XLOOKUP(A1769,'Hospitalisation Details'!A:A,'Hospitalisation Details'!H:H,"Not Found")</f>
        <v>4985.22</v>
      </c>
      <c r="M1769" s="21" t="str">
        <f>_xlfn.XLOOKUP(A1769,'Hospitalisation Details'!A:A,'Hospitalisation Details'!I:I,"Not Found")</f>
        <v>tier - 2</v>
      </c>
      <c r="N1769" s="21" t="str">
        <f>_xlfn.XLOOKUP(A1769,'Hospitalisation Details'!A:A,'Hospitalisation Details'!J:J,"Not Found")</f>
        <v>tier - 2</v>
      </c>
      <c r="O1769" s="21" t="str">
        <f>_xlfn.XLOOKUP(A1769,'Hospitalisation Details'!A:A,'Hospitalisation Details'!K:K,"Not Found")</f>
        <v>R1013</v>
      </c>
      <c r="P1769" s="23">
        <f>_xlfn.XLOOKUP(A1769,'Hospitalisation Details'!A:A,'Hospitalisation Details'!L:L,"Not Found")</f>
        <v>49</v>
      </c>
    </row>
    <row r="1770" spans="1:16" ht="15.75" x14ac:dyDescent="0.25">
      <c r="A1770" s="19" t="s">
        <v>601</v>
      </c>
      <c r="B1770" s="19" t="str">
        <f>_xlfn.XLOOKUP(A1770,'Customer Names'!A:A,'Customer Names'!C:C,"Not Found")</f>
        <v>Misuraca</v>
      </c>
      <c r="C1770" s="20">
        <f>_xlfn.XLOOKUP(A1770,'Medical Examinations'!A:A,'Medical Examinations'!B:B,"not found")</f>
        <v>36.630000000000003</v>
      </c>
      <c r="D1770" s="20">
        <f>_xlfn.XLOOKUP(A1770,'Medical Examinations'!A:A,'Medical Examinations'!C:C,"not found")</f>
        <v>5.15</v>
      </c>
      <c r="E1770" s="20" t="str">
        <f>_xlfn.XLOOKUP(A1770,'Medical Examinations'!A:A,'Medical Examinations'!D:D,"not found")</f>
        <v>No</v>
      </c>
      <c r="F1770" s="20" t="str">
        <f>_xlfn.XLOOKUP(A1770,'Medical Examinations'!A:A,'Medical Examinations'!E:E,"not found")</f>
        <v>No</v>
      </c>
      <c r="G1770" s="20" t="str">
        <f>_xlfn.XLOOKUP(A1770,'Medical Examinations'!A:A,'Medical Examinations'!F:F,"not found")</f>
        <v>No</v>
      </c>
      <c r="H1770" s="20">
        <f>_xlfn.XLOOKUP(A1770,'Medical Examinations'!A:A,'Medical Examinations'!G:G,"not found")</f>
        <v>0</v>
      </c>
      <c r="I1770" s="20" t="str">
        <f>_xlfn.XLOOKUP(A1770,'Medical Examinations'!A:A,'Medical Examinations'!H:H,"not found")</f>
        <v>No</v>
      </c>
      <c r="J1770" s="20" t="str">
        <f>_xlfn.XLOOKUP(A1770,'Medical Examinations'!A:A,'Medical Examinations'!I:I,"not found")</f>
        <v>Obesity</v>
      </c>
      <c r="K1770" s="21">
        <f>_xlfn.XLOOKUP(A1770,'Hospitalisation Details'!A:A,'Hospitalisation Details'!F:F,"Not Found")</f>
        <v>33480</v>
      </c>
      <c r="L1770" s="22">
        <f>_xlfn.XLOOKUP(A1770,'Hospitalisation Details'!A:A,'Hospitalisation Details'!H:H,"Not Found")</f>
        <v>4949.76</v>
      </c>
      <c r="M1770" s="21" t="str">
        <f>_xlfn.XLOOKUP(A1770,'Hospitalisation Details'!A:A,'Hospitalisation Details'!I:I,"Not Found")</f>
        <v>tier - 2</v>
      </c>
      <c r="N1770" s="21" t="str">
        <f>_xlfn.XLOOKUP(A1770,'Hospitalisation Details'!A:A,'Hospitalisation Details'!J:J,"Not Found")</f>
        <v>tier - 2</v>
      </c>
      <c r="O1770" s="21" t="str">
        <f>_xlfn.XLOOKUP(A1770,'Hospitalisation Details'!A:A,'Hospitalisation Details'!K:K,"Not Found")</f>
        <v>R1013</v>
      </c>
      <c r="P1770" s="23">
        <f>_xlfn.XLOOKUP(A1770,'Hospitalisation Details'!A:A,'Hospitalisation Details'!L:L,"Not Found")</f>
        <v>31</v>
      </c>
    </row>
    <row r="1771" spans="1:16" ht="15.75" x14ac:dyDescent="0.25">
      <c r="A1771" s="19" t="s">
        <v>600</v>
      </c>
      <c r="B1771" s="19" t="str">
        <f>_xlfn.XLOOKUP(A1771,'Customer Names'!A:A,'Customer Names'!C:C,"Not Found")</f>
        <v>Spannaus</v>
      </c>
      <c r="C1771" s="20">
        <f>_xlfn.XLOOKUP(A1771,'Medical Examinations'!A:A,'Medical Examinations'!B:B,"not found")</f>
        <v>16.47</v>
      </c>
      <c r="D1771" s="20">
        <f>_xlfn.XLOOKUP(A1771,'Medical Examinations'!A:A,'Medical Examinations'!C:C,"not found")</f>
        <v>11.72</v>
      </c>
      <c r="E1771" s="20" t="str">
        <f>_xlfn.XLOOKUP(A1771,'Medical Examinations'!A:A,'Medical Examinations'!D:D,"not found")</f>
        <v>No</v>
      </c>
      <c r="F1771" s="20" t="str">
        <f>_xlfn.XLOOKUP(A1771,'Medical Examinations'!A:A,'Medical Examinations'!E:E,"not found")</f>
        <v>No</v>
      </c>
      <c r="G1771" s="20" t="str">
        <f>_xlfn.XLOOKUP(A1771,'Medical Examinations'!A:A,'Medical Examinations'!F:F,"not found")</f>
        <v>No</v>
      </c>
      <c r="H1771" s="20">
        <f>_xlfn.XLOOKUP(A1771,'Medical Examinations'!A:A,'Medical Examinations'!G:G,"not found")</f>
        <v>0</v>
      </c>
      <c r="I1771" s="20" t="str">
        <f>_xlfn.XLOOKUP(A1771,'Medical Examinations'!A:A,'Medical Examinations'!H:H,"not found")</f>
        <v>No</v>
      </c>
      <c r="J1771" s="20" t="str">
        <f>_xlfn.XLOOKUP(A1771,'Medical Examinations'!A:A,'Medical Examinations'!I:I,"not found")</f>
        <v>Underweight</v>
      </c>
      <c r="K1771" s="21">
        <f>_xlfn.XLOOKUP(A1771,'Hospitalisation Details'!A:A,'Hospitalisation Details'!F:F,"Not Found")</f>
        <v>27206</v>
      </c>
      <c r="L1771" s="22">
        <f>_xlfn.XLOOKUP(A1771,'Hospitalisation Details'!A:A,'Hospitalisation Details'!H:H,"Not Found")</f>
        <v>4942.0600000000004</v>
      </c>
      <c r="M1771" s="21" t="str">
        <f>_xlfn.XLOOKUP(A1771,'Hospitalisation Details'!A:A,'Hospitalisation Details'!I:I,"Not Found")</f>
        <v>tier - 2</v>
      </c>
      <c r="N1771" s="21" t="str">
        <f>_xlfn.XLOOKUP(A1771,'Hospitalisation Details'!A:A,'Hospitalisation Details'!J:J,"Not Found")</f>
        <v>tier - 2</v>
      </c>
      <c r="O1771" s="21" t="str">
        <f>_xlfn.XLOOKUP(A1771,'Hospitalisation Details'!A:A,'Hospitalisation Details'!K:K,"Not Found")</f>
        <v>R1013</v>
      </c>
      <c r="P1771" s="23">
        <f>_xlfn.XLOOKUP(A1771,'Hospitalisation Details'!A:A,'Hospitalisation Details'!L:L,"Not Found")</f>
        <v>48</v>
      </c>
    </row>
    <row r="1772" spans="1:16" ht="15.75" x14ac:dyDescent="0.25">
      <c r="A1772" s="19" t="s">
        <v>599</v>
      </c>
      <c r="B1772" s="19" t="str">
        <f>_xlfn.XLOOKUP(A1772,'Customer Names'!A:A,'Customer Names'!C:C,"Not Found")</f>
        <v>Tarbiat</v>
      </c>
      <c r="C1772" s="20">
        <f>_xlfn.XLOOKUP(A1772,'Medical Examinations'!A:A,'Medical Examinations'!B:B,"not found")</f>
        <v>25.8</v>
      </c>
      <c r="D1772" s="20">
        <f>_xlfn.XLOOKUP(A1772,'Medical Examinations'!A:A,'Medical Examinations'!C:C,"not found")</f>
        <v>5.29</v>
      </c>
      <c r="E1772" s="20" t="str">
        <f>_xlfn.XLOOKUP(A1772,'Medical Examinations'!A:A,'Medical Examinations'!D:D,"not found")</f>
        <v>No</v>
      </c>
      <c r="F1772" s="20" t="str">
        <f>_xlfn.XLOOKUP(A1772,'Medical Examinations'!A:A,'Medical Examinations'!E:E,"not found")</f>
        <v>No</v>
      </c>
      <c r="G1772" s="20" t="str">
        <f>_xlfn.XLOOKUP(A1772,'Medical Examinations'!A:A,'Medical Examinations'!F:F,"not found")</f>
        <v>No</v>
      </c>
      <c r="H1772" s="20">
        <f>_xlfn.XLOOKUP(A1772,'Medical Examinations'!A:A,'Medical Examinations'!G:G,"not found")</f>
        <v>0</v>
      </c>
      <c r="I1772" s="20" t="str">
        <f>_xlfn.XLOOKUP(A1772,'Medical Examinations'!A:A,'Medical Examinations'!H:H,"not found")</f>
        <v>No</v>
      </c>
      <c r="J1772" s="20" t="str">
        <f>_xlfn.XLOOKUP(A1772,'Medical Examinations'!A:A,'Medical Examinations'!I:I,"not found")</f>
        <v>Overweight</v>
      </c>
      <c r="K1772" s="21">
        <f>_xlfn.XLOOKUP(A1772,'Hospitalisation Details'!A:A,'Hospitalisation Details'!F:F,"Not Found")</f>
        <v>33569</v>
      </c>
      <c r="L1772" s="22">
        <f>_xlfn.XLOOKUP(A1772,'Hospitalisation Details'!A:A,'Hospitalisation Details'!H:H,"Not Found")</f>
        <v>4934.71</v>
      </c>
      <c r="M1772" s="21" t="str">
        <f>_xlfn.XLOOKUP(A1772,'Hospitalisation Details'!A:A,'Hospitalisation Details'!I:I,"Not Found")</f>
        <v>tier - 2</v>
      </c>
      <c r="N1772" s="21" t="str">
        <f>_xlfn.XLOOKUP(A1772,'Hospitalisation Details'!A:A,'Hospitalisation Details'!J:J,"Not Found")</f>
        <v>tier - 2</v>
      </c>
      <c r="O1772" s="21" t="str">
        <f>_xlfn.XLOOKUP(A1772,'Hospitalisation Details'!A:A,'Hospitalisation Details'!K:K,"Not Found")</f>
        <v>R1011</v>
      </c>
      <c r="P1772" s="23">
        <f>_xlfn.XLOOKUP(A1772,'Hospitalisation Details'!A:A,'Hospitalisation Details'!L:L,"Not Found")</f>
        <v>31</v>
      </c>
    </row>
    <row r="1773" spans="1:16" ht="15.75" x14ac:dyDescent="0.25">
      <c r="A1773" s="19" t="s">
        <v>598</v>
      </c>
      <c r="B1773" s="19" t="str">
        <f>_xlfn.XLOOKUP(A1773,'Customer Names'!A:A,'Customer Names'!C:C,"Not Found")</f>
        <v>Pulkkinen</v>
      </c>
      <c r="C1773" s="20">
        <f>_xlfn.XLOOKUP(A1773,'Medical Examinations'!A:A,'Medical Examinations'!B:B,"not found")</f>
        <v>23.6</v>
      </c>
      <c r="D1773" s="20">
        <f>_xlfn.XLOOKUP(A1773,'Medical Examinations'!A:A,'Medical Examinations'!C:C,"not found")</f>
        <v>4.33</v>
      </c>
      <c r="E1773" s="20" t="str">
        <f>_xlfn.XLOOKUP(A1773,'Medical Examinations'!A:A,'Medical Examinations'!D:D,"not found")</f>
        <v>No</v>
      </c>
      <c r="F1773" s="20" t="str">
        <f>_xlfn.XLOOKUP(A1773,'Medical Examinations'!A:A,'Medical Examinations'!E:E,"not found")</f>
        <v>No</v>
      </c>
      <c r="G1773" s="20" t="str">
        <f>_xlfn.XLOOKUP(A1773,'Medical Examinations'!A:A,'Medical Examinations'!F:F,"not found")</f>
        <v>No</v>
      </c>
      <c r="H1773" s="20">
        <f>_xlfn.XLOOKUP(A1773,'Medical Examinations'!A:A,'Medical Examinations'!G:G,"not found")</f>
        <v>0</v>
      </c>
      <c r="I1773" s="20" t="str">
        <f>_xlfn.XLOOKUP(A1773,'Medical Examinations'!A:A,'Medical Examinations'!H:H,"not found")</f>
        <v>No</v>
      </c>
      <c r="J1773" s="20" t="str">
        <f>_xlfn.XLOOKUP(A1773,'Medical Examinations'!A:A,'Medical Examinations'!I:I,"not found")</f>
        <v>Normal Weight</v>
      </c>
      <c r="K1773" s="21">
        <f>_xlfn.XLOOKUP(A1773,'Hospitalisation Details'!A:A,'Hospitalisation Details'!F:F,"Not Found")</f>
        <v>33473</v>
      </c>
      <c r="L1773" s="22">
        <f>_xlfn.XLOOKUP(A1773,'Hospitalisation Details'!A:A,'Hospitalisation Details'!H:H,"Not Found")</f>
        <v>4931.6499999999996</v>
      </c>
      <c r="M1773" s="21" t="str">
        <f>_xlfn.XLOOKUP(A1773,'Hospitalisation Details'!A:A,'Hospitalisation Details'!I:I,"Not Found")</f>
        <v>tier - 2</v>
      </c>
      <c r="N1773" s="21" t="str">
        <f>_xlfn.XLOOKUP(A1773,'Hospitalisation Details'!A:A,'Hospitalisation Details'!J:J,"Not Found")</f>
        <v>tier - 2</v>
      </c>
      <c r="O1773" s="21" t="str">
        <f>_xlfn.XLOOKUP(A1773,'Hospitalisation Details'!A:A,'Hospitalisation Details'!K:K,"Not Found")</f>
        <v>R1011</v>
      </c>
      <c r="P1773" s="23">
        <f>_xlfn.XLOOKUP(A1773,'Hospitalisation Details'!A:A,'Hospitalisation Details'!L:L,"Not Found")</f>
        <v>31</v>
      </c>
    </row>
    <row r="1774" spans="1:16" ht="15.75" x14ac:dyDescent="0.25">
      <c r="A1774" s="19" t="s">
        <v>597</v>
      </c>
      <c r="B1774" s="19" t="str">
        <f>_xlfn.XLOOKUP(A1774,'Customer Names'!A:A,'Customer Names'!C:C,"Not Found")</f>
        <v>Trnovcova</v>
      </c>
      <c r="C1774" s="20">
        <f>_xlfn.XLOOKUP(A1774,'Medical Examinations'!A:A,'Medical Examinations'!B:B,"not found")</f>
        <v>32.11</v>
      </c>
      <c r="D1774" s="20">
        <f>_xlfn.XLOOKUP(A1774,'Medical Examinations'!A:A,'Medical Examinations'!C:C,"not found")</f>
        <v>6.24</v>
      </c>
      <c r="E1774" s="20" t="str">
        <f>_xlfn.XLOOKUP(A1774,'Medical Examinations'!A:A,'Medical Examinations'!D:D,"not found")</f>
        <v>No</v>
      </c>
      <c r="F1774" s="20" t="str">
        <f>_xlfn.XLOOKUP(A1774,'Medical Examinations'!A:A,'Medical Examinations'!E:E,"not found")</f>
        <v>No</v>
      </c>
      <c r="G1774" s="20" t="str">
        <f>_xlfn.XLOOKUP(A1774,'Medical Examinations'!A:A,'Medical Examinations'!F:F,"not found")</f>
        <v>Yes</v>
      </c>
      <c r="H1774" s="20">
        <f>_xlfn.XLOOKUP(A1774,'Medical Examinations'!A:A,'Medical Examinations'!G:G,"not found")</f>
        <v>1</v>
      </c>
      <c r="I1774" s="20" t="str">
        <f>_xlfn.XLOOKUP(A1774,'Medical Examinations'!A:A,'Medical Examinations'!H:H,"not found")</f>
        <v>No</v>
      </c>
      <c r="J1774" s="20" t="str">
        <f>_xlfn.XLOOKUP(A1774,'Medical Examinations'!A:A,'Medical Examinations'!I:I,"not found")</f>
        <v>Obesity</v>
      </c>
      <c r="K1774" s="21">
        <f>_xlfn.XLOOKUP(A1774,'Hospitalisation Details'!A:A,'Hospitalisation Details'!F:F,"Not Found")</f>
        <v>34191</v>
      </c>
      <c r="L1774" s="22">
        <f>_xlfn.XLOOKUP(A1774,'Hospitalisation Details'!A:A,'Hospitalisation Details'!H:H,"Not Found")</f>
        <v>4922.92</v>
      </c>
      <c r="M1774" s="21" t="str">
        <f>_xlfn.XLOOKUP(A1774,'Hospitalisation Details'!A:A,'Hospitalisation Details'!I:I,"Not Found")</f>
        <v>tier - 2</v>
      </c>
      <c r="N1774" s="21" t="str">
        <f>_xlfn.XLOOKUP(A1774,'Hospitalisation Details'!A:A,'Hospitalisation Details'!J:J,"Not Found")</f>
        <v>tier - 2</v>
      </c>
      <c r="O1774" s="21" t="str">
        <f>_xlfn.XLOOKUP(A1774,'Hospitalisation Details'!A:A,'Hospitalisation Details'!K:K,"Not Found")</f>
        <v>R1012</v>
      </c>
      <c r="P1774" s="23">
        <f>_xlfn.XLOOKUP(A1774,'Hospitalisation Details'!A:A,'Hospitalisation Details'!L:L,"Not Found")</f>
        <v>29</v>
      </c>
    </row>
    <row r="1775" spans="1:16" ht="15.75" x14ac:dyDescent="0.25">
      <c r="A1775" s="19" t="s">
        <v>596</v>
      </c>
      <c r="B1775" s="19" t="str">
        <f>_xlfn.XLOOKUP(A1775,'Customer Names'!A:A,'Customer Names'!C:C,"Not Found")</f>
        <v>Anthony</v>
      </c>
      <c r="C1775" s="20">
        <f>_xlfn.XLOOKUP(A1775,'Medical Examinations'!A:A,'Medical Examinations'!B:B,"not found")</f>
        <v>30.114999999999998</v>
      </c>
      <c r="D1775" s="20">
        <f>_xlfn.XLOOKUP(A1775,'Medical Examinations'!A:A,'Medical Examinations'!C:C,"not found")</f>
        <v>11.61</v>
      </c>
      <c r="E1775" s="20" t="str">
        <f>_xlfn.XLOOKUP(A1775,'Medical Examinations'!A:A,'Medical Examinations'!D:D,"not found")</f>
        <v>No</v>
      </c>
      <c r="F1775" s="20" t="str">
        <f>_xlfn.XLOOKUP(A1775,'Medical Examinations'!A:A,'Medical Examinations'!E:E,"not found")</f>
        <v>No</v>
      </c>
      <c r="G1775" s="20" t="str">
        <f>_xlfn.XLOOKUP(A1775,'Medical Examinations'!A:A,'Medical Examinations'!F:F,"not found")</f>
        <v>No</v>
      </c>
      <c r="H1775" s="20">
        <f>_xlfn.XLOOKUP(A1775,'Medical Examinations'!A:A,'Medical Examinations'!G:G,"not found")</f>
        <v>0</v>
      </c>
      <c r="I1775" s="20" t="str">
        <f>_xlfn.XLOOKUP(A1775,'Medical Examinations'!A:A,'Medical Examinations'!H:H,"not found")</f>
        <v>No</v>
      </c>
      <c r="J1775" s="20" t="str">
        <f>_xlfn.XLOOKUP(A1775,'Medical Examinations'!A:A,'Medical Examinations'!I:I,"not found")</f>
        <v>Obesity</v>
      </c>
      <c r="K1775" s="21">
        <f>_xlfn.XLOOKUP(A1775,'Hospitalisation Details'!A:A,'Hospitalisation Details'!F:F,"Not Found")</f>
        <v>37489</v>
      </c>
      <c r="L1775" s="22">
        <f>_xlfn.XLOOKUP(A1775,'Hospitalisation Details'!A:A,'Hospitalisation Details'!H:H,"Not Found")</f>
        <v>4915.0600000000004</v>
      </c>
      <c r="M1775" s="21" t="str">
        <f>_xlfn.XLOOKUP(A1775,'Hospitalisation Details'!A:A,'Hospitalisation Details'!I:I,"Not Found")</f>
        <v>tier - 2</v>
      </c>
      <c r="N1775" s="21" t="str">
        <f>_xlfn.XLOOKUP(A1775,'Hospitalisation Details'!A:A,'Hospitalisation Details'!J:J,"Not Found")</f>
        <v>tier - 2</v>
      </c>
      <c r="O1775" s="21" t="str">
        <f>_xlfn.XLOOKUP(A1775,'Hospitalisation Details'!A:A,'Hospitalisation Details'!K:K,"Not Found")</f>
        <v>R1017</v>
      </c>
      <c r="P1775" s="23">
        <f>_xlfn.XLOOKUP(A1775,'Hospitalisation Details'!A:A,'Hospitalisation Details'!L:L,"Not Found")</f>
        <v>20</v>
      </c>
    </row>
    <row r="1776" spans="1:16" ht="15.75" x14ac:dyDescent="0.25">
      <c r="A1776" s="19" t="s">
        <v>595</v>
      </c>
      <c r="B1776" s="19" t="str">
        <f>_xlfn.XLOOKUP(A1776,'Customer Names'!A:A,'Customer Names'!C:C,"Not Found")</f>
        <v>Hetrick</v>
      </c>
      <c r="C1776" s="20">
        <f>_xlfn.XLOOKUP(A1776,'Medical Examinations'!A:A,'Medical Examinations'!B:B,"not found")</f>
        <v>20.28</v>
      </c>
      <c r="D1776" s="20">
        <f>_xlfn.XLOOKUP(A1776,'Medical Examinations'!A:A,'Medical Examinations'!C:C,"not found")</f>
        <v>11.07</v>
      </c>
      <c r="E1776" s="20" t="str">
        <f>_xlfn.XLOOKUP(A1776,'Medical Examinations'!A:A,'Medical Examinations'!D:D,"not found")</f>
        <v>Yes</v>
      </c>
      <c r="F1776" s="20" t="str">
        <f>_xlfn.XLOOKUP(A1776,'Medical Examinations'!A:A,'Medical Examinations'!E:E,"not found")</f>
        <v>No</v>
      </c>
      <c r="G1776" s="20" t="str">
        <f>_xlfn.XLOOKUP(A1776,'Medical Examinations'!A:A,'Medical Examinations'!F:F,"not found")</f>
        <v>No</v>
      </c>
      <c r="H1776" s="20">
        <f>_xlfn.XLOOKUP(A1776,'Medical Examinations'!A:A,'Medical Examinations'!G:G,"not found")</f>
        <v>0</v>
      </c>
      <c r="I1776" s="20" t="str">
        <f>_xlfn.XLOOKUP(A1776,'Medical Examinations'!A:A,'Medical Examinations'!H:H,"not found")</f>
        <v>No</v>
      </c>
      <c r="J1776" s="20" t="str">
        <f>_xlfn.XLOOKUP(A1776,'Medical Examinations'!A:A,'Medical Examinations'!I:I,"not found")</f>
        <v>Normal Weight</v>
      </c>
      <c r="K1776" s="21">
        <f>_xlfn.XLOOKUP(A1776,'Hospitalisation Details'!A:A,'Hospitalisation Details'!F:F,"Not Found")</f>
        <v>29877</v>
      </c>
      <c r="L1776" s="22">
        <f>_xlfn.XLOOKUP(A1776,'Hospitalisation Details'!A:A,'Hospitalisation Details'!H:H,"Not Found")</f>
        <v>4911.8900000000003</v>
      </c>
      <c r="M1776" s="21" t="str">
        <f>_xlfn.XLOOKUP(A1776,'Hospitalisation Details'!A:A,'Hospitalisation Details'!I:I,"Not Found")</f>
        <v>tier - 2</v>
      </c>
      <c r="N1776" s="21" t="str">
        <f>_xlfn.XLOOKUP(A1776,'Hospitalisation Details'!A:A,'Hospitalisation Details'!J:J,"Not Found")</f>
        <v>tier - 2</v>
      </c>
      <c r="O1776" s="21" t="str">
        <f>_xlfn.XLOOKUP(A1776,'Hospitalisation Details'!A:A,'Hospitalisation Details'!K:K,"Not Found")</f>
        <v>R1013</v>
      </c>
      <c r="P1776" s="23">
        <f>_xlfn.XLOOKUP(A1776,'Hospitalisation Details'!A:A,'Hospitalisation Details'!L:L,"Not Found")</f>
        <v>41</v>
      </c>
    </row>
    <row r="1777" spans="1:16" ht="15.75" x14ac:dyDescent="0.25">
      <c r="A1777" s="19" t="s">
        <v>594</v>
      </c>
      <c r="B1777" s="19" t="str">
        <f>_xlfn.XLOOKUP(A1777,'Customer Names'!A:A,'Customer Names'!C:C,"Not Found")</f>
        <v>Stern</v>
      </c>
      <c r="C1777" s="20">
        <f>_xlfn.XLOOKUP(A1777,'Medical Examinations'!A:A,'Medical Examinations'!B:B,"not found")</f>
        <v>20.234999999999999</v>
      </c>
      <c r="D1777" s="20">
        <f>_xlfn.XLOOKUP(A1777,'Medical Examinations'!A:A,'Medical Examinations'!C:C,"not found")</f>
        <v>5.19</v>
      </c>
      <c r="E1777" s="20" t="str">
        <f>_xlfn.XLOOKUP(A1777,'Medical Examinations'!A:A,'Medical Examinations'!D:D,"not found")</f>
        <v>No</v>
      </c>
      <c r="F1777" s="20" t="str">
        <f>_xlfn.XLOOKUP(A1777,'Medical Examinations'!A:A,'Medical Examinations'!E:E,"not found")</f>
        <v>No</v>
      </c>
      <c r="G1777" s="20" t="str">
        <f>_xlfn.XLOOKUP(A1777,'Medical Examinations'!A:A,'Medical Examinations'!F:F,"not found")</f>
        <v>Yes</v>
      </c>
      <c r="H1777" s="20">
        <f>_xlfn.XLOOKUP(A1777,'Medical Examinations'!A:A,'Medical Examinations'!G:G,"not found")</f>
        <v>1</v>
      </c>
      <c r="I1777" s="20" t="str">
        <f>_xlfn.XLOOKUP(A1777,'Medical Examinations'!A:A,'Medical Examinations'!H:H,"not found")</f>
        <v>No</v>
      </c>
      <c r="J1777" s="20" t="str">
        <f>_xlfn.XLOOKUP(A1777,'Medical Examinations'!A:A,'Medical Examinations'!I:I,"not found")</f>
        <v>Normal Weight</v>
      </c>
      <c r="K1777" s="21">
        <f>_xlfn.XLOOKUP(A1777,'Hospitalisation Details'!A:A,'Hospitalisation Details'!F:F,"Not Found")</f>
        <v>34160</v>
      </c>
      <c r="L1777" s="22">
        <f>_xlfn.XLOOKUP(A1777,'Hospitalisation Details'!A:A,'Hospitalisation Details'!H:H,"Not Found")</f>
        <v>4906.41</v>
      </c>
      <c r="M1777" s="21" t="str">
        <f>_xlfn.XLOOKUP(A1777,'Hospitalisation Details'!A:A,'Hospitalisation Details'!I:I,"Not Found")</f>
        <v>tier - 2</v>
      </c>
      <c r="N1777" s="21" t="str">
        <f>_xlfn.XLOOKUP(A1777,'Hospitalisation Details'!A:A,'Hospitalisation Details'!J:J,"Not Found")</f>
        <v>tier - 2</v>
      </c>
      <c r="O1777" s="21" t="str">
        <f>_xlfn.XLOOKUP(A1777,'Hospitalisation Details'!A:A,'Hospitalisation Details'!K:K,"Not Found")</f>
        <v>R1012</v>
      </c>
      <c r="P1777" s="23">
        <f>_xlfn.XLOOKUP(A1777,'Hospitalisation Details'!A:A,'Hospitalisation Details'!L:L,"Not Found")</f>
        <v>29</v>
      </c>
    </row>
    <row r="1778" spans="1:16" ht="15.75" x14ac:dyDescent="0.25">
      <c r="A1778" s="19" t="s">
        <v>593</v>
      </c>
      <c r="B1778" s="19" t="str">
        <f>_xlfn.XLOOKUP(A1778,'Customer Names'!A:A,'Customer Names'!C:C,"Not Found")</f>
        <v>Newman</v>
      </c>
      <c r="C1778" s="20">
        <f>_xlfn.XLOOKUP(A1778,'Medical Examinations'!A:A,'Medical Examinations'!B:B,"not found")</f>
        <v>25.27</v>
      </c>
      <c r="D1778" s="20">
        <f>_xlfn.XLOOKUP(A1778,'Medical Examinations'!A:A,'Medical Examinations'!C:C,"not found")</f>
        <v>5.7</v>
      </c>
      <c r="E1778" s="20" t="str">
        <f>_xlfn.XLOOKUP(A1778,'Medical Examinations'!A:A,'Medical Examinations'!D:D,"not found")</f>
        <v>Yes</v>
      </c>
      <c r="F1778" s="20" t="str">
        <f>_xlfn.XLOOKUP(A1778,'Medical Examinations'!A:A,'Medical Examinations'!E:E,"not found")</f>
        <v>No</v>
      </c>
      <c r="G1778" s="20" t="str">
        <f>_xlfn.XLOOKUP(A1778,'Medical Examinations'!A:A,'Medical Examinations'!F:F,"not found")</f>
        <v>No</v>
      </c>
      <c r="H1778" s="20">
        <f>_xlfn.XLOOKUP(A1778,'Medical Examinations'!A:A,'Medical Examinations'!G:G,"not found")</f>
        <v>1</v>
      </c>
      <c r="I1778" s="20" t="str">
        <f>_xlfn.XLOOKUP(A1778,'Medical Examinations'!A:A,'Medical Examinations'!H:H,"not found")</f>
        <v>No</v>
      </c>
      <c r="J1778" s="20" t="str">
        <f>_xlfn.XLOOKUP(A1778,'Medical Examinations'!A:A,'Medical Examinations'!I:I,"not found")</f>
        <v>Overweight</v>
      </c>
      <c r="K1778" s="21">
        <f>_xlfn.XLOOKUP(A1778,'Hospitalisation Details'!A:A,'Hospitalisation Details'!F:F,"Not Found")</f>
        <v>32409</v>
      </c>
      <c r="L1778" s="22">
        <f>_xlfn.XLOOKUP(A1778,'Hospitalisation Details'!A:A,'Hospitalisation Details'!H:H,"Not Found")</f>
        <v>4894.75</v>
      </c>
      <c r="M1778" s="21" t="str">
        <f>_xlfn.XLOOKUP(A1778,'Hospitalisation Details'!A:A,'Hospitalisation Details'!I:I,"Not Found")</f>
        <v>tier - 2</v>
      </c>
      <c r="N1778" s="21" t="str">
        <f>_xlfn.XLOOKUP(A1778,'Hospitalisation Details'!A:A,'Hospitalisation Details'!J:J,"Not Found")</f>
        <v>tier - 2</v>
      </c>
      <c r="O1778" s="21" t="str">
        <f>_xlfn.XLOOKUP(A1778,'Hospitalisation Details'!A:A,'Hospitalisation Details'!K:K,"Not Found")</f>
        <v>R1012</v>
      </c>
      <c r="P1778" s="23">
        <f>_xlfn.XLOOKUP(A1778,'Hospitalisation Details'!A:A,'Hospitalisation Details'!L:L,"Not Found")</f>
        <v>34</v>
      </c>
    </row>
    <row r="1779" spans="1:16" ht="15.75" x14ac:dyDescent="0.25">
      <c r="A1779" s="19" t="s">
        <v>592</v>
      </c>
      <c r="B1779" s="19" t="str">
        <f>_xlfn.XLOOKUP(A1779,'Customer Names'!A:A,'Customer Names'!C:C,"Not Found")</f>
        <v>Reasoner</v>
      </c>
      <c r="C1779" s="20">
        <f>_xlfn.XLOOKUP(A1779,'Medical Examinations'!A:A,'Medical Examinations'!B:B,"not found")</f>
        <v>24.24</v>
      </c>
      <c r="D1779" s="20">
        <f>_xlfn.XLOOKUP(A1779,'Medical Examinations'!A:A,'Medical Examinations'!C:C,"not found")</f>
        <v>6.15</v>
      </c>
      <c r="E1779" s="20" t="str">
        <f>_xlfn.XLOOKUP(A1779,'Medical Examinations'!A:A,'Medical Examinations'!D:D,"not found")</f>
        <v>No</v>
      </c>
      <c r="F1779" s="20" t="str">
        <f>_xlfn.XLOOKUP(A1779,'Medical Examinations'!A:A,'Medical Examinations'!E:E,"not found")</f>
        <v>No</v>
      </c>
      <c r="G1779" s="20" t="str">
        <f>_xlfn.XLOOKUP(A1779,'Medical Examinations'!A:A,'Medical Examinations'!F:F,"not found")</f>
        <v>No</v>
      </c>
      <c r="H1779" s="20">
        <f>_xlfn.XLOOKUP(A1779,'Medical Examinations'!A:A,'Medical Examinations'!G:G,"not found")</f>
        <v>0</v>
      </c>
      <c r="I1779" s="20" t="str">
        <f>_xlfn.XLOOKUP(A1779,'Medical Examinations'!A:A,'Medical Examinations'!H:H,"not found")</f>
        <v>No</v>
      </c>
      <c r="J1779" s="20" t="str">
        <f>_xlfn.XLOOKUP(A1779,'Medical Examinations'!A:A,'Medical Examinations'!I:I,"not found")</f>
        <v>Normal Weight</v>
      </c>
      <c r="K1779" s="21">
        <f>_xlfn.XLOOKUP(A1779,'Hospitalisation Details'!A:A,'Hospitalisation Details'!F:F,"Not Found")</f>
        <v>33205</v>
      </c>
      <c r="L1779" s="22">
        <f>_xlfn.XLOOKUP(A1779,'Hospitalisation Details'!A:A,'Hospitalisation Details'!H:H,"Not Found")</f>
        <v>4894.3900000000003</v>
      </c>
      <c r="M1779" s="21" t="str">
        <f>_xlfn.XLOOKUP(A1779,'Hospitalisation Details'!A:A,'Hospitalisation Details'!I:I,"Not Found")</f>
        <v>tier - 2</v>
      </c>
      <c r="N1779" s="21" t="str">
        <f>_xlfn.XLOOKUP(A1779,'Hospitalisation Details'!A:A,'Hospitalisation Details'!J:J,"Not Found")</f>
        <v>tier - 2</v>
      </c>
      <c r="O1779" s="21" t="str">
        <f>_xlfn.XLOOKUP(A1779,'Hospitalisation Details'!A:A,'Hospitalisation Details'!K:K,"Not Found")</f>
        <v>R1013</v>
      </c>
      <c r="P1779" s="23">
        <f>_xlfn.XLOOKUP(A1779,'Hospitalisation Details'!A:A,'Hospitalisation Details'!L:L,"Not Found")</f>
        <v>32</v>
      </c>
    </row>
    <row r="1780" spans="1:16" ht="15.75" x14ac:dyDescent="0.25">
      <c r="A1780" s="19" t="s">
        <v>591</v>
      </c>
      <c r="B1780" s="19" t="str">
        <f>_xlfn.XLOOKUP(A1780,'Customer Names'!A:A,'Customer Names'!C:C,"Not Found")</f>
        <v>Mone</v>
      </c>
      <c r="C1780" s="20">
        <f>_xlfn.XLOOKUP(A1780,'Medical Examinations'!A:A,'Medical Examinations'!B:B,"not found")</f>
        <v>35.75</v>
      </c>
      <c r="D1780" s="20">
        <f>_xlfn.XLOOKUP(A1780,'Medical Examinations'!A:A,'Medical Examinations'!C:C,"not found")</f>
        <v>5.07</v>
      </c>
      <c r="E1780" s="20" t="str">
        <f>_xlfn.XLOOKUP(A1780,'Medical Examinations'!A:A,'Medical Examinations'!D:D,"not found")</f>
        <v>No</v>
      </c>
      <c r="F1780" s="20" t="str">
        <f>_xlfn.XLOOKUP(A1780,'Medical Examinations'!A:A,'Medical Examinations'!E:E,"not found")</f>
        <v>No</v>
      </c>
      <c r="G1780" s="20" t="str">
        <f>_xlfn.XLOOKUP(A1780,'Medical Examinations'!A:A,'Medical Examinations'!F:F,"not found")</f>
        <v>No</v>
      </c>
      <c r="H1780" s="20">
        <f>_xlfn.XLOOKUP(A1780,'Medical Examinations'!A:A,'Medical Examinations'!G:G,"not found")</f>
        <v>0</v>
      </c>
      <c r="I1780" s="20" t="str">
        <f>_xlfn.XLOOKUP(A1780,'Medical Examinations'!A:A,'Medical Examinations'!H:H,"not found")</f>
        <v>No</v>
      </c>
      <c r="J1780" s="20" t="str">
        <f>_xlfn.XLOOKUP(A1780,'Medical Examinations'!A:A,'Medical Examinations'!I:I,"not found")</f>
        <v>Obesity</v>
      </c>
      <c r="K1780" s="21">
        <f>_xlfn.XLOOKUP(A1780,'Hospitalisation Details'!A:A,'Hospitalisation Details'!F:F,"Not Found")</f>
        <v>32699</v>
      </c>
      <c r="L1780" s="22">
        <f>_xlfn.XLOOKUP(A1780,'Hospitalisation Details'!A:A,'Hospitalisation Details'!H:H,"Not Found")</f>
        <v>4890</v>
      </c>
      <c r="M1780" s="21" t="str">
        <f>_xlfn.XLOOKUP(A1780,'Hospitalisation Details'!A:A,'Hospitalisation Details'!I:I,"Not Found")</f>
        <v>tier - 2</v>
      </c>
      <c r="N1780" s="21" t="str">
        <f>_xlfn.XLOOKUP(A1780,'Hospitalisation Details'!A:A,'Hospitalisation Details'!J:J,"Not Found")</f>
        <v>tier - 2</v>
      </c>
      <c r="O1780" s="21" t="str">
        <f>_xlfn.XLOOKUP(A1780,'Hospitalisation Details'!A:A,'Hospitalisation Details'!K:K,"Not Found")</f>
        <v>R1013</v>
      </c>
      <c r="P1780" s="23">
        <f>_xlfn.XLOOKUP(A1780,'Hospitalisation Details'!A:A,'Hospitalisation Details'!L:L,"Not Found")</f>
        <v>33</v>
      </c>
    </row>
    <row r="1781" spans="1:16" ht="15.75" x14ac:dyDescent="0.25">
      <c r="A1781" s="19" t="s">
        <v>590</v>
      </c>
      <c r="B1781" s="19" t="str">
        <f>_xlfn.XLOOKUP(A1781,'Customer Names'!A:A,'Customer Names'!C:C,"Not Found")</f>
        <v>Powers</v>
      </c>
      <c r="C1781" s="20">
        <f>_xlfn.XLOOKUP(A1781,'Medical Examinations'!A:A,'Medical Examinations'!B:B,"not found")</f>
        <v>29.92</v>
      </c>
      <c r="D1781" s="20">
        <f>_xlfn.XLOOKUP(A1781,'Medical Examinations'!A:A,'Medical Examinations'!C:C,"not found")</f>
        <v>10.97</v>
      </c>
      <c r="E1781" s="20" t="str">
        <f>_xlfn.XLOOKUP(A1781,'Medical Examinations'!A:A,'Medical Examinations'!D:D,"not found")</f>
        <v>Yes</v>
      </c>
      <c r="F1781" s="20" t="str">
        <f>_xlfn.XLOOKUP(A1781,'Medical Examinations'!A:A,'Medical Examinations'!E:E,"not found")</f>
        <v>No</v>
      </c>
      <c r="G1781" s="20" t="str">
        <f>_xlfn.XLOOKUP(A1781,'Medical Examinations'!A:A,'Medical Examinations'!F:F,"not found")</f>
        <v>No</v>
      </c>
      <c r="H1781" s="20">
        <f>_xlfn.XLOOKUP(A1781,'Medical Examinations'!A:A,'Medical Examinations'!G:G,"not found")</f>
        <v>1</v>
      </c>
      <c r="I1781" s="20" t="str">
        <f>_xlfn.XLOOKUP(A1781,'Medical Examinations'!A:A,'Medical Examinations'!H:H,"not found")</f>
        <v>No</v>
      </c>
      <c r="J1781" s="20" t="str">
        <f>_xlfn.XLOOKUP(A1781,'Medical Examinations'!A:A,'Medical Examinations'!I:I,"not found")</f>
        <v>Overweight</v>
      </c>
      <c r="K1781" s="21">
        <f>_xlfn.XLOOKUP(A1781,'Hospitalisation Details'!A:A,'Hospitalisation Details'!F:F,"Not Found")</f>
        <v>31712</v>
      </c>
      <c r="L1781" s="22">
        <f>_xlfn.XLOOKUP(A1781,'Hospitalisation Details'!A:A,'Hospitalisation Details'!H:H,"Not Found")</f>
        <v>4889.04</v>
      </c>
      <c r="M1781" s="21" t="str">
        <f>_xlfn.XLOOKUP(A1781,'Hospitalisation Details'!A:A,'Hospitalisation Details'!I:I,"Not Found")</f>
        <v>tier - 2</v>
      </c>
      <c r="N1781" s="21" t="str">
        <f>_xlfn.XLOOKUP(A1781,'Hospitalisation Details'!A:A,'Hospitalisation Details'!J:J,"Not Found")</f>
        <v>tier - 2</v>
      </c>
      <c r="O1781" s="21" t="str">
        <f>_xlfn.XLOOKUP(A1781,'Hospitalisation Details'!A:A,'Hospitalisation Details'!K:K,"Not Found")</f>
        <v>R1013</v>
      </c>
      <c r="P1781" s="23">
        <f>_xlfn.XLOOKUP(A1781,'Hospitalisation Details'!A:A,'Hospitalisation Details'!L:L,"Not Found")</f>
        <v>36</v>
      </c>
    </row>
    <row r="1782" spans="1:16" ht="15.75" x14ac:dyDescent="0.25">
      <c r="A1782" s="19" t="s">
        <v>589</v>
      </c>
      <c r="B1782" s="19" t="str">
        <f>_xlfn.XLOOKUP(A1782,'Customer Names'!A:A,'Customer Names'!C:C,"Not Found")</f>
        <v>Ulery</v>
      </c>
      <c r="C1782" s="20">
        <f>_xlfn.XLOOKUP(A1782,'Medical Examinations'!A:A,'Medical Examinations'!B:B,"not found")</f>
        <v>26.2</v>
      </c>
      <c r="D1782" s="20">
        <f>_xlfn.XLOOKUP(A1782,'Medical Examinations'!A:A,'Medical Examinations'!C:C,"not found")</f>
        <v>10.93</v>
      </c>
      <c r="E1782" s="20" t="str">
        <f>_xlfn.XLOOKUP(A1782,'Medical Examinations'!A:A,'Medical Examinations'!D:D,"not found")</f>
        <v>Yes</v>
      </c>
      <c r="F1782" s="20" t="str">
        <f>_xlfn.XLOOKUP(A1782,'Medical Examinations'!A:A,'Medical Examinations'!E:E,"not found")</f>
        <v>No</v>
      </c>
      <c r="G1782" s="20" t="str">
        <f>_xlfn.XLOOKUP(A1782,'Medical Examinations'!A:A,'Medical Examinations'!F:F,"not found")</f>
        <v>No</v>
      </c>
      <c r="H1782" s="20">
        <f>_xlfn.XLOOKUP(A1782,'Medical Examinations'!A:A,'Medical Examinations'!G:G,"not found")</f>
        <v>1</v>
      </c>
      <c r="I1782" s="20" t="str">
        <f>_xlfn.XLOOKUP(A1782,'Medical Examinations'!A:A,'Medical Examinations'!H:H,"not found")</f>
        <v>No</v>
      </c>
      <c r="J1782" s="20" t="str">
        <f>_xlfn.XLOOKUP(A1782,'Medical Examinations'!A:A,'Medical Examinations'!I:I,"not found")</f>
        <v>Overweight</v>
      </c>
      <c r="K1782" s="21">
        <f>_xlfn.XLOOKUP(A1782,'Hospitalisation Details'!A:A,'Hospitalisation Details'!F:F,"Not Found")</f>
        <v>31769</v>
      </c>
      <c r="L1782" s="22">
        <f>_xlfn.XLOOKUP(A1782,'Hospitalisation Details'!A:A,'Hospitalisation Details'!H:H,"Not Found")</f>
        <v>4883.87</v>
      </c>
      <c r="M1782" s="21" t="str">
        <f>_xlfn.XLOOKUP(A1782,'Hospitalisation Details'!A:A,'Hospitalisation Details'!I:I,"Not Found")</f>
        <v>tier - 2</v>
      </c>
      <c r="N1782" s="21" t="str">
        <f>_xlfn.XLOOKUP(A1782,'Hospitalisation Details'!A:A,'Hospitalisation Details'!J:J,"Not Found")</f>
        <v>tier - 2</v>
      </c>
      <c r="O1782" s="21" t="str">
        <f>_xlfn.XLOOKUP(A1782,'Hospitalisation Details'!A:A,'Hospitalisation Details'!K:K,"Not Found")</f>
        <v>R1011</v>
      </c>
      <c r="P1782" s="23">
        <f>_xlfn.XLOOKUP(A1782,'Hospitalisation Details'!A:A,'Hospitalisation Details'!L:L,"Not Found")</f>
        <v>36</v>
      </c>
    </row>
    <row r="1783" spans="1:16" ht="15.75" x14ac:dyDescent="0.25">
      <c r="A1783" s="19" t="s">
        <v>588</v>
      </c>
      <c r="B1783" s="19" t="str">
        <f>_xlfn.XLOOKUP(A1783,'Customer Names'!A:A,'Customer Names'!C:C,"Not Found")</f>
        <v>Haines</v>
      </c>
      <c r="C1783" s="20">
        <f>_xlfn.XLOOKUP(A1783,'Medical Examinations'!A:A,'Medical Examinations'!B:B,"not found")</f>
        <v>26.695</v>
      </c>
      <c r="D1783" s="20">
        <f>_xlfn.XLOOKUP(A1783,'Medical Examinations'!A:A,'Medical Examinations'!C:C,"not found")</f>
        <v>4.21</v>
      </c>
      <c r="E1783" s="20" t="str">
        <f>_xlfn.XLOOKUP(A1783,'Medical Examinations'!A:A,'Medical Examinations'!D:D,"not found")</f>
        <v>Yes</v>
      </c>
      <c r="F1783" s="20" t="str">
        <f>_xlfn.XLOOKUP(A1783,'Medical Examinations'!A:A,'Medical Examinations'!E:E,"not found")</f>
        <v>No</v>
      </c>
      <c r="G1783" s="20" t="str">
        <f>_xlfn.XLOOKUP(A1783,'Medical Examinations'!A:A,'Medical Examinations'!F:F,"not found")</f>
        <v>Yes</v>
      </c>
      <c r="H1783" s="20">
        <f>_xlfn.XLOOKUP(A1783,'Medical Examinations'!A:A,'Medical Examinations'!G:G,"not found")</f>
        <v>1</v>
      </c>
      <c r="I1783" s="20" t="str">
        <f>_xlfn.XLOOKUP(A1783,'Medical Examinations'!A:A,'Medical Examinations'!H:H,"not found")</f>
        <v>No</v>
      </c>
      <c r="J1783" s="20" t="str">
        <f>_xlfn.XLOOKUP(A1783,'Medical Examinations'!A:A,'Medical Examinations'!I:I,"not found")</f>
        <v>Overweight</v>
      </c>
      <c r="K1783" s="21">
        <f>_xlfn.XLOOKUP(A1783,'Hospitalisation Details'!A:A,'Hospitalisation Details'!F:F,"Not Found")</f>
        <v>35702</v>
      </c>
      <c r="L1783" s="22">
        <f>_xlfn.XLOOKUP(A1783,'Hospitalisation Details'!A:A,'Hospitalisation Details'!H:H,"Not Found")</f>
        <v>4877.9799999999996</v>
      </c>
      <c r="M1783" s="21" t="str">
        <f>_xlfn.XLOOKUP(A1783,'Hospitalisation Details'!A:A,'Hospitalisation Details'!I:I,"Not Found")</f>
        <v>tier - 2</v>
      </c>
      <c r="N1783" s="21" t="str">
        <f>_xlfn.XLOOKUP(A1783,'Hospitalisation Details'!A:A,'Hospitalisation Details'!J:J,"Not Found")</f>
        <v>tier - 2</v>
      </c>
      <c r="O1783" s="21" t="str">
        <f>_xlfn.XLOOKUP(A1783,'Hospitalisation Details'!A:A,'Hospitalisation Details'!K:K,"Not Found")</f>
        <v>R1012</v>
      </c>
      <c r="P1783" s="23">
        <f>_xlfn.XLOOKUP(A1783,'Hospitalisation Details'!A:A,'Hospitalisation Details'!L:L,"Not Found")</f>
        <v>25</v>
      </c>
    </row>
    <row r="1784" spans="1:16" ht="15.75" x14ac:dyDescent="0.25">
      <c r="A1784" s="19" t="s">
        <v>587</v>
      </c>
      <c r="B1784" s="19" t="str">
        <f>_xlfn.XLOOKUP(A1784,'Customer Names'!A:A,'Customer Names'!C:C,"Not Found")</f>
        <v>Airoldi</v>
      </c>
      <c r="C1784" s="20">
        <f>_xlfn.XLOOKUP(A1784,'Medical Examinations'!A:A,'Medical Examinations'!B:B,"not found")</f>
        <v>23.16</v>
      </c>
      <c r="D1784" s="20">
        <f>_xlfn.XLOOKUP(A1784,'Medical Examinations'!A:A,'Medical Examinations'!C:C,"not found")</f>
        <v>5.5</v>
      </c>
      <c r="E1784" s="20" t="str">
        <f>_xlfn.XLOOKUP(A1784,'Medical Examinations'!A:A,'Medical Examinations'!D:D,"not found")</f>
        <v>No</v>
      </c>
      <c r="F1784" s="20" t="str">
        <f>_xlfn.XLOOKUP(A1784,'Medical Examinations'!A:A,'Medical Examinations'!E:E,"not found")</f>
        <v>No</v>
      </c>
      <c r="G1784" s="20" t="str">
        <f>_xlfn.XLOOKUP(A1784,'Medical Examinations'!A:A,'Medical Examinations'!F:F,"not found")</f>
        <v>No</v>
      </c>
      <c r="H1784" s="20">
        <f>_xlfn.XLOOKUP(A1784,'Medical Examinations'!A:A,'Medical Examinations'!G:G,"not found")</f>
        <v>0</v>
      </c>
      <c r="I1784" s="20" t="str">
        <f>_xlfn.XLOOKUP(A1784,'Medical Examinations'!A:A,'Medical Examinations'!H:H,"not found")</f>
        <v>No</v>
      </c>
      <c r="J1784" s="20" t="str">
        <f>_xlfn.XLOOKUP(A1784,'Medical Examinations'!A:A,'Medical Examinations'!I:I,"not found")</f>
        <v>Normal Weight</v>
      </c>
      <c r="K1784" s="21">
        <f>_xlfn.XLOOKUP(A1784,'Hospitalisation Details'!A:A,'Hospitalisation Details'!F:F,"Not Found")</f>
        <v>32752</v>
      </c>
      <c r="L1784" s="22">
        <f>_xlfn.XLOOKUP(A1784,'Hospitalisation Details'!A:A,'Hospitalisation Details'!H:H,"Not Found")</f>
        <v>4859.8900000000003</v>
      </c>
      <c r="M1784" s="21" t="str">
        <f>_xlfn.XLOOKUP(A1784,'Hospitalisation Details'!A:A,'Hospitalisation Details'!I:I,"Not Found")</f>
        <v>tier - 2</v>
      </c>
      <c r="N1784" s="21" t="str">
        <f>_xlfn.XLOOKUP(A1784,'Hospitalisation Details'!A:A,'Hospitalisation Details'!J:J,"Not Found")</f>
        <v>tier - 2</v>
      </c>
      <c r="O1784" s="21" t="str">
        <f>_xlfn.XLOOKUP(A1784,'Hospitalisation Details'!A:A,'Hospitalisation Details'!K:K,"Not Found")</f>
        <v>R1011</v>
      </c>
      <c r="P1784" s="23">
        <f>_xlfn.XLOOKUP(A1784,'Hospitalisation Details'!A:A,'Hospitalisation Details'!L:L,"Not Found")</f>
        <v>33</v>
      </c>
    </row>
    <row r="1785" spans="1:16" ht="15.75" x14ac:dyDescent="0.25">
      <c r="A1785" s="19" t="s">
        <v>586</v>
      </c>
      <c r="B1785" s="19" t="str">
        <f>_xlfn.XLOOKUP(A1785,'Customer Names'!A:A,'Customer Names'!C:C,"Not Found")</f>
        <v>Mattis</v>
      </c>
      <c r="C1785" s="20">
        <f>_xlfn.XLOOKUP(A1785,'Medical Examinations'!A:A,'Medical Examinations'!B:B,"not found")</f>
        <v>32.585000000000001</v>
      </c>
      <c r="D1785" s="20">
        <f>_xlfn.XLOOKUP(A1785,'Medical Examinations'!A:A,'Medical Examinations'!C:C,"not found")</f>
        <v>4.93</v>
      </c>
      <c r="E1785" s="20" t="str">
        <f>_xlfn.XLOOKUP(A1785,'Medical Examinations'!A:A,'Medical Examinations'!D:D,"not found")</f>
        <v>Yes</v>
      </c>
      <c r="F1785" s="20" t="str">
        <f>_xlfn.XLOOKUP(A1785,'Medical Examinations'!A:A,'Medical Examinations'!E:E,"not found")</f>
        <v>No</v>
      </c>
      <c r="G1785" s="20" t="str">
        <f>_xlfn.XLOOKUP(A1785,'Medical Examinations'!A:A,'Medical Examinations'!F:F,"not found")</f>
        <v>No</v>
      </c>
      <c r="H1785" s="20">
        <f>_xlfn.XLOOKUP(A1785,'Medical Examinations'!A:A,'Medical Examinations'!G:G,"not found")</f>
        <v>1</v>
      </c>
      <c r="I1785" s="20" t="str">
        <f>_xlfn.XLOOKUP(A1785,'Medical Examinations'!A:A,'Medical Examinations'!H:H,"not found")</f>
        <v>No</v>
      </c>
      <c r="J1785" s="20" t="str">
        <f>_xlfn.XLOOKUP(A1785,'Medical Examinations'!A:A,'Medical Examinations'!I:I,"not found")</f>
        <v>Obesity</v>
      </c>
      <c r="K1785" s="21">
        <f>_xlfn.XLOOKUP(A1785,'Hospitalisation Details'!A:A,'Hospitalisation Details'!F:F,"Not Found")</f>
        <v>35060</v>
      </c>
      <c r="L1785" s="22">
        <f>_xlfn.XLOOKUP(A1785,'Hospitalisation Details'!A:A,'Hospitalisation Details'!H:H,"Not Found")</f>
        <v>4846.92</v>
      </c>
      <c r="M1785" s="21" t="str">
        <f>_xlfn.XLOOKUP(A1785,'Hospitalisation Details'!A:A,'Hospitalisation Details'!I:I,"Not Found")</f>
        <v>tier - 2</v>
      </c>
      <c r="N1785" s="21" t="str">
        <f>_xlfn.XLOOKUP(A1785,'Hospitalisation Details'!A:A,'Hospitalisation Details'!J:J,"Not Found")</f>
        <v>tier - 2</v>
      </c>
      <c r="O1785" s="21" t="str">
        <f>_xlfn.XLOOKUP(A1785,'Hospitalisation Details'!A:A,'Hospitalisation Details'!K:K,"Not Found")</f>
        <v>R1017</v>
      </c>
      <c r="P1785" s="23">
        <f>_xlfn.XLOOKUP(A1785,'Hospitalisation Details'!A:A,'Hospitalisation Details'!L:L,"Not Found")</f>
        <v>27</v>
      </c>
    </row>
    <row r="1786" spans="1:16" ht="15.75" x14ac:dyDescent="0.25">
      <c r="A1786" s="19" t="s">
        <v>585</v>
      </c>
      <c r="B1786" s="19" t="str">
        <f>_xlfn.XLOOKUP(A1786,'Customer Names'!A:A,'Customer Names'!C:C,"Not Found")</f>
        <v>Cho</v>
      </c>
      <c r="C1786" s="20">
        <f>_xlfn.XLOOKUP(A1786,'Medical Examinations'!A:A,'Medical Examinations'!B:B,"not found")</f>
        <v>33.97</v>
      </c>
      <c r="D1786" s="20">
        <f>_xlfn.XLOOKUP(A1786,'Medical Examinations'!A:A,'Medical Examinations'!C:C,"not found")</f>
        <v>5.6</v>
      </c>
      <c r="E1786" s="20" t="str">
        <f>_xlfn.XLOOKUP(A1786,'Medical Examinations'!A:A,'Medical Examinations'!D:D,"not found")</f>
        <v>Yes</v>
      </c>
      <c r="F1786" s="20" t="str">
        <f>_xlfn.XLOOKUP(A1786,'Medical Examinations'!A:A,'Medical Examinations'!E:E,"not found")</f>
        <v>No</v>
      </c>
      <c r="G1786" s="20" t="str">
        <f>_xlfn.XLOOKUP(A1786,'Medical Examinations'!A:A,'Medical Examinations'!F:F,"not found")</f>
        <v>No</v>
      </c>
      <c r="H1786" s="20">
        <f>_xlfn.XLOOKUP(A1786,'Medical Examinations'!A:A,'Medical Examinations'!G:G,"not found")</f>
        <v>0</v>
      </c>
      <c r="I1786" s="20" t="str">
        <f>_xlfn.XLOOKUP(A1786,'Medical Examinations'!A:A,'Medical Examinations'!H:H,"not found")</f>
        <v>No</v>
      </c>
      <c r="J1786" s="20" t="str">
        <f>_xlfn.XLOOKUP(A1786,'Medical Examinations'!A:A,'Medical Examinations'!I:I,"not found")</f>
        <v>Obesity</v>
      </c>
      <c r="K1786" s="21">
        <f>_xlfn.XLOOKUP(A1786,'Hospitalisation Details'!A:A,'Hospitalisation Details'!F:F,"Not Found")</f>
        <v>37049</v>
      </c>
      <c r="L1786" s="22">
        <f>_xlfn.XLOOKUP(A1786,'Hospitalisation Details'!A:A,'Hospitalisation Details'!H:H,"Not Found")</f>
        <v>4846.53</v>
      </c>
      <c r="M1786" s="21" t="str">
        <f>_xlfn.XLOOKUP(A1786,'Hospitalisation Details'!A:A,'Hospitalisation Details'!I:I,"Not Found")</f>
        <v>tier - 2</v>
      </c>
      <c r="N1786" s="21" t="str">
        <f>_xlfn.XLOOKUP(A1786,'Hospitalisation Details'!A:A,'Hospitalisation Details'!J:J,"Not Found")</f>
        <v>tier - 2</v>
      </c>
      <c r="O1786" s="21" t="str">
        <f>_xlfn.XLOOKUP(A1786,'Hospitalisation Details'!A:A,'Hospitalisation Details'!K:K,"Not Found")</f>
        <v>R1021</v>
      </c>
      <c r="P1786" s="23">
        <f>_xlfn.XLOOKUP(A1786,'Hospitalisation Details'!A:A,'Hospitalisation Details'!L:L,"Not Found")</f>
        <v>22</v>
      </c>
    </row>
    <row r="1787" spans="1:16" ht="15.75" x14ac:dyDescent="0.25">
      <c r="A1787" s="19" t="s">
        <v>584</v>
      </c>
      <c r="B1787" s="19" t="str">
        <f>_xlfn.XLOOKUP(A1787,'Customer Names'!A:A,'Customer Names'!C:C,"Not Found")</f>
        <v>Reumann</v>
      </c>
      <c r="C1787" s="20">
        <f>_xlfn.XLOOKUP(A1787,'Medical Examinations'!A:A,'Medical Examinations'!B:B,"not found")</f>
        <v>16.57</v>
      </c>
      <c r="D1787" s="20">
        <f>_xlfn.XLOOKUP(A1787,'Medical Examinations'!A:A,'Medical Examinations'!C:C,"not found")</f>
        <v>9.99</v>
      </c>
      <c r="E1787" s="20" t="str">
        <f>_xlfn.XLOOKUP(A1787,'Medical Examinations'!A:A,'Medical Examinations'!D:D,"not found")</f>
        <v>No</v>
      </c>
      <c r="F1787" s="20" t="str">
        <f>_xlfn.XLOOKUP(A1787,'Medical Examinations'!A:A,'Medical Examinations'!E:E,"not found")</f>
        <v>No</v>
      </c>
      <c r="G1787" s="20" t="str">
        <f>_xlfn.XLOOKUP(A1787,'Medical Examinations'!A:A,'Medical Examinations'!F:F,"not found")</f>
        <v>No</v>
      </c>
      <c r="H1787" s="20">
        <f>_xlfn.XLOOKUP(A1787,'Medical Examinations'!A:A,'Medical Examinations'!G:G,"not found")</f>
        <v>0</v>
      </c>
      <c r="I1787" s="20" t="str">
        <f>_xlfn.XLOOKUP(A1787,'Medical Examinations'!A:A,'Medical Examinations'!H:H,"not found")</f>
        <v>No</v>
      </c>
      <c r="J1787" s="20" t="str">
        <f>_xlfn.XLOOKUP(A1787,'Medical Examinations'!A:A,'Medical Examinations'!I:I,"not found")</f>
        <v>Underweight</v>
      </c>
      <c r="K1787" s="21">
        <f>_xlfn.XLOOKUP(A1787,'Hospitalisation Details'!A:A,'Hospitalisation Details'!F:F,"Not Found")</f>
        <v>27283</v>
      </c>
      <c r="L1787" s="22">
        <f>_xlfn.XLOOKUP(A1787,'Hospitalisation Details'!A:A,'Hospitalisation Details'!H:H,"Not Found")</f>
        <v>4844.67</v>
      </c>
      <c r="M1787" s="21" t="str">
        <f>_xlfn.XLOOKUP(A1787,'Hospitalisation Details'!A:A,'Hospitalisation Details'!I:I,"Not Found")</f>
        <v>tier - 2</v>
      </c>
      <c r="N1787" s="21" t="str">
        <f>_xlfn.XLOOKUP(A1787,'Hospitalisation Details'!A:A,'Hospitalisation Details'!J:J,"Not Found")</f>
        <v>tier - 2</v>
      </c>
      <c r="O1787" s="21" t="str">
        <f>_xlfn.XLOOKUP(A1787,'Hospitalisation Details'!A:A,'Hospitalisation Details'!K:K,"Not Found")</f>
        <v>R1013</v>
      </c>
      <c r="P1787" s="23">
        <f>_xlfn.XLOOKUP(A1787,'Hospitalisation Details'!A:A,'Hospitalisation Details'!L:L,"Not Found")</f>
        <v>48</v>
      </c>
    </row>
    <row r="1788" spans="1:16" ht="15.75" x14ac:dyDescent="0.25">
      <c r="A1788" s="19" t="s">
        <v>583</v>
      </c>
      <c r="B1788" s="19" t="str">
        <f>_xlfn.XLOOKUP(A1788,'Customer Names'!A:A,'Customer Names'!C:C,"Not Found")</f>
        <v>Cooper</v>
      </c>
      <c r="C1788" s="20">
        <f>_xlfn.XLOOKUP(A1788,'Medical Examinations'!A:A,'Medical Examinations'!B:B,"not found")</f>
        <v>17.55</v>
      </c>
      <c r="D1788" s="20">
        <f>_xlfn.XLOOKUP(A1788,'Medical Examinations'!A:A,'Medical Examinations'!C:C,"not found")</f>
        <v>5.93</v>
      </c>
      <c r="E1788" s="20" t="str">
        <f>_xlfn.XLOOKUP(A1788,'Medical Examinations'!A:A,'Medical Examinations'!D:D,"not found")</f>
        <v>No</v>
      </c>
      <c r="F1788" s="20" t="str">
        <f>_xlfn.XLOOKUP(A1788,'Medical Examinations'!A:A,'Medical Examinations'!E:E,"not found")</f>
        <v>No</v>
      </c>
      <c r="G1788" s="20" t="str">
        <f>_xlfn.XLOOKUP(A1788,'Medical Examinations'!A:A,'Medical Examinations'!F:F,"not found")</f>
        <v>Yes</v>
      </c>
      <c r="H1788" s="20">
        <f>_xlfn.XLOOKUP(A1788,'Medical Examinations'!A:A,'Medical Examinations'!G:G,"not found")</f>
        <v>1</v>
      </c>
      <c r="I1788" s="20" t="str">
        <f>_xlfn.XLOOKUP(A1788,'Medical Examinations'!A:A,'Medical Examinations'!H:H,"not found")</f>
        <v>No</v>
      </c>
      <c r="J1788" s="20" t="str">
        <f>_xlfn.XLOOKUP(A1788,'Medical Examinations'!A:A,'Medical Examinations'!I:I,"not found")</f>
        <v>Underweight</v>
      </c>
      <c r="K1788" s="21">
        <f>_xlfn.XLOOKUP(A1788,'Hospitalisation Details'!A:A,'Hospitalisation Details'!F:F,"Not Found")</f>
        <v>29202</v>
      </c>
      <c r="L1788" s="22">
        <f>_xlfn.XLOOKUP(A1788,'Hospitalisation Details'!A:A,'Hospitalisation Details'!H:H,"Not Found")</f>
        <v>4843.79</v>
      </c>
      <c r="M1788" s="21" t="str">
        <f>_xlfn.XLOOKUP(A1788,'Hospitalisation Details'!A:A,'Hospitalisation Details'!I:I,"Not Found")</f>
        <v>tier - 2</v>
      </c>
      <c r="N1788" s="21" t="str">
        <f>_xlfn.XLOOKUP(A1788,'Hospitalisation Details'!A:A,'Hospitalisation Details'!J:J,"Not Found")</f>
        <v>tier - 2</v>
      </c>
      <c r="O1788" s="21" t="str">
        <f>_xlfn.XLOOKUP(A1788,'Hospitalisation Details'!A:A,'Hospitalisation Details'!K:K,"Not Found")</f>
        <v>R1013</v>
      </c>
      <c r="P1788" s="23">
        <f>_xlfn.XLOOKUP(A1788,'Hospitalisation Details'!A:A,'Hospitalisation Details'!L:L,"Not Found")</f>
        <v>43</v>
      </c>
    </row>
    <row r="1789" spans="1:16" ht="15.75" x14ac:dyDescent="0.25">
      <c r="A1789" s="19" t="s">
        <v>582</v>
      </c>
      <c r="B1789" s="19" t="str">
        <f>_xlfn.XLOOKUP(A1789,'Customer Names'!A:A,'Customer Names'!C:C,"Not Found")</f>
        <v>Kennedy</v>
      </c>
      <c r="C1789" s="20">
        <f>_xlfn.XLOOKUP(A1789,'Medical Examinations'!A:A,'Medical Examinations'!B:B,"not found")</f>
        <v>29.41</v>
      </c>
      <c r="D1789" s="20">
        <f>_xlfn.XLOOKUP(A1789,'Medical Examinations'!A:A,'Medical Examinations'!C:C,"not found")</f>
        <v>6.29</v>
      </c>
      <c r="E1789" s="20" t="str">
        <f>_xlfn.XLOOKUP(A1789,'Medical Examinations'!A:A,'Medical Examinations'!D:D,"not found")</f>
        <v>Yes</v>
      </c>
      <c r="F1789" s="20" t="str">
        <f>_xlfn.XLOOKUP(A1789,'Medical Examinations'!A:A,'Medical Examinations'!E:E,"not found")</f>
        <v>No</v>
      </c>
      <c r="G1789" s="20" t="str">
        <f>_xlfn.XLOOKUP(A1789,'Medical Examinations'!A:A,'Medical Examinations'!F:F,"not found")</f>
        <v>No</v>
      </c>
      <c r="H1789" s="20">
        <f>_xlfn.XLOOKUP(A1789,'Medical Examinations'!A:A,'Medical Examinations'!G:G,"not found")</f>
        <v>1</v>
      </c>
      <c r="I1789" s="20" t="str">
        <f>_xlfn.XLOOKUP(A1789,'Medical Examinations'!A:A,'Medical Examinations'!H:H,"not found")</f>
        <v>No</v>
      </c>
      <c r="J1789" s="20" t="str">
        <f>_xlfn.XLOOKUP(A1789,'Medical Examinations'!A:A,'Medical Examinations'!I:I,"not found")</f>
        <v>Overweight</v>
      </c>
      <c r="K1789" s="21">
        <f>_xlfn.XLOOKUP(A1789,'Hospitalisation Details'!A:A,'Hospitalisation Details'!F:F,"Not Found")</f>
        <v>34971</v>
      </c>
      <c r="L1789" s="22">
        <f>_xlfn.XLOOKUP(A1789,'Hospitalisation Details'!A:A,'Hospitalisation Details'!H:H,"Not Found")</f>
        <v>4840.95</v>
      </c>
      <c r="M1789" s="21" t="str">
        <f>_xlfn.XLOOKUP(A1789,'Hospitalisation Details'!A:A,'Hospitalisation Details'!I:I,"Not Found")</f>
        <v>tier - 2</v>
      </c>
      <c r="N1789" s="21" t="str">
        <f>_xlfn.XLOOKUP(A1789,'Hospitalisation Details'!A:A,'Hospitalisation Details'!J:J,"Not Found")</f>
        <v>tier - 2</v>
      </c>
      <c r="O1789" s="21" t="str">
        <f>_xlfn.XLOOKUP(A1789,'Hospitalisation Details'!A:A,'Hospitalisation Details'!K:K,"Not Found")</f>
        <v>R1021</v>
      </c>
      <c r="P1789" s="23">
        <f>_xlfn.XLOOKUP(A1789,'Hospitalisation Details'!A:A,'Hospitalisation Details'!L:L,"Not Found")</f>
        <v>27</v>
      </c>
    </row>
    <row r="1790" spans="1:16" ht="15.75" x14ac:dyDescent="0.25">
      <c r="A1790" s="19" t="s">
        <v>581</v>
      </c>
      <c r="B1790" s="19" t="str">
        <f>_xlfn.XLOOKUP(A1790,'Customer Names'!A:A,'Customer Names'!C:C,"Not Found")</f>
        <v>Cichon</v>
      </c>
      <c r="C1790" s="20">
        <f>_xlfn.XLOOKUP(A1790,'Medical Examinations'!A:A,'Medical Examinations'!B:B,"not found")</f>
        <v>17.91</v>
      </c>
      <c r="D1790" s="20">
        <f>_xlfn.XLOOKUP(A1790,'Medical Examinations'!A:A,'Medical Examinations'!C:C,"not found")</f>
        <v>5.65</v>
      </c>
      <c r="E1790" s="20" t="str">
        <f>_xlfn.XLOOKUP(A1790,'Medical Examinations'!A:A,'Medical Examinations'!D:D,"not found")</f>
        <v>No</v>
      </c>
      <c r="F1790" s="20" t="str">
        <f>_xlfn.XLOOKUP(A1790,'Medical Examinations'!A:A,'Medical Examinations'!E:E,"not found")</f>
        <v>No</v>
      </c>
      <c r="G1790" s="20" t="str">
        <f>_xlfn.XLOOKUP(A1790,'Medical Examinations'!A:A,'Medical Examinations'!F:F,"not found")</f>
        <v>No</v>
      </c>
      <c r="H1790" s="20">
        <f>_xlfn.XLOOKUP(A1790,'Medical Examinations'!A:A,'Medical Examinations'!G:G,"not found")</f>
        <v>1</v>
      </c>
      <c r="I1790" s="20" t="str">
        <f>_xlfn.XLOOKUP(A1790,'Medical Examinations'!A:A,'Medical Examinations'!H:H,"not found")</f>
        <v>No</v>
      </c>
      <c r="J1790" s="20" t="str">
        <f>_xlfn.XLOOKUP(A1790,'Medical Examinations'!A:A,'Medical Examinations'!I:I,"not found")</f>
        <v>Underweight</v>
      </c>
      <c r="K1790" s="21">
        <f>_xlfn.XLOOKUP(A1790,'Hospitalisation Details'!A:A,'Hospitalisation Details'!F:F,"Not Found")</f>
        <v>30970</v>
      </c>
      <c r="L1790" s="22">
        <f>_xlfn.XLOOKUP(A1790,'Hospitalisation Details'!A:A,'Hospitalisation Details'!H:H,"Not Found")</f>
        <v>4839.18</v>
      </c>
      <c r="M1790" s="21" t="str">
        <f>_xlfn.XLOOKUP(A1790,'Hospitalisation Details'!A:A,'Hospitalisation Details'!I:I,"Not Found")</f>
        <v>tier - 2</v>
      </c>
      <c r="N1790" s="21" t="str">
        <f>_xlfn.XLOOKUP(A1790,'Hospitalisation Details'!A:A,'Hospitalisation Details'!J:J,"Not Found")</f>
        <v>tier - 2</v>
      </c>
      <c r="O1790" s="21" t="str">
        <f>_xlfn.XLOOKUP(A1790,'Hospitalisation Details'!A:A,'Hospitalisation Details'!K:K,"Not Found")</f>
        <v>R1012</v>
      </c>
      <c r="P1790" s="23">
        <f>_xlfn.XLOOKUP(A1790,'Hospitalisation Details'!A:A,'Hospitalisation Details'!L:L,"Not Found")</f>
        <v>38</v>
      </c>
    </row>
    <row r="1791" spans="1:16" ht="15.75" x14ac:dyDescent="0.25">
      <c r="A1791" s="19" t="s">
        <v>580</v>
      </c>
      <c r="B1791" s="19" t="str">
        <f>_xlfn.XLOOKUP(A1791,'Customer Names'!A:A,'Customer Names'!C:C,"Not Found")</f>
        <v>Maroevic</v>
      </c>
      <c r="C1791" s="20">
        <f>_xlfn.XLOOKUP(A1791,'Medical Examinations'!A:A,'Medical Examinations'!B:B,"not found")</f>
        <v>31.57</v>
      </c>
      <c r="D1791" s="20">
        <f>_xlfn.XLOOKUP(A1791,'Medical Examinations'!A:A,'Medical Examinations'!C:C,"not found")</f>
        <v>6.15</v>
      </c>
      <c r="E1791" s="20" t="str">
        <f>_xlfn.XLOOKUP(A1791,'Medical Examinations'!A:A,'Medical Examinations'!D:D,"not found")</f>
        <v>No</v>
      </c>
      <c r="F1791" s="20" t="str">
        <f>_xlfn.XLOOKUP(A1791,'Medical Examinations'!A:A,'Medical Examinations'!E:E,"not found")</f>
        <v>No</v>
      </c>
      <c r="G1791" s="20" t="str">
        <f>_xlfn.XLOOKUP(A1791,'Medical Examinations'!A:A,'Medical Examinations'!F:F,"not found")</f>
        <v>No</v>
      </c>
      <c r="H1791" s="20">
        <f>_xlfn.XLOOKUP(A1791,'Medical Examinations'!A:A,'Medical Examinations'!G:G,"not found")</f>
        <v>1</v>
      </c>
      <c r="I1791" s="20" t="str">
        <f>_xlfn.XLOOKUP(A1791,'Medical Examinations'!A:A,'Medical Examinations'!H:H,"not found")</f>
        <v>No</v>
      </c>
      <c r="J1791" s="20" t="str">
        <f>_xlfn.XLOOKUP(A1791,'Medical Examinations'!A:A,'Medical Examinations'!I:I,"not found")</f>
        <v>Obesity</v>
      </c>
      <c r="K1791" s="21">
        <f>_xlfn.XLOOKUP(A1791,'Hospitalisation Details'!A:A,'Hospitalisation Details'!F:F,"Not Found")</f>
        <v>33857</v>
      </c>
      <c r="L1791" s="22">
        <f>_xlfn.XLOOKUP(A1791,'Hospitalisation Details'!A:A,'Hospitalisation Details'!H:H,"Not Found")</f>
        <v>4837.58</v>
      </c>
      <c r="M1791" s="21" t="str">
        <f>_xlfn.XLOOKUP(A1791,'Hospitalisation Details'!A:A,'Hospitalisation Details'!I:I,"Not Found")</f>
        <v>tier - 2</v>
      </c>
      <c r="N1791" s="21" t="str">
        <f>_xlfn.XLOOKUP(A1791,'Hospitalisation Details'!A:A,'Hospitalisation Details'!J:J,"Not Found")</f>
        <v>tier - 2</v>
      </c>
      <c r="O1791" s="21" t="str">
        <f>_xlfn.XLOOKUP(A1791,'Hospitalisation Details'!A:A,'Hospitalisation Details'!K:K,"Not Found")</f>
        <v>R1013</v>
      </c>
      <c r="P1791" s="23">
        <f>_xlfn.XLOOKUP(A1791,'Hospitalisation Details'!A:A,'Hospitalisation Details'!L:L,"Not Found")</f>
        <v>30</v>
      </c>
    </row>
    <row r="1792" spans="1:16" ht="15.75" x14ac:dyDescent="0.25">
      <c r="A1792" s="19" t="s">
        <v>579</v>
      </c>
      <c r="B1792" s="19" t="str">
        <f>_xlfn.XLOOKUP(A1792,'Customer Names'!A:A,'Customer Names'!C:C,"Not Found")</f>
        <v>Martin</v>
      </c>
      <c r="C1792" s="20">
        <f>_xlfn.XLOOKUP(A1792,'Medical Examinations'!A:A,'Medical Examinations'!B:B,"not found")</f>
        <v>33.18</v>
      </c>
      <c r="D1792" s="20">
        <f>_xlfn.XLOOKUP(A1792,'Medical Examinations'!A:A,'Medical Examinations'!C:C,"not found")</f>
        <v>5.22</v>
      </c>
      <c r="E1792" s="20" t="str">
        <f>_xlfn.XLOOKUP(A1792,'Medical Examinations'!A:A,'Medical Examinations'!D:D,"not found")</f>
        <v>No</v>
      </c>
      <c r="F1792" s="20" t="str">
        <f>_xlfn.XLOOKUP(A1792,'Medical Examinations'!A:A,'Medical Examinations'!E:E,"not found")</f>
        <v>Yes</v>
      </c>
      <c r="G1792" s="20" t="str">
        <f>_xlfn.XLOOKUP(A1792,'Medical Examinations'!A:A,'Medical Examinations'!F:F,"not found")</f>
        <v>No</v>
      </c>
      <c r="H1792" s="20">
        <f>_xlfn.XLOOKUP(A1792,'Medical Examinations'!A:A,'Medical Examinations'!G:G,"not found")</f>
        <v>1</v>
      </c>
      <c r="I1792" s="20" t="str">
        <f>_xlfn.XLOOKUP(A1792,'Medical Examinations'!A:A,'Medical Examinations'!H:H,"not found")</f>
        <v>No</v>
      </c>
      <c r="J1792" s="20" t="str">
        <f>_xlfn.XLOOKUP(A1792,'Medical Examinations'!A:A,'Medical Examinations'!I:I,"not found")</f>
        <v>Obesity</v>
      </c>
      <c r="K1792" s="21">
        <f>_xlfn.XLOOKUP(A1792,'Hospitalisation Details'!A:A,'Hospitalisation Details'!F:F,"Not Found")</f>
        <v>36871</v>
      </c>
      <c r="L1792" s="22">
        <f>_xlfn.XLOOKUP(A1792,'Hospitalisation Details'!A:A,'Hospitalisation Details'!H:H,"Not Found")</f>
        <v>4835.43</v>
      </c>
      <c r="M1792" s="21" t="str">
        <f>_xlfn.XLOOKUP(A1792,'Hospitalisation Details'!A:A,'Hospitalisation Details'!I:I,"Not Found")</f>
        <v>tier - 2</v>
      </c>
      <c r="N1792" s="21" t="str">
        <f>_xlfn.XLOOKUP(A1792,'Hospitalisation Details'!A:A,'Hospitalisation Details'!J:J,"Not Found")</f>
        <v>tier - 2</v>
      </c>
      <c r="O1792" s="21" t="str">
        <f>_xlfn.XLOOKUP(A1792,'Hospitalisation Details'!A:A,'Hospitalisation Details'!K:K,"Not Found")</f>
        <v>R1021</v>
      </c>
      <c r="P1792" s="23">
        <f>_xlfn.XLOOKUP(A1792,'Hospitalisation Details'!A:A,'Hospitalisation Details'!L:L,"Not Found")</f>
        <v>22</v>
      </c>
    </row>
    <row r="1793" spans="1:16" ht="15.75" x14ac:dyDescent="0.25">
      <c r="A1793" s="19" t="s">
        <v>578</v>
      </c>
      <c r="B1793" s="19" t="str">
        <f>_xlfn.XLOOKUP(A1793,'Customer Names'!A:A,'Customer Names'!C:C,"Not Found")</f>
        <v>Schulz</v>
      </c>
      <c r="C1793" s="20">
        <f>_xlfn.XLOOKUP(A1793,'Medical Examinations'!A:A,'Medical Examinations'!B:B,"not found")</f>
        <v>37</v>
      </c>
      <c r="D1793" s="20">
        <f>_xlfn.XLOOKUP(A1793,'Medical Examinations'!A:A,'Medical Examinations'!C:C,"not found")</f>
        <v>11.66</v>
      </c>
      <c r="E1793" s="20" t="str">
        <f>_xlfn.XLOOKUP(A1793,'Medical Examinations'!A:A,'Medical Examinations'!D:D,"not found")</f>
        <v>No</v>
      </c>
      <c r="F1793" s="20" t="str">
        <f>_xlfn.XLOOKUP(A1793,'Medical Examinations'!A:A,'Medical Examinations'!E:E,"not found")</f>
        <v>No</v>
      </c>
      <c r="G1793" s="20" t="str">
        <f>_xlfn.XLOOKUP(A1793,'Medical Examinations'!A:A,'Medical Examinations'!F:F,"not found")</f>
        <v>No</v>
      </c>
      <c r="H1793" s="20">
        <f>_xlfn.XLOOKUP(A1793,'Medical Examinations'!A:A,'Medical Examinations'!G:G,"not found")</f>
        <v>0</v>
      </c>
      <c r="I1793" s="20" t="str">
        <f>_xlfn.XLOOKUP(A1793,'Medical Examinations'!A:A,'Medical Examinations'!H:H,"not found")</f>
        <v>No</v>
      </c>
      <c r="J1793" s="20" t="str">
        <f>_xlfn.XLOOKUP(A1793,'Medical Examinations'!A:A,'Medical Examinations'!I:I,"not found")</f>
        <v>Obesity</v>
      </c>
      <c r="K1793" s="21">
        <f>_xlfn.XLOOKUP(A1793,'Hospitalisation Details'!A:A,'Hospitalisation Details'!F:F,"Not Found")</f>
        <v>37434</v>
      </c>
      <c r="L1793" s="22">
        <f>_xlfn.XLOOKUP(A1793,'Hospitalisation Details'!A:A,'Hospitalisation Details'!H:H,"Not Found")</f>
        <v>4830.63</v>
      </c>
      <c r="M1793" s="21" t="str">
        <f>_xlfn.XLOOKUP(A1793,'Hospitalisation Details'!A:A,'Hospitalisation Details'!I:I,"Not Found")</f>
        <v>tier - 2</v>
      </c>
      <c r="N1793" s="21" t="str">
        <f>_xlfn.XLOOKUP(A1793,'Hospitalisation Details'!A:A,'Hospitalisation Details'!J:J,"Not Found")</f>
        <v>tier - 2</v>
      </c>
      <c r="O1793" s="21" t="str">
        <f>_xlfn.XLOOKUP(A1793,'Hospitalisation Details'!A:A,'Hospitalisation Details'!K:K,"Not Found")</f>
        <v>R1011</v>
      </c>
      <c r="P1793" s="23">
        <f>_xlfn.XLOOKUP(A1793,'Hospitalisation Details'!A:A,'Hospitalisation Details'!L:L,"Not Found")</f>
        <v>20</v>
      </c>
    </row>
    <row r="1794" spans="1:16" ht="15.75" x14ac:dyDescent="0.25">
      <c r="A1794" s="19" t="s">
        <v>577</v>
      </c>
      <c r="B1794" s="19" t="str">
        <f>_xlfn.XLOOKUP(A1794,'Customer Names'!A:A,'Customer Names'!C:C,"Not Found")</f>
        <v>Capriolo</v>
      </c>
      <c r="C1794" s="20">
        <f>_xlfn.XLOOKUP(A1794,'Medical Examinations'!A:A,'Medical Examinations'!B:B,"not found")</f>
        <v>18.905000000000001</v>
      </c>
      <c r="D1794" s="20">
        <f>_xlfn.XLOOKUP(A1794,'Medical Examinations'!A:A,'Medical Examinations'!C:C,"not found")</f>
        <v>4.91</v>
      </c>
      <c r="E1794" s="20" t="str">
        <f>_xlfn.XLOOKUP(A1794,'Medical Examinations'!A:A,'Medical Examinations'!D:D,"not found")</f>
        <v>Yes</v>
      </c>
      <c r="F1794" s="20" t="str">
        <f>_xlfn.XLOOKUP(A1794,'Medical Examinations'!A:A,'Medical Examinations'!E:E,"not found")</f>
        <v>No</v>
      </c>
      <c r="G1794" s="20" t="str">
        <f>_xlfn.XLOOKUP(A1794,'Medical Examinations'!A:A,'Medical Examinations'!F:F,"not found")</f>
        <v>No</v>
      </c>
      <c r="H1794" s="20">
        <f>_xlfn.XLOOKUP(A1794,'Medical Examinations'!A:A,'Medical Examinations'!G:G,"not found")</f>
        <v>1</v>
      </c>
      <c r="I1794" s="20" t="str">
        <f>_xlfn.XLOOKUP(A1794,'Medical Examinations'!A:A,'Medical Examinations'!H:H,"not found")</f>
        <v>No</v>
      </c>
      <c r="J1794" s="20" t="str">
        <f>_xlfn.XLOOKUP(A1794,'Medical Examinations'!A:A,'Medical Examinations'!I:I,"not found")</f>
        <v>Normal Weight</v>
      </c>
      <c r="K1794" s="21">
        <f>_xlfn.XLOOKUP(A1794,'Hospitalisation Details'!A:A,'Hospitalisation Details'!F:F,"Not Found")</f>
        <v>35034</v>
      </c>
      <c r="L1794" s="22">
        <f>_xlfn.XLOOKUP(A1794,'Hospitalisation Details'!A:A,'Hospitalisation Details'!H:H,"Not Found")</f>
        <v>4827.8999999999996</v>
      </c>
      <c r="M1794" s="21" t="str">
        <f>_xlfn.XLOOKUP(A1794,'Hospitalisation Details'!A:A,'Hospitalisation Details'!I:I,"Not Found")</f>
        <v>tier - 2</v>
      </c>
      <c r="N1794" s="21" t="str">
        <f>_xlfn.XLOOKUP(A1794,'Hospitalisation Details'!A:A,'Hospitalisation Details'!J:J,"Not Found")</f>
        <v>tier - 2</v>
      </c>
      <c r="O1794" s="21" t="str">
        <f>_xlfn.XLOOKUP(A1794,'Hospitalisation Details'!A:A,'Hospitalisation Details'!K:K,"Not Found")</f>
        <v>Unknown</v>
      </c>
      <c r="P1794" s="23">
        <f>_xlfn.XLOOKUP(A1794,'Hospitalisation Details'!A:A,'Hospitalisation Details'!L:L,"Not Found")</f>
        <v>27</v>
      </c>
    </row>
    <row r="1795" spans="1:16" ht="15.75" x14ac:dyDescent="0.25">
      <c r="A1795" s="19" t="s">
        <v>576</v>
      </c>
      <c r="B1795" s="19" t="str">
        <f>_xlfn.XLOOKUP(A1795,'Customer Names'!A:A,'Customer Names'!C:C,"Not Found")</f>
        <v>Borleis</v>
      </c>
      <c r="C1795" s="20">
        <f>_xlfn.XLOOKUP(A1795,'Medical Examinations'!A:A,'Medical Examinations'!B:B,"not found")</f>
        <v>20.03</v>
      </c>
      <c r="D1795" s="20">
        <f>_xlfn.XLOOKUP(A1795,'Medical Examinations'!A:A,'Medical Examinations'!C:C,"not found")</f>
        <v>9.25</v>
      </c>
      <c r="E1795" s="20" t="str">
        <f>_xlfn.XLOOKUP(A1795,'Medical Examinations'!A:A,'Medical Examinations'!D:D,"not found")</f>
        <v>Yes</v>
      </c>
      <c r="F1795" s="20" t="str">
        <f>_xlfn.XLOOKUP(A1795,'Medical Examinations'!A:A,'Medical Examinations'!E:E,"not found")</f>
        <v>No</v>
      </c>
      <c r="G1795" s="20" t="str">
        <f>_xlfn.XLOOKUP(A1795,'Medical Examinations'!A:A,'Medical Examinations'!F:F,"not found")</f>
        <v>No</v>
      </c>
      <c r="H1795" s="20">
        <f>_xlfn.XLOOKUP(A1795,'Medical Examinations'!A:A,'Medical Examinations'!G:G,"not found")</f>
        <v>0</v>
      </c>
      <c r="I1795" s="20" t="str">
        <f>_xlfn.XLOOKUP(A1795,'Medical Examinations'!A:A,'Medical Examinations'!H:H,"not found")</f>
        <v>No</v>
      </c>
      <c r="J1795" s="20" t="str">
        <f>_xlfn.XLOOKUP(A1795,'Medical Examinations'!A:A,'Medical Examinations'!I:I,"not found")</f>
        <v>Normal Weight</v>
      </c>
      <c r="K1795" s="21">
        <f>_xlfn.XLOOKUP(A1795,'Hospitalisation Details'!A:A,'Hospitalisation Details'!F:F,"Not Found")</f>
        <v>29770</v>
      </c>
      <c r="L1795" s="22">
        <f>_xlfn.XLOOKUP(A1795,'Hospitalisation Details'!A:A,'Hospitalisation Details'!H:H,"Not Found")</f>
        <v>4827.1000000000004</v>
      </c>
      <c r="M1795" s="21" t="str">
        <f>_xlfn.XLOOKUP(A1795,'Hospitalisation Details'!A:A,'Hospitalisation Details'!I:I,"Not Found")</f>
        <v>tier - 2</v>
      </c>
      <c r="N1795" s="21" t="str">
        <f>_xlfn.XLOOKUP(A1795,'Hospitalisation Details'!A:A,'Hospitalisation Details'!J:J,"Not Found")</f>
        <v>tier - 2</v>
      </c>
      <c r="O1795" s="21" t="str">
        <f>_xlfn.XLOOKUP(A1795,'Hospitalisation Details'!A:A,'Hospitalisation Details'!K:K,"Not Found")</f>
        <v>R1013</v>
      </c>
      <c r="P1795" s="23">
        <f>_xlfn.XLOOKUP(A1795,'Hospitalisation Details'!A:A,'Hospitalisation Details'!L:L,"Not Found")</f>
        <v>41</v>
      </c>
    </row>
    <row r="1796" spans="1:16" ht="15.75" x14ac:dyDescent="0.25">
      <c r="A1796" s="19" t="s">
        <v>575</v>
      </c>
      <c r="B1796" s="19" t="str">
        <f>_xlfn.XLOOKUP(A1796,'Customer Names'!A:A,'Customer Names'!C:C,"Not Found")</f>
        <v>Kramer</v>
      </c>
      <c r="C1796" s="20">
        <f>_xlfn.XLOOKUP(A1796,'Medical Examinations'!A:A,'Medical Examinations'!B:B,"not found")</f>
        <v>16.7</v>
      </c>
      <c r="D1796" s="20">
        <f>_xlfn.XLOOKUP(A1796,'Medical Examinations'!A:A,'Medical Examinations'!C:C,"not found")</f>
        <v>11.48</v>
      </c>
      <c r="E1796" s="20" t="str">
        <f>_xlfn.XLOOKUP(A1796,'Medical Examinations'!A:A,'Medical Examinations'!D:D,"not found")</f>
        <v>No</v>
      </c>
      <c r="F1796" s="20" t="str">
        <f>_xlfn.XLOOKUP(A1796,'Medical Examinations'!A:A,'Medical Examinations'!E:E,"not found")</f>
        <v>No</v>
      </c>
      <c r="G1796" s="20" t="str">
        <f>_xlfn.XLOOKUP(A1796,'Medical Examinations'!A:A,'Medical Examinations'!F:F,"not found")</f>
        <v>No</v>
      </c>
      <c r="H1796" s="20">
        <f>_xlfn.XLOOKUP(A1796,'Medical Examinations'!A:A,'Medical Examinations'!G:G,"not found")</f>
        <v>0</v>
      </c>
      <c r="I1796" s="20" t="str">
        <f>_xlfn.XLOOKUP(A1796,'Medical Examinations'!A:A,'Medical Examinations'!H:H,"not found")</f>
        <v>No</v>
      </c>
      <c r="J1796" s="20" t="str">
        <f>_xlfn.XLOOKUP(A1796,'Medical Examinations'!A:A,'Medical Examinations'!I:I,"not found")</f>
        <v>Underweight</v>
      </c>
      <c r="K1796" s="21">
        <f>_xlfn.XLOOKUP(A1796,'Hospitalisation Details'!A:A,'Hospitalisation Details'!F:F,"Not Found")</f>
        <v>28766</v>
      </c>
      <c r="L1796" s="22">
        <f>_xlfn.XLOOKUP(A1796,'Hospitalisation Details'!A:A,'Hospitalisation Details'!H:H,"Not Found")</f>
        <v>4812.34</v>
      </c>
      <c r="M1796" s="21" t="str">
        <f>_xlfn.XLOOKUP(A1796,'Hospitalisation Details'!A:A,'Hospitalisation Details'!I:I,"Not Found")</f>
        <v>tier - 2</v>
      </c>
      <c r="N1796" s="21" t="str">
        <f>_xlfn.XLOOKUP(A1796,'Hospitalisation Details'!A:A,'Hospitalisation Details'!J:J,"Not Found")</f>
        <v>tier - 2</v>
      </c>
      <c r="O1796" s="21" t="str">
        <f>_xlfn.XLOOKUP(A1796,'Hospitalisation Details'!A:A,'Hospitalisation Details'!K:K,"Not Found")</f>
        <v>R1013</v>
      </c>
      <c r="P1796" s="23">
        <f>_xlfn.XLOOKUP(A1796,'Hospitalisation Details'!A:A,'Hospitalisation Details'!L:L,"Not Found")</f>
        <v>44</v>
      </c>
    </row>
    <row r="1797" spans="1:16" ht="15.75" x14ac:dyDescent="0.25">
      <c r="A1797" s="19" t="s">
        <v>574</v>
      </c>
      <c r="B1797" s="19" t="str">
        <f>_xlfn.XLOOKUP(A1797,'Customer Names'!A:A,'Customer Names'!C:C,"Not Found")</f>
        <v>Conrad</v>
      </c>
      <c r="C1797" s="20">
        <f>_xlfn.XLOOKUP(A1797,'Medical Examinations'!A:A,'Medical Examinations'!B:B,"not found")</f>
        <v>39.82</v>
      </c>
      <c r="D1797" s="20">
        <f>_xlfn.XLOOKUP(A1797,'Medical Examinations'!A:A,'Medical Examinations'!C:C,"not found")</f>
        <v>6.06</v>
      </c>
      <c r="E1797" s="20" t="str">
        <f>_xlfn.XLOOKUP(A1797,'Medical Examinations'!A:A,'Medical Examinations'!D:D,"not found")</f>
        <v>No</v>
      </c>
      <c r="F1797" s="20" t="str">
        <f>_xlfn.XLOOKUP(A1797,'Medical Examinations'!A:A,'Medical Examinations'!E:E,"not found")</f>
        <v>No</v>
      </c>
      <c r="G1797" s="20" t="str">
        <f>_xlfn.XLOOKUP(A1797,'Medical Examinations'!A:A,'Medical Examinations'!F:F,"not found")</f>
        <v>No</v>
      </c>
      <c r="H1797" s="20">
        <f>_xlfn.XLOOKUP(A1797,'Medical Examinations'!A:A,'Medical Examinations'!G:G,"not found")</f>
        <v>0</v>
      </c>
      <c r="I1797" s="20" t="str">
        <f>_xlfn.XLOOKUP(A1797,'Medical Examinations'!A:A,'Medical Examinations'!H:H,"not found")</f>
        <v>No</v>
      </c>
      <c r="J1797" s="20" t="str">
        <f>_xlfn.XLOOKUP(A1797,'Medical Examinations'!A:A,'Medical Examinations'!I:I,"not found")</f>
        <v>Obesity</v>
      </c>
      <c r="K1797" s="21">
        <f>_xlfn.XLOOKUP(A1797,'Hospitalisation Details'!A:A,'Hospitalisation Details'!F:F,"Not Found")</f>
        <v>32858</v>
      </c>
      <c r="L1797" s="22">
        <f>_xlfn.XLOOKUP(A1797,'Hospitalisation Details'!A:A,'Hospitalisation Details'!H:H,"Not Found")</f>
        <v>4795.66</v>
      </c>
      <c r="M1797" s="21" t="str">
        <f>_xlfn.XLOOKUP(A1797,'Hospitalisation Details'!A:A,'Hospitalisation Details'!I:I,"Not Found")</f>
        <v>tier - 2</v>
      </c>
      <c r="N1797" s="21" t="str">
        <f>_xlfn.XLOOKUP(A1797,'Hospitalisation Details'!A:A,'Hospitalisation Details'!J:J,"Not Found")</f>
        <v>tier - 2</v>
      </c>
      <c r="O1797" s="21" t="str">
        <f>_xlfn.XLOOKUP(A1797,'Hospitalisation Details'!A:A,'Hospitalisation Details'!K:K,"Not Found")</f>
        <v>R1013</v>
      </c>
      <c r="P1797" s="23">
        <f>_xlfn.XLOOKUP(A1797,'Hospitalisation Details'!A:A,'Hospitalisation Details'!L:L,"Not Found")</f>
        <v>33</v>
      </c>
    </row>
    <row r="1798" spans="1:16" ht="15.75" x14ac:dyDescent="0.25">
      <c r="A1798" s="19" t="s">
        <v>573</v>
      </c>
      <c r="B1798" s="19" t="str">
        <f>_xlfn.XLOOKUP(A1798,'Customer Names'!A:A,'Customer Names'!C:C,"Not Found")</f>
        <v>Karakoyunlu</v>
      </c>
      <c r="C1798" s="20">
        <f>_xlfn.XLOOKUP(A1798,'Medical Examinations'!A:A,'Medical Examinations'!B:B,"not found")</f>
        <v>22.04</v>
      </c>
      <c r="D1798" s="20">
        <f>_xlfn.XLOOKUP(A1798,'Medical Examinations'!A:A,'Medical Examinations'!C:C,"not found")</f>
        <v>5.86</v>
      </c>
      <c r="E1798" s="20" t="str">
        <f>_xlfn.XLOOKUP(A1798,'Medical Examinations'!A:A,'Medical Examinations'!D:D,"not found")</f>
        <v>No</v>
      </c>
      <c r="F1798" s="20" t="str">
        <f>_xlfn.XLOOKUP(A1798,'Medical Examinations'!A:A,'Medical Examinations'!E:E,"not found")</f>
        <v>No</v>
      </c>
      <c r="G1798" s="20" t="str">
        <f>_xlfn.XLOOKUP(A1798,'Medical Examinations'!A:A,'Medical Examinations'!F:F,"not found")</f>
        <v>No</v>
      </c>
      <c r="H1798" s="20">
        <f>_xlfn.XLOOKUP(A1798,'Medical Examinations'!A:A,'Medical Examinations'!G:G,"not found")</f>
        <v>1</v>
      </c>
      <c r="I1798" s="20" t="str">
        <f>_xlfn.XLOOKUP(A1798,'Medical Examinations'!A:A,'Medical Examinations'!H:H,"not found")</f>
        <v>No</v>
      </c>
      <c r="J1798" s="20" t="str">
        <f>_xlfn.XLOOKUP(A1798,'Medical Examinations'!A:A,'Medical Examinations'!I:I,"not found")</f>
        <v>Normal Weight</v>
      </c>
      <c r="K1798" s="21">
        <f>_xlfn.XLOOKUP(A1798,'Hospitalisation Details'!A:A,'Hospitalisation Details'!F:F,"Not Found")</f>
        <v>31950</v>
      </c>
      <c r="L1798" s="22">
        <f>_xlfn.XLOOKUP(A1798,'Hospitalisation Details'!A:A,'Hospitalisation Details'!H:H,"Not Found")</f>
        <v>4787.42</v>
      </c>
      <c r="M1798" s="21" t="str">
        <f>_xlfn.XLOOKUP(A1798,'Hospitalisation Details'!A:A,'Hospitalisation Details'!I:I,"Not Found")</f>
        <v>tier - 2</v>
      </c>
      <c r="N1798" s="21" t="str">
        <f>_xlfn.XLOOKUP(A1798,'Hospitalisation Details'!A:A,'Hospitalisation Details'!J:J,"Not Found")</f>
        <v>tier - 2</v>
      </c>
      <c r="O1798" s="21" t="str">
        <f>_xlfn.XLOOKUP(A1798,'Hospitalisation Details'!A:A,'Hospitalisation Details'!K:K,"Not Found")</f>
        <v>R1013</v>
      </c>
      <c r="P1798" s="23">
        <f>_xlfn.XLOOKUP(A1798,'Hospitalisation Details'!A:A,'Hospitalisation Details'!L:L,"Not Found")</f>
        <v>35</v>
      </c>
    </row>
    <row r="1799" spans="1:16" ht="15.75" x14ac:dyDescent="0.25">
      <c r="A1799" s="19" t="s">
        <v>572</v>
      </c>
      <c r="B1799" s="19" t="str">
        <f>_xlfn.XLOOKUP(A1799,'Customer Names'!A:A,'Customer Names'!C:C,"Not Found")</f>
        <v>Desrosiers</v>
      </c>
      <c r="C1799" s="20">
        <f>_xlfn.XLOOKUP(A1799,'Medical Examinations'!A:A,'Medical Examinations'!B:B,"not found")</f>
        <v>28.27</v>
      </c>
      <c r="D1799" s="20">
        <f>_xlfn.XLOOKUP(A1799,'Medical Examinations'!A:A,'Medical Examinations'!C:C,"not found")</f>
        <v>5.33</v>
      </c>
      <c r="E1799" s="20" t="str">
        <f>_xlfn.XLOOKUP(A1799,'Medical Examinations'!A:A,'Medical Examinations'!D:D,"not found")</f>
        <v>No</v>
      </c>
      <c r="F1799" s="20" t="str">
        <f>_xlfn.XLOOKUP(A1799,'Medical Examinations'!A:A,'Medical Examinations'!E:E,"not found")</f>
        <v>No</v>
      </c>
      <c r="G1799" s="20" t="str">
        <f>_xlfn.XLOOKUP(A1799,'Medical Examinations'!A:A,'Medical Examinations'!F:F,"not found")</f>
        <v>No</v>
      </c>
      <c r="H1799" s="20">
        <f>_xlfn.XLOOKUP(A1799,'Medical Examinations'!A:A,'Medical Examinations'!G:G,"not found")</f>
        <v>0</v>
      </c>
      <c r="I1799" s="20" t="str">
        <f>_xlfn.XLOOKUP(A1799,'Medical Examinations'!A:A,'Medical Examinations'!H:H,"not found")</f>
        <v>No</v>
      </c>
      <c r="J1799" s="20" t="str">
        <f>_xlfn.XLOOKUP(A1799,'Medical Examinations'!A:A,'Medical Examinations'!I:I,"not found")</f>
        <v>Overweight</v>
      </c>
      <c r="K1799" s="21">
        <f>_xlfn.XLOOKUP(A1799,'Hospitalisation Details'!A:A,'Hospitalisation Details'!F:F,"Not Found")</f>
        <v>32851</v>
      </c>
      <c r="L1799" s="22">
        <f>_xlfn.XLOOKUP(A1799,'Hospitalisation Details'!A:A,'Hospitalisation Details'!H:H,"Not Found")</f>
        <v>4779.6000000000004</v>
      </c>
      <c r="M1799" s="21" t="str">
        <f>_xlfn.XLOOKUP(A1799,'Hospitalisation Details'!A:A,'Hospitalisation Details'!I:I,"Not Found")</f>
        <v>tier - 2</v>
      </c>
      <c r="N1799" s="21" t="str">
        <f>_xlfn.XLOOKUP(A1799,'Hospitalisation Details'!A:A,'Hospitalisation Details'!J:J,"Not Found")</f>
        <v>tier - 2</v>
      </c>
      <c r="O1799" s="21" t="str">
        <f>_xlfn.XLOOKUP(A1799,'Hospitalisation Details'!A:A,'Hospitalisation Details'!K:K,"Not Found")</f>
        <v>R1013</v>
      </c>
      <c r="P1799" s="23">
        <f>_xlfn.XLOOKUP(A1799,'Hospitalisation Details'!A:A,'Hospitalisation Details'!L:L,"Not Found")</f>
        <v>33</v>
      </c>
    </row>
    <row r="1800" spans="1:16" ht="15.75" x14ac:dyDescent="0.25">
      <c r="A1800" s="19" t="s">
        <v>571</v>
      </c>
      <c r="B1800" s="19" t="str">
        <f>_xlfn.XLOOKUP(A1800,'Customer Names'!A:A,'Customer Names'!C:C,"Not Found")</f>
        <v>O'Mara</v>
      </c>
      <c r="C1800" s="20">
        <f>_xlfn.XLOOKUP(A1800,'Medical Examinations'!A:A,'Medical Examinations'!B:B,"not found")</f>
        <v>18.5</v>
      </c>
      <c r="D1800" s="20">
        <f>_xlfn.XLOOKUP(A1800,'Medical Examinations'!A:A,'Medical Examinations'!C:C,"not found")</f>
        <v>5.33</v>
      </c>
      <c r="E1800" s="20" t="str">
        <f>_xlfn.XLOOKUP(A1800,'Medical Examinations'!A:A,'Medical Examinations'!D:D,"not found")</f>
        <v>No</v>
      </c>
      <c r="F1800" s="20" t="str">
        <f>_xlfn.XLOOKUP(A1800,'Medical Examinations'!A:A,'Medical Examinations'!E:E,"not found")</f>
        <v>No</v>
      </c>
      <c r="G1800" s="20" t="str">
        <f>_xlfn.XLOOKUP(A1800,'Medical Examinations'!A:A,'Medical Examinations'!F:F,"not found")</f>
        <v>No</v>
      </c>
      <c r="H1800" s="20">
        <f>_xlfn.XLOOKUP(A1800,'Medical Examinations'!A:A,'Medical Examinations'!G:G,"not found")</f>
        <v>0</v>
      </c>
      <c r="I1800" s="20" t="str">
        <f>_xlfn.XLOOKUP(A1800,'Medical Examinations'!A:A,'Medical Examinations'!H:H,"not found")</f>
        <v>No</v>
      </c>
      <c r="J1800" s="20" t="str">
        <f>_xlfn.XLOOKUP(A1800,'Medical Examinations'!A:A,'Medical Examinations'!I:I,"not found")</f>
        <v>Normal Weight</v>
      </c>
      <c r="K1800" s="21">
        <f>_xlfn.XLOOKUP(A1800,'Hospitalisation Details'!A:A,'Hospitalisation Details'!F:F,"Not Found")</f>
        <v>32721</v>
      </c>
      <c r="L1800" s="22">
        <f>_xlfn.XLOOKUP(A1800,'Hospitalisation Details'!A:A,'Hospitalisation Details'!H:H,"Not Found")</f>
        <v>4766.0200000000004</v>
      </c>
      <c r="M1800" s="21" t="str">
        <f>_xlfn.XLOOKUP(A1800,'Hospitalisation Details'!A:A,'Hospitalisation Details'!I:I,"Not Found")</f>
        <v>tier - 2</v>
      </c>
      <c r="N1800" s="21" t="str">
        <f>_xlfn.XLOOKUP(A1800,'Hospitalisation Details'!A:A,'Hospitalisation Details'!J:J,"Not Found")</f>
        <v>tier - 2</v>
      </c>
      <c r="O1800" s="21" t="str">
        <f>_xlfn.XLOOKUP(A1800,'Hospitalisation Details'!A:A,'Hospitalisation Details'!K:K,"Not Found")</f>
        <v>R1011</v>
      </c>
      <c r="P1800" s="23">
        <f>_xlfn.XLOOKUP(A1800,'Hospitalisation Details'!A:A,'Hospitalisation Details'!L:L,"Not Found")</f>
        <v>33</v>
      </c>
    </row>
    <row r="1801" spans="1:16" ht="15.75" x14ac:dyDescent="0.25">
      <c r="A1801" s="19" t="s">
        <v>570</v>
      </c>
      <c r="B1801" s="19" t="str">
        <f>_xlfn.XLOOKUP(A1801,'Customer Names'!A:A,'Customer Names'!C:C,"Not Found")</f>
        <v>Shabot Marcos</v>
      </c>
      <c r="C1801" s="20">
        <f>_xlfn.XLOOKUP(A1801,'Medical Examinations'!A:A,'Medical Examinations'!B:B,"not found")</f>
        <v>38.6</v>
      </c>
      <c r="D1801" s="20">
        <f>_xlfn.XLOOKUP(A1801,'Medical Examinations'!A:A,'Medical Examinations'!C:C,"not found")</f>
        <v>6.02</v>
      </c>
      <c r="E1801" s="20" t="str">
        <f>_xlfn.XLOOKUP(A1801,'Medical Examinations'!A:A,'Medical Examinations'!D:D,"not found")</f>
        <v>No</v>
      </c>
      <c r="F1801" s="20" t="str">
        <f>_xlfn.XLOOKUP(A1801,'Medical Examinations'!A:A,'Medical Examinations'!E:E,"not found")</f>
        <v>No</v>
      </c>
      <c r="G1801" s="20" t="str">
        <f>_xlfn.XLOOKUP(A1801,'Medical Examinations'!A:A,'Medical Examinations'!F:F,"not found")</f>
        <v>No</v>
      </c>
      <c r="H1801" s="20">
        <f>_xlfn.XLOOKUP(A1801,'Medical Examinations'!A:A,'Medical Examinations'!G:G,"not found")</f>
        <v>1</v>
      </c>
      <c r="I1801" s="20" t="str">
        <f>_xlfn.XLOOKUP(A1801,'Medical Examinations'!A:A,'Medical Examinations'!H:H,"not found")</f>
        <v>No</v>
      </c>
      <c r="J1801" s="20" t="str">
        <f>_xlfn.XLOOKUP(A1801,'Medical Examinations'!A:A,'Medical Examinations'!I:I,"not found")</f>
        <v>Obesity</v>
      </c>
      <c r="K1801" s="21">
        <f>_xlfn.XLOOKUP(A1801,'Hospitalisation Details'!A:A,'Hospitalisation Details'!F:F,"Not Found")</f>
        <v>32047</v>
      </c>
      <c r="L1801" s="22">
        <f>_xlfn.XLOOKUP(A1801,'Hospitalisation Details'!A:A,'Hospitalisation Details'!H:H,"Not Found")</f>
        <v>4762.33</v>
      </c>
      <c r="M1801" s="21" t="str">
        <f>_xlfn.XLOOKUP(A1801,'Hospitalisation Details'!A:A,'Hospitalisation Details'!I:I,"Not Found")</f>
        <v>tier - 2</v>
      </c>
      <c r="N1801" s="21" t="str">
        <f>_xlfn.XLOOKUP(A1801,'Hospitalisation Details'!A:A,'Hospitalisation Details'!J:J,"Not Found")</f>
        <v>tier - 2</v>
      </c>
      <c r="O1801" s="21" t="str">
        <f>_xlfn.XLOOKUP(A1801,'Hospitalisation Details'!A:A,'Hospitalisation Details'!K:K,"Not Found")</f>
        <v>R1011</v>
      </c>
      <c r="P1801" s="23">
        <f>_xlfn.XLOOKUP(A1801,'Hospitalisation Details'!A:A,'Hospitalisation Details'!L:L,"Not Found")</f>
        <v>35</v>
      </c>
    </row>
    <row r="1802" spans="1:16" ht="15.75" x14ac:dyDescent="0.25">
      <c r="A1802" s="19" t="s">
        <v>569</v>
      </c>
      <c r="B1802" s="19" t="str">
        <f>_xlfn.XLOOKUP(A1802,'Customer Names'!A:A,'Customer Names'!C:C,"Not Found")</f>
        <v>Comment</v>
      </c>
      <c r="C1802" s="20">
        <f>_xlfn.XLOOKUP(A1802,'Medical Examinations'!A:A,'Medical Examinations'!B:B,"not found")</f>
        <v>43.12</v>
      </c>
      <c r="D1802" s="20">
        <f>_xlfn.XLOOKUP(A1802,'Medical Examinations'!A:A,'Medical Examinations'!C:C,"not found")</f>
        <v>6.25</v>
      </c>
      <c r="E1802" s="20" t="str">
        <f>_xlfn.XLOOKUP(A1802,'Medical Examinations'!A:A,'Medical Examinations'!D:D,"not found")</f>
        <v>No</v>
      </c>
      <c r="F1802" s="20" t="str">
        <f>_xlfn.XLOOKUP(A1802,'Medical Examinations'!A:A,'Medical Examinations'!E:E,"not found")</f>
        <v>No</v>
      </c>
      <c r="G1802" s="20" t="str">
        <f>_xlfn.XLOOKUP(A1802,'Medical Examinations'!A:A,'Medical Examinations'!F:F,"not found")</f>
        <v>No</v>
      </c>
      <c r="H1802" s="20">
        <f>_xlfn.XLOOKUP(A1802,'Medical Examinations'!A:A,'Medical Examinations'!G:G,"not found")</f>
        <v>1</v>
      </c>
      <c r="I1802" s="20" t="str">
        <f>_xlfn.XLOOKUP(A1802,'Medical Examinations'!A:A,'Medical Examinations'!H:H,"not found")</f>
        <v>No</v>
      </c>
      <c r="J1802" s="20" t="str">
        <f>_xlfn.XLOOKUP(A1802,'Medical Examinations'!A:A,'Medical Examinations'!I:I,"not found")</f>
        <v>Obesity</v>
      </c>
      <c r="K1802" s="21">
        <f>_xlfn.XLOOKUP(A1802,'Hospitalisation Details'!A:A,'Hospitalisation Details'!F:F,"Not Found")</f>
        <v>33832</v>
      </c>
      <c r="L1802" s="22">
        <f>_xlfn.XLOOKUP(A1802,'Hospitalisation Details'!A:A,'Hospitalisation Details'!H:H,"Not Found")</f>
        <v>4753.6400000000003</v>
      </c>
      <c r="M1802" s="21" t="str">
        <f>_xlfn.XLOOKUP(A1802,'Hospitalisation Details'!A:A,'Hospitalisation Details'!I:I,"Not Found")</f>
        <v>tier - 2</v>
      </c>
      <c r="N1802" s="21" t="str">
        <f>_xlfn.XLOOKUP(A1802,'Hospitalisation Details'!A:A,'Hospitalisation Details'!J:J,"Not Found")</f>
        <v>tier - 3</v>
      </c>
      <c r="O1802" s="21" t="str">
        <f>_xlfn.XLOOKUP(A1802,'Hospitalisation Details'!A:A,'Hospitalisation Details'!K:K,"Not Found")</f>
        <v>R1013</v>
      </c>
      <c r="P1802" s="23">
        <f>_xlfn.XLOOKUP(A1802,'Hospitalisation Details'!A:A,'Hospitalisation Details'!L:L,"Not Found")</f>
        <v>30</v>
      </c>
    </row>
    <row r="1803" spans="1:16" ht="15.75" x14ac:dyDescent="0.25">
      <c r="A1803" s="19" t="s">
        <v>568</v>
      </c>
      <c r="B1803" s="19" t="str">
        <f>_xlfn.XLOOKUP(A1803,'Customer Names'!A:A,'Customer Names'!C:C,"Not Found")</f>
        <v>Moss</v>
      </c>
      <c r="C1803" s="20">
        <f>_xlfn.XLOOKUP(A1803,'Medical Examinations'!A:A,'Medical Examinations'!B:B,"not found")</f>
        <v>30.5</v>
      </c>
      <c r="D1803" s="20">
        <f>_xlfn.XLOOKUP(A1803,'Medical Examinations'!A:A,'Medical Examinations'!C:C,"not found")</f>
        <v>4.8099999999999996</v>
      </c>
      <c r="E1803" s="20" t="str">
        <f>_xlfn.XLOOKUP(A1803,'Medical Examinations'!A:A,'Medical Examinations'!D:D,"not found")</f>
        <v>No</v>
      </c>
      <c r="F1803" s="20" t="str">
        <f>_xlfn.XLOOKUP(A1803,'Medical Examinations'!A:A,'Medical Examinations'!E:E,"not found")</f>
        <v>No</v>
      </c>
      <c r="G1803" s="20" t="str">
        <f>_xlfn.XLOOKUP(A1803,'Medical Examinations'!A:A,'Medical Examinations'!F:F,"not found")</f>
        <v>No</v>
      </c>
      <c r="H1803" s="20">
        <f>_xlfn.XLOOKUP(A1803,'Medical Examinations'!A:A,'Medical Examinations'!G:G,"not found")</f>
        <v>1</v>
      </c>
      <c r="I1803" s="20" t="str">
        <f>_xlfn.XLOOKUP(A1803,'Medical Examinations'!A:A,'Medical Examinations'!H:H,"not found")</f>
        <v>No</v>
      </c>
      <c r="J1803" s="20" t="str">
        <f>_xlfn.XLOOKUP(A1803,'Medical Examinations'!A:A,'Medical Examinations'!I:I,"not found")</f>
        <v>Obesity</v>
      </c>
      <c r="K1803" s="21">
        <f>_xlfn.XLOOKUP(A1803,'Hospitalisation Details'!A:A,'Hospitalisation Details'!F:F,"Not Found")</f>
        <v>32103</v>
      </c>
      <c r="L1803" s="22">
        <f>_xlfn.XLOOKUP(A1803,'Hospitalisation Details'!A:A,'Hospitalisation Details'!H:H,"Not Found")</f>
        <v>4751.07</v>
      </c>
      <c r="M1803" s="21" t="str">
        <f>_xlfn.XLOOKUP(A1803,'Hospitalisation Details'!A:A,'Hospitalisation Details'!I:I,"Not Found")</f>
        <v>tier - 2</v>
      </c>
      <c r="N1803" s="21" t="str">
        <f>_xlfn.XLOOKUP(A1803,'Hospitalisation Details'!A:A,'Hospitalisation Details'!J:J,"Not Found")</f>
        <v>tier - 3</v>
      </c>
      <c r="O1803" s="21" t="str">
        <f>_xlfn.XLOOKUP(A1803,'Hospitalisation Details'!A:A,'Hospitalisation Details'!K:K,"Not Found")</f>
        <v>R1011</v>
      </c>
      <c r="P1803" s="23">
        <f>_xlfn.XLOOKUP(A1803,'Hospitalisation Details'!A:A,'Hospitalisation Details'!L:L,"Not Found")</f>
        <v>35</v>
      </c>
    </row>
    <row r="1804" spans="1:16" ht="15.75" x14ac:dyDescent="0.25">
      <c r="A1804" s="19" t="s">
        <v>567</v>
      </c>
      <c r="B1804" s="19" t="str">
        <f>_xlfn.XLOOKUP(A1804,'Customer Names'!A:A,'Customer Names'!C:C,"Not Found")</f>
        <v>Guzman</v>
      </c>
      <c r="C1804" s="20">
        <f>_xlfn.XLOOKUP(A1804,'Medical Examinations'!A:A,'Medical Examinations'!B:B,"not found")</f>
        <v>27.61</v>
      </c>
      <c r="D1804" s="20">
        <f>_xlfn.XLOOKUP(A1804,'Medical Examinations'!A:A,'Medical Examinations'!C:C,"not found")</f>
        <v>4.5999999999999996</v>
      </c>
      <c r="E1804" s="20" t="str">
        <f>_xlfn.XLOOKUP(A1804,'Medical Examinations'!A:A,'Medical Examinations'!D:D,"not found")</f>
        <v>No</v>
      </c>
      <c r="F1804" s="20" t="str">
        <f>_xlfn.XLOOKUP(A1804,'Medical Examinations'!A:A,'Medical Examinations'!E:E,"not found")</f>
        <v>No</v>
      </c>
      <c r="G1804" s="20" t="str">
        <f>_xlfn.XLOOKUP(A1804,'Medical Examinations'!A:A,'Medical Examinations'!F:F,"not found")</f>
        <v>No</v>
      </c>
      <c r="H1804" s="20">
        <f>_xlfn.XLOOKUP(A1804,'Medical Examinations'!A:A,'Medical Examinations'!G:G,"not found")</f>
        <v>1</v>
      </c>
      <c r="I1804" s="20" t="str">
        <f>_xlfn.XLOOKUP(A1804,'Medical Examinations'!A:A,'Medical Examinations'!H:H,"not found")</f>
        <v>No</v>
      </c>
      <c r="J1804" s="20" t="str">
        <f>_xlfn.XLOOKUP(A1804,'Medical Examinations'!A:A,'Medical Examinations'!I:I,"not found")</f>
        <v>Overweight</v>
      </c>
      <c r="K1804" s="21">
        <f>_xlfn.XLOOKUP(A1804,'Hospitalisation Details'!A:A,'Hospitalisation Details'!F:F,"Not Found")</f>
        <v>32022</v>
      </c>
      <c r="L1804" s="22">
        <f>_xlfn.XLOOKUP(A1804,'Hospitalisation Details'!A:A,'Hospitalisation Details'!H:H,"Not Found")</f>
        <v>4747.05</v>
      </c>
      <c r="M1804" s="21" t="str">
        <f>_xlfn.XLOOKUP(A1804,'Hospitalisation Details'!A:A,'Hospitalisation Details'!I:I,"Not Found")</f>
        <v>tier - 2</v>
      </c>
      <c r="N1804" s="21" t="str">
        <f>_xlfn.XLOOKUP(A1804,'Hospitalisation Details'!A:A,'Hospitalisation Details'!J:J,"Not Found")</f>
        <v>tier - 2</v>
      </c>
      <c r="O1804" s="21" t="str">
        <f>_xlfn.XLOOKUP(A1804,'Hospitalisation Details'!A:A,'Hospitalisation Details'!K:K,"Not Found")</f>
        <v>R1013</v>
      </c>
      <c r="P1804" s="23">
        <f>_xlfn.XLOOKUP(A1804,'Hospitalisation Details'!A:A,'Hospitalisation Details'!L:L,"Not Found")</f>
        <v>35</v>
      </c>
    </row>
    <row r="1805" spans="1:16" ht="15.75" x14ac:dyDescent="0.25">
      <c r="A1805" s="19" t="s">
        <v>566</v>
      </c>
      <c r="B1805" s="19" t="str">
        <f>_xlfn.XLOOKUP(A1805,'Customer Names'!A:A,'Customer Names'!C:C,"Not Found")</f>
        <v>Cox</v>
      </c>
      <c r="C1805" s="20">
        <f>_xlfn.XLOOKUP(A1805,'Medical Examinations'!A:A,'Medical Examinations'!B:B,"not found")</f>
        <v>27.1</v>
      </c>
      <c r="D1805" s="20">
        <f>_xlfn.XLOOKUP(A1805,'Medical Examinations'!A:A,'Medical Examinations'!C:C,"not found")</f>
        <v>5.08</v>
      </c>
      <c r="E1805" s="20" t="str">
        <f>_xlfn.XLOOKUP(A1805,'Medical Examinations'!A:A,'Medical Examinations'!D:D,"not found")</f>
        <v>No</v>
      </c>
      <c r="F1805" s="20" t="str">
        <f>_xlfn.XLOOKUP(A1805,'Medical Examinations'!A:A,'Medical Examinations'!E:E,"not found")</f>
        <v>No</v>
      </c>
      <c r="G1805" s="20" t="str">
        <f>_xlfn.XLOOKUP(A1805,'Medical Examinations'!A:A,'Medical Examinations'!F:F,"not found")</f>
        <v>No</v>
      </c>
      <c r="H1805" s="20">
        <f>_xlfn.XLOOKUP(A1805,'Medical Examinations'!A:A,'Medical Examinations'!G:G,"not found")</f>
        <v>1</v>
      </c>
      <c r="I1805" s="20" t="str">
        <f>_xlfn.XLOOKUP(A1805,'Medical Examinations'!A:A,'Medical Examinations'!H:H,"not found")</f>
        <v>No</v>
      </c>
      <c r="J1805" s="20" t="str">
        <f>_xlfn.XLOOKUP(A1805,'Medical Examinations'!A:A,'Medical Examinations'!I:I,"not found")</f>
        <v>Overweight</v>
      </c>
      <c r="K1805" s="21">
        <f>_xlfn.XLOOKUP(A1805,'Hospitalisation Details'!A:A,'Hospitalisation Details'!F:F,"Not Found")</f>
        <v>31933</v>
      </c>
      <c r="L1805" s="22">
        <f>_xlfn.XLOOKUP(A1805,'Hospitalisation Details'!A:A,'Hospitalisation Details'!H:H,"Not Found")</f>
        <v>4746.34</v>
      </c>
      <c r="M1805" s="21" t="str">
        <f>_xlfn.XLOOKUP(A1805,'Hospitalisation Details'!A:A,'Hospitalisation Details'!I:I,"Not Found")</f>
        <v>tier - 2</v>
      </c>
      <c r="N1805" s="21" t="str">
        <f>_xlfn.XLOOKUP(A1805,'Hospitalisation Details'!A:A,'Hospitalisation Details'!J:J,"Not Found")</f>
        <v>tier - 2</v>
      </c>
      <c r="O1805" s="21" t="str">
        <f>_xlfn.XLOOKUP(A1805,'Hospitalisation Details'!A:A,'Hospitalisation Details'!K:K,"Not Found")</f>
        <v>R1011</v>
      </c>
      <c r="P1805" s="23">
        <f>_xlfn.XLOOKUP(A1805,'Hospitalisation Details'!A:A,'Hospitalisation Details'!L:L,"Not Found")</f>
        <v>36</v>
      </c>
    </row>
    <row r="1806" spans="1:16" ht="15.75" x14ac:dyDescent="0.25">
      <c r="A1806" s="19" t="s">
        <v>565</v>
      </c>
      <c r="B1806" s="19" t="str">
        <f>_xlfn.XLOOKUP(A1806,'Customer Names'!A:A,'Customer Names'!C:C,"Not Found")</f>
        <v>Clash</v>
      </c>
      <c r="C1806" s="20">
        <f>_xlfn.XLOOKUP(A1806,'Medical Examinations'!A:A,'Medical Examinations'!B:B,"not found")</f>
        <v>35.93</v>
      </c>
      <c r="D1806" s="20">
        <f>_xlfn.XLOOKUP(A1806,'Medical Examinations'!A:A,'Medical Examinations'!C:C,"not found")</f>
        <v>5.43</v>
      </c>
      <c r="E1806" s="20" t="str">
        <f>_xlfn.XLOOKUP(A1806,'Medical Examinations'!A:A,'Medical Examinations'!D:D,"not found")</f>
        <v>No</v>
      </c>
      <c r="F1806" s="20" t="str">
        <f>_xlfn.XLOOKUP(A1806,'Medical Examinations'!A:A,'Medical Examinations'!E:E,"not found")</f>
        <v>Yes</v>
      </c>
      <c r="G1806" s="20" t="str">
        <f>_xlfn.XLOOKUP(A1806,'Medical Examinations'!A:A,'Medical Examinations'!F:F,"not found")</f>
        <v>No</v>
      </c>
      <c r="H1806" s="20">
        <f>_xlfn.XLOOKUP(A1806,'Medical Examinations'!A:A,'Medical Examinations'!G:G,"not found")</f>
        <v>1</v>
      </c>
      <c r="I1806" s="20" t="str">
        <f>_xlfn.XLOOKUP(A1806,'Medical Examinations'!A:A,'Medical Examinations'!H:H,"not found")</f>
        <v>No</v>
      </c>
      <c r="J1806" s="20" t="str">
        <f>_xlfn.XLOOKUP(A1806,'Medical Examinations'!A:A,'Medical Examinations'!I:I,"not found")</f>
        <v>Obesity</v>
      </c>
      <c r="K1806" s="21">
        <f>_xlfn.XLOOKUP(A1806,'Hospitalisation Details'!A:A,'Hospitalisation Details'!F:F,"Not Found")</f>
        <v>38315</v>
      </c>
      <c r="L1806" s="22">
        <f>_xlfn.XLOOKUP(A1806,'Hospitalisation Details'!A:A,'Hospitalisation Details'!H:H,"Not Found")</f>
        <v>4740.78</v>
      </c>
      <c r="M1806" s="21" t="str">
        <f>_xlfn.XLOOKUP(A1806,'Hospitalisation Details'!A:A,'Hospitalisation Details'!I:I,"Not Found")</f>
        <v>tier - 2</v>
      </c>
      <c r="N1806" s="21" t="str">
        <f>_xlfn.XLOOKUP(A1806,'Hospitalisation Details'!A:A,'Hospitalisation Details'!J:J,"Not Found")</f>
        <v>tier - 2</v>
      </c>
      <c r="O1806" s="21" t="str">
        <f>_xlfn.XLOOKUP(A1806,'Hospitalisation Details'!A:A,'Hospitalisation Details'!K:K,"Not Found")</f>
        <v>R1021</v>
      </c>
      <c r="P1806" s="23">
        <f>_xlfn.XLOOKUP(A1806,'Hospitalisation Details'!A:A,'Hospitalisation Details'!L:L,"Not Found")</f>
        <v>18</v>
      </c>
    </row>
    <row r="1807" spans="1:16" ht="15.75" x14ac:dyDescent="0.25">
      <c r="A1807" s="19" t="s">
        <v>564</v>
      </c>
      <c r="B1807" s="19" t="str">
        <f>_xlfn.XLOOKUP(A1807,'Customer Names'!A:A,'Customer Names'!C:C,"Not Found")</f>
        <v>Blankenship</v>
      </c>
      <c r="C1807" s="20">
        <f>_xlfn.XLOOKUP(A1807,'Medical Examinations'!A:A,'Medical Examinations'!B:B,"not found")</f>
        <v>32.68</v>
      </c>
      <c r="D1807" s="20">
        <f>_xlfn.XLOOKUP(A1807,'Medical Examinations'!A:A,'Medical Examinations'!C:C,"not found")</f>
        <v>5.44</v>
      </c>
      <c r="E1807" s="20" t="str">
        <f>_xlfn.XLOOKUP(A1807,'Medical Examinations'!A:A,'Medical Examinations'!D:D,"not found")</f>
        <v>No</v>
      </c>
      <c r="F1807" s="20" t="str">
        <f>_xlfn.XLOOKUP(A1807,'Medical Examinations'!A:A,'Medical Examinations'!E:E,"not found")</f>
        <v>No</v>
      </c>
      <c r="G1807" s="20" t="str">
        <f>_xlfn.XLOOKUP(A1807,'Medical Examinations'!A:A,'Medical Examinations'!F:F,"not found")</f>
        <v>No</v>
      </c>
      <c r="H1807" s="20">
        <f>_xlfn.XLOOKUP(A1807,'Medical Examinations'!A:A,'Medical Examinations'!G:G,"not found")</f>
        <v>0</v>
      </c>
      <c r="I1807" s="20" t="str">
        <f>_xlfn.XLOOKUP(A1807,'Medical Examinations'!A:A,'Medical Examinations'!H:H,"not found")</f>
        <v>No</v>
      </c>
      <c r="J1807" s="20" t="str">
        <f>_xlfn.XLOOKUP(A1807,'Medical Examinations'!A:A,'Medical Examinations'!I:I,"not found")</f>
        <v>Obesity</v>
      </c>
      <c r="K1807" s="21">
        <f>_xlfn.XLOOKUP(A1807,'Hospitalisation Details'!A:A,'Hospitalisation Details'!F:F,"Not Found")</f>
        <v>33523</v>
      </c>
      <c r="L1807" s="22">
        <f>_xlfn.XLOOKUP(A1807,'Hospitalisation Details'!A:A,'Hospitalisation Details'!H:H,"Not Found")</f>
        <v>4738.2700000000004</v>
      </c>
      <c r="M1807" s="21" t="str">
        <f>_xlfn.XLOOKUP(A1807,'Hospitalisation Details'!A:A,'Hospitalisation Details'!I:I,"Not Found")</f>
        <v>tier - 2</v>
      </c>
      <c r="N1807" s="21" t="str">
        <f>_xlfn.XLOOKUP(A1807,'Hospitalisation Details'!A:A,'Hospitalisation Details'!J:J,"Not Found")</f>
        <v>tier - 3</v>
      </c>
      <c r="O1807" s="21" t="str">
        <f>_xlfn.XLOOKUP(A1807,'Hospitalisation Details'!A:A,'Hospitalisation Details'!K:K,"Not Found")</f>
        <v>R1012</v>
      </c>
      <c r="P1807" s="23">
        <f>_xlfn.XLOOKUP(A1807,'Hospitalisation Details'!A:A,'Hospitalisation Details'!L:L,"Not Found")</f>
        <v>31</v>
      </c>
    </row>
    <row r="1808" spans="1:16" ht="15.75" x14ac:dyDescent="0.25">
      <c r="A1808" s="19" t="s">
        <v>563</v>
      </c>
      <c r="B1808" s="19" t="str">
        <f>_xlfn.XLOOKUP(A1808,'Customer Names'!A:A,'Customer Names'!C:C,"Not Found")</f>
        <v>Lloyd</v>
      </c>
      <c r="C1808" s="20">
        <f>_xlfn.XLOOKUP(A1808,'Medical Examinations'!A:A,'Medical Examinations'!B:B,"not found")</f>
        <v>20.74</v>
      </c>
      <c r="D1808" s="20">
        <f>_xlfn.XLOOKUP(A1808,'Medical Examinations'!A:A,'Medical Examinations'!C:C,"not found")</f>
        <v>11.69</v>
      </c>
      <c r="E1808" s="20" t="str">
        <f>_xlfn.XLOOKUP(A1808,'Medical Examinations'!A:A,'Medical Examinations'!D:D,"not found")</f>
        <v>Yes</v>
      </c>
      <c r="F1808" s="20" t="str">
        <f>_xlfn.XLOOKUP(A1808,'Medical Examinations'!A:A,'Medical Examinations'!E:E,"not found")</f>
        <v>No</v>
      </c>
      <c r="G1808" s="20" t="str">
        <f>_xlfn.XLOOKUP(A1808,'Medical Examinations'!A:A,'Medical Examinations'!F:F,"not found")</f>
        <v>No</v>
      </c>
      <c r="H1808" s="20">
        <f>_xlfn.XLOOKUP(A1808,'Medical Examinations'!A:A,'Medical Examinations'!G:G,"not found")</f>
        <v>1</v>
      </c>
      <c r="I1808" s="20" t="str">
        <f>_xlfn.XLOOKUP(A1808,'Medical Examinations'!A:A,'Medical Examinations'!H:H,"not found")</f>
        <v>No</v>
      </c>
      <c r="J1808" s="20" t="str">
        <f>_xlfn.XLOOKUP(A1808,'Medical Examinations'!A:A,'Medical Examinations'!I:I,"not found")</f>
        <v>Normal Weight</v>
      </c>
      <c r="K1808" s="21">
        <f>_xlfn.XLOOKUP(A1808,'Hospitalisation Details'!A:A,'Hospitalisation Details'!F:F,"Not Found")</f>
        <v>31660</v>
      </c>
      <c r="L1808" s="22">
        <f>_xlfn.XLOOKUP(A1808,'Hospitalisation Details'!A:A,'Hospitalisation Details'!H:H,"Not Found")</f>
        <v>4734.6400000000003</v>
      </c>
      <c r="M1808" s="21" t="str">
        <f>_xlfn.XLOOKUP(A1808,'Hospitalisation Details'!A:A,'Hospitalisation Details'!I:I,"Not Found")</f>
        <v>tier - 2</v>
      </c>
      <c r="N1808" s="21" t="str">
        <f>_xlfn.XLOOKUP(A1808,'Hospitalisation Details'!A:A,'Hospitalisation Details'!J:J,"Not Found")</f>
        <v>tier - 3</v>
      </c>
      <c r="O1808" s="21" t="str">
        <f>_xlfn.XLOOKUP(A1808,'Hospitalisation Details'!A:A,'Hospitalisation Details'!K:K,"Not Found")</f>
        <v>R1013</v>
      </c>
      <c r="P1808" s="23">
        <f>_xlfn.XLOOKUP(A1808,'Hospitalisation Details'!A:A,'Hospitalisation Details'!L:L,"Not Found")</f>
        <v>36</v>
      </c>
    </row>
    <row r="1809" spans="1:16" ht="15.75" x14ac:dyDescent="0.25">
      <c r="A1809" s="19" t="s">
        <v>562</v>
      </c>
      <c r="B1809" s="19" t="str">
        <f>_xlfn.XLOOKUP(A1809,'Customer Names'!A:A,'Customer Names'!C:C,"Not Found")</f>
        <v>Kong</v>
      </c>
      <c r="C1809" s="20">
        <f>_xlfn.XLOOKUP(A1809,'Medical Examinations'!A:A,'Medical Examinations'!B:B,"not found")</f>
        <v>15.57</v>
      </c>
      <c r="D1809" s="20">
        <f>_xlfn.XLOOKUP(A1809,'Medical Examinations'!A:A,'Medical Examinations'!C:C,"not found")</f>
        <v>6.07</v>
      </c>
      <c r="E1809" s="20" t="str">
        <f>_xlfn.XLOOKUP(A1809,'Medical Examinations'!A:A,'Medical Examinations'!D:D,"not found")</f>
        <v>No</v>
      </c>
      <c r="F1809" s="20" t="str">
        <f>_xlfn.XLOOKUP(A1809,'Medical Examinations'!A:A,'Medical Examinations'!E:E,"not found")</f>
        <v>No</v>
      </c>
      <c r="G1809" s="20" t="str">
        <f>_xlfn.XLOOKUP(A1809,'Medical Examinations'!A:A,'Medical Examinations'!F:F,"not found")</f>
        <v>No</v>
      </c>
      <c r="H1809" s="20">
        <f>_xlfn.XLOOKUP(A1809,'Medical Examinations'!A:A,'Medical Examinations'!G:G,"not found")</f>
        <v>0</v>
      </c>
      <c r="I1809" s="20" t="str">
        <f>_xlfn.XLOOKUP(A1809,'Medical Examinations'!A:A,'Medical Examinations'!H:H,"not found")</f>
        <v>No</v>
      </c>
      <c r="J1809" s="20" t="str">
        <f>_xlfn.XLOOKUP(A1809,'Medical Examinations'!A:A,'Medical Examinations'!I:I,"not found")</f>
        <v>Underweight</v>
      </c>
      <c r="K1809" s="21">
        <f>_xlfn.XLOOKUP(A1809,'Hospitalisation Details'!A:A,'Hospitalisation Details'!F:F,"Not Found")</f>
        <v>29404</v>
      </c>
      <c r="L1809" s="22">
        <f>_xlfn.XLOOKUP(A1809,'Hospitalisation Details'!A:A,'Hospitalisation Details'!H:H,"Not Found")</f>
        <v>4728.71</v>
      </c>
      <c r="M1809" s="21" t="str">
        <f>_xlfn.XLOOKUP(A1809,'Hospitalisation Details'!A:A,'Hospitalisation Details'!I:I,"Not Found")</f>
        <v>tier - 2</v>
      </c>
      <c r="N1809" s="21" t="str">
        <f>_xlfn.XLOOKUP(A1809,'Hospitalisation Details'!A:A,'Hospitalisation Details'!J:J,"Not Found")</f>
        <v>tier - 3</v>
      </c>
      <c r="O1809" s="21" t="str">
        <f>_xlfn.XLOOKUP(A1809,'Hospitalisation Details'!A:A,'Hospitalisation Details'!K:K,"Not Found")</f>
        <v>R1012</v>
      </c>
      <c r="P1809" s="23">
        <f>_xlfn.XLOOKUP(A1809,'Hospitalisation Details'!A:A,'Hospitalisation Details'!L:L,"Not Found")</f>
        <v>42</v>
      </c>
    </row>
    <row r="1810" spans="1:16" ht="15.75" x14ac:dyDescent="0.25">
      <c r="A1810" s="19" t="s">
        <v>561</v>
      </c>
      <c r="B1810" s="19" t="str">
        <f>_xlfn.XLOOKUP(A1810,'Customer Names'!A:A,'Customer Names'!C:C,"Not Found")</f>
        <v>Benson</v>
      </c>
      <c r="C1810" s="20">
        <f>_xlfn.XLOOKUP(A1810,'Medical Examinations'!A:A,'Medical Examinations'!B:B,"not found")</f>
        <v>23.844999999999999</v>
      </c>
      <c r="D1810" s="20">
        <f>_xlfn.XLOOKUP(A1810,'Medical Examinations'!A:A,'Medical Examinations'!C:C,"not found")</f>
        <v>4.3600000000000003</v>
      </c>
      <c r="E1810" s="20" t="str">
        <f>_xlfn.XLOOKUP(A1810,'Medical Examinations'!A:A,'Medical Examinations'!D:D,"not found")</f>
        <v>No</v>
      </c>
      <c r="F1810" s="20" t="str">
        <f>_xlfn.XLOOKUP(A1810,'Medical Examinations'!A:A,'Medical Examinations'!E:E,"not found")</f>
        <v>No</v>
      </c>
      <c r="G1810" s="20" t="str">
        <f>_xlfn.XLOOKUP(A1810,'Medical Examinations'!A:A,'Medical Examinations'!F:F,"not found")</f>
        <v>No</v>
      </c>
      <c r="H1810" s="20">
        <f>_xlfn.XLOOKUP(A1810,'Medical Examinations'!A:A,'Medical Examinations'!G:G,"not found")</f>
        <v>0</v>
      </c>
      <c r="I1810" s="20" t="str">
        <f>_xlfn.XLOOKUP(A1810,'Medical Examinations'!A:A,'Medical Examinations'!H:H,"not found")</f>
        <v>No</v>
      </c>
      <c r="J1810" s="20" t="str">
        <f>_xlfn.XLOOKUP(A1810,'Medical Examinations'!A:A,'Medical Examinations'!I:I,"not found")</f>
        <v>Normal Weight</v>
      </c>
      <c r="K1810" s="21">
        <f>_xlfn.XLOOKUP(A1810,'Hospitalisation Details'!A:A,'Hospitalisation Details'!F:F,"Not Found")</f>
        <v>34558</v>
      </c>
      <c r="L1810" s="22">
        <f>_xlfn.XLOOKUP(A1810,'Hospitalisation Details'!A:A,'Hospitalisation Details'!H:H,"Not Found")</f>
        <v>4719.74</v>
      </c>
      <c r="M1810" s="21" t="str">
        <f>_xlfn.XLOOKUP(A1810,'Hospitalisation Details'!A:A,'Hospitalisation Details'!I:I,"Not Found")</f>
        <v>tier - 2</v>
      </c>
      <c r="N1810" s="21" t="str">
        <f>_xlfn.XLOOKUP(A1810,'Hospitalisation Details'!A:A,'Hospitalisation Details'!J:J,"Not Found")</f>
        <v>tier - 3</v>
      </c>
      <c r="O1810" s="21" t="str">
        <f>_xlfn.XLOOKUP(A1810,'Hospitalisation Details'!A:A,'Hospitalisation Details'!K:K,"Not Found")</f>
        <v>R1012</v>
      </c>
      <c r="P1810" s="23">
        <f>_xlfn.XLOOKUP(A1810,'Hospitalisation Details'!A:A,'Hospitalisation Details'!L:L,"Not Found")</f>
        <v>28</v>
      </c>
    </row>
    <row r="1811" spans="1:16" ht="15.75" x14ac:dyDescent="0.25">
      <c r="A1811" s="19" t="s">
        <v>560</v>
      </c>
      <c r="B1811" s="19" t="str">
        <f>_xlfn.XLOOKUP(A1811,'Customer Names'!A:A,'Customer Names'!C:C,"Not Found")</f>
        <v>Huntington</v>
      </c>
      <c r="C1811" s="20">
        <f>_xlfn.XLOOKUP(A1811,'Medical Examinations'!A:A,'Medical Examinations'!B:B,"not found")</f>
        <v>22.895</v>
      </c>
      <c r="D1811" s="20">
        <f>_xlfn.XLOOKUP(A1811,'Medical Examinations'!A:A,'Medical Examinations'!C:C,"not found")</f>
        <v>5.24</v>
      </c>
      <c r="E1811" s="20" t="str">
        <f>_xlfn.XLOOKUP(A1811,'Medical Examinations'!A:A,'Medical Examinations'!D:D,"not found")</f>
        <v>No</v>
      </c>
      <c r="F1811" s="20" t="str">
        <f>_xlfn.XLOOKUP(A1811,'Medical Examinations'!A:A,'Medical Examinations'!E:E,"not found")</f>
        <v>No</v>
      </c>
      <c r="G1811" s="20" t="str">
        <f>_xlfn.XLOOKUP(A1811,'Medical Examinations'!A:A,'Medical Examinations'!F:F,"not found")</f>
        <v>No</v>
      </c>
      <c r="H1811" s="20">
        <f>_xlfn.XLOOKUP(A1811,'Medical Examinations'!A:A,'Medical Examinations'!G:G,"not found")</f>
        <v>1</v>
      </c>
      <c r="I1811" s="20" t="str">
        <f>_xlfn.XLOOKUP(A1811,'Medical Examinations'!A:A,'Medical Examinations'!H:H,"not found")</f>
        <v>No</v>
      </c>
      <c r="J1811" s="20" t="str">
        <f>_xlfn.XLOOKUP(A1811,'Medical Examinations'!A:A,'Medical Examinations'!I:I,"not found")</f>
        <v>Normal Weight</v>
      </c>
      <c r="K1811" s="21">
        <f>_xlfn.XLOOKUP(A1811,'Hospitalisation Details'!A:A,'Hospitalisation Details'!F:F,"Not Found")</f>
        <v>33875</v>
      </c>
      <c r="L1811" s="22">
        <f>_xlfn.XLOOKUP(A1811,'Hospitalisation Details'!A:A,'Hospitalisation Details'!H:H,"Not Found")</f>
        <v>4719.5200000000004</v>
      </c>
      <c r="M1811" s="21" t="str">
        <f>_xlfn.XLOOKUP(A1811,'Hospitalisation Details'!A:A,'Hospitalisation Details'!I:I,"Not Found")</f>
        <v>tier - 2</v>
      </c>
      <c r="N1811" s="21" t="str">
        <f>_xlfn.XLOOKUP(A1811,'Hospitalisation Details'!A:A,'Hospitalisation Details'!J:J,"Not Found")</f>
        <v>tier - 3</v>
      </c>
      <c r="O1811" s="21" t="str">
        <f>_xlfn.XLOOKUP(A1811,'Hospitalisation Details'!A:A,'Hospitalisation Details'!K:K,"Not Found")</f>
        <v>R1024</v>
      </c>
      <c r="P1811" s="23">
        <f>_xlfn.XLOOKUP(A1811,'Hospitalisation Details'!A:A,'Hospitalisation Details'!L:L,"Not Found")</f>
        <v>30</v>
      </c>
    </row>
    <row r="1812" spans="1:16" ht="15.75" x14ac:dyDescent="0.25">
      <c r="A1812" s="19" t="s">
        <v>559</v>
      </c>
      <c r="B1812" s="19" t="str">
        <f>_xlfn.XLOOKUP(A1812,'Customer Names'!A:A,'Customer Names'!C:C,"Not Found")</f>
        <v>Kendall</v>
      </c>
      <c r="C1812" s="20">
        <f>_xlfn.XLOOKUP(A1812,'Medical Examinations'!A:A,'Medical Examinations'!B:B,"not found")</f>
        <v>21.945</v>
      </c>
      <c r="D1812" s="20">
        <f>_xlfn.XLOOKUP(A1812,'Medical Examinations'!A:A,'Medical Examinations'!C:C,"not found")</f>
        <v>5.37</v>
      </c>
      <c r="E1812" s="20" t="str">
        <f>_xlfn.XLOOKUP(A1812,'Medical Examinations'!A:A,'Medical Examinations'!D:D,"not found")</f>
        <v>No</v>
      </c>
      <c r="F1812" s="20" t="str">
        <f>_xlfn.XLOOKUP(A1812,'Medical Examinations'!A:A,'Medical Examinations'!E:E,"not found")</f>
        <v>No</v>
      </c>
      <c r="G1812" s="20" t="str">
        <f>_xlfn.XLOOKUP(A1812,'Medical Examinations'!A:A,'Medical Examinations'!F:F,"not found")</f>
        <v>No</v>
      </c>
      <c r="H1812" s="20">
        <f>_xlfn.XLOOKUP(A1812,'Medical Examinations'!A:A,'Medical Examinations'!G:G,"not found")</f>
        <v>1</v>
      </c>
      <c r="I1812" s="20" t="str">
        <f>_xlfn.XLOOKUP(A1812,'Medical Examinations'!A:A,'Medical Examinations'!H:H,"not found")</f>
        <v>No</v>
      </c>
      <c r="J1812" s="20" t="str">
        <f>_xlfn.XLOOKUP(A1812,'Medical Examinations'!A:A,'Medical Examinations'!I:I,"not found")</f>
        <v>Normal Weight</v>
      </c>
      <c r="K1812" s="21">
        <f>_xlfn.XLOOKUP(A1812,'Hospitalisation Details'!A:A,'Hospitalisation Details'!F:F,"Not Found")</f>
        <v>33886</v>
      </c>
      <c r="L1812" s="22">
        <f>_xlfn.XLOOKUP(A1812,'Hospitalisation Details'!A:A,'Hospitalisation Details'!H:H,"Not Found")</f>
        <v>4718.2</v>
      </c>
      <c r="M1812" s="21" t="str">
        <f>_xlfn.XLOOKUP(A1812,'Hospitalisation Details'!A:A,'Hospitalisation Details'!I:I,"Not Found")</f>
        <v>tier - 2</v>
      </c>
      <c r="N1812" s="21" t="str">
        <f>_xlfn.XLOOKUP(A1812,'Hospitalisation Details'!A:A,'Hospitalisation Details'!J:J,"Not Found")</f>
        <v>tier - 3</v>
      </c>
      <c r="O1812" s="21" t="str">
        <f>_xlfn.XLOOKUP(A1812,'Hospitalisation Details'!A:A,'Hospitalisation Details'!K:K,"Not Found")</f>
        <v>R1024</v>
      </c>
      <c r="P1812" s="23">
        <f>_xlfn.XLOOKUP(A1812,'Hospitalisation Details'!A:A,'Hospitalisation Details'!L:L,"Not Found")</f>
        <v>30</v>
      </c>
    </row>
    <row r="1813" spans="1:16" ht="15.75" x14ac:dyDescent="0.25">
      <c r="A1813" s="19" t="s">
        <v>558</v>
      </c>
      <c r="B1813" s="19" t="str">
        <f>_xlfn.XLOOKUP(A1813,'Customer Names'!A:A,'Customer Names'!C:C,"Not Found")</f>
        <v>Gast</v>
      </c>
      <c r="C1813" s="20">
        <f>_xlfn.XLOOKUP(A1813,'Medical Examinations'!A:A,'Medical Examinations'!B:B,"not found")</f>
        <v>19.47</v>
      </c>
      <c r="D1813" s="20">
        <f>_xlfn.XLOOKUP(A1813,'Medical Examinations'!A:A,'Medical Examinations'!C:C,"not found")</f>
        <v>6.6</v>
      </c>
      <c r="E1813" s="20" t="str">
        <f>_xlfn.XLOOKUP(A1813,'Medical Examinations'!A:A,'Medical Examinations'!D:D,"not found")</f>
        <v>Yes</v>
      </c>
      <c r="F1813" s="20" t="str">
        <f>_xlfn.XLOOKUP(A1813,'Medical Examinations'!A:A,'Medical Examinations'!E:E,"not found")</f>
        <v>No</v>
      </c>
      <c r="G1813" s="20" t="str">
        <f>_xlfn.XLOOKUP(A1813,'Medical Examinations'!A:A,'Medical Examinations'!F:F,"not found")</f>
        <v>No</v>
      </c>
      <c r="H1813" s="20">
        <f>_xlfn.XLOOKUP(A1813,'Medical Examinations'!A:A,'Medical Examinations'!G:G,"not found")</f>
        <v>0</v>
      </c>
      <c r="I1813" s="20" t="str">
        <f>_xlfn.XLOOKUP(A1813,'Medical Examinations'!A:A,'Medical Examinations'!H:H,"not found")</f>
        <v>No</v>
      </c>
      <c r="J1813" s="20" t="str">
        <f>_xlfn.XLOOKUP(A1813,'Medical Examinations'!A:A,'Medical Examinations'!I:I,"not found")</f>
        <v>Normal Weight</v>
      </c>
      <c r="K1813" s="21">
        <f>_xlfn.XLOOKUP(A1813,'Hospitalisation Details'!A:A,'Hospitalisation Details'!F:F,"Not Found")</f>
        <v>29810</v>
      </c>
      <c r="L1813" s="22">
        <f>_xlfn.XLOOKUP(A1813,'Hospitalisation Details'!A:A,'Hospitalisation Details'!H:H,"Not Found")</f>
        <v>4712.12</v>
      </c>
      <c r="M1813" s="21" t="str">
        <f>_xlfn.XLOOKUP(A1813,'Hospitalisation Details'!A:A,'Hospitalisation Details'!I:I,"Not Found")</f>
        <v>tier - 2</v>
      </c>
      <c r="N1813" s="21" t="str">
        <f>_xlfn.XLOOKUP(A1813,'Hospitalisation Details'!A:A,'Hospitalisation Details'!J:J,"Not Found")</f>
        <v>tier - 3</v>
      </c>
      <c r="O1813" s="21" t="str">
        <f>_xlfn.XLOOKUP(A1813,'Hospitalisation Details'!A:A,'Hospitalisation Details'!K:K,"Not Found")</f>
        <v>R1011</v>
      </c>
      <c r="P1813" s="23">
        <f>_xlfn.XLOOKUP(A1813,'Hospitalisation Details'!A:A,'Hospitalisation Details'!L:L,"Not Found")</f>
        <v>41</v>
      </c>
    </row>
    <row r="1814" spans="1:16" ht="15.75" x14ac:dyDescent="0.25">
      <c r="A1814" s="19" t="s">
        <v>557</v>
      </c>
      <c r="B1814" s="19" t="str">
        <f>_xlfn.XLOOKUP(A1814,'Customer Names'!A:A,'Customer Names'!C:C,"Not Found")</f>
        <v>Scanlin</v>
      </c>
      <c r="C1814" s="20">
        <f>_xlfn.XLOOKUP(A1814,'Medical Examinations'!A:A,'Medical Examinations'!B:B,"not found")</f>
        <v>15.61</v>
      </c>
      <c r="D1814" s="20">
        <f>_xlfn.XLOOKUP(A1814,'Medical Examinations'!A:A,'Medical Examinations'!C:C,"not found")</f>
        <v>5.77</v>
      </c>
      <c r="E1814" s="20" t="str">
        <f>_xlfn.XLOOKUP(A1814,'Medical Examinations'!A:A,'Medical Examinations'!D:D,"not found")</f>
        <v>No</v>
      </c>
      <c r="F1814" s="20" t="str">
        <f>_xlfn.XLOOKUP(A1814,'Medical Examinations'!A:A,'Medical Examinations'!E:E,"not found")</f>
        <v>No</v>
      </c>
      <c r="G1814" s="20" t="str">
        <f>_xlfn.XLOOKUP(A1814,'Medical Examinations'!A:A,'Medical Examinations'!F:F,"not found")</f>
        <v>No</v>
      </c>
      <c r="H1814" s="20">
        <f>_xlfn.XLOOKUP(A1814,'Medical Examinations'!A:A,'Medical Examinations'!G:G,"not found")</f>
        <v>0</v>
      </c>
      <c r="I1814" s="20" t="str">
        <f>_xlfn.XLOOKUP(A1814,'Medical Examinations'!A:A,'Medical Examinations'!H:H,"not found")</f>
        <v>No</v>
      </c>
      <c r="J1814" s="20" t="str">
        <f>_xlfn.XLOOKUP(A1814,'Medical Examinations'!A:A,'Medical Examinations'!I:I,"not found")</f>
        <v>Underweight</v>
      </c>
      <c r="K1814" s="21">
        <f>_xlfn.XLOOKUP(A1814,'Hospitalisation Details'!A:A,'Hospitalisation Details'!F:F,"Not Found")</f>
        <v>28463</v>
      </c>
      <c r="L1814" s="22">
        <f>_xlfn.XLOOKUP(A1814,'Hospitalisation Details'!A:A,'Hospitalisation Details'!H:H,"Not Found")</f>
        <v>4699.47</v>
      </c>
      <c r="M1814" s="21" t="str">
        <f>_xlfn.XLOOKUP(A1814,'Hospitalisation Details'!A:A,'Hospitalisation Details'!I:I,"Not Found")</f>
        <v>tier - 2</v>
      </c>
      <c r="N1814" s="21" t="str">
        <f>_xlfn.XLOOKUP(A1814,'Hospitalisation Details'!A:A,'Hospitalisation Details'!J:J,"Not Found")</f>
        <v>tier - 3</v>
      </c>
      <c r="O1814" s="21" t="str">
        <f>_xlfn.XLOOKUP(A1814,'Hospitalisation Details'!A:A,'Hospitalisation Details'!K:K,"Not Found")</f>
        <v>R1013</v>
      </c>
      <c r="P1814" s="23">
        <f>_xlfn.XLOOKUP(A1814,'Hospitalisation Details'!A:A,'Hospitalisation Details'!L:L,"Not Found")</f>
        <v>45</v>
      </c>
    </row>
    <row r="1815" spans="1:16" ht="15.75" x14ac:dyDescent="0.25">
      <c r="A1815" s="19" t="s">
        <v>556</v>
      </c>
      <c r="B1815" s="19" t="str">
        <f>_xlfn.XLOOKUP(A1815,'Customer Names'!A:A,'Customer Names'!C:C,"Not Found")</f>
        <v>Philbrook</v>
      </c>
      <c r="C1815" s="20">
        <f>_xlfn.XLOOKUP(A1815,'Medical Examinations'!A:A,'Medical Examinations'!B:B,"not found")</f>
        <v>28.6</v>
      </c>
      <c r="D1815" s="20">
        <f>_xlfn.XLOOKUP(A1815,'Medical Examinations'!A:A,'Medical Examinations'!C:C,"not found")</f>
        <v>6.08</v>
      </c>
      <c r="E1815" s="20" t="str">
        <f>_xlfn.XLOOKUP(A1815,'Medical Examinations'!A:A,'Medical Examinations'!D:D,"not found")</f>
        <v>No</v>
      </c>
      <c r="F1815" s="20" t="str">
        <f>_xlfn.XLOOKUP(A1815,'Medical Examinations'!A:A,'Medical Examinations'!E:E,"not found")</f>
        <v>No</v>
      </c>
      <c r="G1815" s="20" t="str">
        <f>_xlfn.XLOOKUP(A1815,'Medical Examinations'!A:A,'Medical Examinations'!F:F,"not found")</f>
        <v>Yes</v>
      </c>
      <c r="H1815" s="20">
        <f>_xlfn.XLOOKUP(A1815,'Medical Examinations'!A:A,'Medical Examinations'!G:G,"not found")</f>
        <v>1</v>
      </c>
      <c r="I1815" s="20" t="str">
        <f>_xlfn.XLOOKUP(A1815,'Medical Examinations'!A:A,'Medical Examinations'!H:H,"not found")</f>
        <v>No</v>
      </c>
      <c r="J1815" s="20" t="str">
        <f>_xlfn.XLOOKUP(A1815,'Medical Examinations'!A:A,'Medical Examinations'!I:I,"not found")</f>
        <v>Overweight</v>
      </c>
      <c r="K1815" s="21">
        <f>_xlfn.XLOOKUP(A1815,'Hospitalisation Details'!A:A,'Hospitalisation Details'!F:F,"Not Found")</f>
        <v>37794</v>
      </c>
      <c r="L1815" s="22">
        <f>_xlfn.XLOOKUP(A1815,'Hospitalisation Details'!A:A,'Hospitalisation Details'!H:H,"Not Found")</f>
        <v>4687.8</v>
      </c>
      <c r="M1815" s="21" t="str">
        <f>_xlfn.XLOOKUP(A1815,'Hospitalisation Details'!A:A,'Hospitalisation Details'!I:I,"Not Found")</f>
        <v>tier - 2</v>
      </c>
      <c r="N1815" s="21" t="str">
        <f>_xlfn.XLOOKUP(A1815,'Hospitalisation Details'!A:A,'Hospitalisation Details'!J:J,"Not Found")</f>
        <v>tier - 3</v>
      </c>
      <c r="O1815" s="21" t="str">
        <f>_xlfn.XLOOKUP(A1815,'Hospitalisation Details'!A:A,'Hospitalisation Details'!K:K,"Not Found")</f>
        <v>R1011</v>
      </c>
      <c r="P1815" s="23">
        <f>_xlfn.XLOOKUP(A1815,'Hospitalisation Details'!A:A,'Hospitalisation Details'!L:L,"Not Found")</f>
        <v>19</v>
      </c>
    </row>
    <row r="1816" spans="1:16" ht="15.75" x14ac:dyDescent="0.25">
      <c r="A1816" s="19" t="s">
        <v>555</v>
      </c>
      <c r="B1816" s="19" t="str">
        <f>_xlfn.XLOOKUP(A1816,'Customer Names'!A:A,'Customer Names'!C:C,"Not Found")</f>
        <v>Cowan</v>
      </c>
      <c r="C1816" s="20">
        <f>_xlfn.XLOOKUP(A1816,'Medical Examinations'!A:A,'Medical Examinations'!B:B,"not found")</f>
        <v>46.53</v>
      </c>
      <c r="D1816" s="20">
        <f>_xlfn.XLOOKUP(A1816,'Medical Examinations'!A:A,'Medical Examinations'!C:C,"not found")</f>
        <v>4.16</v>
      </c>
      <c r="E1816" s="20" t="str">
        <f>_xlfn.XLOOKUP(A1816,'Medical Examinations'!A:A,'Medical Examinations'!D:D,"not found")</f>
        <v>No</v>
      </c>
      <c r="F1816" s="20" t="str">
        <f>_xlfn.XLOOKUP(A1816,'Medical Examinations'!A:A,'Medical Examinations'!E:E,"not found")</f>
        <v>No</v>
      </c>
      <c r="G1816" s="20" t="str">
        <f>_xlfn.XLOOKUP(A1816,'Medical Examinations'!A:A,'Medical Examinations'!F:F,"not found")</f>
        <v>No</v>
      </c>
      <c r="H1816" s="20">
        <f>_xlfn.XLOOKUP(A1816,'Medical Examinations'!A:A,'Medical Examinations'!G:G,"not found")</f>
        <v>0</v>
      </c>
      <c r="I1816" s="20" t="str">
        <f>_xlfn.XLOOKUP(A1816,'Medical Examinations'!A:A,'Medical Examinations'!H:H,"not found")</f>
        <v>No</v>
      </c>
      <c r="J1816" s="20" t="str">
        <f>_xlfn.XLOOKUP(A1816,'Medical Examinations'!A:A,'Medical Examinations'!I:I,"not found")</f>
        <v>Obesity</v>
      </c>
      <c r="K1816" s="21">
        <f>_xlfn.XLOOKUP(A1816,'Hospitalisation Details'!A:A,'Hospitalisation Details'!F:F,"Not Found")</f>
        <v>33120</v>
      </c>
      <c r="L1816" s="22">
        <f>_xlfn.XLOOKUP(A1816,'Hospitalisation Details'!A:A,'Hospitalisation Details'!H:H,"Not Found")</f>
        <v>4686.3900000000003</v>
      </c>
      <c r="M1816" s="21" t="str">
        <f>_xlfn.XLOOKUP(A1816,'Hospitalisation Details'!A:A,'Hospitalisation Details'!I:I,"Not Found")</f>
        <v>tier - 2</v>
      </c>
      <c r="N1816" s="21" t="str">
        <f>_xlfn.XLOOKUP(A1816,'Hospitalisation Details'!A:A,'Hospitalisation Details'!J:J,"Not Found")</f>
        <v>tier - 3</v>
      </c>
      <c r="O1816" s="21" t="str">
        <f>_xlfn.XLOOKUP(A1816,'Hospitalisation Details'!A:A,'Hospitalisation Details'!K:K,"Not Found")</f>
        <v>R1013</v>
      </c>
      <c r="P1816" s="23">
        <f>_xlfn.XLOOKUP(A1816,'Hospitalisation Details'!A:A,'Hospitalisation Details'!L:L,"Not Found")</f>
        <v>32</v>
      </c>
    </row>
    <row r="1817" spans="1:16" ht="15.75" x14ac:dyDescent="0.25">
      <c r="A1817" s="19" t="s">
        <v>554</v>
      </c>
      <c r="B1817" s="19" t="str">
        <f>_xlfn.XLOOKUP(A1817,'Customer Names'!A:A,'Customer Names'!C:C,"Not Found")</f>
        <v>Sousa</v>
      </c>
      <c r="C1817" s="20">
        <f>_xlfn.XLOOKUP(A1817,'Medical Examinations'!A:A,'Medical Examinations'!B:B,"not found")</f>
        <v>34.99</v>
      </c>
      <c r="D1817" s="20">
        <f>_xlfn.XLOOKUP(A1817,'Medical Examinations'!A:A,'Medical Examinations'!C:C,"not found")</f>
        <v>5.0999999999999996</v>
      </c>
      <c r="E1817" s="20" t="str">
        <f>_xlfn.XLOOKUP(A1817,'Medical Examinations'!A:A,'Medical Examinations'!D:D,"not found")</f>
        <v>No</v>
      </c>
      <c r="F1817" s="20" t="str">
        <f>_xlfn.XLOOKUP(A1817,'Medical Examinations'!A:A,'Medical Examinations'!E:E,"not found")</f>
        <v>No</v>
      </c>
      <c r="G1817" s="20" t="str">
        <f>_xlfn.XLOOKUP(A1817,'Medical Examinations'!A:A,'Medical Examinations'!F:F,"not found")</f>
        <v>Yes</v>
      </c>
      <c r="H1817" s="20">
        <f>_xlfn.XLOOKUP(A1817,'Medical Examinations'!A:A,'Medical Examinations'!G:G,"not found")</f>
        <v>1</v>
      </c>
      <c r="I1817" s="20" t="str">
        <f>_xlfn.XLOOKUP(A1817,'Medical Examinations'!A:A,'Medical Examinations'!H:H,"not found")</f>
        <v>No</v>
      </c>
      <c r="J1817" s="20" t="str">
        <f>_xlfn.XLOOKUP(A1817,'Medical Examinations'!A:A,'Medical Examinations'!I:I,"not found")</f>
        <v>Obesity</v>
      </c>
      <c r="K1817" s="21">
        <f>_xlfn.XLOOKUP(A1817,'Hospitalisation Details'!A:A,'Hospitalisation Details'!F:F,"Not Found")</f>
        <v>37898</v>
      </c>
      <c r="L1817" s="22">
        <f>_xlfn.XLOOKUP(A1817,'Hospitalisation Details'!A:A,'Hospitalisation Details'!H:H,"Not Found")</f>
        <v>4678.8</v>
      </c>
      <c r="M1817" s="21" t="str">
        <f>_xlfn.XLOOKUP(A1817,'Hospitalisation Details'!A:A,'Hospitalisation Details'!I:I,"Not Found")</f>
        <v>tier - 2</v>
      </c>
      <c r="N1817" s="21" t="str">
        <f>_xlfn.XLOOKUP(A1817,'Hospitalisation Details'!A:A,'Hospitalisation Details'!J:J,"Not Found")</f>
        <v>tier - 3</v>
      </c>
      <c r="O1817" s="21" t="str">
        <f>_xlfn.XLOOKUP(A1817,'Hospitalisation Details'!A:A,'Hospitalisation Details'!K:K,"Not Found")</f>
        <v>R1021</v>
      </c>
      <c r="P1817" s="23">
        <f>_xlfn.XLOOKUP(A1817,'Hospitalisation Details'!A:A,'Hospitalisation Details'!L:L,"Not Found")</f>
        <v>19</v>
      </c>
    </row>
    <row r="1818" spans="1:16" ht="15.75" x14ac:dyDescent="0.25">
      <c r="A1818" s="19" t="s">
        <v>553</v>
      </c>
      <c r="B1818" s="19" t="str">
        <f>_xlfn.XLOOKUP(A1818,'Customer Names'!A:A,'Customer Names'!C:C,"Not Found")</f>
        <v>Stanton</v>
      </c>
      <c r="C1818" s="20">
        <f>_xlfn.XLOOKUP(A1818,'Medical Examinations'!A:A,'Medical Examinations'!B:B,"not found")</f>
        <v>17.05</v>
      </c>
      <c r="D1818" s="20">
        <f>_xlfn.XLOOKUP(A1818,'Medical Examinations'!A:A,'Medical Examinations'!C:C,"not found")</f>
        <v>5.3</v>
      </c>
      <c r="E1818" s="20" t="str">
        <f>_xlfn.XLOOKUP(A1818,'Medical Examinations'!A:A,'Medical Examinations'!D:D,"not found")</f>
        <v>No</v>
      </c>
      <c r="F1818" s="20" t="str">
        <f>_xlfn.XLOOKUP(A1818,'Medical Examinations'!A:A,'Medical Examinations'!E:E,"not found")</f>
        <v>No</v>
      </c>
      <c r="G1818" s="20" t="str">
        <f>_xlfn.XLOOKUP(A1818,'Medical Examinations'!A:A,'Medical Examinations'!F:F,"not found")</f>
        <v>Yes</v>
      </c>
      <c r="H1818" s="20">
        <f>_xlfn.XLOOKUP(A1818,'Medical Examinations'!A:A,'Medical Examinations'!G:G,"not found")</f>
        <v>1</v>
      </c>
      <c r="I1818" s="20" t="str">
        <f>_xlfn.XLOOKUP(A1818,'Medical Examinations'!A:A,'Medical Examinations'!H:H,"not found")</f>
        <v>No</v>
      </c>
      <c r="J1818" s="20" t="str">
        <f>_xlfn.XLOOKUP(A1818,'Medical Examinations'!A:A,'Medical Examinations'!I:I,"not found")</f>
        <v>Underweight</v>
      </c>
      <c r="K1818" s="21">
        <f>_xlfn.XLOOKUP(A1818,'Hospitalisation Details'!A:A,'Hospitalisation Details'!F:F,"Not Found")</f>
        <v>29146</v>
      </c>
      <c r="L1818" s="22">
        <f>_xlfn.XLOOKUP(A1818,'Hospitalisation Details'!A:A,'Hospitalisation Details'!H:H,"Not Found")</f>
        <v>4674.2</v>
      </c>
      <c r="M1818" s="21" t="str">
        <f>_xlfn.XLOOKUP(A1818,'Hospitalisation Details'!A:A,'Hospitalisation Details'!I:I,"Not Found")</f>
        <v>tier - 2</v>
      </c>
      <c r="N1818" s="21" t="str">
        <f>_xlfn.XLOOKUP(A1818,'Hospitalisation Details'!A:A,'Hospitalisation Details'!J:J,"Not Found")</f>
        <v>tier - 3</v>
      </c>
      <c r="O1818" s="21" t="str">
        <f>_xlfn.XLOOKUP(A1818,'Hospitalisation Details'!A:A,'Hospitalisation Details'!K:K,"Not Found")</f>
        <v>R1013</v>
      </c>
      <c r="P1818" s="23">
        <f>_xlfn.XLOOKUP(A1818,'Hospitalisation Details'!A:A,'Hospitalisation Details'!L:L,"Not Found")</f>
        <v>43</v>
      </c>
    </row>
    <row r="1819" spans="1:16" ht="15.75" x14ac:dyDescent="0.25">
      <c r="A1819" s="19" t="s">
        <v>552</v>
      </c>
      <c r="B1819" s="19" t="str">
        <f>_xlfn.XLOOKUP(A1819,'Customer Names'!A:A,'Customer Names'!C:C,"Not Found")</f>
        <v>Mollak</v>
      </c>
      <c r="C1819" s="20">
        <f>_xlfn.XLOOKUP(A1819,'Medical Examinations'!A:A,'Medical Examinations'!B:B,"not found")</f>
        <v>37.18</v>
      </c>
      <c r="D1819" s="20">
        <f>_xlfn.XLOOKUP(A1819,'Medical Examinations'!A:A,'Medical Examinations'!C:C,"not found")</f>
        <v>4.9000000000000004</v>
      </c>
      <c r="E1819" s="20" t="str">
        <f>_xlfn.XLOOKUP(A1819,'Medical Examinations'!A:A,'Medical Examinations'!D:D,"not found")</f>
        <v>No</v>
      </c>
      <c r="F1819" s="20" t="str">
        <f>_xlfn.XLOOKUP(A1819,'Medical Examinations'!A:A,'Medical Examinations'!E:E,"not found")</f>
        <v>No</v>
      </c>
      <c r="G1819" s="20" t="str">
        <f>_xlfn.XLOOKUP(A1819,'Medical Examinations'!A:A,'Medical Examinations'!F:F,"not found")</f>
        <v>No</v>
      </c>
      <c r="H1819" s="20">
        <f>_xlfn.XLOOKUP(A1819,'Medical Examinations'!A:A,'Medical Examinations'!G:G,"not found")</f>
        <v>0</v>
      </c>
      <c r="I1819" s="20" t="str">
        <f>_xlfn.XLOOKUP(A1819,'Medical Examinations'!A:A,'Medical Examinations'!H:H,"not found")</f>
        <v>No</v>
      </c>
      <c r="J1819" s="20" t="str">
        <f>_xlfn.XLOOKUP(A1819,'Medical Examinations'!A:A,'Medical Examinations'!I:I,"not found")</f>
        <v>Obesity</v>
      </c>
      <c r="K1819" s="21">
        <f>_xlfn.XLOOKUP(A1819,'Hospitalisation Details'!A:A,'Hospitalisation Details'!F:F,"Not Found")</f>
        <v>33067</v>
      </c>
      <c r="L1819" s="22">
        <f>_xlfn.XLOOKUP(A1819,'Hospitalisation Details'!A:A,'Hospitalisation Details'!H:H,"Not Found")</f>
        <v>4673.3900000000003</v>
      </c>
      <c r="M1819" s="21" t="str">
        <f>_xlfn.XLOOKUP(A1819,'Hospitalisation Details'!A:A,'Hospitalisation Details'!I:I,"Not Found")</f>
        <v>tier - 2</v>
      </c>
      <c r="N1819" s="21" t="str">
        <f>_xlfn.XLOOKUP(A1819,'Hospitalisation Details'!A:A,'Hospitalisation Details'!J:J,"Not Found")</f>
        <v>tier - 3</v>
      </c>
      <c r="O1819" s="21" t="str">
        <f>_xlfn.XLOOKUP(A1819,'Hospitalisation Details'!A:A,'Hospitalisation Details'!K:K,"Not Found")</f>
        <v>R1013</v>
      </c>
      <c r="P1819" s="23">
        <f>_xlfn.XLOOKUP(A1819,'Hospitalisation Details'!A:A,'Hospitalisation Details'!L:L,"Not Found")</f>
        <v>32</v>
      </c>
    </row>
    <row r="1820" spans="1:16" ht="15.75" x14ac:dyDescent="0.25">
      <c r="A1820" s="19" t="s">
        <v>551</v>
      </c>
      <c r="B1820" s="19" t="str">
        <f>_xlfn.XLOOKUP(A1820,'Customer Names'!A:A,'Customer Names'!C:C,"Not Found")</f>
        <v>Bell</v>
      </c>
      <c r="C1820" s="20">
        <f>_xlfn.XLOOKUP(A1820,'Medical Examinations'!A:A,'Medical Examinations'!B:B,"not found")</f>
        <v>35.200000000000003</v>
      </c>
      <c r="D1820" s="20">
        <f>_xlfn.XLOOKUP(A1820,'Medical Examinations'!A:A,'Medical Examinations'!C:C,"not found")</f>
        <v>5.55</v>
      </c>
      <c r="E1820" s="20" t="str">
        <f>_xlfn.XLOOKUP(A1820,'Medical Examinations'!A:A,'Medical Examinations'!D:D,"not found")</f>
        <v>No</v>
      </c>
      <c r="F1820" s="20" t="str">
        <f>_xlfn.XLOOKUP(A1820,'Medical Examinations'!A:A,'Medical Examinations'!E:E,"not found")</f>
        <v>No</v>
      </c>
      <c r="G1820" s="20" t="str">
        <f>_xlfn.XLOOKUP(A1820,'Medical Examinations'!A:A,'Medical Examinations'!F:F,"not found")</f>
        <v>No</v>
      </c>
      <c r="H1820" s="20">
        <f>_xlfn.XLOOKUP(A1820,'Medical Examinations'!A:A,'Medical Examinations'!G:G,"not found")</f>
        <v>0</v>
      </c>
      <c r="I1820" s="20" t="str">
        <f>_xlfn.XLOOKUP(A1820,'Medical Examinations'!A:A,'Medical Examinations'!H:H,"not found")</f>
        <v>No</v>
      </c>
      <c r="J1820" s="20" t="str">
        <f>_xlfn.XLOOKUP(A1820,'Medical Examinations'!A:A,'Medical Examinations'!I:I,"not found")</f>
        <v>Obesity</v>
      </c>
      <c r="K1820" s="21">
        <f>_xlfn.XLOOKUP(A1820,'Hospitalisation Details'!A:A,'Hospitalisation Details'!F:F,"Not Found")</f>
        <v>33142</v>
      </c>
      <c r="L1820" s="22">
        <f>_xlfn.XLOOKUP(A1820,'Hospitalisation Details'!A:A,'Hospitalisation Details'!H:H,"Not Found")</f>
        <v>4670.6400000000003</v>
      </c>
      <c r="M1820" s="21" t="str">
        <f>_xlfn.XLOOKUP(A1820,'Hospitalisation Details'!A:A,'Hospitalisation Details'!I:I,"Not Found")</f>
        <v>tier - 2</v>
      </c>
      <c r="N1820" s="21" t="str">
        <f>_xlfn.XLOOKUP(A1820,'Hospitalisation Details'!A:A,'Hospitalisation Details'!J:J,"Not Found")</f>
        <v>tier - 3</v>
      </c>
      <c r="O1820" s="21" t="str">
        <f>_xlfn.XLOOKUP(A1820,'Hospitalisation Details'!A:A,'Hospitalisation Details'!K:K,"Not Found")</f>
        <v>R1011</v>
      </c>
      <c r="P1820" s="23">
        <f>_xlfn.XLOOKUP(A1820,'Hospitalisation Details'!A:A,'Hospitalisation Details'!L:L,"Not Found")</f>
        <v>32</v>
      </c>
    </row>
    <row r="1821" spans="1:16" ht="15.75" x14ac:dyDescent="0.25">
      <c r="A1821" s="19" t="s">
        <v>550</v>
      </c>
      <c r="B1821" s="19" t="str">
        <f>_xlfn.XLOOKUP(A1821,'Customer Names'!A:A,'Customer Names'!C:C,"Not Found")</f>
        <v>Weston</v>
      </c>
      <c r="C1821" s="20">
        <f>_xlfn.XLOOKUP(A1821,'Medical Examinations'!A:A,'Medical Examinations'!B:B,"not found")</f>
        <v>37.335000000000001</v>
      </c>
      <c r="D1821" s="20">
        <f>_xlfn.XLOOKUP(A1821,'Medical Examinations'!A:A,'Medical Examinations'!C:C,"not found")</f>
        <v>4.95</v>
      </c>
      <c r="E1821" s="20" t="str">
        <f>_xlfn.XLOOKUP(A1821,'Medical Examinations'!A:A,'Medical Examinations'!D:D,"not found")</f>
        <v>No</v>
      </c>
      <c r="F1821" s="20" t="str">
        <f>_xlfn.XLOOKUP(A1821,'Medical Examinations'!A:A,'Medical Examinations'!E:E,"not found")</f>
        <v>No</v>
      </c>
      <c r="G1821" s="20" t="str">
        <f>_xlfn.XLOOKUP(A1821,'Medical Examinations'!A:A,'Medical Examinations'!F:F,"not found")</f>
        <v>No</v>
      </c>
      <c r="H1821" s="20">
        <f>_xlfn.XLOOKUP(A1821,'Medical Examinations'!A:A,'Medical Examinations'!G:G,"not found")</f>
        <v>0</v>
      </c>
      <c r="I1821" s="20" t="str">
        <f>_xlfn.XLOOKUP(A1821,'Medical Examinations'!A:A,'Medical Examinations'!H:H,"not found")</f>
        <v>No</v>
      </c>
      <c r="J1821" s="20" t="str">
        <f>_xlfn.XLOOKUP(A1821,'Medical Examinations'!A:A,'Medical Examinations'!I:I,"not found")</f>
        <v>Obesity</v>
      </c>
      <c r="K1821" s="21">
        <f>_xlfn.XLOOKUP(A1821,'Hospitalisation Details'!A:A,'Hospitalisation Details'!F:F,"Not Found")</f>
        <v>33090</v>
      </c>
      <c r="L1821" s="22">
        <f>_xlfn.XLOOKUP(A1821,'Hospitalisation Details'!A:A,'Hospitalisation Details'!H:H,"Not Found")</f>
        <v>4667.6099999999997</v>
      </c>
      <c r="M1821" s="21" t="str">
        <f>_xlfn.XLOOKUP(A1821,'Hospitalisation Details'!A:A,'Hospitalisation Details'!I:I,"Not Found")</f>
        <v>tier - 2</v>
      </c>
      <c r="N1821" s="21" t="str">
        <f>_xlfn.XLOOKUP(A1821,'Hospitalisation Details'!A:A,'Hospitalisation Details'!J:J,"Not Found")</f>
        <v>tier - 3</v>
      </c>
      <c r="O1821" s="21" t="str">
        <f>_xlfn.XLOOKUP(A1821,'Hospitalisation Details'!A:A,'Hospitalisation Details'!K:K,"Not Found")</f>
        <v>R1016</v>
      </c>
      <c r="P1821" s="23">
        <f>_xlfn.XLOOKUP(A1821,'Hospitalisation Details'!A:A,'Hospitalisation Details'!L:L,"Not Found")</f>
        <v>32</v>
      </c>
    </row>
    <row r="1822" spans="1:16" ht="15.75" x14ac:dyDescent="0.25">
      <c r="A1822" s="19" t="s">
        <v>549</v>
      </c>
      <c r="B1822" s="19" t="str">
        <f>_xlfn.XLOOKUP(A1822,'Customer Names'!A:A,'Customer Names'!C:C,"Not Found")</f>
        <v>Rabuzzi</v>
      </c>
      <c r="C1822" s="20">
        <f>_xlfn.XLOOKUP(A1822,'Medical Examinations'!A:A,'Medical Examinations'!B:B,"not found")</f>
        <v>27.265000000000001</v>
      </c>
      <c r="D1822" s="20">
        <f>_xlfn.XLOOKUP(A1822,'Medical Examinations'!A:A,'Medical Examinations'!C:C,"not found")</f>
        <v>6.46</v>
      </c>
      <c r="E1822" s="20" t="str">
        <f>_xlfn.XLOOKUP(A1822,'Medical Examinations'!A:A,'Medical Examinations'!D:D,"not found")</f>
        <v>Yes</v>
      </c>
      <c r="F1822" s="20" t="str">
        <f>_xlfn.XLOOKUP(A1822,'Medical Examinations'!A:A,'Medical Examinations'!E:E,"not found")</f>
        <v>No</v>
      </c>
      <c r="G1822" s="20" t="str">
        <f>_xlfn.XLOOKUP(A1822,'Medical Examinations'!A:A,'Medical Examinations'!F:F,"not found")</f>
        <v>No</v>
      </c>
      <c r="H1822" s="20">
        <f>_xlfn.XLOOKUP(A1822,'Medical Examinations'!A:A,'Medical Examinations'!G:G,"not found")</f>
        <v>0</v>
      </c>
      <c r="I1822" s="20" t="str">
        <f>_xlfn.XLOOKUP(A1822,'Medical Examinations'!A:A,'Medical Examinations'!H:H,"not found")</f>
        <v>No</v>
      </c>
      <c r="J1822" s="20" t="str">
        <f>_xlfn.XLOOKUP(A1822,'Medical Examinations'!A:A,'Medical Examinations'!I:I,"not found")</f>
        <v>Overweight</v>
      </c>
      <c r="K1822" s="21">
        <f>_xlfn.XLOOKUP(A1822,'Hospitalisation Details'!A:A,'Hospitalisation Details'!F:F,"Not Found")</f>
        <v>35363</v>
      </c>
      <c r="L1822" s="22">
        <f>_xlfn.XLOOKUP(A1822,'Hospitalisation Details'!A:A,'Hospitalisation Details'!H:H,"Not Found")</f>
        <v>4661.29</v>
      </c>
      <c r="M1822" s="21" t="str">
        <f>_xlfn.XLOOKUP(A1822,'Hospitalisation Details'!A:A,'Hospitalisation Details'!I:I,"Not Found")</f>
        <v>tier - 2</v>
      </c>
      <c r="N1822" s="21" t="str">
        <f>_xlfn.XLOOKUP(A1822,'Hospitalisation Details'!A:A,'Hospitalisation Details'!J:J,"Not Found")</f>
        <v>tier - 3</v>
      </c>
      <c r="O1822" s="21" t="str">
        <f>_xlfn.XLOOKUP(A1822,'Hospitalisation Details'!A:A,'Hospitalisation Details'!K:K,"Not Found")</f>
        <v>R1017</v>
      </c>
      <c r="P1822" s="23">
        <f>_xlfn.XLOOKUP(A1822,'Hospitalisation Details'!A:A,'Hospitalisation Details'!L:L,"Not Found")</f>
        <v>26</v>
      </c>
    </row>
    <row r="1823" spans="1:16" ht="15.75" x14ac:dyDescent="0.25">
      <c r="A1823" s="19" t="s">
        <v>548</v>
      </c>
      <c r="B1823" s="19" t="str">
        <f>_xlfn.XLOOKUP(A1823,'Customer Names'!A:A,'Customer Names'!C:C,"Not Found")</f>
        <v>Hendrix</v>
      </c>
      <c r="C1823" s="20">
        <f>_xlfn.XLOOKUP(A1823,'Medical Examinations'!A:A,'Medical Examinations'!B:B,"not found")</f>
        <v>30.8</v>
      </c>
      <c r="D1823" s="20">
        <f>_xlfn.XLOOKUP(A1823,'Medical Examinations'!A:A,'Medical Examinations'!C:C,"not found")</f>
        <v>4.9000000000000004</v>
      </c>
      <c r="E1823" s="20" t="str">
        <f>_xlfn.XLOOKUP(A1823,'Medical Examinations'!A:A,'Medical Examinations'!D:D,"not found")</f>
        <v>Yes</v>
      </c>
      <c r="F1823" s="20" t="str">
        <f>_xlfn.XLOOKUP(A1823,'Medical Examinations'!A:A,'Medical Examinations'!E:E,"not found")</f>
        <v>No</v>
      </c>
      <c r="G1823" s="20" t="str">
        <f>_xlfn.XLOOKUP(A1823,'Medical Examinations'!A:A,'Medical Examinations'!F:F,"not found")</f>
        <v>No</v>
      </c>
      <c r="H1823" s="20">
        <f>_xlfn.XLOOKUP(A1823,'Medical Examinations'!A:A,'Medical Examinations'!G:G,"not found")</f>
        <v>0</v>
      </c>
      <c r="I1823" s="20" t="str">
        <f>_xlfn.XLOOKUP(A1823,'Medical Examinations'!A:A,'Medical Examinations'!H:H,"not found")</f>
        <v>No</v>
      </c>
      <c r="J1823" s="20" t="str">
        <f>_xlfn.XLOOKUP(A1823,'Medical Examinations'!A:A,'Medical Examinations'!I:I,"not found")</f>
        <v>Obesity</v>
      </c>
      <c r="K1823" s="21">
        <f>_xlfn.XLOOKUP(A1823,'Hospitalisation Details'!A:A,'Hospitalisation Details'!F:F,"Not Found")</f>
        <v>31220</v>
      </c>
      <c r="L1823" s="22">
        <f>_xlfn.XLOOKUP(A1823,'Hospitalisation Details'!A:A,'Hospitalisation Details'!H:H,"Not Found")</f>
        <v>4646.76</v>
      </c>
      <c r="M1823" s="21" t="str">
        <f>_xlfn.XLOOKUP(A1823,'Hospitalisation Details'!A:A,'Hospitalisation Details'!I:I,"Not Found")</f>
        <v>tier - 2</v>
      </c>
      <c r="N1823" s="21" t="str">
        <f>_xlfn.XLOOKUP(A1823,'Hospitalisation Details'!A:A,'Hospitalisation Details'!J:J,"Not Found")</f>
        <v>tier - 3</v>
      </c>
      <c r="O1823" s="21" t="str">
        <f>_xlfn.XLOOKUP(A1823,'Hospitalisation Details'!A:A,'Hospitalisation Details'!K:K,"Not Found")</f>
        <v>R1011</v>
      </c>
      <c r="P1823" s="23">
        <f>_xlfn.XLOOKUP(A1823,'Hospitalisation Details'!A:A,'Hospitalisation Details'!L:L,"Not Found")</f>
        <v>37</v>
      </c>
    </row>
    <row r="1824" spans="1:16" ht="15.75" x14ac:dyDescent="0.25">
      <c r="A1824" s="19" t="s">
        <v>547</v>
      </c>
      <c r="B1824" s="19" t="str">
        <f>_xlfn.XLOOKUP(A1824,'Customer Names'!A:A,'Customer Names'!C:C,"Not Found")</f>
        <v>Van Nielen</v>
      </c>
      <c r="C1824" s="20">
        <f>_xlfn.XLOOKUP(A1824,'Medical Examinations'!A:A,'Medical Examinations'!B:B,"not found")</f>
        <v>30.21</v>
      </c>
      <c r="D1824" s="20">
        <f>_xlfn.XLOOKUP(A1824,'Medical Examinations'!A:A,'Medical Examinations'!C:C,"not found")</f>
        <v>5.21</v>
      </c>
      <c r="E1824" s="20" t="str">
        <f>_xlfn.XLOOKUP(A1824,'Medical Examinations'!A:A,'Medical Examinations'!D:D,"not found")</f>
        <v>No</v>
      </c>
      <c r="F1824" s="20" t="str">
        <f>_xlfn.XLOOKUP(A1824,'Medical Examinations'!A:A,'Medical Examinations'!E:E,"not found")</f>
        <v>No</v>
      </c>
      <c r="G1824" s="20" t="str">
        <f>_xlfn.XLOOKUP(A1824,'Medical Examinations'!A:A,'Medical Examinations'!F:F,"not found")</f>
        <v>No</v>
      </c>
      <c r="H1824" s="20">
        <f>_xlfn.XLOOKUP(A1824,'Medical Examinations'!A:A,'Medical Examinations'!G:G,"not found")</f>
        <v>1</v>
      </c>
      <c r="I1824" s="20" t="str">
        <f>_xlfn.XLOOKUP(A1824,'Medical Examinations'!A:A,'Medical Examinations'!H:H,"not found")</f>
        <v>No</v>
      </c>
      <c r="J1824" s="20" t="str">
        <f>_xlfn.XLOOKUP(A1824,'Medical Examinations'!A:A,'Medical Examinations'!I:I,"not found")</f>
        <v>Obesity</v>
      </c>
      <c r="K1824" s="21">
        <f>_xlfn.XLOOKUP(A1824,'Hospitalisation Details'!A:A,'Hospitalisation Details'!F:F,"Not Found")</f>
        <v>35975</v>
      </c>
      <c r="L1824" s="22">
        <f>_xlfn.XLOOKUP(A1824,'Hospitalisation Details'!A:A,'Hospitalisation Details'!H:H,"Not Found")</f>
        <v>4618.08</v>
      </c>
      <c r="M1824" s="21" t="str">
        <f>_xlfn.XLOOKUP(A1824,'Hospitalisation Details'!A:A,'Hospitalisation Details'!I:I,"Not Found")</f>
        <v>tier - 2</v>
      </c>
      <c r="N1824" s="21" t="str">
        <f>_xlfn.XLOOKUP(A1824,'Hospitalisation Details'!A:A,'Hospitalisation Details'!J:J,"Not Found")</f>
        <v>tier - 3</v>
      </c>
      <c r="O1824" s="21" t="str">
        <f>_xlfn.XLOOKUP(A1824,'Hospitalisation Details'!A:A,'Hospitalisation Details'!K:K,"Not Found")</f>
        <v>R1012</v>
      </c>
      <c r="P1824" s="23">
        <f>_xlfn.XLOOKUP(A1824,'Hospitalisation Details'!A:A,'Hospitalisation Details'!L:L,"Not Found")</f>
        <v>24</v>
      </c>
    </row>
    <row r="1825" spans="1:16" ht="15.75" x14ac:dyDescent="0.25">
      <c r="A1825" s="19" t="s">
        <v>546</v>
      </c>
      <c r="B1825" s="19" t="str">
        <f>_xlfn.XLOOKUP(A1825,'Customer Names'!A:A,'Customer Names'!C:C,"Not Found")</f>
        <v>Blanton</v>
      </c>
      <c r="C1825" s="20">
        <f>_xlfn.XLOOKUP(A1825,'Medical Examinations'!A:A,'Medical Examinations'!B:B,"not found")</f>
        <v>35.340000000000003</v>
      </c>
      <c r="D1825" s="20">
        <f>_xlfn.XLOOKUP(A1825,'Medical Examinations'!A:A,'Medical Examinations'!C:C,"not found")</f>
        <v>4.13</v>
      </c>
      <c r="E1825" s="20" t="str">
        <f>_xlfn.XLOOKUP(A1825,'Medical Examinations'!A:A,'Medical Examinations'!D:D,"not found")</f>
        <v>No</v>
      </c>
      <c r="F1825" s="20" t="str">
        <f>_xlfn.XLOOKUP(A1825,'Medical Examinations'!A:A,'Medical Examinations'!E:E,"not found")</f>
        <v>Yes</v>
      </c>
      <c r="G1825" s="20" t="str">
        <f>_xlfn.XLOOKUP(A1825,'Medical Examinations'!A:A,'Medical Examinations'!F:F,"not found")</f>
        <v>No</v>
      </c>
      <c r="H1825" s="20">
        <f>_xlfn.XLOOKUP(A1825,'Medical Examinations'!A:A,'Medical Examinations'!G:G,"not found")</f>
        <v>1</v>
      </c>
      <c r="I1825" s="20" t="str">
        <f>_xlfn.XLOOKUP(A1825,'Medical Examinations'!A:A,'Medical Examinations'!H:H,"not found")</f>
        <v>No</v>
      </c>
      <c r="J1825" s="20" t="str">
        <f>_xlfn.XLOOKUP(A1825,'Medical Examinations'!A:A,'Medical Examinations'!I:I,"not found")</f>
        <v>Obesity</v>
      </c>
      <c r="K1825" s="21">
        <f>_xlfn.XLOOKUP(A1825,'Hospitalisation Details'!A:A,'Hospitalisation Details'!F:F,"Not Found")</f>
        <v>36709</v>
      </c>
      <c r="L1825" s="22">
        <f>_xlfn.XLOOKUP(A1825,'Hospitalisation Details'!A:A,'Hospitalisation Details'!H:H,"Not Found")</f>
        <v>4608.03</v>
      </c>
      <c r="M1825" s="21" t="str">
        <f>_xlfn.XLOOKUP(A1825,'Hospitalisation Details'!A:A,'Hospitalisation Details'!I:I,"Not Found")</f>
        <v>tier - 2</v>
      </c>
      <c r="N1825" s="21" t="str">
        <f>_xlfn.XLOOKUP(A1825,'Hospitalisation Details'!A:A,'Hospitalisation Details'!J:J,"Not Found")</f>
        <v>tier - 3</v>
      </c>
      <c r="O1825" s="21" t="str">
        <f>_xlfn.XLOOKUP(A1825,'Hospitalisation Details'!A:A,'Hospitalisation Details'!K:K,"Not Found")</f>
        <v>R1011</v>
      </c>
      <c r="P1825" s="23">
        <f>_xlfn.XLOOKUP(A1825,'Hospitalisation Details'!A:A,'Hospitalisation Details'!L:L,"Not Found")</f>
        <v>22</v>
      </c>
    </row>
    <row r="1826" spans="1:16" ht="15.75" x14ac:dyDescent="0.25">
      <c r="A1826" s="19" t="s">
        <v>545</v>
      </c>
      <c r="B1826" s="19" t="str">
        <f>_xlfn.XLOOKUP(A1826,'Customer Names'!A:A,'Customer Names'!C:C,"Not Found")</f>
        <v>Schout</v>
      </c>
      <c r="C1826" s="20">
        <f>_xlfn.XLOOKUP(A1826,'Medical Examinations'!A:A,'Medical Examinations'!B:B,"not found")</f>
        <v>26.695</v>
      </c>
      <c r="D1826" s="20">
        <f>_xlfn.XLOOKUP(A1826,'Medical Examinations'!A:A,'Medical Examinations'!C:C,"not found")</f>
        <v>5.28</v>
      </c>
      <c r="E1826" s="20" t="str">
        <f>_xlfn.XLOOKUP(A1826,'Medical Examinations'!A:A,'Medical Examinations'!D:D,"not found")</f>
        <v>No</v>
      </c>
      <c r="F1826" s="20" t="str">
        <f>_xlfn.XLOOKUP(A1826,'Medical Examinations'!A:A,'Medical Examinations'!E:E,"not found")</f>
        <v>No</v>
      </c>
      <c r="G1826" s="20" t="str">
        <f>_xlfn.XLOOKUP(A1826,'Medical Examinations'!A:A,'Medical Examinations'!F:F,"not found")</f>
        <v>No</v>
      </c>
      <c r="H1826" s="20">
        <f>_xlfn.XLOOKUP(A1826,'Medical Examinations'!A:A,'Medical Examinations'!G:G,"not found")</f>
        <v>0</v>
      </c>
      <c r="I1826" s="20" t="str">
        <f>_xlfn.XLOOKUP(A1826,'Medical Examinations'!A:A,'Medical Examinations'!H:H,"not found")</f>
        <v>No</v>
      </c>
      <c r="J1826" s="20" t="str">
        <f>_xlfn.XLOOKUP(A1826,'Medical Examinations'!A:A,'Medical Examinations'!I:I,"not found")</f>
        <v>Overweight</v>
      </c>
      <c r="K1826" s="21">
        <f>_xlfn.XLOOKUP(A1826,'Hospitalisation Details'!A:A,'Hospitalisation Details'!F:F,"Not Found")</f>
        <v>32769</v>
      </c>
      <c r="L1826" s="22">
        <f>_xlfn.XLOOKUP(A1826,'Hospitalisation Details'!A:A,'Hospitalisation Details'!H:H,"Not Found")</f>
        <v>4571.41</v>
      </c>
      <c r="M1826" s="21" t="str">
        <f>_xlfn.XLOOKUP(A1826,'Hospitalisation Details'!A:A,'Hospitalisation Details'!I:I,"Not Found")</f>
        <v>tier - 2</v>
      </c>
      <c r="N1826" s="21" t="str">
        <f>_xlfn.XLOOKUP(A1826,'Hospitalisation Details'!A:A,'Hospitalisation Details'!J:J,"Not Found")</f>
        <v>tier - 3</v>
      </c>
      <c r="O1826" s="21" t="str">
        <f>_xlfn.XLOOKUP(A1826,'Hospitalisation Details'!A:A,'Hospitalisation Details'!K:K,"Not Found")</f>
        <v>R1012</v>
      </c>
      <c r="P1826" s="23">
        <f>_xlfn.XLOOKUP(A1826,'Hospitalisation Details'!A:A,'Hospitalisation Details'!L:L,"Not Found")</f>
        <v>33</v>
      </c>
    </row>
    <row r="1827" spans="1:16" ht="15.75" x14ac:dyDescent="0.25">
      <c r="A1827" s="19" t="s">
        <v>544</v>
      </c>
      <c r="B1827" s="19" t="str">
        <f>_xlfn.XLOOKUP(A1827,'Customer Names'!A:A,'Customer Names'!C:C,"Not Found")</f>
        <v>Schmaltz</v>
      </c>
      <c r="C1827" s="20">
        <f>_xlfn.XLOOKUP(A1827,'Medical Examinations'!A:A,'Medical Examinations'!B:B,"not found")</f>
        <v>29.355</v>
      </c>
      <c r="D1827" s="20">
        <f>_xlfn.XLOOKUP(A1827,'Medical Examinations'!A:A,'Medical Examinations'!C:C,"not found")</f>
        <v>4.68</v>
      </c>
      <c r="E1827" s="20" t="str">
        <f>_xlfn.XLOOKUP(A1827,'Medical Examinations'!A:A,'Medical Examinations'!D:D,"not found")</f>
        <v>Yes</v>
      </c>
      <c r="F1827" s="20" t="str">
        <f>_xlfn.XLOOKUP(A1827,'Medical Examinations'!A:A,'Medical Examinations'!E:E,"not found")</f>
        <v>No</v>
      </c>
      <c r="G1827" s="20" t="str">
        <f>_xlfn.XLOOKUP(A1827,'Medical Examinations'!A:A,'Medical Examinations'!F:F,"not found")</f>
        <v>No</v>
      </c>
      <c r="H1827" s="20">
        <f>_xlfn.XLOOKUP(A1827,'Medical Examinations'!A:A,'Medical Examinations'!G:G,"not found")</f>
        <v>0</v>
      </c>
      <c r="I1827" s="20" t="str">
        <f>_xlfn.XLOOKUP(A1827,'Medical Examinations'!A:A,'Medical Examinations'!H:H,"not found")</f>
        <v>No</v>
      </c>
      <c r="J1827" s="20" t="str">
        <f>_xlfn.XLOOKUP(A1827,'Medical Examinations'!A:A,'Medical Examinations'!I:I,"not found")</f>
        <v>Overweight</v>
      </c>
      <c r="K1827" s="21">
        <f>_xlfn.XLOOKUP(A1827,'Hospitalisation Details'!A:A,'Hospitalisation Details'!F:F,"Not Found")</f>
        <v>35424</v>
      </c>
      <c r="L1827" s="22">
        <f>_xlfn.XLOOKUP(A1827,'Hospitalisation Details'!A:A,'Hospitalisation Details'!H:H,"Not Found")</f>
        <v>4564.1899999999996</v>
      </c>
      <c r="M1827" s="21" t="str">
        <f>_xlfn.XLOOKUP(A1827,'Hospitalisation Details'!A:A,'Hospitalisation Details'!I:I,"Not Found")</f>
        <v>tier - 2</v>
      </c>
      <c r="N1827" s="21" t="str">
        <f>_xlfn.XLOOKUP(A1827,'Hospitalisation Details'!A:A,'Hospitalisation Details'!J:J,"Not Found")</f>
        <v>tier - 3</v>
      </c>
      <c r="O1827" s="21" t="str">
        <f>_xlfn.XLOOKUP(A1827,'Hospitalisation Details'!A:A,'Hospitalisation Details'!K:K,"Not Found")</f>
        <v>R1024</v>
      </c>
      <c r="P1827" s="23">
        <f>_xlfn.XLOOKUP(A1827,'Hospitalisation Details'!A:A,'Hospitalisation Details'!L:L,"Not Found")</f>
        <v>26</v>
      </c>
    </row>
    <row r="1828" spans="1:16" ht="15.75" x14ac:dyDescent="0.25">
      <c r="A1828" s="19" t="s">
        <v>543</v>
      </c>
      <c r="B1828" s="19" t="str">
        <f>_xlfn.XLOOKUP(A1828,'Customer Names'!A:A,'Customer Names'!C:C,"Not Found")</f>
        <v>Eagen</v>
      </c>
      <c r="C1828" s="20">
        <f>_xlfn.XLOOKUP(A1828,'Medical Examinations'!A:A,'Medical Examinations'!B:B,"not found")</f>
        <v>29.59</v>
      </c>
      <c r="D1828" s="20">
        <f>_xlfn.XLOOKUP(A1828,'Medical Examinations'!A:A,'Medical Examinations'!C:C,"not found")</f>
        <v>4.0599999999999996</v>
      </c>
      <c r="E1828" s="20" t="str">
        <f>_xlfn.XLOOKUP(A1828,'Medical Examinations'!A:A,'Medical Examinations'!D:D,"not found")</f>
        <v>No</v>
      </c>
      <c r="F1828" s="20" t="str">
        <f>_xlfn.XLOOKUP(A1828,'Medical Examinations'!A:A,'Medical Examinations'!E:E,"not found")</f>
        <v>No</v>
      </c>
      <c r="G1828" s="20" t="str">
        <f>_xlfn.XLOOKUP(A1828,'Medical Examinations'!A:A,'Medical Examinations'!F:F,"not found")</f>
        <v>No</v>
      </c>
      <c r="H1828" s="20">
        <f>_xlfn.XLOOKUP(A1828,'Medical Examinations'!A:A,'Medical Examinations'!G:G,"not found")</f>
        <v>0</v>
      </c>
      <c r="I1828" s="20" t="str">
        <f>_xlfn.XLOOKUP(A1828,'Medical Examinations'!A:A,'Medical Examinations'!H:H,"not found")</f>
        <v>No</v>
      </c>
      <c r="J1828" s="20" t="str">
        <f>_xlfn.XLOOKUP(A1828,'Medical Examinations'!A:A,'Medical Examinations'!I:I,"not found")</f>
        <v>Overweight</v>
      </c>
      <c r="K1828" s="21">
        <f>_xlfn.XLOOKUP(A1828,'Hospitalisation Details'!A:A,'Hospitalisation Details'!F:F,"Not Found")</f>
        <v>33136</v>
      </c>
      <c r="L1828" s="22">
        <f>_xlfn.XLOOKUP(A1828,'Hospitalisation Details'!A:A,'Hospitalisation Details'!H:H,"Not Found")</f>
        <v>4562.84</v>
      </c>
      <c r="M1828" s="21" t="str">
        <f>_xlfn.XLOOKUP(A1828,'Hospitalisation Details'!A:A,'Hospitalisation Details'!I:I,"Not Found")</f>
        <v>tier - 2</v>
      </c>
      <c r="N1828" s="21" t="str">
        <f>_xlfn.XLOOKUP(A1828,'Hospitalisation Details'!A:A,'Hospitalisation Details'!J:J,"Not Found")</f>
        <v>tier - 3</v>
      </c>
      <c r="O1828" s="21" t="str">
        <f>_xlfn.XLOOKUP(A1828,'Hospitalisation Details'!A:A,'Hospitalisation Details'!K:K,"Not Found")</f>
        <v>R1013</v>
      </c>
      <c r="P1828" s="23">
        <f>_xlfn.XLOOKUP(A1828,'Hospitalisation Details'!A:A,'Hospitalisation Details'!L:L,"Not Found")</f>
        <v>32</v>
      </c>
    </row>
    <row r="1829" spans="1:16" ht="15.75" x14ac:dyDescent="0.25">
      <c r="A1829" s="19" t="s">
        <v>542</v>
      </c>
      <c r="B1829" s="19" t="str">
        <f>_xlfn.XLOOKUP(A1829,'Customer Names'!A:A,'Customer Names'!C:C,"Not Found")</f>
        <v>Rotramel</v>
      </c>
      <c r="C1829" s="20">
        <f>_xlfn.XLOOKUP(A1829,'Medical Examinations'!A:A,'Medical Examinations'!B:B,"not found")</f>
        <v>31.35</v>
      </c>
      <c r="D1829" s="20">
        <f>_xlfn.XLOOKUP(A1829,'Medical Examinations'!A:A,'Medical Examinations'!C:C,"not found")</f>
        <v>4.2</v>
      </c>
      <c r="E1829" s="20" t="str">
        <f>_xlfn.XLOOKUP(A1829,'Medical Examinations'!A:A,'Medical Examinations'!D:D,"not found")</f>
        <v>No</v>
      </c>
      <c r="F1829" s="20" t="str">
        <f>_xlfn.XLOOKUP(A1829,'Medical Examinations'!A:A,'Medical Examinations'!E:E,"not found")</f>
        <v>Yes</v>
      </c>
      <c r="G1829" s="20" t="str">
        <f>_xlfn.XLOOKUP(A1829,'Medical Examinations'!A:A,'Medical Examinations'!F:F,"not found")</f>
        <v>No</v>
      </c>
      <c r="H1829" s="20">
        <f>_xlfn.XLOOKUP(A1829,'Medical Examinations'!A:A,'Medical Examinations'!G:G,"not found")</f>
        <v>1</v>
      </c>
      <c r="I1829" s="20" t="str">
        <f>_xlfn.XLOOKUP(A1829,'Medical Examinations'!A:A,'Medical Examinations'!H:H,"not found")</f>
        <v>No</v>
      </c>
      <c r="J1829" s="20" t="str">
        <f>_xlfn.XLOOKUP(A1829,'Medical Examinations'!A:A,'Medical Examinations'!I:I,"not found")</f>
        <v>Obesity</v>
      </c>
      <c r="K1829" s="21">
        <f>_xlfn.XLOOKUP(A1829,'Hospitalisation Details'!A:A,'Hospitalisation Details'!F:F,"Not Found")</f>
        <v>38343</v>
      </c>
      <c r="L1829" s="22">
        <f>_xlfn.XLOOKUP(A1829,'Hospitalisation Details'!A:A,'Hospitalisation Details'!H:H,"Not Found")</f>
        <v>4561.1899999999996</v>
      </c>
      <c r="M1829" s="21" t="str">
        <f>_xlfn.XLOOKUP(A1829,'Hospitalisation Details'!A:A,'Hospitalisation Details'!I:I,"Not Found")</f>
        <v>tier - 2</v>
      </c>
      <c r="N1829" s="21" t="str">
        <f>_xlfn.XLOOKUP(A1829,'Hospitalisation Details'!A:A,'Hospitalisation Details'!J:J,"Not Found")</f>
        <v>tier - 3</v>
      </c>
      <c r="O1829" s="21" t="str">
        <f>_xlfn.XLOOKUP(A1829,'Hospitalisation Details'!A:A,'Hospitalisation Details'!K:K,"Not Found")</f>
        <v>R1024</v>
      </c>
      <c r="P1829" s="23">
        <f>_xlfn.XLOOKUP(A1829,'Hospitalisation Details'!A:A,'Hospitalisation Details'!L:L,"Not Found")</f>
        <v>18</v>
      </c>
    </row>
    <row r="1830" spans="1:16" ht="15.75" x14ac:dyDescent="0.25">
      <c r="A1830" s="19" t="s">
        <v>541</v>
      </c>
      <c r="B1830" s="19" t="str">
        <f>_xlfn.XLOOKUP(A1830,'Customer Names'!A:A,'Customer Names'!C:C,"Not Found")</f>
        <v>Prevost</v>
      </c>
      <c r="C1830" s="20">
        <f>_xlfn.XLOOKUP(A1830,'Medical Examinations'!A:A,'Medical Examinations'!B:B,"not found")</f>
        <v>20.52</v>
      </c>
      <c r="D1830" s="20">
        <f>_xlfn.XLOOKUP(A1830,'Medical Examinations'!A:A,'Medical Examinations'!C:C,"not found")</f>
        <v>4.83</v>
      </c>
      <c r="E1830" s="20" t="str">
        <f>_xlfn.XLOOKUP(A1830,'Medical Examinations'!A:A,'Medical Examinations'!D:D,"not found")</f>
        <v>No</v>
      </c>
      <c r="F1830" s="20" t="str">
        <f>_xlfn.XLOOKUP(A1830,'Medical Examinations'!A:A,'Medical Examinations'!E:E,"not found")</f>
        <v>No</v>
      </c>
      <c r="G1830" s="20" t="str">
        <f>_xlfn.XLOOKUP(A1830,'Medical Examinations'!A:A,'Medical Examinations'!F:F,"not found")</f>
        <v>No</v>
      </c>
      <c r="H1830" s="20">
        <f>_xlfn.XLOOKUP(A1830,'Medical Examinations'!A:A,'Medical Examinations'!G:G,"not found")</f>
        <v>0</v>
      </c>
      <c r="I1830" s="20" t="str">
        <f>_xlfn.XLOOKUP(A1830,'Medical Examinations'!A:A,'Medical Examinations'!H:H,"not found")</f>
        <v>No</v>
      </c>
      <c r="J1830" s="20" t="str">
        <f>_xlfn.XLOOKUP(A1830,'Medical Examinations'!A:A,'Medical Examinations'!I:I,"not found")</f>
        <v>Normal Weight</v>
      </c>
      <c r="K1830" s="21">
        <f>_xlfn.XLOOKUP(A1830,'Hospitalisation Details'!A:A,'Hospitalisation Details'!F:F,"Not Found")</f>
        <v>33194</v>
      </c>
      <c r="L1830" s="22">
        <f>_xlfn.XLOOKUP(A1830,'Hospitalisation Details'!A:A,'Hospitalisation Details'!H:H,"Not Found")</f>
        <v>4544.2299999999996</v>
      </c>
      <c r="M1830" s="21" t="str">
        <f>_xlfn.XLOOKUP(A1830,'Hospitalisation Details'!A:A,'Hospitalisation Details'!I:I,"Not Found")</f>
        <v>tier - 2</v>
      </c>
      <c r="N1830" s="21" t="str">
        <f>_xlfn.XLOOKUP(A1830,'Hospitalisation Details'!A:A,'Hospitalisation Details'!J:J,"Not Found")</f>
        <v>tier - 3</v>
      </c>
      <c r="O1830" s="21" t="str">
        <f>_xlfn.XLOOKUP(A1830,'Hospitalisation Details'!A:A,'Hospitalisation Details'!K:K,"Not Found")</f>
        <v>R1024</v>
      </c>
      <c r="P1830" s="23">
        <f>_xlfn.XLOOKUP(A1830,'Hospitalisation Details'!A:A,'Hospitalisation Details'!L:L,"Not Found")</f>
        <v>32</v>
      </c>
    </row>
    <row r="1831" spans="1:16" ht="15.75" x14ac:dyDescent="0.25">
      <c r="A1831" s="19" t="s">
        <v>540</v>
      </c>
      <c r="B1831" s="19" t="str">
        <f>_xlfn.XLOOKUP(A1831,'Customer Names'!A:A,'Customer Names'!C:C,"Not Found")</f>
        <v>Boyd</v>
      </c>
      <c r="C1831" s="20">
        <f>_xlfn.XLOOKUP(A1831,'Medical Examinations'!A:A,'Medical Examinations'!B:B,"not found")</f>
        <v>42.9</v>
      </c>
      <c r="D1831" s="20">
        <f>_xlfn.XLOOKUP(A1831,'Medical Examinations'!A:A,'Medical Examinations'!C:C,"not found")</f>
        <v>4.87</v>
      </c>
      <c r="E1831" s="20" t="str">
        <f>_xlfn.XLOOKUP(A1831,'Medical Examinations'!A:A,'Medical Examinations'!D:D,"not found")</f>
        <v>Yes</v>
      </c>
      <c r="F1831" s="20" t="str">
        <f>_xlfn.XLOOKUP(A1831,'Medical Examinations'!A:A,'Medical Examinations'!E:E,"not found")</f>
        <v>No</v>
      </c>
      <c r="G1831" s="20" t="str">
        <f>_xlfn.XLOOKUP(A1831,'Medical Examinations'!A:A,'Medical Examinations'!F:F,"not found")</f>
        <v>No</v>
      </c>
      <c r="H1831" s="20">
        <f>_xlfn.XLOOKUP(A1831,'Medical Examinations'!A:A,'Medical Examinations'!G:G,"not found")</f>
        <v>1</v>
      </c>
      <c r="I1831" s="20" t="str">
        <f>_xlfn.XLOOKUP(A1831,'Medical Examinations'!A:A,'Medical Examinations'!H:H,"not found")</f>
        <v>No</v>
      </c>
      <c r="J1831" s="20" t="str">
        <f>_xlfn.XLOOKUP(A1831,'Medical Examinations'!A:A,'Medical Examinations'!I:I,"not found")</f>
        <v>Obesity</v>
      </c>
      <c r="K1831" s="21">
        <f>_xlfn.XLOOKUP(A1831,'Hospitalisation Details'!A:A,'Hospitalisation Details'!F:F,"Not Found")</f>
        <v>32307</v>
      </c>
      <c r="L1831" s="22">
        <f>_xlfn.XLOOKUP(A1831,'Hospitalisation Details'!A:A,'Hospitalisation Details'!H:H,"Not Found")</f>
        <v>4536.26</v>
      </c>
      <c r="M1831" s="21" t="str">
        <f>_xlfn.XLOOKUP(A1831,'Hospitalisation Details'!A:A,'Hospitalisation Details'!I:I,"Not Found")</f>
        <v>tier - 2</v>
      </c>
      <c r="N1831" s="21" t="str">
        <f>_xlfn.XLOOKUP(A1831,'Hospitalisation Details'!A:A,'Hospitalisation Details'!J:J,"Not Found")</f>
        <v>tier - 3</v>
      </c>
      <c r="O1831" s="21" t="str">
        <f>_xlfn.XLOOKUP(A1831,'Hospitalisation Details'!A:A,'Hospitalisation Details'!K:K,"Not Found")</f>
        <v>R1011</v>
      </c>
      <c r="P1831" s="23">
        <f>_xlfn.XLOOKUP(A1831,'Hospitalisation Details'!A:A,'Hospitalisation Details'!L:L,"Not Found")</f>
        <v>34</v>
      </c>
    </row>
    <row r="1832" spans="1:16" ht="15.75" x14ac:dyDescent="0.25">
      <c r="A1832" s="19" t="s">
        <v>539</v>
      </c>
      <c r="B1832" s="19" t="str">
        <f>_xlfn.XLOOKUP(A1832,'Customer Names'!A:A,'Customer Names'!C:C,"Not Found")</f>
        <v>Dawes</v>
      </c>
      <c r="C1832" s="20">
        <f>_xlfn.XLOOKUP(A1832,'Medical Examinations'!A:A,'Medical Examinations'!B:B,"not found")</f>
        <v>24.6</v>
      </c>
      <c r="D1832" s="20">
        <f>_xlfn.XLOOKUP(A1832,'Medical Examinations'!A:A,'Medical Examinations'!C:C,"not found")</f>
        <v>5.86</v>
      </c>
      <c r="E1832" s="20" t="str">
        <f>_xlfn.XLOOKUP(A1832,'Medical Examinations'!A:A,'Medical Examinations'!D:D,"not found")</f>
        <v>No</v>
      </c>
      <c r="F1832" s="20" t="str">
        <f>_xlfn.XLOOKUP(A1832,'Medical Examinations'!A:A,'Medical Examinations'!E:E,"not found")</f>
        <v>No</v>
      </c>
      <c r="G1832" s="20" t="str">
        <f>_xlfn.XLOOKUP(A1832,'Medical Examinations'!A:A,'Medical Examinations'!F:F,"not found")</f>
        <v>Yes</v>
      </c>
      <c r="H1832" s="20">
        <f>_xlfn.XLOOKUP(A1832,'Medical Examinations'!A:A,'Medical Examinations'!G:G,"not found")</f>
        <v>1</v>
      </c>
      <c r="I1832" s="20" t="str">
        <f>_xlfn.XLOOKUP(A1832,'Medical Examinations'!A:A,'Medical Examinations'!H:H,"not found")</f>
        <v>No</v>
      </c>
      <c r="J1832" s="20" t="str">
        <f>_xlfn.XLOOKUP(A1832,'Medical Examinations'!A:A,'Medical Examinations'!I:I,"not found")</f>
        <v>Normal Weight</v>
      </c>
      <c r="K1832" s="21">
        <f>_xlfn.XLOOKUP(A1832,'Hospitalisation Details'!A:A,'Hospitalisation Details'!F:F,"Not Found")</f>
        <v>34149</v>
      </c>
      <c r="L1832" s="22">
        <f>_xlfn.XLOOKUP(A1832,'Hospitalisation Details'!A:A,'Hospitalisation Details'!H:H,"Not Found")</f>
        <v>4529.4799999999996</v>
      </c>
      <c r="M1832" s="21" t="str">
        <f>_xlfn.XLOOKUP(A1832,'Hospitalisation Details'!A:A,'Hospitalisation Details'!I:I,"Not Found")</f>
        <v>tier - 2</v>
      </c>
      <c r="N1832" s="21" t="str">
        <f>_xlfn.XLOOKUP(A1832,'Hospitalisation Details'!A:A,'Hospitalisation Details'!J:J,"Not Found")</f>
        <v>tier - 3</v>
      </c>
      <c r="O1832" s="21" t="str">
        <f>_xlfn.XLOOKUP(A1832,'Hospitalisation Details'!A:A,'Hospitalisation Details'!K:K,"Not Found")</f>
        <v>R1011</v>
      </c>
      <c r="P1832" s="23">
        <f>_xlfn.XLOOKUP(A1832,'Hospitalisation Details'!A:A,'Hospitalisation Details'!L:L,"Not Found")</f>
        <v>29</v>
      </c>
    </row>
    <row r="1833" spans="1:16" ht="15.75" x14ac:dyDescent="0.25">
      <c r="A1833" s="19" t="s">
        <v>538</v>
      </c>
      <c r="B1833" s="19" t="str">
        <f>_xlfn.XLOOKUP(A1833,'Customer Names'!A:A,'Customer Names'!C:C,"Not Found")</f>
        <v>Jennings</v>
      </c>
      <c r="C1833" s="20">
        <f>_xlfn.XLOOKUP(A1833,'Medical Examinations'!A:A,'Medical Examinations'!B:B,"not found")</f>
        <v>28.405000000000001</v>
      </c>
      <c r="D1833" s="20">
        <f>_xlfn.XLOOKUP(A1833,'Medical Examinations'!A:A,'Medical Examinations'!C:C,"not found")</f>
        <v>4.12</v>
      </c>
      <c r="E1833" s="20" t="str">
        <f>_xlfn.XLOOKUP(A1833,'Medical Examinations'!A:A,'Medical Examinations'!D:D,"not found")</f>
        <v>No</v>
      </c>
      <c r="F1833" s="20" t="str">
        <f>_xlfn.XLOOKUP(A1833,'Medical Examinations'!A:A,'Medical Examinations'!E:E,"not found")</f>
        <v>No</v>
      </c>
      <c r="G1833" s="20" t="str">
        <f>_xlfn.XLOOKUP(A1833,'Medical Examinations'!A:A,'Medical Examinations'!F:F,"not found")</f>
        <v>No</v>
      </c>
      <c r="H1833" s="20">
        <f>_xlfn.XLOOKUP(A1833,'Medical Examinations'!A:A,'Medical Examinations'!G:G,"not found")</f>
        <v>1</v>
      </c>
      <c r="I1833" s="20" t="str">
        <f>_xlfn.XLOOKUP(A1833,'Medical Examinations'!A:A,'Medical Examinations'!H:H,"not found")</f>
        <v>No</v>
      </c>
      <c r="J1833" s="20" t="str">
        <f>_xlfn.XLOOKUP(A1833,'Medical Examinations'!A:A,'Medical Examinations'!I:I,"not found")</f>
        <v>Overweight</v>
      </c>
      <c r="K1833" s="21">
        <f>_xlfn.XLOOKUP(A1833,'Hospitalisation Details'!A:A,'Hospitalisation Details'!F:F,"Not Found")</f>
        <v>33829</v>
      </c>
      <c r="L1833" s="22">
        <f>_xlfn.XLOOKUP(A1833,'Hospitalisation Details'!A:A,'Hospitalisation Details'!H:H,"Not Found")</f>
        <v>4527.18</v>
      </c>
      <c r="M1833" s="21" t="str">
        <f>_xlfn.XLOOKUP(A1833,'Hospitalisation Details'!A:A,'Hospitalisation Details'!I:I,"Not Found")</f>
        <v>tier - 2</v>
      </c>
      <c r="N1833" s="21" t="str">
        <f>_xlfn.XLOOKUP(A1833,'Hospitalisation Details'!A:A,'Hospitalisation Details'!J:J,"Not Found")</f>
        <v>tier - 3</v>
      </c>
      <c r="O1833" s="21" t="str">
        <f>_xlfn.XLOOKUP(A1833,'Hospitalisation Details'!A:A,'Hospitalisation Details'!K:K,"Not Found")</f>
        <v>R1012</v>
      </c>
      <c r="P1833" s="23">
        <f>_xlfn.XLOOKUP(A1833,'Hospitalisation Details'!A:A,'Hospitalisation Details'!L:L,"Not Found")</f>
        <v>30</v>
      </c>
    </row>
    <row r="1834" spans="1:16" ht="15.75" x14ac:dyDescent="0.25">
      <c r="A1834" s="19" t="s">
        <v>537</v>
      </c>
      <c r="B1834" s="19" t="str">
        <f>_xlfn.XLOOKUP(A1834,'Customer Names'!A:A,'Customer Names'!C:C,"Not Found")</f>
        <v>Nyambaso</v>
      </c>
      <c r="C1834" s="20">
        <f>_xlfn.XLOOKUP(A1834,'Medical Examinations'!A:A,'Medical Examinations'!B:B,"not found")</f>
        <v>34.674999999999997</v>
      </c>
      <c r="D1834" s="20">
        <f>_xlfn.XLOOKUP(A1834,'Medical Examinations'!A:A,'Medical Examinations'!C:C,"not found")</f>
        <v>5.71</v>
      </c>
      <c r="E1834" s="20" t="str">
        <f>_xlfn.XLOOKUP(A1834,'Medical Examinations'!A:A,'Medical Examinations'!D:D,"not found")</f>
        <v>Yes</v>
      </c>
      <c r="F1834" s="20" t="str">
        <f>_xlfn.XLOOKUP(A1834,'Medical Examinations'!A:A,'Medical Examinations'!E:E,"not found")</f>
        <v>No</v>
      </c>
      <c r="G1834" s="20" t="str">
        <f>_xlfn.XLOOKUP(A1834,'Medical Examinations'!A:A,'Medical Examinations'!F:F,"not found")</f>
        <v>No</v>
      </c>
      <c r="H1834" s="20">
        <f>_xlfn.XLOOKUP(A1834,'Medical Examinations'!A:A,'Medical Examinations'!G:G,"not found")</f>
        <v>1</v>
      </c>
      <c r="I1834" s="20" t="str">
        <f>_xlfn.XLOOKUP(A1834,'Medical Examinations'!A:A,'Medical Examinations'!H:H,"not found")</f>
        <v>No</v>
      </c>
      <c r="J1834" s="20" t="str">
        <f>_xlfn.XLOOKUP(A1834,'Medical Examinations'!A:A,'Medical Examinations'!I:I,"not found")</f>
        <v>Obesity</v>
      </c>
      <c r="K1834" s="21">
        <f>_xlfn.XLOOKUP(A1834,'Hospitalisation Details'!A:A,'Hospitalisation Details'!F:F,"Not Found")</f>
        <v>32498</v>
      </c>
      <c r="L1834" s="22">
        <f>_xlfn.XLOOKUP(A1834,'Hospitalisation Details'!A:A,'Hospitalisation Details'!H:H,"Not Found")</f>
        <v>4518.83</v>
      </c>
      <c r="M1834" s="21" t="str">
        <f>_xlfn.XLOOKUP(A1834,'Hospitalisation Details'!A:A,'Hospitalisation Details'!I:I,"Not Found")</f>
        <v>tier - 2</v>
      </c>
      <c r="N1834" s="21" t="str">
        <f>_xlfn.XLOOKUP(A1834,'Hospitalisation Details'!A:A,'Hospitalisation Details'!J:J,"Not Found")</f>
        <v>tier - 2</v>
      </c>
      <c r="O1834" s="21" t="str">
        <f>_xlfn.XLOOKUP(A1834,'Hospitalisation Details'!A:A,'Hospitalisation Details'!K:K,"Not Found")</f>
        <v>R1017</v>
      </c>
      <c r="P1834" s="23">
        <f>_xlfn.XLOOKUP(A1834,'Hospitalisation Details'!A:A,'Hospitalisation Details'!L:L,"Not Found")</f>
        <v>34</v>
      </c>
    </row>
    <row r="1835" spans="1:16" ht="15.75" x14ac:dyDescent="0.25">
      <c r="A1835" s="19" t="s">
        <v>536</v>
      </c>
      <c r="B1835" s="19" t="str">
        <f>_xlfn.XLOOKUP(A1835,'Customer Names'!A:A,'Customer Names'!C:C,"Not Found")</f>
        <v>Shaffer</v>
      </c>
      <c r="C1835" s="20">
        <f>_xlfn.XLOOKUP(A1835,'Medical Examinations'!A:A,'Medical Examinations'!B:B,"not found")</f>
        <v>18.850000000000001</v>
      </c>
      <c r="D1835" s="20">
        <f>_xlfn.XLOOKUP(A1835,'Medical Examinations'!A:A,'Medical Examinations'!C:C,"not found")</f>
        <v>6.03</v>
      </c>
      <c r="E1835" s="20" t="str">
        <f>_xlfn.XLOOKUP(A1835,'Medical Examinations'!A:A,'Medical Examinations'!D:D,"not found")</f>
        <v>No</v>
      </c>
      <c r="F1835" s="20" t="str">
        <f>_xlfn.XLOOKUP(A1835,'Medical Examinations'!A:A,'Medical Examinations'!E:E,"not found")</f>
        <v>No</v>
      </c>
      <c r="G1835" s="20" t="str">
        <f>_xlfn.XLOOKUP(A1835,'Medical Examinations'!A:A,'Medical Examinations'!F:F,"not found")</f>
        <v>No</v>
      </c>
      <c r="H1835" s="20">
        <f>_xlfn.XLOOKUP(A1835,'Medical Examinations'!A:A,'Medical Examinations'!G:G,"not found")</f>
        <v>1</v>
      </c>
      <c r="I1835" s="20" t="str">
        <f>_xlfn.XLOOKUP(A1835,'Medical Examinations'!A:A,'Medical Examinations'!H:H,"not found")</f>
        <v>No</v>
      </c>
      <c r="J1835" s="20" t="str">
        <f>_xlfn.XLOOKUP(A1835,'Medical Examinations'!A:A,'Medical Examinations'!I:I,"not found")</f>
        <v>Normal Weight</v>
      </c>
      <c r="K1835" s="21">
        <f>_xlfn.XLOOKUP(A1835,'Hospitalisation Details'!A:A,'Hospitalisation Details'!F:F,"Not Found")</f>
        <v>32116</v>
      </c>
      <c r="L1835" s="22">
        <f>_xlfn.XLOOKUP(A1835,'Hospitalisation Details'!A:A,'Hospitalisation Details'!H:H,"Not Found")</f>
        <v>4518.7700000000004</v>
      </c>
      <c r="M1835" s="21" t="str">
        <f>_xlfn.XLOOKUP(A1835,'Hospitalisation Details'!A:A,'Hospitalisation Details'!I:I,"Not Found")</f>
        <v>tier - 2</v>
      </c>
      <c r="N1835" s="21" t="str">
        <f>_xlfn.XLOOKUP(A1835,'Hospitalisation Details'!A:A,'Hospitalisation Details'!J:J,"Not Found")</f>
        <v>tier - 3</v>
      </c>
      <c r="O1835" s="21" t="str">
        <f>_xlfn.XLOOKUP(A1835,'Hospitalisation Details'!A:A,'Hospitalisation Details'!K:K,"Not Found")</f>
        <v>R1012</v>
      </c>
      <c r="P1835" s="23">
        <f>_xlfn.XLOOKUP(A1835,'Hospitalisation Details'!A:A,'Hospitalisation Details'!L:L,"Not Found")</f>
        <v>35</v>
      </c>
    </row>
    <row r="1836" spans="1:16" ht="15.75" x14ac:dyDescent="0.25">
      <c r="A1836" s="19" t="s">
        <v>534</v>
      </c>
      <c r="B1836" s="19" t="str">
        <f>_xlfn.XLOOKUP(A1836,'Customer Names'!A:A,'Customer Names'!C:C,"Not Found")</f>
        <v>Corkum</v>
      </c>
      <c r="C1836" s="20">
        <f>_xlfn.XLOOKUP(A1836,'Medical Examinations'!A:A,'Medical Examinations'!B:B,"not found")</f>
        <v>34.130000000000003</v>
      </c>
      <c r="D1836" s="20">
        <f>_xlfn.XLOOKUP(A1836,'Medical Examinations'!A:A,'Medical Examinations'!C:C,"not found")</f>
        <v>5.65</v>
      </c>
      <c r="E1836" s="20" t="str">
        <f>_xlfn.XLOOKUP(A1836,'Medical Examinations'!A:A,'Medical Examinations'!D:D,"not found")</f>
        <v>No</v>
      </c>
      <c r="F1836" s="20" t="str">
        <f>_xlfn.XLOOKUP(A1836,'Medical Examinations'!A:A,'Medical Examinations'!E:E,"not found")</f>
        <v>No</v>
      </c>
      <c r="G1836" s="20" t="str">
        <f>_xlfn.XLOOKUP(A1836,'Medical Examinations'!A:A,'Medical Examinations'!F:F,"not found")</f>
        <v>Yes</v>
      </c>
      <c r="H1836" s="20">
        <f>_xlfn.XLOOKUP(A1836,'Medical Examinations'!A:A,'Medical Examinations'!G:G,"not found")</f>
        <v>1</v>
      </c>
      <c r="I1836" s="20" t="str">
        <f>_xlfn.XLOOKUP(A1836,'Medical Examinations'!A:A,'Medical Examinations'!H:H,"not found")</f>
        <v>No</v>
      </c>
      <c r="J1836" s="20" t="str">
        <f>_xlfn.XLOOKUP(A1836,'Medical Examinations'!A:A,'Medical Examinations'!I:I,"not found")</f>
        <v>Obesity</v>
      </c>
      <c r="K1836" s="21">
        <f>_xlfn.XLOOKUP(A1836,'Hospitalisation Details'!A:A,'Hospitalisation Details'!F:F,"Not Found")</f>
        <v>37896</v>
      </c>
      <c r="L1836" s="22">
        <f>_xlfn.XLOOKUP(A1836,'Hospitalisation Details'!A:A,'Hospitalisation Details'!H:H,"Not Found")</f>
        <v>4518.3999999999996</v>
      </c>
      <c r="M1836" s="21" t="str">
        <f>_xlfn.XLOOKUP(A1836,'Hospitalisation Details'!A:A,'Hospitalisation Details'!I:I,"Not Found")</f>
        <v>tier - 2</v>
      </c>
      <c r="N1836" s="21" t="str">
        <f>_xlfn.XLOOKUP(A1836,'Hospitalisation Details'!A:A,'Hospitalisation Details'!J:J,"Not Found")</f>
        <v>tier - 3</v>
      </c>
      <c r="O1836" s="21" t="str">
        <f>_xlfn.XLOOKUP(A1836,'Hospitalisation Details'!A:A,'Hospitalisation Details'!K:K,"Not Found")</f>
        <v>R1026</v>
      </c>
      <c r="P1836" s="23">
        <f>_xlfn.XLOOKUP(A1836,'Hospitalisation Details'!A:A,'Hospitalisation Details'!L:L,"Not Found")</f>
        <v>19</v>
      </c>
    </row>
    <row r="1837" spans="1:16" ht="15.75" x14ac:dyDescent="0.25">
      <c r="A1837" s="19" t="s">
        <v>533</v>
      </c>
      <c r="B1837" s="19" t="str">
        <f>_xlfn.XLOOKUP(A1837,'Customer Names'!A:A,'Customer Names'!C:C,"Not Found")</f>
        <v>Pedersen</v>
      </c>
      <c r="C1837" s="20">
        <f>_xlfn.XLOOKUP(A1837,'Medical Examinations'!A:A,'Medical Examinations'!B:B,"not found")</f>
        <v>17.34</v>
      </c>
      <c r="D1837" s="20">
        <f>_xlfn.XLOOKUP(A1837,'Medical Examinations'!A:A,'Medical Examinations'!C:C,"not found")</f>
        <v>5.05</v>
      </c>
      <c r="E1837" s="20" t="str">
        <f>_xlfn.XLOOKUP(A1837,'Medical Examinations'!A:A,'Medical Examinations'!D:D,"not found")</f>
        <v>No</v>
      </c>
      <c r="F1837" s="20" t="str">
        <f>_xlfn.XLOOKUP(A1837,'Medical Examinations'!A:A,'Medical Examinations'!E:E,"not found")</f>
        <v>No</v>
      </c>
      <c r="G1837" s="20" t="str">
        <f>_xlfn.XLOOKUP(A1837,'Medical Examinations'!A:A,'Medical Examinations'!F:F,"not found")</f>
        <v>No</v>
      </c>
      <c r="H1837" s="20">
        <f>_xlfn.XLOOKUP(A1837,'Medical Examinations'!A:A,'Medical Examinations'!G:G,"not found")</f>
        <v>0</v>
      </c>
      <c r="I1837" s="20" t="str">
        <f>_xlfn.XLOOKUP(A1837,'Medical Examinations'!A:A,'Medical Examinations'!H:H,"not found")</f>
        <v>No</v>
      </c>
      <c r="J1837" s="20" t="str">
        <f>_xlfn.XLOOKUP(A1837,'Medical Examinations'!A:A,'Medical Examinations'!I:I,"not found")</f>
        <v>Underweight</v>
      </c>
      <c r="K1837" s="21">
        <f>_xlfn.XLOOKUP(A1837,'Hospitalisation Details'!A:A,'Hospitalisation Details'!F:F,"Not Found")</f>
        <v>29388</v>
      </c>
      <c r="L1837" s="22">
        <f>_xlfn.XLOOKUP(A1837,'Hospitalisation Details'!A:A,'Hospitalisation Details'!H:H,"Not Found")</f>
        <v>4515.71</v>
      </c>
      <c r="M1837" s="21" t="str">
        <f>_xlfn.XLOOKUP(A1837,'Hospitalisation Details'!A:A,'Hospitalisation Details'!I:I,"Not Found")</f>
        <v>tier - 2</v>
      </c>
      <c r="N1837" s="21" t="str">
        <f>_xlfn.XLOOKUP(A1837,'Hospitalisation Details'!A:A,'Hospitalisation Details'!J:J,"Not Found")</f>
        <v>tier - 3</v>
      </c>
      <c r="O1837" s="21" t="str">
        <f>_xlfn.XLOOKUP(A1837,'Hospitalisation Details'!A:A,'Hospitalisation Details'!K:K,"Not Found")</f>
        <v>R1013</v>
      </c>
      <c r="P1837" s="23">
        <f>_xlfn.XLOOKUP(A1837,'Hospitalisation Details'!A:A,'Hospitalisation Details'!L:L,"Not Found")</f>
        <v>42</v>
      </c>
    </row>
    <row r="1838" spans="1:16" ht="15.75" x14ac:dyDescent="0.25">
      <c r="A1838" s="19" t="s">
        <v>532</v>
      </c>
      <c r="B1838" s="19" t="str">
        <f>_xlfn.XLOOKUP(A1838,'Customer Names'!A:A,'Customer Names'!C:C,"Not Found")</f>
        <v>Melo</v>
      </c>
      <c r="C1838" s="20">
        <f>_xlfn.XLOOKUP(A1838,'Medical Examinations'!A:A,'Medical Examinations'!B:B,"not found")</f>
        <v>17.440000000000001</v>
      </c>
      <c r="D1838" s="20">
        <f>_xlfn.XLOOKUP(A1838,'Medical Examinations'!A:A,'Medical Examinations'!C:C,"not found")</f>
        <v>6.26</v>
      </c>
      <c r="E1838" s="20" t="str">
        <f>_xlfn.XLOOKUP(A1838,'Medical Examinations'!A:A,'Medical Examinations'!D:D,"not found")</f>
        <v>No</v>
      </c>
      <c r="F1838" s="20" t="str">
        <f>_xlfn.XLOOKUP(A1838,'Medical Examinations'!A:A,'Medical Examinations'!E:E,"not found")</f>
        <v>No</v>
      </c>
      <c r="G1838" s="20" t="str">
        <f>_xlfn.XLOOKUP(A1838,'Medical Examinations'!A:A,'Medical Examinations'!F:F,"not found")</f>
        <v>No</v>
      </c>
      <c r="H1838" s="20">
        <f>_xlfn.XLOOKUP(A1838,'Medical Examinations'!A:A,'Medical Examinations'!G:G,"not found")</f>
        <v>0</v>
      </c>
      <c r="I1838" s="20" t="str">
        <f>_xlfn.XLOOKUP(A1838,'Medical Examinations'!A:A,'Medical Examinations'!H:H,"not found")</f>
        <v>No</v>
      </c>
      <c r="J1838" s="20" t="str">
        <f>_xlfn.XLOOKUP(A1838,'Medical Examinations'!A:A,'Medical Examinations'!I:I,"not found")</f>
        <v>Underweight</v>
      </c>
      <c r="K1838" s="21">
        <f>_xlfn.XLOOKUP(A1838,'Hospitalisation Details'!A:A,'Hospitalisation Details'!F:F,"Not Found")</f>
        <v>30221</v>
      </c>
      <c r="L1838" s="22">
        <f>_xlfn.XLOOKUP(A1838,'Hospitalisation Details'!A:A,'Hospitalisation Details'!H:H,"Not Found")</f>
        <v>4511.41</v>
      </c>
      <c r="M1838" s="21" t="str">
        <f>_xlfn.XLOOKUP(A1838,'Hospitalisation Details'!A:A,'Hospitalisation Details'!I:I,"Not Found")</f>
        <v>tier - 2</v>
      </c>
      <c r="N1838" s="21" t="str">
        <f>_xlfn.XLOOKUP(A1838,'Hospitalisation Details'!A:A,'Hospitalisation Details'!J:J,"Not Found")</f>
        <v>tier - 3</v>
      </c>
      <c r="O1838" s="21" t="str">
        <f>_xlfn.XLOOKUP(A1838,'Hospitalisation Details'!A:A,'Hospitalisation Details'!K:K,"Not Found")</f>
        <v>R1013</v>
      </c>
      <c r="P1838" s="23">
        <f>_xlfn.XLOOKUP(A1838,'Hospitalisation Details'!A:A,'Hospitalisation Details'!L:L,"Not Found")</f>
        <v>40</v>
      </c>
    </row>
    <row r="1839" spans="1:16" ht="15.75" x14ac:dyDescent="0.25">
      <c r="A1839" s="19" t="s">
        <v>531</v>
      </c>
      <c r="B1839" s="19" t="str">
        <f>_xlfn.XLOOKUP(A1839,'Customer Names'!A:A,'Customer Names'!C:C,"Not Found")</f>
        <v>Sakamoto</v>
      </c>
      <c r="C1839" s="20">
        <f>_xlfn.XLOOKUP(A1839,'Medical Examinations'!A:A,'Medical Examinations'!B:B,"not found")</f>
        <v>33.659999999999997</v>
      </c>
      <c r="D1839" s="20">
        <f>_xlfn.XLOOKUP(A1839,'Medical Examinations'!A:A,'Medical Examinations'!C:C,"not found")</f>
        <v>4.08</v>
      </c>
      <c r="E1839" s="20" t="str">
        <f>_xlfn.XLOOKUP(A1839,'Medical Examinations'!A:A,'Medical Examinations'!D:D,"not found")</f>
        <v>Yes</v>
      </c>
      <c r="F1839" s="20" t="str">
        <f>_xlfn.XLOOKUP(A1839,'Medical Examinations'!A:A,'Medical Examinations'!E:E,"not found")</f>
        <v>No</v>
      </c>
      <c r="G1839" s="20" t="str">
        <f>_xlfn.XLOOKUP(A1839,'Medical Examinations'!A:A,'Medical Examinations'!F:F,"not found")</f>
        <v>Yes</v>
      </c>
      <c r="H1839" s="20">
        <f>_xlfn.XLOOKUP(A1839,'Medical Examinations'!A:A,'Medical Examinations'!G:G,"not found")</f>
        <v>1</v>
      </c>
      <c r="I1839" s="20" t="str">
        <f>_xlfn.XLOOKUP(A1839,'Medical Examinations'!A:A,'Medical Examinations'!H:H,"not found")</f>
        <v>No</v>
      </c>
      <c r="J1839" s="20" t="str">
        <f>_xlfn.XLOOKUP(A1839,'Medical Examinations'!A:A,'Medical Examinations'!I:I,"not found")</f>
        <v>Obesity</v>
      </c>
      <c r="K1839" s="21">
        <f>_xlfn.XLOOKUP(A1839,'Hospitalisation Details'!A:A,'Hospitalisation Details'!F:F,"Not Found")</f>
        <v>35716</v>
      </c>
      <c r="L1839" s="22">
        <f>_xlfn.XLOOKUP(A1839,'Hospitalisation Details'!A:A,'Hospitalisation Details'!H:H,"Not Found")</f>
        <v>4504.66</v>
      </c>
      <c r="M1839" s="21" t="str">
        <f>_xlfn.XLOOKUP(A1839,'Hospitalisation Details'!A:A,'Hospitalisation Details'!I:I,"Not Found")</f>
        <v>tier - 2</v>
      </c>
      <c r="N1839" s="21" t="str">
        <f>_xlfn.XLOOKUP(A1839,'Hospitalisation Details'!A:A,'Hospitalisation Details'!J:J,"Not Found")</f>
        <v>tier - 3</v>
      </c>
      <c r="O1839" s="21" t="str">
        <f>_xlfn.XLOOKUP(A1839,'Hospitalisation Details'!A:A,'Hospitalisation Details'!K:K,"Not Found")</f>
        <v>R1013</v>
      </c>
      <c r="P1839" s="23">
        <f>_xlfn.XLOOKUP(A1839,'Hospitalisation Details'!A:A,'Hospitalisation Details'!L:L,"Not Found")</f>
        <v>25</v>
      </c>
    </row>
    <row r="1840" spans="1:16" ht="15.75" x14ac:dyDescent="0.25">
      <c r="A1840" s="19" t="s">
        <v>530</v>
      </c>
      <c r="B1840" s="19" t="str">
        <f>_xlfn.XLOOKUP(A1840,'Customer Names'!A:A,'Customer Names'!C:C,"Not Found")</f>
        <v>McMahon</v>
      </c>
      <c r="C1840" s="20">
        <f>_xlfn.XLOOKUP(A1840,'Medical Examinations'!A:A,'Medical Examinations'!B:B,"not found")</f>
        <v>21.375</v>
      </c>
      <c r="D1840" s="20">
        <f>_xlfn.XLOOKUP(A1840,'Medical Examinations'!A:A,'Medical Examinations'!C:C,"not found")</f>
        <v>6.19</v>
      </c>
      <c r="E1840" s="20" t="str">
        <f>_xlfn.XLOOKUP(A1840,'Medical Examinations'!A:A,'Medical Examinations'!D:D,"not found")</f>
        <v>Yes</v>
      </c>
      <c r="F1840" s="20" t="str">
        <f>_xlfn.XLOOKUP(A1840,'Medical Examinations'!A:A,'Medical Examinations'!E:E,"not found")</f>
        <v>No</v>
      </c>
      <c r="G1840" s="20" t="str">
        <f>_xlfn.XLOOKUP(A1840,'Medical Examinations'!A:A,'Medical Examinations'!F:F,"not found")</f>
        <v>No</v>
      </c>
      <c r="H1840" s="20">
        <f>_xlfn.XLOOKUP(A1840,'Medical Examinations'!A:A,'Medical Examinations'!G:G,"not found")</f>
        <v>1</v>
      </c>
      <c r="I1840" s="20" t="str">
        <f>_xlfn.XLOOKUP(A1840,'Medical Examinations'!A:A,'Medical Examinations'!H:H,"not found")</f>
        <v>No</v>
      </c>
      <c r="J1840" s="20" t="str">
        <f>_xlfn.XLOOKUP(A1840,'Medical Examinations'!A:A,'Medical Examinations'!I:I,"not found")</f>
        <v>Normal Weight</v>
      </c>
      <c r="K1840" s="21">
        <f>_xlfn.XLOOKUP(A1840,'Hospitalisation Details'!A:A,'Hospitalisation Details'!F:F,"Not Found")</f>
        <v>32320</v>
      </c>
      <c r="L1840" s="22">
        <f>_xlfn.XLOOKUP(A1840,'Hospitalisation Details'!A:A,'Hospitalisation Details'!H:H,"Not Found")</f>
        <v>4500.34</v>
      </c>
      <c r="M1840" s="21" t="str">
        <f>_xlfn.XLOOKUP(A1840,'Hospitalisation Details'!A:A,'Hospitalisation Details'!I:I,"Not Found")</f>
        <v>tier - 2</v>
      </c>
      <c r="N1840" s="21" t="str">
        <f>_xlfn.XLOOKUP(A1840,'Hospitalisation Details'!A:A,'Hospitalisation Details'!J:J,"Not Found")</f>
        <v>tier - 3</v>
      </c>
      <c r="O1840" s="21" t="str">
        <f>_xlfn.XLOOKUP(A1840,'Hospitalisation Details'!A:A,'Hospitalisation Details'!K:K,"Not Found")</f>
        <v>R1017</v>
      </c>
      <c r="P1840" s="23">
        <f>_xlfn.XLOOKUP(A1840,'Hospitalisation Details'!A:A,'Hospitalisation Details'!L:L,"Not Found")</f>
        <v>34</v>
      </c>
    </row>
    <row r="1841" spans="1:16" ht="15.75" x14ac:dyDescent="0.25">
      <c r="A1841" s="19" t="s">
        <v>529</v>
      </c>
      <c r="B1841" s="19" t="str">
        <f>_xlfn.XLOOKUP(A1841,'Customer Names'!A:A,'Customer Names'!C:C,"Not Found")</f>
        <v>Harris</v>
      </c>
      <c r="C1841" s="20">
        <f>_xlfn.XLOOKUP(A1841,'Medical Examinations'!A:A,'Medical Examinations'!B:B,"not found")</f>
        <v>27.14</v>
      </c>
      <c r="D1841" s="20">
        <f>_xlfn.XLOOKUP(A1841,'Medical Examinations'!A:A,'Medical Examinations'!C:C,"not found")</f>
        <v>6.01</v>
      </c>
      <c r="E1841" s="20" t="str">
        <f>_xlfn.XLOOKUP(A1841,'Medical Examinations'!A:A,'Medical Examinations'!D:D,"not found")</f>
        <v>No</v>
      </c>
      <c r="F1841" s="20" t="str">
        <f>_xlfn.XLOOKUP(A1841,'Medical Examinations'!A:A,'Medical Examinations'!E:E,"not found")</f>
        <v>No</v>
      </c>
      <c r="G1841" s="20" t="str">
        <f>_xlfn.XLOOKUP(A1841,'Medical Examinations'!A:A,'Medical Examinations'!F:F,"not found")</f>
        <v>No</v>
      </c>
      <c r="H1841" s="20">
        <f>_xlfn.XLOOKUP(A1841,'Medical Examinations'!A:A,'Medical Examinations'!G:G,"not found")</f>
        <v>1</v>
      </c>
      <c r="I1841" s="20" t="str">
        <f>_xlfn.XLOOKUP(A1841,'Medical Examinations'!A:A,'Medical Examinations'!H:H,"not found")</f>
        <v>No</v>
      </c>
      <c r="J1841" s="20" t="str">
        <f>_xlfn.XLOOKUP(A1841,'Medical Examinations'!A:A,'Medical Examinations'!I:I,"not found")</f>
        <v>Overweight</v>
      </c>
      <c r="K1841" s="21">
        <f>_xlfn.XLOOKUP(A1841,'Hospitalisation Details'!A:A,'Hospitalisation Details'!F:F,"Not Found")</f>
        <v>33797</v>
      </c>
      <c r="L1841" s="22">
        <f>_xlfn.XLOOKUP(A1841,'Hospitalisation Details'!A:A,'Hospitalisation Details'!H:H,"Not Found")</f>
        <v>4488.58</v>
      </c>
      <c r="M1841" s="21" t="str">
        <f>_xlfn.XLOOKUP(A1841,'Hospitalisation Details'!A:A,'Hospitalisation Details'!I:I,"Not Found")</f>
        <v>tier - 2</v>
      </c>
      <c r="N1841" s="21" t="str">
        <f>_xlfn.XLOOKUP(A1841,'Hospitalisation Details'!A:A,'Hospitalisation Details'!J:J,"Not Found")</f>
        <v>tier - 3</v>
      </c>
      <c r="O1841" s="21" t="str">
        <f>_xlfn.XLOOKUP(A1841,'Hospitalisation Details'!A:A,'Hospitalisation Details'!K:K,"Not Found")</f>
        <v>R1012</v>
      </c>
      <c r="P1841" s="23">
        <f>_xlfn.XLOOKUP(A1841,'Hospitalisation Details'!A:A,'Hospitalisation Details'!L:L,"Not Found")</f>
        <v>30</v>
      </c>
    </row>
    <row r="1842" spans="1:16" ht="15.75" x14ac:dyDescent="0.25">
      <c r="A1842" s="19" t="s">
        <v>528</v>
      </c>
      <c r="B1842" s="19" t="str">
        <f>_xlfn.XLOOKUP(A1842,'Customer Names'!A:A,'Customer Names'!C:C,"Not Found")</f>
        <v>Lombardo</v>
      </c>
      <c r="C1842" s="20">
        <f>_xlfn.XLOOKUP(A1842,'Medical Examinations'!A:A,'Medical Examinations'!B:B,"not found")</f>
        <v>35.78</v>
      </c>
      <c r="D1842" s="20">
        <f>_xlfn.XLOOKUP(A1842,'Medical Examinations'!A:A,'Medical Examinations'!C:C,"not found")</f>
        <v>6.07</v>
      </c>
      <c r="E1842" s="20" t="str">
        <f>_xlfn.XLOOKUP(A1842,'Medical Examinations'!A:A,'Medical Examinations'!D:D,"not found")</f>
        <v>No</v>
      </c>
      <c r="F1842" s="20" t="str">
        <f>_xlfn.XLOOKUP(A1842,'Medical Examinations'!A:A,'Medical Examinations'!E:E,"not found")</f>
        <v>Yes</v>
      </c>
      <c r="G1842" s="20" t="str">
        <f>_xlfn.XLOOKUP(A1842,'Medical Examinations'!A:A,'Medical Examinations'!F:F,"not found")</f>
        <v>No</v>
      </c>
      <c r="H1842" s="20">
        <f>_xlfn.XLOOKUP(A1842,'Medical Examinations'!A:A,'Medical Examinations'!G:G,"not found")</f>
        <v>1</v>
      </c>
      <c r="I1842" s="20" t="str">
        <f>_xlfn.XLOOKUP(A1842,'Medical Examinations'!A:A,'Medical Examinations'!H:H,"not found")</f>
        <v>No</v>
      </c>
      <c r="J1842" s="20" t="str">
        <f>_xlfn.XLOOKUP(A1842,'Medical Examinations'!A:A,'Medical Examinations'!I:I,"not found")</f>
        <v>Obesity</v>
      </c>
      <c r="K1842" s="21">
        <f>_xlfn.XLOOKUP(A1842,'Hospitalisation Details'!A:A,'Hospitalisation Details'!F:F,"Not Found")</f>
        <v>38186</v>
      </c>
      <c r="L1842" s="22">
        <f>_xlfn.XLOOKUP(A1842,'Hospitalisation Details'!A:A,'Hospitalisation Details'!H:H,"Not Found")</f>
        <v>4468.25</v>
      </c>
      <c r="M1842" s="21" t="str">
        <f>_xlfn.XLOOKUP(A1842,'Hospitalisation Details'!A:A,'Hospitalisation Details'!I:I,"Not Found")</f>
        <v>tier - 2</v>
      </c>
      <c r="N1842" s="21" t="str">
        <f>_xlfn.XLOOKUP(A1842,'Hospitalisation Details'!A:A,'Hospitalisation Details'!J:J,"Not Found")</f>
        <v>tier - 3</v>
      </c>
      <c r="O1842" s="21" t="str">
        <f>_xlfn.XLOOKUP(A1842,'Hospitalisation Details'!A:A,'Hospitalisation Details'!K:K,"Not Found")</f>
        <v>R1012</v>
      </c>
      <c r="P1842" s="23">
        <f>_xlfn.XLOOKUP(A1842,'Hospitalisation Details'!A:A,'Hospitalisation Details'!L:L,"Not Found")</f>
        <v>18</v>
      </c>
    </row>
    <row r="1843" spans="1:16" ht="15.75" x14ac:dyDescent="0.25">
      <c r="A1843" s="19" t="s">
        <v>527</v>
      </c>
      <c r="B1843" s="19" t="str">
        <f>_xlfn.XLOOKUP(A1843,'Customer Names'!A:A,'Customer Names'!C:C,"Not Found")</f>
        <v>Bode</v>
      </c>
      <c r="C1843" s="20">
        <f>_xlfn.XLOOKUP(A1843,'Medical Examinations'!A:A,'Medical Examinations'!B:B,"not found")</f>
        <v>34.96</v>
      </c>
      <c r="D1843" s="20">
        <f>_xlfn.XLOOKUP(A1843,'Medical Examinations'!A:A,'Medical Examinations'!C:C,"not found")</f>
        <v>5.63</v>
      </c>
      <c r="E1843" s="20" t="str">
        <f>_xlfn.XLOOKUP(A1843,'Medical Examinations'!A:A,'Medical Examinations'!D:D,"not found")</f>
        <v>No</v>
      </c>
      <c r="F1843" s="20" t="str">
        <f>_xlfn.XLOOKUP(A1843,'Medical Examinations'!A:A,'Medical Examinations'!E:E,"not found")</f>
        <v>No</v>
      </c>
      <c r="G1843" s="20" t="str">
        <f>_xlfn.XLOOKUP(A1843,'Medical Examinations'!A:A,'Medical Examinations'!F:F,"not found")</f>
        <v>No</v>
      </c>
      <c r="H1843" s="20">
        <f>_xlfn.XLOOKUP(A1843,'Medical Examinations'!A:A,'Medical Examinations'!G:G,"not found")</f>
        <v>0</v>
      </c>
      <c r="I1843" s="20" t="str">
        <f>_xlfn.XLOOKUP(A1843,'Medical Examinations'!A:A,'Medical Examinations'!H:H,"not found")</f>
        <v>No</v>
      </c>
      <c r="J1843" s="20" t="str">
        <f>_xlfn.XLOOKUP(A1843,'Medical Examinations'!A:A,'Medical Examinations'!I:I,"not found")</f>
        <v>Obesity</v>
      </c>
      <c r="K1843" s="21">
        <f>_xlfn.XLOOKUP(A1843,'Hospitalisation Details'!A:A,'Hospitalisation Details'!F:F,"Not Found")</f>
        <v>36484</v>
      </c>
      <c r="L1843" s="22">
        <f>_xlfn.XLOOKUP(A1843,'Hospitalisation Details'!A:A,'Hospitalisation Details'!H:H,"Not Found")</f>
        <v>4466.62</v>
      </c>
      <c r="M1843" s="21" t="str">
        <f>_xlfn.XLOOKUP(A1843,'Hospitalisation Details'!A:A,'Hospitalisation Details'!I:I,"Not Found")</f>
        <v>tier - 2</v>
      </c>
      <c r="N1843" s="21" t="str">
        <f>_xlfn.XLOOKUP(A1843,'Hospitalisation Details'!A:A,'Hospitalisation Details'!J:J,"Not Found")</f>
        <v>tier - 3</v>
      </c>
      <c r="O1843" s="21" t="str">
        <f>_xlfn.XLOOKUP(A1843,'Hospitalisation Details'!A:A,'Hospitalisation Details'!K:K,"Not Found")</f>
        <v>R1012</v>
      </c>
      <c r="P1843" s="23">
        <f>_xlfn.XLOOKUP(A1843,'Hospitalisation Details'!A:A,'Hospitalisation Details'!L:L,"Not Found")</f>
        <v>23</v>
      </c>
    </row>
    <row r="1844" spans="1:16" ht="15.75" x14ac:dyDescent="0.25">
      <c r="A1844" s="19" t="s">
        <v>526</v>
      </c>
      <c r="B1844" s="19" t="str">
        <f>_xlfn.XLOOKUP(A1844,'Customer Names'!A:A,'Customer Names'!C:C,"Not Found")</f>
        <v>Johnson</v>
      </c>
      <c r="C1844" s="20">
        <f>_xlfn.XLOOKUP(A1844,'Medical Examinations'!A:A,'Medical Examinations'!B:B,"not found")</f>
        <v>38.39</v>
      </c>
      <c r="D1844" s="20">
        <f>_xlfn.XLOOKUP(A1844,'Medical Examinations'!A:A,'Medical Examinations'!C:C,"not found")</f>
        <v>6.05</v>
      </c>
      <c r="E1844" s="20" t="str">
        <f>_xlfn.XLOOKUP(A1844,'Medical Examinations'!A:A,'Medical Examinations'!D:D,"not found")</f>
        <v>No</v>
      </c>
      <c r="F1844" s="20" t="str">
        <f>_xlfn.XLOOKUP(A1844,'Medical Examinations'!A:A,'Medical Examinations'!E:E,"not found")</f>
        <v>No</v>
      </c>
      <c r="G1844" s="20" t="str">
        <f>_xlfn.XLOOKUP(A1844,'Medical Examinations'!A:A,'Medical Examinations'!F:F,"not found")</f>
        <v>No</v>
      </c>
      <c r="H1844" s="20">
        <f>_xlfn.XLOOKUP(A1844,'Medical Examinations'!A:A,'Medical Examinations'!G:G,"not found")</f>
        <v>0</v>
      </c>
      <c r="I1844" s="20" t="str">
        <f>_xlfn.XLOOKUP(A1844,'Medical Examinations'!A:A,'Medical Examinations'!H:H,"not found")</f>
        <v>No</v>
      </c>
      <c r="J1844" s="20" t="str">
        <f>_xlfn.XLOOKUP(A1844,'Medical Examinations'!A:A,'Medical Examinations'!I:I,"not found")</f>
        <v>Obesity</v>
      </c>
      <c r="K1844" s="21">
        <f>_xlfn.XLOOKUP(A1844,'Hospitalisation Details'!A:A,'Hospitalisation Details'!F:F,"Not Found")</f>
        <v>33423</v>
      </c>
      <c r="L1844" s="22">
        <f>_xlfn.XLOOKUP(A1844,'Hospitalisation Details'!A:A,'Hospitalisation Details'!H:H,"Not Found")</f>
        <v>4463.21</v>
      </c>
      <c r="M1844" s="21" t="str">
        <f>_xlfn.XLOOKUP(A1844,'Hospitalisation Details'!A:A,'Hospitalisation Details'!I:I,"Not Found")</f>
        <v>tier - 2</v>
      </c>
      <c r="N1844" s="21" t="str">
        <f>_xlfn.XLOOKUP(A1844,'Hospitalisation Details'!A:A,'Hospitalisation Details'!J:J,"Not Found")</f>
        <v>tier - 3</v>
      </c>
      <c r="O1844" s="21" t="str">
        <f>_xlfn.XLOOKUP(A1844,'Hospitalisation Details'!A:A,'Hospitalisation Details'!K:K,"Not Found")</f>
        <v>R1013</v>
      </c>
      <c r="P1844" s="23">
        <f>_xlfn.XLOOKUP(A1844,'Hospitalisation Details'!A:A,'Hospitalisation Details'!L:L,"Not Found")</f>
        <v>31</v>
      </c>
    </row>
    <row r="1845" spans="1:16" ht="15.75" x14ac:dyDescent="0.25">
      <c r="A1845" s="19" t="s">
        <v>525</v>
      </c>
      <c r="B1845" s="19" t="str">
        <f>_xlfn.XLOOKUP(A1845,'Customer Names'!A:A,'Customer Names'!C:C,"Not Found")</f>
        <v>Norcross</v>
      </c>
      <c r="C1845" s="20">
        <f>_xlfn.XLOOKUP(A1845,'Medical Examinations'!A:A,'Medical Examinations'!B:B,"not found")</f>
        <v>33.82</v>
      </c>
      <c r="D1845" s="20">
        <f>_xlfn.XLOOKUP(A1845,'Medical Examinations'!A:A,'Medical Examinations'!C:C,"not found")</f>
        <v>4.6500000000000004</v>
      </c>
      <c r="E1845" s="20" t="str">
        <f>_xlfn.XLOOKUP(A1845,'Medical Examinations'!A:A,'Medical Examinations'!D:D,"not found")</f>
        <v>No</v>
      </c>
      <c r="F1845" s="20" t="str">
        <f>_xlfn.XLOOKUP(A1845,'Medical Examinations'!A:A,'Medical Examinations'!E:E,"not found")</f>
        <v>No</v>
      </c>
      <c r="G1845" s="20" t="str">
        <f>_xlfn.XLOOKUP(A1845,'Medical Examinations'!A:A,'Medical Examinations'!F:F,"not found")</f>
        <v>No</v>
      </c>
      <c r="H1845" s="20">
        <f>_xlfn.XLOOKUP(A1845,'Medical Examinations'!A:A,'Medical Examinations'!G:G,"not found")</f>
        <v>0</v>
      </c>
      <c r="I1845" s="20" t="str">
        <f>_xlfn.XLOOKUP(A1845,'Medical Examinations'!A:A,'Medical Examinations'!H:H,"not found")</f>
        <v>No</v>
      </c>
      <c r="J1845" s="20" t="str">
        <f>_xlfn.XLOOKUP(A1845,'Medical Examinations'!A:A,'Medical Examinations'!I:I,"not found")</f>
        <v>Obesity</v>
      </c>
      <c r="K1845" s="21">
        <f>_xlfn.XLOOKUP(A1845,'Hospitalisation Details'!A:A,'Hospitalisation Details'!F:F,"Not Found")</f>
        <v>33069</v>
      </c>
      <c r="L1845" s="22">
        <f>_xlfn.XLOOKUP(A1845,'Hospitalisation Details'!A:A,'Hospitalisation Details'!H:H,"Not Found")</f>
        <v>4462.72</v>
      </c>
      <c r="M1845" s="21" t="str">
        <f>_xlfn.XLOOKUP(A1845,'Hospitalisation Details'!A:A,'Hospitalisation Details'!I:I,"Not Found")</f>
        <v>tier - 2</v>
      </c>
      <c r="N1845" s="21" t="str">
        <f>_xlfn.XLOOKUP(A1845,'Hospitalisation Details'!A:A,'Hospitalisation Details'!J:J,"Not Found")</f>
        <v>tier - 3</v>
      </c>
      <c r="O1845" s="21" t="str">
        <f>_xlfn.XLOOKUP(A1845,'Hospitalisation Details'!A:A,'Hospitalisation Details'!K:K,"Not Found")</f>
        <v>R1012</v>
      </c>
      <c r="P1845" s="23">
        <f>_xlfn.XLOOKUP(A1845,'Hospitalisation Details'!A:A,'Hospitalisation Details'!L:L,"Not Found")</f>
        <v>32</v>
      </c>
    </row>
    <row r="1846" spans="1:16" ht="15.75" x14ac:dyDescent="0.25">
      <c r="A1846" s="19" t="s">
        <v>524</v>
      </c>
      <c r="B1846" s="19" t="str">
        <f>_xlfn.XLOOKUP(A1846,'Customer Names'!A:A,'Customer Names'!C:C,"Not Found")</f>
        <v>Lazrus</v>
      </c>
      <c r="C1846" s="20">
        <f>_xlfn.XLOOKUP(A1846,'Medical Examinations'!A:A,'Medical Examinations'!B:B,"not found")</f>
        <v>27.835000000000001</v>
      </c>
      <c r="D1846" s="20">
        <f>_xlfn.XLOOKUP(A1846,'Medical Examinations'!A:A,'Medical Examinations'!C:C,"not found")</f>
        <v>5.37</v>
      </c>
      <c r="E1846" s="20" t="str">
        <f>_xlfn.XLOOKUP(A1846,'Medical Examinations'!A:A,'Medical Examinations'!D:D,"not found")</f>
        <v>No</v>
      </c>
      <c r="F1846" s="20" t="str">
        <f>_xlfn.XLOOKUP(A1846,'Medical Examinations'!A:A,'Medical Examinations'!E:E,"not found")</f>
        <v>No</v>
      </c>
      <c r="G1846" s="20" t="str">
        <f>_xlfn.XLOOKUP(A1846,'Medical Examinations'!A:A,'Medical Examinations'!F:F,"not found")</f>
        <v>No</v>
      </c>
      <c r="H1846" s="20">
        <f>_xlfn.XLOOKUP(A1846,'Medical Examinations'!A:A,'Medical Examinations'!G:G,"not found")</f>
        <v>0</v>
      </c>
      <c r="I1846" s="20" t="str">
        <f>_xlfn.XLOOKUP(A1846,'Medical Examinations'!A:A,'Medical Examinations'!H:H,"not found")</f>
        <v>No</v>
      </c>
      <c r="J1846" s="20" t="str">
        <f>_xlfn.XLOOKUP(A1846,'Medical Examinations'!A:A,'Medical Examinations'!I:I,"not found")</f>
        <v>Overweight</v>
      </c>
      <c r="K1846" s="21">
        <f>_xlfn.XLOOKUP(A1846,'Hospitalisation Details'!A:A,'Hospitalisation Details'!F:F,"Not Found")</f>
        <v>33093</v>
      </c>
      <c r="L1846" s="22">
        <f>_xlfn.XLOOKUP(A1846,'Hospitalisation Details'!A:A,'Hospitalisation Details'!H:H,"Not Found")</f>
        <v>4454.3999999999996</v>
      </c>
      <c r="M1846" s="21" t="str">
        <f>_xlfn.XLOOKUP(A1846,'Hospitalisation Details'!A:A,'Hospitalisation Details'!I:I,"Not Found")</f>
        <v>tier - 2</v>
      </c>
      <c r="N1846" s="21" t="str">
        <f>_xlfn.XLOOKUP(A1846,'Hospitalisation Details'!A:A,'Hospitalisation Details'!J:J,"Not Found")</f>
        <v>tier - 3</v>
      </c>
      <c r="O1846" s="21" t="str">
        <f>_xlfn.XLOOKUP(A1846,'Hospitalisation Details'!A:A,'Hospitalisation Details'!K:K,"Not Found")</f>
        <v>R1012</v>
      </c>
      <c r="P1846" s="23">
        <f>_xlfn.XLOOKUP(A1846,'Hospitalisation Details'!A:A,'Hospitalisation Details'!L:L,"Not Found")</f>
        <v>32</v>
      </c>
    </row>
    <row r="1847" spans="1:16" ht="15.75" x14ac:dyDescent="0.25">
      <c r="A1847" s="19" t="s">
        <v>523</v>
      </c>
      <c r="B1847" s="19" t="str">
        <f>_xlfn.XLOOKUP(A1847,'Customer Names'!A:A,'Customer Names'!C:C,"Not Found")</f>
        <v>Tsegay</v>
      </c>
      <c r="C1847" s="20">
        <f>_xlfn.XLOOKUP(A1847,'Medical Examinations'!A:A,'Medical Examinations'!B:B,"not found")</f>
        <v>33</v>
      </c>
      <c r="D1847" s="20">
        <f>_xlfn.XLOOKUP(A1847,'Medical Examinations'!A:A,'Medical Examinations'!C:C,"not found")</f>
        <v>5.39</v>
      </c>
      <c r="E1847" s="20" t="str">
        <f>_xlfn.XLOOKUP(A1847,'Medical Examinations'!A:A,'Medical Examinations'!D:D,"not found")</f>
        <v>No</v>
      </c>
      <c r="F1847" s="20" t="str">
        <f>_xlfn.XLOOKUP(A1847,'Medical Examinations'!A:A,'Medical Examinations'!E:E,"not found")</f>
        <v>No</v>
      </c>
      <c r="G1847" s="20" t="str">
        <f>_xlfn.XLOOKUP(A1847,'Medical Examinations'!A:A,'Medical Examinations'!F:F,"not found")</f>
        <v>No</v>
      </c>
      <c r="H1847" s="20">
        <f>_xlfn.XLOOKUP(A1847,'Medical Examinations'!A:A,'Medical Examinations'!G:G,"not found")</f>
        <v>0</v>
      </c>
      <c r="I1847" s="20" t="str">
        <f>_xlfn.XLOOKUP(A1847,'Medical Examinations'!A:A,'Medical Examinations'!H:H,"not found")</f>
        <v>No</v>
      </c>
      <c r="J1847" s="20" t="str">
        <f>_xlfn.XLOOKUP(A1847,'Medical Examinations'!A:A,'Medical Examinations'!I:I,"not found")</f>
        <v>Obesity</v>
      </c>
      <c r="K1847" s="21">
        <f>_xlfn.XLOOKUP(A1847,'Hospitalisation Details'!A:A,'Hospitalisation Details'!F:F,"Not Found")</f>
        <v>34513</v>
      </c>
      <c r="L1847" s="22">
        <f>_xlfn.XLOOKUP(A1847,'Hospitalisation Details'!A:A,'Hospitalisation Details'!H:H,"Not Found")</f>
        <v>4449.46</v>
      </c>
      <c r="M1847" s="21" t="str">
        <f>_xlfn.XLOOKUP(A1847,'Hospitalisation Details'!A:A,'Hospitalisation Details'!I:I,"Not Found")</f>
        <v>tier - 2</v>
      </c>
      <c r="N1847" s="21" t="str">
        <f>_xlfn.XLOOKUP(A1847,'Hospitalisation Details'!A:A,'Hospitalisation Details'!J:J,"Not Found")</f>
        <v>tier - 3</v>
      </c>
      <c r="O1847" s="21" t="str">
        <f>_xlfn.XLOOKUP(A1847,'Hospitalisation Details'!A:A,'Hospitalisation Details'!K:K,"Not Found")</f>
        <v>R1013</v>
      </c>
      <c r="P1847" s="23">
        <f>_xlfn.XLOOKUP(A1847,'Hospitalisation Details'!A:A,'Hospitalisation Details'!L:L,"Not Found")</f>
        <v>28</v>
      </c>
    </row>
    <row r="1848" spans="1:16" ht="15.75" x14ac:dyDescent="0.25">
      <c r="A1848" s="19" t="s">
        <v>522</v>
      </c>
      <c r="B1848" s="19" t="str">
        <f>_xlfn.XLOOKUP(A1848,'Customer Names'!A:A,'Customer Names'!C:C,"Not Found")</f>
        <v>Schneider</v>
      </c>
      <c r="C1848" s="20">
        <f>_xlfn.XLOOKUP(A1848,'Medical Examinations'!A:A,'Medical Examinations'!B:B,"not found")</f>
        <v>26.885000000000002</v>
      </c>
      <c r="D1848" s="20">
        <f>_xlfn.XLOOKUP(A1848,'Medical Examinations'!A:A,'Medical Examinations'!C:C,"not found")</f>
        <v>5.86</v>
      </c>
      <c r="E1848" s="20" t="str">
        <f>_xlfn.XLOOKUP(A1848,'Medical Examinations'!A:A,'Medical Examinations'!D:D,"not found")</f>
        <v>No</v>
      </c>
      <c r="F1848" s="20" t="str">
        <f>_xlfn.XLOOKUP(A1848,'Medical Examinations'!A:A,'Medical Examinations'!E:E,"not found")</f>
        <v>No</v>
      </c>
      <c r="G1848" s="20" t="str">
        <f>_xlfn.XLOOKUP(A1848,'Medical Examinations'!A:A,'Medical Examinations'!F:F,"not found")</f>
        <v>No</v>
      </c>
      <c r="H1848" s="20">
        <f>_xlfn.XLOOKUP(A1848,'Medical Examinations'!A:A,'Medical Examinations'!G:G,"not found")</f>
        <v>0</v>
      </c>
      <c r="I1848" s="20" t="str">
        <f>_xlfn.XLOOKUP(A1848,'Medical Examinations'!A:A,'Medical Examinations'!H:H,"not found")</f>
        <v>No</v>
      </c>
      <c r="J1848" s="20" t="str">
        <f>_xlfn.XLOOKUP(A1848,'Medical Examinations'!A:A,'Medical Examinations'!I:I,"not found")</f>
        <v>Overweight</v>
      </c>
      <c r="K1848" s="21">
        <f>_xlfn.XLOOKUP(A1848,'Hospitalisation Details'!A:A,'Hospitalisation Details'!F:F,"Not Found")</f>
        <v>33484</v>
      </c>
      <c r="L1848" s="22">
        <f>_xlfn.XLOOKUP(A1848,'Hospitalisation Details'!A:A,'Hospitalisation Details'!H:H,"Not Found")</f>
        <v>4441.21</v>
      </c>
      <c r="M1848" s="21" t="str">
        <f>_xlfn.XLOOKUP(A1848,'Hospitalisation Details'!A:A,'Hospitalisation Details'!I:I,"Not Found")</f>
        <v>tier - 2</v>
      </c>
      <c r="N1848" s="21" t="str">
        <f>_xlfn.XLOOKUP(A1848,'Hospitalisation Details'!A:A,'Hospitalisation Details'!J:J,"Not Found")</f>
        <v>tier - 3</v>
      </c>
      <c r="O1848" s="21" t="str">
        <f>_xlfn.XLOOKUP(A1848,'Hospitalisation Details'!A:A,'Hospitalisation Details'!K:K,"Not Found")</f>
        <v>R1014</v>
      </c>
      <c r="P1848" s="23">
        <f>_xlfn.XLOOKUP(A1848,'Hospitalisation Details'!A:A,'Hospitalisation Details'!L:L,"Not Found")</f>
        <v>31</v>
      </c>
    </row>
    <row r="1849" spans="1:16" ht="15.75" x14ac:dyDescent="0.25">
      <c r="A1849" s="19" t="s">
        <v>521</v>
      </c>
      <c r="B1849" s="19" t="str">
        <f>_xlfn.XLOOKUP(A1849,'Customer Names'!A:A,'Customer Names'!C:C,"Not Found")</f>
        <v>Loreto</v>
      </c>
      <c r="C1849" s="20">
        <f>_xlfn.XLOOKUP(A1849,'Medical Examinations'!A:A,'Medical Examinations'!B:B,"not found")</f>
        <v>29.26</v>
      </c>
      <c r="D1849" s="20">
        <f>_xlfn.XLOOKUP(A1849,'Medical Examinations'!A:A,'Medical Examinations'!C:C,"not found")</f>
        <v>4.4400000000000004</v>
      </c>
      <c r="E1849" s="20" t="str">
        <f>_xlfn.XLOOKUP(A1849,'Medical Examinations'!A:A,'Medical Examinations'!D:D,"not found")</f>
        <v>No</v>
      </c>
      <c r="F1849" s="20" t="str">
        <f>_xlfn.XLOOKUP(A1849,'Medical Examinations'!A:A,'Medical Examinations'!E:E,"not found")</f>
        <v>No</v>
      </c>
      <c r="G1849" s="20" t="str">
        <f>_xlfn.XLOOKUP(A1849,'Medical Examinations'!A:A,'Medical Examinations'!F:F,"not found")</f>
        <v>No</v>
      </c>
      <c r="H1849" s="20">
        <f>_xlfn.XLOOKUP(A1849,'Medical Examinations'!A:A,'Medical Examinations'!G:G,"not found")</f>
        <v>0</v>
      </c>
      <c r="I1849" s="20" t="str">
        <f>_xlfn.XLOOKUP(A1849,'Medical Examinations'!A:A,'Medical Examinations'!H:H,"not found")</f>
        <v>No</v>
      </c>
      <c r="J1849" s="20" t="str">
        <f>_xlfn.XLOOKUP(A1849,'Medical Examinations'!A:A,'Medical Examinations'!I:I,"not found")</f>
        <v>Overweight</v>
      </c>
      <c r="K1849" s="21">
        <f>_xlfn.XLOOKUP(A1849,'Hospitalisation Details'!A:A,'Hospitalisation Details'!F:F,"Not Found")</f>
        <v>34631</v>
      </c>
      <c r="L1849" s="22">
        <f>_xlfn.XLOOKUP(A1849,'Hospitalisation Details'!A:A,'Hospitalisation Details'!H:H,"Not Found")</f>
        <v>4438.26</v>
      </c>
      <c r="M1849" s="21" t="str">
        <f>_xlfn.XLOOKUP(A1849,'Hospitalisation Details'!A:A,'Hospitalisation Details'!I:I,"Not Found")</f>
        <v>tier - 2</v>
      </c>
      <c r="N1849" s="21" t="str">
        <f>_xlfn.XLOOKUP(A1849,'Hospitalisation Details'!A:A,'Hospitalisation Details'!J:J,"Not Found")</f>
        <v>tier - 3</v>
      </c>
      <c r="O1849" s="21" t="str">
        <f>_xlfn.XLOOKUP(A1849,'Hospitalisation Details'!A:A,'Hospitalisation Details'!K:K,"Not Found")</f>
        <v>R1017</v>
      </c>
      <c r="P1849" s="23">
        <f>_xlfn.XLOOKUP(A1849,'Hospitalisation Details'!A:A,'Hospitalisation Details'!L:L,"Not Found")</f>
        <v>28</v>
      </c>
    </row>
    <row r="1850" spans="1:16" ht="15.75" x14ac:dyDescent="0.25">
      <c r="A1850" s="19" t="s">
        <v>520</v>
      </c>
      <c r="B1850" s="19" t="str">
        <f>_xlfn.XLOOKUP(A1850,'Customer Names'!A:A,'Customer Names'!C:C,"Not Found")</f>
        <v>Callahan</v>
      </c>
      <c r="C1850" s="20">
        <f>_xlfn.XLOOKUP(A1850,'Medical Examinations'!A:A,'Medical Examinations'!B:B,"not found")</f>
        <v>26.98</v>
      </c>
      <c r="D1850" s="20">
        <f>_xlfn.XLOOKUP(A1850,'Medical Examinations'!A:A,'Medical Examinations'!C:C,"not found")</f>
        <v>4.41</v>
      </c>
      <c r="E1850" s="20" t="str">
        <f>_xlfn.XLOOKUP(A1850,'Medical Examinations'!A:A,'Medical Examinations'!D:D,"not found")</f>
        <v>No</v>
      </c>
      <c r="F1850" s="20" t="str">
        <f>_xlfn.XLOOKUP(A1850,'Medical Examinations'!A:A,'Medical Examinations'!E:E,"not found")</f>
        <v>No</v>
      </c>
      <c r="G1850" s="20" t="str">
        <f>_xlfn.XLOOKUP(A1850,'Medical Examinations'!A:A,'Medical Examinations'!F:F,"not found")</f>
        <v>No</v>
      </c>
      <c r="H1850" s="20">
        <f>_xlfn.XLOOKUP(A1850,'Medical Examinations'!A:A,'Medical Examinations'!G:G,"not found")</f>
        <v>0</v>
      </c>
      <c r="I1850" s="20" t="str">
        <f>_xlfn.XLOOKUP(A1850,'Medical Examinations'!A:A,'Medical Examinations'!H:H,"not found")</f>
        <v>No</v>
      </c>
      <c r="J1850" s="20" t="str">
        <f>_xlfn.XLOOKUP(A1850,'Medical Examinations'!A:A,'Medical Examinations'!I:I,"not found")</f>
        <v>Overweight</v>
      </c>
      <c r="K1850" s="21">
        <f>_xlfn.XLOOKUP(A1850,'Hospitalisation Details'!A:A,'Hospitalisation Details'!F:F,"Not Found")</f>
        <v>34615</v>
      </c>
      <c r="L1850" s="22">
        <f>_xlfn.XLOOKUP(A1850,'Hospitalisation Details'!A:A,'Hospitalisation Details'!H:H,"Not Found")</f>
        <v>4435.09</v>
      </c>
      <c r="M1850" s="21" t="str">
        <f>_xlfn.XLOOKUP(A1850,'Hospitalisation Details'!A:A,'Hospitalisation Details'!I:I,"Not Found")</f>
        <v>tier - 2</v>
      </c>
      <c r="N1850" s="21" t="str">
        <f>_xlfn.XLOOKUP(A1850,'Hospitalisation Details'!A:A,'Hospitalisation Details'!J:J,"Not Found")</f>
        <v>tier - 3</v>
      </c>
      <c r="O1850" s="21" t="str">
        <f>_xlfn.XLOOKUP(A1850,'Hospitalisation Details'!A:A,'Hospitalisation Details'!K:K,"Not Found")</f>
        <v>R1016</v>
      </c>
      <c r="P1850" s="23">
        <f>_xlfn.XLOOKUP(A1850,'Hospitalisation Details'!A:A,'Hospitalisation Details'!L:L,"Not Found")</f>
        <v>28</v>
      </c>
    </row>
    <row r="1851" spans="1:16" ht="15.75" x14ac:dyDescent="0.25">
      <c r="A1851" s="19" t="s">
        <v>519</v>
      </c>
      <c r="B1851" s="19" t="str">
        <f>_xlfn.XLOOKUP(A1851,'Customer Names'!A:A,'Customer Names'!C:C,"Not Found")</f>
        <v>Timko</v>
      </c>
      <c r="C1851" s="20">
        <f>_xlfn.XLOOKUP(A1851,'Medical Examinations'!A:A,'Medical Examinations'!B:B,"not found")</f>
        <v>32.11</v>
      </c>
      <c r="D1851" s="20">
        <f>_xlfn.XLOOKUP(A1851,'Medical Examinations'!A:A,'Medical Examinations'!C:C,"not found")</f>
        <v>5.19</v>
      </c>
      <c r="E1851" s="20" t="str">
        <f>_xlfn.XLOOKUP(A1851,'Medical Examinations'!A:A,'Medical Examinations'!D:D,"not found")</f>
        <v>No</v>
      </c>
      <c r="F1851" s="20" t="str">
        <f>_xlfn.XLOOKUP(A1851,'Medical Examinations'!A:A,'Medical Examinations'!E:E,"not found")</f>
        <v>No</v>
      </c>
      <c r="G1851" s="20" t="str">
        <f>_xlfn.XLOOKUP(A1851,'Medical Examinations'!A:A,'Medical Examinations'!F:F,"not found")</f>
        <v>Yes</v>
      </c>
      <c r="H1851" s="20">
        <f>_xlfn.XLOOKUP(A1851,'Medical Examinations'!A:A,'Medical Examinations'!G:G,"not found")</f>
        <v>1</v>
      </c>
      <c r="I1851" s="20" t="str">
        <f>_xlfn.XLOOKUP(A1851,'Medical Examinations'!A:A,'Medical Examinations'!H:H,"not found")</f>
        <v>No</v>
      </c>
      <c r="J1851" s="20" t="str">
        <f>_xlfn.XLOOKUP(A1851,'Medical Examinations'!A:A,'Medical Examinations'!I:I,"not found")</f>
        <v>Obesity</v>
      </c>
      <c r="K1851" s="21">
        <f>_xlfn.XLOOKUP(A1851,'Hospitalisation Details'!A:A,'Hospitalisation Details'!F:F,"Not Found")</f>
        <v>34326</v>
      </c>
      <c r="L1851" s="22">
        <f>_xlfn.XLOOKUP(A1851,'Hospitalisation Details'!A:A,'Hospitalisation Details'!H:H,"Not Found")</f>
        <v>4433.92</v>
      </c>
      <c r="M1851" s="21" t="str">
        <f>_xlfn.XLOOKUP(A1851,'Hospitalisation Details'!A:A,'Hospitalisation Details'!I:I,"Not Found")</f>
        <v>tier - 2</v>
      </c>
      <c r="N1851" s="21" t="str">
        <f>_xlfn.XLOOKUP(A1851,'Hospitalisation Details'!A:A,'Hospitalisation Details'!J:J,"Not Found")</f>
        <v>tier - 3</v>
      </c>
      <c r="O1851" s="21" t="str">
        <f>_xlfn.XLOOKUP(A1851,'Hospitalisation Details'!A:A,'Hospitalisation Details'!K:K,"Not Found")</f>
        <v>R1012</v>
      </c>
      <c r="P1851" s="23">
        <f>_xlfn.XLOOKUP(A1851,'Hospitalisation Details'!A:A,'Hospitalisation Details'!L:L,"Not Found")</f>
        <v>29</v>
      </c>
    </row>
    <row r="1852" spans="1:16" ht="15.75" x14ac:dyDescent="0.25">
      <c r="A1852" s="19" t="s">
        <v>518</v>
      </c>
      <c r="B1852" s="19" t="str">
        <f>_xlfn.XLOOKUP(A1852,'Customer Names'!A:A,'Customer Names'!C:C,"Not Found")</f>
        <v>Achatz</v>
      </c>
      <c r="C1852" s="20">
        <f>_xlfn.XLOOKUP(A1852,'Medical Examinations'!A:A,'Medical Examinations'!B:B,"not found")</f>
        <v>31.73</v>
      </c>
      <c r="D1852" s="20">
        <f>_xlfn.XLOOKUP(A1852,'Medical Examinations'!A:A,'Medical Examinations'!C:C,"not found")</f>
        <v>5.16</v>
      </c>
      <c r="E1852" s="20" t="str">
        <f>_xlfn.XLOOKUP(A1852,'Medical Examinations'!A:A,'Medical Examinations'!D:D,"not found")</f>
        <v>No</v>
      </c>
      <c r="F1852" s="20" t="str">
        <f>_xlfn.XLOOKUP(A1852,'Medical Examinations'!A:A,'Medical Examinations'!E:E,"not found")</f>
        <v>No</v>
      </c>
      <c r="G1852" s="20" t="str">
        <f>_xlfn.XLOOKUP(A1852,'Medical Examinations'!A:A,'Medical Examinations'!F:F,"not found")</f>
        <v>Yes</v>
      </c>
      <c r="H1852" s="20">
        <f>_xlfn.XLOOKUP(A1852,'Medical Examinations'!A:A,'Medical Examinations'!G:G,"not found")</f>
        <v>1</v>
      </c>
      <c r="I1852" s="20" t="str">
        <f>_xlfn.XLOOKUP(A1852,'Medical Examinations'!A:A,'Medical Examinations'!H:H,"not found")</f>
        <v>No</v>
      </c>
      <c r="J1852" s="20" t="str">
        <f>_xlfn.XLOOKUP(A1852,'Medical Examinations'!A:A,'Medical Examinations'!I:I,"not found")</f>
        <v>Obesity</v>
      </c>
      <c r="K1852" s="21">
        <f>_xlfn.XLOOKUP(A1852,'Hospitalisation Details'!A:A,'Hospitalisation Details'!F:F,"Not Found")</f>
        <v>34216</v>
      </c>
      <c r="L1852" s="22">
        <f>_xlfn.XLOOKUP(A1852,'Hospitalisation Details'!A:A,'Hospitalisation Details'!H:H,"Not Found")</f>
        <v>4433.3900000000003</v>
      </c>
      <c r="M1852" s="21" t="str">
        <f>_xlfn.XLOOKUP(A1852,'Hospitalisation Details'!A:A,'Hospitalisation Details'!I:I,"Not Found")</f>
        <v>tier - 2</v>
      </c>
      <c r="N1852" s="21" t="str">
        <f>_xlfn.XLOOKUP(A1852,'Hospitalisation Details'!A:A,'Hospitalisation Details'!J:J,"Not Found")</f>
        <v>tier - 3</v>
      </c>
      <c r="O1852" s="21" t="str">
        <f>_xlfn.XLOOKUP(A1852,'Hospitalisation Details'!A:A,'Hospitalisation Details'!K:K,"Not Found")</f>
        <v>R1012</v>
      </c>
      <c r="P1852" s="23">
        <f>_xlfn.XLOOKUP(A1852,'Hospitalisation Details'!A:A,'Hospitalisation Details'!L:L,"Not Found")</f>
        <v>29</v>
      </c>
    </row>
    <row r="1853" spans="1:16" ht="15.75" x14ac:dyDescent="0.25">
      <c r="A1853" s="19" t="s">
        <v>517</v>
      </c>
      <c r="B1853" s="19" t="str">
        <f>_xlfn.XLOOKUP(A1853,'Customer Names'!A:A,'Customer Names'!C:C,"Not Found")</f>
        <v>Horwitz</v>
      </c>
      <c r="C1853" s="20">
        <f>_xlfn.XLOOKUP(A1853,'Medical Examinations'!A:A,'Medical Examinations'!B:B,"not found")</f>
        <v>22.515000000000001</v>
      </c>
      <c r="D1853" s="20">
        <f>_xlfn.XLOOKUP(A1853,'Medical Examinations'!A:A,'Medical Examinations'!C:C,"not found")</f>
        <v>4.24</v>
      </c>
      <c r="E1853" s="20" t="str">
        <f>_xlfn.XLOOKUP(A1853,'Medical Examinations'!A:A,'Medical Examinations'!D:D,"not found")</f>
        <v>No</v>
      </c>
      <c r="F1853" s="20" t="str">
        <f>_xlfn.XLOOKUP(A1853,'Medical Examinations'!A:A,'Medical Examinations'!E:E,"not found")</f>
        <v>No</v>
      </c>
      <c r="G1853" s="20" t="str">
        <f>_xlfn.XLOOKUP(A1853,'Medical Examinations'!A:A,'Medical Examinations'!F:F,"not found")</f>
        <v>No</v>
      </c>
      <c r="H1853" s="20">
        <f>_xlfn.XLOOKUP(A1853,'Medical Examinations'!A:A,'Medical Examinations'!G:G,"not found")</f>
        <v>0</v>
      </c>
      <c r="I1853" s="20" t="str">
        <f>_xlfn.XLOOKUP(A1853,'Medical Examinations'!A:A,'Medical Examinations'!H:H,"not found")</f>
        <v>No</v>
      </c>
      <c r="J1853" s="20" t="str">
        <f>_xlfn.XLOOKUP(A1853,'Medical Examinations'!A:A,'Medical Examinations'!I:I,"not found")</f>
        <v>Normal Weight</v>
      </c>
      <c r="K1853" s="21">
        <f>_xlfn.XLOOKUP(A1853,'Hospitalisation Details'!A:A,'Hospitalisation Details'!F:F,"Not Found")</f>
        <v>34697</v>
      </c>
      <c r="L1853" s="22">
        <f>_xlfn.XLOOKUP(A1853,'Hospitalisation Details'!A:A,'Hospitalisation Details'!H:H,"Not Found")</f>
        <v>4428.8900000000003</v>
      </c>
      <c r="M1853" s="21" t="str">
        <f>_xlfn.XLOOKUP(A1853,'Hospitalisation Details'!A:A,'Hospitalisation Details'!I:I,"Not Found")</f>
        <v>tier - 2</v>
      </c>
      <c r="N1853" s="21" t="str">
        <f>_xlfn.XLOOKUP(A1853,'Hospitalisation Details'!A:A,'Hospitalisation Details'!J:J,"Not Found")</f>
        <v>tier - 3</v>
      </c>
      <c r="O1853" s="21" t="str">
        <f>_xlfn.XLOOKUP(A1853,'Hospitalisation Details'!A:A,'Hospitalisation Details'!K:K,"Not Found")</f>
        <v>R1017</v>
      </c>
      <c r="P1853" s="23">
        <f>_xlfn.XLOOKUP(A1853,'Hospitalisation Details'!A:A,'Hospitalisation Details'!L:L,"Not Found")</f>
        <v>28</v>
      </c>
    </row>
    <row r="1854" spans="1:16" ht="15.75" x14ac:dyDescent="0.25">
      <c r="A1854" s="19" t="s">
        <v>515</v>
      </c>
      <c r="B1854" s="19" t="str">
        <f>_xlfn.XLOOKUP(A1854,'Customer Names'!A:A,'Customer Names'!C:C,"Not Found")</f>
        <v>Gordyan</v>
      </c>
      <c r="C1854" s="20">
        <f>_xlfn.XLOOKUP(A1854,'Medical Examinations'!A:A,'Medical Examinations'!B:B,"not found")</f>
        <v>25.9</v>
      </c>
      <c r="D1854" s="20">
        <f>_xlfn.XLOOKUP(A1854,'Medical Examinations'!A:A,'Medical Examinations'!C:C,"not found")</f>
        <v>5.45</v>
      </c>
      <c r="E1854" s="20" t="str">
        <f>_xlfn.XLOOKUP(A1854,'Medical Examinations'!A:A,'Medical Examinations'!D:D,"not found")</f>
        <v>No</v>
      </c>
      <c r="F1854" s="20" t="str">
        <f>_xlfn.XLOOKUP(A1854,'Medical Examinations'!A:A,'Medical Examinations'!E:E,"not found")</f>
        <v>No</v>
      </c>
      <c r="G1854" s="20" t="str">
        <f>_xlfn.XLOOKUP(A1854,'Medical Examinations'!A:A,'Medical Examinations'!F:F,"not found")</f>
        <v>No</v>
      </c>
      <c r="H1854" s="20">
        <f>_xlfn.XLOOKUP(A1854,'Medical Examinations'!A:A,'Medical Examinations'!G:G,"not found")</f>
        <v>1</v>
      </c>
      <c r="I1854" s="20" t="str">
        <f>_xlfn.XLOOKUP(A1854,'Medical Examinations'!A:A,'Medical Examinations'!H:H,"not found")</f>
        <v>No</v>
      </c>
      <c r="J1854" s="20" t="str">
        <f>_xlfn.XLOOKUP(A1854,'Medical Examinations'!A:A,'Medical Examinations'!I:I,"not found")</f>
        <v>Overweight</v>
      </c>
      <c r="K1854" s="21">
        <f>_xlfn.XLOOKUP(A1854,'Hospitalisation Details'!A:A,'Hospitalisation Details'!F:F,"Not Found")</f>
        <v>33831</v>
      </c>
      <c r="L1854" s="22">
        <f>_xlfn.XLOOKUP(A1854,'Hospitalisation Details'!A:A,'Hospitalisation Details'!H:H,"Not Found")</f>
        <v>4420.95</v>
      </c>
      <c r="M1854" s="21" t="str">
        <f>_xlfn.XLOOKUP(A1854,'Hospitalisation Details'!A:A,'Hospitalisation Details'!I:I,"Not Found")</f>
        <v>tier - 2</v>
      </c>
      <c r="N1854" s="21" t="str">
        <f>_xlfn.XLOOKUP(A1854,'Hospitalisation Details'!A:A,'Hospitalisation Details'!J:J,"Not Found")</f>
        <v>tier - 3</v>
      </c>
      <c r="O1854" s="21" t="str">
        <f>_xlfn.XLOOKUP(A1854,'Hospitalisation Details'!A:A,'Hospitalisation Details'!K:K,"Not Found")</f>
        <v>R1020</v>
      </c>
      <c r="P1854" s="23">
        <f>_xlfn.XLOOKUP(A1854,'Hospitalisation Details'!A:A,'Hospitalisation Details'!L:L,"Not Found")</f>
        <v>30</v>
      </c>
    </row>
    <row r="1855" spans="1:16" ht="15.75" x14ac:dyDescent="0.25">
      <c r="A1855" s="19" t="s">
        <v>514</v>
      </c>
      <c r="B1855" s="19" t="str">
        <f>_xlfn.XLOOKUP(A1855,'Customer Names'!A:A,'Customer Names'!C:C,"Not Found")</f>
        <v>Hetherington</v>
      </c>
      <c r="C1855" s="20">
        <f>_xlfn.XLOOKUP(A1855,'Medical Examinations'!A:A,'Medical Examinations'!B:B,"not found")</f>
        <v>27.72</v>
      </c>
      <c r="D1855" s="20">
        <f>_xlfn.XLOOKUP(A1855,'Medical Examinations'!A:A,'Medical Examinations'!C:C,"not found")</f>
        <v>5.03</v>
      </c>
      <c r="E1855" s="20" t="str">
        <f>_xlfn.XLOOKUP(A1855,'Medical Examinations'!A:A,'Medical Examinations'!D:D,"not found")</f>
        <v>Yes</v>
      </c>
      <c r="F1855" s="20" t="str">
        <f>_xlfn.XLOOKUP(A1855,'Medical Examinations'!A:A,'Medical Examinations'!E:E,"not found")</f>
        <v>No</v>
      </c>
      <c r="G1855" s="20" t="str">
        <f>_xlfn.XLOOKUP(A1855,'Medical Examinations'!A:A,'Medical Examinations'!F:F,"not found")</f>
        <v>No</v>
      </c>
      <c r="H1855" s="20">
        <f>_xlfn.XLOOKUP(A1855,'Medical Examinations'!A:A,'Medical Examinations'!G:G,"not found")</f>
        <v>1</v>
      </c>
      <c r="I1855" s="20" t="str">
        <f>_xlfn.XLOOKUP(A1855,'Medical Examinations'!A:A,'Medical Examinations'!H:H,"not found")</f>
        <v>No</v>
      </c>
      <c r="J1855" s="20" t="str">
        <f>_xlfn.XLOOKUP(A1855,'Medical Examinations'!A:A,'Medical Examinations'!I:I,"not found")</f>
        <v>Overweight</v>
      </c>
      <c r="K1855" s="21">
        <f>_xlfn.XLOOKUP(A1855,'Hospitalisation Details'!A:A,'Hospitalisation Details'!F:F,"Not Found")</f>
        <v>32402</v>
      </c>
      <c r="L1855" s="22">
        <f>_xlfn.XLOOKUP(A1855,'Hospitalisation Details'!A:A,'Hospitalisation Details'!H:H,"Not Found")</f>
        <v>4415.16</v>
      </c>
      <c r="M1855" s="21" t="str">
        <f>_xlfn.XLOOKUP(A1855,'Hospitalisation Details'!A:A,'Hospitalisation Details'!I:I,"Not Found")</f>
        <v>tier - 2</v>
      </c>
      <c r="N1855" s="21" t="str">
        <f>_xlfn.XLOOKUP(A1855,'Hospitalisation Details'!A:A,'Hospitalisation Details'!J:J,"Not Found")</f>
        <v>tier - 3</v>
      </c>
      <c r="O1855" s="21" t="str">
        <f>_xlfn.XLOOKUP(A1855,'Hospitalisation Details'!A:A,'Hospitalisation Details'!K:K,"Not Found")</f>
        <v>R1013</v>
      </c>
      <c r="P1855" s="23">
        <f>_xlfn.XLOOKUP(A1855,'Hospitalisation Details'!A:A,'Hospitalisation Details'!L:L,"Not Found")</f>
        <v>34</v>
      </c>
    </row>
    <row r="1856" spans="1:16" ht="15.75" x14ac:dyDescent="0.25">
      <c r="A1856" s="19" t="s">
        <v>513</v>
      </c>
      <c r="B1856" s="19" t="str">
        <f>_xlfn.XLOOKUP(A1856,'Customer Names'!A:A,'Customer Names'!C:C,"Not Found")</f>
        <v>Thompson</v>
      </c>
      <c r="C1856" s="20">
        <f>_xlfn.XLOOKUP(A1856,'Medical Examinations'!A:A,'Medical Examinations'!B:B,"not found")</f>
        <v>31.5</v>
      </c>
      <c r="D1856" s="20">
        <f>_xlfn.XLOOKUP(A1856,'Medical Examinations'!A:A,'Medical Examinations'!C:C,"not found")</f>
        <v>9.6199999999999992</v>
      </c>
      <c r="E1856" s="20" t="str">
        <f>_xlfn.XLOOKUP(A1856,'Medical Examinations'!A:A,'Medical Examinations'!D:D,"not found")</f>
        <v>Yes</v>
      </c>
      <c r="F1856" s="20" t="str">
        <f>_xlfn.XLOOKUP(A1856,'Medical Examinations'!A:A,'Medical Examinations'!E:E,"not found")</f>
        <v>No</v>
      </c>
      <c r="G1856" s="20" t="str">
        <f>_xlfn.XLOOKUP(A1856,'Medical Examinations'!A:A,'Medical Examinations'!F:F,"not found")</f>
        <v>No</v>
      </c>
      <c r="H1856" s="20">
        <f>_xlfn.XLOOKUP(A1856,'Medical Examinations'!A:A,'Medical Examinations'!G:G,"not found")</f>
        <v>1</v>
      </c>
      <c r="I1856" s="20" t="str">
        <f>_xlfn.XLOOKUP(A1856,'Medical Examinations'!A:A,'Medical Examinations'!H:H,"not found")</f>
        <v>No</v>
      </c>
      <c r="J1856" s="20" t="str">
        <f>_xlfn.XLOOKUP(A1856,'Medical Examinations'!A:A,'Medical Examinations'!I:I,"not found")</f>
        <v>Obesity</v>
      </c>
      <c r="K1856" s="21">
        <f>_xlfn.XLOOKUP(A1856,'Hospitalisation Details'!A:A,'Hospitalisation Details'!F:F,"Not Found")</f>
        <v>31606</v>
      </c>
      <c r="L1856" s="22">
        <f>_xlfn.XLOOKUP(A1856,'Hospitalisation Details'!A:A,'Hospitalisation Details'!H:H,"Not Found")</f>
        <v>4402.2299999999996</v>
      </c>
      <c r="M1856" s="21" t="str">
        <f>_xlfn.XLOOKUP(A1856,'Hospitalisation Details'!A:A,'Hospitalisation Details'!I:I,"Not Found")</f>
        <v>tier - 2</v>
      </c>
      <c r="N1856" s="21" t="str">
        <f>_xlfn.XLOOKUP(A1856,'Hospitalisation Details'!A:A,'Hospitalisation Details'!J:J,"Not Found")</f>
        <v>tier - 3</v>
      </c>
      <c r="O1856" s="21" t="str">
        <f>_xlfn.XLOOKUP(A1856,'Hospitalisation Details'!A:A,'Hospitalisation Details'!K:K,"Not Found")</f>
        <v>R1011</v>
      </c>
      <c r="P1856" s="23">
        <f>_xlfn.XLOOKUP(A1856,'Hospitalisation Details'!A:A,'Hospitalisation Details'!L:L,"Not Found")</f>
        <v>36</v>
      </c>
    </row>
    <row r="1857" spans="1:16" ht="15.75" x14ac:dyDescent="0.25">
      <c r="A1857" s="19" t="s">
        <v>512</v>
      </c>
      <c r="B1857" s="19" t="str">
        <f>_xlfn.XLOOKUP(A1857,'Customer Names'!A:A,'Customer Names'!C:C,"Not Found")</f>
        <v>Battoo</v>
      </c>
      <c r="C1857" s="20">
        <f>_xlfn.XLOOKUP(A1857,'Medical Examinations'!A:A,'Medical Examinations'!B:B,"not found")</f>
        <v>29.7</v>
      </c>
      <c r="D1857" s="20">
        <f>_xlfn.XLOOKUP(A1857,'Medical Examinations'!A:A,'Medical Examinations'!C:C,"not found")</f>
        <v>6.77</v>
      </c>
      <c r="E1857" s="20" t="str">
        <f>_xlfn.XLOOKUP(A1857,'Medical Examinations'!A:A,'Medical Examinations'!D:D,"not found")</f>
        <v>Yes</v>
      </c>
      <c r="F1857" s="20" t="str">
        <f>_xlfn.XLOOKUP(A1857,'Medical Examinations'!A:A,'Medical Examinations'!E:E,"not found")</f>
        <v>No</v>
      </c>
      <c r="G1857" s="20" t="str">
        <f>_xlfn.XLOOKUP(A1857,'Medical Examinations'!A:A,'Medical Examinations'!F:F,"not found")</f>
        <v>No</v>
      </c>
      <c r="H1857" s="20">
        <f>_xlfn.XLOOKUP(A1857,'Medical Examinations'!A:A,'Medical Examinations'!G:G,"not found")</f>
        <v>1</v>
      </c>
      <c r="I1857" s="20" t="str">
        <f>_xlfn.XLOOKUP(A1857,'Medical Examinations'!A:A,'Medical Examinations'!H:H,"not found")</f>
        <v>No</v>
      </c>
      <c r="J1857" s="20" t="str">
        <f>_xlfn.XLOOKUP(A1857,'Medical Examinations'!A:A,'Medical Examinations'!I:I,"not found")</f>
        <v>Overweight</v>
      </c>
      <c r="K1857" s="21">
        <f>_xlfn.XLOOKUP(A1857,'Hospitalisation Details'!A:A,'Hospitalisation Details'!F:F,"Not Found")</f>
        <v>31635</v>
      </c>
      <c r="L1857" s="22">
        <f>_xlfn.XLOOKUP(A1857,'Hospitalisation Details'!A:A,'Hospitalisation Details'!H:H,"Not Found")</f>
        <v>4399.7299999999996</v>
      </c>
      <c r="M1857" s="21" t="str">
        <f>_xlfn.XLOOKUP(A1857,'Hospitalisation Details'!A:A,'Hospitalisation Details'!I:I,"Not Found")</f>
        <v>tier - 2</v>
      </c>
      <c r="N1857" s="21" t="str">
        <f>_xlfn.XLOOKUP(A1857,'Hospitalisation Details'!A:A,'Hospitalisation Details'!J:J,"Not Found")</f>
        <v>tier - 3</v>
      </c>
      <c r="O1857" s="21" t="str">
        <f>_xlfn.XLOOKUP(A1857,'Hospitalisation Details'!A:A,'Hospitalisation Details'!K:K,"Not Found")</f>
        <v>R1013</v>
      </c>
      <c r="P1857" s="23">
        <f>_xlfn.XLOOKUP(A1857,'Hospitalisation Details'!A:A,'Hospitalisation Details'!L:L,"Not Found")</f>
        <v>36</v>
      </c>
    </row>
    <row r="1858" spans="1:16" ht="15.75" x14ac:dyDescent="0.25">
      <c r="A1858" s="19" t="s">
        <v>511</v>
      </c>
      <c r="B1858" s="19" t="str">
        <f>_xlfn.XLOOKUP(A1858,'Customer Names'!A:A,'Customer Names'!C:C,"Not Found")</f>
        <v>Barker</v>
      </c>
      <c r="C1858" s="20">
        <f>_xlfn.XLOOKUP(A1858,'Medical Examinations'!A:A,'Medical Examinations'!B:B,"not found")</f>
        <v>21.26</v>
      </c>
      <c r="D1858" s="20">
        <f>_xlfn.XLOOKUP(A1858,'Medical Examinations'!A:A,'Medical Examinations'!C:C,"not found")</f>
        <v>5.36</v>
      </c>
      <c r="E1858" s="20" t="str">
        <f>_xlfn.XLOOKUP(A1858,'Medical Examinations'!A:A,'Medical Examinations'!D:D,"not found")</f>
        <v>Yes</v>
      </c>
      <c r="F1858" s="20" t="str">
        <f>_xlfn.XLOOKUP(A1858,'Medical Examinations'!A:A,'Medical Examinations'!E:E,"not found")</f>
        <v>No</v>
      </c>
      <c r="G1858" s="20" t="str">
        <f>_xlfn.XLOOKUP(A1858,'Medical Examinations'!A:A,'Medical Examinations'!F:F,"not found")</f>
        <v>No</v>
      </c>
      <c r="H1858" s="20">
        <f>_xlfn.XLOOKUP(A1858,'Medical Examinations'!A:A,'Medical Examinations'!G:G,"not found")</f>
        <v>1</v>
      </c>
      <c r="I1858" s="20" t="str">
        <f>_xlfn.XLOOKUP(A1858,'Medical Examinations'!A:A,'Medical Examinations'!H:H,"not found")</f>
        <v>No</v>
      </c>
      <c r="J1858" s="20" t="str">
        <f>_xlfn.XLOOKUP(A1858,'Medical Examinations'!A:A,'Medical Examinations'!I:I,"not found")</f>
        <v>Normal Weight</v>
      </c>
      <c r="K1858" s="21">
        <f>_xlfn.XLOOKUP(A1858,'Hospitalisation Details'!A:A,'Hospitalisation Details'!F:F,"Not Found")</f>
        <v>32342</v>
      </c>
      <c r="L1858" s="22">
        <f>_xlfn.XLOOKUP(A1858,'Hospitalisation Details'!A:A,'Hospitalisation Details'!H:H,"Not Found")</f>
        <v>4397.3100000000004</v>
      </c>
      <c r="M1858" s="21" t="str">
        <f>_xlfn.XLOOKUP(A1858,'Hospitalisation Details'!A:A,'Hospitalisation Details'!I:I,"Not Found")</f>
        <v>tier - 2</v>
      </c>
      <c r="N1858" s="21" t="str">
        <f>_xlfn.XLOOKUP(A1858,'Hospitalisation Details'!A:A,'Hospitalisation Details'!J:J,"Not Found")</f>
        <v>tier - 3</v>
      </c>
      <c r="O1858" s="21" t="str">
        <f>_xlfn.XLOOKUP(A1858,'Hospitalisation Details'!A:A,'Hospitalisation Details'!K:K,"Not Found")</f>
        <v>R1013</v>
      </c>
      <c r="P1858" s="23">
        <f>_xlfn.XLOOKUP(A1858,'Hospitalisation Details'!A:A,'Hospitalisation Details'!L:L,"Not Found")</f>
        <v>34</v>
      </c>
    </row>
    <row r="1859" spans="1:16" ht="15.75" x14ac:dyDescent="0.25">
      <c r="A1859" s="19" t="s">
        <v>510</v>
      </c>
      <c r="B1859" s="19" t="str">
        <f>_xlfn.XLOOKUP(A1859,'Customer Names'!A:A,'Customer Names'!C:C,"Not Found")</f>
        <v>Saarnilehto</v>
      </c>
      <c r="C1859" s="20">
        <f>_xlfn.XLOOKUP(A1859,'Medical Examinations'!A:A,'Medical Examinations'!B:B,"not found")</f>
        <v>17.09</v>
      </c>
      <c r="D1859" s="20">
        <f>_xlfn.XLOOKUP(A1859,'Medical Examinations'!A:A,'Medical Examinations'!C:C,"not found")</f>
        <v>5.69</v>
      </c>
      <c r="E1859" s="20" t="str">
        <f>_xlfn.XLOOKUP(A1859,'Medical Examinations'!A:A,'Medical Examinations'!D:D,"not found")</f>
        <v>No</v>
      </c>
      <c r="F1859" s="20" t="str">
        <f>_xlfn.XLOOKUP(A1859,'Medical Examinations'!A:A,'Medical Examinations'!E:E,"not found")</f>
        <v>No</v>
      </c>
      <c r="G1859" s="20" t="str">
        <f>_xlfn.XLOOKUP(A1859,'Medical Examinations'!A:A,'Medical Examinations'!F:F,"not found")</f>
        <v>No</v>
      </c>
      <c r="H1859" s="20">
        <f>_xlfn.XLOOKUP(A1859,'Medical Examinations'!A:A,'Medical Examinations'!G:G,"not found")</f>
        <v>0</v>
      </c>
      <c r="I1859" s="20" t="str">
        <f>_xlfn.XLOOKUP(A1859,'Medical Examinations'!A:A,'Medical Examinations'!H:H,"not found")</f>
        <v>No</v>
      </c>
      <c r="J1859" s="20" t="str">
        <f>_xlfn.XLOOKUP(A1859,'Medical Examinations'!A:A,'Medical Examinations'!I:I,"not found")</f>
        <v>Underweight</v>
      </c>
      <c r="K1859" s="21">
        <f>_xlfn.XLOOKUP(A1859,'Hospitalisation Details'!A:A,'Hospitalisation Details'!F:F,"Not Found")</f>
        <v>30131</v>
      </c>
      <c r="L1859" s="22">
        <f>_xlfn.XLOOKUP(A1859,'Hospitalisation Details'!A:A,'Hospitalisation Details'!H:H,"Not Found")</f>
        <v>4392.7</v>
      </c>
      <c r="M1859" s="21" t="str">
        <f>_xlfn.XLOOKUP(A1859,'Hospitalisation Details'!A:A,'Hospitalisation Details'!I:I,"Not Found")</f>
        <v>tier - 2</v>
      </c>
      <c r="N1859" s="21" t="str">
        <f>_xlfn.XLOOKUP(A1859,'Hospitalisation Details'!A:A,'Hospitalisation Details'!J:J,"Not Found")</f>
        <v>tier - 2</v>
      </c>
      <c r="O1859" s="21" t="str">
        <f>_xlfn.XLOOKUP(A1859,'Hospitalisation Details'!A:A,'Hospitalisation Details'!K:K,"Not Found")</f>
        <v>R1013</v>
      </c>
      <c r="P1859" s="23">
        <f>_xlfn.XLOOKUP(A1859,'Hospitalisation Details'!A:A,'Hospitalisation Details'!L:L,"Not Found")</f>
        <v>40</v>
      </c>
    </row>
    <row r="1860" spans="1:16" ht="15.75" x14ac:dyDescent="0.25">
      <c r="A1860" s="19" t="s">
        <v>509</v>
      </c>
      <c r="B1860" s="19" t="str">
        <f>_xlfn.XLOOKUP(A1860,'Customer Names'!A:A,'Customer Names'!C:C,"Not Found")</f>
        <v>Morton</v>
      </c>
      <c r="C1860" s="20">
        <f>_xlfn.XLOOKUP(A1860,'Medical Examinations'!A:A,'Medical Examinations'!B:B,"not found")</f>
        <v>24.3</v>
      </c>
      <c r="D1860" s="20">
        <f>_xlfn.XLOOKUP(A1860,'Medical Examinations'!A:A,'Medical Examinations'!C:C,"not found")</f>
        <v>4.9000000000000004</v>
      </c>
      <c r="E1860" s="20" t="str">
        <f>_xlfn.XLOOKUP(A1860,'Medical Examinations'!A:A,'Medical Examinations'!D:D,"not found")</f>
        <v>Yes</v>
      </c>
      <c r="F1860" s="20" t="str">
        <f>_xlfn.XLOOKUP(A1860,'Medical Examinations'!A:A,'Medical Examinations'!E:E,"not found")</f>
        <v>No</v>
      </c>
      <c r="G1860" s="20" t="str">
        <f>_xlfn.XLOOKUP(A1860,'Medical Examinations'!A:A,'Medical Examinations'!F:F,"not found")</f>
        <v>Yes</v>
      </c>
      <c r="H1860" s="20">
        <f>_xlfn.XLOOKUP(A1860,'Medical Examinations'!A:A,'Medical Examinations'!G:G,"not found")</f>
        <v>1</v>
      </c>
      <c r="I1860" s="20" t="str">
        <f>_xlfn.XLOOKUP(A1860,'Medical Examinations'!A:A,'Medical Examinations'!H:H,"not found")</f>
        <v>No</v>
      </c>
      <c r="J1860" s="20" t="str">
        <f>_xlfn.XLOOKUP(A1860,'Medical Examinations'!A:A,'Medical Examinations'!I:I,"not found")</f>
        <v>Normal Weight</v>
      </c>
      <c r="K1860" s="21">
        <f>_xlfn.XLOOKUP(A1860,'Hospitalisation Details'!A:A,'Hospitalisation Details'!F:F,"Not Found")</f>
        <v>35763</v>
      </c>
      <c r="L1860" s="22">
        <f>_xlfn.XLOOKUP(A1860,'Hospitalisation Details'!A:A,'Hospitalisation Details'!H:H,"Not Found")</f>
        <v>4391.6499999999996</v>
      </c>
      <c r="M1860" s="21" t="str">
        <f>_xlfn.XLOOKUP(A1860,'Hospitalisation Details'!A:A,'Hospitalisation Details'!I:I,"Not Found")</f>
        <v>tier - 2</v>
      </c>
      <c r="N1860" s="21" t="str">
        <f>_xlfn.XLOOKUP(A1860,'Hospitalisation Details'!A:A,'Hospitalisation Details'!J:J,"Not Found")</f>
        <v>tier - 2</v>
      </c>
      <c r="O1860" s="21" t="str">
        <f>_xlfn.XLOOKUP(A1860,'Hospitalisation Details'!A:A,'Hospitalisation Details'!K:K,"Not Found")</f>
        <v>R1011</v>
      </c>
      <c r="P1860" s="23">
        <f>_xlfn.XLOOKUP(A1860,'Hospitalisation Details'!A:A,'Hospitalisation Details'!L:L,"Not Found")</f>
        <v>25</v>
      </c>
    </row>
    <row r="1861" spans="1:16" ht="15.75" x14ac:dyDescent="0.25">
      <c r="A1861" s="19" t="s">
        <v>508</v>
      </c>
      <c r="B1861" s="19" t="str">
        <f>_xlfn.XLOOKUP(A1861,'Customer Names'!A:A,'Customer Names'!C:C,"Not Found")</f>
        <v>Thomas</v>
      </c>
      <c r="C1861" s="20">
        <f>_xlfn.XLOOKUP(A1861,'Medical Examinations'!A:A,'Medical Examinations'!B:B,"not found")</f>
        <v>29.734999999999999</v>
      </c>
      <c r="D1861" s="20">
        <f>_xlfn.XLOOKUP(A1861,'Medical Examinations'!A:A,'Medical Examinations'!C:C,"not found")</f>
        <v>5.78</v>
      </c>
      <c r="E1861" s="20" t="str">
        <f>_xlfn.XLOOKUP(A1861,'Medical Examinations'!A:A,'Medical Examinations'!D:D,"not found")</f>
        <v>No</v>
      </c>
      <c r="F1861" s="20" t="str">
        <f>_xlfn.XLOOKUP(A1861,'Medical Examinations'!A:A,'Medical Examinations'!E:E,"not found")</f>
        <v>No</v>
      </c>
      <c r="G1861" s="20" t="str">
        <f>_xlfn.XLOOKUP(A1861,'Medical Examinations'!A:A,'Medical Examinations'!F:F,"not found")</f>
        <v>No</v>
      </c>
      <c r="H1861" s="20">
        <f>_xlfn.XLOOKUP(A1861,'Medical Examinations'!A:A,'Medical Examinations'!G:G,"not found")</f>
        <v>0</v>
      </c>
      <c r="I1861" s="20" t="str">
        <f>_xlfn.XLOOKUP(A1861,'Medical Examinations'!A:A,'Medical Examinations'!H:H,"not found")</f>
        <v>No</v>
      </c>
      <c r="J1861" s="20" t="str">
        <f>_xlfn.XLOOKUP(A1861,'Medical Examinations'!A:A,'Medical Examinations'!I:I,"not found")</f>
        <v>Overweight</v>
      </c>
      <c r="K1861" s="21">
        <f>_xlfn.XLOOKUP(A1861,'Hospitalisation Details'!A:A,'Hospitalisation Details'!F:F,"Not Found")</f>
        <v>33113</v>
      </c>
      <c r="L1861" s="22">
        <f>_xlfn.XLOOKUP(A1861,'Hospitalisation Details'!A:A,'Hospitalisation Details'!H:H,"Not Found")</f>
        <v>4357.04</v>
      </c>
      <c r="M1861" s="21" t="str">
        <f>_xlfn.XLOOKUP(A1861,'Hospitalisation Details'!A:A,'Hospitalisation Details'!I:I,"Not Found")</f>
        <v>tier - 2</v>
      </c>
      <c r="N1861" s="21" t="str">
        <f>_xlfn.XLOOKUP(A1861,'Hospitalisation Details'!A:A,'Hospitalisation Details'!J:J,"Not Found")</f>
        <v>tier - 2</v>
      </c>
      <c r="O1861" s="21" t="str">
        <f>_xlfn.XLOOKUP(A1861,'Hospitalisation Details'!A:A,'Hospitalisation Details'!K:K,"Not Found")</f>
        <v>R1012</v>
      </c>
      <c r="P1861" s="23">
        <f>_xlfn.XLOOKUP(A1861,'Hospitalisation Details'!A:A,'Hospitalisation Details'!L:L,"Not Found")</f>
        <v>32</v>
      </c>
    </row>
    <row r="1862" spans="1:16" ht="15.75" x14ac:dyDescent="0.25">
      <c r="A1862" s="19" t="s">
        <v>507</v>
      </c>
      <c r="B1862" s="19" t="str">
        <f>_xlfn.XLOOKUP(A1862,'Customer Names'!A:A,'Customer Names'!C:C,"Not Found")</f>
        <v>Hillman</v>
      </c>
      <c r="C1862" s="20">
        <f>_xlfn.XLOOKUP(A1862,'Medical Examinations'!A:A,'Medical Examinations'!B:B,"not found")</f>
        <v>29.26</v>
      </c>
      <c r="D1862" s="20">
        <f>_xlfn.XLOOKUP(A1862,'Medical Examinations'!A:A,'Medical Examinations'!C:C,"not found")</f>
        <v>4.7</v>
      </c>
      <c r="E1862" s="20" t="str">
        <f>_xlfn.XLOOKUP(A1862,'Medical Examinations'!A:A,'Medical Examinations'!D:D,"not found")</f>
        <v>No</v>
      </c>
      <c r="F1862" s="20" t="str">
        <f>_xlfn.XLOOKUP(A1862,'Medical Examinations'!A:A,'Medical Examinations'!E:E,"not found")</f>
        <v>No</v>
      </c>
      <c r="G1862" s="20" t="str">
        <f>_xlfn.XLOOKUP(A1862,'Medical Examinations'!A:A,'Medical Examinations'!F:F,"not found")</f>
        <v>No</v>
      </c>
      <c r="H1862" s="20">
        <f>_xlfn.XLOOKUP(A1862,'Medical Examinations'!A:A,'Medical Examinations'!G:G,"not found")</f>
        <v>0</v>
      </c>
      <c r="I1862" s="20" t="str">
        <f>_xlfn.XLOOKUP(A1862,'Medical Examinations'!A:A,'Medical Examinations'!H:H,"not found")</f>
        <v>No</v>
      </c>
      <c r="J1862" s="20" t="str">
        <f>_xlfn.XLOOKUP(A1862,'Medical Examinations'!A:A,'Medical Examinations'!I:I,"not found")</f>
        <v>Overweight</v>
      </c>
      <c r="K1862" s="21">
        <f>_xlfn.XLOOKUP(A1862,'Hospitalisation Details'!A:A,'Hospitalisation Details'!F:F,"Not Found")</f>
        <v>33494</v>
      </c>
      <c r="L1862" s="22">
        <f>_xlfn.XLOOKUP(A1862,'Hospitalisation Details'!A:A,'Hospitalisation Details'!H:H,"Not Found")</f>
        <v>4350.51</v>
      </c>
      <c r="M1862" s="21" t="str">
        <f>_xlfn.XLOOKUP(A1862,'Hospitalisation Details'!A:A,'Hospitalisation Details'!I:I,"Not Found")</f>
        <v>tier - 2</v>
      </c>
      <c r="N1862" s="21" t="str">
        <f>_xlfn.XLOOKUP(A1862,'Hospitalisation Details'!A:A,'Hospitalisation Details'!J:J,"Not Found")</f>
        <v>tier - 2</v>
      </c>
      <c r="O1862" s="21" t="str">
        <f>_xlfn.XLOOKUP(A1862,'Hospitalisation Details'!A:A,'Hospitalisation Details'!K:K,"Not Found")</f>
        <v>R1013</v>
      </c>
      <c r="P1862" s="23">
        <f>_xlfn.XLOOKUP(A1862,'Hospitalisation Details'!A:A,'Hospitalisation Details'!L:L,"Not Found")</f>
        <v>31</v>
      </c>
    </row>
    <row r="1863" spans="1:16" ht="15.75" x14ac:dyDescent="0.25">
      <c r="A1863" s="19" t="s">
        <v>506</v>
      </c>
      <c r="B1863" s="19" t="str">
        <f>_xlfn.XLOOKUP(A1863,'Customer Names'!A:A,'Customer Names'!C:C,"Not Found")</f>
        <v>Edwards</v>
      </c>
      <c r="C1863" s="20">
        <f>_xlfn.XLOOKUP(A1863,'Medical Examinations'!A:A,'Medical Examinations'!B:B,"not found")</f>
        <v>33</v>
      </c>
      <c r="D1863" s="20">
        <f>_xlfn.XLOOKUP(A1863,'Medical Examinations'!A:A,'Medical Examinations'!C:C,"not found")</f>
        <v>6.28</v>
      </c>
      <c r="E1863" s="20" t="str">
        <f>_xlfn.XLOOKUP(A1863,'Medical Examinations'!A:A,'Medical Examinations'!D:D,"not found")</f>
        <v>No</v>
      </c>
      <c r="F1863" s="20" t="str">
        <f>_xlfn.XLOOKUP(A1863,'Medical Examinations'!A:A,'Medical Examinations'!E:E,"not found")</f>
        <v>No</v>
      </c>
      <c r="G1863" s="20" t="str">
        <f>_xlfn.XLOOKUP(A1863,'Medical Examinations'!A:A,'Medical Examinations'!F:F,"not found")</f>
        <v>No</v>
      </c>
      <c r="H1863" s="20">
        <f>_xlfn.XLOOKUP(A1863,'Medical Examinations'!A:A,'Medical Examinations'!G:G,"not found")</f>
        <v>0</v>
      </c>
      <c r="I1863" s="20" t="str">
        <f>_xlfn.XLOOKUP(A1863,'Medical Examinations'!A:A,'Medical Examinations'!H:H,"not found")</f>
        <v>No</v>
      </c>
      <c r="J1863" s="20" t="str">
        <f>_xlfn.XLOOKUP(A1863,'Medical Examinations'!A:A,'Medical Examinations'!I:I,"not found")</f>
        <v>Obesity</v>
      </c>
      <c r="K1863" s="21">
        <f>_xlfn.XLOOKUP(A1863,'Hospitalisation Details'!A:A,'Hospitalisation Details'!F:F,"Not Found")</f>
        <v>34639</v>
      </c>
      <c r="L1863" s="22">
        <f>_xlfn.XLOOKUP(A1863,'Hospitalisation Details'!A:A,'Hospitalisation Details'!H:H,"Not Found")</f>
        <v>4349.46</v>
      </c>
      <c r="M1863" s="21" t="str">
        <f>_xlfn.XLOOKUP(A1863,'Hospitalisation Details'!A:A,'Hospitalisation Details'!I:I,"Not Found")</f>
        <v>tier - 2</v>
      </c>
      <c r="N1863" s="21" t="str">
        <f>_xlfn.XLOOKUP(A1863,'Hospitalisation Details'!A:A,'Hospitalisation Details'!J:J,"Not Found")</f>
        <v>tier - 2</v>
      </c>
      <c r="O1863" s="21" t="str">
        <f>_xlfn.XLOOKUP(A1863,'Hospitalisation Details'!A:A,'Hospitalisation Details'!K:K,"Not Found")</f>
        <v>R1013</v>
      </c>
      <c r="P1863" s="23">
        <f>_xlfn.XLOOKUP(A1863,'Hospitalisation Details'!A:A,'Hospitalisation Details'!L:L,"Not Found")</f>
        <v>28</v>
      </c>
    </row>
    <row r="1864" spans="1:16" ht="15.75" x14ac:dyDescent="0.25">
      <c r="A1864" s="19" t="s">
        <v>505</v>
      </c>
      <c r="B1864" s="19" t="str">
        <f>_xlfn.XLOOKUP(A1864,'Customer Names'!A:A,'Customer Names'!C:C,"Not Found")</f>
        <v>Bartel</v>
      </c>
      <c r="C1864" s="20">
        <f>_xlfn.XLOOKUP(A1864,'Medical Examinations'!A:A,'Medical Examinations'!B:B,"not found")</f>
        <v>31.065000000000001</v>
      </c>
      <c r="D1864" s="20">
        <f>_xlfn.XLOOKUP(A1864,'Medical Examinations'!A:A,'Medical Examinations'!C:C,"not found")</f>
        <v>4.2300000000000004</v>
      </c>
      <c r="E1864" s="20" t="str">
        <f>_xlfn.XLOOKUP(A1864,'Medical Examinations'!A:A,'Medical Examinations'!D:D,"not found")</f>
        <v>No</v>
      </c>
      <c r="F1864" s="20" t="str">
        <f>_xlfn.XLOOKUP(A1864,'Medical Examinations'!A:A,'Medical Examinations'!E:E,"not found")</f>
        <v>No</v>
      </c>
      <c r="G1864" s="20" t="str">
        <f>_xlfn.XLOOKUP(A1864,'Medical Examinations'!A:A,'Medical Examinations'!F:F,"not found")</f>
        <v>No</v>
      </c>
      <c r="H1864" s="20">
        <f>_xlfn.XLOOKUP(A1864,'Medical Examinations'!A:A,'Medical Examinations'!G:G,"not found")</f>
        <v>0</v>
      </c>
      <c r="I1864" s="20" t="str">
        <f>_xlfn.XLOOKUP(A1864,'Medical Examinations'!A:A,'Medical Examinations'!H:H,"not found")</f>
        <v>No</v>
      </c>
      <c r="J1864" s="20" t="str">
        <f>_xlfn.XLOOKUP(A1864,'Medical Examinations'!A:A,'Medical Examinations'!I:I,"not found")</f>
        <v>Obesity</v>
      </c>
      <c r="K1864" s="21">
        <f>_xlfn.XLOOKUP(A1864,'Hospitalisation Details'!A:A,'Hospitalisation Details'!F:F,"Not Found")</f>
        <v>33390</v>
      </c>
      <c r="L1864" s="22">
        <f>_xlfn.XLOOKUP(A1864,'Hospitalisation Details'!A:A,'Hospitalisation Details'!H:H,"Not Found")</f>
        <v>4347.0200000000004</v>
      </c>
      <c r="M1864" s="21" t="str">
        <f>_xlfn.XLOOKUP(A1864,'Hospitalisation Details'!A:A,'Hospitalisation Details'!I:I,"Not Found")</f>
        <v>tier - 2</v>
      </c>
      <c r="N1864" s="21" t="str">
        <f>_xlfn.XLOOKUP(A1864,'Hospitalisation Details'!A:A,'Hospitalisation Details'!J:J,"Not Found")</f>
        <v>tier - 2</v>
      </c>
      <c r="O1864" s="21" t="str">
        <f>_xlfn.XLOOKUP(A1864,'Hospitalisation Details'!A:A,'Hospitalisation Details'!K:K,"Not Found")</f>
        <v>R1024</v>
      </c>
      <c r="P1864" s="23">
        <f>_xlfn.XLOOKUP(A1864,'Hospitalisation Details'!A:A,'Hospitalisation Details'!L:L,"Not Found")</f>
        <v>32</v>
      </c>
    </row>
    <row r="1865" spans="1:16" ht="15.75" x14ac:dyDescent="0.25">
      <c r="A1865" s="19" t="s">
        <v>504</v>
      </c>
      <c r="B1865" s="19" t="str">
        <f>_xlfn.XLOOKUP(A1865,'Customer Names'!A:A,'Customer Names'!C:C,"Not Found")</f>
        <v>Potekhina</v>
      </c>
      <c r="C1865" s="20">
        <f>_xlfn.XLOOKUP(A1865,'Medical Examinations'!A:A,'Medical Examinations'!B:B,"not found")</f>
        <v>26.51</v>
      </c>
      <c r="D1865" s="20">
        <f>_xlfn.XLOOKUP(A1865,'Medical Examinations'!A:A,'Medical Examinations'!C:C,"not found")</f>
        <v>6.17</v>
      </c>
      <c r="E1865" s="20" t="str">
        <f>_xlfn.XLOOKUP(A1865,'Medical Examinations'!A:A,'Medical Examinations'!D:D,"not found")</f>
        <v>No</v>
      </c>
      <c r="F1865" s="20" t="str">
        <f>_xlfn.XLOOKUP(A1865,'Medical Examinations'!A:A,'Medical Examinations'!E:E,"not found")</f>
        <v>No</v>
      </c>
      <c r="G1865" s="20" t="str">
        <f>_xlfn.XLOOKUP(A1865,'Medical Examinations'!A:A,'Medical Examinations'!F:F,"not found")</f>
        <v>No</v>
      </c>
      <c r="H1865" s="20">
        <f>_xlfn.XLOOKUP(A1865,'Medical Examinations'!A:A,'Medical Examinations'!G:G,"not found")</f>
        <v>0</v>
      </c>
      <c r="I1865" s="20" t="str">
        <f>_xlfn.XLOOKUP(A1865,'Medical Examinations'!A:A,'Medical Examinations'!H:H,"not found")</f>
        <v>No</v>
      </c>
      <c r="J1865" s="20" t="str">
        <f>_xlfn.XLOOKUP(A1865,'Medical Examinations'!A:A,'Medical Examinations'!I:I,"not found")</f>
        <v>Overweight</v>
      </c>
      <c r="K1865" s="21">
        <f>_xlfn.XLOOKUP(A1865,'Hospitalisation Details'!A:A,'Hospitalisation Details'!F:F,"Not Found")</f>
        <v>34633</v>
      </c>
      <c r="L1865" s="22">
        <f>_xlfn.XLOOKUP(A1865,'Hospitalisation Details'!A:A,'Hospitalisation Details'!H:H,"Not Found")</f>
        <v>4340.4399999999996</v>
      </c>
      <c r="M1865" s="21" t="str">
        <f>_xlfn.XLOOKUP(A1865,'Hospitalisation Details'!A:A,'Hospitalisation Details'!I:I,"Not Found")</f>
        <v>tier - 2</v>
      </c>
      <c r="N1865" s="21" t="str">
        <f>_xlfn.XLOOKUP(A1865,'Hospitalisation Details'!A:A,'Hospitalisation Details'!J:J,"Not Found")</f>
        <v>tier - 2</v>
      </c>
      <c r="O1865" s="21" t="str">
        <f>_xlfn.XLOOKUP(A1865,'Hospitalisation Details'!A:A,'Hospitalisation Details'!K:K,"Not Found")</f>
        <v>R1013</v>
      </c>
      <c r="P1865" s="23">
        <f>_xlfn.XLOOKUP(A1865,'Hospitalisation Details'!A:A,'Hospitalisation Details'!L:L,"Not Found")</f>
        <v>28</v>
      </c>
    </row>
    <row r="1866" spans="1:16" ht="15.75" x14ac:dyDescent="0.25">
      <c r="A1866" s="19" t="s">
        <v>503</v>
      </c>
      <c r="B1866" s="19" t="str">
        <f>_xlfn.XLOOKUP(A1866,'Customer Names'!A:A,'Customer Names'!C:C,"Not Found")</f>
        <v>Kelly</v>
      </c>
      <c r="C1866" s="20">
        <f>_xlfn.XLOOKUP(A1866,'Medical Examinations'!A:A,'Medical Examinations'!B:B,"not found")</f>
        <v>28.88</v>
      </c>
      <c r="D1866" s="20">
        <f>_xlfn.XLOOKUP(A1866,'Medical Examinations'!A:A,'Medical Examinations'!C:C,"not found")</f>
        <v>4.96</v>
      </c>
      <c r="E1866" s="20" t="str">
        <f>_xlfn.XLOOKUP(A1866,'Medical Examinations'!A:A,'Medical Examinations'!D:D,"not found")</f>
        <v>No</v>
      </c>
      <c r="F1866" s="20" t="str">
        <f>_xlfn.XLOOKUP(A1866,'Medical Examinations'!A:A,'Medical Examinations'!E:E,"not found")</f>
        <v>No</v>
      </c>
      <c r="G1866" s="20" t="str">
        <f>_xlfn.XLOOKUP(A1866,'Medical Examinations'!A:A,'Medical Examinations'!F:F,"not found")</f>
        <v>No</v>
      </c>
      <c r="H1866" s="20">
        <f>_xlfn.XLOOKUP(A1866,'Medical Examinations'!A:A,'Medical Examinations'!G:G,"not found")</f>
        <v>0</v>
      </c>
      <c r="I1866" s="20" t="str">
        <f>_xlfn.XLOOKUP(A1866,'Medical Examinations'!A:A,'Medical Examinations'!H:H,"not found")</f>
        <v>No</v>
      </c>
      <c r="J1866" s="20" t="str">
        <f>_xlfn.XLOOKUP(A1866,'Medical Examinations'!A:A,'Medical Examinations'!I:I,"not found")</f>
        <v>Overweight</v>
      </c>
      <c r="K1866" s="21">
        <f>_xlfn.XLOOKUP(A1866,'Hospitalisation Details'!A:A,'Hospitalisation Details'!F:F,"Not Found")</f>
        <v>34640</v>
      </c>
      <c r="L1866" s="22">
        <f>_xlfn.XLOOKUP(A1866,'Hospitalisation Details'!A:A,'Hospitalisation Details'!H:H,"Not Found")</f>
        <v>4337.74</v>
      </c>
      <c r="M1866" s="21" t="str">
        <f>_xlfn.XLOOKUP(A1866,'Hospitalisation Details'!A:A,'Hospitalisation Details'!I:I,"Not Found")</f>
        <v>tier - 2</v>
      </c>
      <c r="N1866" s="21" t="str">
        <f>_xlfn.XLOOKUP(A1866,'Hospitalisation Details'!A:A,'Hospitalisation Details'!J:J,"Not Found")</f>
        <v>tier - 2</v>
      </c>
      <c r="O1866" s="21" t="str">
        <f>_xlfn.XLOOKUP(A1866,'Hospitalisation Details'!A:A,'Hospitalisation Details'!K:K,"Not Found")</f>
        <v>R1024</v>
      </c>
      <c r="P1866" s="23">
        <f>_xlfn.XLOOKUP(A1866,'Hospitalisation Details'!A:A,'Hospitalisation Details'!L:L,"Not Found")</f>
        <v>28</v>
      </c>
    </row>
    <row r="1867" spans="1:16" ht="15.75" x14ac:dyDescent="0.25">
      <c r="A1867" s="19" t="s">
        <v>502</v>
      </c>
      <c r="B1867" s="19" t="str">
        <f>_xlfn.XLOOKUP(A1867,'Customer Names'!A:A,'Customer Names'!C:C,"Not Found")</f>
        <v>Lapp</v>
      </c>
      <c r="C1867" s="20">
        <f>_xlfn.XLOOKUP(A1867,'Medical Examinations'!A:A,'Medical Examinations'!B:B,"not found")</f>
        <v>35.814999999999998</v>
      </c>
      <c r="D1867" s="20">
        <f>_xlfn.XLOOKUP(A1867,'Medical Examinations'!A:A,'Medical Examinations'!C:C,"not found")</f>
        <v>5.1100000000000003</v>
      </c>
      <c r="E1867" s="20" t="str">
        <f>_xlfn.XLOOKUP(A1867,'Medical Examinations'!A:A,'Medical Examinations'!D:D,"not found")</f>
        <v>Yes</v>
      </c>
      <c r="F1867" s="20" t="str">
        <f>_xlfn.XLOOKUP(A1867,'Medical Examinations'!A:A,'Medical Examinations'!E:E,"not found")</f>
        <v>No</v>
      </c>
      <c r="G1867" s="20" t="str">
        <f>_xlfn.XLOOKUP(A1867,'Medical Examinations'!A:A,'Medical Examinations'!F:F,"not found")</f>
        <v>No</v>
      </c>
      <c r="H1867" s="20">
        <f>_xlfn.XLOOKUP(A1867,'Medical Examinations'!A:A,'Medical Examinations'!G:G,"not found")</f>
        <v>1</v>
      </c>
      <c r="I1867" s="20" t="str">
        <f>_xlfn.XLOOKUP(A1867,'Medical Examinations'!A:A,'Medical Examinations'!H:H,"not found")</f>
        <v>No</v>
      </c>
      <c r="J1867" s="20" t="str">
        <f>_xlfn.XLOOKUP(A1867,'Medical Examinations'!A:A,'Medical Examinations'!I:I,"not found")</f>
        <v>Obesity</v>
      </c>
      <c r="K1867" s="21">
        <f>_xlfn.XLOOKUP(A1867,'Hospitalisation Details'!A:A,'Hospitalisation Details'!F:F,"Not Found")</f>
        <v>32496</v>
      </c>
      <c r="L1867" s="22">
        <f>_xlfn.XLOOKUP(A1867,'Hospitalisation Details'!A:A,'Hospitalisation Details'!H:H,"Not Found")</f>
        <v>4320.41</v>
      </c>
      <c r="M1867" s="21" t="str">
        <f>_xlfn.XLOOKUP(A1867,'Hospitalisation Details'!A:A,'Hospitalisation Details'!I:I,"Not Found")</f>
        <v>tier - 2</v>
      </c>
      <c r="N1867" s="21" t="str">
        <f>_xlfn.XLOOKUP(A1867,'Hospitalisation Details'!A:A,'Hospitalisation Details'!J:J,"Not Found")</f>
        <v>tier - 2</v>
      </c>
      <c r="O1867" s="21" t="str">
        <f>_xlfn.XLOOKUP(A1867,'Hospitalisation Details'!A:A,'Hospitalisation Details'!K:K,"Not Found")</f>
        <v>R1012</v>
      </c>
      <c r="P1867" s="23">
        <f>_xlfn.XLOOKUP(A1867,'Hospitalisation Details'!A:A,'Hospitalisation Details'!L:L,"Not Found")</f>
        <v>34</v>
      </c>
    </row>
    <row r="1868" spans="1:16" ht="15.75" x14ac:dyDescent="0.25">
      <c r="A1868" s="19" t="s">
        <v>501</v>
      </c>
      <c r="B1868" s="19" t="str">
        <f>_xlfn.XLOOKUP(A1868,'Customer Names'!A:A,'Customer Names'!C:C,"Not Found")</f>
        <v>Burke</v>
      </c>
      <c r="C1868" s="20">
        <f>_xlfn.XLOOKUP(A1868,'Medical Examinations'!A:A,'Medical Examinations'!B:B,"not found")</f>
        <v>21.28</v>
      </c>
      <c r="D1868" s="20">
        <f>_xlfn.XLOOKUP(A1868,'Medical Examinations'!A:A,'Medical Examinations'!C:C,"not found")</f>
        <v>4.05</v>
      </c>
      <c r="E1868" s="20" t="str">
        <f>_xlfn.XLOOKUP(A1868,'Medical Examinations'!A:A,'Medical Examinations'!D:D,"not found")</f>
        <v>No</v>
      </c>
      <c r="F1868" s="20" t="str">
        <f>_xlfn.XLOOKUP(A1868,'Medical Examinations'!A:A,'Medical Examinations'!E:E,"not found")</f>
        <v>Yes</v>
      </c>
      <c r="G1868" s="20" t="str">
        <f>_xlfn.XLOOKUP(A1868,'Medical Examinations'!A:A,'Medical Examinations'!F:F,"not found")</f>
        <v>No</v>
      </c>
      <c r="H1868" s="20">
        <f>_xlfn.XLOOKUP(A1868,'Medical Examinations'!A:A,'Medical Examinations'!G:G,"not found")</f>
        <v>1</v>
      </c>
      <c r="I1868" s="20" t="str">
        <f>_xlfn.XLOOKUP(A1868,'Medical Examinations'!A:A,'Medical Examinations'!H:H,"not found")</f>
        <v>No</v>
      </c>
      <c r="J1868" s="20" t="str">
        <f>_xlfn.XLOOKUP(A1868,'Medical Examinations'!A:A,'Medical Examinations'!I:I,"not found")</f>
        <v>Normal Weight</v>
      </c>
      <c r="K1868" s="21">
        <f>_xlfn.XLOOKUP(A1868,'Hospitalisation Details'!A:A,'Hospitalisation Details'!F:F,"Not Found")</f>
        <v>36855</v>
      </c>
      <c r="L1868" s="22">
        <f>_xlfn.XLOOKUP(A1868,'Hospitalisation Details'!A:A,'Hospitalisation Details'!H:H,"Not Found")</f>
        <v>4296.2700000000004</v>
      </c>
      <c r="M1868" s="21" t="str">
        <f>_xlfn.XLOOKUP(A1868,'Hospitalisation Details'!A:A,'Hospitalisation Details'!I:I,"Not Found")</f>
        <v>tier - 2</v>
      </c>
      <c r="N1868" s="21" t="str">
        <f>_xlfn.XLOOKUP(A1868,'Hospitalisation Details'!A:A,'Hospitalisation Details'!J:J,"Not Found")</f>
        <v>tier - 2</v>
      </c>
      <c r="O1868" s="21" t="str">
        <f>_xlfn.XLOOKUP(A1868,'Hospitalisation Details'!A:A,'Hospitalisation Details'!K:K,"Not Found")</f>
        <v>R1012</v>
      </c>
      <c r="P1868" s="23">
        <f>_xlfn.XLOOKUP(A1868,'Hospitalisation Details'!A:A,'Hospitalisation Details'!L:L,"Not Found")</f>
        <v>22</v>
      </c>
    </row>
    <row r="1869" spans="1:16" ht="15.75" x14ac:dyDescent="0.25">
      <c r="A1869" s="19" t="s">
        <v>500</v>
      </c>
      <c r="B1869" s="19" t="str">
        <f>_xlfn.XLOOKUP(A1869,'Customer Names'!A:A,'Customer Names'!C:C,"Not Found")</f>
        <v>Barry</v>
      </c>
      <c r="C1869" s="20">
        <f>_xlfn.XLOOKUP(A1869,'Medical Examinations'!A:A,'Medical Examinations'!B:B,"not found")</f>
        <v>33.81</v>
      </c>
      <c r="D1869" s="20">
        <f>_xlfn.XLOOKUP(A1869,'Medical Examinations'!A:A,'Medical Examinations'!C:C,"not found")</f>
        <v>6.49</v>
      </c>
      <c r="E1869" s="20" t="str">
        <f>_xlfn.XLOOKUP(A1869,'Medical Examinations'!A:A,'Medical Examinations'!D:D,"not found")</f>
        <v>No</v>
      </c>
      <c r="F1869" s="20" t="str">
        <f>_xlfn.XLOOKUP(A1869,'Medical Examinations'!A:A,'Medical Examinations'!E:E,"not found")</f>
        <v>No</v>
      </c>
      <c r="G1869" s="20" t="str">
        <f>_xlfn.XLOOKUP(A1869,'Medical Examinations'!A:A,'Medical Examinations'!F:F,"not found")</f>
        <v>Yes</v>
      </c>
      <c r="H1869" s="20">
        <f>_xlfn.XLOOKUP(A1869,'Medical Examinations'!A:A,'Medical Examinations'!G:G,"not found")</f>
        <v>1</v>
      </c>
      <c r="I1869" s="20" t="str">
        <f>_xlfn.XLOOKUP(A1869,'Medical Examinations'!A:A,'Medical Examinations'!H:H,"not found")</f>
        <v>No</v>
      </c>
      <c r="J1869" s="20" t="str">
        <f>_xlfn.XLOOKUP(A1869,'Medical Examinations'!A:A,'Medical Examinations'!I:I,"not found")</f>
        <v>Obesity</v>
      </c>
      <c r="K1869" s="21">
        <f>_xlfn.XLOOKUP(A1869,'Hospitalisation Details'!A:A,'Hospitalisation Details'!F:F,"Not Found")</f>
        <v>37780</v>
      </c>
      <c r="L1869" s="22">
        <f>_xlfn.XLOOKUP(A1869,'Hospitalisation Details'!A:A,'Hospitalisation Details'!H:H,"Not Found")</f>
        <v>4278.55</v>
      </c>
      <c r="M1869" s="21" t="str">
        <f>_xlfn.XLOOKUP(A1869,'Hospitalisation Details'!A:A,'Hospitalisation Details'!I:I,"Not Found")</f>
        <v>tier - 2</v>
      </c>
      <c r="N1869" s="21" t="str">
        <f>_xlfn.XLOOKUP(A1869,'Hospitalisation Details'!A:A,'Hospitalisation Details'!J:J,"Not Found")</f>
        <v>tier - 2</v>
      </c>
      <c r="O1869" s="21" t="str">
        <f>_xlfn.XLOOKUP(A1869,'Hospitalisation Details'!A:A,'Hospitalisation Details'!K:K,"Not Found")</f>
        <v>R1021</v>
      </c>
      <c r="P1869" s="23">
        <f>_xlfn.XLOOKUP(A1869,'Hospitalisation Details'!A:A,'Hospitalisation Details'!L:L,"Not Found")</f>
        <v>20</v>
      </c>
    </row>
    <row r="1870" spans="1:16" ht="15.75" x14ac:dyDescent="0.25">
      <c r="A1870" s="19" t="s">
        <v>499</v>
      </c>
      <c r="B1870" s="19" t="str">
        <f>_xlfn.XLOOKUP(A1870,'Customer Names'!A:A,'Customer Names'!C:C,"Not Found")</f>
        <v>McCormick</v>
      </c>
      <c r="C1870" s="20">
        <f>_xlfn.XLOOKUP(A1870,'Medical Examinations'!A:A,'Medical Examinations'!B:B,"not found")</f>
        <v>44.22</v>
      </c>
      <c r="D1870" s="20">
        <f>_xlfn.XLOOKUP(A1870,'Medical Examinations'!A:A,'Medical Examinations'!C:C,"not found")</f>
        <v>4.1900000000000004</v>
      </c>
      <c r="E1870" s="20" t="str">
        <f>_xlfn.XLOOKUP(A1870,'Medical Examinations'!A:A,'Medical Examinations'!D:D,"not found")</f>
        <v>No</v>
      </c>
      <c r="F1870" s="20" t="str">
        <f>_xlfn.XLOOKUP(A1870,'Medical Examinations'!A:A,'Medical Examinations'!E:E,"not found")</f>
        <v>No</v>
      </c>
      <c r="G1870" s="20" t="str">
        <f>_xlfn.XLOOKUP(A1870,'Medical Examinations'!A:A,'Medical Examinations'!F:F,"not found")</f>
        <v>No</v>
      </c>
      <c r="H1870" s="20">
        <f>_xlfn.XLOOKUP(A1870,'Medical Examinations'!A:A,'Medical Examinations'!G:G,"not found")</f>
        <v>1</v>
      </c>
      <c r="I1870" s="20" t="str">
        <f>_xlfn.XLOOKUP(A1870,'Medical Examinations'!A:A,'Medical Examinations'!H:H,"not found")</f>
        <v>No</v>
      </c>
      <c r="J1870" s="20" t="str">
        <f>_xlfn.XLOOKUP(A1870,'Medical Examinations'!A:A,'Medical Examinations'!I:I,"not found")</f>
        <v>Obesity</v>
      </c>
      <c r="K1870" s="21">
        <f>_xlfn.XLOOKUP(A1870,'Hospitalisation Details'!A:A,'Hospitalisation Details'!F:F,"Not Found")</f>
        <v>33773</v>
      </c>
      <c r="L1870" s="22">
        <f>_xlfn.XLOOKUP(A1870,'Hospitalisation Details'!A:A,'Hospitalisation Details'!H:H,"Not Found")</f>
        <v>4266.17</v>
      </c>
      <c r="M1870" s="21" t="str">
        <f>_xlfn.XLOOKUP(A1870,'Hospitalisation Details'!A:A,'Hospitalisation Details'!I:I,"Not Found")</f>
        <v>tier - 2</v>
      </c>
      <c r="N1870" s="21" t="str">
        <f>_xlfn.XLOOKUP(A1870,'Hospitalisation Details'!A:A,'Hospitalisation Details'!J:J,"Not Found")</f>
        <v>tier - 2</v>
      </c>
      <c r="O1870" s="21" t="str">
        <f>_xlfn.XLOOKUP(A1870,'Hospitalisation Details'!A:A,'Hospitalisation Details'!K:K,"Not Found")</f>
        <v>R1013</v>
      </c>
      <c r="P1870" s="23">
        <f>_xlfn.XLOOKUP(A1870,'Hospitalisation Details'!A:A,'Hospitalisation Details'!L:L,"Not Found")</f>
        <v>30</v>
      </c>
    </row>
    <row r="1871" spans="1:16" ht="15.75" x14ac:dyDescent="0.25">
      <c r="A1871" s="19" t="s">
        <v>498</v>
      </c>
      <c r="B1871" s="19" t="str">
        <f>_xlfn.XLOOKUP(A1871,'Customer Names'!A:A,'Customer Names'!C:C,"Not Found")</f>
        <v>McElroy</v>
      </c>
      <c r="C1871" s="20">
        <f>_xlfn.XLOOKUP(A1871,'Medical Examinations'!A:A,'Medical Examinations'!B:B,"not found")</f>
        <v>15.46</v>
      </c>
      <c r="D1871" s="20">
        <f>_xlfn.XLOOKUP(A1871,'Medical Examinations'!A:A,'Medical Examinations'!C:C,"not found")</f>
        <v>4.99</v>
      </c>
      <c r="E1871" s="20" t="str">
        <f>_xlfn.XLOOKUP(A1871,'Medical Examinations'!A:A,'Medical Examinations'!D:D,"not found")</f>
        <v>Yes</v>
      </c>
      <c r="F1871" s="20" t="str">
        <f>_xlfn.XLOOKUP(A1871,'Medical Examinations'!A:A,'Medical Examinations'!E:E,"not found")</f>
        <v>No</v>
      </c>
      <c r="G1871" s="20" t="str">
        <f>_xlfn.XLOOKUP(A1871,'Medical Examinations'!A:A,'Medical Examinations'!F:F,"not found")</f>
        <v>Yes</v>
      </c>
      <c r="H1871" s="20">
        <f>_xlfn.XLOOKUP(A1871,'Medical Examinations'!A:A,'Medical Examinations'!G:G,"not found")</f>
        <v>1</v>
      </c>
      <c r="I1871" s="20" t="str">
        <f>_xlfn.XLOOKUP(A1871,'Medical Examinations'!A:A,'Medical Examinations'!H:H,"not found")</f>
        <v>No</v>
      </c>
      <c r="J1871" s="20" t="str">
        <f>_xlfn.XLOOKUP(A1871,'Medical Examinations'!A:A,'Medical Examinations'!I:I,"not found")</f>
        <v>Underweight</v>
      </c>
      <c r="K1871" s="21">
        <f>_xlfn.XLOOKUP(A1871,'Hospitalisation Details'!A:A,'Hospitalisation Details'!F:F,"Not Found")</f>
        <v>30640</v>
      </c>
      <c r="L1871" s="22">
        <f>_xlfn.XLOOKUP(A1871,'Hospitalisation Details'!A:A,'Hospitalisation Details'!H:H,"Not Found")</f>
        <v>4265.01</v>
      </c>
      <c r="M1871" s="21" t="str">
        <f>_xlfn.XLOOKUP(A1871,'Hospitalisation Details'!A:A,'Hospitalisation Details'!I:I,"Not Found")</f>
        <v>tier - 2</v>
      </c>
      <c r="N1871" s="21" t="str">
        <f>_xlfn.XLOOKUP(A1871,'Hospitalisation Details'!A:A,'Hospitalisation Details'!J:J,"Not Found")</f>
        <v>tier - 2</v>
      </c>
      <c r="O1871" s="21" t="str">
        <f>_xlfn.XLOOKUP(A1871,'Hospitalisation Details'!A:A,'Hospitalisation Details'!K:K,"Not Found")</f>
        <v>R1012</v>
      </c>
      <c r="P1871" s="23">
        <f>_xlfn.XLOOKUP(A1871,'Hospitalisation Details'!A:A,'Hospitalisation Details'!L:L,"Not Found")</f>
        <v>39</v>
      </c>
    </row>
    <row r="1872" spans="1:16" ht="15.75" x14ac:dyDescent="0.25">
      <c r="A1872" s="19" t="s">
        <v>497</v>
      </c>
      <c r="B1872" s="19" t="str">
        <f>_xlfn.XLOOKUP(A1872,'Customer Names'!A:A,'Customer Names'!C:C,"Not Found")</f>
        <v>Coffed</v>
      </c>
      <c r="C1872" s="20">
        <f>_xlfn.XLOOKUP(A1872,'Medical Examinations'!A:A,'Medical Examinations'!B:B,"not found")</f>
        <v>30.3</v>
      </c>
      <c r="D1872" s="20">
        <f>_xlfn.XLOOKUP(A1872,'Medical Examinations'!A:A,'Medical Examinations'!C:C,"not found")</f>
        <v>4.7699999999999996</v>
      </c>
      <c r="E1872" s="20" t="str">
        <f>_xlfn.XLOOKUP(A1872,'Medical Examinations'!A:A,'Medical Examinations'!D:D,"not found")</f>
        <v>Yes</v>
      </c>
      <c r="F1872" s="20" t="str">
        <f>_xlfn.XLOOKUP(A1872,'Medical Examinations'!A:A,'Medical Examinations'!E:E,"not found")</f>
        <v>No</v>
      </c>
      <c r="G1872" s="20" t="str">
        <f>_xlfn.XLOOKUP(A1872,'Medical Examinations'!A:A,'Medical Examinations'!F:F,"not found")</f>
        <v>No</v>
      </c>
      <c r="H1872" s="20">
        <f>_xlfn.XLOOKUP(A1872,'Medical Examinations'!A:A,'Medical Examinations'!G:G,"not found")</f>
        <v>1</v>
      </c>
      <c r="I1872" s="20" t="str">
        <f>_xlfn.XLOOKUP(A1872,'Medical Examinations'!A:A,'Medical Examinations'!H:H,"not found")</f>
        <v>No</v>
      </c>
      <c r="J1872" s="20" t="str">
        <f>_xlfn.XLOOKUP(A1872,'Medical Examinations'!A:A,'Medical Examinations'!I:I,"not found")</f>
        <v>Obesity</v>
      </c>
      <c r="K1872" s="21">
        <f>_xlfn.XLOOKUP(A1872,'Hospitalisation Details'!A:A,'Hospitalisation Details'!F:F,"Not Found")</f>
        <v>34986</v>
      </c>
      <c r="L1872" s="22">
        <f>_xlfn.XLOOKUP(A1872,'Hospitalisation Details'!A:A,'Hospitalisation Details'!H:H,"Not Found")</f>
        <v>4260.74</v>
      </c>
      <c r="M1872" s="21" t="str">
        <f>_xlfn.XLOOKUP(A1872,'Hospitalisation Details'!A:A,'Hospitalisation Details'!I:I,"Not Found")</f>
        <v>tier - 2</v>
      </c>
      <c r="N1872" s="21" t="str">
        <f>_xlfn.XLOOKUP(A1872,'Hospitalisation Details'!A:A,'Hospitalisation Details'!J:J,"Not Found")</f>
        <v>tier - 2</v>
      </c>
      <c r="O1872" s="21" t="str">
        <f>_xlfn.XLOOKUP(A1872,'Hospitalisation Details'!A:A,'Hospitalisation Details'!K:K,"Not Found")</f>
        <v>R1011</v>
      </c>
      <c r="P1872" s="23">
        <f>_xlfn.XLOOKUP(A1872,'Hospitalisation Details'!A:A,'Hospitalisation Details'!L:L,"Not Found")</f>
        <v>27</v>
      </c>
    </row>
    <row r="1873" spans="1:16" ht="15.75" x14ac:dyDescent="0.25">
      <c r="A1873" s="19" t="s">
        <v>496</v>
      </c>
      <c r="B1873" s="19" t="str">
        <f>_xlfn.XLOOKUP(A1873,'Customer Names'!A:A,'Customer Names'!C:C,"Not Found")</f>
        <v>Estes</v>
      </c>
      <c r="C1873" s="20">
        <f>_xlfn.XLOOKUP(A1873,'Medical Examinations'!A:A,'Medical Examinations'!B:B,"not found")</f>
        <v>16.670000000000002</v>
      </c>
      <c r="D1873" s="20">
        <f>_xlfn.XLOOKUP(A1873,'Medical Examinations'!A:A,'Medical Examinations'!C:C,"not found")</f>
        <v>5.46</v>
      </c>
      <c r="E1873" s="20" t="str">
        <f>_xlfn.XLOOKUP(A1873,'Medical Examinations'!A:A,'Medical Examinations'!D:D,"not found")</f>
        <v>No</v>
      </c>
      <c r="F1873" s="20" t="str">
        <f>_xlfn.XLOOKUP(A1873,'Medical Examinations'!A:A,'Medical Examinations'!E:E,"not found")</f>
        <v>No</v>
      </c>
      <c r="G1873" s="20" t="str">
        <f>_xlfn.XLOOKUP(A1873,'Medical Examinations'!A:A,'Medical Examinations'!F:F,"not found")</f>
        <v>No</v>
      </c>
      <c r="H1873" s="20">
        <f>_xlfn.XLOOKUP(A1873,'Medical Examinations'!A:A,'Medical Examinations'!G:G,"not found")</f>
        <v>0</v>
      </c>
      <c r="I1873" s="20" t="str">
        <f>_xlfn.XLOOKUP(A1873,'Medical Examinations'!A:A,'Medical Examinations'!H:H,"not found")</f>
        <v>No</v>
      </c>
      <c r="J1873" s="20" t="str">
        <f>_xlfn.XLOOKUP(A1873,'Medical Examinations'!A:A,'Medical Examinations'!I:I,"not found")</f>
        <v>Underweight</v>
      </c>
      <c r="K1873" s="21">
        <f>_xlfn.XLOOKUP(A1873,'Hospitalisation Details'!A:A,'Hospitalisation Details'!F:F,"Not Found")</f>
        <v>30118</v>
      </c>
      <c r="L1873" s="22">
        <f>_xlfn.XLOOKUP(A1873,'Hospitalisation Details'!A:A,'Hospitalisation Details'!H:H,"Not Found")</f>
        <v>4250.24</v>
      </c>
      <c r="M1873" s="21" t="str">
        <f>_xlfn.XLOOKUP(A1873,'Hospitalisation Details'!A:A,'Hospitalisation Details'!I:I,"Not Found")</f>
        <v>tier - 2</v>
      </c>
      <c r="N1873" s="21" t="str">
        <f>_xlfn.XLOOKUP(A1873,'Hospitalisation Details'!A:A,'Hospitalisation Details'!J:J,"Not Found")</f>
        <v>tier - 2</v>
      </c>
      <c r="O1873" s="21" t="str">
        <f>_xlfn.XLOOKUP(A1873,'Hospitalisation Details'!A:A,'Hospitalisation Details'!K:K,"Not Found")</f>
        <v>R1013</v>
      </c>
      <c r="P1873" s="23">
        <f>_xlfn.XLOOKUP(A1873,'Hospitalisation Details'!A:A,'Hospitalisation Details'!L:L,"Not Found")</f>
        <v>40</v>
      </c>
    </row>
    <row r="1874" spans="1:16" ht="15.75" x14ac:dyDescent="0.25">
      <c r="A1874" s="19" t="s">
        <v>495</v>
      </c>
      <c r="B1874" s="19" t="str">
        <f>_xlfn.XLOOKUP(A1874,'Customer Names'!A:A,'Customer Names'!C:C,"Not Found")</f>
        <v>Miles</v>
      </c>
      <c r="C1874" s="20">
        <f>_xlfn.XLOOKUP(A1874,'Medical Examinations'!A:A,'Medical Examinations'!B:B,"not found")</f>
        <v>28.594999999999999</v>
      </c>
      <c r="D1874" s="20">
        <f>_xlfn.XLOOKUP(A1874,'Medical Examinations'!A:A,'Medical Examinations'!C:C,"not found")</f>
        <v>5.43</v>
      </c>
      <c r="E1874" s="20" t="str">
        <f>_xlfn.XLOOKUP(A1874,'Medical Examinations'!A:A,'Medical Examinations'!D:D,"not found")</f>
        <v>No</v>
      </c>
      <c r="F1874" s="20" t="str">
        <f>_xlfn.XLOOKUP(A1874,'Medical Examinations'!A:A,'Medical Examinations'!E:E,"not found")</f>
        <v>No</v>
      </c>
      <c r="G1874" s="20" t="str">
        <f>_xlfn.XLOOKUP(A1874,'Medical Examinations'!A:A,'Medical Examinations'!F:F,"not found")</f>
        <v>No</v>
      </c>
      <c r="H1874" s="20">
        <f>_xlfn.XLOOKUP(A1874,'Medical Examinations'!A:A,'Medical Examinations'!G:G,"not found")</f>
        <v>0</v>
      </c>
      <c r="I1874" s="20" t="str">
        <f>_xlfn.XLOOKUP(A1874,'Medical Examinations'!A:A,'Medical Examinations'!H:H,"not found")</f>
        <v>No</v>
      </c>
      <c r="J1874" s="20" t="str">
        <f>_xlfn.XLOOKUP(A1874,'Medical Examinations'!A:A,'Medical Examinations'!I:I,"not found")</f>
        <v>Overweight</v>
      </c>
      <c r="K1874" s="21">
        <f>_xlfn.XLOOKUP(A1874,'Hospitalisation Details'!A:A,'Hospitalisation Details'!F:F,"Not Found")</f>
        <v>33573</v>
      </c>
      <c r="L1874" s="22">
        <f>_xlfn.XLOOKUP(A1874,'Hospitalisation Details'!A:A,'Hospitalisation Details'!H:H,"Not Found")</f>
        <v>4243.59</v>
      </c>
      <c r="M1874" s="21" t="str">
        <f>_xlfn.XLOOKUP(A1874,'Hospitalisation Details'!A:A,'Hospitalisation Details'!I:I,"Not Found")</f>
        <v>tier - 2</v>
      </c>
      <c r="N1874" s="21" t="str">
        <f>_xlfn.XLOOKUP(A1874,'Hospitalisation Details'!A:A,'Hospitalisation Details'!J:J,"Not Found")</f>
        <v>tier - 2</v>
      </c>
      <c r="O1874" s="21" t="str">
        <f>_xlfn.XLOOKUP(A1874,'Hospitalisation Details'!A:A,'Hospitalisation Details'!K:K,"Not Found")</f>
        <v>R1012</v>
      </c>
      <c r="P1874" s="23">
        <f>_xlfn.XLOOKUP(A1874,'Hospitalisation Details'!A:A,'Hospitalisation Details'!L:L,"Not Found")</f>
        <v>31</v>
      </c>
    </row>
    <row r="1875" spans="1:16" ht="15.75" x14ac:dyDescent="0.25">
      <c r="A1875" s="19" t="s">
        <v>494</v>
      </c>
      <c r="B1875" s="19" t="str">
        <f>_xlfn.XLOOKUP(A1875,'Customer Names'!A:A,'Customer Names'!C:C,"Not Found")</f>
        <v>Zamore</v>
      </c>
      <c r="C1875" s="20">
        <f>_xlfn.XLOOKUP(A1875,'Medical Examinations'!A:A,'Medical Examinations'!B:B,"not found")</f>
        <v>25.934999999999999</v>
      </c>
      <c r="D1875" s="20">
        <f>_xlfn.XLOOKUP(A1875,'Medical Examinations'!A:A,'Medical Examinations'!C:C,"not found")</f>
        <v>4.29</v>
      </c>
      <c r="E1875" s="20" t="str">
        <f>_xlfn.XLOOKUP(A1875,'Medical Examinations'!A:A,'Medical Examinations'!D:D,"not found")</f>
        <v>No</v>
      </c>
      <c r="F1875" s="20" t="str">
        <f>_xlfn.XLOOKUP(A1875,'Medical Examinations'!A:A,'Medical Examinations'!E:E,"not found")</f>
        <v>No</v>
      </c>
      <c r="G1875" s="20" t="str">
        <f>_xlfn.XLOOKUP(A1875,'Medical Examinations'!A:A,'Medical Examinations'!F:F,"not found")</f>
        <v>No</v>
      </c>
      <c r="H1875" s="20">
        <f>_xlfn.XLOOKUP(A1875,'Medical Examinations'!A:A,'Medical Examinations'!G:G,"not found")</f>
        <v>0</v>
      </c>
      <c r="I1875" s="20" t="str">
        <f>_xlfn.XLOOKUP(A1875,'Medical Examinations'!A:A,'Medical Examinations'!H:H,"not found")</f>
        <v>No</v>
      </c>
      <c r="J1875" s="20" t="str">
        <f>_xlfn.XLOOKUP(A1875,'Medical Examinations'!A:A,'Medical Examinations'!I:I,"not found")</f>
        <v>Overweight</v>
      </c>
      <c r="K1875" s="21">
        <f>_xlfn.XLOOKUP(A1875,'Hospitalisation Details'!A:A,'Hospitalisation Details'!F:F,"Not Found")</f>
        <v>33545</v>
      </c>
      <c r="L1875" s="22">
        <f>_xlfn.XLOOKUP(A1875,'Hospitalisation Details'!A:A,'Hospitalisation Details'!H:H,"Not Found")</f>
        <v>4239.8900000000003</v>
      </c>
      <c r="M1875" s="21" t="str">
        <f>_xlfn.XLOOKUP(A1875,'Hospitalisation Details'!A:A,'Hospitalisation Details'!I:I,"Not Found")</f>
        <v>tier - 2</v>
      </c>
      <c r="N1875" s="21" t="str">
        <f>_xlfn.XLOOKUP(A1875,'Hospitalisation Details'!A:A,'Hospitalisation Details'!J:J,"Not Found")</f>
        <v>tier - 2</v>
      </c>
      <c r="O1875" s="21" t="str">
        <f>_xlfn.XLOOKUP(A1875,'Hospitalisation Details'!A:A,'Hospitalisation Details'!K:K,"Not Found")</f>
        <v>R1012</v>
      </c>
      <c r="P1875" s="23">
        <f>_xlfn.XLOOKUP(A1875,'Hospitalisation Details'!A:A,'Hospitalisation Details'!L:L,"Not Found")</f>
        <v>31</v>
      </c>
    </row>
    <row r="1876" spans="1:16" ht="15.75" x14ac:dyDescent="0.25">
      <c r="A1876" s="19" t="s">
        <v>493</v>
      </c>
      <c r="B1876" s="19" t="str">
        <f>_xlfn.XLOOKUP(A1876,'Customer Names'!A:A,'Customer Names'!C:C,"Not Found")</f>
        <v>Donaghy</v>
      </c>
      <c r="C1876" s="20">
        <f>_xlfn.XLOOKUP(A1876,'Medical Examinations'!A:A,'Medical Examinations'!B:B,"not found")</f>
        <v>27.645</v>
      </c>
      <c r="D1876" s="20">
        <f>_xlfn.XLOOKUP(A1876,'Medical Examinations'!A:A,'Medical Examinations'!C:C,"not found")</f>
        <v>5.25</v>
      </c>
      <c r="E1876" s="20" t="str">
        <f>_xlfn.XLOOKUP(A1876,'Medical Examinations'!A:A,'Medical Examinations'!D:D,"not found")</f>
        <v>No</v>
      </c>
      <c r="F1876" s="20" t="str">
        <f>_xlfn.XLOOKUP(A1876,'Medical Examinations'!A:A,'Medical Examinations'!E:E,"not found")</f>
        <v>No</v>
      </c>
      <c r="G1876" s="20" t="str">
        <f>_xlfn.XLOOKUP(A1876,'Medical Examinations'!A:A,'Medical Examinations'!F:F,"not found")</f>
        <v>No</v>
      </c>
      <c r="H1876" s="20">
        <f>_xlfn.XLOOKUP(A1876,'Medical Examinations'!A:A,'Medical Examinations'!G:G,"not found")</f>
        <v>1</v>
      </c>
      <c r="I1876" s="20" t="str">
        <f>_xlfn.XLOOKUP(A1876,'Medical Examinations'!A:A,'Medical Examinations'!H:H,"not found")</f>
        <v>No</v>
      </c>
      <c r="J1876" s="20" t="str">
        <f>_xlfn.XLOOKUP(A1876,'Medical Examinations'!A:A,'Medical Examinations'!I:I,"not found")</f>
        <v>Overweight</v>
      </c>
      <c r="K1876" s="21">
        <f>_xlfn.XLOOKUP(A1876,'Hospitalisation Details'!A:A,'Hospitalisation Details'!F:F,"Not Found")</f>
        <v>33782</v>
      </c>
      <c r="L1876" s="22">
        <f>_xlfn.XLOOKUP(A1876,'Hospitalisation Details'!A:A,'Hospitalisation Details'!H:H,"Not Found")</f>
        <v>4237.13</v>
      </c>
      <c r="M1876" s="21" t="str">
        <f>_xlfn.XLOOKUP(A1876,'Hospitalisation Details'!A:A,'Hospitalisation Details'!I:I,"Not Found")</f>
        <v>tier - 2</v>
      </c>
      <c r="N1876" s="21" t="str">
        <f>_xlfn.XLOOKUP(A1876,'Hospitalisation Details'!A:A,'Hospitalisation Details'!J:J,"Not Found")</f>
        <v>tier - 2</v>
      </c>
      <c r="O1876" s="21" t="str">
        <f>_xlfn.XLOOKUP(A1876,'Hospitalisation Details'!A:A,'Hospitalisation Details'!K:K,"Not Found")</f>
        <v>R1016</v>
      </c>
      <c r="P1876" s="23">
        <f>_xlfn.XLOOKUP(A1876,'Hospitalisation Details'!A:A,'Hospitalisation Details'!L:L,"Not Found")</f>
        <v>30</v>
      </c>
    </row>
    <row r="1877" spans="1:16" ht="15.75" x14ac:dyDescent="0.25">
      <c r="A1877" s="19" t="s">
        <v>492</v>
      </c>
      <c r="B1877" s="19" t="str">
        <f>_xlfn.XLOOKUP(A1877,'Customer Names'!A:A,'Customer Names'!C:C,"Not Found")</f>
        <v>Kennedy</v>
      </c>
      <c r="C1877" s="20">
        <f>_xlfn.XLOOKUP(A1877,'Medical Examinations'!A:A,'Medical Examinations'!B:B,"not found")</f>
        <v>30.1</v>
      </c>
      <c r="D1877" s="20">
        <f>_xlfn.XLOOKUP(A1877,'Medical Examinations'!A:A,'Medical Examinations'!C:C,"not found")</f>
        <v>4.04</v>
      </c>
      <c r="E1877" s="20" t="str">
        <f>_xlfn.XLOOKUP(A1877,'Medical Examinations'!A:A,'Medical Examinations'!D:D,"not found")</f>
        <v>No</v>
      </c>
      <c r="F1877" s="20" t="str">
        <f>_xlfn.XLOOKUP(A1877,'Medical Examinations'!A:A,'Medical Examinations'!E:E,"not found")</f>
        <v>No</v>
      </c>
      <c r="G1877" s="20" t="str">
        <f>_xlfn.XLOOKUP(A1877,'Medical Examinations'!A:A,'Medical Examinations'!F:F,"not found")</f>
        <v>No</v>
      </c>
      <c r="H1877" s="20">
        <f>_xlfn.XLOOKUP(A1877,'Medical Examinations'!A:A,'Medical Examinations'!G:G,"not found")</f>
        <v>1</v>
      </c>
      <c r="I1877" s="20" t="str">
        <f>_xlfn.XLOOKUP(A1877,'Medical Examinations'!A:A,'Medical Examinations'!H:H,"not found")</f>
        <v>No</v>
      </c>
      <c r="J1877" s="20" t="str">
        <f>_xlfn.XLOOKUP(A1877,'Medical Examinations'!A:A,'Medical Examinations'!I:I,"not found")</f>
        <v>Obesity</v>
      </c>
      <c r="K1877" s="21">
        <f>_xlfn.XLOOKUP(A1877,'Hospitalisation Details'!A:A,'Hospitalisation Details'!F:F,"Not Found")</f>
        <v>36143</v>
      </c>
      <c r="L1877" s="22">
        <f>_xlfn.XLOOKUP(A1877,'Hospitalisation Details'!A:A,'Hospitalisation Details'!H:H,"Not Found")</f>
        <v>4234.93</v>
      </c>
      <c r="M1877" s="21" t="str">
        <f>_xlfn.XLOOKUP(A1877,'Hospitalisation Details'!A:A,'Hospitalisation Details'!I:I,"Not Found")</f>
        <v>tier - 2</v>
      </c>
      <c r="N1877" s="21" t="str">
        <f>_xlfn.XLOOKUP(A1877,'Hospitalisation Details'!A:A,'Hospitalisation Details'!J:J,"Not Found")</f>
        <v>tier - 2</v>
      </c>
      <c r="O1877" s="21" t="str">
        <f>_xlfn.XLOOKUP(A1877,'Hospitalisation Details'!A:A,'Hospitalisation Details'!K:K,"Not Found")</f>
        <v>R1011</v>
      </c>
      <c r="P1877" s="23">
        <f>_xlfn.XLOOKUP(A1877,'Hospitalisation Details'!A:A,'Hospitalisation Details'!L:L,"Not Found")</f>
        <v>24</v>
      </c>
    </row>
    <row r="1878" spans="1:16" ht="15.75" x14ac:dyDescent="0.25">
      <c r="A1878" s="19" t="s">
        <v>491</v>
      </c>
      <c r="B1878" s="19" t="str">
        <f>_xlfn.XLOOKUP(A1878,'Customer Names'!A:A,'Customer Names'!C:C,"Not Found")</f>
        <v>Fiorini</v>
      </c>
      <c r="C1878" s="20">
        <f>_xlfn.XLOOKUP(A1878,'Medical Examinations'!A:A,'Medical Examinations'!B:B,"not found")</f>
        <v>26.79</v>
      </c>
      <c r="D1878" s="20">
        <f>_xlfn.XLOOKUP(A1878,'Medical Examinations'!A:A,'Medical Examinations'!C:C,"not found")</f>
        <v>5</v>
      </c>
      <c r="E1878" s="20" t="str">
        <f>_xlfn.XLOOKUP(A1878,'Medical Examinations'!A:A,'Medical Examinations'!D:D,"not found")</f>
        <v>Yes</v>
      </c>
      <c r="F1878" s="20" t="str">
        <f>_xlfn.XLOOKUP(A1878,'Medical Examinations'!A:A,'Medical Examinations'!E:E,"not found")</f>
        <v>No</v>
      </c>
      <c r="G1878" s="20" t="str">
        <f>_xlfn.XLOOKUP(A1878,'Medical Examinations'!A:A,'Medical Examinations'!F:F,"not found")</f>
        <v>Yes</v>
      </c>
      <c r="H1878" s="20">
        <f>_xlfn.XLOOKUP(A1878,'Medical Examinations'!A:A,'Medical Examinations'!G:G,"not found")</f>
        <v>1</v>
      </c>
      <c r="I1878" s="20" t="str">
        <f>_xlfn.XLOOKUP(A1878,'Medical Examinations'!A:A,'Medical Examinations'!H:H,"not found")</f>
        <v>No</v>
      </c>
      <c r="J1878" s="20" t="str">
        <f>_xlfn.XLOOKUP(A1878,'Medical Examinations'!A:A,'Medical Examinations'!I:I,"not found")</f>
        <v>Overweight</v>
      </c>
      <c r="K1878" s="21">
        <f>_xlfn.XLOOKUP(A1878,'Hospitalisation Details'!A:A,'Hospitalisation Details'!F:F,"Not Found")</f>
        <v>35679</v>
      </c>
      <c r="L1878" s="22">
        <f>_xlfn.XLOOKUP(A1878,'Hospitalisation Details'!A:A,'Hospitalisation Details'!H:H,"Not Found")</f>
        <v>4189.1099999999997</v>
      </c>
      <c r="M1878" s="21" t="str">
        <f>_xlfn.XLOOKUP(A1878,'Hospitalisation Details'!A:A,'Hospitalisation Details'!I:I,"Not Found")</f>
        <v>tier - 2</v>
      </c>
      <c r="N1878" s="21" t="str">
        <f>_xlfn.XLOOKUP(A1878,'Hospitalisation Details'!A:A,'Hospitalisation Details'!J:J,"Not Found")</f>
        <v>tier - 2</v>
      </c>
      <c r="O1878" s="21" t="str">
        <f>_xlfn.XLOOKUP(A1878,'Hospitalisation Details'!A:A,'Hospitalisation Details'!K:K,"Not Found")</f>
        <v>R1012</v>
      </c>
      <c r="P1878" s="23">
        <f>_xlfn.XLOOKUP(A1878,'Hospitalisation Details'!A:A,'Hospitalisation Details'!L:L,"Not Found")</f>
        <v>25</v>
      </c>
    </row>
    <row r="1879" spans="1:16" ht="15.75" x14ac:dyDescent="0.25">
      <c r="A1879" s="19" t="s">
        <v>490</v>
      </c>
      <c r="B1879" s="19" t="str">
        <f>_xlfn.XLOOKUP(A1879,'Customer Names'!A:A,'Customer Names'!C:C,"Not Found")</f>
        <v>Alexander</v>
      </c>
      <c r="C1879" s="20">
        <f>_xlfn.XLOOKUP(A1879,'Medical Examinations'!A:A,'Medical Examinations'!B:B,"not found")</f>
        <v>27.1</v>
      </c>
      <c r="D1879" s="20">
        <f>_xlfn.XLOOKUP(A1879,'Medical Examinations'!A:A,'Medical Examinations'!C:C,"not found")</f>
        <v>4.01</v>
      </c>
      <c r="E1879" s="20" t="str">
        <f>_xlfn.XLOOKUP(A1879,'Medical Examinations'!A:A,'Medical Examinations'!D:D,"not found")</f>
        <v>Yes</v>
      </c>
      <c r="F1879" s="20" t="str">
        <f>_xlfn.XLOOKUP(A1879,'Medical Examinations'!A:A,'Medical Examinations'!E:E,"not found")</f>
        <v>No</v>
      </c>
      <c r="G1879" s="20" t="str">
        <f>_xlfn.XLOOKUP(A1879,'Medical Examinations'!A:A,'Medical Examinations'!F:F,"not found")</f>
        <v>No</v>
      </c>
      <c r="H1879" s="20">
        <f>_xlfn.XLOOKUP(A1879,'Medical Examinations'!A:A,'Medical Examinations'!G:G,"not found")</f>
        <v>1</v>
      </c>
      <c r="I1879" s="20" t="str">
        <f>_xlfn.XLOOKUP(A1879,'Medical Examinations'!A:A,'Medical Examinations'!H:H,"not found")</f>
        <v>No</v>
      </c>
      <c r="J1879" s="20" t="str">
        <f>_xlfn.XLOOKUP(A1879,'Medical Examinations'!A:A,'Medical Examinations'!I:I,"not found")</f>
        <v>Overweight</v>
      </c>
      <c r="K1879" s="21">
        <f>_xlfn.XLOOKUP(A1879,'Hospitalisation Details'!A:A,'Hospitalisation Details'!F:F,"Not Found")</f>
        <v>34975</v>
      </c>
      <c r="L1879" s="22">
        <f>_xlfn.XLOOKUP(A1879,'Hospitalisation Details'!A:A,'Hospitalisation Details'!H:H,"Not Found")</f>
        <v>4188.7299999999996</v>
      </c>
      <c r="M1879" s="21" t="str">
        <f>_xlfn.XLOOKUP(A1879,'Hospitalisation Details'!A:A,'Hospitalisation Details'!I:I,"Not Found")</f>
        <v>tier - 2</v>
      </c>
      <c r="N1879" s="21" t="str">
        <f>_xlfn.XLOOKUP(A1879,'Hospitalisation Details'!A:A,'Hospitalisation Details'!J:J,"Not Found")</f>
        <v>tier - 2</v>
      </c>
      <c r="O1879" s="21" t="str">
        <f>_xlfn.XLOOKUP(A1879,'Hospitalisation Details'!A:A,'Hospitalisation Details'!K:K,"Not Found")</f>
        <v>R1025</v>
      </c>
      <c r="P1879" s="23">
        <f>_xlfn.XLOOKUP(A1879,'Hospitalisation Details'!A:A,'Hospitalisation Details'!L:L,"Not Found")</f>
        <v>27</v>
      </c>
    </row>
    <row r="1880" spans="1:16" ht="15.75" x14ac:dyDescent="0.25">
      <c r="A1880" s="19" t="s">
        <v>489</v>
      </c>
      <c r="B1880" s="19" t="str">
        <f>_xlfn.XLOOKUP(A1880,'Customer Names'!A:A,'Customer Names'!C:C,"Not Found")</f>
        <v>Watkins</v>
      </c>
      <c r="C1880" s="20">
        <f>_xlfn.XLOOKUP(A1880,'Medical Examinations'!A:A,'Medical Examinations'!B:B,"not found")</f>
        <v>24.31</v>
      </c>
      <c r="D1880" s="20">
        <f>_xlfn.XLOOKUP(A1880,'Medical Examinations'!A:A,'Medical Examinations'!C:C,"not found")</f>
        <v>5.4</v>
      </c>
      <c r="E1880" s="20" t="str">
        <f>_xlfn.XLOOKUP(A1880,'Medical Examinations'!A:A,'Medical Examinations'!D:D,"not found")</f>
        <v>No</v>
      </c>
      <c r="F1880" s="20" t="str">
        <f>_xlfn.XLOOKUP(A1880,'Medical Examinations'!A:A,'Medical Examinations'!E:E,"not found")</f>
        <v>No</v>
      </c>
      <c r="G1880" s="20" t="str">
        <f>_xlfn.XLOOKUP(A1880,'Medical Examinations'!A:A,'Medical Examinations'!F:F,"not found")</f>
        <v>No</v>
      </c>
      <c r="H1880" s="20">
        <f>_xlfn.XLOOKUP(A1880,'Medical Examinations'!A:A,'Medical Examinations'!G:G,"not found")</f>
        <v>0</v>
      </c>
      <c r="I1880" s="20" t="str">
        <f>_xlfn.XLOOKUP(A1880,'Medical Examinations'!A:A,'Medical Examinations'!H:H,"not found")</f>
        <v>No</v>
      </c>
      <c r="J1880" s="20" t="str">
        <f>_xlfn.XLOOKUP(A1880,'Medical Examinations'!A:A,'Medical Examinations'!I:I,"not found")</f>
        <v>Normal Weight</v>
      </c>
      <c r="K1880" s="21">
        <f>_xlfn.XLOOKUP(A1880,'Hospitalisation Details'!A:A,'Hospitalisation Details'!F:F,"Not Found")</f>
        <v>32684</v>
      </c>
      <c r="L1880" s="22">
        <f>_xlfn.XLOOKUP(A1880,'Hospitalisation Details'!A:A,'Hospitalisation Details'!H:H,"Not Found")</f>
        <v>4185.1000000000004</v>
      </c>
      <c r="M1880" s="21" t="str">
        <f>_xlfn.XLOOKUP(A1880,'Hospitalisation Details'!A:A,'Hospitalisation Details'!I:I,"Not Found")</f>
        <v>tier - 2</v>
      </c>
      <c r="N1880" s="21" t="str">
        <f>_xlfn.XLOOKUP(A1880,'Hospitalisation Details'!A:A,'Hospitalisation Details'!J:J,"Not Found")</f>
        <v>tier - 2</v>
      </c>
      <c r="O1880" s="21" t="str">
        <f>_xlfn.XLOOKUP(A1880,'Hospitalisation Details'!A:A,'Hospitalisation Details'!K:K,"Not Found")</f>
        <v>R1013</v>
      </c>
      <c r="P1880" s="23">
        <f>_xlfn.XLOOKUP(A1880,'Hospitalisation Details'!A:A,'Hospitalisation Details'!L:L,"Not Found")</f>
        <v>33</v>
      </c>
    </row>
    <row r="1881" spans="1:16" ht="15.75" x14ac:dyDescent="0.25">
      <c r="A1881" s="19" t="s">
        <v>488</v>
      </c>
      <c r="B1881" s="19" t="str">
        <f>_xlfn.XLOOKUP(A1881,'Customer Names'!A:A,'Customer Names'!C:C,"Not Found")</f>
        <v>Cassel</v>
      </c>
      <c r="C1881" s="20">
        <f>_xlfn.XLOOKUP(A1881,'Medical Examinations'!A:A,'Medical Examinations'!B:B,"not found")</f>
        <v>15.53</v>
      </c>
      <c r="D1881" s="20">
        <f>_xlfn.XLOOKUP(A1881,'Medical Examinations'!A:A,'Medical Examinations'!C:C,"not found")</f>
        <v>5.81</v>
      </c>
      <c r="E1881" s="20" t="str">
        <f>_xlfn.XLOOKUP(A1881,'Medical Examinations'!A:A,'Medical Examinations'!D:D,"not found")</f>
        <v>No</v>
      </c>
      <c r="F1881" s="20" t="str">
        <f>_xlfn.XLOOKUP(A1881,'Medical Examinations'!A:A,'Medical Examinations'!E:E,"not found")</f>
        <v>No</v>
      </c>
      <c r="G1881" s="20" t="str">
        <f>_xlfn.XLOOKUP(A1881,'Medical Examinations'!A:A,'Medical Examinations'!F:F,"not found")</f>
        <v>No</v>
      </c>
      <c r="H1881" s="20">
        <f>_xlfn.XLOOKUP(A1881,'Medical Examinations'!A:A,'Medical Examinations'!G:G,"not found")</f>
        <v>1</v>
      </c>
      <c r="I1881" s="20" t="str">
        <f>_xlfn.XLOOKUP(A1881,'Medical Examinations'!A:A,'Medical Examinations'!H:H,"not found")</f>
        <v>No</v>
      </c>
      <c r="J1881" s="20" t="str">
        <f>_xlfn.XLOOKUP(A1881,'Medical Examinations'!A:A,'Medical Examinations'!I:I,"not found")</f>
        <v>Underweight</v>
      </c>
      <c r="K1881" s="21">
        <f>_xlfn.XLOOKUP(A1881,'Hospitalisation Details'!A:A,'Hospitalisation Details'!F:F,"Not Found")</f>
        <v>30941</v>
      </c>
      <c r="L1881" s="22">
        <f>_xlfn.XLOOKUP(A1881,'Hospitalisation Details'!A:A,'Hospitalisation Details'!H:H,"Not Found")</f>
        <v>4163.21</v>
      </c>
      <c r="M1881" s="21" t="str">
        <f>_xlfn.XLOOKUP(A1881,'Hospitalisation Details'!A:A,'Hospitalisation Details'!I:I,"Not Found")</f>
        <v>tier - 2</v>
      </c>
      <c r="N1881" s="21" t="str">
        <f>_xlfn.XLOOKUP(A1881,'Hospitalisation Details'!A:A,'Hospitalisation Details'!J:J,"Not Found")</f>
        <v>tier - 2</v>
      </c>
      <c r="O1881" s="21" t="str">
        <f>_xlfn.XLOOKUP(A1881,'Hospitalisation Details'!A:A,'Hospitalisation Details'!K:K,"Not Found")</f>
        <v>R1012</v>
      </c>
      <c r="P1881" s="23">
        <f>_xlfn.XLOOKUP(A1881,'Hospitalisation Details'!A:A,'Hospitalisation Details'!L:L,"Not Found")</f>
        <v>38</v>
      </c>
    </row>
    <row r="1882" spans="1:16" ht="15.75" x14ac:dyDescent="0.25">
      <c r="A1882" s="19" t="s">
        <v>487</v>
      </c>
      <c r="B1882" s="19" t="str">
        <f>_xlfn.XLOOKUP(A1882,'Customer Names'!A:A,'Customer Names'!C:C,"Not Found")</f>
        <v>Ferguson</v>
      </c>
      <c r="C1882" s="20">
        <f>_xlfn.XLOOKUP(A1882,'Medical Examinations'!A:A,'Medical Examinations'!B:B,"not found")</f>
        <v>30.7</v>
      </c>
      <c r="D1882" s="20">
        <f>_xlfn.XLOOKUP(A1882,'Medical Examinations'!A:A,'Medical Examinations'!C:C,"not found")</f>
        <v>5.82</v>
      </c>
      <c r="E1882" s="20" t="str">
        <f>_xlfn.XLOOKUP(A1882,'Medical Examinations'!A:A,'Medical Examinations'!D:D,"not found")</f>
        <v>No</v>
      </c>
      <c r="F1882" s="20" t="str">
        <f>_xlfn.XLOOKUP(A1882,'Medical Examinations'!A:A,'Medical Examinations'!E:E,"not found")</f>
        <v>No</v>
      </c>
      <c r="G1882" s="20" t="str">
        <f>_xlfn.XLOOKUP(A1882,'Medical Examinations'!A:A,'Medical Examinations'!F:F,"not found")</f>
        <v>No</v>
      </c>
      <c r="H1882" s="20">
        <f>_xlfn.XLOOKUP(A1882,'Medical Examinations'!A:A,'Medical Examinations'!G:G,"not found")</f>
        <v>1</v>
      </c>
      <c r="I1882" s="20" t="str">
        <f>_xlfn.XLOOKUP(A1882,'Medical Examinations'!A:A,'Medical Examinations'!H:H,"not found")</f>
        <v>No</v>
      </c>
      <c r="J1882" s="20" t="str">
        <f>_xlfn.XLOOKUP(A1882,'Medical Examinations'!A:A,'Medical Examinations'!I:I,"not found")</f>
        <v>Obesity</v>
      </c>
      <c r="K1882" s="21">
        <f>_xlfn.XLOOKUP(A1882,'Hospitalisation Details'!A:A,'Hospitalisation Details'!F:F,"Not Found")</f>
        <v>36125</v>
      </c>
      <c r="L1882" s="22">
        <f>_xlfn.XLOOKUP(A1882,'Hospitalisation Details'!A:A,'Hospitalisation Details'!H:H,"Not Found")</f>
        <v>4154.97</v>
      </c>
      <c r="M1882" s="21" t="str">
        <f>_xlfn.XLOOKUP(A1882,'Hospitalisation Details'!A:A,'Hospitalisation Details'!I:I,"Not Found")</f>
        <v>tier - 2</v>
      </c>
      <c r="N1882" s="21" t="str">
        <f>_xlfn.XLOOKUP(A1882,'Hospitalisation Details'!A:A,'Hospitalisation Details'!J:J,"Not Found")</f>
        <v>tier - 2</v>
      </c>
      <c r="O1882" s="21" t="str">
        <f>_xlfn.XLOOKUP(A1882,'Hospitalisation Details'!A:A,'Hospitalisation Details'!K:K,"Not Found")</f>
        <v>R1012</v>
      </c>
      <c r="P1882" s="23">
        <f>_xlfn.XLOOKUP(A1882,'Hospitalisation Details'!A:A,'Hospitalisation Details'!L:L,"Not Found")</f>
        <v>24</v>
      </c>
    </row>
    <row r="1883" spans="1:16" ht="15.75" x14ac:dyDescent="0.25">
      <c r="A1883" s="19" t="s">
        <v>486</v>
      </c>
      <c r="B1883" s="19" t="str">
        <f>_xlfn.XLOOKUP(A1883,'Customer Names'!A:A,'Customer Names'!C:C,"Not Found")</f>
        <v>O'Sullivan</v>
      </c>
      <c r="C1883" s="20">
        <f>_xlfn.XLOOKUP(A1883,'Medical Examinations'!A:A,'Medical Examinations'!B:B,"not found")</f>
        <v>33.33</v>
      </c>
      <c r="D1883" s="20">
        <f>_xlfn.XLOOKUP(A1883,'Medical Examinations'!A:A,'Medical Examinations'!C:C,"not found")</f>
        <v>4.82</v>
      </c>
      <c r="E1883" s="20" t="str">
        <f>_xlfn.XLOOKUP(A1883,'Medical Examinations'!A:A,'Medical Examinations'!D:D,"not found")</f>
        <v>No</v>
      </c>
      <c r="F1883" s="20" t="str">
        <f>_xlfn.XLOOKUP(A1883,'Medical Examinations'!A:A,'Medical Examinations'!E:E,"not found")</f>
        <v>No</v>
      </c>
      <c r="G1883" s="20" t="str">
        <f>_xlfn.XLOOKUP(A1883,'Medical Examinations'!A:A,'Medical Examinations'!F:F,"not found")</f>
        <v>No</v>
      </c>
      <c r="H1883" s="20">
        <f>_xlfn.XLOOKUP(A1883,'Medical Examinations'!A:A,'Medical Examinations'!G:G,"not found")</f>
        <v>1</v>
      </c>
      <c r="I1883" s="20" t="str">
        <f>_xlfn.XLOOKUP(A1883,'Medical Examinations'!A:A,'Medical Examinations'!H:H,"not found")</f>
        <v>No</v>
      </c>
      <c r="J1883" s="20" t="str">
        <f>_xlfn.XLOOKUP(A1883,'Medical Examinations'!A:A,'Medical Examinations'!I:I,"not found")</f>
        <v>Obesity</v>
      </c>
      <c r="K1883" s="21">
        <f>_xlfn.XLOOKUP(A1883,'Hospitalisation Details'!A:A,'Hospitalisation Details'!F:F,"Not Found")</f>
        <v>33820</v>
      </c>
      <c r="L1883" s="22">
        <f>_xlfn.XLOOKUP(A1883,'Hospitalisation Details'!A:A,'Hospitalisation Details'!H:H,"Not Found")</f>
        <v>4151.03</v>
      </c>
      <c r="M1883" s="21" t="str">
        <f>_xlfn.XLOOKUP(A1883,'Hospitalisation Details'!A:A,'Hospitalisation Details'!I:I,"Not Found")</f>
        <v>tier - 2</v>
      </c>
      <c r="N1883" s="21" t="str">
        <f>_xlfn.XLOOKUP(A1883,'Hospitalisation Details'!A:A,'Hospitalisation Details'!J:J,"Not Found")</f>
        <v>tier - 2</v>
      </c>
      <c r="O1883" s="21" t="str">
        <f>_xlfn.XLOOKUP(A1883,'Hospitalisation Details'!A:A,'Hospitalisation Details'!K:K,"Not Found")</f>
        <v>R1013</v>
      </c>
      <c r="P1883" s="23">
        <f>_xlfn.XLOOKUP(A1883,'Hospitalisation Details'!A:A,'Hospitalisation Details'!L:L,"Not Found")</f>
        <v>30</v>
      </c>
    </row>
    <row r="1884" spans="1:16" ht="15.75" x14ac:dyDescent="0.25">
      <c r="A1884" s="19" t="s">
        <v>485</v>
      </c>
      <c r="B1884" s="19" t="str">
        <f>_xlfn.XLOOKUP(A1884,'Customer Names'!A:A,'Customer Names'!C:C,"Not Found")</f>
        <v>Chepkirui</v>
      </c>
      <c r="C1884" s="20">
        <f>_xlfn.XLOOKUP(A1884,'Medical Examinations'!A:A,'Medical Examinations'!B:B,"not found")</f>
        <v>32.4</v>
      </c>
      <c r="D1884" s="20">
        <f>_xlfn.XLOOKUP(A1884,'Medical Examinations'!A:A,'Medical Examinations'!C:C,"not found")</f>
        <v>5.08</v>
      </c>
      <c r="E1884" s="20" t="str">
        <f>_xlfn.XLOOKUP(A1884,'Medical Examinations'!A:A,'Medical Examinations'!D:D,"not found")</f>
        <v>No</v>
      </c>
      <c r="F1884" s="20" t="str">
        <f>_xlfn.XLOOKUP(A1884,'Medical Examinations'!A:A,'Medical Examinations'!E:E,"not found")</f>
        <v>No</v>
      </c>
      <c r="G1884" s="20" t="str">
        <f>_xlfn.XLOOKUP(A1884,'Medical Examinations'!A:A,'Medical Examinations'!F:F,"not found")</f>
        <v>No</v>
      </c>
      <c r="H1884" s="20">
        <f>_xlfn.XLOOKUP(A1884,'Medical Examinations'!A:A,'Medical Examinations'!G:G,"not found")</f>
        <v>1</v>
      </c>
      <c r="I1884" s="20" t="str">
        <f>_xlfn.XLOOKUP(A1884,'Medical Examinations'!A:A,'Medical Examinations'!H:H,"not found")</f>
        <v>No</v>
      </c>
      <c r="J1884" s="20" t="str">
        <f>_xlfn.XLOOKUP(A1884,'Medical Examinations'!A:A,'Medical Examinations'!I:I,"not found")</f>
        <v>Obesity</v>
      </c>
      <c r="K1884" s="21">
        <f>_xlfn.XLOOKUP(A1884,'Hospitalisation Details'!A:A,'Hospitalisation Details'!F:F,"Not Found")</f>
        <v>33783</v>
      </c>
      <c r="L1884" s="22">
        <f>_xlfn.XLOOKUP(A1884,'Hospitalisation Details'!A:A,'Hospitalisation Details'!H:H,"Not Found")</f>
        <v>4149.74</v>
      </c>
      <c r="M1884" s="21" t="str">
        <f>_xlfn.XLOOKUP(A1884,'Hospitalisation Details'!A:A,'Hospitalisation Details'!I:I,"Not Found")</f>
        <v>tier - 2</v>
      </c>
      <c r="N1884" s="21" t="str">
        <f>_xlfn.XLOOKUP(A1884,'Hospitalisation Details'!A:A,'Hospitalisation Details'!J:J,"Not Found")</f>
        <v>tier - 2</v>
      </c>
      <c r="O1884" s="21" t="str">
        <f>_xlfn.XLOOKUP(A1884,'Hospitalisation Details'!A:A,'Hospitalisation Details'!K:K,"Not Found")</f>
        <v>R1011</v>
      </c>
      <c r="P1884" s="23">
        <f>_xlfn.XLOOKUP(A1884,'Hospitalisation Details'!A:A,'Hospitalisation Details'!L:L,"Not Found")</f>
        <v>30</v>
      </c>
    </row>
    <row r="1885" spans="1:16" ht="15.75" x14ac:dyDescent="0.25">
      <c r="A1885" s="19" t="s">
        <v>484</v>
      </c>
      <c r="B1885" s="19" t="str">
        <f>_xlfn.XLOOKUP(A1885,'Customer Names'!A:A,'Customer Names'!C:C,"Not Found")</f>
        <v>Gurney</v>
      </c>
      <c r="C1885" s="20">
        <f>_xlfn.XLOOKUP(A1885,'Medical Examinations'!A:A,'Medical Examinations'!B:B,"not found")</f>
        <v>27.93</v>
      </c>
      <c r="D1885" s="20">
        <f>_xlfn.XLOOKUP(A1885,'Medical Examinations'!A:A,'Medical Examinations'!C:C,"not found")</f>
        <v>5.59</v>
      </c>
      <c r="E1885" s="20" t="str">
        <f>_xlfn.XLOOKUP(A1885,'Medical Examinations'!A:A,'Medical Examinations'!D:D,"not found")</f>
        <v>No</v>
      </c>
      <c r="F1885" s="20" t="str">
        <f>_xlfn.XLOOKUP(A1885,'Medical Examinations'!A:A,'Medical Examinations'!E:E,"not found")</f>
        <v>No</v>
      </c>
      <c r="G1885" s="20" t="str">
        <f>_xlfn.XLOOKUP(A1885,'Medical Examinations'!A:A,'Medical Examinations'!F:F,"not found")</f>
        <v>No</v>
      </c>
      <c r="H1885" s="20">
        <f>_xlfn.XLOOKUP(A1885,'Medical Examinations'!A:A,'Medical Examinations'!G:G,"not found")</f>
        <v>1</v>
      </c>
      <c r="I1885" s="20" t="str">
        <f>_xlfn.XLOOKUP(A1885,'Medical Examinations'!A:A,'Medical Examinations'!H:H,"not found")</f>
        <v>No</v>
      </c>
      <c r="J1885" s="20" t="str">
        <f>_xlfn.XLOOKUP(A1885,'Medical Examinations'!A:A,'Medical Examinations'!I:I,"not found")</f>
        <v>Overweight</v>
      </c>
      <c r="K1885" s="21">
        <f>_xlfn.XLOOKUP(A1885,'Hospitalisation Details'!A:A,'Hospitalisation Details'!F:F,"Not Found")</f>
        <v>33773</v>
      </c>
      <c r="L1885" s="22">
        <f>_xlfn.XLOOKUP(A1885,'Hospitalisation Details'!A:A,'Hospitalisation Details'!H:H,"Not Found")</f>
        <v>4137.5200000000004</v>
      </c>
      <c r="M1885" s="21" t="str">
        <f>_xlfn.XLOOKUP(A1885,'Hospitalisation Details'!A:A,'Hospitalisation Details'!I:I,"Not Found")</f>
        <v>tier - 2</v>
      </c>
      <c r="N1885" s="21" t="str">
        <f>_xlfn.XLOOKUP(A1885,'Hospitalisation Details'!A:A,'Hospitalisation Details'!J:J,"Not Found")</f>
        <v>tier - 2</v>
      </c>
      <c r="O1885" s="21" t="str">
        <f>_xlfn.XLOOKUP(A1885,'Hospitalisation Details'!A:A,'Hospitalisation Details'!K:K,"Not Found")</f>
        <v>R1024</v>
      </c>
      <c r="P1885" s="23">
        <f>_xlfn.XLOOKUP(A1885,'Hospitalisation Details'!A:A,'Hospitalisation Details'!L:L,"Not Found")</f>
        <v>30</v>
      </c>
    </row>
    <row r="1886" spans="1:16" ht="15.75" x14ac:dyDescent="0.25">
      <c r="A1886" s="19" t="s">
        <v>483</v>
      </c>
      <c r="B1886" s="19" t="str">
        <f>_xlfn.XLOOKUP(A1886,'Customer Names'!A:A,'Customer Names'!C:C,"Not Found")</f>
        <v>Francis</v>
      </c>
      <c r="C1886" s="20">
        <f>_xlfn.XLOOKUP(A1886,'Medical Examinations'!A:A,'Medical Examinations'!B:B,"not found")</f>
        <v>21.754999999999999</v>
      </c>
      <c r="D1886" s="20">
        <f>_xlfn.XLOOKUP(A1886,'Medical Examinations'!A:A,'Medical Examinations'!C:C,"not found")</f>
        <v>5.12</v>
      </c>
      <c r="E1886" s="20" t="str">
        <f>_xlfn.XLOOKUP(A1886,'Medical Examinations'!A:A,'Medical Examinations'!D:D,"not found")</f>
        <v>No</v>
      </c>
      <c r="F1886" s="20" t="str">
        <f>_xlfn.XLOOKUP(A1886,'Medical Examinations'!A:A,'Medical Examinations'!E:E,"not found")</f>
        <v>No</v>
      </c>
      <c r="G1886" s="20" t="str">
        <f>_xlfn.XLOOKUP(A1886,'Medical Examinations'!A:A,'Medical Examinations'!F:F,"not found")</f>
        <v>No</v>
      </c>
      <c r="H1886" s="20">
        <f>_xlfn.XLOOKUP(A1886,'Medical Examinations'!A:A,'Medical Examinations'!G:G,"not found")</f>
        <v>0</v>
      </c>
      <c r="I1886" s="20" t="str">
        <f>_xlfn.XLOOKUP(A1886,'Medical Examinations'!A:A,'Medical Examinations'!H:H,"not found")</f>
        <v>No</v>
      </c>
      <c r="J1886" s="20" t="str">
        <f>_xlfn.XLOOKUP(A1886,'Medical Examinations'!A:A,'Medical Examinations'!I:I,"not found")</f>
        <v>Normal Weight</v>
      </c>
      <c r="K1886" s="21">
        <f>_xlfn.XLOOKUP(A1886,'Hospitalisation Details'!A:A,'Hospitalisation Details'!F:F,"Not Found")</f>
        <v>33456</v>
      </c>
      <c r="L1886" s="22">
        <f>_xlfn.XLOOKUP(A1886,'Hospitalisation Details'!A:A,'Hospitalisation Details'!H:H,"Not Found")</f>
        <v>4134.08</v>
      </c>
      <c r="M1886" s="21" t="str">
        <f>_xlfn.XLOOKUP(A1886,'Hospitalisation Details'!A:A,'Hospitalisation Details'!I:I,"Not Found")</f>
        <v>tier - 2</v>
      </c>
      <c r="N1886" s="21" t="str">
        <f>_xlfn.XLOOKUP(A1886,'Hospitalisation Details'!A:A,'Hospitalisation Details'!J:J,"Not Found")</f>
        <v>tier - 2</v>
      </c>
      <c r="O1886" s="21" t="str">
        <f>_xlfn.XLOOKUP(A1886,'Hospitalisation Details'!A:A,'Hospitalisation Details'!K:K,"Not Found")</f>
        <v>R1012</v>
      </c>
      <c r="P1886" s="23">
        <f>_xlfn.XLOOKUP(A1886,'Hospitalisation Details'!A:A,'Hospitalisation Details'!L:L,"Not Found")</f>
        <v>31</v>
      </c>
    </row>
    <row r="1887" spans="1:16" ht="15.75" x14ac:dyDescent="0.25">
      <c r="A1887" s="19" t="s">
        <v>482</v>
      </c>
      <c r="B1887" s="19" t="str">
        <f>_xlfn.XLOOKUP(A1887,'Customer Names'!A:A,'Customer Names'!C:C,"Not Found")</f>
        <v>Gruca</v>
      </c>
      <c r="C1887" s="20">
        <f>_xlfn.XLOOKUP(A1887,'Medical Examinations'!A:A,'Medical Examinations'!B:B,"not found")</f>
        <v>25.934999999999999</v>
      </c>
      <c r="D1887" s="20">
        <f>_xlfn.XLOOKUP(A1887,'Medical Examinations'!A:A,'Medical Examinations'!C:C,"not found")</f>
        <v>4.95</v>
      </c>
      <c r="E1887" s="20" t="str">
        <f>_xlfn.XLOOKUP(A1887,'Medical Examinations'!A:A,'Medical Examinations'!D:D,"not found")</f>
        <v>No</v>
      </c>
      <c r="F1887" s="20" t="str">
        <f>_xlfn.XLOOKUP(A1887,'Medical Examinations'!A:A,'Medical Examinations'!E:E,"not found")</f>
        <v>No</v>
      </c>
      <c r="G1887" s="20" t="str">
        <f>_xlfn.XLOOKUP(A1887,'Medical Examinations'!A:A,'Medical Examinations'!F:F,"not found")</f>
        <v>No</v>
      </c>
      <c r="H1887" s="20">
        <f>_xlfn.XLOOKUP(A1887,'Medical Examinations'!A:A,'Medical Examinations'!G:G,"not found")</f>
        <v>0</v>
      </c>
      <c r="I1887" s="20" t="str">
        <f>_xlfn.XLOOKUP(A1887,'Medical Examinations'!A:A,'Medical Examinations'!H:H,"not found")</f>
        <v>No</v>
      </c>
      <c r="J1887" s="20" t="str">
        <f>_xlfn.XLOOKUP(A1887,'Medical Examinations'!A:A,'Medical Examinations'!I:I,"not found")</f>
        <v>Overweight</v>
      </c>
      <c r="K1887" s="21">
        <f>_xlfn.XLOOKUP(A1887,'Hospitalisation Details'!A:A,'Hospitalisation Details'!F:F,"Not Found")</f>
        <v>34567</v>
      </c>
      <c r="L1887" s="22">
        <f>_xlfn.XLOOKUP(A1887,'Hospitalisation Details'!A:A,'Hospitalisation Details'!H:H,"Not Found")</f>
        <v>4133.6400000000003</v>
      </c>
      <c r="M1887" s="21" t="str">
        <f>_xlfn.XLOOKUP(A1887,'Hospitalisation Details'!A:A,'Hospitalisation Details'!I:I,"Not Found")</f>
        <v>tier - 2</v>
      </c>
      <c r="N1887" s="21" t="str">
        <f>_xlfn.XLOOKUP(A1887,'Hospitalisation Details'!A:A,'Hospitalisation Details'!J:J,"Not Found")</f>
        <v>tier - 2</v>
      </c>
      <c r="O1887" s="21" t="str">
        <f>_xlfn.XLOOKUP(A1887,'Hospitalisation Details'!A:A,'Hospitalisation Details'!K:K,"Not Found")</f>
        <v>R1012</v>
      </c>
      <c r="P1887" s="23">
        <f>_xlfn.XLOOKUP(A1887,'Hospitalisation Details'!A:A,'Hospitalisation Details'!L:L,"Not Found")</f>
        <v>28</v>
      </c>
    </row>
    <row r="1888" spans="1:16" ht="15.75" x14ac:dyDescent="0.25">
      <c r="A1888" s="19" t="s">
        <v>481</v>
      </c>
      <c r="B1888" s="19" t="str">
        <f>_xlfn.XLOOKUP(A1888,'Customer Names'!A:A,'Customer Names'!C:C,"Not Found")</f>
        <v>Rojas Alvarez</v>
      </c>
      <c r="C1888" s="20">
        <f>_xlfn.XLOOKUP(A1888,'Medical Examinations'!A:A,'Medical Examinations'!B:B,"not found")</f>
        <v>31.5</v>
      </c>
      <c r="D1888" s="20">
        <f>_xlfn.XLOOKUP(A1888,'Medical Examinations'!A:A,'Medical Examinations'!C:C,"not found")</f>
        <v>6.16</v>
      </c>
      <c r="E1888" s="20" t="str">
        <f>_xlfn.XLOOKUP(A1888,'Medical Examinations'!A:A,'Medical Examinations'!D:D,"not found")</f>
        <v>No</v>
      </c>
      <c r="F1888" s="20" t="str">
        <f>_xlfn.XLOOKUP(A1888,'Medical Examinations'!A:A,'Medical Examinations'!E:E,"not found")</f>
        <v>No</v>
      </c>
      <c r="G1888" s="20" t="str">
        <f>_xlfn.XLOOKUP(A1888,'Medical Examinations'!A:A,'Medical Examinations'!F:F,"not found")</f>
        <v>No</v>
      </c>
      <c r="H1888" s="20">
        <f>_xlfn.XLOOKUP(A1888,'Medical Examinations'!A:A,'Medical Examinations'!G:G,"not found")</f>
        <v>0</v>
      </c>
      <c r="I1888" s="20" t="str">
        <f>_xlfn.XLOOKUP(A1888,'Medical Examinations'!A:A,'Medical Examinations'!H:H,"not found")</f>
        <v>No</v>
      </c>
      <c r="J1888" s="20" t="str">
        <f>_xlfn.XLOOKUP(A1888,'Medical Examinations'!A:A,'Medical Examinations'!I:I,"not found")</f>
        <v>Obesity</v>
      </c>
      <c r="K1888" s="21">
        <f>_xlfn.XLOOKUP(A1888,'Hospitalisation Details'!A:A,'Hospitalisation Details'!F:F,"Not Found")</f>
        <v>33221</v>
      </c>
      <c r="L1888" s="22">
        <f>_xlfn.XLOOKUP(A1888,'Hospitalisation Details'!A:A,'Hospitalisation Details'!H:H,"Not Found")</f>
        <v>4076.5</v>
      </c>
      <c r="M1888" s="21" t="str">
        <f>_xlfn.XLOOKUP(A1888,'Hospitalisation Details'!A:A,'Hospitalisation Details'!I:I,"Not Found")</f>
        <v>tier - 2</v>
      </c>
      <c r="N1888" s="21" t="str">
        <f>_xlfn.XLOOKUP(A1888,'Hospitalisation Details'!A:A,'Hospitalisation Details'!J:J,"Not Found")</f>
        <v>tier - 2</v>
      </c>
      <c r="O1888" s="21" t="str">
        <f>_xlfn.XLOOKUP(A1888,'Hospitalisation Details'!A:A,'Hospitalisation Details'!K:K,"Not Found")</f>
        <v>R1011</v>
      </c>
      <c r="P1888" s="23">
        <f>_xlfn.XLOOKUP(A1888,'Hospitalisation Details'!A:A,'Hospitalisation Details'!L:L,"Not Found")</f>
        <v>32</v>
      </c>
    </row>
    <row r="1889" spans="1:16" ht="15.75" x14ac:dyDescent="0.25">
      <c r="A1889" s="19" t="s">
        <v>480</v>
      </c>
      <c r="B1889" s="19" t="str">
        <f>_xlfn.XLOOKUP(A1889,'Customer Names'!A:A,'Customer Names'!C:C,"Not Found")</f>
        <v>Denton</v>
      </c>
      <c r="C1889" s="20">
        <f>_xlfn.XLOOKUP(A1889,'Medical Examinations'!A:A,'Medical Examinations'!B:B,"not found")</f>
        <v>30.03</v>
      </c>
      <c r="D1889" s="20">
        <f>_xlfn.XLOOKUP(A1889,'Medical Examinations'!A:A,'Medical Examinations'!C:C,"not found")</f>
        <v>6.41</v>
      </c>
      <c r="E1889" s="20" t="str">
        <f>_xlfn.XLOOKUP(A1889,'Medical Examinations'!A:A,'Medical Examinations'!D:D,"not found")</f>
        <v>No</v>
      </c>
      <c r="F1889" s="20" t="str">
        <f>_xlfn.XLOOKUP(A1889,'Medical Examinations'!A:A,'Medical Examinations'!E:E,"not found")</f>
        <v>No</v>
      </c>
      <c r="G1889" s="20" t="str">
        <f>_xlfn.XLOOKUP(A1889,'Medical Examinations'!A:A,'Medical Examinations'!F:F,"not found")</f>
        <v>No</v>
      </c>
      <c r="H1889" s="20">
        <f>_xlfn.XLOOKUP(A1889,'Medical Examinations'!A:A,'Medical Examinations'!G:G,"not found")</f>
        <v>0</v>
      </c>
      <c r="I1889" s="20" t="str">
        <f>_xlfn.XLOOKUP(A1889,'Medical Examinations'!A:A,'Medical Examinations'!H:H,"not found")</f>
        <v>No</v>
      </c>
      <c r="J1889" s="20" t="str">
        <f>_xlfn.XLOOKUP(A1889,'Medical Examinations'!A:A,'Medical Examinations'!I:I,"not found")</f>
        <v>Obesity</v>
      </c>
      <c r="K1889" s="21">
        <f>_xlfn.XLOOKUP(A1889,'Hospitalisation Details'!A:A,'Hospitalisation Details'!F:F,"Not Found")</f>
        <v>33208</v>
      </c>
      <c r="L1889" s="22">
        <f>_xlfn.XLOOKUP(A1889,'Hospitalisation Details'!A:A,'Hospitalisation Details'!H:H,"Not Found")</f>
        <v>4074.45</v>
      </c>
      <c r="M1889" s="21" t="str">
        <f>_xlfn.XLOOKUP(A1889,'Hospitalisation Details'!A:A,'Hospitalisation Details'!I:I,"Not Found")</f>
        <v>tier - 2</v>
      </c>
      <c r="N1889" s="21" t="str">
        <f>_xlfn.XLOOKUP(A1889,'Hospitalisation Details'!A:A,'Hospitalisation Details'!J:J,"Not Found")</f>
        <v>tier - 2</v>
      </c>
      <c r="O1889" s="21" t="str">
        <f>_xlfn.XLOOKUP(A1889,'Hospitalisation Details'!A:A,'Hospitalisation Details'!K:K,"Not Found")</f>
        <v>R1013</v>
      </c>
      <c r="P1889" s="23">
        <f>_xlfn.XLOOKUP(A1889,'Hospitalisation Details'!A:A,'Hospitalisation Details'!L:L,"Not Found")</f>
        <v>32</v>
      </c>
    </row>
    <row r="1890" spans="1:16" ht="15.75" x14ac:dyDescent="0.25">
      <c r="A1890" s="19" t="s">
        <v>479</v>
      </c>
      <c r="B1890" s="19" t="str">
        <f>_xlfn.XLOOKUP(A1890,'Customer Names'!A:A,'Customer Names'!C:C,"Not Found")</f>
        <v>Mason</v>
      </c>
      <c r="C1890" s="20">
        <f>_xlfn.XLOOKUP(A1890,'Medical Examinations'!A:A,'Medical Examinations'!B:B,"not found")</f>
        <v>33.479999999999997</v>
      </c>
      <c r="D1890" s="20">
        <f>_xlfn.XLOOKUP(A1890,'Medical Examinations'!A:A,'Medical Examinations'!C:C,"not found")</f>
        <v>8.94</v>
      </c>
      <c r="E1890" s="20" t="str">
        <f>_xlfn.XLOOKUP(A1890,'Medical Examinations'!A:A,'Medical Examinations'!D:D,"not found")</f>
        <v>No</v>
      </c>
      <c r="F1890" s="20" t="str">
        <f>_xlfn.XLOOKUP(A1890,'Medical Examinations'!A:A,'Medical Examinations'!E:E,"not found")</f>
        <v>No</v>
      </c>
      <c r="G1890" s="20" t="str">
        <f>_xlfn.XLOOKUP(A1890,'Medical Examinations'!A:A,'Medical Examinations'!F:F,"not found")</f>
        <v>No</v>
      </c>
      <c r="H1890" s="20">
        <f>_xlfn.XLOOKUP(A1890,'Medical Examinations'!A:A,'Medical Examinations'!G:G,"not found")</f>
        <v>0</v>
      </c>
      <c r="I1890" s="20" t="str">
        <f>_xlfn.XLOOKUP(A1890,'Medical Examinations'!A:A,'Medical Examinations'!H:H,"not found")</f>
        <v>No</v>
      </c>
      <c r="J1890" s="20" t="str">
        <f>_xlfn.XLOOKUP(A1890,'Medical Examinations'!A:A,'Medical Examinations'!I:I,"not found")</f>
        <v>Obesity</v>
      </c>
      <c r="K1890" s="21">
        <f>_xlfn.XLOOKUP(A1890,'Hospitalisation Details'!A:A,'Hospitalisation Details'!F:F,"Not Found")</f>
        <v>37547</v>
      </c>
      <c r="L1890" s="22">
        <f>_xlfn.XLOOKUP(A1890,'Hospitalisation Details'!A:A,'Hospitalisation Details'!H:H,"Not Found")</f>
        <v>4070.51</v>
      </c>
      <c r="M1890" s="21" t="str">
        <f>_xlfn.XLOOKUP(A1890,'Hospitalisation Details'!A:A,'Hospitalisation Details'!I:I,"Not Found")</f>
        <v>tier - 2</v>
      </c>
      <c r="N1890" s="21" t="str">
        <f>_xlfn.XLOOKUP(A1890,'Hospitalisation Details'!A:A,'Hospitalisation Details'!J:J,"Not Found")</f>
        <v>tier - 2</v>
      </c>
      <c r="O1890" s="21" t="str">
        <f>_xlfn.XLOOKUP(A1890,'Hospitalisation Details'!A:A,'Hospitalisation Details'!K:K,"Not Found")</f>
        <v>R1012</v>
      </c>
      <c r="P1890" s="23">
        <f>_xlfn.XLOOKUP(A1890,'Hospitalisation Details'!A:A,'Hospitalisation Details'!L:L,"Not Found")</f>
        <v>20</v>
      </c>
    </row>
    <row r="1891" spans="1:16" ht="15.75" x14ac:dyDescent="0.25">
      <c r="A1891" s="19" t="s">
        <v>478</v>
      </c>
      <c r="B1891" s="19" t="str">
        <f>_xlfn.XLOOKUP(A1891,'Customer Names'!A:A,'Customer Names'!C:C,"Not Found")</f>
        <v>Trout</v>
      </c>
      <c r="C1891" s="20">
        <f>_xlfn.XLOOKUP(A1891,'Medical Examinations'!A:A,'Medical Examinations'!B:B,"not found")</f>
        <v>16.510000000000002</v>
      </c>
      <c r="D1891" s="20">
        <f>_xlfn.XLOOKUP(A1891,'Medical Examinations'!A:A,'Medical Examinations'!C:C,"not found")</f>
        <v>4.42</v>
      </c>
      <c r="E1891" s="20" t="str">
        <f>_xlfn.XLOOKUP(A1891,'Medical Examinations'!A:A,'Medical Examinations'!D:D,"not found")</f>
        <v>Yes</v>
      </c>
      <c r="F1891" s="20" t="str">
        <f>_xlfn.XLOOKUP(A1891,'Medical Examinations'!A:A,'Medical Examinations'!E:E,"not found")</f>
        <v>No</v>
      </c>
      <c r="G1891" s="20" t="str">
        <f>_xlfn.XLOOKUP(A1891,'Medical Examinations'!A:A,'Medical Examinations'!F:F,"not found")</f>
        <v>Yes</v>
      </c>
      <c r="H1891" s="20">
        <f>_xlfn.XLOOKUP(A1891,'Medical Examinations'!A:A,'Medical Examinations'!G:G,"not found")</f>
        <v>1</v>
      </c>
      <c r="I1891" s="20" t="str">
        <f>_xlfn.XLOOKUP(A1891,'Medical Examinations'!A:A,'Medical Examinations'!H:H,"not found")</f>
        <v>No</v>
      </c>
      <c r="J1891" s="20" t="str">
        <f>_xlfn.XLOOKUP(A1891,'Medical Examinations'!A:A,'Medical Examinations'!I:I,"not found")</f>
        <v>Underweight</v>
      </c>
      <c r="K1891" s="21">
        <f>_xlfn.XLOOKUP(A1891,'Hospitalisation Details'!A:A,'Hospitalisation Details'!F:F,"Not Found")</f>
        <v>30575</v>
      </c>
      <c r="L1891" s="22">
        <f>_xlfn.XLOOKUP(A1891,'Hospitalisation Details'!A:A,'Hospitalisation Details'!H:H,"Not Found")</f>
        <v>4070.42</v>
      </c>
      <c r="M1891" s="21" t="str">
        <f>_xlfn.XLOOKUP(A1891,'Hospitalisation Details'!A:A,'Hospitalisation Details'!I:I,"Not Found")</f>
        <v>tier - 2</v>
      </c>
      <c r="N1891" s="21" t="str">
        <f>_xlfn.XLOOKUP(A1891,'Hospitalisation Details'!A:A,'Hospitalisation Details'!J:J,"Not Found")</f>
        <v>tier - 2</v>
      </c>
      <c r="O1891" s="21" t="str">
        <f>_xlfn.XLOOKUP(A1891,'Hospitalisation Details'!A:A,'Hospitalisation Details'!K:K,"Not Found")</f>
        <v>R1013</v>
      </c>
      <c r="P1891" s="23">
        <f>_xlfn.XLOOKUP(A1891,'Hospitalisation Details'!A:A,'Hospitalisation Details'!L:L,"Not Found")</f>
        <v>39</v>
      </c>
    </row>
    <row r="1892" spans="1:16" ht="15.75" x14ac:dyDescent="0.25">
      <c r="A1892" s="19" t="s">
        <v>477</v>
      </c>
      <c r="B1892" s="19" t="str">
        <f>_xlfn.XLOOKUP(A1892,'Customer Names'!A:A,'Customer Names'!C:C,"Not Found")</f>
        <v>Gilbert</v>
      </c>
      <c r="C1892" s="20">
        <f>_xlfn.XLOOKUP(A1892,'Medical Examinations'!A:A,'Medical Examinations'!B:B,"not found")</f>
        <v>33.155000000000001</v>
      </c>
      <c r="D1892" s="20">
        <f>_xlfn.XLOOKUP(A1892,'Medical Examinations'!A:A,'Medical Examinations'!C:C,"not found")</f>
        <v>5.3</v>
      </c>
      <c r="E1892" s="20" t="str">
        <f>_xlfn.XLOOKUP(A1892,'Medical Examinations'!A:A,'Medical Examinations'!D:D,"not found")</f>
        <v>Yes</v>
      </c>
      <c r="F1892" s="20" t="str">
        <f>_xlfn.XLOOKUP(A1892,'Medical Examinations'!A:A,'Medical Examinations'!E:E,"not found")</f>
        <v>No</v>
      </c>
      <c r="G1892" s="20" t="str">
        <f>_xlfn.XLOOKUP(A1892,'Medical Examinations'!A:A,'Medical Examinations'!F:F,"not found")</f>
        <v>No</v>
      </c>
      <c r="H1892" s="20">
        <f>_xlfn.XLOOKUP(A1892,'Medical Examinations'!A:A,'Medical Examinations'!G:G,"not found")</f>
        <v>1</v>
      </c>
      <c r="I1892" s="20" t="str">
        <f>_xlfn.XLOOKUP(A1892,'Medical Examinations'!A:A,'Medical Examinations'!H:H,"not found")</f>
        <v>No</v>
      </c>
      <c r="J1892" s="20" t="str">
        <f>_xlfn.XLOOKUP(A1892,'Medical Examinations'!A:A,'Medical Examinations'!I:I,"not found")</f>
        <v>Obesity</v>
      </c>
      <c r="K1892" s="21">
        <f>_xlfn.XLOOKUP(A1892,'Hospitalisation Details'!A:A,'Hospitalisation Details'!F:F,"Not Found")</f>
        <v>34956</v>
      </c>
      <c r="L1892" s="22">
        <f>_xlfn.XLOOKUP(A1892,'Hospitalisation Details'!A:A,'Hospitalisation Details'!H:H,"Not Found")</f>
        <v>4058.71</v>
      </c>
      <c r="M1892" s="21" t="str">
        <f>_xlfn.XLOOKUP(A1892,'Hospitalisation Details'!A:A,'Hospitalisation Details'!I:I,"Not Found")</f>
        <v>tier - 2</v>
      </c>
      <c r="N1892" s="21" t="str">
        <f>_xlfn.XLOOKUP(A1892,'Hospitalisation Details'!A:A,'Hospitalisation Details'!J:J,"Not Found")</f>
        <v>tier - 2</v>
      </c>
      <c r="O1892" s="21" t="str">
        <f>_xlfn.XLOOKUP(A1892,'Hospitalisation Details'!A:A,'Hospitalisation Details'!K:K,"Not Found")</f>
        <v>R1012</v>
      </c>
      <c r="P1892" s="23">
        <f>_xlfn.XLOOKUP(A1892,'Hospitalisation Details'!A:A,'Hospitalisation Details'!L:L,"Not Found")</f>
        <v>27</v>
      </c>
    </row>
    <row r="1893" spans="1:16" ht="15.75" x14ac:dyDescent="0.25">
      <c r="A1893" s="19" t="s">
        <v>476</v>
      </c>
      <c r="B1893" s="19" t="str">
        <f>_xlfn.XLOOKUP(A1893,'Customer Names'!A:A,'Customer Names'!C:C,"Not Found")</f>
        <v>Chong</v>
      </c>
      <c r="C1893" s="20">
        <f>_xlfn.XLOOKUP(A1893,'Medical Examinations'!A:A,'Medical Examinations'!B:B,"not found")</f>
        <v>37.29</v>
      </c>
      <c r="D1893" s="20">
        <f>_xlfn.XLOOKUP(A1893,'Medical Examinations'!A:A,'Medical Examinations'!C:C,"not found")</f>
        <v>4.6399999999999997</v>
      </c>
      <c r="E1893" s="20" t="str">
        <f>_xlfn.XLOOKUP(A1893,'Medical Examinations'!A:A,'Medical Examinations'!D:D,"not found")</f>
        <v>No</v>
      </c>
      <c r="F1893" s="20" t="str">
        <f>_xlfn.XLOOKUP(A1893,'Medical Examinations'!A:A,'Medical Examinations'!E:E,"not found")</f>
        <v>No</v>
      </c>
      <c r="G1893" s="20" t="str">
        <f>_xlfn.XLOOKUP(A1893,'Medical Examinations'!A:A,'Medical Examinations'!F:F,"not found")</f>
        <v>Yes</v>
      </c>
      <c r="H1893" s="20">
        <f>_xlfn.XLOOKUP(A1893,'Medical Examinations'!A:A,'Medical Examinations'!G:G,"not found")</f>
        <v>1</v>
      </c>
      <c r="I1893" s="20" t="str">
        <f>_xlfn.XLOOKUP(A1893,'Medical Examinations'!A:A,'Medical Examinations'!H:H,"not found")</f>
        <v>No</v>
      </c>
      <c r="J1893" s="20" t="str">
        <f>_xlfn.XLOOKUP(A1893,'Medical Examinations'!A:A,'Medical Examinations'!I:I,"not found")</f>
        <v>Obesity</v>
      </c>
      <c r="K1893" s="21">
        <f>_xlfn.XLOOKUP(A1893,'Hospitalisation Details'!A:A,'Hospitalisation Details'!F:F,"Not Found")</f>
        <v>34194</v>
      </c>
      <c r="L1893" s="22">
        <f>_xlfn.XLOOKUP(A1893,'Hospitalisation Details'!A:A,'Hospitalisation Details'!H:H,"Not Found")</f>
        <v>4058.12</v>
      </c>
      <c r="M1893" s="21" t="str">
        <f>_xlfn.XLOOKUP(A1893,'Hospitalisation Details'!A:A,'Hospitalisation Details'!I:I,"Not Found")</f>
        <v>tier - 2</v>
      </c>
      <c r="N1893" s="21" t="str">
        <f>_xlfn.XLOOKUP(A1893,'Hospitalisation Details'!A:A,'Hospitalisation Details'!J:J,"Not Found")</f>
        <v>tier - 2</v>
      </c>
      <c r="O1893" s="21" t="str">
        <f>_xlfn.XLOOKUP(A1893,'Hospitalisation Details'!A:A,'Hospitalisation Details'!K:K,"Not Found")</f>
        <v>R1013</v>
      </c>
      <c r="P1893" s="23">
        <f>_xlfn.XLOOKUP(A1893,'Hospitalisation Details'!A:A,'Hospitalisation Details'!L:L,"Not Found")</f>
        <v>29</v>
      </c>
    </row>
    <row r="1894" spans="1:16" ht="15.75" x14ac:dyDescent="0.25">
      <c r="A1894" s="19" t="s">
        <v>475</v>
      </c>
      <c r="B1894" s="19" t="str">
        <f>_xlfn.XLOOKUP(A1894,'Customer Names'!A:A,'Customer Names'!C:C,"Not Found")</f>
        <v>Henry</v>
      </c>
      <c r="C1894" s="20">
        <f>_xlfn.XLOOKUP(A1894,'Medical Examinations'!A:A,'Medical Examinations'!B:B,"not found")</f>
        <v>20.23</v>
      </c>
      <c r="D1894" s="20">
        <f>_xlfn.XLOOKUP(A1894,'Medical Examinations'!A:A,'Medical Examinations'!C:C,"not found")</f>
        <v>6.16</v>
      </c>
      <c r="E1894" s="20" t="str">
        <f>_xlfn.XLOOKUP(A1894,'Medical Examinations'!A:A,'Medical Examinations'!D:D,"not found")</f>
        <v>Yes</v>
      </c>
      <c r="F1894" s="20" t="str">
        <f>_xlfn.XLOOKUP(A1894,'Medical Examinations'!A:A,'Medical Examinations'!E:E,"not found")</f>
        <v>No</v>
      </c>
      <c r="G1894" s="20" t="str">
        <f>_xlfn.XLOOKUP(A1894,'Medical Examinations'!A:A,'Medical Examinations'!F:F,"not found")</f>
        <v>No</v>
      </c>
      <c r="H1894" s="20">
        <f>_xlfn.XLOOKUP(A1894,'Medical Examinations'!A:A,'Medical Examinations'!G:G,"not found")</f>
        <v>1</v>
      </c>
      <c r="I1894" s="20" t="str">
        <f>_xlfn.XLOOKUP(A1894,'Medical Examinations'!A:A,'Medical Examinations'!H:H,"not found")</f>
        <v>No</v>
      </c>
      <c r="J1894" s="20" t="str">
        <f>_xlfn.XLOOKUP(A1894,'Medical Examinations'!A:A,'Medical Examinations'!I:I,"not found")</f>
        <v>Normal Weight</v>
      </c>
      <c r="K1894" s="21">
        <f>_xlfn.XLOOKUP(A1894,'Hospitalisation Details'!A:A,'Hospitalisation Details'!F:F,"Not Found")</f>
        <v>32477</v>
      </c>
      <c r="L1894" s="22">
        <f>_xlfn.XLOOKUP(A1894,'Hospitalisation Details'!A:A,'Hospitalisation Details'!H:H,"Not Found")</f>
        <v>4047.94</v>
      </c>
      <c r="M1894" s="21" t="str">
        <f>_xlfn.XLOOKUP(A1894,'Hospitalisation Details'!A:A,'Hospitalisation Details'!I:I,"Not Found")</f>
        <v>tier - 2</v>
      </c>
      <c r="N1894" s="21" t="str">
        <f>_xlfn.XLOOKUP(A1894,'Hospitalisation Details'!A:A,'Hospitalisation Details'!J:J,"Not Found")</f>
        <v>tier - 2</v>
      </c>
      <c r="O1894" s="21" t="str">
        <f>_xlfn.XLOOKUP(A1894,'Hospitalisation Details'!A:A,'Hospitalisation Details'!K:K,"Not Found")</f>
        <v>R1013</v>
      </c>
      <c r="P1894" s="23">
        <f>_xlfn.XLOOKUP(A1894,'Hospitalisation Details'!A:A,'Hospitalisation Details'!L:L,"Not Found")</f>
        <v>34</v>
      </c>
    </row>
    <row r="1895" spans="1:16" ht="15.75" x14ac:dyDescent="0.25">
      <c r="A1895" s="19" t="s">
        <v>474</v>
      </c>
      <c r="B1895" s="19" t="str">
        <f>_xlfn.XLOOKUP(A1895,'Customer Names'!A:A,'Customer Names'!C:C,"Not Found")</f>
        <v>Brenneman</v>
      </c>
      <c r="C1895" s="20">
        <f>_xlfn.XLOOKUP(A1895,'Medical Examinations'!A:A,'Medical Examinations'!B:B,"not found")</f>
        <v>28.975000000000001</v>
      </c>
      <c r="D1895" s="20">
        <f>_xlfn.XLOOKUP(A1895,'Medical Examinations'!A:A,'Medical Examinations'!C:C,"not found")</f>
        <v>4.12</v>
      </c>
      <c r="E1895" s="20" t="str">
        <f>_xlfn.XLOOKUP(A1895,'Medical Examinations'!A:A,'Medical Examinations'!D:D,"not found")</f>
        <v>No</v>
      </c>
      <c r="F1895" s="20" t="str">
        <f>_xlfn.XLOOKUP(A1895,'Medical Examinations'!A:A,'Medical Examinations'!E:E,"not found")</f>
        <v>No</v>
      </c>
      <c r="G1895" s="20" t="str">
        <f>_xlfn.XLOOKUP(A1895,'Medical Examinations'!A:A,'Medical Examinations'!F:F,"not found")</f>
        <v>Yes</v>
      </c>
      <c r="H1895" s="20">
        <f>_xlfn.XLOOKUP(A1895,'Medical Examinations'!A:A,'Medical Examinations'!G:G,"not found")</f>
        <v>1</v>
      </c>
      <c r="I1895" s="20" t="str">
        <f>_xlfn.XLOOKUP(A1895,'Medical Examinations'!A:A,'Medical Examinations'!H:H,"not found")</f>
        <v>No</v>
      </c>
      <c r="J1895" s="20" t="str">
        <f>_xlfn.XLOOKUP(A1895,'Medical Examinations'!A:A,'Medical Examinations'!I:I,"not found")</f>
        <v>Overweight</v>
      </c>
      <c r="K1895" s="21">
        <f>_xlfn.XLOOKUP(A1895,'Hospitalisation Details'!A:A,'Hospitalisation Details'!F:F,"Not Found")</f>
        <v>34329</v>
      </c>
      <c r="L1895" s="22">
        <f>_xlfn.XLOOKUP(A1895,'Hospitalisation Details'!A:A,'Hospitalisation Details'!H:H,"Not Found")</f>
        <v>4040.56</v>
      </c>
      <c r="M1895" s="21" t="str">
        <f>_xlfn.XLOOKUP(A1895,'Hospitalisation Details'!A:A,'Hospitalisation Details'!I:I,"Not Found")</f>
        <v>tier - 2</v>
      </c>
      <c r="N1895" s="21" t="str">
        <f>_xlfn.XLOOKUP(A1895,'Hospitalisation Details'!A:A,'Hospitalisation Details'!J:J,"Not Found")</f>
        <v>tier - 2</v>
      </c>
      <c r="O1895" s="21" t="str">
        <f>_xlfn.XLOOKUP(A1895,'Hospitalisation Details'!A:A,'Hospitalisation Details'!K:K,"Not Found")</f>
        <v>R1015</v>
      </c>
      <c r="P1895" s="23">
        <f>_xlfn.XLOOKUP(A1895,'Hospitalisation Details'!A:A,'Hospitalisation Details'!L:L,"Not Found")</f>
        <v>29</v>
      </c>
    </row>
    <row r="1896" spans="1:16" ht="15.75" x14ac:dyDescent="0.25">
      <c r="A1896" s="19" t="s">
        <v>473</v>
      </c>
      <c r="B1896" s="19" t="str">
        <f>_xlfn.XLOOKUP(A1896,'Customer Names'!A:A,'Customer Names'!C:C,"Not Found")</f>
        <v>Kemp</v>
      </c>
      <c r="C1896" s="20">
        <f>_xlfn.XLOOKUP(A1896,'Medical Examinations'!A:A,'Medical Examinations'!B:B,"not found")</f>
        <v>16.420000000000002</v>
      </c>
      <c r="D1896" s="20">
        <f>_xlfn.XLOOKUP(A1896,'Medical Examinations'!A:A,'Medical Examinations'!C:C,"not found")</f>
        <v>5.77</v>
      </c>
      <c r="E1896" s="20" t="str">
        <f>_xlfn.XLOOKUP(A1896,'Medical Examinations'!A:A,'Medical Examinations'!D:D,"not found")</f>
        <v>Yes</v>
      </c>
      <c r="F1896" s="20" t="str">
        <f>_xlfn.XLOOKUP(A1896,'Medical Examinations'!A:A,'Medical Examinations'!E:E,"not found")</f>
        <v>No</v>
      </c>
      <c r="G1896" s="20" t="str">
        <f>_xlfn.XLOOKUP(A1896,'Medical Examinations'!A:A,'Medical Examinations'!F:F,"not found")</f>
        <v>Yes</v>
      </c>
      <c r="H1896" s="20">
        <f>_xlfn.XLOOKUP(A1896,'Medical Examinations'!A:A,'Medical Examinations'!G:G,"not found")</f>
        <v>1</v>
      </c>
      <c r="I1896" s="20" t="str">
        <f>_xlfn.XLOOKUP(A1896,'Medical Examinations'!A:A,'Medical Examinations'!H:H,"not found")</f>
        <v>No</v>
      </c>
      <c r="J1896" s="20" t="str">
        <f>_xlfn.XLOOKUP(A1896,'Medical Examinations'!A:A,'Medical Examinations'!I:I,"not found")</f>
        <v>Underweight</v>
      </c>
      <c r="K1896" s="21">
        <f>_xlfn.XLOOKUP(A1896,'Hospitalisation Details'!A:A,'Hospitalisation Details'!F:F,"Not Found")</f>
        <v>30630</v>
      </c>
      <c r="L1896" s="22">
        <f>_xlfn.XLOOKUP(A1896,'Hospitalisation Details'!A:A,'Hospitalisation Details'!H:H,"Not Found")</f>
        <v>4039.9</v>
      </c>
      <c r="M1896" s="21" t="str">
        <f>_xlfn.XLOOKUP(A1896,'Hospitalisation Details'!A:A,'Hospitalisation Details'!I:I,"Not Found")</f>
        <v>tier - 2</v>
      </c>
      <c r="N1896" s="21" t="str">
        <f>_xlfn.XLOOKUP(A1896,'Hospitalisation Details'!A:A,'Hospitalisation Details'!J:J,"Not Found")</f>
        <v>tier - 2</v>
      </c>
      <c r="O1896" s="21" t="str">
        <f>_xlfn.XLOOKUP(A1896,'Hospitalisation Details'!A:A,'Hospitalisation Details'!K:K,"Not Found")</f>
        <v>R1013</v>
      </c>
      <c r="P1896" s="23">
        <f>_xlfn.XLOOKUP(A1896,'Hospitalisation Details'!A:A,'Hospitalisation Details'!L:L,"Not Found")</f>
        <v>39</v>
      </c>
    </row>
    <row r="1897" spans="1:16" ht="15.75" x14ac:dyDescent="0.25">
      <c r="A1897" s="19" t="s">
        <v>472</v>
      </c>
      <c r="B1897" s="19" t="str">
        <f>_xlfn.XLOOKUP(A1897,'Customer Names'!A:A,'Customer Names'!C:C,"Not Found")</f>
        <v>Wilson</v>
      </c>
      <c r="C1897" s="20">
        <f>_xlfn.XLOOKUP(A1897,'Medical Examinations'!A:A,'Medical Examinations'!B:B,"not found")</f>
        <v>17.559999999999999</v>
      </c>
      <c r="D1897" s="20">
        <f>_xlfn.XLOOKUP(A1897,'Medical Examinations'!A:A,'Medical Examinations'!C:C,"not found")</f>
        <v>6.2</v>
      </c>
      <c r="E1897" s="20" t="str">
        <f>_xlfn.XLOOKUP(A1897,'Medical Examinations'!A:A,'Medical Examinations'!D:D,"not found")</f>
        <v>No</v>
      </c>
      <c r="F1897" s="20" t="str">
        <f>_xlfn.XLOOKUP(A1897,'Medical Examinations'!A:A,'Medical Examinations'!E:E,"not found")</f>
        <v>No</v>
      </c>
      <c r="G1897" s="20" t="str">
        <f>_xlfn.XLOOKUP(A1897,'Medical Examinations'!A:A,'Medical Examinations'!F:F,"not found")</f>
        <v>No</v>
      </c>
      <c r="H1897" s="20">
        <f>_xlfn.XLOOKUP(A1897,'Medical Examinations'!A:A,'Medical Examinations'!G:G,"not found")</f>
        <v>1</v>
      </c>
      <c r="I1897" s="20" t="str">
        <f>_xlfn.XLOOKUP(A1897,'Medical Examinations'!A:A,'Medical Examinations'!H:H,"not found")</f>
        <v>No</v>
      </c>
      <c r="J1897" s="20" t="str">
        <f>_xlfn.XLOOKUP(A1897,'Medical Examinations'!A:A,'Medical Examinations'!I:I,"not found")</f>
        <v>Underweight</v>
      </c>
      <c r="K1897" s="21">
        <f>_xlfn.XLOOKUP(A1897,'Hospitalisation Details'!A:A,'Hospitalisation Details'!F:F,"Not Found")</f>
        <v>30870</v>
      </c>
      <c r="L1897" s="22">
        <f>_xlfn.XLOOKUP(A1897,'Hospitalisation Details'!A:A,'Hospitalisation Details'!H:H,"Not Found")</f>
        <v>4038.41</v>
      </c>
      <c r="M1897" s="21" t="str">
        <f>_xlfn.XLOOKUP(A1897,'Hospitalisation Details'!A:A,'Hospitalisation Details'!I:I,"Not Found")</f>
        <v>tier - 2</v>
      </c>
      <c r="N1897" s="21" t="str">
        <f>_xlfn.XLOOKUP(A1897,'Hospitalisation Details'!A:A,'Hospitalisation Details'!J:J,"Not Found")</f>
        <v>tier - 2</v>
      </c>
      <c r="O1897" s="21" t="str">
        <f>_xlfn.XLOOKUP(A1897,'Hospitalisation Details'!A:A,'Hospitalisation Details'!K:K,"Not Found")</f>
        <v>R1013</v>
      </c>
      <c r="P1897" s="23">
        <f>_xlfn.XLOOKUP(A1897,'Hospitalisation Details'!A:A,'Hospitalisation Details'!L:L,"Not Found")</f>
        <v>38</v>
      </c>
    </row>
    <row r="1898" spans="1:16" ht="15.75" x14ac:dyDescent="0.25">
      <c r="A1898" s="19" t="s">
        <v>471</v>
      </c>
      <c r="B1898" s="19" t="str">
        <f>_xlfn.XLOOKUP(A1898,'Customer Names'!A:A,'Customer Names'!C:C,"Not Found")</f>
        <v>Hillyard</v>
      </c>
      <c r="C1898" s="20">
        <f>_xlfn.XLOOKUP(A1898,'Medical Examinations'!A:A,'Medical Examinations'!B:B,"not found")</f>
        <v>24.13</v>
      </c>
      <c r="D1898" s="20">
        <f>_xlfn.XLOOKUP(A1898,'Medical Examinations'!A:A,'Medical Examinations'!C:C,"not found")</f>
        <v>4.3899999999999997</v>
      </c>
      <c r="E1898" s="20" t="str">
        <f>_xlfn.XLOOKUP(A1898,'Medical Examinations'!A:A,'Medical Examinations'!D:D,"not found")</f>
        <v>No</v>
      </c>
      <c r="F1898" s="20" t="str">
        <f>_xlfn.XLOOKUP(A1898,'Medical Examinations'!A:A,'Medical Examinations'!E:E,"not found")</f>
        <v>No</v>
      </c>
      <c r="G1898" s="20" t="str">
        <f>_xlfn.XLOOKUP(A1898,'Medical Examinations'!A:A,'Medical Examinations'!F:F,"not found")</f>
        <v>No</v>
      </c>
      <c r="H1898" s="20">
        <f>_xlfn.XLOOKUP(A1898,'Medical Examinations'!A:A,'Medical Examinations'!G:G,"not found")</f>
        <v>1</v>
      </c>
      <c r="I1898" s="20" t="str">
        <f>_xlfn.XLOOKUP(A1898,'Medical Examinations'!A:A,'Medical Examinations'!H:H,"not found")</f>
        <v>No</v>
      </c>
      <c r="J1898" s="20" t="str">
        <f>_xlfn.XLOOKUP(A1898,'Medical Examinations'!A:A,'Medical Examinations'!I:I,"not found")</f>
        <v>Normal Weight</v>
      </c>
      <c r="K1898" s="21">
        <f>_xlfn.XLOOKUP(A1898,'Hospitalisation Details'!A:A,'Hospitalisation Details'!F:F,"Not Found")</f>
        <v>33888</v>
      </c>
      <c r="L1898" s="22">
        <f>_xlfn.XLOOKUP(A1898,'Hospitalisation Details'!A:A,'Hospitalisation Details'!H:H,"Not Found")</f>
        <v>4032.24</v>
      </c>
      <c r="M1898" s="21" t="str">
        <f>_xlfn.XLOOKUP(A1898,'Hospitalisation Details'!A:A,'Hospitalisation Details'!I:I,"Not Found")</f>
        <v>tier - 2</v>
      </c>
      <c r="N1898" s="21" t="str">
        <f>_xlfn.XLOOKUP(A1898,'Hospitalisation Details'!A:A,'Hospitalisation Details'!J:J,"Not Found")</f>
        <v>tier - 2</v>
      </c>
      <c r="O1898" s="21" t="str">
        <f>_xlfn.XLOOKUP(A1898,'Hospitalisation Details'!A:A,'Hospitalisation Details'!K:K,"Not Found")</f>
        <v>R1012</v>
      </c>
      <c r="P1898" s="23">
        <f>_xlfn.XLOOKUP(A1898,'Hospitalisation Details'!A:A,'Hospitalisation Details'!L:L,"Not Found")</f>
        <v>30</v>
      </c>
    </row>
    <row r="1899" spans="1:16" ht="15.75" x14ac:dyDescent="0.25">
      <c r="A1899" s="19" t="s">
        <v>470</v>
      </c>
      <c r="B1899" s="19" t="str">
        <f>_xlfn.XLOOKUP(A1899,'Customer Names'!A:A,'Customer Names'!C:C,"Not Found")</f>
        <v>Turner</v>
      </c>
      <c r="C1899" s="20">
        <f>_xlfn.XLOOKUP(A1899,'Medical Examinations'!A:A,'Medical Examinations'!B:B,"not found")</f>
        <v>19.95</v>
      </c>
      <c r="D1899" s="20">
        <f>_xlfn.XLOOKUP(A1899,'Medical Examinations'!A:A,'Medical Examinations'!C:C,"not found")</f>
        <v>5.13</v>
      </c>
      <c r="E1899" s="20" t="str">
        <f>_xlfn.XLOOKUP(A1899,'Medical Examinations'!A:A,'Medical Examinations'!D:D,"not found")</f>
        <v>No</v>
      </c>
      <c r="F1899" s="20" t="str">
        <f>_xlfn.XLOOKUP(A1899,'Medical Examinations'!A:A,'Medical Examinations'!E:E,"not found")</f>
        <v>Yes</v>
      </c>
      <c r="G1899" s="20" t="str">
        <f>_xlfn.XLOOKUP(A1899,'Medical Examinations'!A:A,'Medical Examinations'!F:F,"not found")</f>
        <v>No</v>
      </c>
      <c r="H1899" s="20">
        <f>_xlfn.XLOOKUP(A1899,'Medical Examinations'!A:A,'Medical Examinations'!G:G,"not found")</f>
        <v>2</v>
      </c>
      <c r="I1899" s="20" t="str">
        <f>_xlfn.XLOOKUP(A1899,'Medical Examinations'!A:A,'Medical Examinations'!H:H,"not found")</f>
        <v>No</v>
      </c>
      <c r="J1899" s="20" t="str">
        <f>_xlfn.XLOOKUP(A1899,'Medical Examinations'!A:A,'Medical Examinations'!I:I,"not found")</f>
        <v>Normal Weight</v>
      </c>
      <c r="K1899" s="21">
        <f>_xlfn.XLOOKUP(A1899,'Hospitalisation Details'!A:A,'Hospitalisation Details'!F:F,"Not Found")</f>
        <v>36782</v>
      </c>
      <c r="L1899" s="22">
        <f>_xlfn.XLOOKUP(A1899,'Hospitalisation Details'!A:A,'Hospitalisation Details'!H:H,"Not Found")</f>
        <v>4005.42</v>
      </c>
      <c r="M1899" s="21" t="str">
        <f>_xlfn.XLOOKUP(A1899,'Hospitalisation Details'!A:A,'Hospitalisation Details'!I:I,"Not Found")</f>
        <v>tier - 2</v>
      </c>
      <c r="N1899" s="21" t="str">
        <f>_xlfn.XLOOKUP(A1899,'Hospitalisation Details'!A:A,'Hospitalisation Details'!J:J,"Not Found")</f>
        <v>tier - 2</v>
      </c>
      <c r="O1899" s="21" t="str">
        <f>_xlfn.XLOOKUP(A1899,'Hospitalisation Details'!A:A,'Hospitalisation Details'!K:K,"Not Found")</f>
        <v>R1015</v>
      </c>
      <c r="P1899" s="23">
        <f>_xlfn.XLOOKUP(A1899,'Hospitalisation Details'!A:A,'Hospitalisation Details'!L:L,"Not Found")</f>
        <v>22</v>
      </c>
    </row>
    <row r="1900" spans="1:16" ht="15.75" x14ac:dyDescent="0.25">
      <c r="A1900" s="19" t="s">
        <v>469</v>
      </c>
      <c r="B1900" s="19" t="str">
        <f>_xlfn.XLOOKUP(A1900,'Customer Names'!A:A,'Customer Names'!C:C,"Not Found")</f>
        <v>Benestad</v>
      </c>
      <c r="C1900" s="20">
        <f>_xlfn.XLOOKUP(A1900,'Medical Examinations'!A:A,'Medical Examinations'!B:B,"not found")</f>
        <v>21.24</v>
      </c>
      <c r="D1900" s="20">
        <f>_xlfn.XLOOKUP(A1900,'Medical Examinations'!A:A,'Medical Examinations'!C:C,"not found")</f>
        <v>4.49</v>
      </c>
      <c r="E1900" s="20" t="str">
        <f>_xlfn.XLOOKUP(A1900,'Medical Examinations'!A:A,'Medical Examinations'!D:D,"not found")</f>
        <v>No</v>
      </c>
      <c r="F1900" s="20" t="str">
        <f>_xlfn.XLOOKUP(A1900,'Medical Examinations'!A:A,'Medical Examinations'!E:E,"not found")</f>
        <v>No</v>
      </c>
      <c r="G1900" s="20" t="str">
        <f>_xlfn.XLOOKUP(A1900,'Medical Examinations'!A:A,'Medical Examinations'!F:F,"not found")</f>
        <v>No</v>
      </c>
      <c r="H1900" s="20">
        <f>_xlfn.XLOOKUP(A1900,'Medical Examinations'!A:A,'Medical Examinations'!G:G,"not found")</f>
        <v>0</v>
      </c>
      <c r="I1900" s="20" t="str">
        <f>_xlfn.XLOOKUP(A1900,'Medical Examinations'!A:A,'Medical Examinations'!H:H,"not found")</f>
        <v>No</v>
      </c>
      <c r="J1900" s="20" t="str">
        <f>_xlfn.XLOOKUP(A1900,'Medical Examinations'!A:A,'Medical Examinations'!I:I,"not found")</f>
        <v>Normal Weight</v>
      </c>
      <c r="K1900" s="21">
        <f>_xlfn.XLOOKUP(A1900,'Hospitalisation Details'!A:A,'Hospitalisation Details'!F:F,"Not Found")</f>
        <v>32699</v>
      </c>
      <c r="L1900" s="22">
        <f>_xlfn.XLOOKUP(A1900,'Hospitalisation Details'!A:A,'Hospitalisation Details'!H:H,"Not Found")</f>
        <v>4002.36</v>
      </c>
      <c r="M1900" s="21" t="str">
        <f>_xlfn.XLOOKUP(A1900,'Hospitalisation Details'!A:A,'Hospitalisation Details'!I:I,"Not Found")</f>
        <v>tier - 2</v>
      </c>
      <c r="N1900" s="21" t="str">
        <f>_xlfn.XLOOKUP(A1900,'Hospitalisation Details'!A:A,'Hospitalisation Details'!J:J,"Not Found")</f>
        <v>tier - 2</v>
      </c>
      <c r="O1900" s="21" t="str">
        <f>_xlfn.XLOOKUP(A1900,'Hospitalisation Details'!A:A,'Hospitalisation Details'!K:K,"Not Found")</f>
        <v>R1013</v>
      </c>
      <c r="P1900" s="23">
        <f>_xlfn.XLOOKUP(A1900,'Hospitalisation Details'!A:A,'Hospitalisation Details'!L:L,"Not Found")</f>
        <v>33</v>
      </c>
    </row>
    <row r="1901" spans="1:16" ht="15.75" x14ac:dyDescent="0.25">
      <c r="A1901" s="19" t="s">
        <v>468</v>
      </c>
      <c r="B1901" s="19" t="str">
        <f>_xlfn.XLOOKUP(A1901,'Customer Names'!A:A,'Customer Names'!C:C,"Not Found")</f>
        <v>Gonzales</v>
      </c>
      <c r="C1901" s="20">
        <f>_xlfn.XLOOKUP(A1901,'Medical Examinations'!A:A,'Medical Examinations'!B:B,"not found")</f>
        <v>44.22</v>
      </c>
      <c r="D1901" s="20">
        <f>_xlfn.XLOOKUP(A1901,'Medical Examinations'!A:A,'Medical Examinations'!C:C,"not found")</f>
        <v>6.35</v>
      </c>
      <c r="E1901" s="20" t="str">
        <f>_xlfn.XLOOKUP(A1901,'Medical Examinations'!A:A,'Medical Examinations'!D:D,"not found")</f>
        <v>No</v>
      </c>
      <c r="F1901" s="20" t="str">
        <f>_xlfn.XLOOKUP(A1901,'Medical Examinations'!A:A,'Medical Examinations'!E:E,"not found")</f>
        <v>No</v>
      </c>
      <c r="G1901" s="20" t="str">
        <f>_xlfn.XLOOKUP(A1901,'Medical Examinations'!A:A,'Medical Examinations'!F:F,"not found")</f>
        <v>No</v>
      </c>
      <c r="H1901" s="20">
        <f>_xlfn.XLOOKUP(A1901,'Medical Examinations'!A:A,'Medical Examinations'!G:G,"not found")</f>
        <v>0</v>
      </c>
      <c r="I1901" s="20" t="str">
        <f>_xlfn.XLOOKUP(A1901,'Medical Examinations'!A:A,'Medical Examinations'!H:H,"not found")</f>
        <v>No</v>
      </c>
      <c r="J1901" s="20" t="str">
        <f>_xlfn.XLOOKUP(A1901,'Medical Examinations'!A:A,'Medical Examinations'!I:I,"not found")</f>
        <v>Obesity</v>
      </c>
      <c r="K1901" s="21">
        <f>_xlfn.XLOOKUP(A1901,'Hospitalisation Details'!A:A,'Hospitalisation Details'!F:F,"Not Found")</f>
        <v>33178</v>
      </c>
      <c r="L1901" s="22">
        <f>_xlfn.XLOOKUP(A1901,'Hospitalisation Details'!A:A,'Hospitalisation Details'!H:H,"Not Found")</f>
        <v>3994.18</v>
      </c>
      <c r="M1901" s="21" t="str">
        <f>_xlfn.XLOOKUP(A1901,'Hospitalisation Details'!A:A,'Hospitalisation Details'!I:I,"Not Found")</f>
        <v>tier - 2</v>
      </c>
      <c r="N1901" s="21" t="str">
        <f>_xlfn.XLOOKUP(A1901,'Hospitalisation Details'!A:A,'Hospitalisation Details'!J:J,"Not Found")</f>
        <v>tier - 2</v>
      </c>
      <c r="O1901" s="21" t="str">
        <f>_xlfn.XLOOKUP(A1901,'Hospitalisation Details'!A:A,'Hospitalisation Details'!K:K,"Not Found")</f>
        <v>R1013</v>
      </c>
      <c r="P1901" s="23">
        <f>_xlfn.XLOOKUP(A1901,'Hospitalisation Details'!A:A,'Hospitalisation Details'!L:L,"Not Found")</f>
        <v>32</v>
      </c>
    </row>
    <row r="1902" spans="1:16" ht="15.75" x14ac:dyDescent="0.25">
      <c r="A1902" s="19" t="s">
        <v>467</v>
      </c>
      <c r="B1902" s="19" t="str">
        <f>_xlfn.XLOOKUP(A1902,'Customer Names'!A:A,'Customer Names'!C:C,"Not Found")</f>
        <v>Newman</v>
      </c>
      <c r="C1902" s="20">
        <f>_xlfn.XLOOKUP(A1902,'Medical Examinations'!A:A,'Medical Examinations'!B:B,"not found")</f>
        <v>41.1</v>
      </c>
      <c r="D1902" s="20">
        <f>_xlfn.XLOOKUP(A1902,'Medical Examinations'!A:A,'Medical Examinations'!C:C,"not found")</f>
        <v>5.79</v>
      </c>
      <c r="E1902" s="20" t="str">
        <f>_xlfn.XLOOKUP(A1902,'Medical Examinations'!A:A,'Medical Examinations'!D:D,"not found")</f>
        <v>No</v>
      </c>
      <c r="F1902" s="20" t="str">
        <f>_xlfn.XLOOKUP(A1902,'Medical Examinations'!A:A,'Medical Examinations'!E:E,"not found")</f>
        <v>No</v>
      </c>
      <c r="G1902" s="20" t="str">
        <f>_xlfn.XLOOKUP(A1902,'Medical Examinations'!A:A,'Medical Examinations'!F:F,"not found")</f>
        <v>No</v>
      </c>
      <c r="H1902" s="20">
        <f>_xlfn.XLOOKUP(A1902,'Medical Examinations'!A:A,'Medical Examinations'!G:G,"not found")</f>
        <v>0</v>
      </c>
      <c r="I1902" s="20" t="str">
        <f>_xlfn.XLOOKUP(A1902,'Medical Examinations'!A:A,'Medical Examinations'!H:H,"not found")</f>
        <v>No</v>
      </c>
      <c r="J1902" s="20" t="str">
        <f>_xlfn.XLOOKUP(A1902,'Medical Examinations'!A:A,'Medical Examinations'!I:I,"not found")</f>
        <v>Obesity</v>
      </c>
      <c r="K1902" s="21">
        <f>_xlfn.XLOOKUP(A1902,'Hospitalisation Details'!A:A,'Hospitalisation Details'!F:F,"Not Found")</f>
        <v>33199</v>
      </c>
      <c r="L1902" s="22">
        <f>_xlfn.XLOOKUP(A1902,'Hospitalisation Details'!A:A,'Hospitalisation Details'!H:H,"Not Found")</f>
        <v>3989.84</v>
      </c>
      <c r="M1902" s="21" t="str">
        <f>_xlfn.XLOOKUP(A1902,'Hospitalisation Details'!A:A,'Hospitalisation Details'!I:I,"Not Found")</f>
        <v>tier - 2</v>
      </c>
      <c r="N1902" s="21" t="str">
        <f>_xlfn.XLOOKUP(A1902,'Hospitalisation Details'!A:A,'Hospitalisation Details'!J:J,"Not Found")</f>
        <v>tier - 2</v>
      </c>
      <c r="O1902" s="21" t="str">
        <f>_xlfn.XLOOKUP(A1902,'Hospitalisation Details'!A:A,'Hospitalisation Details'!K:K,"Not Found")</f>
        <v>R1011</v>
      </c>
      <c r="P1902" s="23">
        <f>_xlfn.XLOOKUP(A1902,'Hospitalisation Details'!A:A,'Hospitalisation Details'!L:L,"Not Found")</f>
        <v>32</v>
      </c>
    </row>
    <row r="1903" spans="1:16" ht="15.75" x14ac:dyDescent="0.25">
      <c r="A1903" s="19" t="s">
        <v>466</v>
      </c>
      <c r="B1903" s="19" t="str">
        <f>_xlfn.XLOOKUP(A1903,'Customer Names'!A:A,'Customer Names'!C:C,"Not Found")</f>
        <v>Sayre</v>
      </c>
      <c r="C1903" s="20">
        <f>_xlfn.XLOOKUP(A1903,'Medical Examinations'!A:A,'Medical Examinations'!B:B,"not found")</f>
        <v>34.200000000000003</v>
      </c>
      <c r="D1903" s="20">
        <f>_xlfn.XLOOKUP(A1903,'Medical Examinations'!A:A,'Medical Examinations'!C:C,"not found")</f>
        <v>4.78</v>
      </c>
      <c r="E1903" s="20" t="str">
        <f>_xlfn.XLOOKUP(A1903,'Medical Examinations'!A:A,'Medical Examinations'!D:D,"not found")</f>
        <v>Yes</v>
      </c>
      <c r="F1903" s="20" t="str">
        <f>_xlfn.XLOOKUP(A1903,'Medical Examinations'!A:A,'Medical Examinations'!E:E,"not found")</f>
        <v>No</v>
      </c>
      <c r="G1903" s="20" t="str">
        <f>_xlfn.XLOOKUP(A1903,'Medical Examinations'!A:A,'Medical Examinations'!F:F,"not found")</f>
        <v>No</v>
      </c>
      <c r="H1903" s="20">
        <f>_xlfn.XLOOKUP(A1903,'Medical Examinations'!A:A,'Medical Examinations'!G:G,"not found")</f>
        <v>0</v>
      </c>
      <c r="I1903" s="20" t="str">
        <f>_xlfn.XLOOKUP(A1903,'Medical Examinations'!A:A,'Medical Examinations'!H:H,"not found")</f>
        <v>No</v>
      </c>
      <c r="J1903" s="20" t="str">
        <f>_xlfn.XLOOKUP(A1903,'Medical Examinations'!A:A,'Medical Examinations'!I:I,"not found")</f>
        <v>Obesity</v>
      </c>
      <c r="K1903" s="21">
        <f>_xlfn.XLOOKUP(A1903,'Hospitalisation Details'!A:A,'Hospitalisation Details'!F:F,"Not Found")</f>
        <v>35316</v>
      </c>
      <c r="L1903" s="22">
        <f>_xlfn.XLOOKUP(A1903,'Hospitalisation Details'!A:A,'Hospitalisation Details'!H:H,"Not Found")</f>
        <v>3987.93</v>
      </c>
      <c r="M1903" s="21" t="str">
        <f>_xlfn.XLOOKUP(A1903,'Hospitalisation Details'!A:A,'Hospitalisation Details'!I:I,"Not Found")</f>
        <v>tier - 2</v>
      </c>
      <c r="N1903" s="21" t="str">
        <f>_xlfn.XLOOKUP(A1903,'Hospitalisation Details'!A:A,'Hospitalisation Details'!J:J,"Not Found")</f>
        <v>tier - 2</v>
      </c>
      <c r="O1903" s="21" t="str">
        <f>_xlfn.XLOOKUP(A1903,'Hospitalisation Details'!A:A,'Hospitalisation Details'!K:K,"Not Found")</f>
        <v>R1011</v>
      </c>
      <c r="P1903" s="23">
        <f>_xlfn.XLOOKUP(A1903,'Hospitalisation Details'!A:A,'Hospitalisation Details'!L:L,"Not Found")</f>
        <v>26</v>
      </c>
    </row>
    <row r="1904" spans="1:16" ht="15.75" x14ac:dyDescent="0.25">
      <c r="A1904" s="19" t="s">
        <v>465</v>
      </c>
      <c r="B1904" s="19" t="str">
        <f>_xlfn.XLOOKUP(A1904,'Customer Names'!A:A,'Customer Names'!C:C,"Not Found")</f>
        <v>Panke</v>
      </c>
      <c r="C1904" s="20">
        <f>_xlfn.XLOOKUP(A1904,'Medical Examinations'!A:A,'Medical Examinations'!B:B,"not found")</f>
        <v>29.92</v>
      </c>
      <c r="D1904" s="20">
        <f>_xlfn.XLOOKUP(A1904,'Medical Examinations'!A:A,'Medical Examinations'!C:C,"not found")</f>
        <v>6.02</v>
      </c>
      <c r="E1904" s="20" t="str">
        <f>_xlfn.XLOOKUP(A1904,'Medical Examinations'!A:A,'Medical Examinations'!D:D,"not found")</f>
        <v>Yes</v>
      </c>
      <c r="F1904" s="20" t="str">
        <f>_xlfn.XLOOKUP(A1904,'Medical Examinations'!A:A,'Medical Examinations'!E:E,"not found")</f>
        <v>No</v>
      </c>
      <c r="G1904" s="20" t="str">
        <f>_xlfn.XLOOKUP(A1904,'Medical Examinations'!A:A,'Medical Examinations'!F:F,"not found")</f>
        <v>No</v>
      </c>
      <c r="H1904" s="20">
        <f>_xlfn.XLOOKUP(A1904,'Medical Examinations'!A:A,'Medical Examinations'!G:G,"not found")</f>
        <v>0</v>
      </c>
      <c r="I1904" s="20" t="str">
        <f>_xlfn.XLOOKUP(A1904,'Medical Examinations'!A:A,'Medical Examinations'!H:H,"not found")</f>
        <v>No</v>
      </c>
      <c r="J1904" s="20" t="str">
        <f>_xlfn.XLOOKUP(A1904,'Medical Examinations'!A:A,'Medical Examinations'!I:I,"not found")</f>
        <v>Overweight</v>
      </c>
      <c r="K1904" s="21">
        <f>_xlfn.XLOOKUP(A1904,'Hospitalisation Details'!A:A,'Hospitalisation Details'!F:F,"Not Found")</f>
        <v>35294</v>
      </c>
      <c r="L1904" s="22">
        <f>_xlfn.XLOOKUP(A1904,'Hospitalisation Details'!A:A,'Hospitalisation Details'!H:H,"Not Found")</f>
        <v>3981.98</v>
      </c>
      <c r="M1904" s="21" t="str">
        <f>_xlfn.XLOOKUP(A1904,'Hospitalisation Details'!A:A,'Hospitalisation Details'!I:I,"Not Found")</f>
        <v>tier - 2</v>
      </c>
      <c r="N1904" s="21" t="str">
        <f>_xlfn.XLOOKUP(A1904,'Hospitalisation Details'!A:A,'Hospitalisation Details'!J:J,"Not Found")</f>
        <v>tier - 2</v>
      </c>
      <c r="O1904" s="21" t="str">
        <f>_xlfn.XLOOKUP(A1904,'Hospitalisation Details'!A:A,'Hospitalisation Details'!K:K,"Not Found")</f>
        <v>R1013</v>
      </c>
      <c r="P1904" s="23">
        <f>_xlfn.XLOOKUP(A1904,'Hospitalisation Details'!A:A,'Hospitalisation Details'!L:L,"Not Found")</f>
        <v>26</v>
      </c>
    </row>
    <row r="1905" spans="1:16" ht="15.75" x14ac:dyDescent="0.25">
      <c r="A1905" s="19" t="s">
        <v>464</v>
      </c>
      <c r="B1905" s="19" t="str">
        <f>_xlfn.XLOOKUP(A1905,'Customer Names'!A:A,'Customer Names'!C:C,"Not Found")</f>
        <v>Brennan</v>
      </c>
      <c r="C1905" s="20">
        <f>_xlfn.XLOOKUP(A1905,'Medical Examinations'!A:A,'Medical Examinations'!B:B,"not found")</f>
        <v>28.93</v>
      </c>
      <c r="D1905" s="20">
        <f>_xlfn.XLOOKUP(A1905,'Medical Examinations'!A:A,'Medical Examinations'!C:C,"not found")</f>
        <v>4.4400000000000004</v>
      </c>
      <c r="E1905" s="20" t="str">
        <f>_xlfn.XLOOKUP(A1905,'Medical Examinations'!A:A,'Medical Examinations'!D:D,"not found")</f>
        <v>No</v>
      </c>
      <c r="F1905" s="20" t="str">
        <f>_xlfn.XLOOKUP(A1905,'Medical Examinations'!A:A,'Medical Examinations'!E:E,"not found")</f>
        <v>No</v>
      </c>
      <c r="G1905" s="20" t="str">
        <f>_xlfn.XLOOKUP(A1905,'Medical Examinations'!A:A,'Medical Examinations'!F:F,"not found")</f>
        <v>No</v>
      </c>
      <c r="H1905" s="20">
        <f>_xlfn.XLOOKUP(A1905,'Medical Examinations'!A:A,'Medical Examinations'!G:G,"not found")</f>
        <v>0</v>
      </c>
      <c r="I1905" s="20" t="str">
        <f>_xlfn.XLOOKUP(A1905,'Medical Examinations'!A:A,'Medical Examinations'!H:H,"not found")</f>
        <v>No</v>
      </c>
      <c r="J1905" s="20" t="str">
        <f>_xlfn.XLOOKUP(A1905,'Medical Examinations'!A:A,'Medical Examinations'!I:I,"not found")</f>
        <v>Overweight</v>
      </c>
      <c r="K1905" s="21">
        <f>_xlfn.XLOOKUP(A1905,'Hospitalisation Details'!A:A,'Hospitalisation Details'!F:F,"Not Found")</f>
        <v>33083</v>
      </c>
      <c r="L1905" s="22">
        <f>_xlfn.XLOOKUP(A1905,'Hospitalisation Details'!A:A,'Hospitalisation Details'!H:H,"Not Found")</f>
        <v>3972.92</v>
      </c>
      <c r="M1905" s="21" t="str">
        <f>_xlfn.XLOOKUP(A1905,'Hospitalisation Details'!A:A,'Hospitalisation Details'!I:I,"Not Found")</f>
        <v>tier - 2</v>
      </c>
      <c r="N1905" s="21" t="str">
        <f>_xlfn.XLOOKUP(A1905,'Hospitalisation Details'!A:A,'Hospitalisation Details'!J:J,"Not Found")</f>
        <v>tier - 2</v>
      </c>
      <c r="O1905" s="21" t="str">
        <f>_xlfn.XLOOKUP(A1905,'Hospitalisation Details'!A:A,'Hospitalisation Details'!K:K,"Not Found")</f>
        <v>R1013</v>
      </c>
      <c r="P1905" s="23">
        <f>_xlfn.XLOOKUP(A1905,'Hospitalisation Details'!A:A,'Hospitalisation Details'!L:L,"Not Found")</f>
        <v>32</v>
      </c>
    </row>
    <row r="1906" spans="1:16" ht="15.75" x14ac:dyDescent="0.25">
      <c r="A1906" s="19" t="s">
        <v>463</v>
      </c>
      <c r="B1906" s="19" t="str">
        <f>_xlfn.XLOOKUP(A1906,'Customer Names'!A:A,'Customer Names'!C:C,"Not Found")</f>
        <v>Ngo</v>
      </c>
      <c r="C1906" s="20">
        <f>_xlfn.XLOOKUP(A1906,'Medical Examinations'!A:A,'Medical Examinations'!B:B,"not found")</f>
        <v>31.254999999999999</v>
      </c>
      <c r="D1906" s="20">
        <f>_xlfn.XLOOKUP(A1906,'Medical Examinations'!A:A,'Medical Examinations'!C:C,"not found")</f>
        <v>5.84</v>
      </c>
      <c r="E1906" s="20" t="str">
        <f>_xlfn.XLOOKUP(A1906,'Medical Examinations'!A:A,'Medical Examinations'!D:D,"not found")</f>
        <v>Yes</v>
      </c>
      <c r="F1906" s="20" t="str">
        <f>_xlfn.XLOOKUP(A1906,'Medical Examinations'!A:A,'Medical Examinations'!E:E,"not found")</f>
        <v>No</v>
      </c>
      <c r="G1906" s="20" t="str">
        <f>_xlfn.XLOOKUP(A1906,'Medical Examinations'!A:A,'Medical Examinations'!F:F,"not found")</f>
        <v>No</v>
      </c>
      <c r="H1906" s="20">
        <f>_xlfn.XLOOKUP(A1906,'Medical Examinations'!A:A,'Medical Examinations'!G:G,"not found")</f>
        <v>1</v>
      </c>
      <c r="I1906" s="20" t="str">
        <f>_xlfn.XLOOKUP(A1906,'Medical Examinations'!A:A,'Medical Examinations'!H:H,"not found")</f>
        <v>No</v>
      </c>
      <c r="J1906" s="20" t="str">
        <f>_xlfn.XLOOKUP(A1906,'Medical Examinations'!A:A,'Medical Examinations'!I:I,"not found")</f>
        <v>Obesity</v>
      </c>
      <c r="K1906" s="21">
        <f>_xlfn.XLOOKUP(A1906,'Hospitalisation Details'!A:A,'Hospitalisation Details'!F:F,"Not Found")</f>
        <v>34891</v>
      </c>
      <c r="L1906" s="22">
        <f>_xlfn.XLOOKUP(A1906,'Hospitalisation Details'!A:A,'Hospitalisation Details'!H:H,"Not Found")</f>
        <v>3956.07</v>
      </c>
      <c r="M1906" s="21" t="str">
        <f>_xlfn.XLOOKUP(A1906,'Hospitalisation Details'!A:A,'Hospitalisation Details'!I:I,"Not Found")</f>
        <v>tier - 2</v>
      </c>
      <c r="N1906" s="21" t="str">
        <f>_xlfn.XLOOKUP(A1906,'Hospitalisation Details'!A:A,'Hospitalisation Details'!J:J,"Not Found")</f>
        <v>tier - 2</v>
      </c>
      <c r="O1906" s="21" t="str">
        <f>_xlfn.XLOOKUP(A1906,'Hospitalisation Details'!A:A,'Hospitalisation Details'!K:K,"Not Found")</f>
        <v>R1012</v>
      </c>
      <c r="P1906" s="23">
        <f>_xlfn.XLOOKUP(A1906,'Hospitalisation Details'!A:A,'Hospitalisation Details'!L:L,"Not Found")</f>
        <v>27</v>
      </c>
    </row>
    <row r="1907" spans="1:16" ht="15.75" x14ac:dyDescent="0.25">
      <c r="A1907" s="19" t="s">
        <v>462</v>
      </c>
      <c r="B1907" s="19" t="str">
        <f>_xlfn.XLOOKUP(A1907,'Customer Names'!A:A,'Customer Names'!C:C,"Not Found")</f>
        <v>Guerdan</v>
      </c>
      <c r="C1907" s="20">
        <f>_xlfn.XLOOKUP(A1907,'Medical Examinations'!A:A,'Medical Examinations'!B:B,"not found")</f>
        <v>29.83</v>
      </c>
      <c r="D1907" s="20">
        <f>_xlfn.XLOOKUP(A1907,'Medical Examinations'!A:A,'Medical Examinations'!C:C,"not found")</f>
        <v>5.39</v>
      </c>
      <c r="E1907" s="20" t="str">
        <f>_xlfn.XLOOKUP(A1907,'Medical Examinations'!A:A,'Medical Examinations'!D:D,"not found")</f>
        <v>No</v>
      </c>
      <c r="F1907" s="20" t="str">
        <f>_xlfn.XLOOKUP(A1907,'Medical Examinations'!A:A,'Medical Examinations'!E:E,"not found")</f>
        <v>No</v>
      </c>
      <c r="G1907" s="20" t="str">
        <f>_xlfn.XLOOKUP(A1907,'Medical Examinations'!A:A,'Medical Examinations'!F:F,"not found")</f>
        <v>No</v>
      </c>
      <c r="H1907" s="20">
        <f>_xlfn.XLOOKUP(A1907,'Medical Examinations'!A:A,'Medical Examinations'!G:G,"not found")</f>
        <v>0</v>
      </c>
      <c r="I1907" s="20" t="str">
        <f>_xlfn.XLOOKUP(A1907,'Medical Examinations'!A:A,'Medical Examinations'!H:H,"not found")</f>
        <v>No</v>
      </c>
      <c r="J1907" s="20" t="str">
        <f>_xlfn.XLOOKUP(A1907,'Medical Examinations'!A:A,'Medical Examinations'!I:I,"not found")</f>
        <v>Overweight</v>
      </c>
      <c r="K1907" s="21">
        <f>_xlfn.XLOOKUP(A1907,'Hospitalisation Details'!A:A,'Hospitalisation Details'!F:F,"Not Found")</f>
        <v>36351</v>
      </c>
      <c r="L1907" s="22">
        <f>_xlfn.XLOOKUP(A1907,'Hospitalisation Details'!A:A,'Hospitalisation Details'!H:H,"Not Found")</f>
        <v>3955.98</v>
      </c>
      <c r="M1907" s="21" t="str">
        <f>_xlfn.XLOOKUP(A1907,'Hospitalisation Details'!A:A,'Hospitalisation Details'!I:I,"Not Found")</f>
        <v>tier - 2</v>
      </c>
      <c r="N1907" s="21" t="str">
        <f>_xlfn.XLOOKUP(A1907,'Hospitalisation Details'!A:A,'Hospitalisation Details'!J:J,"Not Found")</f>
        <v>tier - 2</v>
      </c>
      <c r="O1907" s="21" t="str">
        <f>_xlfn.XLOOKUP(A1907,'Hospitalisation Details'!A:A,'Hospitalisation Details'!K:K,"Not Found")</f>
        <v>R1021</v>
      </c>
      <c r="P1907" s="23">
        <f>_xlfn.XLOOKUP(A1907,'Hospitalisation Details'!A:A,'Hospitalisation Details'!L:L,"Not Found")</f>
        <v>23</v>
      </c>
    </row>
    <row r="1908" spans="1:16" ht="15.75" x14ac:dyDescent="0.25">
      <c r="A1908" s="19" t="s">
        <v>461</v>
      </c>
      <c r="B1908" s="19" t="str">
        <f>_xlfn.XLOOKUP(A1908,'Customer Names'!A:A,'Customer Names'!C:C,"Not Found")</f>
        <v>Shaw</v>
      </c>
      <c r="C1908" s="20">
        <f>_xlfn.XLOOKUP(A1908,'Medical Examinations'!A:A,'Medical Examinations'!B:B,"not found")</f>
        <v>29.59</v>
      </c>
      <c r="D1908" s="20">
        <f>_xlfn.XLOOKUP(A1908,'Medical Examinations'!A:A,'Medical Examinations'!C:C,"not found")</f>
        <v>6.16</v>
      </c>
      <c r="E1908" s="20" t="str">
        <f>_xlfn.XLOOKUP(A1908,'Medical Examinations'!A:A,'Medical Examinations'!D:D,"not found")</f>
        <v>No</v>
      </c>
      <c r="F1908" s="20" t="str">
        <f>_xlfn.XLOOKUP(A1908,'Medical Examinations'!A:A,'Medical Examinations'!E:E,"not found")</f>
        <v>No</v>
      </c>
      <c r="G1908" s="20" t="str">
        <f>_xlfn.XLOOKUP(A1908,'Medical Examinations'!A:A,'Medical Examinations'!F:F,"not found")</f>
        <v>Yes</v>
      </c>
      <c r="H1908" s="20">
        <f>_xlfn.XLOOKUP(A1908,'Medical Examinations'!A:A,'Medical Examinations'!G:G,"not found")</f>
        <v>1</v>
      </c>
      <c r="I1908" s="20" t="str">
        <f>_xlfn.XLOOKUP(A1908,'Medical Examinations'!A:A,'Medical Examinations'!H:H,"not found")</f>
        <v>No</v>
      </c>
      <c r="J1908" s="20" t="str">
        <f>_xlfn.XLOOKUP(A1908,'Medical Examinations'!A:A,'Medical Examinations'!I:I,"not found")</f>
        <v>Overweight</v>
      </c>
      <c r="K1908" s="21">
        <f>_xlfn.XLOOKUP(A1908,'Hospitalisation Details'!A:A,'Hospitalisation Details'!F:F,"Not Found")</f>
        <v>34284</v>
      </c>
      <c r="L1908" s="22">
        <f>_xlfn.XLOOKUP(A1908,'Hospitalisation Details'!A:A,'Hospitalisation Details'!H:H,"Not Found")</f>
        <v>3947.41</v>
      </c>
      <c r="M1908" s="21" t="str">
        <f>_xlfn.XLOOKUP(A1908,'Hospitalisation Details'!A:A,'Hospitalisation Details'!I:I,"Not Found")</f>
        <v>tier - 2</v>
      </c>
      <c r="N1908" s="21" t="str">
        <f>_xlfn.XLOOKUP(A1908,'Hospitalisation Details'!A:A,'Hospitalisation Details'!J:J,"Not Found")</f>
        <v>tier - 2</v>
      </c>
      <c r="O1908" s="21" t="str">
        <f>_xlfn.XLOOKUP(A1908,'Hospitalisation Details'!A:A,'Hospitalisation Details'!K:K,"Not Found")</f>
        <v>R1013</v>
      </c>
      <c r="P1908" s="23">
        <f>_xlfn.XLOOKUP(A1908,'Hospitalisation Details'!A:A,'Hospitalisation Details'!L:L,"Not Found")</f>
        <v>29</v>
      </c>
    </row>
    <row r="1909" spans="1:16" ht="15.75" x14ac:dyDescent="0.25">
      <c r="A1909" s="19" t="s">
        <v>460</v>
      </c>
      <c r="B1909" s="19" t="str">
        <f>_xlfn.XLOOKUP(A1909,'Customer Names'!A:A,'Customer Names'!C:C,"Not Found")</f>
        <v>Mills-Honarvar</v>
      </c>
      <c r="C1909" s="20">
        <f>_xlfn.XLOOKUP(A1909,'Medical Examinations'!A:A,'Medical Examinations'!B:B,"not found")</f>
        <v>31.16</v>
      </c>
      <c r="D1909" s="20">
        <f>_xlfn.XLOOKUP(A1909,'Medical Examinations'!A:A,'Medical Examinations'!C:C,"not found")</f>
        <v>4.49</v>
      </c>
      <c r="E1909" s="20" t="str">
        <f>_xlfn.XLOOKUP(A1909,'Medical Examinations'!A:A,'Medical Examinations'!D:D,"not found")</f>
        <v>No</v>
      </c>
      <c r="F1909" s="20" t="str">
        <f>_xlfn.XLOOKUP(A1909,'Medical Examinations'!A:A,'Medical Examinations'!E:E,"not found")</f>
        <v>No</v>
      </c>
      <c r="G1909" s="20" t="str">
        <f>_xlfn.XLOOKUP(A1909,'Medical Examinations'!A:A,'Medical Examinations'!F:F,"not found")</f>
        <v>Yes</v>
      </c>
      <c r="H1909" s="20">
        <f>_xlfn.XLOOKUP(A1909,'Medical Examinations'!A:A,'Medical Examinations'!G:G,"not found")</f>
        <v>1</v>
      </c>
      <c r="I1909" s="20" t="str">
        <f>_xlfn.XLOOKUP(A1909,'Medical Examinations'!A:A,'Medical Examinations'!H:H,"not found")</f>
        <v>No</v>
      </c>
      <c r="J1909" s="20" t="str">
        <f>_xlfn.XLOOKUP(A1909,'Medical Examinations'!A:A,'Medical Examinations'!I:I,"not found")</f>
        <v>Obesity</v>
      </c>
      <c r="K1909" s="21">
        <f>_xlfn.XLOOKUP(A1909,'Hospitalisation Details'!A:A,'Hospitalisation Details'!F:F,"Not Found")</f>
        <v>34241</v>
      </c>
      <c r="L1909" s="22">
        <f>_xlfn.XLOOKUP(A1909,'Hospitalisation Details'!A:A,'Hospitalisation Details'!H:H,"Not Found")</f>
        <v>3943.6</v>
      </c>
      <c r="M1909" s="21" t="str">
        <f>_xlfn.XLOOKUP(A1909,'Hospitalisation Details'!A:A,'Hospitalisation Details'!I:I,"Not Found")</f>
        <v>tier - 2</v>
      </c>
      <c r="N1909" s="21" t="str">
        <f>_xlfn.XLOOKUP(A1909,'Hospitalisation Details'!A:A,'Hospitalisation Details'!J:J,"Not Found")</f>
        <v>tier - 2</v>
      </c>
      <c r="O1909" s="21" t="str">
        <f>_xlfn.XLOOKUP(A1909,'Hospitalisation Details'!A:A,'Hospitalisation Details'!K:K,"Not Found")</f>
        <v>R1024</v>
      </c>
      <c r="P1909" s="23">
        <f>_xlfn.XLOOKUP(A1909,'Hospitalisation Details'!A:A,'Hospitalisation Details'!L:L,"Not Found")</f>
        <v>29</v>
      </c>
    </row>
    <row r="1910" spans="1:16" ht="15.75" x14ac:dyDescent="0.25">
      <c r="A1910" s="19" t="s">
        <v>459</v>
      </c>
      <c r="B1910" s="19" t="str">
        <f>_xlfn.XLOOKUP(A1910,'Customer Names'!A:A,'Customer Names'!C:C,"Not Found")</f>
        <v>Farvard</v>
      </c>
      <c r="C1910" s="20">
        <f>_xlfn.XLOOKUP(A1910,'Medical Examinations'!A:A,'Medical Examinations'!B:B,"not found")</f>
        <v>34.21</v>
      </c>
      <c r="D1910" s="20">
        <f>_xlfn.XLOOKUP(A1910,'Medical Examinations'!A:A,'Medical Examinations'!C:C,"not found")</f>
        <v>4.4800000000000004</v>
      </c>
      <c r="E1910" s="20" t="str">
        <f>_xlfn.XLOOKUP(A1910,'Medical Examinations'!A:A,'Medical Examinations'!D:D,"not found")</f>
        <v>Yes</v>
      </c>
      <c r="F1910" s="20" t="str">
        <f>_xlfn.XLOOKUP(A1910,'Medical Examinations'!A:A,'Medical Examinations'!E:E,"not found")</f>
        <v>No</v>
      </c>
      <c r="G1910" s="20" t="str">
        <f>_xlfn.XLOOKUP(A1910,'Medical Examinations'!A:A,'Medical Examinations'!F:F,"not found")</f>
        <v>No</v>
      </c>
      <c r="H1910" s="20">
        <f>_xlfn.XLOOKUP(A1910,'Medical Examinations'!A:A,'Medical Examinations'!G:G,"not found")</f>
        <v>1</v>
      </c>
      <c r="I1910" s="20" t="str">
        <f>_xlfn.XLOOKUP(A1910,'Medical Examinations'!A:A,'Medical Examinations'!H:H,"not found")</f>
        <v>No</v>
      </c>
      <c r="J1910" s="20" t="str">
        <f>_xlfn.XLOOKUP(A1910,'Medical Examinations'!A:A,'Medical Examinations'!I:I,"not found")</f>
        <v>Obesity</v>
      </c>
      <c r="K1910" s="21">
        <f>_xlfn.XLOOKUP(A1910,'Hospitalisation Details'!A:A,'Hospitalisation Details'!F:F,"Not Found")</f>
        <v>32440</v>
      </c>
      <c r="L1910" s="22">
        <f>_xlfn.XLOOKUP(A1910,'Hospitalisation Details'!A:A,'Hospitalisation Details'!H:H,"Not Found")</f>
        <v>3935.18</v>
      </c>
      <c r="M1910" s="21" t="str">
        <f>_xlfn.XLOOKUP(A1910,'Hospitalisation Details'!A:A,'Hospitalisation Details'!I:I,"Not Found")</f>
        <v>tier - 2</v>
      </c>
      <c r="N1910" s="21" t="str">
        <f>_xlfn.XLOOKUP(A1910,'Hospitalisation Details'!A:A,'Hospitalisation Details'!J:J,"Not Found")</f>
        <v>tier - 2</v>
      </c>
      <c r="O1910" s="21" t="str">
        <f>_xlfn.XLOOKUP(A1910,'Hospitalisation Details'!A:A,'Hospitalisation Details'!K:K,"Not Found")</f>
        <v>R1013</v>
      </c>
      <c r="P1910" s="23">
        <f>_xlfn.XLOOKUP(A1910,'Hospitalisation Details'!A:A,'Hospitalisation Details'!L:L,"Not Found")</f>
        <v>34</v>
      </c>
    </row>
    <row r="1911" spans="1:16" ht="15.75" x14ac:dyDescent="0.25">
      <c r="A1911" s="19" t="s">
        <v>458</v>
      </c>
      <c r="B1911" s="19" t="str">
        <f>_xlfn.XLOOKUP(A1911,'Customer Names'!A:A,'Customer Names'!C:C,"Not Found")</f>
        <v>Kelly</v>
      </c>
      <c r="C1911" s="20">
        <f>_xlfn.XLOOKUP(A1911,'Medical Examinations'!A:A,'Medical Examinations'!B:B,"not found")</f>
        <v>34.86</v>
      </c>
      <c r="D1911" s="20">
        <f>_xlfn.XLOOKUP(A1911,'Medical Examinations'!A:A,'Medical Examinations'!C:C,"not found")</f>
        <v>10.97</v>
      </c>
      <c r="E1911" s="20" t="str">
        <f>_xlfn.XLOOKUP(A1911,'Medical Examinations'!A:A,'Medical Examinations'!D:D,"not found")</f>
        <v>No</v>
      </c>
      <c r="F1911" s="20" t="str">
        <f>_xlfn.XLOOKUP(A1911,'Medical Examinations'!A:A,'Medical Examinations'!E:E,"not found")</f>
        <v>No</v>
      </c>
      <c r="G1911" s="20" t="str">
        <f>_xlfn.XLOOKUP(A1911,'Medical Examinations'!A:A,'Medical Examinations'!F:F,"not found")</f>
        <v>No</v>
      </c>
      <c r="H1911" s="20">
        <f>_xlfn.XLOOKUP(A1911,'Medical Examinations'!A:A,'Medical Examinations'!G:G,"not found")</f>
        <v>0</v>
      </c>
      <c r="I1911" s="20" t="str">
        <f>_xlfn.XLOOKUP(A1911,'Medical Examinations'!A:A,'Medical Examinations'!H:H,"not found")</f>
        <v>No</v>
      </c>
      <c r="J1911" s="20" t="str">
        <f>_xlfn.XLOOKUP(A1911,'Medical Examinations'!A:A,'Medical Examinations'!I:I,"not found")</f>
        <v>Obesity</v>
      </c>
      <c r="K1911" s="21">
        <f>_xlfn.XLOOKUP(A1911,'Hospitalisation Details'!A:A,'Hospitalisation Details'!F:F,"Not Found")</f>
        <v>37422</v>
      </c>
      <c r="L1911" s="22">
        <f>_xlfn.XLOOKUP(A1911,'Hospitalisation Details'!A:A,'Hospitalisation Details'!H:H,"Not Found")</f>
        <v>3931.51</v>
      </c>
      <c r="M1911" s="21" t="str">
        <f>_xlfn.XLOOKUP(A1911,'Hospitalisation Details'!A:A,'Hospitalisation Details'!I:I,"Not Found")</f>
        <v>tier - 2</v>
      </c>
      <c r="N1911" s="21" t="str">
        <f>_xlfn.XLOOKUP(A1911,'Hospitalisation Details'!A:A,'Hospitalisation Details'!J:J,"Not Found")</f>
        <v>tier - 2</v>
      </c>
      <c r="O1911" s="21" t="str">
        <f>_xlfn.XLOOKUP(A1911,'Hospitalisation Details'!A:A,'Hospitalisation Details'!K:K,"Not Found")</f>
        <v>R1011</v>
      </c>
      <c r="P1911" s="23">
        <f>_xlfn.XLOOKUP(A1911,'Hospitalisation Details'!A:A,'Hospitalisation Details'!L:L,"Not Found")</f>
        <v>20</v>
      </c>
    </row>
    <row r="1912" spans="1:16" ht="15.75" x14ac:dyDescent="0.25">
      <c r="A1912" s="19" t="s">
        <v>457</v>
      </c>
      <c r="B1912" s="19" t="str">
        <f>_xlfn.XLOOKUP(A1912,'Customer Names'!A:A,'Customer Names'!C:C,"Not Found")</f>
        <v>Skinner</v>
      </c>
      <c r="C1912" s="20">
        <f>_xlfn.XLOOKUP(A1912,'Medical Examinations'!A:A,'Medical Examinations'!B:B,"not found")</f>
        <v>34.58</v>
      </c>
      <c r="D1912" s="20">
        <f>_xlfn.XLOOKUP(A1912,'Medical Examinations'!A:A,'Medical Examinations'!C:C,"not found")</f>
        <v>5.14</v>
      </c>
      <c r="E1912" s="20" t="str">
        <f>_xlfn.XLOOKUP(A1912,'Medical Examinations'!A:A,'Medical Examinations'!D:D,"not found")</f>
        <v>No</v>
      </c>
      <c r="F1912" s="20" t="str">
        <f>_xlfn.XLOOKUP(A1912,'Medical Examinations'!A:A,'Medical Examinations'!E:E,"not found")</f>
        <v>Yes</v>
      </c>
      <c r="G1912" s="20" t="str">
        <f>_xlfn.XLOOKUP(A1912,'Medical Examinations'!A:A,'Medical Examinations'!F:F,"not found")</f>
        <v>No</v>
      </c>
      <c r="H1912" s="20">
        <f>_xlfn.XLOOKUP(A1912,'Medical Examinations'!A:A,'Medical Examinations'!G:G,"not found")</f>
        <v>2</v>
      </c>
      <c r="I1912" s="20" t="str">
        <f>_xlfn.XLOOKUP(A1912,'Medical Examinations'!A:A,'Medical Examinations'!H:H,"not found")</f>
        <v>No</v>
      </c>
      <c r="J1912" s="20" t="str">
        <f>_xlfn.XLOOKUP(A1912,'Medical Examinations'!A:A,'Medical Examinations'!I:I,"not found")</f>
        <v>Obesity</v>
      </c>
      <c r="K1912" s="21">
        <f>_xlfn.XLOOKUP(A1912,'Hospitalisation Details'!A:A,'Hospitalisation Details'!F:F,"Not Found")</f>
        <v>36717</v>
      </c>
      <c r="L1912" s="22">
        <f>_xlfn.XLOOKUP(A1912,'Hospitalisation Details'!A:A,'Hospitalisation Details'!H:H,"Not Found")</f>
        <v>3925.76</v>
      </c>
      <c r="M1912" s="21" t="str">
        <f>_xlfn.XLOOKUP(A1912,'Hospitalisation Details'!A:A,'Hospitalisation Details'!I:I,"Not Found")</f>
        <v>tier - 2</v>
      </c>
      <c r="N1912" s="21" t="str">
        <f>_xlfn.XLOOKUP(A1912,'Hospitalisation Details'!A:A,'Hospitalisation Details'!J:J,"Not Found")</f>
        <v>tier - 2</v>
      </c>
      <c r="O1912" s="21" t="str">
        <f>_xlfn.XLOOKUP(A1912,'Hospitalisation Details'!A:A,'Hospitalisation Details'!K:K,"Not Found")</f>
        <v>R1024</v>
      </c>
      <c r="P1912" s="23">
        <f>_xlfn.XLOOKUP(A1912,'Hospitalisation Details'!A:A,'Hospitalisation Details'!L:L,"Not Found")</f>
        <v>22</v>
      </c>
    </row>
    <row r="1913" spans="1:16" ht="15.75" x14ac:dyDescent="0.25">
      <c r="A1913" s="19" t="s">
        <v>456</v>
      </c>
      <c r="B1913" s="19" t="str">
        <f>_xlfn.XLOOKUP(A1913,'Customer Names'!A:A,'Customer Names'!C:C,"Not Found")</f>
        <v>Murphy</v>
      </c>
      <c r="C1913" s="20">
        <f>_xlfn.XLOOKUP(A1913,'Medical Examinations'!A:A,'Medical Examinations'!B:B,"not found")</f>
        <v>17.940000000000001</v>
      </c>
      <c r="D1913" s="20">
        <f>_xlfn.XLOOKUP(A1913,'Medical Examinations'!A:A,'Medical Examinations'!C:C,"not found")</f>
        <v>5.17</v>
      </c>
      <c r="E1913" s="20" t="str">
        <f>_xlfn.XLOOKUP(A1913,'Medical Examinations'!A:A,'Medical Examinations'!D:D,"not found")</f>
        <v>Yes</v>
      </c>
      <c r="F1913" s="20" t="str">
        <f>_xlfn.XLOOKUP(A1913,'Medical Examinations'!A:A,'Medical Examinations'!E:E,"not found")</f>
        <v>No</v>
      </c>
      <c r="G1913" s="20" t="str">
        <f>_xlfn.XLOOKUP(A1913,'Medical Examinations'!A:A,'Medical Examinations'!F:F,"not found")</f>
        <v>No</v>
      </c>
      <c r="H1913" s="20">
        <f>_xlfn.XLOOKUP(A1913,'Medical Examinations'!A:A,'Medical Examinations'!G:G,"not found")</f>
        <v>0</v>
      </c>
      <c r="I1913" s="20" t="str">
        <f>_xlfn.XLOOKUP(A1913,'Medical Examinations'!A:A,'Medical Examinations'!H:H,"not found")</f>
        <v>No</v>
      </c>
      <c r="J1913" s="20" t="str">
        <f>_xlfn.XLOOKUP(A1913,'Medical Examinations'!A:A,'Medical Examinations'!I:I,"not found")</f>
        <v>Underweight</v>
      </c>
      <c r="K1913" s="21">
        <f>_xlfn.XLOOKUP(A1913,'Hospitalisation Details'!A:A,'Hospitalisation Details'!F:F,"Not Found")</f>
        <v>31233</v>
      </c>
      <c r="L1913" s="22">
        <f>_xlfn.XLOOKUP(A1913,'Hospitalisation Details'!A:A,'Hospitalisation Details'!H:H,"Not Found")</f>
        <v>3910.44</v>
      </c>
      <c r="M1913" s="21" t="str">
        <f>_xlfn.XLOOKUP(A1913,'Hospitalisation Details'!A:A,'Hospitalisation Details'!I:I,"Not Found")</f>
        <v>tier - 2</v>
      </c>
      <c r="N1913" s="21" t="str">
        <f>_xlfn.XLOOKUP(A1913,'Hospitalisation Details'!A:A,'Hospitalisation Details'!J:J,"Not Found")</f>
        <v>tier - 2</v>
      </c>
      <c r="O1913" s="21" t="str">
        <f>_xlfn.XLOOKUP(A1913,'Hospitalisation Details'!A:A,'Hospitalisation Details'!K:K,"Not Found")</f>
        <v>R1013</v>
      </c>
      <c r="P1913" s="23">
        <f>_xlfn.XLOOKUP(A1913,'Hospitalisation Details'!A:A,'Hospitalisation Details'!L:L,"Not Found")</f>
        <v>37</v>
      </c>
    </row>
    <row r="1914" spans="1:16" ht="15.75" x14ac:dyDescent="0.25">
      <c r="A1914" s="19" t="s">
        <v>455</v>
      </c>
      <c r="B1914" s="19" t="str">
        <f>_xlfn.XLOOKUP(A1914,'Customer Names'!A:A,'Customer Names'!C:C,"Not Found")</f>
        <v>Shue</v>
      </c>
      <c r="C1914" s="20">
        <f>_xlfn.XLOOKUP(A1914,'Medical Examinations'!A:A,'Medical Examinations'!B:B,"not found")</f>
        <v>26.8</v>
      </c>
      <c r="D1914" s="20">
        <f>_xlfn.XLOOKUP(A1914,'Medical Examinations'!A:A,'Medical Examinations'!C:C,"not found")</f>
        <v>6.18</v>
      </c>
      <c r="E1914" s="20" t="str">
        <f>_xlfn.XLOOKUP(A1914,'Medical Examinations'!A:A,'Medical Examinations'!D:D,"not found")</f>
        <v>Yes</v>
      </c>
      <c r="F1914" s="20" t="str">
        <f>_xlfn.XLOOKUP(A1914,'Medical Examinations'!A:A,'Medical Examinations'!E:E,"not found")</f>
        <v>No</v>
      </c>
      <c r="G1914" s="20" t="str">
        <f>_xlfn.XLOOKUP(A1914,'Medical Examinations'!A:A,'Medical Examinations'!F:F,"not found")</f>
        <v>Yes</v>
      </c>
      <c r="H1914" s="20">
        <f>_xlfn.XLOOKUP(A1914,'Medical Examinations'!A:A,'Medical Examinations'!G:G,"not found")</f>
        <v>1</v>
      </c>
      <c r="I1914" s="20" t="str">
        <f>_xlfn.XLOOKUP(A1914,'Medical Examinations'!A:A,'Medical Examinations'!H:H,"not found")</f>
        <v>No</v>
      </c>
      <c r="J1914" s="20" t="str">
        <f>_xlfn.XLOOKUP(A1914,'Medical Examinations'!A:A,'Medical Examinations'!I:I,"not found")</f>
        <v>Overweight</v>
      </c>
      <c r="K1914" s="21">
        <f>_xlfn.XLOOKUP(A1914,'Hospitalisation Details'!A:A,'Hospitalisation Details'!F:F,"Not Found")</f>
        <v>35758</v>
      </c>
      <c r="L1914" s="22">
        <f>_xlfn.XLOOKUP(A1914,'Hospitalisation Details'!A:A,'Hospitalisation Details'!H:H,"Not Found")</f>
        <v>3906.13</v>
      </c>
      <c r="M1914" s="21" t="str">
        <f>_xlfn.XLOOKUP(A1914,'Hospitalisation Details'!A:A,'Hospitalisation Details'!I:I,"Not Found")</f>
        <v>tier - 2</v>
      </c>
      <c r="N1914" s="21" t="str">
        <f>_xlfn.XLOOKUP(A1914,'Hospitalisation Details'!A:A,'Hospitalisation Details'!J:J,"Not Found")</f>
        <v>tier - 2</v>
      </c>
      <c r="O1914" s="21" t="str">
        <f>_xlfn.XLOOKUP(A1914,'Hospitalisation Details'!A:A,'Hospitalisation Details'!K:K,"Not Found")</f>
        <v>R1011</v>
      </c>
      <c r="P1914" s="23">
        <f>_xlfn.XLOOKUP(A1914,'Hospitalisation Details'!A:A,'Hospitalisation Details'!L:L,"Not Found")</f>
        <v>25</v>
      </c>
    </row>
    <row r="1915" spans="1:16" ht="15.75" x14ac:dyDescent="0.25">
      <c r="A1915" s="19" t="s">
        <v>454</v>
      </c>
      <c r="B1915" s="19" t="str">
        <f>_xlfn.XLOOKUP(A1915,'Customer Names'!A:A,'Customer Names'!C:C,"Not Found")</f>
        <v>Reilly</v>
      </c>
      <c r="C1915" s="20">
        <f>_xlfn.XLOOKUP(A1915,'Medical Examinations'!A:A,'Medical Examinations'!B:B,"not found")</f>
        <v>17.690000000000001</v>
      </c>
      <c r="D1915" s="20">
        <f>_xlfn.XLOOKUP(A1915,'Medical Examinations'!A:A,'Medical Examinations'!C:C,"not found")</f>
        <v>9.07</v>
      </c>
      <c r="E1915" s="20" t="str">
        <f>_xlfn.XLOOKUP(A1915,'Medical Examinations'!A:A,'Medical Examinations'!D:D,"not found")</f>
        <v>Yes</v>
      </c>
      <c r="F1915" s="20" t="str">
        <f>_xlfn.XLOOKUP(A1915,'Medical Examinations'!A:A,'Medical Examinations'!E:E,"not found")</f>
        <v>No</v>
      </c>
      <c r="G1915" s="20" t="str">
        <f>_xlfn.XLOOKUP(A1915,'Medical Examinations'!A:A,'Medical Examinations'!F:F,"not found")</f>
        <v>No</v>
      </c>
      <c r="H1915" s="20">
        <f>_xlfn.XLOOKUP(A1915,'Medical Examinations'!A:A,'Medical Examinations'!G:G,"not found")</f>
        <v>0</v>
      </c>
      <c r="I1915" s="20" t="str">
        <f>_xlfn.XLOOKUP(A1915,'Medical Examinations'!A:A,'Medical Examinations'!H:H,"not found")</f>
        <v>No</v>
      </c>
      <c r="J1915" s="20" t="str">
        <f>_xlfn.XLOOKUP(A1915,'Medical Examinations'!A:A,'Medical Examinations'!I:I,"not found")</f>
        <v>Underweight</v>
      </c>
      <c r="K1915" s="21">
        <f>_xlfn.XLOOKUP(A1915,'Hospitalisation Details'!A:A,'Hospitalisation Details'!F:F,"Not Found")</f>
        <v>29825</v>
      </c>
      <c r="L1915" s="22">
        <f>_xlfn.XLOOKUP(A1915,'Hospitalisation Details'!A:A,'Hospitalisation Details'!H:H,"Not Found")</f>
        <v>3902.07</v>
      </c>
      <c r="M1915" s="21" t="str">
        <f>_xlfn.XLOOKUP(A1915,'Hospitalisation Details'!A:A,'Hospitalisation Details'!I:I,"Not Found")</f>
        <v>tier - 2</v>
      </c>
      <c r="N1915" s="21" t="str">
        <f>_xlfn.XLOOKUP(A1915,'Hospitalisation Details'!A:A,'Hospitalisation Details'!J:J,"Not Found")</f>
        <v>tier - 2</v>
      </c>
      <c r="O1915" s="21" t="str">
        <f>_xlfn.XLOOKUP(A1915,'Hospitalisation Details'!A:A,'Hospitalisation Details'!K:K,"Not Found")</f>
        <v>R1013</v>
      </c>
      <c r="P1915" s="23">
        <f>_xlfn.XLOOKUP(A1915,'Hospitalisation Details'!A:A,'Hospitalisation Details'!L:L,"Not Found")</f>
        <v>41</v>
      </c>
    </row>
    <row r="1916" spans="1:16" ht="15.75" x14ac:dyDescent="0.25">
      <c r="A1916" s="19" t="s">
        <v>453</v>
      </c>
      <c r="B1916" s="19" t="str">
        <f>_xlfn.XLOOKUP(A1916,'Customer Names'!A:A,'Customer Names'!C:C,"Not Found")</f>
        <v>Blinn</v>
      </c>
      <c r="C1916" s="20">
        <f>_xlfn.XLOOKUP(A1916,'Medical Examinations'!A:A,'Medical Examinations'!B:B,"not found")</f>
        <v>25.77</v>
      </c>
      <c r="D1916" s="20">
        <f>_xlfn.XLOOKUP(A1916,'Medical Examinations'!A:A,'Medical Examinations'!C:C,"not found")</f>
        <v>4.43</v>
      </c>
      <c r="E1916" s="20" t="str">
        <f>_xlfn.XLOOKUP(A1916,'Medical Examinations'!A:A,'Medical Examinations'!D:D,"not found")</f>
        <v>No</v>
      </c>
      <c r="F1916" s="20" t="str">
        <f>_xlfn.XLOOKUP(A1916,'Medical Examinations'!A:A,'Medical Examinations'!E:E,"not found")</f>
        <v>No</v>
      </c>
      <c r="G1916" s="20" t="str">
        <f>_xlfn.XLOOKUP(A1916,'Medical Examinations'!A:A,'Medical Examinations'!F:F,"not found")</f>
        <v>Yes</v>
      </c>
      <c r="H1916" s="20">
        <f>_xlfn.XLOOKUP(A1916,'Medical Examinations'!A:A,'Medical Examinations'!G:G,"not found")</f>
        <v>1</v>
      </c>
      <c r="I1916" s="20" t="str">
        <f>_xlfn.XLOOKUP(A1916,'Medical Examinations'!A:A,'Medical Examinations'!H:H,"not found")</f>
        <v>No</v>
      </c>
      <c r="J1916" s="20" t="str">
        <f>_xlfn.XLOOKUP(A1916,'Medical Examinations'!A:A,'Medical Examinations'!I:I,"not found")</f>
        <v>Overweight</v>
      </c>
      <c r="K1916" s="21">
        <f>_xlfn.XLOOKUP(A1916,'Hospitalisation Details'!A:A,'Hospitalisation Details'!F:F,"Not Found")</f>
        <v>34226</v>
      </c>
      <c r="L1916" s="22">
        <f>_xlfn.XLOOKUP(A1916,'Hospitalisation Details'!A:A,'Hospitalisation Details'!H:H,"Not Found")</f>
        <v>3898.35</v>
      </c>
      <c r="M1916" s="21" t="str">
        <f>_xlfn.XLOOKUP(A1916,'Hospitalisation Details'!A:A,'Hospitalisation Details'!I:I,"Not Found")</f>
        <v>tier - 2</v>
      </c>
      <c r="N1916" s="21" t="str">
        <f>_xlfn.XLOOKUP(A1916,'Hospitalisation Details'!A:A,'Hospitalisation Details'!J:J,"Not Found")</f>
        <v>tier - 2</v>
      </c>
      <c r="O1916" s="21" t="str">
        <f>_xlfn.XLOOKUP(A1916,'Hospitalisation Details'!A:A,'Hospitalisation Details'!K:K,"Not Found")</f>
        <v>R1012</v>
      </c>
      <c r="P1916" s="23">
        <f>_xlfn.XLOOKUP(A1916,'Hospitalisation Details'!A:A,'Hospitalisation Details'!L:L,"Not Found")</f>
        <v>29</v>
      </c>
    </row>
    <row r="1917" spans="1:16" ht="15.75" x14ac:dyDescent="0.25">
      <c r="A1917" s="19" t="s">
        <v>452</v>
      </c>
      <c r="B1917" s="19" t="str">
        <f>_xlfn.XLOOKUP(A1917,'Customer Names'!A:A,'Customer Names'!C:C,"Not Found")</f>
        <v>Duyn</v>
      </c>
      <c r="C1917" s="20">
        <f>_xlfn.XLOOKUP(A1917,'Medical Examinations'!A:A,'Medical Examinations'!B:B,"not found")</f>
        <v>34.46</v>
      </c>
      <c r="D1917" s="20">
        <f>_xlfn.XLOOKUP(A1917,'Medical Examinations'!A:A,'Medical Examinations'!C:C,"not found")</f>
        <v>4.17</v>
      </c>
      <c r="E1917" s="20" t="str">
        <f>_xlfn.XLOOKUP(A1917,'Medical Examinations'!A:A,'Medical Examinations'!D:D,"not found")</f>
        <v>No</v>
      </c>
      <c r="F1917" s="20" t="str">
        <f>_xlfn.XLOOKUP(A1917,'Medical Examinations'!A:A,'Medical Examinations'!E:E,"not found")</f>
        <v>Yes</v>
      </c>
      <c r="G1917" s="20" t="str">
        <f>_xlfn.XLOOKUP(A1917,'Medical Examinations'!A:A,'Medical Examinations'!F:F,"not found")</f>
        <v>No</v>
      </c>
      <c r="H1917" s="20">
        <f>_xlfn.XLOOKUP(A1917,'Medical Examinations'!A:A,'Medical Examinations'!G:G,"not found")</f>
        <v>1</v>
      </c>
      <c r="I1917" s="20" t="str">
        <f>_xlfn.XLOOKUP(A1917,'Medical Examinations'!A:A,'Medical Examinations'!H:H,"not found")</f>
        <v>No</v>
      </c>
      <c r="J1917" s="20" t="str">
        <f>_xlfn.XLOOKUP(A1917,'Medical Examinations'!A:A,'Medical Examinations'!I:I,"not found")</f>
        <v>Obesity</v>
      </c>
      <c r="K1917" s="21">
        <f>_xlfn.XLOOKUP(A1917,'Hospitalisation Details'!A:A,'Hospitalisation Details'!F:F,"Not Found")</f>
        <v>38181</v>
      </c>
      <c r="L1917" s="22">
        <f>_xlfn.XLOOKUP(A1917,'Hospitalisation Details'!A:A,'Hospitalisation Details'!H:H,"Not Found")</f>
        <v>3889.2</v>
      </c>
      <c r="M1917" s="21" t="str">
        <f>_xlfn.XLOOKUP(A1917,'Hospitalisation Details'!A:A,'Hospitalisation Details'!I:I,"Not Found")</f>
        <v>tier - 2</v>
      </c>
      <c r="N1917" s="21" t="str">
        <f>_xlfn.XLOOKUP(A1917,'Hospitalisation Details'!A:A,'Hospitalisation Details'!J:J,"Not Found")</f>
        <v>tier - 2</v>
      </c>
      <c r="O1917" s="21" t="str">
        <f>_xlfn.XLOOKUP(A1917,'Hospitalisation Details'!A:A,'Hospitalisation Details'!K:K,"Not Found")</f>
        <v>R1012</v>
      </c>
      <c r="P1917" s="23">
        <f>_xlfn.XLOOKUP(A1917,'Hospitalisation Details'!A:A,'Hospitalisation Details'!L:L,"Not Found")</f>
        <v>18</v>
      </c>
    </row>
    <row r="1918" spans="1:16" ht="15.75" x14ac:dyDescent="0.25">
      <c r="A1918" s="19" t="s">
        <v>451</v>
      </c>
      <c r="B1918" s="19" t="str">
        <f>_xlfn.XLOOKUP(A1918,'Customer Names'!A:A,'Customer Names'!C:C,"Not Found")</f>
        <v>Wardian</v>
      </c>
      <c r="C1918" s="20">
        <f>_xlfn.XLOOKUP(A1918,'Medical Examinations'!A:A,'Medical Examinations'!B:B,"not found")</f>
        <v>30.875</v>
      </c>
      <c r="D1918" s="20">
        <f>_xlfn.XLOOKUP(A1918,'Medical Examinations'!A:A,'Medical Examinations'!C:C,"not found")</f>
        <v>4.95</v>
      </c>
      <c r="E1918" s="20" t="str">
        <f>_xlfn.XLOOKUP(A1918,'Medical Examinations'!A:A,'Medical Examinations'!D:D,"not found")</f>
        <v>Yes</v>
      </c>
      <c r="F1918" s="20" t="str">
        <f>_xlfn.XLOOKUP(A1918,'Medical Examinations'!A:A,'Medical Examinations'!E:E,"not found")</f>
        <v>No</v>
      </c>
      <c r="G1918" s="20" t="str">
        <f>_xlfn.XLOOKUP(A1918,'Medical Examinations'!A:A,'Medical Examinations'!F:F,"not found")</f>
        <v>No</v>
      </c>
      <c r="H1918" s="20">
        <f>_xlfn.XLOOKUP(A1918,'Medical Examinations'!A:A,'Medical Examinations'!G:G,"not found")</f>
        <v>0</v>
      </c>
      <c r="I1918" s="20" t="str">
        <f>_xlfn.XLOOKUP(A1918,'Medical Examinations'!A:A,'Medical Examinations'!H:H,"not found")</f>
        <v>No</v>
      </c>
      <c r="J1918" s="20" t="str">
        <f>_xlfn.XLOOKUP(A1918,'Medical Examinations'!A:A,'Medical Examinations'!I:I,"not found")</f>
        <v>Obesity</v>
      </c>
      <c r="K1918" s="21">
        <f>_xlfn.XLOOKUP(A1918,'Hospitalisation Details'!A:A,'Hospitalisation Details'!F:F,"Not Found")</f>
        <v>35361</v>
      </c>
      <c r="L1918" s="22">
        <f>_xlfn.XLOOKUP(A1918,'Hospitalisation Details'!A:A,'Hospitalisation Details'!H:H,"Not Found")</f>
        <v>3877.3</v>
      </c>
      <c r="M1918" s="21" t="str">
        <f>_xlfn.XLOOKUP(A1918,'Hospitalisation Details'!A:A,'Hospitalisation Details'!I:I,"Not Found")</f>
        <v>tier - 2</v>
      </c>
      <c r="N1918" s="21" t="str">
        <f>_xlfn.XLOOKUP(A1918,'Hospitalisation Details'!A:A,'Hospitalisation Details'!J:J,"Not Found")</f>
        <v>tier - 2</v>
      </c>
      <c r="O1918" s="21" t="str">
        <f>_xlfn.XLOOKUP(A1918,'Hospitalisation Details'!A:A,'Hospitalisation Details'!K:K,"Not Found")</f>
        <v>R1012</v>
      </c>
      <c r="P1918" s="23">
        <f>_xlfn.XLOOKUP(A1918,'Hospitalisation Details'!A:A,'Hospitalisation Details'!L:L,"Not Found")</f>
        <v>26</v>
      </c>
    </row>
    <row r="1919" spans="1:16" ht="15.75" x14ac:dyDescent="0.25">
      <c r="A1919" s="19" t="s">
        <v>450</v>
      </c>
      <c r="B1919" s="19" t="str">
        <f>_xlfn.XLOOKUP(A1919,'Customer Names'!A:A,'Customer Names'!C:C,"Not Found")</f>
        <v>Heuninck</v>
      </c>
      <c r="C1919" s="20">
        <f>_xlfn.XLOOKUP(A1919,'Medical Examinations'!A:A,'Medical Examinations'!B:B,"not found")</f>
        <v>39.49</v>
      </c>
      <c r="D1919" s="20">
        <f>_xlfn.XLOOKUP(A1919,'Medical Examinations'!A:A,'Medical Examinations'!C:C,"not found")</f>
        <v>5.13</v>
      </c>
      <c r="E1919" s="20" t="str">
        <f>_xlfn.XLOOKUP(A1919,'Medical Examinations'!A:A,'Medical Examinations'!D:D,"not found")</f>
        <v>No</v>
      </c>
      <c r="F1919" s="20" t="str">
        <f>_xlfn.XLOOKUP(A1919,'Medical Examinations'!A:A,'Medical Examinations'!E:E,"not found")</f>
        <v>No</v>
      </c>
      <c r="G1919" s="20" t="str">
        <f>_xlfn.XLOOKUP(A1919,'Medical Examinations'!A:A,'Medical Examinations'!F:F,"not found")</f>
        <v>No</v>
      </c>
      <c r="H1919" s="20">
        <f>_xlfn.XLOOKUP(A1919,'Medical Examinations'!A:A,'Medical Examinations'!G:G,"not found")</f>
        <v>0</v>
      </c>
      <c r="I1919" s="20" t="str">
        <f>_xlfn.XLOOKUP(A1919,'Medical Examinations'!A:A,'Medical Examinations'!H:H,"not found")</f>
        <v>No</v>
      </c>
      <c r="J1919" s="20" t="str">
        <f>_xlfn.XLOOKUP(A1919,'Medical Examinations'!A:A,'Medical Examinations'!I:I,"not found")</f>
        <v>Obesity</v>
      </c>
      <c r="K1919" s="21">
        <f>_xlfn.XLOOKUP(A1919,'Hospitalisation Details'!A:A,'Hospitalisation Details'!F:F,"Not Found")</f>
        <v>33444</v>
      </c>
      <c r="L1919" s="22">
        <f>_xlfn.XLOOKUP(A1919,'Hospitalisation Details'!A:A,'Hospitalisation Details'!H:H,"Not Found")</f>
        <v>3875.73</v>
      </c>
      <c r="M1919" s="21" t="str">
        <f>_xlfn.XLOOKUP(A1919,'Hospitalisation Details'!A:A,'Hospitalisation Details'!I:I,"Not Found")</f>
        <v>tier - 2</v>
      </c>
      <c r="N1919" s="21" t="str">
        <f>_xlfn.XLOOKUP(A1919,'Hospitalisation Details'!A:A,'Hospitalisation Details'!J:J,"Not Found")</f>
        <v>tier - 2</v>
      </c>
      <c r="O1919" s="21" t="str">
        <f>_xlfn.XLOOKUP(A1919,'Hospitalisation Details'!A:A,'Hospitalisation Details'!K:K,"Not Found")</f>
        <v>R1013</v>
      </c>
      <c r="P1919" s="23">
        <f>_xlfn.XLOOKUP(A1919,'Hospitalisation Details'!A:A,'Hospitalisation Details'!L:L,"Not Found")</f>
        <v>31</v>
      </c>
    </row>
    <row r="1920" spans="1:16" ht="15.75" x14ac:dyDescent="0.25">
      <c r="A1920" s="19" t="s">
        <v>449</v>
      </c>
      <c r="B1920" s="19" t="str">
        <f>_xlfn.XLOOKUP(A1920,'Customer Names'!A:A,'Customer Names'!C:C,"Not Found")</f>
        <v>Kipyego</v>
      </c>
      <c r="C1920" s="20">
        <f>_xlfn.XLOOKUP(A1920,'Medical Examinations'!A:A,'Medical Examinations'!B:B,"not found")</f>
        <v>28.88</v>
      </c>
      <c r="D1920" s="20">
        <f>_xlfn.XLOOKUP(A1920,'Medical Examinations'!A:A,'Medical Examinations'!C:C,"not found")</f>
        <v>4.0999999999999996</v>
      </c>
      <c r="E1920" s="20" t="str">
        <f>_xlfn.XLOOKUP(A1920,'Medical Examinations'!A:A,'Medical Examinations'!D:D,"not found")</f>
        <v>No</v>
      </c>
      <c r="F1920" s="20" t="str">
        <f>_xlfn.XLOOKUP(A1920,'Medical Examinations'!A:A,'Medical Examinations'!E:E,"not found")</f>
        <v>No</v>
      </c>
      <c r="G1920" s="20" t="str">
        <f>_xlfn.XLOOKUP(A1920,'Medical Examinations'!A:A,'Medical Examinations'!F:F,"not found")</f>
        <v>No</v>
      </c>
      <c r="H1920" s="20">
        <f>_xlfn.XLOOKUP(A1920,'Medical Examinations'!A:A,'Medical Examinations'!G:G,"not found")</f>
        <v>0</v>
      </c>
      <c r="I1920" s="20" t="str">
        <f>_xlfn.XLOOKUP(A1920,'Medical Examinations'!A:A,'Medical Examinations'!H:H,"not found")</f>
        <v>No</v>
      </c>
      <c r="J1920" s="20" t="str">
        <f>_xlfn.XLOOKUP(A1920,'Medical Examinations'!A:A,'Medical Examinations'!I:I,"not found")</f>
        <v>Overweight</v>
      </c>
      <c r="K1920" s="21">
        <f>_xlfn.XLOOKUP(A1920,'Hospitalisation Details'!A:A,'Hospitalisation Details'!F:F,"Not Found")</f>
        <v>33048</v>
      </c>
      <c r="L1920" s="22">
        <f>_xlfn.XLOOKUP(A1920,'Hospitalisation Details'!A:A,'Hospitalisation Details'!H:H,"Not Found")</f>
        <v>3866.86</v>
      </c>
      <c r="M1920" s="21" t="str">
        <f>_xlfn.XLOOKUP(A1920,'Hospitalisation Details'!A:A,'Hospitalisation Details'!I:I,"Not Found")</f>
        <v>tier - 2</v>
      </c>
      <c r="N1920" s="21" t="str">
        <f>_xlfn.XLOOKUP(A1920,'Hospitalisation Details'!A:A,'Hospitalisation Details'!J:J,"Not Found")</f>
        <v>tier - 2</v>
      </c>
      <c r="O1920" s="21" t="str">
        <f>_xlfn.XLOOKUP(A1920,'Hospitalisation Details'!A:A,'Hospitalisation Details'!K:K,"Not Found")</f>
        <v>R1012</v>
      </c>
      <c r="P1920" s="23">
        <f>_xlfn.XLOOKUP(A1920,'Hospitalisation Details'!A:A,'Hospitalisation Details'!L:L,"Not Found")</f>
        <v>32</v>
      </c>
    </row>
    <row r="1921" spans="1:16" ht="15.75" x14ac:dyDescent="0.25">
      <c r="A1921" s="19" t="s">
        <v>448</v>
      </c>
      <c r="B1921" s="19" t="str">
        <f>_xlfn.XLOOKUP(A1921,'Customer Names'!A:A,'Customer Names'!C:C,"Not Found")</f>
        <v>Kuehl</v>
      </c>
      <c r="C1921" s="20">
        <f>_xlfn.XLOOKUP(A1921,'Medical Examinations'!A:A,'Medical Examinations'!B:B,"not found")</f>
        <v>20.234999999999999</v>
      </c>
      <c r="D1921" s="20">
        <f>_xlfn.XLOOKUP(A1921,'Medical Examinations'!A:A,'Medical Examinations'!C:C,"not found")</f>
        <v>5.01</v>
      </c>
      <c r="E1921" s="20" t="str">
        <f>_xlfn.XLOOKUP(A1921,'Medical Examinations'!A:A,'Medical Examinations'!D:D,"not found")</f>
        <v>Yes</v>
      </c>
      <c r="F1921" s="20" t="str">
        <f>_xlfn.XLOOKUP(A1921,'Medical Examinations'!A:A,'Medical Examinations'!E:E,"not found")</f>
        <v>No</v>
      </c>
      <c r="G1921" s="20" t="str">
        <f>_xlfn.XLOOKUP(A1921,'Medical Examinations'!A:A,'Medical Examinations'!F:F,"not found")</f>
        <v>No</v>
      </c>
      <c r="H1921" s="20">
        <f>_xlfn.XLOOKUP(A1921,'Medical Examinations'!A:A,'Medical Examinations'!G:G,"not found")</f>
        <v>0</v>
      </c>
      <c r="I1921" s="20" t="str">
        <f>_xlfn.XLOOKUP(A1921,'Medical Examinations'!A:A,'Medical Examinations'!H:H,"not found")</f>
        <v>No</v>
      </c>
      <c r="J1921" s="20" t="str">
        <f>_xlfn.XLOOKUP(A1921,'Medical Examinations'!A:A,'Medical Examinations'!I:I,"not found")</f>
        <v>Normal Weight</v>
      </c>
      <c r="K1921" s="21">
        <f>_xlfn.XLOOKUP(A1921,'Hospitalisation Details'!A:A,'Hospitalisation Details'!F:F,"Not Found")</f>
        <v>37182</v>
      </c>
      <c r="L1921" s="22">
        <f>_xlfn.XLOOKUP(A1921,'Hospitalisation Details'!A:A,'Hospitalisation Details'!H:H,"Not Found")</f>
        <v>3861.21</v>
      </c>
      <c r="M1921" s="21" t="str">
        <f>_xlfn.XLOOKUP(A1921,'Hospitalisation Details'!A:A,'Hospitalisation Details'!I:I,"Not Found")</f>
        <v>tier - 2</v>
      </c>
      <c r="N1921" s="21" t="str">
        <f>_xlfn.XLOOKUP(A1921,'Hospitalisation Details'!A:A,'Hospitalisation Details'!J:J,"Not Found")</f>
        <v>tier - 2</v>
      </c>
      <c r="O1921" s="21" t="str">
        <f>_xlfn.XLOOKUP(A1921,'Hospitalisation Details'!A:A,'Hospitalisation Details'!K:K,"Not Found")</f>
        <v>R1016</v>
      </c>
      <c r="P1921" s="23">
        <f>_xlfn.XLOOKUP(A1921,'Hospitalisation Details'!A:A,'Hospitalisation Details'!L:L,"Not Found")</f>
        <v>21</v>
      </c>
    </row>
    <row r="1922" spans="1:16" ht="15.75" x14ac:dyDescent="0.25">
      <c r="A1922" s="19" t="s">
        <v>447</v>
      </c>
      <c r="B1922" s="19" t="str">
        <f>_xlfn.XLOOKUP(A1922,'Customer Names'!A:A,'Customer Names'!C:C,"Not Found")</f>
        <v>Burkholder</v>
      </c>
      <c r="C1922" s="20">
        <f>_xlfn.XLOOKUP(A1922,'Medical Examinations'!A:A,'Medical Examinations'!B:B,"not found")</f>
        <v>30.67</v>
      </c>
      <c r="D1922" s="20">
        <f>_xlfn.XLOOKUP(A1922,'Medical Examinations'!A:A,'Medical Examinations'!C:C,"not found")</f>
        <v>5.09</v>
      </c>
      <c r="E1922" s="20" t="str">
        <f>_xlfn.XLOOKUP(A1922,'Medical Examinations'!A:A,'Medical Examinations'!D:D,"not found")</f>
        <v>Yes</v>
      </c>
      <c r="F1922" s="20" t="str">
        <f>_xlfn.XLOOKUP(A1922,'Medical Examinations'!A:A,'Medical Examinations'!E:E,"not found")</f>
        <v>No</v>
      </c>
      <c r="G1922" s="20" t="str">
        <f>_xlfn.XLOOKUP(A1922,'Medical Examinations'!A:A,'Medical Examinations'!F:F,"not found")</f>
        <v>No</v>
      </c>
      <c r="H1922" s="20">
        <f>_xlfn.XLOOKUP(A1922,'Medical Examinations'!A:A,'Medical Examinations'!G:G,"not found")</f>
        <v>0</v>
      </c>
      <c r="I1922" s="20" t="str">
        <f>_xlfn.XLOOKUP(A1922,'Medical Examinations'!A:A,'Medical Examinations'!H:H,"not found")</f>
        <v>No</v>
      </c>
      <c r="J1922" s="20" t="str">
        <f>_xlfn.XLOOKUP(A1922,'Medical Examinations'!A:A,'Medical Examinations'!I:I,"not found")</f>
        <v>Obesity</v>
      </c>
      <c r="K1922" s="21">
        <f>_xlfn.XLOOKUP(A1922,'Hospitalisation Details'!A:A,'Hospitalisation Details'!F:F,"Not Found")</f>
        <v>37048</v>
      </c>
      <c r="L1922" s="22">
        <f>_xlfn.XLOOKUP(A1922,'Hospitalisation Details'!A:A,'Hospitalisation Details'!H:H,"Not Found")</f>
        <v>3858.51</v>
      </c>
      <c r="M1922" s="21" t="str">
        <f>_xlfn.XLOOKUP(A1922,'Hospitalisation Details'!A:A,'Hospitalisation Details'!I:I,"Not Found")</f>
        <v>tier - 2</v>
      </c>
      <c r="N1922" s="21" t="str">
        <f>_xlfn.XLOOKUP(A1922,'Hospitalisation Details'!A:A,'Hospitalisation Details'!J:J,"Not Found")</f>
        <v>tier - 2</v>
      </c>
      <c r="O1922" s="21" t="str">
        <f>_xlfn.XLOOKUP(A1922,'Hospitalisation Details'!A:A,'Hospitalisation Details'!K:K,"Not Found")</f>
        <v>R1025</v>
      </c>
      <c r="P1922" s="23">
        <f>_xlfn.XLOOKUP(A1922,'Hospitalisation Details'!A:A,'Hospitalisation Details'!L:L,"Not Found")</f>
        <v>22</v>
      </c>
    </row>
    <row r="1923" spans="1:16" ht="15.75" x14ac:dyDescent="0.25">
      <c r="A1923" s="19" t="s">
        <v>446</v>
      </c>
      <c r="B1923" s="19" t="str">
        <f>_xlfn.XLOOKUP(A1923,'Customer Names'!A:A,'Customer Names'!C:C,"Not Found")</f>
        <v>Stadolnik</v>
      </c>
      <c r="C1923" s="20">
        <f>_xlfn.XLOOKUP(A1923,'Medical Examinations'!A:A,'Medical Examinations'!B:B,"not found")</f>
        <v>30.875</v>
      </c>
      <c r="D1923" s="20">
        <f>_xlfn.XLOOKUP(A1923,'Medical Examinations'!A:A,'Medical Examinations'!C:C,"not found")</f>
        <v>6.49</v>
      </c>
      <c r="E1923" s="20" t="str">
        <f>_xlfn.XLOOKUP(A1923,'Medical Examinations'!A:A,'Medical Examinations'!D:D,"not found")</f>
        <v>No</v>
      </c>
      <c r="F1923" s="20" t="str">
        <f>_xlfn.XLOOKUP(A1923,'Medical Examinations'!A:A,'Medical Examinations'!E:E,"not found")</f>
        <v>No</v>
      </c>
      <c r="G1923" s="20" t="str">
        <f>_xlfn.XLOOKUP(A1923,'Medical Examinations'!A:A,'Medical Examinations'!F:F,"not found")</f>
        <v>No</v>
      </c>
      <c r="H1923" s="20">
        <f>_xlfn.XLOOKUP(A1923,'Medical Examinations'!A:A,'Medical Examinations'!G:G,"not found")</f>
        <v>0</v>
      </c>
      <c r="I1923" s="20" t="str">
        <f>_xlfn.XLOOKUP(A1923,'Medical Examinations'!A:A,'Medical Examinations'!H:H,"not found")</f>
        <v>No</v>
      </c>
      <c r="J1923" s="20" t="str">
        <f>_xlfn.XLOOKUP(A1923,'Medical Examinations'!A:A,'Medical Examinations'!I:I,"not found")</f>
        <v>Obesity</v>
      </c>
      <c r="K1923" s="21">
        <f>_xlfn.XLOOKUP(A1923,'Hospitalisation Details'!A:A,'Hospitalisation Details'!F:F,"Not Found")</f>
        <v>33469</v>
      </c>
      <c r="L1923" s="22">
        <f>_xlfn.XLOOKUP(A1923,'Hospitalisation Details'!A:A,'Hospitalisation Details'!H:H,"Not Found")</f>
        <v>3857.76</v>
      </c>
      <c r="M1923" s="21" t="str">
        <f>_xlfn.XLOOKUP(A1923,'Hospitalisation Details'!A:A,'Hospitalisation Details'!I:I,"Not Found")</f>
        <v>tier - 2</v>
      </c>
      <c r="N1923" s="21" t="str">
        <f>_xlfn.XLOOKUP(A1923,'Hospitalisation Details'!A:A,'Hospitalisation Details'!J:J,"Not Found")</f>
        <v>tier - 2</v>
      </c>
      <c r="O1923" s="21" t="str">
        <f>_xlfn.XLOOKUP(A1923,'Hospitalisation Details'!A:A,'Hospitalisation Details'!K:K,"Not Found")</f>
        <v>R1016</v>
      </c>
      <c r="P1923" s="23">
        <f>_xlfn.XLOOKUP(A1923,'Hospitalisation Details'!A:A,'Hospitalisation Details'!L:L,"Not Found")</f>
        <v>31</v>
      </c>
    </row>
    <row r="1924" spans="1:16" ht="15.75" x14ac:dyDescent="0.25">
      <c r="A1924" s="19" t="s">
        <v>445</v>
      </c>
      <c r="B1924" s="19" t="str">
        <f>_xlfn.XLOOKUP(A1924,'Customer Names'!A:A,'Customer Names'!C:C,"Not Found")</f>
        <v>Shields</v>
      </c>
      <c r="C1924" s="20">
        <f>_xlfn.XLOOKUP(A1924,'Medical Examinations'!A:A,'Medical Examinations'!B:B,"not found")</f>
        <v>23.8</v>
      </c>
      <c r="D1924" s="20">
        <f>_xlfn.XLOOKUP(A1924,'Medical Examinations'!A:A,'Medical Examinations'!C:C,"not found")</f>
        <v>4.08</v>
      </c>
      <c r="E1924" s="20" t="str">
        <f>_xlfn.XLOOKUP(A1924,'Medical Examinations'!A:A,'Medical Examinations'!D:D,"not found")</f>
        <v>No</v>
      </c>
      <c r="F1924" s="20" t="str">
        <f>_xlfn.XLOOKUP(A1924,'Medical Examinations'!A:A,'Medical Examinations'!E:E,"not found")</f>
        <v>No</v>
      </c>
      <c r="G1924" s="20" t="str">
        <f>_xlfn.XLOOKUP(A1924,'Medical Examinations'!A:A,'Medical Examinations'!F:F,"not found")</f>
        <v>No</v>
      </c>
      <c r="H1924" s="20">
        <f>_xlfn.XLOOKUP(A1924,'Medical Examinations'!A:A,'Medical Examinations'!G:G,"not found")</f>
        <v>0</v>
      </c>
      <c r="I1924" s="20" t="str">
        <f>_xlfn.XLOOKUP(A1924,'Medical Examinations'!A:A,'Medical Examinations'!H:H,"not found")</f>
        <v>No</v>
      </c>
      <c r="J1924" s="20" t="str">
        <f>_xlfn.XLOOKUP(A1924,'Medical Examinations'!A:A,'Medical Examinations'!I:I,"not found")</f>
        <v>Normal Weight</v>
      </c>
      <c r="K1924" s="21">
        <f>_xlfn.XLOOKUP(A1924,'Hospitalisation Details'!A:A,'Hospitalisation Details'!F:F,"Not Found")</f>
        <v>34558</v>
      </c>
      <c r="L1924" s="22">
        <f>_xlfn.XLOOKUP(A1924,'Hospitalisation Details'!A:A,'Hospitalisation Details'!H:H,"Not Found")</f>
        <v>3847.67</v>
      </c>
      <c r="M1924" s="21" t="str">
        <f>_xlfn.XLOOKUP(A1924,'Hospitalisation Details'!A:A,'Hospitalisation Details'!I:I,"Not Found")</f>
        <v>tier - 2</v>
      </c>
      <c r="N1924" s="21" t="str">
        <f>_xlfn.XLOOKUP(A1924,'Hospitalisation Details'!A:A,'Hospitalisation Details'!J:J,"Not Found")</f>
        <v>tier - 2</v>
      </c>
      <c r="O1924" s="21" t="str">
        <f>_xlfn.XLOOKUP(A1924,'Hospitalisation Details'!A:A,'Hospitalisation Details'!K:K,"Not Found")</f>
        <v>R1011</v>
      </c>
      <c r="P1924" s="23">
        <f>_xlfn.XLOOKUP(A1924,'Hospitalisation Details'!A:A,'Hospitalisation Details'!L:L,"Not Found")</f>
        <v>28</v>
      </c>
    </row>
    <row r="1925" spans="1:16" ht="15.75" x14ac:dyDescent="0.25">
      <c r="A1925" s="19" t="s">
        <v>444</v>
      </c>
      <c r="B1925" s="19" t="str">
        <f>_xlfn.XLOOKUP(A1925,'Customer Names'!A:A,'Customer Names'!C:C,"Not Found")</f>
        <v>Margolis</v>
      </c>
      <c r="C1925" s="20">
        <f>_xlfn.XLOOKUP(A1925,'Medical Examinations'!A:A,'Medical Examinations'!B:B,"not found")</f>
        <v>15.37</v>
      </c>
      <c r="D1925" s="20">
        <f>_xlfn.XLOOKUP(A1925,'Medical Examinations'!A:A,'Medical Examinations'!C:C,"not found")</f>
        <v>8.6300000000000008</v>
      </c>
      <c r="E1925" s="20" t="str">
        <f>_xlfn.XLOOKUP(A1925,'Medical Examinations'!A:A,'Medical Examinations'!D:D,"not found")</f>
        <v>Yes</v>
      </c>
      <c r="F1925" s="20" t="str">
        <f>_xlfn.XLOOKUP(A1925,'Medical Examinations'!A:A,'Medical Examinations'!E:E,"not found")</f>
        <v>No</v>
      </c>
      <c r="G1925" s="20" t="str">
        <f>_xlfn.XLOOKUP(A1925,'Medical Examinations'!A:A,'Medical Examinations'!F:F,"not found")</f>
        <v>No</v>
      </c>
      <c r="H1925" s="20">
        <f>_xlfn.XLOOKUP(A1925,'Medical Examinations'!A:A,'Medical Examinations'!G:G,"not found")</f>
        <v>0</v>
      </c>
      <c r="I1925" s="20" t="str">
        <f>_xlfn.XLOOKUP(A1925,'Medical Examinations'!A:A,'Medical Examinations'!H:H,"not found")</f>
        <v>No</v>
      </c>
      <c r="J1925" s="20" t="str">
        <f>_xlfn.XLOOKUP(A1925,'Medical Examinations'!A:A,'Medical Examinations'!I:I,"not found")</f>
        <v>Underweight</v>
      </c>
      <c r="K1925" s="21">
        <f>_xlfn.XLOOKUP(A1925,'Hospitalisation Details'!A:A,'Hospitalisation Details'!F:F,"Not Found")</f>
        <v>29858</v>
      </c>
      <c r="L1925" s="22">
        <f>_xlfn.XLOOKUP(A1925,'Hospitalisation Details'!A:A,'Hospitalisation Details'!H:H,"Not Found")</f>
        <v>3797.2</v>
      </c>
      <c r="M1925" s="21" t="str">
        <f>_xlfn.XLOOKUP(A1925,'Hospitalisation Details'!A:A,'Hospitalisation Details'!I:I,"Not Found")</f>
        <v>tier - 2</v>
      </c>
      <c r="N1925" s="21" t="str">
        <f>_xlfn.XLOOKUP(A1925,'Hospitalisation Details'!A:A,'Hospitalisation Details'!J:J,"Not Found")</f>
        <v>tier - 2</v>
      </c>
      <c r="O1925" s="21" t="str">
        <f>_xlfn.XLOOKUP(A1925,'Hospitalisation Details'!A:A,'Hospitalisation Details'!K:K,"Not Found")</f>
        <v>R1012</v>
      </c>
      <c r="P1925" s="23">
        <f>_xlfn.XLOOKUP(A1925,'Hospitalisation Details'!A:A,'Hospitalisation Details'!L:L,"Not Found")</f>
        <v>41</v>
      </c>
    </row>
    <row r="1926" spans="1:16" ht="15.75" x14ac:dyDescent="0.25">
      <c r="A1926" s="19" t="s">
        <v>443</v>
      </c>
      <c r="B1926" s="19" t="str">
        <f>_xlfn.XLOOKUP(A1926,'Customer Names'!A:A,'Customer Names'!C:C,"Not Found")</f>
        <v>Uffenbeck</v>
      </c>
      <c r="C1926" s="20">
        <f>_xlfn.XLOOKUP(A1926,'Medical Examinations'!A:A,'Medical Examinations'!B:B,"not found")</f>
        <v>30.4</v>
      </c>
      <c r="D1926" s="20">
        <f>_xlfn.XLOOKUP(A1926,'Medical Examinations'!A:A,'Medical Examinations'!C:C,"not found")</f>
        <v>5.28</v>
      </c>
      <c r="E1926" s="20" t="str">
        <f>_xlfn.XLOOKUP(A1926,'Medical Examinations'!A:A,'Medical Examinations'!D:D,"not found")</f>
        <v>No</v>
      </c>
      <c r="F1926" s="20" t="str">
        <f>_xlfn.XLOOKUP(A1926,'Medical Examinations'!A:A,'Medical Examinations'!E:E,"not found")</f>
        <v>No</v>
      </c>
      <c r="G1926" s="20" t="str">
        <f>_xlfn.XLOOKUP(A1926,'Medical Examinations'!A:A,'Medical Examinations'!F:F,"not found")</f>
        <v>No</v>
      </c>
      <c r="H1926" s="20">
        <f>_xlfn.XLOOKUP(A1926,'Medical Examinations'!A:A,'Medical Examinations'!G:G,"not found")</f>
        <v>0</v>
      </c>
      <c r="I1926" s="20" t="str">
        <f>_xlfn.XLOOKUP(A1926,'Medical Examinations'!A:A,'Medical Examinations'!H:H,"not found")</f>
        <v>No</v>
      </c>
      <c r="J1926" s="20" t="str">
        <f>_xlfn.XLOOKUP(A1926,'Medical Examinations'!A:A,'Medical Examinations'!I:I,"not found")</f>
        <v>Obesity</v>
      </c>
      <c r="K1926" s="21">
        <f>_xlfn.XLOOKUP(A1926,'Hospitalisation Details'!A:A,'Hospitalisation Details'!F:F,"Not Found")</f>
        <v>36335</v>
      </c>
      <c r="L1926" s="22">
        <f>_xlfn.XLOOKUP(A1926,'Hospitalisation Details'!A:A,'Hospitalisation Details'!H:H,"Not Found")</f>
        <v>3796.36</v>
      </c>
      <c r="M1926" s="21" t="str">
        <f>_xlfn.XLOOKUP(A1926,'Hospitalisation Details'!A:A,'Hospitalisation Details'!I:I,"Not Found")</f>
        <v>tier - 2</v>
      </c>
      <c r="N1926" s="21" t="str">
        <f>_xlfn.XLOOKUP(A1926,'Hospitalisation Details'!A:A,'Hospitalisation Details'!J:J,"Not Found")</f>
        <v>tier - 2</v>
      </c>
      <c r="O1926" s="21" t="str">
        <f>_xlfn.XLOOKUP(A1926,'Hospitalisation Details'!A:A,'Hospitalisation Details'!K:K,"Not Found")</f>
        <v>R1012</v>
      </c>
      <c r="P1926" s="23">
        <f>_xlfn.XLOOKUP(A1926,'Hospitalisation Details'!A:A,'Hospitalisation Details'!L:L,"Not Found")</f>
        <v>23</v>
      </c>
    </row>
    <row r="1927" spans="1:16" ht="15.75" x14ac:dyDescent="0.25">
      <c r="A1927" s="19" t="s">
        <v>442</v>
      </c>
      <c r="B1927" s="19" t="str">
        <f>_xlfn.XLOOKUP(A1927,'Customer Names'!A:A,'Customer Names'!C:C,"Not Found")</f>
        <v>Brake</v>
      </c>
      <c r="C1927" s="20">
        <f>_xlfn.XLOOKUP(A1927,'Medical Examinations'!A:A,'Medical Examinations'!B:B,"not found")</f>
        <v>19.48</v>
      </c>
      <c r="D1927" s="20">
        <f>_xlfn.XLOOKUP(A1927,'Medical Examinations'!A:A,'Medical Examinations'!C:C,"not found")</f>
        <v>5.63</v>
      </c>
      <c r="E1927" s="20" t="str">
        <f>_xlfn.XLOOKUP(A1927,'Medical Examinations'!A:A,'Medical Examinations'!D:D,"not found")</f>
        <v>Yes</v>
      </c>
      <c r="F1927" s="20" t="str">
        <f>_xlfn.XLOOKUP(A1927,'Medical Examinations'!A:A,'Medical Examinations'!E:E,"not found")</f>
        <v>No</v>
      </c>
      <c r="G1927" s="20" t="str">
        <f>_xlfn.XLOOKUP(A1927,'Medical Examinations'!A:A,'Medical Examinations'!F:F,"not found")</f>
        <v>No</v>
      </c>
      <c r="H1927" s="20">
        <f>_xlfn.XLOOKUP(A1927,'Medical Examinations'!A:A,'Medical Examinations'!G:G,"not found")</f>
        <v>1</v>
      </c>
      <c r="I1927" s="20" t="str">
        <f>_xlfn.XLOOKUP(A1927,'Medical Examinations'!A:A,'Medical Examinations'!H:H,"not found")</f>
        <v>No</v>
      </c>
      <c r="J1927" s="20" t="str">
        <f>_xlfn.XLOOKUP(A1927,'Medical Examinations'!A:A,'Medical Examinations'!I:I,"not found")</f>
        <v>Normal Weight</v>
      </c>
      <c r="K1927" s="21">
        <f>_xlfn.XLOOKUP(A1927,'Hospitalisation Details'!A:A,'Hospitalisation Details'!F:F,"Not Found")</f>
        <v>32383</v>
      </c>
      <c r="L1927" s="22">
        <f>_xlfn.XLOOKUP(A1927,'Hospitalisation Details'!A:A,'Hospitalisation Details'!H:H,"Not Found")</f>
        <v>3793.55</v>
      </c>
      <c r="M1927" s="21" t="str">
        <f>_xlfn.XLOOKUP(A1927,'Hospitalisation Details'!A:A,'Hospitalisation Details'!I:I,"Not Found")</f>
        <v>tier - 2</v>
      </c>
      <c r="N1927" s="21" t="str">
        <f>_xlfn.XLOOKUP(A1927,'Hospitalisation Details'!A:A,'Hospitalisation Details'!J:J,"Not Found")</f>
        <v>tier - 2</v>
      </c>
      <c r="O1927" s="21" t="str">
        <f>_xlfn.XLOOKUP(A1927,'Hospitalisation Details'!A:A,'Hospitalisation Details'!K:K,"Not Found")</f>
        <v>R1013</v>
      </c>
      <c r="P1927" s="23">
        <f>_xlfn.XLOOKUP(A1927,'Hospitalisation Details'!A:A,'Hospitalisation Details'!L:L,"Not Found")</f>
        <v>34</v>
      </c>
    </row>
    <row r="1928" spans="1:16" ht="15.75" x14ac:dyDescent="0.25">
      <c r="A1928" s="19" t="s">
        <v>441</v>
      </c>
      <c r="B1928" s="19" t="str">
        <f>_xlfn.XLOOKUP(A1928,'Customer Names'!A:A,'Customer Names'!C:C,"Not Found")</f>
        <v>Stepanova</v>
      </c>
      <c r="C1928" s="20">
        <f>_xlfn.XLOOKUP(A1928,'Medical Examinations'!A:A,'Medical Examinations'!B:B,"not found")</f>
        <v>16.96</v>
      </c>
      <c r="D1928" s="20">
        <f>_xlfn.XLOOKUP(A1928,'Medical Examinations'!A:A,'Medical Examinations'!C:C,"not found")</f>
        <v>11.47</v>
      </c>
      <c r="E1928" s="20" t="str">
        <f>_xlfn.XLOOKUP(A1928,'Medical Examinations'!A:A,'Medical Examinations'!D:D,"not found")</f>
        <v>Yes</v>
      </c>
      <c r="F1928" s="20" t="str">
        <f>_xlfn.XLOOKUP(A1928,'Medical Examinations'!A:A,'Medical Examinations'!E:E,"not found")</f>
        <v>No</v>
      </c>
      <c r="G1928" s="20" t="str">
        <f>_xlfn.XLOOKUP(A1928,'Medical Examinations'!A:A,'Medical Examinations'!F:F,"not found")</f>
        <v>No</v>
      </c>
      <c r="H1928" s="20">
        <f>_xlfn.XLOOKUP(A1928,'Medical Examinations'!A:A,'Medical Examinations'!G:G,"not found")</f>
        <v>0</v>
      </c>
      <c r="I1928" s="20" t="str">
        <f>_xlfn.XLOOKUP(A1928,'Medical Examinations'!A:A,'Medical Examinations'!H:H,"not found")</f>
        <v>No</v>
      </c>
      <c r="J1928" s="20" t="str">
        <f>_xlfn.XLOOKUP(A1928,'Medical Examinations'!A:A,'Medical Examinations'!I:I,"not found")</f>
        <v>Underweight</v>
      </c>
      <c r="K1928" s="21">
        <f>_xlfn.XLOOKUP(A1928,'Hospitalisation Details'!A:A,'Hospitalisation Details'!F:F,"Not Found")</f>
        <v>29933</v>
      </c>
      <c r="L1928" s="22">
        <f>_xlfn.XLOOKUP(A1928,'Hospitalisation Details'!A:A,'Hospitalisation Details'!H:H,"Not Found")</f>
        <v>3785.77</v>
      </c>
      <c r="M1928" s="21" t="str">
        <f>_xlfn.XLOOKUP(A1928,'Hospitalisation Details'!A:A,'Hospitalisation Details'!I:I,"Not Found")</f>
        <v>tier - 2</v>
      </c>
      <c r="N1928" s="21" t="str">
        <f>_xlfn.XLOOKUP(A1928,'Hospitalisation Details'!A:A,'Hospitalisation Details'!J:J,"Not Found")</f>
        <v>tier - 2</v>
      </c>
      <c r="O1928" s="21" t="str">
        <f>_xlfn.XLOOKUP(A1928,'Hospitalisation Details'!A:A,'Hospitalisation Details'!K:K,"Not Found")</f>
        <v>R1013</v>
      </c>
      <c r="P1928" s="23">
        <f>_xlfn.XLOOKUP(A1928,'Hospitalisation Details'!A:A,'Hospitalisation Details'!L:L,"Not Found")</f>
        <v>41</v>
      </c>
    </row>
    <row r="1929" spans="1:16" ht="15.75" x14ac:dyDescent="0.25">
      <c r="A1929" s="19" t="s">
        <v>440</v>
      </c>
      <c r="B1929" s="19" t="str">
        <f>_xlfn.XLOOKUP(A1929,'Customer Names'!A:A,'Customer Names'!C:C,"Not Found")</f>
        <v>Verdi</v>
      </c>
      <c r="C1929" s="20">
        <f>_xlfn.XLOOKUP(A1929,'Medical Examinations'!A:A,'Medical Examinations'!B:B,"not found")</f>
        <v>19.05</v>
      </c>
      <c r="D1929" s="20">
        <f>_xlfn.XLOOKUP(A1929,'Medical Examinations'!A:A,'Medical Examinations'!C:C,"not found")</f>
        <v>4.92</v>
      </c>
      <c r="E1929" s="20" t="str">
        <f>_xlfn.XLOOKUP(A1929,'Medical Examinations'!A:A,'Medical Examinations'!D:D,"not found")</f>
        <v>No</v>
      </c>
      <c r="F1929" s="20" t="str">
        <f>_xlfn.XLOOKUP(A1929,'Medical Examinations'!A:A,'Medical Examinations'!E:E,"not found")</f>
        <v>No</v>
      </c>
      <c r="G1929" s="20" t="str">
        <f>_xlfn.XLOOKUP(A1929,'Medical Examinations'!A:A,'Medical Examinations'!F:F,"not found")</f>
        <v>No</v>
      </c>
      <c r="H1929" s="20">
        <f>_xlfn.XLOOKUP(A1929,'Medical Examinations'!A:A,'Medical Examinations'!G:G,"not found")</f>
        <v>1</v>
      </c>
      <c r="I1929" s="20" t="str">
        <f>_xlfn.XLOOKUP(A1929,'Medical Examinations'!A:A,'Medical Examinations'!H:H,"not found")</f>
        <v>No</v>
      </c>
      <c r="J1929" s="20" t="str">
        <f>_xlfn.XLOOKUP(A1929,'Medical Examinations'!A:A,'Medical Examinations'!I:I,"not found")</f>
        <v>Normal Weight</v>
      </c>
      <c r="K1929" s="21">
        <f>_xlfn.XLOOKUP(A1929,'Hospitalisation Details'!A:A,'Hospitalisation Details'!F:F,"Not Found")</f>
        <v>32074</v>
      </c>
      <c r="L1929" s="22">
        <f>_xlfn.XLOOKUP(A1929,'Hospitalisation Details'!A:A,'Hospitalisation Details'!H:H,"Not Found")</f>
        <v>3773.23</v>
      </c>
      <c r="M1929" s="21" t="str">
        <f>_xlfn.XLOOKUP(A1929,'Hospitalisation Details'!A:A,'Hospitalisation Details'!I:I,"Not Found")</f>
        <v>tier - 2</v>
      </c>
      <c r="N1929" s="21" t="str">
        <f>_xlfn.XLOOKUP(A1929,'Hospitalisation Details'!A:A,'Hospitalisation Details'!J:J,"Not Found")</f>
        <v>tier - 2</v>
      </c>
      <c r="O1929" s="21" t="str">
        <f>_xlfn.XLOOKUP(A1929,'Hospitalisation Details'!A:A,'Hospitalisation Details'!K:K,"Not Found")</f>
        <v>R1013</v>
      </c>
      <c r="P1929" s="23">
        <f>_xlfn.XLOOKUP(A1929,'Hospitalisation Details'!A:A,'Hospitalisation Details'!L:L,"Not Found")</f>
        <v>35</v>
      </c>
    </row>
    <row r="1930" spans="1:16" ht="15.75" x14ac:dyDescent="0.25">
      <c r="A1930" s="19" t="s">
        <v>439</v>
      </c>
      <c r="B1930" s="19" t="str">
        <f>_xlfn.XLOOKUP(A1930,'Customer Names'!A:A,'Customer Names'!C:C,"Not Found")</f>
        <v>McLean</v>
      </c>
      <c r="C1930" s="20">
        <f>_xlfn.XLOOKUP(A1930,'Medical Examinations'!A:A,'Medical Examinations'!B:B,"not found")</f>
        <v>37.619999999999997</v>
      </c>
      <c r="D1930" s="20">
        <f>_xlfn.XLOOKUP(A1930,'Medical Examinations'!A:A,'Medical Examinations'!C:C,"not found")</f>
        <v>4.18</v>
      </c>
      <c r="E1930" s="20" t="str">
        <f>_xlfn.XLOOKUP(A1930,'Medical Examinations'!A:A,'Medical Examinations'!D:D,"not found")</f>
        <v>No</v>
      </c>
      <c r="F1930" s="20" t="str">
        <f>_xlfn.XLOOKUP(A1930,'Medical Examinations'!A:A,'Medical Examinations'!E:E,"not found")</f>
        <v>No</v>
      </c>
      <c r="G1930" s="20" t="str">
        <f>_xlfn.XLOOKUP(A1930,'Medical Examinations'!A:A,'Medical Examinations'!F:F,"not found")</f>
        <v>No</v>
      </c>
      <c r="H1930" s="20">
        <f>_xlfn.XLOOKUP(A1930,'Medical Examinations'!A:A,'Medical Examinations'!G:G,"not found")</f>
        <v>0</v>
      </c>
      <c r="I1930" s="20" t="str">
        <f>_xlfn.XLOOKUP(A1930,'Medical Examinations'!A:A,'Medical Examinations'!H:H,"not found")</f>
        <v>No</v>
      </c>
      <c r="J1930" s="20" t="str">
        <f>_xlfn.XLOOKUP(A1930,'Medical Examinations'!A:A,'Medical Examinations'!I:I,"not found")</f>
        <v>Obesity</v>
      </c>
      <c r="K1930" s="21">
        <f>_xlfn.XLOOKUP(A1930,'Hospitalisation Details'!A:A,'Hospitalisation Details'!F:F,"Not Found")</f>
        <v>34659</v>
      </c>
      <c r="L1930" s="22">
        <f>_xlfn.XLOOKUP(A1930,'Hospitalisation Details'!A:A,'Hospitalisation Details'!H:H,"Not Found")</f>
        <v>3766.88</v>
      </c>
      <c r="M1930" s="21" t="str">
        <f>_xlfn.XLOOKUP(A1930,'Hospitalisation Details'!A:A,'Hospitalisation Details'!I:I,"Not Found")</f>
        <v>tier - 2</v>
      </c>
      <c r="N1930" s="21" t="str">
        <f>_xlfn.XLOOKUP(A1930,'Hospitalisation Details'!A:A,'Hospitalisation Details'!J:J,"Not Found")</f>
        <v>tier - 2</v>
      </c>
      <c r="O1930" s="21" t="str">
        <f>_xlfn.XLOOKUP(A1930,'Hospitalisation Details'!A:A,'Hospitalisation Details'!K:K,"Not Found")</f>
        <v>R1013</v>
      </c>
      <c r="P1930" s="23">
        <f>_xlfn.XLOOKUP(A1930,'Hospitalisation Details'!A:A,'Hospitalisation Details'!L:L,"Not Found")</f>
        <v>28</v>
      </c>
    </row>
    <row r="1931" spans="1:16" ht="15.75" x14ac:dyDescent="0.25">
      <c r="A1931" s="19" t="s">
        <v>438</v>
      </c>
      <c r="B1931" s="19" t="str">
        <f>_xlfn.XLOOKUP(A1931,'Customer Names'!A:A,'Customer Names'!C:C,"Not Found")</f>
        <v>Ryan</v>
      </c>
      <c r="C1931" s="20">
        <f>_xlfn.XLOOKUP(A1931,'Medical Examinations'!A:A,'Medical Examinations'!B:B,"not found")</f>
        <v>29.1</v>
      </c>
      <c r="D1931" s="20">
        <f>_xlfn.XLOOKUP(A1931,'Medical Examinations'!A:A,'Medical Examinations'!C:C,"not found")</f>
        <v>4.67</v>
      </c>
      <c r="E1931" s="20" t="str">
        <f>_xlfn.XLOOKUP(A1931,'Medical Examinations'!A:A,'Medical Examinations'!D:D,"not found")</f>
        <v>No</v>
      </c>
      <c r="F1931" s="20" t="str">
        <f>_xlfn.XLOOKUP(A1931,'Medical Examinations'!A:A,'Medical Examinations'!E:E,"not found")</f>
        <v>No</v>
      </c>
      <c r="G1931" s="20" t="str">
        <f>_xlfn.XLOOKUP(A1931,'Medical Examinations'!A:A,'Medical Examinations'!F:F,"not found")</f>
        <v>No</v>
      </c>
      <c r="H1931" s="20">
        <f>_xlfn.XLOOKUP(A1931,'Medical Examinations'!A:A,'Medical Examinations'!G:G,"not found")</f>
        <v>0</v>
      </c>
      <c r="I1931" s="20" t="str">
        <f>_xlfn.XLOOKUP(A1931,'Medical Examinations'!A:A,'Medical Examinations'!H:H,"not found")</f>
        <v>No</v>
      </c>
      <c r="J1931" s="20" t="str">
        <f>_xlfn.XLOOKUP(A1931,'Medical Examinations'!A:A,'Medical Examinations'!I:I,"not found")</f>
        <v>Overweight</v>
      </c>
      <c r="K1931" s="21">
        <f>_xlfn.XLOOKUP(A1931,'Hospitalisation Details'!A:A,'Hospitalisation Details'!F:F,"Not Found")</f>
        <v>33535</v>
      </c>
      <c r="L1931" s="22">
        <f>_xlfn.XLOOKUP(A1931,'Hospitalisation Details'!A:A,'Hospitalisation Details'!H:H,"Not Found")</f>
        <v>3761.29</v>
      </c>
      <c r="M1931" s="21" t="str">
        <f>_xlfn.XLOOKUP(A1931,'Hospitalisation Details'!A:A,'Hospitalisation Details'!I:I,"Not Found")</f>
        <v>tier - 2</v>
      </c>
      <c r="N1931" s="21" t="str">
        <f>_xlfn.XLOOKUP(A1931,'Hospitalisation Details'!A:A,'Hospitalisation Details'!J:J,"Not Found")</f>
        <v>tier - 2</v>
      </c>
      <c r="O1931" s="21" t="str">
        <f>_xlfn.XLOOKUP(A1931,'Hospitalisation Details'!A:A,'Hospitalisation Details'!K:K,"Not Found")</f>
        <v>R1011</v>
      </c>
      <c r="P1931" s="23">
        <f>_xlfn.XLOOKUP(A1931,'Hospitalisation Details'!A:A,'Hospitalisation Details'!L:L,"Not Found")</f>
        <v>31</v>
      </c>
    </row>
    <row r="1932" spans="1:16" ht="15.75" x14ac:dyDescent="0.25">
      <c r="A1932" s="19" t="s">
        <v>437</v>
      </c>
      <c r="B1932" s="19" t="str">
        <f>_xlfn.XLOOKUP(A1932,'Customer Names'!A:A,'Customer Names'!C:C,"Not Found")</f>
        <v>Mickelson</v>
      </c>
      <c r="C1932" s="20">
        <f>_xlfn.XLOOKUP(A1932,'Medical Examinations'!A:A,'Medical Examinations'!B:B,"not found")</f>
        <v>26.62</v>
      </c>
      <c r="D1932" s="20">
        <f>_xlfn.XLOOKUP(A1932,'Medical Examinations'!A:A,'Medical Examinations'!C:C,"not found")</f>
        <v>6.24</v>
      </c>
      <c r="E1932" s="20" t="str">
        <f>_xlfn.XLOOKUP(A1932,'Medical Examinations'!A:A,'Medical Examinations'!D:D,"not found")</f>
        <v>No</v>
      </c>
      <c r="F1932" s="20" t="str">
        <f>_xlfn.XLOOKUP(A1932,'Medical Examinations'!A:A,'Medical Examinations'!E:E,"not found")</f>
        <v>No</v>
      </c>
      <c r="G1932" s="20" t="str">
        <f>_xlfn.XLOOKUP(A1932,'Medical Examinations'!A:A,'Medical Examinations'!F:F,"not found")</f>
        <v>No</v>
      </c>
      <c r="H1932" s="20">
        <f>_xlfn.XLOOKUP(A1932,'Medical Examinations'!A:A,'Medical Examinations'!G:G,"not found")</f>
        <v>0</v>
      </c>
      <c r="I1932" s="20" t="str">
        <f>_xlfn.XLOOKUP(A1932,'Medical Examinations'!A:A,'Medical Examinations'!H:H,"not found")</f>
        <v>No</v>
      </c>
      <c r="J1932" s="20" t="str">
        <f>_xlfn.XLOOKUP(A1932,'Medical Examinations'!A:A,'Medical Examinations'!I:I,"not found")</f>
        <v>Overweight</v>
      </c>
      <c r="K1932" s="21">
        <f>_xlfn.XLOOKUP(A1932,'Hospitalisation Details'!A:A,'Hospitalisation Details'!F:F,"Not Found")</f>
        <v>33475</v>
      </c>
      <c r="L1932" s="22">
        <f>_xlfn.XLOOKUP(A1932,'Hospitalisation Details'!A:A,'Hospitalisation Details'!H:H,"Not Found")</f>
        <v>3757.84</v>
      </c>
      <c r="M1932" s="21" t="str">
        <f>_xlfn.XLOOKUP(A1932,'Hospitalisation Details'!A:A,'Hospitalisation Details'!I:I,"Not Found")</f>
        <v>tier - 2</v>
      </c>
      <c r="N1932" s="21" t="str">
        <f>_xlfn.XLOOKUP(A1932,'Hospitalisation Details'!A:A,'Hospitalisation Details'!J:J,"Not Found")</f>
        <v>tier - 2</v>
      </c>
      <c r="O1932" s="21" t="str">
        <f>_xlfn.XLOOKUP(A1932,'Hospitalisation Details'!A:A,'Hospitalisation Details'!K:K,"Not Found")</f>
        <v>R1013</v>
      </c>
      <c r="P1932" s="23">
        <f>_xlfn.XLOOKUP(A1932,'Hospitalisation Details'!A:A,'Hospitalisation Details'!L:L,"Not Found")</f>
        <v>31</v>
      </c>
    </row>
    <row r="1933" spans="1:16" ht="15.75" x14ac:dyDescent="0.25">
      <c r="A1933" s="19" t="s">
        <v>436</v>
      </c>
      <c r="B1933" s="19" t="str">
        <f>_xlfn.XLOOKUP(A1933,'Customer Names'!A:A,'Customer Names'!C:C,"Not Found")</f>
        <v>Dibaba</v>
      </c>
      <c r="C1933" s="20">
        <f>_xlfn.XLOOKUP(A1933,'Medical Examinations'!A:A,'Medical Examinations'!B:B,"not found")</f>
        <v>25.74</v>
      </c>
      <c r="D1933" s="20">
        <f>_xlfn.XLOOKUP(A1933,'Medical Examinations'!A:A,'Medical Examinations'!C:C,"not found")</f>
        <v>5.99</v>
      </c>
      <c r="E1933" s="20" t="str">
        <f>_xlfn.XLOOKUP(A1933,'Medical Examinations'!A:A,'Medical Examinations'!D:D,"not found")</f>
        <v>No</v>
      </c>
      <c r="F1933" s="20" t="str">
        <f>_xlfn.XLOOKUP(A1933,'Medical Examinations'!A:A,'Medical Examinations'!E:E,"not found")</f>
        <v>No</v>
      </c>
      <c r="G1933" s="20" t="str">
        <f>_xlfn.XLOOKUP(A1933,'Medical Examinations'!A:A,'Medical Examinations'!F:F,"not found")</f>
        <v>No</v>
      </c>
      <c r="H1933" s="20">
        <f>_xlfn.XLOOKUP(A1933,'Medical Examinations'!A:A,'Medical Examinations'!G:G,"not found")</f>
        <v>0</v>
      </c>
      <c r="I1933" s="20" t="str">
        <f>_xlfn.XLOOKUP(A1933,'Medical Examinations'!A:A,'Medical Examinations'!H:H,"not found")</f>
        <v>No</v>
      </c>
      <c r="J1933" s="20" t="str">
        <f>_xlfn.XLOOKUP(A1933,'Medical Examinations'!A:A,'Medical Examinations'!I:I,"not found")</f>
        <v>Overweight</v>
      </c>
      <c r="K1933" s="21">
        <f>_xlfn.XLOOKUP(A1933,'Hospitalisation Details'!A:A,'Hospitalisation Details'!F:F,"Not Found")</f>
        <v>33539</v>
      </c>
      <c r="L1933" s="22">
        <f>_xlfn.XLOOKUP(A1933,'Hospitalisation Details'!A:A,'Hospitalisation Details'!H:H,"Not Found")</f>
        <v>3756.62</v>
      </c>
      <c r="M1933" s="21" t="str">
        <f>_xlfn.XLOOKUP(A1933,'Hospitalisation Details'!A:A,'Hospitalisation Details'!I:I,"Not Found")</f>
        <v>tier - 2</v>
      </c>
      <c r="N1933" s="21" t="str">
        <f>_xlfn.XLOOKUP(A1933,'Hospitalisation Details'!A:A,'Hospitalisation Details'!J:J,"Not Found")</f>
        <v>tier - 2</v>
      </c>
      <c r="O1933" s="21" t="str">
        <f>_xlfn.XLOOKUP(A1933,'Hospitalisation Details'!A:A,'Hospitalisation Details'!K:K,"Not Found")</f>
        <v>R1013</v>
      </c>
      <c r="P1933" s="23">
        <f>_xlfn.XLOOKUP(A1933,'Hospitalisation Details'!A:A,'Hospitalisation Details'!L:L,"Not Found")</f>
        <v>31</v>
      </c>
    </row>
    <row r="1934" spans="1:16" ht="15.75" x14ac:dyDescent="0.25">
      <c r="A1934" s="19" t="s">
        <v>435</v>
      </c>
      <c r="B1934" s="19" t="str">
        <f>_xlfn.XLOOKUP(A1934,'Customer Names'!A:A,'Customer Names'!C:C,"Not Found")</f>
        <v>Shilling</v>
      </c>
      <c r="C1934" s="20">
        <f>_xlfn.XLOOKUP(A1934,'Medical Examinations'!A:A,'Medical Examinations'!B:B,"not found")</f>
        <v>18.22</v>
      </c>
      <c r="D1934" s="20">
        <f>_xlfn.XLOOKUP(A1934,'Medical Examinations'!A:A,'Medical Examinations'!C:C,"not found")</f>
        <v>10.27</v>
      </c>
      <c r="E1934" s="20" t="str">
        <f>_xlfn.XLOOKUP(A1934,'Medical Examinations'!A:A,'Medical Examinations'!D:D,"not found")</f>
        <v>Yes</v>
      </c>
      <c r="F1934" s="20" t="str">
        <f>_xlfn.XLOOKUP(A1934,'Medical Examinations'!A:A,'Medical Examinations'!E:E,"not found")</f>
        <v>No</v>
      </c>
      <c r="G1934" s="20" t="str">
        <f>_xlfn.XLOOKUP(A1934,'Medical Examinations'!A:A,'Medical Examinations'!F:F,"not found")</f>
        <v>No</v>
      </c>
      <c r="H1934" s="20">
        <f>_xlfn.XLOOKUP(A1934,'Medical Examinations'!A:A,'Medical Examinations'!G:G,"not found")</f>
        <v>1</v>
      </c>
      <c r="I1934" s="20" t="str">
        <f>_xlfn.XLOOKUP(A1934,'Medical Examinations'!A:A,'Medical Examinations'!H:H,"not found")</f>
        <v>No</v>
      </c>
      <c r="J1934" s="20" t="str">
        <f>_xlfn.XLOOKUP(A1934,'Medical Examinations'!A:A,'Medical Examinations'!I:I,"not found")</f>
        <v>Underweight</v>
      </c>
      <c r="K1934" s="21">
        <f>_xlfn.XLOOKUP(A1934,'Hospitalisation Details'!A:A,'Hospitalisation Details'!F:F,"Not Found")</f>
        <v>31664</v>
      </c>
      <c r="L1934" s="22">
        <f>_xlfn.XLOOKUP(A1934,'Hospitalisation Details'!A:A,'Hospitalisation Details'!H:H,"Not Found")</f>
        <v>3748.56</v>
      </c>
      <c r="M1934" s="21" t="str">
        <f>_xlfn.XLOOKUP(A1934,'Hospitalisation Details'!A:A,'Hospitalisation Details'!I:I,"Not Found")</f>
        <v>tier - 2</v>
      </c>
      <c r="N1934" s="21" t="str">
        <f>_xlfn.XLOOKUP(A1934,'Hospitalisation Details'!A:A,'Hospitalisation Details'!J:J,"Not Found")</f>
        <v>tier - 2</v>
      </c>
      <c r="O1934" s="21" t="str">
        <f>_xlfn.XLOOKUP(A1934,'Hospitalisation Details'!A:A,'Hospitalisation Details'!K:K,"Not Found")</f>
        <v>R1013</v>
      </c>
      <c r="P1934" s="23">
        <f>_xlfn.XLOOKUP(A1934,'Hospitalisation Details'!A:A,'Hospitalisation Details'!L:L,"Not Found")</f>
        <v>36</v>
      </c>
    </row>
    <row r="1935" spans="1:16" ht="15.75" x14ac:dyDescent="0.25">
      <c r="A1935" s="19" t="s">
        <v>434</v>
      </c>
      <c r="B1935" s="19" t="str">
        <f>_xlfn.XLOOKUP(A1935,'Customer Names'!A:A,'Customer Names'!C:C,"Not Found")</f>
        <v>Bashaw</v>
      </c>
      <c r="C1935" s="20">
        <f>_xlfn.XLOOKUP(A1935,'Medical Examinations'!A:A,'Medical Examinations'!B:B,"not found")</f>
        <v>26.03</v>
      </c>
      <c r="D1935" s="20">
        <f>_xlfn.XLOOKUP(A1935,'Medical Examinations'!A:A,'Medical Examinations'!C:C,"not found")</f>
        <v>5.97</v>
      </c>
      <c r="E1935" s="20" t="str">
        <f>_xlfn.XLOOKUP(A1935,'Medical Examinations'!A:A,'Medical Examinations'!D:D,"not found")</f>
        <v>No</v>
      </c>
      <c r="F1935" s="20" t="str">
        <f>_xlfn.XLOOKUP(A1935,'Medical Examinations'!A:A,'Medical Examinations'!E:E,"not found")</f>
        <v>No</v>
      </c>
      <c r="G1935" s="20" t="str">
        <f>_xlfn.XLOOKUP(A1935,'Medical Examinations'!A:A,'Medical Examinations'!F:F,"not found")</f>
        <v>Yes</v>
      </c>
      <c r="H1935" s="20">
        <f>_xlfn.XLOOKUP(A1935,'Medical Examinations'!A:A,'Medical Examinations'!G:G,"not found")</f>
        <v>1</v>
      </c>
      <c r="I1935" s="20" t="str">
        <f>_xlfn.XLOOKUP(A1935,'Medical Examinations'!A:A,'Medical Examinations'!H:H,"not found")</f>
        <v>No</v>
      </c>
      <c r="J1935" s="20" t="str">
        <f>_xlfn.XLOOKUP(A1935,'Medical Examinations'!A:A,'Medical Examinations'!I:I,"not found")</f>
        <v>Overweight</v>
      </c>
      <c r="K1935" s="21">
        <f>_xlfn.XLOOKUP(A1935,'Hospitalisation Details'!A:A,'Hospitalisation Details'!F:F,"Not Found")</f>
        <v>34142</v>
      </c>
      <c r="L1935" s="22">
        <f>_xlfn.XLOOKUP(A1935,'Hospitalisation Details'!A:A,'Hospitalisation Details'!H:H,"Not Found")</f>
        <v>3736.46</v>
      </c>
      <c r="M1935" s="21" t="str">
        <f>_xlfn.XLOOKUP(A1935,'Hospitalisation Details'!A:A,'Hospitalisation Details'!I:I,"Not Found")</f>
        <v>tier - 2</v>
      </c>
      <c r="N1935" s="21" t="str">
        <f>_xlfn.XLOOKUP(A1935,'Hospitalisation Details'!A:A,'Hospitalisation Details'!J:J,"Not Found")</f>
        <v>tier - 2</v>
      </c>
      <c r="O1935" s="21" t="str">
        <f>_xlfn.XLOOKUP(A1935,'Hospitalisation Details'!A:A,'Hospitalisation Details'!K:K,"Not Found")</f>
        <v>R1012</v>
      </c>
      <c r="P1935" s="23">
        <f>_xlfn.XLOOKUP(A1935,'Hospitalisation Details'!A:A,'Hospitalisation Details'!L:L,"Not Found")</f>
        <v>29</v>
      </c>
    </row>
    <row r="1936" spans="1:16" ht="15.75" x14ac:dyDescent="0.25">
      <c r="A1936" s="19" t="s">
        <v>433</v>
      </c>
      <c r="B1936" s="19" t="str">
        <f>_xlfn.XLOOKUP(A1936,'Customer Names'!A:A,'Customer Names'!C:C,"Not Found")</f>
        <v>Jacob</v>
      </c>
      <c r="C1936" s="20">
        <f>_xlfn.XLOOKUP(A1936,'Medical Examinations'!A:A,'Medical Examinations'!B:B,"not found")</f>
        <v>17.29</v>
      </c>
      <c r="D1936" s="20">
        <f>_xlfn.XLOOKUP(A1936,'Medical Examinations'!A:A,'Medical Examinations'!C:C,"not found")</f>
        <v>4.9800000000000004</v>
      </c>
      <c r="E1936" s="20" t="str">
        <f>_xlfn.XLOOKUP(A1936,'Medical Examinations'!A:A,'Medical Examinations'!D:D,"not found")</f>
        <v>No</v>
      </c>
      <c r="F1936" s="20" t="str">
        <f>_xlfn.XLOOKUP(A1936,'Medical Examinations'!A:A,'Medical Examinations'!E:E,"not found")</f>
        <v>No</v>
      </c>
      <c r="G1936" s="20" t="str">
        <f>_xlfn.XLOOKUP(A1936,'Medical Examinations'!A:A,'Medical Examinations'!F:F,"not found")</f>
        <v>No</v>
      </c>
      <c r="H1936" s="20">
        <f>_xlfn.XLOOKUP(A1936,'Medical Examinations'!A:A,'Medical Examinations'!G:G,"not found")</f>
        <v>0</v>
      </c>
      <c r="I1936" s="20" t="str">
        <f>_xlfn.XLOOKUP(A1936,'Medical Examinations'!A:A,'Medical Examinations'!H:H,"not found")</f>
        <v>No</v>
      </c>
      <c r="J1936" s="20" t="str">
        <f>_xlfn.XLOOKUP(A1936,'Medical Examinations'!A:A,'Medical Examinations'!I:I,"not found")</f>
        <v>Underweight</v>
      </c>
      <c r="K1936" s="21">
        <f>_xlfn.XLOOKUP(A1936,'Hospitalisation Details'!A:A,'Hospitalisation Details'!F:F,"Not Found")</f>
        <v>34568</v>
      </c>
      <c r="L1936" s="22">
        <f>_xlfn.XLOOKUP(A1936,'Hospitalisation Details'!A:A,'Hospitalisation Details'!H:H,"Not Found")</f>
        <v>3732.63</v>
      </c>
      <c r="M1936" s="21" t="str">
        <f>_xlfn.XLOOKUP(A1936,'Hospitalisation Details'!A:A,'Hospitalisation Details'!I:I,"Not Found")</f>
        <v>tier - 2</v>
      </c>
      <c r="N1936" s="21" t="str">
        <f>_xlfn.XLOOKUP(A1936,'Hospitalisation Details'!A:A,'Hospitalisation Details'!J:J,"Not Found")</f>
        <v>tier - 2</v>
      </c>
      <c r="O1936" s="21" t="str">
        <f>_xlfn.XLOOKUP(A1936,'Hospitalisation Details'!A:A,'Hospitalisation Details'!K:K,"Not Found")</f>
        <v>R1024</v>
      </c>
      <c r="P1936" s="23">
        <f>_xlfn.XLOOKUP(A1936,'Hospitalisation Details'!A:A,'Hospitalisation Details'!L:L,"Not Found")</f>
        <v>28</v>
      </c>
    </row>
    <row r="1937" spans="1:16" ht="15.75" x14ac:dyDescent="0.25">
      <c r="A1937" s="19" t="s">
        <v>432</v>
      </c>
      <c r="B1937" s="19" t="str">
        <f>_xlfn.XLOOKUP(A1937,'Customer Names'!A:A,'Customer Names'!C:C,"Not Found")</f>
        <v>McCutcheon</v>
      </c>
      <c r="C1937" s="20">
        <f>_xlfn.XLOOKUP(A1937,'Medical Examinations'!A:A,'Medical Examinations'!B:B,"not found")</f>
        <v>18.170000000000002</v>
      </c>
      <c r="D1937" s="20">
        <f>_xlfn.XLOOKUP(A1937,'Medical Examinations'!A:A,'Medical Examinations'!C:C,"not found")</f>
        <v>6.91</v>
      </c>
      <c r="E1937" s="20" t="str">
        <f>_xlfn.XLOOKUP(A1937,'Medical Examinations'!A:A,'Medical Examinations'!D:D,"not found")</f>
        <v>Yes</v>
      </c>
      <c r="F1937" s="20" t="str">
        <f>_xlfn.XLOOKUP(A1937,'Medical Examinations'!A:A,'Medical Examinations'!E:E,"not found")</f>
        <v>No</v>
      </c>
      <c r="G1937" s="20" t="str">
        <f>_xlfn.XLOOKUP(A1937,'Medical Examinations'!A:A,'Medical Examinations'!F:F,"not found")</f>
        <v>No</v>
      </c>
      <c r="H1937" s="20">
        <f>_xlfn.XLOOKUP(A1937,'Medical Examinations'!A:A,'Medical Examinations'!G:G,"not found")</f>
        <v>1</v>
      </c>
      <c r="I1937" s="20" t="str">
        <f>_xlfn.XLOOKUP(A1937,'Medical Examinations'!A:A,'Medical Examinations'!H:H,"not found")</f>
        <v>No</v>
      </c>
      <c r="J1937" s="20" t="str">
        <f>_xlfn.XLOOKUP(A1937,'Medical Examinations'!A:A,'Medical Examinations'!I:I,"not found")</f>
        <v>Underweight</v>
      </c>
      <c r="K1937" s="21">
        <f>_xlfn.XLOOKUP(A1937,'Hospitalisation Details'!A:A,'Hospitalisation Details'!F:F,"Not Found")</f>
        <v>31747</v>
      </c>
      <c r="L1937" s="22">
        <f>_xlfn.XLOOKUP(A1937,'Hospitalisation Details'!A:A,'Hospitalisation Details'!H:H,"Not Found")</f>
        <v>3731.6</v>
      </c>
      <c r="M1937" s="21" t="str">
        <f>_xlfn.XLOOKUP(A1937,'Hospitalisation Details'!A:A,'Hospitalisation Details'!I:I,"Not Found")</f>
        <v>tier - 2</v>
      </c>
      <c r="N1937" s="21" t="str">
        <f>_xlfn.XLOOKUP(A1937,'Hospitalisation Details'!A:A,'Hospitalisation Details'!J:J,"Not Found")</f>
        <v>tier - 2</v>
      </c>
      <c r="O1937" s="21" t="str">
        <f>_xlfn.XLOOKUP(A1937,'Hospitalisation Details'!A:A,'Hospitalisation Details'!K:K,"Not Found")</f>
        <v>R1013</v>
      </c>
      <c r="P1937" s="23">
        <f>_xlfn.XLOOKUP(A1937,'Hospitalisation Details'!A:A,'Hospitalisation Details'!L:L,"Not Found")</f>
        <v>36</v>
      </c>
    </row>
    <row r="1938" spans="1:16" ht="15.75" x14ac:dyDescent="0.25">
      <c r="A1938" s="19" t="s">
        <v>431</v>
      </c>
      <c r="B1938" s="19" t="str">
        <f>_xlfn.XLOOKUP(A1938,'Customer Names'!A:A,'Customer Names'!C:C,"Not Found")</f>
        <v>Connor</v>
      </c>
      <c r="C1938" s="20">
        <f>_xlfn.XLOOKUP(A1938,'Medical Examinations'!A:A,'Medical Examinations'!B:B,"not found")</f>
        <v>32.54</v>
      </c>
      <c r="D1938" s="20">
        <f>_xlfn.XLOOKUP(A1938,'Medical Examinations'!A:A,'Medical Examinations'!C:C,"not found")</f>
        <v>6.38</v>
      </c>
      <c r="E1938" s="20" t="str">
        <f>_xlfn.XLOOKUP(A1938,'Medical Examinations'!A:A,'Medical Examinations'!D:D,"not found")</f>
        <v>No</v>
      </c>
      <c r="F1938" s="20" t="str">
        <f>_xlfn.XLOOKUP(A1938,'Medical Examinations'!A:A,'Medical Examinations'!E:E,"not found")</f>
        <v>Yes</v>
      </c>
      <c r="G1938" s="20" t="str">
        <f>_xlfn.XLOOKUP(A1938,'Medical Examinations'!A:A,'Medical Examinations'!F:F,"not found")</f>
        <v>No</v>
      </c>
      <c r="H1938" s="20">
        <f>_xlfn.XLOOKUP(A1938,'Medical Examinations'!A:A,'Medical Examinations'!G:G,"not found")</f>
        <v>1</v>
      </c>
      <c r="I1938" s="20" t="str">
        <f>_xlfn.XLOOKUP(A1938,'Medical Examinations'!A:A,'Medical Examinations'!H:H,"not found")</f>
        <v>No</v>
      </c>
      <c r="J1938" s="20" t="str">
        <f>_xlfn.XLOOKUP(A1938,'Medical Examinations'!A:A,'Medical Examinations'!I:I,"not found")</f>
        <v>Obesity</v>
      </c>
      <c r="K1938" s="21">
        <f>_xlfn.XLOOKUP(A1938,'Hospitalisation Details'!A:A,'Hospitalisation Details'!F:F,"Not Found")</f>
        <v>38296</v>
      </c>
      <c r="L1938" s="22">
        <f>_xlfn.XLOOKUP(A1938,'Hospitalisation Details'!A:A,'Hospitalisation Details'!H:H,"Not Found")</f>
        <v>3722.23</v>
      </c>
      <c r="M1938" s="21" t="str">
        <f>_xlfn.XLOOKUP(A1938,'Hospitalisation Details'!A:A,'Hospitalisation Details'!I:I,"Not Found")</f>
        <v>tier - 2</v>
      </c>
      <c r="N1938" s="21" t="str">
        <f>_xlfn.XLOOKUP(A1938,'Hospitalisation Details'!A:A,'Hospitalisation Details'!J:J,"Not Found")</f>
        <v>tier - 2</v>
      </c>
      <c r="O1938" s="21" t="str">
        <f>_xlfn.XLOOKUP(A1938,'Hospitalisation Details'!A:A,'Hospitalisation Details'!K:K,"Not Found")</f>
        <v>R1025</v>
      </c>
      <c r="P1938" s="23">
        <f>_xlfn.XLOOKUP(A1938,'Hospitalisation Details'!A:A,'Hospitalisation Details'!L:L,"Not Found")</f>
        <v>18</v>
      </c>
    </row>
    <row r="1939" spans="1:16" ht="15.75" x14ac:dyDescent="0.25">
      <c r="A1939" s="19" t="s">
        <v>430</v>
      </c>
      <c r="B1939" s="19" t="str">
        <f>_xlfn.XLOOKUP(A1939,'Customer Names'!A:A,'Customer Names'!C:C,"Not Found")</f>
        <v>May</v>
      </c>
      <c r="C1939" s="20">
        <f>_xlfn.XLOOKUP(A1939,'Medical Examinations'!A:A,'Medical Examinations'!B:B,"not found")</f>
        <v>30.25</v>
      </c>
      <c r="D1939" s="20">
        <f>_xlfn.XLOOKUP(A1939,'Medical Examinations'!A:A,'Medical Examinations'!C:C,"not found")</f>
        <v>4.7699999999999996</v>
      </c>
      <c r="E1939" s="20" t="str">
        <f>_xlfn.XLOOKUP(A1939,'Medical Examinations'!A:A,'Medical Examinations'!D:D,"not found")</f>
        <v>No</v>
      </c>
      <c r="F1939" s="20" t="str">
        <f>_xlfn.XLOOKUP(A1939,'Medical Examinations'!A:A,'Medical Examinations'!E:E,"not found")</f>
        <v>No</v>
      </c>
      <c r="G1939" s="20" t="str">
        <f>_xlfn.XLOOKUP(A1939,'Medical Examinations'!A:A,'Medical Examinations'!F:F,"not found")</f>
        <v>No</v>
      </c>
      <c r="H1939" s="20">
        <f>_xlfn.XLOOKUP(A1939,'Medical Examinations'!A:A,'Medical Examinations'!G:G,"not found")</f>
        <v>0</v>
      </c>
      <c r="I1939" s="20" t="str">
        <f>_xlfn.XLOOKUP(A1939,'Medical Examinations'!A:A,'Medical Examinations'!H:H,"not found")</f>
        <v>No</v>
      </c>
      <c r="J1939" s="20" t="str">
        <f>_xlfn.XLOOKUP(A1939,'Medical Examinations'!A:A,'Medical Examinations'!I:I,"not found")</f>
        <v>Obesity</v>
      </c>
      <c r="K1939" s="21">
        <f>_xlfn.XLOOKUP(A1939,'Hospitalisation Details'!A:A,'Hospitalisation Details'!F:F,"Not Found")</f>
        <v>32844</v>
      </c>
      <c r="L1939" s="22">
        <f>_xlfn.XLOOKUP(A1939,'Hospitalisation Details'!A:A,'Hospitalisation Details'!H:H,"Not Found")</f>
        <v>3704.35</v>
      </c>
      <c r="M1939" s="21" t="str">
        <f>_xlfn.XLOOKUP(A1939,'Hospitalisation Details'!A:A,'Hospitalisation Details'!I:I,"Not Found")</f>
        <v>tier - 2</v>
      </c>
      <c r="N1939" s="21" t="str">
        <f>_xlfn.XLOOKUP(A1939,'Hospitalisation Details'!A:A,'Hospitalisation Details'!J:J,"Not Found")</f>
        <v>tier - 2</v>
      </c>
      <c r="O1939" s="21" t="str">
        <f>_xlfn.XLOOKUP(A1939,'Hospitalisation Details'!A:A,'Hospitalisation Details'!K:K,"Not Found")</f>
        <v>R1013</v>
      </c>
      <c r="P1939" s="23">
        <f>_xlfn.XLOOKUP(A1939,'Hospitalisation Details'!A:A,'Hospitalisation Details'!L:L,"Not Found")</f>
        <v>33</v>
      </c>
    </row>
    <row r="1940" spans="1:16" ht="15.75" x14ac:dyDescent="0.25">
      <c r="A1940" s="19" t="s">
        <v>429</v>
      </c>
      <c r="B1940" s="19" t="str">
        <f>_xlfn.XLOOKUP(A1940,'Customer Names'!A:A,'Customer Names'!C:C,"Not Found")</f>
        <v>Geoghegan</v>
      </c>
      <c r="C1940" s="20">
        <f>_xlfn.XLOOKUP(A1940,'Medical Examinations'!A:A,'Medical Examinations'!B:B,"not found")</f>
        <v>19.59</v>
      </c>
      <c r="D1940" s="20">
        <f>_xlfn.XLOOKUP(A1940,'Medical Examinations'!A:A,'Medical Examinations'!C:C,"not found")</f>
        <v>6.04</v>
      </c>
      <c r="E1940" s="20" t="str">
        <f>_xlfn.XLOOKUP(A1940,'Medical Examinations'!A:A,'Medical Examinations'!D:D,"not found")</f>
        <v>Yes</v>
      </c>
      <c r="F1940" s="20" t="str">
        <f>_xlfn.XLOOKUP(A1940,'Medical Examinations'!A:A,'Medical Examinations'!E:E,"not found")</f>
        <v>No</v>
      </c>
      <c r="G1940" s="20" t="str">
        <f>_xlfn.XLOOKUP(A1940,'Medical Examinations'!A:A,'Medical Examinations'!F:F,"not found")</f>
        <v>No</v>
      </c>
      <c r="H1940" s="20">
        <f>_xlfn.XLOOKUP(A1940,'Medical Examinations'!A:A,'Medical Examinations'!G:G,"not found")</f>
        <v>1</v>
      </c>
      <c r="I1940" s="20" t="str">
        <f>_xlfn.XLOOKUP(A1940,'Medical Examinations'!A:A,'Medical Examinations'!H:H,"not found")</f>
        <v>No</v>
      </c>
      <c r="J1940" s="20" t="str">
        <f>_xlfn.XLOOKUP(A1940,'Medical Examinations'!A:A,'Medical Examinations'!I:I,"not found")</f>
        <v>Normal Weight</v>
      </c>
      <c r="K1940" s="21">
        <f>_xlfn.XLOOKUP(A1940,'Hospitalisation Details'!A:A,'Hospitalisation Details'!F:F,"Not Found")</f>
        <v>32373</v>
      </c>
      <c r="L1940" s="22">
        <f>_xlfn.XLOOKUP(A1940,'Hospitalisation Details'!A:A,'Hospitalisation Details'!H:H,"Not Found")</f>
        <v>3699.54</v>
      </c>
      <c r="M1940" s="21" t="str">
        <f>_xlfn.XLOOKUP(A1940,'Hospitalisation Details'!A:A,'Hospitalisation Details'!I:I,"Not Found")</f>
        <v>tier - 2</v>
      </c>
      <c r="N1940" s="21" t="str">
        <f>_xlfn.XLOOKUP(A1940,'Hospitalisation Details'!A:A,'Hospitalisation Details'!J:J,"Not Found")</f>
        <v>tier - 2</v>
      </c>
      <c r="O1940" s="21" t="str">
        <f>_xlfn.XLOOKUP(A1940,'Hospitalisation Details'!A:A,'Hospitalisation Details'!K:K,"Not Found")</f>
        <v>R1013</v>
      </c>
      <c r="P1940" s="23">
        <f>_xlfn.XLOOKUP(A1940,'Hospitalisation Details'!A:A,'Hospitalisation Details'!L:L,"Not Found")</f>
        <v>34</v>
      </c>
    </row>
    <row r="1941" spans="1:16" ht="15.75" x14ac:dyDescent="0.25">
      <c r="A1941" s="19" t="s">
        <v>428</v>
      </c>
      <c r="B1941" s="19" t="str">
        <f>_xlfn.XLOOKUP(A1941,'Customer Names'!A:A,'Customer Names'!C:C,"Not Found")</f>
        <v>McGinn</v>
      </c>
      <c r="C1941" s="20">
        <f>_xlfn.XLOOKUP(A1941,'Medical Examinations'!A:A,'Medical Examinations'!B:B,"not found")</f>
        <v>45.9</v>
      </c>
      <c r="D1941" s="20">
        <f>_xlfn.XLOOKUP(A1941,'Medical Examinations'!A:A,'Medical Examinations'!C:C,"not found")</f>
        <v>4.3</v>
      </c>
      <c r="E1941" s="20" t="str">
        <f>_xlfn.XLOOKUP(A1941,'Medical Examinations'!A:A,'Medical Examinations'!D:D,"not found")</f>
        <v>Yes</v>
      </c>
      <c r="F1941" s="20" t="str">
        <f>_xlfn.XLOOKUP(A1941,'Medical Examinations'!A:A,'Medical Examinations'!E:E,"not found")</f>
        <v>No</v>
      </c>
      <c r="G1941" s="20" t="str">
        <f>_xlfn.XLOOKUP(A1941,'Medical Examinations'!A:A,'Medical Examinations'!F:F,"not found")</f>
        <v>No</v>
      </c>
      <c r="H1941" s="20">
        <f>_xlfn.XLOOKUP(A1941,'Medical Examinations'!A:A,'Medical Examinations'!G:G,"not found")</f>
        <v>1</v>
      </c>
      <c r="I1941" s="20" t="str">
        <f>_xlfn.XLOOKUP(A1941,'Medical Examinations'!A:A,'Medical Examinations'!H:H,"not found")</f>
        <v>No</v>
      </c>
      <c r="J1941" s="20" t="str">
        <f>_xlfn.XLOOKUP(A1941,'Medical Examinations'!A:A,'Medical Examinations'!I:I,"not found")</f>
        <v>Obesity</v>
      </c>
      <c r="K1941" s="21">
        <f>_xlfn.XLOOKUP(A1941,'Hospitalisation Details'!A:A,'Hospitalisation Details'!F:F,"Not Found")</f>
        <v>34993</v>
      </c>
      <c r="L1941" s="22">
        <f>_xlfn.XLOOKUP(A1941,'Hospitalisation Details'!A:A,'Hospitalisation Details'!H:H,"Not Found")</f>
        <v>3693.43</v>
      </c>
      <c r="M1941" s="21" t="str">
        <f>_xlfn.XLOOKUP(A1941,'Hospitalisation Details'!A:A,'Hospitalisation Details'!I:I,"Not Found")</f>
        <v>tier - 2</v>
      </c>
      <c r="N1941" s="21" t="str">
        <f>_xlfn.XLOOKUP(A1941,'Hospitalisation Details'!A:A,'Hospitalisation Details'!J:J,"Not Found")</f>
        <v>tier - 2</v>
      </c>
      <c r="O1941" s="21" t="str">
        <f>_xlfn.XLOOKUP(A1941,'Hospitalisation Details'!A:A,'Hospitalisation Details'!K:K,"Not Found")</f>
        <v>R1011</v>
      </c>
      <c r="P1941" s="23">
        <f>_xlfn.XLOOKUP(A1941,'Hospitalisation Details'!A:A,'Hospitalisation Details'!L:L,"Not Found")</f>
        <v>27</v>
      </c>
    </row>
    <row r="1942" spans="1:16" ht="15.75" x14ac:dyDescent="0.25">
      <c r="A1942" s="19" t="s">
        <v>427</v>
      </c>
      <c r="B1942" s="19" t="str">
        <f>_xlfn.XLOOKUP(A1942,'Customer Names'!A:A,'Customer Names'!C:C,"Not Found")</f>
        <v>Jones</v>
      </c>
      <c r="C1942" s="20">
        <f>_xlfn.XLOOKUP(A1942,'Medical Examinations'!A:A,'Medical Examinations'!B:B,"not found")</f>
        <v>17.059999999999999</v>
      </c>
      <c r="D1942" s="20">
        <f>_xlfn.XLOOKUP(A1942,'Medical Examinations'!A:A,'Medical Examinations'!C:C,"not found")</f>
        <v>8.75</v>
      </c>
      <c r="E1942" s="20" t="str">
        <f>_xlfn.XLOOKUP(A1942,'Medical Examinations'!A:A,'Medical Examinations'!D:D,"not found")</f>
        <v>Yes</v>
      </c>
      <c r="F1942" s="20" t="str">
        <f>_xlfn.XLOOKUP(A1942,'Medical Examinations'!A:A,'Medical Examinations'!E:E,"not found")</f>
        <v>No</v>
      </c>
      <c r="G1942" s="20" t="str">
        <f>_xlfn.XLOOKUP(A1942,'Medical Examinations'!A:A,'Medical Examinations'!F:F,"not found")</f>
        <v>No</v>
      </c>
      <c r="H1942" s="20">
        <f>_xlfn.XLOOKUP(A1942,'Medical Examinations'!A:A,'Medical Examinations'!G:G,"not found")</f>
        <v>0</v>
      </c>
      <c r="I1942" s="20" t="str">
        <f>_xlfn.XLOOKUP(A1942,'Medical Examinations'!A:A,'Medical Examinations'!H:H,"not found")</f>
        <v>No</v>
      </c>
      <c r="J1942" s="20" t="str">
        <f>_xlfn.XLOOKUP(A1942,'Medical Examinations'!A:A,'Medical Examinations'!I:I,"not found")</f>
        <v>Underweight</v>
      </c>
      <c r="K1942" s="21">
        <f>_xlfn.XLOOKUP(A1942,'Hospitalisation Details'!A:A,'Hospitalisation Details'!F:F,"Not Found")</f>
        <v>29934</v>
      </c>
      <c r="L1942" s="22">
        <f>_xlfn.XLOOKUP(A1942,'Hospitalisation Details'!A:A,'Hospitalisation Details'!H:H,"Not Found")</f>
        <v>3688.38</v>
      </c>
      <c r="M1942" s="21" t="str">
        <f>_xlfn.XLOOKUP(A1942,'Hospitalisation Details'!A:A,'Hospitalisation Details'!I:I,"Not Found")</f>
        <v>tier - 2</v>
      </c>
      <c r="N1942" s="21" t="str">
        <f>_xlfn.XLOOKUP(A1942,'Hospitalisation Details'!A:A,'Hospitalisation Details'!J:J,"Not Found")</f>
        <v>tier - 2</v>
      </c>
      <c r="O1942" s="21" t="str">
        <f>_xlfn.XLOOKUP(A1942,'Hospitalisation Details'!A:A,'Hospitalisation Details'!K:K,"Not Found")</f>
        <v>R1013</v>
      </c>
      <c r="P1942" s="23">
        <f>_xlfn.XLOOKUP(A1942,'Hospitalisation Details'!A:A,'Hospitalisation Details'!L:L,"Not Found")</f>
        <v>41</v>
      </c>
    </row>
    <row r="1943" spans="1:16" ht="15.75" x14ac:dyDescent="0.25">
      <c r="A1943" s="19" t="s">
        <v>426</v>
      </c>
      <c r="B1943" s="19" t="str">
        <f>_xlfn.XLOOKUP(A1943,'Customer Names'!A:A,'Customer Names'!C:C,"Not Found")</f>
        <v>Quinteros</v>
      </c>
      <c r="C1943" s="20">
        <f>_xlfn.XLOOKUP(A1943,'Medical Examinations'!A:A,'Medical Examinations'!B:B,"not found")</f>
        <v>32.07</v>
      </c>
      <c r="D1943" s="20">
        <f>_xlfn.XLOOKUP(A1943,'Medical Examinations'!A:A,'Medical Examinations'!C:C,"not found")</f>
        <v>5.25</v>
      </c>
      <c r="E1943" s="20" t="str">
        <f>_xlfn.XLOOKUP(A1943,'Medical Examinations'!A:A,'Medical Examinations'!D:D,"not found")</f>
        <v>No</v>
      </c>
      <c r="F1943" s="20" t="str">
        <f>_xlfn.XLOOKUP(A1943,'Medical Examinations'!A:A,'Medical Examinations'!E:E,"not found")</f>
        <v>No</v>
      </c>
      <c r="G1943" s="20" t="str">
        <f>_xlfn.XLOOKUP(A1943,'Medical Examinations'!A:A,'Medical Examinations'!F:F,"not found")</f>
        <v>Yes</v>
      </c>
      <c r="H1943" s="20">
        <f>_xlfn.XLOOKUP(A1943,'Medical Examinations'!A:A,'Medical Examinations'!G:G,"not found")</f>
        <v>1</v>
      </c>
      <c r="I1943" s="20" t="str">
        <f>_xlfn.XLOOKUP(A1943,'Medical Examinations'!A:A,'Medical Examinations'!H:H,"not found")</f>
        <v>No</v>
      </c>
      <c r="J1943" s="20" t="str">
        <f>_xlfn.XLOOKUP(A1943,'Medical Examinations'!A:A,'Medical Examinations'!I:I,"not found")</f>
        <v>Obesity</v>
      </c>
      <c r="K1943" s="21">
        <f>_xlfn.XLOOKUP(A1943,'Hospitalisation Details'!A:A,'Hospitalisation Details'!F:F,"Not Found")</f>
        <v>37812</v>
      </c>
      <c r="L1943" s="22">
        <f>_xlfn.XLOOKUP(A1943,'Hospitalisation Details'!A:A,'Hospitalisation Details'!H:H,"Not Found")</f>
        <v>3688.35</v>
      </c>
      <c r="M1943" s="21" t="str">
        <f>_xlfn.XLOOKUP(A1943,'Hospitalisation Details'!A:A,'Hospitalisation Details'!I:I,"Not Found")</f>
        <v>tier - 2</v>
      </c>
      <c r="N1943" s="21" t="str">
        <f>_xlfn.XLOOKUP(A1943,'Hospitalisation Details'!A:A,'Hospitalisation Details'!J:J,"Not Found")</f>
        <v>tier - 2</v>
      </c>
      <c r="O1943" s="21" t="str">
        <f>_xlfn.XLOOKUP(A1943,'Hospitalisation Details'!A:A,'Hospitalisation Details'!K:K,"Not Found")</f>
        <v>R1021</v>
      </c>
      <c r="P1943" s="23">
        <f>_xlfn.XLOOKUP(A1943,'Hospitalisation Details'!A:A,'Hospitalisation Details'!L:L,"Not Found")</f>
        <v>19</v>
      </c>
    </row>
    <row r="1944" spans="1:16" ht="15.75" x14ac:dyDescent="0.25">
      <c r="A1944" s="19" t="s">
        <v>425</v>
      </c>
      <c r="B1944" s="19" t="str">
        <f>_xlfn.XLOOKUP(A1944,'Customer Names'!A:A,'Customer Names'!C:C,"Not Found")</f>
        <v>Loenser</v>
      </c>
      <c r="C1944" s="20">
        <f>_xlfn.XLOOKUP(A1944,'Medical Examinations'!A:A,'Medical Examinations'!B:B,"not found")</f>
        <v>16.5</v>
      </c>
      <c r="D1944" s="20">
        <f>_xlfn.XLOOKUP(A1944,'Medical Examinations'!A:A,'Medical Examinations'!C:C,"not found")</f>
        <v>5.03</v>
      </c>
      <c r="E1944" s="20" t="str">
        <f>_xlfn.XLOOKUP(A1944,'Medical Examinations'!A:A,'Medical Examinations'!D:D,"not found")</f>
        <v>No</v>
      </c>
      <c r="F1944" s="20" t="str">
        <f>_xlfn.XLOOKUP(A1944,'Medical Examinations'!A:A,'Medical Examinations'!E:E,"not found")</f>
        <v>No</v>
      </c>
      <c r="G1944" s="20" t="str">
        <f>_xlfn.XLOOKUP(A1944,'Medical Examinations'!A:A,'Medical Examinations'!F:F,"not found")</f>
        <v>No</v>
      </c>
      <c r="H1944" s="20">
        <f>_xlfn.XLOOKUP(A1944,'Medical Examinations'!A:A,'Medical Examinations'!G:G,"not found")</f>
        <v>1</v>
      </c>
      <c r="I1944" s="20" t="str">
        <f>_xlfn.XLOOKUP(A1944,'Medical Examinations'!A:A,'Medical Examinations'!H:H,"not found")</f>
        <v>No</v>
      </c>
      <c r="J1944" s="20" t="str">
        <f>_xlfn.XLOOKUP(A1944,'Medical Examinations'!A:A,'Medical Examinations'!I:I,"not found")</f>
        <v>Underweight</v>
      </c>
      <c r="K1944" s="21">
        <f>_xlfn.XLOOKUP(A1944,'Hospitalisation Details'!A:A,'Hospitalisation Details'!F:F,"Not Found")</f>
        <v>30869</v>
      </c>
      <c r="L1944" s="22">
        <f>_xlfn.XLOOKUP(A1944,'Hospitalisation Details'!A:A,'Hospitalisation Details'!H:H,"Not Found")</f>
        <v>3678.86</v>
      </c>
      <c r="M1944" s="21" t="str">
        <f>_xlfn.XLOOKUP(A1944,'Hospitalisation Details'!A:A,'Hospitalisation Details'!I:I,"Not Found")</f>
        <v>tier - 2</v>
      </c>
      <c r="N1944" s="21" t="str">
        <f>_xlfn.XLOOKUP(A1944,'Hospitalisation Details'!A:A,'Hospitalisation Details'!J:J,"Not Found")</f>
        <v>tier - 2</v>
      </c>
      <c r="O1944" s="21" t="str">
        <f>_xlfn.XLOOKUP(A1944,'Hospitalisation Details'!A:A,'Hospitalisation Details'!K:K,"Not Found")</f>
        <v>R1013</v>
      </c>
      <c r="P1944" s="23">
        <f>_xlfn.XLOOKUP(A1944,'Hospitalisation Details'!A:A,'Hospitalisation Details'!L:L,"Not Found")</f>
        <v>38</v>
      </c>
    </row>
    <row r="1945" spans="1:16" ht="15.75" x14ac:dyDescent="0.25">
      <c r="A1945" s="19" t="s">
        <v>424</v>
      </c>
      <c r="B1945" s="19" t="str">
        <f>_xlfn.XLOOKUP(A1945,'Customer Names'!A:A,'Customer Names'!C:C,"Not Found")</f>
        <v>Aitken</v>
      </c>
      <c r="C1945" s="20">
        <f>_xlfn.XLOOKUP(A1945,'Medical Examinations'!A:A,'Medical Examinations'!B:B,"not found")</f>
        <v>31.4</v>
      </c>
      <c r="D1945" s="20">
        <f>_xlfn.XLOOKUP(A1945,'Medical Examinations'!A:A,'Medical Examinations'!C:C,"not found")</f>
        <v>5.88</v>
      </c>
      <c r="E1945" s="20" t="str">
        <f>_xlfn.XLOOKUP(A1945,'Medical Examinations'!A:A,'Medical Examinations'!D:D,"not found")</f>
        <v>No</v>
      </c>
      <c r="F1945" s="20" t="str">
        <f>_xlfn.XLOOKUP(A1945,'Medical Examinations'!A:A,'Medical Examinations'!E:E,"not found")</f>
        <v>No</v>
      </c>
      <c r="G1945" s="20" t="str">
        <f>_xlfn.XLOOKUP(A1945,'Medical Examinations'!A:A,'Medical Examinations'!F:F,"not found")</f>
        <v>No</v>
      </c>
      <c r="H1945" s="20">
        <f>_xlfn.XLOOKUP(A1945,'Medical Examinations'!A:A,'Medical Examinations'!G:G,"not found")</f>
        <v>1</v>
      </c>
      <c r="I1945" s="20" t="str">
        <f>_xlfn.XLOOKUP(A1945,'Medical Examinations'!A:A,'Medical Examinations'!H:H,"not found")</f>
        <v>No</v>
      </c>
      <c r="J1945" s="20" t="str">
        <f>_xlfn.XLOOKUP(A1945,'Medical Examinations'!A:A,'Medical Examinations'!I:I,"not found")</f>
        <v>Obesity</v>
      </c>
      <c r="K1945" s="21">
        <f>_xlfn.XLOOKUP(A1945,'Hospitalisation Details'!A:A,'Hospitalisation Details'!F:F,"Not Found")</f>
        <v>33861</v>
      </c>
      <c r="L1945" s="22">
        <f>_xlfn.XLOOKUP(A1945,'Hospitalisation Details'!A:A,'Hospitalisation Details'!H:H,"Not Found")</f>
        <v>3659.35</v>
      </c>
      <c r="M1945" s="21" t="str">
        <f>_xlfn.XLOOKUP(A1945,'Hospitalisation Details'!A:A,'Hospitalisation Details'!I:I,"Not Found")</f>
        <v>tier - 2</v>
      </c>
      <c r="N1945" s="21" t="str">
        <f>_xlfn.XLOOKUP(A1945,'Hospitalisation Details'!A:A,'Hospitalisation Details'!J:J,"Not Found")</f>
        <v>tier - 2</v>
      </c>
      <c r="O1945" s="21" t="str">
        <f>_xlfn.XLOOKUP(A1945,'Hospitalisation Details'!A:A,'Hospitalisation Details'!K:K,"Not Found")</f>
        <v>R1011</v>
      </c>
      <c r="P1945" s="23">
        <f>_xlfn.XLOOKUP(A1945,'Hospitalisation Details'!A:A,'Hospitalisation Details'!L:L,"Not Found")</f>
        <v>30</v>
      </c>
    </row>
    <row r="1946" spans="1:16" ht="15.75" x14ac:dyDescent="0.25">
      <c r="A1946" s="19" t="s">
        <v>423</v>
      </c>
      <c r="B1946" s="19" t="str">
        <f>_xlfn.XLOOKUP(A1946,'Customer Names'!A:A,'Customer Names'!C:C,"Not Found")</f>
        <v>Furrer</v>
      </c>
      <c r="C1946" s="20">
        <f>_xlfn.XLOOKUP(A1946,'Medical Examinations'!A:A,'Medical Examinations'!B:B,"not found")</f>
        <v>20.36</v>
      </c>
      <c r="D1946" s="20">
        <f>_xlfn.XLOOKUP(A1946,'Medical Examinations'!A:A,'Medical Examinations'!C:C,"not found")</f>
        <v>4.49</v>
      </c>
      <c r="E1946" s="20" t="str">
        <f>_xlfn.XLOOKUP(A1946,'Medical Examinations'!A:A,'Medical Examinations'!D:D,"not found")</f>
        <v>No</v>
      </c>
      <c r="F1946" s="20" t="str">
        <f>_xlfn.XLOOKUP(A1946,'Medical Examinations'!A:A,'Medical Examinations'!E:E,"not found")</f>
        <v>No</v>
      </c>
      <c r="G1946" s="20" t="str">
        <f>_xlfn.XLOOKUP(A1946,'Medical Examinations'!A:A,'Medical Examinations'!F:F,"not found")</f>
        <v>No</v>
      </c>
      <c r="H1946" s="20">
        <f>_xlfn.XLOOKUP(A1946,'Medical Examinations'!A:A,'Medical Examinations'!G:G,"not found")</f>
        <v>0</v>
      </c>
      <c r="I1946" s="20" t="str">
        <f>_xlfn.XLOOKUP(A1946,'Medical Examinations'!A:A,'Medical Examinations'!H:H,"not found")</f>
        <v>No</v>
      </c>
      <c r="J1946" s="20" t="str">
        <f>_xlfn.XLOOKUP(A1946,'Medical Examinations'!A:A,'Medical Examinations'!I:I,"not found")</f>
        <v>Normal Weight</v>
      </c>
      <c r="K1946" s="21">
        <f>_xlfn.XLOOKUP(A1946,'Hospitalisation Details'!A:A,'Hospitalisation Details'!F:F,"Not Found")</f>
        <v>33185</v>
      </c>
      <c r="L1946" s="22">
        <f>_xlfn.XLOOKUP(A1946,'Hospitalisation Details'!A:A,'Hospitalisation Details'!H:H,"Not Found")</f>
        <v>3653.29</v>
      </c>
      <c r="M1946" s="21" t="str">
        <f>_xlfn.XLOOKUP(A1946,'Hospitalisation Details'!A:A,'Hospitalisation Details'!I:I,"Not Found")</f>
        <v>tier - 2</v>
      </c>
      <c r="N1946" s="21" t="str">
        <f>_xlfn.XLOOKUP(A1946,'Hospitalisation Details'!A:A,'Hospitalisation Details'!J:J,"Not Found")</f>
        <v>tier - 2</v>
      </c>
      <c r="O1946" s="21" t="str">
        <f>_xlfn.XLOOKUP(A1946,'Hospitalisation Details'!A:A,'Hospitalisation Details'!K:K,"Not Found")</f>
        <v>R1011</v>
      </c>
      <c r="P1946" s="23">
        <f>_xlfn.XLOOKUP(A1946,'Hospitalisation Details'!A:A,'Hospitalisation Details'!L:L,"Not Found")</f>
        <v>32</v>
      </c>
    </row>
    <row r="1947" spans="1:16" ht="15.75" x14ac:dyDescent="0.25">
      <c r="A1947" s="19" t="s">
        <v>422</v>
      </c>
      <c r="B1947" s="19" t="str">
        <f>_xlfn.XLOOKUP(A1947,'Customer Names'!A:A,'Customer Names'!C:C,"Not Found")</f>
        <v>Konigs</v>
      </c>
      <c r="C1947" s="20">
        <f>_xlfn.XLOOKUP(A1947,'Medical Examinations'!A:A,'Medical Examinations'!B:B,"not found")</f>
        <v>25.46</v>
      </c>
      <c r="D1947" s="20">
        <f>_xlfn.XLOOKUP(A1947,'Medical Examinations'!A:A,'Medical Examinations'!C:C,"not found")</f>
        <v>4.1399999999999997</v>
      </c>
      <c r="E1947" s="20" t="str">
        <f>_xlfn.XLOOKUP(A1947,'Medical Examinations'!A:A,'Medical Examinations'!D:D,"not found")</f>
        <v>No</v>
      </c>
      <c r="F1947" s="20" t="str">
        <f>_xlfn.XLOOKUP(A1947,'Medical Examinations'!A:A,'Medical Examinations'!E:E,"not found")</f>
        <v>No</v>
      </c>
      <c r="G1947" s="20" t="str">
        <f>_xlfn.XLOOKUP(A1947,'Medical Examinations'!A:A,'Medical Examinations'!F:F,"not found")</f>
        <v>No</v>
      </c>
      <c r="H1947" s="20">
        <f>_xlfn.XLOOKUP(A1947,'Medical Examinations'!A:A,'Medical Examinations'!G:G,"not found")</f>
        <v>1</v>
      </c>
      <c r="I1947" s="20" t="str">
        <f>_xlfn.XLOOKUP(A1947,'Medical Examinations'!A:A,'Medical Examinations'!H:H,"not found")</f>
        <v>No</v>
      </c>
      <c r="J1947" s="20" t="str">
        <f>_xlfn.XLOOKUP(A1947,'Medical Examinations'!A:A,'Medical Examinations'!I:I,"not found")</f>
        <v>Overweight</v>
      </c>
      <c r="K1947" s="21">
        <f>_xlfn.XLOOKUP(A1947,'Hospitalisation Details'!A:A,'Hospitalisation Details'!F:F,"Not Found")</f>
        <v>33925</v>
      </c>
      <c r="L1947" s="22">
        <f>_xlfn.XLOOKUP(A1947,'Hospitalisation Details'!A:A,'Hospitalisation Details'!H:H,"Not Found")</f>
        <v>3645.09</v>
      </c>
      <c r="M1947" s="21" t="str">
        <f>_xlfn.XLOOKUP(A1947,'Hospitalisation Details'!A:A,'Hospitalisation Details'!I:I,"Not Found")</f>
        <v>tier - 2</v>
      </c>
      <c r="N1947" s="21" t="str">
        <f>_xlfn.XLOOKUP(A1947,'Hospitalisation Details'!A:A,'Hospitalisation Details'!J:J,"Not Found")</f>
        <v>tier - 2</v>
      </c>
      <c r="O1947" s="21" t="str">
        <f>_xlfn.XLOOKUP(A1947,'Hospitalisation Details'!A:A,'Hospitalisation Details'!K:K,"Not Found")</f>
        <v>R1014</v>
      </c>
      <c r="P1947" s="23">
        <f>_xlfn.XLOOKUP(A1947,'Hospitalisation Details'!A:A,'Hospitalisation Details'!L:L,"Not Found")</f>
        <v>30</v>
      </c>
    </row>
    <row r="1948" spans="1:16" ht="15.75" x14ac:dyDescent="0.25">
      <c r="A1948" s="19" t="s">
        <v>421</v>
      </c>
      <c r="B1948" s="19" t="str">
        <f>_xlfn.XLOOKUP(A1948,'Customer Names'!A:A,'Customer Names'!C:C,"Not Found")</f>
        <v>Tesdahl</v>
      </c>
      <c r="C1948" s="20">
        <f>_xlfn.XLOOKUP(A1948,'Medical Examinations'!A:A,'Medical Examinations'!B:B,"not found")</f>
        <v>17.09</v>
      </c>
      <c r="D1948" s="20">
        <f>_xlfn.XLOOKUP(A1948,'Medical Examinations'!A:A,'Medical Examinations'!C:C,"not found")</f>
        <v>5.8</v>
      </c>
      <c r="E1948" s="20" t="str">
        <f>_xlfn.XLOOKUP(A1948,'Medical Examinations'!A:A,'Medical Examinations'!D:D,"not found")</f>
        <v>Yes</v>
      </c>
      <c r="F1948" s="20" t="str">
        <f>_xlfn.XLOOKUP(A1948,'Medical Examinations'!A:A,'Medical Examinations'!E:E,"not found")</f>
        <v>No</v>
      </c>
      <c r="G1948" s="20" t="str">
        <f>_xlfn.XLOOKUP(A1948,'Medical Examinations'!A:A,'Medical Examinations'!F:F,"not found")</f>
        <v>No</v>
      </c>
      <c r="H1948" s="20">
        <f>_xlfn.XLOOKUP(A1948,'Medical Examinations'!A:A,'Medical Examinations'!G:G,"not found")</f>
        <v>0</v>
      </c>
      <c r="I1948" s="20" t="str">
        <f>_xlfn.XLOOKUP(A1948,'Medical Examinations'!A:A,'Medical Examinations'!H:H,"not found")</f>
        <v>No</v>
      </c>
      <c r="J1948" s="20" t="str">
        <f>_xlfn.XLOOKUP(A1948,'Medical Examinations'!A:A,'Medical Examinations'!I:I,"not found")</f>
        <v>Underweight</v>
      </c>
      <c r="K1948" s="21">
        <f>_xlfn.XLOOKUP(A1948,'Hospitalisation Details'!A:A,'Hospitalisation Details'!F:F,"Not Found")</f>
        <v>31212</v>
      </c>
      <c r="L1948" s="22">
        <f>_xlfn.XLOOKUP(A1948,'Hospitalisation Details'!A:A,'Hospitalisation Details'!H:H,"Not Found")</f>
        <v>3622.13</v>
      </c>
      <c r="M1948" s="21" t="str">
        <f>_xlfn.XLOOKUP(A1948,'Hospitalisation Details'!A:A,'Hospitalisation Details'!I:I,"Not Found")</f>
        <v>tier - 2</v>
      </c>
      <c r="N1948" s="21" t="str">
        <f>_xlfn.XLOOKUP(A1948,'Hospitalisation Details'!A:A,'Hospitalisation Details'!J:J,"Not Found")</f>
        <v>tier - 2</v>
      </c>
      <c r="O1948" s="21" t="str">
        <f>_xlfn.XLOOKUP(A1948,'Hospitalisation Details'!A:A,'Hospitalisation Details'!K:K,"Not Found")</f>
        <v>R1013</v>
      </c>
      <c r="P1948" s="23">
        <f>_xlfn.XLOOKUP(A1948,'Hospitalisation Details'!A:A,'Hospitalisation Details'!L:L,"Not Found")</f>
        <v>37</v>
      </c>
    </row>
    <row r="1949" spans="1:16" ht="15.75" x14ac:dyDescent="0.25">
      <c r="A1949" s="19" t="s">
        <v>420</v>
      </c>
      <c r="B1949" s="19" t="str">
        <f>_xlfn.XLOOKUP(A1949,'Customer Names'!A:A,'Customer Names'!C:C,"Not Found")</f>
        <v>Engel</v>
      </c>
      <c r="C1949" s="20">
        <f>_xlfn.XLOOKUP(A1949,'Medical Examinations'!A:A,'Medical Examinations'!B:B,"not found")</f>
        <v>20.83</v>
      </c>
      <c r="D1949" s="20">
        <f>_xlfn.XLOOKUP(A1949,'Medical Examinations'!A:A,'Medical Examinations'!C:C,"not found")</f>
        <v>5.12</v>
      </c>
      <c r="E1949" s="20" t="str">
        <f>_xlfn.XLOOKUP(A1949,'Medical Examinations'!A:A,'Medical Examinations'!D:D,"not found")</f>
        <v>No</v>
      </c>
      <c r="F1949" s="20" t="str">
        <f>_xlfn.XLOOKUP(A1949,'Medical Examinations'!A:A,'Medical Examinations'!E:E,"not found")</f>
        <v>No</v>
      </c>
      <c r="G1949" s="20" t="str">
        <f>_xlfn.XLOOKUP(A1949,'Medical Examinations'!A:A,'Medical Examinations'!F:F,"not found")</f>
        <v>No</v>
      </c>
      <c r="H1949" s="20">
        <f>_xlfn.XLOOKUP(A1949,'Medical Examinations'!A:A,'Medical Examinations'!G:G,"not found")</f>
        <v>0</v>
      </c>
      <c r="I1949" s="20" t="str">
        <f>_xlfn.XLOOKUP(A1949,'Medical Examinations'!A:A,'Medical Examinations'!H:H,"not found")</f>
        <v>No</v>
      </c>
      <c r="J1949" s="20" t="str">
        <f>_xlfn.XLOOKUP(A1949,'Medical Examinations'!A:A,'Medical Examinations'!I:I,"not found")</f>
        <v>Normal Weight</v>
      </c>
      <c r="K1949" s="21">
        <f>_xlfn.XLOOKUP(A1949,'Hospitalisation Details'!A:A,'Hospitalisation Details'!F:F,"Not Found")</f>
        <v>33157</v>
      </c>
      <c r="L1949" s="22">
        <f>_xlfn.XLOOKUP(A1949,'Hospitalisation Details'!A:A,'Hospitalisation Details'!H:H,"Not Found")</f>
        <v>3606.43</v>
      </c>
      <c r="M1949" s="21" t="str">
        <f>_xlfn.XLOOKUP(A1949,'Hospitalisation Details'!A:A,'Hospitalisation Details'!I:I,"Not Found")</f>
        <v>tier - 2</v>
      </c>
      <c r="N1949" s="21" t="str">
        <f>_xlfn.XLOOKUP(A1949,'Hospitalisation Details'!A:A,'Hospitalisation Details'!J:J,"Not Found")</f>
        <v>tier - 2</v>
      </c>
      <c r="O1949" s="21" t="str">
        <f>_xlfn.XLOOKUP(A1949,'Hospitalisation Details'!A:A,'Hospitalisation Details'!K:K,"Not Found")</f>
        <v>R1013</v>
      </c>
      <c r="P1949" s="23">
        <f>_xlfn.XLOOKUP(A1949,'Hospitalisation Details'!A:A,'Hospitalisation Details'!L:L,"Not Found")</f>
        <v>32</v>
      </c>
    </row>
    <row r="1950" spans="1:16" ht="15.75" x14ac:dyDescent="0.25">
      <c r="A1950" s="19" t="s">
        <v>419</v>
      </c>
      <c r="B1950" s="19" t="str">
        <f>_xlfn.XLOOKUP(A1950,'Customer Names'!A:A,'Customer Names'!C:C,"Not Found")</f>
        <v>Kuck</v>
      </c>
      <c r="C1950" s="20">
        <f>_xlfn.XLOOKUP(A1950,'Medical Examinations'!A:A,'Medical Examinations'!B:B,"not found")</f>
        <v>18.920000000000002</v>
      </c>
      <c r="D1950" s="20">
        <f>_xlfn.XLOOKUP(A1950,'Medical Examinations'!A:A,'Medical Examinations'!C:C,"not found")</f>
        <v>5.98</v>
      </c>
      <c r="E1950" s="20" t="str">
        <f>_xlfn.XLOOKUP(A1950,'Medical Examinations'!A:A,'Medical Examinations'!D:D,"not found")</f>
        <v>Yes</v>
      </c>
      <c r="F1950" s="20" t="str">
        <f>_xlfn.XLOOKUP(A1950,'Medical Examinations'!A:A,'Medical Examinations'!E:E,"not found")</f>
        <v>No</v>
      </c>
      <c r="G1950" s="20" t="str">
        <f>_xlfn.XLOOKUP(A1950,'Medical Examinations'!A:A,'Medical Examinations'!F:F,"not found")</f>
        <v>No</v>
      </c>
      <c r="H1950" s="20">
        <f>_xlfn.XLOOKUP(A1950,'Medical Examinations'!A:A,'Medical Examinations'!G:G,"not found")</f>
        <v>1</v>
      </c>
      <c r="I1950" s="20" t="str">
        <f>_xlfn.XLOOKUP(A1950,'Medical Examinations'!A:A,'Medical Examinations'!H:H,"not found")</f>
        <v>No</v>
      </c>
      <c r="J1950" s="20" t="str">
        <f>_xlfn.XLOOKUP(A1950,'Medical Examinations'!A:A,'Medical Examinations'!I:I,"not found")</f>
        <v>Normal Weight</v>
      </c>
      <c r="K1950" s="21">
        <f>_xlfn.XLOOKUP(A1950,'Hospitalisation Details'!A:A,'Hospitalisation Details'!F:F,"Not Found")</f>
        <v>32451</v>
      </c>
      <c r="L1950" s="22">
        <f>_xlfn.XLOOKUP(A1950,'Hospitalisation Details'!A:A,'Hospitalisation Details'!H:H,"Not Found")</f>
        <v>3603.6</v>
      </c>
      <c r="M1950" s="21" t="str">
        <f>_xlfn.XLOOKUP(A1950,'Hospitalisation Details'!A:A,'Hospitalisation Details'!I:I,"Not Found")</f>
        <v>tier - 2</v>
      </c>
      <c r="N1950" s="21" t="str">
        <f>_xlfn.XLOOKUP(A1950,'Hospitalisation Details'!A:A,'Hospitalisation Details'!J:J,"Not Found")</f>
        <v>tier - 2</v>
      </c>
      <c r="O1950" s="21" t="str">
        <f>_xlfn.XLOOKUP(A1950,'Hospitalisation Details'!A:A,'Hospitalisation Details'!K:K,"Not Found")</f>
        <v>R1013</v>
      </c>
      <c r="P1950" s="23">
        <f>_xlfn.XLOOKUP(A1950,'Hospitalisation Details'!A:A,'Hospitalisation Details'!L:L,"Not Found")</f>
        <v>34</v>
      </c>
    </row>
    <row r="1951" spans="1:16" ht="15.75" x14ac:dyDescent="0.25">
      <c r="A1951" s="19" t="s">
        <v>418</v>
      </c>
      <c r="B1951" s="19" t="str">
        <f>_xlfn.XLOOKUP(A1951,'Customer Names'!A:A,'Customer Names'!C:C,"Not Found")</f>
        <v>Dillon</v>
      </c>
      <c r="C1951" s="20">
        <f>_xlfn.XLOOKUP(A1951,'Medical Examinations'!A:A,'Medical Examinations'!B:B,"not found")</f>
        <v>37.1</v>
      </c>
      <c r="D1951" s="20">
        <f>_xlfn.XLOOKUP(A1951,'Medical Examinations'!A:A,'Medical Examinations'!C:C,"not found")</f>
        <v>5.46</v>
      </c>
      <c r="E1951" s="20" t="str">
        <f>_xlfn.XLOOKUP(A1951,'Medical Examinations'!A:A,'Medical Examinations'!D:D,"not found")</f>
        <v>No</v>
      </c>
      <c r="F1951" s="20" t="str">
        <f>_xlfn.XLOOKUP(A1951,'Medical Examinations'!A:A,'Medical Examinations'!E:E,"not found")</f>
        <v>No</v>
      </c>
      <c r="G1951" s="20" t="str">
        <f>_xlfn.XLOOKUP(A1951,'Medical Examinations'!A:A,'Medical Examinations'!F:F,"not found")</f>
        <v>No</v>
      </c>
      <c r="H1951" s="20">
        <f>_xlfn.XLOOKUP(A1951,'Medical Examinations'!A:A,'Medical Examinations'!G:G,"not found")</f>
        <v>0</v>
      </c>
      <c r="I1951" s="20" t="str">
        <f>_xlfn.XLOOKUP(A1951,'Medical Examinations'!A:A,'Medical Examinations'!H:H,"not found")</f>
        <v>No</v>
      </c>
      <c r="J1951" s="20" t="str">
        <f>_xlfn.XLOOKUP(A1951,'Medical Examinations'!A:A,'Medical Examinations'!I:I,"not found")</f>
        <v>Obesity</v>
      </c>
      <c r="K1951" s="21">
        <f>_xlfn.XLOOKUP(A1951,'Hospitalisation Details'!A:A,'Hospitalisation Details'!F:F,"Not Found")</f>
        <v>36384</v>
      </c>
      <c r="L1951" s="22">
        <f>_xlfn.XLOOKUP(A1951,'Hospitalisation Details'!A:A,'Hospitalisation Details'!H:H,"Not Found")</f>
        <v>3597.6</v>
      </c>
      <c r="M1951" s="21" t="str">
        <f>_xlfn.XLOOKUP(A1951,'Hospitalisation Details'!A:A,'Hospitalisation Details'!I:I,"Not Found")</f>
        <v>tier - 2</v>
      </c>
      <c r="N1951" s="21" t="str">
        <f>_xlfn.XLOOKUP(A1951,'Hospitalisation Details'!A:A,'Hospitalisation Details'!J:J,"Not Found")</f>
        <v>tier - 2</v>
      </c>
      <c r="O1951" s="21" t="str">
        <f>_xlfn.XLOOKUP(A1951,'Hospitalisation Details'!A:A,'Hospitalisation Details'!K:K,"Not Found")</f>
        <v>R1011</v>
      </c>
      <c r="P1951" s="23">
        <f>_xlfn.XLOOKUP(A1951,'Hospitalisation Details'!A:A,'Hospitalisation Details'!L:L,"Not Found")</f>
        <v>23</v>
      </c>
    </row>
    <row r="1952" spans="1:16" ht="15.75" x14ac:dyDescent="0.25">
      <c r="A1952" s="19" t="s">
        <v>417</v>
      </c>
      <c r="B1952" s="19" t="str">
        <f>_xlfn.XLOOKUP(A1952,'Customer Names'!A:A,'Customer Names'!C:C,"Not Found")</f>
        <v>Neuschel</v>
      </c>
      <c r="C1952" s="20">
        <f>_xlfn.XLOOKUP(A1952,'Medical Examinations'!A:A,'Medical Examinations'!B:B,"not found")</f>
        <v>22.515000000000001</v>
      </c>
      <c r="D1952" s="20">
        <f>_xlfn.XLOOKUP(A1952,'Medical Examinations'!A:A,'Medical Examinations'!C:C,"not found")</f>
        <v>4.91</v>
      </c>
      <c r="E1952" s="20" t="str">
        <f>_xlfn.XLOOKUP(A1952,'Medical Examinations'!A:A,'Medical Examinations'!D:D,"not found")</f>
        <v>Yes</v>
      </c>
      <c r="F1952" s="20" t="str">
        <f>_xlfn.XLOOKUP(A1952,'Medical Examinations'!A:A,'Medical Examinations'!E:E,"not found")</f>
        <v>No</v>
      </c>
      <c r="G1952" s="20" t="str">
        <f>_xlfn.XLOOKUP(A1952,'Medical Examinations'!A:A,'Medical Examinations'!F:F,"not found")</f>
        <v>Yes</v>
      </c>
      <c r="H1952" s="20">
        <f>_xlfn.XLOOKUP(A1952,'Medical Examinations'!A:A,'Medical Examinations'!G:G,"not found")</f>
        <v>1</v>
      </c>
      <c r="I1952" s="20" t="str">
        <f>_xlfn.XLOOKUP(A1952,'Medical Examinations'!A:A,'Medical Examinations'!H:H,"not found")</f>
        <v>No</v>
      </c>
      <c r="J1952" s="20" t="str">
        <f>_xlfn.XLOOKUP(A1952,'Medical Examinations'!A:A,'Medical Examinations'!I:I,"not found")</f>
        <v>Normal Weight</v>
      </c>
      <c r="K1952" s="21">
        <f>_xlfn.XLOOKUP(A1952,'Hospitalisation Details'!A:A,'Hospitalisation Details'!F:F,"Not Found")</f>
        <v>35738</v>
      </c>
      <c r="L1952" s="22">
        <f>_xlfn.XLOOKUP(A1952,'Hospitalisation Details'!A:A,'Hospitalisation Details'!H:H,"Not Found")</f>
        <v>3594.17</v>
      </c>
      <c r="M1952" s="21" t="str">
        <f>_xlfn.XLOOKUP(A1952,'Hospitalisation Details'!A:A,'Hospitalisation Details'!I:I,"Not Found")</f>
        <v>tier - 2</v>
      </c>
      <c r="N1952" s="21" t="str">
        <f>_xlfn.XLOOKUP(A1952,'Hospitalisation Details'!A:A,'Hospitalisation Details'!J:J,"Not Found")</f>
        <v>tier - 2</v>
      </c>
      <c r="O1952" s="21" t="str">
        <f>_xlfn.XLOOKUP(A1952,'Hospitalisation Details'!A:A,'Hospitalisation Details'!K:K,"Not Found")</f>
        <v>R1012</v>
      </c>
      <c r="P1952" s="23">
        <f>_xlfn.XLOOKUP(A1952,'Hospitalisation Details'!A:A,'Hospitalisation Details'!L:L,"Not Found")</f>
        <v>25</v>
      </c>
    </row>
    <row r="1953" spans="1:16" ht="15.75" x14ac:dyDescent="0.25">
      <c r="A1953" s="19" t="s">
        <v>416</v>
      </c>
      <c r="B1953" s="19" t="str">
        <f>_xlfn.XLOOKUP(A1953,'Customer Names'!A:A,'Customer Names'!C:C,"Not Found")</f>
        <v>Rosales Ramirez</v>
      </c>
      <c r="C1953" s="20">
        <f>_xlfn.XLOOKUP(A1953,'Medical Examinations'!A:A,'Medical Examinations'!B:B,"not found")</f>
        <v>32.700000000000003</v>
      </c>
      <c r="D1953" s="20">
        <f>_xlfn.XLOOKUP(A1953,'Medical Examinations'!A:A,'Medical Examinations'!C:C,"not found")</f>
        <v>4.66</v>
      </c>
      <c r="E1953" s="20" t="str">
        <f>_xlfn.XLOOKUP(A1953,'Medical Examinations'!A:A,'Medical Examinations'!D:D,"not found")</f>
        <v>No</v>
      </c>
      <c r="F1953" s="20" t="str">
        <f>_xlfn.XLOOKUP(A1953,'Medical Examinations'!A:A,'Medical Examinations'!E:E,"not found")</f>
        <v>No</v>
      </c>
      <c r="G1953" s="20" t="str">
        <f>_xlfn.XLOOKUP(A1953,'Medical Examinations'!A:A,'Medical Examinations'!F:F,"not found")</f>
        <v>No</v>
      </c>
      <c r="H1953" s="20">
        <f>_xlfn.XLOOKUP(A1953,'Medical Examinations'!A:A,'Medical Examinations'!G:G,"not found")</f>
        <v>0</v>
      </c>
      <c r="I1953" s="20" t="str">
        <f>_xlfn.XLOOKUP(A1953,'Medical Examinations'!A:A,'Medical Examinations'!H:H,"not found")</f>
        <v>No</v>
      </c>
      <c r="J1953" s="20" t="str">
        <f>_xlfn.XLOOKUP(A1953,'Medical Examinations'!A:A,'Medical Examinations'!I:I,"not found")</f>
        <v>Obesity</v>
      </c>
      <c r="K1953" s="21">
        <f>_xlfn.XLOOKUP(A1953,'Hospitalisation Details'!A:A,'Hospitalisation Details'!F:F,"Not Found")</f>
        <v>36317</v>
      </c>
      <c r="L1953" s="22">
        <f>_xlfn.XLOOKUP(A1953,'Hospitalisation Details'!A:A,'Hospitalisation Details'!H:H,"Not Found")</f>
        <v>3591.48</v>
      </c>
      <c r="M1953" s="21" t="str">
        <f>_xlfn.XLOOKUP(A1953,'Hospitalisation Details'!A:A,'Hospitalisation Details'!I:I,"Not Found")</f>
        <v>tier - 2</v>
      </c>
      <c r="N1953" s="21" t="str">
        <f>_xlfn.XLOOKUP(A1953,'Hospitalisation Details'!A:A,'Hospitalisation Details'!J:J,"Not Found")</f>
        <v>tier - 2</v>
      </c>
      <c r="O1953" s="21" t="str">
        <f>_xlfn.XLOOKUP(A1953,'Hospitalisation Details'!A:A,'Hospitalisation Details'!K:K,"Not Found")</f>
        <v>R1011</v>
      </c>
      <c r="P1953" s="23">
        <f>_xlfn.XLOOKUP(A1953,'Hospitalisation Details'!A:A,'Hospitalisation Details'!L:L,"Not Found")</f>
        <v>24</v>
      </c>
    </row>
    <row r="1954" spans="1:16" ht="15.75" x14ac:dyDescent="0.25">
      <c r="A1954" s="19" t="s">
        <v>415</v>
      </c>
      <c r="B1954" s="19" t="str">
        <f>_xlfn.XLOOKUP(A1954,'Customer Names'!A:A,'Customer Names'!C:C,"Not Found")</f>
        <v>Marquez</v>
      </c>
      <c r="C1954" s="20">
        <f>_xlfn.XLOOKUP(A1954,'Medical Examinations'!A:A,'Medical Examinations'!B:B,"not found")</f>
        <v>17.75</v>
      </c>
      <c r="D1954" s="20">
        <f>_xlfn.XLOOKUP(A1954,'Medical Examinations'!A:A,'Medical Examinations'!C:C,"not found")</f>
        <v>6.8</v>
      </c>
      <c r="E1954" s="20" t="str">
        <f>_xlfn.XLOOKUP(A1954,'Medical Examinations'!A:A,'Medical Examinations'!D:D,"not found")</f>
        <v>Yes</v>
      </c>
      <c r="F1954" s="20" t="str">
        <f>_xlfn.XLOOKUP(A1954,'Medical Examinations'!A:A,'Medical Examinations'!E:E,"not found")</f>
        <v>No</v>
      </c>
      <c r="G1954" s="20" t="str">
        <f>_xlfn.XLOOKUP(A1954,'Medical Examinations'!A:A,'Medical Examinations'!F:F,"not found")</f>
        <v>No</v>
      </c>
      <c r="H1954" s="20">
        <f>_xlfn.XLOOKUP(A1954,'Medical Examinations'!A:A,'Medical Examinations'!G:G,"not found")</f>
        <v>1</v>
      </c>
      <c r="I1954" s="20" t="str">
        <f>_xlfn.XLOOKUP(A1954,'Medical Examinations'!A:A,'Medical Examinations'!H:H,"not found")</f>
        <v>No</v>
      </c>
      <c r="J1954" s="20" t="str">
        <f>_xlfn.XLOOKUP(A1954,'Medical Examinations'!A:A,'Medical Examinations'!I:I,"not found")</f>
        <v>Underweight</v>
      </c>
      <c r="K1954" s="21">
        <f>_xlfn.XLOOKUP(A1954,'Hospitalisation Details'!A:A,'Hospitalisation Details'!F:F,"Not Found")</f>
        <v>31773</v>
      </c>
      <c r="L1954" s="22">
        <f>_xlfn.XLOOKUP(A1954,'Hospitalisation Details'!A:A,'Hospitalisation Details'!H:H,"Not Found")</f>
        <v>3589.14</v>
      </c>
      <c r="M1954" s="21" t="str">
        <f>_xlfn.XLOOKUP(A1954,'Hospitalisation Details'!A:A,'Hospitalisation Details'!I:I,"Not Found")</f>
        <v>tier - 2</v>
      </c>
      <c r="N1954" s="21" t="str">
        <f>_xlfn.XLOOKUP(A1954,'Hospitalisation Details'!A:A,'Hospitalisation Details'!J:J,"Not Found")</f>
        <v>tier - 2</v>
      </c>
      <c r="O1954" s="21" t="str">
        <f>_xlfn.XLOOKUP(A1954,'Hospitalisation Details'!A:A,'Hospitalisation Details'!K:K,"Not Found")</f>
        <v>R1013</v>
      </c>
      <c r="P1954" s="23">
        <f>_xlfn.XLOOKUP(A1954,'Hospitalisation Details'!A:A,'Hospitalisation Details'!L:L,"Not Found")</f>
        <v>36</v>
      </c>
    </row>
    <row r="1955" spans="1:16" ht="15.75" x14ac:dyDescent="0.25">
      <c r="A1955" s="19" t="s">
        <v>414</v>
      </c>
      <c r="B1955" s="19" t="str">
        <f>_xlfn.XLOOKUP(A1955,'Customer Names'!A:A,'Customer Names'!C:C,"Not Found")</f>
        <v>Green</v>
      </c>
      <c r="C1955" s="20">
        <f>_xlfn.XLOOKUP(A1955,'Medical Examinations'!A:A,'Medical Examinations'!B:B,"not found")</f>
        <v>33.630000000000003</v>
      </c>
      <c r="D1955" s="20">
        <f>_xlfn.XLOOKUP(A1955,'Medical Examinations'!A:A,'Medical Examinations'!C:C,"not found")</f>
        <v>4.47</v>
      </c>
      <c r="E1955" s="20" t="str">
        <f>_xlfn.XLOOKUP(A1955,'Medical Examinations'!A:A,'Medical Examinations'!D:D,"not found")</f>
        <v>Yes</v>
      </c>
      <c r="F1955" s="20" t="str">
        <f>_xlfn.XLOOKUP(A1955,'Medical Examinations'!A:A,'Medical Examinations'!E:E,"not found")</f>
        <v>No</v>
      </c>
      <c r="G1955" s="20" t="str">
        <f>_xlfn.XLOOKUP(A1955,'Medical Examinations'!A:A,'Medical Examinations'!F:F,"not found")</f>
        <v>No</v>
      </c>
      <c r="H1955" s="20">
        <f>_xlfn.XLOOKUP(A1955,'Medical Examinations'!A:A,'Medical Examinations'!G:G,"not found")</f>
        <v>0</v>
      </c>
      <c r="I1955" s="20" t="str">
        <f>_xlfn.XLOOKUP(A1955,'Medical Examinations'!A:A,'Medical Examinations'!H:H,"not found")</f>
        <v>No</v>
      </c>
      <c r="J1955" s="20" t="str">
        <f>_xlfn.XLOOKUP(A1955,'Medical Examinations'!A:A,'Medical Examinations'!I:I,"not found")</f>
        <v>Obesity</v>
      </c>
      <c r="K1955" s="21">
        <f>_xlfn.XLOOKUP(A1955,'Hospitalisation Details'!A:A,'Hospitalisation Details'!F:F,"Not Found")</f>
        <v>37206</v>
      </c>
      <c r="L1955" s="22">
        <f>_xlfn.XLOOKUP(A1955,'Hospitalisation Details'!A:A,'Hospitalisation Details'!H:H,"Not Found")</f>
        <v>3579.83</v>
      </c>
      <c r="M1955" s="21" t="str">
        <f>_xlfn.XLOOKUP(A1955,'Hospitalisation Details'!A:A,'Hospitalisation Details'!I:I,"Not Found")</f>
        <v>tier - 2</v>
      </c>
      <c r="N1955" s="21" t="str">
        <f>_xlfn.XLOOKUP(A1955,'Hospitalisation Details'!A:A,'Hospitalisation Details'!J:J,"Not Found")</f>
        <v>tier - 2</v>
      </c>
      <c r="O1955" s="21" t="str">
        <f>_xlfn.XLOOKUP(A1955,'Hospitalisation Details'!A:A,'Hospitalisation Details'!K:K,"Not Found")</f>
        <v>R1012</v>
      </c>
      <c r="P1955" s="23">
        <f>_xlfn.XLOOKUP(A1955,'Hospitalisation Details'!A:A,'Hospitalisation Details'!L:L,"Not Found")</f>
        <v>21</v>
      </c>
    </row>
    <row r="1956" spans="1:16" ht="15.75" x14ac:dyDescent="0.25">
      <c r="A1956" s="19" t="s">
        <v>413</v>
      </c>
      <c r="B1956" s="19" t="str">
        <f>_xlfn.XLOOKUP(A1956,'Customer Names'!A:A,'Customer Names'!C:C,"Not Found")</f>
        <v>Schubel</v>
      </c>
      <c r="C1956" s="20">
        <f>_xlfn.XLOOKUP(A1956,'Medical Examinations'!A:A,'Medical Examinations'!B:B,"not found")</f>
        <v>34.799999999999997</v>
      </c>
      <c r="D1956" s="20">
        <f>_xlfn.XLOOKUP(A1956,'Medical Examinations'!A:A,'Medical Examinations'!C:C,"not found")</f>
        <v>4.08</v>
      </c>
      <c r="E1956" s="20" t="str">
        <f>_xlfn.XLOOKUP(A1956,'Medical Examinations'!A:A,'Medical Examinations'!D:D,"not found")</f>
        <v>Yes</v>
      </c>
      <c r="F1956" s="20" t="str">
        <f>_xlfn.XLOOKUP(A1956,'Medical Examinations'!A:A,'Medical Examinations'!E:E,"not found")</f>
        <v>No</v>
      </c>
      <c r="G1956" s="20" t="str">
        <f>_xlfn.XLOOKUP(A1956,'Medical Examinations'!A:A,'Medical Examinations'!F:F,"not found")</f>
        <v>No</v>
      </c>
      <c r="H1956" s="20">
        <f>_xlfn.XLOOKUP(A1956,'Medical Examinations'!A:A,'Medical Examinations'!G:G,"not found")</f>
        <v>1</v>
      </c>
      <c r="I1956" s="20" t="str">
        <f>_xlfn.XLOOKUP(A1956,'Medical Examinations'!A:A,'Medical Examinations'!H:H,"not found")</f>
        <v>No</v>
      </c>
      <c r="J1956" s="20" t="str">
        <f>_xlfn.XLOOKUP(A1956,'Medical Examinations'!A:A,'Medical Examinations'!I:I,"not found")</f>
        <v>Obesity</v>
      </c>
      <c r="K1956" s="21">
        <f>_xlfn.XLOOKUP(A1956,'Hospitalisation Details'!A:A,'Hospitalisation Details'!F:F,"Not Found")</f>
        <v>34934</v>
      </c>
      <c r="L1956" s="22">
        <f>_xlfn.XLOOKUP(A1956,'Hospitalisation Details'!A:A,'Hospitalisation Details'!H:H,"Not Found")</f>
        <v>3578</v>
      </c>
      <c r="M1956" s="21" t="str">
        <f>_xlfn.XLOOKUP(A1956,'Hospitalisation Details'!A:A,'Hospitalisation Details'!I:I,"Not Found")</f>
        <v>tier - 2</v>
      </c>
      <c r="N1956" s="21" t="str">
        <f>_xlfn.XLOOKUP(A1956,'Hospitalisation Details'!A:A,'Hospitalisation Details'!J:J,"Not Found")</f>
        <v>tier - 2</v>
      </c>
      <c r="O1956" s="21" t="str">
        <f>_xlfn.XLOOKUP(A1956,'Hospitalisation Details'!A:A,'Hospitalisation Details'!K:K,"Not Found")</f>
        <v>R1011</v>
      </c>
      <c r="P1956" s="23">
        <f>_xlfn.XLOOKUP(A1956,'Hospitalisation Details'!A:A,'Hospitalisation Details'!L:L,"Not Found")</f>
        <v>27</v>
      </c>
    </row>
    <row r="1957" spans="1:16" ht="15.75" x14ac:dyDescent="0.25">
      <c r="A1957" s="19" t="s">
        <v>412</v>
      </c>
      <c r="B1957" s="19" t="str">
        <f>_xlfn.XLOOKUP(A1957,'Customer Names'!A:A,'Customer Names'!C:C,"Not Found")</f>
        <v>Jimenez</v>
      </c>
      <c r="C1957" s="20">
        <f>_xlfn.XLOOKUP(A1957,'Medical Examinations'!A:A,'Medical Examinations'!B:B,"not found")</f>
        <v>16.809999999999999</v>
      </c>
      <c r="D1957" s="20">
        <f>_xlfn.XLOOKUP(A1957,'Medical Examinations'!A:A,'Medical Examinations'!C:C,"not found")</f>
        <v>5.51</v>
      </c>
      <c r="E1957" s="20" t="str">
        <f>_xlfn.XLOOKUP(A1957,'Medical Examinations'!A:A,'Medical Examinations'!D:D,"not found")</f>
        <v>Yes</v>
      </c>
      <c r="F1957" s="20" t="str">
        <f>_xlfn.XLOOKUP(A1957,'Medical Examinations'!A:A,'Medical Examinations'!E:E,"not found")</f>
        <v>No</v>
      </c>
      <c r="G1957" s="20" t="str">
        <f>_xlfn.XLOOKUP(A1957,'Medical Examinations'!A:A,'Medical Examinations'!F:F,"not found")</f>
        <v>No</v>
      </c>
      <c r="H1957" s="20">
        <f>_xlfn.XLOOKUP(A1957,'Medical Examinations'!A:A,'Medical Examinations'!G:G,"not found")</f>
        <v>1</v>
      </c>
      <c r="I1957" s="20" t="str">
        <f>_xlfn.XLOOKUP(A1957,'Medical Examinations'!A:A,'Medical Examinations'!H:H,"not found")</f>
        <v>No</v>
      </c>
      <c r="J1957" s="20" t="str">
        <f>_xlfn.XLOOKUP(A1957,'Medical Examinations'!A:A,'Medical Examinations'!I:I,"not found")</f>
        <v>Underweight</v>
      </c>
      <c r="K1957" s="21">
        <f>_xlfn.XLOOKUP(A1957,'Hospitalisation Details'!A:A,'Hospitalisation Details'!F:F,"Not Found")</f>
        <v>32373</v>
      </c>
      <c r="L1957" s="22">
        <f>_xlfn.XLOOKUP(A1957,'Hospitalisation Details'!A:A,'Hospitalisation Details'!H:H,"Not Found")</f>
        <v>3569.96</v>
      </c>
      <c r="M1957" s="21" t="str">
        <f>_xlfn.XLOOKUP(A1957,'Hospitalisation Details'!A:A,'Hospitalisation Details'!I:I,"Not Found")</f>
        <v>tier - 2</v>
      </c>
      <c r="N1957" s="21" t="str">
        <f>_xlfn.XLOOKUP(A1957,'Hospitalisation Details'!A:A,'Hospitalisation Details'!J:J,"Not Found")</f>
        <v>tier - 2</v>
      </c>
      <c r="O1957" s="21" t="str">
        <f>_xlfn.XLOOKUP(A1957,'Hospitalisation Details'!A:A,'Hospitalisation Details'!K:K,"Not Found")</f>
        <v>R1012</v>
      </c>
      <c r="P1957" s="23">
        <f>_xlfn.XLOOKUP(A1957,'Hospitalisation Details'!A:A,'Hospitalisation Details'!L:L,"Not Found")</f>
        <v>34</v>
      </c>
    </row>
    <row r="1958" spans="1:16" ht="15.75" x14ac:dyDescent="0.25">
      <c r="A1958" s="19" t="s">
        <v>411</v>
      </c>
      <c r="B1958" s="19" t="str">
        <f>_xlfn.XLOOKUP(A1958,'Customer Names'!A:A,'Customer Names'!C:C,"Not Found")</f>
        <v>Zimny-Schmitt</v>
      </c>
      <c r="C1958" s="20">
        <f>_xlfn.XLOOKUP(A1958,'Medical Examinations'!A:A,'Medical Examinations'!B:B,"not found")</f>
        <v>16.690000000000001</v>
      </c>
      <c r="D1958" s="20">
        <f>_xlfn.XLOOKUP(A1958,'Medical Examinations'!A:A,'Medical Examinations'!C:C,"not found")</f>
        <v>8.4</v>
      </c>
      <c r="E1958" s="20" t="str">
        <f>_xlfn.XLOOKUP(A1958,'Medical Examinations'!A:A,'Medical Examinations'!D:D,"not found")</f>
        <v>Yes</v>
      </c>
      <c r="F1958" s="20" t="str">
        <f>_xlfn.XLOOKUP(A1958,'Medical Examinations'!A:A,'Medical Examinations'!E:E,"not found")</f>
        <v>No</v>
      </c>
      <c r="G1958" s="20" t="str">
        <f>_xlfn.XLOOKUP(A1958,'Medical Examinations'!A:A,'Medical Examinations'!F:F,"not found")</f>
        <v>No</v>
      </c>
      <c r="H1958" s="20">
        <f>_xlfn.XLOOKUP(A1958,'Medical Examinations'!A:A,'Medical Examinations'!G:G,"not found")</f>
        <v>0</v>
      </c>
      <c r="I1958" s="20" t="str">
        <f>_xlfn.XLOOKUP(A1958,'Medical Examinations'!A:A,'Medical Examinations'!H:H,"not found")</f>
        <v>No</v>
      </c>
      <c r="J1958" s="20" t="str">
        <f>_xlfn.XLOOKUP(A1958,'Medical Examinations'!A:A,'Medical Examinations'!I:I,"not found")</f>
        <v>Underweight</v>
      </c>
      <c r="K1958" s="21">
        <f>_xlfn.XLOOKUP(A1958,'Hospitalisation Details'!A:A,'Hospitalisation Details'!F:F,"Not Found")</f>
        <v>29869</v>
      </c>
      <c r="L1958" s="22">
        <f>_xlfn.XLOOKUP(A1958,'Hospitalisation Details'!A:A,'Hospitalisation Details'!H:H,"Not Found")</f>
        <v>3562.87</v>
      </c>
      <c r="M1958" s="21" t="str">
        <f>_xlfn.XLOOKUP(A1958,'Hospitalisation Details'!A:A,'Hospitalisation Details'!I:I,"Not Found")</f>
        <v>tier - 2</v>
      </c>
      <c r="N1958" s="21" t="str">
        <f>_xlfn.XLOOKUP(A1958,'Hospitalisation Details'!A:A,'Hospitalisation Details'!J:J,"Not Found")</f>
        <v>tier - 2</v>
      </c>
      <c r="O1958" s="21" t="str">
        <f>_xlfn.XLOOKUP(A1958,'Hospitalisation Details'!A:A,'Hospitalisation Details'!K:K,"Not Found")</f>
        <v>R1013</v>
      </c>
      <c r="P1958" s="23">
        <f>_xlfn.XLOOKUP(A1958,'Hospitalisation Details'!A:A,'Hospitalisation Details'!L:L,"Not Found")</f>
        <v>41</v>
      </c>
    </row>
    <row r="1959" spans="1:16" ht="15.75" x14ac:dyDescent="0.25">
      <c r="A1959" s="19" t="s">
        <v>410</v>
      </c>
      <c r="B1959" s="19" t="str">
        <f>_xlfn.XLOOKUP(A1959,'Customer Names'!A:A,'Customer Names'!C:C,"Not Found")</f>
        <v>Hill</v>
      </c>
      <c r="C1959" s="20">
        <f>_xlfn.XLOOKUP(A1959,'Medical Examinations'!A:A,'Medical Examinations'!B:B,"not found")</f>
        <v>23.21</v>
      </c>
      <c r="D1959" s="20">
        <f>_xlfn.XLOOKUP(A1959,'Medical Examinations'!A:A,'Medical Examinations'!C:C,"not found")</f>
        <v>5.14</v>
      </c>
      <c r="E1959" s="20" t="str">
        <f>_xlfn.XLOOKUP(A1959,'Medical Examinations'!A:A,'Medical Examinations'!D:D,"not found")</f>
        <v>Yes</v>
      </c>
      <c r="F1959" s="20" t="str">
        <f>_xlfn.XLOOKUP(A1959,'Medical Examinations'!A:A,'Medical Examinations'!E:E,"not found")</f>
        <v>No</v>
      </c>
      <c r="G1959" s="20" t="str">
        <f>_xlfn.XLOOKUP(A1959,'Medical Examinations'!A:A,'Medical Examinations'!F:F,"not found")</f>
        <v>No</v>
      </c>
      <c r="H1959" s="20">
        <f>_xlfn.XLOOKUP(A1959,'Medical Examinations'!A:A,'Medical Examinations'!G:G,"not found")</f>
        <v>1</v>
      </c>
      <c r="I1959" s="20" t="str">
        <f>_xlfn.XLOOKUP(A1959,'Medical Examinations'!A:A,'Medical Examinations'!H:H,"not found")</f>
        <v>No</v>
      </c>
      <c r="J1959" s="20" t="str">
        <f>_xlfn.XLOOKUP(A1959,'Medical Examinations'!A:A,'Medical Examinations'!I:I,"not found")</f>
        <v>Normal Weight</v>
      </c>
      <c r="K1959" s="21">
        <f>_xlfn.XLOOKUP(A1959,'Hospitalisation Details'!A:A,'Hospitalisation Details'!F:F,"Not Found")</f>
        <v>34866</v>
      </c>
      <c r="L1959" s="22">
        <f>_xlfn.XLOOKUP(A1959,'Hospitalisation Details'!A:A,'Hospitalisation Details'!H:H,"Not Found")</f>
        <v>3561.89</v>
      </c>
      <c r="M1959" s="21" t="str">
        <f>_xlfn.XLOOKUP(A1959,'Hospitalisation Details'!A:A,'Hospitalisation Details'!I:I,"Not Found")</f>
        <v>tier - 2</v>
      </c>
      <c r="N1959" s="21" t="str">
        <f>_xlfn.XLOOKUP(A1959,'Hospitalisation Details'!A:A,'Hospitalisation Details'!J:J,"Not Found")</f>
        <v>tier - 2</v>
      </c>
      <c r="O1959" s="21" t="str">
        <f>_xlfn.XLOOKUP(A1959,'Hospitalisation Details'!A:A,'Hospitalisation Details'!K:K,"Not Found")</f>
        <v>R1013</v>
      </c>
      <c r="P1959" s="23">
        <f>_xlfn.XLOOKUP(A1959,'Hospitalisation Details'!A:A,'Hospitalisation Details'!L:L,"Not Found")</f>
        <v>27</v>
      </c>
    </row>
    <row r="1960" spans="1:16" ht="15.75" x14ac:dyDescent="0.25">
      <c r="A1960" s="19" t="s">
        <v>409</v>
      </c>
      <c r="B1960" s="19" t="str">
        <f>_xlfn.XLOOKUP(A1960,'Customer Names'!A:A,'Customer Names'!C:C,"Not Found")</f>
        <v>Brohart</v>
      </c>
      <c r="C1960" s="20">
        <f>_xlfn.XLOOKUP(A1960,'Medical Examinations'!A:A,'Medical Examinations'!B:B,"not found")</f>
        <v>25.175000000000001</v>
      </c>
      <c r="D1960" s="20">
        <f>_xlfn.XLOOKUP(A1960,'Medical Examinations'!A:A,'Medical Examinations'!C:C,"not found")</f>
        <v>5.21</v>
      </c>
      <c r="E1960" s="20" t="str">
        <f>_xlfn.XLOOKUP(A1960,'Medical Examinations'!A:A,'Medical Examinations'!D:D,"not found")</f>
        <v>Yes</v>
      </c>
      <c r="F1960" s="20" t="str">
        <f>_xlfn.XLOOKUP(A1960,'Medical Examinations'!A:A,'Medical Examinations'!E:E,"not found")</f>
        <v>No</v>
      </c>
      <c r="G1960" s="20" t="str">
        <f>_xlfn.XLOOKUP(A1960,'Medical Examinations'!A:A,'Medical Examinations'!F:F,"not found")</f>
        <v>No</v>
      </c>
      <c r="H1960" s="20">
        <f>_xlfn.XLOOKUP(A1960,'Medical Examinations'!A:A,'Medical Examinations'!G:G,"not found")</f>
        <v>1</v>
      </c>
      <c r="I1960" s="20" t="str">
        <f>_xlfn.XLOOKUP(A1960,'Medical Examinations'!A:A,'Medical Examinations'!H:H,"not found")</f>
        <v>No</v>
      </c>
      <c r="J1960" s="20" t="str">
        <f>_xlfn.XLOOKUP(A1960,'Medical Examinations'!A:A,'Medical Examinations'!I:I,"not found")</f>
        <v>Overweight</v>
      </c>
      <c r="K1960" s="21">
        <f>_xlfn.XLOOKUP(A1960,'Hospitalisation Details'!A:A,'Hospitalisation Details'!F:F,"Not Found")</f>
        <v>34981</v>
      </c>
      <c r="L1960" s="22">
        <f>_xlfn.XLOOKUP(A1960,'Hospitalisation Details'!A:A,'Hospitalisation Details'!H:H,"Not Found")</f>
        <v>3558.62</v>
      </c>
      <c r="M1960" s="21" t="str">
        <f>_xlfn.XLOOKUP(A1960,'Hospitalisation Details'!A:A,'Hospitalisation Details'!I:I,"Not Found")</f>
        <v>tier - 2</v>
      </c>
      <c r="N1960" s="21" t="str">
        <f>_xlfn.XLOOKUP(A1960,'Hospitalisation Details'!A:A,'Hospitalisation Details'!J:J,"Not Found")</f>
        <v>tier - 2</v>
      </c>
      <c r="O1960" s="21" t="str">
        <f>_xlfn.XLOOKUP(A1960,'Hospitalisation Details'!A:A,'Hospitalisation Details'!K:K,"Not Found")</f>
        <v>R1024</v>
      </c>
      <c r="P1960" s="23">
        <f>_xlfn.XLOOKUP(A1960,'Hospitalisation Details'!A:A,'Hospitalisation Details'!L:L,"Not Found")</f>
        <v>27</v>
      </c>
    </row>
    <row r="1961" spans="1:16" ht="15.75" x14ac:dyDescent="0.25">
      <c r="A1961" s="19" t="s">
        <v>408</v>
      </c>
      <c r="B1961" s="19" t="str">
        <f>_xlfn.XLOOKUP(A1961,'Customer Names'!A:A,'Customer Names'!C:C,"Not Found")</f>
        <v>Ryan</v>
      </c>
      <c r="C1961" s="20">
        <f>_xlfn.XLOOKUP(A1961,'Medical Examinations'!A:A,'Medical Examinations'!B:B,"not found")</f>
        <v>34.770000000000003</v>
      </c>
      <c r="D1961" s="20">
        <f>_xlfn.XLOOKUP(A1961,'Medical Examinations'!A:A,'Medical Examinations'!C:C,"not found")</f>
        <v>6.23</v>
      </c>
      <c r="E1961" s="20" t="str">
        <f>_xlfn.XLOOKUP(A1961,'Medical Examinations'!A:A,'Medical Examinations'!D:D,"not found")</f>
        <v>No</v>
      </c>
      <c r="F1961" s="20" t="str">
        <f>_xlfn.XLOOKUP(A1961,'Medical Examinations'!A:A,'Medical Examinations'!E:E,"not found")</f>
        <v>No</v>
      </c>
      <c r="G1961" s="20" t="str">
        <f>_xlfn.XLOOKUP(A1961,'Medical Examinations'!A:A,'Medical Examinations'!F:F,"not found")</f>
        <v>No</v>
      </c>
      <c r="H1961" s="20">
        <f>_xlfn.XLOOKUP(A1961,'Medical Examinations'!A:A,'Medical Examinations'!G:G,"not found")</f>
        <v>0</v>
      </c>
      <c r="I1961" s="20" t="str">
        <f>_xlfn.XLOOKUP(A1961,'Medical Examinations'!A:A,'Medical Examinations'!H:H,"not found")</f>
        <v>No</v>
      </c>
      <c r="J1961" s="20" t="str">
        <f>_xlfn.XLOOKUP(A1961,'Medical Examinations'!A:A,'Medical Examinations'!I:I,"not found")</f>
        <v>Obesity</v>
      </c>
      <c r="K1961" s="21">
        <f>_xlfn.XLOOKUP(A1961,'Hospitalisation Details'!A:A,'Hospitalisation Details'!F:F,"Not Found")</f>
        <v>34601</v>
      </c>
      <c r="L1961" s="22">
        <f>_xlfn.XLOOKUP(A1961,'Hospitalisation Details'!A:A,'Hospitalisation Details'!H:H,"Not Found")</f>
        <v>3556.92</v>
      </c>
      <c r="M1961" s="21" t="str">
        <f>_xlfn.XLOOKUP(A1961,'Hospitalisation Details'!A:A,'Hospitalisation Details'!I:I,"Not Found")</f>
        <v>tier - 2</v>
      </c>
      <c r="N1961" s="21" t="str">
        <f>_xlfn.XLOOKUP(A1961,'Hospitalisation Details'!A:A,'Hospitalisation Details'!J:J,"Not Found")</f>
        <v>tier - 2</v>
      </c>
      <c r="O1961" s="21" t="str">
        <f>_xlfn.XLOOKUP(A1961,'Hospitalisation Details'!A:A,'Hospitalisation Details'!K:K,"Not Found")</f>
        <v>R1012</v>
      </c>
      <c r="P1961" s="23">
        <f>_xlfn.XLOOKUP(A1961,'Hospitalisation Details'!A:A,'Hospitalisation Details'!L:L,"Not Found")</f>
        <v>28</v>
      </c>
    </row>
    <row r="1962" spans="1:16" ht="15.75" x14ac:dyDescent="0.25">
      <c r="A1962" s="19" t="s">
        <v>407</v>
      </c>
      <c r="B1962" s="19" t="str">
        <f>_xlfn.XLOOKUP(A1962,'Customer Names'!A:A,'Customer Names'!C:C,"Not Found")</f>
        <v>Oka</v>
      </c>
      <c r="C1962" s="20">
        <f>_xlfn.XLOOKUP(A1962,'Medical Examinations'!A:A,'Medical Examinations'!B:B,"not found")</f>
        <v>27.7</v>
      </c>
      <c r="D1962" s="20">
        <f>_xlfn.XLOOKUP(A1962,'Medical Examinations'!A:A,'Medical Examinations'!C:C,"not found")</f>
        <v>5.6</v>
      </c>
      <c r="E1962" s="20" t="str">
        <f>_xlfn.XLOOKUP(A1962,'Medical Examinations'!A:A,'Medical Examinations'!D:D,"not found")</f>
        <v>No</v>
      </c>
      <c r="F1962" s="20" t="str">
        <f>_xlfn.XLOOKUP(A1962,'Medical Examinations'!A:A,'Medical Examinations'!E:E,"not found")</f>
        <v>No</v>
      </c>
      <c r="G1962" s="20" t="str">
        <f>_xlfn.XLOOKUP(A1962,'Medical Examinations'!A:A,'Medical Examinations'!F:F,"not found")</f>
        <v>No</v>
      </c>
      <c r="H1962" s="20">
        <f>_xlfn.XLOOKUP(A1962,'Medical Examinations'!A:A,'Medical Examinations'!G:G,"not found")</f>
        <v>1</v>
      </c>
      <c r="I1962" s="20" t="str">
        <f>_xlfn.XLOOKUP(A1962,'Medical Examinations'!A:A,'Medical Examinations'!H:H,"not found")</f>
        <v>No</v>
      </c>
      <c r="J1962" s="20" t="str">
        <f>_xlfn.XLOOKUP(A1962,'Medical Examinations'!A:A,'Medical Examinations'!I:I,"not found")</f>
        <v>Overweight</v>
      </c>
      <c r="K1962" s="21">
        <f>_xlfn.XLOOKUP(A1962,'Hospitalisation Details'!A:A,'Hospitalisation Details'!F:F,"Not Found")</f>
        <v>33960</v>
      </c>
      <c r="L1962" s="22">
        <f>_xlfn.XLOOKUP(A1962,'Hospitalisation Details'!A:A,'Hospitalisation Details'!H:H,"Not Found")</f>
        <v>3554.2</v>
      </c>
      <c r="M1962" s="21" t="str">
        <f>_xlfn.XLOOKUP(A1962,'Hospitalisation Details'!A:A,'Hospitalisation Details'!I:I,"Not Found")</f>
        <v>tier - 2</v>
      </c>
      <c r="N1962" s="21" t="str">
        <f>_xlfn.XLOOKUP(A1962,'Hospitalisation Details'!A:A,'Hospitalisation Details'!J:J,"Not Found")</f>
        <v>tier - 2</v>
      </c>
      <c r="O1962" s="21" t="str">
        <f>_xlfn.XLOOKUP(A1962,'Hospitalisation Details'!A:A,'Hospitalisation Details'!K:K,"Not Found")</f>
        <v>R1011</v>
      </c>
      <c r="P1962" s="23">
        <f>_xlfn.XLOOKUP(A1962,'Hospitalisation Details'!A:A,'Hospitalisation Details'!L:L,"Not Found")</f>
        <v>30</v>
      </c>
    </row>
    <row r="1963" spans="1:16" ht="15.75" x14ac:dyDescent="0.25">
      <c r="A1963" s="19" t="s">
        <v>406</v>
      </c>
      <c r="B1963" s="19" t="str">
        <f>_xlfn.XLOOKUP(A1963,'Customer Names'!A:A,'Customer Names'!C:C,"Not Found")</f>
        <v>Newman</v>
      </c>
      <c r="C1963" s="20">
        <f>_xlfn.XLOOKUP(A1963,'Medical Examinations'!A:A,'Medical Examinations'!B:B,"not found")</f>
        <v>19.12</v>
      </c>
      <c r="D1963" s="20">
        <f>_xlfn.XLOOKUP(A1963,'Medical Examinations'!A:A,'Medical Examinations'!C:C,"not found")</f>
        <v>4.72</v>
      </c>
      <c r="E1963" s="20" t="str">
        <f>_xlfn.XLOOKUP(A1963,'Medical Examinations'!A:A,'Medical Examinations'!D:D,"not found")</f>
        <v>Yes</v>
      </c>
      <c r="F1963" s="20" t="str">
        <f>_xlfn.XLOOKUP(A1963,'Medical Examinations'!A:A,'Medical Examinations'!E:E,"not found")</f>
        <v>No</v>
      </c>
      <c r="G1963" s="20" t="str">
        <f>_xlfn.XLOOKUP(A1963,'Medical Examinations'!A:A,'Medical Examinations'!F:F,"not found")</f>
        <v>No</v>
      </c>
      <c r="H1963" s="20">
        <f>_xlfn.XLOOKUP(A1963,'Medical Examinations'!A:A,'Medical Examinations'!G:G,"not found")</f>
        <v>1</v>
      </c>
      <c r="I1963" s="20" t="str">
        <f>_xlfn.XLOOKUP(A1963,'Medical Examinations'!A:A,'Medical Examinations'!H:H,"not found")</f>
        <v>No</v>
      </c>
      <c r="J1963" s="20" t="str">
        <f>_xlfn.XLOOKUP(A1963,'Medical Examinations'!A:A,'Medical Examinations'!I:I,"not found")</f>
        <v>Normal Weight</v>
      </c>
      <c r="K1963" s="21">
        <f>_xlfn.XLOOKUP(A1963,'Hospitalisation Details'!A:A,'Hospitalisation Details'!F:F,"Not Found")</f>
        <v>32431</v>
      </c>
      <c r="L1963" s="22">
        <f>_xlfn.XLOOKUP(A1963,'Hospitalisation Details'!A:A,'Hospitalisation Details'!H:H,"Not Found")</f>
        <v>3540.12</v>
      </c>
      <c r="M1963" s="21" t="str">
        <f>_xlfn.XLOOKUP(A1963,'Hospitalisation Details'!A:A,'Hospitalisation Details'!I:I,"Not Found")</f>
        <v>tier - 2</v>
      </c>
      <c r="N1963" s="21" t="str">
        <f>_xlfn.XLOOKUP(A1963,'Hospitalisation Details'!A:A,'Hospitalisation Details'!J:J,"Not Found")</f>
        <v>tier - 2</v>
      </c>
      <c r="O1963" s="21" t="str">
        <f>_xlfn.XLOOKUP(A1963,'Hospitalisation Details'!A:A,'Hospitalisation Details'!K:K,"Not Found")</f>
        <v>R1013</v>
      </c>
      <c r="P1963" s="23">
        <f>_xlfn.XLOOKUP(A1963,'Hospitalisation Details'!A:A,'Hospitalisation Details'!L:L,"Not Found")</f>
        <v>34</v>
      </c>
    </row>
    <row r="1964" spans="1:16" ht="15.75" x14ac:dyDescent="0.25">
      <c r="A1964" s="19" t="s">
        <v>405</v>
      </c>
      <c r="B1964" s="19" t="str">
        <f>_xlfn.XLOOKUP(A1964,'Customer Names'!A:A,'Customer Names'!C:C,"Not Found")</f>
        <v>Metzger</v>
      </c>
      <c r="C1964" s="20">
        <f>_xlfn.XLOOKUP(A1964,'Medical Examinations'!A:A,'Medical Examinations'!B:B,"not found")</f>
        <v>32.67</v>
      </c>
      <c r="D1964" s="20">
        <f>_xlfn.XLOOKUP(A1964,'Medical Examinations'!A:A,'Medical Examinations'!C:C,"not found")</f>
        <v>4.67</v>
      </c>
      <c r="E1964" s="20" t="str">
        <f>_xlfn.XLOOKUP(A1964,'Medical Examinations'!A:A,'Medical Examinations'!D:D,"not found")</f>
        <v>No</v>
      </c>
      <c r="F1964" s="20" t="str">
        <f>_xlfn.XLOOKUP(A1964,'Medical Examinations'!A:A,'Medical Examinations'!E:E,"not found")</f>
        <v>No</v>
      </c>
      <c r="G1964" s="20" t="str">
        <f>_xlfn.XLOOKUP(A1964,'Medical Examinations'!A:A,'Medical Examinations'!F:F,"not found")</f>
        <v>Yes</v>
      </c>
      <c r="H1964" s="20">
        <f>_xlfn.XLOOKUP(A1964,'Medical Examinations'!A:A,'Medical Examinations'!G:G,"not found")</f>
        <v>1</v>
      </c>
      <c r="I1964" s="20" t="str">
        <f>_xlfn.XLOOKUP(A1964,'Medical Examinations'!A:A,'Medical Examinations'!H:H,"not found")</f>
        <v>No</v>
      </c>
      <c r="J1964" s="20" t="str">
        <f>_xlfn.XLOOKUP(A1964,'Medical Examinations'!A:A,'Medical Examinations'!I:I,"not found")</f>
        <v>Obesity</v>
      </c>
      <c r="K1964" s="21">
        <f>_xlfn.XLOOKUP(A1964,'Hospitalisation Details'!A:A,'Hospitalisation Details'!F:F,"Not Found")</f>
        <v>37857</v>
      </c>
      <c r="L1964" s="22">
        <f>_xlfn.XLOOKUP(A1964,'Hospitalisation Details'!A:A,'Hospitalisation Details'!H:H,"Not Found")</f>
        <v>3538.9</v>
      </c>
      <c r="M1964" s="21" t="str">
        <f>_xlfn.XLOOKUP(A1964,'Hospitalisation Details'!A:A,'Hospitalisation Details'!I:I,"Not Found")</f>
        <v>tier - 2</v>
      </c>
      <c r="N1964" s="21" t="str">
        <f>_xlfn.XLOOKUP(A1964,'Hospitalisation Details'!A:A,'Hospitalisation Details'!J:J,"Not Found")</f>
        <v>tier - 2</v>
      </c>
      <c r="O1964" s="21" t="str">
        <f>_xlfn.XLOOKUP(A1964,'Hospitalisation Details'!A:A,'Hospitalisation Details'!K:K,"Not Found")</f>
        <v>R1012</v>
      </c>
      <c r="P1964" s="23">
        <f>_xlfn.XLOOKUP(A1964,'Hospitalisation Details'!A:A,'Hospitalisation Details'!L:L,"Not Found")</f>
        <v>19</v>
      </c>
    </row>
    <row r="1965" spans="1:16" ht="15.75" x14ac:dyDescent="0.25">
      <c r="A1965" s="19" t="s">
        <v>404</v>
      </c>
      <c r="B1965" s="19" t="str">
        <f>_xlfn.XLOOKUP(A1965,'Customer Names'!A:A,'Customer Names'!C:C,"Not Found")</f>
        <v>Gonzalez</v>
      </c>
      <c r="C1965" s="20">
        <f>_xlfn.XLOOKUP(A1965,'Medical Examinations'!A:A,'Medical Examinations'!B:B,"not found")</f>
        <v>28.5</v>
      </c>
      <c r="D1965" s="20">
        <f>_xlfn.XLOOKUP(A1965,'Medical Examinations'!A:A,'Medical Examinations'!C:C,"not found")</f>
        <v>6.11</v>
      </c>
      <c r="E1965" s="20" t="str">
        <f>_xlfn.XLOOKUP(A1965,'Medical Examinations'!A:A,'Medical Examinations'!D:D,"not found")</f>
        <v>No</v>
      </c>
      <c r="F1965" s="20" t="str">
        <f>_xlfn.XLOOKUP(A1965,'Medical Examinations'!A:A,'Medical Examinations'!E:E,"not found")</f>
        <v>No</v>
      </c>
      <c r="G1965" s="20" t="str">
        <f>_xlfn.XLOOKUP(A1965,'Medical Examinations'!A:A,'Medical Examinations'!F:F,"not found")</f>
        <v>No</v>
      </c>
      <c r="H1965" s="20">
        <f>_xlfn.XLOOKUP(A1965,'Medical Examinations'!A:A,'Medical Examinations'!G:G,"not found")</f>
        <v>1</v>
      </c>
      <c r="I1965" s="20" t="str">
        <f>_xlfn.XLOOKUP(A1965,'Medical Examinations'!A:A,'Medical Examinations'!H:H,"not found")</f>
        <v>No</v>
      </c>
      <c r="J1965" s="20" t="str">
        <f>_xlfn.XLOOKUP(A1965,'Medical Examinations'!A:A,'Medical Examinations'!I:I,"not found")</f>
        <v>Overweight</v>
      </c>
      <c r="K1965" s="21">
        <f>_xlfn.XLOOKUP(A1965,'Hospitalisation Details'!A:A,'Hospitalisation Details'!F:F,"Not Found")</f>
        <v>36054</v>
      </c>
      <c r="L1965" s="22">
        <f>_xlfn.XLOOKUP(A1965,'Hospitalisation Details'!A:A,'Hospitalisation Details'!H:H,"Not Found")</f>
        <v>3537.7</v>
      </c>
      <c r="M1965" s="21" t="str">
        <f>_xlfn.XLOOKUP(A1965,'Hospitalisation Details'!A:A,'Hospitalisation Details'!I:I,"Not Found")</f>
        <v>tier - 2</v>
      </c>
      <c r="N1965" s="21" t="str">
        <f>_xlfn.XLOOKUP(A1965,'Hospitalisation Details'!A:A,'Hospitalisation Details'!J:J,"Not Found")</f>
        <v>tier - 2</v>
      </c>
      <c r="O1965" s="21" t="str">
        <f>_xlfn.XLOOKUP(A1965,'Hospitalisation Details'!A:A,'Hospitalisation Details'!K:K,"Not Found")</f>
        <v>R1012</v>
      </c>
      <c r="P1965" s="23">
        <f>_xlfn.XLOOKUP(A1965,'Hospitalisation Details'!A:A,'Hospitalisation Details'!L:L,"Not Found")</f>
        <v>24</v>
      </c>
    </row>
    <row r="1966" spans="1:16" ht="15.75" x14ac:dyDescent="0.25">
      <c r="A1966" s="19" t="s">
        <v>403</v>
      </c>
      <c r="B1966" s="19" t="str">
        <f>_xlfn.XLOOKUP(A1966,'Customer Names'!A:A,'Customer Names'!C:C,"Not Found")</f>
        <v>Vaughn</v>
      </c>
      <c r="C1966" s="20">
        <f>_xlfn.XLOOKUP(A1966,'Medical Examinations'!A:A,'Medical Examinations'!B:B,"not found")</f>
        <v>39.270000000000003</v>
      </c>
      <c r="D1966" s="20">
        <f>_xlfn.XLOOKUP(A1966,'Medical Examinations'!A:A,'Medical Examinations'!C:C,"not found")</f>
        <v>6.25</v>
      </c>
      <c r="E1966" s="20" t="str">
        <f>_xlfn.XLOOKUP(A1966,'Medical Examinations'!A:A,'Medical Examinations'!D:D,"not found")</f>
        <v>No</v>
      </c>
      <c r="F1966" s="20" t="str">
        <f>_xlfn.XLOOKUP(A1966,'Medical Examinations'!A:A,'Medical Examinations'!E:E,"not found")</f>
        <v>No</v>
      </c>
      <c r="G1966" s="20" t="str">
        <f>_xlfn.XLOOKUP(A1966,'Medical Examinations'!A:A,'Medical Examinations'!F:F,"not found")</f>
        <v>No</v>
      </c>
      <c r="H1966" s="20">
        <f>_xlfn.XLOOKUP(A1966,'Medical Examinations'!A:A,'Medical Examinations'!G:G,"not found")</f>
        <v>0</v>
      </c>
      <c r="I1966" s="20" t="str">
        <f>_xlfn.XLOOKUP(A1966,'Medical Examinations'!A:A,'Medical Examinations'!H:H,"not found")</f>
        <v>No</v>
      </c>
      <c r="J1966" s="20" t="str">
        <f>_xlfn.XLOOKUP(A1966,'Medical Examinations'!A:A,'Medical Examinations'!I:I,"not found")</f>
        <v>Obesity</v>
      </c>
      <c r="K1966" s="21">
        <f>_xlfn.XLOOKUP(A1966,'Hospitalisation Details'!A:A,'Hospitalisation Details'!F:F,"Not Found")</f>
        <v>36425</v>
      </c>
      <c r="L1966" s="22">
        <f>_xlfn.XLOOKUP(A1966,'Hospitalisation Details'!A:A,'Hospitalisation Details'!H:H,"Not Found")</f>
        <v>3500.61</v>
      </c>
      <c r="M1966" s="21" t="str">
        <f>_xlfn.XLOOKUP(A1966,'Hospitalisation Details'!A:A,'Hospitalisation Details'!I:I,"Not Found")</f>
        <v>tier - 2</v>
      </c>
      <c r="N1966" s="21" t="str">
        <f>_xlfn.XLOOKUP(A1966,'Hospitalisation Details'!A:A,'Hospitalisation Details'!J:J,"Not Found")</f>
        <v>tier - 2</v>
      </c>
      <c r="O1966" s="21" t="str">
        <f>_xlfn.XLOOKUP(A1966,'Hospitalisation Details'!A:A,'Hospitalisation Details'!K:K,"Not Found")</f>
        <v>R1013</v>
      </c>
      <c r="P1966" s="23">
        <f>_xlfn.XLOOKUP(A1966,'Hospitalisation Details'!A:A,'Hospitalisation Details'!L:L,"Not Found")</f>
        <v>23</v>
      </c>
    </row>
    <row r="1967" spans="1:16" ht="15.75" x14ac:dyDescent="0.25">
      <c r="A1967" s="19" t="s">
        <v>402</v>
      </c>
      <c r="B1967" s="19" t="str">
        <f>_xlfn.XLOOKUP(A1967,'Customer Names'!A:A,'Customer Names'!C:C,"Not Found")</f>
        <v>Clifford</v>
      </c>
      <c r="C1967" s="20">
        <f>_xlfn.XLOOKUP(A1967,'Medical Examinations'!A:A,'Medical Examinations'!B:B,"not found")</f>
        <v>32.49</v>
      </c>
      <c r="D1967" s="20">
        <f>_xlfn.XLOOKUP(A1967,'Medical Examinations'!A:A,'Medical Examinations'!C:C,"not found")</f>
        <v>4</v>
      </c>
      <c r="E1967" s="20" t="str">
        <f>_xlfn.XLOOKUP(A1967,'Medical Examinations'!A:A,'Medical Examinations'!D:D,"not found")</f>
        <v>Yes</v>
      </c>
      <c r="F1967" s="20" t="str">
        <f>_xlfn.XLOOKUP(A1967,'Medical Examinations'!A:A,'Medical Examinations'!E:E,"not found")</f>
        <v>No</v>
      </c>
      <c r="G1967" s="20" t="str">
        <f>_xlfn.XLOOKUP(A1967,'Medical Examinations'!A:A,'Medical Examinations'!F:F,"not found")</f>
        <v>No</v>
      </c>
      <c r="H1967" s="20">
        <f>_xlfn.XLOOKUP(A1967,'Medical Examinations'!A:A,'Medical Examinations'!G:G,"not found")</f>
        <v>0</v>
      </c>
      <c r="I1967" s="20" t="str">
        <f>_xlfn.XLOOKUP(A1967,'Medical Examinations'!A:A,'Medical Examinations'!H:H,"not found")</f>
        <v>No</v>
      </c>
      <c r="J1967" s="20" t="str">
        <f>_xlfn.XLOOKUP(A1967,'Medical Examinations'!A:A,'Medical Examinations'!I:I,"not found")</f>
        <v>Obesity</v>
      </c>
      <c r="K1967" s="21">
        <f>_xlfn.XLOOKUP(A1967,'Hospitalisation Details'!A:A,'Hospitalisation Details'!F:F,"Not Found")</f>
        <v>35326</v>
      </c>
      <c r="L1967" s="22">
        <f>_xlfn.XLOOKUP(A1967,'Hospitalisation Details'!A:A,'Hospitalisation Details'!H:H,"Not Found")</f>
        <v>3490.55</v>
      </c>
      <c r="M1967" s="21" t="str">
        <f>_xlfn.XLOOKUP(A1967,'Hospitalisation Details'!A:A,'Hospitalisation Details'!I:I,"Not Found")</f>
        <v>tier - 2</v>
      </c>
      <c r="N1967" s="21" t="str">
        <f>_xlfn.XLOOKUP(A1967,'Hospitalisation Details'!A:A,'Hospitalisation Details'!J:J,"Not Found")</f>
        <v>tier - 2</v>
      </c>
      <c r="O1967" s="21" t="str">
        <f>_xlfn.XLOOKUP(A1967,'Hospitalisation Details'!A:A,'Hospitalisation Details'!K:K,"Not Found")</f>
        <v>R1015</v>
      </c>
      <c r="P1967" s="23">
        <f>_xlfn.XLOOKUP(A1967,'Hospitalisation Details'!A:A,'Hospitalisation Details'!L:L,"Not Found")</f>
        <v>26</v>
      </c>
    </row>
    <row r="1968" spans="1:16" ht="15.75" x14ac:dyDescent="0.25">
      <c r="A1968" s="19" t="s">
        <v>401</v>
      </c>
      <c r="B1968" s="19" t="str">
        <f>_xlfn.XLOOKUP(A1968,'Customer Names'!A:A,'Customer Names'!C:C,"Not Found")</f>
        <v>Petty</v>
      </c>
      <c r="C1968" s="20">
        <f>_xlfn.XLOOKUP(A1968,'Medical Examinations'!A:A,'Medical Examinations'!B:B,"not found")</f>
        <v>23.7</v>
      </c>
      <c r="D1968" s="20">
        <f>_xlfn.XLOOKUP(A1968,'Medical Examinations'!A:A,'Medical Examinations'!C:C,"not found")</f>
        <v>5.55</v>
      </c>
      <c r="E1968" s="20" t="str">
        <f>_xlfn.XLOOKUP(A1968,'Medical Examinations'!A:A,'Medical Examinations'!D:D,"not found")</f>
        <v>Yes</v>
      </c>
      <c r="F1968" s="20" t="str">
        <f>_xlfn.XLOOKUP(A1968,'Medical Examinations'!A:A,'Medical Examinations'!E:E,"not found")</f>
        <v>No</v>
      </c>
      <c r="G1968" s="20" t="str">
        <f>_xlfn.XLOOKUP(A1968,'Medical Examinations'!A:A,'Medical Examinations'!F:F,"not found")</f>
        <v>No</v>
      </c>
      <c r="H1968" s="20">
        <f>_xlfn.XLOOKUP(A1968,'Medical Examinations'!A:A,'Medical Examinations'!G:G,"not found")</f>
        <v>0</v>
      </c>
      <c r="I1968" s="20" t="str">
        <f>_xlfn.XLOOKUP(A1968,'Medical Examinations'!A:A,'Medical Examinations'!H:H,"not found")</f>
        <v>No</v>
      </c>
      <c r="J1968" s="20" t="str">
        <f>_xlfn.XLOOKUP(A1968,'Medical Examinations'!A:A,'Medical Examinations'!I:I,"not found")</f>
        <v>Normal Weight</v>
      </c>
      <c r="K1968" s="21">
        <f>_xlfn.XLOOKUP(A1968,'Hospitalisation Details'!A:A,'Hospitalisation Details'!F:F,"Not Found")</f>
        <v>35327</v>
      </c>
      <c r="L1968" s="22">
        <f>_xlfn.XLOOKUP(A1968,'Hospitalisation Details'!A:A,'Hospitalisation Details'!H:H,"Not Found")</f>
        <v>3484.33</v>
      </c>
      <c r="M1968" s="21" t="str">
        <f>_xlfn.XLOOKUP(A1968,'Hospitalisation Details'!A:A,'Hospitalisation Details'!I:I,"Not Found")</f>
        <v>tier - 2</v>
      </c>
      <c r="N1968" s="21" t="str">
        <f>_xlfn.XLOOKUP(A1968,'Hospitalisation Details'!A:A,'Hospitalisation Details'!J:J,"Not Found")</f>
        <v>tier - 2</v>
      </c>
      <c r="O1968" s="21" t="str">
        <f>_xlfn.XLOOKUP(A1968,'Hospitalisation Details'!A:A,'Hospitalisation Details'!K:K,"Not Found")</f>
        <v>R1011</v>
      </c>
      <c r="P1968" s="23">
        <f>_xlfn.XLOOKUP(A1968,'Hospitalisation Details'!A:A,'Hospitalisation Details'!L:L,"Not Found")</f>
        <v>26</v>
      </c>
    </row>
    <row r="1969" spans="1:16" ht="15.75" x14ac:dyDescent="0.25">
      <c r="A1969" s="19" t="s">
        <v>400</v>
      </c>
      <c r="B1969" s="19" t="str">
        <f>_xlfn.XLOOKUP(A1969,'Customer Names'!A:A,'Customer Names'!C:C,"Not Found")</f>
        <v>Sanford</v>
      </c>
      <c r="C1969" s="20">
        <f>_xlfn.XLOOKUP(A1969,'Medical Examinations'!A:A,'Medical Examinations'!B:B,"not found")</f>
        <v>30.4</v>
      </c>
      <c r="D1969" s="20">
        <f>_xlfn.XLOOKUP(A1969,'Medical Examinations'!A:A,'Medical Examinations'!C:C,"not found")</f>
        <v>5.95</v>
      </c>
      <c r="E1969" s="20" t="str">
        <f>_xlfn.XLOOKUP(A1969,'Medical Examinations'!A:A,'Medical Examinations'!D:D,"not found")</f>
        <v>No</v>
      </c>
      <c r="F1969" s="20" t="str">
        <f>_xlfn.XLOOKUP(A1969,'Medical Examinations'!A:A,'Medical Examinations'!E:E,"not found")</f>
        <v>Yes</v>
      </c>
      <c r="G1969" s="20" t="str">
        <f>_xlfn.XLOOKUP(A1969,'Medical Examinations'!A:A,'Medical Examinations'!F:F,"not found")</f>
        <v>No</v>
      </c>
      <c r="H1969" s="20">
        <f>_xlfn.XLOOKUP(A1969,'Medical Examinations'!A:A,'Medical Examinations'!G:G,"not found")</f>
        <v>1</v>
      </c>
      <c r="I1969" s="20" t="str">
        <f>_xlfn.XLOOKUP(A1969,'Medical Examinations'!A:A,'Medical Examinations'!H:H,"not found")</f>
        <v>No</v>
      </c>
      <c r="J1969" s="20" t="str">
        <f>_xlfn.XLOOKUP(A1969,'Medical Examinations'!A:A,'Medical Examinations'!I:I,"not found")</f>
        <v>Obesity</v>
      </c>
      <c r="K1969" s="21">
        <f>_xlfn.XLOOKUP(A1969,'Hospitalisation Details'!A:A,'Hospitalisation Details'!F:F,"Not Found")</f>
        <v>38164</v>
      </c>
      <c r="L1969" s="22">
        <f>_xlfn.XLOOKUP(A1969,'Hospitalisation Details'!A:A,'Hospitalisation Details'!H:H,"Not Found")</f>
        <v>3481.87</v>
      </c>
      <c r="M1969" s="21" t="str">
        <f>_xlfn.XLOOKUP(A1969,'Hospitalisation Details'!A:A,'Hospitalisation Details'!I:I,"Not Found")</f>
        <v>tier - 2</v>
      </c>
      <c r="N1969" s="21" t="str">
        <f>_xlfn.XLOOKUP(A1969,'Hospitalisation Details'!A:A,'Hospitalisation Details'!J:J,"Not Found")</f>
        <v>tier - 2</v>
      </c>
      <c r="O1969" s="21" t="str">
        <f>_xlfn.XLOOKUP(A1969,'Hospitalisation Details'!A:A,'Hospitalisation Details'!K:K,"Not Found")</f>
        <v>R1016</v>
      </c>
      <c r="P1969" s="23">
        <f>_xlfn.XLOOKUP(A1969,'Hospitalisation Details'!A:A,'Hospitalisation Details'!L:L,"Not Found")</f>
        <v>18</v>
      </c>
    </row>
    <row r="1970" spans="1:16" ht="15.75" x14ac:dyDescent="0.25">
      <c r="A1970" s="19" t="s">
        <v>399</v>
      </c>
      <c r="B1970" s="19" t="str">
        <f>_xlfn.XLOOKUP(A1970,'Customer Names'!A:A,'Customer Names'!C:C,"Not Found")</f>
        <v>Sprague</v>
      </c>
      <c r="C1970" s="20">
        <f>_xlfn.XLOOKUP(A1970,'Medical Examinations'!A:A,'Medical Examinations'!B:B,"not found")</f>
        <v>38.94</v>
      </c>
      <c r="D1970" s="20">
        <f>_xlfn.XLOOKUP(A1970,'Medical Examinations'!A:A,'Medical Examinations'!C:C,"not found")</f>
        <v>4.3600000000000003</v>
      </c>
      <c r="E1970" s="20" t="str">
        <f>_xlfn.XLOOKUP(A1970,'Medical Examinations'!A:A,'Medical Examinations'!D:D,"not found")</f>
        <v>No</v>
      </c>
      <c r="F1970" s="20" t="str">
        <f>_xlfn.XLOOKUP(A1970,'Medical Examinations'!A:A,'Medical Examinations'!E:E,"not found")</f>
        <v>No</v>
      </c>
      <c r="G1970" s="20" t="str">
        <f>_xlfn.XLOOKUP(A1970,'Medical Examinations'!A:A,'Medical Examinations'!F:F,"not found")</f>
        <v>Yes</v>
      </c>
      <c r="H1970" s="20">
        <f>_xlfn.XLOOKUP(A1970,'Medical Examinations'!A:A,'Medical Examinations'!G:G,"not found")</f>
        <v>1</v>
      </c>
      <c r="I1970" s="20" t="str">
        <f>_xlfn.XLOOKUP(A1970,'Medical Examinations'!A:A,'Medical Examinations'!H:H,"not found")</f>
        <v>No</v>
      </c>
      <c r="J1970" s="20" t="str">
        <f>_xlfn.XLOOKUP(A1970,'Medical Examinations'!A:A,'Medical Examinations'!I:I,"not found")</f>
        <v>Obesity</v>
      </c>
      <c r="K1970" s="21">
        <f>_xlfn.XLOOKUP(A1970,'Hospitalisation Details'!A:A,'Hospitalisation Details'!F:F,"Not Found")</f>
        <v>34254</v>
      </c>
      <c r="L1970" s="22">
        <f>_xlfn.XLOOKUP(A1970,'Hospitalisation Details'!A:A,'Hospitalisation Details'!H:H,"Not Found")</f>
        <v>3471.41</v>
      </c>
      <c r="M1970" s="21" t="str">
        <f>_xlfn.XLOOKUP(A1970,'Hospitalisation Details'!A:A,'Hospitalisation Details'!I:I,"Not Found")</f>
        <v>tier - 2</v>
      </c>
      <c r="N1970" s="21" t="str">
        <f>_xlfn.XLOOKUP(A1970,'Hospitalisation Details'!A:A,'Hospitalisation Details'!J:J,"Not Found")</f>
        <v>tier - 2</v>
      </c>
      <c r="O1970" s="21" t="str">
        <f>_xlfn.XLOOKUP(A1970,'Hospitalisation Details'!A:A,'Hospitalisation Details'!K:K,"Not Found")</f>
        <v>R1013</v>
      </c>
      <c r="P1970" s="23">
        <f>_xlfn.XLOOKUP(A1970,'Hospitalisation Details'!A:A,'Hospitalisation Details'!L:L,"Not Found")</f>
        <v>29</v>
      </c>
    </row>
    <row r="1971" spans="1:16" ht="15.75" x14ac:dyDescent="0.25">
      <c r="A1971" s="19" t="s">
        <v>398</v>
      </c>
      <c r="B1971" s="19" t="str">
        <f>_xlfn.XLOOKUP(A1971,'Customer Names'!A:A,'Customer Names'!C:C,"Not Found")</f>
        <v>Lasseron</v>
      </c>
      <c r="C1971" s="20">
        <f>_xlfn.XLOOKUP(A1971,'Medical Examinations'!A:A,'Medical Examinations'!B:B,"not found")</f>
        <v>31.02</v>
      </c>
      <c r="D1971" s="20">
        <f>_xlfn.XLOOKUP(A1971,'Medical Examinations'!A:A,'Medical Examinations'!C:C,"not found")</f>
        <v>4.84</v>
      </c>
      <c r="E1971" s="20" t="str">
        <f>_xlfn.XLOOKUP(A1971,'Medical Examinations'!A:A,'Medical Examinations'!D:D,"not found")</f>
        <v>No</v>
      </c>
      <c r="F1971" s="20" t="str">
        <f>_xlfn.XLOOKUP(A1971,'Medical Examinations'!A:A,'Medical Examinations'!E:E,"not found")</f>
        <v>No</v>
      </c>
      <c r="G1971" s="20" t="str">
        <f>_xlfn.XLOOKUP(A1971,'Medical Examinations'!A:A,'Medical Examinations'!F:F,"not found")</f>
        <v>Yes</v>
      </c>
      <c r="H1971" s="20">
        <f>_xlfn.XLOOKUP(A1971,'Medical Examinations'!A:A,'Medical Examinations'!G:G,"not found")</f>
        <v>1</v>
      </c>
      <c r="I1971" s="20" t="str">
        <f>_xlfn.XLOOKUP(A1971,'Medical Examinations'!A:A,'Medical Examinations'!H:H,"not found")</f>
        <v>No</v>
      </c>
      <c r="J1971" s="20" t="str">
        <f>_xlfn.XLOOKUP(A1971,'Medical Examinations'!A:A,'Medical Examinations'!I:I,"not found")</f>
        <v>Obesity</v>
      </c>
      <c r="K1971" s="21">
        <f>_xlfn.XLOOKUP(A1971,'Hospitalisation Details'!A:A,'Hospitalisation Details'!F:F,"Not Found")</f>
        <v>37831</v>
      </c>
      <c r="L1971" s="22">
        <f>_xlfn.XLOOKUP(A1971,'Hospitalisation Details'!A:A,'Hospitalisation Details'!H:H,"Not Found")</f>
        <v>3463.51</v>
      </c>
      <c r="M1971" s="21" t="str">
        <f>_xlfn.XLOOKUP(A1971,'Hospitalisation Details'!A:A,'Hospitalisation Details'!I:I,"Not Found")</f>
        <v>tier - 2</v>
      </c>
      <c r="N1971" s="21" t="str">
        <f>_xlfn.XLOOKUP(A1971,'Hospitalisation Details'!A:A,'Hospitalisation Details'!J:J,"Not Found")</f>
        <v>tier - 2</v>
      </c>
      <c r="O1971" s="21" t="str">
        <f>_xlfn.XLOOKUP(A1971,'Hospitalisation Details'!A:A,'Hospitalisation Details'!K:K,"Not Found")</f>
        <v>R1025</v>
      </c>
      <c r="P1971" s="23">
        <f>_xlfn.XLOOKUP(A1971,'Hospitalisation Details'!A:A,'Hospitalisation Details'!L:L,"Not Found")</f>
        <v>19</v>
      </c>
    </row>
    <row r="1972" spans="1:16" ht="15.75" x14ac:dyDescent="0.25">
      <c r="A1972" s="19" t="s">
        <v>397</v>
      </c>
      <c r="B1972" s="19" t="str">
        <f>_xlfn.XLOOKUP(A1972,'Customer Names'!A:A,'Customer Names'!C:C,"Not Found")</f>
        <v>Bushong</v>
      </c>
      <c r="C1972" s="20">
        <f>_xlfn.XLOOKUP(A1972,'Medical Examinations'!A:A,'Medical Examinations'!B:B,"not found")</f>
        <v>17.5</v>
      </c>
      <c r="D1972" s="20">
        <f>_xlfn.XLOOKUP(A1972,'Medical Examinations'!A:A,'Medical Examinations'!C:C,"not found")</f>
        <v>4.5599999999999996</v>
      </c>
      <c r="E1972" s="20" t="str">
        <f>_xlfn.XLOOKUP(A1972,'Medical Examinations'!A:A,'Medical Examinations'!D:D,"not found")</f>
        <v>No</v>
      </c>
      <c r="F1972" s="20" t="str">
        <f>_xlfn.XLOOKUP(A1972,'Medical Examinations'!A:A,'Medical Examinations'!E:E,"not found")</f>
        <v>No</v>
      </c>
      <c r="G1972" s="20" t="str">
        <f>_xlfn.XLOOKUP(A1972,'Medical Examinations'!A:A,'Medical Examinations'!F:F,"not found")</f>
        <v>No</v>
      </c>
      <c r="H1972" s="20">
        <f>_xlfn.XLOOKUP(A1972,'Medical Examinations'!A:A,'Medical Examinations'!G:G,"not found")</f>
        <v>1</v>
      </c>
      <c r="I1972" s="20" t="str">
        <f>_xlfn.XLOOKUP(A1972,'Medical Examinations'!A:A,'Medical Examinations'!H:H,"not found")</f>
        <v>No</v>
      </c>
      <c r="J1972" s="20" t="str">
        <f>_xlfn.XLOOKUP(A1972,'Medical Examinations'!A:A,'Medical Examinations'!I:I,"not found")</f>
        <v>Underweight</v>
      </c>
      <c r="K1972" s="21">
        <f>_xlfn.XLOOKUP(A1972,'Hospitalisation Details'!A:A,'Hospitalisation Details'!F:F,"Not Found")</f>
        <v>32034</v>
      </c>
      <c r="L1972" s="22">
        <f>_xlfn.XLOOKUP(A1972,'Hospitalisation Details'!A:A,'Hospitalisation Details'!H:H,"Not Found")</f>
        <v>3453.77</v>
      </c>
      <c r="M1972" s="21" t="str">
        <f>_xlfn.XLOOKUP(A1972,'Hospitalisation Details'!A:A,'Hospitalisation Details'!I:I,"Not Found")</f>
        <v>tier - 2</v>
      </c>
      <c r="N1972" s="21" t="str">
        <f>_xlfn.XLOOKUP(A1972,'Hospitalisation Details'!A:A,'Hospitalisation Details'!J:J,"Not Found")</f>
        <v>tier - 2</v>
      </c>
      <c r="O1972" s="21" t="str">
        <f>_xlfn.XLOOKUP(A1972,'Hospitalisation Details'!A:A,'Hospitalisation Details'!K:K,"Not Found")</f>
        <v>R1011</v>
      </c>
      <c r="P1972" s="23">
        <f>_xlfn.XLOOKUP(A1972,'Hospitalisation Details'!A:A,'Hospitalisation Details'!L:L,"Not Found")</f>
        <v>35</v>
      </c>
    </row>
    <row r="1973" spans="1:16" ht="15.75" x14ac:dyDescent="0.25">
      <c r="A1973" s="19" t="s">
        <v>396</v>
      </c>
      <c r="B1973" s="19" t="str">
        <f>_xlfn.XLOOKUP(A1973,'Customer Names'!A:A,'Customer Names'!C:C,"Not Found")</f>
        <v>Dennison</v>
      </c>
      <c r="C1973" s="20">
        <f>_xlfn.XLOOKUP(A1973,'Medical Examinations'!A:A,'Medical Examinations'!B:B,"not found")</f>
        <v>34.799999999999997</v>
      </c>
      <c r="D1973" s="20">
        <f>_xlfn.XLOOKUP(A1973,'Medical Examinations'!A:A,'Medical Examinations'!C:C,"not found")</f>
        <v>4.42</v>
      </c>
      <c r="E1973" s="20" t="str">
        <f>_xlfn.XLOOKUP(A1973,'Medical Examinations'!A:A,'Medical Examinations'!D:D,"not found")</f>
        <v>Yes</v>
      </c>
      <c r="F1973" s="20" t="str">
        <f>_xlfn.XLOOKUP(A1973,'Medical Examinations'!A:A,'Medical Examinations'!E:E,"not found")</f>
        <v>Yes</v>
      </c>
      <c r="G1973" s="20" t="str">
        <f>_xlfn.XLOOKUP(A1973,'Medical Examinations'!A:A,'Medical Examinations'!F:F,"not found")</f>
        <v>No</v>
      </c>
      <c r="H1973" s="20">
        <f>_xlfn.XLOOKUP(A1973,'Medical Examinations'!A:A,'Medical Examinations'!G:G,"not found")</f>
        <v>2</v>
      </c>
      <c r="I1973" s="20" t="str">
        <f>_xlfn.XLOOKUP(A1973,'Medical Examinations'!A:A,'Medical Examinations'!H:H,"not found")</f>
        <v>No</v>
      </c>
      <c r="J1973" s="20" t="str">
        <f>_xlfn.XLOOKUP(A1973,'Medical Examinations'!A:A,'Medical Examinations'!I:I,"not found")</f>
        <v>Obesity</v>
      </c>
      <c r="K1973" s="21">
        <f>_xlfn.XLOOKUP(A1973,'Hospitalisation Details'!A:A,'Hospitalisation Details'!F:F,"Not Found")</f>
        <v>36697</v>
      </c>
      <c r="L1973" s="22">
        <f>_xlfn.XLOOKUP(A1973,'Hospitalisation Details'!A:A,'Hospitalisation Details'!H:H,"Not Found")</f>
        <v>3443.06</v>
      </c>
      <c r="M1973" s="21" t="str">
        <f>_xlfn.XLOOKUP(A1973,'Hospitalisation Details'!A:A,'Hospitalisation Details'!I:I,"Not Found")</f>
        <v>tier - 2</v>
      </c>
      <c r="N1973" s="21" t="str">
        <f>_xlfn.XLOOKUP(A1973,'Hospitalisation Details'!A:A,'Hospitalisation Details'!J:J,"Not Found")</f>
        <v>tier - 2</v>
      </c>
      <c r="O1973" s="21" t="str">
        <f>_xlfn.XLOOKUP(A1973,'Hospitalisation Details'!A:A,'Hospitalisation Details'!K:K,"Not Found")</f>
        <v>R1011</v>
      </c>
      <c r="P1973" s="23">
        <f>_xlfn.XLOOKUP(A1973,'Hospitalisation Details'!A:A,'Hospitalisation Details'!L:L,"Not Found")</f>
        <v>22</v>
      </c>
    </row>
    <row r="1974" spans="1:16" ht="15.75" x14ac:dyDescent="0.25">
      <c r="A1974" s="19" t="s">
        <v>395</v>
      </c>
      <c r="B1974" s="19" t="str">
        <f>_xlfn.XLOOKUP(A1974,'Customer Names'!A:A,'Customer Names'!C:C,"Not Found")</f>
        <v>Lira</v>
      </c>
      <c r="C1974" s="20">
        <f>_xlfn.XLOOKUP(A1974,'Medical Examinations'!A:A,'Medical Examinations'!B:B,"not found")</f>
        <v>17.3</v>
      </c>
      <c r="D1974" s="20">
        <f>_xlfn.XLOOKUP(A1974,'Medical Examinations'!A:A,'Medical Examinations'!C:C,"not found")</f>
        <v>7.66</v>
      </c>
      <c r="E1974" s="20" t="str">
        <f>_xlfn.XLOOKUP(A1974,'Medical Examinations'!A:A,'Medical Examinations'!D:D,"not found")</f>
        <v>Yes</v>
      </c>
      <c r="F1974" s="20" t="str">
        <f>_xlfn.XLOOKUP(A1974,'Medical Examinations'!A:A,'Medical Examinations'!E:E,"not found")</f>
        <v>No</v>
      </c>
      <c r="G1974" s="20" t="str">
        <f>_xlfn.XLOOKUP(A1974,'Medical Examinations'!A:A,'Medical Examinations'!F:F,"not found")</f>
        <v>No</v>
      </c>
      <c r="H1974" s="20">
        <f>_xlfn.XLOOKUP(A1974,'Medical Examinations'!A:A,'Medical Examinations'!G:G,"not found")</f>
        <v>1</v>
      </c>
      <c r="I1974" s="20" t="str">
        <f>_xlfn.XLOOKUP(A1974,'Medical Examinations'!A:A,'Medical Examinations'!H:H,"not found")</f>
        <v>No</v>
      </c>
      <c r="J1974" s="20" t="str">
        <f>_xlfn.XLOOKUP(A1974,'Medical Examinations'!A:A,'Medical Examinations'!I:I,"not found")</f>
        <v>Underweight</v>
      </c>
      <c r="K1974" s="21">
        <f>_xlfn.XLOOKUP(A1974,'Hospitalisation Details'!A:A,'Hospitalisation Details'!F:F,"Not Found")</f>
        <v>31651</v>
      </c>
      <c r="L1974" s="22">
        <f>_xlfn.XLOOKUP(A1974,'Hospitalisation Details'!A:A,'Hospitalisation Details'!H:H,"Not Found")</f>
        <v>3436.5</v>
      </c>
      <c r="M1974" s="21" t="str">
        <f>_xlfn.XLOOKUP(A1974,'Hospitalisation Details'!A:A,'Hospitalisation Details'!I:I,"Not Found")</f>
        <v>tier - 2</v>
      </c>
      <c r="N1974" s="21" t="str">
        <f>_xlfn.XLOOKUP(A1974,'Hospitalisation Details'!A:A,'Hospitalisation Details'!J:J,"Not Found")</f>
        <v>tier - 2</v>
      </c>
      <c r="O1974" s="21" t="str">
        <f>_xlfn.XLOOKUP(A1974,'Hospitalisation Details'!A:A,'Hospitalisation Details'!K:K,"Not Found")</f>
        <v>R1013</v>
      </c>
      <c r="P1974" s="23">
        <f>_xlfn.XLOOKUP(A1974,'Hospitalisation Details'!A:A,'Hospitalisation Details'!L:L,"Not Found")</f>
        <v>36</v>
      </c>
    </row>
    <row r="1975" spans="1:16" ht="15.75" x14ac:dyDescent="0.25">
      <c r="A1975" s="19" t="s">
        <v>394</v>
      </c>
      <c r="B1975" s="19" t="str">
        <f>_xlfn.XLOOKUP(A1975,'Customer Names'!A:A,'Customer Names'!C:C,"Not Found")</f>
        <v>Nahigian</v>
      </c>
      <c r="C1975" s="20">
        <f>_xlfn.XLOOKUP(A1975,'Medical Examinations'!A:A,'Medical Examinations'!B:B,"not found")</f>
        <v>32.25</v>
      </c>
      <c r="D1975" s="20">
        <f>_xlfn.XLOOKUP(A1975,'Medical Examinations'!A:A,'Medical Examinations'!C:C,"not found")</f>
        <v>5.2</v>
      </c>
      <c r="E1975" s="20" t="str">
        <f>_xlfn.XLOOKUP(A1975,'Medical Examinations'!A:A,'Medical Examinations'!D:D,"not found")</f>
        <v>Yes</v>
      </c>
      <c r="F1975" s="20" t="str">
        <f>_xlfn.XLOOKUP(A1975,'Medical Examinations'!A:A,'Medical Examinations'!E:E,"not found")</f>
        <v>No</v>
      </c>
      <c r="G1975" s="20" t="str">
        <f>_xlfn.XLOOKUP(A1975,'Medical Examinations'!A:A,'Medical Examinations'!F:F,"not found")</f>
        <v>No</v>
      </c>
      <c r="H1975" s="20">
        <f>_xlfn.XLOOKUP(A1975,'Medical Examinations'!A:A,'Medical Examinations'!G:G,"not found")</f>
        <v>0</v>
      </c>
      <c r="I1975" s="20" t="str">
        <f>_xlfn.XLOOKUP(A1975,'Medical Examinations'!A:A,'Medical Examinations'!H:H,"not found")</f>
        <v>No</v>
      </c>
      <c r="J1975" s="20" t="str">
        <f>_xlfn.XLOOKUP(A1975,'Medical Examinations'!A:A,'Medical Examinations'!I:I,"not found")</f>
        <v>Obesity</v>
      </c>
      <c r="K1975" s="21">
        <f>_xlfn.XLOOKUP(A1975,'Hospitalisation Details'!A:A,'Hospitalisation Details'!F:F,"Not Found")</f>
        <v>37251</v>
      </c>
      <c r="L1975" s="22">
        <f>_xlfn.XLOOKUP(A1975,'Hospitalisation Details'!A:A,'Hospitalisation Details'!H:H,"Not Found")</f>
        <v>3434.38</v>
      </c>
      <c r="M1975" s="21" t="str">
        <f>_xlfn.XLOOKUP(A1975,'Hospitalisation Details'!A:A,'Hospitalisation Details'!I:I,"Not Found")</f>
        <v>tier - 2</v>
      </c>
      <c r="N1975" s="21" t="str">
        <f>_xlfn.XLOOKUP(A1975,'Hospitalisation Details'!A:A,'Hospitalisation Details'!J:J,"Not Found")</f>
        <v>tier - 2</v>
      </c>
      <c r="O1975" s="21" t="str">
        <f>_xlfn.XLOOKUP(A1975,'Hospitalisation Details'!A:A,'Hospitalisation Details'!K:K,"Not Found")</f>
        <v>R1011</v>
      </c>
      <c r="P1975" s="23">
        <f>_xlfn.XLOOKUP(A1975,'Hospitalisation Details'!A:A,'Hospitalisation Details'!L:L,"Not Found")</f>
        <v>21</v>
      </c>
    </row>
    <row r="1976" spans="1:16" ht="15.75" x14ac:dyDescent="0.25">
      <c r="A1976" s="19" t="s">
        <v>393</v>
      </c>
      <c r="B1976" s="19" t="str">
        <f>_xlfn.XLOOKUP(A1976,'Customer Names'!A:A,'Customer Names'!C:C,"Not Found")</f>
        <v>Cackett</v>
      </c>
      <c r="C1976" s="20">
        <f>_xlfn.XLOOKUP(A1976,'Medical Examinations'!A:A,'Medical Examinations'!B:B,"not found")</f>
        <v>42.4</v>
      </c>
      <c r="D1976" s="20">
        <f>_xlfn.XLOOKUP(A1976,'Medical Examinations'!A:A,'Medical Examinations'!C:C,"not found")</f>
        <v>5.53</v>
      </c>
      <c r="E1976" s="20" t="str">
        <f>_xlfn.XLOOKUP(A1976,'Medical Examinations'!A:A,'Medical Examinations'!D:D,"not found")</f>
        <v>Yes</v>
      </c>
      <c r="F1976" s="20" t="str">
        <f>_xlfn.XLOOKUP(A1976,'Medical Examinations'!A:A,'Medical Examinations'!E:E,"not found")</f>
        <v>No</v>
      </c>
      <c r="G1976" s="20" t="str">
        <f>_xlfn.XLOOKUP(A1976,'Medical Examinations'!A:A,'Medical Examinations'!F:F,"not found")</f>
        <v>No</v>
      </c>
      <c r="H1976" s="20">
        <f>_xlfn.XLOOKUP(A1976,'Medical Examinations'!A:A,'Medical Examinations'!G:G,"not found")</f>
        <v>0</v>
      </c>
      <c r="I1976" s="20" t="str">
        <f>_xlfn.XLOOKUP(A1976,'Medical Examinations'!A:A,'Medical Examinations'!H:H,"not found")</f>
        <v>No</v>
      </c>
      <c r="J1976" s="20" t="str">
        <f>_xlfn.XLOOKUP(A1976,'Medical Examinations'!A:A,'Medical Examinations'!I:I,"not found")</f>
        <v>Obesity</v>
      </c>
      <c r="K1976" s="21">
        <f>_xlfn.XLOOKUP(A1976,'Hospitalisation Details'!A:A,'Hospitalisation Details'!F:F,"Not Found")</f>
        <v>35418</v>
      </c>
      <c r="L1976" s="22">
        <f>_xlfn.XLOOKUP(A1976,'Hospitalisation Details'!A:A,'Hospitalisation Details'!H:H,"Not Found")</f>
        <v>3410.32</v>
      </c>
      <c r="M1976" s="21" t="str">
        <f>_xlfn.XLOOKUP(A1976,'Hospitalisation Details'!A:A,'Hospitalisation Details'!I:I,"Not Found")</f>
        <v>tier - 2</v>
      </c>
      <c r="N1976" s="21" t="str">
        <f>_xlfn.XLOOKUP(A1976,'Hospitalisation Details'!A:A,'Hospitalisation Details'!J:J,"Not Found")</f>
        <v>tier - 2</v>
      </c>
      <c r="O1976" s="21" t="str">
        <f>_xlfn.XLOOKUP(A1976,'Hospitalisation Details'!A:A,'Hospitalisation Details'!K:K,"Not Found")</f>
        <v>R1011</v>
      </c>
      <c r="P1976" s="23">
        <f>_xlfn.XLOOKUP(A1976,'Hospitalisation Details'!A:A,'Hospitalisation Details'!L:L,"Not Found")</f>
        <v>26</v>
      </c>
    </row>
    <row r="1977" spans="1:16" ht="15.75" x14ac:dyDescent="0.25">
      <c r="A1977" s="19" t="s">
        <v>392</v>
      </c>
      <c r="B1977" s="19" t="str">
        <f>_xlfn.XLOOKUP(A1977,'Customer Names'!A:A,'Customer Names'!C:C,"Not Found")</f>
        <v>Hunter-Galvan</v>
      </c>
      <c r="C1977" s="20">
        <f>_xlfn.XLOOKUP(A1977,'Medical Examinations'!A:A,'Medical Examinations'!B:B,"not found")</f>
        <v>38.664999999999999</v>
      </c>
      <c r="D1977" s="20">
        <f>_xlfn.XLOOKUP(A1977,'Medical Examinations'!A:A,'Medical Examinations'!C:C,"not found")</f>
        <v>4.8600000000000003</v>
      </c>
      <c r="E1977" s="20" t="str">
        <f>_xlfn.XLOOKUP(A1977,'Medical Examinations'!A:A,'Medical Examinations'!D:D,"not found")</f>
        <v>No</v>
      </c>
      <c r="F1977" s="20" t="str">
        <f>_xlfn.XLOOKUP(A1977,'Medical Examinations'!A:A,'Medical Examinations'!E:E,"not found")</f>
        <v>Yes</v>
      </c>
      <c r="G1977" s="20" t="str">
        <f>_xlfn.XLOOKUP(A1977,'Medical Examinations'!A:A,'Medical Examinations'!F:F,"not found")</f>
        <v>No</v>
      </c>
      <c r="H1977" s="20">
        <f>_xlfn.XLOOKUP(A1977,'Medical Examinations'!A:A,'Medical Examinations'!G:G,"not found")</f>
        <v>1</v>
      </c>
      <c r="I1977" s="20" t="str">
        <f>_xlfn.XLOOKUP(A1977,'Medical Examinations'!A:A,'Medical Examinations'!H:H,"not found")</f>
        <v>No</v>
      </c>
      <c r="J1977" s="20" t="str">
        <f>_xlfn.XLOOKUP(A1977,'Medical Examinations'!A:A,'Medical Examinations'!I:I,"not found")</f>
        <v>Obesity</v>
      </c>
      <c r="K1977" s="21">
        <f>_xlfn.XLOOKUP(A1977,'Hospitalisation Details'!A:A,'Hospitalisation Details'!F:F,"Not Found")</f>
        <v>38184</v>
      </c>
      <c r="L1977" s="22">
        <f>_xlfn.XLOOKUP(A1977,'Hospitalisation Details'!A:A,'Hospitalisation Details'!H:H,"Not Found")</f>
        <v>3393.36</v>
      </c>
      <c r="M1977" s="21" t="str">
        <f>_xlfn.XLOOKUP(A1977,'Hospitalisation Details'!A:A,'Hospitalisation Details'!I:I,"Not Found")</f>
        <v>tier - 2</v>
      </c>
      <c r="N1977" s="21" t="str">
        <f>_xlfn.XLOOKUP(A1977,'Hospitalisation Details'!A:A,'Hospitalisation Details'!J:J,"Not Found")</f>
        <v>tier - 2</v>
      </c>
      <c r="O1977" s="21" t="str">
        <f>_xlfn.XLOOKUP(A1977,'Hospitalisation Details'!A:A,'Hospitalisation Details'!K:K,"Not Found")</f>
        <v>R1023</v>
      </c>
      <c r="P1977" s="23">
        <f>_xlfn.XLOOKUP(A1977,'Hospitalisation Details'!A:A,'Hospitalisation Details'!L:L,"Not Found")</f>
        <v>18</v>
      </c>
    </row>
    <row r="1978" spans="1:16" ht="15.75" x14ac:dyDescent="0.25">
      <c r="A1978" s="19" t="s">
        <v>391</v>
      </c>
      <c r="B1978" s="19" t="str">
        <f>_xlfn.XLOOKUP(A1978,'Customer Names'!A:A,'Customer Names'!C:C,"Not Found")</f>
        <v>Pierret</v>
      </c>
      <c r="C1978" s="20">
        <f>_xlfn.XLOOKUP(A1978,'Medical Examinations'!A:A,'Medical Examinations'!B:B,"not found")</f>
        <v>29.92</v>
      </c>
      <c r="D1978" s="20">
        <f>_xlfn.XLOOKUP(A1978,'Medical Examinations'!A:A,'Medical Examinations'!C:C,"not found")</f>
        <v>5.49</v>
      </c>
      <c r="E1978" s="20" t="str">
        <f>_xlfn.XLOOKUP(A1978,'Medical Examinations'!A:A,'Medical Examinations'!D:D,"not found")</f>
        <v>Yes</v>
      </c>
      <c r="F1978" s="20" t="str">
        <f>_xlfn.XLOOKUP(A1978,'Medical Examinations'!A:A,'Medical Examinations'!E:E,"not found")</f>
        <v>No</v>
      </c>
      <c r="G1978" s="20" t="str">
        <f>_xlfn.XLOOKUP(A1978,'Medical Examinations'!A:A,'Medical Examinations'!F:F,"not found")</f>
        <v>No</v>
      </c>
      <c r="H1978" s="20">
        <f>_xlfn.XLOOKUP(A1978,'Medical Examinations'!A:A,'Medical Examinations'!G:G,"not found")</f>
        <v>0</v>
      </c>
      <c r="I1978" s="20" t="str">
        <f>_xlfn.XLOOKUP(A1978,'Medical Examinations'!A:A,'Medical Examinations'!H:H,"not found")</f>
        <v>No</v>
      </c>
      <c r="J1978" s="20" t="str">
        <f>_xlfn.XLOOKUP(A1978,'Medical Examinations'!A:A,'Medical Examinations'!I:I,"not found")</f>
        <v>Overweight</v>
      </c>
      <c r="K1978" s="21">
        <f>_xlfn.XLOOKUP(A1978,'Hospitalisation Details'!A:A,'Hospitalisation Details'!F:F,"Not Found")</f>
        <v>35365</v>
      </c>
      <c r="L1978" s="22">
        <f>_xlfn.XLOOKUP(A1978,'Hospitalisation Details'!A:A,'Hospitalisation Details'!H:H,"Not Found")</f>
        <v>3392.98</v>
      </c>
      <c r="M1978" s="21" t="str">
        <f>_xlfn.XLOOKUP(A1978,'Hospitalisation Details'!A:A,'Hospitalisation Details'!I:I,"Not Found")</f>
        <v>tier - 2</v>
      </c>
      <c r="N1978" s="21" t="str">
        <f>_xlfn.XLOOKUP(A1978,'Hospitalisation Details'!A:A,'Hospitalisation Details'!J:J,"Not Found")</f>
        <v>tier - 2</v>
      </c>
      <c r="O1978" s="21" t="str">
        <f>_xlfn.XLOOKUP(A1978,'Hospitalisation Details'!A:A,'Hospitalisation Details'!K:K,"Not Found")</f>
        <v>R1013</v>
      </c>
      <c r="P1978" s="23">
        <f>_xlfn.XLOOKUP(A1978,'Hospitalisation Details'!A:A,'Hospitalisation Details'!L:L,"Not Found")</f>
        <v>26</v>
      </c>
    </row>
    <row r="1979" spans="1:16" ht="15.75" x14ac:dyDescent="0.25">
      <c r="A1979" s="19" t="s">
        <v>390</v>
      </c>
      <c r="B1979" s="19" t="str">
        <f>_xlfn.XLOOKUP(A1979,'Customer Names'!A:A,'Customer Names'!C:C,"Not Found")</f>
        <v>White</v>
      </c>
      <c r="C1979" s="20">
        <f>_xlfn.XLOOKUP(A1979,'Medical Examinations'!A:A,'Medical Examinations'!B:B,"not found")</f>
        <v>29.48</v>
      </c>
      <c r="D1979" s="20">
        <f>_xlfn.XLOOKUP(A1979,'Medical Examinations'!A:A,'Medical Examinations'!C:C,"not found")</f>
        <v>4.09</v>
      </c>
      <c r="E1979" s="20" t="str">
        <f>_xlfn.XLOOKUP(A1979,'Medical Examinations'!A:A,'Medical Examinations'!D:D,"not found")</f>
        <v>Yes</v>
      </c>
      <c r="F1979" s="20" t="str">
        <f>_xlfn.XLOOKUP(A1979,'Medical Examinations'!A:A,'Medical Examinations'!E:E,"not found")</f>
        <v>No</v>
      </c>
      <c r="G1979" s="20" t="str">
        <f>_xlfn.XLOOKUP(A1979,'Medical Examinations'!A:A,'Medical Examinations'!F:F,"not found")</f>
        <v>No</v>
      </c>
      <c r="H1979" s="20">
        <f>_xlfn.XLOOKUP(A1979,'Medical Examinations'!A:A,'Medical Examinations'!G:G,"not found")</f>
        <v>0</v>
      </c>
      <c r="I1979" s="20" t="str">
        <f>_xlfn.XLOOKUP(A1979,'Medical Examinations'!A:A,'Medical Examinations'!H:H,"not found")</f>
        <v>No</v>
      </c>
      <c r="J1979" s="20" t="str">
        <f>_xlfn.XLOOKUP(A1979,'Medical Examinations'!A:A,'Medical Examinations'!I:I,"not found")</f>
        <v>Overweight</v>
      </c>
      <c r="K1979" s="21">
        <f>_xlfn.XLOOKUP(A1979,'Hospitalisation Details'!A:A,'Hospitalisation Details'!F:F,"Not Found")</f>
        <v>35287</v>
      </c>
      <c r="L1979" s="22">
        <f>_xlfn.XLOOKUP(A1979,'Hospitalisation Details'!A:A,'Hospitalisation Details'!H:H,"Not Found")</f>
        <v>3392.37</v>
      </c>
      <c r="M1979" s="21" t="str">
        <f>_xlfn.XLOOKUP(A1979,'Hospitalisation Details'!A:A,'Hospitalisation Details'!I:I,"Not Found")</f>
        <v>tier - 2</v>
      </c>
      <c r="N1979" s="21" t="str">
        <f>_xlfn.XLOOKUP(A1979,'Hospitalisation Details'!A:A,'Hospitalisation Details'!J:J,"Not Found")</f>
        <v>tier - 2</v>
      </c>
      <c r="O1979" s="21" t="str">
        <f>_xlfn.XLOOKUP(A1979,'Hospitalisation Details'!A:A,'Hospitalisation Details'!K:K,"Not Found")</f>
        <v>R1013</v>
      </c>
      <c r="P1979" s="23">
        <f>_xlfn.XLOOKUP(A1979,'Hospitalisation Details'!A:A,'Hospitalisation Details'!L:L,"Not Found")</f>
        <v>26</v>
      </c>
    </row>
    <row r="1980" spans="1:16" ht="15.75" x14ac:dyDescent="0.25">
      <c r="A1980" s="19" t="s">
        <v>389</v>
      </c>
      <c r="B1980" s="19" t="str">
        <f>_xlfn.XLOOKUP(A1980,'Customer Names'!A:A,'Customer Names'!C:C,"Not Found")</f>
        <v>O'Neil</v>
      </c>
      <c r="C1980" s="20">
        <f>_xlfn.XLOOKUP(A1980,'Medical Examinations'!A:A,'Medical Examinations'!B:B,"not found")</f>
        <v>28.785</v>
      </c>
      <c r="D1980" s="20">
        <f>_xlfn.XLOOKUP(A1980,'Medical Examinations'!A:A,'Medical Examinations'!C:C,"not found")</f>
        <v>4.3099999999999996</v>
      </c>
      <c r="E1980" s="20" t="str">
        <f>_xlfn.XLOOKUP(A1980,'Medical Examinations'!A:A,'Medical Examinations'!D:D,"not found")</f>
        <v>Yes</v>
      </c>
      <c r="F1980" s="20" t="str">
        <f>_xlfn.XLOOKUP(A1980,'Medical Examinations'!A:A,'Medical Examinations'!E:E,"not found")</f>
        <v>No</v>
      </c>
      <c r="G1980" s="20" t="str">
        <f>_xlfn.XLOOKUP(A1980,'Medical Examinations'!A:A,'Medical Examinations'!F:F,"not found")</f>
        <v>No</v>
      </c>
      <c r="H1980" s="20">
        <f>_xlfn.XLOOKUP(A1980,'Medical Examinations'!A:A,'Medical Examinations'!G:G,"not found")</f>
        <v>0</v>
      </c>
      <c r="I1980" s="20" t="str">
        <f>_xlfn.XLOOKUP(A1980,'Medical Examinations'!A:A,'Medical Examinations'!H:H,"not found")</f>
        <v>No</v>
      </c>
      <c r="J1980" s="20" t="str">
        <f>_xlfn.XLOOKUP(A1980,'Medical Examinations'!A:A,'Medical Examinations'!I:I,"not found")</f>
        <v>Overweight</v>
      </c>
      <c r="K1980" s="21">
        <f>_xlfn.XLOOKUP(A1980,'Hospitalisation Details'!A:A,'Hospitalisation Details'!F:F,"Not Found")</f>
        <v>35382</v>
      </c>
      <c r="L1980" s="22">
        <f>_xlfn.XLOOKUP(A1980,'Hospitalisation Details'!A:A,'Hospitalisation Details'!H:H,"Not Found")</f>
        <v>3385.4</v>
      </c>
      <c r="M1980" s="21" t="str">
        <f>_xlfn.XLOOKUP(A1980,'Hospitalisation Details'!A:A,'Hospitalisation Details'!I:I,"Not Found")</f>
        <v>tier - 2</v>
      </c>
      <c r="N1980" s="21" t="str">
        <f>_xlfn.XLOOKUP(A1980,'Hospitalisation Details'!A:A,'Hospitalisation Details'!J:J,"Not Found")</f>
        <v>tier - 2</v>
      </c>
      <c r="O1980" s="21" t="str">
        <f>_xlfn.XLOOKUP(A1980,'Hospitalisation Details'!A:A,'Hospitalisation Details'!K:K,"Not Found")</f>
        <v>R1024</v>
      </c>
      <c r="P1980" s="23">
        <f>_xlfn.XLOOKUP(A1980,'Hospitalisation Details'!A:A,'Hospitalisation Details'!L:L,"Not Found")</f>
        <v>26</v>
      </c>
    </row>
    <row r="1981" spans="1:16" ht="15.75" x14ac:dyDescent="0.25">
      <c r="A1981" s="19" t="s">
        <v>388</v>
      </c>
      <c r="B1981" s="19" t="str">
        <f>_xlfn.XLOOKUP(A1981,'Customer Names'!A:A,'Customer Names'!C:C,"Not Found")</f>
        <v>Leitz</v>
      </c>
      <c r="C1981" s="20">
        <f>_xlfn.XLOOKUP(A1981,'Medical Examinations'!A:A,'Medical Examinations'!B:B,"not found")</f>
        <v>19.8</v>
      </c>
      <c r="D1981" s="20">
        <f>_xlfn.XLOOKUP(A1981,'Medical Examinations'!A:A,'Medical Examinations'!C:C,"not found")</f>
        <v>4</v>
      </c>
      <c r="E1981" s="20" t="str">
        <f>_xlfn.XLOOKUP(A1981,'Medical Examinations'!A:A,'Medical Examinations'!D:D,"not found")</f>
        <v>Yes</v>
      </c>
      <c r="F1981" s="20" t="str">
        <f>_xlfn.XLOOKUP(A1981,'Medical Examinations'!A:A,'Medical Examinations'!E:E,"not found")</f>
        <v>No</v>
      </c>
      <c r="G1981" s="20" t="str">
        <f>_xlfn.XLOOKUP(A1981,'Medical Examinations'!A:A,'Medical Examinations'!F:F,"not found")</f>
        <v>No</v>
      </c>
      <c r="H1981" s="20">
        <f>_xlfn.XLOOKUP(A1981,'Medical Examinations'!A:A,'Medical Examinations'!G:G,"not found")</f>
        <v>0</v>
      </c>
      <c r="I1981" s="20" t="str">
        <f>_xlfn.XLOOKUP(A1981,'Medical Examinations'!A:A,'Medical Examinations'!H:H,"not found")</f>
        <v>No</v>
      </c>
      <c r="J1981" s="20" t="str">
        <f>_xlfn.XLOOKUP(A1981,'Medical Examinations'!A:A,'Medical Examinations'!I:I,"not found")</f>
        <v>Normal Weight</v>
      </c>
      <c r="K1981" s="21">
        <f>_xlfn.XLOOKUP(A1981,'Hospitalisation Details'!A:A,'Hospitalisation Details'!F:F,"Not Found")</f>
        <v>35413</v>
      </c>
      <c r="L1981" s="22">
        <f>_xlfn.XLOOKUP(A1981,'Hospitalisation Details'!A:A,'Hospitalisation Details'!H:H,"Not Found")</f>
        <v>3378.91</v>
      </c>
      <c r="M1981" s="21" t="str">
        <f>_xlfn.XLOOKUP(A1981,'Hospitalisation Details'!A:A,'Hospitalisation Details'!I:I,"Not Found")</f>
        <v>tier - 2</v>
      </c>
      <c r="N1981" s="21" t="str">
        <f>_xlfn.XLOOKUP(A1981,'Hospitalisation Details'!A:A,'Hospitalisation Details'!J:J,"Not Found")</f>
        <v>tier - 2</v>
      </c>
      <c r="O1981" s="21" t="str">
        <f>_xlfn.XLOOKUP(A1981,'Hospitalisation Details'!A:A,'Hospitalisation Details'!K:K,"Not Found")</f>
        <v>R1011</v>
      </c>
      <c r="P1981" s="23">
        <f>_xlfn.XLOOKUP(A1981,'Hospitalisation Details'!A:A,'Hospitalisation Details'!L:L,"Not Found")</f>
        <v>26</v>
      </c>
    </row>
    <row r="1982" spans="1:16" ht="15.75" x14ac:dyDescent="0.25">
      <c r="A1982" s="19" t="s">
        <v>387</v>
      </c>
      <c r="B1982" s="19" t="str">
        <f>_xlfn.XLOOKUP(A1982,'Customer Names'!A:A,'Customer Names'!C:C,"Not Found")</f>
        <v>Durfee</v>
      </c>
      <c r="C1982" s="20">
        <f>_xlfn.XLOOKUP(A1982,'Medical Examinations'!A:A,'Medical Examinations'!B:B,"not found")</f>
        <v>35.53</v>
      </c>
      <c r="D1982" s="20">
        <f>_xlfn.XLOOKUP(A1982,'Medical Examinations'!A:A,'Medical Examinations'!C:C,"not found")</f>
        <v>4.68</v>
      </c>
      <c r="E1982" s="20" t="str">
        <f>_xlfn.XLOOKUP(A1982,'Medical Examinations'!A:A,'Medical Examinations'!D:D,"not found")</f>
        <v>No</v>
      </c>
      <c r="F1982" s="20" t="str">
        <f>_xlfn.XLOOKUP(A1982,'Medical Examinations'!A:A,'Medical Examinations'!E:E,"not found")</f>
        <v>No</v>
      </c>
      <c r="G1982" s="20" t="str">
        <f>_xlfn.XLOOKUP(A1982,'Medical Examinations'!A:A,'Medical Examinations'!F:F,"not found")</f>
        <v>Yes</v>
      </c>
      <c r="H1982" s="20">
        <f>_xlfn.XLOOKUP(A1982,'Medical Examinations'!A:A,'Medical Examinations'!G:G,"not found")</f>
        <v>1</v>
      </c>
      <c r="I1982" s="20" t="str">
        <f>_xlfn.XLOOKUP(A1982,'Medical Examinations'!A:A,'Medical Examinations'!H:H,"not found")</f>
        <v>No</v>
      </c>
      <c r="J1982" s="20" t="str">
        <f>_xlfn.XLOOKUP(A1982,'Medical Examinations'!A:A,'Medical Examinations'!I:I,"not found")</f>
        <v>Obesity</v>
      </c>
      <c r="K1982" s="21">
        <f>_xlfn.XLOOKUP(A1982,'Hospitalisation Details'!A:A,'Hospitalisation Details'!F:F,"Not Found")</f>
        <v>34249</v>
      </c>
      <c r="L1982" s="22">
        <f>_xlfn.XLOOKUP(A1982,'Hospitalisation Details'!A:A,'Hospitalisation Details'!H:H,"Not Found")</f>
        <v>3366.67</v>
      </c>
      <c r="M1982" s="21" t="str">
        <f>_xlfn.XLOOKUP(A1982,'Hospitalisation Details'!A:A,'Hospitalisation Details'!I:I,"Not Found")</f>
        <v>tier - 2</v>
      </c>
      <c r="N1982" s="21" t="str">
        <f>_xlfn.XLOOKUP(A1982,'Hospitalisation Details'!A:A,'Hospitalisation Details'!J:J,"Not Found")</f>
        <v>tier - 2</v>
      </c>
      <c r="O1982" s="21" t="str">
        <f>_xlfn.XLOOKUP(A1982,'Hospitalisation Details'!A:A,'Hospitalisation Details'!K:K,"Not Found")</f>
        <v>R1013</v>
      </c>
      <c r="P1982" s="23">
        <f>_xlfn.XLOOKUP(A1982,'Hospitalisation Details'!A:A,'Hospitalisation Details'!L:L,"Not Found")</f>
        <v>29</v>
      </c>
    </row>
    <row r="1983" spans="1:16" ht="15.75" x14ac:dyDescent="0.25">
      <c r="A1983" s="19" t="s">
        <v>386</v>
      </c>
      <c r="B1983" s="19" t="str">
        <f>_xlfn.XLOOKUP(A1983,'Customer Names'!A:A,'Customer Names'!C:C,"Not Found")</f>
        <v>Maylone</v>
      </c>
      <c r="C1983" s="20">
        <f>_xlfn.XLOOKUP(A1983,'Medical Examinations'!A:A,'Medical Examinations'!B:B,"not found")</f>
        <v>21.47</v>
      </c>
      <c r="D1983" s="20">
        <f>_xlfn.XLOOKUP(A1983,'Medical Examinations'!A:A,'Medical Examinations'!C:C,"not found")</f>
        <v>4.0199999999999996</v>
      </c>
      <c r="E1983" s="20" t="str">
        <f>_xlfn.XLOOKUP(A1983,'Medical Examinations'!A:A,'Medical Examinations'!D:D,"not found")</f>
        <v>Yes</v>
      </c>
      <c r="F1983" s="20" t="str">
        <f>_xlfn.XLOOKUP(A1983,'Medical Examinations'!A:A,'Medical Examinations'!E:E,"not found")</f>
        <v>No</v>
      </c>
      <c r="G1983" s="20" t="str">
        <f>_xlfn.XLOOKUP(A1983,'Medical Examinations'!A:A,'Medical Examinations'!F:F,"not found")</f>
        <v>No</v>
      </c>
      <c r="H1983" s="20">
        <f>_xlfn.XLOOKUP(A1983,'Medical Examinations'!A:A,'Medical Examinations'!G:G,"not found")</f>
        <v>1</v>
      </c>
      <c r="I1983" s="20" t="str">
        <f>_xlfn.XLOOKUP(A1983,'Medical Examinations'!A:A,'Medical Examinations'!H:H,"not found")</f>
        <v>No</v>
      </c>
      <c r="J1983" s="20" t="str">
        <f>_xlfn.XLOOKUP(A1983,'Medical Examinations'!A:A,'Medical Examinations'!I:I,"not found")</f>
        <v>Normal Weight</v>
      </c>
      <c r="K1983" s="21">
        <f>_xlfn.XLOOKUP(A1983,'Hospitalisation Details'!A:A,'Hospitalisation Details'!F:F,"Not Found")</f>
        <v>34873</v>
      </c>
      <c r="L1983" s="22">
        <f>_xlfn.XLOOKUP(A1983,'Hospitalisation Details'!A:A,'Hospitalisation Details'!H:H,"Not Found")</f>
        <v>3353.47</v>
      </c>
      <c r="M1983" s="21" t="str">
        <f>_xlfn.XLOOKUP(A1983,'Hospitalisation Details'!A:A,'Hospitalisation Details'!I:I,"Not Found")</f>
        <v>tier - 2</v>
      </c>
      <c r="N1983" s="21" t="str">
        <f>_xlfn.XLOOKUP(A1983,'Hospitalisation Details'!A:A,'Hospitalisation Details'!J:J,"Not Found")</f>
        <v>tier - 2</v>
      </c>
      <c r="O1983" s="21" t="str">
        <f>_xlfn.XLOOKUP(A1983,'Hospitalisation Details'!A:A,'Hospitalisation Details'!K:K,"Not Found")</f>
        <v>R1012</v>
      </c>
      <c r="P1983" s="23">
        <f>_xlfn.XLOOKUP(A1983,'Hospitalisation Details'!A:A,'Hospitalisation Details'!L:L,"Not Found")</f>
        <v>27</v>
      </c>
    </row>
    <row r="1984" spans="1:16" ht="15.75" x14ac:dyDescent="0.25">
      <c r="A1984" s="19" t="s">
        <v>385</v>
      </c>
      <c r="B1984" s="19" t="str">
        <f>_xlfn.XLOOKUP(A1984,'Customer Names'!A:A,'Customer Names'!C:C,"Not Found")</f>
        <v>Reiland</v>
      </c>
      <c r="C1984" s="20">
        <f>_xlfn.XLOOKUP(A1984,'Medical Examinations'!A:A,'Medical Examinations'!B:B,"not found")</f>
        <v>25.9</v>
      </c>
      <c r="D1984" s="20">
        <f>_xlfn.XLOOKUP(A1984,'Medical Examinations'!A:A,'Medical Examinations'!C:C,"not found")</f>
        <v>5.12</v>
      </c>
      <c r="E1984" s="20" t="str">
        <f>_xlfn.XLOOKUP(A1984,'Medical Examinations'!A:A,'Medical Examinations'!D:D,"not found")</f>
        <v>No</v>
      </c>
      <c r="F1984" s="20" t="str">
        <f>_xlfn.XLOOKUP(A1984,'Medical Examinations'!A:A,'Medical Examinations'!E:E,"not found")</f>
        <v>No</v>
      </c>
      <c r="G1984" s="20" t="str">
        <f>_xlfn.XLOOKUP(A1984,'Medical Examinations'!A:A,'Medical Examinations'!F:F,"not found")</f>
        <v>Yes</v>
      </c>
      <c r="H1984" s="20">
        <f>_xlfn.XLOOKUP(A1984,'Medical Examinations'!A:A,'Medical Examinations'!G:G,"not found")</f>
        <v>1</v>
      </c>
      <c r="I1984" s="20" t="str">
        <f>_xlfn.XLOOKUP(A1984,'Medical Examinations'!A:A,'Medical Examinations'!H:H,"not found")</f>
        <v>No</v>
      </c>
      <c r="J1984" s="20" t="str">
        <f>_xlfn.XLOOKUP(A1984,'Medical Examinations'!A:A,'Medical Examinations'!I:I,"not found")</f>
        <v>Overweight</v>
      </c>
      <c r="K1984" s="21">
        <f>_xlfn.XLOOKUP(A1984,'Hospitalisation Details'!A:A,'Hospitalisation Details'!F:F,"Not Found")</f>
        <v>34270</v>
      </c>
      <c r="L1984" s="22">
        <f>_xlfn.XLOOKUP(A1984,'Hospitalisation Details'!A:A,'Hospitalisation Details'!H:H,"Not Found")</f>
        <v>3353.28</v>
      </c>
      <c r="M1984" s="21" t="str">
        <f>_xlfn.XLOOKUP(A1984,'Hospitalisation Details'!A:A,'Hospitalisation Details'!I:I,"Not Found")</f>
        <v>tier - 2</v>
      </c>
      <c r="N1984" s="21" t="str">
        <f>_xlfn.XLOOKUP(A1984,'Hospitalisation Details'!A:A,'Hospitalisation Details'!J:J,"Not Found")</f>
        <v>tier - 2</v>
      </c>
      <c r="O1984" s="21" t="str">
        <f>_xlfn.XLOOKUP(A1984,'Hospitalisation Details'!A:A,'Hospitalisation Details'!K:K,"Not Found")</f>
        <v>R1011</v>
      </c>
      <c r="P1984" s="23">
        <f>_xlfn.XLOOKUP(A1984,'Hospitalisation Details'!A:A,'Hospitalisation Details'!L:L,"Not Found")</f>
        <v>29</v>
      </c>
    </row>
    <row r="1985" spans="1:16" ht="15.75" x14ac:dyDescent="0.25">
      <c r="A1985" s="19" t="s">
        <v>384</v>
      </c>
      <c r="B1985" s="19" t="str">
        <f>_xlfn.XLOOKUP(A1985,'Customer Names'!A:A,'Customer Names'!C:C,"Not Found")</f>
        <v>Hu</v>
      </c>
      <c r="C1985" s="20">
        <f>_xlfn.XLOOKUP(A1985,'Medical Examinations'!A:A,'Medical Examinations'!B:B,"not found")</f>
        <v>20.81</v>
      </c>
      <c r="D1985" s="20">
        <f>_xlfn.XLOOKUP(A1985,'Medical Examinations'!A:A,'Medical Examinations'!C:C,"not found")</f>
        <v>5.52</v>
      </c>
      <c r="E1985" s="20" t="str">
        <f>_xlfn.XLOOKUP(A1985,'Medical Examinations'!A:A,'Medical Examinations'!D:D,"not found")</f>
        <v>No</v>
      </c>
      <c r="F1985" s="20" t="str">
        <f>_xlfn.XLOOKUP(A1985,'Medical Examinations'!A:A,'Medical Examinations'!E:E,"not found")</f>
        <v>No</v>
      </c>
      <c r="G1985" s="20" t="str">
        <f>_xlfn.XLOOKUP(A1985,'Medical Examinations'!A:A,'Medical Examinations'!F:F,"not found")</f>
        <v>No</v>
      </c>
      <c r="H1985" s="20">
        <f>_xlfn.XLOOKUP(A1985,'Medical Examinations'!A:A,'Medical Examinations'!G:G,"not found")</f>
        <v>0</v>
      </c>
      <c r="I1985" s="20" t="str">
        <f>_xlfn.XLOOKUP(A1985,'Medical Examinations'!A:A,'Medical Examinations'!H:H,"not found")</f>
        <v>No</v>
      </c>
      <c r="J1985" s="20" t="str">
        <f>_xlfn.XLOOKUP(A1985,'Medical Examinations'!A:A,'Medical Examinations'!I:I,"not found")</f>
        <v>Normal Weight</v>
      </c>
      <c r="K1985" s="21">
        <f>_xlfn.XLOOKUP(A1985,'Hospitalisation Details'!A:A,'Hospitalisation Details'!F:F,"Not Found")</f>
        <v>33482</v>
      </c>
      <c r="L1985" s="22">
        <f>_xlfn.XLOOKUP(A1985,'Hospitalisation Details'!A:A,'Hospitalisation Details'!H:H,"Not Found")</f>
        <v>3342.79</v>
      </c>
      <c r="M1985" s="21" t="str">
        <f>_xlfn.XLOOKUP(A1985,'Hospitalisation Details'!A:A,'Hospitalisation Details'!I:I,"Not Found")</f>
        <v>tier - 2</v>
      </c>
      <c r="N1985" s="21" t="str">
        <f>_xlfn.XLOOKUP(A1985,'Hospitalisation Details'!A:A,'Hospitalisation Details'!J:J,"Not Found")</f>
        <v>tier - 2</v>
      </c>
      <c r="O1985" s="21" t="str">
        <f>_xlfn.XLOOKUP(A1985,'Hospitalisation Details'!A:A,'Hospitalisation Details'!K:K,"Not Found")</f>
        <v>R1013</v>
      </c>
      <c r="P1985" s="23">
        <f>_xlfn.XLOOKUP(A1985,'Hospitalisation Details'!A:A,'Hospitalisation Details'!L:L,"Not Found")</f>
        <v>31</v>
      </c>
    </row>
    <row r="1986" spans="1:16" ht="15.75" x14ac:dyDescent="0.25">
      <c r="A1986" s="19" t="s">
        <v>383</v>
      </c>
      <c r="B1986" s="19" t="str">
        <f>_xlfn.XLOOKUP(A1986,'Customer Names'!A:A,'Customer Names'!C:C,"Not Found")</f>
        <v>Lessek</v>
      </c>
      <c r="C1986" s="20">
        <f>_xlfn.XLOOKUP(A1986,'Medical Examinations'!A:A,'Medical Examinations'!B:B,"not found")</f>
        <v>25.84</v>
      </c>
      <c r="D1986" s="20">
        <f>_xlfn.XLOOKUP(A1986,'Medical Examinations'!A:A,'Medical Examinations'!C:C,"not found")</f>
        <v>5.81</v>
      </c>
      <c r="E1986" s="20" t="str">
        <f>_xlfn.XLOOKUP(A1986,'Medical Examinations'!A:A,'Medical Examinations'!D:D,"not found")</f>
        <v>Yes</v>
      </c>
      <c r="F1986" s="20" t="str">
        <f>_xlfn.XLOOKUP(A1986,'Medical Examinations'!A:A,'Medical Examinations'!E:E,"not found")</f>
        <v>No</v>
      </c>
      <c r="G1986" s="20" t="str">
        <f>_xlfn.XLOOKUP(A1986,'Medical Examinations'!A:A,'Medical Examinations'!F:F,"not found")</f>
        <v>Yes</v>
      </c>
      <c r="H1986" s="20">
        <f>_xlfn.XLOOKUP(A1986,'Medical Examinations'!A:A,'Medical Examinations'!G:G,"not found")</f>
        <v>1</v>
      </c>
      <c r="I1986" s="20" t="str">
        <f>_xlfn.XLOOKUP(A1986,'Medical Examinations'!A:A,'Medical Examinations'!H:H,"not found")</f>
        <v>No</v>
      </c>
      <c r="J1986" s="20" t="str">
        <f>_xlfn.XLOOKUP(A1986,'Medical Examinations'!A:A,'Medical Examinations'!I:I,"not found")</f>
        <v>Overweight</v>
      </c>
      <c r="K1986" s="21">
        <f>_xlfn.XLOOKUP(A1986,'Hospitalisation Details'!A:A,'Hospitalisation Details'!F:F,"Not Found")</f>
        <v>35601</v>
      </c>
      <c r="L1986" s="22">
        <f>_xlfn.XLOOKUP(A1986,'Hospitalisation Details'!A:A,'Hospitalisation Details'!H:H,"Not Found")</f>
        <v>3309.79</v>
      </c>
      <c r="M1986" s="21" t="str">
        <f>_xlfn.XLOOKUP(A1986,'Hospitalisation Details'!A:A,'Hospitalisation Details'!I:I,"Not Found")</f>
        <v>tier - 2</v>
      </c>
      <c r="N1986" s="21" t="str">
        <f>_xlfn.XLOOKUP(A1986,'Hospitalisation Details'!A:A,'Hospitalisation Details'!J:J,"Not Found")</f>
        <v>tier - 2</v>
      </c>
      <c r="O1986" s="21" t="str">
        <f>_xlfn.XLOOKUP(A1986,'Hospitalisation Details'!A:A,'Hospitalisation Details'!K:K,"Not Found")</f>
        <v>R1017</v>
      </c>
      <c r="P1986" s="23">
        <f>_xlfn.XLOOKUP(A1986,'Hospitalisation Details'!A:A,'Hospitalisation Details'!L:L,"Not Found")</f>
        <v>25</v>
      </c>
    </row>
    <row r="1987" spans="1:16" ht="15.75" x14ac:dyDescent="0.25">
      <c r="A1987" s="19" t="s">
        <v>382</v>
      </c>
      <c r="B1987" s="19" t="str">
        <f>_xlfn.XLOOKUP(A1987,'Customer Names'!A:A,'Customer Names'!C:C,"Not Found")</f>
        <v>Colavincenzo</v>
      </c>
      <c r="C1987" s="20">
        <f>_xlfn.XLOOKUP(A1987,'Medical Examinations'!A:A,'Medical Examinations'!B:B,"not found")</f>
        <v>30.95</v>
      </c>
      <c r="D1987" s="20">
        <f>_xlfn.XLOOKUP(A1987,'Medical Examinations'!A:A,'Medical Examinations'!C:C,"not found")</f>
        <v>5.16</v>
      </c>
      <c r="E1987" s="20" t="str">
        <f>_xlfn.XLOOKUP(A1987,'Medical Examinations'!A:A,'Medical Examinations'!D:D,"not found")</f>
        <v>No</v>
      </c>
      <c r="F1987" s="20" t="str">
        <f>_xlfn.XLOOKUP(A1987,'Medical Examinations'!A:A,'Medical Examinations'!E:E,"not found")</f>
        <v>No</v>
      </c>
      <c r="G1987" s="20" t="str">
        <f>_xlfn.XLOOKUP(A1987,'Medical Examinations'!A:A,'Medical Examinations'!F:F,"not found")</f>
        <v>Yes</v>
      </c>
      <c r="H1987" s="20">
        <f>_xlfn.XLOOKUP(A1987,'Medical Examinations'!A:A,'Medical Examinations'!G:G,"not found")</f>
        <v>1</v>
      </c>
      <c r="I1987" s="20" t="str">
        <f>_xlfn.XLOOKUP(A1987,'Medical Examinations'!A:A,'Medical Examinations'!H:H,"not found")</f>
        <v>No</v>
      </c>
      <c r="J1987" s="20" t="str">
        <f>_xlfn.XLOOKUP(A1987,'Medical Examinations'!A:A,'Medical Examinations'!I:I,"not found")</f>
        <v>Obesity</v>
      </c>
      <c r="K1987" s="21">
        <f>_xlfn.XLOOKUP(A1987,'Hospitalisation Details'!A:A,'Hospitalisation Details'!F:F,"Not Found")</f>
        <v>37943</v>
      </c>
      <c r="L1987" s="22">
        <f>_xlfn.XLOOKUP(A1987,'Hospitalisation Details'!A:A,'Hospitalisation Details'!H:H,"Not Found")</f>
        <v>3308.46</v>
      </c>
      <c r="M1987" s="21" t="str">
        <f>_xlfn.XLOOKUP(A1987,'Hospitalisation Details'!A:A,'Hospitalisation Details'!I:I,"Not Found")</f>
        <v>tier - 2</v>
      </c>
      <c r="N1987" s="21" t="str">
        <f>_xlfn.XLOOKUP(A1987,'Hospitalisation Details'!A:A,'Hospitalisation Details'!J:J,"Not Found")</f>
        <v>tier - 2</v>
      </c>
      <c r="O1987" s="21" t="str">
        <f>_xlfn.XLOOKUP(A1987,'Hospitalisation Details'!A:A,'Hospitalisation Details'!K:K,"Not Found")</f>
        <v>R1021</v>
      </c>
      <c r="P1987" s="23">
        <f>_xlfn.XLOOKUP(A1987,'Hospitalisation Details'!A:A,'Hospitalisation Details'!L:L,"Not Found")</f>
        <v>19</v>
      </c>
    </row>
    <row r="1988" spans="1:16" ht="15.75" x14ac:dyDescent="0.25">
      <c r="A1988" s="19" t="s">
        <v>381</v>
      </c>
      <c r="B1988" s="19" t="str">
        <f>_xlfn.XLOOKUP(A1988,'Customer Names'!A:A,'Customer Names'!C:C,"Not Found")</f>
        <v>Mendez-Karr</v>
      </c>
      <c r="C1988" s="20">
        <f>_xlfn.XLOOKUP(A1988,'Medical Examinations'!A:A,'Medical Examinations'!B:B,"not found")</f>
        <v>30.54</v>
      </c>
      <c r="D1988" s="20">
        <f>_xlfn.XLOOKUP(A1988,'Medical Examinations'!A:A,'Medical Examinations'!C:C,"not found")</f>
        <v>5</v>
      </c>
      <c r="E1988" s="20" t="str">
        <f>_xlfn.XLOOKUP(A1988,'Medical Examinations'!A:A,'Medical Examinations'!D:D,"not found")</f>
        <v>No</v>
      </c>
      <c r="F1988" s="20" t="str">
        <f>_xlfn.XLOOKUP(A1988,'Medical Examinations'!A:A,'Medical Examinations'!E:E,"not found")</f>
        <v>No</v>
      </c>
      <c r="G1988" s="20" t="str">
        <f>_xlfn.XLOOKUP(A1988,'Medical Examinations'!A:A,'Medical Examinations'!F:F,"not found")</f>
        <v>Yes</v>
      </c>
      <c r="H1988" s="20">
        <f>_xlfn.XLOOKUP(A1988,'Medical Examinations'!A:A,'Medical Examinations'!G:G,"not found")</f>
        <v>1</v>
      </c>
      <c r="I1988" s="20" t="str">
        <f>_xlfn.XLOOKUP(A1988,'Medical Examinations'!A:A,'Medical Examinations'!H:H,"not found")</f>
        <v>No</v>
      </c>
      <c r="J1988" s="20" t="str">
        <f>_xlfn.XLOOKUP(A1988,'Medical Examinations'!A:A,'Medical Examinations'!I:I,"not found")</f>
        <v>Obesity</v>
      </c>
      <c r="K1988" s="21">
        <f>_xlfn.XLOOKUP(A1988,'Hospitalisation Details'!A:A,'Hospitalisation Details'!F:F,"Not Found")</f>
        <v>37960</v>
      </c>
      <c r="L1988" s="22">
        <f>_xlfn.XLOOKUP(A1988,'Hospitalisation Details'!A:A,'Hospitalisation Details'!H:H,"Not Found")</f>
        <v>3300.7</v>
      </c>
      <c r="M1988" s="21" t="str">
        <f>_xlfn.XLOOKUP(A1988,'Hospitalisation Details'!A:A,'Hospitalisation Details'!I:I,"Not Found")</f>
        <v>tier - 2</v>
      </c>
      <c r="N1988" s="21" t="str">
        <f>_xlfn.XLOOKUP(A1988,'Hospitalisation Details'!A:A,'Hospitalisation Details'!J:J,"Not Found")</f>
        <v>tier - 2</v>
      </c>
      <c r="O1988" s="21" t="str">
        <f>_xlfn.XLOOKUP(A1988,'Hospitalisation Details'!A:A,'Hospitalisation Details'!K:K,"Not Found")</f>
        <v>R1025</v>
      </c>
      <c r="P1988" s="23">
        <f>_xlfn.XLOOKUP(A1988,'Hospitalisation Details'!A:A,'Hospitalisation Details'!L:L,"Not Found")</f>
        <v>19</v>
      </c>
    </row>
    <row r="1989" spans="1:16" ht="15.75" x14ac:dyDescent="0.25">
      <c r="A1989" s="19" t="s">
        <v>380</v>
      </c>
      <c r="B1989" s="19" t="str">
        <f>_xlfn.XLOOKUP(A1989,'Customer Names'!A:A,'Customer Names'!C:C,"Not Found")</f>
        <v>Saulnier</v>
      </c>
      <c r="C1989" s="20">
        <f>_xlfn.XLOOKUP(A1989,'Medical Examinations'!A:A,'Medical Examinations'!B:B,"not found")</f>
        <v>33.914999999999999</v>
      </c>
      <c r="D1989" s="20">
        <f>_xlfn.XLOOKUP(A1989,'Medical Examinations'!A:A,'Medical Examinations'!C:C,"not found")</f>
        <v>5.84</v>
      </c>
      <c r="E1989" s="20" t="str">
        <f>_xlfn.XLOOKUP(A1989,'Medical Examinations'!A:A,'Medical Examinations'!D:D,"not found")</f>
        <v>Yes</v>
      </c>
      <c r="F1989" s="20" t="str">
        <f>_xlfn.XLOOKUP(A1989,'Medical Examinations'!A:A,'Medical Examinations'!E:E,"not found")</f>
        <v>No</v>
      </c>
      <c r="G1989" s="20" t="str">
        <f>_xlfn.XLOOKUP(A1989,'Medical Examinations'!A:A,'Medical Examinations'!F:F,"not found")</f>
        <v>No</v>
      </c>
      <c r="H1989" s="20">
        <f>_xlfn.XLOOKUP(A1989,'Medical Examinations'!A:A,'Medical Examinations'!G:G,"not found")</f>
        <v>0</v>
      </c>
      <c r="I1989" s="20" t="str">
        <f>_xlfn.XLOOKUP(A1989,'Medical Examinations'!A:A,'Medical Examinations'!H:H,"not found")</f>
        <v>No</v>
      </c>
      <c r="J1989" s="20" t="str">
        <f>_xlfn.XLOOKUP(A1989,'Medical Examinations'!A:A,'Medical Examinations'!I:I,"not found")</f>
        <v>Obesity</v>
      </c>
      <c r="K1989" s="21">
        <f>_xlfn.XLOOKUP(A1989,'Hospitalisation Details'!A:A,'Hospitalisation Details'!F:F,"Not Found")</f>
        <v>35386</v>
      </c>
      <c r="L1989" s="22">
        <f>_xlfn.XLOOKUP(A1989,'Hospitalisation Details'!A:A,'Hospitalisation Details'!H:H,"Not Found")</f>
        <v>3292.53</v>
      </c>
      <c r="M1989" s="21" t="str">
        <f>_xlfn.XLOOKUP(A1989,'Hospitalisation Details'!A:A,'Hospitalisation Details'!I:I,"Not Found")</f>
        <v>tier - 2</v>
      </c>
      <c r="N1989" s="21" t="str">
        <f>_xlfn.XLOOKUP(A1989,'Hospitalisation Details'!A:A,'Hospitalisation Details'!J:J,"Not Found")</f>
        <v>tier - 2</v>
      </c>
      <c r="O1989" s="21" t="str">
        <f>_xlfn.XLOOKUP(A1989,'Hospitalisation Details'!A:A,'Hospitalisation Details'!K:K,"Not Found")</f>
        <v>R1012</v>
      </c>
      <c r="P1989" s="23">
        <f>_xlfn.XLOOKUP(A1989,'Hospitalisation Details'!A:A,'Hospitalisation Details'!L:L,"Not Found")</f>
        <v>26</v>
      </c>
    </row>
    <row r="1990" spans="1:16" ht="15.75" x14ac:dyDescent="0.25">
      <c r="A1990" s="19" t="s">
        <v>379</v>
      </c>
      <c r="B1990" s="19" t="str">
        <f>_xlfn.XLOOKUP(A1990,'Customer Names'!A:A,'Customer Names'!C:C,"Not Found")</f>
        <v>Schoonover</v>
      </c>
      <c r="C1990" s="20">
        <f>_xlfn.XLOOKUP(A1990,'Medical Examinations'!A:A,'Medical Examinations'!B:B,"not found")</f>
        <v>33.31</v>
      </c>
      <c r="D1990" s="20">
        <f>_xlfn.XLOOKUP(A1990,'Medical Examinations'!A:A,'Medical Examinations'!C:C,"not found")</f>
        <v>4.1900000000000004</v>
      </c>
      <c r="E1990" s="20" t="str">
        <f>_xlfn.XLOOKUP(A1990,'Medical Examinations'!A:A,'Medical Examinations'!D:D,"not found")</f>
        <v>No</v>
      </c>
      <c r="F1990" s="20" t="str">
        <f>_xlfn.XLOOKUP(A1990,'Medical Examinations'!A:A,'Medical Examinations'!E:E,"not found")</f>
        <v>No</v>
      </c>
      <c r="G1990" s="20" t="str">
        <f>_xlfn.XLOOKUP(A1990,'Medical Examinations'!A:A,'Medical Examinations'!F:F,"not found")</f>
        <v>Yes</v>
      </c>
      <c r="H1990" s="20">
        <f>_xlfn.XLOOKUP(A1990,'Medical Examinations'!A:A,'Medical Examinations'!G:G,"not found")</f>
        <v>1</v>
      </c>
      <c r="I1990" s="20" t="str">
        <f>_xlfn.XLOOKUP(A1990,'Medical Examinations'!A:A,'Medical Examinations'!H:H,"not found")</f>
        <v>No</v>
      </c>
      <c r="J1990" s="20" t="str">
        <f>_xlfn.XLOOKUP(A1990,'Medical Examinations'!A:A,'Medical Examinations'!I:I,"not found")</f>
        <v>Obesity</v>
      </c>
      <c r="K1990" s="21">
        <f>_xlfn.XLOOKUP(A1990,'Hospitalisation Details'!A:A,'Hospitalisation Details'!F:F,"Not Found")</f>
        <v>37805</v>
      </c>
      <c r="L1990" s="22">
        <f>_xlfn.XLOOKUP(A1990,'Hospitalisation Details'!A:A,'Hospitalisation Details'!H:H,"Not Found")</f>
        <v>3280.22</v>
      </c>
      <c r="M1990" s="21" t="str">
        <f>_xlfn.XLOOKUP(A1990,'Hospitalisation Details'!A:A,'Hospitalisation Details'!I:I,"Not Found")</f>
        <v>tier - 2</v>
      </c>
      <c r="N1990" s="21" t="str">
        <f>_xlfn.XLOOKUP(A1990,'Hospitalisation Details'!A:A,'Hospitalisation Details'!J:J,"Not Found")</f>
        <v>tier - 2</v>
      </c>
      <c r="O1990" s="21" t="str">
        <f>_xlfn.XLOOKUP(A1990,'Hospitalisation Details'!A:A,'Hospitalisation Details'!K:K,"Not Found")</f>
        <v>R1011</v>
      </c>
      <c r="P1990" s="23">
        <f>_xlfn.XLOOKUP(A1990,'Hospitalisation Details'!A:A,'Hospitalisation Details'!L:L,"Not Found")</f>
        <v>19</v>
      </c>
    </row>
    <row r="1991" spans="1:16" ht="15.75" x14ac:dyDescent="0.25">
      <c r="A1991" s="19" t="s">
        <v>378</v>
      </c>
      <c r="B1991" s="19" t="str">
        <f>_xlfn.XLOOKUP(A1991,'Customer Names'!A:A,'Customer Names'!C:C,"Not Found")</f>
        <v>Hass</v>
      </c>
      <c r="C1991" s="20">
        <f>_xlfn.XLOOKUP(A1991,'Medical Examinations'!A:A,'Medical Examinations'!B:B,"not found")</f>
        <v>25.745000000000001</v>
      </c>
      <c r="D1991" s="20">
        <f>_xlfn.XLOOKUP(A1991,'Medical Examinations'!A:A,'Medical Examinations'!C:C,"not found")</f>
        <v>4.62</v>
      </c>
      <c r="E1991" s="20" t="str">
        <f>_xlfn.XLOOKUP(A1991,'Medical Examinations'!A:A,'Medical Examinations'!D:D,"not found")</f>
        <v>Yes</v>
      </c>
      <c r="F1991" s="20" t="str">
        <f>_xlfn.XLOOKUP(A1991,'Medical Examinations'!A:A,'Medical Examinations'!E:E,"not found")</f>
        <v>No</v>
      </c>
      <c r="G1991" s="20" t="str">
        <f>_xlfn.XLOOKUP(A1991,'Medical Examinations'!A:A,'Medical Examinations'!F:F,"not found")</f>
        <v>No</v>
      </c>
      <c r="H1991" s="20">
        <f>_xlfn.XLOOKUP(A1991,'Medical Examinations'!A:A,'Medical Examinations'!G:G,"not found")</f>
        <v>0</v>
      </c>
      <c r="I1991" s="20" t="str">
        <f>_xlfn.XLOOKUP(A1991,'Medical Examinations'!A:A,'Medical Examinations'!H:H,"not found")</f>
        <v>No</v>
      </c>
      <c r="J1991" s="20" t="str">
        <f>_xlfn.XLOOKUP(A1991,'Medical Examinations'!A:A,'Medical Examinations'!I:I,"not found")</f>
        <v>Overweight</v>
      </c>
      <c r="K1991" s="21">
        <f>_xlfn.XLOOKUP(A1991,'Hospitalisation Details'!A:A,'Hospitalisation Details'!F:F,"Not Found")</f>
        <v>37170</v>
      </c>
      <c r="L1991" s="22">
        <f>_xlfn.XLOOKUP(A1991,'Hospitalisation Details'!A:A,'Hospitalisation Details'!H:H,"Not Found")</f>
        <v>3279.87</v>
      </c>
      <c r="M1991" s="21" t="str">
        <f>_xlfn.XLOOKUP(A1991,'Hospitalisation Details'!A:A,'Hospitalisation Details'!I:I,"Not Found")</f>
        <v>tier - 2</v>
      </c>
      <c r="N1991" s="21" t="str">
        <f>_xlfn.XLOOKUP(A1991,'Hospitalisation Details'!A:A,'Hospitalisation Details'!J:J,"Not Found")</f>
        <v>tier - 2</v>
      </c>
      <c r="O1991" s="21" t="str">
        <f>_xlfn.XLOOKUP(A1991,'Hospitalisation Details'!A:A,'Hospitalisation Details'!K:K,"Not Found")</f>
        <v>R1017</v>
      </c>
      <c r="P1991" s="23">
        <f>_xlfn.XLOOKUP(A1991,'Hospitalisation Details'!A:A,'Hospitalisation Details'!L:L,"Not Found")</f>
        <v>21</v>
      </c>
    </row>
    <row r="1992" spans="1:16" ht="15.75" x14ac:dyDescent="0.25">
      <c r="A1992" s="19" t="s">
        <v>377</v>
      </c>
      <c r="B1992" s="19" t="str">
        <f>_xlfn.XLOOKUP(A1992,'Customer Names'!A:A,'Customer Names'!C:C,"Not Found")</f>
        <v>Cadotte</v>
      </c>
      <c r="C1992" s="20">
        <f>_xlfn.XLOOKUP(A1992,'Medical Examinations'!A:A,'Medical Examinations'!B:B,"not found")</f>
        <v>37.1</v>
      </c>
      <c r="D1992" s="20">
        <f>_xlfn.XLOOKUP(A1992,'Medical Examinations'!A:A,'Medical Examinations'!C:C,"not found")</f>
        <v>6.24</v>
      </c>
      <c r="E1992" s="20" t="str">
        <f>_xlfn.XLOOKUP(A1992,'Medical Examinations'!A:A,'Medical Examinations'!D:D,"not found")</f>
        <v>No</v>
      </c>
      <c r="F1992" s="20" t="str">
        <f>_xlfn.XLOOKUP(A1992,'Medical Examinations'!A:A,'Medical Examinations'!E:E,"not found")</f>
        <v>No</v>
      </c>
      <c r="G1992" s="20" t="str">
        <f>_xlfn.XLOOKUP(A1992,'Medical Examinations'!A:A,'Medical Examinations'!F:F,"not found")</f>
        <v>No</v>
      </c>
      <c r="H1992" s="20">
        <f>_xlfn.XLOOKUP(A1992,'Medical Examinations'!A:A,'Medical Examinations'!G:G,"not found")</f>
        <v>0</v>
      </c>
      <c r="I1992" s="20" t="str">
        <f>_xlfn.XLOOKUP(A1992,'Medical Examinations'!A:A,'Medical Examinations'!H:H,"not found")</f>
        <v>No</v>
      </c>
      <c r="J1992" s="20" t="str">
        <f>_xlfn.XLOOKUP(A1992,'Medical Examinations'!A:A,'Medical Examinations'!I:I,"not found")</f>
        <v>Obesity</v>
      </c>
      <c r="K1992" s="21">
        <f>_xlfn.XLOOKUP(A1992,'Hospitalisation Details'!A:A,'Hospitalisation Details'!F:F,"Not Found")</f>
        <v>34516</v>
      </c>
      <c r="L1992" s="22">
        <f>_xlfn.XLOOKUP(A1992,'Hospitalisation Details'!A:A,'Hospitalisation Details'!H:H,"Not Found")</f>
        <v>3277.16</v>
      </c>
      <c r="M1992" s="21" t="str">
        <f>_xlfn.XLOOKUP(A1992,'Hospitalisation Details'!A:A,'Hospitalisation Details'!I:I,"Not Found")</f>
        <v>tier - 2</v>
      </c>
      <c r="N1992" s="21" t="str">
        <f>_xlfn.XLOOKUP(A1992,'Hospitalisation Details'!A:A,'Hospitalisation Details'!J:J,"Not Found")</f>
        <v>tier - 2</v>
      </c>
      <c r="O1992" s="21" t="str">
        <f>_xlfn.XLOOKUP(A1992,'Hospitalisation Details'!A:A,'Hospitalisation Details'!K:K,"Not Found")</f>
        <v>R1011</v>
      </c>
      <c r="P1992" s="23">
        <f>_xlfn.XLOOKUP(A1992,'Hospitalisation Details'!A:A,'Hospitalisation Details'!L:L,"Not Found")</f>
        <v>28</v>
      </c>
    </row>
    <row r="1993" spans="1:16" ht="15.75" x14ac:dyDescent="0.25">
      <c r="A1993" s="19" t="s">
        <v>376</v>
      </c>
      <c r="B1993" s="19" t="str">
        <f>_xlfn.XLOOKUP(A1993,'Customer Names'!A:A,'Customer Names'!C:C,"Not Found")</f>
        <v>Cacciapaglia</v>
      </c>
      <c r="C1993" s="20">
        <f>_xlfn.XLOOKUP(A1993,'Medical Examinations'!A:A,'Medical Examinations'!B:B,"not found")</f>
        <v>35.435000000000002</v>
      </c>
      <c r="D1993" s="20">
        <f>_xlfn.XLOOKUP(A1993,'Medical Examinations'!A:A,'Medical Examinations'!C:C,"not found")</f>
        <v>5.81</v>
      </c>
      <c r="E1993" s="20" t="str">
        <f>_xlfn.XLOOKUP(A1993,'Medical Examinations'!A:A,'Medical Examinations'!D:D,"not found")</f>
        <v>No</v>
      </c>
      <c r="F1993" s="20" t="str">
        <f>_xlfn.XLOOKUP(A1993,'Medical Examinations'!A:A,'Medical Examinations'!E:E,"not found")</f>
        <v>No</v>
      </c>
      <c r="G1993" s="20" t="str">
        <f>_xlfn.XLOOKUP(A1993,'Medical Examinations'!A:A,'Medical Examinations'!F:F,"not found")</f>
        <v>No</v>
      </c>
      <c r="H1993" s="20">
        <f>_xlfn.XLOOKUP(A1993,'Medical Examinations'!A:A,'Medical Examinations'!G:G,"not found")</f>
        <v>0</v>
      </c>
      <c r="I1993" s="20" t="str">
        <f>_xlfn.XLOOKUP(A1993,'Medical Examinations'!A:A,'Medical Examinations'!H:H,"not found")</f>
        <v>No</v>
      </c>
      <c r="J1993" s="20" t="str">
        <f>_xlfn.XLOOKUP(A1993,'Medical Examinations'!A:A,'Medical Examinations'!I:I,"not found")</f>
        <v>Obesity</v>
      </c>
      <c r="K1993" s="21">
        <f>_xlfn.XLOOKUP(A1993,'Hospitalisation Details'!A:A,'Hospitalisation Details'!F:F,"Not Found")</f>
        <v>34670</v>
      </c>
      <c r="L1993" s="22">
        <f>_xlfn.XLOOKUP(A1993,'Hospitalisation Details'!A:A,'Hospitalisation Details'!H:H,"Not Found")</f>
        <v>3268.85</v>
      </c>
      <c r="M1993" s="21" t="str">
        <f>_xlfn.XLOOKUP(A1993,'Hospitalisation Details'!A:A,'Hospitalisation Details'!I:I,"Not Found")</f>
        <v>tier - 2</v>
      </c>
      <c r="N1993" s="21" t="str">
        <f>_xlfn.XLOOKUP(A1993,'Hospitalisation Details'!A:A,'Hospitalisation Details'!J:J,"Not Found")</f>
        <v>tier - 2</v>
      </c>
      <c r="O1993" s="21" t="str">
        <f>_xlfn.XLOOKUP(A1993,'Hospitalisation Details'!A:A,'Hospitalisation Details'!K:K,"Not Found")</f>
        <v>R1016</v>
      </c>
      <c r="P1993" s="23">
        <f>_xlfn.XLOOKUP(A1993,'Hospitalisation Details'!A:A,'Hospitalisation Details'!L:L,"Not Found")</f>
        <v>28</v>
      </c>
    </row>
    <row r="1994" spans="1:16" ht="15.75" x14ac:dyDescent="0.25">
      <c r="A1994" s="19" t="s">
        <v>375</v>
      </c>
      <c r="B1994" s="19" t="str">
        <f>_xlfn.XLOOKUP(A1994,'Customer Names'!A:A,'Customer Names'!C:C,"Not Found")</f>
        <v>Mininger</v>
      </c>
      <c r="C1994" s="20">
        <f>_xlfn.XLOOKUP(A1994,'Medical Examinations'!A:A,'Medical Examinations'!B:B,"not found")</f>
        <v>20.399999999999999</v>
      </c>
      <c r="D1994" s="20">
        <f>_xlfn.XLOOKUP(A1994,'Medical Examinations'!A:A,'Medical Examinations'!C:C,"not found")</f>
        <v>4.83</v>
      </c>
      <c r="E1994" s="20" t="str">
        <f>_xlfn.XLOOKUP(A1994,'Medical Examinations'!A:A,'Medical Examinations'!D:D,"not found")</f>
        <v>No</v>
      </c>
      <c r="F1994" s="20" t="str">
        <f>_xlfn.XLOOKUP(A1994,'Medical Examinations'!A:A,'Medical Examinations'!E:E,"not found")</f>
        <v>No</v>
      </c>
      <c r="G1994" s="20" t="str">
        <f>_xlfn.XLOOKUP(A1994,'Medical Examinations'!A:A,'Medical Examinations'!F:F,"not found")</f>
        <v>No</v>
      </c>
      <c r="H1994" s="20">
        <f>_xlfn.XLOOKUP(A1994,'Medical Examinations'!A:A,'Medical Examinations'!G:G,"not found")</f>
        <v>0</v>
      </c>
      <c r="I1994" s="20" t="str">
        <f>_xlfn.XLOOKUP(A1994,'Medical Examinations'!A:A,'Medical Examinations'!H:H,"not found")</f>
        <v>No</v>
      </c>
      <c r="J1994" s="20" t="str">
        <f>_xlfn.XLOOKUP(A1994,'Medical Examinations'!A:A,'Medical Examinations'!I:I,"not found")</f>
        <v>Normal Weight</v>
      </c>
      <c r="K1994" s="21">
        <f>_xlfn.XLOOKUP(A1994,'Hospitalisation Details'!A:A,'Hospitalisation Details'!F:F,"Not Found")</f>
        <v>33555</v>
      </c>
      <c r="L1994" s="22">
        <f>_xlfn.XLOOKUP(A1994,'Hospitalisation Details'!A:A,'Hospitalisation Details'!H:H,"Not Found")</f>
        <v>3260.2</v>
      </c>
      <c r="M1994" s="21" t="str">
        <f>_xlfn.XLOOKUP(A1994,'Hospitalisation Details'!A:A,'Hospitalisation Details'!I:I,"Not Found")</f>
        <v>tier - 2</v>
      </c>
      <c r="N1994" s="21" t="str">
        <f>_xlfn.XLOOKUP(A1994,'Hospitalisation Details'!A:A,'Hospitalisation Details'!J:J,"Not Found")</f>
        <v>tier - 2</v>
      </c>
      <c r="O1994" s="21" t="str">
        <f>_xlfn.XLOOKUP(A1994,'Hospitalisation Details'!A:A,'Hospitalisation Details'!K:K,"Not Found")</f>
        <v>R1011</v>
      </c>
      <c r="P1994" s="23">
        <f>_xlfn.XLOOKUP(A1994,'Hospitalisation Details'!A:A,'Hospitalisation Details'!L:L,"Not Found")</f>
        <v>31</v>
      </c>
    </row>
    <row r="1995" spans="1:16" ht="15.75" x14ac:dyDescent="0.25">
      <c r="A1995" s="19" t="s">
        <v>374</v>
      </c>
      <c r="B1995" s="19" t="str">
        <f>_xlfn.XLOOKUP(A1995,'Customer Names'!A:A,'Customer Names'!C:C,"Not Found")</f>
        <v>Mayo</v>
      </c>
      <c r="C1995" s="20">
        <f>_xlfn.XLOOKUP(A1995,'Medical Examinations'!A:A,'Medical Examinations'!B:B,"not found")</f>
        <v>42.13</v>
      </c>
      <c r="D1995" s="20">
        <f>_xlfn.XLOOKUP(A1995,'Medical Examinations'!A:A,'Medical Examinations'!C:C,"not found")</f>
        <v>5.72</v>
      </c>
      <c r="E1995" s="20" t="str">
        <f>_xlfn.XLOOKUP(A1995,'Medical Examinations'!A:A,'Medical Examinations'!D:D,"not found")</f>
        <v>Yes</v>
      </c>
      <c r="F1995" s="20" t="str">
        <f>_xlfn.XLOOKUP(A1995,'Medical Examinations'!A:A,'Medical Examinations'!E:E,"not found")</f>
        <v>No</v>
      </c>
      <c r="G1995" s="20" t="str">
        <f>_xlfn.XLOOKUP(A1995,'Medical Examinations'!A:A,'Medical Examinations'!F:F,"not found")</f>
        <v>Yes</v>
      </c>
      <c r="H1995" s="20">
        <f>_xlfn.XLOOKUP(A1995,'Medical Examinations'!A:A,'Medical Examinations'!G:G,"not found")</f>
        <v>1</v>
      </c>
      <c r="I1995" s="20" t="str">
        <f>_xlfn.XLOOKUP(A1995,'Medical Examinations'!A:A,'Medical Examinations'!H:H,"not found")</f>
        <v>No</v>
      </c>
      <c r="J1995" s="20" t="str">
        <f>_xlfn.XLOOKUP(A1995,'Medical Examinations'!A:A,'Medical Examinations'!I:I,"not found")</f>
        <v>Obesity</v>
      </c>
      <c r="K1995" s="21">
        <f>_xlfn.XLOOKUP(A1995,'Hospitalisation Details'!A:A,'Hospitalisation Details'!F:F,"Not Found")</f>
        <v>35675</v>
      </c>
      <c r="L1995" s="22">
        <f>_xlfn.XLOOKUP(A1995,'Hospitalisation Details'!A:A,'Hospitalisation Details'!H:H,"Not Found")</f>
        <v>3238.44</v>
      </c>
      <c r="M1995" s="21" t="str">
        <f>_xlfn.XLOOKUP(A1995,'Hospitalisation Details'!A:A,'Hospitalisation Details'!I:I,"Not Found")</f>
        <v>tier - 2</v>
      </c>
      <c r="N1995" s="21" t="str">
        <f>_xlfn.XLOOKUP(A1995,'Hospitalisation Details'!A:A,'Hospitalisation Details'!J:J,"Not Found")</f>
        <v>tier - 2</v>
      </c>
      <c r="O1995" s="21" t="str">
        <f>_xlfn.XLOOKUP(A1995,'Hospitalisation Details'!A:A,'Hospitalisation Details'!K:K,"Not Found")</f>
        <v>R1013</v>
      </c>
      <c r="P1995" s="23">
        <f>_xlfn.XLOOKUP(A1995,'Hospitalisation Details'!A:A,'Hospitalisation Details'!L:L,"Not Found")</f>
        <v>25</v>
      </c>
    </row>
    <row r="1996" spans="1:16" ht="15.75" x14ac:dyDescent="0.25">
      <c r="A1996" s="19" t="s">
        <v>373</v>
      </c>
      <c r="B1996" s="19" t="str">
        <f>_xlfn.XLOOKUP(A1996,'Customer Names'!A:A,'Customer Names'!C:C,"Not Found")</f>
        <v>Zicko</v>
      </c>
      <c r="C1996" s="20">
        <f>_xlfn.XLOOKUP(A1996,'Medical Examinations'!A:A,'Medical Examinations'!B:B,"not found")</f>
        <v>33.99</v>
      </c>
      <c r="D1996" s="20">
        <f>_xlfn.XLOOKUP(A1996,'Medical Examinations'!A:A,'Medical Examinations'!C:C,"not found")</f>
        <v>4.83</v>
      </c>
      <c r="E1996" s="20" t="str">
        <f>_xlfn.XLOOKUP(A1996,'Medical Examinations'!A:A,'Medical Examinations'!D:D,"not found")</f>
        <v>Yes</v>
      </c>
      <c r="F1996" s="20" t="str">
        <f>_xlfn.XLOOKUP(A1996,'Medical Examinations'!A:A,'Medical Examinations'!E:E,"not found")</f>
        <v>No</v>
      </c>
      <c r="G1996" s="20" t="str">
        <f>_xlfn.XLOOKUP(A1996,'Medical Examinations'!A:A,'Medical Examinations'!F:F,"not found")</f>
        <v>Yes</v>
      </c>
      <c r="H1996" s="20">
        <f>_xlfn.XLOOKUP(A1996,'Medical Examinations'!A:A,'Medical Examinations'!G:G,"not found")</f>
        <v>1</v>
      </c>
      <c r="I1996" s="20" t="str">
        <f>_xlfn.XLOOKUP(A1996,'Medical Examinations'!A:A,'Medical Examinations'!H:H,"not found")</f>
        <v>No</v>
      </c>
      <c r="J1996" s="20" t="str">
        <f>_xlfn.XLOOKUP(A1996,'Medical Examinations'!A:A,'Medical Examinations'!I:I,"not found")</f>
        <v>Obesity</v>
      </c>
      <c r="K1996" s="21">
        <f>_xlfn.XLOOKUP(A1996,'Hospitalisation Details'!A:A,'Hospitalisation Details'!F:F,"Not Found")</f>
        <v>35644</v>
      </c>
      <c r="L1996" s="22">
        <f>_xlfn.XLOOKUP(A1996,'Hospitalisation Details'!A:A,'Hospitalisation Details'!H:H,"Not Found")</f>
        <v>3227.12</v>
      </c>
      <c r="M1996" s="21" t="str">
        <f>_xlfn.XLOOKUP(A1996,'Hospitalisation Details'!A:A,'Hospitalisation Details'!I:I,"Not Found")</f>
        <v>tier - 2</v>
      </c>
      <c r="N1996" s="21" t="str">
        <f>_xlfn.XLOOKUP(A1996,'Hospitalisation Details'!A:A,'Hospitalisation Details'!J:J,"Not Found")</f>
        <v>tier - 2</v>
      </c>
      <c r="O1996" s="21" t="str">
        <f>_xlfn.XLOOKUP(A1996,'Hospitalisation Details'!A:A,'Hospitalisation Details'!K:K,"Not Found")</f>
        <v>R1013</v>
      </c>
      <c r="P1996" s="23">
        <f>_xlfn.XLOOKUP(A1996,'Hospitalisation Details'!A:A,'Hospitalisation Details'!L:L,"Not Found")</f>
        <v>25</v>
      </c>
    </row>
    <row r="1997" spans="1:16" ht="15.75" x14ac:dyDescent="0.25">
      <c r="A1997" s="19" t="s">
        <v>372</v>
      </c>
      <c r="B1997" s="19" t="str">
        <f>_xlfn.XLOOKUP(A1997,'Customer Names'!A:A,'Customer Names'!C:C,"Not Found")</f>
        <v>Graham</v>
      </c>
      <c r="C1997" s="20">
        <f>_xlfn.XLOOKUP(A1997,'Medical Examinations'!A:A,'Medical Examinations'!B:B,"not found")</f>
        <v>28.594999999999999</v>
      </c>
      <c r="D1997" s="20">
        <f>_xlfn.XLOOKUP(A1997,'Medical Examinations'!A:A,'Medical Examinations'!C:C,"not found")</f>
        <v>4.1399999999999997</v>
      </c>
      <c r="E1997" s="20" t="str">
        <f>_xlfn.XLOOKUP(A1997,'Medical Examinations'!A:A,'Medical Examinations'!D:D,"not found")</f>
        <v>Yes</v>
      </c>
      <c r="F1997" s="20" t="str">
        <f>_xlfn.XLOOKUP(A1997,'Medical Examinations'!A:A,'Medical Examinations'!E:E,"not found")</f>
        <v>No</v>
      </c>
      <c r="G1997" s="20" t="str">
        <f>_xlfn.XLOOKUP(A1997,'Medical Examinations'!A:A,'Medical Examinations'!F:F,"not found")</f>
        <v>Yes</v>
      </c>
      <c r="H1997" s="20">
        <f>_xlfn.XLOOKUP(A1997,'Medical Examinations'!A:A,'Medical Examinations'!G:G,"not found")</f>
        <v>1</v>
      </c>
      <c r="I1997" s="20" t="str">
        <f>_xlfn.XLOOKUP(A1997,'Medical Examinations'!A:A,'Medical Examinations'!H:H,"not found")</f>
        <v>No</v>
      </c>
      <c r="J1997" s="20" t="str">
        <f>_xlfn.XLOOKUP(A1997,'Medical Examinations'!A:A,'Medical Examinations'!I:I,"not found")</f>
        <v>Overweight</v>
      </c>
      <c r="K1997" s="21">
        <f>_xlfn.XLOOKUP(A1997,'Hospitalisation Details'!A:A,'Hospitalisation Details'!F:F,"Not Found")</f>
        <v>35617</v>
      </c>
      <c r="L1997" s="22">
        <f>_xlfn.XLOOKUP(A1997,'Hospitalisation Details'!A:A,'Hospitalisation Details'!H:H,"Not Found")</f>
        <v>3213.62</v>
      </c>
      <c r="M1997" s="21" t="str">
        <f>_xlfn.XLOOKUP(A1997,'Hospitalisation Details'!A:A,'Hospitalisation Details'!I:I,"Not Found")</f>
        <v>tier - 2</v>
      </c>
      <c r="N1997" s="21" t="str">
        <f>_xlfn.XLOOKUP(A1997,'Hospitalisation Details'!A:A,'Hospitalisation Details'!J:J,"Not Found")</f>
        <v>tier - 2</v>
      </c>
      <c r="O1997" s="21" t="str">
        <f>_xlfn.XLOOKUP(A1997,'Hospitalisation Details'!A:A,'Hospitalisation Details'!K:K,"Not Found")</f>
        <v>R1024</v>
      </c>
      <c r="P1997" s="23">
        <f>_xlfn.XLOOKUP(A1997,'Hospitalisation Details'!A:A,'Hospitalisation Details'!L:L,"Not Found")</f>
        <v>25</v>
      </c>
    </row>
    <row r="1998" spans="1:16" ht="15.75" x14ac:dyDescent="0.25">
      <c r="A1998" s="19" t="s">
        <v>371</v>
      </c>
      <c r="B1998" s="19" t="str">
        <f>_xlfn.XLOOKUP(A1998,'Customer Names'!A:A,'Customer Names'!C:C,"Not Found")</f>
        <v>Boland</v>
      </c>
      <c r="C1998" s="20">
        <f>_xlfn.XLOOKUP(A1998,'Medical Examinations'!A:A,'Medical Examinations'!B:B,"not found")</f>
        <v>20.8</v>
      </c>
      <c r="D1998" s="20">
        <f>_xlfn.XLOOKUP(A1998,'Medical Examinations'!A:A,'Medical Examinations'!C:C,"not found")</f>
        <v>4.07</v>
      </c>
      <c r="E1998" s="20" t="str">
        <f>_xlfn.XLOOKUP(A1998,'Medical Examinations'!A:A,'Medical Examinations'!D:D,"not found")</f>
        <v>Yes</v>
      </c>
      <c r="F1998" s="20" t="str">
        <f>_xlfn.XLOOKUP(A1998,'Medical Examinations'!A:A,'Medical Examinations'!E:E,"not found")</f>
        <v>No</v>
      </c>
      <c r="G1998" s="20" t="str">
        <f>_xlfn.XLOOKUP(A1998,'Medical Examinations'!A:A,'Medical Examinations'!F:F,"not found")</f>
        <v>Yes</v>
      </c>
      <c r="H1998" s="20">
        <f>_xlfn.XLOOKUP(A1998,'Medical Examinations'!A:A,'Medical Examinations'!G:G,"not found")</f>
        <v>1</v>
      </c>
      <c r="I1998" s="20" t="str">
        <f>_xlfn.XLOOKUP(A1998,'Medical Examinations'!A:A,'Medical Examinations'!H:H,"not found")</f>
        <v>No</v>
      </c>
      <c r="J1998" s="20" t="str">
        <f>_xlfn.XLOOKUP(A1998,'Medical Examinations'!A:A,'Medical Examinations'!I:I,"not found")</f>
        <v>Normal Weight</v>
      </c>
      <c r="K1998" s="21">
        <f>_xlfn.XLOOKUP(A1998,'Hospitalisation Details'!A:A,'Hospitalisation Details'!F:F,"Not Found")</f>
        <v>35786</v>
      </c>
      <c r="L1998" s="22">
        <f>_xlfn.XLOOKUP(A1998,'Hospitalisation Details'!A:A,'Hospitalisation Details'!H:H,"Not Found")</f>
        <v>3208.79</v>
      </c>
      <c r="M1998" s="21" t="str">
        <f>_xlfn.XLOOKUP(A1998,'Hospitalisation Details'!A:A,'Hospitalisation Details'!I:I,"Not Found")</f>
        <v>tier - 2</v>
      </c>
      <c r="N1998" s="21" t="str">
        <f>_xlfn.XLOOKUP(A1998,'Hospitalisation Details'!A:A,'Hospitalisation Details'!J:J,"Not Found")</f>
        <v>tier - 2</v>
      </c>
      <c r="O1998" s="21" t="str">
        <f>_xlfn.XLOOKUP(A1998,'Hospitalisation Details'!A:A,'Hospitalisation Details'!K:K,"Not Found")</f>
        <v>R1011</v>
      </c>
      <c r="P1998" s="23">
        <f>_xlfn.XLOOKUP(A1998,'Hospitalisation Details'!A:A,'Hospitalisation Details'!L:L,"Not Found")</f>
        <v>25</v>
      </c>
    </row>
    <row r="1999" spans="1:16" ht="15.75" x14ac:dyDescent="0.25">
      <c r="A1999" s="19" t="s">
        <v>370</v>
      </c>
      <c r="B1999" s="19" t="str">
        <f>_xlfn.XLOOKUP(A1999,'Customer Names'!A:A,'Customer Names'!C:C,"Not Found")</f>
        <v>Cupp</v>
      </c>
      <c r="C1999" s="20">
        <f>_xlfn.XLOOKUP(A1999,'Medical Examinations'!A:A,'Medical Examinations'!B:B,"not found")</f>
        <v>23.465</v>
      </c>
      <c r="D1999" s="20">
        <f>_xlfn.XLOOKUP(A1999,'Medical Examinations'!A:A,'Medical Examinations'!C:C,"not found")</f>
        <v>6.26</v>
      </c>
      <c r="E1999" s="20" t="str">
        <f>_xlfn.XLOOKUP(A1999,'Medical Examinations'!A:A,'Medical Examinations'!D:D,"not found")</f>
        <v>Yes</v>
      </c>
      <c r="F1999" s="20" t="str">
        <f>_xlfn.XLOOKUP(A1999,'Medical Examinations'!A:A,'Medical Examinations'!E:E,"not found")</f>
        <v>No</v>
      </c>
      <c r="G1999" s="20" t="str">
        <f>_xlfn.XLOOKUP(A1999,'Medical Examinations'!A:A,'Medical Examinations'!F:F,"not found")</f>
        <v>Yes</v>
      </c>
      <c r="H1999" s="20">
        <f>_xlfn.XLOOKUP(A1999,'Medical Examinations'!A:A,'Medical Examinations'!G:G,"not found")</f>
        <v>1</v>
      </c>
      <c r="I1999" s="20" t="str">
        <f>_xlfn.XLOOKUP(A1999,'Medical Examinations'!A:A,'Medical Examinations'!H:H,"not found")</f>
        <v>No</v>
      </c>
      <c r="J1999" s="20" t="str">
        <f>_xlfn.XLOOKUP(A1999,'Medical Examinations'!A:A,'Medical Examinations'!I:I,"not found")</f>
        <v>Normal Weight</v>
      </c>
      <c r="K1999" s="21">
        <f>_xlfn.XLOOKUP(A1999,'Hospitalisation Details'!A:A,'Hospitalisation Details'!F:F,"Not Found")</f>
        <v>35616</v>
      </c>
      <c r="L1999" s="22">
        <f>_xlfn.XLOOKUP(A1999,'Hospitalisation Details'!A:A,'Hospitalisation Details'!H:H,"Not Found")</f>
        <v>3206.49</v>
      </c>
      <c r="M1999" s="21" t="str">
        <f>_xlfn.XLOOKUP(A1999,'Hospitalisation Details'!A:A,'Hospitalisation Details'!I:I,"Not Found")</f>
        <v>tier - 2</v>
      </c>
      <c r="N1999" s="21" t="str">
        <f>_xlfn.XLOOKUP(A1999,'Hospitalisation Details'!A:A,'Hospitalisation Details'!J:J,"Not Found")</f>
        <v>tier - 2</v>
      </c>
      <c r="O1999" s="21" t="str">
        <f>_xlfn.XLOOKUP(A1999,'Hospitalisation Details'!A:A,'Hospitalisation Details'!K:K,"Not Found")</f>
        <v>R1024</v>
      </c>
      <c r="P1999" s="23">
        <f>_xlfn.XLOOKUP(A1999,'Hospitalisation Details'!A:A,'Hospitalisation Details'!L:L,"Not Found")</f>
        <v>25</v>
      </c>
    </row>
    <row r="2000" spans="1:16" ht="15.75" x14ac:dyDescent="0.25">
      <c r="A2000" s="19" t="s">
        <v>369</v>
      </c>
      <c r="B2000" s="19" t="str">
        <f>_xlfn.XLOOKUP(A2000,'Customer Names'!A:A,'Customer Names'!C:C,"Not Found")</f>
        <v>Shaw</v>
      </c>
      <c r="C2000" s="20">
        <f>_xlfn.XLOOKUP(A2000,'Medical Examinations'!A:A,'Medical Examinations'!B:B,"not found")</f>
        <v>40.185000000000002</v>
      </c>
      <c r="D2000" s="20">
        <f>_xlfn.XLOOKUP(A2000,'Medical Examinations'!A:A,'Medical Examinations'!C:C,"not found")</f>
        <v>5.88</v>
      </c>
      <c r="E2000" s="20" t="str">
        <f>_xlfn.XLOOKUP(A2000,'Medical Examinations'!A:A,'Medical Examinations'!D:D,"not found")</f>
        <v>Yes</v>
      </c>
      <c r="F2000" s="20" t="str">
        <f>_xlfn.XLOOKUP(A2000,'Medical Examinations'!A:A,'Medical Examinations'!E:E,"not found")</f>
        <v>No</v>
      </c>
      <c r="G2000" s="20" t="str">
        <f>_xlfn.XLOOKUP(A2000,'Medical Examinations'!A:A,'Medical Examinations'!F:F,"not found")</f>
        <v>No</v>
      </c>
      <c r="H2000" s="20">
        <f>_xlfn.XLOOKUP(A2000,'Medical Examinations'!A:A,'Medical Examinations'!G:G,"not found")</f>
        <v>0</v>
      </c>
      <c r="I2000" s="20" t="str">
        <f>_xlfn.XLOOKUP(A2000,'Medical Examinations'!A:A,'Medical Examinations'!H:H,"not found")</f>
        <v>No</v>
      </c>
      <c r="J2000" s="20" t="str">
        <f>_xlfn.XLOOKUP(A2000,'Medical Examinations'!A:A,'Medical Examinations'!I:I,"not found")</f>
        <v>Obesity</v>
      </c>
      <c r="K2000" s="21">
        <f>_xlfn.XLOOKUP(A2000,'Hospitalisation Details'!A:A,'Hospitalisation Details'!F:F,"Not Found")</f>
        <v>35349</v>
      </c>
      <c r="L2000" s="22">
        <f>_xlfn.XLOOKUP(A2000,'Hospitalisation Details'!A:A,'Hospitalisation Details'!H:H,"Not Found")</f>
        <v>3201.25</v>
      </c>
      <c r="M2000" s="21" t="str">
        <f>_xlfn.XLOOKUP(A2000,'Hospitalisation Details'!A:A,'Hospitalisation Details'!I:I,"Not Found")</f>
        <v>tier - 2</v>
      </c>
      <c r="N2000" s="21" t="str">
        <f>_xlfn.XLOOKUP(A2000,'Hospitalisation Details'!A:A,'Hospitalisation Details'!J:J,"Not Found")</f>
        <v>tier - 2</v>
      </c>
      <c r="O2000" s="21" t="str">
        <f>_xlfn.XLOOKUP(A2000,'Hospitalisation Details'!A:A,'Hospitalisation Details'!K:K,"Not Found")</f>
        <v>R1012</v>
      </c>
      <c r="P2000" s="23">
        <f>_xlfn.XLOOKUP(A2000,'Hospitalisation Details'!A:A,'Hospitalisation Details'!L:L,"Not Found")</f>
        <v>26</v>
      </c>
    </row>
    <row r="2001" spans="1:16" ht="15.75" x14ac:dyDescent="0.25">
      <c r="A2001" s="19" t="s">
        <v>368</v>
      </c>
      <c r="B2001" s="19" t="str">
        <f>_xlfn.XLOOKUP(A2001,'Customer Names'!A:A,'Customer Names'!C:C,"Not Found")</f>
        <v>Klassen</v>
      </c>
      <c r="C2001" s="20">
        <f>_xlfn.XLOOKUP(A2001,'Medical Examinations'!A:A,'Medical Examinations'!B:B,"not found")</f>
        <v>21.89</v>
      </c>
      <c r="D2001" s="20">
        <f>_xlfn.XLOOKUP(A2001,'Medical Examinations'!A:A,'Medical Examinations'!C:C,"not found")</f>
        <v>5.72</v>
      </c>
      <c r="E2001" s="20" t="str">
        <f>_xlfn.XLOOKUP(A2001,'Medical Examinations'!A:A,'Medical Examinations'!D:D,"not found")</f>
        <v>Yes</v>
      </c>
      <c r="F2001" s="20" t="str">
        <f>_xlfn.XLOOKUP(A2001,'Medical Examinations'!A:A,'Medical Examinations'!E:E,"not found")</f>
        <v>No</v>
      </c>
      <c r="G2001" s="20" t="str">
        <f>_xlfn.XLOOKUP(A2001,'Medical Examinations'!A:A,'Medical Examinations'!F:F,"not found")</f>
        <v>No</v>
      </c>
      <c r="H2001" s="20">
        <f>_xlfn.XLOOKUP(A2001,'Medical Examinations'!A:A,'Medical Examinations'!G:G,"not found")</f>
        <v>0</v>
      </c>
      <c r="I2001" s="20" t="str">
        <f>_xlfn.XLOOKUP(A2001,'Medical Examinations'!A:A,'Medical Examinations'!H:H,"not found")</f>
        <v>No</v>
      </c>
      <c r="J2001" s="20" t="str">
        <f>_xlfn.XLOOKUP(A2001,'Medical Examinations'!A:A,'Medical Examinations'!I:I,"not found")</f>
        <v>Normal Weight</v>
      </c>
      <c r="K2001" s="21">
        <f>_xlfn.XLOOKUP(A2001,'Hospitalisation Details'!A:A,'Hospitalisation Details'!F:F,"Not Found")</f>
        <v>37136</v>
      </c>
      <c r="L2001" s="22">
        <f>_xlfn.XLOOKUP(A2001,'Hospitalisation Details'!A:A,'Hospitalisation Details'!H:H,"Not Found")</f>
        <v>3180.51</v>
      </c>
      <c r="M2001" s="21" t="str">
        <f>_xlfn.XLOOKUP(A2001,'Hospitalisation Details'!A:A,'Hospitalisation Details'!I:I,"Not Found")</f>
        <v>tier - 2</v>
      </c>
      <c r="N2001" s="21" t="str">
        <f>_xlfn.XLOOKUP(A2001,'Hospitalisation Details'!A:A,'Hospitalisation Details'!J:J,"Not Found")</f>
        <v>tier - 2</v>
      </c>
      <c r="O2001" s="21" t="str">
        <f>_xlfn.XLOOKUP(A2001,'Hospitalisation Details'!A:A,'Hospitalisation Details'!K:K,"Not Found")</f>
        <v>R1013</v>
      </c>
      <c r="P2001" s="23">
        <f>_xlfn.XLOOKUP(A2001,'Hospitalisation Details'!A:A,'Hospitalisation Details'!L:L,"Not Found")</f>
        <v>21</v>
      </c>
    </row>
    <row r="2002" spans="1:16" ht="15.75" x14ac:dyDescent="0.25">
      <c r="A2002" s="19" t="s">
        <v>367</v>
      </c>
      <c r="B2002" s="19" t="str">
        <f>_xlfn.XLOOKUP(A2002,'Customer Names'!A:A,'Customer Names'!C:C,"Not Found")</f>
        <v>Musal</v>
      </c>
      <c r="C2002" s="20">
        <f>_xlfn.XLOOKUP(A2002,'Medical Examinations'!A:A,'Medical Examinations'!B:B,"not found")</f>
        <v>29.34</v>
      </c>
      <c r="D2002" s="20">
        <f>_xlfn.XLOOKUP(A2002,'Medical Examinations'!A:A,'Medical Examinations'!C:C,"not found")</f>
        <v>6.09</v>
      </c>
      <c r="E2002" s="20" t="str">
        <f>_xlfn.XLOOKUP(A2002,'Medical Examinations'!A:A,'Medical Examinations'!D:D,"not found")</f>
        <v>Yes</v>
      </c>
      <c r="F2002" s="20" t="str">
        <f>_xlfn.XLOOKUP(A2002,'Medical Examinations'!A:A,'Medical Examinations'!E:E,"not found")</f>
        <v>Yes</v>
      </c>
      <c r="G2002" s="20" t="str">
        <f>_xlfn.XLOOKUP(A2002,'Medical Examinations'!A:A,'Medical Examinations'!F:F,"not found")</f>
        <v>No</v>
      </c>
      <c r="H2002" s="20">
        <f>_xlfn.XLOOKUP(A2002,'Medical Examinations'!A:A,'Medical Examinations'!G:G,"not found")</f>
        <v>2</v>
      </c>
      <c r="I2002" s="20" t="str">
        <f>_xlfn.XLOOKUP(A2002,'Medical Examinations'!A:A,'Medical Examinations'!H:H,"not found")</f>
        <v>No</v>
      </c>
      <c r="J2002" s="20" t="str">
        <f>_xlfn.XLOOKUP(A2002,'Medical Examinations'!A:A,'Medical Examinations'!I:I,"not found")</f>
        <v>Overweight</v>
      </c>
      <c r="K2002" s="21">
        <f>_xlfn.XLOOKUP(A2002,'Hospitalisation Details'!A:A,'Hospitalisation Details'!F:F,"Not Found")</f>
        <v>36792</v>
      </c>
      <c r="L2002" s="22">
        <f>_xlfn.XLOOKUP(A2002,'Hospitalisation Details'!A:A,'Hospitalisation Details'!H:H,"Not Found")</f>
        <v>3179.96</v>
      </c>
      <c r="M2002" s="21" t="str">
        <f>_xlfn.XLOOKUP(A2002,'Hospitalisation Details'!A:A,'Hospitalisation Details'!I:I,"Not Found")</f>
        <v>tier - 2</v>
      </c>
      <c r="N2002" s="21" t="str">
        <f>_xlfn.XLOOKUP(A2002,'Hospitalisation Details'!A:A,'Hospitalisation Details'!J:J,"Not Found")</f>
        <v>tier - 2</v>
      </c>
      <c r="O2002" s="21" t="str">
        <f>_xlfn.XLOOKUP(A2002,'Hospitalisation Details'!A:A,'Hospitalisation Details'!K:K,"Not Found")</f>
        <v>R1012</v>
      </c>
      <c r="P2002" s="23">
        <f>_xlfn.XLOOKUP(A2002,'Hospitalisation Details'!A:A,'Hospitalisation Details'!L:L,"Not Found")</f>
        <v>22</v>
      </c>
    </row>
    <row r="2003" spans="1:16" ht="15.75" x14ac:dyDescent="0.25">
      <c r="A2003" s="19" t="s">
        <v>366</v>
      </c>
      <c r="B2003" s="19" t="str">
        <f>_xlfn.XLOOKUP(A2003,'Customer Names'!A:A,'Customer Names'!C:C,"Not Found")</f>
        <v>Kitayama</v>
      </c>
      <c r="C2003" s="20">
        <f>_xlfn.XLOOKUP(A2003,'Medical Examinations'!A:A,'Medical Examinations'!B:B,"not found")</f>
        <v>22.61</v>
      </c>
      <c r="D2003" s="20">
        <f>_xlfn.XLOOKUP(A2003,'Medical Examinations'!A:A,'Medical Examinations'!C:C,"not found")</f>
        <v>4.25</v>
      </c>
      <c r="E2003" s="20" t="str">
        <f>_xlfn.XLOOKUP(A2003,'Medical Examinations'!A:A,'Medical Examinations'!D:D,"not found")</f>
        <v>Yes</v>
      </c>
      <c r="F2003" s="20" t="str">
        <f>_xlfn.XLOOKUP(A2003,'Medical Examinations'!A:A,'Medical Examinations'!E:E,"not found")</f>
        <v>No</v>
      </c>
      <c r="G2003" s="20" t="str">
        <f>_xlfn.XLOOKUP(A2003,'Medical Examinations'!A:A,'Medical Examinations'!F:F,"not found")</f>
        <v>No</v>
      </c>
      <c r="H2003" s="20">
        <f>_xlfn.XLOOKUP(A2003,'Medical Examinations'!A:A,'Medical Examinations'!G:G,"not found")</f>
        <v>0</v>
      </c>
      <c r="I2003" s="20" t="str">
        <f>_xlfn.XLOOKUP(A2003,'Medical Examinations'!A:A,'Medical Examinations'!H:H,"not found")</f>
        <v>No</v>
      </c>
      <c r="J2003" s="20" t="str">
        <f>_xlfn.XLOOKUP(A2003,'Medical Examinations'!A:A,'Medical Examinations'!I:I,"not found")</f>
        <v>Normal Weight</v>
      </c>
      <c r="K2003" s="21">
        <f>_xlfn.XLOOKUP(A2003,'Hospitalisation Details'!A:A,'Hospitalisation Details'!F:F,"Not Found")</f>
        <v>35249</v>
      </c>
      <c r="L2003" s="22">
        <f>_xlfn.XLOOKUP(A2003,'Hospitalisation Details'!A:A,'Hospitalisation Details'!H:H,"Not Found")</f>
        <v>3176.82</v>
      </c>
      <c r="M2003" s="21" t="str">
        <f>_xlfn.XLOOKUP(A2003,'Hospitalisation Details'!A:A,'Hospitalisation Details'!I:I,"Not Found")</f>
        <v>tier - 2</v>
      </c>
      <c r="N2003" s="21" t="str">
        <f>_xlfn.XLOOKUP(A2003,'Hospitalisation Details'!A:A,'Hospitalisation Details'!J:J,"Not Found")</f>
        <v>tier - 2</v>
      </c>
      <c r="O2003" s="21" t="str">
        <f>_xlfn.XLOOKUP(A2003,'Hospitalisation Details'!A:A,'Hospitalisation Details'!K:K,"Not Found")</f>
        <v>R1012</v>
      </c>
      <c r="P2003" s="23">
        <f>_xlfn.XLOOKUP(A2003,'Hospitalisation Details'!A:A,'Hospitalisation Details'!L:L,"Not Found")</f>
        <v>26</v>
      </c>
    </row>
    <row r="2004" spans="1:16" ht="15.75" x14ac:dyDescent="0.25">
      <c r="A2004" s="19" t="s">
        <v>365</v>
      </c>
      <c r="B2004" s="19" t="str">
        <f>_xlfn.XLOOKUP(A2004,'Customer Names'!A:A,'Customer Names'!C:C,"Not Found")</f>
        <v>Altman</v>
      </c>
      <c r="C2004" s="20">
        <f>_xlfn.XLOOKUP(A2004,'Medical Examinations'!A:A,'Medical Examinations'!B:B,"not found")</f>
        <v>22.23</v>
      </c>
      <c r="D2004" s="20">
        <f>_xlfn.XLOOKUP(A2004,'Medical Examinations'!A:A,'Medical Examinations'!C:C,"not found")</f>
        <v>6.09</v>
      </c>
      <c r="E2004" s="20" t="str">
        <f>_xlfn.XLOOKUP(A2004,'Medical Examinations'!A:A,'Medical Examinations'!D:D,"not found")</f>
        <v>Yes</v>
      </c>
      <c r="F2004" s="20" t="str">
        <f>_xlfn.XLOOKUP(A2004,'Medical Examinations'!A:A,'Medical Examinations'!E:E,"not found")</f>
        <v>No</v>
      </c>
      <c r="G2004" s="20" t="str">
        <f>_xlfn.XLOOKUP(A2004,'Medical Examinations'!A:A,'Medical Examinations'!F:F,"not found")</f>
        <v>No</v>
      </c>
      <c r="H2004" s="20">
        <f>_xlfn.XLOOKUP(A2004,'Medical Examinations'!A:A,'Medical Examinations'!G:G,"not found")</f>
        <v>0</v>
      </c>
      <c r="I2004" s="20" t="str">
        <f>_xlfn.XLOOKUP(A2004,'Medical Examinations'!A:A,'Medical Examinations'!H:H,"not found")</f>
        <v>No</v>
      </c>
      <c r="J2004" s="20" t="str">
        <f>_xlfn.XLOOKUP(A2004,'Medical Examinations'!A:A,'Medical Examinations'!I:I,"not found")</f>
        <v>Normal Weight</v>
      </c>
      <c r="K2004" s="21">
        <f>_xlfn.XLOOKUP(A2004,'Hospitalisation Details'!A:A,'Hospitalisation Details'!F:F,"Not Found")</f>
        <v>35291</v>
      </c>
      <c r="L2004" s="22">
        <f>_xlfn.XLOOKUP(A2004,'Hospitalisation Details'!A:A,'Hospitalisation Details'!H:H,"Not Found")</f>
        <v>3176.29</v>
      </c>
      <c r="M2004" s="21" t="str">
        <f>_xlfn.XLOOKUP(A2004,'Hospitalisation Details'!A:A,'Hospitalisation Details'!I:I,"Not Found")</f>
        <v>tier - 2</v>
      </c>
      <c r="N2004" s="21" t="str">
        <f>_xlfn.XLOOKUP(A2004,'Hospitalisation Details'!A:A,'Hospitalisation Details'!J:J,"Not Found")</f>
        <v>tier - 2</v>
      </c>
      <c r="O2004" s="21" t="str">
        <f>_xlfn.XLOOKUP(A2004,'Hospitalisation Details'!A:A,'Hospitalisation Details'!K:K,"Not Found")</f>
        <v>R1012</v>
      </c>
      <c r="P2004" s="23">
        <f>_xlfn.XLOOKUP(A2004,'Hospitalisation Details'!A:A,'Hospitalisation Details'!L:L,"Not Found")</f>
        <v>26</v>
      </c>
    </row>
    <row r="2005" spans="1:16" ht="15.75" x14ac:dyDescent="0.25">
      <c r="A2005" s="19" t="s">
        <v>364</v>
      </c>
      <c r="B2005" s="19" t="str">
        <f>_xlfn.XLOOKUP(A2005,'Customer Names'!A:A,'Customer Names'!C:C,"Not Found")</f>
        <v>Demchko</v>
      </c>
      <c r="C2005" s="20">
        <f>_xlfn.XLOOKUP(A2005,'Medical Examinations'!A:A,'Medical Examinations'!B:B,"not found")</f>
        <v>33.4</v>
      </c>
      <c r="D2005" s="20">
        <f>_xlfn.XLOOKUP(A2005,'Medical Examinations'!A:A,'Medical Examinations'!C:C,"not found")</f>
        <v>5.51</v>
      </c>
      <c r="E2005" s="20" t="str">
        <f>_xlfn.XLOOKUP(A2005,'Medical Examinations'!A:A,'Medical Examinations'!D:D,"not found")</f>
        <v>No</v>
      </c>
      <c r="F2005" s="20" t="str">
        <f>_xlfn.XLOOKUP(A2005,'Medical Examinations'!A:A,'Medical Examinations'!E:E,"not found")</f>
        <v>No</v>
      </c>
      <c r="G2005" s="20" t="str">
        <f>_xlfn.XLOOKUP(A2005,'Medical Examinations'!A:A,'Medical Examinations'!F:F,"not found")</f>
        <v>No</v>
      </c>
      <c r="H2005" s="20">
        <f>_xlfn.XLOOKUP(A2005,'Medical Examinations'!A:A,'Medical Examinations'!G:G,"not found")</f>
        <v>0</v>
      </c>
      <c r="I2005" s="20" t="str">
        <f>_xlfn.XLOOKUP(A2005,'Medical Examinations'!A:A,'Medical Examinations'!H:H,"not found")</f>
        <v>No</v>
      </c>
      <c r="J2005" s="20" t="str">
        <f>_xlfn.XLOOKUP(A2005,'Medical Examinations'!A:A,'Medical Examinations'!I:I,"not found")</f>
        <v>Obesity</v>
      </c>
      <c r="K2005" s="21">
        <f>_xlfn.XLOOKUP(A2005,'Hospitalisation Details'!A:A,'Hospitalisation Details'!F:F,"Not Found")</f>
        <v>34521</v>
      </c>
      <c r="L2005" s="22">
        <f>_xlfn.XLOOKUP(A2005,'Hospitalisation Details'!A:A,'Hospitalisation Details'!H:H,"Not Found")</f>
        <v>3172.02</v>
      </c>
      <c r="M2005" s="21" t="str">
        <f>_xlfn.XLOOKUP(A2005,'Hospitalisation Details'!A:A,'Hospitalisation Details'!I:I,"Not Found")</f>
        <v>tier - 2</v>
      </c>
      <c r="N2005" s="21" t="str">
        <f>_xlfn.XLOOKUP(A2005,'Hospitalisation Details'!A:A,'Hospitalisation Details'!J:J,"Not Found")</f>
        <v>tier - 2</v>
      </c>
      <c r="O2005" s="21" t="str">
        <f>_xlfn.XLOOKUP(A2005,'Hospitalisation Details'!A:A,'Hospitalisation Details'!K:K,"Not Found")</f>
        <v>R1011</v>
      </c>
      <c r="P2005" s="23">
        <f>_xlfn.XLOOKUP(A2005,'Hospitalisation Details'!A:A,'Hospitalisation Details'!L:L,"Not Found")</f>
        <v>28</v>
      </c>
    </row>
    <row r="2006" spans="1:16" ht="15.75" x14ac:dyDescent="0.25">
      <c r="A2006" s="19" t="s">
        <v>363</v>
      </c>
      <c r="B2006" s="19" t="str">
        <f>_xlfn.XLOOKUP(A2006,'Customer Names'!A:A,'Customer Names'!C:C,"Not Found")</f>
        <v>Wild</v>
      </c>
      <c r="C2006" s="20">
        <f>_xlfn.XLOOKUP(A2006,'Medical Examinations'!A:A,'Medical Examinations'!B:B,"not found")</f>
        <v>33.11</v>
      </c>
      <c r="D2006" s="20">
        <f>_xlfn.XLOOKUP(A2006,'Medical Examinations'!A:A,'Medical Examinations'!C:C,"not found")</f>
        <v>5.63</v>
      </c>
      <c r="E2006" s="20" t="str">
        <f>_xlfn.XLOOKUP(A2006,'Medical Examinations'!A:A,'Medical Examinations'!D:D,"not found")</f>
        <v>No</v>
      </c>
      <c r="F2006" s="20" t="str">
        <f>_xlfn.XLOOKUP(A2006,'Medical Examinations'!A:A,'Medical Examinations'!E:E,"not found")</f>
        <v>No</v>
      </c>
      <c r="G2006" s="20" t="str">
        <f>_xlfn.XLOOKUP(A2006,'Medical Examinations'!A:A,'Medical Examinations'!F:F,"not found")</f>
        <v>No</v>
      </c>
      <c r="H2006" s="20">
        <f>_xlfn.XLOOKUP(A2006,'Medical Examinations'!A:A,'Medical Examinations'!G:G,"not found")</f>
        <v>0</v>
      </c>
      <c r="I2006" s="20" t="str">
        <f>_xlfn.XLOOKUP(A2006,'Medical Examinations'!A:A,'Medical Examinations'!H:H,"not found")</f>
        <v>No</v>
      </c>
      <c r="J2006" s="20" t="str">
        <f>_xlfn.XLOOKUP(A2006,'Medical Examinations'!A:A,'Medical Examinations'!I:I,"not found")</f>
        <v>Obesity</v>
      </c>
      <c r="K2006" s="21">
        <f>_xlfn.XLOOKUP(A2006,'Hospitalisation Details'!A:A,'Hospitalisation Details'!F:F,"Not Found")</f>
        <v>34632</v>
      </c>
      <c r="L2006" s="22">
        <f>_xlfn.XLOOKUP(A2006,'Hospitalisation Details'!A:A,'Hospitalisation Details'!H:H,"Not Found")</f>
        <v>3171.61</v>
      </c>
      <c r="M2006" s="21" t="str">
        <f>_xlfn.XLOOKUP(A2006,'Hospitalisation Details'!A:A,'Hospitalisation Details'!I:I,"Not Found")</f>
        <v>tier - 2</v>
      </c>
      <c r="N2006" s="21" t="str">
        <f>_xlfn.XLOOKUP(A2006,'Hospitalisation Details'!A:A,'Hospitalisation Details'!J:J,"Not Found")</f>
        <v>tier - 2</v>
      </c>
      <c r="O2006" s="21" t="str">
        <f>_xlfn.XLOOKUP(A2006,'Hospitalisation Details'!A:A,'Hospitalisation Details'!K:K,"Not Found")</f>
        <v>R1013</v>
      </c>
      <c r="P2006" s="23">
        <f>_xlfn.XLOOKUP(A2006,'Hospitalisation Details'!A:A,'Hospitalisation Details'!L:L,"Not Found")</f>
        <v>28</v>
      </c>
    </row>
    <row r="2007" spans="1:16" ht="15.75" x14ac:dyDescent="0.25">
      <c r="A2007" s="19" t="s">
        <v>362</v>
      </c>
      <c r="B2007" s="19" t="str">
        <f>_xlfn.XLOOKUP(A2007,'Customer Names'!A:A,'Customer Names'!C:C,"Not Found")</f>
        <v>Betts</v>
      </c>
      <c r="C2007" s="20">
        <f>_xlfn.XLOOKUP(A2007,'Medical Examinations'!A:A,'Medical Examinations'!B:B,"not found")</f>
        <v>16.815000000000001</v>
      </c>
      <c r="D2007" s="20">
        <f>_xlfn.XLOOKUP(A2007,'Medical Examinations'!A:A,'Medical Examinations'!C:C,"not found")</f>
        <v>5.29</v>
      </c>
      <c r="E2007" s="20" t="str">
        <f>_xlfn.XLOOKUP(A2007,'Medical Examinations'!A:A,'Medical Examinations'!D:D,"not found")</f>
        <v>Yes</v>
      </c>
      <c r="F2007" s="20" t="str">
        <f>_xlfn.XLOOKUP(A2007,'Medical Examinations'!A:A,'Medical Examinations'!E:E,"not found")</f>
        <v>No</v>
      </c>
      <c r="G2007" s="20" t="str">
        <f>_xlfn.XLOOKUP(A2007,'Medical Examinations'!A:A,'Medical Examinations'!F:F,"not found")</f>
        <v>No</v>
      </c>
      <c r="H2007" s="20">
        <f>_xlfn.XLOOKUP(A2007,'Medical Examinations'!A:A,'Medical Examinations'!G:G,"not found")</f>
        <v>0</v>
      </c>
      <c r="I2007" s="20" t="str">
        <f>_xlfn.XLOOKUP(A2007,'Medical Examinations'!A:A,'Medical Examinations'!H:H,"not found")</f>
        <v>No</v>
      </c>
      <c r="J2007" s="20" t="str">
        <f>_xlfn.XLOOKUP(A2007,'Medical Examinations'!A:A,'Medical Examinations'!I:I,"not found")</f>
        <v>Underweight</v>
      </c>
      <c r="K2007" s="21">
        <f>_xlfn.XLOOKUP(A2007,'Hospitalisation Details'!A:A,'Hospitalisation Details'!F:F,"Not Found")</f>
        <v>37132</v>
      </c>
      <c r="L2007" s="22">
        <f>_xlfn.XLOOKUP(A2007,'Hospitalisation Details'!A:A,'Hospitalisation Details'!H:H,"Not Found")</f>
        <v>3167.46</v>
      </c>
      <c r="M2007" s="21" t="str">
        <f>_xlfn.XLOOKUP(A2007,'Hospitalisation Details'!A:A,'Hospitalisation Details'!I:I,"Not Found")</f>
        <v>tier - 2</v>
      </c>
      <c r="N2007" s="21" t="str">
        <f>_xlfn.XLOOKUP(A2007,'Hospitalisation Details'!A:A,'Hospitalisation Details'!J:J,"Not Found")</f>
        <v>tier - 2</v>
      </c>
      <c r="O2007" s="21" t="str">
        <f>_xlfn.XLOOKUP(A2007,'Hospitalisation Details'!A:A,'Hospitalisation Details'!K:K,"Not Found")</f>
        <v>R1024</v>
      </c>
      <c r="P2007" s="23">
        <f>_xlfn.XLOOKUP(A2007,'Hospitalisation Details'!A:A,'Hospitalisation Details'!L:L,"Not Found")</f>
        <v>21</v>
      </c>
    </row>
    <row r="2008" spans="1:16" ht="15.75" x14ac:dyDescent="0.25">
      <c r="A2008" s="19" t="s">
        <v>361</v>
      </c>
      <c r="B2008" s="19" t="str">
        <f>_xlfn.XLOOKUP(A2008,'Customer Names'!A:A,'Customer Names'!C:C,"Not Found")</f>
        <v>Martin</v>
      </c>
      <c r="C2008" s="20">
        <f>_xlfn.XLOOKUP(A2008,'Medical Examinations'!A:A,'Medical Examinations'!B:B,"not found")</f>
        <v>25.61</v>
      </c>
      <c r="D2008" s="20">
        <f>_xlfn.XLOOKUP(A2008,'Medical Examinations'!A:A,'Medical Examinations'!C:C,"not found")</f>
        <v>4</v>
      </c>
      <c r="E2008" s="20" t="str">
        <f>_xlfn.XLOOKUP(A2008,'Medical Examinations'!A:A,'Medical Examinations'!D:D,"not found")</f>
        <v>No</v>
      </c>
      <c r="F2008" s="20" t="str">
        <f>_xlfn.XLOOKUP(A2008,'Medical Examinations'!A:A,'Medical Examinations'!E:E,"not found")</f>
        <v>No</v>
      </c>
      <c r="G2008" s="20" t="str">
        <f>_xlfn.XLOOKUP(A2008,'Medical Examinations'!A:A,'Medical Examinations'!F:F,"not found")</f>
        <v>Yes</v>
      </c>
      <c r="H2008" s="20">
        <f>_xlfn.XLOOKUP(A2008,'Medical Examinations'!A:A,'Medical Examinations'!G:G,"not found")</f>
        <v>1</v>
      </c>
      <c r="I2008" s="20" t="str">
        <f>_xlfn.XLOOKUP(A2008,'Medical Examinations'!A:A,'Medical Examinations'!H:H,"not found")</f>
        <v>No</v>
      </c>
      <c r="J2008" s="20" t="str">
        <f>_xlfn.XLOOKUP(A2008,'Medical Examinations'!A:A,'Medical Examinations'!I:I,"not found")</f>
        <v>Overweight</v>
      </c>
      <c r="K2008" s="21">
        <f>_xlfn.XLOOKUP(A2008,'Hospitalisation Details'!A:A,'Hospitalisation Details'!F:F,"Not Found")</f>
        <v>34237</v>
      </c>
      <c r="L2008" s="22">
        <f>_xlfn.XLOOKUP(A2008,'Hospitalisation Details'!A:A,'Hospitalisation Details'!H:H,"Not Found")</f>
        <v>3162.02</v>
      </c>
      <c r="M2008" s="21" t="str">
        <f>_xlfn.XLOOKUP(A2008,'Hospitalisation Details'!A:A,'Hospitalisation Details'!I:I,"Not Found")</f>
        <v>tier - 2</v>
      </c>
      <c r="N2008" s="21" t="str">
        <f>_xlfn.XLOOKUP(A2008,'Hospitalisation Details'!A:A,'Hospitalisation Details'!J:J,"Not Found")</f>
        <v>tier - 2</v>
      </c>
      <c r="O2008" s="21" t="str">
        <f>_xlfn.XLOOKUP(A2008,'Hospitalisation Details'!A:A,'Hospitalisation Details'!K:K,"Not Found")</f>
        <v>R1013</v>
      </c>
      <c r="P2008" s="23">
        <f>_xlfn.XLOOKUP(A2008,'Hospitalisation Details'!A:A,'Hospitalisation Details'!L:L,"Not Found")</f>
        <v>29</v>
      </c>
    </row>
    <row r="2009" spans="1:16" ht="15.75" x14ac:dyDescent="0.25">
      <c r="A2009" s="19" t="s">
        <v>360</v>
      </c>
      <c r="B2009" s="19" t="str">
        <f>_xlfn.XLOOKUP(A2009,'Customer Names'!A:A,'Customer Names'!C:C,"Not Found")</f>
        <v>Vandeventer</v>
      </c>
      <c r="C2009" s="20">
        <f>_xlfn.XLOOKUP(A2009,'Medical Examinations'!A:A,'Medical Examinations'!B:B,"not found")</f>
        <v>25.8</v>
      </c>
      <c r="D2009" s="20">
        <f>_xlfn.XLOOKUP(A2009,'Medical Examinations'!A:A,'Medical Examinations'!C:C,"not found")</f>
        <v>5.49</v>
      </c>
      <c r="E2009" s="20" t="str">
        <f>_xlfn.XLOOKUP(A2009,'Medical Examinations'!A:A,'Medical Examinations'!D:D,"not found")</f>
        <v>No</v>
      </c>
      <c r="F2009" s="20" t="str">
        <f>_xlfn.XLOOKUP(A2009,'Medical Examinations'!A:A,'Medical Examinations'!E:E,"not found")</f>
        <v>No</v>
      </c>
      <c r="G2009" s="20" t="str">
        <f>_xlfn.XLOOKUP(A2009,'Medical Examinations'!A:A,'Medical Examinations'!F:F,"not found")</f>
        <v>No</v>
      </c>
      <c r="H2009" s="20">
        <f>_xlfn.XLOOKUP(A2009,'Medical Examinations'!A:A,'Medical Examinations'!G:G,"not found")</f>
        <v>0</v>
      </c>
      <c r="I2009" s="20" t="str">
        <f>_xlfn.XLOOKUP(A2009,'Medical Examinations'!A:A,'Medical Examinations'!H:H,"not found")</f>
        <v>No</v>
      </c>
      <c r="J2009" s="20" t="str">
        <f>_xlfn.XLOOKUP(A2009,'Medical Examinations'!A:A,'Medical Examinations'!I:I,"not found")</f>
        <v>Overweight</v>
      </c>
      <c r="K2009" s="21">
        <f>_xlfn.XLOOKUP(A2009,'Hospitalisation Details'!A:A,'Hospitalisation Details'!F:F,"Not Found")</f>
        <v>34525</v>
      </c>
      <c r="L2009" s="22">
        <f>_xlfn.XLOOKUP(A2009,'Hospitalisation Details'!A:A,'Hospitalisation Details'!H:H,"Not Found")</f>
        <v>3161.45</v>
      </c>
      <c r="M2009" s="21" t="str">
        <f>_xlfn.XLOOKUP(A2009,'Hospitalisation Details'!A:A,'Hospitalisation Details'!I:I,"Not Found")</f>
        <v>tier - 2</v>
      </c>
      <c r="N2009" s="21" t="str">
        <f>_xlfn.XLOOKUP(A2009,'Hospitalisation Details'!A:A,'Hospitalisation Details'!J:J,"Not Found")</f>
        <v>tier - 2</v>
      </c>
      <c r="O2009" s="21" t="str">
        <f>_xlfn.XLOOKUP(A2009,'Hospitalisation Details'!A:A,'Hospitalisation Details'!K:K,"Not Found")</f>
        <v>R1011</v>
      </c>
      <c r="P2009" s="23">
        <f>_xlfn.XLOOKUP(A2009,'Hospitalisation Details'!A:A,'Hospitalisation Details'!L:L,"Not Found")</f>
        <v>28</v>
      </c>
    </row>
    <row r="2010" spans="1:16" ht="15.75" x14ac:dyDescent="0.25">
      <c r="A2010" s="19" t="s">
        <v>359</v>
      </c>
      <c r="B2010" s="19" t="str">
        <f>_xlfn.XLOOKUP(A2010,'Customer Names'!A:A,'Customer Names'!C:C,"Not Found")</f>
        <v>Hirano</v>
      </c>
      <c r="C2010" s="20">
        <f>_xlfn.XLOOKUP(A2010,'Medical Examinations'!A:A,'Medical Examinations'!B:B,"not found")</f>
        <v>27.39</v>
      </c>
      <c r="D2010" s="20">
        <f>_xlfn.XLOOKUP(A2010,'Medical Examinations'!A:A,'Medical Examinations'!C:C,"not found")</f>
        <v>5.34</v>
      </c>
      <c r="E2010" s="20" t="str">
        <f>_xlfn.XLOOKUP(A2010,'Medical Examinations'!A:A,'Medical Examinations'!D:D,"not found")</f>
        <v>No</v>
      </c>
      <c r="F2010" s="20" t="str">
        <f>_xlfn.XLOOKUP(A2010,'Medical Examinations'!A:A,'Medical Examinations'!E:E,"not found")</f>
        <v>No</v>
      </c>
      <c r="G2010" s="20" t="str">
        <f>_xlfn.XLOOKUP(A2010,'Medical Examinations'!A:A,'Medical Examinations'!F:F,"not found")</f>
        <v>No</v>
      </c>
      <c r="H2010" s="20">
        <f>_xlfn.XLOOKUP(A2010,'Medical Examinations'!A:A,'Medical Examinations'!G:G,"not found")</f>
        <v>0</v>
      </c>
      <c r="I2010" s="20" t="str">
        <f>_xlfn.XLOOKUP(A2010,'Medical Examinations'!A:A,'Medical Examinations'!H:H,"not found")</f>
        <v>No</v>
      </c>
      <c r="J2010" s="20" t="str">
        <f>_xlfn.XLOOKUP(A2010,'Medical Examinations'!A:A,'Medical Examinations'!I:I,"not found")</f>
        <v>Overweight</v>
      </c>
      <c r="K2010" s="21">
        <f>_xlfn.XLOOKUP(A2010,'Hospitalisation Details'!A:A,'Hospitalisation Details'!F:F,"Not Found")</f>
        <v>36336</v>
      </c>
      <c r="L2010" s="22">
        <f>_xlfn.XLOOKUP(A2010,'Hospitalisation Details'!A:A,'Hospitalisation Details'!H:H,"Not Found")</f>
        <v>3128.35</v>
      </c>
      <c r="M2010" s="21" t="str">
        <f>_xlfn.XLOOKUP(A2010,'Hospitalisation Details'!A:A,'Hospitalisation Details'!I:I,"Not Found")</f>
        <v>tier - 2</v>
      </c>
      <c r="N2010" s="21" t="str">
        <f>_xlfn.XLOOKUP(A2010,'Hospitalisation Details'!A:A,'Hospitalisation Details'!J:J,"Not Found")</f>
        <v>tier - 2</v>
      </c>
      <c r="O2010" s="21" t="str">
        <f>_xlfn.XLOOKUP(A2010,'Hospitalisation Details'!A:A,'Hospitalisation Details'!K:K,"Not Found")</f>
        <v>R1021</v>
      </c>
      <c r="P2010" s="23">
        <f>_xlfn.XLOOKUP(A2010,'Hospitalisation Details'!A:A,'Hospitalisation Details'!L:L,"Not Found")</f>
        <v>23</v>
      </c>
    </row>
    <row r="2011" spans="1:16" ht="15.75" x14ac:dyDescent="0.25">
      <c r="A2011" s="19" t="s">
        <v>358</v>
      </c>
      <c r="B2011" s="19" t="str">
        <f>_xlfn.XLOOKUP(A2011,'Customer Names'!A:A,'Customer Names'!C:C,"Not Found")</f>
        <v>Davi</v>
      </c>
      <c r="C2011" s="20">
        <f>_xlfn.XLOOKUP(A2011,'Medical Examinations'!A:A,'Medical Examinations'!B:B,"not found")</f>
        <v>17.03</v>
      </c>
      <c r="D2011" s="20">
        <f>_xlfn.XLOOKUP(A2011,'Medical Examinations'!A:A,'Medical Examinations'!C:C,"not found")</f>
        <v>4.12</v>
      </c>
      <c r="E2011" s="20" t="str">
        <f>_xlfn.XLOOKUP(A2011,'Medical Examinations'!A:A,'Medical Examinations'!D:D,"not found")</f>
        <v>No</v>
      </c>
      <c r="F2011" s="20" t="str">
        <f>_xlfn.XLOOKUP(A2011,'Medical Examinations'!A:A,'Medical Examinations'!E:E,"not found")</f>
        <v>No</v>
      </c>
      <c r="G2011" s="20" t="str">
        <f>_xlfn.XLOOKUP(A2011,'Medical Examinations'!A:A,'Medical Examinations'!F:F,"not found")</f>
        <v>No</v>
      </c>
      <c r="H2011" s="20">
        <f>_xlfn.XLOOKUP(A2011,'Medical Examinations'!A:A,'Medical Examinations'!G:G,"not found")</f>
        <v>1</v>
      </c>
      <c r="I2011" s="20" t="str">
        <f>_xlfn.XLOOKUP(A2011,'Medical Examinations'!A:A,'Medical Examinations'!H:H,"not found")</f>
        <v>No</v>
      </c>
      <c r="J2011" s="20" t="str">
        <f>_xlfn.XLOOKUP(A2011,'Medical Examinations'!A:A,'Medical Examinations'!I:I,"not found")</f>
        <v>Underweight</v>
      </c>
      <c r="K2011" s="21">
        <f>_xlfn.XLOOKUP(A2011,'Hospitalisation Details'!A:A,'Hospitalisation Details'!F:F,"Not Found")</f>
        <v>31990</v>
      </c>
      <c r="L2011" s="22">
        <f>_xlfn.XLOOKUP(A2011,'Hospitalisation Details'!A:A,'Hospitalisation Details'!H:H,"Not Found")</f>
        <v>3088.06</v>
      </c>
      <c r="M2011" s="21" t="str">
        <f>_xlfn.XLOOKUP(A2011,'Hospitalisation Details'!A:A,'Hospitalisation Details'!I:I,"Not Found")</f>
        <v>tier - 2</v>
      </c>
      <c r="N2011" s="21" t="str">
        <f>_xlfn.XLOOKUP(A2011,'Hospitalisation Details'!A:A,'Hospitalisation Details'!J:J,"Not Found")</f>
        <v>tier - 2</v>
      </c>
      <c r="O2011" s="21" t="str">
        <f>_xlfn.XLOOKUP(A2011,'Hospitalisation Details'!A:A,'Hospitalisation Details'!K:K,"Not Found")</f>
        <v>R1013</v>
      </c>
      <c r="P2011" s="23">
        <f>_xlfn.XLOOKUP(A2011,'Hospitalisation Details'!A:A,'Hospitalisation Details'!L:L,"Not Found")</f>
        <v>35</v>
      </c>
    </row>
    <row r="2012" spans="1:16" ht="15.75" x14ac:dyDescent="0.25">
      <c r="A2012" s="19" t="s">
        <v>357</v>
      </c>
      <c r="B2012" s="19" t="str">
        <f>_xlfn.XLOOKUP(A2012,'Customer Names'!A:A,'Customer Names'!C:C,"Not Found")</f>
        <v>Sloan</v>
      </c>
      <c r="C2012" s="20">
        <f>_xlfn.XLOOKUP(A2012,'Medical Examinations'!A:A,'Medical Examinations'!B:B,"not found")</f>
        <v>23.75</v>
      </c>
      <c r="D2012" s="20">
        <f>_xlfn.XLOOKUP(A2012,'Medical Examinations'!A:A,'Medical Examinations'!C:C,"not found")</f>
        <v>5.49</v>
      </c>
      <c r="E2012" s="20" t="str">
        <f>_xlfn.XLOOKUP(A2012,'Medical Examinations'!A:A,'Medical Examinations'!D:D,"not found")</f>
        <v>Yes</v>
      </c>
      <c r="F2012" s="20" t="str">
        <f>_xlfn.XLOOKUP(A2012,'Medical Examinations'!A:A,'Medical Examinations'!E:E,"not found")</f>
        <v>No</v>
      </c>
      <c r="G2012" s="20" t="str">
        <f>_xlfn.XLOOKUP(A2012,'Medical Examinations'!A:A,'Medical Examinations'!F:F,"not found")</f>
        <v>No</v>
      </c>
      <c r="H2012" s="20">
        <f>_xlfn.XLOOKUP(A2012,'Medical Examinations'!A:A,'Medical Examinations'!G:G,"not found")</f>
        <v>0</v>
      </c>
      <c r="I2012" s="20" t="str">
        <f>_xlfn.XLOOKUP(A2012,'Medical Examinations'!A:A,'Medical Examinations'!H:H,"not found")</f>
        <v>No</v>
      </c>
      <c r="J2012" s="20" t="str">
        <f>_xlfn.XLOOKUP(A2012,'Medical Examinations'!A:A,'Medical Examinations'!I:I,"not found")</f>
        <v>Normal Weight</v>
      </c>
      <c r="K2012" s="21">
        <f>_xlfn.XLOOKUP(A2012,'Hospitalisation Details'!A:A,'Hospitalisation Details'!F:F,"Not Found")</f>
        <v>37177</v>
      </c>
      <c r="L2012" s="22">
        <f>_xlfn.XLOOKUP(A2012,'Hospitalisation Details'!A:A,'Hospitalisation Details'!H:H,"Not Found")</f>
        <v>3077.1</v>
      </c>
      <c r="M2012" s="21" t="str">
        <f>_xlfn.XLOOKUP(A2012,'Hospitalisation Details'!A:A,'Hospitalisation Details'!I:I,"Not Found")</f>
        <v>tier - 2</v>
      </c>
      <c r="N2012" s="21" t="str">
        <f>_xlfn.XLOOKUP(A2012,'Hospitalisation Details'!A:A,'Hospitalisation Details'!J:J,"Not Found")</f>
        <v>tier - 2</v>
      </c>
      <c r="O2012" s="21" t="str">
        <f>_xlfn.XLOOKUP(A2012,'Hospitalisation Details'!A:A,'Hospitalisation Details'!K:K,"Not Found")</f>
        <v>R1012</v>
      </c>
      <c r="P2012" s="23">
        <f>_xlfn.XLOOKUP(A2012,'Hospitalisation Details'!A:A,'Hospitalisation Details'!L:L,"Not Found")</f>
        <v>21</v>
      </c>
    </row>
    <row r="2013" spans="1:16" ht="15.75" x14ac:dyDescent="0.25">
      <c r="A2013" s="19" t="s">
        <v>355</v>
      </c>
      <c r="B2013" s="19" t="str">
        <f>_xlfn.XLOOKUP(A2013,'Customer Names'!A:A,'Customer Names'!C:C,"Not Found")</f>
        <v>Homich</v>
      </c>
      <c r="C2013" s="20">
        <f>_xlfn.XLOOKUP(A2013,'Medical Examinations'!A:A,'Medical Examinations'!B:B,"not found")</f>
        <v>26.03</v>
      </c>
      <c r="D2013" s="20">
        <f>_xlfn.XLOOKUP(A2013,'Medical Examinations'!A:A,'Medical Examinations'!C:C,"not found")</f>
        <v>5.1100000000000003</v>
      </c>
      <c r="E2013" s="20" t="str">
        <f>_xlfn.XLOOKUP(A2013,'Medical Examinations'!A:A,'Medical Examinations'!D:D,"not found")</f>
        <v>Yes</v>
      </c>
      <c r="F2013" s="20" t="str">
        <f>_xlfn.XLOOKUP(A2013,'Medical Examinations'!A:A,'Medical Examinations'!E:E,"not found")</f>
        <v>No</v>
      </c>
      <c r="G2013" s="20" t="str">
        <f>_xlfn.XLOOKUP(A2013,'Medical Examinations'!A:A,'Medical Examinations'!F:F,"not found")</f>
        <v>No</v>
      </c>
      <c r="H2013" s="20">
        <f>_xlfn.XLOOKUP(A2013,'Medical Examinations'!A:A,'Medical Examinations'!G:G,"not found")</f>
        <v>1</v>
      </c>
      <c r="I2013" s="20" t="str">
        <f>_xlfn.XLOOKUP(A2013,'Medical Examinations'!A:A,'Medical Examinations'!H:H,"not found")</f>
        <v>No</v>
      </c>
      <c r="J2013" s="20" t="str">
        <f>_xlfn.XLOOKUP(A2013,'Medical Examinations'!A:A,'Medical Examinations'!I:I,"not found")</f>
        <v>Overweight</v>
      </c>
      <c r="K2013" s="21">
        <f>_xlfn.XLOOKUP(A2013,'Hospitalisation Details'!A:A,'Hospitalisation Details'!F:F,"Not Found")</f>
        <v>34952</v>
      </c>
      <c r="L2013" s="22">
        <f>_xlfn.XLOOKUP(A2013,'Hospitalisation Details'!A:A,'Hospitalisation Details'!H:H,"Not Found")</f>
        <v>3070.81</v>
      </c>
      <c r="M2013" s="21" t="str">
        <f>_xlfn.XLOOKUP(A2013,'Hospitalisation Details'!A:A,'Hospitalisation Details'!I:I,"Not Found")</f>
        <v>tier - 2</v>
      </c>
      <c r="N2013" s="21" t="str">
        <f>_xlfn.XLOOKUP(A2013,'Hospitalisation Details'!A:A,'Hospitalisation Details'!J:J,"Not Found")</f>
        <v>tier - 2</v>
      </c>
      <c r="O2013" s="21" t="str">
        <f>_xlfn.XLOOKUP(A2013,'Hospitalisation Details'!A:A,'Hospitalisation Details'!K:K,"Not Found")</f>
        <v>R1017</v>
      </c>
      <c r="P2013" s="23">
        <f>_xlfn.XLOOKUP(A2013,'Hospitalisation Details'!A:A,'Hospitalisation Details'!L:L,"Not Found")</f>
        <v>27</v>
      </c>
    </row>
    <row r="2014" spans="1:16" ht="15.75" x14ac:dyDescent="0.25">
      <c r="A2014" s="19" t="s">
        <v>354</v>
      </c>
      <c r="B2014" s="19" t="str">
        <f>_xlfn.XLOOKUP(A2014,'Customer Names'!A:A,'Customer Names'!C:C,"Not Found")</f>
        <v>Bell</v>
      </c>
      <c r="C2014" s="20">
        <f>_xlfn.XLOOKUP(A2014,'Medical Examinations'!A:A,'Medical Examinations'!B:B,"not found")</f>
        <v>16.079999999999998</v>
      </c>
      <c r="D2014" s="20">
        <f>_xlfn.XLOOKUP(A2014,'Medical Examinations'!A:A,'Medical Examinations'!C:C,"not found")</f>
        <v>5.94</v>
      </c>
      <c r="E2014" s="20" t="str">
        <f>_xlfn.XLOOKUP(A2014,'Medical Examinations'!A:A,'Medical Examinations'!D:D,"not found")</f>
        <v>No</v>
      </c>
      <c r="F2014" s="20" t="str">
        <f>_xlfn.XLOOKUP(A2014,'Medical Examinations'!A:A,'Medical Examinations'!E:E,"not found")</f>
        <v>No</v>
      </c>
      <c r="G2014" s="20" t="str">
        <f>_xlfn.XLOOKUP(A2014,'Medical Examinations'!A:A,'Medical Examinations'!F:F,"not found")</f>
        <v>No</v>
      </c>
      <c r="H2014" s="20">
        <f>_xlfn.XLOOKUP(A2014,'Medical Examinations'!A:A,'Medical Examinations'!G:G,"not found")</f>
        <v>0</v>
      </c>
      <c r="I2014" s="20" t="str">
        <f>_xlfn.XLOOKUP(A2014,'Medical Examinations'!A:A,'Medical Examinations'!H:H,"not found")</f>
        <v>No</v>
      </c>
      <c r="J2014" s="20" t="str">
        <f>_xlfn.XLOOKUP(A2014,'Medical Examinations'!A:A,'Medical Examinations'!I:I,"not found")</f>
        <v>Underweight</v>
      </c>
      <c r="K2014" s="21">
        <f>_xlfn.XLOOKUP(A2014,'Hospitalisation Details'!A:A,'Hospitalisation Details'!F:F,"Not Found")</f>
        <v>32782</v>
      </c>
      <c r="L2014" s="22">
        <f>_xlfn.XLOOKUP(A2014,'Hospitalisation Details'!A:A,'Hospitalisation Details'!H:H,"Not Found")</f>
        <v>3065.49</v>
      </c>
      <c r="M2014" s="21" t="str">
        <f>_xlfn.XLOOKUP(A2014,'Hospitalisation Details'!A:A,'Hospitalisation Details'!I:I,"Not Found")</f>
        <v>tier - 2</v>
      </c>
      <c r="N2014" s="21" t="str">
        <f>_xlfn.XLOOKUP(A2014,'Hospitalisation Details'!A:A,'Hospitalisation Details'!J:J,"Not Found")</f>
        <v>tier - 2</v>
      </c>
      <c r="O2014" s="21" t="str">
        <f>_xlfn.XLOOKUP(A2014,'Hospitalisation Details'!A:A,'Hospitalisation Details'!K:K,"Not Found")</f>
        <v>R1012</v>
      </c>
      <c r="P2014" s="23">
        <f>_xlfn.XLOOKUP(A2014,'Hospitalisation Details'!A:A,'Hospitalisation Details'!L:L,"Not Found")</f>
        <v>33</v>
      </c>
    </row>
    <row r="2015" spans="1:16" ht="15.75" x14ac:dyDescent="0.25">
      <c r="A2015" s="19" t="s">
        <v>353</v>
      </c>
      <c r="B2015" s="19" t="str">
        <f>_xlfn.XLOOKUP(A2015,'Customer Names'!A:A,'Customer Names'!C:C,"Not Found")</f>
        <v>Kristjansson</v>
      </c>
      <c r="C2015" s="20">
        <f>_xlfn.XLOOKUP(A2015,'Medical Examinations'!A:A,'Medical Examinations'!B:B,"not found")</f>
        <v>30.875</v>
      </c>
      <c r="D2015" s="20">
        <f>_xlfn.XLOOKUP(A2015,'Medical Examinations'!A:A,'Medical Examinations'!C:C,"not found")</f>
        <v>5.54</v>
      </c>
      <c r="E2015" s="20" t="str">
        <f>_xlfn.XLOOKUP(A2015,'Medical Examinations'!A:A,'Medical Examinations'!D:D,"not found")</f>
        <v>No</v>
      </c>
      <c r="F2015" s="20" t="str">
        <f>_xlfn.XLOOKUP(A2015,'Medical Examinations'!A:A,'Medical Examinations'!E:E,"not found")</f>
        <v>No</v>
      </c>
      <c r="G2015" s="20" t="str">
        <f>_xlfn.XLOOKUP(A2015,'Medical Examinations'!A:A,'Medical Examinations'!F:F,"not found")</f>
        <v>No</v>
      </c>
      <c r="H2015" s="20">
        <f>_xlfn.XLOOKUP(A2015,'Medical Examinations'!A:A,'Medical Examinations'!G:G,"not found")</f>
        <v>0</v>
      </c>
      <c r="I2015" s="20" t="str">
        <f>_xlfn.XLOOKUP(A2015,'Medical Examinations'!A:A,'Medical Examinations'!H:H,"not found")</f>
        <v>No</v>
      </c>
      <c r="J2015" s="20" t="str">
        <f>_xlfn.XLOOKUP(A2015,'Medical Examinations'!A:A,'Medical Examinations'!I:I,"not found")</f>
        <v>Obesity</v>
      </c>
      <c r="K2015" s="21">
        <f>_xlfn.XLOOKUP(A2015,'Hospitalisation Details'!A:A,'Hospitalisation Details'!F:F,"Not Found")</f>
        <v>34603</v>
      </c>
      <c r="L2015" s="22">
        <f>_xlfn.XLOOKUP(A2015,'Hospitalisation Details'!A:A,'Hospitalisation Details'!H:H,"Not Found")</f>
        <v>3062.51</v>
      </c>
      <c r="M2015" s="21" t="str">
        <f>_xlfn.XLOOKUP(A2015,'Hospitalisation Details'!A:A,'Hospitalisation Details'!I:I,"Not Found")</f>
        <v>tier - 2</v>
      </c>
      <c r="N2015" s="21" t="str">
        <f>_xlfn.XLOOKUP(A2015,'Hospitalisation Details'!A:A,'Hospitalisation Details'!J:J,"Not Found")</f>
        <v>tier - 2</v>
      </c>
      <c r="O2015" s="21" t="str">
        <f>_xlfn.XLOOKUP(A2015,'Hospitalisation Details'!A:A,'Hospitalisation Details'!K:K,"Not Found")</f>
        <v>R1012</v>
      </c>
      <c r="P2015" s="23">
        <f>_xlfn.XLOOKUP(A2015,'Hospitalisation Details'!A:A,'Hospitalisation Details'!L:L,"Not Found")</f>
        <v>28</v>
      </c>
    </row>
    <row r="2016" spans="1:16" ht="15.75" x14ac:dyDescent="0.25">
      <c r="A2016" s="19" t="s">
        <v>352</v>
      </c>
      <c r="B2016" s="19" t="str">
        <f>_xlfn.XLOOKUP(A2016,'Customer Names'!A:A,'Customer Names'!C:C,"Not Found")</f>
        <v>Pitman</v>
      </c>
      <c r="C2016" s="20">
        <f>_xlfn.XLOOKUP(A2016,'Medical Examinations'!A:A,'Medical Examinations'!B:B,"not found")</f>
        <v>31.79</v>
      </c>
      <c r="D2016" s="20">
        <f>_xlfn.XLOOKUP(A2016,'Medical Examinations'!A:A,'Medical Examinations'!C:C,"not found")</f>
        <v>7.09</v>
      </c>
      <c r="E2016" s="20" t="str">
        <f>_xlfn.XLOOKUP(A2016,'Medical Examinations'!A:A,'Medical Examinations'!D:D,"not found")</f>
        <v>No</v>
      </c>
      <c r="F2016" s="20" t="str">
        <f>_xlfn.XLOOKUP(A2016,'Medical Examinations'!A:A,'Medical Examinations'!E:E,"not found")</f>
        <v>No</v>
      </c>
      <c r="G2016" s="20" t="str">
        <f>_xlfn.XLOOKUP(A2016,'Medical Examinations'!A:A,'Medical Examinations'!F:F,"not found")</f>
        <v>No</v>
      </c>
      <c r="H2016" s="20">
        <f>_xlfn.XLOOKUP(A2016,'Medical Examinations'!A:A,'Medical Examinations'!G:G,"not found")</f>
        <v>0</v>
      </c>
      <c r="I2016" s="20" t="str">
        <f>_xlfn.XLOOKUP(A2016,'Medical Examinations'!A:A,'Medical Examinations'!H:H,"not found")</f>
        <v>No</v>
      </c>
      <c r="J2016" s="20" t="str">
        <f>_xlfn.XLOOKUP(A2016,'Medical Examinations'!A:A,'Medical Examinations'!I:I,"not found")</f>
        <v>Obesity</v>
      </c>
      <c r="K2016" s="21">
        <f>_xlfn.XLOOKUP(A2016,'Hospitalisation Details'!A:A,'Hospitalisation Details'!F:F,"Not Found")</f>
        <v>37428</v>
      </c>
      <c r="L2016" s="22">
        <f>_xlfn.XLOOKUP(A2016,'Hospitalisation Details'!A:A,'Hospitalisation Details'!H:H,"Not Found")</f>
        <v>3056.39</v>
      </c>
      <c r="M2016" s="21" t="str">
        <f>_xlfn.XLOOKUP(A2016,'Hospitalisation Details'!A:A,'Hospitalisation Details'!I:I,"Not Found")</f>
        <v>tier - 2</v>
      </c>
      <c r="N2016" s="21" t="str">
        <f>_xlfn.XLOOKUP(A2016,'Hospitalisation Details'!A:A,'Hospitalisation Details'!J:J,"Not Found")</f>
        <v>tier - 2</v>
      </c>
      <c r="O2016" s="21" t="str">
        <f>_xlfn.XLOOKUP(A2016,'Hospitalisation Details'!A:A,'Hospitalisation Details'!K:K,"Not Found")</f>
        <v>R1013</v>
      </c>
      <c r="P2016" s="23">
        <f>_xlfn.XLOOKUP(A2016,'Hospitalisation Details'!A:A,'Hospitalisation Details'!L:L,"Not Found")</f>
        <v>20</v>
      </c>
    </row>
    <row r="2017" spans="1:16" ht="15.75" x14ac:dyDescent="0.25">
      <c r="A2017" s="19" t="s">
        <v>351</v>
      </c>
      <c r="B2017" s="19" t="str">
        <f>_xlfn.XLOOKUP(A2017,'Customer Names'!A:A,'Customer Names'!C:C,"Not Found")</f>
        <v>Curley</v>
      </c>
      <c r="C2017" s="20">
        <f>_xlfn.XLOOKUP(A2017,'Medical Examinations'!A:A,'Medical Examinations'!B:B,"not found")</f>
        <v>28.48</v>
      </c>
      <c r="D2017" s="20">
        <f>_xlfn.XLOOKUP(A2017,'Medical Examinations'!A:A,'Medical Examinations'!C:C,"not found")</f>
        <v>6.22</v>
      </c>
      <c r="E2017" s="20" t="str">
        <f>_xlfn.XLOOKUP(A2017,'Medical Examinations'!A:A,'Medical Examinations'!D:D,"not found")</f>
        <v>Yes</v>
      </c>
      <c r="F2017" s="20" t="str">
        <f>_xlfn.XLOOKUP(A2017,'Medical Examinations'!A:A,'Medical Examinations'!E:E,"not found")</f>
        <v>No</v>
      </c>
      <c r="G2017" s="20" t="str">
        <f>_xlfn.XLOOKUP(A2017,'Medical Examinations'!A:A,'Medical Examinations'!F:F,"not found")</f>
        <v>Yes</v>
      </c>
      <c r="H2017" s="20">
        <f>_xlfn.XLOOKUP(A2017,'Medical Examinations'!A:A,'Medical Examinations'!G:G,"not found")</f>
        <v>1</v>
      </c>
      <c r="I2017" s="20" t="str">
        <f>_xlfn.XLOOKUP(A2017,'Medical Examinations'!A:A,'Medical Examinations'!H:H,"not found")</f>
        <v>No</v>
      </c>
      <c r="J2017" s="20" t="str">
        <f>_xlfn.XLOOKUP(A2017,'Medical Examinations'!A:A,'Medical Examinations'!I:I,"not found")</f>
        <v>Overweight</v>
      </c>
      <c r="K2017" s="21">
        <f>_xlfn.XLOOKUP(A2017,'Hospitalisation Details'!A:A,'Hospitalisation Details'!F:F,"Not Found")</f>
        <v>35786</v>
      </c>
      <c r="L2017" s="22">
        <f>_xlfn.XLOOKUP(A2017,'Hospitalisation Details'!A:A,'Hospitalisation Details'!H:H,"Not Found")</f>
        <v>3051.73</v>
      </c>
      <c r="M2017" s="21" t="str">
        <f>_xlfn.XLOOKUP(A2017,'Hospitalisation Details'!A:A,'Hospitalisation Details'!I:I,"Not Found")</f>
        <v>tier - 2</v>
      </c>
      <c r="N2017" s="21" t="str">
        <f>_xlfn.XLOOKUP(A2017,'Hospitalisation Details'!A:A,'Hospitalisation Details'!J:J,"Not Found")</f>
        <v>tier - 2</v>
      </c>
      <c r="O2017" s="21" t="str">
        <f>_xlfn.XLOOKUP(A2017,'Hospitalisation Details'!A:A,'Hospitalisation Details'!K:K,"Not Found")</f>
        <v>R1011</v>
      </c>
      <c r="P2017" s="23">
        <f>_xlfn.XLOOKUP(A2017,'Hospitalisation Details'!A:A,'Hospitalisation Details'!L:L,"Not Found")</f>
        <v>25</v>
      </c>
    </row>
    <row r="2018" spans="1:16" ht="15.75" x14ac:dyDescent="0.25">
      <c r="A2018" s="19" t="s">
        <v>350</v>
      </c>
      <c r="B2018" s="19" t="str">
        <f>_xlfn.XLOOKUP(A2018,'Customer Names'!A:A,'Customer Names'!C:C,"Not Found")</f>
        <v>Zimmer</v>
      </c>
      <c r="C2018" s="20">
        <f>_xlfn.XLOOKUP(A2018,'Medical Examinations'!A:A,'Medical Examinations'!B:B,"not found")</f>
        <v>26.6</v>
      </c>
      <c r="D2018" s="20">
        <f>_xlfn.XLOOKUP(A2018,'Medical Examinations'!A:A,'Medical Examinations'!C:C,"not found")</f>
        <v>4.33</v>
      </c>
      <c r="E2018" s="20" t="str">
        <f>_xlfn.XLOOKUP(A2018,'Medical Examinations'!A:A,'Medical Examinations'!D:D,"not found")</f>
        <v>No</v>
      </c>
      <c r="F2018" s="20" t="str">
        <f>_xlfn.XLOOKUP(A2018,'Medical Examinations'!A:A,'Medical Examinations'!E:E,"not found")</f>
        <v>No</v>
      </c>
      <c r="G2018" s="20" t="str">
        <f>_xlfn.XLOOKUP(A2018,'Medical Examinations'!A:A,'Medical Examinations'!F:F,"not found")</f>
        <v>No</v>
      </c>
      <c r="H2018" s="20">
        <f>_xlfn.XLOOKUP(A2018,'Medical Examinations'!A:A,'Medical Examinations'!G:G,"not found")</f>
        <v>1</v>
      </c>
      <c r="I2018" s="20" t="str">
        <f>_xlfn.XLOOKUP(A2018,'Medical Examinations'!A:A,'Medical Examinations'!H:H,"not found")</f>
        <v>No</v>
      </c>
      <c r="J2018" s="20" t="str">
        <f>_xlfn.XLOOKUP(A2018,'Medical Examinations'!A:A,'Medical Examinations'!I:I,"not found")</f>
        <v>Overweight</v>
      </c>
      <c r="K2018" s="21">
        <f>_xlfn.XLOOKUP(A2018,'Hospitalisation Details'!A:A,'Hospitalisation Details'!F:F,"Not Found")</f>
        <v>36016</v>
      </c>
      <c r="L2018" s="22">
        <f>_xlfn.XLOOKUP(A2018,'Hospitalisation Details'!A:A,'Hospitalisation Details'!H:H,"Not Found")</f>
        <v>3046.06</v>
      </c>
      <c r="M2018" s="21" t="str">
        <f>_xlfn.XLOOKUP(A2018,'Hospitalisation Details'!A:A,'Hospitalisation Details'!I:I,"Not Found")</f>
        <v>tier - 2</v>
      </c>
      <c r="N2018" s="21" t="str">
        <f>_xlfn.XLOOKUP(A2018,'Hospitalisation Details'!A:A,'Hospitalisation Details'!J:J,"Not Found")</f>
        <v>tier - 2</v>
      </c>
      <c r="O2018" s="21" t="str">
        <f>_xlfn.XLOOKUP(A2018,'Hospitalisation Details'!A:A,'Hospitalisation Details'!K:K,"Not Found")</f>
        <v>R1023</v>
      </c>
      <c r="P2018" s="23">
        <f>_xlfn.XLOOKUP(A2018,'Hospitalisation Details'!A:A,'Hospitalisation Details'!L:L,"Not Found")</f>
        <v>24</v>
      </c>
    </row>
    <row r="2019" spans="1:16" ht="15.75" x14ac:dyDescent="0.25">
      <c r="A2019" s="19" t="s">
        <v>349</v>
      </c>
      <c r="B2019" s="19" t="str">
        <f>_xlfn.XLOOKUP(A2019,'Customer Names'!A:A,'Customer Names'!C:C,"Not Found")</f>
        <v>Granski</v>
      </c>
      <c r="C2019" s="20">
        <f>_xlfn.XLOOKUP(A2019,'Medical Examinations'!A:A,'Medical Examinations'!B:B,"not found")</f>
        <v>25.27</v>
      </c>
      <c r="D2019" s="20">
        <f>_xlfn.XLOOKUP(A2019,'Medical Examinations'!A:A,'Medical Examinations'!C:C,"not found")</f>
        <v>5.83</v>
      </c>
      <c r="E2019" s="20" t="str">
        <f>_xlfn.XLOOKUP(A2019,'Medical Examinations'!A:A,'Medical Examinations'!D:D,"not found")</f>
        <v>No</v>
      </c>
      <c r="F2019" s="20" t="str">
        <f>_xlfn.XLOOKUP(A2019,'Medical Examinations'!A:A,'Medical Examinations'!E:E,"not found")</f>
        <v>No</v>
      </c>
      <c r="G2019" s="20" t="str">
        <f>_xlfn.XLOOKUP(A2019,'Medical Examinations'!A:A,'Medical Examinations'!F:F,"not found")</f>
        <v>No</v>
      </c>
      <c r="H2019" s="20">
        <f>_xlfn.XLOOKUP(A2019,'Medical Examinations'!A:A,'Medical Examinations'!G:G,"not found")</f>
        <v>1</v>
      </c>
      <c r="I2019" s="20" t="str">
        <f>_xlfn.XLOOKUP(A2019,'Medical Examinations'!A:A,'Medical Examinations'!H:H,"not found")</f>
        <v>No</v>
      </c>
      <c r="J2019" s="20" t="str">
        <f>_xlfn.XLOOKUP(A2019,'Medical Examinations'!A:A,'Medical Examinations'!I:I,"not found")</f>
        <v>Overweight</v>
      </c>
      <c r="K2019" s="21">
        <f>_xlfn.XLOOKUP(A2019,'Hospitalisation Details'!A:A,'Hospitalisation Details'!F:F,"Not Found")</f>
        <v>36053</v>
      </c>
      <c r="L2019" s="22">
        <f>_xlfn.XLOOKUP(A2019,'Hospitalisation Details'!A:A,'Hospitalisation Details'!H:H,"Not Found")</f>
        <v>3044.21</v>
      </c>
      <c r="M2019" s="21" t="str">
        <f>_xlfn.XLOOKUP(A2019,'Hospitalisation Details'!A:A,'Hospitalisation Details'!I:I,"Not Found")</f>
        <v>tier - 2</v>
      </c>
      <c r="N2019" s="21" t="str">
        <f>_xlfn.XLOOKUP(A2019,'Hospitalisation Details'!A:A,'Hospitalisation Details'!J:J,"Not Found")</f>
        <v>tier - 2</v>
      </c>
      <c r="O2019" s="21" t="str">
        <f>_xlfn.XLOOKUP(A2019,'Hospitalisation Details'!A:A,'Hospitalisation Details'!K:K,"Not Found")</f>
        <v>R1024</v>
      </c>
      <c r="P2019" s="23">
        <f>_xlfn.XLOOKUP(A2019,'Hospitalisation Details'!A:A,'Hospitalisation Details'!L:L,"Not Found")</f>
        <v>24</v>
      </c>
    </row>
    <row r="2020" spans="1:16" ht="15.75" x14ac:dyDescent="0.25">
      <c r="A2020" s="19" t="s">
        <v>348</v>
      </c>
      <c r="B2020" s="19" t="str">
        <f>_xlfn.XLOOKUP(A2020,'Customer Names'!A:A,'Customer Names'!C:C,"Not Found")</f>
        <v>Dunn</v>
      </c>
      <c r="C2020" s="20">
        <f>_xlfn.XLOOKUP(A2020,'Medical Examinations'!A:A,'Medical Examinations'!B:B,"not found")</f>
        <v>34.484999999999999</v>
      </c>
      <c r="D2020" s="20">
        <f>_xlfn.XLOOKUP(A2020,'Medical Examinations'!A:A,'Medical Examinations'!C:C,"not found")</f>
        <v>4.7</v>
      </c>
      <c r="E2020" s="20" t="str">
        <f>_xlfn.XLOOKUP(A2020,'Medical Examinations'!A:A,'Medical Examinations'!D:D,"not found")</f>
        <v>Yes</v>
      </c>
      <c r="F2020" s="20" t="str">
        <f>_xlfn.XLOOKUP(A2020,'Medical Examinations'!A:A,'Medical Examinations'!E:E,"not found")</f>
        <v>No</v>
      </c>
      <c r="G2020" s="20" t="str">
        <f>_xlfn.XLOOKUP(A2020,'Medical Examinations'!A:A,'Medical Examinations'!F:F,"not found")</f>
        <v>Yes</v>
      </c>
      <c r="H2020" s="20">
        <f>_xlfn.XLOOKUP(A2020,'Medical Examinations'!A:A,'Medical Examinations'!G:G,"not found")</f>
        <v>1</v>
      </c>
      <c r="I2020" s="20" t="str">
        <f>_xlfn.XLOOKUP(A2020,'Medical Examinations'!A:A,'Medical Examinations'!H:H,"not found")</f>
        <v>No</v>
      </c>
      <c r="J2020" s="20" t="str">
        <f>_xlfn.XLOOKUP(A2020,'Medical Examinations'!A:A,'Medical Examinations'!I:I,"not found")</f>
        <v>Obesity</v>
      </c>
      <c r="K2020" s="21">
        <f>_xlfn.XLOOKUP(A2020,'Hospitalisation Details'!A:A,'Hospitalisation Details'!F:F,"Not Found")</f>
        <v>35783</v>
      </c>
      <c r="L2020" s="22">
        <f>_xlfn.XLOOKUP(A2020,'Hospitalisation Details'!A:A,'Hospitalisation Details'!H:H,"Not Found")</f>
        <v>3021.81</v>
      </c>
      <c r="M2020" s="21" t="str">
        <f>_xlfn.XLOOKUP(A2020,'Hospitalisation Details'!A:A,'Hospitalisation Details'!I:I,"Not Found")</f>
        <v>tier - 2</v>
      </c>
      <c r="N2020" s="21" t="str">
        <f>_xlfn.XLOOKUP(A2020,'Hospitalisation Details'!A:A,'Hospitalisation Details'!J:J,"Not Found")</f>
        <v>tier - 2</v>
      </c>
      <c r="O2020" s="21" t="str">
        <f>_xlfn.XLOOKUP(A2020,'Hospitalisation Details'!A:A,'Hospitalisation Details'!K:K,"Not Found")</f>
        <v>R1012</v>
      </c>
      <c r="P2020" s="23">
        <f>_xlfn.XLOOKUP(A2020,'Hospitalisation Details'!A:A,'Hospitalisation Details'!L:L,"Not Found")</f>
        <v>25</v>
      </c>
    </row>
    <row r="2021" spans="1:16" ht="15.75" x14ac:dyDescent="0.25">
      <c r="A2021" s="19" t="s">
        <v>347</v>
      </c>
      <c r="B2021" s="19" t="str">
        <f>_xlfn.XLOOKUP(A2021,'Customer Names'!A:A,'Customer Names'!C:C,"Not Found")</f>
        <v>Regina</v>
      </c>
      <c r="C2021" s="20">
        <f>_xlfn.XLOOKUP(A2021,'Medical Examinations'!A:A,'Medical Examinations'!B:B,"not found")</f>
        <v>15.57</v>
      </c>
      <c r="D2021" s="20">
        <f>_xlfn.XLOOKUP(A2021,'Medical Examinations'!A:A,'Medical Examinations'!C:C,"not found")</f>
        <v>4.07</v>
      </c>
      <c r="E2021" s="20" t="str">
        <f>_xlfn.XLOOKUP(A2021,'Medical Examinations'!A:A,'Medical Examinations'!D:D,"not found")</f>
        <v>Yes</v>
      </c>
      <c r="F2021" s="20" t="str">
        <f>_xlfn.XLOOKUP(A2021,'Medical Examinations'!A:A,'Medical Examinations'!E:E,"not found")</f>
        <v>No</v>
      </c>
      <c r="G2021" s="20" t="str">
        <f>_xlfn.XLOOKUP(A2021,'Medical Examinations'!A:A,'Medical Examinations'!F:F,"not found")</f>
        <v>No</v>
      </c>
      <c r="H2021" s="20">
        <f>_xlfn.XLOOKUP(A2021,'Medical Examinations'!A:A,'Medical Examinations'!G:G,"not found")</f>
        <v>1</v>
      </c>
      <c r="I2021" s="20" t="str">
        <f>_xlfn.XLOOKUP(A2021,'Medical Examinations'!A:A,'Medical Examinations'!H:H,"not found")</f>
        <v>No</v>
      </c>
      <c r="J2021" s="20" t="str">
        <f>_xlfn.XLOOKUP(A2021,'Medical Examinations'!A:A,'Medical Examinations'!I:I,"not found")</f>
        <v>Underweight</v>
      </c>
      <c r="K2021" s="21">
        <f>_xlfn.XLOOKUP(A2021,'Hospitalisation Details'!A:A,'Hospitalisation Details'!F:F,"Not Found")</f>
        <v>32414</v>
      </c>
      <c r="L2021" s="22">
        <f>_xlfn.XLOOKUP(A2021,'Hospitalisation Details'!A:A,'Hospitalisation Details'!H:H,"Not Found")</f>
        <v>3018.04</v>
      </c>
      <c r="M2021" s="21" t="str">
        <f>_xlfn.XLOOKUP(A2021,'Hospitalisation Details'!A:A,'Hospitalisation Details'!I:I,"Not Found")</f>
        <v>tier - 2</v>
      </c>
      <c r="N2021" s="21" t="str">
        <f>_xlfn.XLOOKUP(A2021,'Hospitalisation Details'!A:A,'Hospitalisation Details'!J:J,"Not Found")</f>
        <v>tier - 2</v>
      </c>
      <c r="O2021" s="21" t="str">
        <f>_xlfn.XLOOKUP(A2021,'Hospitalisation Details'!A:A,'Hospitalisation Details'!K:K,"Not Found")</f>
        <v>R1012</v>
      </c>
      <c r="P2021" s="23">
        <f>_xlfn.XLOOKUP(A2021,'Hospitalisation Details'!A:A,'Hospitalisation Details'!L:L,"Not Found")</f>
        <v>34</v>
      </c>
    </row>
    <row r="2022" spans="1:16" ht="15.75" x14ac:dyDescent="0.25">
      <c r="A2022" s="19" t="s">
        <v>346</v>
      </c>
      <c r="B2022" s="19" t="str">
        <f>_xlfn.XLOOKUP(A2022,'Customer Names'!A:A,'Customer Names'!C:C,"Not Found")</f>
        <v>O'Connor</v>
      </c>
      <c r="C2022" s="20">
        <f>_xlfn.XLOOKUP(A2022,'Medical Examinations'!A:A,'Medical Examinations'!B:B,"not found")</f>
        <v>30.36</v>
      </c>
      <c r="D2022" s="20">
        <f>_xlfn.XLOOKUP(A2022,'Medical Examinations'!A:A,'Medical Examinations'!C:C,"not found")</f>
        <v>9.39</v>
      </c>
      <c r="E2022" s="20" t="str">
        <f>_xlfn.XLOOKUP(A2022,'Medical Examinations'!A:A,'Medical Examinations'!D:D,"not found")</f>
        <v>No</v>
      </c>
      <c r="F2022" s="20" t="str">
        <f>_xlfn.XLOOKUP(A2022,'Medical Examinations'!A:A,'Medical Examinations'!E:E,"not found")</f>
        <v>No</v>
      </c>
      <c r="G2022" s="20" t="str">
        <f>_xlfn.XLOOKUP(A2022,'Medical Examinations'!A:A,'Medical Examinations'!F:F,"not found")</f>
        <v>No</v>
      </c>
      <c r="H2022" s="20">
        <f>_xlfn.XLOOKUP(A2022,'Medical Examinations'!A:A,'Medical Examinations'!G:G,"not found")</f>
        <v>0</v>
      </c>
      <c r="I2022" s="20" t="str">
        <f>_xlfn.XLOOKUP(A2022,'Medical Examinations'!A:A,'Medical Examinations'!H:H,"not found")</f>
        <v>No</v>
      </c>
      <c r="J2022" s="20" t="str">
        <f>_xlfn.XLOOKUP(A2022,'Medical Examinations'!A:A,'Medical Examinations'!I:I,"not found")</f>
        <v>Obesity</v>
      </c>
      <c r="K2022" s="21">
        <f>_xlfn.XLOOKUP(A2022,'Hospitalisation Details'!A:A,'Hospitalisation Details'!F:F,"Not Found")</f>
        <v>37605</v>
      </c>
      <c r="L2022" s="22">
        <f>_xlfn.XLOOKUP(A2022,'Hospitalisation Details'!A:A,'Hospitalisation Details'!H:H,"Not Found")</f>
        <v>3012.22</v>
      </c>
      <c r="M2022" s="21" t="str">
        <f>_xlfn.XLOOKUP(A2022,'Hospitalisation Details'!A:A,'Hospitalisation Details'!I:I,"Not Found")</f>
        <v>tier - 2</v>
      </c>
      <c r="N2022" s="21" t="str">
        <f>_xlfn.XLOOKUP(A2022,'Hospitalisation Details'!A:A,'Hospitalisation Details'!J:J,"Not Found")</f>
        <v>tier - 2</v>
      </c>
      <c r="O2022" s="21" t="str">
        <f>_xlfn.XLOOKUP(A2022,'Hospitalisation Details'!A:A,'Hospitalisation Details'!K:K,"Not Found")</f>
        <v>R1012</v>
      </c>
      <c r="P2022" s="23">
        <f>_xlfn.XLOOKUP(A2022,'Hospitalisation Details'!A:A,'Hospitalisation Details'!L:L,"Not Found")</f>
        <v>20</v>
      </c>
    </row>
    <row r="2023" spans="1:16" ht="15.75" x14ac:dyDescent="0.25">
      <c r="A2023" s="19" t="s">
        <v>345</v>
      </c>
      <c r="B2023" s="19" t="str">
        <f>_xlfn.XLOOKUP(A2023,'Customer Names'!A:A,'Customer Names'!C:C,"Not Found")</f>
        <v>Howe</v>
      </c>
      <c r="C2023" s="20">
        <f>_xlfn.XLOOKUP(A2023,'Medical Examinations'!A:A,'Medical Examinations'!B:B,"not found")</f>
        <v>19.37</v>
      </c>
      <c r="D2023" s="20">
        <f>_xlfn.XLOOKUP(A2023,'Medical Examinations'!A:A,'Medical Examinations'!C:C,"not found")</f>
        <v>4.18</v>
      </c>
      <c r="E2023" s="20" t="str">
        <f>_xlfn.XLOOKUP(A2023,'Medical Examinations'!A:A,'Medical Examinations'!D:D,"not found")</f>
        <v>No</v>
      </c>
      <c r="F2023" s="20" t="str">
        <f>_xlfn.XLOOKUP(A2023,'Medical Examinations'!A:A,'Medical Examinations'!E:E,"not found")</f>
        <v>No</v>
      </c>
      <c r="G2023" s="20" t="str">
        <f>_xlfn.XLOOKUP(A2023,'Medical Examinations'!A:A,'Medical Examinations'!F:F,"not found")</f>
        <v>No</v>
      </c>
      <c r="H2023" s="20">
        <f>_xlfn.XLOOKUP(A2023,'Medical Examinations'!A:A,'Medical Examinations'!G:G,"not found")</f>
        <v>0</v>
      </c>
      <c r="I2023" s="20" t="str">
        <f>_xlfn.XLOOKUP(A2023,'Medical Examinations'!A:A,'Medical Examinations'!H:H,"not found")</f>
        <v>No</v>
      </c>
      <c r="J2023" s="20" t="str">
        <f>_xlfn.XLOOKUP(A2023,'Medical Examinations'!A:A,'Medical Examinations'!I:I,"not found")</f>
        <v>Normal Weight</v>
      </c>
      <c r="K2023" s="21">
        <f>_xlfn.XLOOKUP(A2023,'Hospitalisation Details'!A:A,'Hospitalisation Details'!F:F,"Not Found")</f>
        <v>33562</v>
      </c>
      <c r="L2023" s="22">
        <f>_xlfn.XLOOKUP(A2023,'Hospitalisation Details'!A:A,'Hospitalisation Details'!H:H,"Not Found")</f>
        <v>2985.67</v>
      </c>
      <c r="M2023" s="21" t="str">
        <f>_xlfn.XLOOKUP(A2023,'Hospitalisation Details'!A:A,'Hospitalisation Details'!I:I,"Not Found")</f>
        <v>tier - 2</v>
      </c>
      <c r="N2023" s="21" t="str">
        <f>_xlfn.XLOOKUP(A2023,'Hospitalisation Details'!A:A,'Hospitalisation Details'!J:J,"Not Found")</f>
        <v>tier - 2</v>
      </c>
      <c r="O2023" s="21" t="str">
        <f>_xlfn.XLOOKUP(A2023,'Hospitalisation Details'!A:A,'Hospitalisation Details'!K:K,"Not Found")</f>
        <v>R1013</v>
      </c>
      <c r="P2023" s="23">
        <f>_xlfn.XLOOKUP(A2023,'Hospitalisation Details'!A:A,'Hospitalisation Details'!L:L,"Not Found")</f>
        <v>31</v>
      </c>
    </row>
    <row r="2024" spans="1:16" ht="15.75" x14ac:dyDescent="0.25">
      <c r="A2024" s="19" t="s">
        <v>344</v>
      </c>
      <c r="B2024" s="19" t="str">
        <f>_xlfn.XLOOKUP(A2024,'Customer Names'!A:A,'Customer Names'!C:C,"Not Found")</f>
        <v>Atwater</v>
      </c>
      <c r="C2024" s="20">
        <f>_xlfn.XLOOKUP(A2024,'Medical Examinations'!A:A,'Medical Examinations'!B:B,"not found")</f>
        <v>16.71</v>
      </c>
      <c r="D2024" s="20">
        <f>_xlfn.XLOOKUP(A2024,'Medical Examinations'!A:A,'Medical Examinations'!C:C,"not found")</f>
        <v>4.18</v>
      </c>
      <c r="E2024" s="20" t="str">
        <f>_xlfn.XLOOKUP(A2024,'Medical Examinations'!A:A,'Medical Examinations'!D:D,"not found")</f>
        <v>No</v>
      </c>
      <c r="F2024" s="20" t="str">
        <f>_xlfn.XLOOKUP(A2024,'Medical Examinations'!A:A,'Medical Examinations'!E:E,"not found")</f>
        <v>No</v>
      </c>
      <c r="G2024" s="20" t="str">
        <f>_xlfn.XLOOKUP(A2024,'Medical Examinations'!A:A,'Medical Examinations'!F:F,"not found")</f>
        <v>No</v>
      </c>
      <c r="H2024" s="20">
        <f>_xlfn.XLOOKUP(A2024,'Medical Examinations'!A:A,'Medical Examinations'!G:G,"not found")</f>
        <v>1</v>
      </c>
      <c r="I2024" s="20" t="str">
        <f>_xlfn.XLOOKUP(A2024,'Medical Examinations'!A:A,'Medical Examinations'!H:H,"not found")</f>
        <v>No</v>
      </c>
      <c r="J2024" s="20" t="str">
        <f>_xlfn.XLOOKUP(A2024,'Medical Examinations'!A:A,'Medical Examinations'!I:I,"not found")</f>
        <v>Underweight</v>
      </c>
      <c r="K2024" s="21">
        <f>_xlfn.XLOOKUP(A2024,'Hospitalisation Details'!A:A,'Hospitalisation Details'!F:F,"Not Found")</f>
        <v>31946</v>
      </c>
      <c r="L2024" s="22">
        <f>_xlfn.XLOOKUP(A2024,'Hospitalisation Details'!A:A,'Hospitalisation Details'!H:H,"Not Found")</f>
        <v>2979.52</v>
      </c>
      <c r="M2024" s="21" t="str">
        <f>_xlfn.XLOOKUP(A2024,'Hospitalisation Details'!A:A,'Hospitalisation Details'!I:I,"Not Found")</f>
        <v>tier - 2</v>
      </c>
      <c r="N2024" s="21" t="str">
        <f>_xlfn.XLOOKUP(A2024,'Hospitalisation Details'!A:A,'Hospitalisation Details'!J:J,"Not Found")</f>
        <v>tier - 2</v>
      </c>
      <c r="O2024" s="21" t="str">
        <f>_xlfn.XLOOKUP(A2024,'Hospitalisation Details'!A:A,'Hospitalisation Details'!K:K,"Not Found")</f>
        <v>R1013</v>
      </c>
      <c r="P2024" s="23">
        <f>_xlfn.XLOOKUP(A2024,'Hospitalisation Details'!A:A,'Hospitalisation Details'!L:L,"Not Found")</f>
        <v>35</v>
      </c>
    </row>
    <row r="2025" spans="1:16" ht="15.75" x14ac:dyDescent="0.25">
      <c r="A2025" s="19" t="s">
        <v>343</v>
      </c>
      <c r="B2025" s="19" t="str">
        <f>_xlfn.XLOOKUP(A2025,'Customer Names'!A:A,'Customer Names'!C:C,"Not Found")</f>
        <v>Gurganus</v>
      </c>
      <c r="C2025" s="20">
        <f>_xlfn.XLOOKUP(A2025,'Medical Examinations'!A:A,'Medical Examinations'!B:B,"not found")</f>
        <v>24.1</v>
      </c>
      <c r="D2025" s="20">
        <f>_xlfn.XLOOKUP(A2025,'Medical Examinations'!A:A,'Medical Examinations'!C:C,"not found")</f>
        <v>4.4000000000000004</v>
      </c>
      <c r="E2025" s="20" t="str">
        <f>_xlfn.XLOOKUP(A2025,'Medical Examinations'!A:A,'Medical Examinations'!D:D,"not found")</f>
        <v>Yes</v>
      </c>
      <c r="F2025" s="20" t="str">
        <f>_xlfn.XLOOKUP(A2025,'Medical Examinations'!A:A,'Medical Examinations'!E:E,"not found")</f>
        <v>No</v>
      </c>
      <c r="G2025" s="20" t="str">
        <f>_xlfn.XLOOKUP(A2025,'Medical Examinations'!A:A,'Medical Examinations'!F:F,"not found")</f>
        <v>No</v>
      </c>
      <c r="H2025" s="20">
        <f>_xlfn.XLOOKUP(A2025,'Medical Examinations'!A:A,'Medical Examinations'!G:G,"not found")</f>
        <v>1</v>
      </c>
      <c r="I2025" s="20" t="str">
        <f>_xlfn.XLOOKUP(A2025,'Medical Examinations'!A:A,'Medical Examinations'!H:H,"not found")</f>
        <v>No</v>
      </c>
      <c r="J2025" s="20" t="str">
        <f>_xlfn.XLOOKUP(A2025,'Medical Examinations'!A:A,'Medical Examinations'!I:I,"not found")</f>
        <v>Normal Weight</v>
      </c>
      <c r="K2025" s="21">
        <f>_xlfn.XLOOKUP(A2025,'Hospitalisation Details'!A:A,'Hospitalisation Details'!F:F,"Not Found")</f>
        <v>34966</v>
      </c>
      <c r="L2025" s="22">
        <f>_xlfn.XLOOKUP(A2025,'Hospitalisation Details'!A:A,'Hospitalisation Details'!H:H,"Not Found")</f>
        <v>2974.13</v>
      </c>
      <c r="M2025" s="21" t="str">
        <f>_xlfn.XLOOKUP(A2025,'Hospitalisation Details'!A:A,'Hospitalisation Details'!I:I,"Not Found")</f>
        <v>tier - 2</v>
      </c>
      <c r="N2025" s="21" t="str">
        <f>_xlfn.XLOOKUP(A2025,'Hospitalisation Details'!A:A,'Hospitalisation Details'!J:J,"Not Found")</f>
        <v>tier - 2</v>
      </c>
      <c r="O2025" s="21" t="str">
        <f>_xlfn.XLOOKUP(A2025,'Hospitalisation Details'!A:A,'Hospitalisation Details'!K:K,"Not Found")</f>
        <v>R1011</v>
      </c>
      <c r="P2025" s="23">
        <f>_xlfn.XLOOKUP(A2025,'Hospitalisation Details'!A:A,'Hospitalisation Details'!L:L,"Not Found")</f>
        <v>27</v>
      </c>
    </row>
    <row r="2026" spans="1:16" ht="15.75" x14ac:dyDescent="0.25">
      <c r="A2026" s="19" t="s">
        <v>342</v>
      </c>
      <c r="B2026" s="19" t="str">
        <f>_xlfn.XLOOKUP(A2026,'Customer Names'!A:A,'Customer Names'!C:C,"Not Found")</f>
        <v>Holden</v>
      </c>
      <c r="C2026" s="20">
        <f>_xlfn.XLOOKUP(A2026,'Medical Examinations'!A:A,'Medical Examinations'!B:B,"not found")</f>
        <v>29.77</v>
      </c>
      <c r="D2026" s="20">
        <f>_xlfn.XLOOKUP(A2026,'Medical Examinations'!A:A,'Medical Examinations'!C:C,"not found")</f>
        <v>9.9</v>
      </c>
      <c r="E2026" s="20" t="str">
        <f>_xlfn.XLOOKUP(A2026,'Medical Examinations'!A:A,'Medical Examinations'!D:D,"not found")</f>
        <v>No</v>
      </c>
      <c r="F2026" s="20" t="str">
        <f>_xlfn.XLOOKUP(A2026,'Medical Examinations'!A:A,'Medical Examinations'!E:E,"not found")</f>
        <v>No</v>
      </c>
      <c r="G2026" s="20" t="str">
        <f>_xlfn.XLOOKUP(A2026,'Medical Examinations'!A:A,'Medical Examinations'!F:F,"not found")</f>
        <v>No</v>
      </c>
      <c r="H2026" s="20">
        <f>_xlfn.XLOOKUP(A2026,'Medical Examinations'!A:A,'Medical Examinations'!G:G,"not found")</f>
        <v>0</v>
      </c>
      <c r="I2026" s="20" t="str">
        <f>_xlfn.XLOOKUP(A2026,'Medical Examinations'!A:A,'Medical Examinations'!H:H,"not found")</f>
        <v>No</v>
      </c>
      <c r="J2026" s="20" t="str">
        <f>_xlfn.XLOOKUP(A2026,'Medical Examinations'!A:A,'Medical Examinations'!I:I,"not found")</f>
        <v>Overweight</v>
      </c>
      <c r="K2026" s="21">
        <f>_xlfn.XLOOKUP(A2026,'Hospitalisation Details'!A:A,'Hospitalisation Details'!F:F,"Not Found")</f>
        <v>37529</v>
      </c>
      <c r="L2026" s="22">
        <f>_xlfn.XLOOKUP(A2026,'Hospitalisation Details'!A:A,'Hospitalisation Details'!H:H,"Not Found")</f>
        <v>2943.41</v>
      </c>
      <c r="M2026" s="21" t="str">
        <f>_xlfn.XLOOKUP(A2026,'Hospitalisation Details'!A:A,'Hospitalisation Details'!I:I,"Not Found")</f>
        <v>tier - 2</v>
      </c>
      <c r="N2026" s="21" t="str">
        <f>_xlfn.XLOOKUP(A2026,'Hospitalisation Details'!A:A,'Hospitalisation Details'!J:J,"Not Found")</f>
        <v>tier - 2</v>
      </c>
      <c r="O2026" s="21" t="str">
        <f>_xlfn.XLOOKUP(A2026,'Hospitalisation Details'!A:A,'Hospitalisation Details'!K:K,"Not Found")</f>
        <v>R1012</v>
      </c>
      <c r="P2026" s="23">
        <f>_xlfn.XLOOKUP(A2026,'Hospitalisation Details'!A:A,'Hospitalisation Details'!L:L,"Not Found")</f>
        <v>20</v>
      </c>
    </row>
    <row r="2027" spans="1:16" ht="15.75" x14ac:dyDescent="0.25">
      <c r="A2027" s="19" t="s">
        <v>341</v>
      </c>
      <c r="B2027" s="19" t="str">
        <f>_xlfn.XLOOKUP(A2027,'Customer Names'!A:A,'Customer Names'!C:C,"Not Found")</f>
        <v>Parton</v>
      </c>
      <c r="C2027" s="20">
        <f>_xlfn.XLOOKUP(A2027,'Medical Examinations'!A:A,'Medical Examinations'!B:B,"not found")</f>
        <v>46.53</v>
      </c>
      <c r="D2027" s="20">
        <f>_xlfn.XLOOKUP(A2027,'Medical Examinations'!A:A,'Medical Examinations'!C:C,"not found")</f>
        <v>4.84</v>
      </c>
      <c r="E2027" s="20" t="str">
        <f>_xlfn.XLOOKUP(A2027,'Medical Examinations'!A:A,'Medical Examinations'!D:D,"not found")</f>
        <v>Yes</v>
      </c>
      <c r="F2027" s="20" t="str">
        <f>_xlfn.XLOOKUP(A2027,'Medical Examinations'!A:A,'Medical Examinations'!E:E,"not found")</f>
        <v>No</v>
      </c>
      <c r="G2027" s="20" t="str">
        <f>_xlfn.XLOOKUP(A2027,'Medical Examinations'!A:A,'Medical Examinations'!F:F,"not found")</f>
        <v>No</v>
      </c>
      <c r="H2027" s="20">
        <f>_xlfn.XLOOKUP(A2027,'Medical Examinations'!A:A,'Medical Examinations'!G:G,"not found")</f>
        <v>0</v>
      </c>
      <c r="I2027" s="20" t="str">
        <f>_xlfn.XLOOKUP(A2027,'Medical Examinations'!A:A,'Medical Examinations'!H:H,"not found")</f>
        <v>No</v>
      </c>
      <c r="J2027" s="20" t="str">
        <f>_xlfn.XLOOKUP(A2027,'Medical Examinations'!A:A,'Medical Examinations'!I:I,"not found")</f>
        <v>Obesity</v>
      </c>
      <c r="K2027" s="21">
        <f>_xlfn.XLOOKUP(A2027,'Hospitalisation Details'!A:A,'Hospitalisation Details'!F:F,"Not Found")</f>
        <v>35246</v>
      </c>
      <c r="L2027" s="22">
        <f>_xlfn.XLOOKUP(A2027,'Hospitalisation Details'!A:A,'Hospitalisation Details'!H:H,"Not Found")</f>
        <v>2927.06</v>
      </c>
      <c r="M2027" s="21" t="str">
        <f>_xlfn.XLOOKUP(A2027,'Hospitalisation Details'!A:A,'Hospitalisation Details'!I:I,"Not Found")</f>
        <v>tier - 2</v>
      </c>
      <c r="N2027" s="21" t="str">
        <f>_xlfn.XLOOKUP(A2027,'Hospitalisation Details'!A:A,'Hospitalisation Details'!J:J,"Not Found")</f>
        <v>tier - 2</v>
      </c>
      <c r="O2027" s="21" t="str">
        <f>_xlfn.XLOOKUP(A2027,'Hospitalisation Details'!A:A,'Hospitalisation Details'!K:K,"Not Found")</f>
        <v>R1013</v>
      </c>
      <c r="P2027" s="23">
        <f>_xlfn.XLOOKUP(A2027,'Hospitalisation Details'!A:A,'Hospitalisation Details'!L:L,"Not Found")</f>
        <v>26</v>
      </c>
    </row>
    <row r="2028" spans="1:16" ht="15.75" x14ac:dyDescent="0.25">
      <c r="A2028" s="19" t="s">
        <v>340</v>
      </c>
      <c r="B2028" s="19" t="str">
        <f>_xlfn.XLOOKUP(A2028,'Customer Names'!A:A,'Customer Names'!C:C,"Not Found")</f>
        <v>Downs</v>
      </c>
      <c r="C2028" s="20">
        <f>_xlfn.XLOOKUP(A2028,'Medical Examinations'!A:A,'Medical Examinations'!B:B,"not found")</f>
        <v>23.4</v>
      </c>
      <c r="D2028" s="20">
        <f>_xlfn.XLOOKUP(A2028,'Medical Examinations'!A:A,'Medical Examinations'!C:C,"not found")</f>
        <v>5.53</v>
      </c>
      <c r="E2028" s="20" t="str">
        <f>_xlfn.XLOOKUP(A2028,'Medical Examinations'!A:A,'Medical Examinations'!D:D,"not found")</f>
        <v>No</v>
      </c>
      <c r="F2028" s="20" t="str">
        <f>_xlfn.XLOOKUP(A2028,'Medical Examinations'!A:A,'Medical Examinations'!E:E,"not found")</f>
        <v>No</v>
      </c>
      <c r="G2028" s="20" t="str">
        <f>_xlfn.XLOOKUP(A2028,'Medical Examinations'!A:A,'Medical Examinations'!F:F,"not found")</f>
        <v>Yes</v>
      </c>
      <c r="H2028" s="20">
        <f>_xlfn.XLOOKUP(A2028,'Medical Examinations'!A:A,'Medical Examinations'!G:G,"not found")</f>
        <v>1</v>
      </c>
      <c r="I2028" s="20" t="str">
        <f>_xlfn.XLOOKUP(A2028,'Medical Examinations'!A:A,'Medical Examinations'!H:H,"not found")</f>
        <v>No</v>
      </c>
      <c r="J2028" s="20" t="str">
        <f>_xlfn.XLOOKUP(A2028,'Medical Examinations'!A:A,'Medical Examinations'!I:I,"not found")</f>
        <v>Normal Weight</v>
      </c>
      <c r="K2028" s="21">
        <f>_xlfn.XLOOKUP(A2028,'Hospitalisation Details'!A:A,'Hospitalisation Details'!F:F,"Not Found")</f>
        <v>37777</v>
      </c>
      <c r="L2028" s="22">
        <f>_xlfn.XLOOKUP(A2028,'Hospitalisation Details'!A:A,'Hospitalisation Details'!H:H,"Not Found")</f>
        <v>2913.57</v>
      </c>
      <c r="M2028" s="21" t="str">
        <f>_xlfn.XLOOKUP(A2028,'Hospitalisation Details'!A:A,'Hospitalisation Details'!I:I,"Not Found")</f>
        <v>tier - 2</v>
      </c>
      <c r="N2028" s="21" t="str">
        <f>_xlfn.XLOOKUP(A2028,'Hospitalisation Details'!A:A,'Hospitalisation Details'!J:J,"Not Found")</f>
        <v>tier - 2</v>
      </c>
      <c r="O2028" s="21" t="str">
        <f>_xlfn.XLOOKUP(A2028,'Hospitalisation Details'!A:A,'Hospitalisation Details'!K:K,"Not Found")</f>
        <v>R1011</v>
      </c>
      <c r="P2028" s="23">
        <f>_xlfn.XLOOKUP(A2028,'Hospitalisation Details'!A:A,'Hospitalisation Details'!L:L,"Not Found")</f>
        <v>20</v>
      </c>
    </row>
    <row r="2029" spans="1:16" ht="15.75" x14ac:dyDescent="0.25">
      <c r="A2029" s="19" t="s">
        <v>339</v>
      </c>
      <c r="B2029" s="19" t="str">
        <f>_xlfn.XLOOKUP(A2029,'Customer Names'!A:A,'Customer Names'!C:C,"Not Found")</f>
        <v>Dent</v>
      </c>
      <c r="C2029" s="20">
        <f>_xlfn.XLOOKUP(A2029,'Medical Examinations'!A:A,'Medical Examinations'!B:B,"not found")</f>
        <v>30</v>
      </c>
      <c r="D2029" s="20">
        <f>_xlfn.XLOOKUP(A2029,'Medical Examinations'!A:A,'Medical Examinations'!C:C,"not found")</f>
        <v>4.33</v>
      </c>
      <c r="E2029" s="20" t="str">
        <f>_xlfn.XLOOKUP(A2029,'Medical Examinations'!A:A,'Medical Examinations'!D:D,"not found")</f>
        <v>Yes</v>
      </c>
      <c r="F2029" s="20" t="str">
        <f>_xlfn.XLOOKUP(A2029,'Medical Examinations'!A:A,'Medical Examinations'!E:E,"not found")</f>
        <v>No</v>
      </c>
      <c r="G2029" s="20" t="str">
        <f>_xlfn.XLOOKUP(A2029,'Medical Examinations'!A:A,'Medical Examinations'!F:F,"not found")</f>
        <v>No</v>
      </c>
      <c r="H2029" s="20">
        <f>_xlfn.XLOOKUP(A2029,'Medical Examinations'!A:A,'Medical Examinations'!G:G,"not found")</f>
        <v>0</v>
      </c>
      <c r="I2029" s="20" t="str">
        <f>_xlfn.XLOOKUP(A2029,'Medical Examinations'!A:A,'Medical Examinations'!H:H,"not found")</f>
        <v>No</v>
      </c>
      <c r="J2029" s="20" t="str">
        <f>_xlfn.XLOOKUP(A2029,'Medical Examinations'!A:A,'Medical Examinations'!I:I,"not found")</f>
        <v>Obesity</v>
      </c>
      <c r="K2029" s="21">
        <f>_xlfn.XLOOKUP(A2029,'Hospitalisation Details'!A:A,'Hospitalisation Details'!F:F,"Not Found")</f>
        <v>35229</v>
      </c>
      <c r="L2029" s="22">
        <f>_xlfn.XLOOKUP(A2029,'Hospitalisation Details'!A:A,'Hospitalisation Details'!H:H,"Not Found")</f>
        <v>2904.09</v>
      </c>
      <c r="M2029" s="21" t="str">
        <f>_xlfn.XLOOKUP(A2029,'Hospitalisation Details'!A:A,'Hospitalisation Details'!I:I,"Not Found")</f>
        <v>tier - 2</v>
      </c>
      <c r="N2029" s="21" t="str">
        <f>_xlfn.XLOOKUP(A2029,'Hospitalisation Details'!A:A,'Hospitalisation Details'!J:J,"Not Found")</f>
        <v>tier - 2</v>
      </c>
      <c r="O2029" s="21" t="str">
        <f>_xlfn.XLOOKUP(A2029,'Hospitalisation Details'!A:A,'Hospitalisation Details'!K:K,"Not Found")</f>
        <v>R1011</v>
      </c>
      <c r="P2029" s="23">
        <f>_xlfn.XLOOKUP(A2029,'Hospitalisation Details'!A:A,'Hospitalisation Details'!L:L,"Not Found")</f>
        <v>26</v>
      </c>
    </row>
    <row r="2030" spans="1:16" ht="15.75" x14ac:dyDescent="0.25">
      <c r="A2030" s="19" t="s">
        <v>338</v>
      </c>
      <c r="B2030" s="19" t="str">
        <f>_xlfn.XLOOKUP(A2030,'Customer Names'!A:A,'Customer Names'!C:C,"Not Found")</f>
        <v>Ranti</v>
      </c>
      <c r="C2030" s="20">
        <f>_xlfn.XLOOKUP(A2030,'Medical Examinations'!A:A,'Medical Examinations'!B:B,"not found")</f>
        <v>29.15</v>
      </c>
      <c r="D2030" s="20">
        <f>_xlfn.XLOOKUP(A2030,'Medical Examinations'!A:A,'Medical Examinations'!C:C,"not found")</f>
        <v>4.91</v>
      </c>
      <c r="E2030" s="20" t="str">
        <f>_xlfn.XLOOKUP(A2030,'Medical Examinations'!A:A,'Medical Examinations'!D:D,"not found")</f>
        <v>Yes</v>
      </c>
      <c r="F2030" s="20" t="str">
        <f>_xlfn.XLOOKUP(A2030,'Medical Examinations'!A:A,'Medical Examinations'!E:E,"not found")</f>
        <v>No</v>
      </c>
      <c r="G2030" s="20" t="str">
        <f>_xlfn.XLOOKUP(A2030,'Medical Examinations'!A:A,'Medical Examinations'!F:F,"not found")</f>
        <v>No</v>
      </c>
      <c r="H2030" s="20">
        <f>_xlfn.XLOOKUP(A2030,'Medical Examinations'!A:A,'Medical Examinations'!G:G,"not found")</f>
        <v>0</v>
      </c>
      <c r="I2030" s="20" t="str">
        <f>_xlfn.XLOOKUP(A2030,'Medical Examinations'!A:A,'Medical Examinations'!H:H,"not found")</f>
        <v>No</v>
      </c>
      <c r="J2030" s="20" t="str">
        <f>_xlfn.XLOOKUP(A2030,'Medical Examinations'!A:A,'Medical Examinations'!I:I,"not found")</f>
        <v>Overweight</v>
      </c>
      <c r="K2030" s="21">
        <f>_xlfn.XLOOKUP(A2030,'Hospitalisation Details'!A:A,'Hospitalisation Details'!F:F,"Not Found")</f>
        <v>35362</v>
      </c>
      <c r="L2030" s="22">
        <f>_xlfn.XLOOKUP(A2030,'Hospitalisation Details'!A:A,'Hospitalisation Details'!H:H,"Not Found")</f>
        <v>2902.91</v>
      </c>
      <c r="M2030" s="21" t="str">
        <f>_xlfn.XLOOKUP(A2030,'Hospitalisation Details'!A:A,'Hospitalisation Details'!I:I,"Not Found")</f>
        <v>tier - 2</v>
      </c>
      <c r="N2030" s="21" t="str">
        <f>_xlfn.XLOOKUP(A2030,'Hospitalisation Details'!A:A,'Hospitalisation Details'!J:J,"Not Found")</f>
        <v>tier - 2</v>
      </c>
      <c r="O2030" s="21" t="str">
        <f>_xlfn.XLOOKUP(A2030,'Hospitalisation Details'!A:A,'Hospitalisation Details'!K:K,"Not Found")</f>
        <v>R1013</v>
      </c>
      <c r="P2030" s="23">
        <f>_xlfn.XLOOKUP(A2030,'Hospitalisation Details'!A:A,'Hospitalisation Details'!L:L,"Not Found")</f>
        <v>26</v>
      </c>
    </row>
    <row r="2031" spans="1:16" ht="15.75" x14ac:dyDescent="0.25">
      <c r="A2031" s="19" t="s">
        <v>337</v>
      </c>
      <c r="B2031" s="19" t="str">
        <f>_xlfn.XLOOKUP(A2031,'Customer Names'!A:A,'Customer Names'!C:C,"Not Found")</f>
        <v>Ishaq</v>
      </c>
      <c r="C2031" s="20">
        <f>_xlfn.XLOOKUP(A2031,'Medical Examinations'!A:A,'Medical Examinations'!B:B,"not found")</f>
        <v>34.865000000000002</v>
      </c>
      <c r="D2031" s="20">
        <f>_xlfn.XLOOKUP(A2031,'Medical Examinations'!A:A,'Medical Examinations'!C:C,"not found")</f>
        <v>4.8</v>
      </c>
      <c r="E2031" s="20" t="str">
        <f>_xlfn.XLOOKUP(A2031,'Medical Examinations'!A:A,'Medical Examinations'!D:D,"not found")</f>
        <v>No</v>
      </c>
      <c r="F2031" s="20" t="str">
        <f>_xlfn.XLOOKUP(A2031,'Medical Examinations'!A:A,'Medical Examinations'!E:E,"not found")</f>
        <v>No</v>
      </c>
      <c r="G2031" s="20" t="str">
        <f>_xlfn.XLOOKUP(A2031,'Medical Examinations'!A:A,'Medical Examinations'!F:F,"not found")</f>
        <v>No</v>
      </c>
      <c r="H2031" s="20">
        <f>_xlfn.XLOOKUP(A2031,'Medical Examinations'!A:A,'Medical Examinations'!G:G,"not found")</f>
        <v>0</v>
      </c>
      <c r="I2031" s="20" t="str">
        <f>_xlfn.XLOOKUP(A2031,'Medical Examinations'!A:A,'Medical Examinations'!H:H,"not found")</f>
        <v>No</v>
      </c>
      <c r="J2031" s="20" t="str">
        <f>_xlfn.XLOOKUP(A2031,'Medical Examinations'!A:A,'Medical Examinations'!I:I,"not found")</f>
        <v>Obesity</v>
      </c>
      <c r="K2031" s="21">
        <f>_xlfn.XLOOKUP(A2031,'Hospitalisation Details'!A:A,'Hospitalisation Details'!F:F,"Not Found")</f>
        <v>36465</v>
      </c>
      <c r="L2031" s="22">
        <f>_xlfn.XLOOKUP(A2031,'Hospitalisation Details'!A:A,'Hospitalisation Details'!H:H,"Not Found")</f>
        <v>2899.49</v>
      </c>
      <c r="M2031" s="21" t="str">
        <f>_xlfn.XLOOKUP(A2031,'Hospitalisation Details'!A:A,'Hospitalisation Details'!I:I,"Not Found")</f>
        <v>tier - 2</v>
      </c>
      <c r="N2031" s="21" t="str">
        <f>_xlfn.XLOOKUP(A2031,'Hospitalisation Details'!A:A,'Hospitalisation Details'!J:J,"Not Found")</f>
        <v>tier - 2</v>
      </c>
      <c r="O2031" s="21" t="str">
        <f>_xlfn.XLOOKUP(A2031,'Hospitalisation Details'!A:A,'Hospitalisation Details'!K:K,"Not Found")</f>
        <v>R1024</v>
      </c>
      <c r="P2031" s="23">
        <f>_xlfn.XLOOKUP(A2031,'Hospitalisation Details'!A:A,'Hospitalisation Details'!L:L,"Not Found")</f>
        <v>23</v>
      </c>
    </row>
    <row r="2032" spans="1:16" ht="15.75" x14ac:dyDescent="0.25">
      <c r="A2032" s="19" t="s">
        <v>336</v>
      </c>
      <c r="B2032" s="19" t="str">
        <f>_xlfn.XLOOKUP(A2032,'Customer Names'!A:A,'Customer Names'!C:C,"Not Found")</f>
        <v>Wiles</v>
      </c>
      <c r="C2032" s="20">
        <f>_xlfn.XLOOKUP(A2032,'Medical Examinations'!A:A,'Medical Examinations'!B:B,"not found")</f>
        <v>28.12</v>
      </c>
      <c r="D2032" s="20">
        <f>_xlfn.XLOOKUP(A2032,'Medical Examinations'!A:A,'Medical Examinations'!C:C,"not found")</f>
        <v>5.55</v>
      </c>
      <c r="E2032" s="20" t="str">
        <f>_xlfn.XLOOKUP(A2032,'Medical Examinations'!A:A,'Medical Examinations'!D:D,"not found")</f>
        <v>Yes</v>
      </c>
      <c r="F2032" s="20" t="str">
        <f>_xlfn.XLOOKUP(A2032,'Medical Examinations'!A:A,'Medical Examinations'!E:E,"not found")</f>
        <v>Yes</v>
      </c>
      <c r="G2032" s="20" t="str">
        <f>_xlfn.XLOOKUP(A2032,'Medical Examinations'!A:A,'Medical Examinations'!F:F,"not found")</f>
        <v>No</v>
      </c>
      <c r="H2032" s="20">
        <f>_xlfn.XLOOKUP(A2032,'Medical Examinations'!A:A,'Medical Examinations'!G:G,"not found")</f>
        <v>2</v>
      </c>
      <c r="I2032" s="20" t="str">
        <f>_xlfn.XLOOKUP(A2032,'Medical Examinations'!A:A,'Medical Examinations'!H:H,"not found")</f>
        <v>No</v>
      </c>
      <c r="J2032" s="20" t="str">
        <f>_xlfn.XLOOKUP(A2032,'Medical Examinations'!A:A,'Medical Examinations'!I:I,"not found")</f>
        <v>Overweight</v>
      </c>
      <c r="K2032" s="21">
        <f>_xlfn.XLOOKUP(A2032,'Hospitalisation Details'!A:A,'Hospitalisation Details'!F:F,"Not Found")</f>
        <v>36721</v>
      </c>
      <c r="L2032" s="22">
        <f>_xlfn.XLOOKUP(A2032,'Hospitalisation Details'!A:A,'Hospitalisation Details'!H:H,"Not Found")</f>
        <v>2897.46</v>
      </c>
      <c r="M2032" s="21" t="str">
        <f>_xlfn.XLOOKUP(A2032,'Hospitalisation Details'!A:A,'Hospitalisation Details'!I:I,"Not Found")</f>
        <v>tier - 2</v>
      </c>
      <c r="N2032" s="21" t="str">
        <f>_xlfn.XLOOKUP(A2032,'Hospitalisation Details'!A:A,'Hospitalisation Details'!J:J,"Not Found")</f>
        <v>tier - 2</v>
      </c>
      <c r="O2032" s="21" t="str">
        <f>_xlfn.XLOOKUP(A2032,'Hospitalisation Details'!A:A,'Hospitalisation Details'!K:K,"Not Found")</f>
        <v>R1012</v>
      </c>
      <c r="P2032" s="23">
        <f>_xlfn.XLOOKUP(A2032,'Hospitalisation Details'!A:A,'Hospitalisation Details'!L:L,"Not Found")</f>
        <v>22</v>
      </c>
    </row>
    <row r="2033" spans="1:16" ht="15.75" x14ac:dyDescent="0.25">
      <c r="A2033" s="19" t="s">
        <v>335</v>
      </c>
      <c r="B2033" s="19" t="str">
        <f>_xlfn.XLOOKUP(A2033,'Customer Names'!A:A,'Customer Names'!C:C,"Not Found")</f>
        <v>Roberts</v>
      </c>
      <c r="C2033" s="20">
        <f>_xlfn.XLOOKUP(A2033,'Medical Examinations'!A:A,'Medical Examinations'!B:B,"not found")</f>
        <v>29.45</v>
      </c>
      <c r="D2033" s="20">
        <f>_xlfn.XLOOKUP(A2033,'Medical Examinations'!A:A,'Medical Examinations'!C:C,"not found")</f>
        <v>5.24</v>
      </c>
      <c r="E2033" s="20" t="str">
        <f>_xlfn.XLOOKUP(A2033,'Medical Examinations'!A:A,'Medical Examinations'!D:D,"not found")</f>
        <v>Yes</v>
      </c>
      <c r="F2033" s="20" t="str">
        <f>_xlfn.XLOOKUP(A2033,'Medical Examinations'!A:A,'Medical Examinations'!E:E,"not found")</f>
        <v>No</v>
      </c>
      <c r="G2033" s="20" t="str">
        <f>_xlfn.XLOOKUP(A2033,'Medical Examinations'!A:A,'Medical Examinations'!F:F,"not found")</f>
        <v>No</v>
      </c>
      <c r="H2033" s="20">
        <f>_xlfn.XLOOKUP(A2033,'Medical Examinations'!A:A,'Medical Examinations'!G:G,"not found")</f>
        <v>0</v>
      </c>
      <c r="I2033" s="20" t="str">
        <f>_xlfn.XLOOKUP(A2033,'Medical Examinations'!A:A,'Medical Examinations'!H:H,"not found")</f>
        <v>No</v>
      </c>
      <c r="J2033" s="20" t="str">
        <f>_xlfn.XLOOKUP(A2033,'Medical Examinations'!A:A,'Medical Examinations'!I:I,"not found")</f>
        <v>Overweight</v>
      </c>
      <c r="K2033" s="21">
        <f>_xlfn.XLOOKUP(A2033,'Hospitalisation Details'!A:A,'Hospitalisation Details'!F:F,"Not Found")</f>
        <v>35237</v>
      </c>
      <c r="L2033" s="22">
        <f>_xlfn.XLOOKUP(A2033,'Hospitalisation Details'!A:A,'Hospitalisation Details'!H:H,"Not Found")</f>
        <v>2897.32</v>
      </c>
      <c r="M2033" s="21" t="str">
        <f>_xlfn.XLOOKUP(A2033,'Hospitalisation Details'!A:A,'Hospitalisation Details'!I:I,"Not Found")</f>
        <v>tier - 2</v>
      </c>
      <c r="N2033" s="21" t="str">
        <f>_xlfn.XLOOKUP(A2033,'Hospitalisation Details'!A:A,'Hospitalisation Details'!J:J,"Not Found")</f>
        <v>tier - 2</v>
      </c>
      <c r="O2033" s="21" t="str">
        <f>_xlfn.XLOOKUP(A2033,'Hospitalisation Details'!A:A,'Hospitalisation Details'!K:K,"Not Found")</f>
        <v>R1016</v>
      </c>
      <c r="P2033" s="23">
        <f>_xlfn.XLOOKUP(A2033,'Hospitalisation Details'!A:A,'Hospitalisation Details'!L:L,"Not Found")</f>
        <v>26</v>
      </c>
    </row>
    <row r="2034" spans="1:16" ht="15.75" x14ac:dyDescent="0.25">
      <c r="A2034" s="19" t="s">
        <v>334</v>
      </c>
      <c r="B2034" s="19" t="str">
        <f>_xlfn.XLOOKUP(A2034,'Customer Names'!A:A,'Customer Names'!C:C,"Not Found")</f>
        <v>Serafini</v>
      </c>
      <c r="C2034" s="20">
        <f>_xlfn.XLOOKUP(A2034,'Medical Examinations'!A:A,'Medical Examinations'!B:B,"not found")</f>
        <v>27.94</v>
      </c>
      <c r="D2034" s="20">
        <f>_xlfn.XLOOKUP(A2034,'Medical Examinations'!A:A,'Medical Examinations'!C:C,"not found")</f>
        <v>6.08</v>
      </c>
      <c r="E2034" s="20" t="str">
        <f>_xlfn.XLOOKUP(A2034,'Medical Examinations'!A:A,'Medical Examinations'!D:D,"not found")</f>
        <v>No</v>
      </c>
      <c r="F2034" s="20" t="str">
        <f>_xlfn.XLOOKUP(A2034,'Medical Examinations'!A:A,'Medical Examinations'!E:E,"not found")</f>
        <v>No</v>
      </c>
      <c r="G2034" s="20" t="str">
        <f>_xlfn.XLOOKUP(A2034,'Medical Examinations'!A:A,'Medical Examinations'!F:F,"not found")</f>
        <v>Yes</v>
      </c>
      <c r="H2034" s="20">
        <f>_xlfn.XLOOKUP(A2034,'Medical Examinations'!A:A,'Medical Examinations'!G:G,"not found")</f>
        <v>1</v>
      </c>
      <c r="I2034" s="20" t="str">
        <f>_xlfn.XLOOKUP(A2034,'Medical Examinations'!A:A,'Medical Examinations'!H:H,"not found")</f>
        <v>No</v>
      </c>
      <c r="J2034" s="20" t="str">
        <f>_xlfn.XLOOKUP(A2034,'Medical Examinations'!A:A,'Medical Examinations'!I:I,"not found")</f>
        <v>Overweight</v>
      </c>
      <c r="K2034" s="21">
        <f>_xlfn.XLOOKUP(A2034,'Hospitalisation Details'!A:A,'Hospitalisation Details'!F:F,"Not Found")</f>
        <v>34193</v>
      </c>
      <c r="L2034" s="22">
        <f>_xlfn.XLOOKUP(A2034,'Hospitalisation Details'!A:A,'Hospitalisation Details'!H:H,"Not Found")</f>
        <v>2867.12</v>
      </c>
      <c r="M2034" s="21" t="str">
        <f>_xlfn.XLOOKUP(A2034,'Hospitalisation Details'!A:A,'Hospitalisation Details'!I:I,"Not Found")</f>
        <v>tier - 2</v>
      </c>
      <c r="N2034" s="21" t="str">
        <f>_xlfn.XLOOKUP(A2034,'Hospitalisation Details'!A:A,'Hospitalisation Details'!J:J,"Not Found")</f>
        <v>tier - 2</v>
      </c>
      <c r="O2034" s="21" t="str">
        <f>_xlfn.XLOOKUP(A2034,'Hospitalisation Details'!A:A,'Hospitalisation Details'!K:K,"Not Found")</f>
        <v>R1013</v>
      </c>
      <c r="P2034" s="23">
        <f>_xlfn.XLOOKUP(A2034,'Hospitalisation Details'!A:A,'Hospitalisation Details'!L:L,"Not Found")</f>
        <v>29</v>
      </c>
    </row>
    <row r="2035" spans="1:16" ht="15.75" x14ac:dyDescent="0.25">
      <c r="A2035" s="19" t="s">
        <v>333</v>
      </c>
      <c r="B2035" s="19" t="str">
        <f>_xlfn.XLOOKUP(A2035,'Customer Names'!A:A,'Customer Names'!C:C,"Not Found")</f>
        <v>Button</v>
      </c>
      <c r="C2035" s="20">
        <f>_xlfn.XLOOKUP(A2035,'Medical Examinations'!A:A,'Medical Examinations'!B:B,"not found")</f>
        <v>27.2</v>
      </c>
      <c r="D2035" s="20">
        <f>_xlfn.XLOOKUP(A2035,'Medical Examinations'!A:A,'Medical Examinations'!C:C,"not found")</f>
        <v>5.83</v>
      </c>
      <c r="E2035" s="20" t="str">
        <f>_xlfn.XLOOKUP(A2035,'Medical Examinations'!A:A,'Medical Examinations'!D:D,"not found")</f>
        <v>No</v>
      </c>
      <c r="F2035" s="20" t="str">
        <f>_xlfn.XLOOKUP(A2035,'Medical Examinations'!A:A,'Medical Examinations'!E:E,"not found")</f>
        <v>No</v>
      </c>
      <c r="G2035" s="20" t="str">
        <f>_xlfn.XLOOKUP(A2035,'Medical Examinations'!A:A,'Medical Examinations'!F:F,"not found")</f>
        <v>Yes</v>
      </c>
      <c r="H2035" s="20">
        <f>_xlfn.XLOOKUP(A2035,'Medical Examinations'!A:A,'Medical Examinations'!G:G,"not found")</f>
        <v>1</v>
      </c>
      <c r="I2035" s="20" t="str">
        <f>_xlfn.XLOOKUP(A2035,'Medical Examinations'!A:A,'Medical Examinations'!H:H,"not found")</f>
        <v>No</v>
      </c>
      <c r="J2035" s="20" t="str">
        <f>_xlfn.XLOOKUP(A2035,'Medical Examinations'!A:A,'Medical Examinations'!I:I,"not found")</f>
        <v>Overweight</v>
      </c>
      <c r="K2035" s="21">
        <f>_xlfn.XLOOKUP(A2035,'Hospitalisation Details'!A:A,'Hospitalisation Details'!F:F,"Not Found")</f>
        <v>34274</v>
      </c>
      <c r="L2035" s="22">
        <f>_xlfn.XLOOKUP(A2035,'Hospitalisation Details'!A:A,'Hospitalisation Details'!H:H,"Not Found")</f>
        <v>2866.09</v>
      </c>
      <c r="M2035" s="21" t="str">
        <f>_xlfn.XLOOKUP(A2035,'Hospitalisation Details'!A:A,'Hospitalisation Details'!I:I,"Not Found")</f>
        <v>tier - 2</v>
      </c>
      <c r="N2035" s="21" t="str">
        <f>_xlfn.XLOOKUP(A2035,'Hospitalisation Details'!A:A,'Hospitalisation Details'!J:J,"Not Found")</f>
        <v>tier - 2</v>
      </c>
      <c r="O2035" s="21" t="str">
        <f>_xlfn.XLOOKUP(A2035,'Hospitalisation Details'!A:A,'Hospitalisation Details'!K:K,"Not Found")</f>
        <v>R1011</v>
      </c>
      <c r="P2035" s="23">
        <f>_xlfn.XLOOKUP(A2035,'Hospitalisation Details'!A:A,'Hospitalisation Details'!L:L,"Not Found")</f>
        <v>29</v>
      </c>
    </row>
    <row r="2036" spans="1:16" ht="15.75" x14ac:dyDescent="0.25">
      <c r="A2036" s="19" t="s">
        <v>332</v>
      </c>
      <c r="B2036" s="19" t="str">
        <f>_xlfn.XLOOKUP(A2036,'Customer Names'!A:A,'Customer Names'!C:C,"Not Found")</f>
        <v>Gaal</v>
      </c>
      <c r="C2036" s="20">
        <f>_xlfn.XLOOKUP(A2036,'Medical Examinations'!A:A,'Medical Examinations'!B:B,"not found")</f>
        <v>33.344999999999999</v>
      </c>
      <c r="D2036" s="20">
        <f>_xlfn.XLOOKUP(A2036,'Medical Examinations'!A:A,'Medical Examinations'!C:C,"not found")</f>
        <v>4.29</v>
      </c>
      <c r="E2036" s="20" t="str">
        <f>_xlfn.XLOOKUP(A2036,'Medical Examinations'!A:A,'Medical Examinations'!D:D,"not found")</f>
        <v>No</v>
      </c>
      <c r="F2036" s="20" t="str">
        <f>_xlfn.XLOOKUP(A2036,'Medical Examinations'!A:A,'Medical Examinations'!E:E,"not found")</f>
        <v>No</v>
      </c>
      <c r="G2036" s="20" t="str">
        <f>_xlfn.XLOOKUP(A2036,'Medical Examinations'!A:A,'Medical Examinations'!F:F,"not found")</f>
        <v>No</v>
      </c>
      <c r="H2036" s="20">
        <f>_xlfn.XLOOKUP(A2036,'Medical Examinations'!A:A,'Medical Examinations'!G:G,"not found")</f>
        <v>1</v>
      </c>
      <c r="I2036" s="20" t="str">
        <f>_xlfn.XLOOKUP(A2036,'Medical Examinations'!A:A,'Medical Examinations'!H:H,"not found")</f>
        <v>No</v>
      </c>
      <c r="J2036" s="20" t="str">
        <f>_xlfn.XLOOKUP(A2036,'Medical Examinations'!A:A,'Medical Examinations'!I:I,"not found")</f>
        <v>Obesity</v>
      </c>
      <c r="K2036" s="21">
        <f>_xlfn.XLOOKUP(A2036,'Hospitalisation Details'!A:A,'Hospitalisation Details'!F:F,"Not Found")</f>
        <v>36042</v>
      </c>
      <c r="L2036" s="22">
        <f>_xlfn.XLOOKUP(A2036,'Hospitalisation Details'!A:A,'Hospitalisation Details'!H:H,"Not Found")</f>
        <v>2855.44</v>
      </c>
      <c r="M2036" s="21" t="str">
        <f>_xlfn.XLOOKUP(A2036,'Hospitalisation Details'!A:A,'Hospitalisation Details'!I:I,"Not Found")</f>
        <v>tier - 2</v>
      </c>
      <c r="N2036" s="21" t="str">
        <f>_xlfn.XLOOKUP(A2036,'Hospitalisation Details'!A:A,'Hospitalisation Details'!J:J,"Not Found")</f>
        <v>tier - 2</v>
      </c>
      <c r="O2036" s="21" t="str">
        <f>_xlfn.XLOOKUP(A2036,'Hospitalisation Details'!A:A,'Hospitalisation Details'!K:K,"Not Found")</f>
        <v>R1012</v>
      </c>
      <c r="P2036" s="23">
        <f>_xlfn.XLOOKUP(A2036,'Hospitalisation Details'!A:A,'Hospitalisation Details'!L:L,"Not Found")</f>
        <v>24</v>
      </c>
    </row>
    <row r="2037" spans="1:16" ht="15.75" x14ac:dyDescent="0.25">
      <c r="A2037" s="19" t="s">
        <v>331</v>
      </c>
      <c r="B2037" s="19" t="str">
        <f>_xlfn.XLOOKUP(A2037,'Customer Names'!A:A,'Customer Names'!C:C,"Not Found")</f>
        <v>Liptak</v>
      </c>
      <c r="C2037" s="20">
        <f>_xlfn.XLOOKUP(A2037,'Medical Examinations'!A:A,'Medical Examinations'!B:B,"not found")</f>
        <v>29.925000000000001</v>
      </c>
      <c r="D2037" s="20">
        <f>_xlfn.XLOOKUP(A2037,'Medical Examinations'!A:A,'Medical Examinations'!C:C,"not found")</f>
        <v>5.3</v>
      </c>
      <c r="E2037" s="20" t="str">
        <f>_xlfn.XLOOKUP(A2037,'Medical Examinations'!A:A,'Medical Examinations'!D:D,"not found")</f>
        <v>No</v>
      </c>
      <c r="F2037" s="20" t="str">
        <f>_xlfn.XLOOKUP(A2037,'Medical Examinations'!A:A,'Medical Examinations'!E:E,"not found")</f>
        <v>No</v>
      </c>
      <c r="G2037" s="20" t="str">
        <f>_xlfn.XLOOKUP(A2037,'Medical Examinations'!A:A,'Medical Examinations'!F:F,"not found")</f>
        <v>No</v>
      </c>
      <c r="H2037" s="20">
        <f>_xlfn.XLOOKUP(A2037,'Medical Examinations'!A:A,'Medical Examinations'!G:G,"not found")</f>
        <v>1</v>
      </c>
      <c r="I2037" s="20" t="str">
        <f>_xlfn.XLOOKUP(A2037,'Medical Examinations'!A:A,'Medical Examinations'!H:H,"not found")</f>
        <v>No</v>
      </c>
      <c r="J2037" s="20" t="str">
        <f>_xlfn.XLOOKUP(A2037,'Medical Examinations'!A:A,'Medical Examinations'!I:I,"not found")</f>
        <v>Overweight</v>
      </c>
      <c r="K2037" s="21">
        <f>_xlfn.XLOOKUP(A2037,'Hospitalisation Details'!A:A,'Hospitalisation Details'!F:F,"Not Found")</f>
        <v>35963</v>
      </c>
      <c r="L2037" s="22">
        <f>_xlfn.XLOOKUP(A2037,'Hospitalisation Details'!A:A,'Hospitalisation Details'!H:H,"Not Found")</f>
        <v>2850.68</v>
      </c>
      <c r="M2037" s="21" t="str">
        <f>_xlfn.XLOOKUP(A2037,'Hospitalisation Details'!A:A,'Hospitalisation Details'!I:I,"Not Found")</f>
        <v>tier - 2</v>
      </c>
      <c r="N2037" s="21" t="str">
        <f>_xlfn.XLOOKUP(A2037,'Hospitalisation Details'!A:A,'Hospitalisation Details'!J:J,"Not Found")</f>
        <v>tier - 2</v>
      </c>
      <c r="O2037" s="21" t="str">
        <f>_xlfn.XLOOKUP(A2037,'Hospitalisation Details'!A:A,'Hospitalisation Details'!K:K,"Not Found")</f>
        <v>R1012</v>
      </c>
      <c r="P2037" s="23">
        <f>_xlfn.XLOOKUP(A2037,'Hospitalisation Details'!A:A,'Hospitalisation Details'!L:L,"Not Found")</f>
        <v>24</v>
      </c>
    </row>
    <row r="2038" spans="1:16" ht="15.75" x14ac:dyDescent="0.25">
      <c r="A2038" s="19" t="s">
        <v>330</v>
      </c>
      <c r="B2038" s="19" t="str">
        <f>_xlfn.XLOOKUP(A2038,'Customer Names'!A:A,'Customer Names'!C:C,"Not Found")</f>
        <v>Kellam</v>
      </c>
      <c r="C2038" s="20">
        <f>_xlfn.XLOOKUP(A2038,'Medical Examinations'!A:A,'Medical Examinations'!B:B,"not found")</f>
        <v>24.225000000000001</v>
      </c>
      <c r="D2038" s="20">
        <f>_xlfn.XLOOKUP(A2038,'Medical Examinations'!A:A,'Medical Examinations'!C:C,"not found")</f>
        <v>4.42</v>
      </c>
      <c r="E2038" s="20" t="str">
        <f>_xlfn.XLOOKUP(A2038,'Medical Examinations'!A:A,'Medical Examinations'!D:D,"not found")</f>
        <v>No</v>
      </c>
      <c r="F2038" s="20" t="str">
        <f>_xlfn.XLOOKUP(A2038,'Medical Examinations'!A:A,'Medical Examinations'!E:E,"not found")</f>
        <v>No</v>
      </c>
      <c r="G2038" s="20" t="str">
        <f>_xlfn.XLOOKUP(A2038,'Medical Examinations'!A:A,'Medical Examinations'!F:F,"not found")</f>
        <v>No</v>
      </c>
      <c r="H2038" s="20">
        <f>_xlfn.XLOOKUP(A2038,'Medical Examinations'!A:A,'Medical Examinations'!G:G,"not found")</f>
        <v>1</v>
      </c>
      <c r="I2038" s="20" t="str">
        <f>_xlfn.XLOOKUP(A2038,'Medical Examinations'!A:A,'Medical Examinations'!H:H,"not found")</f>
        <v>No</v>
      </c>
      <c r="J2038" s="20" t="str">
        <f>_xlfn.XLOOKUP(A2038,'Medical Examinations'!A:A,'Medical Examinations'!I:I,"not found")</f>
        <v>Normal Weight</v>
      </c>
      <c r="K2038" s="21">
        <f>_xlfn.XLOOKUP(A2038,'Hospitalisation Details'!A:A,'Hospitalisation Details'!F:F,"Not Found")</f>
        <v>36114</v>
      </c>
      <c r="L2038" s="22">
        <f>_xlfn.XLOOKUP(A2038,'Hospitalisation Details'!A:A,'Hospitalisation Details'!H:H,"Not Found")</f>
        <v>2842.76</v>
      </c>
      <c r="M2038" s="21" t="str">
        <f>_xlfn.XLOOKUP(A2038,'Hospitalisation Details'!A:A,'Hospitalisation Details'!I:I,"Not Found")</f>
        <v>tier - 2</v>
      </c>
      <c r="N2038" s="21" t="str">
        <f>_xlfn.XLOOKUP(A2038,'Hospitalisation Details'!A:A,'Hospitalisation Details'!J:J,"Not Found")</f>
        <v>tier - 3</v>
      </c>
      <c r="O2038" s="21" t="str">
        <f>_xlfn.XLOOKUP(A2038,'Hospitalisation Details'!A:A,'Hospitalisation Details'!K:K,"Not Found")</f>
        <v>R1012</v>
      </c>
      <c r="P2038" s="23">
        <f>_xlfn.XLOOKUP(A2038,'Hospitalisation Details'!A:A,'Hospitalisation Details'!L:L,"Not Found")</f>
        <v>24</v>
      </c>
    </row>
    <row r="2039" spans="1:16" ht="15.75" x14ac:dyDescent="0.25">
      <c r="A2039" s="19" t="s">
        <v>329</v>
      </c>
      <c r="B2039" s="19" t="str">
        <f>_xlfn.XLOOKUP(A2039,'Customer Names'!A:A,'Customer Names'!C:C,"Not Found")</f>
        <v>Gordon</v>
      </c>
      <c r="C2039" s="20">
        <f>_xlfn.XLOOKUP(A2039,'Medical Examinations'!A:A,'Medical Examinations'!B:B,"not found")</f>
        <v>29.68</v>
      </c>
      <c r="D2039" s="20">
        <f>_xlfn.XLOOKUP(A2039,'Medical Examinations'!A:A,'Medical Examinations'!C:C,"not found")</f>
        <v>5.68</v>
      </c>
      <c r="E2039" s="20" t="str">
        <f>_xlfn.XLOOKUP(A2039,'Medical Examinations'!A:A,'Medical Examinations'!D:D,"not found")</f>
        <v>No</v>
      </c>
      <c r="F2039" s="20" t="str">
        <f>_xlfn.XLOOKUP(A2039,'Medical Examinations'!A:A,'Medical Examinations'!E:E,"not found")</f>
        <v>Yes</v>
      </c>
      <c r="G2039" s="20" t="str">
        <f>_xlfn.XLOOKUP(A2039,'Medical Examinations'!A:A,'Medical Examinations'!F:F,"not found")</f>
        <v>No</v>
      </c>
      <c r="H2039" s="20">
        <f>_xlfn.XLOOKUP(A2039,'Medical Examinations'!A:A,'Medical Examinations'!G:G,"not found")</f>
        <v>1</v>
      </c>
      <c r="I2039" s="20" t="str">
        <f>_xlfn.XLOOKUP(A2039,'Medical Examinations'!A:A,'Medical Examinations'!H:H,"not found")</f>
        <v>No</v>
      </c>
      <c r="J2039" s="20" t="str">
        <f>_xlfn.XLOOKUP(A2039,'Medical Examinations'!A:A,'Medical Examinations'!I:I,"not found")</f>
        <v>Overweight</v>
      </c>
      <c r="K2039" s="21">
        <f>_xlfn.XLOOKUP(A2039,'Hospitalisation Details'!A:A,'Hospitalisation Details'!F:F,"Not Found")</f>
        <v>36800</v>
      </c>
      <c r="L2039" s="22">
        <f>_xlfn.XLOOKUP(A2039,'Hospitalisation Details'!A:A,'Hospitalisation Details'!H:H,"Not Found")</f>
        <v>2819.51</v>
      </c>
      <c r="M2039" s="21" t="str">
        <f>_xlfn.XLOOKUP(A2039,'Hospitalisation Details'!A:A,'Hospitalisation Details'!I:I,"Not Found")</f>
        <v>tier - 2</v>
      </c>
      <c r="N2039" s="21" t="str">
        <f>_xlfn.XLOOKUP(A2039,'Hospitalisation Details'!A:A,'Hospitalisation Details'!J:J,"Not Found")</f>
        <v>tier - 3</v>
      </c>
      <c r="O2039" s="21" t="str">
        <f>_xlfn.XLOOKUP(A2039,'Hospitalisation Details'!A:A,'Hospitalisation Details'!K:K,"Not Found")</f>
        <v>R1011</v>
      </c>
      <c r="P2039" s="23">
        <f>_xlfn.XLOOKUP(A2039,'Hospitalisation Details'!A:A,'Hospitalisation Details'!L:L,"Not Found")</f>
        <v>22</v>
      </c>
    </row>
    <row r="2040" spans="1:16" ht="15.75" x14ac:dyDescent="0.25">
      <c r="A2040" s="19" t="s">
        <v>328</v>
      </c>
      <c r="B2040" s="19" t="str">
        <f>_xlfn.XLOOKUP(A2040,'Customer Names'!A:A,'Customer Names'!C:C,"Not Found")</f>
        <v>Hyland</v>
      </c>
      <c r="C2040" s="20">
        <f>_xlfn.XLOOKUP(A2040,'Medical Examinations'!A:A,'Medical Examinations'!B:B,"not found")</f>
        <v>20.614999999999998</v>
      </c>
      <c r="D2040" s="20">
        <f>_xlfn.XLOOKUP(A2040,'Medical Examinations'!A:A,'Medical Examinations'!C:C,"not found")</f>
        <v>6.05</v>
      </c>
      <c r="E2040" s="20" t="str">
        <f>_xlfn.XLOOKUP(A2040,'Medical Examinations'!A:A,'Medical Examinations'!D:D,"not found")</f>
        <v>No</v>
      </c>
      <c r="F2040" s="20" t="str">
        <f>_xlfn.XLOOKUP(A2040,'Medical Examinations'!A:A,'Medical Examinations'!E:E,"not found")</f>
        <v>No</v>
      </c>
      <c r="G2040" s="20" t="str">
        <f>_xlfn.XLOOKUP(A2040,'Medical Examinations'!A:A,'Medical Examinations'!F:F,"not found")</f>
        <v>Yes</v>
      </c>
      <c r="H2040" s="20">
        <f>_xlfn.XLOOKUP(A2040,'Medical Examinations'!A:A,'Medical Examinations'!G:G,"not found")</f>
        <v>1</v>
      </c>
      <c r="I2040" s="20" t="str">
        <f>_xlfn.XLOOKUP(A2040,'Medical Examinations'!A:A,'Medical Examinations'!H:H,"not found")</f>
        <v>No</v>
      </c>
      <c r="J2040" s="20" t="str">
        <f>_xlfn.XLOOKUP(A2040,'Medical Examinations'!A:A,'Medical Examinations'!I:I,"not found")</f>
        <v>Normal Weight</v>
      </c>
      <c r="K2040" s="21">
        <f>_xlfn.XLOOKUP(A2040,'Hospitalisation Details'!A:A,'Hospitalisation Details'!F:F,"Not Found")</f>
        <v>37887</v>
      </c>
      <c r="L2040" s="22">
        <f>_xlfn.XLOOKUP(A2040,'Hospitalisation Details'!A:A,'Hospitalisation Details'!H:H,"Not Found")</f>
        <v>2803.7</v>
      </c>
      <c r="M2040" s="21" t="str">
        <f>_xlfn.XLOOKUP(A2040,'Hospitalisation Details'!A:A,'Hospitalisation Details'!I:I,"Not Found")</f>
        <v>tier - 2</v>
      </c>
      <c r="N2040" s="21" t="str">
        <f>_xlfn.XLOOKUP(A2040,'Hospitalisation Details'!A:A,'Hospitalisation Details'!J:J,"Not Found")</f>
        <v>tier - 3</v>
      </c>
      <c r="O2040" s="21" t="str">
        <f>_xlfn.XLOOKUP(A2040,'Hospitalisation Details'!A:A,'Hospitalisation Details'!K:K,"Not Found")</f>
        <v>R1012</v>
      </c>
      <c r="P2040" s="23">
        <f>_xlfn.XLOOKUP(A2040,'Hospitalisation Details'!A:A,'Hospitalisation Details'!L:L,"Not Found")</f>
        <v>19</v>
      </c>
    </row>
    <row r="2041" spans="1:16" ht="15.75" x14ac:dyDescent="0.25">
      <c r="A2041" s="19" t="s">
        <v>327</v>
      </c>
      <c r="B2041" s="19" t="str">
        <f>_xlfn.XLOOKUP(A2041,'Customer Names'!A:A,'Customer Names'!C:C,"Not Found")</f>
        <v>Wagoner</v>
      </c>
      <c r="C2041" s="20">
        <f>_xlfn.XLOOKUP(A2041,'Medical Examinations'!A:A,'Medical Examinations'!B:B,"not found")</f>
        <v>32.119999999999997</v>
      </c>
      <c r="D2041" s="20">
        <f>_xlfn.XLOOKUP(A2041,'Medical Examinations'!A:A,'Medical Examinations'!C:C,"not found")</f>
        <v>5.33</v>
      </c>
      <c r="E2041" s="20" t="str">
        <f>_xlfn.XLOOKUP(A2041,'Medical Examinations'!A:A,'Medical Examinations'!D:D,"not found")</f>
        <v>No</v>
      </c>
      <c r="F2041" s="20" t="str">
        <f>_xlfn.XLOOKUP(A2041,'Medical Examinations'!A:A,'Medical Examinations'!E:E,"not found")</f>
        <v>Yes</v>
      </c>
      <c r="G2041" s="20" t="str">
        <f>_xlfn.XLOOKUP(A2041,'Medical Examinations'!A:A,'Medical Examinations'!F:F,"not found")</f>
        <v>No</v>
      </c>
      <c r="H2041" s="20">
        <f>_xlfn.XLOOKUP(A2041,'Medical Examinations'!A:A,'Medical Examinations'!G:G,"not found")</f>
        <v>1</v>
      </c>
      <c r="I2041" s="20" t="str">
        <f>_xlfn.XLOOKUP(A2041,'Medical Examinations'!A:A,'Medical Examinations'!H:H,"not found")</f>
        <v>No</v>
      </c>
      <c r="J2041" s="20" t="str">
        <f>_xlfn.XLOOKUP(A2041,'Medical Examinations'!A:A,'Medical Examinations'!I:I,"not found")</f>
        <v>Obesity</v>
      </c>
      <c r="K2041" s="21">
        <f>_xlfn.XLOOKUP(A2041,'Hospitalisation Details'!A:A,'Hospitalisation Details'!F:F,"Not Found")</f>
        <v>38203</v>
      </c>
      <c r="L2041" s="22">
        <f>_xlfn.XLOOKUP(A2041,'Hospitalisation Details'!A:A,'Hospitalisation Details'!H:H,"Not Found")</f>
        <v>2801.26</v>
      </c>
      <c r="M2041" s="21" t="str">
        <f>_xlfn.XLOOKUP(A2041,'Hospitalisation Details'!A:A,'Hospitalisation Details'!I:I,"Not Found")</f>
        <v>tier - 2</v>
      </c>
      <c r="N2041" s="21" t="str">
        <f>_xlfn.XLOOKUP(A2041,'Hospitalisation Details'!A:A,'Hospitalisation Details'!J:J,"Not Found")</f>
        <v>tier - 3</v>
      </c>
      <c r="O2041" s="21" t="str">
        <f>_xlfn.XLOOKUP(A2041,'Hospitalisation Details'!A:A,'Hospitalisation Details'!K:K,"Not Found")</f>
        <v>R1013</v>
      </c>
      <c r="P2041" s="23">
        <f>_xlfn.XLOOKUP(A2041,'Hospitalisation Details'!A:A,'Hospitalisation Details'!L:L,"Not Found")</f>
        <v>18</v>
      </c>
    </row>
    <row r="2042" spans="1:16" ht="15.75" x14ac:dyDescent="0.25">
      <c r="A2042" s="19" t="s">
        <v>326</v>
      </c>
      <c r="B2042" s="19" t="str">
        <f>_xlfn.XLOOKUP(A2042,'Customer Names'!A:A,'Customer Names'!C:C,"Not Found")</f>
        <v>Thomas</v>
      </c>
      <c r="C2042" s="20">
        <f>_xlfn.XLOOKUP(A2042,'Medical Examinations'!A:A,'Medical Examinations'!B:B,"not found")</f>
        <v>27.36</v>
      </c>
      <c r="D2042" s="20">
        <f>_xlfn.XLOOKUP(A2042,'Medical Examinations'!A:A,'Medical Examinations'!C:C,"not found")</f>
        <v>6.22</v>
      </c>
      <c r="E2042" s="20" t="str">
        <f>_xlfn.XLOOKUP(A2042,'Medical Examinations'!A:A,'Medical Examinations'!D:D,"not found")</f>
        <v>No</v>
      </c>
      <c r="F2042" s="20" t="str">
        <f>_xlfn.XLOOKUP(A2042,'Medical Examinations'!A:A,'Medical Examinations'!E:E,"not found")</f>
        <v>No</v>
      </c>
      <c r="G2042" s="20" t="str">
        <f>_xlfn.XLOOKUP(A2042,'Medical Examinations'!A:A,'Medical Examinations'!F:F,"not found")</f>
        <v>No</v>
      </c>
      <c r="H2042" s="20">
        <f>_xlfn.XLOOKUP(A2042,'Medical Examinations'!A:A,'Medical Examinations'!G:G,"not found")</f>
        <v>0</v>
      </c>
      <c r="I2042" s="20" t="str">
        <f>_xlfn.XLOOKUP(A2042,'Medical Examinations'!A:A,'Medical Examinations'!H:H,"not found")</f>
        <v>No</v>
      </c>
      <c r="J2042" s="20" t="str">
        <f>_xlfn.XLOOKUP(A2042,'Medical Examinations'!A:A,'Medical Examinations'!I:I,"not found")</f>
        <v>Overweight</v>
      </c>
      <c r="K2042" s="21">
        <f>_xlfn.XLOOKUP(A2042,'Hospitalisation Details'!A:A,'Hospitalisation Details'!F:F,"Not Found")</f>
        <v>36518</v>
      </c>
      <c r="L2042" s="22">
        <f>_xlfn.XLOOKUP(A2042,'Hospitalisation Details'!A:A,'Hospitalisation Details'!H:H,"Not Found")</f>
        <v>2789.06</v>
      </c>
      <c r="M2042" s="21" t="str">
        <f>_xlfn.XLOOKUP(A2042,'Hospitalisation Details'!A:A,'Hospitalisation Details'!I:I,"Not Found")</f>
        <v>tier - 2</v>
      </c>
      <c r="N2042" s="21" t="str">
        <f>_xlfn.XLOOKUP(A2042,'Hospitalisation Details'!A:A,'Hospitalisation Details'!J:J,"Not Found")</f>
        <v>tier - 3</v>
      </c>
      <c r="O2042" s="21" t="str">
        <f>_xlfn.XLOOKUP(A2042,'Hospitalisation Details'!A:A,'Hospitalisation Details'!K:K,"Not Found")</f>
        <v>R1012</v>
      </c>
      <c r="P2042" s="23">
        <f>_xlfn.XLOOKUP(A2042,'Hospitalisation Details'!A:A,'Hospitalisation Details'!L:L,"Not Found")</f>
        <v>23</v>
      </c>
    </row>
    <row r="2043" spans="1:16" ht="15.75" x14ac:dyDescent="0.25">
      <c r="A2043" s="19" t="s">
        <v>325</v>
      </c>
      <c r="B2043" s="19" t="str">
        <f>_xlfn.XLOOKUP(A2043,'Customer Names'!A:A,'Customer Names'!C:C,"Not Found")</f>
        <v>Goffi</v>
      </c>
      <c r="C2043" s="20">
        <f>_xlfn.XLOOKUP(A2043,'Medical Examinations'!A:A,'Medical Examinations'!B:B,"not found")</f>
        <v>17.385000000000002</v>
      </c>
      <c r="D2043" s="20">
        <f>_xlfn.XLOOKUP(A2043,'Medical Examinations'!A:A,'Medical Examinations'!C:C,"not found")</f>
        <v>5.84</v>
      </c>
      <c r="E2043" s="20" t="str">
        <f>_xlfn.XLOOKUP(A2043,'Medical Examinations'!A:A,'Medical Examinations'!D:D,"not found")</f>
        <v>No</v>
      </c>
      <c r="F2043" s="20" t="str">
        <f>_xlfn.XLOOKUP(A2043,'Medical Examinations'!A:A,'Medical Examinations'!E:E,"not found")</f>
        <v>No</v>
      </c>
      <c r="G2043" s="20" t="str">
        <f>_xlfn.XLOOKUP(A2043,'Medical Examinations'!A:A,'Medical Examinations'!F:F,"not found")</f>
        <v>No</v>
      </c>
      <c r="H2043" s="20">
        <f>_xlfn.XLOOKUP(A2043,'Medical Examinations'!A:A,'Medical Examinations'!G:G,"not found")</f>
        <v>0</v>
      </c>
      <c r="I2043" s="20" t="str">
        <f>_xlfn.XLOOKUP(A2043,'Medical Examinations'!A:A,'Medical Examinations'!H:H,"not found")</f>
        <v>No</v>
      </c>
      <c r="J2043" s="20" t="str">
        <f>_xlfn.XLOOKUP(A2043,'Medical Examinations'!A:A,'Medical Examinations'!I:I,"not found")</f>
        <v>Underweight</v>
      </c>
      <c r="K2043" s="21">
        <f>_xlfn.XLOOKUP(A2043,'Hospitalisation Details'!A:A,'Hospitalisation Details'!F:F,"Not Found")</f>
        <v>36401</v>
      </c>
      <c r="L2043" s="22">
        <f>_xlfn.XLOOKUP(A2043,'Hospitalisation Details'!A:A,'Hospitalisation Details'!H:H,"Not Found")</f>
        <v>2775.19</v>
      </c>
      <c r="M2043" s="21" t="str">
        <f>_xlfn.XLOOKUP(A2043,'Hospitalisation Details'!A:A,'Hospitalisation Details'!I:I,"Not Found")</f>
        <v>tier - 2</v>
      </c>
      <c r="N2043" s="21" t="str">
        <f>_xlfn.XLOOKUP(A2043,'Hospitalisation Details'!A:A,'Hospitalisation Details'!J:J,"Not Found")</f>
        <v>tier - 3</v>
      </c>
      <c r="O2043" s="21" t="str">
        <f>_xlfn.XLOOKUP(A2043,'Hospitalisation Details'!A:A,'Hospitalisation Details'!K:K,"Not Found")</f>
        <v>R1012</v>
      </c>
      <c r="P2043" s="23">
        <f>_xlfn.XLOOKUP(A2043,'Hospitalisation Details'!A:A,'Hospitalisation Details'!L:L,"Not Found")</f>
        <v>23</v>
      </c>
    </row>
    <row r="2044" spans="1:16" ht="15.75" x14ac:dyDescent="0.25">
      <c r="A2044" s="19" t="s">
        <v>324</v>
      </c>
      <c r="B2044" s="19" t="str">
        <f>_xlfn.XLOOKUP(A2044,'Customer Names'!A:A,'Customer Names'!C:C,"Not Found")</f>
        <v>Salovaara</v>
      </c>
      <c r="C2044" s="20">
        <f>_xlfn.XLOOKUP(A2044,'Medical Examinations'!A:A,'Medical Examinations'!B:B,"not found")</f>
        <v>30.13</v>
      </c>
      <c r="D2044" s="20">
        <f>_xlfn.XLOOKUP(A2044,'Medical Examinations'!A:A,'Medical Examinations'!C:C,"not found")</f>
        <v>5.71</v>
      </c>
      <c r="E2044" s="20" t="str">
        <f>_xlfn.XLOOKUP(A2044,'Medical Examinations'!A:A,'Medical Examinations'!D:D,"not found")</f>
        <v>No</v>
      </c>
      <c r="F2044" s="20" t="str">
        <f>_xlfn.XLOOKUP(A2044,'Medical Examinations'!A:A,'Medical Examinations'!E:E,"not found")</f>
        <v>Yes</v>
      </c>
      <c r="G2044" s="20" t="str">
        <f>_xlfn.XLOOKUP(A2044,'Medical Examinations'!A:A,'Medical Examinations'!F:F,"not found")</f>
        <v>No</v>
      </c>
      <c r="H2044" s="20">
        <f>_xlfn.XLOOKUP(A2044,'Medical Examinations'!A:A,'Medical Examinations'!G:G,"not found")</f>
        <v>1</v>
      </c>
      <c r="I2044" s="20" t="str">
        <f>_xlfn.XLOOKUP(A2044,'Medical Examinations'!A:A,'Medical Examinations'!H:H,"not found")</f>
        <v>No</v>
      </c>
      <c r="J2044" s="20" t="str">
        <f>_xlfn.XLOOKUP(A2044,'Medical Examinations'!A:A,'Medical Examinations'!I:I,"not found")</f>
        <v>Obesity</v>
      </c>
      <c r="K2044" s="21">
        <f>_xlfn.XLOOKUP(A2044,'Hospitalisation Details'!A:A,'Hospitalisation Details'!F:F,"Not Found")</f>
        <v>38305</v>
      </c>
      <c r="L2044" s="22">
        <f>_xlfn.XLOOKUP(A2044,'Hospitalisation Details'!A:A,'Hospitalisation Details'!H:H,"Not Found")</f>
        <v>2773.46</v>
      </c>
      <c r="M2044" s="21" t="str">
        <f>_xlfn.XLOOKUP(A2044,'Hospitalisation Details'!A:A,'Hospitalisation Details'!I:I,"Not Found")</f>
        <v>tier - 2</v>
      </c>
      <c r="N2044" s="21" t="str">
        <f>_xlfn.XLOOKUP(A2044,'Hospitalisation Details'!A:A,'Hospitalisation Details'!J:J,"Not Found")</f>
        <v>tier - 3</v>
      </c>
      <c r="O2044" s="21" t="str">
        <f>_xlfn.XLOOKUP(A2044,'Hospitalisation Details'!A:A,'Hospitalisation Details'!K:K,"Not Found")</f>
        <v>R1021</v>
      </c>
      <c r="P2044" s="23">
        <f>_xlfn.XLOOKUP(A2044,'Hospitalisation Details'!A:A,'Hospitalisation Details'!L:L,"Not Found")</f>
        <v>18</v>
      </c>
    </row>
    <row r="2045" spans="1:16" ht="15.75" x14ac:dyDescent="0.25">
      <c r="A2045" s="19" t="s">
        <v>323</v>
      </c>
      <c r="B2045" s="19" t="str">
        <f>_xlfn.XLOOKUP(A2045,'Customer Names'!A:A,'Customer Names'!C:C,"Not Found")</f>
        <v>Reid</v>
      </c>
      <c r="C2045" s="20">
        <f>_xlfn.XLOOKUP(A2045,'Medical Examinations'!A:A,'Medical Examinations'!B:B,"not found")</f>
        <v>25.44</v>
      </c>
      <c r="D2045" s="20">
        <f>_xlfn.XLOOKUP(A2045,'Medical Examinations'!A:A,'Medical Examinations'!C:C,"not found")</f>
        <v>6.04</v>
      </c>
      <c r="E2045" s="20" t="str">
        <f>_xlfn.XLOOKUP(A2045,'Medical Examinations'!A:A,'Medical Examinations'!D:D,"not found")</f>
        <v>Yes</v>
      </c>
      <c r="F2045" s="20" t="str">
        <f>_xlfn.XLOOKUP(A2045,'Medical Examinations'!A:A,'Medical Examinations'!E:E,"not found")</f>
        <v>No</v>
      </c>
      <c r="G2045" s="20" t="str">
        <f>_xlfn.XLOOKUP(A2045,'Medical Examinations'!A:A,'Medical Examinations'!F:F,"not found")</f>
        <v>Yes</v>
      </c>
      <c r="H2045" s="20">
        <f>_xlfn.XLOOKUP(A2045,'Medical Examinations'!A:A,'Medical Examinations'!G:G,"not found")</f>
        <v>1</v>
      </c>
      <c r="I2045" s="20" t="str">
        <f>_xlfn.XLOOKUP(A2045,'Medical Examinations'!A:A,'Medical Examinations'!H:H,"not found")</f>
        <v>No</v>
      </c>
      <c r="J2045" s="20" t="str">
        <f>_xlfn.XLOOKUP(A2045,'Medical Examinations'!A:A,'Medical Examinations'!I:I,"not found")</f>
        <v>Overweight</v>
      </c>
      <c r="K2045" s="21">
        <f>_xlfn.XLOOKUP(A2045,'Hospitalisation Details'!A:A,'Hospitalisation Details'!F:F,"Not Found")</f>
        <v>35652</v>
      </c>
      <c r="L2045" s="22">
        <f>_xlfn.XLOOKUP(A2045,'Hospitalisation Details'!A:A,'Hospitalisation Details'!H:H,"Not Found")</f>
        <v>2758.99</v>
      </c>
      <c r="M2045" s="21" t="str">
        <f>_xlfn.XLOOKUP(A2045,'Hospitalisation Details'!A:A,'Hospitalisation Details'!I:I,"Not Found")</f>
        <v>tier - 2</v>
      </c>
      <c r="N2045" s="21" t="str">
        <f>_xlfn.XLOOKUP(A2045,'Hospitalisation Details'!A:A,'Hospitalisation Details'!J:J,"Not Found")</f>
        <v>tier - 3</v>
      </c>
      <c r="O2045" s="21" t="str">
        <f>_xlfn.XLOOKUP(A2045,'Hospitalisation Details'!A:A,'Hospitalisation Details'!K:K,"Not Found")</f>
        <v>R1012</v>
      </c>
      <c r="P2045" s="23">
        <f>_xlfn.XLOOKUP(A2045,'Hospitalisation Details'!A:A,'Hospitalisation Details'!L:L,"Not Found")</f>
        <v>25</v>
      </c>
    </row>
    <row r="2046" spans="1:16" ht="15.75" x14ac:dyDescent="0.25">
      <c r="A2046" s="19" t="s">
        <v>322</v>
      </c>
      <c r="B2046" s="19" t="str">
        <f>_xlfn.XLOOKUP(A2046,'Customer Names'!A:A,'Customer Names'!C:C,"Not Found")</f>
        <v>Allan</v>
      </c>
      <c r="C2046" s="20">
        <f>_xlfn.XLOOKUP(A2046,'Medical Examinations'!A:A,'Medical Examinations'!B:B,"not found")</f>
        <v>39.805</v>
      </c>
      <c r="D2046" s="20">
        <f>_xlfn.XLOOKUP(A2046,'Medical Examinations'!A:A,'Medical Examinations'!C:C,"not found")</f>
        <v>4.38</v>
      </c>
      <c r="E2046" s="20" t="str">
        <f>_xlfn.XLOOKUP(A2046,'Medical Examinations'!A:A,'Medical Examinations'!D:D,"not found")</f>
        <v>No</v>
      </c>
      <c r="F2046" s="20" t="str">
        <f>_xlfn.XLOOKUP(A2046,'Medical Examinations'!A:A,'Medical Examinations'!E:E,"not found")</f>
        <v>Yes</v>
      </c>
      <c r="G2046" s="20" t="str">
        <f>_xlfn.XLOOKUP(A2046,'Medical Examinations'!A:A,'Medical Examinations'!F:F,"not found")</f>
        <v>No</v>
      </c>
      <c r="H2046" s="20">
        <f>_xlfn.XLOOKUP(A2046,'Medical Examinations'!A:A,'Medical Examinations'!G:G,"not found")</f>
        <v>1</v>
      </c>
      <c r="I2046" s="20" t="str">
        <f>_xlfn.XLOOKUP(A2046,'Medical Examinations'!A:A,'Medical Examinations'!H:H,"not found")</f>
        <v>No</v>
      </c>
      <c r="J2046" s="20" t="str">
        <f>_xlfn.XLOOKUP(A2046,'Medical Examinations'!A:A,'Medical Examinations'!I:I,"not found")</f>
        <v>Obesity</v>
      </c>
      <c r="K2046" s="21">
        <f>_xlfn.XLOOKUP(A2046,'Hospitalisation Details'!A:A,'Hospitalisation Details'!F:F,"Not Found")</f>
        <v>36810</v>
      </c>
      <c r="L2046" s="22">
        <f>_xlfn.XLOOKUP(A2046,'Hospitalisation Details'!A:A,'Hospitalisation Details'!H:H,"Not Found")</f>
        <v>2755.02</v>
      </c>
      <c r="M2046" s="21" t="str">
        <f>_xlfn.XLOOKUP(A2046,'Hospitalisation Details'!A:A,'Hospitalisation Details'!I:I,"Not Found")</f>
        <v>tier - 2</v>
      </c>
      <c r="N2046" s="21" t="str">
        <f>_xlfn.XLOOKUP(A2046,'Hospitalisation Details'!A:A,'Hospitalisation Details'!J:J,"Not Found")</f>
        <v>tier - 3</v>
      </c>
      <c r="O2046" s="21" t="str">
        <f>_xlfn.XLOOKUP(A2046,'Hospitalisation Details'!A:A,'Hospitalisation Details'!K:K,"Not Found")</f>
        <v>R1024</v>
      </c>
      <c r="P2046" s="23">
        <f>_xlfn.XLOOKUP(A2046,'Hospitalisation Details'!A:A,'Hospitalisation Details'!L:L,"Not Found")</f>
        <v>22</v>
      </c>
    </row>
    <row r="2047" spans="1:16" ht="15.75" x14ac:dyDescent="0.25">
      <c r="A2047" s="19" t="s">
        <v>321</v>
      </c>
      <c r="B2047" s="19" t="str">
        <f>_xlfn.XLOOKUP(A2047,'Customer Names'!A:A,'Customer Names'!C:C,"Not Found")</f>
        <v>McLaughlin</v>
      </c>
      <c r="C2047" s="20">
        <f>_xlfn.XLOOKUP(A2047,'Medical Examinations'!A:A,'Medical Examinations'!B:B,"not found")</f>
        <v>30.4</v>
      </c>
      <c r="D2047" s="20">
        <f>_xlfn.XLOOKUP(A2047,'Medical Examinations'!A:A,'Medical Examinations'!C:C,"not found")</f>
        <v>5.56</v>
      </c>
      <c r="E2047" s="20" t="str">
        <f>_xlfn.XLOOKUP(A2047,'Medical Examinations'!A:A,'Medical Examinations'!D:D,"not found")</f>
        <v>Yes</v>
      </c>
      <c r="F2047" s="20" t="str">
        <f>_xlfn.XLOOKUP(A2047,'Medical Examinations'!A:A,'Medical Examinations'!E:E,"not found")</f>
        <v>Yes</v>
      </c>
      <c r="G2047" s="20" t="str">
        <f>_xlfn.XLOOKUP(A2047,'Medical Examinations'!A:A,'Medical Examinations'!F:F,"not found")</f>
        <v>No</v>
      </c>
      <c r="H2047" s="20">
        <f>_xlfn.XLOOKUP(A2047,'Medical Examinations'!A:A,'Medical Examinations'!G:G,"not found")</f>
        <v>1</v>
      </c>
      <c r="I2047" s="20" t="str">
        <f>_xlfn.XLOOKUP(A2047,'Medical Examinations'!A:A,'Medical Examinations'!H:H,"not found")</f>
        <v>No</v>
      </c>
      <c r="J2047" s="20" t="str">
        <f>_xlfn.XLOOKUP(A2047,'Medical Examinations'!A:A,'Medical Examinations'!I:I,"not found")</f>
        <v>Obesity</v>
      </c>
      <c r="K2047" s="21">
        <f>_xlfn.XLOOKUP(A2047,'Hospitalisation Details'!A:A,'Hospitalisation Details'!F:F,"Not Found")</f>
        <v>36802</v>
      </c>
      <c r="L2047" s="22">
        <f>_xlfn.XLOOKUP(A2047,'Hospitalisation Details'!A:A,'Hospitalisation Details'!H:H,"Not Found")</f>
        <v>2741.95</v>
      </c>
      <c r="M2047" s="21" t="str">
        <f>_xlfn.XLOOKUP(A2047,'Hospitalisation Details'!A:A,'Hospitalisation Details'!I:I,"Not Found")</f>
        <v>tier - 2</v>
      </c>
      <c r="N2047" s="21" t="str">
        <f>_xlfn.XLOOKUP(A2047,'Hospitalisation Details'!A:A,'Hospitalisation Details'!J:J,"Not Found")</f>
        <v>tier - 3</v>
      </c>
      <c r="O2047" s="21" t="str">
        <f>_xlfn.XLOOKUP(A2047,'Hospitalisation Details'!A:A,'Hospitalisation Details'!K:K,"Not Found")</f>
        <v>R1024</v>
      </c>
      <c r="P2047" s="23">
        <f>_xlfn.XLOOKUP(A2047,'Hospitalisation Details'!A:A,'Hospitalisation Details'!L:L,"Not Found")</f>
        <v>22</v>
      </c>
    </row>
    <row r="2048" spans="1:16" ht="15.75" x14ac:dyDescent="0.25">
      <c r="A2048" s="19" t="s">
        <v>320</v>
      </c>
      <c r="B2048" s="19" t="str">
        <f>_xlfn.XLOOKUP(A2048,'Customer Names'!A:A,'Customer Names'!C:C,"Not Found")</f>
        <v>Lee</v>
      </c>
      <c r="C2048" s="20">
        <f>_xlfn.XLOOKUP(A2048,'Medical Examinations'!A:A,'Medical Examinations'!B:B,"not found")</f>
        <v>23.18</v>
      </c>
      <c r="D2048" s="20">
        <f>_xlfn.XLOOKUP(A2048,'Medical Examinations'!A:A,'Medical Examinations'!C:C,"not found")</f>
        <v>4.24</v>
      </c>
      <c r="E2048" s="20" t="str">
        <f>_xlfn.XLOOKUP(A2048,'Medical Examinations'!A:A,'Medical Examinations'!D:D,"not found")</f>
        <v>No</v>
      </c>
      <c r="F2048" s="20" t="str">
        <f>_xlfn.XLOOKUP(A2048,'Medical Examinations'!A:A,'Medical Examinations'!E:E,"not found")</f>
        <v>Yes</v>
      </c>
      <c r="G2048" s="20" t="str">
        <f>_xlfn.XLOOKUP(A2048,'Medical Examinations'!A:A,'Medical Examinations'!F:F,"not found")</f>
        <v>No</v>
      </c>
      <c r="H2048" s="20">
        <f>_xlfn.XLOOKUP(A2048,'Medical Examinations'!A:A,'Medical Examinations'!G:G,"not found")</f>
        <v>1</v>
      </c>
      <c r="I2048" s="20" t="str">
        <f>_xlfn.XLOOKUP(A2048,'Medical Examinations'!A:A,'Medical Examinations'!H:H,"not found")</f>
        <v>No</v>
      </c>
      <c r="J2048" s="20" t="str">
        <f>_xlfn.XLOOKUP(A2048,'Medical Examinations'!A:A,'Medical Examinations'!I:I,"not found")</f>
        <v>Normal Weight</v>
      </c>
      <c r="K2048" s="21">
        <f>_xlfn.XLOOKUP(A2048,'Hospitalisation Details'!A:A,'Hospitalisation Details'!F:F,"Not Found")</f>
        <v>36877</v>
      </c>
      <c r="L2048" s="22">
        <f>_xlfn.XLOOKUP(A2048,'Hospitalisation Details'!A:A,'Hospitalisation Details'!H:H,"Not Found")</f>
        <v>2731.91</v>
      </c>
      <c r="M2048" s="21" t="str">
        <f>_xlfn.XLOOKUP(A2048,'Hospitalisation Details'!A:A,'Hospitalisation Details'!I:I,"Not Found")</f>
        <v>tier - 2</v>
      </c>
      <c r="N2048" s="21" t="str">
        <f>_xlfn.XLOOKUP(A2048,'Hospitalisation Details'!A:A,'Hospitalisation Details'!J:J,"Not Found")</f>
        <v>tier - 3</v>
      </c>
      <c r="O2048" s="21" t="str">
        <f>_xlfn.XLOOKUP(A2048,'Hospitalisation Details'!A:A,'Hospitalisation Details'!K:K,"Not Found")</f>
        <v>R1024</v>
      </c>
      <c r="P2048" s="23">
        <f>_xlfn.XLOOKUP(A2048,'Hospitalisation Details'!A:A,'Hospitalisation Details'!L:L,"Not Found")</f>
        <v>22</v>
      </c>
    </row>
    <row r="2049" spans="1:16" ht="15.75" x14ac:dyDescent="0.25">
      <c r="A2049" s="19" t="s">
        <v>319</v>
      </c>
      <c r="B2049" s="19" t="str">
        <f>_xlfn.XLOOKUP(A2049,'Customer Names'!A:A,'Customer Names'!C:C,"Not Found")</f>
        <v>Tang</v>
      </c>
      <c r="C2049" s="20">
        <f>_xlfn.XLOOKUP(A2049,'Medical Examinations'!A:A,'Medical Examinations'!B:B,"not found")</f>
        <v>39.615000000000002</v>
      </c>
      <c r="D2049" s="20">
        <f>_xlfn.XLOOKUP(A2049,'Medical Examinations'!A:A,'Medical Examinations'!C:C,"not found")</f>
        <v>6.32</v>
      </c>
      <c r="E2049" s="20" t="str">
        <f>_xlfn.XLOOKUP(A2049,'Medical Examinations'!A:A,'Medical Examinations'!D:D,"not found")</f>
        <v>No</v>
      </c>
      <c r="F2049" s="20" t="str">
        <f>_xlfn.XLOOKUP(A2049,'Medical Examinations'!A:A,'Medical Examinations'!E:E,"not found")</f>
        <v>No</v>
      </c>
      <c r="G2049" s="20" t="str">
        <f>_xlfn.XLOOKUP(A2049,'Medical Examinations'!A:A,'Medical Examinations'!F:F,"not found")</f>
        <v>Yes</v>
      </c>
      <c r="H2049" s="20">
        <f>_xlfn.XLOOKUP(A2049,'Medical Examinations'!A:A,'Medical Examinations'!G:G,"not found")</f>
        <v>1</v>
      </c>
      <c r="I2049" s="20" t="str">
        <f>_xlfn.XLOOKUP(A2049,'Medical Examinations'!A:A,'Medical Examinations'!H:H,"not found")</f>
        <v>No</v>
      </c>
      <c r="J2049" s="20" t="str">
        <f>_xlfn.XLOOKUP(A2049,'Medical Examinations'!A:A,'Medical Examinations'!I:I,"not found")</f>
        <v>Obesity</v>
      </c>
      <c r="K2049" s="21">
        <f>_xlfn.XLOOKUP(A2049,'Hospitalisation Details'!A:A,'Hospitalisation Details'!F:F,"Not Found")</f>
        <v>37958</v>
      </c>
      <c r="L2049" s="22">
        <f>_xlfn.XLOOKUP(A2049,'Hospitalisation Details'!A:A,'Hospitalisation Details'!H:H,"Not Found")</f>
        <v>2730.11</v>
      </c>
      <c r="M2049" s="21" t="str">
        <f>_xlfn.XLOOKUP(A2049,'Hospitalisation Details'!A:A,'Hospitalisation Details'!I:I,"Not Found")</f>
        <v>tier - 2</v>
      </c>
      <c r="N2049" s="21" t="str">
        <f>_xlfn.XLOOKUP(A2049,'Hospitalisation Details'!A:A,'Hospitalisation Details'!J:J,"Not Found")</f>
        <v>tier - 3</v>
      </c>
      <c r="O2049" s="21" t="str">
        <f>_xlfn.XLOOKUP(A2049,'Hospitalisation Details'!A:A,'Hospitalisation Details'!K:K,"Not Found")</f>
        <v>R1012</v>
      </c>
      <c r="P2049" s="23">
        <f>_xlfn.XLOOKUP(A2049,'Hospitalisation Details'!A:A,'Hospitalisation Details'!L:L,"Not Found")</f>
        <v>19</v>
      </c>
    </row>
    <row r="2050" spans="1:16" ht="15.75" x14ac:dyDescent="0.25">
      <c r="A2050" s="19" t="s">
        <v>318</v>
      </c>
      <c r="B2050" s="19" t="str">
        <f>_xlfn.XLOOKUP(A2050,'Customer Names'!A:A,'Customer Names'!C:C,"Not Found")</f>
        <v>Kennedy</v>
      </c>
      <c r="C2050" s="20">
        <f>_xlfn.XLOOKUP(A2050,'Medical Examinations'!A:A,'Medical Examinations'!B:B,"not found")</f>
        <v>30.59</v>
      </c>
      <c r="D2050" s="20">
        <f>_xlfn.XLOOKUP(A2050,'Medical Examinations'!A:A,'Medical Examinations'!C:C,"not found")</f>
        <v>6.3</v>
      </c>
      <c r="E2050" s="20" t="str">
        <f>_xlfn.XLOOKUP(A2050,'Medical Examinations'!A:A,'Medical Examinations'!D:D,"not found")</f>
        <v>Yes</v>
      </c>
      <c r="F2050" s="20" t="str">
        <f>_xlfn.XLOOKUP(A2050,'Medical Examinations'!A:A,'Medical Examinations'!E:E,"not found")</f>
        <v>No</v>
      </c>
      <c r="G2050" s="20" t="str">
        <f>_xlfn.XLOOKUP(A2050,'Medical Examinations'!A:A,'Medical Examinations'!F:F,"not found")</f>
        <v>Yes</v>
      </c>
      <c r="H2050" s="20">
        <f>_xlfn.XLOOKUP(A2050,'Medical Examinations'!A:A,'Medical Examinations'!G:G,"not found")</f>
        <v>1</v>
      </c>
      <c r="I2050" s="20" t="str">
        <f>_xlfn.XLOOKUP(A2050,'Medical Examinations'!A:A,'Medical Examinations'!H:H,"not found")</f>
        <v>No</v>
      </c>
      <c r="J2050" s="20" t="str">
        <f>_xlfn.XLOOKUP(A2050,'Medical Examinations'!A:A,'Medical Examinations'!I:I,"not found")</f>
        <v>Obesity</v>
      </c>
      <c r="K2050" s="21">
        <f>_xlfn.XLOOKUP(A2050,'Hospitalisation Details'!A:A,'Hospitalisation Details'!F:F,"Not Found")</f>
        <v>35709</v>
      </c>
      <c r="L2050" s="22">
        <f>_xlfn.XLOOKUP(A2050,'Hospitalisation Details'!A:A,'Hospitalisation Details'!H:H,"Not Found")</f>
        <v>2727.4</v>
      </c>
      <c r="M2050" s="21" t="str">
        <f>_xlfn.XLOOKUP(A2050,'Hospitalisation Details'!A:A,'Hospitalisation Details'!I:I,"Not Found")</f>
        <v>tier - 2</v>
      </c>
      <c r="N2050" s="21" t="str">
        <f>_xlfn.XLOOKUP(A2050,'Hospitalisation Details'!A:A,'Hospitalisation Details'!J:J,"Not Found")</f>
        <v>tier - 3</v>
      </c>
      <c r="O2050" s="21" t="str">
        <f>_xlfn.XLOOKUP(A2050,'Hospitalisation Details'!A:A,'Hospitalisation Details'!K:K,"Not Found")</f>
        <v>R1016</v>
      </c>
      <c r="P2050" s="23">
        <f>_xlfn.XLOOKUP(A2050,'Hospitalisation Details'!A:A,'Hospitalisation Details'!L:L,"Not Found")</f>
        <v>25</v>
      </c>
    </row>
    <row r="2051" spans="1:16" ht="15.75" x14ac:dyDescent="0.25">
      <c r="A2051" s="19" t="s">
        <v>317</v>
      </c>
      <c r="B2051" s="19" t="str">
        <f>_xlfn.XLOOKUP(A2051,'Customer Names'!A:A,'Customer Names'!C:C,"Not Found")</f>
        <v>Condon</v>
      </c>
      <c r="C2051" s="20">
        <f>_xlfn.XLOOKUP(A2051,'Medical Examinations'!A:A,'Medical Examinations'!B:B,"not found")</f>
        <v>16.72</v>
      </c>
      <c r="D2051" s="20">
        <f>_xlfn.XLOOKUP(A2051,'Medical Examinations'!A:A,'Medical Examinations'!C:C,"not found")</f>
        <v>4.38</v>
      </c>
      <c r="E2051" s="20" t="str">
        <f>_xlfn.XLOOKUP(A2051,'Medical Examinations'!A:A,'Medical Examinations'!D:D,"not found")</f>
        <v>Yes</v>
      </c>
      <c r="F2051" s="20" t="str">
        <f>_xlfn.XLOOKUP(A2051,'Medical Examinations'!A:A,'Medical Examinations'!E:E,"not found")</f>
        <v>No</v>
      </c>
      <c r="G2051" s="20" t="str">
        <f>_xlfn.XLOOKUP(A2051,'Medical Examinations'!A:A,'Medical Examinations'!F:F,"not found")</f>
        <v>No</v>
      </c>
      <c r="H2051" s="20">
        <f>_xlfn.XLOOKUP(A2051,'Medical Examinations'!A:A,'Medical Examinations'!G:G,"not found")</f>
        <v>1</v>
      </c>
      <c r="I2051" s="20" t="str">
        <f>_xlfn.XLOOKUP(A2051,'Medical Examinations'!A:A,'Medical Examinations'!H:H,"not found")</f>
        <v>No</v>
      </c>
      <c r="J2051" s="20" t="str">
        <f>_xlfn.XLOOKUP(A2051,'Medical Examinations'!A:A,'Medical Examinations'!I:I,"not found")</f>
        <v>Underweight</v>
      </c>
      <c r="K2051" s="21">
        <f>_xlfn.XLOOKUP(A2051,'Hospitalisation Details'!A:A,'Hospitalisation Details'!F:F,"Not Found")</f>
        <v>32375</v>
      </c>
      <c r="L2051" s="22">
        <f>_xlfn.XLOOKUP(A2051,'Hospitalisation Details'!A:A,'Hospitalisation Details'!H:H,"Not Found")</f>
        <v>2726.06</v>
      </c>
      <c r="M2051" s="21" t="str">
        <f>_xlfn.XLOOKUP(A2051,'Hospitalisation Details'!A:A,'Hospitalisation Details'!I:I,"Not Found")</f>
        <v>tier - 2</v>
      </c>
      <c r="N2051" s="21" t="str">
        <f>_xlfn.XLOOKUP(A2051,'Hospitalisation Details'!A:A,'Hospitalisation Details'!J:J,"Not Found")</f>
        <v>tier - 3</v>
      </c>
      <c r="O2051" s="21" t="str">
        <f>_xlfn.XLOOKUP(A2051,'Hospitalisation Details'!A:A,'Hospitalisation Details'!K:K,"Not Found")</f>
        <v>R1013</v>
      </c>
      <c r="P2051" s="23">
        <f>_xlfn.XLOOKUP(A2051,'Hospitalisation Details'!A:A,'Hospitalisation Details'!L:L,"Not Found")</f>
        <v>34</v>
      </c>
    </row>
    <row r="2052" spans="1:16" ht="15.75" x14ac:dyDescent="0.25">
      <c r="A2052" s="19" t="s">
        <v>316</v>
      </c>
      <c r="B2052" s="19" t="str">
        <f>_xlfn.XLOOKUP(A2052,'Customer Names'!A:A,'Customer Names'!C:C,"Not Found")</f>
        <v>Chepkwony</v>
      </c>
      <c r="C2052" s="20">
        <f>_xlfn.XLOOKUP(A2052,'Medical Examinations'!A:A,'Medical Examinations'!B:B,"not found")</f>
        <v>26.22</v>
      </c>
      <c r="D2052" s="20">
        <f>_xlfn.XLOOKUP(A2052,'Medical Examinations'!A:A,'Medical Examinations'!C:C,"not found")</f>
        <v>4.6500000000000004</v>
      </c>
      <c r="E2052" s="20" t="str">
        <f>_xlfn.XLOOKUP(A2052,'Medical Examinations'!A:A,'Medical Examinations'!D:D,"not found")</f>
        <v>Yes</v>
      </c>
      <c r="F2052" s="20" t="str">
        <f>_xlfn.XLOOKUP(A2052,'Medical Examinations'!A:A,'Medical Examinations'!E:E,"not found")</f>
        <v>No</v>
      </c>
      <c r="G2052" s="20" t="str">
        <f>_xlfn.XLOOKUP(A2052,'Medical Examinations'!A:A,'Medical Examinations'!F:F,"not found")</f>
        <v>Yes</v>
      </c>
      <c r="H2052" s="20">
        <f>_xlfn.XLOOKUP(A2052,'Medical Examinations'!A:A,'Medical Examinations'!G:G,"not found")</f>
        <v>1</v>
      </c>
      <c r="I2052" s="20" t="str">
        <f>_xlfn.XLOOKUP(A2052,'Medical Examinations'!A:A,'Medical Examinations'!H:H,"not found")</f>
        <v>No</v>
      </c>
      <c r="J2052" s="20" t="str">
        <f>_xlfn.XLOOKUP(A2052,'Medical Examinations'!A:A,'Medical Examinations'!I:I,"not found")</f>
        <v>Overweight</v>
      </c>
      <c r="K2052" s="21">
        <f>_xlfn.XLOOKUP(A2052,'Hospitalisation Details'!A:A,'Hospitalisation Details'!F:F,"Not Found")</f>
        <v>35733</v>
      </c>
      <c r="L2052" s="22">
        <f>_xlfn.XLOOKUP(A2052,'Hospitalisation Details'!A:A,'Hospitalisation Details'!H:H,"Not Found")</f>
        <v>2721.32</v>
      </c>
      <c r="M2052" s="21" t="str">
        <f>_xlfn.XLOOKUP(A2052,'Hospitalisation Details'!A:A,'Hospitalisation Details'!I:I,"Not Found")</f>
        <v>tier - 2</v>
      </c>
      <c r="N2052" s="21" t="str">
        <f>_xlfn.XLOOKUP(A2052,'Hospitalisation Details'!A:A,'Hospitalisation Details'!J:J,"Not Found")</f>
        <v>tier - 3</v>
      </c>
      <c r="O2052" s="21" t="str">
        <f>_xlfn.XLOOKUP(A2052,'Hospitalisation Details'!A:A,'Hospitalisation Details'!K:K,"Not Found")</f>
        <v>R1014</v>
      </c>
      <c r="P2052" s="23">
        <f>_xlfn.XLOOKUP(A2052,'Hospitalisation Details'!A:A,'Hospitalisation Details'!L:L,"Not Found")</f>
        <v>25</v>
      </c>
    </row>
    <row r="2053" spans="1:16" ht="15.75" x14ac:dyDescent="0.25">
      <c r="A2053" s="19" t="s">
        <v>315</v>
      </c>
      <c r="B2053" s="19" t="str">
        <f>_xlfn.XLOOKUP(A2053,'Customer Names'!A:A,'Customer Names'!C:C,"Not Found")</f>
        <v>Rodriguez</v>
      </c>
      <c r="C2053" s="20">
        <f>_xlfn.XLOOKUP(A2053,'Medical Examinations'!A:A,'Medical Examinations'!B:B,"not found")</f>
        <v>31.824999999999999</v>
      </c>
      <c r="D2053" s="20">
        <f>_xlfn.XLOOKUP(A2053,'Medical Examinations'!A:A,'Medical Examinations'!C:C,"not found")</f>
        <v>4.7</v>
      </c>
      <c r="E2053" s="20" t="str">
        <f>_xlfn.XLOOKUP(A2053,'Medical Examinations'!A:A,'Medical Examinations'!D:D,"not found")</f>
        <v>No</v>
      </c>
      <c r="F2053" s="20" t="str">
        <f>_xlfn.XLOOKUP(A2053,'Medical Examinations'!A:A,'Medical Examinations'!E:E,"not found")</f>
        <v>No</v>
      </c>
      <c r="G2053" s="20" t="str">
        <f>_xlfn.XLOOKUP(A2053,'Medical Examinations'!A:A,'Medical Examinations'!F:F,"not found")</f>
        <v>Yes</v>
      </c>
      <c r="H2053" s="20">
        <f>_xlfn.XLOOKUP(A2053,'Medical Examinations'!A:A,'Medical Examinations'!G:G,"not found")</f>
        <v>1</v>
      </c>
      <c r="I2053" s="20" t="str">
        <f>_xlfn.XLOOKUP(A2053,'Medical Examinations'!A:A,'Medical Examinations'!H:H,"not found")</f>
        <v>No</v>
      </c>
      <c r="J2053" s="20" t="str">
        <f>_xlfn.XLOOKUP(A2053,'Medical Examinations'!A:A,'Medical Examinations'!I:I,"not found")</f>
        <v>Obesity</v>
      </c>
      <c r="K2053" s="21">
        <f>_xlfn.XLOOKUP(A2053,'Hospitalisation Details'!A:A,'Hospitalisation Details'!F:F,"Not Found")</f>
        <v>37839</v>
      </c>
      <c r="L2053" s="22">
        <f>_xlfn.XLOOKUP(A2053,'Hospitalisation Details'!A:A,'Hospitalisation Details'!H:H,"Not Found")</f>
        <v>2719.28</v>
      </c>
      <c r="M2053" s="21" t="str">
        <f>_xlfn.XLOOKUP(A2053,'Hospitalisation Details'!A:A,'Hospitalisation Details'!I:I,"Not Found")</f>
        <v>tier - 2</v>
      </c>
      <c r="N2053" s="21" t="str">
        <f>_xlfn.XLOOKUP(A2053,'Hospitalisation Details'!A:A,'Hospitalisation Details'!J:J,"Not Found")</f>
        <v>tier - 3</v>
      </c>
      <c r="O2053" s="21" t="str">
        <f>_xlfn.XLOOKUP(A2053,'Hospitalisation Details'!A:A,'Hospitalisation Details'!K:K,"Not Found")</f>
        <v>R1012</v>
      </c>
      <c r="P2053" s="23">
        <f>_xlfn.XLOOKUP(A2053,'Hospitalisation Details'!A:A,'Hospitalisation Details'!L:L,"Not Found")</f>
        <v>19</v>
      </c>
    </row>
    <row r="2054" spans="1:16" ht="15.75" x14ac:dyDescent="0.25">
      <c r="A2054" s="19" t="s">
        <v>314</v>
      </c>
      <c r="B2054" s="19" t="str">
        <f>_xlfn.XLOOKUP(A2054,'Customer Names'!A:A,'Customer Names'!C:C,"Not Found")</f>
        <v>Szynkarczuk</v>
      </c>
      <c r="C2054" s="20">
        <f>_xlfn.XLOOKUP(A2054,'Medical Examinations'!A:A,'Medical Examinations'!B:B,"not found")</f>
        <v>25.745000000000001</v>
      </c>
      <c r="D2054" s="20">
        <f>_xlfn.XLOOKUP(A2054,'Medical Examinations'!A:A,'Medical Examinations'!C:C,"not found")</f>
        <v>4.34</v>
      </c>
      <c r="E2054" s="20" t="str">
        <f>_xlfn.XLOOKUP(A2054,'Medical Examinations'!A:A,'Medical Examinations'!D:D,"not found")</f>
        <v>No</v>
      </c>
      <c r="F2054" s="20" t="str">
        <f>_xlfn.XLOOKUP(A2054,'Medical Examinations'!A:A,'Medical Examinations'!E:E,"not found")</f>
        <v>No</v>
      </c>
      <c r="G2054" s="20" t="str">
        <f>_xlfn.XLOOKUP(A2054,'Medical Examinations'!A:A,'Medical Examinations'!F:F,"not found")</f>
        <v>Yes</v>
      </c>
      <c r="H2054" s="20">
        <f>_xlfn.XLOOKUP(A2054,'Medical Examinations'!A:A,'Medical Examinations'!G:G,"not found")</f>
        <v>1</v>
      </c>
      <c r="I2054" s="20" t="str">
        <f>_xlfn.XLOOKUP(A2054,'Medical Examinations'!A:A,'Medical Examinations'!H:H,"not found")</f>
        <v>No</v>
      </c>
      <c r="J2054" s="20" t="str">
        <f>_xlfn.XLOOKUP(A2054,'Medical Examinations'!A:A,'Medical Examinations'!I:I,"not found")</f>
        <v>Overweight</v>
      </c>
      <c r="K2054" s="21">
        <f>_xlfn.XLOOKUP(A2054,'Hospitalisation Details'!A:A,'Hospitalisation Details'!F:F,"Not Found")</f>
        <v>37956</v>
      </c>
      <c r="L2054" s="22">
        <f>_xlfn.XLOOKUP(A2054,'Hospitalisation Details'!A:A,'Hospitalisation Details'!H:H,"Not Found")</f>
        <v>2710.83</v>
      </c>
      <c r="M2054" s="21" t="str">
        <f>_xlfn.XLOOKUP(A2054,'Hospitalisation Details'!A:A,'Hospitalisation Details'!I:I,"Not Found")</f>
        <v>tier - 2</v>
      </c>
      <c r="N2054" s="21" t="str">
        <f>_xlfn.XLOOKUP(A2054,'Hospitalisation Details'!A:A,'Hospitalisation Details'!J:J,"Not Found")</f>
        <v>tier - 3</v>
      </c>
      <c r="O2054" s="21" t="str">
        <f>_xlfn.XLOOKUP(A2054,'Hospitalisation Details'!A:A,'Hospitalisation Details'!K:K,"Not Found")</f>
        <v>R1012</v>
      </c>
      <c r="P2054" s="23">
        <f>_xlfn.XLOOKUP(A2054,'Hospitalisation Details'!A:A,'Hospitalisation Details'!L:L,"Not Found")</f>
        <v>19</v>
      </c>
    </row>
    <row r="2055" spans="1:16" ht="15.75" x14ac:dyDescent="0.25">
      <c r="A2055" s="19" t="s">
        <v>313</v>
      </c>
      <c r="B2055" s="19" t="str">
        <f>_xlfn.XLOOKUP(A2055,'Customer Names'!A:A,'Customer Names'!C:C,"Not Found")</f>
        <v>Brill</v>
      </c>
      <c r="C2055" s="20">
        <f>_xlfn.XLOOKUP(A2055,'Medical Examinations'!A:A,'Medical Examinations'!B:B,"not found")</f>
        <v>24.605</v>
      </c>
      <c r="D2055" s="20">
        <f>_xlfn.XLOOKUP(A2055,'Medical Examinations'!A:A,'Medical Examinations'!C:C,"not found")</f>
        <v>5.62</v>
      </c>
      <c r="E2055" s="20" t="str">
        <f>_xlfn.XLOOKUP(A2055,'Medical Examinations'!A:A,'Medical Examinations'!D:D,"not found")</f>
        <v>No</v>
      </c>
      <c r="F2055" s="20" t="str">
        <f>_xlfn.XLOOKUP(A2055,'Medical Examinations'!A:A,'Medical Examinations'!E:E,"not found")</f>
        <v>No</v>
      </c>
      <c r="G2055" s="20" t="str">
        <f>_xlfn.XLOOKUP(A2055,'Medical Examinations'!A:A,'Medical Examinations'!F:F,"not found")</f>
        <v>Yes</v>
      </c>
      <c r="H2055" s="20">
        <f>_xlfn.XLOOKUP(A2055,'Medical Examinations'!A:A,'Medical Examinations'!G:G,"not found")</f>
        <v>1</v>
      </c>
      <c r="I2055" s="20" t="str">
        <f>_xlfn.XLOOKUP(A2055,'Medical Examinations'!A:A,'Medical Examinations'!H:H,"not found")</f>
        <v>No</v>
      </c>
      <c r="J2055" s="20" t="str">
        <f>_xlfn.XLOOKUP(A2055,'Medical Examinations'!A:A,'Medical Examinations'!I:I,"not found")</f>
        <v>Normal Weight</v>
      </c>
      <c r="K2055" s="21">
        <f>_xlfn.XLOOKUP(A2055,'Hospitalisation Details'!A:A,'Hospitalisation Details'!F:F,"Not Found")</f>
        <v>37946</v>
      </c>
      <c r="L2055" s="22">
        <f>_xlfn.XLOOKUP(A2055,'Hospitalisation Details'!A:A,'Hospitalisation Details'!H:H,"Not Found")</f>
        <v>2709.24</v>
      </c>
      <c r="M2055" s="21" t="str">
        <f>_xlfn.XLOOKUP(A2055,'Hospitalisation Details'!A:A,'Hospitalisation Details'!I:I,"Not Found")</f>
        <v>tier - 2</v>
      </c>
      <c r="N2055" s="21" t="str">
        <f>_xlfn.XLOOKUP(A2055,'Hospitalisation Details'!A:A,'Hospitalisation Details'!J:J,"Not Found")</f>
        <v>tier - 3</v>
      </c>
      <c r="O2055" s="21" t="str">
        <f>_xlfn.XLOOKUP(A2055,'Hospitalisation Details'!A:A,'Hospitalisation Details'!K:K,"Not Found")</f>
        <v>R1012</v>
      </c>
      <c r="P2055" s="23">
        <f>_xlfn.XLOOKUP(A2055,'Hospitalisation Details'!A:A,'Hospitalisation Details'!L:L,"Not Found")</f>
        <v>19</v>
      </c>
    </row>
    <row r="2056" spans="1:16" ht="15.75" x14ac:dyDescent="0.25">
      <c r="A2056" s="19" t="s">
        <v>312</v>
      </c>
      <c r="B2056" s="19" t="str">
        <f>_xlfn.XLOOKUP(A2056,'Customer Names'!A:A,'Customer Names'!C:C,"Not Found")</f>
        <v>Adams</v>
      </c>
      <c r="C2056" s="20">
        <f>_xlfn.XLOOKUP(A2056,'Medical Examinations'!A:A,'Medical Examinations'!B:B,"not found")</f>
        <v>24.51</v>
      </c>
      <c r="D2056" s="20">
        <f>_xlfn.XLOOKUP(A2056,'Medical Examinations'!A:A,'Medical Examinations'!C:C,"not found")</f>
        <v>4.24</v>
      </c>
      <c r="E2056" s="20" t="str">
        <f>_xlfn.XLOOKUP(A2056,'Medical Examinations'!A:A,'Medical Examinations'!D:D,"not found")</f>
        <v>No</v>
      </c>
      <c r="F2056" s="20" t="str">
        <f>_xlfn.XLOOKUP(A2056,'Medical Examinations'!A:A,'Medical Examinations'!E:E,"not found")</f>
        <v>No</v>
      </c>
      <c r="G2056" s="20" t="str">
        <f>_xlfn.XLOOKUP(A2056,'Medical Examinations'!A:A,'Medical Examinations'!F:F,"not found")</f>
        <v>Yes</v>
      </c>
      <c r="H2056" s="20">
        <f>_xlfn.XLOOKUP(A2056,'Medical Examinations'!A:A,'Medical Examinations'!G:G,"not found")</f>
        <v>1</v>
      </c>
      <c r="I2056" s="20" t="str">
        <f>_xlfn.XLOOKUP(A2056,'Medical Examinations'!A:A,'Medical Examinations'!H:H,"not found")</f>
        <v>No</v>
      </c>
      <c r="J2056" s="20" t="str">
        <f>_xlfn.XLOOKUP(A2056,'Medical Examinations'!A:A,'Medical Examinations'!I:I,"not found")</f>
        <v>Normal Weight</v>
      </c>
      <c r="K2056" s="21">
        <f>_xlfn.XLOOKUP(A2056,'Hospitalisation Details'!A:A,'Hospitalisation Details'!F:F,"Not Found")</f>
        <v>37819</v>
      </c>
      <c r="L2056" s="22">
        <f>_xlfn.XLOOKUP(A2056,'Hospitalisation Details'!A:A,'Hospitalisation Details'!H:H,"Not Found")</f>
        <v>2709.11</v>
      </c>
      <c r="M2056" s="21" t="str">
        <f>_xlfn.XLOOKUP(A2056,'Hospitalisation Details'!A:A,'Hospitalisation Details'!I:I,"Not Found")</f>
        <v>tier - 2</v>
      </c>
      <c r="N2056" s="21" t="str">
        <f>_xlfn.XLOOKUP(A2056,'Hospitalisation Details'!A:A,'Hospitalisation Details'!J:J,"Not Found")</f>
        <v>tier - 3</v>
      </c>
      <c r="O2056" s="21" t="str">
        <f>_xlfn.XLOOKUP(A2056,'Hospitalisation Details'!A:A,'Hospitalisation Details'!K:K,"Not Found")</f>
        <v>R1012</v>
      </c>
      <c r="P2056" s="23">
        <f>_xlfn.XLOOKUP(A2056,'Hospitalisation Details'!A:A,'Hospitalisation Details'!L:L,"Not Found")</f>
        <v>19</v>
      </c>
    </row>
    <row r="2057" spans="1:16" ht="15.75" x14ac:dyDescent="0.25">
      <c r="A2057" s="19" t="s">
        <v>311</v>
      </c>
      <c r="B2057" s="19" t="str">
        <f>_xlfn.XLOOKUP(A2057,'Customer Names'!A:A,'Customer Names'!C:C,"Not Found")</f>
        <v>Nunn</v>
      </c>
      <c r="C2057" s="20">
        <f>_xlfn.XLOOKUP(A2057,'Medical Examinations'!A:A,'Medical Examinations'!B:B,"not found")</f>
        <v>31.065000000000001</v>
      </c>
      <c r="D2057" s="20">
        <f>_xlfn.XLOOKUP(A2057,'Medical Examinations'!A:A,'Medical Examinations'!C:C,"not found")</f>
        <v>4.57</v>
      </c>
      <c r="E2057" s="20" t="str">
        <f>_xlfn.XLOOKUP(A2057,'Medical Examinations'!A:A,'Medical Examinations'!D:D,"not found")</f>
        <v>Yes</v>
      </c>
      <c r="F2057" s="20" t="str">
        <f>_xlfn.XLOOKUP(A2057,'Medical Examinations'!A:A,'Medical Examinations'!E:E,"not found")</f>
        <v>No</v>
      </c>
      <c r="G2057" s="20" t="str">
        <f>_xlfn.XLOOKUP(A2057,'Medical Examinations'!A:A,'Medical Examinations'!F:F,"not found")</f>
        <v>No</v>
      </c>
      <c r="H2057" s="20">
        <f>_xlfn.XLOOKUP(A2057,'Medical Examinations'!A:A,'Medical Examinations'!G:G,"not found")</f>
        <v>0</v>
      </c>
      <c r="I2057" s="20" t="str">
        <f>_xlfn.XLOOKUP(A2057,'Medical Examinations'!A:A,'Medical Examinations'!H:H,"not found")</f>
        <v>No</v>
      </c>
      <c r="J2057" s="20" t="str">
        <f>_xlfn.XLOOKUP(A2057,'Medical Examinations'!A:A,'Medical Examinations'!I:I,"not found")</f>
        <v>Obesity</v>
      </c>
      <c r="K2057" s="21">
        <f>_xlfn.XLOOKUP(A2057,'Hospitalisation Details'!A:A,'Hospitalisation Details'!F:F,"Not Found")</f>
        <v>35229</v>
      </c>
      <c r="L2057" s="22">
        <f>_xlfn.XLOOKUP(A2057,'Hospitalisation Details'!A:A,'Hospitalisation Details'!H:H,"Not Found")</f>
        <v>2699.57</v>
      </c>
      <c r="M2057" s="21" t="str">
        <f>_xlfn.XLOOKUP(A2057,'Hospitalisation Details'!A:A,'Hospitalisation Details'!I:I,"Not Found")</f>
        <v>tier - 2</v>
      </c>
      <c r="N2057" s="21" t="str">
        <f>_xlfn.XLOOKUP(A2057,'Hospitalisation Details'!A:A,'Hospitalisation Details'!J:J,"Not Found")</f>
        <v>tier - 3</v>
      </c>
      <c r="O2057" s="21" t="str">
        <f>_xlfn.XLOOKUP(A2057,'Hospitalisation Details'!A:A,'Hospitalisation Details'!K:K,"Not Found")</f>
        <v>R1012</v>
      </c>
      <c r="P2057" s="23">
        <f>_xlfn.XLOOKUP(A2057,'Hospitalisation Details'!A:A,'Hospitalisation Details'!L:L,"Not Found")</f>
        <v>26</v>
      </c>
    </row>
    <row r="2058" spans="1:16" ht="15.75" x14ac:dyDescent="0.25">
      <c r="A2058" s="19" t="s">
        <v>310</v>
      </c>
      <c r="B2058" s="19" t="str">
        <f>_xlfn.XLOOKUP(A2058,'Customer Names'!A:A,'Customer Names'!C:C,"Not Found")</f>
        <v>Blair</v>
      </c>
      <c r="C2058" s="20">
        <f>_xlfn.XLOOKUP(A2058,'Medical Examinations'!A:A,'Medical Examinations'!B:B,"not found")</f>
        <v>28.12</v>
      </c>
      <c r="D2058" s="20">
        <f>_xlfn.XLOOKUP(A2058,'Medical Examinations'!A:A,'Medical Examinations'!C:C,"not found")</f>
        <v>5.05</v>
      </c>
      <c r="E2058" s="20" t="str">
        <f>_xlfn.XLOOKUP(A2058,'Medical Examinations'!A:A,'Medical Examinations'!D:D,"not found")</f>
        <v>No</v>
      </c>
      <c r="F2058" s="20" t="str">
        <f>_xlfn.XLOOKUP(A2058,'Medical Examinations'!A:A,'Medical Examinations'!E:E,"not found")</f>
        <v>No</v>
      </c>
      <c r="G2058" s="20" t="str">
        <f>_xlfn.XLOOKUP(A2058,'Medical Examinations'!A:A,'Medical Examinations'!F:F,"not found")</f>
        <v>No</v>
      </c>
      <c r="H2058" s="20">
        <f>_xlfn.XLOOKUP(A2058,'Medical Examinations'!A:A,'Medical Examinations'!G:G,"not found")</f>
        <v>0</v>
      </c>
      <c r="I2058" s="20" t="str">
        <f>_xlfn.XLOOKUP(A2058,'Medical Examinations'!A:A,'Medical Examinations'!H:H,"not found")</f>
        <v>No</v>
      </c>
      <c r="J2058" s="20" t="str">
        <f>_xlfn.XLOOKUP(A2058,'Medical Examinations'!A:A,'Medical Examinations'!I:I,"not found")</f>
        <v>Overweight</v>
      </c>
      <c r="K2058" s="21">
        <f>_xlfn.XLOOKUP(A2058,'Hospitalisation Details'!A:A,'Hospitalisation Details'!F:F,"Not Found")</f>
        <v>36322</v>
      </c>
      <c r="L2058" s="22">
        <f>_xlfn.XLOOKUP(A2058,'Hospitalisation Details'!A:A,'Hospitalisation Details'!H:H,"Not Found")</f>
        <v>2690.11</v>
      </c>
      <c r="M2058" s="21" t="str">
        <f>_xlfn.XLOOKUP(A2058,'Hospitalisation Details'!A:A,'Hospitalisation Details'!I:I,"Not Found")</f>
        <v>tier - 2</v>
      </c>
      <c r="N2058" s="21" t="str">
        <f>_xlfn.XLOOKUP(A2058,'Hospitalisation Details'!A:A,'Hospitalisation Details'!J:J,"Not Found")</f>
        <v>tier - 3</v>
      </c>
      <c r="O2058" s="21" t="str">
        <f>_xlfn.XLOOKUP(A2058,'Hospitalisation Details'!A:A,'Hospitalisation Details'!K:K,"Not Found")</f>
        <v>R1012</v>
      </c>
      <c r="P2058" s="23">
        <f>_xlfn.XLOOKUP(A2058,'Hospitalisation Details'!A:A,'Hospitalisation Details'!L:L,"Not Found")</f>
        <v>23</v>
      </c>
    </row>
    <row r="2059" spans="1:16" ht="15.75" x14ac:dyDescent="0.25">
      <c r="A2059" s="19" t="s">
        <v>309</v>
      </c>
      <c r="B2059" s="19" t="str">
        <f>_xlfn.XLOOKUP(A2059,'Customer Names'!A:A,'Customer Names'!C:C,"Not Found")</f>
        <v>Sharkey</v>
      </c>
      <c r="C2059" s="20">
        <f>_xlfn.XLOOKUP(A2059,'Medical Examinations'!A:A,'Medical Examinations'!B:B,"not found")</f>
        <v>38.06</v>
      </c>
      <c r="D2059" s="20">
        <f>_xlfn.XLOOKUP(A2059,'Medical Examinations'!A:A,'Medical Examinations'!C:C,"not found")</f>
        <v>6.16</v>
      </c>
      <c r="E2059" s="20" t="str">
        <f>_xlfn.XLOOKUP(A2059,'Medical Examinations'!A:A,'Medical Examinations'!D:D,"not found")</f>
        <v>No</v>
      </c>
      <c r="F2059" s="20" t="str">
        <f>_xlfn.XLOOKUP(A2059,'Medical Examinations'!A:A,'Medical Examinations'!E:E,"not found")</f>
        <v>No</v>
      </c>
      <c r="G2059" s="20" t="str">
        <f>_xlfn.XLOOKUP(A2059,'Medical Examinations'!A:A,'Medical Examinations'!F:F,"not found")</f>
        <v>No</v>
      </c>
      <c r="H2059" s="20">
        <f>_xlfn.XLOOKUP(A2059,'Medical Examinations'!A:A,'Medical Examinations'!G:G,"not found")</f>
        <v>0</v>
      </c>
      <c r="I2059" s="20" t="str">
        <f>_xlfn.XLOOKUP(A2059,'Medical Examinations'!A:A,'Medical Examinations'!H:H,"not found")</f>
        <v>No</v>
      </c>
      <c r="J2059" s="20" t="str">
        <f>_xlfn.XLOOKUP(A2059,'Medical Examinations'!A:A,'Medical Examinations'!I:I,"not found")</f>
        <v>Obesity</v>
      </c>
      <c r="K2059" s="21">
        <f>_xlfn.XLOOKUP(A2059,'Hospitalisation Details'!A:A,'Hospitalisation Details'!F:F,"Not Found")</f>
        <v>34609</v>
      </c>
      <c r="L2059" s="22">
        <f>_xlfn.XLOOKUP(A2059,'Hospitalisation Details'!A:A,'Hospitalisation Details'!H:H,"Not Found")</f>
        <v>2689.5</v>
      </c>
      <c r="M2059" s="21" t="str">
        <f>_xlfn.XLOOKUP(A2059,'Hospitalisation Details'!A:A,'Hospitalisation Details'!I:I,"Not Found")</f>
        <v>tier - 2</v>
      </c>
      <c r="N2059" s="21" t="str">
        <f>_xlfn.XLOOKUP(A2059,'Hospitalisation Details'!A:A,'Hospitalisation Details'!J:J,"Not Found")</f>
        <v>tier - 3</v>
      </c>
      <c r="O2059" s="21" t="str">
        <f>_xlfn.XLOOKUP(A2059,'Hospitalisation Details'!A:A,'Hospitalisation Details'!K:K,"Not Found")</f>
        <v>R1013</v>
      </c>
      <c r="P2059" s="23">
        <f>_xlfn.XLOOKUP(A2059,'Hospitalisation Details'!A:A,'Hospitalisation Details'!L:L,"Not Found")</f>
        <v>28</v>
      </c>
    </row>
    <row r="2060" spans="1:16" ht="15.75" x14ac:dyDescent="0.25">
      <c r="A2060" s="19" t="s">
        <v>308</v>
      </c>
      <c r="B2060" s="19" t="str">
        <f>_xlfn.XLOOKUP(A2060,'Customer Names'!A:A,'Customer Names'!C:C,"Not Found")</f>
        <v>Scalard</v>
      </c>
      <c r="C2060" s="20">
        <f>_xlfn.XLOOKUP(A2060,'Medical Examinations'!A:A,'Medical Examinations'!B:B,"not found")</f>
        <v>24.96</v>
      </c>
      <c r="D2060" s="20">
        <f>_xlfn.XLOOKUP(A2060,'Medical Examinations'!A:A,'Medical Examinations'!C:C,"not found")</f>
        <v>4.57</v>
      </c>
      <c r="E2060" s="20" t="str">
        <f>_xlfn.XLOOKUP(A2060,'Medical Examinations'!A:A,'Medical Examinations'!D:D,"not found")</f>
        <v>No</v>
      </c>
      <c r="F2060" s="20" t="str">
        <f>_xlfn.XLOOKUP(A2060,'Medical Examinations'!A:A,'Medical Examinations'!E:E,"not found")</f>
        <v>No</v>
      </c>
      <c r="G2060" s="20" t="str">
        <f>_xlfn.XLOOKUP(A2060,'Medical Examinations'!A:A,'Medical Examinations'!F:F,"not found")</f>
        <v>No</v>
      </c>
      <c r="H2060" s="20">
        <f>_xlfn.XLOOKUP(A2060,'Medical Examinations'!A:A,'Medical Examinations'!G:G,"not found")</f>
        <v>0</v>
      </c>
      <c r="I2060" s="20" t="str">
        <f>_xlfn.XLOOKUP(A2060,'Medical Examinations'!A:A,'Medical Examinations'!H:H,"not found")</f>
        <v>No</v>
      </c>
      <c r="J2060" s="20" t="str">
        <f>_xlfn.XLOOKUP(A2060,'Medical Examinations'!A:A,'Medical Examinations'!I:I,"not found")</f>
        <v>Normal Weight</v>
      </c>
      <c r="K2060" s="21">
        <f>_xlfn.XLOOKUP(A2060,'Hospitalisation Details'!A:A,'Hospitalisation Details'!F:F,"Not Found")</f>
        <v>34594</v>
      </c>
      <c r="L2060" s="22">
        <f>_xlfn.XLOOKUP(A2060,'Hospitalisation Details'!A:A,'Hospitalisation Details'!H:H,"Not Found")</f>
        <v>2684.69</v>
      </c>
      <c r="M2060" s="21" t="str">
        <f>_xlfn.XLOOKUP(A2060,'Hospitalisation Details'!A:A,'Hospitalisation Details'!I:I,"Not Found")</f>
        <v>tier - 2</v>
      </c>
      <c r="N2060" s="21" t="str">
        <f>_xlfn.XLOOKUP(A2060,'Hospitalisation Details'!A:A,'Hospitalisation Details'!J:J,"Not Found")</f>
        <v>tier - 3</v>
      </c>
      <c r="O2060" s="21" t="str">
        <f>_xlfn.XLOOKUP(A2060,'Hospitalisation Details'!A:A,'Hospitalisation Details'!K:K,"Not Found")</f>
        <v>R1013</v>
      </c>
      <c r="P2060" s="23">
        <f>_xlfn.XLOOKUP(A2060,'Hospitalisation Details'!A:A,'Hospitalisation Details'!L:L,"Not Found")</f>
        <v>28</v>
      </c>
    </row>
    <row r="2061" spans="1:16" ht="15.75" x14ac:dyDescent="0.25">
      <c r="A2061" s="19" t="s">
        <v>307</v>
      </c>
      <c r="B2061" s="19" t="str">
        <f>_xlfn.XLOOKUP(A2061,'Customer Names'!A:A,'Customer Names'!C:C,"Not Found")</f>
        <v>Burget</v>
      </c>
      <c r="C2061" s="20">
        <f>_xlfn.XLOOKUP(A2061,'Medical Examinations'!A:A,'Medical Examinations'!B:B,"not found")</f>
        <v>17.670000000000002</v>
      </c>
      <c r="D2061" s="20">
        <f>_xlfn.XLOOKUP(A2061,'Medical Examinations'!A:A,'Medical Examinations'!C:C,"not found")</f>
        <v>5.53</v>
      </c>
      <c r="E2061" s="20" t="str">
        <f>_xlfn.XLOOKUP(A2061,'Medical Examinations'!A:A,'Medical Examinations'!D:D,"not found")</f>
        <v>Yes</v>
      </c>
      <c r="F2061" s="20" t="str">
        <f>_xlfn.XLOOKUP(A2061,'Medical Examinations'!A:A,'Medical Examinations'!E:E,"not found")</f>
        <v>No</v>
      </c>
      <c r="G2061" s="20" t="str">
        <f>_xlfn.XLOOKUP(A2061,'Medical Examinations'!A:A,'Medical Examinations'!F:F,"not found")</f>
        <v>No</v>
      </c>
      <c r="H2061" s="20">
        <f>_xlfn.XLOOKUP(A2061,'Medical Examinations'!A:A,'Medical Examinations'!G:G,"not found")</f>
        <v>0</v>
      </c>
      <c r="I2061" s="20" t="str">
        <f>_xlfn.XLOOKUP(A2061,'Medical Examinations'!A:A,'Medical Examinations'!H:H,"not found")</f>
        <v>No</v>
      </c>
      <c r="J2061" s="20" t="str">
        <f>_xlfn.XLOOKUP(A2061,'Medical Examinations'!A:A,'Medical Examinations'!I:I,"not found")</f>
        <v>Underweight</v>
      </c>
      <c r="K2061" s="21">
        <f>_xlfn.XLOOKUP(A2061,'Hospitalisation Details'!A:A,'Hospitalisation Details'!F:F,"Not Found")</f>
        <v>35282</v>
      </c>
      <c r="L2061" s="22">
        <f>_xlfn.XLOOKUP(A2061,'Hospitalisation Details'!A:A,'Hospitalisation Details'!H:H,"Not Found")</f>
        <v>2680.95</v>
      </c>
      <c r="M2061" s="21" t="str">
        <f>_xlfn.XLOOKUP(A2061,'Hospitalisation Details'!A:A,'Hospitalisation Details'!I:I,"Not Found")</f>
        <v>tier - 2</v>
      </c>
      <c r="N2061" s="21" t="str">
        <f>_xlfn.XLOOKUP(A2061,'Hospitalisation Details'!A:A,'Hospitalisation Details'!J:J,"Not Found")</f>
        <v>tier - 3</v>
      </c>
      <c r="O2061" s="21" t="str">
        <f>_xlfn.XLOOKUP(A2061,'Hospitalisation Details'!A:A,'Hospitalisation Details'!K:K,"Not Found")</f>
        <v>R1012</v>
      </c>
      <c r="P2061" s="23">
        <f>_xlfn.XLOOKUP(A2061,'Hospitalisation Details'!A:A,'Hospitalisation Details'!L:L,"Not Found")</f>
        <v>26</v>
      </c>
    </row>
    <row r="2062" spans="1:16" ht="15.75" x14ac:dyDescent="0.25">
      <c r="A2062" s="19" t="s">
        <v>306</v>
      </c>
      <c r="B2062" s="19" t="str">
        <f>_xlfn.XLOOKUP(A2062,'Customer Names'!A:A,'Customer Names'!C:C,"Not Found")</f>
        <v>English</v>
      </c>
      <c r="C2062" s="20">
        <f>_xlfn.XLOOKUP(A2062,'Medical Examinations'!A:A,'Medical Examinations'!B:B,"not found")</f>
        <v>31.35</v>
      </c>
      <c r="D2062" s="20">
        <f>_xlfn.XLOOKUP(A2062,'Medical Examinations'!A:A,'Medical Examinations'!C:C,"not found")</f>
        <v>5.84</v>
      </c>
      <c r="E2062" s="20" t="str">
        <f>_xlfn.XLOOKUP(A2062,'Medical Examinations'!A:A,'Medical Examinations'!D:D,"not found")</f>
        <v>No</v>
      </c>
      <c r="F2062" s="20" t="str">
        <f>_xlfn.XLOOKUP(A2062,'Medical Examinations'!A:A,'Medical Examinations'!E:E,"not found")</f>
        <v>Yes</v>
      </c>
      <c r="G2062" s="20" t="str">
        <f>_xlfn.XLOOKUP(A2062,'Medical Examinations'!A:A,'Medical Examinations'!F:F,"not found")</f>
        <v>No</v>
      </c>
      <c r="H2062" s="20">
        <f>_xlfn.XLOOKUP(A2062,'Medical Examinations'!A:A,'Medical Examinations'!G:G,"not found")</f>
        <v>1</v>
      </c>
      <c r="I2062" s="20" t="str">
        <f>_xlfn.XLOOKUP(A2062,'Medical Examinations'!A:A,'Medical Examinations'!H:H,"not found")</f>
        <v>No</v>
      </c>
      <c r="J2062" s="20" t="str">
        <f>_xlfn.XLOOKUP(A2062,'Medical Examinations'!A:A,'Medical Examinations'!I:I,"not found")</f>
        <v>Obesity</v>
      </c>
      <c r="K2062" s="21">
        <f>_xlfn.XLOOKUP(A2062,'Hospitalisation Details'!A:A,'Hospitalisation Details'!F:F,"Not Found")</f>
        <v>36869</v>
      </c>
      <c r="L2062" s="22">
        <f>_xlfn.XLOOKUP(A2062,'Hospitalisation Details'!A:A,'Hospitalisation Details'!H:H,"Not Found")</f>
        <v>2643.27</v>
      </c>
      <c r="M2062" s="21" t="str">
        <f>_xlfn.XLOOKUP(A2062,'Hospitalisation Details'!A:A,'Hospitalisation Details'!I:I,"Not Found")</f>
        <v>tier - 2</v>
      </c>
      <c r="N2062" s="21" t="str">
        <f>_xlfn.XLOOKUP(A2062,'Hospitalisation Details'!A:A,'Hospitalisation Details'!J:J,"Not Found")</f>
        <v>tier - 3</v>
      </c>
      <c r="O2062" s="21" t="str">
        <f>_xlfn.XLOOKUP(A2062,'Hospitalisation Details'!A:A,'Hospitalisation Details'!K:K,"Not Found")</f>
        <v>R1012</v>
      </c>
      <c r="P2062" s="23">
        <f>_xlfn.XLOOKUP(A2062,'Hospitalisation Details'!A:A,'Hospitalisation Details'!L:L,"Not Found")</f>
        <v>22</v>
      </c>
    </row>
    <row r="2063" spans="1:16" ht="15.75" x14ac:dyDescent="0.25">
      <c r="A2063" s="19" t="s">
        <v>305</v>
      </c>
      <c r="B2063" s="19" t="str">
        <f>_xlfn.XLOOKUP(A2063,'Customer Names'!A:A,'Customer Names'!C:C,"Not Found")</f>
        <v>Hampton</v>
      </c>
      <c r="C2063" s="20">
        <f>_xlfn.XLOOKUP(A2063,'Medical Examinations'!A:A,'Medical Examinations'!B:B,"not found")</f>
        <v>28.31</v>
      </c>
      <c r="D2063" s="20">
        <f>_xlfn.XLOOKUP(A2063,'Medical Examinations'!A:A,'Medical Examinations'!C:C,"not found")</f>
        <v>6.41</v>
      </c>
      <c r="E2063" s="20" t="str">
        <f>_xlfn.XLOOKUP(A2063,'Medical Examinations'!A:A,'Medical Examinations'!D:D,"not found")</f>
        <v>No</v>
      </c>
      <c r="F2063" s="20" t="str">
        <f>_xlfn.XLOOKUP(A2063,'Medical Examinations'!A:A,'Medical Examinations'!E:E,"not found")</f>
        <v>Yes</v>
      </c>
      <c r="G2063" s="20" t="str">
        <f>_xlfn.XLOOKUP(A2063,'Medical Examinations'!A:A,'Medical Examinations'!F:F,"not found")</f>
        <v>No</v>
      </c>
      <c r="H2063" s="20">
        <f>_xlfn.XLOOKUP(A2063,'Medical Examinations'!A:A,'Medical Examinations'!G:G,"not found")</f>
        <v>1</v>
      </c>
      <c r="I2063" s="20" t="str">
        <f>_xlfn.XLOOKUP(A2063,'Medical Examinations'!A:A,'Medical Examinations'!H:H,"not found")</f>
        <v>No</v>
      </c>
      <c r="J2063" s="20" t="str">
        <f>_xlfn.XLOOKUP(A2063,'Medical Examinations'!A:A,'Medical Examinations'!I:I,"not found")</f>
        <v>Overweight</v>
      </c>
      <c r="K2063" s="21">
        <f>_xlfn.XLOOKUP(A2063,'Hospitalisation Details'!A:A,'Hospitalisation Details'!F:F,"Not Found")</f>
        <v>36701</v>
      </c>
      <c r="L2063" s="22">
        <f>_xlfn.XLOOKUP(A2063,'Hospitalisation Details'!A:A,'Hospitalisation Details'!H:H,"Not Found")</f>
        <v>2639.04</v>
      </c>
      <c r="M2063" s="21" t="str">
        <f>_xlfn.XLOOKUP(A2063,'Hospitalisation Details'!A:A,'Hospitalisation Details'!I:I,"Not Found")</f>
        <v>tier - 2</v>
      </c>
      <c r="N2063" s="21" t="str">
        <f>_xlfn.XLOOKUP(A2063,'Hospitalisation Details'!A:A,'Hospitalisation Details'!J:J,"Not Found")</f>
        <v>tier - 3</v>
      </c>
      <c r="O2063" s="21" t="str">
        <f>_xlfn.XLOOKUP(A2063,'Hospitalisation Details'!A:A,'Hospitalisation Details'!K:K,"Not Found")</f>
        <v>R1012</v>
      </c>
      <c r="P2063" s="23">
        <f>_xlfn.XLOOKUP(A2063,'Hospitalisation Details'!A:A,'Hospitalisation Details'!L:L,"Not Found")</f>
        <v>22</v>
      </c>
    </row>
    <row r="2064" spans="1:16" ht="15.75" x14ac:dyDescent="0.25">
      <c r="A2064" s="19" t="s">
        <v>304</v>
      </c>
      <c r="B2064" s="19" t="str">
        <f>_xlfn.XLOOKUP(A2064,'Customer Names'!A:A,'Customer Names'!C:C,"Not Found")</f>
        <v>Flynn</v>
      </c>
      <c r="C2064" s="20">
        <f>_xlfn.XLOOKUP(A2064,'Medical Examinations'!A:A,'Medical Examinations'!B:B,"not found")</f>
        <v>30.3</v>
      </c>
      <c r="D2064" s="20">
        <f>_xlfn.XLOOKUP(A2064,'Medical Examinations'!A:A,'Medical Examinations'!C:C,"not found")</f>
        <v>4.7300000000000004</v>
      </c>
      <c r="E2064" s="20" t="str">
        <f>_xlfn.XLOOKUP(A2064,'Medical Examinations'!A:A,'Medical Examinations'!D:D,"not found")</f>
        <v>Yes</v>
      </c>
      <c r="F2064" s="20" t="str">
        <f>_xlfn.XLOOKUP(A2064,'Medical Examinations'!A:A,'Medical Examinations'!E:E,"not found")</f>
        <v>No</v>
      </c>
      <c r="G2064" s="20" t="str">
        <f>_xlfn.XLOOKUP(A2064,'Medical Examinations'!A:A,'Medical Examinations'!F:F,"not found")</f>
        <v>Yes</v>
      </c>
      <c r="H2064" s="20">
        <f>_xlfn.XLOOKUP(A2064,'Medical Examinations'!A:A,'Medical Examinations'!G:G,"not found")</f>
        <v>1</v>
      </c>
      <c r="I2064" s="20" t="str">
        <f>_xlfn.XLOOKUP(A2064,'Medical Examinations'!A:A,'Medical Examinations'!H:H,"not found")</f>
        <v>No</v>
      </c>
      <c r="J2064" s="20" t="str">
        <f>_xlfn.XLOOKUP(A2064,'Medical Examinations'!A:A,'Medical Examinations'!I:I,"not found")</f>
        <v>Obesity</v>
      </c>
      <c r="K2064" s="21">
        <f>_xlfn.XLOOKUP(A2064,'Hospitalisation Details'!A:A,'Hospitalisation Details'!F:F,"Not Found")</f>
        <v>35668</v>
      </c>
      <c r="L2064" s="22">
        <f>_xlfn.XLOOKUP(A2064,'Hospitalisation Details'!A:A,'Hospitalisation Details'!H:H,"Not Found")</f>
        <v>2632.99</v>
      </c>
      <c r="M2064" s="21" t="str">
        <f>_xlfn.XLOOKUP(A2064,'Hospitalisation Details'!A:A,'Hospitalisation Details'!I:I,"Not Found")</f>
        <v>tier - 2</v>
      </c>
      <c r="N2064" s="21" t="str">
        <f>_xlfn.XLOOKUP(A2064,'Hospitalisation Details'!A:A,'Hospitalisation Details'!J:J,"Not Found")</f>
        <v>tier - 3</v>
      </c>
      <c r="O2064" s="21" t="str">
        <f>_xlfn.XLOOKUP(A2064,'Hospitalisation Details'!A:A,'Hospitalisation Details'!K:K,"Not Found")</f>
        <v>R1011</v>
      </c>
      <c r="P2064" s="23">
        <f>_xlfn.XLOOKUP(A2064,'Hospitalisation Details'!A:A,'Hospitalisation Details'!L:L,"Not Found")</f>
        <v>25</v>
      </c>
    </row>
    <row r="2065" spans="1:16" ht="15.75" x14ac:dyDescent="0.25">
      <c r="A2065" s="19" t="s">
        <v>303</v>
      </c>
      <c r="B2065" s="19" t="str">
        <f>_xlfn.XLOOKUP(A2065,'Customer Names'!A:A,'Customer Names'!C:C,"Not Found")</f>
        <v>Knast</v>
      </c>
      <c r="C2065" s="20">
        <f>_xlfn.XLOOKUP(A2065,'Medical Examinations'!A:A,'Medical Examinations'!B:B,"not found")</f>
        <v>26.4</v>
      </c>
      <c r="D2065" s="20">
        <f>_xlfn.XLOOKUP(A2065,'Medical Examinations'!A:A,'Medical Examinations'!C:C,"not found")</f>
        <v>6.22</v>
      </c>
      <c r="E2065" s="20" t="str">
        <f>_xlfn.XLOOKUP(A2065,'Medical Examinations'!A:A,'Medical Examinations'!D:D,"not found")</f>
        <v>Yes</v>
      </c>
      <c r="F2065" s="20" t="str">
        <f>_xlfn.XLOOKUP(A2065,'Medical Examinations'!A:A,'Medical Examinations'!E:E,"not found")</f>
        <v>No</v>
      </c>
      <c r="G2065" s="20" t="str">
        <f>_xlfn.XLOOKUP(A2065,'Medical Examinations'!A:A,'Medical Examinations'!F:F,"not found")</f>
        <v>No</v>
      </c>
      <c r="H2065" s="20">
        <f>_xlfn.XLOOKUP(A2065,'Medical Examinations'!A:A,'Medical Examinations'!G:G,"not found")</f>
        <v>0</v>
      </c>
      <c r="I2065" s="20" t="str">
        <f>_xlfn.XLOOKUP(A2065,'Medical Examinations'!A:A,'Medical Examinations'!H:H,"not found")</f>
        <v>No</v>
      </c>
      <c r="J2065" s="20" t="str">
        <f>_xlfn.XLOOKUP(A2065,'Medical Examinations'!A:A,'Medical Examinations'!I:I,"not found")</f>
        <v>Overweight</v>
      </c>
      <c r="K2065" s="21">
        <f>_xlfn.XLOOKUP(A2065,'Hospitalisation Details'!A:A,'Hospitalisation Details'!F:F,"Not Found")</f>
        <v>37129</v>
      </c>
      <c r="L2065" s="22">
        <f>_xlfn.XLOOKUP(A2065,'Hospitalisation Details'!A:A,'Hospitalisation Details'!H:H,"Not Found")</f>
        <v>2597.7800000000002</v>
      </c>
      <c r="M2065" s="21" t="str">
        <f>_xlfn.XLOOKUP(A2065,'Hospitalisation Details'!A:A,'Hospitalisation Details'!I:I,"Not Found")</f>
        <v>tier - 2</v>
      </c>
      <c r="N2065" s="21" t="str">
        <f>_xlfn.XLOOKUP(A2065,'Hospitalisation Details'!A:A,'Hospitalisation Details'!J:J,"Not Found")</f>
        <v>tier - 3</v>
      </c>
      <c r="O2065" s="21" t="str">
        <f>_xlfn.XLOOKUP(A2065,'Hospitalisation Details'!A:A,'Hospitalisation Details'!K:K,"Not Found")</f>
        <v>R1011</v>
      </c>
      <c r="P2065" s="23">
        <f>_xlfn.XLOOKUP(A2065,'Hospitalisation Details'!A:A,'Hospitalisation Details'!L:L,"Not Found")</f>
        <v>21</v>
      </c>
    </row>
    <row r="2066" spans="1:16" ht="15.75" x14ac:dyDescent="0.25">
      <c r="A2066" s="19" t="s">
        <v>302</v>
      </c>
      <c r="B2066" s="19" t="str">
        <f>_xlfn.XLOOKUP(A2066,'Customer Names'!A:A,'Customer Names'!C:C,"Not Found")</f>
        <v>Lucas</v>
      </c>
      <c r="C2066" s="20">
        <f>_xlfn.XLOOKUP(A2066,'Medical Examinations'!A:A,'Medical Examinations'!B:B,"not found")</f>
        <v>22.135000000000002</v>
      </c>
      <c r="D2066" s="20">
        <f>_xlfn.XLOOKUP(A2066,'Medical Examinations'!A:A,'Medical Examinations'!C:C,"not found")</f>
        <v>4.46</v>
      </c>
      <c r="E2066" s="20" t="str">
        <f>_xlfn.XLOOKUP(A2066,'Medical Examinations'!A:A,'Medical Examinations'!D:D,"not found")</f>
        <v>Yes</v>
      </c>
      <c r="F2066" s="20" t="str">
        <f>_xlfn.XLOOKUP(A2066,'Medical Examinations'!A:A,'Medical Examinations'!E:E,"not found")</f>
        <v>No</v>
      </c>
      <c r="G2066" s="20" t="str">
        <f>_xlfn.XLOOKUP(A2066,'Medical Examinations'!A:A,'Medical Examinations'!F:F,"not found")</f>
        <v>No</v>
      </c>
      <c r="H2066" s="20">
        <f>_xlfn.XLOOKUP(A2066,'Medical Examinations'!A:A,'Medical Examinations'!G:G,"not found")</f>
        <v>0</v>
      </c>
      <c r="I2066" s="20" t="str">
        <f>_xlfn.XLOOKUP(A2066,'Medical Examinations'!A:A,'Medical Examinations'!H:H,"not found")</f>
        <v>No</v>
      </c>
      <c r="J2066" s="20" t="str">
        <f>_xlfn.XLOOKUP(A2066,'Medical Examinations'!A:A,'Medical Examinations'!I:I,"not found")</f>
        <v>Normal Weight</v>
      </c>
      <c r="K2066" s="21">
        <f>_xlfn.XLOOKUP(A2066,'Hospitalisation Details'!A:A,'Hospitalisation Details'!F:F,"Not Found")</f>
        <v>37100</v>
      </c>
      <c r="L2066" s="22">
        <f>_xlfn.XLOOKUP(A2066,'Hospitalisation Details'!A:A,'Hospitalisation Details'!H:H,"Not Found")</f>
        <v>2585.85</v>
      </c>
      <c r="M2066" s="21" t="str">
        <f>_xlfn.XLOOKUP(A2066,'Hospitalisation Details'!A:A,'Hospitalisation Details'!I:I,"Not Found")</f>
        <v>tier - 2</v>
      </c>
      <c r="N2066" s="21" t="str">
        <f>_xlfn.XLOOKUP(A2066,'Hospitalisation Details'!A:A,'Hospitalisation Details'!J:J,"Not Found")</f>
        <v>tier - 2</v>
      </c>
      <c r="O2066" s="21" t="str">
        <f>_xlfn.XLOOKUP(A2066,'Hospitalisation Details'!A:A,'Hospitalisation Details'!K:K,"Not Found")</f>
        <v>R1024</v>
      </c>
      <c r="P2066" s="23">
        <f>_xlfn.XLOOKUP(A2066,'Hospitalisation Details'!A:A,'Hospitalisation Details'!L:L,"Not Found")</f>
        <v>21</v>
      </c>
    </row>
    <row r="2067" spans="1:16" ht="15.75" x14ac:dyDescent="0.25">
      <c r="A2067" s="19" t="s">
        <v>301</v>
      </c>
      <c r="B2067" s="19" t="str">
        <f>_xlfn.XLOOKUP(A2067,'Customer Names'!A:A,'Customer Names'!C:C,"Not Found")</f>
        <v>Thomas</v>
      </c>
      <c r="C2067" s="20">
        <f>_xlfn.XLOOKUP(A2067,'Medical Examinations'!A:A,'Medical Examinations'!B:B,"not found")</f>
        <v>17.399999999999999</v>
      </c>
      <c r="D2067" s="20">
        <f>_xlfn.XLOOKUP(A2067,'Medical Examinations'!A:A,'Medical Examinations'!C:C,"not found")</f>
        <v>4.5</v>
      </c>
      <c r="E2067" s="20" t="str">
        <f>_xlfn.XLOOKUP(A2067,'Medical Examinations'!A:A,'Medical Examinations'!D:D,"not found")</f>
        <v>Yes</v>
      </c>
      <c r="F2067" s="20" t="str">
        <f>_xlfn.XLOOKUP(A2067,'Medical Examinations'!A:A,'Medical Examinations'!E:E,"not found")</f>
        <v>No</v>
      </c>
      <c r="G2067" s="20" t="str">
        <f>_xlfn.XLOOKUP(A2067,'Medical Examinations'!A:A,'Medical Examinations'!F:F,"not found")</f>
        <v>No</v>
      </c>
      <c r="H2067" s="20">
        <f>_xlfn.XLOOKUP(A2067,'Medical Examinations'!A:A,'Medical Examinations'!G:G,"not found")</f>
        <v>0</v>
      </c>
      <c r="I2067" s="20" t="str">
        <f>_xlfn.XLOOKUP(A2067,'Medical Examinations'!A:A,'Medical Examinations'!H:H,"not found")</f>
        <v>No</v>
      </c>
      <c r="J2067" s="20" t="str">
        <f>_xlfn.XLOOKUP(A2067,'Medical Examinations'!A:A,'Medical Examinations'!I:I,"not found")</f>
        <v>Underweight</v>
      </c>
      <c r="K2067" s="21">
        <f>_xlfn.XLOOKUP(A2067,'Hospitalisation Details'!A:A,'Hospitalisation Details'!F:F,"Not Found")</f>
        <v>37179</v>
      </c>
      <c r="L2067" s="22">
        <f>_xlfn.XLOOKUP(A2067,'Hospitalisation Details'!A:A,'Hospitalisation Details'!H:H,"Not Found")</f>
        <v>2585.27</v>
      </c>
      <c r="M2067" s="21" t="str">
        <f>_xlfn.XLOOKUP(A2067,'Hospitalisation Details'!A:A,'Hospitalisation Details'!I:I,"Not Found")</f>
        <v>tier - 2</v>
      </c>
      <c r="N2067" s="21" t="str">
        <f>_xlfn.XLOOKUP(A2067,'Hospitalisation Details'!A:A,'Hospitalisation Details'!J:J,"Not Found")</f>
        <v>tier - 3</v>
      </c>
      <c r="O2067" s="21" t="str">
        <f>_xlfn.XLOOKUP(A2067,'Hospitalisation Details'!A:A,'Hospitalisation Details'!K:K,"Not Found")</f>
        <v>R1011</v>
      </c>
      <c r="P2067" s="23">
        <f>_xlfn.XLOOKUP(A2067,'Hospitalisation Details'!A:A,'Hospitalisation Details'!L:L,"Not Found")</f>
        <v>21</v>
      </c>
    </row>
    <row r="2068" spans="1:16" ht="15.75" x14ac:dyDescent="0.25">
      <c r="A2068" s="19" t="s">
        <v>299</v>
      </c>
      <c r="B2068" s="19" t="str">
        <f>_xlfn.XLOOKUP(A2068,'Customer Names'!A:A,'Customer Names'!C:C,"Not Found")</f>
        <v>Cherewatti</v>
      </c>
      <c r="C2068" s="20">
        <f>_xlfn.XLOOKUP(A2068,'Medical Examinations'!A:A,'Medical Examinations'!B:B,"not found")</f>
        <v>28.06</v>
      </c>
      <c r="D2068" s="20">
        <f>_xlfn.XLOOKUP(A2068,'Medical Examinations'!A:A,'Medical Examinations'!C:C,"not found")</f>
        <v>8.93</v>
      </c>
      <c r="E2068" s="20" t="str">
        <f>_xlfn.XLOOKUP(A2068,'Medical Examinations'!A:A,'Medical Examinations'!D:D,"not found")</f>
        <v>No</v>
      </c>
      <c r="F2068" s="20" t="str">
        <f>_xlfn.XLOOKUP(A2068,'Medical Examinations'!A:A,'Medical Examinations'!E:E,"not found")</f>
        <v>No</v>
      </c>
      <c r="G2068" s="20" t="str">
        <f>_xlfn.XLOOKUP(A2068,'Medical Examinations'!A:A,'Medical Examinations'!F:F,"not found")</f>
        <v>No</v>
      </c>
      <c r="H2068" s="20">
        <f>_xlfn.XLOOKUP(A2068,'Medical Examinations'!A:A,'Medical Examinations'!G:G,"not found")</f>
        <v>0</v>
      </c>
      <c r="I2068" s="20" t="str">
        <f>_xlfn.XLOOKUP(A2068,'Medical Examinations'!A:A,'Medical Examinations'!H:H,"not found")</f>
        <v>No</v>
      </c>
      <c r="J2068" s="20" t="str">
        <f>_xlfn.XLOOKUP(A2068,'Medical Examinations'!A:A,'Medical Examinations'!I:I,"not found")</f>
        <v>Overweight</v>
      </c>
      <c r="K2068" s="21">
        <f>_xlfn.XLOOKUP(A2068,'Hospitalisation Details'!A:A,'Hospitalisation Details'!F:F,"Not Found")</f>
        <v>37457</v>
      </c>
      <c r="L2068" s="22">
        <f>_xlfn.XLOOKUP(A2068,'Hospitalisation Details'!A:A,'Hospitalisation Details'!H:H,"Not Found")</f>
        <v>2585.04</v>
      </c>
      <c r="M2068" s="21" t="str">
        <f>_xlfn.XLOOKUP(A2068,'Hospitalisation Details'!A:A,'Hospitalisation Details'!I:I,"Not Found")</f>
        <v>tier - 2</v>
      </c>
      <c r="N2068" s="21" t="str">
        <f>_xlfn.XLOOKUP(A2068,'Hospitalisation Details'!A:A,'Hospitalisation Details'!J:J,"Not Found")</f>
        <v>tier - 2</v>
      </c>
      <c r="O2068" s="21" t="str">
        <f>_xlfn.XLOOKUP(A2068,'Hospitalisation Details'!A:A,'Hospitalisation Details'!K:K,"Not Found")</f>
        <v>R1021</v>
      </c>
      <c r="P2068" s="23">
        <f>_xlfn.XLOOKUP(A2068,'Hospitalisation Details'!A:A,'Hospitalisation Details'!L:L,"Not Found")</f>
        <v>20</v>
      </c>
    </row>
    <row r="2069" spans="1:16" ht="15.75" x14ac:dyDescent="0.25">
      <c r="A2069" s="19" t="s">
        <v>298</v>
      </c>
      <c r="B2069" s="19" t="str">
        <f>_xlfn.XLOOKUP(A2069,'Customer Names'!A:A,'Customer Names'!C:C,"Not Found")</f>
        <v>Olle</v>
      </c>
      <c r="C2069" s="20">
        <f>_xlfn.XLOOKUP(A2069,'Medical Examinations'!A:A,'Medical Examinations'!B:B,"not found")</f>
        <v>31.13</v>
      </c>
      <c r="D2069" s="20">
        <f>_xlfn.XLOOKUP(A2069,'Medical Examinations'!A:A,'Medical Examinations'!C:C,"not found")</f>
        <v>11.02</v>
      </c>
      <c r="E2069" s="20" t="str">
        <f>_xlfn.XLOOKUP(A2069,'Medical Examinations'!A:A,'Medical Examinations'!D:D,"not found")</f>
        <v>No</v>
      </c>
      <c r="F2069" s="20" t="str">
        <f>_xlfn.XLOOKUP(A2069,'Medical Examinations'!A:A,'Medical Examinations'!E:E,"not found")</f>
        <v>No</v>
      </c>
      <c r="G2069" s="20" t="str">
        <f>_xlfn.XLOOKUP(A2069,'Medical Examinations'!A:A,'Medical Examinations'!F:F,"not found")</f>
        <v>No</v>
      </c>
      <c r="H2069" s="20">
        <f>_xlfn.XLOOKUP(A2069,'Medical Examinations'!A:A,'Medical Examinations'!G:G,"not found")</f>
        <v>0</v>
      </c>
      <c r="I2069" s="20" t="str">
        <f>_xlfn.XLOOKUP(A2069,'Medical Examinations'!A:A,'Medical Examinations'!H:H,"not found")</f>
        <v>No</v>
      </c>
      <c r="J2069" s="20" t="str">
        <f>_xlfn.XLOOKUP(A2069,'Medical Examinations'!A:A,'Medical Examinations'!I:I,"not found")</f>
        <v>Obesity</v>
      </c>
      <c r="K2069" s="21">
        <f>_xlfn.XLOOKUP(A2069,'Hospitalisation Details'!A:A,'Hospitalisation Details'!F:F,"Not Found")</f>
        <v>37540</v>
      </c>
      <c r="L2069" s="22">
        <f>_xlfn.XLOOKUP(A2069,'Hospitalisation Details'!A:A,'Hospitalisation Details'!H:H,"Not Found")</f>
        <v>2566.4699999999998</v>
      </c>
      <c r="M2069" s="21" t="str">
        <f>_xlfn.XLOOKUP(A2069,'Hospitalisation Details'!A:A,'Hospitalisation Details'!I:I,"Not Found")</f>
        <v>tier - 2</v>
      </c>
      <c r="N2069" s="21" t="str">
        <f>_xlfn.XLOOKUP(A2069,'Hospitalisation Details'!A:A,'Hospitalisation Details'!J:J,"Not Found")</f>
        <v>tier - 3</v>
      </c>
      <c r="O2069" s="21" t="str">
        <f>_xlfn.XLOOKUP(A2069,'Hospitalisation Details'!A:A,'Hospitalisation Details'!K:K,"Not Found")</f>
        <v>R1013</v>
      </c>
      <c r="P2069" s="23">
        <f>_xlfn.XLOOKUP(A2069,'Hospitalisation Details'!A:A,'Hospitalisation Details'!L:L,"Not Found")</f>
        <v>20</v>
      </c>
    </row>
    <row r="2070" spans="1:16" ht="15.75" x14ac:dyDescent="0.25">
      <c r="A2070" s="19" t="s">
        <v>297</v>
      </c>
      <c r="B2070" s="19" t="str">
        <f>_xlfn.XLOOKUP(A2070,'Customer Names'!A:A,'Customer Names'!C:C,"Not Found")</f>
        <v>Hamsi</v>
      </c>
      <c r="C2070" s="20">
        <f>_xlfn.XLOOKUP(A2070,'Medical Examinations'!A:A,'Medical Examinations'!B:B,"not found")</f>
        <v>18.46</v>
      </c>
      <c r="D2070" s="20">
        <f>_xlfn.XLOOKUP(A2070,'Medical Examinations'!A:A,'Medical Examinations'!C:C,"not found")</f>
        <v>5.25</v>
      </c>
      <c r="E2070" s="20" t="str">
        <f>_xlfn.XLOOKUP(A2070,'Medical Examinations'!A:A,'Medical Examinations'!D:D,"not found")</f>
        <v>No</v>
      </c>
      <c r="F2070" s="20" t="str">
        <f>_xlfn.XLOOKUP(A2070,'Medical Examinations'!A:A,'Medical Examinations'!E:E,"not found")</f>
        <v>No</v>
      </c>
      <c r="G2070" s="20" t="str">
        <f>_xlfn.XLOOKUP(A2070,'Medical Examinations'!A:A,'Medical Examinations'!F:F,"not found")</f>
        <v>No</v>
      </c>
      <c r="H2070" s="20">
        <f>_xlfn.XLOOKUP(A2070,'Medical Examinations'!A:A,'Medical Examinations'!G:G,"not found")</f>
        <v>0</v>
      </c>
      <c r="I2070" s="20" t="str">
        <f>_xlfn.XLOOKUP(A2070,'Medical Examinations'!A:A,'Medical Examinations'!H:H,"not found")</f>
        <v>No</v>
      </c>
      <c r="J2070" s="20" t="str">
        <f>_xlfn.XLOOKUP(A2070,'Medical Examinations'!A:A,'Medical Examinations'!I:I,"not found")</f>
        <v>Underweight</v>
      </c>
      <c r="K2070" s="21">
        <f>_xlfn.XLOOKUP(A2070,'Hospitalisation Details'!A:A,'Hospitalisation Details'!F:F,"Not Found")</f>
        <v>33559</v>
      </c>
      <c r="L2070" s="22">
        <f>_xlfn.XLOOKUP(A2070,'Hospitalisation Details'!A:A,'Hospitalisation Details'!H:H,"Not Found")</f>
        <v>2545.6799999999998</v>
      </c>
      <c r="M2070" s="21" t="str">
        <f>_xlfn.XLOOKUP(A2070,'Hospitalisation Details'!A:A,'Hospitalisation Details'!I:I,"Not Found")</f>
        <v>tier - 2</v>
      </c>
      <c r="N2070" s="21" t="str">
        <f>_xlfn.XLOOKUP(A2070,'Hospitalisation Details'!A:A,'Hospitalisation Details'!J:J,"Not Found")</f>
        <v>tier - 3</v>
      </c>
      <c r="O2070" s="21" t="str">
        <f>_xlfn.XLOOKUP(A2070,'Hospitalisation Details'!A:A,'Hospitalisation Details'!K:K,"Not Found")</f>
        <v>R1013</v>
      </c>
      <c r="P2070" s="23">
        <f>_xlfn.XLOOKUP(A2070,'Hospitalisation Details'!A:A,'Hospitalisation Details'!L:L,"Not Found")</f>
        <v>31</v>
      </c>
    </row>
    <row r="2071" spans="1:16" ht="15.75" x14ac:dyDescent="0.25">
      <c r="A2071" s="19" t="s">
        <v>296</v>
      </c>
      <c r="B2071" s="19" t="str">
        <f>_xlfn.XLOOKUP(A2071,'Customer Names'!A:A,'Customer Names'!C:C,"Not Found")</f>
        <v>Finnegan</v>
      </c>
      <c r="C2071" s="20">
        <f>_xlfn.XLOOKUP(A2071,'Medical Examinations'!A:A,'Medical Examinations'!B:B,"not found")</f>
        <v>17.3</v>
      </c>
      <c r="D2071" s="20">
        <f>_xlfn.XLOOKUP(A2071,'Medical Examinations'!A:A,'Medical Examinations'!C:C,"not found")</f>
        <v>4.75</v>
      </c>
      <c r="E2071" s="20" t="str">
        <f>_xlfn.XLOOKUP(A2071,'Medical Examinations'!A:A,'Medical Examinations'!D:D,"not found")</f>
        <v>No</v>
      </c>
      <c r="F2071" s="20" t="str">
        <f>_xlfn.XLOOKUP(A2071,'Medical Examinations'!A:A,'Medical Examinations'!E:E,"not found")</f>
        <v>No</v>
      </c>
      <c r="G2071" s="20" t="str">
        <f>_xlfn.XLOOKUP(A2071,'Medical Examinations'!A:A,'Medical Examinations'!F:F,"not found")</f>
        <v>No</v>
      </c>
      <c r="H2071" s="20">
        <f>_xlfn.XLOOKUP(A2071,'Medical Examinations'!A:A,'Medical Examinations'!G:G,"not found")</f>
        <v>0</v>
      </c>
      <c r="I2071" s="20" t="str">
        <f>_xlfn.XLOOKUP(A2071,'Medical Examinations'!A:A,'Medical Examinations'!H:H,"not found")</f>
        <v>No</v>
      </c>
      <c r="J2071" s="20" t="str">
        <f>_xlfn.XLOOKUP(A2071,'Medical Examinations'!A:A,'Medical Examinations'!I:I,"not found")</f>
        <v>Underweight</v>
      </c>
      <c r="K2071" s="21">
        <f>_xlfn.XLOOKUP(A2071,'Hospitalisation Details'!A:A,'Hospitalisation Details'!F:F,"Not Found")</f>
        <v>33147</v>
      </c>
      <c r="L2071" s="22">
        <f>_xlfn.XLOOKUP(A2071,'Hospitalisation Details'!A:A,'Hospitalisation Details'!H:H,"Not Found")</f>
        <v>2540.39</v>
      </c>
      <c r="M2071" s="21" t="str">
        <f>_xlfn.XLOOKUP(A2071,'Hospitalisation Details'!A:A,'Hospitalisation Details'!I:I,"Not Found")</f>
        <v>tier - 2</v>
      </c>
      <c r="N2071" s="21" t="str">
        <f>_xlfn.XLOOKUP(A2071,'Hospitalisation Details'!A:A,'Hospitalisation Details'!J:J,"Not Found")</f>
        <v>tier - 2</v>
      </c>
      <c r="O2071" s="21" t="str">
        <f>_xlfn.XLOOKUP(A2071,'Hospitalisation Details'!A:A,'Hospitalisation Details'!K:K,"Not Found")</f>
        <v>R1013</v>
      </c>
      <c r="P2071" s="23">
        <f>_xlfn.XLOOKUP(A2071,'Hospitalisation Details'!A:A,'Hospitalisation Details'!L:L,"Not Found")</f>
        <v>32</v>
      </c>
    </row>
    <row r="2072" spans="1:16" ht="15.75" x14ac:dyDescent="0.25">
      <c r="A2072" s="19" t="s">
        <v>295</v>
      </c>
      <c r="B2072" s="19" t="str">
        <f>_xlfn.XLOOKUP(A2072,'Customer Names'!A:A,'Customer Names'!C:C,"Not Found")</f>
        <v>Walsh</v>
      </c>
      <c r="C2072" s="20">
        <f>_xlfn.XLOOKUP(A2072,'Medical Examinations'!A:A,'Medical Examinations'!B:B,"not found")</f>
        <v>35.625</v>
      </c>
      <c r="D2072" s="20">
        <f>_xlfn.XLOOKUP(A2072,'Medical Examinations'!A:A,'Medical Examinations'!C:C,"not found")</f>
        <v>4.68</v>
      </c>
      <c r="E2072" s="20" t="str">
        <f>_xlfn.XLOOKUP(A2072,'Medical Examinations'!A:A,'Medical Examinations'!D:D,"not found")</f>
        <v>Yes</v>
      </c>
      <c r="F2072" s="20" t="str">
        <f>_xlfn.XLOOKUP(A2072,'Medical Examinations'!A:A,'Medical Examinations'!E:E,"not found")</f>
        <v>No</v>
      </c>
      <c r="G2072" s="20" t="str">
        <f>_xlfn.XLOOKUP(A2072,'Medical Examinations'!A:A,'Medical Examinations'!F:F,"not found")</f>
        <v>Yes</v>
      </c>
      <c r="H2072" s="20">
        <f>_xlfn.XLOOKUP(A2072,'Medical Examinations'!A:A,'Medical Examinations'!G:G,"not found")</f>
        <v>1</v>
      </c>
      <c r="I2072" s="20" t="str">
        <f>_xlfn.XLOOKUP(A2072,'Medical Examinations'!A:A,'Medical Examinations'!H:H,"not found")</f>
        <v>No</v>
      </c>
      <c r="J2072" s="20" t="str">
        <f>_xlfn.XLOOKUP(A2072,'Medical Examinations'!A:A,'Medical Examinations'!I:I,"not found")</f>
        <v>Obesity</v>
      </c>
      <c r="K2072" s="21">
        <f>_xlfn.XLOOKUP(A2072,'Hospitalisation Details'!A:A,'Hospitalisation Details'!F:F,"Not Found")</f>
        <v>35639</v>
      </c>
      <c r="L2072" s="22">
        <f>_xlfn.XLOOKUP(A2072,'Hospitalisation Details'!A:A,'Hospitalisation Details'!H:H,"Not Found")</f>
        <v>2534.39</v>
      </c>
      <c r="M2072" s="21" t="str">
        <f>_xlfn.XLOOKUP(A2072,'Hospitalisation Details'!A:A,'Hospitalisation Details'!I:I,"Not Found")</f>
        <v>tier - 2</v>
      </c>
      <c r="N2072" s="21" t="str">
        <f>_xlfn.XLOOKUP(A2072,'Hospitalisation Details'!A:A,'Hospitalisation Details'!J:J,"Not Found")</f>
        <v>tier - 3</v>
      </c>
      <c r="O2072" s="21" t="str">
        <f>_xlfn.XLOOKUP(A2072,'Hospitalisation Details'!A:A,'Hospitalisation Details'!K:K,"Not Found")</f>
        <v>R1012</v>
      </c>
      <c r="P2072" s="23">
        <f>_xlfn.XLOOKUP(A2072,'Hospitalisation Details'!A:A,'Hospitalisation Details'!L:L,"Not Found")</f>
        <v>25</v>
      </c>
    </row>
    <row r="2073" spans="1:16" ht="15.75" x14ac:dyDescent="0.25">
      <c r="A2073" s="19" t="s">
        <v>294</v>
      </c>
      <c r="B2073" s="19" t="str">
        <f>_xlfn.XLOOKUP(A2073,'Customer Names'!A:A,'Customer Names'!C:C,"Not Found")</f>
        <v>Villa</v>
      </c>
      <c r="C2073" s="20">
        <f>_xlfn.XLOOKUP(A2073,'Medical Examinations'!A:A,'Medical Examinations'!B:B,"not found")</f>
        <v>20.234999999999999</v>
      </c>
      <c r="D2073" s="20">
        <f>_xlfn.XLOOKUP(A2073,'Medical Examinations'!A:A,'Medical Examinations'!C:C,"not found")</f>
        <v>6.17</v>
      </c>
      <c r="E2073" s="20" t="str">
        <f>_xlfn.XLOOKUP(A2073,'Medical Examinations'!A:A,'Medical Examinations'!D:D,"not found")</f>
        <v>Yes</v>
      </c>
      <c r="F2073" s="20" t="str">
        <f>_xlfn.XLOOKUP(A2073,'Medical Examinations'!A:A,'Medical Examinations'!E:E,"not found")</f>
        <v>Yes</v>
      </c>
      <c r="G2073" s="20" t="str">
        <f>_xlfn.XLOOKUP(A2073,'Medical Examinations'!A:A,'Medical Examinations'!F:F,"not found")</f>
        <v>No</v>
      </c>
      <c r="H2073" s="20">
        <f>_xlfn.XLOOKUP(A2073,'Medical Examinations'!A:A,'Medical Examinations'!G:G,"not found")</f>
        <v>2</v>
      </c>
      <c r="I2073" s="20" t="str">
        <f>_xlfn.XLOOKUP(A2073,'Medical Examinations'!A:A,'Medical Examinations'!H:H,"not found")</f>
        <v>No</v>
      </c>
      <c r="J2073" s="20" t="str">
        <f>_xlfn.XLOOKUP(A2073,'Medical Examinations'!A:A,'Medical Examinations'!I:I,"not found")</f>
        <v>Normal Weight</v>
      </c>
      <c r="K2073" s="21">
        <f>_xlfn.XLOOKUP(A2073,'Hospitalisation Details'!A:A,'Hospitalisation Details'!F:F,"Not Found")</f>
        <v>36763</v>
      </c>
      <c r="L2073" s="22">
        <f>_xlfn.XLOOKUP(A2073,'Hospitalisation Details'!A:A,'Hospitalisation Details'!H:H,"Not Found")</f>
        <v>2527.8200000000002</v>
      </c>
      <c r="M2073" s="21" t="str">
        <f>_xlfn.XLOOKUP(A2073,'Hospitalisation Details'!A:A,'Hospitalisation Details'!I:I,"Not Found")</f>
        <v>tier - 2</v>
      </c>
      <c r="N2073" s="21" t="str">
        <f>_xlfn.XLOOKUP(A2073,'Hospitalisation Details'!A:A,'Hospitalisation Details'!J:J,"Not Found")</f>
        <v>tier - 3</v>
      </c>
      <c r="O2073" s="21" t="str">
        <f>_xlfn.XLOOKUP(A2073,'Hospitalisation Details'!A:A,'Hospitalisation Details'!K:K,"Not Found")</f>
        <v>R1012</v>
      </c>
      <c r="P2073" s="23">
        <f>_xlfn.XLOOKUP(A2073,'Hospitalisation Details'!A:A,'Hospitalisation Details'!L:L,"Not Found")</f>
        <v>22</v>
      </c>
    </row>
    <row r="2074" spans="1:16" ht="15.75" x14ac:dyDescent="0.25">
      <c r="A2074" s="19" t="s">
        <v>293</v>
      </c>
      <c r="B2074" s="19" t="str">
        <f>_xlfn.XLOOKUP(A2074,'Customer Names'!A:A,'Customer Names'!C:C,"Not Found")</f>
        <v>Cable</v>
      </c>
      <c r="C2074" s="20">
        <f>_xlfn.XLOOKUP(A2074,'Medical Examinations'!A:A,'Medical Examinations'!B:B,"not found")</f>
        <v>27.55</v>
      </c>
      <c r="D2074" s="20">
        <f>_xlfn.XLOOKUP(A2074,'Medical Examinations'!A:A,'Medical Examinations'!C:C,"not found")</f>
        <v>4.5599999999999996</v>
      </c>
      <c r="E2074" s="20" t="str">
        <f>_xlfn.XLOOKUP(A2074,'Medical Examinations'!A:A,'Medical Examinations'!D:D,"not found")</f>
        <v>Yes</v>
      </c>
      <c r="F2074" s="20" t="str">
        <f>_xlfn.XLOOKUP(A2074,'Medical Examinations'!A:A,'Medical Examinations'!E:E,"not found")</f>
        <v>No</v>
      </c>
      <c r="G2074" s="20" t="str">
        <f>_xlfn.XLOOKUP(A2074,'Medical Examinations'!A:A,'Medical Examinations'!F:F,"not found")</f>
        <v>Yes</v>
      </c>
      <c r="H2074" s="20">
        <f>_xlfn.XLOOKUP(A2074,'Medical Examinations'!A:A,'Medical Examinations'!G:G,"not found")</f>
        <v>1</v>
      </c>
      <c r="I2074" s="20" t="str">
        <f>_xlfn.XLOOKUP(A2074,'Medical Examinations'!A:A,'Medical Examinations'!H:H,"not found")</f>
        <v>No</v>
      </c>
      <c r="J2074" s="20" t="str">
        <f>_xlfn.XLOOKUP(A2074,'Medical Examinations'!A:A,'Medical Examinations'!I:I,"not found")</f>
        <v>Overweight</v>
      </c>
      <c r="K2074" s="21">
        <f>_xlfn.XLOOKUP(A2074,'Hospitalisation Details'!A:A,'Hospitalisation Details'!F:F,"Not Found")</f>
        <v>35736</v>
      </c>
      <c r="L2074" s="22">
        <f>_xlfn.XLOOKUP(A2074,'Hospitalisation Details'!A:A,'Hospitalisation Details'!H:H,"Not Found")</f>
        <v>2523.17</v>
      </c>
      <c r="M2074" s="21" t="str">
        <f>_xlfn.XLOOKUP(A2074,'Hospitalisation Details'!A:A,'Hospitalisation Details'!I:I,"Not Found")</f>
        <v>tier - 2</v>
      </c>
      <c r="N2074" s="21" t="str">
        <f>_xlfn.XLOOKUP(A2074,'Hospitalisation Details'!A:A,'Hospitalisation Details'!J:J,"Not Found")</f>
        <v>tier - 3</v>
      </c>
      <c r="O2074" s="21" t="str">
        <f>_xlfn.XLOOKUP(A2074,'Hospitalisation Details'!A:A,'Hospitalisation Details'!K:K,"Not Found")</f>
        <v>R1012</v>
      </c>
      <c r="P2074" s="23">
        <f>_xlfn.XLOOKUP(A2074,'Hospitalisation Details'!A:A,'Hospitalisation Details'!L:L,"Not Found")</f>
        <v>25</v>
      </c>
    </row>
    <row r="2075" spans="1:16" ht="15.75" x14ac:dyDescent="0.25">
      <c r="A2075" s="19" t="s">
        <v>292</v>
      </c>
      <c r="B2075" s="19" t="str">
        <f>_xlfn.XLOOKUP(A2075,'Customer Names'!A:A,'Customer Names'!C:C,"Not Found")</f>
        <v>Eiring</v>
      </c>
      <c r="C2075" s="20">
        <f>_xlfn.XLOOKUP(A2075,'Medical Examinations'!A:A,'Medical Examinations'!B:B,"not found")</f>
        <v>17.97</v>
      </c>
      <c r="D2075" s="20">
        <f>_xlfn.XLOOKUP(A2075,'Medical Examinations'!A:A,'Medical Examinations'!C:C,"not found")</f>
        <v>6.3</v>
      </c>
      <c r="E2075" s="20" t="str">
        <f>_xlfn.XLOOKUP(A2075,'Medical Examinations'!A:A,'Medical Examinations'!D:D,"not found")</f>
        <v>No</v>
      </c>
      <c r="F2075" s="20" t="str">
        <f>_xlfn.XLOOKUP(A2075,'Medical Examinations'!A:A,'Medical Examinations'!E:E,"not found")</f>
        <v>No</v>
      </c>
      <c r="G2075" s="20" t="str">
        <f>_xlfn.XLOOKUP(A2075,'Medical Examinations'!A:A,'Medical Examinations'!F:F,"not found")</f>
        <v>No</v>
      </c>
      <c r="H2075" s="20">
        <f>_xlfn.XLOOKUP(A2075,'Medical Examinations'!A:A,'Medical Examinations'!G:G,"not found")</f>
        <v>0</v>
      </c>
      <c r="I2075" s="20" t="str">
        <f>_xlfn.XLOOKUP(A2075,'Medical Examinations'!A:A,'Medical Examinations'!H:H,"not found")</f>
        <v>No</v>
      </c>
      <c r="J2075" s="20" t="str">
        <f>_xlfn.XLOOKUP(A2075,'Medical Examinations'!A:A,'Medical Examinations'!I:I,"not found")</f>
        <v>Underweight</v>
      </c>
      <c r="K2075" s="21">
        <f>_xlfn.XLOOKUP(A2075,'Hospitalisation Details'!A:A,'Hospitalisation Details'!F:F,"Not Found")</f>
        <v>33455</v>
      </c>
      <c r="L2075" s="22">
        <f>_xlfn.XLOOKUP(A2075,'Hospitalisation Details'!A:A,'Hospitalisation Details'!H:H,"Not Found")</f>
        <v>2510.79</v>
      </c>
      <c r="M2075" s="21" t="str">
        <f>_xlfn.XLOOKUP(A2075,'Hospitalisation Details'!A:A,'Hospitalisation Details'!I:I,"Not Found")</f>
        <v>tier - 2</v>
      </c>
      <c r="N2075" s="21" t="str">
        <f>_xlfn.XLOOKUP(A2075,'Hospitalisation Details'!A:A,'Hospitalisation Details'!J:J,"Not Found")</f>
        <v>tier - 3</v>
      </c>
      <c r="O2075" s="21" t="str">
        <f>_xlfn.XLOOKUP(A2075,'Hospitalisation Details'!A:A,'Hospitalisation Details'!K:K,"Not Found")</f>
        <v>R1013</v>
      </c>
      <c r="P2075" s="23">
        <f>_xlfn.XLOOKUP(A2075,'Hospitalisation Details'!A:A,'Hospitalisation Details'!L:L,"Not Found")</f>
        <v>31</v>
      </c>
    </row>
    <row r="2076" spans="1:16" ht="15.75" x14ac:dyDescent="0.25">
      <c r="A2076" s="19" t="s">
        <v>291</v>
      </c>
      <c r="B2076" s="19" t="str">
        <f>_xlfn.XLOOKUP(A2076,'Customer Names'!A:A,'Customer Names'!C:C,"Not Found")</f>
        <v>Connor</v>
      </c>
      <c r="C2076" s="20">
        <f>_xlfn.XLOOKUP(A2076,'Medical Examinations'!A:A,'Medical Examinations'!B:B,"not found")</f>
        <v>29.98</v>
      </c>
      <c r="D2076" s="20">
        <f>_xlfn.XLOOKUP(A2076,'Medical Examinations'!A:A,'Medical Examinations'!C:C,"not found")</f>
        <v>6.03</v>
      </c>
      <c r="E2076" s="20" t="str">
        <f>_xlfn.XLOOKUP(A2076,'Medical Examinations'!A:A,'Medical Examinations'!D:D,"not found")</f>
        <v>No</v>
      </c>
      <c r="F2076" s="20" t="str">
        <f>_xlfn.XLOOKUP(A2076,'Medical Examinations'!A:A,'Medical Examinations'!E:E,"not found")</f>
        <v>Yes</v>
      </c>
      <c r="G2076" s="20" t="str">
        <f>_xlfn.XLOOKUP(A2076,'Medical Examinations'!A:A,'Medical Examinations'!F:F,"not found")</f>
        <v>No</v>
      </c>
      <c r="H2076" s="20">
        <f>_xlfn.XLOOKUP(A2076,'Medical Examinations'!A:A,'Medical Examinations'!G:G,"not found")</f>
        <v>1</v>
      </c>
      <c r="I2076" s="20" t="str">
        <f>_xlfn.XLOOKUP(A2076,'Medical Examinations'!A:A,'Medical Examinations'!H:H,"not found")</f>
        <v>No</v>
      </c>
      <c r="J2076" s="20" t="str">
        <f>_xlfn.XLOOKUP(A2076,'Medical Examinations'!A:A,'Medical Examinations'!I:I,"not found")</f>
        <v>Overweight</v>
      </c>
      <c r="K2076" s="21">
        <f>_xlfn.XLOOKUP(A2076,'Hospitalisation Details'!A:A,'Hospitalisation Details'!F:F,"Not Found")</f>
        <v>38236</v>
      </c>
      <c r="L2076" s="22">
        <f>_xlfn.XLOOKUP(A2076,'Hospitalisation Details'!A:A,'Hospitalisation Details'!H:H,"Not Found")</f>
        <v>2500.9299999999998</v>
      </c>
      <c r="M2076" s="21" t="str">
        <f>_xlfn.XLOOKUP(A2076,'Hospitalisation Details'!A:A,'Hospitalisation Details'!I:I,"Not Found")</f>
        <v>tier - 2</v>
      </c>
      <c r="N2076" s="21" t="str">
        <f>_xlfn.XLOOKUP(A2076,'Hospitalisation Details'!A:A,'Hospitalisation Details'!J:J,"Not Found")</f>
        <v>tier - 3</v>
      </c>
      <c r="O2076" s="21" t="str">
        <f>_xlfn.XLOOKUP(A2076,'Hospitalisation Details'!A:A,'Hospitalisation Details'!K:K,"Not Found")</f>
        <v>R1012</v>
      </c>
      <c r="P2076" s="23">
        <f>_xlfn.XLOOKUP(A2076,'Hospitalisation Details'!A:A,'Hospitalisation Details'!L:L,"Not Found")</f>
        <v>18</v>
      </c>
    </row>
    <row r="2077" spans="1:16" ht="15.75" x14ac:dyDescent="0.25">
      <c r="A2077" s="19" t="s">
        <v>290</v>
      </c>
      <c r="B2077" s="19" t="str">
        <f>_xlfn.XLOOKUP(A2077,'Customer Names'!A:A,'Customer Names'!C:C,"Not Found")</f>
        <v>Friedman</v>
      </c>
      <c r="C2077" s="20">
        <f>_xlfn.XLOOKUP(A2077,'Medical Examinations'!A:A,'Medical Examinations'!B:B,"not found")</f>
        <v>33.659999999999997</v>
      </c>
      <c r="D2077" s="20">
        <f>_xlfn.XLOOKUP(A2077,'Medical Examinations'!A:A,'Medical Examinations'!C:C,"not found")</f>
        <v>4.2</v>
      </c>
      <c r="E2077" s="20" t="str">
        <f>_xlfn.XLOOKUP(A2077,'Medical Examinations'!A:A,'Medical Examinations'!D:D,"not found")</f>
        <v>Yes</v>
      </c>
      <c r="F2077" s="20" t="str">
        <f>_xlfn.XLOOKUP(A2077,'Medical Examinations'!A:A,'Medical Examinations'!E:E,"not found")</f>
        <v>No</v>
      </c>
      <c r="G2077" s="20" t="str">
        <f>_xlfn.XLOOKUP(A2077,'Medical Examinations'!A:A,'Medical Examinations'!F:F,"not found")</f>
        <v>No</v>
      </c>
      <c r="H2077" s="20">
        <f>_xlfn.XLOOKUP(A2077,'Medical Examinations'!A:A,'Medical Examinations'!G:G,"not found")</f>
        <v>1</v>
      </c>
      <c r="I2077" s="20" t="str">
        <f>_xlfn.XLOOKUP(A2077,'Medical Examinations'!A:A,'Medical Examinations'!H:H,"not found")</f>
        <v>No</v>
      </c>
      <c r="J2077" s="20" t="str">
        <f>_xlfn.XLOOKUP(A2077,'Medical Examinations'!A:A,'Medical Examinations'!I:I,"not found")</f>
        <v>Obesity</v>
      </c>
      <c r="K2077" s="21">
        <f>_xlfn.XLOOKUP(A2077,'Hospitalisation Details'!A:A,'Hospitalisation Details'!F:F,"Not Found")</f>
        <v>34987</v>
      </c>
      <c r="L2077" s="22">
        <f>_xlfn.XLOOKUP(A2077,'Hospitalisation Details'!A:A,'Hospitalisation Details'!H:H,"Not Found")</f>
        <v>2498.41</v>
      </c>
      <c r="M2077" s="21" t="str">
        <f>_xlfn.XLOOKUP(A2077,'Hospitalisation Details'!A:A,'Hospitalisation Details'!I:I,"Not Found")</f>
        <v>tier - 2</v>
      </c>
      <c r="N2077" s="21" t="str">
        <f>_xlfn.XLOOKUP(A2077,'Hospitalisation Details'!A:A,'Hospitalisation Details'!J:J,"Not Found")</f>
        <v>tier - 3</v>
      </c>
      <c r="O2077" s="21" t="str">
        <f>_xlfn.XLOOKUP(A2077,'Hospitalisation Details'!A:A,'Hospitalisation Details'!K:K,"Not Found")</f>
        <v>R1013</v>
      </c>
      <c r="P2077" s="23">
        <f>_xlfn.XLOOKUP(A2077,'Hospitalisation Details'!A:A,'Hospitalisation Details'!L:L,"Not Found")</f>
        <v>27</v>
      </c>
    </row>
    <row r="2078" spans="1:16" ht="15.75" x14ac:dyDescent="0.25">
      <c r="A2078" s="19" t="s">
        <v>289</v>
      </c>
      <c r="B2078" s="19" t="str">
        <f>_xlfn.XLOOKUP(A2078,'Customer Names'!A:A,'Customer Names'!C:C,"Not Found")</f>
        <v>Croker</v>
      </c>
      <c r="C2078" s="20">
        <f>_xlfn.XLOOKUP(A2078,'Medical Examinations'!A:A,'Medical Examinations'!B:B,"not found")</f>
        <v>32.67</v>
      </c>
      <c r="D2078" s="20">
        <f>_xlfn.XLOOKUP(A2078,'Medical Examinations'!A:A,'Medical Examinations'!C:C,"not found")</f>
        <v>5.61</v>
      </c>
      <c r="E2078" s="20" t="str">
        <f>_xlfn.XLOOKUP(A2078,'Medical Examinations'!A:A,'Medical Examinations'!D:D,"not found")</f>
        <v>Yes</v>
      </c>
      <c r="F2078" s="20" t="str">
        <f>_xlfn.XLOOKUP(A2078,'Medical Examinations'!A:A,'Medical Examinations'!E:E,"not found")</f>
        <v>No</v>
      </c>
      <c r="G2078" s="20" t="str">
        <f>_xlfn.XLOOKUP(A2078,'Medical Examinations'!A:A,'Medical Examinations'!F:F,"not found")</f>
        <v>No</v>
      </c>
      <c r="H2078" s="20">
        <f>_xlfn.XLOOKUP(A2078,'Medical Examinations'!A:A,'Medical Examinations'!G:G,"not found")</f>
        <v>1</v>
      </c>
      <c r="I2078" s="20" t="str">
        <f>_xlfn.XLOOKUP(A2078,'Medical Examinations'!A:A,'Medical Examinations'!H:H,"not found")</f>
        <v>No</v>
      </c>
      <c r="J2078" s="20" t="str">
        <f>_xlfn.XLOOKUP(A2078,'Medical Examinations'!A:A,'Medical Examinations'!I:I,"not found")</f>
        <v>Obesity</v>
      </c>
      <c r="K2078" s="21">
        <f>_xlfn.XLOOKUP(A2078,'Hospitalisation Details'!A:A,'Hospitalisation Details'!F:F,"Not Found")</f>
        <v>34889</v>
      </c>
      <c r="L2078" s="22">
        <f>_xlfn.XLOOKUP(A2078,'Hospitalisation Details'!A:A,'Hospitalisation Details'!H:H,"Not Found")</f>
        <v>2497.04</v>
      </c>
      <c r="M2078" s="21" t="str">
        <f>_xlfn.XLOOKUP(A2078,'Hospitalisation Details'!A:A,'Hospitalisation Details'!I:I,"Not Found")</f>
        <v>tier - 2</v>
      </c>
      <c r="N2078" s="21" t="str">
        <f>_xlfn.XLOOKUP(A2078,'Hospitalisation Details'!A:A,'Hospitalisation Details'!J:J,"Not Found")</f>
        <v>tier - 3</v>
      </c>
      <c r="O2078" s="21" t="str">
        <f>_xlfn.XLOOKUP(A2078,'Hospitalisation Details'!A:A,'Hospitalisation Details'!K:K,"Not Found")</f>
        <v>R1013</v>
      </c>
      <c r="P2078" s="23">
        <f>_xlfn.XLOOKUP(A2078,'Hospitalisation Details'!A:A,'Hospitalisation Details'!L:L,"Not Found")</f>
        <v>27</v>
      </c>
    </row>
    <row r="2079" spans="1:16" ht="15.75" x14ac:dyDescent="0.25">
      <c r="A2079" s="19" t="s">
        <v>288</v>
      </c>
      <c r="B2079" s="19" t="str">
        <f>_xlfn.XLOOKUP(A2079,'Customer Names'!A:A,'Customer Names'!C:C,"Not Found")</f>
        <v>Beganics</v>
      </c>
      <c r="C2079" s="20">
        <f>_xlfn.XLOOKUP(A2079,'Medical Examinations'!A:A,'Medical Examinations'!B:B,"not found")</f>
        <v>30.5</v>
      </c>
      <c r="D2079" s="20">
        <f>_xlfn.XLOOKUP(A2079,'Medical Examinations'!A:A,'Medical Examinations'!C:C,"not found")</f>
        <v>5.88</v>
      </c>
      <c r="E2079" s="20" t="str">
        <f>_xlfn.XLOOKUP(A2079,'Medical Examinations'!A:A,'Medical Examinations'!D:D,"not found")</f>
        <v>Yes</v>
      </c>
      <c r="F2079" s="20" t="str">
        <f>_xlfn.XLOOKUP(A2079,'Medical Examinations'!A:A,'Medical Examinations'!E:E,"not found")</f>
        <v>No</v>
      </c>
      <c r="G2079" s="20" t="str">
        <f>_xlfn.XLOOKUP(A2079,'Medical Examinations'!A:A,'Medical Examinations'!F:F,"not found")</f>
        <v>No</v>
      </c>
      <c r="H2079" s="20">
        <f>_xlfn.XLOOKUP(A2079,'Medical Examinations'!A:A,'Medical Examinations'!G:G,"not found")</f>
        <v>1</v>
      </c>
      <c r="I2079" s="20" t="str">
        <f>_xlfn.XLOOKUP(A2079,'Medical Examinations'!A:A,'Medical Examinations'!H:H,"not found")</f>
        <v>No</v>
      </c>
      <c r="J2079" s="20" t="str">
        <f>_xlfn.XLOOKUP(A2079,'Medical Examinations'!A:A,'Medical Examinations'!I:I,"not found")</f>
        <v>Obesity</v>
      </c>
      <c r="K2079" s="21">
        <f>_xlfn.XLOOKUP(A2079,'Hospitalisation Details'!A:A,'Hospitalisation Details'!F:F,"Not Found")</f>
        <v>34986</v>
      </c>
      <c r="L2079" s="22">
        <f>_xlfn.XLOOKUP(A2079,'Hospitalisation Details'!A:A,'Hospitalisation Details'!H:H,"Not Found")</f>
        <v>2494.02</v>
      </c>
      <c r="M2079" s="21" t="str">
        <f>_xlfn.XLOOKUP(A2079,'Hospitalisation Details'!A:A,'Hospitalisation Details'!I:I,"Not Found")</f>
        <v>tier - 2</v>
      </c>
      <c r="N2079" s="21" t="str">
        <f>_xlfn.XLOOKUP(A2079,'Hospitalisation Details'!A:A,'Hospitalisation Details'!J:J,"Not Found")</f>
        <v>tier - 3</v>
      </c>
      <c r="O2079" s="21" t="str">
        <f>_xlfn.XLOOKUP(A2079,'Hospitalisation Details'!A:A,'Hospitalisation Details'!K:K,"Not Found")</f>
        <v>R1011</v>
      </c>
      <c r="P2079" s="23">
        <f>_xlfn.XLOOKUP(A2079,'Hospitalisation Details'!A:A,'Hospitalisation Details'!L:L,"Not Found")</f>
        <v>27</v>
      </c>
    </row>
    <row r="2080" spans="1:16" ht="15.75" x14ac:dyDescent="0.25">
      <c r="A2080" s="19" t="s">
        <v>287</v>
      </c>
      <c r="B2080" s="19" t="str">
        <f>_xlfn.XLOOKUP(A2080,'Customer Names'!A:A,'Customer Names'!C:C,"Not Found")</f>
        <v>Huberty</v>
      </c>
      <c r="C2080" s="20">
        <f>_xlfn.XLOOKUP(A2080,'Medical Examinations'!A:A,'Medical Examinations'!B:B,"not found")</f>
        <v>23.1</v>
      </c>
      <c r="D2080" s="20">
        <f>_xlfn.XLOOKUP(A2080,'Medical Examinations'!A:A,'Medical Examinations'!C:C,"not found")</f>
        <v>5.92</v>
      </c>
      <c r="E2080" s="20" t="str">
        <f>_xlfn.XLOOKUP(A2080,'Medical Examinations'!A:A,'Medical Examinations'!D:D,"not found")</f>
        <v>Yes</v>
      </c>
      <c r="F2080" s="20" t="str">
        <f>_xlfn.XLOOKUP(A2080,'Medical Examinations'!A:A,'Medical Examinations'!E:E,"not found")</f>
        <v>No</v>
      </c>
      <c r="G2080" s="20" t="str">
        <f>_xlfn.XLOOKUP(A2080,'Medical Examinations'!A:A,'Medical Examinations'!F:F,"not found")</f>
        <v>No</v>
      </c>
      <c r="H2080" s="20">
        <f>_xlfn.XLOOKUP(A2080,'Medical Examinations'!A:A,'Medical Examinations'!G:G,"not found")</f>
        <v>1</v>
      </c>
      <c r="I2080" s="20" t="str">
        <f>_xlfn.XLOOKUP(A2080,'Medical Examinations'!A:A,'Medical Examinations'!H:H,"not found")</f>
        <v>No</v>
      </c>
      <c r="J2080" s="20" t="str">
        <f>_xlfn.XLOOKUP(A2080,'Medical Examinations'!A:A,'Medical Examinations'!I:I,"not found")</f>
        <v>Normal Weight</v>
      </c>
      <c r="K2080" s="21">
        <f>_xlfn.XLOOKUP(A2080,'Hospitalisation Details'!A:A,'Hospitalisation Details'!F:F,"Not Found")</f>
        <v>35009</v>
      </c>
      <c r="L2080" s="22">
        <f>_xlfn.XLOOKUP(A2080,'Hospitalisation Details'!A:A,'Hospitalisation Details'!H:H,"Not Found")</f>
        <v>2483.7399999999998</v>
      </c>
      <c r="M2080" s="21" t="str">
        <f>_xlfn.XLOOKUP(A2080,'Hospitalisation Details'!A:A,'Hospitalisation Details'!I:I,"Not Found")</f>
        <v>tier - 2</v>
      </c>
      <c r="N2080" s="21" t="str">
        <f>_xlfn.XLOOKUP(A2080,'Hospitalisation Details'!A:A,'Hospitalisation Details'!J:J,"Not Found")</f>
        <v>tier - 3</v>
      </c>
      <c r="O2080" s="21" t="str">
        <f>_xlfn.XLOOKUP(A2080,'Hospitalisation Details'!A:A,'Hospitalisation Details'!K:K,"Not Found")</f>
        <v>R1013</v>
      </c>
      <c r="P2080" s="23">
        <f>_xlfn.XLOOKUP(A2080,'Hospitalisation Details'!A:A,'Hospitalisation Details'!L:L,"Not Found")</f>
        <v>27</v>
      </c>
    </row>
    <row r="2081" spans="1:16" ht="15.75" x14ac:dyDescent="0.25">
      <c r="A2081" s="19" t="s">
        <v>286</v>
      </c>
      <c r="B2081" s="19" t="str">
        <f>_xlfn.XLOOKUP(A2081,'Customer Names'!A:A,'Customer Names'!C:C,"Not Found")</f>
        <v>Jacobs</v>
      </c>
      <c r="C2081" s="20">
        <f>_xlfn.XLOOKUP(A2081,'Medical Examinations'!A:A,'Medical Examinations'!B:B,"not found")</f>
        <v>39.49</v>
      </c>
      <c r="D2081" s="20">
        <f>_xlfn.XLOOKUP(A2081,'Medical Examinations'!A:A,'Medical Examinations'!C:C,"not found")</f>
        <v>4.8099999999999996</v>
      </c>
      <c r="E2081" s="20" t="str">
        <f>_xlfn.XLOOKUP(A2081,'Medical Examinations'!A:A,'Medical Examinations'!D:D,"not found")</f>
        <v>No</v>
      </c>
      <c r="F2081" s="20" t="str">
        <f>_xlfn.XLOOKUP(A2081,'Medical Examinations'!A:A,'Medical Examinations'!E:E,"not found")</f>
        <v>No</v>
      </c>
      <c r="G2081" s="20" t="str">
        <f>_xlfn.XLOOKUP(A2081,'Medical Examinations'!A:A,'Medical Examinations'!F:F,"not found")</f>
        <v>No</v>
      </c>
      <c r="H2081" s="20">
        <f>_xlfn.XLOOKUP(A2081,'Medical Examinations'!A:A,'Medical Examinations'!G:G,"not found")</f>
        <v>1</v>
      </c>
      <c r="I2081" s="20" t="str">
        <f>_xlfn.XLOOKUP(A2081,'Medical Examinations'!A:A,'Medical Examinations'!H:H,"not found")</f>
        <v>No</v>
      </c>
      <c r="J2081" s="20" t="str">
        <f>_xlfn.XLOOKUP(A2081,'Medical Examinations'!A:A,'Medical Examinations'!I:I,"not found")</f>
        <v>Obesity</v>
      </c>
      <c r="K2081" s="21">
        <f>_xlfn.XLOOKUP(A2081,'Hospitalisation Details'!A:A,'Hospitalisation Details'!F:F,"Not Found")</f>
        <v>35966</v>
      </c>
      <c r="L2081" s="22">
        <f>_xlfn.XLOOKUP(A2081,'Hospitalisation Details'!A:A,'Hospitalisation Details'!H:H,"Not Found")</f>
        <v>2480.98</v>
      </c>
      <c r="M2081" s="21" t="str">
        <f>_xlfn.XLOOKUP(A2081,'Hospitalisation Details'!A:A,'Hospitalisation Details'!I:I,"Not Found")</f>
        <v>tier - 2</v>
      </c>
      <c r="N2081" s="21" t="str">
        <f>_xlfn.XLOOKUP(A2081,'Hospitalisation Details'!A:A,'Hospitalisation Details'!J:J,"Not Found")</f>
        <v>tier - 3</v>
      </c>
      <c r="O2081" s="21" t="str">
        <f>_xlfn.XLOOKUP(A2081,'Hospitalisation Details'!A:A,'Hospitalisation Details'!K:K,"Not Found")</f>
        <v>R1013</v>
      </c>
      <c r="P2081" s="23">
        <f>_xlfn.XLOOKUP(A2081,'Hospitalisation Details'!A:A,'Hospitalisation Details'!L:L,"Not Found")</f>
        <v>24</v>
      </c>
    </row>
    <row r="2082" spans="1:16" ht="15.75" x14ac:dyDescent="0.25">
      <c r="A2082" s="19" t="s">
        <v>285</v>
      </c>
      <c r="B2082" s="19" t="str">
        <f>_xlfn.XLOOKUP(A2082,'Customer Names'!A:A,'Customer Names'!C:C,"Not Found")</f>
        <v>Hazlehurst</v>
      </c>
      <c r="C2082" s="20">
        <f>_xlfn.XLOOKUP(A2082,'Medical Examinations'!A:A,'Medical Examinations'!B:B,"not found")</f>
        <v>33.99</v>
      </c>
      <c r="D2082" s="20">
        <f>_xlfn.XLOOKUP(A2082,'Medical Examinations'!A:A,'Medical Examinations'!C:C,"not found")</f>
        <v>4.55</v>
      </c>
      <c r="E2082" s="20" t="str">
        <f>_xlfn.XLOOKUP(A2082,'Medical Examinations'!A:A,'Medical Examinations'!D:D,"not found")</f>
        <v>No</v>
      </c>
      <c r="F2082" s="20" t="str">
        <f>_xlfn.XLOOKUP(A2082,'Medical Examinations'!A:A,'Medical Examinations'!E:E,"not found")</f>
        <v>No</v>
      </c>
      <c r="G2082" s="20" t="str">
        <f>_xlfn.XLOOKUP(A2082,'Medical Examinations'!A:A,'Medical Examinations'!F:F,"not found")</f>
        <v>No</v>
      </c>
      <c r="H2082" s="20">
        <f>_xlfn.XLOOKUP(A2082,'Medical Examinations'!A:A,'Medical Examinations'!G:G,"not found")</f>
        <v>1</v>
      </c>
      <c r="I2082" s="20" t="str">
        <f>_xlfn.XLOOKUP(A2082,'Medical Examinations'!A:A,'Medical Examinations'!H:H,"not found")</f>
        <v>No</v>
      </c>
      <c r="J2082" s="20" t="str">
        <f>_xlfn.XLOOKUP(A2082,'Medical Examinations'!A:A,'Medical Examinations'!I:I,"not found")</f>
        <v>Obesity</v>
      </c>
      <c r="K2082" s="21">
        <f>_xlfn.XLOOKUP(A2082,'Hospitalisation Details'!A:A,'Hospitalisation Details'!F:F,"Not Found")</f>
        <v>35978</v>
      </c>
      <c r="L2082" s="22">
        <f>_xlfn.XLOOKUP(A2082,'Hospitalisation Details'!A:A,'Hospitalisation Details'!H:H,"Not Found")</f>
        <v>2473.33</v>
      </c>
      <c r="M2082" s="21" t="str">
        <f>_xlfn.XLOOKUP(A2082,'Hospitalisation Details'!A:A,'Hospitalisation Details'!I:I,"Not Found")</f>
        <v>tier - 2</v>
      </c>
      <c r="N2082" s="21" t="str">
        <f>_xlfn.XLOOKUP(A2082,'Hospitalisation Details'!A:A,'Hospitalisation Details'!J:J,"Not Found")</f>
        <v>tier - 3</v>
      </c>
      <c r="O2082" s="21" t="str">
        <f>_xlfn.XLOOKUP(A2082,'Hospitalisation Details'!A:A,'Hospitalisation Details'!K:K,"Not Found")</f>
        <v>R1013</v>
      </c>
      <c r="P2082" s="23">
        <f>_xlfn.XLOOKUP(A2082,'Hospitalisation Details'!A:A,'Hospitalisation Details'!L:L,"Not Found")</f>
        <v>24</v>
      </c>
    </row>
    <row r="2083" spans="1:16" ht="15.75" x14ac:dyDescent="0.25">
      <c r="A2083" s="19" t="s">
        <v>284</v>
      </c>
      <c r="B2083" s="19" t="str">
        <f>_xlfn.XLOOKUP(A2083,'Customer Names'!A:A,'Customer Names'!C:C,"Not Found")</f>
        <v>Marin</v>
      </c>
      <c r="C2083" s="20">
        <f>_xlfn.XLOOKUP(A2083,'Medical Examinations'!A:A,'Medical Examinations'!B:B,"not found")</f>
        <v>27.72</v>
      </c>
      <c r="D2083" s="20">
        <f>_xlfn.XLOOKUP(A2083,'Medical Examinations'!A:A,'Medical Examinations'!C:C,"not found")</f>
        <v>6.43</v>
      </c>
      <c r="E2083" s="20" t="str">
        <f>_xlfn.XLOOKUP(A2083,'Medical Examinations'!A:A,'Medical Examinations'!D:D,"not found")</f>
        <v>No</v>
      </c>
      <c r="F2083" s="20" t="str">
        <f>_xlfn.XLOOKUP(A2083,'Medical Examinations'!A:A,'Medical Examinations'!E:E,"not found")</f>
        <v>No</v>
      </c>
      <c r="G2083" s="20" t="str">
        <f>_xlfn.XLOOKUP(A2083,'Medical Examinations'!A:A,'Medical Examinations'!F:F,"not found")</f>
        <v>No</v>
      </c>
      <c r="H2083" s="20">
        <f>_xlfn.XLOOKUP(A2083,'Medical Examinations'!A:A,'Medical Examinations'!G:G,"not found")</f>
        <v>1</v>
      </c>
      <c r="I2083" s="20" t="str">
        <f>_xlfn.XLOOKUP(A2083,'Medical Examinations'!A:A,'Medical Examinations'!H:H,"not found")</f>
        <v>No</v>
      </c>
      <c r="J2083" s="20" t="str">
        <f>_xlfn.XLOOKUP(A2083,'Medical Examinations'!A:A,'Medical Examinations'!I:I,"not found")</f>
        <v>Overweight</v>
      </c>
      <c r="K2083" s="21">
        <f>_xlfn.XLOOKUP(A2083,'Hospitalisation Details'!A:A,'Hospitalisation Details'!F:F,"Not Found")</f>
        <v>36024</v>
      </c>
      <c r="L2083" s="22">
        <f>_xlfn.XLOOKUP(A2083,'Hospitalisation Details'!A:A,'Hospitalisation Details'!H:H,"Not Found")</f>
        <v>2464.62</v>
      </c>
      <c r="M2083" s="21" t="str">
        <f>_xlfn.XLOOKUP(A2083,'Hospitalisation Details'!A:A,'Hospitalisation Details'!I:I,"Not Found")</f>
        <v>tier - 2</v>
      </c>
      <c r="N2083" s="21" t="str">
        <f>_xlfn.XLOOKUP(A2083,'Hospitalisation Details'!A:A,'Hospitalisation Details'!J:J,"Not Found")</f>
        <v>tier - 3</v>
      </c>
      <c r="O2083" s="21" t="str">
        <f>_xlfn.XLOOKUP(A2083,'Hospitalisation Details'!A:A,'Hospitalisation Details'!K:K,"Not Found")</f>
        <v>R1013</v>
      </c>
      <c r="P2083" s="23">
        <f>_xlfn.XLOOKUP(A2083,'Hospitalisation Details'!A:A,'Hospitalisation Details'!L:L,"Not Found")</f>
        <v>24</v>
      </c>
    </row>
    <row r="2084" spans="1:16" ht="15.75" x14ac:dyDescent="0.25">
      <c r="A2084" s="19" t="s">
        <v>283</v>
      </c>
      <c r="B2084" s="19" t="str">
        <f>_xlfn.XLOOKUP(A2084,'Customer Names'!A:A,'Customer Names'!C:C,"Not Found")</f>
        <v>Dear</v>
      </c>
      <c r="C2084" s="20">
        <f>_xlfn.XLOOKUP(A2084,'Medical Examinations'!A:A,'Medical Examinations'!B:B,"not found")</f>
        <v>30.59</v>
      </c>
      <c r="D2084" s="20">
        <f>_xlfn.XLOOKUP(A2084,'Medical Examinations'!A:A,'Medical Examinations'!C:C,"not found")</f>
        <v>11.62</v>
      </c>
      <c r="E2084" s="20" t="str">
        <f>_xlfn.XLOOKUP(A2084,'Medical Examinations'!A:A,'Medical Examinations'!D:D,"not found")</f>
        <v>No</v>
      </c>
      <c r="F2084" s="20" t="str">
        <f>_xlfn.XLOOKUP(A2084,'Medical Examinations'!A:A,'Medical Examinations'!E:E,"not found")</f>
        <v>No</v>
      </c>
      <c r="G2084" s="20" t="str">
        <f>_xlfn.XLOOKUP(A2084,'Medical Examinations'!A:A,'Medical Examinations'!F:F,"not found")</f>
        <v>No</v>
      </c>
      <c r="H2084" s="20">
        <f>_xlfn.XLOOKUP(A2084,'Medical Examinations'!A:A,'Medical Examinations'!G:G,"not found")</f>
        <v>0</v>
      </c>
      <c r="I2084" s="20" t="str">
        <f>_xlfn.XLOOKUP(A2084,'Medical Examinations'!A:A,'Medical Examinations'!H:H,"not found")</f>
        <v>No</v>
      </c>
      <c r="J2084" s="20" t="str">
        <f>_xlfn.XLOOKUP(A2084,'Medical Examinations'!A:A,'Medical Examinations'!I:I,"not found")</f>
        <v>Obesity</v>
      </c>
      <c r="K2084" s="21">
        <f>_xlfn.XLOOKUP(A2084,'Hospitalisation Details'!A:A,'Hospitalisation Details'!F:F,"Not Found")</f>
        <v>37448</v>
      </c>
      <c r="L2084" s="22">
        <f>_xlfn.XLOOKUP(A2084,'Hospitalisation Details'!A:A,'Hospitalisation Details'!H:H,"Not Found")</f>
        <v>2459.7199999999998</v>
      </c>
      <c r="M2084" s="21" t="str">
        <f>_xlfn.XLOOKUP(A2084,'Hospitalisation Details'!A:A,'Hospitalisation Details'!I:I,"Not Found")</f>
        <v>tier - 2</v>
      </c>
      <c r="N2084" s="21" t="str">
        <f>_xlfn.XLOOKUP(A2084,'Hospitalisation Details'!A:A,'Hospitalisation Details'!J:J,"Not Found")</f>
        <v>tier - 3</v>
      </c>
      <c r="O2084" s="21" t="str">
        <f>_xlfn.XLOOKUP(A2084,'Hospitalisation Details'!A:A,'Hospitalisation Details'!K:K,"Not Found")</f>
        <v>R1024</v>
      </c>
      <c r="P2084" s="23">
        <f>_xlfn.XLOOKUP(A2084,'Hospitalisation Details'!A:A,'Hospitalisation Details'!L:L,"Not Found")</f>
        <v>20</v>
      </c>
    </row>
    <row r="2085" spans="1:16" ht="15.75" x14ac:dyDescent="0.25">
      <c r="A2085" s="19" t="s">
        <v>282</v>
      </c>
      <c r="B2085" s="19" t="str">
        <f>_xlfn.XLOOKUP(A2085,'Customer Names'!A:A,'Customer Names'!C:C,"Not Found")</f>
        <v>Lederer</v>
      </c>
      <c r="C2085" s="20">
        <f>_xlfn.XLOOKUP(A2085,'Medical Examinations'!A:A,'Medical Examinations'!B:B,"not found")</f>
        <v>22.6</v>
      </c>
      <c r="D2085" s="20">
        <f>_xlfn.XLOOKUP(A2085,'Medical Examinations'!A:A,'Medical Examinations'!C:C,"not found")</f>
        <v>6.04</v>
      </c>
      <c r="E2085" s="20" t="str">
        <f>_xlfn.XLOOKUP(A2085,'Medical Examinations'!A:A,'Medical Examinations'!D:D,"not found")</f>
        <v>No</v>
      </c>
      <c r="F2085" s="20" t="str">
        <f>_xlfn.XLOOKUP(A2085,'Medical Examinations'!A:A,'Medical Examinations'!E:E,"not found")</f>
        <v>No</v>
      </c>
      <c r="G2085" s="20" t="str">
        <f>_xlfn.XLOOKUP(A2085,'Medical Examinations'!A:A,'Medical Examinations'!F:F,"not found")</f>
        <v>No</v>
      </c>
      <c r="H2085" s="20">
        <f>_xlfn.XLOOKUP(A2085,'Medical Examinations'!A:A,'Medical Examinations'!G:G,"not found")</f>
        <v>1</v>
      </c>
      <c r="I2085" s="20" t="str">
        <f>_xlfn.XLOOKUP(A2085,'Medical Examinations'!A:A,'Medical Examinations'!H:H,"not found")</f>
        <v>No</v>
      </c>
      <c r="J2085" s="20" t="str">
        <f>_xlfn.XLOOKUP(A2085,'Medical Examinations'!A:A,'Medical Examinations'!I:I,"not found")</f>
        <v>Normal Weight</v>
      </c>
      <c r="K2085" s="21">
        <f>_xlfn.XLOOKUP(A2085,'Hospitalisation Details'!A:A,'Hospitalisation Details'!F:F,"Not Found")</f>
        <v>36118</v>
      </c>
      <c r="L2085" s="22">
        <f>_xlfn.XLOOKUP(A2085,'Hospitalisation Details'!A:A,'Hospitalisation Details'!H:H,"Not Found")</f>
        <v>2457.5</v>
      </c>
      <c r="M2085" s="21" t="str">
        <f>_xlfn.XLOOKUP(A2085,'Hospitalisation Details'!A:A,'Hospitalisation Details'!I:I,"Not Found")</f>
        <v>tier - 2</v>
      </c>
      <c r="N2085" s="21" t="str">
        <f>_xlfn.XLOOKUP(A2085,'Hospitalisation Details'!A:A,'Hospitalisation Details'!J:J,"Not Found")</f>
        <v>tier - 3</v>
      </c>
      <c r="O2085" s="21" t="str">
        <f>_xlfn.XLOOKUP(A2085,'Hospitalisation Details'!A:A,'Hospitalisation Details'!K:K,"Not Found")</f>
        <v>R1011</v>
      </c>
      <c r="P2085" s="23">
        <f>_xlfn.XLOOKUP(A2085,'Hospitalisation Details'!A:A,'Hospitalisation Details'!L:L,"Not Found")</f>
        <v>24</v>
      </c>
    </row>
    <row r="2086" spans="1:16" ht="15.75" x14ac:dyDescent="0.25">
      <c r="A2086" s="19" t="s">
        <v>281</v>
      </c>
      <c r="B2086" s="19" t="str">
        <f>_xlfn.XLOOKUP(A2086,'Customer Names'!A:A,'Customer Names'!C:C,"Not Found")</f>
        <v>Robson</v>
      </c>
      <c r="C2086" s="20">
        <f>_xlfn.XLOOKUP(A2086,'Medical Examinations'!A:A,'Medical Examinations'!B:B,"not found")</f>
        <v>28.785</v>
      </c>
      <c r="D2086" s="20">
        <f>_xlfn.XLOOKUP(A2086,'Medical Examinations'!A:A,'Medical Examinations'!C:C,"not found")</f>
        <v>8.82</v>
      </c>
      <c r="E2086" s="20" t="str">
        <f>_xlfn.XLOOKUP(A2086,'Medical Examinations'!A:A,'Medical Examinations'!D:D,"not found")</f>
        <v>No</v>
      </c>
      <c r="F2086" s="20" t="str">
        <f>_xlfn.XLOOKUP(A2086,'Medical Examinations'!A:A,'Medical Examinations'!E:E,"not found")</f>
        <v>No</v>
      </c>
      <c r="G2086" s="20" t="str">
        <f>_xlfn.XLOOKUP(A2086,'Medical Examinations'!A:A,'Medical Examinations'!F:F,"not found")</f>
        <v>No</v>
      </c>
      <c r="H2086" s="20">
        <f>_xlfn.XLOOKUP(A2086,'Medical Examinations'!A:A,'Medical Examinations'!G:G,"not found")</f>
        <v>0</v>
      </c>
      <c r="I2086" s="20" t="str">
        <f>_xlfn.XLOOKUP(A2086,'Medical Examinations'!A:A,'Medical Examinations'!H:H,"not found")</f>
        <v>No</v>
      </c>
      <c r="J2086" s="20" t="str">
        <f>_xlfn.XLOOKUP(A2086,'Medical Examinations'!A:A,'Medical Examinations'!I:I,"not found")</f>
        <v>Overweight</v>
      </c>
      <c r="K2086" s="21">
        <f>_xlfn.XLOOKUP(A2086,'Hospitalisation Details'!A:A,'Hospitalisation Details'!F:F,"Not Found")</f>
        <v>37466</v>
      </c>
      <c r="L2086" s="22">
        <f>_xlfn.XLOOKUP(A2086,'Hospitalisation Details'!A:A,'Hospitalisation Details'!H:H,"Not Found")</f>
        <v>2457.21</v>
      </c>
      <c r="M2086" s="21" t="str">
        <f>_xlfn.XLOOKUP(A2086,'Hospitalisation Details'!A:A,'Hospitalisation Details'!I:I,"Not Found")</f>
        <v>tier - 2</v>
      </c>
      <c r="N2086" s="21" t="str">
        <f>_xlfn.XLOOKUP(A2086,'Hospitalisation Details'!A:A,'Hospitalisation Details'!J:J,"Not Found")</f>
        <v>tier - 3</v>
      </c>
      <c r="O2086" s="21" t="str">
        <f>_xlfn.XLOOKUP(A2086,'Hospitalisation Details'!A:A,'Hospitalisation Details'!K:K,"Not Found")</f>
        <v>R1024</v>
      </c>
      <c r="P2086" s="23">
        <f>_xlfn.XLOOKUP(A2086,'Hospitalisation Details'!A:A,'Hospitalisation Details'!L:L,"Not Found")</f>
        <v>20</v>
      </c>
    </row>
    <row r="2087" spans="1:16" ht="15.75" x14ac:dyDescent="0.25">
      <c r="A2087" s="19" t="s">
        <v>280</v>
      </c>
      <c r="B2087" s="19" t="str">
        <f>_xlfn.XLOOKUP(A2087,'Customer Names'!A:A,'Customer Names'!C:C,"Not Found")</f>
        <v>Galvan</v>
      </c>
      <c r="C2087" s="20">
        <f>_xlfn.XLOOKUP(A2087,'Medical Examinations'!A:A,'Medical Examinations'!B:B,"not found")</f>
        <v>50.38</v>
      </c>
      <c r="D2087" s="20">
        <f>_xlfn.XLOOKUP(A2087,'Medical Examinations'!A:A,'Medical Examinations'!C:C,"not found")</f>
        <v>5.8</v>
      </c>
      <c r="E2087" s="20" t="str">
        <f>_xlfn.XLOOKUP(A2087,'Medical Examinations'!A:A,'Medical Examinations'!D:D,"not found")</f>
        <v>No</v>
      </c>
      <c r="F2087" s="20" t="str">
        <f>_xlfn.XLOOKUP(A2087,'Medical Examinations'!A:A,'Medical Examinations'!E:E,"not found")</f>
        <v>No</v>
      </c>
      <c r="G2087" s="20" t="str">
        <f>_xlfn.XLOOKUP(A2087,'Medical Examinations'!A:A,'Medical Examinations'!F:F,"not found")</f>
        <v>No</v>
      </c>
      <c r="H2087" s="20">
        <f>_xlfn.XLOOKUP(A2087,'Medical Examinations'!A:A,'Medical Examinations'!G:G,"not found")</f>
        <v>0</v>
      </c>
      <c r="I2087" s="20" t="str">
        <f>_xlfn.XLOOKUP(A2087,'Medical Examinations'!A:A,'Medical Examinations'!H:H,"not found")</f>
        <v>No</v>
      </c>
      <c r="J2087" s="20" t="str">
        <f>_xlfn.XLOOKUP(A2087,'Medical Examinations'!A:A,'Medical Examinations'!I:I,"not found")</f>
        <v>Obesity</v>
      </c>
      <c r="K2087" s="21">
        <f>_xlfn.XLOOKUP(A2087,'Hospitalisation Details'!A:A,'Hospitalisation Details'!F:F,"Not Found")</f>
        <v>36485</v>
      </c>
      <c r="L2087" s="22">
        <f>_xlfn.XLOOKUP(A2087,'Hospitalisation Details'!A:A,'Hospitalisation Details'!H:H,"Not Found")</f>
        <v>2438.06</v>
      </c>
      <c r="M2087" s="21" t="str">
        <f>_xlfn.XLOOKUP(A2087,'Hospitalisation Details'!A:A,'Hospitalisation Details'!I:I,"Not Found")</f>
        <v>tier - 2</v>
      </c>
      <c r="N2087" s="21" t="str">
        <f>_xlfn.XLOOKUP(A2087,'Hospitalisation Details'!A:A,'Hospitalisation Details'!J:J,"Not Found")</f>
        <v>tier - 3</v>
      </c>
      <c r="O2087" s="21" t="str">
        <f>_xlfn.XLOOKUP(A2087,'Hospitalisation Details'!A:A,'Hospitalisation Details'!K:K,"Not Found")</f>
        <v>R1013</v>
      </c>
      <c r="P2087" s="23">
        <f>_xlfn.XLOOKUP(A2087,'Hospitalisation Details'!A:A,'Hospitalisation Details'!L:L,"Not Found")</f>
        <v>23</v>
      </c>
    </row>
    <row r="2088" spans="1:16" ht="15.75" x14ac:dyDescent="0.25">
      <c r="A2088" s="19" t="s">
        <v>279</v>
      </c>
      <c r="B2088" s="19" t="str">
        <f>_xlfn.XLOOKUP(A2088,'Customer Names'!A:A,'Customer Names'!C:C,"Not Found")</f>
        <v>Walsh</v>
      </c>
      <c r="C2088" s="20">
        <f>_xlfn.XLOOKUP(A2088,'Medical Examinations'!A:A,'Medical Examinations'!B:B,"not found")</f>
        <v>35.200000000000003</v>
      </c>
      <c r="D2088" s="20">
        <f>_xlfn.XLOOKUP(A2088,'Medical Examinations'!A:A,'Medical Examinations'!C:C,"not found")</f>
        <v>4.28</v>
      </c>
      <c r="E2088" s="20" t="str">
        <f>_xlfn.XLOOKUP(A2088,'Medical Examinations'!A:A,'Medical Examinations'!D:D,"not found")</f>
        <v>No</v>
      </c>
      <c r="F2088" s="20" t="str">
        <f>_xlfn.XLOOKUP(A2088,'Medical Examinations'!A:A,'Medical Examinations'!E:E,"not found")</f>
        <v>No</v>
      </c>
      <c r="G2088" s="20" t="str">
        <f>_xlfn.XLOOKUP(A2088,'Medical Examinations'!A:A,'Medical Examinations'!F:F,"not found")</f>
        <v>No</v>
      </c>
      <c r="H2088" s="20">
        <f>_xlfn.XLOOKUP(A2088,'Medical Examinations'!A:A,'Medical Examinations'!G:G,"not found")</f>
        <v>0</v>
      </c>
      <c r="I2088" s="20" t="str">
        <f>_xlfn.XLOOKUP(A2088,'Medical Examinations'!A:A,'Medical Examinations'!H:H,"not found")</f>
        <v>No</v>
      </c>
      <c r="J2088" s="20" t="str">
        <f>_xlfn.XLOOKUP(A2088,'Medical Examinations'!A:A,'Medical Examinations'!I:I,"not found")</f>
        <v>Obesity</v>
      </c>
      <c r="K2088" s="21">
        <f>_xlfn.XLOOKUP(A2088,'Hospitalisation Details'!A:A,'Hospitalisation Details'!F:F,"Not Found")</f>
        <v>36476</v>
      </c>
      <c r="L2088" s="22">
        <f>_xlfn.XLOOKUP(A2088,'Hospitalisation Details'!A:A,'Hospitalisation Details'!H:H,"Not Found")</f>
        <v>2416.96</v>
      </c>
      <c r="M2088" s="21" t="str">
        <f>_xlfn.XLOOKUP(A2088,'Hospitalisation Details'!A:A,'Hospitalisation Details'!I:I,"Not Found")</f>
        <v>tier - 2</v>
      </c>
      <c r="N2088" s="21" t="str">
        <f>_xlfn.XLOOKUP(A2088,'Hospitalisation Details'!A:A,'Hospitalisation Details'!J:J,"Not Found")</f>
        <v>tier - 2</v>
      </c>
      <c r="O2088" s="21" t="str">
        <f>_xlfn.XLOOKUP(A2088,'Hospitalisation Details'!A:A,'Hospitalisation Details'!K:K,"Not Found")</f>
        <v>R1011</v>
      </c>
      <c r="P2088" s="23">
        <f>_xlfn.XLOOKUP(A2088,'Hospitalisation Details'!A:A,'Hospitalisation Details'!L:L,"Not Found")</f>
        <v>23</v>
      </c>
    </row>
    <row r="2089" spans="1:16" ht="15.75" x14ac:dyDescent="0.25">
      <c r="A2089" s="19" t="s">
        <v>278</v>
      </c>
      <c r="B2089" s="19" t="str">
        <f>_xlfn.XLOOKUP(A2089,'Customer Names'!A:A,'Customer Names'!C:C,"Not Found")</f>
        <v>Teeuwen</v>
      </c>
      <c r="C2089" s="20">
        <f>_xlfn.XLOOKUP(A2089,'Medical Examinations'!A:A,'Medical Examinations'!B:B,"not found")</f>
        <v>35.72</v>
      </c>
      <c r="D2089" s="20">
        <f>_xlfn.XLOOKUP(A2089,'Medical Examinations'!A:A,'Medical Examinations'!C:C,"not found")</f>
        <v>5.5</v>
      </c>
      <c r="E2089" s="20" t="str">
        <f>_xlfn.XLOOKUP(A2089,'Medical Examinations'!A:A,'Medical Examinations'!D:D,"not found")</f>
        <v>Yes</v>
      </c>
      <c r="F2089" s="20" t="str">
        <f>_xlfn.XLOOKUP(A2089,'Medical Examinations'!A:A,'Medical Examinations'!E:E,"not found")</f>
        <v>No</v>
      </c>
      <c r="G2089" s="20" t="str">
        <f>_xlfn.XLOOKUP(A2089,'Medical Examinations'!A:A,'Medical Examinations'!F:F,"not found")</f>
        <v>No</v>
      </c>
      <c r="H2089" s="20">
        <f>_xlfn.XLOOKUP(A2089,'Medical Examinations'!A:A,'Medical Examinations'!G:G,"not found")</f>
        <v>0</v>
      </c>
      <c r="I2089" s="20" t="str">
        <f>_xlfn.XLOOKUP(A2089,'Medical Examinations'!A:A,'Medical Examinations'!H:H,"not found")</f>
        <v>No</v>
      </c>
      <c r="J2089" s="20" t="str">
        <f>_xlfn.XLOOKUP(A2089,'Medical Examinations'!A:A,'Medical Examinations'!I:I,"not found")</f>
        <v>Obesity</v>
      </c>
      <c r="K2089" s="21">
        <f>_xlfn.XLOOKUP(A2089,'Hospitalisation Details'!A:A,'Hospitalisation Details'!F:F,"Not Found")</f>
        <v>37045</v>
      </c>
      <c r="L2089" s="22">
        <f>_xlfn.XLOOKUP(A2089,'Hospitalisation Details'!A:A,'Hospitalisation Details'!H:H,"Not Found")</f>
        <v>2404.73</v>
      </c>
      <c r="M2089" s="21" t="str">
        <f>_xlfn.XLOOKUP(A2089,'Hospitalisation Details'!A:A,'Hospitalisation Details'!I:I,"Not Found")</f>
        <v>tier - 2</v>
      </c>
      <c r="N2089" s="21" t="str">
        <f>_xlfn.XLOOKUP(A2089,'Hospitalisation Details'!A:A,'Hospitalisation Details'!J:J,"Not Found")</f>
        <v>tier - 3</v>
      </c>
      <c r="O2089" s="21" t="str">
        <f>_xlfn.XLOOKUP(A2089,'Hospitalisation Details'!A:A,'Hospitalisation Details'!K:K,"Not Found")</f>
        <v>R1012</v>
      </c>
      <c r="P2089" s="23">
        <f>_xlfn.XLOOKUP(A2089,'Hospitalisation Details'!A:A,'Hospitalisation Details'!L:L,"Not Found")</f>
        <v>22</v>
      </c>
    </row>
    <row r="2090" spans="1:16" ht="15.75" x14ac:dyDescent="0.25">
      <c r="A2090" s="19" t="s">
        <v>277</v>
      </c>
      <c r="B2090" s="19" t="str">
        <f>_xlfn.XLOOKUP(A2090,'Customer Names'!A:A,'Customer Names'!C:C,"Not Found")</f>
        <v>List</v>
      </c>
      <c r="C2090" s="20">
        <f>_xlfn.XLOOKUP(A2090,'Medical Examinations'!A:A,'Medical Examinations'!B:B,"not found")</f>
        <v>24.51</v>
      </c>
      <c r="D2090" s="20">
        <f>_xlfn.XLOOKUP(A2090,'Medical Examinations'!A:A,'Medical Examinations'!C:C,"not found")</f>
        <v>4.6900000000000004</v>
      </c>
      <c r="E2090" s="20" t="str">
        <f>_xlfn.XLOOKUP(A2090,'Medical Examinations'!A:A,'Medical Examinations'!D:D,"not found")</f>
        <v>No</v>
      </c>
      <c r="F2090" s="20" t="str">
        <f>_xlfn.XLOOKUP(A2090,'Medical Examinations'!A:A,'Medical Examinations'!E:E,"not found")</f>
        <v>No</v>
      </c>
      <c r="G2090" s="20" t="str">
        <f>_xlfn.XLOOKUP(A2090,'Medical Examinations'!A:A,'Medical Examinations'!F:F,"not found")</f>
        <v>No</v>
      </c>
      <c r="H2090" s="20">
        <f>_xlfn.XLOOKUP(A2090,'Medical Examinations'!A:A,'Medical Examinations'!G:G,"not found")</f>
        <v>0</v>
      </c>
      <c r="I2090" s="20" t="str">
        <f>_xlfn.XLOOKUP(A2090,'Medical Examinations'!A:A,'Medical Examinations'!H:H,"not found")</f>
        <v>No</v>
      </c>
      <c r="J2090" s="20" t="str">
        <f>_xlfn.XLOOKUP(A2090,'Medical Examinations'!A:A,'Medical Examinations'!I:I,"not found")</f>
        <v>Normal Weight</v>
      </c>
      <c r="K2090" s="21">
        <f>_xlfn.XLOOKUP(A2090,'Hospitalisation Details'!A:A,'Hospitalisation Details'!F:F,"Not Found")</f>
        <v>36382</v>
      </c>
      <c r="L2090" s="22">
        <f>_xlfn.XLOOKUP(A2090,'Hospitalisation Details'!A:A,'Hospitalisation Details'!H:H,"Not Found")</f>
        <v>2396.1</v>
      </c>
      <c r="M2090" s="21" t="str">
        <f>_xlfn.XLOOKUP(A2090,'Hospitalisation Details'!A:A,'Hospitalisation Details'!I:I,"Not Found")</f>
        <v>tier - 2</v>
      </c>
      <c r="N2090" s="21" t="str">
        <f>_xlfn.XLOOKUP(A2090,'Hospitalisation Details'!A:A,'Hospitalisation Details'!J:J,"Not Found")</f>
        <v>tier - 3</v>
      </c>
      <c r="O2090" s="21" t="str">
        <f>_xlfn.XLOOKUP(A2090,'Hospitalisation Details'!A:A,'Hospitalisation Details'!K:K,"Not Found")</f>
        <v>R1019</v>
      </c>
      <c r="P2090" s="23">
        <f>_xlfn.XLOOKUP(A2090,'Hospitalisation Details'!A:A,'Hospitalisation Details'!L:L,"Not Found")</f>
        <v>23</v>
      </c>
    </row>
    <row r="2091" spans="1:16" ht="15.75" x14ac:dyDescent="0.25">
      <c r="A2091" s="19" t="s">
        <v>275</v>
      </c>
      <c r="B2091" s="19" t="str">
        <f>_xlfn.XLOOKUP(A2091,'Customer Names'!A:A,'Customer Names'!C:C,"Not Found")</f>
        <v>Shafar</v>
      </c>
      <c r="C2091" s="20">
        <f>_xlfn.XLOOKUP(A2091,'Medical Examinations'!A:A,'Medical Examinations'!B:B,"not found")</f>
        <v>23.844999999999999</v>
      </c>
      <c r="D2091" s="20">
        <f>_xlfn.XLOOKUP(A2091,'Medical Examinations'!A:A,'Medical Examinations'!C:C,"not found")</f>
        <v>4.43</v>
      </c>
      <c r="E2091" s="20" t="str">
        <f>_xlfn.XLOOKUP(A2091,'Medical Examinations'!A:A,'Medical Examinations'!D:D,"not found")</f>
        <v>No</v>
      </c>
      <c r="F2091" s="20" t="str">
        <f>_xlfn.XLOOKUP(A2091,'Medical Examinations'!A:A,'Medical Examinations'!E:E,"not found")</f>
        <v>No</v>
      </c>
      <c r="G2091" s="20" t="str">
        <f>_xlfn.XLOOKUP(A2091,'Medical Examinations'!A:A,'Medical Examinations'!F:F,"not found")</f>
        <v>No</v>
      </c>
      <c r="H2091" s="20">
        <f>_xlfn.XLOOKUP(A2091,'Medical Examinations'!A:A,'Medical Examinations'!G:G,"not found")</f>
        <v>0</v>
      </c>
      <c r="I2091" s="20" t="str">
        <f>_xlfn.XLOOKUP(A2091,'Medical Examinations'!A:A,'Medical Examinations'!H:H,"not found")</f>
        <v>No</v>
      </c>
      <c r="J2091" s="20" t="str">
        <f>_xlfn.XLOOKUP(A2091,'Medical Examinations'!A:A,'Medical Examinations'!I:I,"not found")</f>
        <v>Normal Weight</v>
      </c>
      <c r="K2091" s="21">
        <f>_xlfn.XLOOKUP(A2091,'Hospitalisation Details'!A:A,'Hospitalisation Details'!F:F,"Not Found")</f>
        <v>36511</v>
      </c>
      <c r="L2091" s="22">
        <f>_xlfn.XLOOKUP(A2091,'Hospitalisation Details'!A:A,'Hospitalisation Details'!H:H,"Not Found")</f>
        <v>2395.17</v>
      </c>
      <c r="M2091" s="21" t="str">
        <f>_xlfn.XLOOKUP(A2091,'Hospitalisation Details'!A:A,'Hospitalisation Details'!I:I,"Not Found")</f>
        <v>tier - 2</v>
      </c>
      <c r="N2091" s="21" t="str">
        <f>_xlfn.XLOOKUP(A2091,'Hospitalisation Details'!A:A,'Hospitalisation Details'!J:J,"Not Found")</f>
        <v>tier - 3</v>
      </c>
      <c r="O2091" s="21" t="str">
        <f>_xlfn.XLOOKUP(A2091,'Hospitalisation Details'!A:A,'Hospitalisation Details'!K:K,"Not Found")</f>
        <v>R1014</v>
      </c>
      <c r="P2091" s="23">
        <f>_xlfn.XLOOKUP(A2091,'Hospitalisation Details'!A:A,'Hospitalisation Details'!L:L,"Not Found")</f>
        <v>23</v>
      </c>
    </row>
    <row r="2092" spans="1:16" ht="15.75" x14ac:dyDescent="0.25">
      <c r="A2092" s="19" t="s">
        <v>274</v>
      </c>
      <c r="B2092" s="19" t="str">
        <f>_xlfn.XLOOKUP(A2092,'Customer Names'!A:A,'Customer Names'!C:C,"Not Found")</f>
        <v>Copenhaver</v>
      </c>
      <c r="C2092" s="20">
        <f>_xlfn.XLOOKUP(A2092,'Medical Examinations'!A:A,'Medical Examinations'!B:B,"not found")</f>
        <v>15.68</v>
      </c>
      <c r="D2092" s="20">
        <f>_xlfn.XLOOKUP(A2092,'Medical Examinations'!A:A,'Medical Examinations'!C:C,"not found")</f>
        <v>6.16</v>
      </c>
      <c r="E2092" s="20" t="str">
        <f>_xlfn.XLOOKUP(A2092,'Medical Examinations'!A:A,'Medical Examinations'!D:D,"not found")</f>
        <v>Yes</v>
      </c>
      <c r="F2092" s="20" t="str">
        <f>_xlfn.XLOOKUP(A2092,'Medical Examinations'!A:A,'Medical Examinations'!E:E,"not found")</f>
        <v>No</v>
      </c>
      <c r="G2092" s="20" t="str">
        <f>_xlfn.XLOOKUP(A2092,'Medical Examinations'!A:A,'Medical Examinations'!F:F,"not found")</f>
        <v>No</v>
      </c>
      <c r="H2092" s="20">
        <f>_xlfn.XLOOKUP(A2092,'Medical Examinations'!A:A,'Medical Examinations'!G:G,"not found")</f>
        <v>1</v>
      </c>
      <c r="I2092" s="20" t="str">
        <f>_xlfn.XLOOKUP(A2092,'Medical Examinations'!A:A,'Medical Examinations'!H:H,"not found")</f>
        <v>No</v>
      </c>
      <c r="J2092" s="20" t="str">
        <f>_xlfn.XLOOKUP(A2092,'Medical Examinations'!A:A,'Medical Examinations'!I:I,"not found")</f>
        <v>Underweight</v>
      </c>
      <c r="K2092" s="21">
        <f>_xlfn.XLOOKUP(A2092,'Hospitalisation Details'!A:A,'Hospitalisation Details'!F:F,"Not Found")</f>
        <v>32489</v>
      </c>
      <c r="L2092" s="22">
        <f>_xlfn.XLOOKUP(A2092,'Hospitalisation Details'!A:A,'Hospitalisation Details'!H:H,"Not Found")</f>
        <v>2373.3000000000002</v>
      </c>
      <c r="M2092" s="21" t="str">
        <f>_xlfn.XLOOKUP(A2092,'Hospitalisation Details'!A:A,'Hospitalisation Details'!I:I,"Not Found")</f>
        <v>tier - 2</v>
      </c>
      <c r="N2092" s="21" t="str">
        <f>_xlfn.XLOOKUP(A2092,'Hospitalisation Details'!A:A,'Hospitalisation Details'!J:J,"Not Found")</f>
        <v>tier - 2</v>
      </c>
      <c r="O2092" s="21" t="str">
        <f>_xlfn.XLOOKUP(A2092,'Hospitalisation Details'!A:A,'Hospitalisation Details'!K:K,"Not Found")</f>
        <v>R1013</v>
      </c>
      <c r="P2092" s="23">
        <f>_xlfn.XLOOKUP(A2092,'Hospitalisation Details'!A:A,'Hospitalisation Details'!L:L,"Not Found")</f>
        <v>34</v>
      </c>
    </row>
    <row r="2093" spans="1:16" ht="15.75" x14ac:dyDescent="0.25">
      <c r="A2093" s="19" t="s">
        <v>273</v>
      </c>
      <c r="B2093" s="19" t="str">
        <f>_xlfn.XLOOKUP(A2093,'Customer Names'!A:A,'Customer Names'!C:C,"Not Found")</f>
        <v>Stump</v>
      </c>
      <c r="C2093" s="20">
        <f>_xlfn.XLOOKUP(A2093,'Medical Examinations'!A:A,'Medical Examinations'!B:B,"not found")</f>
        <v>32.395000000000003</v>
      </c>
      <c r="D2093" s="20">
        <f>_xlfn.XLOOKUP(A2093,'Medical Examinations'!A:A,'Medical Examinations'!C:C,"not found")</f>
        <v>6.66</v>
      </c>
      <c r="E2093" s="20" t="str">
        <f>_xlfn.XLOOKUP(A2093,'Medical Examinations'!A:A,'Medical Examinations'!D:D,"not found")</f>
        <v>No</v>
      </c>
      <c r="F2093" s="20" t="str">
        <f>_xlfn.XLOOKUP(A2093,'Medical Examinations'!A:A,'Medical Examinations'!E:E,"not found")</f>
        <v>No</v>
      </c>
      <c r="G2093" s="20" t="str">
        <f>_xlfn.XLOOKUP(A2093,'Medical Examinations'!A:A,'Medical Examinations'!F:F,"not found")</f>
        <v>No</v>
      </c>
      <c r="H2093" s="20">
        <f>_xlfn.XLOOKUP(A2093,'Medical Examinations'!A:A,'Medical Examinations'!G:G,"not found")</f>
        <v>0</v>
      </c>
      <c r="I2093" s="20" t="str">
        <f>_xlfn.XLOOKUP(A2093,'Medical Examinations'!A:A,'Medical Examinations'!H:H,"not found")</f>
        <v>No</v>
      </c>
      <c r="J2093" s="20" t="str">
        <f>_xlfn.XLOOKUP(A2093,'Medical Examinations'!A:A,'Medical Examinations'!I:I,"not found")</f>
        <v>Obesity</v>
      </c>
      <c r="K2093" s="21">
        <f>_xlfn.XLOOKUP(A2093,'Hospitalisation Details'!A:A,'Hospitalisation Details'!F:F,"Not Found")</f>
        <v>37565</v>
      </c>
      <c r="L2093" s="22">
        <f>_xlfn.XLOOKUP(A2093,'Hospitalisation Details'!A:A,'Hospitalisation Details'!H:H,"Not Found")</f>
        <v>2362.23</v>
      </c>
      <c r="M2093" s="21" t="str">
        <f>_xlfn.XLOOKUP(A2093,'Hospitalisation Details'!A:A,'Hospitalisation Details'!I:I,"Not Found")</f>
        <v>tier - 2</v>
      </c>
      <c r="N2093" s="21" t="str">
        <f>_xlfn.XLOOKUP(A2093,'Hospitalisation Details'!A:A,'Hospitalisation Details'!J:J,"Not Found")</f>
        <v>tier - 2</v>
      </c>
      <c r="O2093" s="21" t="str">
        <f>_xlfn.XLOOKUP(A2093,'Hospitalisation Details'!A:A,'Hospitalisation Details'!K:K,"Not Found")</f>
        <v>R1012</v>
      </c>
      <c r="P2093" s="23">
        <f>_xlfn.XLOOKUP(A2093,'Hospitalisation Details'!A:A,'Hospitalisation Details'!L:L,"Not Found")</f>
        <v>20</v>
      </c>
    </row>
    <row r="2094" spans="1:16" ht="15.75" x14ac:dyDescent="0.25">
      <c r="A2094" s="19" t="s">
        <v>272</v>
      </c>
      <c r="B2094" s="19" t="str">
        <f>_xlfn.XLOOKUP(A2094,'Customer Names'!A:A,'Customer Names'!C:C,"Not Found")</f>
        <v>Wehrman</v>
      </c>
      <c r="C2094" s="20">
        <f>_xlfn.XLOOKUP(A2094,'Medical Examinations'!A:A,'Medical Examinations'!B:B,"not found")</f>
        <v>23.655000000000001</v>
      </c>
      <c r="D2094" s="20">
        <f>_xlfn.XLOOKUP(A2094,'Medical Examinations'!A:A,'Medical Examinations'!C:C,"not found")</f>
        <v>5.92</v>
      </c>
      <c r="E2094" s="20" t="str">
        <f>_xlfn.XLOOKUP(A2094,'Medical Examinations'!A:A,'Medical Examinations'!D:D,"not found")</f>
        <v>No</v>
      </c>
      <c r="F2094" s="20" t="str">
        <f>_xlfn.XLOOKUP(A2094,'Medical Examinations'!A:A,'Medical Examinations'!E:E,"not found")</f>
        <v>No</v>
      </c>
      <c r="G2094" s="20" t="str">
        <f>_xlfn.XLOOKUP(A2094,'Medical Examinations'!A:A,'Medical Examinations'!F:F,"not found")</f>
        <v>No</v>
      </c>
      <c r="H2094" s="20">
        <f>_xlfn.XLOOKUP(A2094,'Medical Examinations'!A:A,'Medical Examinations'!G:G,"not found")</f>
        <v>1</v>
      </c>
      <c r="I2094" s="20" t="str">
        <f>_xlfn.XLOOKUP(A2094,'Medical Examinations'!A:A,'Medical Examinations'!H:H,"not found")</f>
        <v>No</v>
      </c>
      <c r="J2094" s="20" t="str">
        <f>_xlfn.XLOOKUP(A2094,'Medical Examinations'!A:A,'Medical Examinations'!I:I,"not found")</f>
        <v>Normal Weight</v>
      </c>
      <c r="K2094" s="21">
        <f>_xlfn.XLOOKUP(A2094,'Hospitalisation Details'!A:A,'Hospitalisation Details'!F:F,"Not Found")</f>
        <v>36089</v>
      </c>
      <c r="L2094" s="22">
        <f>_xlfn.XLOOKUP(A2094,'Hospitalisation Details'!A:A,'Hospitalisation Details'!H:H,"Not Found")</f>
        <v>2352.9699999999998</v>
      </c>
      <c r="M2094" s="21" t="str">
        <f>_xlfn.XLOOKUP(A2094,'Hospitalisation Details'!A:A,'Hospitalisation Details'!I:I,"Not Found")</f>
        <v>tier - 2</v>
      </c>
      <c r="N2094" s="21" t="str">
        <f>_xlfn.XLOOKUP(A2094,'Hospitalisation Details'!A:A,'Hospitalisation Details'!J:J,"Not Found")</f>
        <v>tier - 3</v>
      </c>
      <c r="O2094" s="21" t="str">
        <f>_xlfn.XLOOKUP(A2094,'Hospitalisation Details'!A:A,'Hospitalisation Details'!K:K,"Not Found")</f>
        <v>R1012</v>
      </c>
      <c r="P2094" s="23">
        <f>_xlfn.XLOOKUP(A2094,'Hospitalisation Details'!A:A,'Hospitalisation Details'!L:L,"Not Found")</f>
        <v>24</v>
      </c>
    </row>
    <row r="2095" spans="1:16" ht="15.75" x14ac:dyDescent="0.25">
      <c r="A2095" s="19" t="s">
        <v>271</v>
      </c>
      <c r="B2095" s="19" t="str">
        <f>_xlfn.XLOOKUP(A2095,'Customer Names'!A:A,'Customer Names'!C:C,"Not Found")</f>
        <v>Sischo</v>
      </c>
      <c r="C2095" s="20">
        <f>_xlfn.XLOOKUP(A2095,'Medical Examinations'!A:A,'Medical Examinations'!B:B,"not found")</f>
        <v>28.4</v>
      </c>
      <c r="D2095" s="20">
        <f>_xlfn.XLOOKUP(A2095,'Medical Examinations'!A:A,'Medical Examinations'!C:C,"not found")</f>
        <v>5.97</v>
      </c>
      <c r="E2095" s="20" t="str">
        <f>_xlfn.XLOOKUP(A2095,'Medical Examinations'!A:A,'Medical Examinations'!D:D,"not found")</f>
        <v>No</v>
      </c>
      <c r="F2095" s="20" t="str">
        <f>_xlfn.XLOOKUP(A2095,'Medical Examinations'!A:A,'Medical Examinations'!E:E,"not found")</f>
        <v>No</v>
      </c>
      <c r="G2095" s="20" t="str">
        <f>_xlfn.XLOOKUP(A2095,'Medical Examinations'!A:A,'Medical Examinations'!F:F,"not found")</f>
        <v>Yes</v>
      </c>
      <c r="H2095" s="20">
        <f>_xlfn.XLOOKUP(A2095,'Medical Examinations'!A:A,'Medical Examinations'!G:G,"not found")</f>
        <v>1</v>
      </c>
      <c r="I2095" s="20" t="str">
        <f>_xlfn.XLOOKUP(A2095,'Medical Examinations'!A:A,'Medical Examinations'!H:H,"not found")</f>
        <v>No</v>
      </c>
      <c r="J2095" s="20" t="str">
        <f>_xlfn.XLOOKUP(A2095,'Medical Examinations'!A:A,'Medical Examinations'!I:I,"not found")</f>
        <v>Overweight</v>
      </c>
      <c r="K2095" s="21">
        <f>_xlfn.XLOOKUP(A2095,'Hospitalisation Details'!A:A,'Hospitalisation Details'!F:F,"Not Found")</f>
        <v>37943</v>
      </c>
      <c r="L2095" s="22">
        <f>_xlfn.XLOOKUP(A2095,'Hospitalisation Details'!A:A,'Hospitalisation Details'!H:H,"Not Found")</f>
        <v>2331.52</v>
      </c>
      <c r="M2095" s="21" t="str">
        <f>_xlfn.XLOOKUP(A2095,'Hospitalisation Details'!A:A,'Hospitalisation Details'!I:I,"Not Found")</f>
        <v>tier - 2</v>
      </c>
      <c r="N2095" s="21" t="str">
        <f>_xlfn.XLOOKUP(A2095,'Hospitalisation Details'!A:A,'Hospitalisation Details'!J:J,"Not Found")</f>
        <v>tier - 3</v>
      </c>
      <c r="O2095" s="21" t="str">
        <f>_xlfn.XLOOKUP(A2095,'Hospitalisation Details'!A:A,'Hospitalisation Details'!K:K,"Not Found")</f>
        <v>R1011</v>
      </c>
      <c r="P2095" s="23">
        <f>_xlfn.XLOOKUP(A2095,'Hospitalisation Details'!A:A,'Hospitalisation Details'!L:L,"Not Found")</f>
        <v>19</v>
      </c>
    </row>
    <row r="2096" spans="1:16" ht="15.75" x14ac:dyDescent="0.25">
      <c r="A2096" s="19" t="s">
        <v>270</v>
      </c>
      <c r="B2096" s="19" t="str">
        <f>_xlfn.XLOOKUP(A2096,'Customer Names'!A:A,'Customer Names'!C:C,"Not Found")</f>
        <v>Fonti</v>
      </c>
      <c r="C2096" s="20">
        <f>_xlfn.XLOOKUP(A2096,'Medical Examinations'!A:A,'Medical Examinations'!B:B,"not found")</f>
        <v>35.42</v>
      </c>
      <c r="D2096" s="20">
        <f>_xlfn.XLOOKUP(A2096,'Medical Examinations'!A:A,'Medical Examinations'!C:C,"not found")</f>
        <v>4.6399999999999997</v>
      </c>
      <c r="E2096" s="20" t="str">
        <f>_xlfn.XLOOKUP(A2096,'Medical Examinations'!A:A,'Medical Examinations'!D:D,"not found")</f>
        <v>Yes</v>
      </c>
      <c r="F2096" s="20" t="str">
        <f>_xlfn.XLOOKUP(A2096,'Medical Examinations'!A:A,'Medical Examinations'!E:E,"not found")</f>
        <v>No</v>
      </c>
      <c r="G2096" s="20" t="str">
        <f>_xlfn.XLOOKUP(A2096,'Medical Examinations'!A:A,'Medical Examinations'!F:F,"not found")</f>
        <v>No</v>
      </c>
      <c r="H2096" s="20">
        <f>_xlfn.XLOOKUP(A2096,'Medical Examinations'!A:A,'Medical Examinations'!G:G,"not found")</f>
        <v>0</v>
      </c>
      <c r="I2096" s="20" t="str">
        <f>_xlfn.XLOOKUP(A2096,'Medical Examinations'!A:A,'Medical Examinations'!H:H,"not found")</f>
        <v>No</v>
      </c>
      <c r="J2096" s="20" t="str">
        <f>_xlfn.XLOOKUP(A2096,'Medical Examinations'!A:A,'Medical Examinations'!I:I,"not found")</f>
        <v>Obesity</v>
      </c>
      <c r="K2096" s="21">
        <f>_xlfn.XLOOKUP(A2096,'Hospitalisation Details'!A:A,'Hospitalisation Details'!F:F,"Not Found")</f>
        <v>35416</v>
      </c>
      <c r="L2096" s="22">
        <f>_xlfn.XLOOKUP(A2096,'Hospitalisation Details'!A:A,'Hospitalisation Details'!H:H,"Not Found")</f>
        <v>2322.62</v>
      </c>
      <c r="M2096" s="21" t="str">
        <f>_xlfn.XLOOKUP(A2096,'Hospitalisation Details'!A:A,'Hospitalisation Details'!I:I,"Not Found")</f>
        <v>tier - 2</v>
      </c>
      <c r="N2096" s="21" t="str">
        <f>_xlfn.XLOOKUP(A2096,'Hospitalisation Details'!A:A,'Hospitalisation Details'!J:J,"Not Found")</f>
        <v>tier - 3</v>
      </c>
      <c r="O2096" s="21" t="str">
        <f>_xlfn.XLOOKUP(A2096,'Hospitalisation Details'!A:A,'Hospitalisation Details'!K:K,"Not Found")</f>
        <v>R1013</v>
      </c>
      <c r="P2096" s="23">
        <f>_xlfn.XLOOKUP(A2096,'Hospitalisation Details'!A:A,'Hospitalisation Details'!L:L,"Not Found")</f>
        <v>26</v>
      </c>
    </row>
    <row r="2097" spans="1:16" ht="15.75" x14ac:dyDescent="0.25">
      <c r="A2097" s="19" t="s">
        <v>269</v>
      </c>
      <c r="B2097" s="19" t="str">
        <f>_xlfn.XLOOKUP(A2097,'Customer Names'!A:A,'Customer Names'!C:C,"Not Found")</f>
        <v>Merlis</v>
      </c>
      <c r="C2097" s="20">
        <f>_xlfn.XLOOKUP(A2097,'Medical Examinations'!A:A,'Medical Examinations'!B:B,"not found")</f>
        <v>26.18</v>
      </c>
      <c r="D2097" s="20">
        <f>_xlfn.XLOOKUP(A2097,'Medical Examinations'!A:A,'Medical Examinations'!C:C,"not found")</f>
        <v>6.12</v>
      </c>
      <c r="E2097" s="20" t="str">
        <f>_xlfn.XLOOKUP(A2097,'Medical Examinations'!A:A,'Medical Examinations'!D:D,"not found")</f>
        <v>No</v>
      </c>
      <c r="F2097" s="20" t="str">
        <f>_xlfn.XLOOKUP(A2097,'Medical Examinations'!A:A,'Medical Examinations'!E:E,"not found")</f>
        <v>Yes</v>
      </c>
      <c r="G2097" s="20" t="str">
        <f>_xlfn.XLOOKUP(A2097,'Medical Examinations'!A:A,'Medical Examinations'!F:F,"not found")</f>
        <v>No</v>
      </c>
      <c r="H2097" s="20">
        <f>_xlfn.XLOOKUP(A2097,'Medical Examinations'!A:A,'Medical Examinations'!G:G,"not found")</f>
        <v>1</v>
      </c>
      <c r="I2097" s="20" t="str">
        <f>_xlfn.XLOOKUP(A2097,'Medical Examinations'!A:A,'Medical Examinations'!H:H,"not found")</f>
        <v>No</v>
      </c>
      <c r="J2097" s="20" t="str">
        <f>_xlfn.XLOOKUP(A2097,'Medical Examinations'!A:A,'Medical Examinations'!I:I,"not found")</f>
        <v>Overweight</v>
      </c>
      <c r="K2097" s="21">
        <f>_xlfn.XLOOKUP(A2097,'Hospitalisation Details'!A:A,'Hospitalisation Details'!F:F,"Not Found")</f>
        <v>38236</v>
      </c>
      <c r="L2097" s="22">
        <f>_xlfn.XLOOKUP(A2097,'Hospitalisation Details'!A:A,'Hospitalisation Details'!H:H,"Not Found")</f>
        <v>2304</v>
      </c>
      <c r="M2097" s="21" t="str">
        <f>_xlfn.XLOOKUP(A2097,'Hospitalisation Details'!A:A,'Hospitalisation Details'!I:I,"Not Found")</f>
        <v>tier - 2</v>
      </c>
      <c r="N2097" s="21" t="str">
        <f>_xlfn.XLOOKUP(A2097,'Hospitalisation Details'!A:A,'Hospitalisation Details'!J:J,"Not Found")</f>
        <v>tier - 3</v>
      </c>
      <c r="O2097" s="21" t="str">
        <f>_xlfn.XLOOKUP(A2097,'Hospitalisation Details'!A:A,'Hospitalisation Details'!K:K,"Not Found")</f>
        <v>R1013</v>
      </c>
      <c r="P2097" s="23">
        <f>_xlfn.XLOOKUP(A2097,'Hospitalisation Details'!A:A,'Hospitalisation Details'!L:L,"Not Found")</f>
        <v>18</v>
      </c>
    </row>
    <row r="2098" spans="1:16" ht="15.75" x14ac:dyDescent="0.25">
      <c r="A2098" s="19" t="s">
        <v>268</v>
      </c>
      <c r="B2098" s="19" t="str">
        <f>_xlfn.XLOOKUP(A2098,'Customer Names'!A:A,'Customer Names'!C:C,"Not Found")</f>
        <v>Hasegawa</v>
      </c>
      <c r="C2098" s="20">
        <f>_xlfn.XLOOKUP(A2098,'Medical Examinations'!A:A,'Medical Examinations'!B:B,"not found")</f>
        <v>20.8</v>
      </c>
      <c r="D2098" s="20">
        <f>_xlfn.XLOOKUP(A2098,'Medical Examinations'!A:A,'Medical Examinations'!C:C,"not found")</f>
        <v>4.87</v>
      </c>
      <c r="E2098" s="20" t="str">
        <f>_xlfn.XLOOKUP(A2098,'Medical Examinations'!A:A,'Medical Examinations'!D:D,"not found")</f>
        <v>Yes</v>
      </c>
      <c r="F2098" s="20" t="str">
        <f>_xlfn.XLOOKUP(A2098,'Medical Examinations'!A:A,'Medical Examinations'!E:E,"not found")</f>
        <v>No</v>
      </c>
      <c r="G2098" s="20" t="str">
        <f>_xlfn.XLOOKUP(A2098,'Medical Examinations'!A:A,'Medical Examinations'!F:F,"not found")</f>
        <v>No</v>
      </c>
      <c r="H2098" s="20">
        <f>_xlfn.XLOOKUP(A2098,'Medical Examinations'!A:A,'Medical Examinations'!G:G,"not found")</f>
        <v>0</v>
      </c>
      <c r="I2098" s="20" t="str">
        <f>_xlfn.XLOOKUP(A2098,'Medical Examinations'!A:A,'Medical Examinations'!H:H,"not found")</f>
        <v>No</v>
      </c>
      <c r="J2098" s="20" t="str">
        <f>_xlfn.XLOOKUP(A2098,'Medical Examinations'!A:A,'Medical Examinations'!I:I,"not found")</f>
        <v>Normal Weight</v>
      </c>
      <c r="K2098" s="21">
        <f>_xlfn.XLOOKUP(A2098,'Hospitalisation Details'!A:A,'Hospitalisation Details'!F:F,"Not Found")</f>
        <v>35397</v>
      </c>
      <c r="L2098" s="22">
        <f>_xlfn.XLOOKUP(A2098,'Hospitalisation Details'!A:A,'Hospitalisation Details'!H:H,"Not Found")</f>
        <v>2302.3000000000002</v>
      </c>
      <c r="M2098" s="21" t="str">
        <f>_xlfn.XLOOKUP(A2098,'Hospitalisation Details'!A:A,'Hospitalisation Details'!I:I,"Not Found")</f>
        <v>tier - 2</v>
      </c>
      <c r="N2098" s="21" t="str">
        <f>_xlfn.XLOOKUP(A2098,'Hospitalisation Details'!A:A,'Hospitalisation Details'!J:J,"Not Found")</f>
        <v>tier - 3</v>
      </c>
      <c r="O2098" s="21" t="str">
        <f>_xlfn.XLOOKUP(A2098,'Hospitalisation Details'!A:A,'Hospitalisation Details'!K:K,"Not Found")</f>
        <v>R1011</v>
      </c>
      <c r="P2098" s="23">
        <f>_xlfn.XLOOKUP(A2098,'Hospitalisation Details'!A:A,'Hospitalisation Details'!L:L,"Not Found")</f>
        <v>26</v>
      </c>
    </row>
    <row r="2099" spans="1:16" ht="15.75" x14ac:dyDescent="0.25">
      <c r="A2099" s="19" t="s">
        <v>267</v>
      </c>
      <c r="B2099" s="19" t="str">
        <f>_xlfn.XLOOKUP(A2099,'Customer Names'!A:A,'Customer Names'!C:C,"Not Found")</f>
        <v>Haselden</v>
      </c>
      <c r="C2099" s="20">
        <f>_xlfn.XLOOKUP(A2099,'Medical Examinations'!A:A,'Medical Examinations'!B:B,"not found")</f>
        <v>15.82</v>
      </c>
      <c r="D2099" s="20">
        <f>_xlfn.XLOOKUP(A2099,'Medical Examinations'!A:A,'Medical Examinations'!C:C,"not found")</f>
        <v>4.5999999999999996</v>
      </c>
      <c r="E2099" s="20" t="str">
        <f>_xlfn.XLOOKUP(A2099,'Medical Examinations'!A:A,'Medical Examinations'!D:D,"not found")</f>
        <v>No</v>
      </c>
      <c r="F2099" s="20" t="str">
        <f>_xlfn.XLOOKUP(A2099,'Medical Examinations'!A:A,'Medical Examinations'!E:E,"not found")</f>
        <v>No</v>
      </c>
      <c r="G2099" s="20" t="str">
        <f>_xlfn.XLOOKUP(A2099,'Medical Examinations'!A:A,'Medical Examinations'!F:F,"not found")</f>
        <v>No</v>
      </c>
      <c r="H2099" s="20">
        <f>_xlfn.XLOOKUP(A2099,'Medical Examinations'!A:A,'Medical Examinations'!G:G,"not found")</f>
        <v>0</v>
      </c>
      <c r="I2099" s="20" t="str">
        <f>_xlfn.XLOOKUP(A2099,'Medical Examinations'!A:A,'Medical Examinations'!H:H,"not found")</f>
        <v>No</v>
      </c>
      <c r="J2099" s="20" t="str">
        <f>_xlfn.XLOOKUP(A2099,'Medical Examinations'!A:A,'Medical Examinations'!I:I,"not found")</f>
        <v>Underweight</v>
      </c>
      <c r="K2099" s="21">
        <f>_xlfn.XLOOKUP(A2099,'Hospitalisation Details'!A:A,'Hospitalisation Details'!F:F,"Not Found")</f>
        <v>32786</v>
      </c>
      <c r="L2099" s="22">
        <f>_xlfn.XLOOKUP(A2099,'Hospitalisation Details'!A:A,'Hospitalisation Details'!H:H,"Not Found")</f>
        <v>2295.2399999999998</v>
      </c>
      <c r="M2099" s="21" t="str">
        <f>_xlfn.XLOOKUP(A2099,'Hospitalisation Details'!A:A,'Hospitalisation Details'!I:I,"Not Found")</f>
        <v>tier - 2</v>
      </c>
      <c r="N2099" s="21" t="str">
        <f>_xlfn.XLOOKUP(A2099,'Hospitalisation Details'!A:A,'Hospitalisation Details'!J:J,"Not Found")</f>
        <v>tier - 3</v>
      </c>
      <c r="O2099" s="21" t="str">
        <f>_xlfn.XLOOKUP(A2099,'Hospitalisation Details'!A:A,'Hospitalisation Details'!K:K,"Not Found")</f>
        <v>R1013</v>
      </c>
      <c r="P2099" s="23">
        <f>_xlfn.XLOOKUP(A2099,'Hospitalisation Details'!A:A,'Hospitalisation Details'!L:L,"Not Found")</f>
        <v>33</v>
      </c>
    </row>
    <row r="2100" spans="1:16" ht="15.75" x14ac:dyDescent="0.25">
      <c r="A2100" s="19" t="s">
        <v>266</v>
      </c>
      <c r="B2100" s="19" t="str">
        <f>_xlfn.XLOOKUP(A2100,'Customer Names'!A:A,'Customer Names'!C:C,"Not Found")</f>
        <v>Simonson</v>
      </c>
      <c r="C2100" s="20">
        <f>_xlfn.XLOOKUP(A2100,'Medical Examinations'!A:A,'Medical Examinations'!B:B,"not found")</f>
        <v>17.670000000000002</v>
      </c>
      <c r="D2100" s="20">
        <f>_xlfn.XLOOKUP(A2100,'Medical Examinations'!A:A,'Medical Examinations'!C:C,"not found")</f>
        <v>4.78</v>
      </c>
      <c r="E2100" s="20" t="str">
        <f>_xlfn.XLOOKUP(A2100,'Medical Examinations'!A:A,'Medical Examinations'!D:D,"not found")</f>
        <v>No</v>
      </c>
      <c r="F2100" s="20" t="str">
        <f>_xlfn.XLOOKUP(A2100,'Medical Examinations'!A:A,'Medical Examinations'!E:E,"not found")</f>
        <v>No</v>
      </c>
      <c r="G2100" s="20" t="str">
        <f>_xlfn.XLOOKUP(A2100,'Medical Examinations'!A:A,'Medical Examinations'!F:F,"not found")</f>
        <v>No</v>
      </c>
      <c r="H2100" s="20">
        <f>_xlfn.XLOOKUP(A2100,'Medical Examinations'!A:A,'Medical Examinations'!G:G,"not found")</f>
        <v>0</v>
      </c>
      <c r="I2100" s="20" t="str">
        <f>_xlfn.XLOOKUP(A2100,'Medical Examinations'!A:A,'Medical Examinations'!H:H,"not found")</f>
        <v>No</v>
      </c>
      <c r="J2100" s="20" t="str">
        <f>_xlfn.XLOOKUP(A2100,'Medical Examinations'!A:A,'Medical Examinations'!I:I,"not found")</f>
        <v>Underweight</v>
      </c>
      <c r="K2100" s="21">
        <f>_xlfn.XLOOKUP(A2100,'Hospitalisation Details'!A:A,'Hospitalisation Details'!F:F,"Not Found")</f>
        <v>33405</v>
      </c>
      <c r="L2100" s="22">
        <f>_xlfn.XLOOKUP(A2100,'Hospitalisation Details'!A:A,'Hospitalisation Details'!H:H,"Not Found")</f>
        <v>2277.7199999999998</v>
      </c>
      <c r="M2100" s="21" t="str">
        <f>_xlfn.XLOOKUP(A2100,'Hospitalisation Details'!A:A,'Hospitalisation Details'!I:I,"Not Found")</f>
        <v>tier - 2</v>
      </c>
      <c r="N2100" s="21" t="str">
        <f>_xlfn.XLOOKUP(A2100,'Hospitalisation Details'!A:A,'Hospitalisation Details'!J:J,"Not Found")</f>
        <v>tier - 3</v>
      </c>
      <c r="O2100" s="21" t="str">
        <f>_xlfn.XLOOKUP(A2100,'Hospitalisation Details'!A:A,'Hospitalisation Details'!K:K,"Not Found")</f>
        <v>R1013</v>
      </c>
      <c r="P2100" s="23">
        <f>_xlfn.XLOOKUP(A2100,'Hospitalisation Details'!A:A,'Hospitalisation Details'!L:L,"Not Found")</f>
        <v>31</v>
      </c>
    </row>
    <row r="2101" spans="1:16" ht="15.75" x14ac:dyDescent="0.25">
      <c r="A2101" s="19" t="s">
        <v>265</v>
      </c>
      <c r="B2101" s="19" t="str">
        <f>_xlfn.XLOOKUP(A2101,'Customer Names'!A:A,'Customer Names'!C:C,"Not Found")</f>
        <v>Montag</v>
      </c>
      <c r="C2101" s="20">
        <f>_xlfn.XLOOKUP(A2101,'Medical Examinations'!A:A,'Medical Examinations'!B:B,"not found")</f>
        <v>31.92</v>
      </c>
      <c r="D2101" s="20">
        <f>_xlfn.XLOOKUP(A2101,'Medical Examinations'!A:A,'Medical Examinations'!C:C,"not found")</f>
        <v>11.05</v>
      </c>
      <c r="E2101" s="20" t="str">
        <f>_xlfn.XLOOKUP(A2101,'Medical Examinations'!A:A,'Medical Examinations'!D:D,"not found")</f>
        <v>No</v>
      </c>
      <c r="F2101" s="20" t="str">
        <f>_xlfn.XLOOKUP(A2101,'Medical Examinations'!A:A,'Medical Examinations'!E:E,"not found")</f>
        <v>No</v>
      </c>
      <c r="G2101" s="20" t="str">
        <f>_xlfn.XLOOKUP(A2101,'Medical Examinations'!A:A,'Medical Examinations'!F:F,"not found")</f>
        <v>No</v>
      </c>
      <c r="H2101" s="20">
        <f>_xlfn.XLOOKUP(A2101,'Medical Examinations'!A:A,'Medical Examinations'!G:G,"not found")</f>
        <v>0</v>
      </c>
      <c r="I2101" s="20" t="str">
        <f>_xlfn.XLOOKUP(A2101,'Medical Examinations'!A:A,'Medical Examinations'!H:H,"not found")</f>
        <v>No</v>
      </c>
      <c r="J2101" s="20" t="str">
        <f>_xlfn.XLOOKUP(A2101,'Medical Examinations'!A:A,'Medical Examinations'!I:I,"not found")</f>
        <v>Obesity</v>
      </c>
      <c r="K2101" s="21">
        <f>_xlfn.XLOOKUP(A2101,'Hospitalisation Details'!A:A,'Hospitalisation Details'!F:F,"Not Found")</f>
        <v>37572</v>
      </c>
      <c r="L2101" s="22">
        <f>_xlfn.XLOOKUP(A2101,'Hospitalisation Details'!A:A,'Hospitalisation Details'!H:H,"Not Found")</f>
        <v>2261.5700000000002</v>
      </c>
      <c r="M2101" s="21" t="str">
        <f>_xlfn.XLOOKUP(A2101,'Hospitalisation Details'!A:A,'Hospitalisation Details'!I:I,"Not Found")</f>
        <v>tier - 2</v>
      </c>
      <c r="N2101" s="21" t="str">
        <f>_xlfn.XLOOKUP(A2101,'Hospitalisation Details'!A:A,'Hospitalisation Details'!J:J,"Not Found")</f>
        <v>tier - 3</v>
      </c>
      <c r="O2101" s="21" t="str">
        <f>_xlfn.XLOOKUP(A2101,'Hospitalisation Details'!A:A,'Hospitalisation Details'!K:K,"Not Found")</f>
        <v>R1012</v>
      </c>
      <c r="P2101" s="23">
        <f>_xlfn.XLOOKUP(A2101,'Hospitalisation Details'!A:A,'Hospitalisation Details'!L:L,"Not Found")</f>
        <v>20</v>
      </c>
    </row>
    <row r="2102" spans="1:16" ht="15.75" x14ac:dyDescent="0.25">
      <c r="A2102" s="19" t="s">
        <v>264</v>
      </c>
      <c r="B2102" s="19" t="str">
        <f>_xlfn.XLOOKUP(A2102,'Customer Names'!A:A,'Customer Names'!C:C,"Not Found")</f>
        <v>Deroian</v>
      </c>
      <c r="C2102" s="20">
        <f>_xlfn.XLOOKUP(A2102,'Medical Examinations'!A:A,'Medical Examinations'!B:B,"not found")</f>
        <v>28.975000000000001</v>
      </c>
      <c r="D2102" s="20">
        <f>_xlfn.XLOOKUP(A2102,'Medical Examinations'!A:A,'Medical Examinations'!C:C,"not found")</f>
        <v>7.62</v>
      </c>
      <c r="E2102" s="20" t="str">
        <f>_xlfn.XLOOKUP(A2102,'Medical Examinations'!A:A,'Medical Examinations'!D:D,"not found")</f>
        <v>No</v>
      </c>
      <c r="F2102" s="20" t="str">
        <f>_xlfn.XLOOKUP(A2102,'Medical Examinations'!A:A,'Medical Examinations'!E:E,"not found")</f>
        <v>No</v>
      </c>
      <c r="G2102" s="20" t="str">
        <f>_xlfn.XLOOKUP(A2102,'Medical Examinations'!A:A,'Medical Examinations'!F:F,"not found")</f>
        <v>No</v>
      </c>
      <c r="H2102" s="20">
        <f>_xlfn.XLOOKUP(A2102,'Medical Examinations'!A:A,'Medical Examinations'!G:G,"not found")</f>
        <v>0</v>
      </c>
      <c r="I2102" s="20" t="str">
        <f>_xlfn.XLOOKUP(A2102,'Medical Examinations'!A:A,'Medical Examinations'!H:H,"not found")</f>
        <v>No</v>
      </c>
      <c r="J2102" s="20" t="str">
        <f>_xlfn.XLOOKUP(A2102,'Medical Examinations'!A:A,'Medical Examinations'!I:I,"not found")</f>
        <v>Overweight</v>
      </c>
      <c r="K2102" s="21">
        <f>_xlfn.XLOOKUP(A2102,'Hospitalisation Details'!A:A,'Hospitalisation Details'!F:F,"Not Found")</f>
        <v>37452</v>
      </c>
      <c r="L2102" s="22">
        <f>_xlfn.XLOOKUP(A2102,'Hospitalisation Details'!A:A,'Hospitalisation Details'!H:H,"Not Found")</f>
        <v>2257.48</v>
      </c>
      <c r="M2102" s="21" t="str">
        <f>_xlfn.XLOOKUP(A2102,'Hospitalisation Details'!A:A,'Hospitalisation Details'!I:I,"Not Found")</f>
        <v>tier - 2</v>
      </c>
      <c r="N2102" s="21" t="str">
        <f>_xlfn.XLOOKUP(A2102,'Hospitalisation Details'!A:A,'Hospitalisation Details'!J:J,"Not Found")</f>
        <v>tier - 3</v>
      </c>
      <c r="O2102" s="21" t="str">
        <f>_xlfn.XLOOKUP(A2102,'Hospitalisation Details'!A:A,'Hospitalisation Details'!K:K,"Not Found")</f>
        <v>R1012</v>
      </c>
      <c r="P2102" s="23">
        <f>_xlfn.XLOOKUP(A2102,'Hospitalisation Details'!A:A,'Hospitalisation Details'!L:L,"Not Found")</f>
        <v>20</v>
      </c>
    </row>
    <row r="2103" spans="1:16" ht="15.75" x14ac:dyDescent="0.25">
      <c r="A2103" s="19" t="s">
        <v>263</v>
      </c>
      <c r="B2103" s="19" t="str">
        <f>_xlfn.XLOOKUP(A2103,'Customer Names'!A:A,'Customer Names'!C:C,"Not Found")</f>
        <v>Goetz</v>
      </c>
      <c r="C2103" s="20">
        <f>_xlfn.XLOOKUP(A2103,'Medical Examinations'!A:A,'Medical Examinations'!B:B,"not found")</f>
        <v>31.73</v>
      </c>
      <c r="D2103" s="20">
        <f>_xlfn.XLOOKUP(A2103,'Medical Examinations'!A:A,'Medical Examinations'!C:C,"not found")</f>
        <v>4.78</v>
      </c>
      <c r="E2103" s="20" t="str">
        <f>_xlfn.XLOOKUP(A2103,'Medical Examinations'!A:A,'Medical Examinations'!D:D,"not found")</f>
        <v>Yes</v>
      </c>
      <c r="F2103" s="20" t="str">
        <f>_xlfn.XLOOKUP(A2103,'Medical Examinations'!A:A,'Medical Examinations'!E:E,"not found")</f>
        <v>Yes</v>
      </c>
      <c r="G2103" s="20" t="str">
        <f>_xlfn.XLOOKUP(A2103,'Medical Examinations'!A:A,'Medical Examinations'!F:F,"not found")</f>
        <v>No</v>
      </c>
      <c r="H2103" s="20">
        <f>_xlfn.XLOOKUP(A2103,'Medical Examinations'!A:A,'Medical Examinations'!G:G,"not found")</f>
        <v>2</v>
      </c>
      <c r="I2103" s="20" t="str">
        <f>_xlfn.XLOOKUP(A2103,'Medical Examinations'!A:A,'Medical Examinations'!H:H,"not found")</f>
        <v>No</v>
      </c>
      <c r="J2103" s="20" t="str">
        <f>_xlfn.XLOOKUP(A2103,'Medical Examinations'!A:A,'Medical Examinations'!I:I,"not found")</f>
        <v>Obesity</v>
      </c>
      <c r="K2103" s="21">
        <f>_xlfn.XLOOKUP(A2103,'Hospitalisation Details'!A:A,'Hospitalisation Details'!F:F,"Not Found")</f>
        <v>36871</v>
      </c>
      <c r="L2103" s="22">
        <f>_xlfn.XLOOKUP(A2103,'Hospitalisation Details'!A:A,'Hospitalisation Details'!H:H,"Not Found")</f>
        <v>2254.8000000000002</v>
      </c>
      <c r="M2103" s="21" t="str">
        <f>_xlfn.XLOOKUP(A2103,'Hospitalisation Details'!A:A,'Hospitalisation Details'!I:I,"Not Found")</f>
        <v>tier - 2</v>
      </c>
      <c r="N2103" s="21" t="str">
        <f>_xlfn.XLOOKUP(A2103,'Hospitalisation Details'!A:A,'Hospitalisation Details'!J:J,"Not Found")</f>
        <v>tier - 3</v>
      </c>
      <c r="O2103" s="21" t="str">
        <f>_xlfn.XLOOKUP(A2103,'Hospitalisation Details'!A:A,'Hospitalisation Details'!K:K,"Not Found")</f>
        <v>R1016</v>
      </c>
      <c r="P2103" s="23">
        <f>_xlfn.XLOOKUP(A2103,'Hospitalisation Details'!A:A,'Hospitalisation Details'!L:L,"Not Found")</f>
        <v>22</v>
      </c>
    </row>
    <row r="2104" spans="1:16" ht="15.75" x14ac:dyDescent="0.25">
      <c r="A2104" s="19" t="s">
        <v>262</v>
      </c>
      <c r="B2104" s="19" t="str">
        <f>_xlfn.XLOOKUP(A2104,'Customer Names'!A:A,'Customer Names'!C:C,"Not Found")</f>
        <v>Brady</v>
      </c>
      <c r="C2104" s="20">
        <f>_xlfn.XLOOKUP(A2104,'Medical Examinations'!A:A,'Medical Examinations'!B:B,"not found")</f>
        <v>28.88</v>
      </c>
      <c r="D2104" s="20">
        <f>_xlfn.XLOOKUP(A2104,'Medical Examinations'!A:A,'Medical Examinations'!C:C,"not found")</f>
        <v>6.09</v>
      </c>
      <c r="E2104" s="20" t="str">
        <f>_xlfn.XLOOKUP(A2104,'Medical Examinations'!A:A,'Medical Examinations'!D:D,"not found")</f>
        <v>Yes</v>
      </c>
      <c r="F2104" s="20" t="str">
        <f>_xlfn.XLOOKUP(A2104,'Medical Examinations'!A:A,'Medical Examinations'!E:E,"not found")</f>
        <v>Yes</v>
      </c>
      <c r="G2104" s="20" t="str">
        <f>_xlfn.XLOOKUP(A2104,'Medical Examinations'!A:A,'Medical Examinations'!F:F,"not found")</f>
        <v>No</v>
      </c>
      <c r="H2104" s="20">
        <f>_xlfn.XLOOKUP(A2104,'Medical Examinations'!A:A,'Medical Examinations'!G:G,"not found")</f>
        <v>2</v>
      </c>
      <c r="I2104" s="20" t="str">
        <f>_xlfn.XLOOKUP(A2104,'Medical Examinations'!A:A,'Medical Examinations'!H:H,"not found")</f>
        <v>No</v>
      </c>
      <c r="J2104" s="20" t="str">
        <f>_xlfn.XLOOKUP(A2104,'Medical Examinations'!A:A,'Medical Examinations'!I:I,"not found")</f>
        <v>Overweight</v>
      </c>
      <c r="K2104" s="21">
        <f>_xlfn.XLOOKUP(A2104,'Hospitalisation Details'!A:A,'Hospitalisation Details'!F:F,"Not Found")</f>
        <v>36707</v>
      </c>
      <c r="L2104" s="22">
        <f>_xlfn.XLOOKUP(A2104,'Hospitalisation Details'!A:A,'Hospitalisation Details'!H:H,"Not Found")</f>
        <v>2250.84</v>
      </c>
      <c r="M2104" s="21" t="str">
        <f>_xlfn.XLOOKUP(A2104,'Hospitalisation Details'!A:A,'Hospitalisation Details'!I:I,"Not Found")</f>
        <v>tier - 2</v>
      </c>
      <c r="N2104" s="21" t="str">
        <f>_xlfn.XLOOKUP(A2104,'Hospitalisation Details'!A:A,'Hospitalisation Details'!J:J,"Not Found")</f>
        <v>tier - 3</v>
      </c>
      <c r="O2104" s="21" t="str">
        <f>_xlfn.XLOOKUP(A2104,'Hospitalisation Details'!A:A,'Hospitalisation Details'!K:K,"Not Found")</f>
        <v>R1018</v>
      </c>
      <c r="P2104" s="23">
        <f>_xlfn.XLOOKUP(A2104,'Hospitalisation Details'!A:A,'Hospitalisation Details'!L:L,"Not Found")</f>
        <v>22</v>
      </c>
    </row>
    <row r="2105" spans="1:16" ht="15.75" x14ac:dyDescent="0.25">
      <c r="A2105" s="19" t="s">
        <v>261</v>
      </c>
      <c r="B2105" s="19" t="str">
        <f>_xlfn.XLOOKUP(A2105,'Customer Names'!A:A,'Customer Names'!C:C,"Not Found")</f>
        <v>Moran</v>
      </c>
      <c r="C2105" s="20">
        <f>_xlfn.XLOOKUP(A2105,'Medical Examinations'!A:A,'Medical Examinations'!B:B,"not found")</f>
        <v>25.555</v>
      </c>
      <c r="D2105" s="20">
        <f>_xlfn.XLOOKUP(A2105,'Medical Examinations'!A:A,'Medical Examinations'!C:C,"not found")</f>
        <v>5.1100000000000003</v>
      </c>
      <c r="E2105" s="20" t="str">
        <f>_xlfn.XLOOKUP(A2105,'Medical Examinations'!A:A,'Medical Examinations'!D:D,"not found")</f>
        <v>No</v>
      </c>
      <c r="F2105" s="20" t="str">
        <f>_xlfn.XLOOKUP(A2105,'Medical Examinations'!A:A,'Medical Examinations'!E:E,"not found")</f>
        <v>No</v>
      </c>
      <c r="G2105" s="20" t="str">
        <f>_xlfn.XLOOKUP(A2105,'Medical Examinations'!A:A,'Medical Examinations'!F:F,"not found")</f>
        <v>Yes</v>
      </c>
      <c r="H2105" s="20">
        <f>_xlfn.XLOOKUP(A2105,'Medical Examinations'!A:A,'Medical Examinations'!G:G,"not found")</f>
        <v>1</v>
      </c>
      <c r="I2105" s="20" t="str">
        <f>_xlfn.XLOOKUP(A2105,'Medical Examinations'!A:A,'Medical Examinations'!H:H,"not found")</f>
        <v>No</v>
      </c>
      <c r="J2105" s="20" t="str">
        <f>_xlfn.XLOOKUP(A2105,'Medical Examinations'!A:A,'Medical Examinations'!I:I,"not found")</f>
        <v>Overweight</v>
      </c>
      <c r="K2105" s="21">
        <f>_xlfn.XLOOKUP(A2105,'Hospitalisation Details'!A:A,'Hospitalisation Details'!F:F,"Not Found")</f>
        <v>37965</v>
      </c>
      <c r="L2105" s="22">
        <f>_xlfn.XLOOKUP(A2105,'Hospitalisation Details'!A:A,'Hospitalisation Details'!H:H,"Not Found")</f>
        <v>2221.56</v>
      </c>
      <c r="M2105" s="21" t="str">
        <f>_xlfn.XLOOKUP(A2105,'Hospitalisation Details'!A:A,'Hospitalisation Details'!I:I,"Not Found")</f>
        <v>tier - 2</v>
      </c>
      <c r="N2105" s="21" t="str">
        <f>_xlfn.XLOOKUP(A2105,'Hospitalisation Details'!A:A,'Hospitalisation Details'!J:J,"Not Found")</f>
        <v>tier - 3</v>
      </c>
      <c r="O2105" s="21" t="str">
        <f>_xlfn.XLOOKUP(A2105,'Hospitalisation Details'!A:A,'Hospitalisation Details'!K:K,"Not Found")</f>
        <v>R1012</v>
      </c>
      <c r="P2105" s="23">
        <f>_xlfn.XLOOKUP(A2105,'Hospitalisation Details'!A:A,'Hospitalisation Details'!L:L,"Not Found")</f>
        <v>19</v>
      </c>
    </row>
    <row r="2106" spans="1:16" ht="15.75" x14ac:dyDescent="0.25">
      <c r="A2106" s="19" t="s">
        <v>260</v>
      </c>
      <c r="B2106" s="19" t="str">
        <f>_xlfn.XLOOKUP(A2106,'Customer Names'!A:A,'Customer Names'!C:C,"Not Found")</f>
        <v>Strickler</v>
      </c>
      <c r="C2106" s="20">
        <f>_xlfn.XLOOKUP(A2106,'Medical Examinations'!A:A,'Medical Examinations'!B:B,"not found")</f>
        <v>37.29</v>
      </c>
      <c r="D2106" s="20">
        <f>_xlfn.XLOOKUP(A2106,'Medical Examinations'!A:A,'Medical Examinations'!C:C,"not found")</f>
        <v>4.46</v>
      </c>
      <c r="E2106" s="20" t="str">
        <f>_xlfn.XLOOKUP(A2106,'Medical Examinations'!A:A,'Medical Examinations'!D:D,"not found")</f>
        <v>No</v>
      </c>
      <c r="F2106" s="20" t="str">
        <f>_xlfn.XLOOKUP(A2106,'Medical Examinations'!A:A,'Medical Examinations'!E:E,"not found")</f>
        <v>Yes</v>
      </c>
      <c r="G2106" s="20" t="str">
        <f>_xlfn.XLOOKUP(A2106,'Medical Examinations'!A:A,'Medical Examinations'!F:F,"not found")</f>
        <v>No</v>
      </c>
      <c r="H2106" s="20">
        <f>_xlfn.XLOOKUP(A2106,'Medical Examinations'!A:A,'Medical Examinations'!G:G,"not found")</f>
        <v>1</v>
      </c>
      <c r="I2106" s="20" t="str">
        <f>_xlfn.XLOOKUP(A2106,'Medical Examinations'!A:A,'Medical Examinations'!H:H,"not found")</f>
        <v>No</v>
      </c>
      <c r="J2106" s="20" t="str">
        <f>_xlfn.XLOOKUP(A2106,'Medical Examinations'!A:A,'Medical Examinations'!I:I,"not found")</f>
        <v>Obesity</v>
      </c>
      <c r="K2106" s="21">
        <f>_xlfn.XLOOKUP(A2106,'Hospitalisation Details'!A:A,'Hospitalisation Details'!F:F,"Not Found")</f>
        <v>38333</v>
      </c>
      <c r="L2106" s="22">
        <f>_xlfn.XLOOKUP(A2106,'Hospitalisation Details'!A:A,'Hospitalisation Details'!H:H,"Not Found")</f>
        <v>2219.4499999999998</v>
      </c>
      <c r="M2106" s="21" t="str">
        <f>_xlfn.XLOOKUP(A2106,'Hospitalisation Details'!A:A,'Hospitalisation Details'!I:I,"Not Found")</f>
        <v>tier - 2</v>
      </c>
      <c r="N2106" s="21" t="str">
        <f>_xlfn.XLOOKUP(A2106,'Hospitalisation Details'!A:A,'Hospitalisation Details'!J:J,"Not Found")</f>
        <v>tier - 3</v>
      </c>
      <c r="O2106" s="21" t="str">
        <f>_xlfn.XLOOKUP(A2106,'Hospitalisation Details'!A:A,'Hospitalisation Details'!K:K,"Not Found")</f>
        <v>R1013</v>
      </c>
      <c r="P2106" s="23">
        <f>_xlfn.XLOOKUP(A2106,'Hospitalisation Details'!A:A,'Hospitalisation Details'!L:L,"Not Found")</f>
        <v>18</v>
      </c>
    </row>
    <row r="2107" spans="1:16" ht="15.75" x14ac:dyDescent="0.25">
      <c r="A2107" s="19" t="s">
        <v>259</v>
      </c>
      <c r="B2107" s="19" t="str">
        <f>_xlfn.XLOOKUP(A2107,'Customer Names'!A:A,'Customer Names'!C:C,"Not Found")</f>
        <v>Simone</v>
      </c>
      <c r="C2107" s="20">
        <f>_xlfn.XLOOKUP(A2107,'Medical Examinations'!A:A,'Medical Examinations'!B:B,"not found")</f>
        <v>40.28</v>
      </c>
      <c r="D2107" s="20">
        <f>_xlfn.XLOOKUP(A2107,'Medical Examinations'!A:A,'Medical Examinations'!C:C,"not found")</f>
        <v>6.11</v>
      </c>
      <c r="E2107" s="20" t="str">
        <f>_xlfn.XLOOKUP(A2107,'Medical Examinations'!A:A,'Medical Examinations'!D:D,"not found")</f>
        <v>No</v>
      </c>
      <c r="F2107" s="20" t="str">
        <f>_xlfn.XLOOKUP(A2107,'Medical Examinations'!A:A,'Medical Examinations'!E:E,"not found")</f>
        <v>Yes</v>
      </c>
      <c r="G2107" s="20" t="str">
        <f>_xlfn.XLOOKUP(A2107,'Medical Examinations'!A:A,'Medical Examinations'!F:F,"not found")</f>
        <v>No</v>
      </c>
      <c r="H2107" s="20">
        <f>_xlfn.XLOOKUP(A2107,'Medical Examinations'!A:A,'Medical Examinations'!G:G,"not found")</f>
        <v>1</v>
      </c>
      <c r="I2107" s="20" t="str">
        <f>_xlfn.XLOOKUP(A2107,'Medical Examinations'!A:A,'Medical Examinations'!H:H,"not found")</f>
        <v>No</v>
      </c>
      <c r="J2107" s="20" t="str">
        <f>_xlfn.XLOOKUP(A2107,'Medical Examinations'!A:A,'Medical Examinations'!I:I,"not found")</f>
        <v>Obesity</v>
      </c>
      <c r="K2107" s="21">
        <f>_xlfn.XLOOKUP(A2107,'Hospitalisation Details'!A:A,'Hospitalisation Details'!F:F,"Not Found")</f>
        <v>38255</v>
      </c>
      <c r="L2107" s="22">
        <f>_xlfn.XLOOKUP(A2107,'Hospitalisation Details'!A:A,'Hospitalisation Details'!H:H,"Not Found")</f>
        <v>2217.6</v>
      </c>
      <c r="M2107" s="21" t="str">
        <f>_xlfn.XLOOKUP(A2107,'Hospitalisation Details'!A:A,'Hospitalisation Details'!I:I,"Not Found")</f>
        <v>tier - 2</v>
      </c>
      <c r="N2107" s="21" t="str">
        <f>_xlfn.XLOOKUP(A2107,'Hospitalisation Details'!A:A,'Hospitalisation Details'!J:J,"Not Found")</f>
        <v>tier - 3</v>
      </c>
      <c r="O2107" s="21" t="str">
        <f>_xlfn.XLOOKUP(A2107,'Hospitalisation Details'!A:A,'Hospitalisation Details'!K:K,"Not Found")</f>
        <v>R1024</v>
      </c>
      <c r="P2107" s="23">
        <f>_xlfn.XLOOKUP(A2107,'Hospitalisation Details'!A:A,'Hospitalisation Details'!L:L,"Not Found")</f>
        <v>18</v>
      </c>
    </row>
    <row r="2108" spans="1:16" ht="15.75" x14ac:dyDescent="0.25">
      <c r="A2108" s="19" t="s">
        <v>258</v>
      </c>
      <c r="B2108" s="19" t="str">
        <f>_xlfn.XLOOKUP(A2108,'Customer Names'!A:A,'Customer Names'!C:C,"Not Found")</f>
        <v>Von Rock</v>
      </c>
      <c r="C2108" s="20">
        <f>_xlfn.XLOOKUP(A2108,'Medical Examinations'!A:A,'Medical Examinations'!B:B,"not found")</f>
        <v>40.185000000000002</v>
      </c>
      <c r="D2108" s="20">
        <f>_xlfn.XLOOKUP(A2108,'Medical Examinations'!A:A,'Medical Examinations'!C:C,"not found")</f>
        <v>4.66</v>
      </c>
      <c r="E2108" s="20" t="str">
        <f>_xlfn.XLOOKUP(A2108,'Medical Examinations'!A:A,'Medical Examinations'!D:D,"not found")</f>
        <v>No</v>
      </c>
      <c r="F2108" s="20" t="str">
        <f>_xlfn.XLOOKUP(A2108,'Medical Examinations'!A:A,'Medical Examinations'!E:E,"not found")</f>
        <v>Yes</v>
      </c>
      <c r="G2108" s="20" t="str">
        <f>_xlfn.XLOOKUP(A2108,'Medical Examinations'!A:A,'Medical Examinations'!F:F,"not found")</f>
        <v>No</v>
      </c>
      <c r="H2108" s="20">
        <f>_xlfn.XLOOKUP(A2108,'Medical Examinations'!A:A,'Medical Examinations'!G:G,"not found")</f>
        <v>1</v>
      </c>
      <c r="I2108" s="20" t="str">
        <f>_xlfn.XLOOKUP(A2108,'Medical Examinations'!A:A,'Medical Examinations'!H:H,"not found")</f>
        <v>No</v>
      </c>
      <c r="J2108" s="20" t="str">
        <f>_xlfn.XLOOKUP(A2108,'Medical Examinations'!A:A,'Medical Examinations'!I:I,"not found")</f>
        <v>Obesity</v>
      </c>
      <c r="K2108" s="21">
        <f>_xlfn.XLOOKUP(A2108,'Hospitalisation Details'!A:A,'Hospitalisation Details'!F:F,"Not Found")</f>
        <v>38151</v>
      </c>
      <c r="L2108" s="22">
        <f>_xlfn.XLOOKUP(A2108,'Hospitalisation Details'!A:A,'Hospitalisation Details'!H:H,"Not Found")</f>
        <v>2217.4699999999998</v>
      </c>
      <c r="M2108" s="21" t="str">
        <f>_xlfn.XLOOKUP(A2108,'Hospitalisation Details'!A:A,'Hospitalisation Details'!I:I,"Not Found")</f>
        <v>tier - 2</v>
      </c>
      <c r="N2108" s="21" t="str">
        <f>_xlfn.XLOOKUP(A2108,'Hospitalisation Details'!A:A,'Hospitalisation Details'!J:J,"Not Found")</f>
        <v>tier - 3</v>
      </c>
      <c r="O2108" s="21" t="str">
        <f>_xlfn.XLOOKUP(A2108,'Hospitalisation Details'!A:A,'Hospitalisation Details'!K:K,"Not Found")</f>
        <v>R1024</v>
      </c>
      <c r="P2108" s="23">
        <f>_xlfn.XLOOKUP(A2108,'Hospitalisation Details'!A:A,'Hospitalisation Details'!L:L,"Not Found")</f>
        <v>18</v>
      </c>
    </row>
    <row r="2109" spans="1:16" ht="15.75" x14ac:dyDescent="0.25">
      <c r="A2109" s="19" t="s">
        <v>257</v>
      </c>
      <c r="B2109" s="19" t="str">
        <f>_xlfn.XLOOKUP(A2109,'Customer Names'!A:A,'Customer Names'!C:C,"Not Found")</f>
        <v>Woodard</v>
      </c>
      <c r="C2109" s="20">
        <f>_xlfn.XLOOKUP(A2109,'Medical Examinations'!A:A,'Medical Examinations'!B:B,"not found")</f>
        <v>23.57</v>
      </c>
      <c r="D2109" s="20">
        <f>_xlfn.XLOOKUP(A2109,'Medical Examinations'!A:A,'Medical Examinations'!C:C,"not found")</f>
        <v>6.14</v>
      </c>
      <c r="E2109" s="20" t="str">
        <f>_xlfn.XLOOKUP(A2109,'Medical Examinations'!A:A,'Medical Examinations'!D:D,"not found")</f>
        <v>No</v>
      </c>
      <c r="F2109" s="20" t="str">
        <f>_xlfn.XLOOKUP(A2109,'Medical Examinations'!A:A,'Medical Examinations'!E:E,"not found")</f>
        <v>No</v>
      </c>
      <c r="G2109" s="20" t="str">
        <f>_xlfn.XLOOKUP(A2109,'Medical Examinations'!A:A,'Medical Examinations'!F:F,"not found")</f>
        <v>No</v>
      </c>
      <c r="H2109" s="20">
        <f>_xlfn.XLOOKUP(A2109,'Medical Examinations'!A:A,'Medical Examinations'!G:G,"not found")</f>
        <v>0</v>
      </c>
      <c r="I2109" s="20" t="str">
        <f>_xlfn.XLOOKUP(A2109,'Medical Examinations'!A:A,'Medical Examinations'!H:H,"not found")</f>
        <v>No</v>
      </c>
      <c r="J2109" s="20" t="str">
        <f>_xlfn.XLOOKUP(A2109,'Medical Examinations'!A:A,'Medical Examinations'!I:I,"not found")</f>
        <v>Normal Weight</v>
      </c>
      <c r="K2109" s="21">
        <f>_xlfn.XLOOKUP(A2109,'Hospitalisation Details'!A:A,'Hospitalisation Details'!F:F,"Not Found")</f>
        <v>34655</v>
      </c>
      <c r="L2109" s="22">
        <f>_xlfn.XLOOKUP(A2109,'Hospitalisation Details'!A:A,'Hospitalisation Details'!H:H,"Not Found")</f>
        <v>2213.21</v>
      </c>
      <c r="M2109" s="21" t="str">
        <f>_xlfn.XLOOKUP(A2109,'Hospitalisation Details'!A:A,'Hospitalisation Details'!I:I,"Not Found")</f>
        <v>tier - 2</v>
      </c>
      <c r="N2109" s="21" t="str">
        <f>_xlfn.XLOOKUP(A2109,'Hospitalisation Details'!A:A,'Hospitalisation Details'!J:J,"Not Found")</f>
        <v>tier - 3</v>
      </c>
      <c r="O2109" s="21" t="str">
        <f>_xlfn.XLOOKUP(A2109,'Hospitalisation Details'!A:A,'Hospitalisation Details'!K:K,"Not Found")</f>
        <v>R1013</v>
      </c>
      <c r="P2109" s="23">
        <f>_xlfn.XLOOKUP(A2109,'Hospitalisation Details'!A:A,'Hospitalisation Details'!L:L,"Not Found")</f>
        <v>28</v>
      </c>
    </row>
    <row r="2110" spans="1:16" ht="15.75" x14ac:dyDescent="0.25">
      <c r="A2110" s="19" t="s">
        <v>256</v>
      </c>
      <c r="B2110" s="19" t="str">
        <f>_xlfn.XLOOKUP(A2110,'Customer Names'!A:A,'Customer Names'!C:C,"Not Found")</f>
        <v>Li</v>
      </c>
      <c r="C2110" s="20">
        <f>_xlfn.XLOOKUP(A2110,'Medical Examinations'!A:A,'Medical Examinations'!B:B,"not found")</f>
        <v>35.625</v>
      </c>
      <c r="D2110" s="20">
        <f>_xlfn.XLOOKUP(A2110,'Medical Examinations'!A:A,'Medical Examinations'!C:C,"not found")</f>
        <v>6.21</v>
      </c>
      <c r="E2110" s="20" t="str">
        <f>_xlfn.XLOOKUP(A2110,'Medical Examinations'!A:A,'Medical Examinations'!D:D,"not found")</f>
        <v>No</v>
      </c>
      <c r="F2110" s="20" t="str">
        <f>_xlfn.XLOOKUP(A2110,'Medical Examinations'!A:A,'Medical Examinations'!E:E,"not found")</f>
        <v>Yes</v>
      </c>
      <c r="G2110" s="20" t="str">
        <f>_xlfn.XLOOKUP(A2110,'Medical Examinations'!A:A,'Medical Examinations'!F:F,"not found")</f>
        <v>No</v>
      </c>
      <c r="H2110" s="20">
        <f>_xlfn.XLOOKUP(A2110,'Medical Examinations'!A:A,'Medical Examinations'!G:G,"not found")</f>
        <v>1</v>
      </c>
      <c r="I2110" s="20" t="str">
        <f>_xlfn.XLOOKUP(A2110,'Medical Examinations'!A:A,'Medical Examinations'!H:H,"not found")</f>
        <v>No</v>
      </c>
      <c r="J2110" s="20" t="str">
        <f>_xlfn.XLOOKUP(A2110,'Medical Examinations'!A:A,'Medical Examinations'!I:I,"not found")</f>
        <v>Obesity</v>
      </c>
      <c r="K2110" s="21">
        <f>_xlfn.XLOOKUP(A2110,'Hospitalisation Details'!A:A,'Hospitalisation Details'!F:F,"Not Found")</f>
        <v>38195</v>
      </c>
      <c r="L2110" s="22">
        <f>_xlfn.XLOOKUP(A2110,'Hospitalisation Details'!A:A,'Hospitalisation Details'!H:H,"Not Found")</f>
        <v>2211.13</v>
      </c>
      <c r="M2110" s="21" t="str">
        <f>_xlfn.XLOOKUP(A2110,'Hospitalisation Details'!A:A,'Hospitalisation Details'!I:I,"Not Found")</f>
        <v>tier - 2</v>
      </c>
      <c r="N2110" s="21" t="str">
        <f>_xlfn.XLOOKUP(A2110,'Hospitalisation Details'!A:A,'Hospitalisation Details'!J:J,"Not Found")</f>
        <v>tier - 3</v>
      </c>
      <c r="O2110" s="21" t="str">
        <f>_xlfn.XLOOKUP(A2110,'Hospitalisation Details'!A:A,'Hospitalisation Details'!K:K,"Not Found")</f>
        <v>R1024</v>
      </c>
      <c r="P2110" s="23">
        <f>_xlfn.XLOOKUP(A2110,'Hospitalisation Details'!A:A,'Hospitalisation Details'!L:L,"Not Found")</f>
        <v>18</v>
      </c>
    </row>
    <row r="2111" spans="1:16" ht="15.75" x14ac:dyDescent="0.25">
      <c r="A2111" s="19" t="s">
        <v>255</v>
      </c>
      <c r="B2111" s="19" t="str">
        <f>_xlfn.XLOOKUP(A2111,'Customer Names'!A:A,'Customer Names'!C:C,"Not Found")</f>
        <v>Sinda</v>
      </c>
      <c r="C2111" s="20">
        <f>_xlfn.XLOOKUP(A2111,'Medical Examinations'!A:A,'Medical Examinations'!B:B,"not found")</f>
        <v>33.155000000000001</v>
      </c>
      <c r="D2111" s="20">
        <f>_xlfn.XLOOKUP(A2111,'Medical Examinations'!A:A,'Medical Examinations'!C:C,"not found")</f>
        <v>4.5999999999999996</v>
      </c>
      <c r="E2111" s="20" t="str">
        <f>_xlfn.XLOOKUP(A2111,'Medical Examinations'!A:A,'Medical Examinations'!D:D,"not found")</f>
        <v>No</v>
      </c>
      <c r="F2111" s="20" t="str">
        <f>_xlfn.XLOOKUP(A2111,'Medical Examinations'!A:A,'Medical Examinations'!E:E,"not found")</f>
        <v>Yes</v>
      </c>
      <c r="G2111" s="20" t="str">
        <f>_xlfn.XLOOKUP(A2111,'Medical Examinations'!A:A,'Medical Examinations'!F:F,"not found")</f>
        <v>No</v>
      </c>
      <c r="H2111" s="20">
        <f>_xlfn.XLOOKUP(A2111,'Medical Examinations'!A:A,'Medical Examinations'!G:G,"not found")</f>
        <v>1</v>
      </c>
      <c r="I2111" s="20" t="str">
        <f>_xlfn.XLOOKUP(A2111,'Medical Examinations'!A:A,'Medical Examinations'!H:H,"not found")</f>
        <v>No</v>
      </c>
      <c r="J2111" s="20" t="str">
        <f>_xlfn.XLOOKUP(A2111,'Medical Examinations'!A:A,'Medical Examinations'!I:I,"not found")</f>
        <v>Obesity</v>
      </c>
      <c r="K2111" s="21">
        <f>_xlfn.XLOOKUP(A2111,'Hospitalisation Details'!A:A,'Hospitalisation Details'!F:F,"Not Found")</f>
        <v>38205</v>
      </c>
      <c r="L2111" s="22">
        <f>_xlfn.XLOOKUP(A2111,'Hospitalisation Details'!A:A,'Hospitalisation Details'!H:H,"Not Found")</f>
        <v>2207.6999999999998</v>
      </c>
      <c r="M2111" s="21" t="str">
        <f>_xlfn.XLOOKUP(A2111,'Hospitalisation Details'!A:A,'Hospitalisation Details'!I:I,"Not Found")</f>
        <v>tier - 2</v>
      </c>
      <c r="N2111" s="21" t="str">
        <f>_xlfn.XLOOKUP(A2111,'Hospitalisation Details'!A:A,'Hospitalisation Details'!J:J,"Not Found")</f>
        <v>tier - 2</v>
      </c>
      <c r="O2111" s="21" t="str">
        <f>_xlfn.XLOOKUP(A2111,'Hospitalisation Details'!A:A,'Hospitalisation Details'!K:K,"Not Found")</f>
        <v>R1024</v>
      </c>
      <c r="P2111" s="23">
        <f>_xlfn.XLOOKUP(A2111,'Hospitalisation Details'!A:A,'Hospitalisation Details'!L:L,"Not Found")</f>
        <v>18</v>
      </c>
    </row>
    <row r="2112" spans="1:16" ht="15.75" x14ac:dyDescent="0.25">
      <c r="A2112" s="19" t="s">
        <v>254</v>
      </c>
      <c r="B2112" s="19" t="str">
        <f>_xlfn.XLOOKUP(A2112,'Customer Names'!A:A,'Customer Names'!C:C,"Not Found")</f>
        <v>Rydland</v>
      </c>
      <c r="C2112" s="20">
        <f>_xlfn.XLOOKUP(A2112,'Medical Examinations'!A:A,'Medical Examinations'!B:B,"not found")</f>
        <v>31.92</v>
      </c>
      <c r="D2112" s="20">
        <f>_xlfn.XLOOKUP(A2112,'Medical Examinations'!A:A,'Medical Examinations'!C:C,"not found")</f>
        <v>5.04</v>
      </c>
      <c r="E2112" s="20" t="str">
        <f>_xlfn.XLOOKUP(A2112,'Medical Examinations'!A:A,'Medical Examinations'!D:D,"not found")</f>
        <v>No</v>
      </c>
      <c r="F2112" s="20" t="str">
        <f>_xlfn.XLOOKUP(A2112,'Medical Examinations'!A:A,'Medical Examinations'!E:E,"not found")</f>
        <v>Yes</v>
      </c>
      <c r="G2112" s="20" t="str">
        <f>_xlfn.XLOOKUP(A2112,'Medical Examinations'!A:A,'Medical Examinations'!F:F,"not found")</f>
        <v>No</v>
      </c>
      <c r="H2112" s="20">
        <f>_xlfn.XLOOKUP(A2112,'Medical Examinations'!A:A,'Medical Examinations'!G:G,"not found")</f>
        <v>1</v>
      </c>
      <c r="I2112" s="20" t="str">
        <f>_xlfn.XLOOKUP(A2112,'Medical Examinations'!A:A,'Medical Examinations'!H:H,"not found")</f>
        <v>No</v>
      </c>
      <c r="J2112" s="20" t="str">
        <f>_xlfn.XLOOKUP(A2112,'Medical Examinations'!A:A,'Medical Examinations'!I:I,"not found")</f>
        <v>Obesity</v>
      </c>
      <c r="K2112" s="21">
        <f>_xlfn.XLOOKUP(A2112,'Hospitalisation Details'!A:A,'Hospitalisation Details'!F:F,"Not Found")</f>
        <v>38304</v>
      </c>
      <c r="L2112" s="22">
        <f>_xlfn.XLOOKUP(A2112,'Hospitalisation Details'!A:A,'Hospitalisation Details'!H:H,"Not Found")</f>
        <v>2205.98</v>
      </c>
      <c r="M2112" s="21" t="str">
        <f>_xlfn.XLOOKUP(A2112,'Hospitalisation Details'!A:A,'Hospitalisation Details'!I:I,"Not Found")</f>
        <v>tier - 2</v>
      </c>
      <c r="N2112" s="21" t="str">
        <f>_xlfn.XLOOKUP(A2112,'Hospitalisation Details'!A:A,'Hospitalisation Details'!J:J,"Not Found")</f>
        <v>tier - 3</v>
      </c>
      <c r="O2112" s="21" t="str">
        <f>_xlfn.XLOOKUP(A2112,'Hospitalisation Details'!A:A,'Hospitalisation Details'!K:K,"Not Found")</f>
        <v>R1024</v>
      </c>
      <c r="P2112" s="23">
        <f>_xlfn.XLOOKUP(A2112,'Hospitalisation Details'!A:A,'Hospitalisation Details'!L:L,"Not Found")</f>
        <v>18</v>
      </c>
    </row>
    <row r="2113" spans="1:16" ht="15.75" x14ac:dyDescent="0.25">
      <c r="A2113" s="19" t="s">
        <v>253</v>
      </c>
      <c r="B2113" s="19" t="str">
        <f>_xlfn.XLOOKUP(A2113,'Customer Names'!A:A,'Customer Names'!C:C,"Not Found")</f>
        <v>Vespa</v>
      </c>
      <c r="C2113" s="20">
        <f>_xlfn.XLOOKUP(A2113,'Medical Examinations'!A:A,'Medical Examinations'!B:B,"not found")</f>
        <v>30.305</v>
      </c>
      <c r="D2113" s="20">
        <f>_xlfn.XLOOKUP(A2113,'Medical Examinations'!A:A,'Medical Examinations'!C:C,"not found")</f>
        <v>5.08</v>
      </c>
      <c r="E2113" s="20" t="str">
        <f>_xlfn.XLOOKUP(A2113,'Medical Examinations'!A:A,'Medical Examinations'!D:D,"not found")</f>
        <v>No</v>
      </c>
      <c r="F2113" s="20" t="str">
        <f>_xlfn.XLOOKUP(A2113,'Medical Examinations'!A:A,'Medical Examinations'!E:E,"not found")</f>
        <v>Yes</v>
      </c>
      <c r="G2113" s="20" t="str">
        <f>_xlfn.XLOOKUP(A2113,'Medical Examinations'!A:A,'Medical Examinations'!F:F,"not found")</f>
        <v>No</v>
      </c>
      <c r="H2113" s="20">
        <f>_xlfn.XLOOKUP(A2113,'Medical Examinations'!A:A,'Medical Examinations'!G:G,"not found")</f>
        <v>1</v>
      </c>
      <c r="I2113" s="20" t="str">
        <f>_xlfn.XLOOKUP(A2113,'Medical Examinations'!A:A,'Medical Examinations'!H:H,"not found")</f>
        <v>No</v>
      </c>
      <c r="J2113" s="20" t="str">
        <f>_xlfn.XLOOKUP(A2113,'Medical Examinations'!A:A,'Medical Examinations'!I:I,"not found")</f>
        <v>Obesity</v>
      </c>
      <c r="K2113" s="21">
        <f>_xlfn.XLOOKUP(A2113,'Hospitalisation Details'!A:A,'Hospitalisation Details'!F:F,"Not Found")</f>
        <v>38288</v>
      </c>
      <c r="L2113" s="22">
        <f>_xlfn.XLOOKUP(A2113,'Hospitalisation Details'!A:A,'Hospitalisation Details'!H:H,"Not Found")</f>
        <v>2203.7399999999998</v>
      </c>
      <c r="M2113" s="21" t="str">
        <f>_xlfn.XLOOKUP(A2113,'Hospitalisation Details'!A:A,'Hospitalisation Details'!I:I,"Not Found")</f>
        <v>tier - 2</v>
      </c>
      <c r="N2113" s="21" t="str">
        <f>_xlfn.XLOOKUP(A2113,'Hospitalisation Details'!A:A,'Hospitalisation Details'!J:J,"Not Found")</f>
        <v>tier - 2</v>
      </c>
      <c r="O2113" s="21" t="str">
        <f>_xlfn.XLOOKUP(A2113,'Hospitalisation Details'!A:A,'Hospitalisation Details'!K:K,"Not Found")</f>
        <v>R1024</v>
      </c>
      <c r="P2113" s="23">
        <f>_xlfn.XLOOKUP(A2113,'Hospitalisation Details'!A:A,'Hospitalisation Details'!L:L,"Not Found")</f>
        <v>18</v>
      </c>
    </row>
    <row r="2114" spans="1:16" ht="15.75" x14ac:dyDescent="0.25">
      <c r="A2114" s="19" t="s">
        <v>252</v>
      </c>
      <c r="B2114" s="19" t="str">
        <f>_xlfn.XLOOKUP(A2114,'Customer Names'!A:A,'Customer Names'!C:C,"Not Found")</f>
        <v>Meadows</v>
      </c>
      <c r="C2114" s="20">
        <f>_xlfn.XLOOKUP(A2114,'Medical Examinations'!A:A,'Medical Examinations'!B:B,"not found")</f>
        <v>30.114999999999998</v>
      </c>
      <c r="D2114" s="20">
        <f>_xlfn.XLOOKUP(A2114,'Medical Examinations'!A:A,'Medical Examinations'!C:C,"not found")</f>
        <v>4.38</v>
      </c>
      <c r="E2114" s="20" t="str">
        <f>_xlfn.XLOOKUP(A2114,'Medical Examinations'!A:A,'Medical Examinations'!D:D,"not found")</f>
        <v>No</v>
      </c>
      <c r="F2114" s="20" t="str">
        <f>_xlfn.XLOOKUP(A2114,'Medical Examinations'!A:A,'Medical Examinations'!E:E,"not found")</f>
        <v>Yes</v>
      </c>
      <c r="G2114" s="20" t="str">
        <f>_xlfn.XLOOKUP(A2114,'Medical Examinations'!A:A,'Medical Examinations'!F:F,"not found")</f>
        <v>No</v>
      </c>
      <c r="H2114" s="20">
        <f>_xlfn.XLOOKUP(A2114,'Medical Examinations'!A:A,'Medical Examinations'!G:G,"not found")</f>
        <v>1</v>
      </c>
      <c r="I2114" s="20" t="str">
        <f>_xlfn.XLOOKUP(A2114,'Medical Examinations'!A:A,'Medical Examinations'!H:H,"not found")</f>
        <v>No</v>
      </c>
      <c r="J2114" s="20" t="str">
        <f>_xlfn.XLOOKUP(A2114,'Medical Examinations'!A:A,'Medical Examinations'!I:I,"not found")</f>
        <v>Obesity</v>
      </c>
      <c r="K2114" s="21">
        <f>_xlfn.XLOOKUP(A2114,'Hospitalisation Details'!A:A,'Hospitalisation Details'!F:F,"Not Found")</f>
        <v>38205</v>
      </c>
      <c r="L2114" s="22">
        <f>_xlfn.XLOOKUP(A2114,'Hospitalisation Details'!A:A,'Hospitalisation Details'!H:H,"Not Found")</f>
        <v>2203.4699999999998</v>
      </c>
      <c r="M2114" s="21" t="str">
        <f>_xlfn.XLOOKUP(A2114,'Hospitalisation Details'!A:A,'Hospitalisation Details'!I:I,"Not Found")</f>
        <v>tier - 2</v>
      </c>
      <c r="N2114" s="21" t="str">
        <f>_xlfn.XLOOKUP(A2114,'Hospitalisation Details'!A:A,'Hospitalisation Details'!J:J,"Not Found")</f>
        <v>tier - 2</v>
      </c>
      <c r="O2114" s="21" t="str">
        <f>_xlfn.XLOOKUP(A2114,'Hospitalisation Details'!A:A,'Hospitalisation Details'!K:K,"Not Found")</f>
        <v>R1024</v>
      </c>
      <c r="P2114" s="23">
        <f>_xlfn.XLOOKUP(A2114,'Hospitalisation Details'!A:A,'Hospitalisation Details'!L:L,"Not Found")</f>
        <v>18</v>
      </c>
    </row>
    <row r="2115" spans="1:16" ht="15.75" x14ac:dyDescent="0.25">
      <c r="A2115" s="19" t="s">
        <v>251</v>
      </c>
      <c r="B2115" s="19" t="str">
        <f>_xlfn.XLOOKUP(A2115,'Customer Names'!A:A,'Customer Names'!C:C,"Not Found")</f>
        <v>Toppen</v>
      </c>
      <c r="C2115" s="20">
        <f>_xlfn.XLOOKUP(A2115,'Medical Examinations'!A:A,'Medical Examinations'!B:B,"not found")</f>
        <v>24.09</v>
      </c>
      <c r="D2115" s="20">
        <f>_xlfn.XLOOKUP(A2115,'Medical Examinations'!A:A,'Medical Examinations'!C:C,"not found")</f>
        <v>4.79</v>
      </c>
      <c r="E2115" s="20" t="str">
        <f>_xlfn.XLOOKUP(A2115,'Medical Examinations'!A:A,'Medical Examinations'!D:D,"not found")</f>
        <v>No</v>
      </c>
      <c r="F2115" s="20" t="str">
        <f>_xlfn.XLOOKUP(A2115,'Medical Examinations'!A:A,'Medical Examinations'!E:E,"not found")</f>
        <v>Yes</v>
      </c>
      <c r="G2115" s="20" t="str">
        <f>_xlfn.XLOOKUP(A2115,'Medical Examinations'!A:A,'Medical Examinations'!F:F,"not found")</f>
        <v>No</v>
      </c>
      <c r="H2115" s="20">
        <f>_xlfn.XLOOKUP(A2115,'Medical Examinations'!A:A,'Medical Examinations'!G:G,"not found")</f>
        <v>1</v>
      </c>
      <c r="I2115" s="20" t="str">
        <f>_xlfn.XLOOKUP(A2115,'Medical Examinations'!A:A,'Medical Examinations'!H:H,"not found")</f>
        <v>No</v>
      </c>
      <c r="J2115" s="20" t="str">
        <f>_xlfn.XLOOKUP(A2115,'Medical Examinations'!A:A,'Medical Examinations'!I:I,"not found")</f>
        <v>Normal Weight</v>
      </c>
      <c r="K2115" s="21">
        <f>_xlfn.XLOOKUP(A2115,'Hospitalisation Details'!A:A,'Hospitalisation Details'!F:F,"Not Found")</f>
        <v>38195</v>
      </c>
      <c r="L2115" s="22">
        <f>_xlfn.XLOOKUP(A2115,'Hospitalisation Details'!A:A,'Hospitalisation Details'!H:H,"Not Found")</f>
        <v>2201.1</v>
      </c>
      <c r="M2115" s="21" t="str">
        <f>_xlfn.XLOOKUP(A2115,'Hospitalisation Details'!A:A,'Hospitalisation Details'!I:I,"Not Found")</f>
        <v>tier - 2</v>
      </c>
      <c r="N2115" s="21" t="str">
        <f>_xlfn.XLOOKUP(A2115,'Hospitalisation Details'!A:A,'Hospitalisation Details'!J:J,"Not Found")</f>
        <v>tier - 2</v>
      </c>
      <c r="O2115" s="21" t="str">
        <f>_xlfn.XLOOKUP(A2115,'Hospitalisation Details'!A:A,'Hospitalisation Details'!K:K,"Not Found")</f>
        <v>R1013</v>
      </c>
      <c r="P2115" s="23">
        <f>_xlfn.XLOOKUP(A2115,'Hospitalisation Details'!A:A,'Hospitalisation Details'!L:L,"Not Found")</f>
        <v>18</v>
      </c>
    </row>
    <row r="2116" spans="1:16" ht="15.75" x14ac:dyDescent="0.25">
      <c r="A2116" s="19" t="s">
        <v>250</v>
      </c>
      <c r="B2116" s="19" t="str">
        <f>_xlfn.XLOOKUP(A2116,'Customer Names'!A:A,'Customer Names'!C:C,"Not Found")</f>
        <v>Ermer</v>
      </c>
      <c r="C2116" s="20">
        <f>_xlfn.XLOOKUP(A2116,'Medical Examinations'!A:A,'Medical Examinations'!B:B,"not found")</f>
        <v>28.215</v>
      </c>
      <c r="D2116" s="20">
        <f>_xlfn.XLOOKUP(A2116,'Medical Examinations'!A:A,'Medical Examinations'!C:C,"not found")</f>
        <v>4.21</v>
      </c>
      <c r="E2116" s="20" t="str">
        <f>_xlfn.XLOOKUP(A2116,'Medical Examinations'!A:A,'Medical Examinations'!D:D,"not found")</f>
        <v>No</v>
      </c>
      <c r="F2116" s="20" t="str">
        <f>_xlfn.XLOOKUP(A2116,'Medical Examinations'!A:A,'Medical Examinations'!E:E,"not found")</f>
        <v>Yes</v>
      </c>
      <c r="G2116" s="20" t="str">
        <f>_xlfn.XLOOKUP(A2116,'Medical Examinations'!A:A,'Medical Examinations'!F:F,"not found")</f>
        <v>No</v>
      </c>
      <c r="H2116" s="20">
        <f>_xlfn.XLOOKUP(A2116,'Medical Examinations'!A:A,'Medical Examinations'!G:G,"not found")</f>
        <v>1</v>
      </c>
      <c r="I2116" s="20" t="str">
        <f>_xlfn.XLOOKUP(A2116,'Medical Examinations'!A:A,'Medical Examinations'!H:H,"not found")</f>
        <v>No</v>
      </c>
      <c r="J2116" s="20" t="str">
        <f>_xlfn.XLOOKUP(A2116,'Medical Examinations'!A:A,'Medical Examinations'!I:I,"not found")</f>
        <v>Overweight</v>
      </c>
      <c r="K2116" s="21">
        <f>_xlfn.XLOOKUP(A2116,'Hospitalisation Details'!A:A,'Hospitalisation Details'!F:F,"Not Found")</f>
        <v>38242</v>
      </c>
      <c r="L2116" s="22">
        <f>_xlfn.XLOOKUP(A2116,'Hospitalisation Details'!A:A,'Hospitalisation Details'!H:H,"Not Found")</f>
        <v>2200.83</v>
      </c>
      <c r="M2116" s="21" t="str">
        <f>_xlfn.XLOOKUP(A2116,'Hospitalisation Details'!A:A,'Hospitalisation Details'!I:I,"Not Found")</f>
        <v>tier - 2</v>
      </c>
      <c r="N2116" s="21" t="str">
        <f>_xlfn.XLOOKUP(A2116,'Hospitalisation Details'!A:A,'Hospitalisation Details'!J:J,"Not Found")</f>
        <v>tier - 2</v>
      </c>
      <c r="O2116" s="21" t="str">
        <f>_xlfn.XLOOKUP(A2116,'Hospitalisation Details'!A:A,'Hospitalisation Details'!K:K,"Not Found")</f>
        <v>R1024</v>
      </c>
      <c r="P2116" s="23">
        <f>_xlfn.XLOOKUP(A2116,'Hospitalisation Details'!A:A,'Hospitalisation Details'!L:L,"Not Found")</f>
        <v>18</v>
      </c>
    </row>
    <row r="2117" spans="1:16" ht="15.75" x14ac:dyDescent="0.25">
      <c r="A2117" s="19" t="s">
        <v>248</v>
      </c>
      <c r="B2117" s="19" t="str">
        <f>_xlfn.XLOOKUP(A2117,'Customer Names'!A:A,'Customer Names'!C:C,"Not Found")</f>
        <v>Dionne</v>
      </c>
      <c r="C2117" s="20">
        <f>_xlfn.XLOOKUP(A2117,'Medical Examinations'!A:A,'Medical Examinations'!B:B,"not found")</f>
        <v>26.315000000000001</v>
      </c>
      <c r="D2117" s="20">
        <f>_xlfn.XLOOKUP(A2117,'Medical Examinations'!A:A,'Medical Examinations'!C:C,"not found")</f>
        <v>5.47</v>
      </c>
      <c r="E2117" s="20" t="str">
        <f>_xlfn.XLOOKUP(A2117,'Medical Examinations'!A:A,'Medical Examinations'!D:D,"not found")</f>
        <v>No</v>
      </c>
      <c r="F2117" s="20" t="str">
        <f>_xlfn.XLOOKUP(A2117,'Medical Examinations'!A:A,'Medical Examinations'!E:E,"not found")</f>
        <v>Yes</v>
      </c>
      <c r="G2117" s="20" t="str">
        <f>_xlfn.XLOOKUP(A2117,'Medical Examinations'!A:A,'Medical Examinations'!F:F,"not found")</f>
        <v>No</v>
      </c>
      <c r="H2117" s="20">
        <f>_xlfn.XLOOKUP(A2117,'Medical Examinations'!A:A,'Medical Examinations'!G:G,"not found")</f>
        <v>1</v>
      </c>
      <c r="I2117" s="20" t="str">
        <f>_xlfn.XLOOKUP(A2117,'Medical Examinations'!A:A,'Medical Examinations'!H:H,"not found")</f>
        <v>No</v>
      </c>
      <c r="J2117" s="20" t="str">
        <f>_xlfn.XLOOKUP(A2117,'Medical Examinations'!A:A,'Medical Examinations'!I:I,"not found")</f>
        <v>Overweight</v>
      </c>
      <c r="K2117" s="21">
        <f>_xlfn.XLOOKUP(A2117,'Hospitalisation Details'!A:A,'Hospitalisation Details'!F:F,"Not Found")</f>
        <v>38233</v>
      </c>
      <c r="L2117" s="22">
        <f>_xlfn.XLOOKUP(A2117,'Hospitalisation Details'!A:A,'Hospitalisation Details'!H:H,"Not Found")</f>
        <v>2198.19</v>
      </c>
      <c r="M2117" s="21" t="str">
        <f>_xlfn.XLOOKUP(A2117,'Hospitalisation Details'!A:A,'Hospitalisation Details'!I:I,"Not Found")</f>
        <v>tier - 2</v>
      </c>
      <c r="N2117" s="21" t="str">
        <f>_xlfn.XLOOKUP(A2117,'Hospitalisation Details'!A:A,'Hospitalisation Details'!J:J,"Not Found")</f>
        <v>tier - 2</v>
      </c>
      <c r="O2117" s="21" t="str">
        <f>_xlfn.XLOOKUP(A2117,'Hospitalisation Details'!A:A,'Hospitalisation Details'!K:K,"Not Found")</f>
        <v>R1023</v>
      </c>
      <c r="P2117" s="23">
        <f>_xlfn.XLOOKUP(A2117,'Hospitalisation Details'!A:A,'Hospitalisation Details'!L:L,"Not Found")</f>
        <v>18</v>
      </c>
    </row>
    <row r="2118" spans="1:16" ht="15.75" x14ac:dyDescent="0.25">
      <c r="A2118" s="19" t="s">
        <v>246</v>
      </c>
      <c r="B2118" s="19" t="str">
        <f>_xlfn.XLOOKUP(A2118,'Customer Names'!A:A,'Customer Names'!C:C,"Not Found")</f>
        <v>Stasulli</v>
      </c>
      <c r="C2118" s="20">
        <f>_xlfn.XLOOKUP(A2118,'Medical Examinations'!A:A,'Medical Examinations'!B:B,"not found")</f>
        <v>25.08</v>
      </c>
      <c r="D2118" s="20">
        <f>_xlfn.XLOOKUP(A2118,'Medical Examinations'!A:A,'Medical Examinations'!C:C,"not found")</f>
        <v>5.09</v>
      </c>
      <c r="E2118" s="20" t="str">
        <f>_xlfn.XLOOKUP(A2118,'Medical Examinations'!A:A,'Medical Examinations'!D:D,"not found")</f>
        <v>No</v>
      </c>
      <c r="F2118" s="20" t="str">
        <f>_xlfn.XLOOKUP(A2118,'Medical Examinations'!A:A,'Medical Examinations'!E:E,"not found")</f>
        <v>Yes</v>
      </c>
      <c r="G2118" s="20" t="str">
        <f>_xlfn.XLOOKUP(A2118,'Medical Examinations'!A:A,'Medical Examinations'!F:F,"not found")</f>
        <v>No</v>
      </c>
      <c r="H2118" s="20">
        <f>_xlfn.XLOOKUP(A2118,'Medical Examinations'!A:A,'Medical Examinations'!G:G,"not found")</f>
        <v>1</v>
      </c>
      <c r="I2118" s="20" t="str">
        <f>_xlfn.XLOOKUP(A2118,'Medical Examinations'!A:A,'Medical Examinations'!H:H,"not found")</f>
        <v>No</v>
      </c>
      <c r="J2118" s="20" t="str">
        <f>_xlfn.XLOOKUP(A2118,'Medical Examinations'!A:A,'Medical Examinations'!I:I,"not found")</f>
        <v>Overweight</v>
      </c>
      <c r="K2118" s="21">
        <f>_xlfn.XLOOKUP(A2118,'Hospitalisation Details'!A:A,'Hospitalisation Details'!F:F,"Not Found")</f>
        <v>38328</v>
      </c>
      <c r="L2118" s="22">
        <f>_xlfn.XLOOKUP(A2118,'Hospitalisation Details'!A:A,'Hospitalisation Details'!H:H,"Not Found")</f>
        <v>2196.4699999999998</v>
      </c>
      <c r="M2118" s="21" t="str">
        <f>_xlfn.XLOOKUP(A2118,'Hospitalisation Details'!A:A,'Hospitalisation Details'!I:I,"Not Found")</f>
        <v>tier - 2</v>
      </c>
      <c r="N2118" s="21" t="str">
        <f>_xlfn.XLOOKUP(A2118,'Hospitalisation Details'!A:A,'Hospitalisation Details'!J:J,"Not Found")</f>
        <v>tier - 2</v>
      </c>
      <c r="O2118" s="21" t="str">
        <f>_xlfn.XLOOKUP(A2118,'Hospitalisation Details'!A:A,'Hospitalisation Details'!K:K,"Not Found")</f>
        <v>R1024</v>
      </c>
      <c r="P2118" s="23">
        <f>_xlfn.XLOOKUP(A2118,'Hospitalisation Details'!A:A,'Hospitalisation Details'!L:L,"Not Found")</f>
        <v>18</v>
      </c>
    </row>
    <row r="2119" spans="1:16" ht="15.75" x14ac:dyDescent="0.25">
      <c r="A2119" s="19" t="s">
        <v>245</v>
      </c>
      <c r="B2119" s="19" t="str">
        <f>_xlfn.XLOOKUP(A2119,'Customer Names'!A:A,'Customer Names'!C:C,"Not Found")</f>
        <v>Duran</v>
      </c>
      <c r="C2119" s="20">
        <f>_xlfn.XLOOKUP(A2119,'Medical Examinations'!A:A,'Medical Examinations'!B:B,"not found")</f>
        <v>15.41</v>
      </c>
      <c r="D2119" s="20">
        <f>_xlfn.XLOOKUP(A2119,'Medical Examinations'!A:A,'Medical Examinations'!C:C,"not found")</f>
        <v>5.08</v>
      </c>
      <c r="E2119" s="20" t="str">
        <f>_xlfn.XLOOKUP(A2119,'Medical Examinations'!A:A,'Medical Examinations'!D:D,"not found")</f>
        <v>No</v>
      </c>
      <c r="F2119" s="20" t="str">
        <f>_xlfn.XLOOKUP(A2119,'Medical Examinations'!A:A,'Medical Examinations'!E:E,"not found")</f>
        <v>No</v>
      </c>
      <c r="G2119" s="20" t="str">
        <f>_xlfn.XLOOKUP(A2119,'Medical Examinations'!A:A,'Medical Examinations'!F:F,"not found")</f>
        <v>No</v>
      </c>
      <c r="H2119" s="20">
        <f>_xlfn.XLOOKUP(A2119,'Medical Examinations'!A:A,'Medical Examinations'!G:G,"not found")</f>
        <v>0</v>
      </c>
      <c r="I2119" s="20" t="str">
        <f>_xlfn.XLOOKUP(A2119,'Medical Examinations'!A:A,'Medical Examinations'!H:H,"not found")</f>
        <v>No</v>
      </c>
      <c r="J2119" s="20" t="str">
        <f>_xlfn.XLOOKUP(A2119,'Medical Examinations'!A:A,'Medical Examinations'!I:I,"not found")</f>
        <v>Underweight</v>
      </c>
      <c r="K2119" s="21">
        <f>_xlfn.XLOOKUP(A2119,'Hospitalisation Details'!A:A,'Hospitalisation Details'!F:F,"Not Found")</f>
        <v>33588</v>
      </c>
      <c r="L2119" s="22">
        <f>_xlfn.XLOOKUP(A2119,'Hospitalisation Details'!A:A,'Hospitalisation Details'!H:H,"Not Found")</f>
        <v>2193.1999999999998</v>
      </c>
      <c r="M2119" s="21" t="str">
        <f>_xlfn.XLOOKUP(A2119,'Hospitalisation Details'!A:A,'Hospitalisation Details'!I:I,"Not Found")</f>
        <v>tier - 2</v>
      </c>
      <c r="N2119" s="21" t="str">
        <f>_xlfn.XLOOKUP(A2119,'Hospitalisation Details'!A:A,'Hospitalisation Details'!J:J,"Not Found")</f>
        <v>tier - 2</v>
      </c>
      <c r="O2119" s="21" t="str">
        <f>_xlfn.XLOOKUP(A2119,'Hospitalisation Details'!A:A,'Hospitalisation Details'!K:K,"Not Found")</f>
        <v>R1012</v>
      </c>
      <c r="P2119" s="23">
        <f>_xlfn.XLOOKUP(A2119,'Hospitalisation Details'!A:A,'Hospitalisation Details'!L:L,"Not Found")</f>
        <v>31</v>
      </c>
    </row>
    <row r="2120" spans="1:16" ht="15.75" x14ac:dyDescent="0.25">
      <c r="A2120" s="19" t="s">
        <v>244</v>
      </c>
      <c r="B2120" s="19" t="str">
        <f>_xlfn.XLOOKUP(A2120,'Customer Names'!A:A,'Customer Names'!C:C,"Not Found")</f>
        <v>Klundt</v>
      </c>
      <c r="C2120" s="20">
        <f>_xlfn.XLOOKUP(A2120,'Medical Examinations'!A:A,'Medical Examinations'!B:B,"not found")</f>
        <v>23.83</v>
      </c>
      <c r="D2120" s="20">
        <f>_xlfn.XLOOKUP(A2120,'Medical Examinations'!A:A,'Medical Examinations'!C:C,"not found")</f>
        <v>5.68</v>
      </c>
      <c r="E2120" s="20" t="str">
        <f>_xlfn.XLOOKUP(A2120,'Medical Examinations'!A:A,'Medical Examinations'!D:D,"not found")</f>
        <v>No</v>
      </c>
      <c r="F2120" s="20" t="str">
        <f>_xlfn.XLOOKUP(A2120,'Medical Examinations'!A:A,'Medical Examinations'!E:E,"not found")</f>
        <v>No</v>
      </c>
      <c r="G2120" s="20" t="str">
        <f>_xlfn.XLOOKUP(A2120,'Medical Examinations'!A:A,'Medical Examinations'!F:F,"not found")</f>
        <v>No</v>
      </c>
      <c r="H2120" s="20">
        <f>_xlfn.XLOOKUP(A2120,'Medical Examinations'!A:A,'Medical Examinations'!G:G,"not found")</f>
        <v>0</v>
      </c>
      <c r="I2120" s="20" t="str">
        <f>_xlfn.XLOOKUP(A2120,'Medical Examinations'!A:A,'Medical Examinations'!H:H,"not found")</f>
        <v>No</v>
      </c>
      <c r="J2120" s="20" t="str">
        <f>_xlfn.XLOOKUP(A2120,'Medical Examinations'!A:A,'Medical Examinations'!I:I,"not found")</f>
        <v>Normal Weight</v>
      </c>
      <c r="K2120" s="21">
        <f>_xlfn.XLOOKUP(A2120,'Hospitalisation Details'!A:A,'Hospitalisation Details'!F:F,"Not Found")</f>
        <v>34604</v>
      </c>
      <c r="L2120" s="22">
        <f>_xlfn.XLOOKUP(A2120,'Hospitalisation Details'!A:A,'Hospitalisation Details'!H:H,"Not Found")</f>
        <v>2170.08</v>
      </c>
      <c r="M2120" s="21" t="str">
        <f>_xlfn.XLOOKUP(A2120,'Hospitalisation Details'!A:A,'Hospitalisation Details'!I:I,"Not Found")</f>
        <v>tier - 2</v>
      </c>
      <c r="N2120" s="21" t="str">
        <f>_xlfn.XLOOKUP(A2120,'Hospitalisation Details'!A:A,'Hospitalisation Details'!J:J,"Not Found")</f>
        <v>tier - 2</v>
      </c>
      <c r="O2120" s="21" t="str">
        <f>_xlfn.XLOOKUP(A2120,'Hospitalisation Details'!A:A,'Hospitalisation Details'!K:K,"Not Found")</f>
        <v>R1013</v>
      </c>
      <c r="P2120" s="23">
        <f>_xlfn.XLOOKUP(A2120,'Hospitalisation Details'!A:A,'Hospitalisation Details'!L:L,"Not Found")</f>
        <v>28</v>
      </c>
    </row>
    <row r="2121" spans="1:16" ht="15.75" x14ac:dyDescent="0.25">
      <c r="A2121" s="19" t="s">
        <v>243</v>
      </c>
      <c r="B2121" s="19" t="str">
        <f>_xlfn.XLOOKUP(A2121,'Customer Names'!A:A,'Customer Names'!C:C,"Not Found")</f>
        <v>Waters</v>
      </c>
      <c r="C2121" s="20">
        <f>_xlfn.XLOOKUP(A2121,'Medical Examinations'!A:A,'Medical Examinations'!B:B,"not found")</f>
        <v>36</v>
      </c>
      <c r="D2121" s="20">
        <f>_xlfn.XLOOKUP(A2121,'Medical Examinations'!A:A,'Medical Examinations'!C:C,"not found")</f>
        <v>4.66</v>
      </c>
      <c r="E2121" s="20" t="str">
        <f>_xlfn.XLOOKUP(A2121,'Medical Examinations'!A:A,'Medical Examinations'!D:D,"not found")</f>
        <v>No</v>
      </c>
      <c r="F2121" s="20" t="str">
        <f>_xlfn.XLOOKUP(A2121,'Medical Examinations'!A:A,'Medical Examinations'!E:E,"not found")</f>
        <v>Yes</v>
      </c>
      <c r="G2121" s="20" t="str">
        <f>_xlfn.XLOOKUP(A2121,'Medical Examinations'!A:A,'Medical Examinations'!F:F,"not found")</f>
        <v>No</v>
      </c>
      <c r="H2121" s="20">
        <f>_xlfn.XLOOKUP(A2121,'Medical Examinations'!A:A,'Medical Examinations'!G:G,"not found")</f>
        <v>1</v>
      </c>
      <c r="I2121" s="20" t="str">
        <f>_xlfn.XLOOKUP(A2121,'Medical Examinations'!A:A,'Medical Examinations'!H:H,"not found")</f>
        <v>No</v>
      </c>
      <c r="J2121" s="20" t="str">
        <f>_xlfn.XLOOKUP(A2121,'Medical Examinations'!A:A,'Medical Examinations'!I:I,"not found")</f>
        <v>Obesity</v>
      </c>
      <c r="K2121" s="21">
        <f>_xlfn.XLOOKUP(A2121,'Hospitalisation Details'!A:A,'Hospitalisation Details'!F:F,"Not Found")</f>
        <v>36761</v>
      </c>
      <c r="L2121" s="22">
        <f>_xlfn.XLOOKUP(A2121,'Hospitalisation Details'!A:A,'Hospitalisation Details'!H:H,"Not Found")</f>
        <v>2166.73</v>
      </c>
      <c r="M2121" s="21" t="str">
        <f>_xlfn.XLOOKUP(A2121,'Hospitalisation Details'!A:A,'Hospitalisation Details'!I:I,"Not Found")</f>
        <v>tier - 2</v>
      </c>
      <c r="N2121" s="21" t="str">
        <f>_xlfn.XLOOKUP(A2121,'Hospitalisation Details'!A:A,'Hospitalisation Details'!J:J,"Not Found")</f>
        <v>tier - 2</v>
      </c>
      <c r="O2121" s="21" t="str">
        <f>_xlfn.XLOOKUP(A2121,'Hospitalisation Details'!A:A,'Hospitalisation Details'!K:K,"Not Found")</f>
        <v>R1011</v>
      </c>
      <c r="P2121" s="23">
        <f>_xlfn.XLOOKUP(A2121,'Hospitalisation Details'!A:A,'Hospitalisation Details'!L:L,"Not Found")</f>
        <v>22</v>
      </c>
    </row>
    <row r="2122" spans="1:16" ht="15.75" x14ac:dyDescent="0.25">
      <c r="A2122" s="19" t="s">
        <v>242</v>
      </c>
      <c r="B2122" s="19" t="str">
        <f>_xlfn.XLOOKUP(A2122,'Customer Names'!A:A,'Customer Names'!C:C,"Not Found")</f>
        <v>Rusk</v>
      </c>
      <c r="C2122" s="20">
        <f>_xlfn.XLOOKUP(A2122,'Medical Examinations'!A:A,'Medical Examinations'!B:B,"not found")</f>
        <v>28.82</v>
      </c>
      <c r="D2122" s="20">
        <f>_xlfn.XLOOKUP(A2122,'Medical Examinations'!A:A,'Medical Examinations'!C:C,"not found")</f>
        <v>5.59</v>
      </c>
      <c r="E2122" s="20" t="str">
        <f>_xlfn.XLOOKUP(A2122,'Medical Examinations'!A:A,'Medical Examinations'!D:D,"not found")</f>
        <v>No</v>
      </c>
      <c r="F2122" s="20" t="str">
        <f>_xlfn.XLOOKUP(A2122,'Medical Examinations'!A:A,'Medical Examinations'!E:E,"not found")</f>
        <v>Yes</v>
      </c>
      <c r="G2122" s="20" t="str">
        <f>_xlfn.XLOOKUP(A2122,'Medical Examinations'!A:A,'Medical Examinations'!F:F,"not found")</f>
        <v>No</v>
      </c>
      <c r="H2122" s="20">
        <f>_xlfn.XLOOKUP(A2122,'Medical Examinations'!A:A,'Medical Examinations'!G:G,"not found")</f>
        <v>1</v>
      </c>
      <c r="I2122" s="20" t="str">
        <f>_xlfn.XLOOKUP(A2122,'Medical Examinations'!A:A,'Medical Examinations'!H:H,"not found")</f>
        <v>No</v>
      </c>
      <c r="J2122" s="20" t="str">
        <f>_xlfn.XLOOKUP(A2122,'Medical Examinations'!A:A,'Medical Examinations'!I:I,"not found")</f>
        <v>Overweight</v>
      </c>
      <c r="K2122" s="21">
        <f>_xlfn.XLOOKUP(A2122,'Hospitalisation Details'!A:A,'Hospitalisation Details'!F:F,"Not Found")</f>
        <v>36870</v>
      </c>
      <c r="L2122" s="22">
        <f>_xlfn.XLOOKUP(A2122,'Hospitalisation Details'!A:A,'Hospitalisation Details'!H:H,"Not Found")</f>
        <v>2156.75</v>
      </c>
      <c r="M2122" s="21" t="str">
        <f>_xlfn.XLOOKUP(A2122,'Hospitalisation Details'!A:A,'Hospitalisation Details'!I:I,"Not Found")</f>
        <v>tier - 2</v>
      </c>
      <c r="N2122" s="21" t="str">
        <f>_xlfn.XLOOKUP(A2122,'Hospitalisation Details'!A:A,'Hospitalisation Details'!J:J,"Not Found")</f>
        <v>tier - 2</v>
      </c>
      <c r="O2122" s="21" t="str">
        <f>_xlfn.XLOOKUP(A2122,'Hospitalisation Details'!A:A,'Hospitalisation Details'!K:K,"Not Found")</f>
        <v>R1013</v>
      </c>
      <c r="P2122" s="23">
        <f>_xlfn.XLOOKUP(A2122,'Hospitalisation Details'!A:A,'Hospitalisation Details'!L:L,"Not Found")</f>
        <v>22</v>
      </c>
    </row>
    <row r="2123" spans="1:16" ht="15.75" x14ac:dyDescent="0.25">
      <c r="A2123" s="19" t="s">
        <v>241</v>
      </c>
      <c r="B2123" s="19" t="str">
        <f>_xlfn.XLOOKUP(A2123,'Customer Names'!A:A,'Customer Names'!C:C,"Not Found")</f>
        <v>Gersbach</v>
      </c>
      <c r="C2123" s="20">
        <f>_xlfn.XLOOKUP(A2123,'Medical Examinations'!A:A,'Medical Examinations'!B:B,"not found")</f>
        <v>28.05</v>
      </c>
      <c r="D2123" s="20">
        <f>_xlfn.XLOOKUP(A2123,'Medical Examinations'!A:A,'Medical Examinations'!C:C,"not found")</f>
        <v>6.2</v>
      </c>
      <c r="E2123" s="20" t="str">
        <f>_xlfn.XLOOKUP(A2123,'Medical Examinations'!A:A,'Medical Examinations'!D:D,"not found")</f>
        <v>No</v>
      </c>
      <c r="F2123" s="20" t="str">
        <f>_xlfn.XLOOKUP(A2123,'Medical Examinations'!A:A,'Medical Examinations'!E:E,"not found")</f>
        <v>Yes</v>
      </c>
      <c r="G2123" s="20" t="str">
        <f>_xlfn.XLOOKUP(A2123,'Medical Examinations'!A:A,'Medical Examinations'!F:F,"not found")</f>
        <v>No</v>
      </c>
      <c r="H2123" s="20">
        <f>_xlfn.XLOOKUP(A2123,'Medical Examinations'!A:A,'Medical Examinations'!G:G,"not found")</f>
        <v>1</v>
      </c>
      <c r="I2123" s="20" t="str">
        <f>_xlfn.XLOOKUP(A2123,'Medical Examinations'!A:A,'Medical Examinations'!H:H,"not found")</f>
        <v>No</v>
      </c>
      <c r="J2123" s="20" t="str">
        <f>_xlfn.XLOOKUP(A2123,'Medical Examinations'!A:A,'Medical Examinations'!I:I,"not found")</f>
        <v>Overweight</v>
      </c>
      <c r="K2123" s="21">
        <f>_xlfn.XLOOKUP(A2123,'Hospitalisation Details'!A:A,'Hospitalisation Details'!F:F,"Not Found")</f>
        <v>36859</v>
      </c>
      <c r="L2123" s="22">
        <f>_xlfn.XLOOKUP(A2123,'Hospitalisation Details'!A:A,'Hospitalisation Details'!H:H,"Not Found")</f>
        <v>2155.6799999999998</v>
      </c>
      <c r="M2123" s="21" t="str">
        <f>_xlfn.XLOOKUP(A2123,'Hospitalisation Details'!A:A,'Hospitalisation Details'!I:I,"Not Found")</f>
        <v>tier - 2</v>
      </c>
      <c r="N2123" s="21" t="str">
        <f>_xlfn.XLOOKUP(A2123,'Hospitalisation Details'!A:A,'Hospitalisation Details'!J:J,"Not Found")</f>
        <v>tier - 2</v>
      </c>
      <c r="O2123" s="21" t="str">
        <f>_xlfn.XLOOKUP(A2123,'Hospitalisation Details'!A:A,'Hospitalisation Details'!K:K,"Not Found")</f>
        <v>R1013</v>
      </c>
      <c r="P2123" s="23">
        <f>_xlfn.XLOOKUP(A2123,'Hospitalisation Details'!A:A,'Hospitalisation Details'!L:L,"Not Found")</f>
        <v>22</v>
      </c>
    </row>
    <row r="2124" spans="1:16" ht="15.75" x14ac:dyDescent="0.25">
      <c r="A2124" s="19" t="s">
        <v>240</v>
      </c>
      <c r="B2124" s="19" t="str">
        <f>_xlfn.XLOOKUP(A2124,'Customer Names'!A:A,'Customer Names'!C:C,"Not Found")</f>
        <v>Taylor-Watson</v>
      </c>
      <c r="C2124" s="20">
        <f>_xlfn.XLOOKUP(A2124,'Medical Examinations'!A:A,'Medical Examinations'!B:B,"not found")</f>
        <v>27.1</v>
      </c>
      <c r="D2124" s="20">
        <f>_xlfn.XLOOKUP(A2124,'Medical Examinations'!A:A,'Medical Examinations'!C:C,"not found")</f>
        <v>4.45</v>
      </c>
      <c r="E2124" s="20" t="str">
        <f>_xlfn.XLOOKUP(A2124,'Medical Examinations'!A:A,'Medical Examinations'!D:D,"not found")</f>
        <v>No</v>
      </c>
      <c r="F2124" s="20" t="str">
        <f>_xlfn.XLOOKUP(A2124,'Medical Examinations'!A:A,'Medical Examinations'!E:E,"not found")</f>
        <v>Yes</v>
      </c>
      <c r="G2124" s="20" t="str">
        <f>_xlfn.XLOOKUP(A2124,'Medical Examinations'!A:A,'Medical Examinations'!F:F,"not found")</f>
        <v>No</v>
      </c>
      <c r="H2124" s="20">
        <f>_xlfn.XLOOKUP(A2124,'Medical Examinations'!A:A,'Medical Examinations'!G:G,"not found")</f>
        <v>1</v>
      </c>
      <c r="I2124" s="20" t="str">
        <f>_xlfn.XLOOKUP(A2124,'Medical Examinations'!A:A,'Medical Examinations'!H:H,"not found")</f>
        <v>No</v>
      </c>
      <c r="J2124" s="20" t="str">
        <f>_xlfn.XLOOKUP(A2124,'Medical Examinations'!A:A,'Medical Examinations'!I:I,"not found")</f>
        <v>Overweight</v>
      </c>
      <c r="K2124" s="21">
        <f>_xlfn.XLOOKUP(A2124,'Hospitalisation Details'!A:A,'Hospitalisation Details'!F:F,"Not Found")</f>
        <v>36821</v>
      </c>
      <c r="L2124" s="22">
        <f>_xlfn.XLOOKUP(A2124,'Hospitalisation Details'!A:A,'Hospitalisation Details'!H:H,"Not Found")</f>
        <v>2154.36</v>
      </c>
      <c r="M2124" s="21" t="str">
        <f>_xlfn.XLOOKUP(A2124,'Hospitalisation Details'!A:A,'Hospitalisation Details'!I:I,"Not Found")</f>
        <v>tier - 2</v>
      </c>
      <c r="N2124" s="21" t="str">
        <f>_xlfn.XLOOKUP(A2124,'Hospitalisation Details'!A:A,'Hospitalisation Details'!J:J,"Not Found")</f>
        <v>tier - 2</v>
      </c>
      <c r="O2124" s="21" t="str">
        <f>_xlfn.XLOOKUP(A2124,'Hospitalisation Details'!A:A,'Hospitalisation Details'!K:K,"Not Found")</f>
        <v>R1011</v>
      </c>
      <c r="P2124" s="23">
        <f>_xlfn.XLOOKUP(A2124,'Hospitalisation Details'!A:A,'Hospitalisation Details'!L:L,"Not Found")</f>
        <v>22</v>
      </c>
    </row>
    <row r="2125" spans="1:16" ht="15.75" x14ac:dyDescent="0.25">
      <c r="A2125" s="19" t="s">
        <v>239</v>
      </c>
      <c r="B2125" s="19" t="str">
        <f>_xlfn.XLOOKUP(A2125,'Customer Names'!A:A,'Customer Names'!C:C,"Not Found")</f>
        <v>Crawford</v>
      </c>
      <c r="C2125" s="20">
        <f>_xlfn.XLOOKUP(A2125,'Medical Examinations'!A:A,'Medical Examinations'!B:B,"not found")</f>
        <v>24.3</v>
      </c>
      <c r="D2125" s="20">
        <f>_xlfn.XLOOKUP(A2125,'Medical Examinations'!A:A,'Medical Examinations'!C:C,"not found")</f>
        <v>6.1</v>
      </c>
      <c r="E2125" s="20" t="str">
        <f>_xlfn.XLOOKUP(A2125,'Medical Examinations'!A:A,'Medical Examinations'!D:D,"not found")</f>
        <v>Yes</v>
      </c>
      <c r="F2125" s="20" t="str">
        <f>_xlfn.XLOOKUP(A2125,'Medical Examinations'!A:A,'Medical Examinations'!E:E,"not found")</f>
        <v>Yes</v>
      </c>
      <c r="G2125" s="20" t="str">
        <f>_xlfn.XLOOKUP(A2125,'Medical Examinations'!A:A,'Medical Examinations'!F:F,"not found")</f>
        <v>No</v>
      </c>
      <c r="H2125" s="20">
        <f>_xlfn.XLOOKUP(A2125,'Medical Examinations'!A:A,'Medical Examinations'!G:G,"not found")</f>
        <v>1</v>
      </c>
      <c r="I2125" s="20" t="str">
        <f>_xlfn.XLOOKUP(A2125,'Medical Examinations'!A:A,'Medical Examinations'!H:H,"not found")</f>
        <v>No</v>
      </c>
      <c r="J2125" s="20" t="str">
        <f>_xlfn.XLOOKUP(A2125,'Medical Examinations'!A:A,'Medical Examinations'!I:I,"not found")</f>
        <v>Normal Weight</v>
      </c>
      <c r="K2125" s="21">
        <f>_xlfn.XLOOKUP(A2125,'Hospitalisation Details'!A:A,'Hospitalisation Details'!F:F,"Not Found")</f>
        <v>36887</v>
      </c>
      <c r="L2125" s="22">
        <f>_xlfn.XLOOKUP(A2125,'Hospitalisation Details'!A:A,'Hospitalisation Details'!H:H,"Not Found")</f>
        <v>2150.4699999999998</v>
      </c>
      <c r="M2125" s="21" t="str">
        <f>_xlfn.XLOOKUP(A2125,'Hospitalisation Details'!A:A,'Hospitalisation Details'!I:I,"Not Found")</f>
        <v>tier - 2</v>
      </c>
      <c r="N2125" s="21" t="str">
        <f>_xlfn.XLOOKUP(A2125,'Hospitalisation Details'!A:A,'Hospitalisation Details'!J:J,"Not Found")</f>
        <v>tier - 2</v>
      </c>
      <c r="O2125" s="21" t="str">
        <f>_xlfn.XLOOKUP(A2125,'Hospitalisation Details'!A:A,'Hospitalisation Details'!K:K,"Not Found")</f>
        <v>R1011</v>
      </c>
      <c r="P2125" s="23">
        <f>_xlfn.XLOOKUP(A2125,'Hospitalisation Details'!A:A,'Hospitalisation Details'!L:L,"Not Found")</f>
        <v>22</v>
      </c>
    </row>
    <row r="2126" spans="1:16" ht="15.75" x14ac:dyDescent="0.25">
      <c r="A2126" s="19" t="s">
        <v>238</v>
      </c>
      <c r="B2126" s="19" t="str">
        <f>_xlfn.XLOOKUP(A2126,'Customer Names'!A:A,'Customer Names'!C:C,"Not Found")</f>
        <v>Levitsky</v>
      </c>
      <c r="C2126" s="20">
        <f>_xlfn.XLOOKUP(A2126,'Medical Examinations'!A:A,'Medical Examinations'!B:B,"not found")</f>
        <v>30.72</v>
      </c>
      <c r="D2126" s="20">
        <f>_xlfn.XLOOKUP(A2126,'Medical Examinations'!A:A,'Medical Examinations'!C:C,"not found")</f>
        <v>6.06</v>
      </c>
      <c r="E2126" s="20" t="str">
        <f>_xlfn.XLOOKUP(A2126,'Medical Examinations'!A:A,'Medical Examinations'!D:D,"not found")</f>
        <v>No</v>
      </c>
      <c r="F2126" s="20" t="str">
        <f>_xlfn.XLOOKUP(A2126,'Medical Examinations'!A:A,'Medical Examinations'!E:E,"not found")</f>
        <v>Yes</v>
      </c>
      <c r="G2126" s="20" t="str">
        <f>_xlfn.XLOOKUP(A2126,'Medical Examinations'!A:A,'Medical Examinations'!F:F,"not found")</f>
        <v>No</v>
      </c>
      <c r="H2126" s="20">
        <f>_xlfn.XLOOKUP(A2126,'Medical Examinations'!A:A,'Medical Examinations'!G:G,"not found")</f>
        <v>1</v>
      </c>
      <c r="I2126" s="20" t="str">
        <f>_xlfn.XLOOKUP(A2126,'Medical Examinations'!A:A,'Medical Examinations'!H:H,"not found")</f>
        <v>No</v>
      </c>
      <c r="J2126" s="20" t="str">
        <f>_xlfn.XLOOKUP(A2126,'Medical Examinations'!A:A,'Medical Examinations'!I:I,"not found")</f>
        <v>Obesity</v>
      </c>
      <c r="K2126" s="21">
        <f>_xlfn.XLOOKUP(A2126,'Hospitalisation Details'!A:A,'Hospitalisation Details'!F:F,"Not Found")</f>
        <v>38264</v>
      </c>
      <c r="L2126" s="22">
        <f>_xlfn.XLOOKUP(A2126,'Hospitalisation Details'!A:A,'Hospitalisation Details'!H:H,"Not Found")</f>
        <v>2144.85</v>
      </c>
      <c r="M2126" s="21" t="str">
        <f>_xlfn.XLOOKUP(A2126,'Hospitalisation Details'!A:A,'Hospitalisation Details'!I:I,"Not Found")</f>
        <v>tier - 2</v>
      </c>
      <c r="N2126" s="21" t="str">
        <f>_xlfn.XLOOKUP(A2126,'Hospitalisation Details'!A:A,'Hospitalisation Details'!J:J,"Not Found")</f>
        <v>tier - 2</v>
      </c>
      <c r="O2126" s="21" t="str">
        <f>_xlfn.XLOOKUP(A2126,'Hospitalisation Details'!A:A,'Hospitalisation Details'!K:K,"Not Found")</f>
        <v>R1011</v>
      </c>
      <c r="P2126" s="23">
        <f>_xlfn.XLOOKUP(A2126,'Hospitalisation Details'!A:A,'Hospitalisation Details'!L:L,"Not Found")</f>
        <v>18</v>
      </c>
    </row>
    <row r="2127" spans="1:16" ht="15.75" x14ac:dyDescent="0.25">
      <c r="A2127" s="19" t="s">
        <v>237</v>
      </c>
      <c r="B2127" s="19" t="str">
        <f>_xlfn.XLOOKUP(A2127,'Customer Names'!A:A,'Customer Names'!C:C,"Not Found")</f>
        <v>Carroll</v>
      </c>
      <c r="C2127" s="20">
        <f>_xlfn.XLOOKUP(A2127,'Medical Examinations'!A:A,'Medical Examinations'!B:B,"not found")</f>
        <v>37.43</v>
      </c>
      <c r="D2127" s="20">
        <f>_xlfn.XLOOKUP(A2127,'Medical Examinations'!A:A,'Medical Examinations'!C:C,"not found")</f>
        <v>4.5599999999999996</v>
      </c>
      <c r="E2127" s="20" t="str">
        <f>_xlfn.XLOOKUP(A2127,'Medical Examinations'!A:A,'Medical Examinations'!D:D,"not found")</f>
        <v>No</v>
      </c>
      <c r="F2127" s="20" t="str">
        <f>_xlfn.XLOOKUP(A2127,'Medical Examinations'!A:A,'Medical Examinations'!E:E,"not found")</f>
        <v>No</v>
      </c>
      <c r="G2127" s="20" t="str">
        <f>_xlfn.XLOOKUP(A2127,'Medical Examinations'!A:A,'Medical Examinations'!F:F,"not found")</f>
        <v>Yes</v>
      </c>
      <c r="H2127" s="20">
        <f>_xlfn.XLOOKUP(A2127,'Medical Examinations'!A:A,'Medical Examinations'!G:G,"not found")</f>
        <v>1</v>
      </c>
      <c r="I2127" s="20" t="str">
        <f>_xlfn.XLOOKUP(A2127,'Medical Examinations'!A:A,'Medical Examinations'!H:H,"not found")</f>
        <v>No</v>
      </c>
      <c r="J2127" s="20" t="str">
        <f>_xlfn.XLOOKUP(A2127,'Medical Examinations'!A:A,'Medical Examinations'!I:I,"not found")</f>
        <v>Obesity</v>
      </c>
      <c r="K2127" s="21">
        <f>_xlfn.XLOOKUP(A2127,'Hospitalisation Details'!A:A,'Hospitalisation Details'!F:F,"Not Found")</f>
        <v>37852</v>
      </c>
      <c r="L2127" s="22">
        <f>_xlfn.XLOOKUP(A2127,'Hospitalisation Details'!A:A,'Hospitalisation Details'!H:H,"Not Found")</f>
        <v>2138.0700000000002</v>
      </c>
      <c r="M2127" s="21" t="str">
        <f>_xlfn.XLOOKUP(A2127,'Hospitalisation Details'!A:A,'Hospitalisation Details'!I:I,"Not Found")</f>
        <v>tier - 2</v>
      </c>
      <c r="N2127" s="21" t="str">
        <f>_xlfn.XLOOKUP(A2127,'Hospitalisation Details'!A:A,'Hospitalisation Details'!J:J,"Not Found")</f>
        <v>tier - 2</v>
      </c>
      <c r="O2127" s="21" t="str">
        <f>_xlfn.XLOOKUP(A2127,'Hospitalisation Details'!A:A,'Hospitalisation Details'!K:K,"Not Found")</f>
        <v>R1012</v>
      </c>
      <c r="P2127" s="23">
        <f>_xlfn.XLOOKUP(A2127,'Hospitalisation Details'!A:A,'Hospitalisation Details'!L:L,"Not Found")</f>
        <v>19</v>
      </c>
    </row>
    <row r="2128" spans="1:16" ht="15.75" x14ac:dyDescent="0.25">
      <c r="A2128" s="19" t="s">
        <v>236</v>
      </c>
      <c r="B2128" s="19" t="str">
        <f>_xlfn.XLOOKUP(A2128,'Customer Names'!A:A,'Customer Names'!C:C,"Not Found")</f>
        <v>Campos</v>
      </c>
      <c r="C2128" s="20">
        <f>_xlfn.XLOOKUP(A2128,'Medical Examinations'!A:A,'Medical Examinations'!B:B,"not found")</f>
        <v>25.74</v>
      </c>
      <c r="D2128" s="20">
        <f>_xlfn.XLOOKUP(A2128,'Medical Examinations'!A:A,'Medical Examinations'!C:C,"not found")</f>
        <v>6.41</v>
      </c>
      <c r="E2128" s="20" t="str">
        <f>_xlfn.XLOOKUP(A2128,'Medical Examinations'!A:A,'Medical Examinations'!D:D,"not found")</f>
        <v>Yes</v>
      </c>
      <c r="F2128" s="20" t="str">
        <f>_xlfn.XLOOKUP(A2128,'Medical Examinations'!A:A,'Medical Examinations'!E:E,"not found")</f>
        <v>No</v>
      </c>
      <c r="G2128" s="20" t="str">
        <f>_xlfn.XLOOKUP(A2128,'Medical Examinations'!A:A,'Medical Examinations'!F:F,"not found")</f>
        <v>Yes</v>
      </c>
      <c r="H2128" s="20">
        <f>_xlfn.XLOOKUP(A2128,'Medical Examinations'!A:A,'Medical Examinations'!G:G,"not found")</f>
        <v>1</v>
      </c>
      <c r="I2128" s="20" t="str">
        <f>_xlfn.XLOOKUP(A2128,'Medical Examinations'!A:A,'Medical Examinations'!H:H,"not found")</f>
        <v>No</v>
      </c>
      <c r="J2128" s="20" t="str">
        <f>_xlfn.XLOOKUP(A2128,'Medical Examinations'!A:A,'Medical Examinations'!I:I,"not found")</f>
        <v>Overweight</v>
      </c>
      <c r="K2128" s="21">
        <f>_xlfn.XLOOKUP(A2128,'Hospitalisation Details'!A:A,'Hospitalisation Details'!F:F,"Not Found")</f>
        <v>35676</v>
      </c>
      <c r="L2128" s="22">
        <f>_xlfn.XLOOKUP(A2128,'Hospitalisation Details'!A:A,'Hospitalisation Details'!H:H,"Not Found")</f>
        <v>2137.65</v>
      </c>
      <c r="M2128" s="21" t="str">
        <f>_xlfn.XLOOKUP(A2128,'Hospitalisation Details'!A:A,'Hospitalisation Details'!I:I,"Not Found")</f>
        <v>tier - 2</v>
      </c>
      <c r="N2128" s="21" t="str">
        <f>_xlfn.XLOOKUP(A2128,'Hospitalisation Details'!A:A,'Hospitalisation Details'!J:J,"Not Found")</f>
        <v>tier - 2</v>
      </c>
      <c r="O2128" s="21" t="str">
        <f>_xlfn.XLOOKUP(A2128,'Hospitalisation Details'!A:A,'Hospitalisation Details'!K:K,"Not Found")</f>
        <v>R1013</v>
      </c>
      <c r="P2128" s="23">
        <f>_xlfn.XLOOKUP(A2128,'Hospitalisation Details'!A:A,'Hospitalisation Details'!L:L,"Not Found")</f>
        <v>25</v>
      </c>
    </row>
    <row r="2129" spans="1:16" ht="15.75" x14ac:dyDescent="0.25">
      <c r="A2129" s="19" t="s">
        <v>235</v>
      </c>
      <c r="B2129" s="19" t="str">
        <f>_xlfn.XLOOKUP(A2129,'Customer Names'!A:A,'Customer Names'!C:C,"Not Found")</f>
        <v>Flajslik</v>
      </c>
      <c r="C2129" s="20">
        <f>_xlfn.XLOOKUP(A2129,'Medical Examinations'!A:A,'Medical Examinations'!B:B,"not found")</f>
        <v>36.575000000000003</v>
      </c>
      <c r="D2129" s="20">
        <f>_xlfn.XLOOKUP(A2129,'Medical Examinations'!A:A,'Medical Examinations'!C:C,"not found")</f>
        <v>5.57</v>
      </c>
      <c r="E2129" s="20" t="str">
        <f>_xlfn.XLOOKUP(A2129,'Medical Examinations'!A:A,'Medical Examinations'!D:D,"not found")</f>
        <v>No</v>
      </c>
      <c r="F2129" s="20" t="str">
        <f>_xlfn.XLOOKUP(A2129,'Medical Examinations'!A:A,'Medical Examinations'!E:E,"not found")</f>
        <v>No</v>
      </c>
      <c r="G2129" s="20" t="str">
        <f>_xlfn.XLOOKUP(A2129,'Medical Examinations'!A:A,'Medical Examinations'!F:F,"not found")</f>
        <v>Yes</v>
      </c>
      <c r="H2129" s="20">
        <f>_xlfn.XLOOKUP(A2129,'Medical Examinations'!A:A,'Medical Examinations'!G:G,"not found")</f>
        <v>1</v>
      </c>
      <c r="I2129" s="20" t="str">
        <f>_xlfn.XLOOKUP(A2129,'Medical Examinations'!A:A,'Medical Examinations'!H:H,"not found")</f>
        <v>No</v>
      </c>
      <c r="J2129" s="20" t="str">
        <f>_xlfn.XLOOKUP(A2129,'Medical Examinations'!A:A,'Medical Examinations'!I:I,"not found")</f>
        <v>Obesity</v>
      </c>
      <c r="K2129" s="21">
        <f>_xlfn.XLOOKUP(A2129,'Hospitalisation Details'!A:A,'Hospitalisation Details'!F:F,"Not Found")</f>
        <v>37890</v>
      </c>
      <c r="L2129" s="22">
        <f>_xlfn.XLOOKUP(A2129,'Hospitalisation Details'!A:A,'Hospitalisation Details'!H:H,"Not Found")</f>
        <v>2136.88</v>
      </c>
      <c r="M2129" s="21" t="str">
        <f>_xlfn.XLOOKUP(A2129,'Hospitalisation Details'!A:A,'Hospitalisation Details'!I:I,"Not Found")</f>
        <v>tier - 2</v>
      </c>
      <c r="N2129" s="21" t="str">
        <f>_xlfn.XLOOKUP(A2129,'Hospitalisation Details'!A:A,'Hospitalisation Details'!J:J,"Not Found")</f>
        <v>tier - 2</v>
      </c>
      <c r="O2129" s="21" t="str">
        <f>_xlfn.XLOOKUP(A2129,'Hospitalisation Details'!A:A,'Hospitalisation Details'!K:K,"Not Found")</f>
        <v>R1012</v>
      </c>
      <c r="P2129" s="23">
        <f>_xlfn.XLOOKUP(A2129,'Hospitalisation Details'!A:A,'Hospitalisation Details'!L:L,"Not Found")</f>
        <v>19</v>
      </c>
    </row>
    <row r="2130" spans="1:16" ht="15.75" x14ac:dyDescent="0.25">
      <c r="A2130" s="19" t="s">
        <v>234</v>
      </c>
      <c r="B2130" s="19" t="str">
        <f>_xlfn.XLOOKUP(A2130,'Customer Names'!A:A,'Customer Names'!C:C,"Not Found")</f>
        <v>Chua</v>
      </c>
      <c r="C2130" s="20">
        <f>_xlfn.XLOOKUP(A2130,'Medical Examinations'!A:A,'Medical Examinations'!B:B,"not found")</f>
        <v>35.15</v>
      </c>
      <c r="D2130" s="20">
        <f>_xlfn.XLOOKUP(A2130,'Medical Examinations'!A:A,'Medical Examinations'!C:C,"not found")</f>
        <v>5.47</v>
      </c>
      <c r="E2130" s="20" t="str">
        <f>_xlfn.XLOOKUP(A2130,'Medical Examinations'!A:A,'Medical Examinations'!D:D,"not found")</f>
        <v>No</v>
      </c>
      <c r="F2130" s="20" t="str">
        <f>_xlfn.XLOOKUP(A2130,'Medical Examinations'!A:A,'Medical Examinations'!E:E,"not found")</f>
        <v>No</v>
      </c>
      <c r="G2130" s="20" t="str">
        <f>_xlfn.XLOOKUP(A2130,'Medical Examinations'!A:A,'Medical Examinations'!F:F,"not found")</f>
        <v>Yes</v>
      </c>
      <c r="H2130" s="20">
        <f>_xlfn.XLOOKUP(A2130,'Medical Examinations'!A:A,'Medical Examinations'!G:G,"not found")</f>
        <v>1</v>
      </c>
      <c r="I2130" s="20" t="str">
        <f>_xlfn.XLOOKUP(A2130,'Medical Examinations'!A:A,'Medical Examinations'!H:H,"not found")</f>
        <v>No</v>
      </c>
      <c r="J2130" s="20" t="str">
        <f>_xlfn.XLOOKUP(A2130,'Medical Examinations'!A:A,'Medical Examinations'!I:I,"not found")</f>
        <v>Obesity</v>
      </c>
      <c r="K2130" s="21">
        <f>_xlfn.XLOOKUP(A2130,'Hospitalisation Details'!A:A,'Hospitalisation Details'!F:F,"Not Found")</f>
        <v>37865</v>
      </c>
      <c r="L2130" s="22">
        <f>_xlfn.XLOOKUP(A2130,'Hospitalisation Details'!A:A,'Hospitalisation Details'!H:H,"Not Found")</f>
        <v>2134.9</v>
      </c>
      <c r="M2130" s="21" t="str">
        <f>_xlfn.XLOOKUP(A2130,'Hospitalisation Details'!A:A,'Hospitalisation Details'!I:I,"Not Found")</f>
        <v>tier - 2</v>
      </c>
      <c r="N2130" s="21" t="str">
        <f>_xlfn.XLOOKUP(A2130,'Hospitalisation Details'!A:A,'Hospitalisation Details'!J:J,"Not Found")</f>
        <v>tier - 2</v>
      </c>
      <c r="O2130" s="21" t="str">
        <f>_xlfn.XLOOKUP(A2130,'Hospitalisation Details'!A:A,'Hospitalisation Details'!K:K,"Not Found")</f>
        <v>R1012</v>
      </c>
      <c r="P2130" s="23">
        <f>_xlfn.XLOOKUP(A2130,'Hospitalisation Details'!A:A,'Hospitalisation Details'!L:L,"Not Found")</f>
        <v>19</v>
      </c>
    </row>
    <row r="2131" spans="1:16" ht="15.75" x14ac:dyDescent="0.25">
      <c r="A2131" s="19" t="s">
        <v>233</v>
      </c>
      <c r="B2131" s="19" t="str">
        <f>_xlfn.XLOOKUP(A2131,'Customer Names'!A:A,'Customer Names'!C:C,"Not Found")</f>
        <v>Wiltse</v>
      </c>
      <c r="C2131" s="20">
        <f>_xlfn.XLOOKUP(A2131,'Medical Examinations'!A:A,'Medical Examinations'!B:B,"not found")</f>
        <v>32.11</v>
      </c>
      <c r="D2131" s="20">
        <f>_xlfn.XLOOKUP(A2131,'Medical Examinations'!A:A,'Medical Examinations'!C:C,"not found")</f>
        <v>4.43</v>
      </c>
      <c r="E2131" s="20" t="str">
        <f>_xlfn.XLOOKUP(A2131,'Medical Examinations'!A:A,'Medical Examinations'!D:D,"not found")</f>
        <v>No</v>
      </c>
      <c r="F2131" s="20" t="str">
        <f>_xlfn.XLOOKUP(A2131,'Medical Examinations'!A:A,'Medical Examinations'!E:E,"not found")</f>
        <v>No</v>
      </c>
      <c r="G2131" s="20" t="str">
        <f>_xlfn.XLOOKUP(A2131,'Medical Examinations'!A:A,'Medical Examinations'!F:F,"not found")</f>
        <v>Yes</v>
      </c>
      <c r="H2131" s="20">
        <f>_xlfn.XLOOKUP(A2131,'Medical Examinations'!A:A,'Medical Examinations'!G:G,"not found")</f>
        <v>1</v>
      </c>
      <c r="I2131" s="20" t="str">
        <f>_xlfn.XLOOKUP(A2131,'Medical Examinations'!A:A,'Medical Examinations'!H:H,"not found")</f>
        <v>No</v>
      </c>
      <c r="J2131" s="20" t="str">
        <f>_xlfn.XLOOKUP(A2131,'Medical Examinations'!A:A,'Medical Examinations'!I:I,"not found")</f>
        <v>Obesity</v>
      </c>
      <c r="K2131" s="21">
        <f>_xlfn.XLOOKUP(A2131,'Hospitalisation Details'!A:A,'Hospitalisation Details'!F:F,"Not Found")</f>
        <v>37977</v>
      </c>
      <c r="L2131" s="22">
        <f>_xlfn.XLOOKUP(A2131,'Hospitalisation Details'!A:A,'Hospitalisation Details'!H:H,"Not Found")</f>
        <v>2130.6799999999998</v>
      </c>
      <c r="M2131" s="21" t="str">
        <f>_xlfn.XLOOKUP(A2131,'Hospitalisation Details'!A:A,'Hospitalisation Details'!I:I,"Not Found")</f>
        <v>tier - 2</v>
      </c>
      <c r="N2131" s="21" t="str">
        <f>_xlfn.XLOOKUP(A2131,'Hospitalisation Details'!A:A,'Hospitalisation Details'!J:J,"Not Found")</f>
        <v>tier - 2</v>
      </c>
      <c r="O2131" s="21" t="str">
        <f>_xlfn.XLOOKUP(A2131,'Hospitalisation Details'!A:A,'Hospitalisation Details'!K:K,"Not Found")</f>
        <v>R1012</v>
      </c>
      <c r="P2131" s="23">
        <f>_xlfn.XLOOKUP(A2131,'Hospitalisation Details'!A:A,'Hospitalisation Details'!L:L,"Not Found")</f>
        <v>19</v>
      </c>
    </row>
    <row r="2132" spans="1:16" ht="15.75" x14ac:dyDescent="0.25">
      <c r="A2132" s="19" t="s">
        <v>232</v>
      </c>
      <c r="B2132" s="19" t="str">
        <f>_xlfn.XLOOKUP(A2132,'Customer Names'!A:A,'Customer Names'!C:C,"Not Found")</f>
        <v>Fisher</v>
      </c>
      <c r="C2132" s="20">
        <f>_xlfn.XLOOKUP(A2132,'Medical Examinations'!A:A,'Medical Examinations'!B:B,"not found")</f>
        <v>30.495000000000001</v>
      </c>
      <c r="D2132" s="20">
        <f>_xlfn.XLOOKUP(A2132,'Medical Examinations'!A:A,'Medical Examinations'!C:C,"not found")</f>
        <v>4.95</v>
      </c>
      <c r="E2132" s="20" t="str">
        <f>_xlfn.XLOOKUP(A2132,'Medical Examinations'!A:A,'Medical Examinations'!D:D,"not found")</f>
        <v>No</v>
      </c>
      <c r="F2132" s="20" t="str">
        <f>_xlfn.XLOOKUP(A2132,'Medical Examinations'!A:A,'Medical Examinations'!E:E,"not found")</f>
        <v>No</v>
      </c>
      <c r="G2132" s="20" t="str">
        <f>_xlfn.XLOOKUP(A2132,'Medical Examinations'!A:A,'Medical Examinations'!F:F,"not found")</f>
        <v>Yes</v>
      </c>
      <c r="H2132" s="20">
        <f>_xlfn.XLOOKUP(A2132,'Medical Examinations'!A:A,'Medical Examinations'!G:G,"not found")</f>
        <v>1</v>
      </c>
      <c r="I2132" s="20" t="str">
        <f>_xlfn.XLOOKUP(A2132,'Medical Examinations'!A:A,'Medical Examinations'!H:H,"not found")</f>
        <v>No</v>
      </c>
      <c r="J2132" s="20" t="str">
        <f>_xlfn.XLOOKUP(A2132,'Medical Examinations'!A:A,'Medical Examinations'!I:I,"not found")</f>
        <v>Obesity</v>
      </c>
      <c r="K2132" s="21">
        <f>_xlfn.XLOOKUP(A2132,'Hospitalisation Details'!A:A,'Hospitalisation Details'!F:F,"Not Found")</f>
        <v>37863</v>
      </c>
      <c r="L2132" s="22">
        <f>_xlfn.XLOOKUP(A2132,'Hospitalisation Details'!A:A,'Hospitalisation Details'!H:H,"Not Found")</f>
        <v>2128.4299999999998</v>
      </c>
      <c r="M2132" s="21" t="str">
        <f>_xlfn.XLOOKUP(A2132,'Hospitalisation Details'!A:A,'Hospitalisation Details'!I:I,"Not Found")</f>
        <v>tier - 2</v>
      </c>
      <c r="N2132" s="21" t="str">
        <f>_xlfn.XLOOKUP(A2132,'Hospitalisation Details'!A:A,'Hospitalisation Details'!J:J,"Not Found")</f>
        <v>tier - 2</v>
      </c>
      <c r="O2132" s="21" t="str">
        <f>_xlfn.XLOOKUP(A2132,'Hospitalisation Details'!A:A,'Hospitalisation Details'!K:K,"Not Found")</f>
        <v>R1012</v>
      </c>
      <c r="P2132" s="23">
        <f>_xlfn.XLOOKUP(A2132,'Hospitalisation Details'!A:A,'Hospitalisation Details'!L:L,"Not Found")</f>
        <v>19</v>
      </c>
    </row>
    <row r="2133" spans="1:16" ht="15.75" x14ac:dyDescent="0.25">
      <c r="A2133" s="19" t="s">
        <v>231</v>
      </c>
      <c r="B2133" s="19" t="str">
        <f>_xlfn.XLOOKUP(A2133,'Customer Names'!A:A,'Customer Names'!C:C,"Not Found")</f>
        <v>Wilzbacher</v>
      </c>
      <c r="C2133" s="20">
        <f>_xlfn.XLOOKUP(A2133,'Medical Examinations'!A:A,'Medical Examinations'!B:B,"not found")</f>
        <v>29.24</v>
      </c>
      <c r="D2133" s="20">
        <f>_xlfn.XLOOKUP(A2133,'Medical Examinations'!A:A,'Medical Examinations'!C:C,"not found")</f>
        <v>4.04</v>
      </c>
      <c r="E2133" s="20" t="str">
        <f>_xlfn.XLOOKUP(A2133,'Medical Examinations'!A:A,'Medical Examinations'!D:D,"not found")</f>
        <v>No</v>
      </c>
      <c r="F2133" s="20" t="str">
        <f>_xlfn.XLOOKUP(A2133,'Medical Examinations'!A:A,'Medical Examinations'!E:E,"not found")</f>
        <v>Yes</v>
      </c>
      <c r="G2133" s="20" t="str">
        <f>_xlfn.XLOOKUP(A2133,'Medical Examinations'!A:A,'Medical Examinations'!F:F,"not found")</f>
        <v>No</v>
      </c>
      <c r="H2133" s="20">
        <f>_xlfn.XLOOKUP(A2133,'Medical Examinations'!A:A,'Medical Examinations'!G:G,"not found")</f>
        <v>1</v>
      </c>
      <c r="I2133" s="20" t="str">
        <f>_xlfn.XLOOKUP(A2133,'Medical Examinations'!A:A,'Medical Examinations'!H:H,"not found")</f>
        <v>No</v>
      </c>
      <c r="J2133" s="20" t="str">
        <f>_xlfn.XLOOKUP(A2133,'Medical Examinations'!A:A,'Medical Examinations'!I:I,"not found")</f>
        <v>Overweight</v>
      </c>
      <c r="K2133" s="21">
        <f>_xlfn.XLOOKUP(A2133,'Hospitalisation Details'!A:A,'Hospitalisation Details'!F:F,"Not Found")</f>
        <v>38295</v>
      </c>
      <c r="L2133" s="22">
        <f>_xlfn.XLOOKUP(A2133,'Hospitalisation Details'!A:A,'Hospitalisation Details'!H:H,"Not Found")</f>
        <v>2118.61</v>
      </c>
      <c r="M2133" s="21" t="str">
        <f>_xlfn.XLOOKUP(A2133,'Hospitalisation Details'!A:A,'Hospitalisation Details'!I:I,"Not Found")</f>
        <v>tier - 2</v>
      </c>
      <c r="N2133" s="21" t="str">
        <f>_xlfn.XLOOKUP(A2133,'Hospitalisation Details'!A:A,'Hospitalisation Details'!J:J,"Not Found")</f>
        <v>tier - 2</v>
      </c>
      <c r="O2133" s="21" t="str">
        <f>_xlfn.XLOOKUP(A2133,'Hospitalisation Details'!A:A,'Hospitalisation Details'!K:K,"Not Found")</f>
        <v>R1012</v>
      </c>
      <c r="P2133" s="23">
        <f>_xlfn.XLOOKUP(A2133,'Hospitalisation Details'!A:A,'Hospitalisation Details'!L:L,"Not Found")</f>
        <v>18</v>
      </c>
    </row>
    <row r="2134" spans="1:16" ht="15.75" x14ac:dyDescent="0.25">
      <c r="A2134" s="19" t="s">
        <v>230</v>
      </c>
      <c r="B2134" s="19" t="str">
        <f>_xlfn.XLOOKUP(A2134,'Customer Names'!A:A,'Customer Names'!C:C,"Not Found")</f>
        <v>Thayer</v>
      </c>
      <c r="C2134" s="20">
        <f>_xlfn.XLOOKUP(A2134,'Medical Examinations'!A:A,'Medical Examinations'!B:B,"not found")</f>
        <v>22.515000000000001</v>
      </c>
      <c r="D2134" s="20">
        <f>_xlfn.XLOOKUP(A2134,'Medical Examinations'!A:A,'Medical Examinations'!C:C,"not found")</f>
        <v>5.93</v>
      </c>
      <c r="E2134" s="20" t="str">
        <f>_xlfn.XLOOKUP(A2134,'Medical Examinations'!A:A,'Medical Examinations'!D:D,"not found")</f>
        <v>No</v>
      </c>
      <c r="F2134" s="20" t="str">
        <f>_xlfn.XLOOKUP(A2134,'Medical Examinations'!A:A,'Medical Examinations'!E:E,"not found")</f>
        <v>No</v>
      </c>
      <c r="G2134" s="20" t="str">
        <f>_xlfn.XLOOKUP(A2134,'Medical Examinations'!A:A,'Medical Examinations'!F:F,"not found")</f>
        <v>Yes</v>
      </c>
      <c r="H2134" s="20">
        <f>_xlfn.XLOOKUP(A2134,'Medical Examinations'!A:A,'Medical Examinations'!G:G,"not found")</f>
        <v>1</v>
      </c>
      <c r="I2134" s="20" t="str">
        <f>_xlfn.XLOOKUP(A2134,'Medical Examinations'!A:A,'Medical Examinations'!H:H,"not found")</f>
        <v>No</v>
      </c>
      <c r="J2134" s="20" t="str">
        <f>_xlfn.XLOOKUP(A2134,'Medical Examinations'!A:A,'Medical Examinations'!I:I,"not found")</f>
        <v>Normal Weight</v>
      </c>
      <c r="K2134" s="21">
        <f>_xlfn.XLOOKUP(A2134,'Hospitalisation Details'!A:A,'Hospitalisation Details'!F:F,"Not Found")</f>
        <v>37894</v>
      </c>
      <c r="L2134" s="22">
        <f>_xlfn.XLOOKUP(A2134,'Hospitalisation Details'!A:A,'Hospitalisation Details'!H:H,"Not Found")</f>
        <v>2117.34</v>
      </c>
      <c r="M2134" s="21" t="str">
        <f>_xlfn.XLOOKUP(A2134,'Hospitalisation Details'!A:A,'Hospitalisation Details'!I:I,"Not Found")</f>
        <v>tier - 2</v>
      </c>
      <c r="N2134" s="21" t="str">
        <f>_xlfn.XLOOKUP(A2134,'Hospitalisation Details'!A:A,'Hospitalisation Details'!J:J,"Not Found")</f>
        <v>tier - 2</v>
      </c>
      <c r="O2134" s="21" t="str">
        <f>_xlfn.XLOOKUP(A2134,'Hospitalisation Details'!A:A,'Hospitalisation Details'!K:K,"Not Found")</f>
        <v>R1012</v>
      </c>
      <c r="P2134" s="23">
        <f>_xlfn.XLOOKUP(A2134,'Hospitalisation Details'!A:A,'Hospitalisation Details'!L:L,"Not Found")</f>
        <v>19</v>
      </c>
    </row>
    <row r="2135" spans="1:16" ht="15.75" x14ac:dyDescent="0.25">
      <c r="A2135" s="19" t="s">
        <v>229</v>
      </c>
      <c r="B2135" s="19" t="str">
        <f>_xlfn.XLOOKUP(A2135,'Customer Names'!A:A,'Customer Names'!C:C,"Not Found")</f>
        <v>Brosseau</v>
      </c>
      <c r="C2135" s="20">
        <f>_xlfn.XLOOKUP(A2135,'Medical Examinations'!A:A,'Medical Examinations'!B:B,"not found")</f>
        <v>15.65</v>
      </c>
      <c r="D2135" s="20">
        <f>_xlfn.XLOOKUP(A2135,'Medical Examinations'!A:A,'Medical Examinations'!C:C,"not found")</f>
        <v>4.2300000000000004</v>
      </c>
      <c r="E2135" s="20" t="str">
        <f>_xlfn.XLOOKUP(A2135,'Medical Examinations'!A:A,'Medical Examinations'!D:D,"not found")</f>
        <v>No</v>
      </c>
      <c r="F2135" s="20" t="str">
        <f>_xlfn.XLOOKUP(A2135,'Medical Examinations'!A:A,'Medical Examinations'!E:E,"not found")</f>
        <v>No</v>
      </c>
      <c r="G2135" s="20" t="str">
        <f>_xlfn.XLOOKUP(A2135,'Medical Examinations'!A:A,'Medical Examinations'!F:F,"not found")</f>
        <v>No</v>
      </c>
      <c r="H2135" s="20">
        <f>_xlfn.XLOOKUP(A2135,'Medical Examinations'!A:A,'Medical Examinations'!G:G,"not found")</f>
        <v>0</v>
      </c>
      <c r="I2135" s="20" t="str">
        <f>_xlfn.XLOOKUP(A2135,'Medical Examinations'!A:A,'Medical Examinations'!H:H,"not found")</f>
        <v>No</v>
      </c>
      <c r="J2135" s="20" t="str">
        <f>_xlfn.XLOOKUP(A2135,'Medical Examinations'!A:A,'Medical Examinations'!I:I,"not found")</f>
        <v>Underweight</v>
      </c>
      <c r="K2135" s="21">
        <f>_xlfn.XLOOKUP(A2135,'Hospitalisation Details'!A:A,'Hospitalisation Details'!F:F,"Not Found")</f>
        <v>32710</v>
      </c>
      <c r="L2135" s="22">
        <f>_xlfn.XLOOKUP(A2135,'Hospitalisation Details'!A:A,'Hospitalisation Details'!H:H,"Not Found")</f>
        <v>2106.2600000000002</v>
      </c>
      <c r="M2135" s="21" t="str">
        <f>_xlfn.XLOOKUP(A2135,'Hospitalisation Details'!A:A,'Hospitalisation Details'!I:I,"Not Found")</f>
        <v>tier - 2</v>
      </c>
      <c r="N2135" s="21" t="str">
        <f>_xlfn.XLOOKUP(A2135,'Hospitalisation Details'!A:A,'Hospitalisation Details'!J:J,"Not Found")</f>
        <v>tier - 2</v>
      </c>
      <c r="O2135" s="21" t="str">
        <f>_xlfn.XLOOKUP(A2135,'Hospitalisation Details'!A:A,'Hospitalisation Details'!K:K,"Not Found")</f>
        <v>R1013</v>
      </c>
      <c r="P2135" s="23">
        <f>_xlfn.XLOOKUP(A2135,'Hospitalisation Details'!A:A,'Hospitalisation Details'!L:L,"Not Found")</f>
        <v>33</v>
      </c>
    </row>
    <row r="2136" spans="1:16" ht="15.75" x14ac:dyDescent="0.25">
      <c r="A2136" s="19" t="s">
        <v>228</v>
      </c>
      <c r="B2136" s="19" t="str">
        <f>_xlfn.XLOOKUP(A2136,'Customer Names'!A:A,'Customer Names'!C:C,"Not Found")</f>
        <v>Phares</v>
      </c>
      <c r="C2136" s="20">
        <f>_xlfn.XLOOKUP(A2136,'Medical Examinations'!A:A,'Medical Examinations'!B:B,"not found")</f>
        <v>27.36</v>
      </c>
      <c r="D2136" s="20">
        <f>_xlfn.XLOOKUP(A2136,'Medical Examinations'!A:A,'Medical Examinations'!C:C,"not found")</f>
        <v>5.59</v>
      </c>
      <c r="E2136" s="20" t="str">
        <f>_xlfn.XLOOKUP(A2136,'Medical Examinations'!A:A,'Medical Examinations'!D:D,"not found")</f>
        <v>Yes</v>
      </c>
      <c r="F2136" s="20" t="str">
        <f>_xlfn.XLOOKUP(A2136,'Medical Examinations'!A:A,'Medical Examinations'!E:E,"not found")</f>
        <v>No</v>
      </c>
      <c r="G2136" s="20" t="str">
        <f>_xlfn.XLOOKUP(A2136,'Medical Examinations'!A:A,'Medical Examinations'!F:F,"not found")</f>
        <v>No</v>
      </c>
      <c r="H2136" s="20">
        <f>_xlfn.XLOOKUP(A2136,'Medical Examinations'!A:A,'Medical Examinations'!G:G,"not found")</f>
        <v>0</v>
      </c>
      <c r="I2136" s="20" t="str">
        <f>_xlfn.XLOOKUP(A2136,'Medical Examinations'!A:A,'Medical Examinations'!H:H,"not found")</f>
        <v>No</v>
      </c>
      <c r="J2136" s="20" t="str">
        <f>_xlfn.XLOOKUP(A2136,'Medical Examinations'!A:A,'Medical Examinations'!I:I,"not found")</f>
        <v>Overweight</v>
      </c>
      <c r="K2136" s="21">
        <f>_xlfn.XLOOKUP(A2136,'Hospitalisation Details'!A:A,'Hospitalisation Details'!F:F,"Not Found")</f>
        <v>37223</v>
      </c>
      <c r="L2136" s="22">
        <f>_xlfn.XLOOKUP(A2136,'Hospitalisation Details'!A:A,'Hospitalisation Details'!H:H,"Not Found")</f>
        <v>2104.11</v>
      </c>
      <c r="M2136" s="21" t="str">
        <f>_xlfn.XLOOKUP(A2136,'Hospitalisation Details'!A:A,'Hospitalisation Details'!I:I,"Not Found")</f>
        <v>tier - 2</v>
      </c>
      <c r="N2136" s="21" t="str">
        <f>_xlfn.XLOOKUP(A2136,'Hospitalisation Details'!A:A,'Hospitalisation Details'!J:J,"Not Found")</f>
        <v>tier - 2</v>
      </c>
      <c r="O2136" s="21" t="str">
        <f>_xlfn.XLOOKUP(A2136,'Hospitalisation Details'!A:A,'Hospitalisation Details'!K:K,"Not Found")</f>
        <v>R1016</v>
      </c>
      <c r="P2136" s="23">
        <f>_xlfn.XLOOKUP(A2136,'Hospitalisation Details'!A:A,'Hospitalisation Details'!L:L,"Not Found")</f>
        <v>21</v>
      </c>
    </row>
    <row r="2137" spans="1:16" ht="15.75" x14ac:dyDescent="0.25">
      <c r="A2137" s="19" t="s">
        <v>227</v>
      </c>
      <c r="B2137" s="19" t="str">
        <f>_xlfn.XLOOKUP(A2137,'Customer Names'!A:A,'Customer Names'!C:C,"Not Found")</f>
        <v>Curley</v>
      </c>
      <c r="C2137" s="20">
        <f>_xlfn.XLOOKUP(A2137,'Medical Examinations'!A:A,'Medical Examinations'!B:B,"not found")</f>
        <v>22.3</v>
      </c>
      <c r="D2137" s="20">
        <f>_xlfn.XLOOKUP(A2137,'Medical Examinations'!A:A,'Medical Examinations'!C:C,"not found")</f>
        <v>4.8899999999999997</v>
      </c>
      <c r="E2137" s="20" t="str">
        <f>_xlfn.XLOOKUP(A2137,'Medical Examinations'!A:A,'Medical Examinations'!D:D,"not found")</f>
        <v>Yes</v>
      </c>
      <c r="F2137" s="20" t="str">
        <f>_xlfn.XLOOKUP(A2137,'Medical Examinations'!A:A,'Medical Examinations'!E:E,"not found")</f>
        <v>No</v>
      </c>
      <c r="G2137" s="20" t="str">
        <f>_xlfn.XLOOKUP(A2137,'Medical Examinations'!A:A,'Medical Examinations'!F:F,"not found")</f>
        <v>No</v>
      </c>
      <c r="H2137" s="20">
        <f>_xlfn.XLOOKUP(A2137,'Medical Examinations'!A:A,'Medical Examinations'!G:G,"not found")</f>
        <v>0</v>
      </c>
      <c r="I2137" s="20" t="str">
        <f>_xlfn.XLOOKUP(A2137,'Medical Examinations'!A:A,'Medical Examinations'!H:H,"not found")</f>
        <v>No</v>
      </c>
      <c r="J2137" s="20" t="str">
        <f>_xlfn.XLOOKUP(A2137,'Medical Examinations'!A:A,'Medical Examinations'!I:I,"not found")</f>
        <v>Normal Weight</v>
      </c>
      <c r="K2137" s="21">
        <f>_xlfn.XLOOKUP(A2137,'Hospitalisation Details'!A:A,'Hospitalisation Details'!F:F,"Not Found")</f>
        <v>37064</v>
      </c>
      <c r="L2137" s="22">
        <f>_xlfn.XLOOKUP(A2137,'Hospitalisation Details'!A:A,'Hospitalisation Details'!H:H,"Not Found")</f>
        <v>2103.08</v>
      </c>
      <c r="M2137" s="21" t="str">
        <f>_xlfn.XLOOKUP(A2137,'Hospitalisation Details'!A:A,'Hospitalisation Details'!I:I,"Not Found")</f>
        <v>tier - 2</v>
      </c>
      <c r="N2137" s="21" t="str">
        <f>_xlfn.XLOOKUP(A2137,'Hospitalisation Details'!A:A,'Hospitalisation Details'!J:J,"Not Found")</f>
        <v>tier - 2</v>
      </c>
      <c r="O2137" s="21" t="str">
        <f>_xlfn.XLOOKUP(A2137,'Hospitalisation Details'!A:A,'Hospitalisation Details'!K:K,"Not Found")</f>
        <v>R1011</v>
      </c>
      <c r="P2137" s="23">
        <f>_xlfn.XLOOKUP(A2137,'Hospitalisation Details'!A:A,'Hospitalisation Details'!L:L,"Not Found")</f>
        <v>21</v>
      </c>
    </row>
    <row r="2138" spans="1:16" ht="15.75" x14ac:dyDescent="0.25">
      <c r="A2138" s="19" t="s">
        <v>226</v>
      </c>
      <c r="B2138" s="19" t="str">
        <f>_xlfn.XLOOKUP(A2138,'Customer Names'!A:A,'Customer Names'!C:C,"Not Found")</f>
        <v>Johnston</v>
      </c>
      <c r="C2138" s="20">
        <f>_xlfn.XLOOKUP(A2138,'Medical Examinations'!A:A,'Medical Examinations'!B:B,"not found")</f>
        <v>26.03</v>
      </c>
      <c r="D2138" s="20">
        <f>_xlfn.XLOOKUP(A2138,'Medical Examinations'!A:A,'Medical Examinations'!C:C,"not found")</f>
        <v>5.81</v>
      </c>
      <c r="E2138" s="20" t="str">
        <f>_xlfn.XLOOKUP(A2138,'Medical Examinations'!A:A,'Medical Examinations'!D:D,"not found")</f>
        <v>Yes</v>
      </c>
      <c r="F2138" s="20" t="str">
        <f>_xlfn.XLOOKUP(A2138,'Medical Examinations'!A:A,'Medical Examinations'!E:E,"not found")</f>
        <v>No</v>
      </c>
      <c r="G2138" s="20" t="str">
        <f>_xlfn.XLOOKUP(A2138,'Medical Examinations'!A:A,'Medical Examinations'!F:F,"not found")</f>
        <v>No</v>
      </c>
      <c r="H2138" s="20">
        <f>_xlfn.XLOOKUP(A2138,'Medical Examinations'!A:A,'Medical Examinations'!G:G,"not found")</f>
        <v>0</v>
      </c>
      <c r="I2138" s="20" t="str">
        <f>_xlfn.XLOOKUP(A2138,'Medical Examinations'!A:A,'Medical Examinations'!H:H,"not found")</f>
        <v>No</v>
      </c>
      <c r="J2138" s="20" t="str">
        <f>_xlfn.XLOOKUP(A2138,'Medical Examinations'!A:A,'Medical Examinations'!I:I,"not found")</f>
        <v>Overweight</v>
      </c>
      <c r="K2138" s="21">
        <f>_xlfn.XLOOKUP(A2138,'Hospitalisation Details'!A:A,'Hospitalisation Details'!F:F,"Not Found")</f>
        <v>37117</v>
      </c>
      <c r="L2138" s="22">
        <f>_xlfn.XLOOKUP(A2138,'Hospitalisation Details'!A:A,'Hospitalisation Details'!H:H,"Not Found")</f>
        <v>2102.2600000000002</v>
      </c>
      <c r="M2138" s="21" t="str">
        <f>_xlfn.XLOOKUP(A2138,'Hospitalisation Details'!A:A,'Hospitalisation Details'!I:I,"Not Found")</f>
        <v>tier - 2</v>
      </c>
      <c r="N2138" s="21" t="str">
        <f>_xlfn.XLOOKUP(A2138,'Hospitalisation Details'!A:A,'Hospitalisation Details'!J:J,"Not Found")</f>
        <v>tier - 2</v>
      </c>
      <c r="O2138" s="21" t="str">
        <f>_xlfn.XLOOKUP(A2138,'Hospitalisation Details'!A:A,'Hospitalisation Details'!K:K,"Not Found")</f>
        <v>R1019</v>
      </c>
      <c r="P2138" s="23">
        <f>_xlfn.XLOOKUP(A2138,'Hospitalisation Details'!A:A,'Hospitalisation Details'!L:L,"Not Found")</f>
        <v>21</v>
      </c>
    </row>
    <row r="2139" spans="1:16" ht="15.75" x14ac:dyDescent="0.25">
      <c r="A2139" s="19" t="s">
        <v>225</v>
      </c>
      <c r="B2139" s="19" t="str">
        <f>_xlfn.XLOOKUP(A2139,'Customer Names'!A:A,'Customer Names'!C:C,"Not Found")</f>
        <v>Padula</v>
      </c>
      <c r="C2139" s="20">
        <f>_xlfn.XLOOKUP(A2139,'Medical Examinations'!A:A,'Medical Examinations'!B:B,"not found")</f>
        <v>27.74</v>
      </c>
      <c r="D2139" s="20">
        <f>_xlfn.XLOOKUP(A2139,'Medical Examinations'!A:A,'Medical Examinations'!C:C,"not found")</f>
        <v>4.29</v>
      </c>
      <c r="E2139" s="20" t="str">
        <f>_xlfn.XLOOKUP(A2139,'Medical Examinations'!A:A,'Medical Examinations'!D:D,"not found")</f>
        <v>No</v>
      </c>
      <c r="F2139" s="20" t="str">
        <f>_xlfn.XLOOKUP(A2139,'Medical Examinations'!A:A,'Medical Examinations'!E:E,"not found")</f>
        <v>Yes</v>
      </c>
      <c r="G2139" s="20" t="str">
        <f>_xlfn.XLOOKUP(A2139,'Medical Examinations'!A:A,'Medical Examinations'!F:F,"not found")</f>
        <v>No</v>
      </c>
      <c r="H2139" s="20">
        <f>_xlfn.XLOOKUP(A2139,'Medical Examinations'!A:A,'Medical Examinations'!G:G,"not found")</f>
        <v>1</v>
      </c>
      <c r="I2139" s="20" t="str">
        <f>_xlfn.XLOOKUP(A2139,'Medical Examinations'!A:A,'Medical Examinations'!H:H,"not found")</f>
        <v>No</v>
      </c>
      <c r="J2139" s="20" t="str">
        <f>_xlfn.XLOOKUP(A2139,'Medical Examinations'!A:A,'Medical Examinations'!I:I,"not found")</f>
        <v>Overweight</v>
      </c>
      <c r="K2139" s="21">
        <f>_xlfn.XLOOKUP(A2139,'Hospitalisation Details'!A:A,'Hospitalisation Details'!F:F,"Not Found")</f>
        <v>38150</v>
      </c>
      <c r="L2139" s="22">
        <f>_xlfn.XLOOKUP(A2139,'Hospitalisation Details'!A:A,'Hospitalisation Details'!H:H,"Not Found")</f>
        <v>2094.1</v>
      </c>
      <c r="M2139" s="21" t="str">
        <f>_xlfn.XLOOKUP(A2139,'Hospitalisation Details'!A:A,'Hospitalisation Details'!I:I,"Not Found")</f>
        <v>tier - 2</v>
      </c>
      <c r="N2139" s="21" t="str">
        <f>_xlfn.XLOOKUP(A2139,'Hospitalisation Details'!A:A,'Hospitalisation Details'!J:J,"Not Found")</f>
        <v>tier - 2</v>
      </c>
      <c r="O2139" s="21" t="str">
        <f>_xlfn.XLOOKUP(A2139,'Hospitalisation Details'!A:A,'Hospitalisation Details'!K:K,"Not Found")</f>
        <v>R1025</v>
      </c>
      <c r="P2139" s="23">
        <f>_xlfn.XLOOKUP(A2139,'Hospitalisation Details'!A:A,'Hospitalisation Details'!L:L,"Not Found")</f>
        <v>18</v>
      </c>
    </row>
    <row r="2140" spans="1:16" ht="15.75" x14ac:dyDescent="0.25">
      <c r="A2140" s="19" t="s">
        <v>224</v>
      </c>
      <c r="B2140" s="19" t="str">
        <f>_xlfn.XLOOKUP(A2140,'Customer Names'!A:A,'Customer Names'!C:C,"Not Found")</f>
        <v>Gamirov</v>
      </c>
      <c r="C2140" s="20">
        <f>_xlfn.XLOOKUP(A2140,'Medical Examinations'!A:A,'Medical Examinations'!B:B,"not found")</f>
        <v>32.11</v>
      </c>
      <c r="D2140" s="20">
        <f>_xlfn.XLOOKUP(A2140,'Medical Examinations'!A:A,'Medical Examinations'!C:C,"not found")</f>
        <v>4.03</v>
      </c>
      <c r="E2140" s="20" t="str">
        <f>_xlfn.XLOOKUP(A2140,'Medical Examinations'!A:A,'Medical Examinations'!D:D,"not found")</f>
        <v>Yes</v>
      </c>
      <c r="F2140" s="20" t="str">
        <f>_xlfn.XLOOKUP(A2140,'Medical Examinations'!A:A,'Medical Examinations'!E:E,"not found")</f>
        <v>Yes</v>
      </c>
      <c r="G2140" s="20" t="str">
        <f>_xlfn.XLOOKUP(A2140,'Medical Examinations'!A:A,'Medical Examinations'!F:F,"not found")</f>
        <v>No</v>
      </c>
      <c r="H2140" s="20">
        <f>_xlfn.XLOOKUP(A2140,'Medical Examinations'!A:A,'Medical Examinations'!G:G,"not found")</f>
        <v>2</v>
      </c>
      <c r="I2140" s="20" t="str">
        <f>_xlfn.XLOOKUP(A2140,'Medical Examinations'!A:A,'Medical Examinations'!H:H,"not found")</f>
        <v>No</v>
      </c>
      <c r="J2140" s="20" t="str">
        <f>_xlfn.XLOOKUP(A2140,'Medical Examinations'!A:A,'Medical Examinations'!I:I,"not found")</f>
        <v>Obesity</v>
      </c>
      <c r="K2140" s="21">
        <f>_xlfn.XLOOKUP(A2140,'Hospitalisation Details'!A:A,'Hospitalisation Details'!F:F,"Not Found")</f>
        <v>36733</v>
      </c>
      <c r="L2140" s="22">
        <f>_xlfn.XLOOKUP(A2140,'Hospitalisation Details'!A:A,'Hospitalisation Details'!H:H,"Not Found")</f>
        <v>2055.3200000000002</v>
      </c>
      <c r="M2140" s="21" t="str">
        <f>_xlfn.XLOOKUP(A2140,'Hospitalisation Details'!A:A,'Hospitalisation Details'!I:I,"Not Found")</f>
        <v>tier - 2</v>
      </c>
      <c r="N2140" s="21" t="str">
        <f>_xlfn.XLOOKUP(A2140,'Hospitalisation Details'!A:A,'Hospitalisation Details'!J:J,"Not Found")</f>
        <v>tier - 2</v>
      </c>
      <c r="O2140" s="21" t="str">
        <f>_xlfn.XLOOKUP(A2140,'Hospitalisation Details'!A:A,'Hospitalisation Details'!K:K,"Not Found")</f>
        <v>R1012</v>
      </c>
      <c r="P2140" s="23">
        <f>_xlfn.XLOOKUP(A2140,'Hospitalisation Details'!A:A,'Hospitalisation Details'!L:L,"Not Found")</f>
        <v>22</v>
      </c>
    </row>
    <row r="2141" spans="1:16" ht="15.75" x14ac:dyDescent="0.25">
      <c r="A2141" s="19" t="s">
        <v>223</v>
      </c>
      <c r="B2141" s="19" t="str">
        <f>_xlfn.XLOOKUP(A2141,'Customer Names'!A:A,'Customer Names'!C:C,"Not Found")</f>
        <v>Briot</v>
      </c>
      <c r="C2141" s="20">
        <f>_xlfn.XLOOKUP(A2141,'Medical Examinations'!A:A,'Medical Examinations'!B:B,"not found")</f>
        <v>25.175000000000001</v>
      </c>
      <c r="D2141" s="20">
        <f>_xlfn.XLOOKUP(A2141,'Medical Examinations'!A:A,'Medical Examinations'!C:C,"not found")</f>
        <v>6.29</v>
      </c>
      <c r="E2141" s="20" t="str">
        <f>_xlfn.XLOOKUP(A2141,'Medical Examinations'!A:A,'Medical Examinations'!D:D,"not found")</f>
        <v>Yes</v>
      </c>
      <c r="F2141" s="20" t="str">
        <f>_xlfn.XLOOKUP(A2141,'Medical Examinations'!A:A,'Medical Examinations'!E:E,"not found")</f>
        <v>Yes</v>
      </c>
      <c r="G2141" s="20" t="str">
        <f>_xlfn.XLOOKUP(A2141,'Medical Examinations'!A:A,'Medical Examinations'!F:F,"not found")</f>
        <v>No</v>
      </c>
      <c r="H2141" s="20">
        <f>_xlfn.XLOOKUP(A2141,'Medical Examinations'!A:A,'Medical Examinations'!G:G,"not found")</f>
        <v>2</v>
      </c>
      <c r="I2141" s="20" t="str">
        <f>_xlfn.XLOOKUP(A2141,'Medical Examinations'!A:A,'Medical Examinations'!H:H,"not found")</f>
        <v>No</v>
      </c>
      <c r="J2141" s="20" t="str">
        <f>_xlfn.XLOOKUP(A2141,'Medical Examinations'!A:A,'Medical Examinations'!I:I,"not found")</f>
        <v>Overweight</v>
      </c>
      <c r="K2141" s="21">
        <f>_xlfn.XLOOKUP(A2141,'Hospitalisation Details'!A:A,'Hospitalisation Details'!F:F,"Not Found")</f>
        <v>36771</v>
      </c>
      <c r="L2141" s="22">
        <f>_xlfn.XLOOKUP(A2141,'Hospitalisation Details'!A:A,'Hospitalisation Details'!H:H,"Not Found")</f>
        <v>2045.69</v>
      </c>
      <c r="M2141" s="21" t="str">
        <f>_xlfn.XLOOKUP(A2141,'Hospitalisation Details'!A:A,'Hospitalisation Details'!I:I,"Not Found")</f>
        <v>tier - 2</v>
      </c>
      <c r="N2141" s="21" t="str">
        <f>_xlfn.XLOOKUP(A2141,'Hospitalisation Details'!A:A,'Hospitalisation Details'!J:J,"Not Found")</f>
        <v>tier - 2</v>
      </c>
      <c r="O2141" s="21" t="str">
        <f>_xlfn.XLOOKUP(A2141,'Hospitalisation Details'!A:A,'Hospitalisation Details'!K:K,"Not Found")</f>
        <v>R1012</v>
      </c>
      <c r="P2141" s="23">
        <f>_xlfn.XLOOKUP(A2141,'Hospitalisation Details'!A:A,'Hospitalisation Details'!L:L,"Not Found")</f>
        <v>22</v>
      </c>
    </row>
    <row r="2142" spans="1:16" ht="15.75" x14ac:dyDescent="0.25">
      <c r="A2142" s="19" t="s">
        <v>222</v>
      </c>
      <c r="B2142" s="19" t="str">
        <f>_xlfn.XLOOKUP(A2142,'Customer Names'!A:A,'Customer Names'!C:C,"Not Found")</f>
        <v>De Hueck</v>
      </c>
      <c r="C2142" s="20">
        <f>_xlfn.XLOOKUP(A2142,'Medical Examinations'!A:A,'Medical Examinations'!B:B,"not found")</f>
        <v>39.49</v>
      </c>
      <c r="D2142" s="20">
        <f>_xlfn.XLOOKUP(A2142,'Medical Examinations'!A:A,'Medical Examinations'!C:C,"not found")</f>
        <v>4.4800000000000004</v>
      </c>
      <c r="E2142" s="20" t="str">
        <f>_xlfn.XLOOKUP(A2142,'Medical Examinations'!A:A,'Medical Examinations'!D:D,"not found")</f>
        <v>Yes</v>
      </c>
      <c r="F2142" s="20" t="str">
        <f>_xlfn.XLOOKUP(A2142,'Medical Examinations'!A:A,'Medical Examinations'!E:E,"not found")</f>
        <v>No</v>
      </c>
      <c r="G2142" s="20" t="str">
        <f>_xlfn.XLOOKUP(A2142,'Medical Examinations'!A:A,'Medical Examinations'!F:F,"not found")</f>
        <v>No</v>
      </c>
      <c r="H2142" s="20">
        <f>_xlfn.XLOOKUP(A2142,'Medical Examinations'!A:A,'Medical Examinations'!G:G,"not found")</f>
        <v>0</v>
      </c>
      <c r="I2142" s="20" t="str">
        <f>_xlfn.XLOOKUP(A2142,'Medical Examinations'!A:A,'Medical Examinations'!H:H,"not found")</f>
        <v>No</v>
      </c>
      <c r="J2142" s="20" t="str">
        <f>_xlfn.XLOOKUP(A2142,'Medical Examinations'!A:A,'Medical Examinations'!I:I,"not found")</f>
        <v>Obesity</v>
      </c>
      <c r="K2142" s="21">
        <f>_xlfn.XLOOKUP(A2142,'Hospitalisation Details'!A:A,'Hospitalisation Details'!F:F,"Not Found")</f>
        <v>37107</v>
      </c>
      <c r="L2142" s="22">
        <f>_xlfn.XLOOKUP(A2142,'Hospitalisation Details'!A:A,'Hospitalisation Details'!H:H,"Not Found")</f>
        <v>2026.97</v>
      </c>
      <c r="M2142" s="21" t="str">
        <f>_xlfn.XLOOKUP(A2142,'Hospitalisation Details'!A:A,'Hospitalisation Details'!I:I,"Not Found")</f>
        <v>tier - 2</v>
      </c>
      <c r="N2142" s="21" t="str">
        <f>_xlfn.XLOOKUP(A2142,'Hospitalisation Details'!A:A,'Hospitalisation Details'!J:J,"Not Found")</f>
        <v>tier - 2</v>
      </c>
      <c r="O2142" s="21" t="str">
        <f>_xlfn.XLOOKUP(A2142,'Hospitalisation Details'!A:A,'Hospitalisation Details'!K:K,"Not Found")</f>
        <v>R1013</v>
      </c>
      <c r="P2142" s="23">
        <f>_xlfn.XLOOKUP(A2142,'Hospitalisation Details'!A:A,'Hospitalisation Details'!L:L,"Not Found")</f>
        <v>21</v>
      </c>
    </row>
    <row r="2143" spans="1:16" ht="15.75" x14ac:dyDescent="0.25">
      <c r="A2143" s="19" t="s">
        <v>221</v>
      </c>
      <c r="B2143" s="19" t="str">
        <f>_xlfn.XLOOKUP(A2143,'Customer Names'!A:A,'Customer Names'!C:C,"Not Found")</f>
        <v>Putt</v>
      </c>
      <c r="C2143" s="20">
        <f>_xlfn.XLOOKUP(A2143,'Medical Examinations'!A:A,'Medical Examinations'!B:B,"not found")</f>
        <v>34.869999999999997</v>
      </c>
      <c r="D2143" s="20">
        <f>_xlfn.XLOOKUP(A2143,'Medical Examinations'!A:A,'Medical Examinations'!C:C,"not found")</f>
        <v>5.51</v>
      </c>
      <c r="E2143" s="20" t="str">
        <f>_xlfn.XLOOKUP(A2143,'Medical Examinations'!A:A,'Medical Examinations'!D:D,"not found")</f>
        <v>Yes</v>
      </c>
      <c r="F2143" s="20" t="str">
        <f>_xlfn.XLOOKUP(A2143,'Medical Examinations'!A:A,'Medical Examinations'!E:E,"not found")</f>
        <v>No</v>
      </c>
      <c r="G2143" s="20" t="str">
        <f>_xlfn.XLOOKUP(A2143,'Medical Examinations'!A:A,'Medical Examinations'!F:F,"not found")</f>
        <v>No</v>
      </c>
      <c r="H2143" s="20">
        <f>_xlfn.XLOOKUP(A2143,'Medical Examinations'!A:A,'Medical Examinations'!G:G,"not found")</f>
        <v>0</v>
      </c>
      <c r="I2143" s="20" t="str">
        <f>_xlfn.XLOOKUP(A2143,'Medical Examinations'!A:A,'Medical Examinations'!H:H,"not found")</f>
        <v>No</v>
      </c>
      <c r="J2143" s="20" t="str">
        <f>_xlfn.XLOOKUP(A2143,'Medical Examinations'!A:A,'Medical Examinations'!I:I,"not found")</f>
        <v>Obesity</v>
      </c>
      <c r="K2143" s="21">
        <f>_xlfn.XLOOKUP(A2143,'Hospitalisation Details'!A:A,'Hospitalisation Details'!F:F,"Not Found")</f>
        <v>37140</v>
      </c>
      <c r="L2143" s="22">
        <f>_xlfn.XLOOKUP(A2143,'Hospitalisation Details'!A:A,'Hospitalisation Details'!H:H,"Not Found")</f>
        <v>2020.55</v>
      </c>
      <c r="M2143" s="21" t="str">
        <f>_xlfn.XLOOKUP(A2143,'Hospitalisation Details'!A:A,'Hospitalisation Details'!I:I,"Not Found")</f>
        <v>tier - 2</v>
      </c>
      <c r="N2143" s="21" t="str">
        <f>_xlfn.XLOOKUP(A2143,'Hospitalisation Details'!A:A,'Hospitalisation Details'!J:J,"Not Found")</f>
        <v>tier - 2</v>
      </c>
      <c r="O2143" s="21" t="str">
        <f>_xlfn.XLOOKUP(A2143,'Hospitalisation Details'!A:A,'Hospitalisation Details'!K:K,"Not Found")</f>
        <v>R1013</v>
      </c>
      <c r="P2143" s="23">
        <f>_xlfn.XLOOKUP(A2143,'Hospitalisation Details'!A:A,'Hospitalisation Details'!L:L,"Not Found")</f>
        <v>21</v>
      </c>
    </row>
    <row r="2144" spans="1:16" ht="15.75" x14ac:dyDescent="0.25">
      <c r="A2144" s="19" t="s">
        <v>220</v>
      </c>
      <c r="B2144" s="19" t="str">
        <f>_xlfn.XLOOKUP(A2144,'Customer Names'!A:A,'Customer Names'!C:C,"Not Found")</f>
        <v>Deiman</v>
      </c>
      <c r="C2144" s="20">
        <f>_xlfn.XLOOKUP(A2144,'Medical Examinations'!A:A,'Medical Examinations'!B:B,"not found")</f>
        <v>34.6</v>
      </c>
      <c r="D2144" s="20">
        <f>_xlfn.XLOOKUP(A2144,'Medical Examinations'!A:A,'Medical Examinations'!C:C,"not found")</f>
        <v>4.5</v>
      </c>
      <c r="E2144" s="20" t="str">
        <f>_xlfn.XLOOKUP(A2144,'Medical Examinations'!A:A,'Medical Examinations'!D:D,"not found")</f>
        <v>Yes</v>
      </c>
      <c r="F2144" s="20" t="str">
        <f>_xlfn.XLOOKUP(A2144,'Medical Examinations'!A:A,'Medical Examinations'!E:E,"not found")</f>
        <v>No</v>
      </c>
      <c r="G2144" s="20" t="str">
        <f>_xlfn.XLOOKUP(A2144,'Medical Examinations'!A:A,'Medical Examinations'!F:F,"not found")</f>
        <v>No</v>
      </c>
      <c r="H2144" s="20">
        <f>_xlfn.XLOOKUP(A2144,'Medical Examinations'!A:A,'Medical Examinations'!G:G,"not found")</f>
        <v>0</v>
      </c>
      <c r="I2144" s="20" t="str">
        <f>_xlfn.XLOOKUP(A2144,'Medical Examinations'!A:A,'Medical Examinations'!H:H,"not found")</f>
        <v>No</v>
      </c>
      <c r="J2144" s="20" t="str">
        <f>_xlfn.XLOOKUP(A2144,'Medical Examinations'!A:A,'Medical Examinations'!I:I,"not found")</f>
        <v>Obesity</v>
      </c>
      <c r="K2144" s="21">
        <f>_xlfn.XLOOKUP(A2144,'Hospitalisation Details'!A:A,'Hospitalisation Details'!F:F,"Not Found")</f>
        <v>37073</v>
      </c>
      <c r="L2144" s="22">
        <f>_xlfn.XLOOKUP(A2144,'Hospitalisation Details'!A:A,'Hospitalisation Details'!H:H,"Not Found")</f>
        <v>2020.18</v>
      </c>
      <c r="M2144" s="21" t="str">
        <f>_xlfn.XLOOKUP(A2144,'Hospitalisation Details'!A:A,'Hospitalisation Details'!I:I,"Not Found")</f>
        <v>tier - 2</v>
      </c>
      <c r="N2144" s="21" t="str">
        <f>_xlfn.XLOOKUP(A2144,'Hospitalisation Details'!A:A,'Hospitalisation Details'!J:J,"Not Found")</f>
        <v>tier - 2</v>
      </c>
      <c r="O2144" s="21" t="str">
        <f>_xlfn.XLOOKUP(A2144,'Hospitalisation Details'!A:A,'Hospitalisation Details'!K:K,"Not Found")</f>
        <v>R1011</v>
      </c>
      <c r="P2144" s="23">
        <f>_xlfn.XLOOKUP(A2144,'Hospitalisation Details'!A:A,'Hospitalisation Details'!L:L,"Not Found")</f>
        <v>21</v>
      </c>
    </row>
    <row r="2145" spans="1:16" ht="15.75" x14ac:dyDescent="0.25">
      <c r="A2145" s="19" t="s">
        <v>219</v>
      </c>
      <c r="B2145" s="19" t="str">
        <f>_xlfn.XLOOKUP(A2145,'Customer Names'!A:A,'Customer Names'!C:C,"Not Found")</f>
        <v>Bonanni</v>
      </c>
      <c r="C2145" s="20">
        <f>_xlfn.XLOOKUP(A2145,'Medical Examinations'!A:A,'Medical Examinations'!B:B,"not found")</f>
        <v>25.8</v>
      </c>
      <c r="D2145" s="20">
        <f>_xlfn.XLOOKUP(A2145,'Medical Examinations'!A:A,'Medical Examinations'!C:C,"not found")</f>
        <v>6.29</v>
      </c>
      <c r="E2145" s="20" t="str">
        <f>_xlfn.XLOOKUP(A2145,'Medical Examinations'!A:A,'Medical Examinations'!D:D,"not found")</f>
        <v>Yes</v>
      </c>
      <c r="F2145" s="20" t="str">
        <f>_xlfn.XLOOKUP(A2145,'Medical Examinations'!A:A,'Medical Examinations'!E:E,"not found")</f>
        <v>No</v>
      </c>
      <c r="G2145" s="20" t="str">
        <f>_xlfn.XLOOKUP(A2145,'Medical Examinations'!A:A,'Medical Examinations'!F:F,"not found")</f>
        <v>No</v>
      </c>
      <c r="H2145" s="20">
        <f>_xlfn.XLOOKUP(A2145,'Medical Examinations'!A:A,'Medical Examinations'!G:G,"not found")</f>
        <v>0</v>
      </c>
      <c r="I2145" s="20" t="str">
        <f>_xlfn.XLOOKUP(A2145,'Medical Examinations'!A:A,'Medical Examinations'!H:H,"not found")</f>
        <v>No</v>
      </c>
      <c r="J2145" s="20" t="str">
        <f>_xlfn.XLOOKUP(A2145,'Medical Examinations'!A:A,'Medical Examinations'!I:I,"not found")</f>
        <v>Overweight</v>
      </c>
      <c r="K2145" s="21">
        <f>_xlfn.XLOOKUP(A2145,'Hospitalisation Details'!A:A,'Hospitalisation Details'!F:F,"Not Found")</f>
        <v>37117</v>
      </c>
      <c r="L2145" s="22">
        <f>_xlfn.XLOOKUP(A2145,'Hospitalisation Details'!A:A,'Hospitalisation Details'!H:H,"Not Found")</f>
        <v>2007.95</v>
      </c>
      <c r="M2145" s="21" t="str">
        <f>_xlfn.XLOOKUP(A2145,'Hospitalisation Details'!A:A,'Hospitalisation Details'!I:I,"Not Found")</f>
        <v>tier - 2</v>
      </c>
      <c r="N2145" s="21" t="str">
        <f>_xlfn.XLOOKUP(A2145,'Hospitalisation Details'!A:A,'Hospitalisation Details'!J:J,"Not Found")</f>
        <v>tier - 2</v>
      </c>
      <c r="O2145" s="21" t="str">
        <f>_xlfn.XLOOKUP(A2145,'Hospitalisation Details'!A:A,'Hospitalisation Details'!K:K,"Not Found")</f>
        <v>R1011</v>
      </c>
      <c r="P2145" s="23">
        <f>_xlfn.XLOOKUP(A2145,'Hospitalisation Details'!A:A,'Hospitalisation Details'!L:L,"Not Found")</f>
        <v>21</v>
      </c>
    </row>
    <row r="2146" spans="1:16" ht="15.75" x14ac:dyDescent="0.25">
      <c r="A2146" s="19" t="s">
        <v>218</v>
      </c>
      <c r="B2146" s="19" t="str">
        <f>_xlfn.XLOOKUP(A2146,'Customer Names'!A:A,'Customer Names'!C:C,"Not Found")</f>
        <v>Stein</v>
      </c>
      <c r="C2146" s="20">
        <f>_xlfn.XLOOKUP(A2146,'Medical Examinations'!A:A,'Medical Examinations'!B:B,"not found")</f>
        <v>35.86</v>
      </c>
      <c r="D2146" s="20">
        <f>_xlfn.XLOOKUP(A2146,'Medical Examinations'!A:A,'Medical Examinations'!C:C,"not found")</f>
        <v>4.33</v>
      </c>
      <c r="E2146" s="20" t="str">
        <f>_xlfn.XLOOKUP(A2146,'Medical Examinations'!A:A,'Medical Examinations'!D:D,"not found")</f>
        <v>No</v>
      </c>
      <c r="F2146" s="20" t="str">
        <f>_xlfn.XLOOKUP(A2146,'Medical Examinations'!A:A,'Medical Examinations'!E:E,"not found")</f>
        <v>No</v>
      </c>
      <c r="G2146" s="20" t="str">
        <f>_xlfn.XLOOKUP(A2146,'Medical Examinations'!A:A,'Medical Examinations'!F:F,"not found")</f>
        <v>No</v>
      </c>
      <c r="H2146" s="20">
        <f>_xlfn.XLOOKUP(A2146,'Medical Examinations'!A:A,'Medical Examinations'!G:G,"not found")</f>
        <v>1</v>
      </c>
      <c r="I2146" s="20" t="str">
        <f>_xlfn.XLOOKUP(A2146,'Medical Examinations'!A:A,'Medical Examinations'!H:H,"not found")</f>
        <v>No</v>
      </c>
      <c r="J2146" s="20" t="str">
        <f>_xlfn.XLOOKUP(A2146,'Medical Examinations'!A:A,'Medical Examinations'!I:I,"not found")</f>
        <v>Obesity</v>
      </c>
      <c r="K2146" s="21">
        <f>_xlfn.XLOOKUP(A2146,'Hospitalisation Details'!A:A,'Hospitalisation Details'!F:F,"Not Found")</f>
        <v>36052</v>
      </c>
      <c r="L2146" s="22">
        <f>_xlfn.XLOOKUP(A2146,'Hospitalisation Details'!A:A,'Hospitalisation Details'!H:H,"Not Found")</f>
        <v>1986.93</v>
      </c>
      <c r="M2146" s="21" t="str">
        <f>_xlfn.XLOOKUP(A2146,'Hospitalisation Details'!A:A,'Hospitalisation Details'!I:I,"Not Found")</f>
        <v>tier - 2</v>
      </c>
      <c r="N2146" s="21" t="str">
        <f>_xlfn.XLOOKUP(A2146,'Hospitalisation Details'!A:A,'Hospitalisation Details'!J:J,"Not Found")</f>
        <v>tier - 2</v>
      </c>
      <c r="O2146" s="21" t="str">
        <f>_xlfn.XLOOKUP(A2146,'Hospitalisation Details'!A:A,'Hospitalisation Details'!K:K,"Not Found")</f>
        <v>R1013</v>
      </c>
      <c r="P2146" s="23">
        <f>_xlfn.XLOOKUP(A2146,'Hospitalisation Details'!A:A,'Hospitalisation Details'!L:L,"Not Found")</f>
        <v>24</v>
      </c>
    </row>
    <row r="2147" spans="1:16" ht="15.75" x14ac:dyDescent="0.25">
      <c r="A2147" s="19" t="s">
        <v>217</v>
      </c>
      <c r="B2147" s="19" t="str">
        <f>_xlfn.XLOOKUP(A2147,'Customer Names'!A:A,'Customer Names'!C:C,"Not Found")</f>
        <v>Laumann</v>
      </c>
      <c r="C2147" s="20">
        <f>_xlfn.XLOOKUP(A2147,'Medical Examinations'!A:A,'Medical Examinations'!B:B,"not found")</f>
        <v>40.47</v>
      </c>
      <c r="D2147" s="20">
        <f>_xlfn.XLOOKUP(A2147,'Medical Examinations'!A:A,'Medical Examinations'!C:C,"not found")</f>
        <v>11.15</v>
      </c>
      <c r="E2147" s="20" t="str">
        <f>_xlfn.XLOOKUP(A2147,'Medical Examinations'!A:A,'Medical Examinations'!D:D,"not found")</f>
        <v>No</v>
      </c>
      <c r="F2147" s="20" t="str">
        <f>_xlfn.XLOOKUP(A2147,'Medical Examinations'!A:A,'Medical Examinations'!E:E,"not found")</f>
        <v>No</v>
      </c>
      <c r="G2147" s="20" t="str">
        <f>_xlfn.XLOOKUP(A2147,'Medical Examinations'!A:A,'Medical Examinations'!F:F,"not found")</f>
        <v>No</v>
      </c>
      <c r="H2147" s="20">
        <f>_xlfn.XLOOKUP(A2147,'Medical Examinations'!A:A,'Medical Examinations'!G:G,"not found")</f>
        <v>0</v>
      </c>
      <c r="I2147" s="20" t="str">
        <f>_xlfn.XLOOKUP(A2147,'Medical Examinations'!A:A,'Medical Examinations'!H:H,"not found")</f>
        <v>No</v>
      </c>
      <c r="J2147" s="20" t="str">
        <f>_xlfn.XLOOKUP(A2147,'Medical Examinations'!A:A,'Medical Examinations'!I:I,"not found")</f>
        <v>Obesity</v>
      </c>
      <c r="K2147" s="21">
        <f>_xlfn.XLOOKUP(A2147,'Hospitalisation Details'!A:A,'Hospitalisation Details'!F:F,"Not Found")</f>
        <v>37528</v>
      </c>
      <c r="L2147" s="22">
        <f>_xlfn.XLOOKUP(A2147,'Hospitalisation Details'!A:A,'Hospitalisation Details'!H:H,"Not Found")</f>
        <v>1984.45</v>
      </c>
      <c r="M2147" s="21" t="str">
        <f>_xlfn.XLOOKUP(A2147,'Hospitalisation Details'!A:A,'Hospitalisation Details'!I:I,"Not Found")</f>
        <v>tier - 2</v>
      </c>
      <c r="N2147" s="21" t="str">
        <f>_xlfn.XLOOKUP(A2147,'Hospitalisation Details'!A:A,'Hospitalisation Details'!J:J,"Not Found")</f>
        <v>tier - 2</v>
      </c>
      <c r="O2147" s="21" t="str">
        <f>_xlfn.XLOOKUP(A2147,'Hospitalisation Details'!A:A,'Hospitalisation Details'!K:K,"Not Found")</f>
        <v>R1016</v>
      </c>
      <c r="P2147" s="23">
        <f>_xlfn.XLOOKUP(A2147,'Hospitalisation Details'!A:A,'Hospitalisation Details'!L:L,"Not Found")</f>
        <v>20</v>
      </c>
    </row>
    <row r="2148" spans="1:16" ht="15.75" x14ac:dyDescent="0.25">
      <c r="A2148" s="19" t="s">
        <v>216</v>
      </c>
      <c r="B2148" s="19" t="str">
        <f>_xlfn.XLOOKUP(A2148,'Customer Names'!A:A,'Customer Names'!C:C,"Not Found")</f>
        <v>Galaviz</v>
      </c>
      <c r="C2148" s="20">
        <f>_xlfn.XLOOKUP(A2148,'Medical Examinations'!A:A,'Medical Examinations'!B:B,"not found")</f>
        <v>32.01</v>
      </c>
      <c r="D2148" s="20">
        <f>_xlfn.XLOOKUP(A2148,'Medical Examinations'!A:A,'Medical Examinations'!C:C,"not found")</f>
        <v>6.45</v>
      </c>
      <c r="E2148" s="20" t="str">
        <f>_xlfn.XLOOKUP(A2148,'Medical Examinations'!A:A,'Medical Examinations'!D:D,"not found")</f>
        <v>No</v>
      </c>
      <c r="F2148" s="20" t="str">
        <f>_xlfn.XLOOKUP(A2148,'Medical Examinations'!A:A,'Medical Examinations'!E:E,"not found")</f>
        <v>No</v>
      </c>
      <c r="G2148" s="20" t="str">
        <f>_xlfn.XLOOKUP(A2148,'Medical Examinations'!A:A,'Medical Examinations'!F:F,"not found")</f>
        <v>No</v>
      </c>
      <c r="H2148" s="20">
        <f>_xlfn.XLOOKUP(A2148,'Medical Examinations'!A:A,'Medical Examinations'!G:G,"not found")</f>
        <v>1</v>
      </c>
      <c r="I2148" s="20" t="str">
        <f>_xlfn.XLOOKUP(A2148,'Medical Examinations'!A:A,'Medical Examinations'!H:H,"not found")</f>
        <v>No</v>
      </c>
      <c r="J2148" s="20" t="str">
        <f>_xlfn.XLOOKUP(A2148,'Medical Examinations'!A:A,'Medical Examinations'!I:I,"not found")</f>
        <v>Obesity</v>
      </c>
      <c r="K2148" s="21">
        <f>_xlfn.XLOOKUP(A2148,'Hospitalisation Details'!A:A,'Hospitalisation Details'!F:F,"Not Found")</f>
        <v>36158</v>
      </c>
      <c r="L2148" s="22">
        <f>_xlfn.XLOOKUP(A2148,'Hospitalisation Details'!A:A,'Hospitalisation Details'!H:H,"Not Found")</f>
        <v>1981.58</v>
      </c>
      <c r="M2148" s="21" t="str">
        <f>_xlfn.XLOOKUP(A2148,'Hospitalisation Details'!A:A,'Hospitalisation Details'!I:I,"Not Found")</f>
        <v>tier - 2</v>
      </c>
      <c r="N2148" s="21" t="str">
        <f>_xlfn.XLOOKUP(A2148,'Hospitalisation Details'!A:A,'Hospitalisation Details'!J:J,"Not Found")</f>
        <v>tier - 2</v>
      </c>
      <c r="O2148" s="21" t="str">
        <f>_xlfn.XLOOKUP(A2148,'Hospitalisation Details'!A:A,'Hospitalisation Details'!K:K,"Not Found")</f>
        <v>R1013</v>
      </c>
      <c r="P2148" s="23">
        <f>_xlfn.XLOOKUP(A2148,'Hospitalisation Details'!A:A,'Hospitalisation Details'!L:L,"Not Found")</f>
        <v>24</v>
      </c>
    </row>
    <row r="2149" spans="1:16" ht="15.75" x14ac:dyDescent="0.25">
      <c r="A2149" s="19" t="s">
        <v>215</v>
      </c>
      <c r="B2149" s="19" t="str">
        <f>_xlfn.XLOOKUP(A2149,'Customer Names'!A:A,'Customer Names'!C:C,"Not Found")</f>
        <v>Piper</v>
      </c>
      <c r="C2149" s="20">
        <f>_xlfn.XLOOKUP(A2149,'Medical Examinations'!A:A,'Medical Examinations'!B:B,"not found")</f>
        <v>33</v>
      </c>
      <c r="D2149" s="20">
        <f>_xlfn.XLOOKUP(A2149,'Medical Examinations'!A:A,'Medical Examinations'!C:C,"not found")</f>
        <v>9.27</v>
      </c>
      <c r="E2149" s="20" t="str">
        <f>_xlfn.XLOOKUP(A2149,'Medical Examinations'!A:A,'Medical Examinations'!D:D,"not found")</f>
        <v>No</v>
      </c>
      <c r="F2149" s="20" t="str">
        <f>_xlfn.XLOOKUP(A2149,'Medical Examinations'!A:A,'Medical Examinations'!E:E,"not found")</f>
        <v>No</v>
      </c>
      <c r="G2149" s="20" t="str">
        <f>_xlfn.XLOOKUP(A2149,'Medical Examinations'!A:A,'Medical Examinations'!F:F,"not found")</f>
        <v>No</v>
      </c>
      <c r="H2149" s="20">
        <f>_xlfn.XLOOKUP(A2149,'Medical Examinations'!A:A,'Medical Examinations'!G:G,"not found")</f>
        <v>0</v>
      </c>
      <c r="I2149" s="20" t="str">
        <f>_xlfn.XLOOKUP(A2149,'Medical Examinations'!A:A,'Medical Examinations'!H:H,"not found")</f>
        <v>No</v>
      </c>
      <c r="J2149" s="20" t="str">
        <f>_xlfn.XLOOKUP(A2149,'Medical Examinations'!A:A,'Medical Examinations'!I:I,"not found")</f>
        <v>Obesity</v>
      </c>
      <c r="K2149" s="21">
        <f>_xlfn.XLOOKUP(A2149,'Hospitalisation Details'!A:A,'Hospitalisation Details'!F:F,"Not Found")</f>
        <v>37453</v>
      </c>
      <c r="L2149" s="22">
        <f>_xlfn.XLOOKUP(A2149,'Hospitalisation Details'!A:A,'Hospitalisation Details'!H:H,"Not Found")</f>
        <v>1980.07</v>
      </c>
      <c r="M2149" s="21" t="str">
        <f>_xlfn.XLOOKUP(A2149,'Hospitalisation Details'!A:A,'Hospitalisation Details'!I:I,"Not Found")</f>
        <v>tier - 2</v>
      </c>
      <c r="N2149" s="21" t="str">
        <f>_xlfn.XLOOKUP(A2149,'Hospitalisation Details'!A:A,'Hospitalisation Details'!J:J,"Not Found")</f>
        <v>tier - 2</v>
      </c>
      <c r="O2149" s="21" t="str">
        <f>_xlfn.XLOOKUP(A2149,'Hospitalisation Details'!A:A,'Hospitalisation Details'!K:K,"Not Found")</f>
        <v>R1011</v>
      </c>
      <c r="P2149" s="23">
        <f>_xlfn.XLOOKUP(A2149,'Hospitalisation Details'!A:A,'Hospitalisation Details'!L:L,"Not Found")</f>
        <v>20</v>
      </c>
    </row>
    <row r="2150" spans="1:16" ht="15.75" x14ac:dyDescent="0.25">
      <c r="A2150" s="19" t="s">
        <v>214</v>
      </c>
      <c r="B2150" s="19" t="str">
        <f>_xlfn.XLOOKUP(A2150,'Customer Names'!A:A,'Customer Names'!C:C,"Not Found")</f>
        <v>Cantini</v>
      </c>
      <c r="C2150" s="20">
        <f>_xlfn.XLOOKUP(A2150,'Medical Examinations'!A:A,'Medical Examinations'!B:B,"not found")</f>
        <v>29.3</v>
      </c>
      <c r="D2150" s="20">
        <f>_xlfn.XLOOKUP(A2150,'Medical Examinations'!A:A,'Medical Examinations'!C:C,"not found")</f>
        <v>6.15</v>
      </c>
      <c r="E2150" s="20" t="str">
        <f>_xlfn.XLOOKUP(A2150,'Medical Examinations'!A:A,'Medical Examinations'!D:D,"not found")</f>
        <v>No</v>
      </c>
      <c r="F2150" s="20" t="str">
        <f>_xlfn.XLOOKUP(A2150,'Medical Examinations'!A:A,'Medical Examinations'!E:E,"not found")</f>
        <v>No</v>
      </c>
      <c r="G2150" s="20" t="str">
        <f>_xlfn.XLOOKUP(A2150,'Medical Examinations'!A:A,'Medical Examinations'!F:F,"not found")</f>
        <v>No</v>
      </c>
      <c r="H2150" s="20">
        <f>_xlfn.XLOOKUP(A2150,'Medical Examinations'!A:A,'Medical Examinations'!G:G,"not found")</f>
        <v>1</v>
      </c>
      <c r="I2150" s="20" t="str">
        <f>_xlfn.XLOOKUP(A2150,'Medical Examinations'!A:A,'Medical Examinations'!H:H,"not found")</f>
        <v>No</v>
      </c>
      <c r="J2150" s="20" t="str">
        <f>_xlfn.XLOOKUP(A2150,'Medical Examinations'!A:A,'Medical Examinations'!I:I,"not found")</f>
        <v>Overweight</v>
      </c>
      <c r="K2150" s="21">
        <f>_xlfn.XLOOKUP(A2150,'Hospitalisation Details'!A:A,'Hospitalisation Details'!F:F,"Not Found")</f>
        <v>36067</v>
      </c>
      <c r="L2150" s="22">
        <f>_xlfn.XLOOKUP(A2150,'Hospitalisation Details'!A:A,'Hospitalisation Details'!H:H,"Not Found")</f>
        <v>1977.82</v>
      </c>
      <c r="M2150" s="21" t="str">
        <f>_xlfn.XLOOKUP(A2150,'Hospitalisation Details'!A:A,'Hospitalisation Details'!I:I,"Not Found")</f>
        <v>tier - 2</v>
      </c>
      <c r="N2150" s="21" t="str">
        <f>_xlfn.XLOOKUP(A2150,'Hospitalisation Details'!A:A,'Hospitalisation Details'!J:J,"Not Found")</f>
        <v>tier - 2</v>
      </c>
      <c r="O2150" s="21" t="str">
        <f>_xlfn.XLOOKUP(A2150,'Hospitalisation Details'!A:A,'Hospitalisation Details'!K:K,"Not Found")</f>
        <v>R1011</v>
      </c>
      <c r="P2150" s="23">
        <f>_xlfn.XLOOKUP(A2150,'Hospitalisation Details'!A:A,'Hospitalisation Details'!L:L,"Not Found")</f>
        <v>24</v>
      </c>
    </row>
    <row r="2151" spans="1:16" ht="15.75" x14ac:dyDescent="0.25">
      <c r="A2151" s="19" t="s">
        <v>213</v>
      </c>
      <c r="B2151" s="19" t="str">
        <f>_xlfn.XLOOKUP(A2151,'Customer Names'!A:A,'Customer Names'!C:C,"Not Found")</f>
        <v>Hartman</v>
      </c>
      <c r="C2151" s="20">
        <f>_xlfn.XLOOKUP(A2151,'Medical Examinations'!A:A,'Medical Examinations'!B:B,"not found")</f>
        <v>25.8</v>
      </c>
      <c r="D2151" s="20">
        <f>_xlfn.XLOOKUP(A2151,'Medical Examinations'!A:A,'Medical Examinations'!C:C,"not found")</f>
        <v>4.13</v>
      </c>
      <c r="E2151" s="20" t="str">
        <f>_xlfn.XLOOKUP(A2151,'Medical Examinations'!A:A,'Medical Examinations'!D:D,"not found")</f>
        <v>No</v>
      </c>
      <c r="F2151" s="20" t="str">
        <f>_xlfn.XLOOKUP(A2151,'Medical Examinations'!A:A,'Medical Examinations'!E:E,"not found")</f>
        <v>No</v>
      </c>
      <c r="G2151" s="20" t="str">
        <f>_xlfn.XLOOKUP(A2151,'Medical Examinations'!A:A,'Medical Examinations'!F:F,"not found")</f>
        <v>No</v>
      </c>
      <c r="H2151" s="20">
        <f>_xlfn.XLOOKUP(A2151,'Medical Examinations'!A:A,'Medical Examinations'!G:G,"not found")</f>
        <v>1</v>
      </c>
      <c r="I2151" s="20" t="str">
        <f>_xlfn.XLOOKUP(A2151,'Medical Examinations'!A:A,'Medical Examinations'!H:H,"not found")</f>
        <v>No</v>
      </c>
      <c r="J2151" s="20" t="str">
        <f>_xlfn.XLOOKUP(A2151,'Medical Examinations'!A:A,'Medical Examinations'!I:I,"not found")</f>
        <v>Overweight</v>
      </c>
      <c r="K2151" s="21">
        <f>_xlfn.XLOOKUP(A2151,'Hospitalisation Details'!A:A,'Hospitalisation Details'!F:F,"Not Found")</f>
        <v>36073</v>
      </c>
      <c r="L2151" s="22">
        <f>_xlfn.XLOOKUP(A2151,'Hospitalisation Details'!A:A,'Hospitalisation Details'!H:H,"Not Found")</f>
        <v>1972.95</v>
      </c>
      <c r="M2151" s="21" t="str">
        <f>_xlfn.XLOOKUP(A2151,'Hospitalisation Details'!A:A,'Hospitalisation Details'!I:I,"Not Found")</f>
        <v>tier - 2</v>
      </c>
      <c r="N2151" s="21" t="str">
        <f>_xlfn.XLOOKUP(A2151,'Hospitalisation Details'!A:A,'Hospitalisation Details'!J:J,"Not Found")</f>
        <v>tier - 2</v>
      </c>
      <c r="O2151" s="21" t="str">
        <f>_xlfn.XLOOKUP(A2151,'Hospitalisation Details'!A:A,'Hospitalisation Details'!K:K,"Not Found")</f>
        <v>R1011</v>
      </c>
      <c r="P2151" s="23">
        <f>_xlfn.XLOOKUP(A2151,'Hospitalisation Details'!A:A,'Hospitalisation Details'!L:L,"Not Found")</f>
        <v>24</v>
      </c>
    </row>
    <row r="2152" spans="1:16" ht="15.75" x14ac:dyDescent="0.25">
      <c r="A2152" s="19" t="s">
        <v>212</v>
      </c>
      <c r="B2152" s="19" t="str">
        <f>_xlfn.XLOOKUP(A2152,'Customer Names'!A:A,'Customer Names'!C:C,"Not Found")</f>
        <v>Werhane</v>
      </c>
      <c r="C2152" s="20">
        <f>_xlfn.XLOOKUP(A2152,'Medical Examinations'!A:A,'Medical Examinations'!B:B,"not found")</f>
        <v>23.4</v>
      </c>
      <c r="D2152" s="20">
        <f>_xlfn.XLOOKUP(A2152,'Medical Examinations'!A:A,'Medical Examinations'!C:C,"not found")</f>
        <v>4.24</v>
      </c>
      <c r="E2152" s="20" t="str">
        <f>_xlfn.XLOOKUP(A2152,'Medical Examinations'!A:A,'Medical Examinations'!D:D,"not found")</f>
        <v>No</v>
      </c>
      <c r="F2152" s="20" t="str">
        <f>_xlfn.XLOOKUP(A2152,'Medical Examinations'!A:A,'Medical Examinations'!E:E,"not found")</f>
        <v>No</v>
      </c>
      <c r="G2152" s="20" t="str">
        <f>_xlfn.XLOOKUP(A2152,'Medical Examinations'!A:A,'Medical Examinations'!F:F,"not found")</f>
        <v>No</v>
      </c>
      <c r="H2152" s="20">
        <f>_xlfn.XLOOKUP(A2152,'Medical Examinations'!A:A,'Medical Examinations'!G:G,"not found")</f>
        <v>1</v>
      </c>
      <c r="I2152" s="20" t="str">
        <f>_xlfn.XLOOKUP(A2152,'Medical Examinations'!A:A,'Medical Examinations'!H:H,"not found")</f>
        <v>No</v>
      </c>
      <c r="J2152" s="20" t="str">
        <f>_xlfn.XLOOKUP(A2152,'Medical Examinations'!A:A,'Medical Examinations'!I:I,"not found")</f>
        <v>Normal Weight</v>
      </c>
      <c r="K2152" s="21">
        <f>_xlfn.XLOOKUP(A2152,'Hospitalisation Details'!A:A,'Hospitalisation Details'!F:F,"Not Found")</f>
        <v>36066</v>
      </c>
      <c r="L2152" s="22">
        <f>_xlfn.XLOOKUP(A2152,'Hospitalisation Details'!A:A,'Hospitalisation Details'!H:H,"Not Found")</f>
        <v>1969.61</v>
      </c>
      <c r="M2152" s="21" t="str">
        <f>_xlfn.XLOOKUP(A2152,'Hospitalisation Details'!A:A,'Hospitalisation Details'!I:I,"Not Found")</f>
        <v>tier - 2</v>
      </c>
      <c r="N2152" s="21" t="str">
        <f>_xlfn.XLOOKUP(A2152,'Hospitalisation Details'!A:A,'Hospitalisation Details'!J:J,"Not Found")</f>
        <v>tier - 2</v>
      </c>
      <c r="O2152" s="21" t="str">
        <f>_xlfn.XLOOKUP(A2152,'Hospitalisation Details'!A:A,'Hospitalisation Details'!K:K,"Not Found")</f>
        <v>R1011</v>
      </c>
      <c r="P2152" s="23">
        <f>_xlfn.XLOOKUP(A2152,'Hospitalisation Details'!A:A,'Hospitalisation Details'!L:L,"Not Found")</f>
        <v>24</v>
      </c>
    </row>
    <row r="2153" spans="1:16" ht="15.75" x14ac:dyDescent="0.25">
      <c r="A2153" s="19" t="s">
        <v>211</v>
      </c>
      <c r="B2153" s="19" t="str">
        <f>_xlfn.XLOOKUP(A2153,'Customer Names'!A:A,'Customer Names'!C:C,"Not Found")</f>
        <v>Davies</v>
      </c>
      <c r="C2153" s="20">
        <f>_xlfn.XLOOKUP(A2153,'Medical Examinations'!A:A,'Medical Examinations'!B:B,"not found")</f>
        <v>27.93</v>
      </c>
      <c r="D2153" s="20">
        <f>_xlfn.XLOOKUP(A2153,'Medical Examinations'!A:A,'Medical Examinations'!C:C,"not found")</f>
        <v>9.8800000000000008</v>
      </c>
      <c r="E2153" s="20" t="str">
        <f>_xlfn.XLOOKUP(A2153,'Medical Examinations'!A:A,'Medical Examinations'!D:D,"not found")</f>
        <v>No</v>
      </c>
      <c r="F2153" s="20" t="str">
        <f>_xlfn.XLOOKUP(A2153,'Medical Examinations'!A:A,'Medical Examinations'!E:E,"not found")</f>
        <v>No</v>
      </c>
      <c r="G2153" s="20" t="str">
        <f>_xlfn.XLOOKUP(A2153,'Medical Examinations'!A:A,'Medical Examinations'!F:F,"not found")</f>
        <v>No</v>
      </c>
      <c r="H2153" s="20">
        <f>_xlfn.XLOOKUP(A2153,'Medical Examinations'!A:A,'Medical Examinations'!G:G,"not found")</f>
        <v>0</v>
      </c>
      <c r="I2153" s="20" t="str">
        <f>_xlfn.XLOOKUP(A2153,'Medical Examinations'!A:A,'Medical Examinations'!H:H,"not found")</f>
        <v>No</v>
      </c>
      <c r="J2153" s="20" t="str">
        <f>_xlfn.XLOOKUP(A2153,'Medical Examinations'!A:A,'Medical Examinations'!I:I,"not found")</f>
        <v>Overweight</v>
      </c>
      <c r="K2153" s="21">
        <f>_xlfn.XLOOKUP(A2153,'Hospitalisation Details'!A:A,'Hospitalisation Details'!F:F,"Not Found")</f>
        <v>37466</v>
      </c>
      <c r="L2153" s="22">
        <f>_xlfn.XLOOKUP(A2153,'Hospitalisation Details'!A:A,'Hospitalisation Details'!H:H,"Not Found")</f>
        <v>1967.02</v>
      </c>
      <c r="M2153" s="21" t="str">
        <f>_xlfn.XLOOKUP(A2153,'Hospitalisation Details'!A:A,'Hospitalisation Details'!I:I,"Not Found")</f>
        <v>tier - 2</v>
      </c>
      <c r="N2153" s="21" t="str">
        <f>_xlfn.XLOOKUP(A2153,'Hospitalisation Details'!A:A,'Hospitalisation Details'!J:J,"Not Found")</f>
        <v>tier - 2</v>
      </c>
      <c r="O2153" s="21" t="str">
        <f>_xlfn.XLOOKUP(A2153,'Hospitalisation Details'!A:A,'Hospitalisation Details'!K:K,"Not Found")</f>
        <v>R1016</v>
      </c>
      <c r="P2153" s="23">
        <f>_xlfn.XLOOKUP(A2153,'Hospitalisation Details'!A:A,'Hospitalisation Details'!L:L,"Not Found")</f>
        <v>20</v>
      </c>
    </row>
    <row r="2154" spans="1:16" ht="15.75" x14ac:dyDescent="0.25">
      <c r="A2154" s="19" t="s">
        <v>210</v>
      </c>
      <c r="B2154" s="19" t="str">
        <f>_xlfn.XLOOKUP(A2154,'Customer Names'!A:A,'Customer Names'!C:C,"Not Found")</f>
        <v>Hummel</v>
      </c>
      <c r="C2154" s="20">
        <f>_xlfn.XLOOKUP(A2154,'Medical Examinations'!A:A,'Medical Examinations'!B:B,"not found")</f>
        <v>22</v>
      </c>
      <c r="D2154" s="20">
        <f>_xlfn.XLOOKUP(A2154,'Medical Examinations'!A:A,'Medical Examinations'!C:C,"not found")</f>
        <v>9.5</v>
      </c>
      <c r="E2154" s="20" t="str">
        <f>_xlfn.XLOOKUP(A2154,'Medical Examinations'!A:A,'Medical Examinations'!D:D,"not found")</f>
        <v>No</v>
      </c>
      <c r="F2154" s="20" t="str">
        <f>_xlfn.XLOOKUP(A2154,'Medical Examinations'!A:A,'Medical Examinations'!E:E,"not found")</f>
        <v>No</v>
      </c>
      <c r="G2154" s="20" t="str">
        <f>_xlfn.XLOOKUP(A2154,'Medical Examinations'!A:A,'Medical Examinations'!F:F,"not found")</f>
        <v>No</v>
      </c>
      <c r="H2154" s="20">
        <f>_xlfn.XLOOKUP(A2154,'Medical Examinations'!A:A,'Medical Examinations'!G:G,"not found")</f>
        <v>0</v>
      </c>
      <c r="I2154" s="20" t="str">
        <f>_xlfn.XLOOKUP(A2154,'Medical Examinations'!A:A,'Medical Examinations'!H:H,"not found")</f>
        <v>No</v>
      </c>
      <c r="J2154" s="20" t="str">
        <f>_xlfn.XLOOKUP(A2154,'Medical Examinations'!A:A,'Medical Examinations'!I:I,"not found")</f>
        <v>Normal Weight</v>
      </c>
      <c r="K2154" s="21">
        <f>_xlfn.XLOOKUP(A2154,'Hospitalisation Details'!A:A,'Hospitalisation Details'!F:F,"Not Found")</f>
        <v>37506</v>
      </c>
      <c r="L2154" s="22">
        <f>_xlfn.XLOOKUP(A2154,'Hospitalisation Details'!A:A,'Hospitalisation Details'!H:H,"Not Found")</f>
        <v>1964.78</v>
      </c>
      <c r="M2154" s="21" t="str">
        <f>_xlfn.XLOOKUP(A2154,'Hospitalisation Details'!A:A,'Hospitalisation Details'!I:I,"Not Found")</f>
        <v>tier - 2</v>
      </c>
      <c r="N2154" s="21" t="str">
        <f>_xlfn.XLOOKUP(A2154,'Hospitalisation Details'!A:A,'Hospitalisation Details'!J:J,"Not Found")</f>
        <v>tier - 2</v>
      </c>
      <c r="O2154" s="21" t="str">
        <f>_xlfn.XLOOKUP(A2154,'Hospitalisation Details'!A:A,'Hospitalisation Details'!K:K,"Not Found")</f>
        <v>R1011</v>
      </c>
      <c r="P2154" s="23">
        <f>_xlfn.XLOOKUP(A2154,'Hospitalisation Details'!A:A,'Hospitalisation Details'!L:L,"Not Found")</f>
        <v>20</v>
      </c>
    </row>
    <row r="2155" spans="1:16" ht="15.75" x14ac:dyDescent="0.25">
      <c r="A2155" s="19" t="s">
        <v>209</v>
      </c>
      <c r="B2155" s="19" t="str">
        <f>_xlfn.XLOOKUP(A2155,'Customer Names'!A:A,'Customer Names'!C:C,"Not Found")</f>
        <v>Lutz</v>
      </c>
      <c r="C2155" s="20">
        <f>_xlfn.XLOOKUP(A2155,'Medical Examinations'!A:A,'Medical Examinations'!B:B,"not found")</f>
        <v>36.86</v>
      </c>
      <c r="D2155" s="20">
        <f>_xlfn.XLOOKUP(A2155,'Medical Examinations'!A:A,'Medical Examinations'!C:C,"not found")</f>
        <v>4.97</v>
      </c>
      <c r="E2155" s="20" t="str">
        <f>_xlfn.XLOOKUP(A2155,'Medical Examinations'!A:A,'Medical Examinations'!D:D,"not found")</f>
        <v>Yes</v>
      </c>
      <c r="F2155" s="20" t="str">
        <f>_xlfn.XLOOKUP(A2155,'Medical Examinations'!A:A,'Medical Examinations'!E:E,"not found")</f>
        <v>No</v>
      </c>
      <c r="G2155" s="20" t="str">
        <f>_xlfn.XLOOKUP(A2155,'Medical Examinations'!A:A,'Medical Examinations'!F:F,"not found")</f>
        <v>No</v>
      </c>
      <c r="H2155" s="20">
        <f>_xlfn.XLOOKUP(A2155,'Medical Examinations'!A:A,'Medical Examinations'!G:G,"not found")</f>
        <v>0</v>
      </c>
      <c r="I2155" s="20" t="str">
        <f>_xlfn.XLOOKUP(A2155,'Medical Examinations'!A:A,'Medical Examinations'!H:H,"not found")</f>
        <v>No</v>
      </c>
      <c r="J2155" s="20" t="str">
        <f>_xlfn.XLOOKUP(A2155,'Medical Examinations'!A:A,'Medical Examinations'!I:I,"not found")</f>
        <v>Obesity</v>
      </c>
      <c r="K2155" s="21">
        <f>_xlfn.XLOOKUP(A2155,'Hospitalisation Details'!A:A,'Hospitalisation Details'!F:F,"Not Found")</f>
        <v>37234</v>
      </c>
      <c r="L2155" s="22">
        <f>_xlfn.XLOOKUP(A2155,'Hospitalisation Details'!A:A,'Hospitalisation Details'!H:H,"Not Found")</f>
        <v>1917.32</v>
      </c>
      <c r="M2155" s="21" t="str">
        <f>_xlfn.XLOOKUP(A2155,'Hospitalisation Details'!A:A,'Hospitalisation Details'!I:I,"Not Found")</f>
        <v>tier - 2</v>
      </c>
      <c r="N2155" s="21" t="str">
        <f>_xlfn.XLOOKUP(A2155,'Hospitalisation Details'!A:A,'Hospitalisation Details'!J:J,"Not Found")</f>
        <v>tier - 2</v>
      </c>
      <c r="O2155" s="21" t="str">
        <f>_xlfn.XLOOKUP(A2155,'Hospitalisation Details'!A:A,'Hospitalisation Details'!K:K,"Not Found")</f>
        <v>R1012</v>
      </c>
      <c r="P2155" s="23">
        <f>_xlfn.XLOOKUP(A2155,'Hospitalisation Details'!A:A,'Hospitalisation Details'!L:L,"Not Found")</f>
        <v>21</v>
      </c>
    </row>
    <row r="2156" spans="1:16" ht="15.75" x14ac:dyDescent="0.25">
      <c r="A2156" s="19" t="s">
        <v>208</v>
      </c>
      <c r="B2156" s="19" t="str">
        <f>_xlfn.XLOOKUP(A2156,'Customer Names'!A:A,'Customer Names'!C:C,"Not Found")</f>
        <v>Waters</v>
      </c>
      <c r="C2156" s="20">
        <f>_xlfn.XLOOKUP(A2156,'Medical Examinations'!A:A,'Medical Examinations'!B:B,"not found")</f>
        <v>31.254999999999999</v>
      </c>
      <c r="D2156" s="20">
        <f>_xlfn.XLOOKUP(A2156,'Medical Examinations'!A:A,'Medical Examinations'!C:C,"not found")</f>
        <v>5.49</v>
      </c>
      <c r="E2156" s="20" t="str">
        <f>_xlfn.XLOOKUP(A2156,'Medical Examinations'!A:A,'Medical Examinations'!D:D,"not found")</f>
        <v>Yes</v>
      </c>
      <c r="F2156" s="20" t="str">
        <f>_xlfn.XLOOKUP(A2156,'Medical Examinations'!A:A,'Medical Examinations'!E:E,"not found")</f>
        <v>No</v>
      </c>
      <c r="G2156" s="20" t="str">
        <f>_xlfn.XLOOKUP(A2156,'Medical Examinations'!A:A,'Medical Examinations'!F:F,"not found")</f>
        <v>No</v>
      </c>
      <c r="H2156" s="20">
        <f>_xlfn.XLOOKUP(A2156,'Medical Examinations'!A:A,'Medical Examinations'!G:G,"not found")</f>
        <v>0</v>
      </c>
      <c r="I2156" s="20" t="str">
        <f>_xlfn.XLOOKUP(A2156,'Medical Examinations'!A:A,'Medical Examinations'!H:H,"not found")</f>
        <v>No</v>
      </c>
      <c r="J2156" s="20" t="str">
        <f>_xlfn.XLOOKUP(A2156,'Medical Examinations'!A:A,'Medical Examinations'!I:I,"not found")</f>
        <v>Obesity</v>
      </c>
      <c r="K2156" s="21">
        <f>_xlfn.XLOOKUP(A2156,'Hospitalisation Details'!A:A,'Hospitalisation Details'!F:F,"Not Found")</f>
        <v>37106</v>
      </c>
      <c r="L2156" s="22">
        <f>_xlfn.XLOOKUP(A2156,'Hospitalisation Details'!A:A,'Hospitalisation Details'!H:H,"Not Found")</f>
        <v>1909.53</v>
      </c>
      <c r="M2156" s="21" t="str">
        <f>_xlfn.XLOOKUP(A2156,'Hospitalisation Details'!A:A,'Hospitalisation Details'!I:I,"Not Found")</f>
        <v>tier - 2</v>
      </c>
      <c r="N2156" s="21" t="str">
        <f>_xlfn.XLOOKUP(A2156,'Hospitalisation Details'!A:A,'Hospitalisation Details'!J:J,"Not Found")</f>
        <v>tier - 2</v>
      </c>
      <c r="O2156" s="21" t="str">
        <f>_xlfn.XLOOKUP(A2156,'Hospitalisation Details'!A:A,'Hospitalisation Details'!K:K,"Not Found")</f>
        <v>R1012</v>
      </c>
      <c r="P2156" s="23">
        <f>_xlfn.XLOOKUP(A2156,'Hospitalisation Details'!A:A,'Hospitalisation Details'!L:L,"Not Found")</f>
        <v>21</v>
      </c>
    </row>
    <row r="2157" spans="1:16" ht="15.75" x14ac:dyDescent="0.25">
      <c r="A2157" s="19" t="s">
        <v>207</v>
      </c>
      <c r="B2157" s="19" t="str">
        <f>_xlfn.XLOOKUP(A2157,'Customer Names'!A:A,'Customer Names'!C:C,"Not Found")</f>
        <v>Viglienzoni</v>
      </c>
      <c r="C2157" s="20">
        <f>_xlfn.XLOOKUP(A2157,'Medical Examinations'!A:A,'Medical Examinations'!B:B,"not found")</f>
        <v>23.06</v>
      </c>
      <c r="D2157" s="20">
        <f>_xlfn.XLOOKUP(A2157,'Medical Examinations'!A:A,'Medical Examinations'!C:C,"not found")</f>
        <v>4.47</v>
      </c>
      <c r="E2157" s="20" t="str">
        <f>_xlfn.XLOOKUP(A2157,'Medical Examinations'!A:A,'Medical Examinations'!D:D,"not found")</f>
        <v>No</v>
      </c>
      <c r="F2157" s="20" t="str">
        <f>_xlfn.XLOOKUP(A2157,'Medical Examinations'!A:A,'Medical Examinations'!E:E,"not found")</f>
        <v>No</v>
      </c>
      <c r="G2157" s="20" t="str">
        <f>_xlfn.XLOOKUP(A2157,'Medical Examinations'!A:A,'Medical Examinations'!F:F,"not found")</f>
        <v>No</v>
      </c>
      <c r="H2157" s="20">
        <f>_xlfn.XLOOKUP(A2157,'Medical Examinations'!A:A,'Medical Examinations'!G:G,"not found")</f>
        <v>0</v>
      </c>
      <c r="I2157" s="20" t="str">
        <f>_xlfn.XLOOKUP(A2157,'Medical Examinations'!A:A,'Medical Examinations'!H:H,"not found")</f>
        <v>No</v>
      </c>
      <c r="J2157" s="20" t="str">
        <f>_xlfn.XLOOKUP(A2157,'Medical Examinations'!A:A,'Medical Examinations'!I:I,"not found")</f>
        <v>Normal Weight</v>
      </c>
      <c r="K2157" s="21">
        <f>_xlfn.XLOOKUP(A2157,'Hospitalisation Details'!A:A,'Hospitalisation Details'!F:F,"Not Found")</f>
        <v>34613</v>
      </c>
      <c r="L2157" s="22">
        <f>_xlfn.XLOOKUP(A2157,'Hospitalisation Details'!A:A,'Hospitalisation Details'!H:H,"Not Found")</f>
        <v>1908.9</v>
      </c>
      <c r="M2157" s="21" t="str">
        <f>_xlfn.XLOOKUP(A2157,'Hospitalisation Details'!A:A,'Hospitalisation Details'!I:I,"Not Found")</f>
        <v>tier - 2</v>
      </c>
      <c r="N2157" s="21" t="str">
        <f>_xlfn.XLOOKUP(A2157,'Hospitalisation Details'!A:A,'Hospitalisation Details'!J:J,"Not Found")</f>
        <v>tier - 2</v>
      </c>
      <c r="O2157" s="21" t="str">
        <f>_xlfn.XLOOKUP(A2157,'Hospitalisation Details'!A:A,'Hospitalisation Details'!K:K,"Not Found")</f>
        <v>R1013</v>
      </c>
      <c r="P2157" s="23">
        <f>_xlfn.XLOOKUP(A2157,'Hospitalisation Details'!A:A,'Hospitalisation Details'!L:L,"Not Found")</f>
        <v>28</v>
      </c>
    </row>
    <row r="2158" spans="1:16" ht="15.75" x14ac:dyDescent="0.25">
      <c r="A2158" s="19" t="s">
        <v>206</v>
      </c>
      <c r="B2158" s="19" t="str">
        <f>_xlfn.XLOOKUP(A2158,'Customer Names'!A:A,'Customer Names'!C:C,"Not Found")</f>
        <v>Rathbun</v>
      </c>
      <c r="C2158" s="20">
        <f>_xlfn.XLOOKUP(A2158,'Medical Examinations'!A:A,'Medical Examinations'!B:B,"not found")</f>
        <v>28.975000000000001</v>
      </c>
      <c r="D2158" s="20">
        <f>_xlfn.XLOOKUP(A2158,'Medical Examinations'!A:A,'Medical Examinations'!C:C,"not found")</f>
        <v>4.34</v>
      </c>
      <c r="E2158" s="20" t="str">
        <f>_xlfn.XLOOKUP(A2158,'Medical Examinations'!A:A,'Medical Examinations'!D:D,"not found")</f>
        <v>Yes</v>
      </c>
      <c r="F2158" s="20" t="str">
        <f>_xlfn.XLOOKUP(A2158,'Medical Examinations'!A:A,'Medical Examinations'!E:E,"not found")</f>
        <v>No</v>
      </c>
      <c r="G2158" s="20" t="str">
        <f>_xlfn.XLOOKUP(A2158,'Medical Examinations'!A:A,'Medical Examinations'!F:F,"not found")</f>
        <v>No</v>
      </c>
      <c r="H2158" s="20">
        <f>_xlfn.XLOOKUP(A2158,'Medical Examinations'!A:A,'Medical Examinations'!G:G,"not found")</f>
        <v>0</v>
      </c>
      <c r="I2158" s="20" t="str">
        <f>_xlfn.XLOOKUP(A2158,'Medical Examinations'!A:A,'Medical Examinations'!H:H,"not found")</f>
        <v>No</v>
      </c>
      <c r="J2158" s="20" t="str">
        <f>_xlfn.XLOOKUP(A2158,'Medical Examinations'!A:A,'Medical Examinations'!I:I,"not found")</f>
        <v>Overweight</v>
      </c>
      <c r="K2158" s="21">
        <f>_xlfn.XLOOKUP(A2158,'Hospitalisation Details'!A:A,'Hospitalisation Details'!F:F,"Not Found")</f>
        <v>37113</v>
      </c>
      <c r="L2158" s="22">
        <f>_xlfn.XLOOKUP(A2158,'Hospitalisation Details'!A:A,'Hospitalisation Details'!H:H,"Not Found")</f>
        <v>1906.36</v>
      </c>
      <c r="M2158" s="21" t="str">
        <f>_xlfn.XLOOKUP(A2158,'Hospitalisation Details'!A:A,'Hospitalisation Details'!I:I,"Not Found")</f>
        <v>tier - 2</v>
      </c>
      <c r="N2158" s="21" t="str">
        <f>_xlfn.XLOOKUP(A2158,'Hospitalisation Details'!A:A,'Hospitalisation Details'!J:J,"Not Found")</f>
        <v>tier - 2</v>
      </c>
      <c r="O2158" s="21" t="str">
        <f>_xlfn.XLOOKUP(A2158,'Hospitalisation Details'!A:A,'Hospitalisation Details'!K:K,"Not Found")</f>
        <v>R1012</v>
      </c>
      <c r="P2158" s="23">
        <f>_xlfn.XLOOKUP(A2158,'Hospitalisation Details'!A:A,'Hospitalisation Details'!L:L,"Not Found")</f>
        <v>21</v>
      </c>
    </row>
    <row r="2159" spans="1:16" ht="15.75" x14ac:dyDescent="0.25">
      <c r="A2159" s="19" t="s">
        <v>205</v>
      </c>
      <c r="B2159" s="19" t="str">
        <f>_xlfn.XLOOKUP(A2159,'Customer Names'!A:A,'Customer Names'!C:C,"Not Found")</f>
        <v>crane</v>
      </c>
      <c r="C2159" s="20">
        <f>_xlfn.XLOOKUP(A2159,'Medical Examinations'!A:A,'Medical Examinations'!B:B,"not found")</f>
        <v>33.299999999999997</v>
      </c>
      <c r="D2159" s="20">
        <f>_xlfn.XLOOKUP(A2159,'Medical Examinations'!A:A,'Medical Examinations'!C:C,"not found")</f>
        <v>9.49</v>
      </c>
      <c r="E2159" s="20" t="str">
        <f>_xlfn.XLOOKUP(A2159,'Medical Examinations'!A:A,'Medical Examinations'!D:D,"not found")</f>
        <v>No</v>
      </c>
      <c r="F2159" s="20" t="str">
        <f>_xlfn.XLOOKUP(A2159,'Medical Examinations'!A:A,'Medical Examinations'!E:E,"not found")</f>
        <v>No</v>
      </c>
      <c r="G2159" s="20" t="str">
        <f>_xlfn.XLOOKUP(A2159,'Medical Examinations'!A:A,'Medical Examinations'!F:F,"not found")</f>
        <v>No</v>
      </c>
      <c r="H2159" s="20">
        <f>_xlfn.XLOOKUP(A2159,'Medical Examinations'!A:A,'Medical Examinations'!G:G,"not found")</f>
        <v>0</v>
      </c>
      <c r="I2159" s="20" t="str">
        <f>_xlfn.XLOOKUP(A2159,'Medical Examinations'!A:A,'Medical Examinations'!H:H,"not found")</f>
        <v>No</v>
      </c>
      <c r="J2159" s="20" t="str">
        <f>_xlfn.XLOOKUP(A2159,'Medical Examinations'!A:A,'Medical Examinations'!I:I,"not found")</f>
        <v>Obesity</v>
      </c>
      <c r="K2159" s="21">
        <f>_xlfn.XLOOKUP(A2159,'Hospitalisation Details'!A:A,'Hospitalisation Details'!F:F,"Not Found")</f>
        <v>37489</v>
      </c>
      <c r="L2159" s="22">
        <f>_xlfn.XLOOKUP(A2159,'Hospitalisation Details'!A:A,'Hospitalisation Details'!H:H,"Not Found")</f>
        <v>1880.49</v>
      </c>
      <c r="M2159" s="21" t="str">
        <f>_xlfn.XLOOKUP(A2159,'Hospitalisation Details'!A:A,'Hospitalisation Details'!I:I,"Not Found")</f>
        <v>tier - 2</v>
      </c>
      <c r="N2159" s="21" t="str">
        <f>_xlfn.XLOOKUP(A2159,'Hospitalisation Details'!A:A,'Hospitalisation Details'!J:J,"Not Found")</f>
        <v>tier - 2</v>
      </c>
      <c r="O2159" s="21" t="str">
        <f>_xlfn.XLOOKUP(A2159,'Hospitalisation Details'!A:A,'Hospitalisation Details'!K:K,"Not Found")</f>
        <v>R1011</v>
      </c>
      <c r="P2159" s="23">
        <f>_xlfn.XLOOKUP(A2159,'Hospitalisation Details'!A:A,'Hospitalisation Details'!L:L,"Not Found")</f>
        <v>20</v>
      </c>
    </row>
    <row r="2160" spans="1:16" ht="15.75" x14ac:dyDescent="0.25">
      <c r="A2160" s="19" t="s">
        <v>204</v>
      </c>
      <c r="B2160" s="19" t="str">
        <f>_xlfn.XLOOKUP(A2160,'Customer Names'!A:A,'Customer Names'!C:C,"Not Found")</f>
        <v>Conant</v>
      </c>
      <c r="C2160" s="20">
        <f>_xlfn.XLOOKUP(A2160,'Medical Examinations'!A:A,'Medical Examinations'!B:B,"not found")</f>
        <v>33</v>
      </c>
      <c r="D2160" s="20">
        <f>_xlfn.XLOOKUP(A2160,'Medical Examinations'!A:A,'Medical Examinations'!C:C,"not found")</f>
        <v>10.16</v>
      </c>
      <c r="E2160" s="20" t="str">
        <f>_xlfn.XLOOKUP(A2160,'Medical Examinations'!A:A,'Medical Examinations'!D:D,"not found")</f>
        <v>No</v>
      </c>
      <c r="F2160" s="20" t="str">
        <f>_xlfn.XLOOKUP(A2160,'Medical Examinations'!A:A,'Medical Examinations'!E:E,"not found")</f>
        <v>No</v>
      </c>
      <c r="G2160" s="20" t="str">
        <f>_xlfn.XLOOKUP(A2160,'Medical Examinations'!A:A,'Medical Examinations'!F:F,"not found")</f>
        <v>No</v>
      </c>
      <c r="H2160" s="20">
        <f>_xlfn.XLOOKUP(A2160,'Medical Examinations'!A:A,'Medical Examinations'!G:G,"not found")</f>
        <v>0</v>
      </c>
      <c r="I2160" s="20" t="str">
        <f>_xlfn.XLOOKUP(A2160,'Medical Examinations'!A:A,'Medical Examinations'!H:H,"not found")</f>
        <v>No</v>
      </c>
      <c r="J2160" s="20" t="str">
        <f>_xlfn.XLOOKUP(A2160,'Medical Examinations'!A:A,'Medical Examinations'!I:I,"not found")</f>
        <v>Obesity</v>
      </c>
      <c r="K2160" s="21">
        <f>_xlfn.XLOOKUP(A2160,'Hospitalisation Details'!A:A,'Hospitalisation Details'!F:F,"Not Found")</f>
        <v>37497</v>
      </c>
      <c r="L2160" s="22">
        <f>_xlfn.XLOOKUP(A2160,'Hospitalisation Details'!A:A,'Hospitalisation Details'!H:H,"Not Found")</f>
        <v>1880.07</v>
      </c>
      <c r="M2160" s="21" t="str">
        <f>_xlfn.XLOOKUP(A2160,'Hospitalisation Details'!A:A,'Hospitalisation Details'!I:I,"Not Found")</f>
        <v>tier - 2</v>
      </c>
      <c r="N2160" s="21" t="str">
        <f>_xlfn.XLOOKUP(A2160,'Hospitalisation Details'!A:A,'Hospitalisation Details'!J:J,"Not Found")</f>
        <v>tier - 2</v>
      </c>
      <c r="O2160" s="21" t="str">
        <f>_xlfn.XLOOKUP(A2160,'Hospitalisation Details'!A:A,'Hospitalisation Details'!K:K,"Not Found")</f>
        <v>R1013</v>
      </c>
      <c r="P2160" s="23">
        <f>_xlfn.XLOOKUP(A2160,'Hospitalisation Details'!A:A,'Hospitalisation Details'!L:L,"Not Found")</f>
        <v>20</v>
      </c>
    </row>
    <row r="2161" spans="1:16" ht="15.75" x14ac:dyDescent="0.25">
      <c r="A2161" s="19" t="s">
        <v>203</v>
      </c>
      <c r="B2161" s="19" t="str">
        <f>_xlfn.XLOOKUP(A2161,'Customer Names'!A:A,'Customer Names'!C:C,"Not Found")</f>
        <v>Huyser-Wierenga</v>
      </c>
      <c r="C2161" s="20">
        <f>_xlfn.XLOOKUP(A2161,'Medical Examinations'!A:A,'Medical Examinations'!B:B,"not found")</f>
        <v>31.46</v>
      </c>
      <c r="D2161" s="20">
        <f>_xlfn.XLOOKUP(A2161,'Medical Examinations'!A:A,'Medical Examinations'!C:C,"not found")</f>
        <v>11.19</v>
      </c>
      <c r="E2161" s="20" t="str">
        <f>_xlfn.XLOOKUP(A2161,'Medical Examinations'!A:A,'Medical Examinations'!D:D,"not found")</f>
        <v>No</v>
      </c>
      <c r="F2161" s="20" t="str">
        <f>_xlfn.XLOOKUP(A2161,'Medical Examinations'!A:A,'Medical Examinations'!E:E,"not found")</f>
        <v>No</v>
      </c>
      <c r="G2161" s="20" t="str">
        <f>_xlfn.XLOOKUP(A2161,'Medical Examinations'!A:A,'Medical Examinations'!F:F,"not found")</f>
        <v>No</v>
      </c>
      <c r="H2161" s="20">
        <f>_xlfn.XLOOKUP(A2161,'Medical Examinations'!A:A,'Medical Examinations'!G:G,"not found")</f>
        <v>0</v>
      </c>
      <c r="I2161" s="20" t="str">
        <f>_xlfn.XLOOKUP(A2161,'Medical Examinations'!A:A,'Medical Examinations'!H:H,"not found")</f>
        <v>No</v>
      </c>
      <c r="J2161" s="20" t="str">
        <f>_xlfn.XLOOKUP(A2161,'Medical Examinations'!A:A,'Medical Examinations'!I:I,"not found")</f>
        <v>Obesity</v>
      </c>
      <c r="K2161" s="21">
        <f>_xlfn.XLOOKUP(A2161,'Hospitalisation Details'!A:A,'Hospitalisation Details'!F:F,"Not Found")</f>
        <v>37558</v>
      </c>
      <c r="L2161" s="22">
        <f>_xlfn.XLOOKUP(A2161,'Hospitalisation Details'!A:A,'Hospitalisation Details'!H:H,"Not Found")</f>
        <v>1877.93</v>
      </c>
      <c r="M2161" s="21" t="str">
        <f>_xlfn.XLOOKUP(A2161,'Hospitalisation Details'!A:A,'Hospitalisation Details'!I:I,"Not Found")</f>
        <v>tier - 2</v>
      </c>
      <c r="N2161" s="21" t="str">
        <f>_xlfn.XLOOKUP(A2161,'Hospitalisation Details'!A:A,'Hospitalisation Details'!J:J,"Not Found")</f>
        <v>tier - 2</v>
      </c>
      <c r="O2161" s="21" t="str">
        <f>_xlfn.XLOOKUP(A2161,'Hospitalisation Details'!A:A,'Hospitalisation Details'!K:K,"Not Found")</f>
        <v>R1013</v>
      </c>
      <c r="P2161" s="23">
        <f>_xlfn.XLOOKUP(A2161,'Hospitalisation Details'!A:A,'Hospitalisation Details'!L:L,"Not Found")</f>
        <v>20</v>
      </c>
    </row>
    <row r="2162" spans="1:16" ht="15.75" x14ac:dyDescent="0.25">
      <c r="A2162" s="19" t="s">
        <v>202</v>
      </c>
      <c r="B2162" s="19" t="str">
        <f>_xlfn.XLOOKUP(A2162,'Customer Names'!A:A,'Customer Names'!C:C,"Not Found")</f>
        <v>Natalini</v>
      </c>
      <c r="C2162" s="20">
        <f>_xlfn.XLOOKUP(A2162,'Medical Examinations'!A:A,'Medical Examinations'!B:B,"not found")</f>
        <v>29.6</v>
      </c>
      <c r="D2162" s="20">
        <f>_xlfn.XLOOKUP(A2162,'Medical Examinations'!A:A,'Medical Examinations'!C:C,"not found")</f>
        <v>11.03</v>
      </c>
      <c r="E2162" s="20" t="str">
        <f>_xlfn.XLOOKUP(A2162,'Medical Examinations'!A:A,'Medical Examinations'!D:D,"not found")</f>
        <v>No</v>
      </c>
      <c r="F2162" s="20" t="str">
        <f>_xlfn.XLOOKUP(A2162,'Medical Examinations'!A:A,'Medical Examinations'!E:E,"not found")</f>
        <v>No</v>
      </c>
      <c r="G2162" s="20" t="str">
        <f>_xlfn.XLOOKUP(A2162,'Medical Examinations'!A:A,'Medical Examinations'!F:F,"not found")</f>
        <v>No</v>
      </c>
      <c r="H2162" s="20">
        <f>_xlfn.XLOOKUP(A2162,'Medical Examinations'!A:A,'Medical Examinations'!G:G,"not found")</f>
        <v>0</v>
      </c>
      <c r="I2162" s="20" t="str">
        <f>_xlfn.XLOOKUP(A2162,'Medical Examinations'!A:A,'Medical Examinations'!H:H,"not found")</f>
        <v>No</v>
      </c>
      <c r="J2162" s="20" t="str">
        <f>_xlfn.XLOOKUP(A2162,'Medical Examinations'!A:A,'Medical Examinations'!I:I,"not found")</f>
        <v>Overweight</v>
      </c>
      <c r="K2162" s="21">
        <f>_xlfn.XLOOKUP(A2162,'Hospitalisation Details'!A:A,'Hospitalisation Details'!F:F,"Not Found")</f>
        <v>37521</v>
      </c>
      <c r="L2162" s="22">
        <f>_xlfn.XLOOKUP(A2162,'Hospitalisation Details'!A:A,'Hospitalisation Details'!H:H,"Not Found")</f>
        <v>1875.34</v>
      </c>
      <c r="M2162" s="21" t="str">
        <f>_xlfn.XLOOKUP(A2162,'Hospitalisation Details'!A:A,'Hospitalisation Details'!I:I,"Not Found")</f>
        <v>tier - 2</v>
      </c>
      <c r="N2162" s="21" t="str">
        <f>_xlfn.XLOOKUP(A2162,'Hospitalisation Details'!A:A,'Hospitalisation Details'!J:J,"Not Found")</f>
        <v>tier - 2</v>
      </c>
      <c r="O2162" s="21" t="str">
        <f>_xlfn.XLOOKUP(A2162,'Hospitalisation Details'!A:A,'Hospitalisation Details'!K:K,"Not Found")</f>
        <v>R1011</v>
      </c>
      <c r="P2162" s="23">
        <f>_xlfn.XLOOKUP(A2162,'Hospitalisation Details'!A:A,'Hospitalisation Details'!L:L,"Not Found")</f>
        <v>20</v>
      </c>
    </row>
    <row r="2163" spans="1:16" ht="15.75" x14ac:dyDescent="0.25">
      <c r="A2163" s="19" t="s">
        <v>201</v>
      </c>
      <c r="B2163" s="19" t="str">
        <f>_xlfn.XLOOKUP(A2163,'Customer Names'!A:A,'Customer Names'!C:C,"Not Found")</f>
        <v>Robbins</v>
      </c>
      <c r="C2163" s="20">
        <f>_xlfn.XLOOKUP(A2163,'Medical Examinations'!A:A,'Medical Examinations'!B:B,"not found")</f>
        <v>22.05</v>
      </c>
      <c r="D2163" s="20">
        <f>_xlfn.XLOOKUP(A2163,'Medical Examinations'!A:A,'Medical Examinations'!C:C,"not found")</f>
        <v>4.43</v>
      </c>
      <c r="E2163" s="20" t="str">
        <f>_xlfn.XLOOKUP(A2163,'Medical Examinations'!A:A,'Medical Examinations'!D:D,"not found")</f>
        <v>Yes</v>
      </c>
      <c r="F2163" s="20" t="str">
        <f>_xlfn.XLOOKUP(A2163,'Medical Examinations'!A:A,'Medical Examinations'!E:E,"not found")</f>
        <v>No</v>
      </c>
      <c r="G2163" s="20" t="str">
        <f>_xlfn.XLOOKUP(A2163,'Medical Examinations'!A:A,'Medical Examinations'!F:F,"not found")</f>
        <v>No</v>
      </c>
      <c r="H2163" s="20">
        <f>_xlfn.XLOOKUP(A2163,'Medical Examinations'!A:A,'Medical Examinations'!G:G,"not found")</f>
        <v>0</v>
      </c>
      <c r="I2163" s="20" t="str">
        <f>_xlfn.XLOOKUP(A2163,'Medical Examinations'!A:A,'Medical Examinations'!H:H,"not found")</f>
        <v>No</v>
      </c>
      <c r="J2163" s="20" t="str">
        <f>_xlfn.XLOOKUP(A2163,'Medical Examinations'!A:A,'Medical Examinations'!I:I,"not found")</f>
        <v>Normal Weight</v>
      </c>
      <c r="K2163" s="21">
        <f>_xlfn.XLOOKUP(A2163,'Hospitalisation Details'!A:A,'Hospitalisation Details'!F:F,"Not Found")</f>
        <v>35248</v>
      </c>
      <c r="L2163" s="22">
        <f>_xlfn.XLOOKUP(A2163,'Hospitalisation Details'!A:A,'Hospitalisation Details'!H:H,"Not Found")</f>
        <v>1865.98</v>
      </c>
      <c r="M2163" s="21" t="str">
        <f>_xlfn.XLOOKUP(A2163,'Hospitalisation Details'!A:A,'Hospitalisation Details'!I:I,"Not Found")</f>
        <v>tier - 2</v>
      </c>
      <c r="N2163" s="21" t="str">
        <f>_xlfn.XLOOKUP(A2163,'Hospitalisation Details'!A:A,'Hospitalisation Details'!J:J,"Not Found")</f>
        <v>tier - 2</v>
      </c>
      <c r="O2163" s="21" t="str">
        <f>_xlfn.XLOOKUP(A2163,'Hospitalisation Details'!A:A,'Hospitalisation Details'!K:K,"Not Found")</f>
        <v>R1012</v>
      </c>
      <c r="P2163" s="23">
        <f>_xlfn.XLOOKUP(A2163,'Hospitalisation Details'!A:A,'Hospitalisation Details'!L:L,"Not Found")</f>
        <v>26</v>
      </c>
    </row>
    <row r="2164" spans="1:16" ht="15.75" x14ac:dyDescent="0.25">
      <c r="A2164" s="19" t="s">
        <v>199</v>
      </c>
      <c r="B2164" s="19" t="str">
        <f>_xlfn.XLOOKUP(A2164,'Customer Names'!A:A,'Customer Names'!C:C,"Not Found")</f>
        <v>Stanislav</v>
      </c>
      <c r="C2164" s="20">
        <f>_xlfn.XLOOKUP(A2164,'Medical Examinations'!A:A,'Medical Examinations'!B:B,"not found")</f>
        <v>27.06</v>
      </c>
      <c r="D2164" s="20">
        <f>_xlfn.XLOOKUP(A2164,'Medical Examinations'!A:A,'Medical Examinations'!C:C,"not found")</f>
        <v>6.14</v>
      </c>
      <c r="E2164" s="20" t="str">
        <f>_xlfn.XLOOKUP(A2164,'Medical Examinations'!A:A,'Medical Examinations'!D:D,"not found")</f>
        <v>No</v>
      </c>
      <c r="F2164" s="20" t="str">
        <f>_xlfn.XLOOKUP(A2164,'Medical Examinations'!A:A,'Medical Examinations'!E:E,"not found")</f>
        <v>Yes</v>
      </c>
      <c r="G2164" s="20" t="str">
        <f>_xlfn.XLOOKUP(A2164,'Medical Examinations'!A:A,'Medical Examinations'!F:F,"not found")</f>
        <v>No</v>
      </c>
      <c r="H2164" s="20">
        <f>_xlfn.XLOOKUP(A2164,'Medical Examinations'!A:A,'Medical Examinations'!G:G,"not found")</f>
        <v>1</v>
      </c>
      <c r="I2164" s="20" t="str">
        <f>_xlfn.XLOOKUP(A2164,'Medical Examinations'!A:A,'Medical Examinations'!H:H,"not found")</f>
        <v>No</v>
      </c>
      <c r="J2164" s="20" t="str">
        <f>_xlfn.XLOOKUP(A2164,'Medical Examinations'!A:A,'Medical Examinations'!I:I,"not found")</f>
        <v>Overweight</v>
      </c>
      <c r="K2164" s="21">
        <f>_xlfn.XLOOKUP(A2164,'Hospitalisation Details'!A:A,'Hospitalisation Details'!F:F,"Not Found")</f>
        <v>38348</v>
      </c>
      <c r="L2164" s="22">
        <f>_xlfn.XLOOKUP(A2164,'Hospitalisation Details'!A:A,'Hospitalisation Details'!H:H,"Not Found")</f>
        <v>1863.45</v>
      </c>
      <c r="M2164" s="21" t="str">
        <f>_xlfn.XLOOKUP(A2164,'Hospitalisation Details'!A:A,'Hospitalisation Details'!I:I,"Not Found")</f>
        <v>tier - 2</v>
      </c>
      <c r="N2164" s="21" t="str">
        <f>_xlfn.XLOOKUP(A2164,'Hospitalisation Details'!A:A,'Hospitalisation Details'!J:J,"Not Found")</f>
        <v>tier - 2</v>
      </c>
      <c r="O2164" s="21" t="str">
        <f>_xlfn.XLOOKUP(A2164,'Hospitalisation Details'!A:A,'Hospitalisation Details'!K:K,"Not Found")</f>
        <v>R1025</v>
      </c>
      <c r="P2164" s="23">
        <f>_xlfn.XLOOKUP(A2164,'Hospitalisation Details'!A:A,'Hospitalisation Details'!L:L,"Not Found")</f>
        <v>18</v>
      </c>
    </row>
    <row r="2165" spans="1:16" ht="15.75" x14ac:dyDescent="0.25">
      <c r="A2165" s="19" t="s">
        <v>198</v>
      </c>
      <c r="B2165" s="19" t="str">
        <f>_xlfn.XLOOKUP(A2165,'Customer Names'!A:A,'Customer Names'!C:C,"Not Found")</f>
        <v>Meyer</v>
      </c>
      <c r="C2165" s="20">
        <f>_xlfn.XLOOKUP(A2165,'Medical Examinations'!A:A,'Medical Examinations'!B:B,"not found")</f>
        <v>20.49</v>
      </c>
      <c r="D2165" s="20">
        <f>_xlfn.XLOOKUP(A2165,'Medical Examinations'!A:A,'Medical Examinations'!C:C,"not found")</f>
        <v>4.87</v>
      </c>
      <c r="E2165" s="20" t="str">
        <f>_xlfn.XLOOKUP(A2165,'Medical Examinations'!A:A,'Medical Examinations'!D:D,"not found")</f>
        <v>No</v>
      </c>
      <c r="F2165" s="20" t="str">
        <f>_xlfn.XLOOKUP(A2165,'Medical Examinations'!A:A,'Medical Examinations'!E:E,"not found")</f>
        <v>No</v>
      </c>
      <c r="G2165" s="20" t="str">
        <f>_xlfn.XLOOKUP(A2165,'Medical Examinations'!A:A,'Medical Examinations'!F:F,"not found")</f>
        <v>No</v>
      </c>
      <c r="H2165" s="20">
        <f>_xlfn.XLOOKUP(A2165,'Medical Examinations'!A:A,'Medical Examinations'!G:G,"not found")</f>
        <v>0</v>
      </c>
      <c r="I2165" s="20" t="str">
        <f>_xlfn.XLOOKUP(A2165,'Medical Examinations'!A:A,'Medical Examinations'!H:H,"not found")</f>
        <v>No</v>
      </c>
      <c r="J2165" s="20" t="str">
        <f>_xlfn.XLOOKUP(A2165,'Medical Examinations'!A:A,'Medical Examinations'!I:I,"not found")</f>
        <v>Normal Weight</v>
      </c>
      <c r="K2165" s="21">
        <f>_xlfn.XLOOKUP(A2165,'Hospitalisation Details'!A:A,'Hospitalisation Details'!F:F,"Not Found")</f>
        <v>34674</v>
      </c>
      <c r="L2165" s="22">
        <f>_xlfn.XLOOKUP(A2165,'Hospitalisation Details'!A:A,'Hospitalisation Details'!H:H,"Not Found")</f>
        <v>1850.55</v>
      </c>
      <c r="M2165" s="21" t="str">
        <f>_xlfn.XLOOKUP(A2165,'Hospitalisation Details'!A:A,'Hospitalisation Details'!I:I,"Not Found")</f>
        <v>tier - 2</v>
      </c>
      <c r="N2165" s="21" t="str">
        <f>_xlfn.XLOOKUP(A2165,'Hospitalisation Details'!A:A,'Hospitalisation Details'!J:J,"Not Found")</f>
        <v>tier - 2</v>
      </c>
      <c r="O2165" s="21" t="str">
        <f>_xlfn.XLOOKUP(A2165,'Hospitalisation Details'!A:A,'Hospitalisation Details'!K:K,"Not Found")</f>
        <v>R1012</v>
      </c>
      <c r="P2165" s="23">
        <f>_xlfn.XLOOKUP(A2165,'Hospitalisation Details'!A:A,'Hospitalisation Details'!L:L,"Not Found")</f>
        <v>28</v>
      </c>
    </row>
    <row r="2166" spans="1:16" ht="15.75" x14ac:dyDescent="0.25">
      <c r="A2166" s="19" t="s">
        <v>197</v>
      </c>
      <c r="B2166" s="19" t="str">
        <f>_xlfn.XLOOKUP(A2166,'Customer Names'!A:A,'Customer Names'!C:C,"Not Found")</f>
        <v>Mears</v>
      </c>
      <c r="C2166" s="20">
        <f>_xlfn.XLOOKUP(A2166,'Medical Examinations'!A:A,'Medical Examinations'!B:B,"not found")</f>
        <v>28.4</v>
      </c>
      <c r="D2166" s="20">
        <f>_xlfn.XLOOKUP(A2166,'Medical Examinations'!A:A,'Medical Examinations'!C:C,"not found")</f>
        <v>4.3</v>
      </c>
      <c r="E2166" s="20" t="str">
        <f>_xlfn.XLOOKUP(A2166,'Medical Examinations'!A:A,'Medical Examinations'!D:D,"not found")</f>
        <v>No</v>
      </c>
      <c r="F2166" s="20" t="str">
        <f>_xlfn.XLOOKUP(A2166,'Medical Examinations'!A:A,'Medical Examinations'!E:E,"not found")</f>
        <v>No</v>
      </c>
      <c r="G2166" s="20" t="str">
        <f>_xlfn.XLOOKUP(A2166,'Medical Examinations'!A:A,'Medical Examinations'!F:F,"not found")</f>
        <v>Yes</v>
      </c>
      <c r="H2166" s="20">
        <f>_xlfn.XLOOKUP(A2166,'Medical Examinations'!A:A,'Medical Examinations'!G:G,"not found")</f>
        <v>1</v>
      </c>
      <c r="I2166" s="20" t="str">
        <f>_xlfn.XLOOKUP(A2166,'Medical Examinations'!A:A,'Medical Examinations'!H:H,"not found")</f>
        <v>No</v>
      </c>
      <c r="J2166" s="20" t="str">
        <f>_xlfn.XLOOKUP(A2166,'Medical Examinations'!A:A,'Medical Examinations'!I:I,"not found")</f>
        <v>Overweight</v>
      </c>
      <c r="K2166" s="21">
        <f>_xlfn.XLOOKUP(A2166,'Hospitalisation Details'!A:A,'Hospitalisation Details'!F:F,"Not Found")</f>
        <v>37822</v>
      </c>
      <c r="L2166" s="22">
        <f>_xlfn.XLOOKUP(A2166,'Hospitalisation Details'!A:A,'Hospitalisation Details'!H:H,"Not Found")</f>
        <v>1842.52</v>
      </c>
      <c r="M2166" s="21" t="str">
        <f>_xlfn.XLOOKUP(A2166,'Hospitalisation Details'!A:A,'Hospitalisation Details'!I:I,"Not Found")</f>
        <v>tier - 2</v>
      </c>
      <c r="N2166" s="21" t="str">
        <f>_xlfn.XLOOKUP(A2166,'Hospitalisation Details'!A:A,'Hospitalisation Details'!J:J,"Not Found")</f>
        <v>tier - 2</v>
      </c>
      <c r="O2166" s="21" t="str">
        <f>_xlfn.XLOOKUP(A2166,'Hospitalisation Details'!A:A,'Hospitalisation Details'!K:K,"Not Found")</f>
        <v>R1011</v>
      </c>
      <c r="P2166" s="23">
        <f>_xlfn.XLOOKUP(A2166,'Hospitalisation Details'!A:A,'Hospitalisation Details'!L:L,"Not Found")</f>
        <v>19</v>
      </c>
    </row>
    <row r="2167" spans="1:16" ht="15.75" x14ac:dyDescent="0.25">
      <c r="A2167" s="19" t="s">
        <v>196</v>
      </c>
      <c r="B2167" s="19" t="str">
        <f>_xlfn.XLOOKUP(A2167,'Customer Names'!A:A,'Customer Names'!C:C,"Not Found")</f>
        <v>Neill</v>
      </c>
      <c r="C2167" s="20">
        <f>_xlfn.XLOOKUP(A2167,'Medical Examinations'!A:A,'Medical Examinations'!B:B,"not found")</f>
        <v>41.91</v>
      </c>
      <c r="D2167" s="20">
        <f>_xlfn.XLOOKUP(A2167,'Medical Examinations'!A:A,'Medical Examinations'!C:C,"not found")</f>
        <v>6.19</v>
      </c>
      <c r="E2167" s="20" t="str">
        <f>_xlfn.XLOOKUP(A2167,'Medical Examinations'!A:A,'Medical Examinations'!D:D,"not found")</f>
        <v>No</v>
      </c>
      <c r="F2167" s="20" t="str">
        <f>_xlfn.XLOOKUP(A2167,'Medical Examinations'!A:A,'Medical Examinations'!E:E,"not found")</f>
        <v>No</v>
      </c>
      <c r="G2167" s="20" t="str">
        <f>_xlfn.XLOOKUP(A2167,'Medical Examinations'!A:A,'Medical Examinations'!F:F,"not found")</f>
        <v>No</v>
      </c>
      <c r="H2167" s="20">
        <f>_xlfn.XLOOKUP(A2167,'Medical Examinations'!A:A,'Medical Examinations'!G:G,"not found")</f>
        <v>0</v>
      </c>
      <c r="I2167" s="20" t="str">
        <f>_xlfn.XLOOKUP(A2167,'Medical Examinations'!A:A,'Medical Examinations'!H:H,"not found")</f>
        <v>No</v>
      </c>
      <c r="J2167" s="20" t="str">
        <f>_xlfn.XLOOKUP(A2167,'Medical Examinations'!A:A,'Medical Examinations'!I:I,"not found")</f>
        <v>Obesity</v>
      </c>
      <c r="K2167" s="21">
        <f>_xlfn.XLOOKUP(A2167,'Hospitalisation Details'!A:A,'Hospitalisation Details'!F:F,"Not Found")</f>
        <v>36506</v>
      </c>
      <c r="L2167" s="22">
        <f>_xlfn.XLOOKUP(A2167,'Hospitalisation Details'!A:A,'Hospitalisation Details'!H:H,"Not Found")</f>
        <v>1837.28</v>
      </c>
      <c r="M2167" s="21" t="str">
        <f>_xlfn.XLOOKUP(A2167,'Hospitalisation Details'!A:A,'Hospitalisation Details'!I:I,"Not Found")</f>
        <v>tier - 2</v>
      </c>
      <c r="N2167" s="21" t="str">
        <f>_xlfn.XLOOKUP(A2167,'Hospitalisation Details'!A:A,'Hospitalisation Details'!J:J,"Not Found")</f>
        <v>tier - 2</v>
      </c>
      <c r="O2167" s="21" t="str">
        <f>_xlfn.XLOOKUP(A2167,'Hospitalisation Details'!A:A,'Hospitalisation Details'!K:K,"Not Found")</f>
        <v>R1013</v>
      </c>
      <c r="P2167" s="23">
        <f>_xlfn.XLOOKUP(A2167,'Hospitalisation Details'!A:A,'Hospitalisation Details'!L:L,"Not Found")</f>
        <v>23</v>
      </c>
    </row>
    <row r="2168" spans="1:16" ht="15.75" x14ac:dyDescent="0.25">
      <c r="A2168" s="19" t="s">
        <v>195</v>
      </c>
      <c r="B2168" s="19" t="str">
        <f>_xlfn.XLOOKUP(A2168,'Customer Names'!A:A,'Customer Names'!C:C,"Not Found")</f>
        <v>Tola</v>
      </c>
      <c r="C2168" s="20">
        <f>_xlfn.XLOOKUP(A2168,'Medical Examinations'!A:A,'Medical Examinations'!B:B,"not found")</f>
        <v>24.6</v>
      </c>
      <c r="D2168" s="20">
        <f>_xlfn.XLOOKUP(A2168,'Medical Examinations'!A:A,'Medical Examinations'!C:C,"not found")</f>
        <v>6.19</v>
      </c>
      <c r="E2168" s="20" t="str">
        <f>_xlfn.XLOOKUP(A2168,'Medical Examinations'!A:A,'Medical Examinations'!D:D,"not found")</f>
        <v>No</v>
      </c>
      <c r="F2168" s="20" t="str">
        <f>_xlfn.XLOOKUP(A2168,'Medical Examinations'!A:A,'Medical Examinations'!E:E,"not found")</f>
        <v>No</v>
      </c>
      <c r="G2168" s="20" t="str">
        <f>_xlfn.XLOOKUP(A2168,'Medical Examinations'!A:A,'Medical Examinations'!F:F,"not found")</f>
        <v>Yes</v>
      </c>
      <c r="H2168" s="20">
        <f>_xlfn.XLOOKUP(A2168,'Medical Examinations'!A:A,'Medical Examinations'!G:G,"not found")</f>
        <v>1</v>
      </c>
      <c r="I2168" s="20" t="str">
        <f>_xlfn.XLOOKUP(A2168,'Medical Examinations'!A:A,'Medical Examinations'!H:H,"not found")</f>
        <v>No</v>
      </c>
      <c r="J2168" s="20" t="str">
        <f>_xlfn.XLOOKUP(A2168,'Medical Examinations'!A:A,'Medical Examinations'!I:I,"not found")</f>
        <v>Normal Weight</v>
      </c>
      <c r="K2168" s="21">
        <f>_xlfn.XLOOKUP(A2168,'Hospitalisation Details'!A:A,'Hospitalisation Details'!F:F,"Not Found")</f>
        <v>37837</v>
      </c>
      <c r="L2168" s="22">
        <f>_xlfn.XLOOKUP(A2168,'Hospitalisation Details'!A:A,'Hospitalisation Details'!H:H,"Not Found")</f>
        <v>1837.24</v>
      </c>
      <c r="M2168" s="21" t="str">
        <f>_xlfn.XLOOKUP(A2168,'Hospitalisation Details'!A:A,'Hospitalisation Details'!I:I,"Not Found")</f>
        <v>tier - 2</v>
      </c>
      <c r="N2168" s="21" t="str">
        <f>_xlfn.XLOOKUP(A2168,'Hospitalisation Details'!A:A,'Hospitalisation Details'!J:J,"Not Found")</f>
        <v>tier - 2</v>
      </c>
      <c r="O2168" s="21" t="str">
        <f>_xlfn.XLOOKUP(A2168,'Hospitalisation Details'!A:A,'Hospitalisation Details'!K:K,"Not Found")</f>
        <v>R1011</v>
      </c>
      <c r="P2168" s="23">
        <f>_xlfn.XLOOKUP(A2168,'Hospitalisation Details'!A:A,'Hospitalisation Details'!L:L,"Not Found")</f>
        <v>19</v>
      </c>
    </row>
    <row r="2169" spans="1:16" ht="15.75" x14ac:dyDescent="0.25">
      <c r="A2169" s="19" t="s">
        <v>194</v>
      </c>
      <c r="B2169" s="19" t="str">
        <f>_xlfn.XLOOKUP(A2169,'Customer Names'!A:A,'Customer Names'!C:C,"Not Found")</f>
        <v>Briskman</v>
      </c>
      <c r="C2169" s="20">
        <f>_xlfn.XLOOKUP(A2169,'Medical Examinations'!A:A,'Medical Examinations'!B:B,"not found")</f>
        <v>20.9</v>
      </c>
      <c r="D2169" s="20">
        <f>_xlfn.XLOOKUP(A2169,'Medical Examinations'!A:A,'Medical Examinations'!C:C,"not found")</f>
        <v>5.12</v>
      </c>
      <c r="E2169" s="20" t="str">
        <f>_xlfn.XLOOKUP(A2169,'Medical Examinations'!A:A,'Medical Examinations'!D:D,"not found")</f>
        <v>No</v>
      </c>
      <c r="F2169" s="20" t="str">
        <f>_xlfn.XLOOKUP(A2169,'Medical Examinations'!A:A,'Medical Examinations'!E:E,"not found")</f>
        <v>No</v>
      </c>
      <c r="G2169" s="20" t="str">
        <f>_xlfn.XLOOKUP(A2169,'Medical Examinations'!A:A,'Medical Examinations'!F:F,"not found")</f>
        <v>Yes</v>
      </c>
      <c r="H2169" s="20">
        <f>_xlfn.XLOOKUP(A2169,'Medical Examinations'!A:A,'Medical Examinations'!G:G,"not found")</f>
        <v>1</v>
      </c>
      <c r="I2169" s="20" t="str">
        <f>_xlfn.XLOOKUP(A2169,'Medical Examinations'!A:A,'Medical Examinations'!H:H,"not found")</f>
        <v>No</v>
      </c>
      <c r="J2169" s="20" t="str">
        <f>_xlfn.XLOOKUP(A2169,'Medical Examinations'!A:A,'Medical Examinations'!I:I,"not found")</f>
        <v>Normal Weight</v>
      </c>
      <c r="K2169" s="21">
        <f>_xlfn.XLOOKUP(A2169,'Hospitalisation Details'!A:A,'Hospitalisation Details'!F:F,"Not Found")</f>
        <v>37844</v>
      </c>
      <c r="L2169" s="22">
        <f>_xlfn.XLOOKUP(A2169,'Hospitalisation Details'!A:A,'Hospitalisation Details'!H:H,"Not Found")</f>
        <v>1832.09</v>
      </c>
      <c r="M2169" s="21" t="str">
        <f>_xlfn.XLOOKUP(A2169,'Hospitalisation Details'!A:A,'Hospitalisation Details'!I:I,"Not Found")</f>
        <v>tier - 2</v>
      </c>
      <c r="N2169" s="21" t="str">
        <f>_xlfn.XLOOKUP(A2169,'Hospitalisation Details'!A:A,'Hospitalisation Details'!J:J,"Not Found")</f>
        <v>tier - 2</v>
      </c>
      <c r="O2169" s="21" t="str">
        <f>_xlfn.XLOOKUP(A2169,'Hospitalisation Details'!A:A,'Hospitalisation Details'!K:K,"Not Found")</f>
        <v>R1011</v>
      </c>
      <c r="P2169" s="23">
        <f>_xlfn.XLOOKUP(A2169,'Hospitalisation Details'!A:A,'Hospitalisation Details'!L:L,"Not Found")</f>
        <v>19</v>
      </c>
    </row>
    <row r="2170" spans="1:16" ht="15.75" x14ac:dyDescent="0.25">
      <c r="A2170" s="19" t="s">
        <v>193</v>
      </c>
      <c r="B2170" s="19" t="str">
        <f>_xlfn.XLOOKUP(A2170,'Customer Names'!A:A,'Customer Names'!C:C,"Not Found")</f>
        <v>Ritzenhein</v>
      </c>
      <c r="C2170" s="20">
        <f>_xlfn.XLOOKUP(A2170,'Medical Examinations'!A:A,'Medical Examinations'!B:B,"not found")</f>
        <v>34.4</v>
      </c>
      <c r="D2170" s="20">
        <f>_xlfn.XLOOKUP(A2170,'Medical Examinations'!A:A,'Medical Examinations'!C:C,"not found")</f>
        <v>4.04</v>
      </c>
      <c r="E2170" s="20" t="str">
        <f>_xlfn.XLOOKUP(A2170,'Medical Examinations'!A:A,'Medical Examinations'!D:D,"not found")</f>
        <v>No</v>
      </c>
      <c r="F2170" s="20" t="str">
        <f>_xlfn.XLOOKUP(A2170,'Medical Examinations'!A:A,'Medical Examinations'!E:E,"not found")</f>
        <v>No</v>
      </c>
      <c r="G2170" s="20" t="str">
        <f>_xlfn.XLOOKUP(A2170,'Medical Examinations'!A:A,'Medical Examinations'!F:F,"not found")</f>
        <v>No</v>
      </c>
      <c r="H2170" s="20">
        <f>_xlfn.XLOOKUP(A2170,'Medical Examinations'!A:A,'Medical Examinations'!G:G,"not found")</f>
        <v>0</v>
      </c>
      <c r="I2170" s="20" t="str">
        <f>_xlfn.XLOOKUP(A2170,'Medical Examinations'!A:A,'Medical Examinations'!H:H,"not found")</f>
        <v>No</v>
      </c>
      <c r="J2170" s="20" t="str">
        <f>_xlfn.XLOOKUP(A2170,'Medical Examinations'!A:A,'Medical Examinations'!I:I,"not found")</f>
        <v>Obesity</v>
      </c>
      <c r="K2170" s="21">
        <f>_xlfn.XLOOKUP(A2170,'Hospitalisation Details'!A:A,'Hospitalisation Details'!F:F,"Not Found")</f>
        <v>36434</v>
      </c>
      <c r="L2170" s="22">
        <f>_xlfn.XLOOKUP(A2170,'Hospitalisation Details'!A:A,'Hospitalisation Details'!H:H,"Not Found")</f>
        <v>1826.84</v>
      </c>
      <c r="M2170" s="21" t="str">
        <f>_xlfn.XLOOKUP(A2170,'Hospitalisation Details'!A:A,'Hospitalisation Details'!I:I,"Not Found")</f>
        <v>tier - 2</v>
      </c>
      <c r="N2170" s="21" t="str">
        <f>_xlfn.XLOOKUP(A2170,'Hospitalisation Details'!A:A,'Hospitalisation Details'!J:J,"Not Found")</f>
        <v>tier - 2</v>
      </c>
      <c r="O2170" s="21" t="str">
        <f>_xlfn.XLOOKUP(A2170,'Hospitalisation Details'!A:A,'Hospitalisation Details'!K:K,"Not Found")</f>
        <v>R1011</v>
      </c>
      <c r="P2170" s="23">
        <f>_xlfn.XLOOKUP(A2170,'Hospitalisation Details'!A:A,'Hospitalisation Details'!L:L,"Not Found")</f>
        <v>23</v>
      </c>
    </row>
    <row r="2171" spans="1:16" ht="15.75" x14ac:dyDescent="0.25">
      <c r="A2171" s="19" t="s">
        <v>192</v>
      </c>
      <c r="B2171" s="19" t="str">
        <f>_xlfn.XLOOKUP(A2171,'Customer Names'!A:A,'Customer Names'!C:C,"Not Found")</f>
        <v>Malkowski</v>
      </c>
      <c r="C2171" s="20">
        <f>_xlfn.XLOOKUP(A2171,'Medical Examinations'!A:A,'Medical Examinations'!B:B,"not found")</f>
        <v>32.56</v>
      </c>
      <c r="D2171" s="20">
        <f>_xlfn.XLOOKUP(A2171,'Medical Examinations'!A:A,'Medical Examinations'!C:C,"not found")</f>
        <v>5.36</v>
      </c>
      <c r="E2171" s="20" t="str">
        <f>_xlfn.XLOOKUP(A2171,'Medical Examinations'!A:A,'Medical Examinations'!D:D,"not found")</f>
        <v>No</v>
      </c>
      <c r="F2171" s="20" t="str">
        <f>_xlfn.XLOOKUP(A2171,'Medical Examinations'!A:A,'Medical Examinations'!E:E,"not found")</f>
        <v>No</v>
      </c>
      <c r="G2171" s="20" t="str">
        <f>_xlfn.XLOOKUP(A2171,'Medical Examinations'!A:A,'Medical Examinations'!F:F,"not found")</f>
        <v>No</v>
      </c>
      <c r="H2171" s="20">
        <f>_xlfn.XLOOKUP(A2171,'Medical Examinations'!A:A,'Medical Examinations'!G:G,"not found")</f>
        <v>0</v>
      </c>
      <c r="I2171" s="20" t="str">
        <f>_xlfn.XLOOKUP(A2171,'Medical Examinations'!A:A,'Medical Examinations'!H:H,"not found")</f>
        <v>No</v>
      </c>
      <c r="J2171" s="20" t="str">
        <f>_xlfn.XLOOKUP(A2171,'Medical Examinations'!A:A,'Medical Examinations'!I:I,"not found")</f>
        <v>Obesity</v>
      </c>
      <c r="K2171" s="21">
        <f>_xlfn.XLOOKUP(A2171,'Hospitalisation Details'!A:A,'Hospitalisation Details'!F:F,"Not Found")</f>
        <v>36481</v>
      </c>
      <c r="L2171" s="22">
        <f>_xlfn.XLOOKUP(A2171,'Hospitalisation Details'!A:A,'Hospitalisation Details'!H:H,"Not Found")</f>
        <v>1824.29</v>
      </c>
      <c r="M2171" s="21" t="str">
        <f>_xlfn.XLOOKUP(A2171,'Hospitalisation Details'!A:A,'Hospitalisation Details'!I:I,"Not Found")</f>
        <v>tier - 2</v>
      </c>
      <c r="N2171" s="21" t="str">
        <f>_xlfn.XLOOKUP(A2171,'Hospitalisation Details'!A:A,'Hospitalisation Details'!J:J,"Not Found")</f>
        <v>tier - 2</v>
      </c>
      <c r="O2171" s="21" t="str">
        <f>_xlfn.XLOOKUP(A2171,'Hospitalisation Details'!A:A,'Hospitalisation Details'!K:K,"Not Found")</f>
        <v>R1013</v>
      </c>
      <c r="P2171" s="23">
        <f>_xlfn.XLOOKUP(A2171,'Hospitalisation Details'!A:A,'Hospitalisation Details'!L:L,"Not Found")</f>
        <v>23</v>
      </c>
    </row>
    <row r="2172" spans="1:16" ht="15.75" x14ac:dyDescent="0.25">
      <c r="A2172" s="19" t="s">
        <v>191</v>
      </c>
      <c r="B2172" s="19" t="str">
        <f>_xlfn.XLOOKUP(A2172,'Customer Names'!A:A,'Customer Names'!C:C,"Not Found")</f>
        <v>Andreyko</v>
      </c>
      <c r="C2172" s="20">
        <f>_xlfn.XLOOKUP(A2172,'Medical Examinations'!A:A,'Medical Examinations'!B:B,"not found")</f>
        <v>27.98</v>
      </c>
      <c r="D2172" s="20">
        <f>_xlfn.XLOOKUP(A2172,'Medical Examinations'!A:A,'Medical Examinations'!C:C,"not found")</f>
        <v>4.38</v>
      </c>
      <c r="E2172" s="20" t="str">
        <f>_xlfn.XLOOKUP(A2172,'Medical Examinations'!A:A,'Medical Examinations'!D:D,"not found")</f>
        <v>No</v>
      </c>
      <c r="F2172" s="20" t="str">
        <f>_xlfn.XLOOKUP(A2172,'Medical Examinations'!A:A,'Medical Examinations'!E:E,"not found")</f>
        <v>Yes</v>
      </c>
      <c r="G2172" s="20" t="str">
        <f>_xlfn.XLOOKUP(A2172,'Medical Examinations'!A:A,'Medical Examinations'!F:F,"not found")</f>
        <v>No</v>
      </c>
      <c r="H2172" s="20">
        <f>_xlfn.XLOOKUP(A2172,'Medical Examinations'!A:A,'Medical Examinations'!G:G,"not found")</f>
        <v>1</v>
      </c>
      <c r="I2172" s="20" t="str">
        <f>_xlfn.XLOOKUP(A2172,'Medical Examinations'!A:A,'Medical Examinations'!H:H,"not found")</f>
        <v>No</v>
      </c>
      <c r="J2172" s="20" t="str">
        <f>_xlfn.XLOOKUP(A2172,'Medical Examinations'!A:A,'Medical Examinations'!I:I,"not found")</f>
        <v>Overweight</v>
      </c>
      <c r="K2172" s="21">
        <f>_xlfn.XLOOKUP(A2172,'Hospitalisation Details'!A:A,'Hospitalisation Details'!F:F,"Not Found")</f>
        <v>38218</v>
      </c>
      <c r="L2172" s="22">
        <f>_xlfn.XLOOKUP(A2172,'Hospitalisation Details'!A:A,'Hospitalisation Details'!H:H,"Not Found")</f>
        <v>1822.54</v>
      </c>
      <c r="M2172" s="21" t="str">
        <f>_xlfn.XLOOKUP(A2172,'Hospitalisation Details'!A:A,'Hospitalisation Details'!I:I,"Not Found")</f>
        <v>tier - 2</v>
      </c>
      <c r="N2172" s="21" t="str">
        <f>_xlfn.XLOOKUP(A2172,'Hospitalisation Details'!A:A,'Hospitalisation Details'!J:J,"Not Found")</f>
        <v>tier - 2</v>
      </c>
      <c r="O2172" s="21" t="str">
        <f>_xlfn.XLOOKUP(A2172,'Hospitalisation Details'!A:A,'Hospitalisation Details'!K:K,"Not Found")</f>
        <v>R1012</v>
      </c>
      <c r="P2172" s="23">
        <f>_xlfn.XLOOKUP(A2172,'Hospitalisation Details'!A:A,'Hospitalisation Details'!L:L,"Not Found")</f>
        <v>18</v>
      </c>
    </row>
    <row r="2173" spans="1:16" ht="15.75" x14ac:dyDescent="0.25">
      <c r="A2173" s="19" t="s">
        <v>190</v>
      </c>
      <c r="B2173" s="19" t="str">
        <f>_xlfn.XLOOKUP(A2173,'Customer Names'!A:A,'Customer Names'!C:C,"Not Found")</f>
        <v>Landry</v>
      </c>
      <c r="C2173" s="20">
        <f>_xlfn.XLOOKUP(A2173,'Medical Examinations'!A:A,'Medical Examinations'!B:B,"not found")</f>
        <v>26.51</v>
      </c>
      <c r="D2173" s="20">
        <f>_xlfn.XLOOKUP(A2173,'Medical Examinations'!A:A,'Medical Examinations'!C:C,"not found")</f>
        <v>4.58</v>
      </c>
      <c r="E2173" s="20" t="str">
        <f>_xlfn.XLOOKUP(A2173,'Medical Examinations'!A:A,'Medical Examinations'!D:D,"not found")</f>
        <v>No</v>
      </c>
      <c r="F2173" s="20" t="str">
        <f>_xlfn.XLOOKUP(A2173,'Medical Examinations'!A:A,'Medical Examinations'!E:E,"not found")</f>
        <v>No</v>
      </c>
      <c r="G2173" s="20" t="str">
        <f>_xlfn.XLOOKUP(A2173,'Medical Examinations'!A:A,'Medical Examinations'!F:F,"not found")</f>
        <v>No</v>
      </c>
      <c r="H2173" s="20">
        <f>_xlfn.XLOOKUP(A2173,'Medical Examinations'!A:A,'Medical Examinations'!G:G,"not found")</f>
        <v>0</v>
      </c>
      <c r="I2173" s="20" t="str">
        <f>_xlfn.XLOOKUP(A2173,'Medical Examinations'!A:A,'Medical Examinations'!H:H,"not found")</f>
        <v>No</v>
      </c>
      <c r="J2173" s="20" t="str">
        <f>_xlfn.XLOOKUP(A2173,'Medical Examinations'!A:A,'Medical Examinations'!I:I,"not found")</f>
        <v>Overweight</v>
      </c>
      <c r="K2173" s="21">
        <f>_xlfn.XLOOKUP(A2173,'Hospitalisation Details'!A:A,'Hospitalisation Details'!F:F,"Not Found")</f>
        <v>36428</v>
      </c>
      <c r="L2173" s="22">
        <f>_xlfn.XLOOKUP(A2173,'Hospitalisation Details'!A:A,'Hospitalisation Details'!H:H,"Not Found")</f>
        <v>1815.88</v>
      </c>
      <c r="M2173" s="21" t="str">
        <f>_xlfn.XLOOKUP(A2173,'Hospitalisation Details'!A:A,'Hospitalisation Details'!I:I,"Not Found")</f>
        <v>tier - 2</v>
      </c>
      <c r="N2173" s="21" t="str">
        <f>_xlfn.XLOOKUP(A2173,'Hospitalisation Details'!A:A,'Hospitalisation Details'!J:J,"Not Found")</f>
        <v>tier - 2</v>
      </c>
      <c r="O2173" s="21" t="str">
        <f>_xlfn.XLOOKUP(A2173,'Hospitalisation Details'!A:A,'Hospitalisation Details'!K:K,"Not Found")</f>
        <v>R1013</v>
      </c>
      <c r="P2173" s="23">
        <f>_xlfn.XLOOKUP(A2173,'Hospitalisation Details'!A:A,'Hospitalisation Details'!L:L,"Not Found")</f>
        <v>23</v>
      </c>
    </row>
    <row r="2174" spans="1:16" ht="15.75" x14ac:dyDescent="0.25">
      <c r="A2174" s="19" t="s">
        <v>189</v>
      </c>
      <c r="B2174" s="19" t="str">
        <f>_xlfn.XLOOKUP(A2174,'Customer Names'!A:A,'Customer Names'!C:C,"Not Found")</f>
        <v>Lozier</v>
      </c>
      <c r="C2174" s="20">
        <f>_xlfn.XLOOKUP(A2174,'Medical Examinations'!A:A,'Medical Examinations'!B:B,"not found")</f>
        <v>29.734999999999999</v>
      </c>
      <c r="D2174" s="20">
        <f>_xlfn.XLOOKUP(A2174,'Medical Examinations'!A:A,'Medical Examinations'!C:C,"not found")</f>
        <v>11.92</v>
      </c>
      <c r="E2174" s="20" t="str">
        <f>_xlfn.XLOOKUP(A2174,'Medical Examinations'!A:A,'Medical Examinations'!D:D,"not found")</f>
        <v>No</v>
      </c>
      <c r="F2174" s="20" t="str">
        <f>_xlfn.XLOOKUP(A2174,'Medical Examinations'!A:A,'Medical Examinations'!E:E,"not found")</f>
        <v>No</v>
      </c>
      <c r="G2174" s="20" t="str">
        <f>_xlfn.XLOOKUP(A2174,'Medical Examinations'!A:A,'Medical Examinations'!F:F,"not found")</f>
        <v>No</v>
      </c>
      <c r="H2174" s="20">
        <f>_xlfn.XLOOKUP(A2174,'Medical Examinations'!A:A,'Medical Examinations'!G:G,"not found")</f>
        <v>0</v>
      </c>
      <c r="I2174" s="20" t="str">
        <f>_xlfn.XLOOKUP(A2174,'Medical Examinations'!A:A,'Medical Examinations'!H:H,"not found")</f>
        <v>No</v>
      </c>
      <c r="J2174" s="20" t="str">
        <f>_xlfn.XLOOKUP(A2174,'Medical Examinations'!A:A,'Medical Examinations'!I:I,"not found")</f>
        <v>Overweight</v>
      </c>
      <c r="K2174" s="21">
        <f>_xlfn.XLOOKUP(A2174,'Hospitalisation Details'!A:A,'Hospitalisation Details'!F:F,"Not Found")</f>
        <v>37603</v>
      </c>
      <c r="L2174" s="22">
        <f>_xlfn.XLOOKUP(A2174,'Hospitalisation Details'!A:A,'Hospitalisation Details'!H:H,"Not Found")</f>
        <v>1769.53</v>
      </c>
      <c r="M2174" s="21" t="str">
        <f>_xlfn.XLOOKUP(A2174,'Hospitalisation Details'!A:A,'Hospitalisation Details'!I:I,"Not Found")</f>
        <v>tier - 2</v>
      </c>
      <c r="N2174" s="21" t="str">
        <f>_xlfn.XLOOKUP(A2174,'Hospitalisation Details'!A:A,'Hospitalisation Details'!J:J,"Not Found")</f>
        <v>tier - 2</v>
      </c>
      <c r="O2174" s="21" t="str">
        <f>_xlfn.XLOOKUP(A2174,'Hospitalisation Details'!A:A,'Hospitalisation Details'!K:K,"Not Found")</f>
        <v>R1012</v>
      </c>
      <c r="P2174" s="23">
        <f>_xlfn.XLOOKUP(A2174,'Hospitalisation Details'!A:A,'Hospitalisation Details'!L:L,"Not Found")</f>
        <v>20</v>
      </c>
    </row>
    <row r="2175" spans="1:16" ht="15.75" x14ac:dyDescent="0.25">
      <c r="A2175" s="19" t="s">
        <v>188</v>
      </c>
      <c r="B2175" s="19" t="str">
        <f>_xlfn.XLOOKUP(A2175,'Customer Names'!A:A,'Customer Names'!C:C,"Not Found")</f>
        <v>O'Brien</v>
      </c>
      <c r="C2175" s="20">
        <f>_xlfn.XLOOKUP(A2175,'Medical Examinations'!A:A,'Medical Examinations'!B:B,"not found")</f>
        <v>40.5</v>
      </c>
      <c r="D2175" s="20">
        <f>_xlfn.XLOOKUP(A2175,'Medical Examinations'!A:A,'Medical Examinations'!C:C,"not found")</f>
        <v>5.4</v>
      </c>
      <c r="E2175" s="20" t="str">
        <f>_xlfn.XLOOKUP(A2175,'Medical Examinations'!A:A,'Medical Examinations'!D:D,"not found")</f>
        <v>No</v>
      </c>
      <c r="F2175" s="20" t="str">
        <f>_xlfn.XLOOKUP(A2175,'Medical Examinations'!A:A,'Medical Examinations'!E:E,"not found")</f>
        <v>No</v>
      </c>
      <c r="G2175" s="20" t="str">
        <f>_xlfn.XLOOKUP(A2175,'Medical Examinations'!A:A,'Medical Examinations'!F:F,"not found")</f>
        <v>Yes</v>
      </c>
      <c r="H2175" s="20">
        <f>_xlfn.XLOOKUP(A2175,'Medical Examinations'!A:A,'Medical Examinations'!G:G,"not found")</f>
        <v>1</v>
      </c>
      <c r="I2175" s="20" t="str">
        <f>_xlfn.XLOOKUP(A2175,'Medical Examinations'!A:A,'Medical Examinations'!H:H,"not found")</f>
        <v>No</v>
      </c>
      <c r="J2175" s="20" t="str">
        <f>_xlfn.XLOOKUP(A2175,'Medical Examinations'!A:A,'Medical Examinations'!I:I,"not found")</f>
        <v>Obesity</v>
      </c>
      <c r="K2175" s="21">
        <f>_xlfn.XLOOKUP(A2175,'Hospitalisation Details'!A:A,'Hospitalisation Details'!F:F,"Not Found")</f>
        <v>37944</v>
      </c>
      <c r="L2175" s="22">
        <f>_xlfn.XLOOKUP(A2175,'Hospitalisation Details'!A:A,'Hospitalisation Details'!H:H,"Not Found")</f>
        <v>1759.34</v>
      </c>
      <c r="M2175" s="21" t="str">
        <f>_xlfn.XLOOKUP(A2175,'Hospitalisation Details'!A:A,'Hospitalisation Details'!I:I,"Not Found")</f>
        <v>tier - 2</v>
      </c>
      <c r="N2175" s="21" t="str">
        <f>_xlfn.XLOOKUP(A2175,'Hospitalisation Details'!A:A,'Hospitalisation Details'!J:J,"Not Found")</f>
        <v>tier - 2</v>
      </c>
      <c r="O2175" s="21" t="str">
        <f>_xlfn.XLOOKUP(A2175,'Hospitalisation Details'!A:A,'Hospitalisation Details'!K:K,"Not Found")</f>
        <v>R1011</v>
      </c>
      <c r="P2175" s="23">
        <f>_xlfn.XLOOKUP(A2175,'Hospitalisation Details'!A:A,'Hospitalisation Details'!L:L,"Not Found")</f>
        <v>19</v>
      </c>
    </row>
    <row r="2176" spans="1:16" ht="15.75" x14ac:dyDescent="0.25">
      <c r="A2176" s="19" t="s">
        <v>187</v>
      </c>
      <c r="B2176" s="19" t="str">
        <f>_xlfn.XLOOKUP(A2176,'Customer Names'!A:A,'Customer Names'!C:C,"Not Found")</f>
        <v>Rodas</v>
      </c>
      <c r="C2176" s="20">
        <f>_xlfn.XLOOKUP(A2176,'Medical Examinations'!A:A,'Medical Examinations'!B:B,"not found")</f>
        <v>25.64</v>
      </c>
      <c r="D2176" s="20">
        <f>_xlfn.XLOOKUP(A2176,'Medical Examinations'!A:A,'Medical Examinations'!C:C,"not found")</f>
        <v>4.76</v>
      </c>
      <c r="E2176" s="20" t="str">
        <f>_xlfn.XLOOKUP(A2176,'Medical Examinations'!A:A,'Medical Examinations'!D:D,"not found")</f>
        <v>No</v>
      </c>
      <c r="F2176" s="20" t="str">
        <f>_xlfn.XLOOKUP(A2176,'Medical Examinations'!A:A,'Medical Examinations'!E:E,"not found")</f>
        <v>No</v>
      </c>
      <c r="G2176" s="20" t="str">
        <f>_xlfn.XLOOKUP(A2176,'Medical Examinations'!A:A,'Medical Examinations'!F:F,"not found")</f>
        <v>No</v>
      </c>
      <c r="H2176" s="20">
        <f>_xlfn.XLOOKUP(A2176,'Medical Examinations'!A:A,'Medical Examinations'!G:G,"not found")</f>
        <v>1</v>
      </c>
      <c r="I2176" s="20" t="str">
        <f>_xlfn.XLOOKUP(A2176,'Medical Examinations'!A:A,'Medical Examinations'!H:H,"not found")</f>
        <v>No</v>
      </c>
      <c r="J2176" s="20" t="str">
        <f>_xlfn.XLOOKUP(A2176,'Medical Examinations'!A:A,'Medical Examinations'!I:I,"not found")</f>
        <v>Overweight</v>
      </c>
      <c r="K2176" s="21">
        <f>_xlfn.XLOOKUP(A2176,'Hospitalisation Details'!A:A,'Hospitalisation Details'!F:F,"Not Found")</f>
        <v>36075</v>
      </c>
      <c r="L2176" s="22">
        <f>_xlfn.XLOOKUP(A2176,'Hospitalisation Details'!A:A,'Hospitalisation Details'!H:H,"Not Found")</f>
        <v>1756.6</v>
      </c>
      <c r="M2176" s="21" t="str">
        <f>_xlfn.XLOOKUP(A2176,'Hospitalisation Details'!A:A,'Hospitalisation Details'!I:I,"Not Found")</f>
        <v>tier - 2</v>
      </c>
      <c r="N2176" s="21" t="str">
        <f>_xlfn.XLOOKUP(A2176,'Hospitalisation Details'!A:A,'Hospitalisation Details'!J:J,"Not Found")</f>
        <v>tier - 2</v>
      </c>
      <c r="O2176" s="21" t="str">
        <f>_xlfn.XLOOKUP(A2176,'Hospitalisation Details'!A:A,'Hospitalisation Details'!K:K,"Not Found")</f>
        <v>R1013</v>
      </c>
      <c r="P2176" s="23">
        <f>_xlfn.XLOOKUP(A2176,'Hospitalisation Details'!A:A,'Hospitalisation Details'!L:L,"Not Found")</f>
        <v>24</v>
      </c>
    </row>
    <row r="2177" spans="1:16" ht="15.75" x14ac:dyDescent="0.25">
      <c r="A2177" s="19" t="s">
        <v>186</v>
      </c>
      <c r="B2177" s="19" t="str">
        <f>_xlfn.XLOOKUP(A2177,'Customer Names'!A:A,'Customer Names'!C:C,"Not Found")</f>
        <v>O'Connor</v>
      </c>
      <c r="C2177" s="20">
        <f>_xlfn.XLOOKUP(A2177,'Medical Examinations'!A:A,'Medical Examinations'!B:B,"not found")</f>
        <v>32.9</v>
      </c>
      <c r="D2177" s="20">
        <f>_xlfn.XLOOKUP(A2177,'Medical Examinations'!A:A,'Medical Examinations'!C:C,"not found")</f>
        <v>4.78</v>
      </c>
      <c r="E2177" s="20" t="str">
        <f>_xlfn.XLOOKUP(A2177,'Medical Examinations'!A:A,'Medical Examinations'!D:D,"not found")</f>
        <v>No</v>
      </c>
      <c r="F2177" s="20" t="str">
        <f>_xlfn.XLOOKUP(A2177,'Medical Examinations'!A:A,'Medical Examinations'!E:E,"not found")</f>
        <v>No</v>
      </c>
      <c r="G2177" s="20" t="str">
        <f>_xlfn.XLOOKUP(A2177,'Medical Examinations'!A:A,'Medical Examinations'!F:F,"not found")</f>
        <v>Yes</v>
      </c>
      <c r="H2177" s="20">
        <f>_xlfn.XLOOKUP(A2177,'Medical Examinations'!A:A,'Medical Examinations'!G:G,"not found")</f>
        <v>1</v>
      </c>
      <c r="I2177" s="20" t="str">
        <f>_xlfn.XLOOKUP(A2177,'Medical Examinations'!A:A,'Medical Examinations'!H:H,"not found")</f>
        <v>No</v>
      </c>
      <c r="J2177" s="20" t="str">
        <f>_xlfn.XLOOKUP(A2177,'Medical Examinations'!A:A,'Medical Examinations'!I:I,"not found")</f>
        <v>Obesity</v>
      </c>
      <c r="K2177" s="21">
        <f>_xlfn.XLOOKUP(A2177,'Hospitalisation Details'!A:A,'Hospitalisation Details'!F:F,"Not Found")</f>
        <v>37890</v>
      </c>
      <c r="L2177" s="22">
        <f>_xlfn.XLOOKUP(A2177,'Hospitalisation Details'!A:A,'Hospitalisation Details'!H:H,"Not Found")</f>
        <v>1748.77</v>
      </c>
      <c r="M2177" s="21" t="str">
        <f>_xlfn.XLOOKUP(A2177,'Hospitalisation Details'!A:A,'Hospitalisation Details'!I:I,"Not Found")</f>
        <v>tier - 2</v>
      </c>
      <c r="N2177" s="21" t="str">
        <f>_xlfn.XLOOKUP(A2177,'Hospitalisation Details'!A:A,'Hospitalisation Details'!J:J,"Not Found")</f>
        <v>tier - 2</v>
      </c>
      <c r="O2177" s="21" t="str">
        <f>_xlfn.XLOOKUP(A2177,'Hospitalisation Details'!A:A,'Hospitalisation Details'!K:K,"Not Found")</f>
        <v>R1011</v>
      </c>
      <c r="P2177" s="23">
        <f>_xlfn.XLOOKUP(A2177,'Hospitalisation Details'!A:A,'Hospitalisation Details'!L:L,"Not Found")</f>
        <v>19</v>
      </c>
    </row>
    <row r="2178" spans="1:16" ht="15.75" x14ac:dyDescent="0.25">
      <c r="A2178" s="19" t="s">
        <v>185</v>
      </c>
      <c r="B2178" s="19" t="str">
        <f>_xlfn.XLOOKUP(A2178,'Customer Names'!A:A,'Customer Names'!C:C,"Not Found")</f>
        <v>White</v>
      </c>
      <c r="C2178" s="20">
        <f>_xlfn.XLOOKUP(A2178,'Medical Examinations'!A:A,'Medical Examinations'!B:B,"not found")</f>
        <v>29.8</v>
      </c>
      <c r="D2178" s="20">
        <f>_xlfn.XLOOKUP(A2178,'Medical Examinations'!A:A,'Medical Examinations'!C:C,"not found")</f>
        <v>4.26</v>
      </c>
      <c r="E2178" s="20" t="str">
        <f>_xlfn.XLOOKUP(A2178,'Medical Examinations'!A:A,'Medical Examinations'!D:D,"not found")</f>
        <v>No</v>
      </c>
      <c r="F2178" s="20" t="str">
        <f>_xlfn.XLOOKUP(A2178,'Medical Examinations'!A:A,'Medical Examinations'!E:E,"not found")</f>
        <v>No</v>
      </c>
      <c r="G2178" s="20" t="str">
        <f>_xlfn.XLOOKUP(A2178,'Medical Examinations'!A:A,'Medical Examinations'!F:F,"not found")</f>
        <v>Yes</v>
      </c>
      <c r="H2178" s="20">
        <f>_xlfn.XLOOKUP(A2178,'Medical Examinations'!A:A,'Medical Examinations'!G:G,"not found")</f>
        <v>1</v>
      </c>
      <c r="I2178" s="20" t="str">
        <f>_xlfn.XLOOKUP(A2178,'Medical Examinations'!A:A,'Medical Examinations'!H:H,"not found")</f>
        <v>No</v>
      </c>
      <c r="J2178" s="20" t="str">
        <f>_xlfn.XLOOKUP(A2178,'Medical Examinations'!A:A,'Medical Examinations'!I:I,"not found")</f>
        <v>Overweight</v>
      </c>
      <c r="K2178" s="21">
        <f>_xlfn.XLOOKUP(A2178,'Hospitalisation Details'!A:A,'Hospitalisation Details'!F:F,"Not Found")</f>
        <v>37830</v>
      </c>
      <c r="L2178" s="22">
        <f>_xlfn.XLOOKUP(A2178,'Hospitalisation Details'!A:A,'Hospitalisation Details'!H:H,"Not Found")</f>
        <v>1744.47</v>
      </c>
      <c r="M2178" s="21" t="str">
        <f>_xlfn.XLOOKUP(A2178,'Hospitalisation Details'!A:A,'Hospitalisation Details'!I:I,"Not Found")</f>
        <v>tier - 2</v>
      </c>
      <c r="N2178" s="21" t="str">
        <f>_xlfn.XLOOKUP(A2178,'Hospitalisation Details'!A:A,'Hospitalisation Details'!J:J,"Not Found")</f>
        <v>tier - 2</v>
      </c>
      <c r="O2178" s="21" t="str">
        <f>_xlfn.XLOOKUP(A2178,'Hospitalisation Details'!A:A,'Hospitalisation Details'!K:K,"Not Found")</f>
        <v>R1011</v>
      </c>
      <c r="P2178" s="23">
        <f>_xlfn.XLOOKUP(A2178,'Hospitalisation Details'!A:A,'Hospitalisation Details'!L:L,"Not Found")</f>
        <v>19</v>
      </c>
    </row>
    <row r="2179" spans="1:16" ht="15.75" x14ac:dyDescent="0.25">
      <c r="A2179" s="19" t="s">
        <v>184</v>
      </c>
      <c r="B2179" s="19" t="str">
        <f>_xlfn.XLOOKUP(A2179,'Customer Names'!A:A,'Customer Names'!C:C,"Not Found")</f>
        <v>Davenport</v>
      </c>
      <c r="C2179" s="20">
        <f>_xlfn.XLOOKUP(A2179,'Medical Examinations'!A:A,'Medical Examinations'!B:B,"not found")</f>
        <v>28.9</v>
      </c>
      <c r="D2179" s="20">
        <f>_xlfn.XLOOKUP(A2179,'Medical Examinations'!A:A,'Medical Examinations'!C:C,"not found")</f>
        <v>5.85</v>
      </c>
      <c r="E2179" s="20" t="str">
        <f>_xlfn.XLOOKUP(A2179,'Medical Examinations'!A:A,'Medical Examinations'!D:D,"not found")</f>
        <v>No</v>
      </c>
      <c r="F2179" s="20" t="str">
        <f>_xlfn.XLOOKUP(A2179,'Medical Examinations'!A:A,'Medical Examinations'!E:E,"not found")</f>
        <v>No</v>
      </c>
      <c r="G2179" s="20" t="str">
        <f>_xlfn.XLOOKUP(A2179,'Medical Examinations'!A:A,'Medical Examinations'!F:F,"not found")</f>
        <v>Yes</v>
      </c>
      <c r="H2179" s="20">
        <f>_xlfn.XLOOKUP(A2179,'Medical Examinations'!A:A,'Medical Examinations'!G:G,"not found")</f>
        <v>1</v>
      </c>
      <c r="I2179" s="20" t="str">
        <f>_xlfn.XLOOKUP(A2179,'Medical Examinations'!A:A,'Medical Examinations'!H:H,"not found")</f>
        <v>No</v>
      </c>
      <c r="J2179" s="20" t="str">
        <f>_xlfn.XLOOKUP(A2179,'Medical Examinations'!A:A,'Medical Examinations'!I:I,"not found")</f>
        <v>Overweight</v>
      </c>
      <c r="K2179" s="21">
        <f>_xlfn.XLOOKUP(A2179,'Hospitalisation Details'!A:A,'Hospitalisation Details'!F:F,"Not Found")</f>
        <v>37827</v>
      </c>
      <c r="L2179" s="22">
        <f>_xlfn.XLOOKUP(A2179,'Hospitalisation Details'!A:A,'Hospitalisation Details'!H:H,"Not Found")</f>
        <v>1743.21</v>
      </c>
      <c r="M2179" s="21" t="str">
        <f>_xlfn.XLOOKUP(A2179,'Hospitalisation Details'!A:A,'Hospitalisation Details'!I:I,"Not Found")</f>
        <v>tier - 2</v>
      </c>
      <c r="N2179" s="21" t="str">
        <f>_xlfn.XLOOKUP(A2179,'Hospitalisation Details'!A:A,'Hospitalisation Details'!J:J,"Not Found")</f>
        <v>tier - 2</v>
      </c>
      <c r="O2179" s="21" t="str">
        <f>_xlfn.XLOOKUP(A2179,'Hospitalisation Details'!A:A,'Hospitalisation Details'!K:K,"Not Found")</f>
        <v>R1011</v>
      </c>
      <c r="P2179" s="23">
        <f>_xlfn.XLOOKUP(A2179,'Hospitalisation Details'!A:A,'Hospitalisation Details'!L:L,"Not Found")</f>
        <v>19</v>
      </c>
    </row>
    <row r="2180" spans="1:16" ht="15.75" x14ac:dyDescent="0.25">
      <c r="A2180" s="19" t="s">
        <v>183</v>
      </c>
      <c r="B2180" s="19" t="str">
        <f>_xlfn.XLOOKUP(A2180,'Customer Names'!A:A,'Customer Names'!C:C,"Not Found")</f>
        <v>Karmen</v>
      </c>
      <c r="C2180" s="20">
        <f>_xlfn.XLOOKUP(A2180,'Medical Examinations'!A:A,'Medical Examinations'!B:B,"not found")</f>
        <v>24.7</v>
      </c>
      <c r="D2180" s="20">
        <f>_xlfn.XLOOKUP(A2180,'Medical Examinations'!A:A,'Medical Examinations'!C:C,"not found")</f>
        <v>5.32</v>
      </c>
      <c r="E2180" s="20" t="str">
        <f>_xlfn.XLOOKUP(A2180,'Medical Examinations'!A:A,'Medical Examinations'!D:D,"not found")</f>
        <v>No</v>
      </c>
      <c r="F2180" s="20" t="str">
        <f>_xlfn.XLOOKUP(A2180,'Medical Examinations'!A:A,'Medical Examinations'!E:E,"not found")</f>
        <v>No</v>
      </c>
      <c r="G2180" s="20" t="str">
        <f>_xlfn.XLOOKUP(A2180,'Medical Examinations'!A:A,'Medical Examinations'!F:F,"not found")</f>
        <v>Yes</v>
      </c>
      <c r="H2180" s="20">
        <f>_xlfn.XLOOKUP(A2180,'Medical Examinations'!A:A,'Medical Examinations'!G:G,"not found")</f>
        <v>1</v>
      </c>
      <c r="I2180" s="20" t="str">
        <f>_xlfn.XLOOKUP(A2180,'Medical Examinations'!A:A,'Medical Examinations'!H:H,"not found")</f>
        <v>No</v>
      </c>
      <c r="J2180" s="20" t="str">
        <f>_xlfn.XLOOKUP(A2180,'Medical Examinations'!A:A,'Medical Examinations'!I:I,"not found")</f>
        <v>Normal Weight</v>
      </c>
      <c r="K2180" s="21">
        <f>_xlfn.XLOOKUP(A2180,'Hospitalisation Details'!A:A,'Hospitalisation Details'!F:F,"Not Found")</f>
        <v>37939</v>
      </c>
      <c r="L2180" s="22">
        <f>_xlfn.XLOOKUP(A2180,'Hospitalisation Details'!A:A,'Hospitalisation Details'!H:H,"Not Found")</f>
        <v>1737.38</v>
      </c>
      <c r="M2180" s="21" t="str">
        <f>_xlfn.XLOOKUP(A2180,'Hospitalisation Details'!A:A,'Hospitalisation Details'!I:I,"Not Found")</f>
        <v>tier - 2</v>
      </c>
      <c r="N2180" s="21" t="str">
        <f>_xlfn.XLOOKUP(A2180,'Hospitalisation Details'!A:A,'Hospitalisation Details'!J:J,"Not Found")</f>
        <v>tier - 2</v>
      </c>
      <c r="O2180" s="21" t="str">
        <f>_xlfn.XLOOKUP(A2180,'Hospitalisation Details'!A:A,'Hospitalisation Details'!K:K,"Not Found")</f>
        <v>R1011</v>
      </c>
      <c r="P2180" s="23">
        <f>_xlfn.XLOOKUP(A2180,'Hospitalisation Details'!A:A,'Hospitalisation Details'!L:L,"Not Found")</f>
        <v>19</v>
      </c>
    </row>
    <row r="2181" spans="1:16" ht="15.75" x14ac:dyDescent="0.25">
      <c r="A2181" s="19" t="s">
        <v>182</v>
      </c>
      <c r="B2181" s="19" t="str">
        <f>_xlfn.XLOOKUP(A2181,'Customer Names'!A:A,'Customer Names'!C:C,"Not Found")</f>
        <v>Miller</v>
      </c>
      <c r="C2181" s="20">
        <f>_xlfn.XLOOKUP(A2181,'Medical Examinations'!A:A,'Medical Examinations'!B:B,"not found")</f>
        <v>20.6</v>
      </c>
      <c r="D2181" s="20">
        <f>_xlfn.XLOOKUP(A2181,'Medical Examinations'!A:A,'Medical Examinations'!C:C,"not found")</f>
        <v>5.14</v>
      </c>
      <c r="E2181" s="20" t="str">
        <f>_xlfn.XLOOKUP(A2181,'Medical Examinations'!A:A,'Medical Examinations'!D:D,"not found")</f>
        <v>No</v>
      </c>
      <c r="F2181" s="20" t="str">
        <f>_xlfn.XLOOKUP(A2181,'Medical Examinations'!A:A,'Medical Examinations'!E:E,"not found")</f>
        <v>No</v>
      </c>
      <c r="G2181" s="20" t="str">
        <f>_xlfn.XLOOKUP(A2181,'Medical Examinations'!A:A,'Medical Examinations'!F:F,"not found")</f>
        <v>Yes</v>
      </c>
      <c r="H2181" s="20">
        <f>_xlfn.XLOOKUP(A2181,'Medical Examinations'!A:A,'Medical Examinations'!G:G,"not found")</f>
        <v>1</v>
      </c>
      <c r="I2181" s="20" t="str">
        <f>_xlfn.XLOOKUP(A2181,'Medical Examinations'!A:A,'Medical Examinations'!H:H,"not found")</f>
        <v>No</v>
      </c>
      <c r="J2181" s="20" t="str">
        <f>_xlfn.XLOOKUP(A2181,'Medical Examinations'!A:A,'Medical Examinations'!I:I,"not found")</f>
        <v>Normal Weight</v>
      </c>
      <c r="K2181" s="21">
        <f>_xlfn.XLOOKUP(A2181,'Hospitalisation Details'!A:A,'Hospitalisation Details'!F:F,"Not Found")</f>
        <v>37934</v>
      </c>
      <c r="L2181" s="22">
        <f>_xlfn.XLOOKUP(A2181,'Hospitalisation Details'!A:A,'Hospitalisation Details'!H:H,"Not Found")</f>
        <v>1731.68</v>
      </c>
      <c r="M2181" s="21" t="str">
        <f>_xlfn.XLOOKUP(A2181,'Hospitalisation Details'!A:A,'Hospitalisation Details'!I:I,"Not Found")</f>
        <v>tier - 2</v>
      </c>
      <c r="N2181" s="21" t="str">
        <f>_xlfn.XLOOKUP(A2181,'Hospitalisation Details'!A:A,'Hospitalisation Details'!J:J,"Not Found")</f>
        <v>tier - 2</v>
      </c>
      <c r="O2181" s="21" t="str">
        <f>_xlfn.XLOOKUP(A2181,'Hospitalisation Details'!A:A,'Hospitalisation Details'!K:K,"Not Found")</f>
        <v>R1011</v>
      </c>
      <c r="P2181" s="23">
        <f>_xlfn.XLOOKUP(A2181,'Hospitalisation Details'!A:A,'Hospitalisation Details'!L:L,"Not Found")</f>
        <v>19</v>
      </c>
    </row>
    <row r="2182" spans="1:16" ht="15.75" x14ac:dyDescent="0.25">
      <c r="A2182" s="19" t="s">
        <v>181</v>
      </c>
      <c r="B2182" s="19" t="str">
        <f>_xlfn.XLOOKUP(A2182,'Customer Names'!A:A,'Customer Names'!C:C,"Not Found")</f>
        <v>Lippmann</v>
      </c>
      <c r="C2182" s="20">
        <f>_xlfn.XLOOKUP(A2182,'Medical Examinations'!A:A,'Medical Examinations'!B:B,"not found")</f>
        <v>18.600000000000001</v>
      </c>
      <c r="D2182" s="20">
        <f>_xlfn.XLOOKUP(A2182,'Medical Examinations'!A:A,'Medical Examinations'!C:C,"not found")</f>
        <v>5</v>
      </c>
      <c r="E2182" s="20" t="str">
        <f>_xlfn.XLOOKUP(A2182,'Medical Examinations'!A:A,'Medical Examinations'!D:D,"not found")</f>
        <v>No</v>
      </c>
      <c r="F2182" s="20" t="str">
        <f>_xlfn.XLOOKUP(A2182,'Medical Examinations'!A:A,'Medical Examinations'!E:E,"not found")</f>
        <v>No</v>
      </c>
      <c r="G2182" s="20" t="str">
        <f>_xlfn.XLOOKUP(A2182,'Medical Examinations'!A:A,'Medical Examinations'!F:F,"not found")</f>
        <v>Yes</v>
      </c>
      <c r="H2182" s="20">
        <f>_xlfn.XLOOKUP(A2182,'Medical Examinations'!A:A,'Medical Examinations'!G:G,"not found")</f>
        <v>1</v>
      </c>
      <c r="I2182" s="20" t="str">
        <f>_xlfn.XLOOKUP(A2182,'Medical Examinations'!A:A,'Medical Examinations'!H:H,"not found")</f>
        <v>No</v>
      </c>
      <c r="J2182" s="20" t="str">
        <f>_xlfn.XLOOKUP(A2182,'Medical Examinations'!A:A,'Medical Examinations'!I:I,"not found")</f>
        <v>Normal Weight</v>
      </c>
      <c r="K2182" s="21">
        <f>_xlfn.XLOOKUP(A2182,'Hospitalisation Details'!A:A,'Hospitalisation Details'!F:F,"Not Found")</f>
        <v>37865</v>
      </c>
      <c r="L2182" s="22">
        <f>_xlfn.XLOOKUP(A2182,'Hospitalisation Details'!A:A,'Hospitalisation Details'!H:H,"Not Found")</f>
        <v>1728.9</v>
      </c>
      <c r="M2182" s="21" t="str">
        <f>_xlfn.XLOOKUP(A2182,'Hospitalisation Details'!A:A,'Hospitalisation Details'!I:I,"Not Found")</f>
        <v>tier - 2</v>
      </c>
      <c r="N2182" s="21" t="str">
        <f>_xlfn.XLOOKUP(A2182,'Hospitalisation Details'!A:A,'Hospitalisation Details'!J:J,"Not Found")</f>
        <v>tier - 2</v>
      </c>
      <c r="O2182" s="21" t="str">
        <f>_xlfn.XLOOKUP(A2182,'Hospitalisation Details'!A:A,'Hospitalisation Details'!K:K,"Not Found")</f>
        <v>R1011</v>
      </c>
      <c r="P2182" s="23">
        <f>_xlfn.XLOOKUP(A2182,'Hospitalisation Details'!A:A,'Hospitalisation Details'!L:L,"Not Found")</f>
        <v>19</v>
      </c>
    </row>
    <row r="2183" spans="1:16" ht="15.75" x14ac:dyDescent="0.25">
      <c r="A2183" s="19" t="s">
        <v>180</v>
      </c>
      <c r="B2183" s="19" t="str">
        <f>_xlfn.XLOOKUP(A2183,'Customer Names'!A:A,'Customer Names'!C:C,"Not Found")</f>
        <v>Klehm</v>
      </c>
      <c r="C2183" s="20">
        <f>_xlfn.XLOOKUP(A2183,'Medical Examinations'!A:A,'Medical Examinations'!B:B,"not found")</f>
        <v>17.8</v>
      </c>
      <c r="D2183" s="20">
        <f>_xlfn.XLOOKUP(A2183,'Medical Examinations'!A:A,'Medical Examinations'!C:C,"not found")</f>
        <v>4.55</v>
      </c>
      <c r="E2183" s="20" t="str">
        <f>_xlfn.XLOOKUP(A2183,'Medical Examinations'!A:A,'Medical Examinations'!D:D,"not found")</f>
        <v>No</v>
      </c>
      <c r="F2183" s="20" t="str">
        <f>_xlfn.XLOOKUP(A2183,'Medical Examinations'!A:A,'Medical Examinations'!E:E,"not found")</f>
        <v>No</v>
      </c>
      <c r="G2183" s="20" t="str">
        <f>_xlfn.XLOOKUP(A2183,'Medical Examinations'!A:A,'Medical Examinations'!F:F,"not found")</f>
        <v>Yes</v>
      </c>
      <c r="H2183" s="20">
        <f>_xlfn.XLOOKUP(A2183,'Medical Examinations'!A:A,'Medical Examinations'!G:G,"not found")</f>
        <v>1</v>
      </c>
      <c r="I2183" s="20" t="str">
        <f>_xlfn.XLOOKUP(A2183,'Medical Examinations'!A:A,'Medical Examinations'!H:H,"not found")</f>
        <v>No</v>
      </c>
      <c r="J2183" s="20" t="str">
        <f>_xlfn.XLOOKUP(A2183,'Medical Examinations'!A:A,'Medical Examinations'!I:I,"not found")</f>
        <v>Underweight</v>
      </c>
      <c r="K2183" s="21">
        <f>_xlfn.XLOOKUP(A2183,'Hospitalisation Details'!A:A,'Hospitalisation Details'!F:F,"Not Found")</f>
        <v>37946</v>
      </c>
      <c r="L2183" s="22">
        <f>_xlfn.XLOOKUP(A2183,'Hospitalisation Details'!A:A,'Hospitalisation Details'!H:H,"Not Found")</f>
        <v>1727.79</v>
      </c>
      <c r="M2183" s="21" t="str">
        <f>_xlfn.XLOOKUP(A2183,'Hospitalisation Details'!A:A,'Hospitalisation Details'!I:I,"Not Found")</f>
        <v>tier - 2</v>
      </c>
      <c r="N2183" s="21" t="str">
        <f>_xlfn.XLOOKUP(A2183,'Hospitalisation Details'!A:A,'Hospitalisation Details'!J:J,"Not Found")</f>
        <v>tier - 2</v>
      </c>
      <c r="O2183" s="21" t="str">
        <f>_xlfn.XLOOKUP(A2183,'Hospitalisation Details'!A:A,'Hospitalisation Details'!K:K,"Not Found")</f>
        <v>R1011</v>
      </c>
      <c r="P2183" s="23">
        <f>_xlfn.XLOOKUP(A2183,'Hospitalisation Details'!A:A,'Hospitalisation Details'!L:L,"Not Found")</f>
        <v>19</v>
      </c>
    </row>
    <row r="2184" spans="1:16" ht="15.75" x14ac:dyDescent="0.25">
      <c r="A2184" s="19" t="s">
        <v>179</v>
      </c>
      <c r="B2184" s="19" t="str">
        <f>_xlfn.XLOOKUP(A2184,'Customer Names'!A:A,'Customer Names'!C:C,"Not Found")</f>
        <v>Murphy</v>
      </c>
      <c r="C2184" s="20">
        <f>_xlfn.XLOOKUP(A2184,'Medical Examinations'!A:A,'Medical Examinations'!B:B,"not found")</f>
        <v>35.200000000000003</v>
      </c>
      <c r="D2184" s="20">
        <f>_xlfn.XLOOKUP(A2184,'Medical Examinations'!A:A,'Medical Examinations'!C:C,"not found")</f>
        <v>5.97</v>
      </c>
      <c r="E2184" s="20" t="str">
        <f>_xlfn.XLOOKUP(A2184,'Medical Examinations'!A:A,'Medical Examinations'!D:D,"not found")</f>
        <v>No</v>
      </c>
      <c r="F2184" s="20" t="str">
        <f>_xlfn.XLOOKUP(A2184,'Medical Examinations'!A:A,'Medical Examinations'!E:E,"not found")</f>
        <v>Yes</v>
      </c>
      <c r="G2184" s="20" t="str">
        <f>_xlfn.XLOOKUP(A2184,'Medical Examinations'!A:A,'Medical Examinations'!F:F,"not found")</f>
        <v>No</v>
      </c>
      <c r="H2184" s="20">
        <f>_xlfn.XLOOKUP(A2184,'Medical Examinations'!A:A,'Medical Examinations'!G:G,"not found")</f>
        <v>1</v>
      </c>
      <c r="I2184" s="20" t="str">
        <f>_xlfn.XLOOKUP(A2184,'Medical Examinations'!A:A,'Medical Examinations'!H:H,"not found")</f>
        <v>No</v>
      </c>
      <c r="J2184" s="20" t="str">
        <f>_xlfn.XLOOKUP(A2184,'Medical Examinations'!A:A,'Medical Examinations'!I:I,"not found")</f>
        <v>Obesity</v>
      </c>
      <c r="K2184" s="21">
        <f>_xlfn.XLOOKUP(A2184,'Hospitalisation Details'!A:A,'Hospitalisation Details'!F:F,"Not Found")</f>
        <v>38239</v>
      </c>
      <c r="L2184" s="22">
        <f>_xlfn.XLOOKUP(A2184,'Hospitalisation Details'!A:A,'Hospitalisation Details'!H:H,"Not Found")</f>
        <v>1727.54</v>
      </c>
      <c r="M2184" s="21" t="str">
        <f>_xlfn.XLOOKUP(A2184,'Hospitalisation Details'!A:A,'Hospitalisation Details'!I:I,"Not Found")</f>
        <v>tier - 2</v>
      </c>
      <c r="N2184" s="21" t="str">
        <f>_xlfn.XLOOKUP(A2184,'Hospitalisation Details'!A:A,'Hospitalisation Details'!J:J,"Not Found")</f>
        <v>tier - 2</v>
      </c>
      <c r="O2184" s="21" t="str">
        <f>_xlfn.XLOOKUP(A2184,'Hospitalisation Details'!A:A,'Hospitalisation Details'!K:K,"Not Found")</f>
        <v>R1013</v>
      </c>
      <c r="P2184" s="23">
        <f>_xlfn.XLOOKUP(A2184,'Hospitalisation Details'!A:A,'Hospitalisation Details'!L:L,"Not Found")</f>
        <v>18</v>
      </c>
    </row>
    <row r="2185" spans="1:16" ht="15.75" x14ac:dyDescent="0.25">
      <c r="A2185" s="19" t="s">
        <v>178</v>
      </c>
      <c r="B2185" s="19" t="str">
        <f>_xlfn.XLOOKUP(A2185,'Customer Names'!A:A,'Customer Names'!C:C,"Not Found")</f>
        <v>Desisa</v>
      </c>
      <c r="C2185" s="20">
        <f>_xlfn.XLOOKUP(A2185,'Medical Examinations'!A:A,'Medical Examinations'!B:B,"not found")</f>
        <v>33.770000000000003</v>
      </c>
      <c r="D2185" s="20">
        <f>_xlfn.XLOOKUP(A2185,'Medical Examinations'!A:A,'Medical Examinations'!C:C,"not found")</f>
        <v>4.0199999999999996</v>
      </c>
      <c r="E2185" s="20" t="str">
        <f>_xlfn.XLOOKUP(A2185,'Medical Examinations'!A:A,'Medical Examinations'!D:D,"not found")</f>
        <v>No</v>
      </c>
      <c r="F2185" s="20" t="str">
        <f>_xlfn.XLOOKUP(A2185,'Medical Examinations'!A:A,'Medical Examinations'!E:E,"not found")</f>
        <v>Yes</v>
      </c>
      <c r="G2185" s="20" t="str">
        <f>_xlfn.XLOOKUP(A2185,'Medical Examinations'!A:A,'Medical Examinations'!F:F,"not found")</f>
        <v>No</v>
      </c>
      <c r="H2185" s="20">
        <f>_xlfn.XLOOKUP(A2185,'Medical Examinations'!A:A,'Medical Examinations'!G:G,"not found")</f>
        <v>1</v>
      </c>
      <c r="I2185" s="20" t="str">
        <f>_xlfn.XLOOKUP(A2185,'Medical Examinations'!A:A,'Medical Examinations'!H:H,"not found")</f>
        <v>No</v>
      </c>
      <c r="J2185" s="20" t="str">
        <f>_xlfn.XLOOKUP(A2185,'Medical Examinations'!A:A,'Medical Examinations'!I:I,"not found")</f>
        <v>Obesity</v>
      </c>
      <c r="K2185" s="21">
        <f>_xlfn.XLOOKUP(A2185,'Hospitalisation Details'!A:A,'Hospitalisation Details'!F:F,"Not Found")</f>
        <v>38281</v>
      </c>
      <c r="L2185" s="22">
        <f>_xlfn.XLOOKUP(A2185,'Hospitalisation Details'!A:A,'Hospitalisation Details'!H:H,"Not Found")</f>
        <v>1725.55</v>
      </c>
      <c r="M2185" s="21" t="str">
        <f>_xlfn.XLOOKUP(A2185,'Hospitalisation Details'!A:A,'Hospitalisation Details'!I:I,"Not Found")</f>
        <v>tier - 2</v>
      </c>
      <c r="N2185" s="21" t="str">
        <f>_xlfn.XLOOKUP(A2185,'Hospitalisation Details'!A:A,'Hospitalisation Details'!J:J,"Not Found")</f>
        <v>tier - 2</v>
      </c>
      <c r="O2185" s="21" t="str">
        <f>_xlfn.XLOOKUP(A2185,'Hospitalisation Details'!A:A,'Hospitalisation Details'!K:K,"Not Found")</f>
        <v>R1013</v>
      </c>
      <c r="P2185" s="23">
        <f>_xlfn.XLOOKUP(A2185,'Hospitalisation Details'!A:A,'Hospitalisation Details'!L:L,"Not Found")</f>
        <v>18</v>
      </c>
    </row>
    <row r="2186" spans="1:16" ht="15.75" x14ac:dyDescent="0.25">
      <c r="A2186" s="19" t="s">
        <v>177</v>
      </c>
      <c r="B2186" s="19" t="str">
        <f>_xlfn.XLOOKUP(A2186,'Customer Names'!A:A,'Customer Names'!C:C,"Not Found")</f>
        <v>Brooks</v>
      </c>
      <c r="C2186" s="20">
        <f>_xlfn.XLOOKUP(A2186,'Medical Examinations'!A:A,'Medical Examinations'!B:B,"not found")</f>
        <v>30.03</v>
      </c>
      <c r="D2186" s="20">
        <f>_xlfn.XLOOKUP(A2186,'Medical Examinations'!A:A,'Medical Examinations'!C:C,"not found")</f>
        <v>4.04</v>
      </c>
      <c r="E2186" s="20" t="str">
        <f>_xlfn.XLOOKUP(A2186,'Medical Examinations'!A:A,'Medical Examinations'!D:D,"not found")</f>
        <v>No</v>
      </c>
      <c r="F2186" s="20" t="str">
        <f>_xlfn.XLOOKUP(A2186,'Medical Examinations'!A:A,'Medical Examinations'!E:E,"not found")</f>
        <v>Yes</v>
      </c>
      <c r="G2186" s="20" t="str">
        <f>_xlfn.XLOOKUP(A2186,'Medical Examinations'!A:A,'Medical Examinations'!F:F,"not found")</f>
        <v>No</v>
      </c>
      <c r="H2186" s="20">
        <f>_xlfn.XLOOKUP(A2186,'Medical Examinations'!A:A,'Medical Examinations'!G:G,"not found")</f>
        <v>1</v>
      </c>
      <c r="I2186" s="20" t="str">
        <f>_xlfn.XLOOKUP(A2186,'Medical Examinations'!A:A,'Medical Examinations'!H:H,"not found")</f>
        <v>No</v>
      </c>
      <c r="J2186" s="20" t="str">
        <f>_xlfn.XLOOKUP(A2186,'Medical Examinations'!A:A,'Medical Examinations'!I:I,"not found")</f>
        <v>Obesity</v>
      </c>
      <c r="K2186" s="21">
        <f>_xlfn.XLOOKUP(A2186,'Hospitalisation Details'!A:A,'Hospitalisation Details'!F:F,"Not Found")</f>
        <v>38241</v>
      </c>
      <c r="L2186" s="22">
        <f>_xlfn.XLOOKUP(A2186,'Hospitalisation Details'!A:A,'Hospitalisation Details'!H:H,"Not Found")</f>
        <v>1720.35</v>
      </c>
      <c r="M2186" s="21" t="str">
        <f>_xlfn.XLOOKUP(A2186,'Hospitalisation Details'!A:A,'Hospitalisation Details'!I:I,"Not Found")</f>
        <v>tier - 2</v>
      </c>
      <c r="N2186" s="21" t="str">
        <f>_xlfn.XLOOKUP(A2186,'Hospitalisation Details'!A:A,'Hospitalisation Details'!J:J,"Not Found")</f>
        <v>tier - 2</v>
      </c>
      <c r="O2186" s="21" t="str">
        <f>_xlfn.XLOOKUP(A2186,'Hospitalisation Details'!A:A,'Hospitalisation Details'!K:K,"Not Found")</f>
        <v>R1013</v>
      </c>
      <c r="P2186" s="23">
        <f>_xlfn.XLOOKUP(A2186,'Hospitalisation Details'!A:A,'Hospitalisation Details'!L:L,"Not Found")</f>
        <v>18</v>
      </c>
    </row>
    <row r="2187" spans="1:16" ht="15.75" x14ac:dyDescent="0.25">
      <c r="A2187" s="19" t="s">
        <v>176</v>
      </c>
      <c r="B2187" s="19" t="str">
        <f>_xlfn.XLOOKUP(A2187,'Customer Names'!A:A,'Customer Names'!C:C,"Not Found")</f>
        <v>Stone</v>
      </c>
      <c r="C2187" s="20">
        <f>_xlfn.XLOOKUP(A2187,'Medical Examinations'!A:A,'Medical Examinations'!B:B,"not found")</f>
        <v>29.37</v>
      </c>
      <c r="D2187" s="20">
        <f>_xlfn.XLOOKUP(A2187,'Medical Examinations'!A:A,'Medical Examinations'!C:C,"not found")</f>
        <v>5.54</v>
      </c>
      <c r="E2187" s="20" t="str">
        <f>_xlfn.XLOOKUP(A2187,'Medical Examinations'!A:A,'Medical Examinations'!D:D,"not found")</f>
        <v>No</v>
      </c>
      <c r="F2187" s="20" t="str">
        <f>_xlfn.XLOOKUP(A2187,'Medical Examinations'!A:A,'Medical Examinations'!E:E,"not found")</f>
        <v>Yes</v>
      </c>
      <c r="G2187" s="20" t="str">
        <f>_xlfn.XLOOKUP(A2187,'Medical Examinations'!A:A,'Medical Examinations'!F:F,"not found")</f>
        <v>No</v>
      </c>
      <c r="H2187" s="20">
        <f>_xlfn.XLOOKUP(A2187,'Medical Examinations'!A:A,'Medical Examinations'!G:G,"not found")</f>
        <v>1</v>
      </c>
      <c r="I2187" s="20" t="str">
        <f>_xlfn.XLOOKUP(A2187,'Medical Examinations'!A:A,'Medical Examinations'!H:H,"not found")</f>
        <v>No</v>
      </c>
      <c r="J2187" s="20" t="str">
        <f>_xlfn.XLOOKUP(A2187,'Medical Examinations'!A:A,'Medical Examinations'!I:I,"not found")</f>
        <v>Overweight</v>
      </c>
      <c r="K2187" s="21">
        <f>_xlfn.XLOOKUP(A2187,'Hospitalisation Details'!A:A,'Hospitalisation Details'!F:F,"Not Found")</f>
        <v>38148</v>
      </c>
      <c r="L2187" s="22">
        <f>_xlfn.XLOOKUP(A2187,'Hospitalisation Details'!A:A,'Hospitalisation Details'!H:H,"Not Found")</f>
        <v>1719.44</v>
      </c>
      <c r="M2187" s="21" t="str">
        <f>_xlfn.XLOOKUP(A2187,'Hospitalisation Details'!A:A,'Hospitalisation Details'!I:I,"Not Found")</f>
        <v>tier - 2</v>
      </c>
      <c r="N2187" s="21" t="str">
        <f>_xlfn.XLOOKUP(A2187,'Hospitalisation Details'!A:A,'Hospitalisation Details'!J:J,"Not Found")</f>
        <v>tier - 2</v>
      </c>
      <c r="O2187" s="21" t="str">
        <f>_xlfn.XLOOKUP(A2187,'Hospitalisation Details'!A:A,'Hospitalisation Details'!K:K,"Not Found")</f>
        <v>R1013</v>
      </c>
      <c r="P2187" s="23">
        <f>_xlfn.XLOOKUP(A2187,'Hospitalisation Details'!A:A,'Hospitalisation Details'!L:L,"Not Found")</f>
        <v>18</v>
      </c>
    </row>
    <row r="2188" spans="1:16" ht="15.75" x14ac:dyDescent="0.25">
      <c r="A2188" s="19" t="s">
        <v>175</v>
      </c>
      <c r="B2188" s="19" t="str">
        <f>_xlfn.XLOOKUP(A2188,'Customer Names'!A:A,'Customer Names'!C:C,"Not Found")</f>
        <v>Weispfennig</v>
      </c>
      <c r="C2188" s="20">
        <f>_xlfn.XLOOKUP(A2188,'Medical Examinations'!A:A,'Medical Examinations'!B:B,"not found")</f>
        <v>28.5</v>
      </c>
      <c r="D2188" s="20">
        <f>_xlfn.XLOOKUP(A2188,'Medical Examinations'!A:A,'Medical Examinations'!C:C,"not found")</f>
        <v>4.03</v>
      </c>
      <c r="E2188" s="20" t="str">
        <f>_xlfn.XLOOKUP(A2188,'Medical Examinations'!A:A,'Medical Examinations'!D:D,"not found")</f>
        <v>No</v>
      </c>
      <c r="F2188" s="20" t="str">
        <f>_xlfn.XLOOKUP(A2188,'Medical Examinations'!A:A,'Medical Examinations'!E:E,"not found")</f>
        <v>Yes</v>
      </c>
      <c r="G2188" s="20" t="str">
        <f>_xlfn.XLOOKUP(A2188,'Medical Examinations'!A:A,'Medical Examinations'!F:F,"not found")</f>
        <v>No</v>
      </c>
      <c r="H2188" s="20">
        <f>_xlfn.XLOOKUP(A2188,'Medical Examinations'!A:A,'Medical Examinations'!G:G,"not found")</f>
        <v>1</v>
      </c>
      <c r="I2188" s="20" t="str">
        <f>_xlfn.XLOOKUP(A2188,'Medical Examinations'!A:A,'Medical Examinations'!H:H,"not found")</f>
        <v>No</v>
      </c>
      <c r="J2188" s="20" t="str">
        <f>_xlfn.XLOOKUP(A2188,'Medical Examinations'!A:A,'Medical Examinations'!I:I,"not found")</f>
        <v>Overweight</v>
      </c>
      <c r="K2188" s="21">
        <f>_xlfn.XLOOKUP(A2188,'Hospitalisation Details'!A:A,'Hospitalisation Details'!F:F,"Not Found")</f>
        <v>38251</v>
      </c>
      <c r="L2188" s="22">
        <f>_xlfn.XLOOKUP(A2188,'Hospitalisation Details'!A:A,'Hospitalisation Details'!H:H,"Not Found")</f>
        <v>1712.23</v>
      </c>
      <c r="M2188" s="21" t="str">
        <f>_xlfn.XLOOKUP(A2188,'Hospitalisation Details'!A:A,'Hospitalisation Details'!I:I,"Not Found")</f>
        <v>tier - 2</v>
      </c>
      <c r="N2188" s="21" t="str">
        <f>_xlfn.XLOOKUP(A2188,'Hospitalisation Details'!A:A,'Hospitalisation Details'!J:J,"Not Found")</f>
        <v>tier - 2</v>
      </c>
      <c r="O2188" s="21" t="str">
        <f>_xlfn.XLOOKUP(A2188,'Hospitalisation Details'!A:A,'Hospitalisation Details'!K:K,"Not Found")</f>
        <v>R1016</v>
      </c>
      <c r="P2188" s="23">
        <f>_xlfn.XLOOKUP(A2188,'Hospitalisation Details'!A:A,'Hospitalisation Details'!L:L,"Not Found")</f>
        <v>18</v>
      </c>
    </row>
    <row r="2189" spans="1:16" ht="15.75" x14ac:dyDescent="0.25">
      <c r="A2189" s="19" t="s">
        <v>174</v>
      </c>
      <c r="B2189" s="19" t="str">
        <f>_xlfn.XLOOKUP(A2189,'Customer Names'!A:A,'Customer Names'!C:C,"Not Found")</f>
        <v>Sorrell</v>
      </c>
      <c r="C2189" s="20">
        <f>_xlfn.XLOOKUP(A2189,'Medical Examinations'!A:A,'Medical Examinations'!B:B,"not found")</f>
        <v>23.32</v>
      </c>
      <c r="D2189" s="20">
        <f>_xlfn.XLOOKUP(A2189,'Medical Examinations'!A:A,'Medical Examinations'!C:C,"not found")</f>
        <v>5.62</v>
      </c>
      <c r="E2189" s="20" t="str">
        <f>_xlfn.XLOOKUP(A2189,'Medical Examinations'!A:A,'Medical Examinations'!D:D,"not found")</f>
        <v>No</v>
      </c>
      <c r="F2189" s="20" t="str">
        <f>_xlfn.XLOOKUP(A2189,'Medical Examinations'!A:A,'Medical Examinations'!E:E,"not found")</f>
        <v>Yes</v>
      </c>
      <c r="G2189" s="20" t="str">
        <f>_xlfn.XLOOKUP(A2189,'Medical Examinations'!A:A,'Medical Examinations'!F:F,"not found")</f>
        <v>No</v>
      </c>
      <c r="H2189" s="20">
        <f>_xlfn.XLOOKUP(A2189,'Medical Examinations'!A:A,'Medical Examinations'!G:G,"not found")</f>
        <v>1</v>
      </c>
      <c r="I2189" s="20" t="str">
        <f>_xlfn.XLOOKUP(A2189,'Medical Examinations'!A:A,'Medical Examinations'!H:H,"not found")</f>
        <v>No</v>
      </c>
      <c r="J2189" s="20" t="str">
        <f>_xlfn.XLOOKUP(A2189,'Medical Examinations'!A:A,'Medical Examinations'!I:I,"not found")</f>
        <v>Normal Weight</v>
      </c>
      <c r="K2189" s="21">
        <f>_xlfn.XLOOKUP(A2189,'Hospitalisation Details'!A:A,'Hospitalisation Details'!F:F,"Not Found")</f>
        <v>38249</v>
      </c>
      <c r="L2189" s="22">
        <f>_xlfn.XLOOKUP(A2189,'Hospitalisation Details'!A:A,'Hospitalisation Details'!H:H,"Not Found")</f>
        <v>1711.03</v>
      </c>
      <c r="M2189" s="21" t="str">
        <f>_xlfn.XLOOKUP(A2189,'Hospitalisation Details'!A:A,'Hospitalisation Details'!I:I,"Not Found")</f>
        <v>tier - 2</v>
      </c>
      <c r="N2189" s="21" t="str">
        <f>_xlfn.XLOOKUP(A2189,'Hospitalisation Details'!A:A,'Hospitalisation Details'!J:J,"Not Found")</f>
        <v>tier - 2</v>
      </c>
      <c r="O2189" s="21" t="str">
        <f>_xlfn.XLOOKUP(A2189,'Hospitalisation Details'!A:A,'Hospitalisation Details'!K:K,"Not Found")</f>
        <v>R1013</v>
      </c>
      <c r="P2189" s="23">
        <f>_xlfn.XLOOKUP(A2189,'Hospitalisation Details'!A:A,'Hospitalisation Details'!L:L,"Not Found")</f>
        <v>18</v>
      </c>
    </row>
    <row r="2190" spans="1:16" ht="15.75" x14ac:dyDescent="0.25">
      <c r="A2190" s="19" t="s">
        <v>173</v>
      </c>
      <c r="B2190" s="19" t="str">
        <f>_xlfn.XLOOKUP(A2190,'Customer Names'!A:A,'Customer Names'!C:C,"Not Found")</f>
        <v>Morris</v>
      </c>
      <c r="C2190" s="20">
        <f>_xlfn.XLOOKUP(A2190,'Medical Examinations'!A:A,'Medical Examinations'!B:B,"not found")</f>
        <v>26.125</v>
      </c>
      <c r="D2190" s="20">
        <f>_xlfn.XLOOKUP(A2190,'Medical Examinations'!A:A,'Medical Examinations'!C:C,"not found")</f>
        <v>5.27</v>
      </c>
      <c r="E2190" s="20" t="str">
        <f>_xlfn.XLOOKUP(A2190,'Medical Examinations'!A:A,'Medical Examinations'!D:D,"not found")</f>
        <v>No</v>
      </c>
      <c r="F2190" s="20" t="str">
        <f>_xlfn.XLOOKUP(A2190,'Medical Examinations'!A:A,'Medical Examinations'!E:E,"not found")</f>
        <v>Yes</v>
      </c>
      <c r="G2190" s="20" t="str">
        <f>_xlfn.XLOOKUP(A2190,'Medical Examinations'!A:A,'Medical Examinations'!F:F,"not found")</f>
        <v>No</v>
      </c>
      <c r="H2190" s="20">
        <f>_xlfn.XLOOKUP(A2190,'Medical Examinations'!A:A,'Medical Examinations'!G:G,"not found")</f>
        <v>1</v>
      </c>
      <c r="I2190" s="20" t="str">
        <f>_xlfn.XLOOKUP(A2190,'Medical Examinations'!A:A,'Medical Examinations'!H:H,"not found")</f>
        <v>No</v>
      </c>
      <c r="J2190" s="20" t="str">
        <f>_xlfn.XLOOKUP(A2190,'Medical Examinations'!A:A,'Medical Examinations'!I:I,"not found")</f>
        <v>Overweight</v>
      </c>
      <c r="K2190" s="21">
        <f>_xlfn.XLOOKUP(A2190,'Hospitalisation Details'!A:A,'Hospitalisation Details'!F:F,"Not Found")</f>
        <v>38333</v>
      </c>
      <c r="L2190" s="22">
        <f>_xlfn.XLOOKUP(A2190,'Hospitalisation Details'!A:A,'Hospitalisation Details'!H:H,"Not Found")</f>
        <v>1708.93</v>
      </c>
      <c r="M2190" s="21" t="str">
        <f>_xlfn.XLOOKUP(A2190,'Hospitalisation Details'!A:A,'Hospitalisation Details'!I:I,"Not Found")</f>
        <v>tier - 2</v>
      </c>
      <c r="N2190" s="21" t="str">
        <f>_xlfn.XLOOKUP(A2190,'Hospitalisation Details'!A:A,'Hospitalisation Details'!J:J,"Not Found")</f>
        <v>tier - 2</v>
      </c>
      <c r="O2190" s="21" t="str">
        <f>_xlfn.XLOOKUP(A2190,'Hospitalisation Details'!A:A,'Hospitalisation Details'!K:K,"Not Found")</f>
        <v>R1019</v>
      </c>
      <c r="P2190" s="23">
        <f>_xlfn.XLOOKUP(A2190,'Hospitalisation Details'!A:A,'Hospitalisation Details'!L:L,"Not Found")</f>
        <v>18</v>
      </c>
    </row>
    <row r="2191" spans="1:16" ht="15.75" x14ac:dyDescent="0.25">
      <c r="A2191" s="19" t="s">
        <v>172</v>
      </c>
      <c r="B2191" s="19" t="str">
        <f>_xlfn.XLOOKUP(A2191,'Customer Names'!A:A,'Customer Names'!C:C,"Not Found")</f>
        <v>Marek</v>
      </c>
      <c r="C2191" s="20">
        <f>_xlfn.XLOOKUP(A2191,'Medical Examinations'!A:A,'Medical Examinations'!B:B,"not found")</f>
        <v>25.46</v>
      </c>
      <c r="D2191" s="20">
        <f>_xlfn.XLOOKUP(A2191,'Medical Examinations'!A:A,'Medical Examinations'!C:C,"not found")</f>
        <v>5.18</v>
      </c>
      <c r="E2191" s="20" t="str">
        <f>_xlfn.XLOOKUP(A2191,'Medical Examinations'!A:A,'Medical Examinations'!D:D,"not found")</f>
        <v>No</v>
      </c>
      <c r="F2191" s="20" t="str">
        <f>_xlfn.XLOOKUP(A2191,'Medical Examinations'!A:A,'Medical Examinations'!E:E,"not found")</f>
        <v>Yes</v>
      </c>
      <c r="G2191" s="20" t="str">
        <f>_xlfn.XLOOKUP(A2191,'Medical Examinations'!A:A,'Medical Examinations'!F:F,"not found")</f>
        <v>No</v>
      </c>
      <c r="H2191" s="20">
        <f>_xlfn.XLOOKUP(A2191,'Medical Examinations'!A:A,'Medical Examinations'!G:G,"not found")</f>
        <v>1</v>
      </c>
      <c r="I2191" s="20" t="str">
        <f>_xlfn.XLOOKUP(A2191,'Medical Examinations'!A:A,'Medical Examinations'!H:H,"not found")</f>
        <v>No</v>
      </c>
      <c r="J2191" s="20" t="str">
        <f>_xlfn.XLOOKUP(A2191,'Medical Examinations'!A:A,'Medical Examinations'!I:I,"not found")</f>
        <v>Overweight</v>
      </c>
      <c r="K2191" s="21">
        <f>_xlfn.XLOOKUP(A2191,'Hospitalisation Details'!A:A,'Hospitalisation Details'!F:F,"Not Found")</f>
        <v>38277</v>
      </c>
      <c r="L2191" s="22">
        <f>_xlfn.XLOOKUP(A2191,'Hospitalisation Details'!A:A,'Hospitalisation Details'!H:H,"Not Found")</f>
        <v>1708</v>
      </c>
      <c r="M2191" s="21" t="str">
        <f>_xlfn.XLOOKUP(A2191,'Hospitalisation Details'!A:A,'Hospitalisation Details'!I:I,"Not Found")</f>
        <v>tier - 2</v>
      </c>
      <c r="N2191" s="21" t="str">
        <f>_xlfn.XLOOKUP(A2191,'Hospitalisation Details'!A:A,'Hospitalisation Details'!J:J,"Not Found")</f>
        <v>tier - 2</v>
      </c>
      <c r="O2191" s="21" t="str">
        <f>_xlfn.XLOOKUP(A2191,'Hospitalisation Details'!A:A,'Hospitalisation Details'!K:K,"Not Found")</f>
        <v>R1016</v>
      </c>
      <c r="P2191" s="23">
        <f>_xlfn.XLOOKUP(A2191,'Hospitalisation Details'!A:A,'Hospitalisation Details'!L:L,"Not Found")</f>
        <v>18</v>
      </c>
    </row>
    <row r="2192" spans="1:16" ht="15.75" x14ac:dyDescent="0.25">
      <c r="A2192" s="19" t="s">
        <v>171</v>
      </c>
      <c r="B2192" s="19" t="str">
        <f>_xlfn.XLOOKUP(A2192,'Customer Names'!A:A,'Customer Names'!C:C,"Not Found")</f>
        <v>Armstrong</v>
      </c>
      <c r="C2192" s="20">
        <f>_xlfn.XLOOKUP(A2192,'Medical Examinations'!A:A,'Medical Examinations'!B:B,"not found")</f>
        <v>23.75</v>
      </c>
      <c r="D2192" s="20">
        <f>_xlfn.XLOOKUP(A2192,'Medical Examinations'!A:A,'Medical Examinations'!C:C,"not found")</f>
        <v>5.27</v>
      </c>
      <c r="E2192" s="20" t="str">
        <f>_xlfn.XLOOKUP(A2192,'Medical Examinations'!A:A,'Medical Examinations'!D:D,"not found")</f>
        <v>No</v>
      </c>
      <c r="F2192" s="20" t="str">
        <f>_xlfn.XLOOKUP(A2192,'Medical Examinations'!A:A,'Medical Examinations'!E:E,"not found")</f>
        <v>Yes</v>
      </c>
      <c r="G2192" s="20" t="str">
        <f>_xlfn.XLOOKUP(A2192,'Medical Examinations'!A:A,'Medical Examinations'!F:F,"not found")</f>
        <v>No</v>
      </c>
      <c r="H2192" s="20">
        <f>_xlfn.XLOOKUP(A2192,'Medical Examinations'!A:A,'Medical Examinations'!G:G,"not found")</f>
        <v>1</v>
      </c>
      <c r="I2192" s="20" t="str">
        <f>_xlfn.XLOOKUP(A2192,'Medical Examinations'!A:A,'Medical Examinations'!H:H,"not found")</f>
        <v>No</v>
      </c>
      <c r="J2192" s="20" t="str">
        <f>_xlfn.XLOOKUP(A2192,'Medical Examinations'!A:A,'Medical Examinations'!I:I,"not found")</f>
        <v>Normal Weight</v>
      </c>
      <c r="K2192" s="21">
        <f>_xlfn.XLOOKUP(A2192,'Hospitalisation Details'!A:A,'Hospitalisation Details'!F:F,"Not Found")</f>
        <v>38327</v>
      </c>
      <c r="L2192" s="22">
        <f>_xlfn.XLOOKUP(A2192,'Hospitalisation Details'!A:A,'Hospitalisation Details'!H:H,"Not Found")</f>
        <v>1705.62</v>
      </c>
      <c r="M2192" s="21" t="str">
        <f>_xlfn.XLOOKUP(A2192,'Hospitalisation Details'!A:A,'Hospitalisation Details'!I:I,"Not Found")</f>
        <v>tier - 2</v>
      </c>
      <c r="N2192" s="21" t="str">
        <f>_xlfn.XLOOKUP(A2192,'Hospitalisation Details'!A:A,'Hospitalisation Details'!J:J,"Not Found")</f>
        <v>tier - 2</v>
      </c>
      <c r="O2192" s="21" t="str">
        <f>_xlfn.XLOOKUP(A2192,'Hospitalisation Details'!A:A,'Hospitalisation Details'!K:K,"Not Found")</f>
        <v>R1015</v>
      </c>
      <c r="P2192" s="23">
        <f>_xlfn.XLOOKUP(A2192,'Hospitalisation Details'!A:A,'Hospitalisation Details'!L:L,"Not Found")</f>
        <v>18</v>
      </c>
    </row>
    <row r="2193" spans="1:16" ht="15.75" x14ac:dyDescent="0.25">
      <c r="A2193" s="19" t="s">
        <v>169</v>
      </c>
      <c r="B2193" s="19" t="str">
        <f>_xlfn.XLOOKUP(A2193,'Customer Names'!A:A,'Customer Names'!C:C,"Not Found")</f>
        <v>Werner</v>
      </c>
      <c r="C2193" s="20">
        <f>_xlfn.XLOOKUP(A2193,'Medical Examinations'!A:A,'Medical Examinations'!B:B,"not found")</f>
        <v>23.085000000000001</v>
      </c>
      <c r="D2193" s="20">
        <f>_xlfn.XLOOKUP(A2193,'Medical Examinations'!A:A,'Medical Examinations'!C:C,"not found")</f>
        <v>5.62</v>
      </c>
      <c r="E2193" s="20" t="str">
        <f>_xlfn.XLOOKUP(A2193,'Medical Examinations'!A:A,'Medical Examinations'!D:D,"not found")</f>
        <v>No</v>
      </c>
      <c r="F2193" s="20" t="str">
        <f>_xlfn.XLOOKUP(A2193,'Medical Examinations'!A:A,'Medical Examinations'!E:E,"not found")</f>
        <v>Yes</v>
      </c>
      <c r="G2193" s="20" t="str">
        <f>_xlfn.XLOOKUP(A2193,'Medical Examinations'!A:A,'Medical Examinations'!F:F,"not found")</f>
        <v>No</v>
      </c>
      <c r="H2193" s="20">
        <f>_xlfn.XLOOKUP(A2193,'Medical Examinations'!A:A,'Medical Examinations'!G:G,"not found")</f>
        <v>1</v>
      </c>
      <c r="I2193" s="20" t="str">
        <f>_xlfn.XLOOKUP(A2193,'Medical Examinations'!A:A,'Medical Examinations'!H:H,"not found")</f>
        <v>No</v>
      </c>
      <c r="J2193" s="20" t="str">
        <f>_xlfn.XLOOKUP(A2193,'Medical Examinations'!A:A,'Medical Examinations'!I:I,"not found")</f>
        <v>Normal Weight</v>
      </c>
      <c r="K2193" s="21">
        <f>_xlfn.XLOOKUP(A2193,'Hospitalisation Details'!A:A,'Hospitalisation Details'!F:F,"Not Found")</f>
        <v>38335</v>
      </c>
      <c r="L2193" s="22">
        <f>_xlfn.XLOOKUP(A2193,'Hospitalisation Details'!A:A,'Hospitalisation Details'!H:H,"Not Found")</f>
        <v>1704.7</v>
      </c>
      <c r="M2193" s="21" t="str">
        <f>_xlfn.XLOOKUP(A2193,'Hospitalisation Details'!A:A,'Hospitalisation Details'!I:I,"Not Found")</f>
        <v>tier - 2</v>
      </c>
      <c r="N2193" s="21" t="str">
        <f>_xlfn.XLOOKUP(A2193,'Hospitalisation Details'!A:A,'Hospitalisation Details'!J:J,"Not Found")</f>
        <v>tier - 2</v>
      </c>
      <c r="O2193" s="21" t="str">
        <f>_xlfn.XLOOKUP(A2193,'Hospitalisation Details'!A:A,'Hospitalisation Details'!K:K,"Not Found")</f>
        <v>R1018</v>
      </c>
      <c r="P2193" s="23">
        <f>_xlfn.XLOOKUP(A2193,'Hospitalisation Details'!A:A,'Hospitalisation Details'!L:L,"Not Found")</f>
        <v>18</v>
      </c>
    </row>
    <row r="2194" spans="1:16" ht="15.75" x14ac:dyDescent="0.25">
      <c r="A2194" s="19" t="s">
        <v>167</v>
      </c>
      <c r="B2194" s="19" t="str">
        <f>_xlfn.XLOOKUP(A2194,'Customer Names'!A:A,'Customer Names'!C:C,"Not Found")</f>
        <v>Gries</v>
      </c>
      <c r="C2194" s="20">
        <f>_xlfn.XLOOKUP(A2194,'Medical Examinations'!A:A,'Medical Examinations'!B:B,"not found")</f>
        <v>22.99</v>
      </c>
      <c r="D2194" s="20">
        <f>_xlfn.XLOOKUP(A2194,'Medical Examinations'!A:A,'Medical Examinations'!C:C,"not found")</f>
        <v>5.0599999999999996</v>
      </c>
      <c r="E2194" s="20" t="str">
        <f>_xlfn.XLOOKUP(A2194,'Medical Examinations'!A:A,'Medical Examinations'!D:D,"not found")</f>
        <v>No</v>
      </c>
      <c r="F2194" s="20" t="str">
        <f>_xlfn.XLOOKUP(A2194,'Medical Examinations'!A:A,'Medical Examinations'!E:E,"not found")</f>
        <v>Yes</v>
      </c>
      <c r="G2194" s="20" t="str">
        <f>_xlfn.XLOOKUP(A2194,'Medical Examinations'!A:A,'Medical Examinations'!F:F,"not found")</f>
        <v>No</v>
      </c>
      <c r="H2194" s="20">
        <f>_xlfn.XLOOKUP(A2194,'Medical Examinations'!A:A,'Medical Examinations'!G:G,"not found")</f>
        <v>1</v>
      </c>
      <c r="I2194" s="20" t="str">
        <f>_xlfn.XLOOKUP(A2194,'Medical Examinations'!A:A,'Medical Examinations'!H:H,"not found")</f>
        <v>No</v>
      </c>
      <c r="J2194" s="20" t="str">
        <f>_xlfn.XLOOKUP(A2194,'Medical Examinations'!A:A,'Medical Examinations'!I:I,"not found")</f>
        <v>Normal Weight</v>
      </c>
      <c r="K2194" s="21">
        <f>_xlfn.XLOOKUP(A2194,'Hospitalisation Details'!A:A,'Hospitalisation Details'!F:F,"Not Found")</f>
        <v>38298</v>
      </c>
      <c r="L2194" s="22">
        <f>_xlfn.XLOOKUP(A2194,'Hospitalisation Details'!A:A,'Hospitalisation Details'!H:H,"Not Found")</f>
        <v>1704.57</v>
      </c>
      <c r="M2194" s="21" t="str">
        <f>_xlfn.XLOOKUP(A2194,'Hospitalisation Details'!A:A,'Hospitalisation Details'!I:I,"Not Found")</f>
        <v>tier - 2</v>
      </c>
      <c r="N2194" s="21" t="str">
        <f>_xlfn.XLOOKUP(A2194,'Hospitalisation Details'!A:A,'Hospitalisation Details'!J:J,"Not Found")</f>
        <v>tier - 2</v>
      </c>
      <c r="O2194" s="21" t="str">
        <f>_xlfn.XLOOKUP(A2194,'Hospitalisation Details'!A:A,'Hospitalisation Details'!K:K,"Not Found")</f>
        <v>R1016</v>
      </c>
      <c r="P2194" s="23">
        <f>_xlfn.XLOOKUP(A2194,'Hospitalisation Details'!A:A,'Hospitalisation Details'!L:L,"Not Found")</f>
        <v>18</v>
      </c>
    </row>
    <row r="2195" spans="1:16" ht="15.75" x14ac:dyDescent="0.25">
      <c r="A2195" s="19" t="s">
        <v>165</v>
      </c>
      <c r="B2195" s="19" t="str">
        <f>_xlfn.XLOOKUP(A2195,'Customer Names'!A:A,'Customer Names'!C:C,"Not Found")</f>
        <v>Mills</v>
      </c>
      <c r="C2195" s="20">
        <f>_xlfn.XLOOKUP(A2195,'Medical Examinations'!A:A,'Medical Examinations'!B:B,"not found")</f>
        <v>21.47</v>
      </c>
      <c r="D2195" s="20">
        <f>_xlfn.XLOOKUP(A2195,'Medical Examinations'!A:A,'Medical Examinations'!C:C,"not found")</f>
        <v>4.6900000000000004</v>
      </c>
      <c r="E2195" s="20" t="str">
        <f>_xlfn.XLOOKUP(A2195,'Medical Examinations'!A:A,'Medical Examinations'!D:D,"not found")</f>
        <v>No</v>
      </c>
      <c r="F2195" s="20" t="str">
        <f>_xlfn.XLOOKUP(A2195,'Medical Examinations'!A:A,'Medical Examinations'!E:E,"not found")</f>
        <v>Yes</v>
      </c>
      <c r="G2195" s="20" t="str">
        <f>_xlfn.XLOOKUP(A2195,'Medical Examinations'!A:A,'Medical Examinations'!F:F,"not found")</f>
        <v>No</v>
      </c>
      <c r="H2195" s="20">
        <f>_xlfn.XLOOKUP(A2195,'Medical Examinations'!A:A,'Medical Examinations'!G:G,"not found")</f>
        <v>1</v>
      </c>
      <c r="I2195" s="20" t="str">
        <f>_xlfn.XLOOKUP(A2195,'Medical Examinations'!A:A,'Medical Examinations'!H:H,"not found")</f>
        <v>No</v>
      </c>
      <c r="J2195" s="20" t="str">
        <f>_xlfn.XLOOKUP(A2195,'Medical Examinations'!A:A,'Medical Examinations'!I:I,"not found")</f>
        <v>Normal Weight</v>
      </c>
      <c r="K2195" s="21">
        <f>_xlfn.XLOOKUP(A2195,'Hospitalisation Details'!A:A,'Hospitalisation Details'!F:F,"Not Found")</f>
        <v>38331</v>
      </c>
      <c r="L2195" s="22">
        <f>_xlfn.XLOOKUP(A2195,'Hospitalisation Details'!A:A,'Hospitalisation Details'!H:H,"Not Found")</f>
        <v>1702.46</v>
      </c>
      <c r="M2195" s="21" t="str">
        <f>_xlfn.XLOOKUP(A2195,'Hospitalisation Details'!A:A,'Hospitalisation Details'!I:I,"Not Found")</f>
        <v>tier - 2</v>
      </c>
      <c r="N2195" s="21" t="str">
        <f>_xlfn.XLOOKUP(A2195,'Hospitalisation Details'!A:A,'Hospitalisation Details'!J:J,"Not Found")</f>
        <v>tier - 2</v>
      </c>
      <c r="O2195" s="21" t="str">
        <f>_xlfn.XLOOKUP(A2195,'Hospitalisation Details'!A:A,'Hospitalisation Details'!K:K,"Not Found")</f>
        <v>R1019</v>
      </c>
      <c r="P2195" s="23">
        <f>_xlfn.XLOOKUP(A2195,'Hospitalisation Details'!A:A,'Hospitalisation Details'!L:L,"Not Found")</f>
        <v>18</v>
      </c>
    </row>
    <row r="2196" spans="1:16" ht="15.75" x14ac:dyDescent="0.25">
      <c r="A2196" s="19" t="s">
        <v>163</v>
      </c>
      <c r="B2196" s="19" t="str">
        <f>_xlfn.XLOOKUP(A2196,'Customer Names'!A:A,'Customer Names'!C:C,"Not Found")</f>
        <v>Penny</v>
      </c>
      <c r="C2196" s="20">
        <f>_xlfn.XLOOKUP(A2196,'Medical Examinations'!A:A,'Medical Examinations'!B:B,"not found")</f>
        <v>15.96</v>
      </c>
      <c r="D2196" s="20">
        <f>_xlfn.XLOOKUP(A2196,'Medical Examinations'!A:A,'Medical Examinations'!C:C,"not found")</f>
        <v>5.44</v>
      </c>
      <c r="E2196" s="20" t="str">
        <f>_xlfn.XLOOKUP(A2196,'Medical Examinations'!A:A,'Medical Examinations'!D:D,"not found")</f>
        <v>No</v>
      </c>
      <c r="F2196" s="20" t="str">
        <f>_xlfn.XLOOKUP(A2196,'Medical Examinations'!A:A,'Medical Examinations'!E:E,"not found")</f>
        <v>Yes</v>
      </c>
      <c r="G2196" s="20" t="str">
        <f>_xlfn.XLOOKUP(A2196,'Medical Examinations'!A:A,'Medical Examinations'!F:F,"not found")</f>
        <v>No</v>
      </c>
      <c r="H2196" s="20">
        <f>_xlfn.XLOOKUP(A2196,'Medical Examinations'!A:A,'Medical Examinations'!G:G,"not found")</f>
        <v>1</v>
      </c>
      <c r="I2196" s="20" t="str">
        <f>_xlfn.XLOOKUP(A2196,'Medical Examinations'!A:A,'Medical Examinations'!H:H,"not found")</f>
        <v>No</v>
      </c>
      <c r="J2196" s="20" t="str">
        <f>_xlfn.XLOOKUP(A2196,'Medical Examinations'!A:A,'Medical Examinations'!I:I,"not found")</f>
        <v>Underweight</v>
      </c>
      <c r="K2196" s="21">
        <f>_xlfn.XLOOKUP(A2196,'Hospitalisation Details'!A:A,'Hospitalisation Details'!F:F,"Not Found")</f>
        <v>38308</v>
      </c>
      <c r="L2196" s="22">
        <f>_xlfn.XLOOKUP(A2196,'Hospitalisation Details'!A:A,'Hospitalisation Details'!H:H,"Not Found")</f>
        <v>1694.8</v>
      </c>
      <c r="M2196" s="21" t="str">
        <f>_xlfn.XLOOKUP(A2196,'Hospitalisation Details'!A:A,'Hospitalisation Details'!I:I,"Not Found")</f>
        <v>tier - 2</v>
      </c>
      <c r="N2196" s="21" t="str">
        <f>_xlfn.XLOOKUP(A2196,'Hospitalisation Details'!A:A,'Hospitalisation Details'!J:J,"Not Found")</f>
        <v>tier - 2</v>
      </c>
      <c r="O2196" s="21" t="str">
        <f>_xlfn.XLOOKUP(A2196,'Hospitalisation Details'!A:A,'Hospitalisation Details'!K:K,"Not Found")</f>
        <v>R1015</v>
      </c>
      <c r="P2196" s="23">
        <f>_xlfn.XLOOKUP(A2196,'Hospitalisation Details'!A:A,'Hospitalisation Details'!L:L,"Not Found")</f>
        <v>18</v>
      </c>
    </row>
    <row r="2197" spans="1:16" ht="15.75" x14ac:dyDescent="0.25">
      <c r="A2197" s="19" t="s">
        <v>162</v>
      </c>
      <c r="B2197" s="19" t="str">
        <f>_xlfn.XLOOKUP(A2197,'Customer Names'!A:A,'Customer Names'!C:C,"Not Found")</f>
        <v>Hicks</v>
      </c>
      <c r="C2197" s="20">
        <f>_xlfn.XLOOKUP(A2197,'Medical Examinations'!A:A,'Medical Examinations'!B:B,"not found")</f>
        <v>39.5</v>
      </c>
      <c r="D2197" s="20">
        <f>_xlfn.XLOOKUP(A2197,'Medical Examinations'!A:A,'Medical Examinations'!C:C,"not found")</f>
        <v>5.05</v>
      </c>
      <c r="E2197" s="20" t="str">
        <f>_xlfn.XLOOKUP(A2197,'Medical Examinations'!A:A,'Medical Examinations'!D:D,"not found")</f>
        <v>No</v>
      </c>
      <c r="F2197" s="20" t="str">
        <f>_xlfn.XLOOKUP(A2197,'Medical Examinations'!A:A,'Medical Examinations'!E:E,"not found")</f>
        <v>Yes</v>
      </c>
      <c r="G2197" s="20" t="str">
        <f>_xlfn.XLOOKUP(A2197,'Medical Examinations'!A:A,'Medical Examinations'!F:F,"not found")</f>
        <v>No</v>
      </c>
      <c r="H2197" s="20">
        <f>_xlfn.XLOOKUP(A2197,'Medical Examinations'!A:A,'Medical Examinations'!G:G,"not found")</f>
        <v>1</v>
      </c>
      <c r="I2197" s="20" t="str">
        <f>_xlfn.XLOOKUP(A2197,'Medical Examinations'!A:A,'Medical Examinations'!H:H,"not found")</f>
        <v>No</v>
      </c>
      <c r="J2197" s="20" t="str">
        <f>_xlfn.XLOOKUP(A2197,'Medical Examinations'!A:A,'Medical Examinations'!I:I,"not found")</f>
        <v>Obesity</v>
      </c>
      <c r="K2197" s="21">
        <f>_xlfn.XLOOKUP(A2197,'Hospitalisation Details'!A:A,'Hospitalisation Details'!F:F,"Not Found")</f>
        <v>36820</v>
      </c>
      <c r="L2197" s="22">
        <f>_xlfn.XLOOKUP(A2197,'Hospitalisation Details'!A:A,'Hospitalisation Details'!H:H,"Not Found")</f>
        <v>1682.6</v>
      </c>
      <c r="M2197" s="21" t="str">
        <f>_xlfn.XLOOKUP(A2197,'Hospitalisation Details'!A:A,'Hospitalisation Details'!I:I,"Not Found")</f>
        <v>tier - 2</v>
      </c>
      <c r="N2197" s="21" t="str">
        <f>_xlfn.XLOOKUP(A2197,'Hospitalisation Details'!A:A,'Hospitalisation Details'!J:J,"Not Found")</f>
        <v>tier - 2</v>
      </c>
      <c r="O2197" s="21" t="str">
        <f>_xlfn.XLOOKUP(A2197,'Hospitalisation Details'!A:A,'Hospitalisation Details'!K:K,"Not Found")</f>
        <v>R1011</v>
      </c>
      <c r="P2197" s="23">
        <f>_xlfn.XLOOKUP(A2197,'Hospitalisation Details'!A:A,'Hospitalisation Details'!L:L,"Not Found")</f>
        <v>22</v>
      </c>
    </row>
    <row r="2198" spans="1:16" ht="15.75" x14ac:dyDescent="0.25">
      <c r="A2198" s="19" t="s">
        <v>161</v>
      </c>
      <c r="B2198" s="19" t="str">
        <f>_xlfn.XLOOKUP(A2198,'Customer Names'!A:A,'Customer Names'!C:C,"Not Found")</f>
        <v>Masayesva</v>
      </c>
      <c r="C2198" s="20">
        <f>_xlfn.XLOOKUP(A2198,'Medical Examinations'!A:A,'Medical Examinations'!B:B,"not found")</f>
        <v>33.770000000000003</v>
      </c>
      <c r="D2198" s="20">
        <f>_xlfn.XLOOKUP(A2198,'Medical Examinations'!A:A,'Medical Examinations'!C:C,"not found")</f>
        <v>6</v>
      </c>
      <c r="E2198" s="20" t="str">
        <f>_xlfn.XLOOKUP(A2198,'Medical Examinations'!A:A,'Medical Examinations'!D:D,"not found")</f>
        <v>No</v>
      </c>
      <c r="F2198" s="20" t="str">
        <f>_xlfn.XLOOKUP(A2198,'Medical Examinations'!A:A,'Medical Examinations'!E:E,"not found")</f>
        <v>Yes</v>
      </c>
      <c r="G2198" s="20" t="str">
        <f>_xlfn.XLOOKUP(A2198,'Medical Examinations'!A:A,'Medical Examinations'!F:F,"not found")</f>
        <v>No</v>
      </c>
      <c r="H2198" s="20">
        <f>_xlfn.XLOOKUP(A2198,'Medical Examinations'!A:A,'Medical Examinations'!G:G,"not found")</f>
        <v>1</v>
      </c>
      <c r="I2198" s="20" t="str">
        <f>_xlfn.XLOOKUP(A2198,'Medical Examinations'!A:A,'Medical Examinations'!H:H,"not found")</f>
        <v>No</v>
      </c>
      <c r="J2198" s="20" t="str">
        <f>_xlfn.XLOOKUP(A2198,'Medical Examinations'!A:A,'Medical Examinations'!I:I,"not found")</f>
        <v>Obesity</v>
      </c>
      <c r="K2198" s="21">
        <f>_xlfn.XLOOKUP(A2198,'Hospitalisation Details'!A:A,'Hospitalisation Details'!F:F,"Not Found")</f>
        <v>36687</v>
      </c>
      <c r="L2198" s="22">
        <f>_xlfn.XLOOKUP(A2198,'Hospitalisation Details'!A:A,'Hospitalisation Details'!H:H,"Not Found")</f>
        <v>1674.63</v>
      </c>
      <c r="M2198" s="21" t="str">
        <f>_xlfn.XLOOKUP(A2198,'Hospitalisation Details'!A:A,'Hospitalisation Details'!I:I,"Not Found")</f>
        <v>tier - 2</v>
      </c>
      <c r="N2198" s="21" t="str">
        <f>_xlfn.XLOOKUP(A2198,'Hospitalisation Details'!A:A,'Hospitalisation Details'!J:J,"Not Found")</f>
        <v>tier - 2</v>
      </c>
      <c r="O2198" s="21" t="str">
        <f>_xlfn.XLOOKUP(A2198,'Hospitalisation Details'!A:A,'Hospitalisation Details'!K:K,"Not Found")</f>
        <v>R1013</v>
      </c>
      <c r="P2198" s="23">
        <f>_xlfn.XLOOKUP(A2198,'Hospitalisation Details'!A:A,'Hospitalisation Details'!L:L,"Not Found")</f>
        <v>22</v>
      </c>
    </row>
    <row r="2199" spans="1:16" ht="15.75" x14ac:dyDescent="0.25">
      <c r="A2199" s="19" t="s">
        <v>160</v>
      </c>
      <c r="B2199" s="19" t="str">
        <f>_xlfn.XLOOKUP(A2199,'Customer Names'!A:A,'Customer Names'!C:C,"Not Found")</f>
        <v>Paavola</v>
      </c>
      <c r="C2199" s="20">
        <f>_xlfn.XLOOKUP(A2199,'Medical Examinations'!A:A,'Medical Examinations'!B:B,"not found")</f>
        <v>26.84</v>
      </c>
      <c r="D2199" s="20">
        <f>_xlfn.XLOOKUP(A2199,'Medical Examinations'!A:A,'Medical Examinations'!C:C,"not found")</f>
        <v>5.99</v>
      </c>
      <c r="E2199" s="20" t="str">
        <f>_xlfn.XLOOKUP(A2199,'Medical Examinations'!A:A,'Medical Examinations'!D:D,"not found")</f>
        <v>Yes</v>
      </c>
      <c r="F2199" s="20" t="str">
        <f>_xlfn.XLOOKUP(A2199,'Medical Examinations'!A:A,'Medical Examinations'!E:E,"not found")</f>
        <v>Yes</v>
      </c>
      <c r="G2199" s="20" t="str">
        <f>_xlfn.XLOOKUP(A2199,'Medical Examinations'!A:A,'Medical Examinations'!F:F,"not found")</f>
        <v>No</v>
      </c>
      <c r="H2199" s="20">
        <f>_xlfn.XLOOKUP(A2199,'Medical Examinations'!A:A,'Medical Examinations'!G:G,"not found")</f>
        <v>1</v>
      </c>
      <c r="I2199" s="20" t="str">
        <f>_xlfn.XLOOKUP(A2199,'Medical Examinations'!A:A,'Medical Examinations'!H:H,"not found")</f>
        <v>No</v>
      </c>
      <c r="J2199" s="20" t="str">
        <f>_xlfn.XLOOKUP(A2199,'Medical Examinations'!A:A,'Medical Examinations'!I:I,"not found")</f>
        <v>Overweight</v>
      </c>
      <c r="K2199" s="21">
        <f>_xlfn.XLOOKUP(A2199,'Hospitalisation Details'!A:A,'Hospitalisation Details'!F:F,"Not Found")</f>
        <v>36822</v>
      </c>
      <c r="L2199" s="22">
        <f>_xlfn.XLOOKUP(A2199,'Hospitalisation Details'!A:A,'Hospitalisation Details'!H:H,"Not Found")</f>
        <v>1665</v>
      </c>
      <c r="M2199" s="21" t="str">
        <f>_xlfn.XLOOKUP(A2199,'Hospitalisation Details'!A:A,'Hospitalisation Details'!I:I,"Not Found")</f>
        <v>tier - 2</v>
      </c>
      <c r="N2199" s="21" t="str">
        <f>_xlfn.XLOOKUP(A2199,'Hospitalisation Details'!A:A,'Hospitalisation Details'!J:J,"Not Found")</f>
        <v>tier - 2</v>
      </c>
      <c r="O2199" s="21" t="str">
        <f>_xlfn.XLOOKUP(A2199,'Hospitalisation Details'!A:A,'Hospitalisation Details'!K:K,"Not Found")</f>
        <v>R1013</v>
      </c>
      <c r="P2199" s="23">
        <f>_xlfn.XLOOKUP(A2199,'Hospitalisation Details'!A:A,'Hospitalisation Details'!L:L,"Not Found")</f>
        <v>22</v>
      </c>
    </row>
    <row r="2200" spans="1:16" ht="15.75" x14ac:dyDescent="0.25">
      <c r="A2200" s="19" t="s">
        <v>159</v>
      </c>
      <c r="B2200" s="19" t="str">
        <f>_xlfn.XLOOKUP(A2200,'Customer Names'!A:A,'Customer Names'!C:C,"Not Found")</f>
        <v>Gehlsen</v>
      </c>
      <c r="C2200" s="20">
        <f>_xlfn.XLOOKUP(A2200,'Medical Examinations'!A:A,'Medical Examinations'!B:B,"not found")</f>
        <v>35.53</v>
      </c>
      <c r="D2200" s="20">
        <f>_xlfn.XLOOKUP(A2200,'Medical Examinations'!A:A,'Medical Examinations'!C:C,"not found")</f>
        <v>4.3600000000000003</v>
      </c>
      <c r="E2200" s="20" t="str">
        <f>_xlfn.XLOOKUP(A2200,'Medical Examinations'!A:A,'Medical Examinations'!D:D,"not found")</f>
        <v>No</v>
      </c>
      <c r="F2200" s="20" t="str">
        <f>_xlfn.XLOOKUP(A2200,'Medical Examinations'!A:A,'Medical Examinations'!E:E,"not found")</f>
        <v>No</v>
      </c>
      <c r="G2200" s="20" t="str">
        <f>_xlfn.XLOOKUP(A2200,'Medical Examinations'!A:A,'Medical Examinations'!F:F,"not found")</f>
        <v>Yes</v>
      </c>
      <c r="H2200" s="20">
        <f>_xlfn.XLOOKUP(A2200,'Medical Examinations'!A:A,'Medical Examinations'!G:G,"not found")</f>
        <v>1</v>
      </c>
      <c r="I2200" s="20" t="str">
        <f>_xlfn.XLOOKUP(A2200,'Medical Examinations'!A:A,'Medical Examinations'!H:H,"not found")</f>
        <v>No</v>
      </c>
      <c r="J2200" s="20" t="str">
        <f>_xlfn.XLOOKUP(A2200,'Medical Examinations'!A:A,'Medical Examinations'!I:I,"not found")</f>
        <v>Obesity</v>
      </c>
      <c r="K2200" s="21">
        <f>_xlfn.XLOOKUP(A2200,'Hospitalisation Details'!A:A,'Hospitalisation Details'!F:F,"Not Found")</f>
        <v>37985</v>
      </c>
      <c r="L2200" s="22">
        <f>_xlfn.XLOOKUP(A2200,'Hospitalisation Details'!A:A,'Hospitalisation Details'!H:H,"Not Found")</f>
        <v>1646.43</v>
      </c>
      <c r="M2200" s="21" t="str">
        <f>_xlfn.XLOOKUP(A2200,'Hospitalisation Details'!A:A,'Hospitalisation Details'!I:I,"Not Found")</f>
        <v>tier - 2</v>
      </c>
      <c r="N2200" s="21" t="str">
        <f>_xlfn.XLOOKUP(A2200,'Hospitalisation Details'!A:A,'Hospitalisation Details'!J:J,"Not Found")</f>
        <v>tier - 2</v>
      </c>
      <c r="O2200" s="21" t="str">
        <f>_xlfn.XLOOKUP(A2200,'Hospitalisation Details'!A:A,'Hospitalisation Details'!K:K,"Not Found")</f>
        <v>R1012</v>
      </c>
      <c r="P2200" s="23">
        <f>_xlfn.XLOOKUP(A2200,'Hospitalisation Details'!A:A,'Hospitalisation Details'!L:L,"Not Found")</f>
        <v>19</v>
      </c>
    </row>
    <row r="2201" spans="1:16" ht="15.75" x14ac:dyDescent="0.25">
      <c r="A2201" s="19" t="s">
        <v>158</v>
      </c>
      <c r="B2201" s="19" t="str">
        <f>_xlfn.XLOOKUP(A2201,'Customer Names'!A:A,'Customer Names'!C:C,"Not Found")</f>
        <v>Roche</v>
      </c>
      <c r="C2201" s="20">
        <f>_xlfn.XLOOKUP(A2201,'Medical Examinations'!A:A,'Medical Examinations'!B:B,"not found")</f>
        <v>30.59</v>
      </c>
      <c r="D2201" s="20">
        <f>_xlfn.XLOOKUP(A2201,'Medical Examinations'!A:A,'Medical Examinations'!C:C,"not found")</f>
        <v>4.41</v>
      </c>
      <c r="E2201" s="20" t="str">
        <f>_xlfn.XLOOKUP(A2201,'Medical Examinations'!A:A,'Medical Examinations'!D:D,"not found")</f>
        <v>No</v>
      </c>
      <c r="F2201" s="20" t="str">
        <f>_xlfn.XLOOKUP(A2201,'Medical Examinations'!A:A,'Medical Examinations'!E:E,"not found")</f>
        <v>No</v>
      </c>
      <c r="G2201" s="20" t="str">
        <f>_xlfn.XLOOKUP(A2201,'Medical Examinations'!A:A,'Medical Examinations'!F:F,"not found")</f>
        <v>Yes</v>
      </c>
      <c r="H2201" s="20">
        <f>_xlfn.XLOOKUP(A2201,'Medical Examinations'!A:A,'Medical Examinations'!G:G,"not found")</f>
        <v>1</v>
      </c>
      <c r="I2201" s="20" t="str">
        <f>_xlfn.XLOOKUP(A2201,'Medical Examinations'!A:A,'Medical Examinations'!H:H,"not found")</f>
        <v>No</v>
      </c>
      <c r="J2201" s="20" t="str">
        <f>_xlfn.XLOOKUP(A2201,'Medical Examinations'!A:A,'Medical Examinations'!I:I,"not found")</f>
        <v>Obesity</v>
      </c>
      <c r="K2201" s="21">
        <f>_xlfn.XLOOKUP(A2201,'Hospitalisation Details'!A:A,'Hospitalisation Details'!F:F,"Not Found")</f>
        <v>37854</v>
      </c>
      <c r="L2201" s="22">
        <f>_xlfn.XLOOKUP(A2201,'Hospitalisation Details'!A:A,'Hospitalisation Details'!H:H,"Not Found")</f>
        <v>1639.56</v>
      </c>
      <c r="M2201" s="21" t="str">
        <f>_xlfn.XLOOKUP(A2201,'Hospitalisation Details'!A:A,'Hospitalisation Details'!I:I,"Not Found")</f>
        <v>tier - 2</v>
      </c>
      <c r="N2201" s="21" t="str">
        <f>_xlfn.XLOOKUP(A2201,'Hospitalisation Details'!A:A,'Hospitalisation Details'!J:J,"Not Found")</f>
        <v>tier - 2</v>
      </c>
      <c r="O2201" s="21" t="str">
        <f>_xlfn.XLOOKUP(A2201,'Hospitalisation Details'!A:A,'Hospitalisation Details'!K:K,"Not Found")</f>
        <v>R1012</v>
      </c>
      <c r="P2201" s="23">
        <f>_xlfn.XLOOKUP(A2201,'Hospitalisation Details'!A:A,'Hospitalisation Details'!L:L,"Not Found")</f>
        <v>19</v>
      </c>
    </row>
    <row r="2202" spans="1:16" ht="15.75" x14ac:dyDescent="0.25">
      <c r="A2202" s="19" t="s">
        <v>157</v>
      </c>
      <c r="B2202" s="19" t="str">
        <f>_xlfn.XLOOKUP(A2202,'Customer Names'!A:A,'Customer Names'!C:C,"Not Found")</f>
        <v>Hearn</v>
      </c>
      <c r="C2202" s="20">
        <f>_xlfn.XLOOKUP(A2202,'Medical Examinations'!A:A,'Medical Examinations'!B:B,"not found")</f>
        <v>30.59</v>
      </c>
      <c r="D2202" s="20">
        <f>_xlfn.XLOOKUP(A2202,'Medical Examinations'!A:A,'Medical Examinations'!C:C,"not found")</f>
        <v>4.17</v>
      </c>
      <c r="E2202" s="20" t="str">
        <f>_xlfn.XLOOKUP(A2202,'Medical Examinations'!A:A,'Medical Examinations'!D:D,"not found")</f>
        <v>No</v>
      </c>
      <c r="F2202" s="20" t="str">
        <f>_xlfn.XLOOKUP(A2202,'Medical Examinations'!A:A,'Medical Examinations'!E:E,"not found")</f>
        <v>No</v>
      </c>
      <c r="G2202" s="20" t="str">
        <f>_xlfn.XLOOKUP(A2202,'Medical Examinations'!A:A,'Medical Examinations'!F:F,"not found")</f>
        <v>Yes</v>
      </c>
      <c r="H2202" s="20">
        <f>_xlfn.XLOOKUP(A2202,'Medical Examinations'!A:A,'Medical Examinations'!G:G,"not found")</f>
        <v>1</v>
      </c>
      <c r="I2202" s="20" t="str">
        <f>_xlfn.XLOOKUP(A2202,'Medical Examinations'!A:A,'Medical Examinations'!H:H,"not found")</f>
        <v>No</v>
      </c>
      <c r="J2202" s="20" t="str">
        <f>_xlfn.XLOOKUP(A2202,'Medical Examinations'!A:A,'Medical Examinations'!I:I,"not found")</f>
        <v>Obesity</v>
      </c>
      <c r="K2202" s="21">
        <f>_xlfn.XLOOKUP(A2202,'Hospitalisation Details'!A:A,'Hospitalisation Details'!F:F,"Not Found")</f>
        <v>37880</v>
      </c>
      <c r="L2202" s="22">
        <f>_xlfn.XLOOKUP(A2202,'Hospitalisation Details'!A:A,'Hospitalisation Details'!H:H,"Not Found")</f>
        <v>1639.56</v>
      </c>
      <c r="M2202" s="21" t="str">
        <f>_xlfn.XLOOKUP(A2202,'Hospitalisation Details'!A:A,'Hospitalisation Details'!I:I,"Not Found")</f>
        <v>tier - 2</v>
      </c>
      <c r="N2202" s="21" t="str">
        <f>_xlfn.XLOOKUP(A2202,'Hospitalisation Details'!A:A,'Hospitalisation Details'!J:J,"Not Found")</f>
        <v>tier - 2</v>
      </c>
      <c r="O2202" s="21" t="str">
        <f>_xlfn.XLOOKUP(A2202,'Hospitalisation Details'!A:A,'Hospitalisation Details'!K:K,"Not Found")</f>
        <v>R1012</v>
      </c>
      <c r="P2202" s="23">
        <f>_xlfn.XLOOKUP(A2202,'Hospitalisation Details'!A:A,'Hospitalisation Details'!L:L,"Not Found")</f>
        <v>19</v>
      </c>
    </row>
    <row r="2203" spans="1:16" ht="15.75" x14ac:dyDescent="0.25">
      <c r="A2203" s="19" t="s">
        <v>156</v>
      </c>
      <c r="B2203" s="19" t="str">
        <f>_xlfn.XLOOKUP(A2203,'Customer Names'!A:A,'Customer Names'!C:C,"Not Found")</f>
        <v>Dimson</v>
      </c>
      <c r="C2203" s="20">
        <f>_xlfn.XLOOKUP(A2203,'Medical Examinations'!A:A,'Medical Examinations'!B:B,"not found")</f>
        <v>27.835000000000001</v>
      </c>
      <c r="D2203" s="20">
        <f>_xlfn.XLOOKUP(A2203,'Medical Examinations'!A:A,'Medical Examinations'!C:C,"not found")</f>
        <v>4.4400000000000004</v>
      </c>
      <c r="E2203" s="20" t="str">
        <f>_xlfn.XLOOKUP(A2203,'Medical Examinations'!A:A,'Medical Examinations'!D:D,"not found")</f>
        <v>No</v>
      </c>
      <c r="F2203" s="20" t="str">
        <f>_xlfn.XLOOKUP(A2203,'Medical Examinations'!A:A,'Medical Examinations'!E:E,"not found")</f>
        <v>No</v>
      </c>
      <c r="G2203" s="20" t="str">
        <f>_xlfn.XLOOKUP(A2203,'Medical Examinations'!A:A,'Medical Examinations'!F:F,"not found")</f>
        <v>Yes</v>
      </c>
      <c r="H2203" s="20">
        <f>_xlfn.XLOOKUP(A2203,'Medical Examinations'!A:A,'Medical Examinations'!G:G,"not found")</f>
        <v>1</v>
      </c>
      <c r="I2203" s="20" t="str">
        <f>_xlfn.XLOOKUP(A2203,'Medical Examinations'!A:A,'Medical Examinations'!H:H,"not found")</f>
        <v>No</v>
      </c>
      <c r="J2203" s="20" t="str">
        <f>_xlfn.XLOOKUP(A2203,'Medical Examinations'!A:A,'Medical Examinations'!I:I,"not found")</f>
        <v>Overweight</v>
      </c>
      <c r="K2203" s="21">
        <f>_xlfn.XLOOKUP(A2203,'Hospitalisation Details'!A:A,'Hospitalisation Details'!F:F,"Not Found")</f>
        <v>37985</v>
      </c>
      <c r="L2203" s="22">
        <f>_xlfn.XLOOKUP(A2203,'Hospitalisation Details'!A:A,'Hospitalisation Details'!H:H,"Not Found")</f>
        <v>1635.73</v>
      </c>
      <c r="M2203" s="21" t="str">
        <f>_xlfn.XLOOKUP(A2203,'Hospitalisation Details'!A:A,'Hospitalisation Details'!I:I,"Not Found")</f>
        <v>tier - 2</v>
      </c>
      <c r="N2203" s="21" t="str">
        <f>_xlfn.XLOOKUP(A2203,'Hospitalisation Details'!A:A,'Hospitalisation Details'!J:J,"Not Found")</f>
        <v>tier - 2</v>
      </c>
      <c r="O2203" s="21" t="str">
        <f>_xlfn.XLOOKUP(A2203,'Hospitalisation Details'!A:A,'Hospitalisation Details'!K:K,"Not Found")</f>
        <v>R1012</v>
      </c>
      <c r="P2203" s="23">
        <f>_xlfn.XLOOKUP(A2203,'Hospitalisation Details'!A:A,'Hospitalisation Details'!L:L,"Not Found")</f>
        <v>19</v>
      </c>
    </row>
    <row r="2204" spans="1:16" ht="15.75" x14ac:dyDescent="0.25">
      <c r="A2204" s="19" t="s">
        <v>155</v>
      </c>
      <c r="B2204" s="19" t="str">
        <f>_xlfn.XLOOKUP(A2204,'Customer Names'!A:A,'Customer Names'!C:C,"Not Found")</f>
        <v>Slason</v>
      </c>
      <c r="C2204" s="20">
        <f>_xlfn.XLOOKUP(A2204,'Medical Examinations'!A:A,'Medical Examinations'!B:B,"not found")</f>
        <v>40.26</v>
      </c>
      <c r="D2204" s="20">
        <f>_xlfn.XLOOKUP(A2204,'Medical Examinations'!A:A,'Medical Examinations'!C:C,"not found")</f>
        <v>5.52</v>
      </c>
      <c r="E2204" s="20" t="str">
        <f>_xlfn.XLOOKUP(A2204,'Medical Examinations'!A:A,'Medical Examinations'!D:D,"not found")</f>
        <v>No</v>
      </c>
      <c r="F2204" s="20" t="str">
        <f>_xlfn.XLOOKUP(A2204,'Medical Examinations'!A:A,'Medical Examinations'!E:E,"not found")</f>
        <v>Yes</v>
      </c>
      <c r="G2204" s="20" t="str">
        <f>_xlfn.XLOOKUP(A2204,'Medical Examinations'!A:A,'Medical Examinations'!F:F,"not found")</f>
        <v>No</v>
      </c>
      <c r="H2204" s="20">
        <f>_xlfn.XLOOKUP(A2204,'Medical Examinations'!A:A,'Medical Examinations'!G:G,"not found")</f>
        <v>1</v>
      </c>
      <c r="I2204" s="20" t="str">
        <f>_xlfn.XLOOKUP(A2204,'Medical Examinations'!A:A,'Medical Examinations'!H:H,"not found")</f>
        <v>No</v>
      </c>
      <c r="J2204" s="20" t="str">
        <f>_xlfn.XLOOKUP(A2204,'Medical Examinations'!A:A,'Medical Examinations'!I:I,"not found")</f>
        <v>Obesity</v>
      </c>
      <c r="K2204" s="21">
        <f>_xlfn.XLOOKUP(A2204,'Hospitalisation Details'!A:A,'Hospitalisation Details'!F:F,"Not Found")</f>
        <v>38151</v>
      </c>
      <c r="L2204" s="22">
        <f>_xlfn.XLOOKUP(A2204,'Hospitalisation Details'!A:A,'Hospitalisation Details'!H:H,"Not Found")</f>
        <v>1634.57</v>
      </c>
      <c r="M2204" s="21" t="str">
        <f>_xlfn.XLOOKUP(A2204,'Hospitalisation Details'!A:A,'Hospitalisation Details'!I:I,"Not Found")</f>
        <v>tier - 2</v>
      </c>
      <c r="N2204" s="21" t="str">
        <f>_xlfn.XLOOKUP(A2204,'Hospitalisation Details'!A:A,'Hospitalisation Details'!J:J,"Not Found")</f>
        <v>tier - 2</v>
      </c>
      <c r="O2204" s="21" t="str">
        <f>_xlfn.XLOOKUP(A2204,'Hospitalisation Details'!A:A,'Hospitalisation Details'!K:K,"Not Found")</f>
        <v>R1013</v>
      </c>
      <c r="P2204" s="23">
        <f>_xlfn.XLOOKUP(A2204,'Hospitalisation Details'!A:A,'Hospitalisation Details'!L:L,"Not Found")</f>
        <v>18</v>
      </c>
    </row>
    <row r="2205" spans="1:16" ht="15.75" x14ac:dyDescent="0.25">
      <c r="A2205" s="19" t="s">
        <v>154</v>
      </c>
      <c r="B2205" s="19" t="str">
        <f>_xlfn.XLOOKUP(A2205,'Customer Names'!A:A,'Customer Names'!C:C,"Not Found")</f>
        <v>Gibson</v>
      </c>
      <c r="C2205" s="20">
        <f>_xlfn.XLOOKUP(A2205,'Medical Examinations'!A:A,'Medical Examinations'!B:B,"not found")</f>
        <v>39.82</v>
      </c>
      <c r="D2205" s="20">
        <f>_xlfn.XLOOKUP(A2205,'Medical Examinations'!A:A,'Medical Examinations'!C:C,"not found")</f>
        <v>6.01</v>
      </c>
      <c r="E2205" s="20" t="str">
        <f>_xlfn.XLOOKUP(A2205,'Medical Examinations'!A:A,'Medical Examinations'!D:D,"not found")</f>
        <v>No</v>
      </c>
      <c r="F2205" s="20" t="str">
        <f>_xlfn.XLOOKUP(A2205,'Medical Examinations'!A:A,'Medical Examinations'!E:E,"not found")</f>
        <v>Yes</v>
      </c>
      <c r="G2205" s="20" t="str">
        <f>_xlfn.XLOOKUP(A2205,'Medical Examinations'!A:A,'Medical Examinations'!F:F,"not found")</f>
        <v>No</v>
      </c>
      <c r="H2205" s="20">
        <f>_xlfn.XLOOKUP(A2205,'Medical Examinations'!A:A,'Medical Examinations'!G:G,"not found")</f>
        <v>1</v>
      </c>
      <c r="I2205" s="20" t="str">
        <f>_xlfn.XLOOKUP(A2205,'Medical Examinations'!A:A,'Medical Examinations'!H:H,"not found")</f>
        <v>No</v>
      </c>
      <c r="J2205" s="20" t="str">
        <f>_xlfn.XLOOKUP(A2205,'Medical Examinations'!A:A,'Medical Examinations'!I:I,"not found")</f>
        <v>Obesity</v>
      </c>
      <c r="K2205" s="21">
        <f>_xlfn.XLOOKUP(A2205,'Hospitalisation Details'!A:A,'Hospitalisation Details'!F:F,"Not Found")</f>
        <v>38207</v>
      </c>
      <c r="L2205" s="22">
        <f>_xlfn.XLOOKUP(A2205,'Hospitalisation Details'!A:A,'Hospitalisation Details'!H:H,"Not Found")</f>
        <v>1633.96</v>
      </c>
      <c r="M2205" s="21" t="str">
        <f>_xlfn.XLOOKUP(A2205,'Hospitalisation Details'!A:A,'Hospitalisation Details'!I:I,"Not Found")</f>
        <v>tier - 2</v>
      </c>
      <c r="N2205" s="21" t="str">
        <f>_xlfn.XLOOKUP(A2205,'Hospitalisation Details'!A:A,'Hospitalisation Details'!J:J,"Not Found")</f>
        <v>tier - 2</v>
      </c>
      <c r="O2205" s="21" t="str">
        <f>_xlfn.XLOOKUP(A2205,'Hospitalisation Details'!A:A,'Hospitalisation Details'!K:K,"Not Found")</f>
        <v>R1013</v>
      </c>
      <c r="P2205" s="23">
        <f>_xlfn.XLOOKUP(A2205,'Hospitalisation Details'!A:A,'Hospitalisation Details'!L:L,"Not Found")</f>
        <v>18</v>
      </c>
    </row>
    <row r="2206" spans="1:16" ht="15.75" x14ac:dyDescent="0.25">
      <c r="A2206" s="19" t="s">
        <v>153</v>
      </c>
      <c r="B2206" s="19" t="str">
        <f>_xlfn.XLOOKUP(A2206,'Customer Names'!A:A,'Customer Names'!C:C,"Not Found")</f>
        <v>Erdos</v>
      </c>
      <c r="C2206" s="20">
        <f>_xlfn.XLOOKUP(A2206,'Medical Examinations'!A:A,'Medical Examinations'!B:B,"not found")</f>
        <v>39.159999999999997</v>
      </c>
      <c r="D2206" s="20">
        <f>_xlfn.XLOOKUP(A2206,'Medical Examinations'!A:A,'Medical Examinations'!C:C,"not found")</f>
        <v>5.81</v>
      </c>
      <c r="E2206" s="20" t="str">
        <f>_xlfn.XLOOKUP(A2206,'Medical Examinations'!A:A,'Medical Examinations'!D:D,"not found")</f>
        <v>No</v>
      </c>
      <c r="F2206" s="20" t="str">
        <f>_xlfn.XLOOKUP(A2206,'Medical Examinations'!A:A,'Medical Examinations'!E:E,"not found")</f>
        <v>Yes</v>
      </c>
      <c r="G2206" s="20" t="str">
        <f>_xlfn.XLOOKUP(A2206,'Medical Examinations'!A:A,'Medical Examinations'!F:F,"not found")</f>
        <v>No</v>
      </c>
      <c r="H2206" s="20">
        <f>_xlfn.XLOOKUP(A2206,'Medical Examinations'!A:A,'Medical Examinations'!G:G,"not found")</f>
        <v>1</v>
      </c>
      <c r="I2206" s="20" t="str">
        <f>_xlfn.XLOOKUP(A2206,'Medical Examinations'!A:A,'Medical Examinations'!H:H,"not found")</f>
        <v>No</v>
      </c>
      <c r="J2206" s="20" t="str">
        <f>_xlfn.XLOOKUP(A2206,'Medical Examinations'!A:A,'Medical Examinations'!I:I,"not found")</f>
        <v>Obesity</v>
      </c>
      <c r="K2206" s="21">
        <f>_xlfn.XLOOKUP(A2206,'Hospitalisation Details'!A:A,'Hospitalisation Details'!F:F,"Not Found")</f>
        <v>38334</v>
      </c>
      <c r="L2206" s="22">
        <f>_xlfn.XLOOKUP(A2206,'Hospitalisation Details'!A:A,'Hospitalisation Details'!H:H,"Not Found")</f>
        <v>1633.04</v>
      </c>
      <c r="M2206" s="21" t="str">
        <f>_xlfn.XLOOKUP(A2206,'Hospitalisation Details'!A:A,'Hospitalisation Details'!I:I,"Not Found")</f>
        <v>tier - 2</v>
      </c>
      <c r="N2206" s="21" t="str">
        <f>_xlfn.XLOOKUP(A2206,'Hospitalisation Details'!A:A,'Hospitalisation Details'!J:J,"Not Found")</f>
        <v>tier - 2</v>
      </c>
      <c r="O2206" s="21" t="str">
        <f>_xlfn.XLOOKUP(A2206,'Hospitalisation Details'!A:A,'Hospitalisation Details'!K:K,"Not Found")</f>
        <v>R1013</v>
      </c>
      <c r="P2206" s="23">
        <f>_xlfn.XLOOKUP(A2206,'Hospitalisation Details'!A:A,'Hospitalisation Details'!L:L,"Not Found")</f>
        <v>18</v>
      </c>
    </row>
    <row r="2207" spans="1:16" ht="15.75" x14ac:dyDescent="0.25">
      <c r="A2207" s="19" t="s">
        <v>152</v>
      </c>
      <c r="B2207" s="19" t="str">
        <f>_xlfn.XLOOKUP(A2207,'Customer Names'!A:A,'Customer Names'!C:C,"Not Found")</f>
        <v>Cushman</v>
      </c>
      <c r="C2207" s="20">
        <f>_xlfn.XLOOKUP(A2207,'Medical Examinations'!A:A,'Medical Examinations'!B:B,"not found")</f>
        <v>25.555</v>
      </c>
      <c r="D2207" s="20">
        <f>_xlfn.XLOOKUP(A2207,'Medical Examinations'!A:A,'Medical Examinations'!C:C,"not found")</f>
        <v>4.37</v>
      </c>
      <c r="E2207" s="20" t="str">
        <f>_xlfn.XLOOKUP(A2207,'Medical Examinations'!A:A,'Medical Examinations'!D:D,"not found")</f>
        <v>No</v>
      </c>
      <c r="F2207" s="20" t="str">
        <f>_xlfn.XLOOKUP(A2207,'Medical Examinations'!A:A,'Medical Examinations'!E:E,"not found")</f>
        <v>No</v>
      </c>
      <c r="G2207" s="20" t="str">
        <f>_xlfn.XLOOKUP(A2207,'Medical Examinations'!A:A,'Medical Examinations'!F:F,"not found")</f>
        <v>Yes</v>
      </c>
      <c r="H2207" s="20">
        <f>_xlfn.XLOOKUP(A2207,'Medical Examinations'!A:A,'Medical Examinations'!G:G,"not found")</f>
        <v>1</v>
      </c>
      <c r="I2207" s="20" t="str">
        <f>_xlfn.XLOOKUP(A2207,'Medical Examinations'!A:A,'Medical Examinations'!H:H,"not found")</f>
        <v>No</v>
      </c>
      <c r="J2207" s="20" t="str">
        <f>_xlfn.XLOOKUP(A2207,'Medical Examinations'!A:A,'Medical Examinations'!I:I,"not found")</f>
        <v>Overweight</v>
      </c>
      <c r="K2207" s="21">
        <f>_xlfn.XLOOKUP(A2207,'Hospitalisation Details'!A:A,'Hospitalisation Details'!F:F,"Not Found")</f>
        <v>37880</v>
      </c>
      <c r="L2207" s="22">
        <f>_xlfn.XLOOKUP(A2207,'Hospitalisation Details'!A:A,'Hospitalisation Details'!H:H,"Not Found")</f>
        <v>1632.56</v>
      </c>
      <c r="M2207" s="21" t="str">
        <f>_xlfn.XLOOKUP(A2207,'Hospitalisation Details'!A:A,'Hospitalisation Details'!I:I,"Not Found")</f>
        <v>tier - 2</v>
      </c>
      <c r="N2207" s="21" t="str">
        <f>_xlfn.XLOOKUP(A2207,'Hospitalisation Details'!A:A,'Hospitalisation Details'!J:J,"Not Found")</f>
        <v>tier - 2</v>
      </c>
      <c r="O2207" s="21" t="str">
        <f>_xlfn.XLOOKUP(A2207,'Hospitalisation Details'!A:A,'Hospitalisation Details'!K:K,"Not Found")</f>
        <v>R1012</v>
      </c>
      <c r="P2207" s="23">
        <f>_xlfn.XLOOKUP(A2207,'Hospitalisation Details'!A:A,'Hospitalisation Details'!L:L,"Not Found")</f>
        <v>19</v>
      </c>
    </row>
    <row r="2208" spans="1:16" ht="15.75" x14ac:dyDescent="0.25">
      <c r="A2208" s="19" t="s">
        <v>151</v>
      </c>
      <c r="B2208" s="19" t="str">
        <f>_xlfn.XLOOKUP(A2208,'Customer Names'!A:A,'Customer Names'!C:C,"Not Found")</f>
        <v>Hammel</v>
      </c>
      <c r="C2208" s="20">
        <f>_xlfn.XLOOKUP(A2208,'Medical Examinations'!A:A,'Medical Examinations'!B:B,"not found")</f>
        <v>25.175000000000001</v>
      </c>
      <c r="D2208" s="20">
        <f>_xlfn.XLOOKUP(A2208,'Medical Examinations'!A:A,'Medical Examinations'!C:C,"not found")</f>
        <v>5.74</v>
      </c>
      <c r="E2208" s="20" t="str">
        <f>_xlfn.XLOOKUP(A2208,'Medical Examinations'!A:A,'Medical Examinations'!D:D,"not found")</f>
        <v>No</v>
      </c>
      <c r="F2208" s="20" t="str">
        <f>_xlfn.XLOOKUP(A2208,'Medical Examinations'!A:A,'Medical Examinations'!E:E,"not found")</f>
        <v>No</v>
      </c>
      <c r="G2208" s="20" t="str">
        <f>_xlfn.XLOOKUP(A2208,'Medical Examinations'!A:A,'Medical Examinations'!F:F,"not found")</f>
        <v>Yes</v>
      </c>
      <c r="H2208" s="20">
        <f>_xlfn.XLOOKUP(A2208,'Medical Examinations'!A:A,'Medical Examinations'!G:G,"not found")</f>
        <v>1</v>
      </c>
      <c r="I2208" s="20" t="str">
        <f>_xlfn.XLOOKUP(A2208,'Medical Examinations'!A:A,'Medical Examinations'!H:H,"not found")</f>
        <v>No</v>
      </c>
      <c r="J2208" s="20" t="str">
        <f>_xlfn.XLOOKUP(A2208,'Medical Examinations'!A:A,'Medical Examinations'!I:I,"not found")</f>
        <v>Overweight</v>
      </c>
      <c r="K2208" s="21">
        <f>_xlfn.XLOOKUP(A2208,'Hospitalisation Details'!A:A,'Hospitalisation Details'!F:F,"Not Found")</f>
        <v>37897</v>
      </c>
      <c r="L2208" s="22">
        <f>_xlfn.XLOOKUP(A2208,'Hospitalisation Details'!A:A,'Hospitalisation Details'!H:H,"Not Found")</f>
        <v>1632.04</v>
      </c>
      <c r="M2208" s="21" t="str">
        <f>_xlfn.XLOOKUP(A2208,'Hospitalisation Details'!A:A,'Hospitalisation Details'!I:I,"Not Found")</f>
        <v>tier - 2</v>
      </c>
      <c r="N2208" s="21" t="str">
        <f>_xlfn.XLOOKUP(A2208,'Hospitalisation Details'!A:A,'Hospitalisation Details'!J:J,"Not Found")</f>
        <v>tier - 2</v>
      </c>
      <c r="O2208" s="21" t="str">
        <f>_xlfn.XLOOKUP(A2208,'Hospitalisation Details'!A:A,'Hospitalisation Details'!K:K,"Not Found")</f>
        <v>R1012</v>
      </c>
      <c r="P2208" s="23">
        <f>_xlfn.XLOOKUP(A2208,'Hospitalisation Details'!A:A,'Hospitalisation Details'!L:L,"Not Found")</f>
        <v>19</v>
      </c>
    </row>
    <row r="2209" spans="1:16" ht="15.75" x14ac:dyDescent="0.25">
      <c r="A2209" s="19" t="s">
        <v>150</v>
      </c>
      <c r="B2209" s="19" t="str">
        <f>_xlfn.XLOOKUP(A2209,'Customer Names'!A:A,'Customer Names'!C:C,"Not Found")</f>
        <v>Ytterstad</v>
      </c>
      <c r="C2209" s="20">
        <f>_xlfn.XLOOKUP(A2209,'Medical Examinations'!A:A,'Medical Examinations'!B:B,"not found")</f>
        <v>38.28</v>
      </c>
      <c r="D2209" s="20">
        <f>_xlfn.XLOOKUP(A2209,'Medical Examinations'!A:A,'Medical Examinations'!C:C,"not found")</f>
        <v>5.39</v>
      </c>
      <c r="E2209" s="20" t="str">
        <f>_xlfn.XLOOKUP(A2209,'Medical Examinations'!A:A,'Medical Examinations'!D:D,"not found")</f>
        <v>No</v>
      </c>
      <c r="F2209" s="20" t="str">
        <f>_xlfn.XLOOKUP(A2209,'Medical Examinations'!A:A,'Medical Examinations'!E:E,"not found")</f>
        <v>Yes</v>
      </c>
      <c r="G2209" s="20" t="str">
        <f>_xlfn.XLOOKUP(A2209,'Medical Examinations'!A:A,'Medical Examinations'!F:F,"not found")</f>
        <v>No</v>
      </c>
      <c r="H2209" s="20">
        <f>_xlfn.XLOOKUP(A2209,'Medical Examinations'!A:A,'Medical Examinations'!G:G,"not found")</f>
        <v>1</v>
      </c>
      <c r="I2209" s="20" t="str">
        <f>_xlfn.XLOOKUP(A2209,'Medical Examinations'!A:A,'Medical Examinations'!H:H,"not found")</f>
        <v>No</v>
      </c>
      <c r="J2209" s="20" t="str">
        <f>_xlfn.XLOOKUP(A2209,'Medical Examinations'!A:A,'Medical Examinations'!I:I,"not found")</f>
        <v>Obesity</v>
      </c>
      <c r="K2209" s="21">
        <f>_xlfn.XLOOKUP(A2209,'Hospitalisation Details'!A:A,'Hospitalisation Details'!F:F,"Not Found")</f>
        <v>38177</v>
      </c>
      <c r="L2209" s="22">
        <f>_xlfn.XLOOKUP(A2209,'Hospitalisation Details'!A:A,'Hospitalisation Details'!H:H,"Not Found")</f>
        <v>1631.82</v>
      </c>
      <c r="M2209" s="21" t="str">
        <f>_xlfn.XLOOKUP(A2209,'Hospitalisation Details'!A:A,'Hospitalisation Details'!I:I,"Not Found")</f>
        <v>tier - 2</v>
      </c>
      <c r="N2209" s="21" t="str">
        <f>_xlfn.XLOOKUP(A2209,'Hospitalisation Details'!A:A,'Hospitalisation Details'!J:J,"Not Found")</f>
        <v>tier - 2</v>
      </c>
      <c r="O2209" s="21" t="str">
        <f>_xlfn.XLOOKUP(A2209,'Hospitalisation Details'!A:A,'Hospitalisation Details'!K:K,"Not Found")</f>
        <v>R1013</v>
      </c>
      <c r="P2209" s="23">
        <f>_xlfn.XLOOKUP(A2209,'Hospitalisation Details'!A:A,'Hospitalisation Details'!L:L,"Not Found")</f>
        <v>18</v>
      </c>
    </row>
    <row r="2210" spans="1:16" ht="15.75" x14ac:dyDescent="0.25">
      <c r="A2210" s="19" t="s">
        <v>149</v>
      </c>
      <c r="B2210" s="19" t="str">
        <f>_xlfn.XLOOKUP(A2210,'Customer Names'!A:A,'Customer Names'!C:C,"Not Found")</f>
        <v>Prince</v>
      </c>
      <c r="C2210" s="20">
        <f>_xlfn.XLOOKUP(A2210,'Medical Examinations'!A:A,'Medical Examinations'!B:B,"not found")</f>
        <v>38.17</v>
      </c>
      <c r="D2210" s="20">
        <f>_xlfn.XLOOKUP(A2210,'Medical Examinations'!A:A,'Medical Examinations'!C:C,"not found")</f>
        <v>4.07</v>
      </c>
      <c r="E2210" s="20" t="str">
        <f>_xlfn.XLOOKUP(A2210,'Medical Examinations'!A:A,'Medical Examinations'!D:D,"not found")</f>
        <v>No</v>
      </c>
      <c r="F2210" s="20" t="str">
        <f>_xlfn.XLOOKUP(A2210,'Medical Examinations'!A:A,'Medical Examinations'!E:E,"not found")</f>
        <v>Yes</v>
      </c>
      <c r="G2210" s="20" t="str">
        <f>_xlfn.XLOOKUP(A2210,'Medical Examinations'!A:A,'Medical Examinations'!F:F,"not found")</f>
        <v>No</v>
      </c>
      <c r="H2210" s="20">
        <f>_xlfn.XLOOKUP(A2210,'Medical Examinations'!A:A,'Medical Examinations'!G:G,"not found")</f>
        <v>1</v>
      </c>
      <c r="I2210" s="20" t="str">
        <f>_xlfn.XLOOKUP(A2210,'Medical Examinations'!A:A,'Medical Examinations'!H:H,"not found")</f>
        <v>No</v>
      </c>
      <c r="J2210" s="20" t="str">
        <f>_xlfn.XLOOKUP(A2210,'Medical Examinations'!A:A,'Medical Examinations'!I:I,"not found")</f>
        <v>Obesity</v>
      </c>
      <c r="K2210" s="21">
        <f>_xlfn.XLOOKUP(A2210,'Hospitalisation Details'!A:A,'Hospitalisation Details'!F:F,"Not Found")</f>
        <v>38326</v>
      </c>
      <c r="L2210" s="22">
        <f>_xlfn.XLOOKUP(A2210,'Hospitalisation Details'!A:A,'Hospitalisation Details'!H:H,"Not Found")</f>
        <v>1631.67</v>
      </c>
      <c r="M2210" s="21" t="str">
        <f>_xlfn.XLOOKUP(A2210,'Hospitalisation Details'!A:A,'Hospitalisation Details'!I:I,"Not Found")</f>
        <v>tier - 2</v>
      </c>
      <c r="N2210" s="21" t="str">
        <f>_xlfn.XLOOKUP(A2210,'Hospitalisation Details'!A:A,'Hospitalisation Details'!J:J,"Not Found")</f>
        <v>tier - 2</v>
      </c>
      <c r="O2210" s="21" t="str">
        <f>_xlfn.XLOOKUP(A2210,'Hospitalisation Details'!A:A,'Hospitalisation Details'!K:K,"Not Found")</f>
        <v>R1013</v>
      </c>
      <c r="P2210" s="23">
        <f>_xlfn.XLOOKUP(A2210,'Hospitalisation Details'!A:A,'Hospitalisation Details'!L:L,"Not Found")</f>
        <v>18</v>
      </c>
    </row>
    <row r="2211" spans="1:16" ht="15.75" x14ac:dyDescent="0.25">
      <c r="A2211" s="19" t="s">
        <v>148</v>
      </c>
      <c r="B2211" s="19" t="str">
        <f>_xlfn.XLOOKUP(A2211,'Customer Names'!A:A,'Customer Names'!C:C,"Not Found")</f>
        <v>Freeman</v>
      </c>
      <c r="C2211" s="20">
        <f>_xlfn.XLOOKUP(A2211,'Medical Examinations'!A:A,'Medical Examinations'!B:B,"not found")</f>
        <v>36.85</v>
      </c>
      <c r="D2211" s="20">
        <f>_xlfn.XLOOKUP(A2211,'Medical Examinations'!A:A,'Medical Examinations'!C:C,"not found")</f>
        <v>5.49</v>
      </c>
      <c r="E2211" s="20" t="str">
        <f>_xlfn.XLOOKUP(A2211,'Medical Examinations'!A:A,'Medical Examinations'!D:D,"not found")</f>
        <v>No</v>
      </c>
      <c r="F2211" s="20" t="str">
        <f>_xlfn.XLOOKUP(A2211,'Medical Examinations'!A:A,'Medical Examinations'!E:E,"not found")</f>
        <v>Yes</v>
      </c>
      <c r="G2211" s="20" t="str">
        <f>_xlfn.XLOOKUP(A2211,'Medical Examinations'!A:A,'Medical Examinations'!F:F,"not found")</f>
        <v>No</v>
      </c>
      <c r="H2211" s="20">
        <f>_xlfn.XLOOKUP(A2211,'Medical Examinations'!A:A,'Medical Examinations'!G:G,"not found")</f>
        <v>1</v>
      </c>
      <c r="I2211" s="20" t="str">
        <f>_xlfn.XLOOKUP(A2211,'Medical Examinations'!A:A,'Medical Examinations'!H:H,"not found")</f>
        <v>No</v>
      </c>
      <c r="J2211" s="20" t="str">
        <f>_xlfn.XLOOKUP(A2211,'Medical Examinations'!A:A,'Medical Examinations'!I:I,"not found")</f>
        <v>Obesity</v>
      </c>
      <c r="K2211" s="21">
        <f>_xlfn.XLOOKUP(A2211,'Hospitalisation Details'!A:A,'Hospitalisation Details'!F:F,"Not Found")</f>
        <v>38264</v>
      </c>
      <c r="L2211" s="22">
        <f>_xlfn.XLOOKUP(A2211,'Hospitalisation Details'!A:A,'Hospitalisation Details'!H:H,"Not Found")</f>
        <v>1629.83</v>
      </c>
      <c r="M2211" s="21" t="str">
        <f>_xlfn.XLOOKUP(A2211,'Hospitalisation Details'!A:A,'Hospitalisation Details'!I:I,"Not Found")</f>
        <v>tier - 2</v>
      </c>
      <c r="N2211" s="21" t="str">
        <f>_xlfn.XLOOKUP(A2211,'Hospitalisation Details'!A:A,'Hospitalisation Details'!J:J,"Not Found")</f>
        <v>tier - 2</v>
      </c>
      <c r="O2211" s="21" t="str">
        <f>_xlfn.XLOOKUP(A2211,'Hospitalisation Details'!A:A,'Hospitalisation Details'!K:K,"Not Found")</f>
        <v>R1013</v>
      </c>
      <c r="P2211" s="23">
        <f>_xlfn.XLOOKUP(A2211,'Hospitalisation Details'!A:A,'Hospitalisation Details'!L:L,"Not Found")</f>
        <v>18</v>
      </c>
    </row>
    <row r="2212" spans="1:16" ht="15.75" x14ac:dyDescent="0.25">
      <c r="A2212" s="19" t="s">
        <v>147</v>
      </c>
      <c r="B2212" s="19" t="str">
        <f>_xlfn.XLOOKUP(A2212,'Customer Names'!A:A,'Customer Names'!C:C,"Not Found")</f>
        <v>Petrulak</v>
      </c>
      <c r="C2212" s="20">
        <f>_xlfn.XLOOKUP(A2212,'Medical Examinations'!A:A,'Medical Examinations'!B:B,"not found")</f>
        <v>22.61</v>
      </c>
      <c r="D2212" s="20">
        <f>_xlfn.XLOOKUP(A2212,'Medical Examinations'!A:A,'Medical Examinations'!C:C,"not found")</f>
        <v>5.68</v>
      </c>
      <c r="E2212" s="20" t="str">
        <f>_xlfn.XLOOKUP(A2212,'Medical Examinations'!A:A,'Medical Examinations'!D:D,"not found")</f>
        <v>No</v>
      </c>
      <c r="F2212" s="20" t="str">
        <f>_xlfn.XLOOKUP(A2212,'Medical Examinations'!A:A,'Medical Examinations'!E:E,"not found")</f>
        <v>No</v>
      </c>
      <c r="G2212" s="20" t="str">
        <f>_xlfn.XLOOKUP(A2212,'Medical Examinations'!A:A,'Medical Examinations'!F:F,"not found")</f>
        <v>Yes</v>
      </c>
      <c r="H2212" s="20">
        <f>_xlfn.XLOOKUP(A2212,'Medical Examinations'!A:A,'Medical Examinations'!G:G,"not found")</f>
        <v>1</v>
      </c>
      <c r="I2212" s="20" t="str">
        <f>_xlfn.XLOOKUP(A2212,'Medical Examinations'!A:A,'Medical Examinations'!H:H,"not found")</f>
        <v>No</v>
      </c>
      <c r="J2212" s="20" t="str">
        <f>_xlfn.XLOOKUP(A2212,'Medical Examinations'!A:A,'Medical Examinations'!I:I,"not found")</f>
        <v>Normal Weight</v>
      </c>
      <c r="K2212" s="21">
        <f>_xlfn.XLOOKUP(A2212,'Hospitalisation Details'!A:A,'Hospitalisation Details'!F:F,"Not Found")</f>
        <v>37819</v>
      </c>
      <c r="L2212" s="22">
        <f>_xlfn.XLOOKUP(A2212,'Hospitalisation Details'!A:A,'Hospitalisation Details'!H:H,"Not Found")</f>
        <v>1628.47</v>
      </c>
      <c r="M2212" s="21" t="str">
        <f>_xlfn.XLOOKUP(A2212,'Hospitalisation Details'!A:A,'Hospitalisation Details'!I:I,"Not Found")</f>
        <v>tier - 2</v>
      </c>
      <c r="N2212" s="21" t="str">
        <f>_xlfn.XLOOKUP(A2212,'Hospitalisation Details'!A:A,'Hospitalisation Details'!J:J,"Not Found")</f>
        <v>tier - 2</v>
      </c>
      <c r="O2212" s="21" t="str">
        <f>_xlfn.XLOOKUP(A2212,'Hospitalisation Details'!A:A,'Hospitalisation Details'!K:K,"Not Found")</f>
        <v>R1012</v>
      </c>
      <c r="P2212" s="23">
        <f>_xlfn.XLOOKUP(A2212,'Hospitalisation Details'!A:A,'Hospitalisation Details'!L:L,"Not Found")</f>
        <v>19</v>
      </c>
    </row>
    <row r="2213" spans="1:16" ht="15.75" x14ac:dyDescent="0.25">
      <c r="A2213" s="19" t="s">
        <v>146</v>
      </c>
      <c r="B2213" s="19" t="str">
        <f>_xlfn.XLOOKUP(A2213,'Customer Names'!A:A,'Customer Names'!C:C,"Not Found")</f>
        <v>Lloyd</v>
      </c>
      <c r="C2213" s="20">
        <f>_xlfn.XLOOKUP(A2213,'Medical Examinations'!A:A,'Medical Examinations'!B:B,"not found")</f>
        <v>21.754999999999999</v>
      </c>
      <c r="D2213" s="20">
        <f>_xlfn.XLOOKUP(A2213,'Medical Examinations'!A:A,'Medical Examinations'!C:C,"not found")</f>
        <v>6.09</v>
      </c>
      <c r="E2213" s="20" t="str">
        <f>_xlfn.XLOOKUP(A2213,'Medical Examinations'!A:A,'Medical Examinations'!D:D,"not found")</f>
        <v>No</v>
      </c>
      <c r="F2213" s="20" t="str">
        <f>_xlfn.XLOOKUP(A2213,'Medical Examinations'!A:A,'Medical Examinations'!E:E,"not found")</f>
        <v>No</v>
      </c>
      <c r="G2213" s="20" t="str">
        <f>_xlfn.XLOOKUP(A2213,'Medical Examinations'!A:A,'Medical Examinations'!F:F,"not found")</f>
        <v>Yes</v>
      </c>
      <c r="H2213" s="20">
        <f>_xlfn.XLOOKUP(A2213,'Medical Examinations'!A:A,'Medical Examinations'!G:G,"not found")</f>
        <v>1</v>
      </c>
      <c r="I2213" s="20" t="str">
        <f>_xlfn.XLOOKUP(A2213,'Medical Examinations'!A:A,'Medical Examinations'!H:H,"not found")</f>
        <v>No</v>
      </c>
      <c r="J2213" s="20" t="str">
        <f>_xlfn.XLOOKUP(A2213,'Medical Examinations'!A:A,'Medical Examinations'!I:I,"not found")</f>
        <v>Normal Weight</v>
      </c>
      <c r="K2213" s="21">
        <f>_xlfn.XLOOKUP(A2213,'Hospitalisation Details'!A:A,'Hospitalisation Details'!F:F,"Not Found")</f>
        <v>37959</v>
      </c>
      <c r="L2213" s="22">
        <f>_xlfn.XLOOKUP(A2213,'Hospitalisation Details'!A:A,'Hospitalisation Details'!H:H,"Not Found")</f>
        <v>1627.28</v>
      </c>
      <c r="M2213" s="21" t="str">
        <f>_xlfn.XLOOKUP(A2213,'Hospitalisation Details'!A:A,'Hospitalisation Details'!I:I,"Not Found")</f>
        <v>tier - 2</v>
      </c>
      <c r="N2213" s="21" t="str">
        <f>_xlfn.XLOOKUP(A2213,'Hospitalisation Details'!A:A,'Hospitalisation Details'!J:J,"Not Found")</f>
        <v>tier - 2</v>
      </c>
      <c r="O2213" s="21" t="str">
        <f>_xlfn.XLOOKUP(A2213,'Hospitalisation Details'!A:A,'Hospitalisation Details'!K:K,"Not Found")</f>
        <v>R1012</v>
      </c>
      <c r="P2213" s="23">
        <f>_xlfn.XLOOKUP(A2213,'Hospitalisation Details'!A:A,'Hospitalisation Details'!L:L,"Not Found")</f>
        <v>19</v>
      </c>
    </row>
    <row r="2214" spans="1:16" ht="15.75" x14ac:dyDescent="0.25">
      <c r="A2214" s="19" t="s">
        <v>145</v>
      </c>
      <c r="B2214" s="19" t="str">
        <f>_xlfn.XLOOKUP(A2214,'Customer Names'!A:A,'Customer Names'!C:C,"Not Found")</f>
        <v>Zablocki</v>
      </c>
      <c r="C2214" s="20">
        <f>_xlfn.XLOOKUP(A2214,'Medical Examinations'!A:A,'Medical Examinations'!B:B,"not found")</f>
        <v>20.425000000000001</v>
      </c>
      <c r="D2214" s="20">
        <f>_xlfn.XLOOKUP(A2214,'Medical Examinations'!A:A,'Medical Examinations'!C:C,"not found")</f>
        <v>5.53</v>
      </c>
      <c r="E2214" s="20" t="str">
        <f>_xlfn.XLOOKUP(A2214,'Medical Examinations'!A:A,'Medical Examinations'!D:D,"not found")</f>
        <v>No</v>
      </c>
      <c r="F2214" s="20" t="str">
        <f>_xlfn.XLOOKUP(A2214,'Medical Examinations'!A:A,'Medical Examinations'!E:E,"not found")</f>
        <v>No</v>
      </c>
      <c r="G2214" s="20" t="str">
        <f>_xlfn.XLOOKUP(A2214,'Medical Examinations'!A:A,'Medical Examinations'!F:F,"not found")</f>
        <v>Yes</v>
      </c>
      <c r="H2214" s="20">
        <f>_xlfn.XLOOKUP(A2214,'Medical Examinations'!A:A,'Medical Examinations'!G:G,"not found")</f>
        <v>1</v>
      </c>
      <c r="I2214" s="20" t="str">
        <f>_xlfn.XLOOKUP(A2214,'Medical Examinations'!A:A,'Medical Examinations'!H:H,"not found")</f>
        <v>No</v>
      </c>
      <c r="J2214" s="20" t="str">
        <f>_xlfn.XLOOKUP(A2214,'Medical Examinations'!A:A,'Medical Examinations'!I:I,"not found")</f>
        <v>Normal Weight</v>
      </c>
      <c r="K2214" s="21">
        <f>_xlfn.XLOOKUP(A2214,'Hospitalisation Details'!A:A,'Hospitalisation Details'!F:F,"Not Found")</f>
        <v>37873</v>
      </c>
      <c r="L2214" s="22">
        <f>_xlfn.XLOOKUP(A2214,'Hospitalisation Details'!A:A,'Hospitalisation Details'!H:H,"Not Found")</f>
        <v>1625.43</v>
      </c>
      <c r="M2214" s="21" t="str">
        <f>_xlfn.XLOOKUP(A2214,'Hospitalisation Details'!A:A,'Hospitalisation Details'!I:I,"Not Found")</f>
        <v>tier - 2</v>
      </c>
      <c r="N2214" s="21" t="str">
        <f>_xlfn.XLOOKUP(A2214,'Hospitalisation Details'!A:A,'Hospitalisation Details'!J:J,"Not Found")</f>
        <v>tier - 2</v>
      </c>
      <c r="O2214" s="21" t="str">
        <f>_xlfn.XLOOKUP(A2214,'Hospitalisation Details'!A:A,'Hospitalisation Details'!K:K,"Not Found")</f>
        <v>R1012</v>
      </c>
      <c r="P2214" s="23">
        <f>_xlfn.XLOOKUP(A2214,'Hospitalisation Details'!A:A,'Hospitalisation Details'!L:L,"Not Found")</f>
        <v>19</v>
      </c>
    </row>
    <row r="2215" spans="1:16" ht="15.75" x14ac:dyDescent="0.25">
      <c r="A2215" s="19" t="s">
        <v>144</v>
      </c>
      <c r="B2215" s="19" t="str">
        <f>_xlfn.XLOOKUP(A2215,'Customer Names'!A:A,'Customer Names'!C:C,"Not Found")</f>
        <v>Van Meter</v>
      </c>
      <c r="C2215" s="20">
        <f>_xlfn.XLOOKUP(A2215,'Medical Examinations'!A:A,'Medical Examinations'!B:B,"not found")</f>
        <v>31.35</v>
      </c>
      <c r="D2215" s="20">
        <f>_xlfn.XLOOKUP(A2215,'Medical Examinations'!A:A,'Medical Examinations'!C:C,"not found")</f>
        <v>4.28</v>
      </c>
      <c r="E2215" s="20" t="str">
        <f>_xlfn.XLOOKUP(A2215,'Medical Examinations'!A:A,'Medical Examinations'!D:D,"not found")</f>
        <v>No</v>
      </c>
      <c r="F2215" s="20" t="str">
        <f>_xlfn.XLOOKUP(A2215,'Medical Examinations'!A:A,'Medical Examinations'!E:E,"not found")</f>
        <v>Yes</v>
      </c>
      <c r="G2215" s="20" t="str">
        <f>_xlfn.XLOOKUP(A2215,'Medical Examinations'!A:A,'Medical Examinations'!F:F,"not found")</f>
        <v>No</v>
      </c>
      <c r="H2215" s="20">
        <f>_xlfn.XLOOKUP(A2215,'Medical Examinations'!A:A,'Medical Examinations'!G:G,"not found")</f>
        <v>1</v>
      </c>
      <c r="I2215" s="20" t="str">
        <f>_xlfn.XLOOKUP(A2215,'Medical Examinations'!A:A,'Medical Examinations'!H:H,"not found")</f>
        <v>No</v>
      </c>
      <c r="J2215" s="20" t="str">
        <f>_xlfn.XLOOKUP(A2215,'Medical Examinations'!A:A,'Medical Examinations'!I:I,"not found")</f>
        <v>Obesity</v>
      </c>
      <c r="K2215" s="21">
        <f>_xlfn.XLOOKUP(A2215,'Hospitalisation Details'!A:A,'Hospitalisation Details'!F:F,"Not Found")</f>
        <v>38193</v>
      </c>
      <c r="L2215" s="22">
        <f>_xlfn.XLOOKUP(A2215,'Hospitalisation Details'!A:A,'Hospitalisation Details'!H:H,"Not Found")</f>
        <v>1622.19</v>
      </c>
      <c r="M2215" s="21" t="str">
        <f>_xlfn.XLOOKUP(A2215,'Hospitalisation Details'!A:A,'Hospitalisation Details'!I:I,"Not Found")</f>
        <v>tier - 2</v>
      </c>
      <c r="N2215" s="21" t="str">
        <f>_xlfn.XLOOKUP(A2215,'Hospitalisation Details'!A:A,'Hospitalisation Details'!J:J,"Not Found")</f>
        <v>tier - 2</v>
      </c>
      <c r="O2215" s="21" t="str">
        <f>_xlfn.XLOOKUP(A2215,'Hospitalisation Details'!A:A,'Hospitalisation Details'!K:K,"Not Found")</f>
        <v>R1013</v>
      </c>
      <c r="P2215" s="23">
        <f>_xlfn.XLOOKUP(A2215,'Hospitalisation Details'!A:A,'Hospitalisation Details'!L:L,"Not Found")</f>
        <v>18</v>
      </c>
    </row>
    <row r="2216" spans="1:16" ht="15.75" x14ac:dyDescent="0.25">
      <c r="A2216" s="19" t="s">
        <v>143</v>
      </c>
      <c r="B2216" s="19" t="str">
        <f>_xlfn.XLOOKUP(A2216,'Customer Names'!A:A,'Customer Names'!C:C,"Not Found")</f>
        <v>Babay</v>
      </c>
      <c r="C2216" s="20">
        <f>_xlfn.XLOOKUP(A2216,'Medical Examinations'!A:A,'Medical Examinations'!B:B,"not found")</f>
        <v>31.13</v>
      </c>
      <c r="D2216" s="20">
        <f>_xlfn.XLOOKUP(A2216,'Medical Examinations'!A:A,'Medical Examinations'!C:C,"not found")</f>
        <v>6.01</v>
      </c>
      <c r="E2216" s="20" t="str">
        <f>_xlfn.XLOOKUP(A2216,'Medical Examinations'!A:A,'Medical Examinations'!D:D,"not found")</f>
        <v>No</v>
      </c>
      <c r="F2216" s="20" t="str">
        <f>_xlfn.XLOOKUP(A2216,'Medical Examinations'!A:A,'Medical Examinations'!E:E,"not found")</f>
        <v>Yes</v>
      </c>
      <c r="G2216" s="20" t="str">
        <f>_xlfn.XLOOKUP(A2216,'Medical Examinations'!A:A,'Medical Examinations'!F:F,"not found")</f>
        <v>No</v>
      </c>
      <c r="H2216" s="20">
        <f>_xlfn.XLOOKUP(A2216,'Medical Examinations'!A:A,'Medical Examinations'!G:G,"not found")</f>
        <v>1</v>
      </c>
      <c r="I2216" s="20" t="str">
        <f>_xlfn.XLOOKUP(A2216,'Medical Examinations'!A:A,'Medical Examinations'!H:H,"not found")</f>
        <v>No</v>
      </c>
      <c r="J2216" s="20" t="str">
        <f>_xlfn.XLOOKUP(A2216,'Medical Examinations'!A:A,'Medical Examinations'!I:I,"not found")</f>
        <v>Obesity</v>
      </c>
      <c r="K2216" s="21">
        <f>_xlfn.XLOOKUP(A2216,'Hospitalisation Details'!A:A,'Hospitalisation Details'!F:F,"Not Found")</f>
        <v>38220</v>
      </c>
      <c r="L2216" s="22">
        <f>_xlfn.XLOOKUP(A2216,'Hospitalisation Details'!A:A,'Hospitalisation Details'!H:H,"Not Found")</f>
        <v>1621.88</v>
      </c>
      <c r="M2216" s="21" t="str">
        <f>_xlfn.XLOOKUP(A2216,'Hospitalisation Details'!A:A,'Hospitalisation Details'!I:I,"Not Found")</f>
        <v>tier - 2</v>
      </c>
      <c r="N2216" s="21" t="str">
        <f>_xlfn.XLOOKUP(A2216,'Hospitalisation Details'!A:A,'Hospitalisation Details'!J:J,"Not Found")</f>
        <v>tier - 2</v>
      </c>
      <c r="O2216" s="21" t="str">
        <f>_xlfn.XLOOKUP(A2216,'Hospitalisation Details'!A:A,'Hospitalisation Details'!K:K,"Not Found")</f>
        <v>R1013</v>
      </c>
      <c r="P2216" s="23">
        <f>_xlfn.XLOOKUP(A2216,'Hospitalisation Details'!A:A,'Hospitalisation Details'!L:L,"Not Found")</f>
        <v>18</v>
      </c>
    </row>
    <row r="2217" spans="1:16" ht="15.75" x14ac:dyDescent="0.25">
      <c r="A2217" s="19" t="s">
        <v>142</v>
      </c>
      <c r="B2217" s="19" t="str">
        <f>_xlfn.XLOOKUP(A2217,'Customer Names'!A:A,'Customer Names'!C:C,"Not Found")</f>
        <v>Taylor</v>
      </c>
      <c r="C2217" s="20">
        <f>_xlfn.XLOOKUP(A2217,'Medical Examinations'!A:A,'Medical Examinations'!B:B,"not found")</f>
        <v>17.48</v>
      </c>
      <c r="D2217" s="20">
        <f>_xlfn.XLOOKUP(A2217,'Medical Examinations'!A:A,'Medical Examinations'!C:C,"not found")</f>
        <v>4.59</v>
      </c>
      <c r="E2217" s="20" t="str">
        <f>_xlfn.XLOOKUP(A2217,'Medical Examinations'!A:A,'Medical Examinations'!D:D,"not found")</f>
        <v>No</v>
      </c>
      <c r="F2217" s="20" t="str">
        <f>_xlfn.XLOOKUP(A2217,'Medical Examinations'!A:A,'Medical Examinations'!E:E,"not found")</f>
        <v>No</v>
      </c>
      <c r="G2217" s="20" t="str">
        <f>_xlfn.XLOOKUP(A2217,'Medical Examinations'!A:A,'Medical Examinations'!F:F,"not found")</f>
        <v>Yes</v>
      </c>
      <c r="H2217" s="20">
        <f>_xlfn.XLOOKUP(A2217,'Medical Examinations'!A:A,'Medical Examinations'!G:G,"not found")</f>
        <v>1</v>
      </c>
      <c r="I2217" s="20" t="str">
        <f>_xlfn.XLOOKUP(A2217,'Medical Examinations'!A:A,'Medical Examinations'!H:H,"not found")</f>
        <v>No</v>
      </c>
      <c r="J2217" s="20" t="str">
        <f>_xlfn.XLOOKUP(A2217,'Medical Examinations'!A:A,'Medical Examinations'!I:I,"not found")</f>
        <v>Underweight</v>
      </c>
      <c r="K2217" s="21">
        <f>_xlfn.XLOOKUP(A2217,'Hospitalisation Details'!A:A,'Hospitalisation Details'!F:F,"Not Found")</f>
        <v>37878</v>
      </c>
      <c r="L2217" s="22">
        <f>_xlfn.XLOOKUP(A2217,'Hospitalisation Details'!A:A,'Hospitalisation Details'!H:H,"Not Found")</f>
        <v>1621.34</v>
      </c>
      <c r="M2217" s="21" t="str">
        <f>_xlfn.XLOOKUP(A2217,'Hospitalisation Details'!A:A,'Hospitalisation Details'!I:I,"Not Found")</f>
        <v>tier - 2</v>
      </c>
      <c r="N2217" s="21" t="str">
        <f>_xlfn.XLOOKUP(A2217,'Hospitalisation Details'!A:A,'Hospitalisation Details'!J:J,"Not Found")</f>
        <v>tier - 2</v>
      </c>
      <c r="O2217" s="21" t="str">
        <f>_xlfn.XLOOKUP(A2217,'Hospitalisation Details'!A:A,'Hospitalisation Details'!K:K,"Not Found")</f>
        <v>R1012</v>
      </c>
      <c r="P2217" s="23">
        <f>_xlfn.XLOOKUP(A2217,'Hospitalisation Details'!A:A,'Hospitalisation Details'!L:L,"Not Found")</f>
        <v>19</v>
      </c>
    </row>
    <row r="2218" spans="1:16" ht="15.75" x14ac:dyDescent="0.25">
      <c r="A2218" s="19" t="s">
        <v>141</v>
      </c>
      <c r="B2218" s="19" t="str">
        <f>_xlfn.XLOOKUP(A2218,'Customer Names'!A:A,'Customer Names'!C:C,"Not Found")</f>
        <v>Smith</v>
      </c>
      <c r="C2218" s="20">
        <f>_xlfn.XLOOKUP(A2218,'Medical Examinations'!A:A,'Medical Examinations'!B:B,"not found")</f>
        <v>22.57</v>
      </c>
      <c r="D2218" s="20">
        <f>_xlfn.XLOOKUP(A2218,'Medical Examinations'!A:A,'Medical Examinations'!C:C,"not found")</f>
        <v>5.8</v>
      </c>
      <c r="E2218" s="20" t="str">
        <f>_xlfn.XLOOKUP(A2218,'Medical Examinations'!A:A,'Medical Examinations'!D:D,"not found")</f>
        <v>Yes</v>
      </c>
      <c r="F2218" s="20" t="str">
        <f>_xlfn.XLOOKUP(A2218,'Medical Examinations'!A:A,'Medical Examinations'!E:E,"not found")</f>
        <v>No</v>
      </c>
      <c r="G2218" s="20" t="str">
        <f>_xlfn.XLOOKUP(A2218,'Medical Examinations'!A:A,'Medical Examinations'!F:F,"not found")</f>
        <v>No</v>
      </c>
      <c r="H2218" s="20">
        <f>_xlfn.XLOOKUP(A2218,'Medical Examinations'!A:A,'Medical Examinations'!G:G,"not found")</f>
        <v>1</v>
      </c>
      <c r="I2218" s="20" t="str">
        <f>_xlfn.XLOOKUP(A2218,'Medical Examinations'!A:A,'Medical Examinations'!H:H,"not found")</f>
        <v>No</v>
      </c>
      <c r="J2218" s="20" t="str">
        <f>_xlfn.XLOOKUP(A2218,'Medical Examinations'!A:A,'Medical Examinations'!I:I,"not found")</f>
        <v>Normal Weight</v>
      </c>
      <c r="K2218" s="21">
        <f>_xlfn.XLOOKUP(A2218,'Hospitalisation Details'!A:A,'Hospitalisation Details'!F:F,"Not Found")</f>
        <v>34916</v>
      </c>
      <c r="L2218" s="22">
        <f>_xlfn.XLOOKUP(A2218,'Hospitalisation Details'!A:A,'Hospitalisation Details'!H:H,"Not Found")</f>
        <v>1617.16</v>
      </c>
      <c r="M2218" s="21" t="str">
        <f>_xlfn.XLOOKUP(A2218,'Hospitalisation Details'!A:A,'Hospitalisation Details'!I:I,"Not Found")</f>
        <v>tier - 2</v>
      </c>
      <c r="N2218" s="21" t="str">
        <f>_xlfn.XLOOKUP(A2218,'Hospitalisation Details'!A:A,'Hospitalisation Details'!J:J,"Not Found")</f>
        <v>tier - 2</v>
      </c>
      <c r="O2218" s="21" t="str">
        <f>_xlfn.XLOOKUP(A2218,'Hospitalisation Details'!A:A,'Hospitalisation Details'!K:K,"Not Found")</f>
        <v>R1013</v>
      </c>
      <c r="P2218" s="23">
        <f>_xlfn.XLOOKUP(A2218,'Hospitalisation Details'!A:A,'Hospitalisation Details'!L:L,"Not Found")</f>
        <v>27</v>
      </c>
    </row>
    <row r="2219" spans="1:16" ht="15.75" x14ac:dyDescent="0.25">
      <c r="A2219" s="19" t="s">
        <v>140</v>
      </c>
      <c r="B2219" s="19" t="str">
        <f>_xlfn.XLOOKUP(A2219,'Customer Names'!A:A,'Customer Names'!C:C,"Not Found")</f>
        <v>Moody</v>
      </c>
      <c r="C2219" s="20">
        <f>_xlfn.XLOOKUP(A2219,'Medical Examinations'!A:A,'Medical Examinations'!B:B,"not found")</f>
        <v>26.73</v>
      </c>
      <c r="D2219" s="20">
        <f>_xlfn.XLOOKUP(A2219,'Medical Examinations'!A:A,'Medical Examinations'!C:C,"not found")</f>
        <v>5.08</v>
      </c>
      <c r="E2219" s="20" t="str">
        <f>_xlfn.XLOOKUP(A2219,'Medical Examinations'!A:A,'Medical Examinations'!D:D,"not found")</f>
        <v>No</v>
      </c>
      <c r="F2219" s="20" t="str">
        <f>_xlfn.XLOOKUP(A2219,'Medical Examinations'!A:A,'Medical Examinations'!E:E,"not found")</f>
        <v>Yes</v>
      </c>
      <c r="G2219" s="20" t="str">
        <f>_xlfn.XLOOKUP(A2219,'Medical Examinations'!A:A,'Medical Examinations'!F:F,"not found")</f>
        <v>No</v>
      </c>
      <c r="H2219" s="20">
        <f>_xlfn.XLOOKUP(A2219,'Medical Examinations'!A:A,'Medical Examinations'!G:G,"not found")</f>
        <v>1</v>
      </c>
      <c r="I2219" s="20" t="str">
        <f>_xlfn.XLOOKUP(A2219,'Medical Examinations'!A:A,'Medical Examinations'!H:H,"not found")</f>
        <v>No</v>
      </c>
      <c r="J2219" s="20" t="str">
        <f>_xlfn.XLOOKUP(A2219,'Medical Examinations'!A:A,'Medical Examinations'!I:I,"not found")</f>
        <v>Overweight</v>
      </c>
      <c r="K2219" s="21">
        <f>_xlfn.XLOOKUP(A2219,'Hospitalisation Details'!A:A,'Hospitalisation Details'!F:F,"Not Found")</f>
        <v>38190</v>
      </c>
      <c r="L2219" s="22">
        <f>_xlfn.XLOOKUP(A2219,'Hospitalisation Details'!A:A,'Hospitalisation Details'!H:H,"Not Found")</f>
        <v>1615.77</v>
      </c>
      <c r="M2219" s="21" t="str">
        <f>_xlfn.XLOOKUP(A2219,'Hospitalisation Details'!A:A,'Hospitalisation Details'!I:I,"Not Found")</f>
        <v>tier - 2</v>
      </c>
      <c r="N2219" s="21" t="str">
        <f>_xlfn.XLOOKUP(A2219,'Hospitalisation Details'!A:A,'Hospitalisation Details'!J:J,"Not Found")</f>
        <v>tier - 2</v>
      </c>
      <c r="O2219" s="21" t="str">
        <f>_xlfn.XLOOKUP(A2219,'Hospitalisation Details'!A:A,'Hospitalisation Details'!K:K,"Not Found")</f>
        <v>R1013</v>
      </c>
      <c r="P2219" s="23">
        <f>_xlfn.XLOOKUP(A2219,'Hospitalisation Details'!A:A,'Hospitalisation Details'!L:L,"Not Found")</f>
        <v>18</v>
      </c>
    </row>
    <row r="2220" spans="1:16" ht="15.75" x14ac:dyDescent="0.25">
      <c r="A2220" s="19" t="s">
        <v>139</v>
      </c>
      <c r="B2220" s="19" t="str">
        <f>_xlfn.XLOOKUP(A2220,'Customer Names'!A:A,'Customer Names'!C:C,"Not Found")</f>
        <v>Swierzbinski</v>
      </c>
      <c r="C2220" s="20">
        <f>_xlfn.XLOOKUP(A2220,'Medical Examinations'!A:A,'Medical Examinations'!B:B,"not found")</f>
        <v>20.79</v>
      </c>
      <c r="D2220" s="20">
        <f>_xlfn.XLOOKUP(A2220,'Medical Examinations'!A:A,'Medical Examinations'!C:C,"not found")</f>
        <v>5.84</v>
      </c>
      <c r="E2220" s="20" t="str">
        <f>_xlfn.XLOOKUP(A2220,'Medical Examinations'!A:A,'Medical Examinations'!D:D,"not found")</f>
        <v>No</v>
      </c>
      <c r="F2220" s="20" t="str">
        <f>_xlfn.XLOOKUP(A2220,'Medical Examinations'!A:A,'Medical Examinations'!E:E,"not found")</f>
        <v>Yes</v>
      </c>
      <c r="G2220" s="20" t="str">
        <f>_xlfn.XLOOKUP(A2220,'Medical Examinations'!A:A,'Medical Examinations'!F:F,"not found")</f>
        <v>No</v>
      </c>
      <c r="H2220" s="20">
        <f>_xlfn.XLOOKUP(A2220,'Medical Examinations'!A:A,'Medical Examinations'!G:G,"not found")</f>
        <v>1</v>
      </c>
      <c r="I2220" s="20" t="str">
        <f>_xlfn.XLOOKUP(A2220,'Medical Examinations'!A:A,'Medical Examinations'!H:H,"not found")</f>
        <v>No</v>
      </c>
      <c r="J2220" s="20" t="str">
        <f>_xlfn.XLOOKUP(A2220,'Medical Examinations'!A:A,'Medical Examinations'!I:I,"not found")</f>
        <v>Normal Weight</v>
      </c>
      <c r="K2220" s="21">
        <f>_xlfn.XLOOKUP(A2220,'Hospitalisation Details'!A:A,'Hospitalisation Details'!F:F,"Not Found")</f>
        <v>38310</v>
      </c>
      <c r="L2220" s="22">
        <f>_xlfn.XLOOKUP(A2220,'Hospitalisation Details'!A:A,'Hospitalisation Details'!H:H,"Not Found")</f>
        <v>1607.51</v>
      </c>
      <c r="M2220" s="21" t="str">
        <f>_xlfn.XLOOKUP(A2220,'Hospitalisation Details'!A:A,'Hospitalisation Details'!I:I,"Not Found")</f>
        <v>tier - 2</v>
      </c>
      <c r="N2220" s="21" t="str">
        <f>_xlfn.XLOOKUP(A2220,'Hospitalisation Details'!A:A,'Hospitalisation Details'!J:J,"Not Found")</f>
        <v>tier - 2</v>
      </c>
      <c r="O2220" s="21" t="str">
        <f>_xlfn.XLOOKUP(A2220,'Hospitalisation Details'!A:A,'Hospitalisation Details'!K:K,"Not Found")</f>
        <v>R1013</v>
      </c>
      <c r="P2220" s="23">
        <f>_xlfn.XLOOKUP(A2220,'Hospitalisation Details'!A:A,'Hospitalisation Details'!L:L,"Not Found")</f>
        <v>18</v>
      </c>
    </row>
    <row r="2221" spans="1:16" ht="15.75" x14ac:dyDescent="0.25">
      <c r="A2221" s="19" t="s">
        <v>138</v>
      </c>
      <c r="B2221" s="19" t="str">
        <f>_xlfn.XLOOKUP(A2221,'Customer Names'!A:A,'Customer Names'!C:C,"Not Found")</f>
        <v>Schwartz</v>
      </c>
      <c r="C2221" s="20">
        <f>_xlfn.XLOOKUP(A2221,'Medical Examinations'!A:A,'Medical Examinations'!B:B,"not found")</f>
        <v>20.149999999999999</v>
      </c>
      <c r="D2221" s="20">
        <f>_xlfn.XLOOKUP(A2221,'Medical Examinations'!A:A,'Medical Examinations'!C:C,"not found")</f>
        <v>4.1500000000000004</v>
      </c>
      <c r="E2221" s="20" t="str">
        <f>_xlfn.XLOOKUP(A2221,'Medical Examinations'!A:A,'Medical Examinations'!D:D,"not found")</f>
        <v>No</v>
      </c>
      <c r="F2221" s="20" t="str">
        <f>_xlfn.XLOOKUP(A2221,'Medical Examinations'!A:A,'Medical Examinations'!E:E,"not found")</f>
        <v>No</v>
      </c>
      <c r="G2221" s="20" t="str">
        <f>_xlfn.XLOOKUP(A2221,'Medical Examinations'!A:A,'Medical Examinations'!F:F,"not found")</f>
        <v>No</v>
      </c>
      <c r="H2221" s="20">
        <f>_xlfn.XLOOKUP(A2221,'Medical Examinations'!A:A,'Medical Examinations'!G:G,"not found")</f>
        <v>1</v>
      </c>
      <c r="I2221" s="20" t="str">
        <f>_xlfn.XLOOKUP(A2221,'Medical Examinations'!A:A,'Medical Examinations'!H:H,"not found")</f>
        <v>No</v>
      </c>
      <c r="J2221" s="20" t="str">
        <f>_xlfn.XLOOKUP(A2221,'Medical Examinations'!A:A,'Medical Examinations'!I:I,"not found")</f>
        <v>Normal Weight</v>
      </c>
      <c r="K2221" s="21">
        <f>_xlfn.XLOOKUP(A2221,'Hospitalisation Details'!A:A,'Hospitalisation Details'!F:F,"Not Found")</f>
        <v>33869</v>
      </c>
      <c r="L2221" s="22">
        <f>_xlfn.XLOOKUP(A2221,'Hospitalisation Details'!A:A,'Hospitalisation Details'!H:H,"Not Found")</f>
        <v>1566.88</v>
      </c>
      <c r="M2221" s="21" t="str">
        <f>_xlfn.XLOOKUP(A2221,'Hospitalisation Details'!A:A,'Hospitalisation Details'!I:I,"Not Found")</f>
        <v>tier - 2</v>
      </c>
      <c r="N2221" s="21" t="str">
        <f>_xlfn.XLOOKUP(A2221,'Hospitalisation Details'!A:A,'Hospitalisation Details'!J:J,"Not Found")</f>
        <v>tier - 2</v>
      </c>
      <c r="O2221" s="21" t="str">
        <f>_xlfn.XLOOKUP(A2221,'Hospitalisation Details'!A:A,'Hospitalisation Details'!K:K,"Not Found")</f>
        <v>R1013</v>
      </c>
      <c r="P2221" s="23">
        <f>_xlfn.XLOOKUP(A2221,'Hospitalisation Details'!A:A,'Hospitalisation Details'!L:L,"Not Found")</f>
        <v>30</v>
      </c>
    </row>
    <row r="2222" spans="1:16" ht="15.75" x14ac:dyDescent="0.25">
      <c r="A2222" s="19" t="s">
        <v>137</v>
      </c>
      <c r="B2222" s="19" t="str">
        <f>_xlfn.XLOOKUP(A2222,'Customer Names'!A:A,'Customer Names'!C:C,"Not Found")</f>
        <v>Sanseverino</v>
      </c>
      <c r="C2222" s="20">
        <f>_xlfn.XLOOKUP(A2222,'Medical Examinations'!A:A,'Medical Examinations'!B:B,"not found")</f>
        <v>36.85</v>
      </c>
      <c r="D2222" s="20">
        <f>_xlfn.XLOOKUP(A2222,'Medical Examinations'!A:A,'Medical Examinations'!C:C,"not found")</f>
        <v>4.3600000000000003</v>
      </c>
      <c r="E2222" s="20" t="str">
        <f>_xlfn.XLOOKUP(A2222,'Medical Examinations'!A:A,'Medical Examinations'!D:D,"not found")</f>
        <v>Yes</v>
      </c>
      <c r="F2222" s="20" t="str">
        <f>_xlfn.XLOOKUP(A2222,'Medical Examinations'!A:A,'Medical Examinations'!E:E,"not found")</f>
        <v>No</v>
      </c>
      <c r="G2222" s="20" t="str">
        <f>_xlfn.XLOOKUP(A2222,'Medical Examinations'!A:A,'Medical Examinations'!F:F,"not found")</f>
        <v>No</v>
      </c>
      <c r="H2222" s="20">
        <f>_xlfn.XLOOKUP(A2222,'Medical Examinations'!A:A,'Medical Examinations'!G:G,"not found")</f>
        <v>0</v>
      </c>
      <c r="I2222" s="20" t="str">
        <f>_xlfn.XLOOKUP(A2222,'Medical Examinations'!A:A,'Medical Examinations'!H:H,"not found")</f>
        <v>No</v>
      </c>
      <c r="J2222" s="20" t="str">
        <f>_xlfn.XLOOKUP(A2222,'Medical Examinations'!A:A,'Medical Examinations'!I:I,"not found")</f>
        <v>Obesity</v>
      </c>
      <c r="K2222" s="21">
        <f>_xlfn.XLOOKUP(A2222,'Hospitalisation Details'!A:A,'Hospitalisation Details'!F:F,"Not Found")</f>
        <v>37230</v>
      </c>
      <c r="L2222" s="22">
        <f>_xlfn.XLOOKUP(A2222,'Hospitalisation Details'!A:A,'Hospitalisation Details'!H:H,"Not Found")</f>
        <v>1534.3</v>
      </c>
      <c r="M2222" s="21" t="str">
        <f>_xlfn.XLOOKUP(A2222,'Hospitalisation Details'!A:A,'Hospitalisation Details'!I:I,"Not Found")</f>
        <v>tier - 2</v>
      </c>
      <c r="N2222" s="21" t="str">
        <f>_xlfn.XLOOKUP(A2222,'Hospitalisation Details'!A:A,'Hospitalisation Details'!J:J,"Not Found")</f>
        <v>tier - 2</v>
      </c>
      <c r="O2222" s="21" t="str">
        <f>_xlfn.XLOOKUP(A2222,'Hospitalisation Details'!A:A,'Hospitalisation Details'!K:K,"Not Found")</f>
        <v>R1013</v>
      </c>
      <c r="P2222" s="23">
        <f>_xlfn.XLOOKUP(A2222,'Hospitalisation Details'!A:A,'Hospitalisation Details'!L:L,"Not Found")</f>
        <v>21</v>
      </c>
    </row>
    <row r="2223" spans="1:16" ht="15.75" x14ac:dyDescent="0.25">
      <c r="A2223" s="19" t="s">
        <v>136</v>
      </c>
      <c r="B2223" s="19" t="str">
        <f>_xlfn.XLOOKUP(A2223,'Customer Names'!A:A,'Customer Names'!C:C,"Not Found")</f>
        <v>Lawder</v>
      </c>
      <c r="C2223" s="20">
        <f>_xlfn.XLOOKUP(A2223,'Medical Examinations'!A:A,'Medical Examinations'!B:B,"not found")</f>
        <v>35.53</v>
      </c>
      <c r="D2223" s="20">
        <f>_xlfn.XLOOKUP(A2223,'Medical Examinations'!A:A,'Medical Examinations'!C:C,"not found")</f>
        <v>4.55</v>
      </c>
      <c r="E2223" s="20" t="str">
        <f>_xlfn.XLOOKUP(A2223,'Medical Examinations'!A:A,'Medical Examinations'!D:D,"not found")</f>
        <v>Yes</v>
      </c>
      <c r="F2223" s="20" t="str">
        <f>_xlfn.XLOOKUP(A2223,'Medical Examinations'!A:A,'Medical Examinations'!E:E,"not found")</f>
        <v>No</v>
      </c>
      <c r="G2223" s="20" t="str">
        <f>_xlfn.XLOOKUP(A2223,'Medical Examinations'!A:A,'Medical Examinations'!F:F,"not found")</f>
        <v>No</v>
      </c>
      <c r="H2223" s="20">
        <f>_xlfn.XLOOKUP(A2223,'Medical Examinations'!A:A,'Medical Examinations'!G:G,"not found")</f>
        <v>0</v>
      </c>
      <c r="I2223" s="20" t="str">
        <f>_xlfn.XLOOKUP(A2223,'Medical Examinations'!A:A,'Medical Examinations'!H:H,"not found")</f>
        <v>No</v>
      </c>
      <c r="J2223" s="20" t="str">
        <f>_xlfn.XLOOKUP(A2223,'Medical Examinations'!A:A,'Medical Examinations'!I:I,"not found")</f>
        <v>Obesity</v>
      </c>
      <c r="K2223" s="21">
        <f>_xlfn.XLOOKUP(A2223,'Hospitalisation Details'!A:A,'Hospitalisation Details'!F:F,"Not Found")</f>
        <v>37044</v>
      </c>
      <c r="L2223" s="22">
        <f>_xlfn.XLOOKUP(A2223,'Hospitalisation Details'!A:A,'Hospitalisation Details'!H:H,"Not Found")</f>
        <v>1532.47</v>
      </c>
      <c r="M2223" s="21" t="str">
        <f>_xlfn.XLOOKUP(A2223,'Hospitalisation Details'!A:A,'Hospitalisation Details'!I:I,"Not Found")</f>
        <v>tier - 2</v>
      </c>
      <c r="N2223" s="21" t="str">
        <f>_xlfn.XLOOKUP(A2223,'Hospitalisation Details'!A:A,'Hospitalisation Details'!J:J,"Not Found")</f>
        <v>tier - 2</v>
      </c>
      <c r="O2223" s="21" t="str">
        <f>_xlfn.XLOOKUP(A2223,'Hospitalisation Details'!A:A,'Hospitalisation Details'!K:K,"Not Found")</f>
        <v>R1013</v>
      </c>
      <c r="P2223" s="23">
        <f>_xlfn.XLOOKUP(A2223,'Hospitalisation Details'!A:A,'Hospitalisation Details'!L:L,"Not Found")</f>
        <v>22</v>
      </c>
    </row>
    <row r="2224" spans="1:16" ht="15.75" x14ac:dyDescent="0.25">
      <c r="A2224" s="19" t="s">
        <v>135</v>
      </c>
      <c r="B2224" s="19" t="str">
        <f>_xlfn.XLOOKUP(A2224,'Customer Names'!A:A,'Customer Names'!C:C,"Not Found")</f>
        <v>Young</v>
      </c>
      <c r="C2224" s="20">
        <f>_xlfn.XLOOKUP(A2224,'Medical Examinations'!A:A,'Medical Examinations'!B:B,"not found")</f>
        <v>31.1</v>
      </c>
      <c r="D2224" s="20">
        <f>_xlfn.XLOOKUP(A2224,'Medical Examinations'!A:A,'Medical Examinations'!C:C,"not found")</f>
        <v>4.37</v>
      </c>
      <c r="E2224" s="20" t="str">
        <f>_xlfn.XLOOKUP(A2224,'Medical Examinations'!A:A,'Medical Examinations'!D:D,"not found")</f>
        <v>Yes</v>
      </c>
      <c r="F2224" s="20" t="str">
        <f>_xlfn.XLOOKUP(A2224,'Medical Examinations'!A:A,'Medical Examinations'!E:E,"not found")</f>
        <v>No</v>
      </c>
      <c r="G2224" s="20" t="str">
        <f>_xlfn.XLOOKUP(A2224,'Medical Examinations'!A:A,'Medical Examinations'!F:F,"not found")</f>
        <v>No</v>
      </c>
      <c r="H2224" s="20">
        <f>_xlfn.XLOOKUP(A2224,'Medical Examinations'!A:A,'Medical Examinations'!G:G,"not found")</f>
        <v>0</v>
      </c>
      <c r="I2224" s="20" t="str">
        <f>_xlfn.XLOOKUP(A2224,'Medical Examinations'!A:A,'Medical Examinations'!H:H,"not found")</f>
        <v>No</v>
      </c>
      <c r="J2224" s="20" t="str">
        <f>_xlfn.XLOOKUP(A2224,'Medical Examinations'!A:A,'Medical Examinations'!I:I,"not found")</f>
        <v>Obesity</v>
      </c>
      <c r="K2224" s="21">
        <f>_xlfn.XLOOKUP(A2224,'Hospitalisation Details'!A:A,'Hospitalisation Details'!F:F,"Not Found")</f>
        <v>37079</v>
      </c>
      <c r="L2224" s="22">
        <f>_xlfn.XLOOKUP(A2224,'Hospitalisation Details'!A:A,'Hospitalisation Details'!H:H,"Not Found")</f>
        <v>1526.31</v>
      </c>
      <c r="M2224" s="21" t="str">
        <f>_xlfn.XLOOKUP(A2224,'Hospitalisation Details'!A:A,'Hospitalisation Details'!I:I,"Not Found")</f>
        <v>tier - 2</v>
      </c>
      <c r="N2224" s="21" t="str">
        <f>_xlfn.XLOOKUP(A2224,'Hospitalisation Details'!A:A,'Hospitalisation Details'!J:J,"Not Found")</f>
        <v>tier - 2</v>
      </c>
      <c r="O2224" s="21" t="str">
        <f>_xlfn.XLOOKUP(A2224,'Hospitalisation Details'!A:A,'Hospitalisation Details'!K:K,"Not Found")</f>
        <v>R1011</v>
      </c>
      <c r="P2224" s="23">
        <f>_xlfn.XLOOKUP(A2224,'Hospitalisation Details'!A:A,'Hospitalisation Details'!L:L,"Not Found")</f>
        <v>21</v>
      </c>
    </row>
    <row r="2225" spans="1:16" ht="15.75" x14ac:dyDescent="0.25">
      <c r="A2225" s="19" t="s">
        <v>134</v>
      </c>
      <c r="B2225" s="19" t="str">
        <f>_xlfn.XLOOKUP(A2225,'Customer Names'!A:A,'Customer Names'!C:C,"Not Found")</f>
        <v>Hoerner</v>
      </c>
      <c r="C2225" s="20">
        <f>_xlfn.XLOOKUP(A2225,'Medical Examinations'!A:A,'Medical Examinations'!B:B,"not found")</f>
        <v>23.21</v>
      </c>
      <c r="D2225" s="20">
        <f>_xlfn.XLOOKUP(A2225,'Medical Examinations'!A:A,'Medical Examinations'!C:C,"not found")</f>
        <v>5.24</v>
      </c>
      <c r="E2225" s="20" t="str">
        <f>_xlfn.XLOOKUP(A2225,'Medical Examinations'!A:A,'Medical Examinations'!D:D,"not found")</f>
        <v>Yes</v>
      </c>
      <c r="F2225" s="20" t="str">
        <f>_xlfn.XLOOKUP(A2225,'Medical Examinations'!A:A,'Medical Examinations'!E:E,"not found")</f>
        <v>No</v>
      </c>
      <c r="G2225" s="20" t="str">
        <f>_xlfn.XLOOKUP(A2225,'Medical Examinations'!A:A,'Medical Examinations'!F:F,"not found")</f>
        <v>No</v>
      </c>
      <c r="H2225" s="20">
        <f>_xlfn.XLOOKUP(A2225,'Medical Examinations'!A:A,'Medical Examinations'!G:G,"not found")</f>
        <v>0</v>
      </c>
      <c r="I2225" s="20" t="str">
        <f>_xlfn.XLOOKUP(A2225,'Medical Examinations'!A:A,'Medical Examinations'!H:H,"not found")</f>
        <v>No</v>
      </c>
      <c r="J2225" s="20" t="str">
        <f>_xlfn.XLOOKUP(A2225,'Medical Examinations'!A:A,'Medical Examinations'!I:I,"not found")</f>
        <v>Normal Weight</v>
      </c>
      <c r="K2225" s="21">
        <f>_xlfn.XLOOKUP(A2225,'Hospitalisation Details'!A:A,'Hospitalisation Details'!F:F,"Not Found")</f>
        <v>37128</v>
      </c>
      <c r="L2225" s="22">
        <f>_xlfn.XLOOKUP(A2225,'Hospitalisation Details'!A:A,'Hospitalisation Details'!H:H,"Not Found")</f>
        <v>1515.34</v>
      </c>
      <c r="M2225" s="21" t="str">
        <f>_xlfn.XLOOKUP(A2225,'Hospitalisation Details'!A:A,'Hospitalisation Details'!I:I,"Not Found")</f>
        <v>tier - 2</v>
      </c>
      <c r="N2225" s="21" t="str">
        <f>_xlfn.XLOOKUP(A2225,'Hospitalisation Details'!A:A,'Hospitalisation Details'!J:J,"Not Found")</f>
        <v>tier - 2</v>
      </c>
      <c r="O2225" s="21" t="str">
        <f>_xlfn.XLOOKUP(A2225,'Hospitalisation Details'!A:A,'Hospitalisation Details'!K:K,"Not Found")</f>
        <v>R1013</v>
      </c>
      <c r="P2225" s="23">
        <f>_xlfn.XLOOKUP(A2225,'Hospitalisation Details'!A:A,'Hospitalisation Details'!L:L,"Not Found")</f>
        <v>21</v>
      </c>
    </row>
    <row r="2226" spans="1:16" ht="15.75" x14ac:dyDescent="0.25">
      <c r="A2226" s="19" t="s">
        <v>133</v>
      </c>
      <c r="B2226" s="19" t="str">
        <f>_xlfn.XLOOKUP(A2226,'Customer Names'!A:A,'Customer Names'!C:C,"Not Found")</f>
        <v>Benson</v>
      </c>
      <c r="C2226" s="20">
        <f>_xlfn.XLOOKUP(A2226,'Medical Examinations'!A:A,'Medical Examinations'!B:B,"not found")</f>
        <v>18.36</v>
      </c>
      <c r="D2226" s="20">
        <f>_xlfn.XLOOKUP(A2226,'Medical Examinations'!A:A,'Medical Examinations'!C:C,"not found")</f>
        <v>5.96</v>
      </c>
      <c r="E2226" s="20" t="str">
        <f>_xlfn.XLOOKUP(A2226,'Medical Examinations'!A:A,'Medical Examinations'!D:D,"not found")</f>
        <v>No</v>
      </c>
      <c r="F2226" s="20" t="str">
        <f>_xlfn.XLOOKUP(A2226,'Medical Examinations'!A:A,'Medical Examinations'!E:E,"not found")</f>
        <v>No</v>
      </c>
      <c r="G2226" s="20" t="str">
        <f>_xlfn.XLOOKUP(A2226,'Medical Examinations'!A:A,'Medical Examinations'!F:F,"not found")</f>
        <v>No</v>
      </c>
      <c r="H2226" s="20">
        <f>_xlfn.XLOOKUP(A2226,'Medical Examinations'!A:A,'Medical Examinations'!G:G,"not found")</f>
        <v>1</v>
      </c>
      <c r="I2226" s="20" t="str">
        <f>_xlfn.XLOOKUP(A2226,'Medical Examinations'!A:A,'Medical Examinations'!H:H,"not found")</f>
        <v>No</v>
      </c>
      <c r="J2226" s="20" t="str">
        <f>_xlfn.XLOOKUP(A2226,'Medical Examinations'!A:A,'Medical Examinations'!I:I,"not found")</f>
        <v>Underweight</v>
      </c>
      <c r="K2226" s="21">
        <f>_xlfn.XLOOKUP(A2226,'Hospitalisation Details'!A:A,'Hospitalisation Details'!F:F,"Not Found")</f>
        <v>35965</v>
      </c>
      <c r="L2226" s="22">
        <f>_xlfn.XLOOKUP(A2226,'Hospitalisation Details'!A:A,'Hospitalisation Details'!H:H,"Not Found")</f>
        <v>1497</v>
      </c>
      <c r="M2226" s="21" t="str">
        <f>_xlfn.XLOOKUP(A2226,'Hospitalisation Details'!A:A,'Hospitalisation Details'!I:I,"Not Found")</f>
        <v>tier - 2</v>
      </c>
      <c r="N2226" s="21" t="str">
        <f>_xlfn.XLOOKUP(A2226,'Hospitalisation Details'!A:A,'Hospitalisation Details'!J:J,"Not Found")</f>
        <v>tier - 2</v>
      </c>
      <c r="O2226" s="21" t="str">
        <f>_xlfn.XLOOKUP(A2226,'Hospitalisation Details'!A:A,'Hospitalisation Details'!K:K,"Not Found")</f>
        <v>R1013</v>
      </c>
      <c r="P2226" s="23">
        <f>_xlfn.XLOOKUP(A2226,'Hospitalisation Details'!A:A,'Hospitalisation Details'!L:L,"Not Found")</f>
        <v>24</v>
      </c>
    </row>
    <row r="2227" spans="1:16" ht="15.75" x14ac:dyDescent="0.25">
      <c r="A2227" s="19" t="s">
        <v>132</v>
      </c>
      <c r="B2227" s="19" t="str">
        <f>_xlfn.XLOOKUP(A2227,'Customer Names'!A:A,'Customer Names'!C:C,"Not Found")</f>
        <v>Horton</v>
      </c>
      <c r="C2227" s="20">
        <f>_xlfn.XLOOKUP(A2227,'Medical Examinations'!A:A,'Medical Examinations'!B:B,"not found")</f>
        <v>15.92</v>
      </c>
      <c r="D2227" s="20">
        <f>_xlfn.XLOOKUP(A2227,'Medical Examinations'!A:A,'Medical Examinations'!C:C,"not found")</f>
        <v>4.76</v>
      </c>
      <c r="E2227" s="20" t="str">
        <f>_xlfn.XLOOKUP(A2227,'Medical Examinations'!A:A,'Medical Examinations'!D:D,"not found")</f>
        <v>Yes</v>
      </c>
      <c r="F2227" s="20" t="str">
        <f>_xlfn.XLOOKUP(A2227,'Medical Examinations'!A:A,'Medical Examinations'!E:E,"not found")</f>
        <v>No</v>
      </c>
      <c r="G2227" s="20" t="str">
        <f>_xlfn.XLOOKUP(A2227,'Medical Examinations'!A:A,'Medical Examinations'!F:F,"not found")</f>
        <v>No</v>
      </c>
      <c r="H2227" s="20">
        <f>_xlfn.XLOOKUP(A2227,'Medical Examinations'!A:A,'Medical Examinations'!G:G,"not found")</f>
        <v>1</v>
      </c>
      <c r="I2227" s="20" t="str">
        <f>_xlfn.XLOOKUP(A2227,'Medical Examinations'!A:A,'Medical Examinations'!H:H,"not found")</f>
        <v>No</v>
      </c>
      <c r="J2227" s="20" t="str">
        <f>_xlfn.XLOOKUP(A2227,'Medical Examinations'!A:A,'Medical Examinations'!I:I,"not found")</f>
        <v>Underweight</v>
      </c>
      <c r="K2227" s="21">
        <f>_xlfn.XLOOKUP(A2227,'Hospitalisation Details'!A:A,'Hospitalisation Details'!F:F,"Not Found")</f>
        <v>34979</v>
      </c>
      <c r="L2227" s="22">
        <f>_xlfn.XLOOKUP(A2227,'Hospitalisation Details'!A:A,'Hospitalisation Details'!H:H,"Not Found")</f>
        <v>1493</v>
      </c>
      <c r="M2227" s="21" t="str">
        <f>_xlfn.XLOOKUP(A2227,'Hospitalisation Details'!A:A,'Hospitalisation Details'!I:I,"Not Found")</f>
        <v>tier - 2</v>
      </c>
      <c r="N2227" s="21" t="str">
        <f>_xlfn.XLOOKUP(A2227,'Hospitalisation Details'!A:A,'Hospitalisation Details'!J:J,"Not Found")</f>
        <v>tier - 2</v>
      </c>
      <c r="O2227" s="21" t="str">
        <f>_xlfn.XLOOKUP(A2227,'Hospitalisation Details'!A:A,'Hospitalisation Details'!K:K,"Not Found")</f>
        <v>R1013</v>
      </c>
      <c r="P2227" s="23">
        <f>_xlfn.XLOOKUP(A2227,'Hospitalisation Details'!A:A,'Hospitalisation Details'!L:L,"Not Found")</f>
        <v>27</v>
      </c>
    </row>
    <row r="2228" spans="1:16" ht="15.75" x14ac:dyDescent="0.25">
      <c r="A2228" s="19" t="s">
        <v>131</v>
      </c>
      <c r="B2228" s="19" t="str">
        <f>_xlfn.XLOOKUP(A2228,'Customer Names'!A:A,'Customer Names'!C:C,"Not Found")</f>
        <v>McGraw</v>
      </c>
      <c r="C2228" s="20">
        <f>_xlfn.XLOOKUP(A2228,'Medical Examinations'!A:A,'Medical Examinations'!B:B,"not found")</f>
        <v>15.17</v>
      </c>
      <c r="D2228" s="20">
        <f>_xlfn.XLOOKUP(A2228,'Medical Examinations'!A:A,'Medical Examinations'!C:C,"not found")</f>
        <v>4.3</v>
      </c>
      <c r="E2228" s="20" t="str">
        <f>_xlfn.XLOOKUP(A2228,'Medical Examinations'!A:A,'Medical Examinations'!D:D,"not found")</f>
        <v>Yes</v>
      </c>
      <c r="F2228" s="20" t="str">
        <f>_xlfn.XLOOKUP(A2228,'Medical Examinations'!A:A,'Medical Examinations'!E:E,"not found")</f>
        <v>No</v>
      </c>
      <c r="G2228" s="20" t="str">
        <f>_xlfn.XLOOKUP(A2228,'Medical Examinations'!A:A,'Medical Examinations'!F:F,"not found")</f>
        <v>Yes</v>
      </c>
      <c r="H2228" s="20">
        <f>_xlfn.XLOOKUP(A2228,'Medical Examinations'!A:A,'Medical Examinations'!G:G,"not found")</f>
        <v>1</v>
      </c>
      <c r="I2228" s="20" t="str">
        <f>_xlfn.XLOOKUP(A2228,'Medical Examinations'!A:A,'Medical Examinations'!H:H,"not found")</f>
        <v>No</v>
      </c>
      <c r="J2228" s="20" t="str">
        <f>_xlfn.XLOOKUP(A2228,'Medical Examinations'!A:A,'Medical Examinations'!I:I,"not found")</f>
        <v>Underweight</v>
      </c>
      <c r="K2228" s="21">
        <f>_xlfn.XLOOKUP(A2228,'Hospitalisation Details'!A:A,'Hospitalisation Details'!F:F,"Not Found")</f>
        <v>35590</v>
      </c>
      <c r="L2228" s="22">
        <f>_xlfn.XLOOKUP(A2228,'Hospitalisation Details'!A:A,'Hospitalisation Details'!H:H,"Not Found")</f>
        <v>1481</v>
      </c>
      <c r="M2228" s="21" t="str">
        <f>_xlfn.XLOOKUP(A2228,'Hospitalisation Details'!A:A,'Hospitalisation Details'!I:I,"Not Found")</f>
        <v>tier - 2</v>
      </c>
      <c r="N2228" s="21" t="str">
        <f>_xlfn.XLOOKUP(A2228,'Hospitalisation Details'!A:A,'Hospitalisation Details'!J:J,"Not Found")</f>
        <v>tier - 2</v>
      </c>
      <c r="O2228" s="21" t="str">
        <f>_xlfn.XLOOKUP(A2228,'Hospitalisation Details'!A:A,'Hospitalisation Details'!K:K,"Not Found")</f>
        <v>R1012</v>
      </c>
      <c r="P2228" s="23">
        <f>_xlfn.XLOOKUP(A2228,'Hospitalisation Details'!A:A,'Hospitalisation Details'!L:L,"Not Found")</f>
        <v>25</v>
      </c>
    </row>
    <row r="2229" spans="1:16" ht="15.75" x14ac:dyDescent="0.25">
      <c r="A2229" s="19" t="s">
        <v>130</v>
      </c>
      <c r="B2229" s="19" t="str">
        <f>_xlfn.XLOOKUP(A2229,'Customer Names'!A:A,'Customer Names'!C:C,"Not Found")</f>
        <v>Beaulne</v>
      </c>
      <c r="C2229" s="20">
        <f>_xlfn.XLOOKUP(A2229,'Medical Examinations'!A:A,'Medical Examinations'!B:B,"not found")</f>
        <v>16.63</v>
      </c>
      <c r="D2229" s="20">
        <f>_xlfn.XLOOKUP(A2229,'Medical Examinations'!A:A,'Medical Examinations'!C:C,"not found")</f>
        <v>4.5</v>
      </c>
      <c r="E2229" s="20" t="str">
        <f>_xlfn.XLOOKUP(A2229,'Medical Examinations'!A:A,'Medical Examinations'!D:D,"not found")</f>
        <v>No</v>
      </c>
      <c r="F2229" s="20" t="str">
        <f>_xlfn.XLOOKUP(A2229,'Medical Examinations'!A:A,'Medical Examinations'!E:E,"not found")</f>
        <v>No</v>
      </c>
      <c r="G2229" s="20" t="str">
        <f>_xlfn.XLOOKUP(A2229,'Medical Examinations'!A:A,'Medical Examinations'!F:F,"not found")</f>
        <v>No</v>
      </c>
      <c r="H2229" s="20">
        <f>_xlfn.XLOOKUP(A2229,'Medical Examinations'!A:A,'Medical Examinations'!G:G,"not found")</f>
        <v>1</v>
      </c>
      <c r="I2229" s="20" t="str">
        <f>_xlfn.XLOOKUP(A2229,'Medical Examinations'!A:A,'Medical Examinations'!H:H,"not found")</f>
        <v>No</v>
      </c>
      <c r="J2229" s="20" t="str">
        <f>_xlfn.XLOOKUP(A2229,'Medical Examinations'!A:A,'Medical Examinations'!I:I,"not found")</f>
        <v>Underweight</v>
      </c>
      <c r="K2229" s="21">
        <f>_xlfn.XLOOKUP(A2229,'Hospitalisation Details'!A:A,'Hospitalisation Details'!F:F,"Not Found")</f>
        <v>36136</v>
      </c>
      <c r="L2229" s="22">
        <f>_xlfn.XLOOKUP(A2229,'Hospitalisation Details'!A:A,'Hospitalisation Details'!H:H,"Not Found")</f>
        <v>1477</v>
      </c>
      <c r="M2229" s="21" t="str">
        <f>_xlfn.XLOOKUP(A2229,'Hospitalisation Details'!A:A,'Hospitalisation Details'!I:I,"Not Found")</f>
        <v>tier - 2</v>
      </c>
      <c r="N2229" s="21" t="str">
        <f>_xlfn.XLOOKUP(A2229,'Hospitalisation Details'!A:A,'Hospitalisation Details'!J:J,"Not Found")</f>
        <v>tier - 2</v>
      </c>
      <c r="O2229" s="21" t="str">
        <f>_xlfn.XLOOKUP(A2229,'Hospitalisation Details'!A:A,'Hospitalisation Details'!K:K,"Not Found")</f>
        <v>R1013</v>
      </c>
      <c r="P2229" s="23">
        <f>_xlfn.XLOOKUP(A2229,'Hospitalisation Details'!A:A,'Hospitalisation Details'!L:L,"Not Found")</f>
        <v>24</v>
      </c>
    </row>
    <row r="2230" spans="1:16" ht="15.75" x14ac:dyDescent="0.25">
      <c r="A2230" s="19" t="s">
        <v>129</v>
      </c>
      <c r="B2230" s="19" t="str">
        <f>_xlfn.XLOOKUP(A2230,'Customer Names'!A:A,'Customer Names'!C:C,"Not Found")</f>
        <v>Lunz</v>
      </c>
      <c r="C2230" s="20">
        <f>_xlfn.XLOOKUP(A2230,'Medical Examinations'!A:A,'Medical Examinations'!B:B,"not found")</f>
        <v>19.39</v>
      </c>
      <c r="D2230" s="20">
        <f>_xlfn.XLOOKUP(A2230,'Medical Examinations'!A:A,'Medical Examinations'!C:C,"not found")</f>
        <v>5.59</v>
      </c>
      <c r="E2230" s="20" t="str">
        <f>_xlfn.XLOOKUP(A2230,'Medical Examinations'!A:A,'Medical Examinations'!D:D,"not found")</f>
        <v>No</v>
      </c>
      <c r="F2230" s="20" t="str">
        <f>_xlfn.XLOOKUP(A2230,'Medical Examinations'!A:A,'Medical Examinations'!E:E,"not found")</f>
        <v>No</v>
      </c>
      <c r="G2230" s="20" t="str">
        <f>_xlfn.XLOOKUP(A2230,'Medical Examinations'!A:A,'Medical Examinations'!F:F,"not found")</f>
        <v>Yes</v>
      </c>
      <c r="H2230" s="20">
        <f>_xlfn.XLOOKUP(A2230,'Medical Examinations'!A:A,'Medical Examinations'!G:G,"not found")</f>
        <v>1</v>
      </c>
      <c r="I2230" s="20" t="str">
        <f>_xlfn.XLOOKUP(A2230,'Medical Examinations'!A:A,'Medical Examinations'!H:H,"not found")</f>
        <v>No</v>
      </c>
      <c r="J2230" s="20" t="str">
        <f>_xlfn.XLOOKUP(A2230,'Medical Examinations'!A:A,'Medical Examinations'!I:I,"not found")</f>
        <v>Normal Weight</v>
      </c>
      <c r="K2230" s="21">
        <f>_xlfn.XLOOKUP(A2230,'Hospitalisation Details'!A:A,'Hospitalisation Details'!F:F,"Not Found")</f>
        <v>37792</v>
      </c>
      <c r="L2230" s="22">
        <f>_xlfn.XLOOKUP(A2230,'Hospitalisation Details'!A:A,'Hospitalisation Details'!H:H,"Not Found")</f>
        <v>1467</v>
      </c>
      <c r="M2230" s="21" t="str">
        <f>_xlfn.XLOOKUP(A2230,'Hospitalisation Details'!A:A,'Hospitalisation Details'!I:I,"Not Found")</f>
        <v>tier - 2</v>
      </c>
      <c r="N2230" s="21" t="str">
        <f>_xlfn.XLOOKUP(A2230,'Hospitalisation Details'!A:A,'Hospitalisation Details'!J:J,"Not Found")</f>
        <v>tier - 2</v>
      </c>
      <c r="O2230" s="21" t="str">
        <f>_xlfn.XLOOKUP(A2230,'Hospitalisation Details'!A:A,'Hospitalisation Details'!K:K,"Not Found")</f>
        <v>R1013</v>
      </c>
      <c r="P2230" s="23">
        <f>_xlfn.XLOOKUP(A2230,'Hospitalisation Details'!A:A,'Hospitalisation Details'!L:L,"Not Found")</f>
        <v>19</v>
      </c>
    </row>
    <row r="2231" spans="1:16" ht="15.75" x14ac:dyDescent="0.25">
      <c r="A2231" s="19" t="s">
        <v>128</v>
      </c>
      <c r="B2231" s="19" t="str">
        <f>_xlfn.XLOOKUP(A2231,'Customer Names'!A:A,'Customer Names'!C:C,"Not Found")</f>
        <v>Kyle</v>
      </c>
      <c r="C2231" s="20">
        <f>_xlfn.XLOOKUP(A2231,'Medical Examinations'!A:A,'Medical Examinations'!B:B,"not found")</f>
        <v>17.34</v>
      </c>
      <c r="D2231" s="20">
        <f>_xlfn.XLOOKUP(A2231,'Medical Examinations'!A:A,'Medical Examinations'!C:C,"not found")</f>
        <v>6.29</v>
      </c>
      <c r="E2231" s="20" t="str">
        <f>_xlfn.XLOOKUP(A2231,'Medical Examinations'!A:A,'Medical Examinations'!D:D,"not found")</f>
        <v>Yes</v>
      </c>
      <c r="F2231" s="20" t="str">
        <f>_xlfn.XLOOKUP(A2231,'Medical Examinations'!A:A,'Medical Examinations'!E:E,"not found")</f>
        <v>No</v>
      </c>
      <c r="G2231" s="20" t="str">
        <f>_xlfn.XLOOKUP(A2231,'Medical Examinations'!A:A,'Medical Examinations'!F:F,"not found")</f>
        <v>Yes</v>
      </c>
      <c r="H2231" s="20">
        <f>_xlfn.XLOOKUP(A2231,'Medical Examinations'!A:A,'Medical Examinations'!G:G,"not found")</f>
        <v>1</v>
      </c>
      <c r="I2231" s="20" t="str">
        <f>_xlfn.XLOOKUP(A2231,'Medical Examinations'!A:A,'Medical Examinations'!H:H,"not found")</f>
        <v>No</v>
      </c>
      <c r="J2231" s="20" t="str">
        <f>_xlfn.XLOOKUP(A2231,'Medical Examinations'!A:A,'Medical Examinations'!I:I,"not found")</f>
        <v>Underweight</v>
      </c>
      <c r="K2231" s="21">
        <f>_xlfn.XLOOKUP(A2231,'Hospitalisation Details'!A:A,'Hospitalisation Details'!F:F,"Not Found")</f>
        <v>35600</v>
      </c>
      <c r="L2231" s="22">
        <f>_xlfn.XLOOKUP(A2231,'Hospitalisation Details'!A:A,'Hospitalisation Details'!H:H,"Not Found")</f>
        <v>1445</v>
      </c>
      <c r="M2231" s="21" t="str">
        <f>_xlfn.XLOOKUP(A2231,'Hospitalisation Details'!A:A,'Hospitalisation Details'!I:I,"Not Found")</f>
        <v>tier - 2</v>
      </c>
      <c r="N2231" s="21" t="str">
        <f>_xlfn.XLOOKUP(A2231,'Hospitalisation Details'!A:A,'Hospitalisation Details'!J:J,"Not Found")</f>
        <v>tier - 2</v>
      </c>
      <c r="O2231" s="21" t="str">
        <f>_xlfn.XLOOKUP(A2231,'Hospitalisation Details'!A:A,'Hospitalisation Details'!K:K,"Not Found")</f>
        <v>R1013</v>
      </c>
      <c r="P2231" s="23">
        <f>_xlfn.XLOOKUP(A2231,'Hospitalisation Details'!A:A,'Hospitalisation Details'!L:L,"Not Found")</f>
        <v>25</v>
      </c>
    </row>
    <row r="2232" spans="1:16" ht="15.75" x14ac:dyDescent="0.25">
      <c r="A2232" s="19" t="s">
        <v>127</v>
      </c>
      <c r="B2232" s="19" t="str">
        <f>_xlfn.XLOOKUP(A2232,'Customer Names'!A:A,'Customer Names'!C:C,"Not Found")</f>
        <v>Brackenwagen</v>
      </c>
      <c r="C2232" s="20">
        <f>_xlfn.XLOOKUP(A2232,'Medical Examinations'!A:A,'Medical Examinations'!B:B,"not found")</f>
        <v>17.940000000000001</v>
      </c>
      <c r="D2232" s="20">
        <f>_xlfn.XLOOKUP(A2232,'Medical Examinations'!A:A,'Medical Examinations'!C:C,"not found")</f>
        <v>4.1900000000000004</v>
      </c>
      <c r="E2232" s="20" t="str">
        <f>_xlfn.XLOOKUP(A2232,'Medical Examinations'!A:A,'Medical Examinations'!D:D,"not found")</f>
        <v>No</v>
      </c>
      <c r="F2232" s="20" t="str">
        <f>_xlfn.XLOOKUP(A2232,'Medical Examinations'!A:A,'Medical Examinations'!E:E,"not found")</f>
        <v>Yes</v>
      </c>
      <c r="G2232" s="20" t="str">
        <f>_xlfn.XLOOKUP(A2232,'Medical Examinations'!A:A,'Medical Examinations'!F:F,"not found")</f>
        <v>No</v>
      </c>
      <c r="H2232" s="20">
        <f>_xlfn.XLOOKUP(A2232,'Medical Examinations'!A:A,'Medical Examinations'!G:G,"not found")</f>
        <v>1</v>
      </c>
      <c r="I2232" s="20" t="str">
        <f>_xlfn.XLOOKUP(A2232,'Medical Examinations'!A:A,'Medical Examinations'!H:H,"not found")</f>
        <v>No</v>
      </c>
      <c r="J2232" s="20" t="str">
        <f>_xlfn.XLOOKUP(A2232,'Medical Examinations'!A:A,'Medical Examinations'!I:I,"not found")</f>
        <v>Underweight</v>
      </c>
      <c r="K2232" s="21">
        <f>_xlfn.XLOOKUP(A2232,'Hospitalisation Details'!A:A,'Hospitalisation Details'!F:F,"Not Found")</f>
        <v>36770</v>
      </c>
      <c r="L2232" s="22">
        <f>_xlfn.XLOOKUP(A2232,'Hospitalisation Details'!A:A,'Hospitalisation Details'!H:H,"Not Found")</f>
        <v>1438</v>
      </c>
      <c r="M2232" s="21" t="str">
        <f>_xlfn.XLOOKUP(A2232,'Hospitalisation Details'!A:A,'Hospitalisation Details'!I:I,"Not Found")</f>
        <v>tier - 2</v>
      </c>
      <c r="N2232" s="21" t="str">
        <f>_xlfn.XLOOKUP(A2232,'Hospitalisation Details'!A:A,'Hospitalisation Details'!J:J,"Not Found")</f>
        <v>tier - 2</v>
      </c>
      <c r="O2232" s="21" t="str">
        <f>_xlfn.XLOOKUP(A2232,'Hospitalisation Details'!A:A,'Hospitalisation Details'!K:K,"Not Found")</f>
        <v>R1013</v>
      </c>
      <c r="P2232" s="23">
        <f>_xlfn.XLOOKUP(A2232,'Hospitalisation Details'!A:A,'Hospitalisation Details'!L:L,"Not Found")</f>
        <v>22</v>
      </c>
    </row>
    <row r="2233" spans="1:16" ht="15.75" x14ac:dyDescent="0.25">
      <c r="A2233" s="19" t="s">
        <v>126</v>
      </c>
      <c r="B2233" s="19" t="str">
        <f>_xlfn.XLOOKUP(A2233,'Customer Names'!A:A,'Customer Names'!C:C,"Not Found")</f>
        <v>Schmitt</v>
      </c>
      <c r="C2233" s="20">
        <f>_xlfn.XLOOKUP(A2233,'Medical Examinations'!A:A,'Medical Examinations'!B:B,"not found")</f>
        <v>16.670000000000002</v>
      </c>
      <c r="D2233" s="20">
        <f>_xlfn.XLOOKUP(A2233,'Medical Examinations'!A:A,'Medical Examinations'!C:C,"not found")</f>
        <v>4.7</v>
      </c>
      <c r="E2233" s="20" t="str">
        <f>_xlfn.XLOOKUP(A2233,'Medical Examinations'!A:A,'Medical Examinations'!D:D,"not found")</f>
        <v>Yes</v>
      </c>
      <c r="F2233" s="20" t="str">
        <f>_xlfn.XLOOKUP(A2233,'Medical Examinations'!A:A,'Medical Examinations'!E:E,"not found")</f>
        <v>No</v>
      </c>
      <c r="G2233" s="20" t="str">
        <f>_xlfn.XLOOKUP(A2233,'Medical Examinations'!A:A,'Medical Examinations'!F:F,"not found")</f>
        <v>Yes</v>
      </c>
      <c r="H2233" s="20">
        <f>_xlfn.XLOOKUP(A2233,'Medical Examinations'!A:A,'Medical Examinations'!G:G,"not found")</f>
        <v>1</v>
      </c>
      <c r="I2233" s="20" t="str">
        <f>_xlfn.XLOOKUP(A2233,'Medical Examinations'!A:A,'Medical Examinations'!H:H,"not found")</f>
        <v>No</v>
      </c>
      <c r="J2233" s="20" t="str">
        <f>_xlfn.XLOOKUP(A2233,'Medical Examinations'!A:A,'Medical Examinations'!I:I,"not found")</f>
        <v>Underweight</v>
      </c>
      <c r="K2233" s="21">
        <f>_xlfn.XLOOKUP(A2233,'Hospitalisation Details'!A:A,'Hospitalisation Details'!F:F,"Not Found")</f>
        <v>35769</v>
      </c>
      <c r="L2233" s="22">
        <f>_xlfn.XLOOKUP(A2233,'Hospitalisation Details'!A:A,'Hospitalisation Details'!H:H,"Not Found")</f>
        <v>1422</v>
      </c>
      <c r="M2233" s="21" t="str">
        <f>_xlfn.XLOOKUP(A2233,'Hospitalisation Details'!A:A,'Hospitalisation Details'!I:I,"Not Found")</f>
        <v>tier - 2</v>
      </c>
      <c r="N2233" s="21" t="str">
        <f>_xlfn.XLOOKUP(A2233,'Hospitalisation Details'!A:A,'Hospitalisation Details'!J:J,"Not Found")</f>
        <v>tier - 2</v>
      </c>
      <c r="O2233" s="21" t="str">
        <f>_xlfn.XLOOKUP(A2233,'Hospitalisation Details'!A:A,'Hospitalisation Details'!K:K,"Not Found")</f>
        <v>R1013</v>
      </c>
      <c r="P2233" s="23">
        <f>_xlfn.XLOOKUP(A2233,'Hospitalisation Details'!A:A,'Hospitalisation Details'!L:L,"Not Found")</f>
        <v>25</v>
      </c>
    </row>
    <row r="2234" spans="1:16" ht="15.75" x14ac:dyDescent="0.25">
      <c r="A2234" s="19" t="s">
        <v>125</v>
      </c>
      <c r="B2234" s="19" t="str">
        <f>_xlfn.XLOOKUP(A2234,'Customer Names'!A:A,'Customer Names'!C:C,"Not Found")</f>
        <v>Borden</v>
      </c>
      <c r="C2234" s="20">
        <f>_xlfn.XLOOKUP(A2234,'Medical Examinations'!A:A,'Medical Examinations'!B:B,"not found")</f>
        <v>20.58</v>
      </c>
      <c r="D2234" s="20">
        <f>_xlfn.XLOOKUP(A2234,'Medical Examinations'!A:A,'Medical Examinations'!C:C,"not found")</f>
        <v>5.64</v>
      </c>
      <c r="E2234" s="20" t="str">
        <f>_xlfn.XLOOKUP(A2234,'Medical Examinations'!A:A,'Medical Examinations'!D:D,"not found")</f>
        <v>Yes</v>
      </c>
      <c r="F2234" s="20" t="str">
        <f>_xlfn.XLOOKUP(A2234,'Medical Examinations'!A:A,'Medical Examinations'!E:E,"not found")</f>
        <v>No</v>
      </c>
      <c r="G2234" s="20" t="str">
        <f>_xlfn.XLOOKUP(A2234,'Medical Examinations'!A:A,'Medical Examinations'!F:F,"not found")</f>
        <v>No</v>
      </c>
      <c r="H2234" s="20">
        <f>_xlfn.XLOOKUP(A2234,'Medical Examinations'!A:A,'Medical Examinations'!G:G,"not found")</f>
        <v>0</v>
      </c>
      <c r="I2234" s="20" t="str">
        <f>_xlfn.XLOOKUP(A2234,'Medical Examinations'!A:A,'Medical Examinations'!H:H,"not found")</f>
        <v>No</v>
      </c>
      <c r="J2234" s="20" t="str">
        <f>_xlfn.XLOOKUP(A2234,'Medical Examinations'!A:A,'Medical Examinations'!I:I,"not found")</f>
        <v>Normal Weight</v>
      </c>
      <c r="K2234" s="21">
        <f>_xlfn.XLOOKUP(A2234,'Hospitalisation Details'!A:A,'Hospitalisation Details'!F:F,"Not Found")</f>
        <v>37126</v>
      </c>
      <c r="L2234" s="22">
        <f>_xlfn.XLOOKUP(A2234,'Hospitalisation Details'!A:A,'Hospitalisation Details'!H:H,"Not Found")</f>
        <v>1421</v>
      </c>
      <c r="M2234" s="21" t="str">
        <f>_xlfn.XLOOKUP(A2234,'Hospitalisation Details'!A:A,'Hospitalisation Details'!I:I,"Not Found")</f>
        <v>tier - 2</v>
      </c>
      <c r="N2234" s="21" t="str">
        <f>_xlfn.XLOOKUP(A2234,'Hospitalisation Details'!A:A,'Hospitalisation Details'!J:J,"Not Found")</f>
        <v>tier - 2</v>
      </c>
      <c r="O2234" s="21" t="str">
        <f>_xlfn.XLOOKUP(A2234,'Hospitalisation Details'!A:A,'Hospitalisation Details'!K:K,"Not Found")</f>
        <v>R1013</v>
      </c>
      <c r="P2234" s="23">
        <f>_xlfn.XLOOKUP(A2234,'Hospitalisation Details'!A:A,'Hospitalisation Details'!L:L,"Not Found")</f>
        <v>21</v>
      </c>
    </row>
    <row r="2235" spans="1:16" ht="15.75" x14ac:dyDescent="0.25">
      <c r="A2235" s="19" t="s">
        <v>124</v>
      </c>
      <c r="B2235" s="19" t="str">
        <f>_xlfn.XLOOKUP(A2235,'Customer Names'!A:A,'Customer Names'!C:C,"Not Found")</f>
        <v>McLean</v>
      </c>
      <c r="C2235" s="20">
        <f>_xlfn.XLOOKUP(A2235,'Medical Examinations'!A:A,'Medical Examinations'!B:B,"not found")</f>
        <v>16.5</v>
      </c>
      <c r="D2235" s="20">
        <f>_xlfn.XLOOKUP(A2235,'Medical Examinations'!A:A,'Medical Examinations'!C:C,"not found")</f>
        <v>4.1100000000000003</v>
      </c>
      <c r="E2235" s="20" t="str">
        <f>_xlfn.XLOOKUP(A2235,'Medical Examinations'!A:A,'Medical Examinations'!D:D,"not found")</f>
        <v>Yes</v>
      </c>
      <c r="F2235" s="20" t="str">
        <f>_xlfn.XLOOKUP(A2235,'Medical Examinations'!A:A,'Medical Examinations'!E:E,"not found")</f>
        <v>No</v>
      </c>
      <c r="G2235" s="20" t="str">
        <f>_xlfn.XLOOKUP(A2235,'Medical Examinations'!A:A,'Medical Examinations'!F:F,"not found")</f>
        <v>No</v>
      </c>
      <c r="H2235" s="20">
        <f>_xlfn.XLOOKUP(A2235,'Medical Examinations'!A:A,'Medical Examinations'!G:G,"not found")</f>
        <v>0</v>
      </c>
      <c r="I2235" s="20" t="str">
        <f>_xlfn.XLOOKUP(A2235,'Medical Examinations'!A:A,'Medical Examinations'!H:H,"not found")</f>
        <v>No</v>
      </c>
      <c r="J2235" s="20" t="str">
        <f>_xlfn.XLOOKUP(A2235,'Medical Examinations'!A:A,'Medical Examinations'!I:I,"not found")</f>
        <v>Underweight</v>
      </c>
      <c r="K2235" s="21">
        <f>_xlfn.XLOOKUP(A2235,'Hospitalisation Details'!A:A,'Hospitalisation Details'!F:F,"Not Found")</f>
        <v>35239</v>
      </c>
      <c r="L2235" s="22">
        <f>_xlfn.XLOOKUP(A2235,'Hospitalisation Details'!A:A,'Hospitalisation Details'!H:H,"Not Found")</f>
        <v>1417</v>
      </c>
      <c r="M2235" s="21" t="str">
        <f>_xlfn.XLOOKUP(A2235,'Hospitalisation Details'!A:A,'Hospitalisation Details'!I:I,"Not Found")</f>
        <v>tier - 2</v>
      </c>
      <c r="N2235" s="21" t="str">
        <f>_xlfn.XLOOKUP(A2235,'Hospitalisation Details'!A:A,'Hospitalisation Details'!J:J,"Not Found")</f>
        <v>tier - 2</v>
      </c>
      <c r="O2235" s="21" t="str">
        <f>_xlfn.XLOOKUP(A2235,'Hospitalisation Details'!A:A,'Hospitalisation Details'!K:K,"Not Found")</f>
        <v>R1013</v>
      </c>
      <c r="P2235" s="23">
        <f>_xlfn.XLOOKUP(A2235,'Hospitalisation Details'!A:A,'Hospitalisation Details'!L:L,"Not Found")</f>
        <v>26</v>
      </c>
    </row>
    <row r="2236" spans="1:16" ht="15.75" x14ac:dyDescent="0.25">
      <c r="A2236" s="19" t="s">
        <v>123</v>
      </c>
      <c r="B2236" s="19" t="str">
        <f>_xlfn.XLOOKUP(A2236,'Customer Names'!A:A,'Customer Names'!C:C,"Not Found")</f>
        <v>Regan</v>
      </c>
      <c r="C2236" s="20">
        <f>_xlfn.XLOOKUP(A2236,'Medical Examinations'!A:A,'Medical Examinations'!B:B,"not found")</f>
        <v>15.41</v>
      </c>
      <c r="D2236" s="20">
        <f>_xlfn.XLOOKUP(A2236,'Medical Examinations'!A:A,'Medical Examinations'!C:C,"not found")</f>
        <v>5.43</v>
      </c>
      <c r="E2236" s="20" t="str">
        <f>_xlfn.XLOOKUP(A2236,'Medical Examinations'!A:A,'Medical Examinations'!D:D,"not found")</f>
        <v>Yes</v>
      </c>
      <c r="F2236" s="20" t="str">
        <f>_xlfn.XLOOKUP(A2236,'Medical Examinations'!A:A,'Medical Examinations'!E:E,"not found")</f>
        <v>No</v>
      </c>
      <c r="G2236" s="20" t="str">
        <f>_xlfn.XLOOKUP(A2236,'Medical Examinations'!A:A,'Medical Examinations'!F:F,"not found")</f>
        <v>Yes</v>
      </c>
      <c r="H2236" s="20">
        <f>_xlfn.XLOOKUP(A2236,'Medical Examinations'!A:A,'Medical Examinations'!G:G,"not found")</f>
        <v>1</v>
      </c>
      <c r="I2236" s="20" t="str">
        <f>_xlfn.XLOOKUP(A2236,'Medical Examinations'!A:A,'Medical Examinations'!H:H,"not found")</f>
        <v>No</v>
      </c>
      <c r="J2236" s="20" t="str">
        <f>_xlfn.XLOOKUP(A2236,'Medical Examinations'!A:A,'Medical Examinations'!I:I,"not found")</f>
        <v>Underweight</v>
      </c>
      <c r="K2236" s="21">
        <f>_xlfn.XLOOKUP(A2236,'Hospitalisation Details'!A:A,'Hospitalisation Details'!F:F,"Not Found")</f>
        <v>35730</v>
      </c>
      <c r="L2236" s="22">
        <f>_xlfn.XLOOKUP(A2236,'Hospitalisation Details'!A:A,'Hospitalisation Details'!H:H,"Not Found")</f>
        <v>1402</v>
      </c>
      <c r="M2236" s="21" t="str">
        <f>_xlfn.XLOOKUP(A2236,'Hospitalisation Details'!A:A,'Hospitalisation Details'!I:I,"Not Found")</f>
        <v>tier - 2</v>
      </c>
      <c r="N2236" s="21" t="str">
        <f>_xlfn.XLOOKUP(A2236,'Hospitalisation Details'!A:A,'Hospitalisation Details'!J:J,"Not Found")</f>
        <v>tier - 2</v>
      </c>
      <c r="O2236" s="21" t="str">
        <f>_xlfn.XLOOKUP(A2236,'Hospitalisation Details'!A:A,'Hospitalisation Details'!K:K,"Not Found")</f>
        <v>R1011</v>
      </c>
      <c r="P2236" s="23">
        <f>_xlfn.XLOOKUP(A2236,'Hospitalisation Details'!A:A,'Hospitalisation Details'!L:L,"Not Found")</f>
        <v>25</v>
      </c>
    </row>
    <row r="2237" spans="1:16" ht="15.75" x14ac:dyDescent="0.25">
      <c r="A2237" s="19" t="s">
        <v>122</v>
      </c>
      <c r="B2237" s="19" t="str">
        <f>_xlfn.XLOOKUP(A2237,'Customer Names'!A:A,'Customer Names'!C:C,"Not Found")</f>
        <v>Koenis</v>
      </c>
      <c r="C2237" s="20">
        <f>_xlfn.XLOOKUP(A2237,'Medical Examinations'!A:A,'Medical Examinations'!B:B,"not found")</f>
        <v>24.59</v>
      </c>
      <c r="D2237" s="20">
        <f>_xlfn.XLOOKUP(A2237,'Medical Examinations'!A:A,'Medical Examinations'!C:C,"not found")</f>
        <v>4.38</v>
      </c>
      <c r="E2237" s="20" t="str">
        <f>_xlfn.XLOOKUP(A2237,'Medical Examinations'!A:A,'Medical Examinations'!D:D,"not found")</f>
        <v>No</v>
      </c>
      <c r="F2237" s="20" t="str">
        <f>_xlfn.XLOOKUP(A2237,'Medical Examinations'!A:A,'Medical Examinations'!E:E,"not found")</f>
        <v>No</v>
      </c>
      <c r="G2237" s="20" t="str">
        <f>_xlfn.XLOOKUP(A2237,'Medical Examinations'!A:A,'Medical Examinations'!F:F,"not found")</f>
        <v>No</v>
      </c>
      <c r="H2237" s="20">
        <f>_xlfn.XLOOKUP(A2237,'Medical Examinations'!A:A,'Medical Examinations'!G:G,"not found")</f>
        <v>1</v>
      </c>
      <c r="I2237" s="20" t="str">
        <f>_xlfn.XLOOKUP(A2237,'Medical Examinations'!A:A,'Medical Examinations'!H:H,"not found")</f>
        <v>No</v>
      </c>
      <c r="J2237" s="20" t="str">
        <f>_xlfn.XLOOKUP(A2237,'Medical Examinations'!A:A,'Medical Examinations'!I:I,"not found")</f>
        <v>Normal Weight</v>
      </c>
      <c r="K2237" s="21">
        <f>_xlfn.XLOOKUP(A2237,'Hospitalisation Details'!A:A,'Hospitalisation Details'!F:F,"Not Found")</f>
        <v>36043</v>
      </c>
      <c r="L2237" s="22">
        <f>_xlfn.XLOOKUP(A2237,'Hospitalisation Details'!A:A,'Hospitalisation Details'!H:H,"Not Found")</f>
        <v>1400.44</v>
      </c>
      <c r="M2237" s="21" t="str">
        <f>_xlfn.XLOOKUP(A2237,'Hospitalisation Details'!A:A,'Hospitalisation Details'!I:I,"Not Found")</f>
        <v>tier - 2</v>
      </c>
      <c r="N2237" s="21" t="str">
        <f>_xlfn.XLOOKUP(A2237,'Hospitalisation Details'!A:A,'Hospitalisation Details'!J:J,"Not Found")</f>
        <v>tier - 2</v>
      </c>
      <c r="O2237" s="21" t="str">
        <f>_xlfn.XLOOKUP(A2237,'Hospitalisation Details'!A:A,'Hospitalisation Details'!K:K,"Not Found")</f>
        <v>R1013</v>
      </c>
      <c r="P2237" s="23">
        <f>_xlfn.XLOOKUP(A2237,'Hospitalisation Details'!A:A,'Hospitalisation Details'!L:L,"Not Found")</f>
        <v>24</v>
      </c>
    </row>
    <row r="2238" spans="1:16" ht="15.75" x14ac:dyDescent="0.25">
      <c r="A2238" s="19" t="s">
        <v>121</v>
      </c>
      <c r="B2238" s="19" t="str">
        <f>_xlfn.XLOOKUP(A2238,'Customer Names'!A:A,'Customer Names'!C:C,"Not Found")</f>
        <v>Kittaka</v>
      </c>
      <c r="C2238" s="20">
        <f>_xlfn.XLOOKUP(A2238,'Medical Examinations'!A:A,'Medical Examinations'!B:B,"not found")</f>
        <v>33.33</v>
      </c>
      <c r="D2238" s="20">
        <f>_xlfn.XLOOKUP(A2238,'Medical Examinations'!A:A,'Medical Examinations'!C:C,"not found")</f>
        <v>9.7899999999999991</v>
      </c>
      <c r="E2238" s="20" t="str">
        <f>_xlfn.XLOOKUP(A2238,'Medical Examinations'!A:A,'Medical Examinations'!D:D,"not found")</f>
        <v>No</v>
      </c>
      <c r="F2238" s="20" t="str">
        <f>_xlfn.XLOOKUP(A2238,'Medical Examinations'!A:A,'Medical Examinations'!E:E,"not found")</f>
        <v>No</v>
      </c>
      <c r="G2238" s="20" t="str">
        <f>_xlfn.XLOOKUP(A2238,'Medical Examinations'!A:A,'Medical Examinations'!F:F,"not found")</f>
        <v>No</v>
      </c>
      <c r="H2238" s="20">
        <f>_xlfn.XLOOKUP(A2238,'Medical Examinations'!A:A,'Medical Examinations'!G:G,"not found")</f>
        <v>0</v>
      </c>
      <c r="I2238" s="20" t="str">
        <f>_xlfn.XLOOKUP(A2238,'Medical Examinations'!A:A,'Medical Examinations'!H:H,"not found")</f>
        <v>No</v>
      </c>
      <c r="J2238" s="20" t="str">
        <f>_xlfn.XLOOKUP(A2238,'Medical Examinations'!A:A,'Medical Examinations'!I:I,"not found")</f>
        <v>Obesity</v>
      </c>
      <c r="K2238" s="21">
        <f>_xlfn.XLOOKUP(A2238,'Hospitalisation Details'!A:A,'Hospitalisation Details'!F:F,"Not Found")</f>
        <v>37612</v>
      </c>
      <c r="L2238" s="22">
        <f>_xlfn.XLOOKUP(A2238,'Hospitalisation Details'!A:A,'Hospitalisation Details'!H:H,"Not Found")</f>
        <v>1391.53</v>
      </c>
      <c r="M2238" s="21" t="str">
        <f>_xlfn.XLOOKUP(A2238,'Hospitalisation Details'!A:A,'Hospitalisation Details'!I:I,"Not Found")</f>
        <v>tier - 2</v>
      </c>
      <c r="N2238" s="21" t="str">
        <f>_xlfn.XLOOKUP(A2238,'Hospitalisation Details'!A:A,'Hospitalisation Details'!J:J,"Not Found")</f>
        <v>tier - 2</v>
      </c>
      <c r="O2238" s="21" t="str">
        <f>_xlfn.XLOOKUP(A2238,'Hospitalisation Details'!A:A,'Hospitalisation Details'!K:K,"Not Found")</f>
        <v>R1013</v>
      </c>
      <c r="P2238" s="23">
        <f>_xlfn.XLOOKUP(A2238,'Hospitalisation Details'!A:A,'Hospitalisation Details'!L:L,"Not Found")</f>
        <v>20</v>
      </c>
    </row>
    <row r="2239" spans="1:16" ht="15.75" x14ac:dyDescent="0.25">
      <c r="A2239" s="19" t="s">
        <v>120</v>
      </c>
      <c r="B2239" s="19" t="str">
        <f>_xlfn.XLOOKUP(A2239,'Customer Names'!A:A,'Customer Names'!C:C,"Not Found")</f>
        <v>Concannon</v>
      </c>
      <c r="C2239" s="20">
        <f>_xlfn.XLOOKUP(A2239,'Medical Examinations'!A:A,'Medical Examinations'!B:B,"not found")</f>
        <v>18.5</v>
      </c>
      <c r="D2239" s="20">
        <f>_xlfn.XLOOKUP(A2239,'Medical Examinations'!A:A,'Medical Examinations'!C:C,"not found")</f>
        <v>11.84</v>
      </c>
      <c r="E2239" s="20" t="str">
        <f>_xlfn.XLOOKUP(A2239,'Medical Examinations'!A:A,'Medical Examinations'!D:D,"not found")</f>
        <v>No</v>
      </c>
      <c r="F2239" s="20" t="str">
        <f>_xlfn.XLOOKUP(A2239,'Medical Examinations'!A:A,'Medical Examinations'!E:E,"not found")</f>
        <v>No</v>
      </c>
      <c r="G2239" s="20" t="str">
        <f>_xlfn.XLOOKUP(A2239,'Medical Examinations'!A:A,'Medical Examinations'!F:F,"not found")</f>
        <v>No</v>
      </c>
      <c r="H2239" s="20">
        <f>_xlfn.XLOOKUP(A2239,'Medical Examinations'!A:A,'Medical Examinations'!G:G,"not found")</f>
        <v>0</v>
      </c>
      <c r="I2239" s="20" t="str">
        <f>_xlfn.XLOOKUP(A2239,'Medical Examinations'!A:A,'Medical Examinations'!H:H,"not found")</f>
        <v>No</v>
      </c>
      <c r="J2239" s="20" t="str">
        <f>_xlfn.XLOOKUP(A2239,'Medical Examinations'!A:A,'Medical Examinations'!I:I,"not found")</f>
        <v>Normal Weight</v>
      </c>
      <c r="K2239" s="21">
        <f>_xlfn.XLOOKUP(A2239,'Hospitalisation Details'!A:A,'Hospitalisation Details'!F:F,"Not Found")</f>
        <v>37574</v>
      </c>
      <c r="L2239" s="22">
        <f>_xlfn.XLOOKUP(A2239,'Hospitalisation Details'!A:A,'Hospitalisation Details'!H:H,"Not Found")</f>
        <v>1390</v>
      </c>
      <c r="M2239" s="21" t="str">
        <f>_xlfn.XLOOKUP(A2239,'Hospitalisation Details'!A:A,'Hospitalisation Details'!I:I,"Not Found")</f>
        <v>tier - 2</v>
      </c>
      <c r="N2239" s="21" t="str">
        <f>_xlfn.XLOOKUP(A2239,'Hospitalisation Details'!A:A,'Hospitalisation Details'!J:J,"Not Found")</f>
        <v>tier - 2</v>
      </c>
      <c r="O2239" s="21" t="str">
        <f>_xlfn.XLOOKUP(A2239,'Hospitalisation Details'!A:A,'Hospitalisation Details'!K:K,"Not Found")</f>
        <v>R1013</v>
      </c>
      <c r="P2239" s="23">
        <f>_xlfn.XLOOKUP(A2239,'Hospitalisation Details'!A:A,'Hospitalisation Details'!L:L,"Not Found")</f>
        <v>20</v>
      </c>
    </row>
    <row r="2240" spans="1:16" ht="15.75" x14ac:dyDescent="0.25">
      <c r="A2240" s="19" t="s">
        <v>119</v>
      </c>
      <c r="B2240" s="19" t="str">
        <f>_xlfn.XLOOKUP(A2240,'Customer Names'!A:A,'Customer Names'!C:C,"Not Found")</f>
        <v>Johnson</v>
      </c>
      <c r="C2240" s="20">
        <f>_xlfn.XLOOKUP(A2240,'Medical Examinations'!A:A,'Medical Examinations'!B:B,"not found")</f>
        <v>18.579999999999998</v>
      </c>
      <c r="D2240" s="20">
        <f>_xlfn.XLOOKUP(A2240,'Medical Examinations'!A:A,'Medical Examinations'!C:C,"not found")</f>
        <v>6.22</v>
      </c>
      <c r="E2240" s="20" t="str">
        <f>_xlfn.XLOOKUP(A2240,'Medical Examinations'!A:A,'Medical Examinations'!D:D,"not found")</f>
        <v>No</v>
      </c>
      <c r="F2240" s="20" t="str">
        <f>_xlfn.XLOOKUP(A2240,'Medical Examinations'!A:A,'Medical Examinations'!E:E,"not found")</f>
        <v>No</v>
      </c>
      <c r="G2240" s="20" t="str">
        <f>_xlfn.XLOOKUP(A2240,'Medical Examinations'!A:A,'Medical Examinations'!F:F,"not found")</f>
        <v>No</v>
      </c>
      <c r="H2240" s="20">
        <f>_xlfn.XLOOKUP(A2240,'Medical Examinations'!A:A,'Medical Examinations'!G:G,"not found")</f>
        <v>0</v>
      </c>
      <c r="I2240" s="20" t="str">
        <f>_xlfn.XLOOKUP(A2240,'Medical Examinations'!A:A,'Medical Examinations'!H:H,"not found")</f>
        <v>No</v>
      </c>
      <c r="J2240" s="20" t="str">
        <f>_xlfn.XLOOKUP(A2240,'Medical Examinations'!A:A,'Medical Examinations'!I:I,"not found")</f>
        <v>Normal Weight</v>
      </c>
      <c r="K2240" s="21">
        <f>_xlfn.XLOOKUP(A2240,'Hospitalisation Details'!A:A,'Hospitalisation Details'!F:F,"Not Found")</f>
        <v>36347</v>
      </c>
      <c r="L2240" s="22">
        <f>_xlfn.XLOOKUP(A2240,'Hospitalisation Details'!A:A,'Hospitalisation Details'!H:H,"Not Found")</f>
        <v>1389</v>
      </c>
      <c r="M2240" s="21" t="str">
        <f>_xlfn.XLOOKUP(A2240,'Hospitalisation Details'!A:A,'Hospitalisation Details'!I:I,"Not Found")</f>
        <v>tier - 2</v>
      </c>
      <c r="N2240" s="21" t="str">
        <f>_xlfn.XLOOKUP(A2240,'Hospitalisation Details'!A:A,'Hospitalisation Details'!J:J,"Not Found")</f>
        <v>tier - 2</v>
      </c>
      <c r="O2240" s="21" t="str">
        <f>_xlfn.XLOOKUP(A2240,'Hospitalisation Details'!A:A,'Hospitalisation Details'!K:K,"Not Found")</f>
        <v>R1013</v>
      </c>
      <c r="P2240" s="23">
        <f>_xlfn.XLOOKUP(A2240,'Hospitalisation Details'!A:A,'Hospitalisation Details'!L:L,"Not Found")</f>
        <v>23</v>
      </c>
    </row>
    <row r="2241" spans="1:16" ht="15.75" x14ac:dyDescent="0.25">
      <c r="A2241" s="19" t="s">
        <v>118</v>
      </c>
      <c r="B2241" s="19" t="str">
        <f>_xlfn.XLOOKUP(A2241,'Customer Names'!A:A,'Customer Names'!C:C,"Not Found")</f>
        <v>Schultz</v>
      </c>
      <c r="C2241" s="20">
        <f>_xlfn.XLOOKUP(A2241,'Medical Examinations'!A:A,'Medical Examinations'!B:B,"not found")</f>
        <v>16.64</v>
      </c>
      <c r="D2241" s="20">
        <f>_xlfn.XLOOKUP(A2241,'Medical Examinations'!A:A,'Medical Examinations'!C:C,"not found")</f>
        <v>10.01</v>
      </c>
      <c r="E2241" s="20" t="str">
        <f>_xlfn.XLOOKUP(A2241,'Medical Examinations'!A:A,'Medical Examinations'!D:D,"not found")</f>
        <v>No</v>
      </c>
      <c r="F2241" s="20" t="str">
        <f>_xlfn.XLOOKUP(A2241,'Medical Examinations'!A:A,'Medical Examinations'!E:E,"not found")</f>
        <v>No</v>
      </c>
      <c r="G2241" s="20" t="str">
        <f>_xlfn.XLOOKUP(A2241,'Medical Examinations'!A:A,'Medical Examinations'!F:F,"not found")</f>
        <v>No</v>
      </c>
      <c r="H2241" s="20">
        <f>_xlfn.XLOOKUP(A2241,'Medical Examinations'!A:A,'Medical Examinations'!G:G,"not found")</f>
        <v>0</v>
      </c>
      <c r="I2241" s="20" t="str">
        <f>_xlfn.XLOOKUP(A2241,'Medical Examinations'!A:A,'Medical Examinations'!H:H,"not found")</f>
        <v>No</v>
      </c>
      <c r="J2241" s="20" t="str">
        <f>_xlfn.XLOOKUP(A2241,'Medical Examinations'!A:A,'Medical Examinations'!I:I,"not found")</f>
        <v>Underweight</v>
      </c>
      <c r="K2241" s="21">
        <f>_xlfn.XLOOKUP(A2241,'Hospitalisation Details'!A:A,'Hospitalisation Details'!F:F,"Not Found")</f>
        <v>37483</v>
      </c>
      <c r="L2241" s="22">
        <f>_xlfn.XLOOKUP(A2241,'Hospitalisation Details'!A:A,'Hospitalisation Details'!H:H,"Not Found")</f>
        <v>1382</v>
      </c>
      <c r="M2241" s="21" t="str">
        <f>_xlfn.XLOOKUP(A2241,'Hospitalisation Details'!A:A,'Hospitalisation Details'!I:I,"Not Found")</f>
        <v>tier - 2</v>
      </c>
      <c r="N2241" s="21" t="str">
        <f>_xlfn.XLOOKUP(A2241,'Hospitalisation Details'!A:A,'Hospitalisation Details'!J:J,"Not Found")</f>
        <v>tier - 2</v>
      </c>
      <c r="O2241" s="21" t="str">
        <f>_xlfn.XLOOKUP(A2241,'Hospitalisation Details'!A:A,'Hospitalisation Details'!K:K,"Not Found")</f>
        <v>R1013</v>
      </c>
      <c r="P2241" s="23">
        <f>_xlfn.XLOOKUP(A2241,'Hospitalisation Details'!A:A,'Hospitalisation Details'!L:L,"Not Found")</f>
        <v>20</v>
      </c>
    </row>
    <row r="2242" spans="1:16" ht="15.75" x14ac:dyDescent="0.25">
      <c r="A2242" s="19" t="s">
        <v>117</v>
      </c>
      <c r="B2242" s="19" t="str">
        <f>_xlfn.XLOOKUP(A2242,'Customer Names'!A:A,'Customer Names'!C:C,"Not Found")</f>
        <v>Brannigan</v>
      </c>
      <c r="C2242" s="20">
        <f>_xlfn.XLOOKUP(A2242,'Medical Examinations'!A:A,'Medical Examinations'!B:B,"not found")</f>
        <v>19.329999999999998</v>
      </c>
      <c r="D2242" s="20">
        <f>_xlfn.XLOOKUP(A2242,'Medical Examinations'!A:A,'Medical Examinations'!C:C,"not found")</f>
        <v>4.32</v>
      </c>
      <c r="E2242" s="20" t="str">
        <f>_xlfn.XLOOKUP(A2242,'Medical Examinations'!A:A,'Medical Examinations'!D:D,"not found")</f>
        <v>No</v>
      </c>
      <c r="F2242" s="20" t="str">
        <f>_xlfn.XLOOKUP(A2242,'Medical Examinations'!A:A,'Medical Examinations'!E:E,"not found")</f>
        <v>No</v>
      </c>
      <c r="G2242" s="20" t="str">
        <f>_xlfn.XLOOKUP(A2242,'Medical Examinations'!A:A,'Medical Examinations'!F:F,"not found")</f>
        <v>No</v>
      </c>
      <c r="H2242" s="20">
        <f>_xlfn.XLOOKUP(A2242,'Medical Examinations'!A:A,'Medical Examinations'!G:G,"not found")</f>
        <v>1</v>
      </c>
      <c r="I2242" s="20" t="str">
        <f>_xlfn.XLOOKUP(A2242,'Medical Examinations'!A:A,'Medical Examinations'!H:H,"not found")</f>
        <v>No</v>
      </c>
      <c r="J2242" s="20" t="str">
        <f>_xlfn.XLOOKUP(A2242,'Medical Examinations'!A:A,'Medical Examinations'!I:I,"not found")</f>
        <v>Normal Weight</v>
      </c>
      <c r="K2242" s="21">
        <f>_xlfn.XLOOKUP(A2242,'Hospitalisation Details'!A:A,'Hospitalisation Details'!F:F,"Not Found")</f>
        <v>36132</v>
      </c>
      <c r="L2242" s="22">
        <f>_xlfn.XLOOKUP(A2242,'Hospitalisation Details'!A:A,'Hospitalisation Details'!H:H,"Not Found")</f>
        <v>1359</v>
      </c>
      <c r="M2242" s="21" t="str">
        <f>_xlfn.XLOOKUP(A2242,'Hospitalisation Details'!A:A,'Hospitalisation Details'!I:I,"Not Found")</f>
        <v>tier - 2</v>
      </c>
      <c r="N2242" s="21" t="str">
        <f>_xlfn.XLOOKUP(A2242,'Hospitalisation Details'!A:A,'Hospitalisation Details'!J:J,"Not Found")</f>
        <v>tier - 2</v>
      </c>
      <c r="O2242" s="21" t="str">
        <f>_xlfn.XLOOKUP(A2242,'Hospitalisation Details'!A:A,'Hospitalisation Details'!K:K,"Not Found")</f>
        <v>R1013</v>
      </c>
      <c r="P2242" s="23">
        <f>_xlfn.XLOOKUP(A2242,'Hospitalisation Details'!A:A,'Hospitalisation Details'!L:L,"Not Found")</f>
        <v>24</v>
      </c>
    </row>
    <row r="2243" spans="1:16" ht="15.75" x14ac:dyDescent="0.25">
      <c r="A2243" s="19" t="s">
        <v>116</v>
      </c>
      <c r="B2243" s="19" t="str">
        <f>_xlfn.XLOOKUP(A2243,'Customer Names'!A:A,'Customer Names'!C:C,"Not Found")</f>
        <v>Cavallo</v>
      </c>
      <c r="C2243" s="20">
        <f>_xlfn.XLOOKUP(A2243,'Medical Examinations'!A:A,'Medical Examinations'!B:B,"not found")</f>
        <v>21.26</v>
      </c>
      <c r="D2243" s="20">
        <f>_xlfn.XLOOKUP(A2243,'Medical Examinations'!A:A,'Medical Examinations'!C:C,"not found")</f>
        <v>5.65</v>
      </c>
      <c r="E2243" s="20" t="str">
        <f>_xlfn.XLOOKUP(A2243,'Medical Examinations'!A:A,'Medical Examinations'!D:D,"not found")</f>
        <v>Yes</v>
      </c>
      <c r="F2243" s="20" t="str">
        <f>_xlfn.XLOOKUP(A2243,'Medical Examinations'!A:A,'Medical Examinations'!E:E,"not found")</f>
        <v>No</v>
      </c>
      <c r="G2243" s="20" t="str">
        <f>_xlfn.XLOOKUP(A2243,'Medical Examinations'!A:A,'Medical Examinations'!F:F,"not found")</f>
        <v>Yes</v>
      </c>
      <c r="H2243" s="20">
        <f>_xlfn.XLOOKUP(A2243,'Medical Examinations'!A:A,'Medical Examinations'!G:G,"not found")</f>
        <v>1</v>
      </c>
      <c r="I2243" s="20" t="str">
        <f>_xlfn.XLOOKUP(A2243,'Medical Examinations'!A:A,'Medical Examinations'!H:H,"not found")</f>
        <v>No</v>
      </c>
      <c r="J2243" s="20" t="str">
        <f>_xlfn.XLOOKUP(A2243,'Medical Examinations'!A:A,'Medical Examinations'!I:I,"not found")</f>
        <v>Normal Weight</v>
      </c>
      <c r="K2243" s="21">
        <f>_xlfn.XLOOKUP(A2243,'Hospitalisation Details'!A:A,'Hospitalisation Details'!F:F,"Not Found")</f>
        <v>35741</v>
      </c>
      <c r="L2243" s="22">
        <f>_xlfn.XLOOKUP(A2243,'Hospitalisation Details'!A:A,'Hospitalisation Details'!H:H,"Not Found")</f>
        <v>1341.16</v>
      </c>
      <c r="M2243" s="21" t="str">
        <f>_xlfn.XLOOKUP(A2243,'Hospitalisation Details'!A:A,'Hospitalisation Details'!I:I,"Not Found")</f>
        <v>tier - 2</v>
      </c>
      <c r="N2243" s="21" t="str">
        <f>_xlfn.XLOOKUP(A2243,'Hospitalisation Details'!A:A,'Hospitalisation Details'!J:J,"Not Found")</f>
        <v>tier - 2</v>
      </c>
      <c r="O2243" s="21" t="str">
        <f>_xlfn.XLOOKUP(A2243,'Hospitalisation Details'!A:A,'Hospitalisation Details'!K:K,"Not Found")</f>
        <v>R1012</v>
      </c>
      <c r="P2243" s="23">
        <f>_xlfn.XLOOKUP(A2243,'Hospitalisation Details'!A:A,'Hospitalisation Details'!L:L,"Not Found")</f>
        <v>25</v>
      </c>
    </row>
    <row r="2244" spans="1:16" ht="15.75" x14ac:dyDescent="0.25">
      <c r="A2244" s="19" t="s">
        <v>115</v>
      </c>
      <c r="B2244" s="19" t="str">
        <f>_xlfn.XLOOKUP(A2244,'Customer Names'!A:A,'Customer Names'!C:C,"Not Found")</f>
        <v>Chang</v>
      </c>
      <c r="C2244" s="20">
        <f>_xlfn.XLOOKUP(A2244,'Medical Examinations'!A:A,'Medical Examinations'!B:B,"not found")</f>
        <v>15.6</v>
      </c>
      <c r="D2244" s="20">
        <f>_xlfn.XLOOKUP(A2244,'Medical Examinations'!A:A,'Medical Examinations'!C:C,"not found")</f>
        <v>4.12</v>
      </c>
      <c r="E2244" s="20" t="str">
        <f>_xlfn.XLOOKUP(A2244,'Medical Examinations'!A:A,'Medical Examinations'!D:D,"not found")</f>
        <v>Yes</v>
      </c>
      <c r="F2244" s="20" t="str">
        <f>_xlfn.XLOOKUP(A2244,'Medical Examinations'!A:A,'Medical Examinations'!E:E,"not found")</f>
        <v>No</v>
      </c>
      <c r="G2244" s="20" t="str">
        <f>_xlfn.XLOOKUP(A2244,'Medical Examinations'!A:A,'Medical Examinations'!F:F,"not found")</f>
        <v>No</v>
      </c>
      <c r="H2244" s="20">
        <f>_xlfn.XLOOKUP(A2244,'Medical Examinations'!A:A,'Medical Examinations'!G:G,"not found")</f>
        <v>1</v>
      </c>
      <c r="I2244" s="20" t="str">
        <f>_xlfn.XLOOKUP(A2244,'Medical Examinations'!A:A,'Medical Examinations'!H:H,"not found")</f>
        <v>No</v>
      </c>
      <c r="J2244" s="20" t="str">
        <f>_xlfn.XLOOKUP(A2244,'Medical Examinations'!A:A,'Medical Examinations'!I:I,"not found")</f>
        <v>Underweight</v>
      </c>
      <c r="K2244" s="21">
        <f>_xlfn.XLOOKUP(A2244,'Hospitalisation Details'!A:A,'Hospitalisation Details'!F:F,"Not Found")</f>
        <v>34910</v>
      </c>
      <c r="L2244" s="22">
        <f>_xlfn.XLOOKUP(A2244,'Hospitalisation Details'!A:A,'Hospitalisation Details'!H:H,"Not Found")</f>
        <v>1338</v>
      </c>
      <c r="M2244" s="21" t="str">
        <f>_xlfn.XLOOKUP(A2244,'Hospitalisation Details'!A:A,'Hospitalisation Details'!I:I,"Not Found")</f>
        <v>tier - 2</v>
      </c>
      <c r="N2244" s="21" t="str">
        <f>_xlfn.XLOOKUP(A2244,'Hospitalisation Details'!A:A,'Hospitalisation Details'!J:J,"Not Found")</f>
        <v>tier - 2</v>
      </c>
      <c r="O2244" s="21" t="str">
        <f>_xlfn.XLOOKUP(A2244,'Hospitalisation Details'!A:A,'Hospitalisation Details'!K:K,"Not Found")</f>
        <v>R1012</v>
      </c>
      <c r="P2244" s="23">
        <f>_xlfn.XLOOKUP(A2244,'Hospitalisation Details'!A:A,'Hospitalisation Details'!L:L,"Not Found")</f>
        <v>27</v>
      </c>
    </row>
    <row r="2245" spans="1:16" ht="15.75" x14ac:dyDescent="0.25">
      <c r="A2245" s="19" t="s">
        <v>114</v>
      </c>
      <c r="B2245" s="19" t="str">
        <f>_xlfn.XLOOKUP(A2245,'Customer Names'!A:A,'Customer Names'!C:C,"Not Found")</f>
        <v>Axelrod</v>
      </c>
      <c r="C2245" s="20">
        <f>_xlfn.XLOOKUP(A2245,'Medical Examinations'!A:A,'Medical Examinations'!B:B,"not found")</f>
        <v>24.39</v>
      </c>
      <c r="D2245" s="20">
        <f>_xlfn.XLOOKUP(A2245,'Medical Examinations'!A:A,'Medical Examinations'!C:C,"not found")</f>
        <v>6.24</v>
      </c>
      <c r="E2245" s="20" t="str">
        <f>_xlfn.XLOOKUP(A2245,'Medical Examinations'!A:A,'Medical Examinations'!D:D,"not found")</f>
        <v>No</v>
      </c>
      <c r="F2245" s="20" t="str">
        <f>_xlfn.XLOOKUP(A2245,'Medical Examinations'!A:A,'Medical Examinations'!E:E,"not found")</f>
        <v>No</v>
      </c>
      <c r="G2245" s="20" t="str">
        <f>_xlfn.XLOOKUP(A2245,'Medical Examinations'!A:A,'Medical Examinations'!F:F,"not found")</f>
        <v>No</v>
      </c>
      <c r="H2245" s="20">
        <f>_xlfn.XLOOKUP(A2245,'Medical Examinations'!A:A,'Medical Examinations'!G:G,"not found")</f>
        <v>1</v>
      </c>
      <c r="I2245" s="20" t="str">
        <f>_xlfn.XLOOKUP(A2245,'Medical Examinations'!A:A,'Medical Examinations'!H:H,"not found")</f>
        <v>No</v>
      </c>
      <c r="J2245" s="20" t="str">
        <f>_xlfn.XLOOKUP(A2245,'Medical Examinations'!A:A,'Medical Examinations'!I:I,"not found")</f>
        <v>Normal Weight</v>
      </c>
      <c r="K2245" s="21">
        <f>_xlfn.XLOOKUP(A2245,'Hospitalisation Details'!A:A,'Hospitalisation Details'!F:F,"Not Found")</f>
        <v>35988</v>
      </c>
      <c r="L2245" s="22">
        <f>_xlfn.XLOOKUP(A2245,'Hospitalisation Details'!A:A,'Hospitalisation Details'!H:H,"Not Found")</f>
        <v>1332.61</v>
      </c>
      <c r="M2245" s="21" t="str">
        <f>_xlfn.XLOOKUP(A2245,'Hospitalisation Details'!A:A,'Hospitalisation Details'!I:I,"Not Found")</f>
        <v>tier - 2</v>
      </c>
      <c r="N2245" s="21" t="str">
        <f>_xlfn.XLOOKUP(A2245,'Hospitalisation Details'!A:A,'Hospitalisation Details'!J:J,"Not Found")</f>
        <v>tier - 2</v>
      </c>
      <c r="O2245" s="21" t="str">
        <f>_xlfn.XLOOKUP(A2245,'Hospitalisation Details'!A:A,'Hospitalisation Details'!K:K,"Not Found")</f>
        <v>R1013</v>
      </c>
      <c r="P2245" s="23">
        <f>_xlfn.XLOOKUP(A2245,'Hospitalisation Details'!A:A,'Hospitalisation Details'!L:L,"Not Found")</f>
        <v>24</v>
      </c>
    </row>
    <row r="2246" spans="1:16" ht="15.75" x14ac:dyDescent="0.25">
      <c r="A2246" s="19" t="s">
        <v>113</v>
      </c>
      <c r="B2246" s="19" t="str">
        <f>_xlfn.XLOOKUP(A2246,'Customer Names'!A:A,'Customer Names'!C:C,"Not Found")</f>
        <v>Davenport</v>
      </c>
      <c r="C2246" s="20">
        <f>_xlfn.XLOOKUP(A2246,'Medical Examinations'!A:A,'Medical Examinations'!B:B,"not found")</f>
        <v>24.75</v>
      </c>
      <c r="D2246" s="20">
        <f>_xlfn.XLOOKUP(A2246,'Medical Examinations'!A:A,'Medical Examinations'!C:C,"not found")</f>
        <v>4.83</v>
      </c>
      <c r="E2246" s="20" t="str">
        <f>_xlfn.XLOOKUP(A2246,'Medical Examinations'!A:A,'Medical Examinations'!D:D,"not found")</f>
        <v>No</v>
      </c>
      <c r="F2246" s="20" t="str">
        <f>_xlfn.XLOOKUP(A2246,'Medical Examinations'!A:A,'Medical Examinations'!E:E,"not found")</f>
        <v>No</v>
      </c>
      <c r="G2246" s="20" t="str">
        <f>_xlfn.XLOOKUP(A2246,'Medical Examinations'!A:A,'Medical Examinations'!F:F,"not found")</f>
        <v>No</v>
      </c>
      <c r="H2246" s="20">
        <f>_xlfn.XLOOKUP(A2246,'Medical Examinations'!A:A,'Medical Examinations'!G:G,"not found")</f>
        <v>0</v>
      </c>
      <c r="I2246" s="20" t="str">
        <f>_xlfn.XLOOKUP(A2246,'Medical Examinations'!A:A,'Medical Examinations'!H:H,"not found")</f>
        <v>No</v>
      </c>
      <c r="J2246" s="20" t="str">
        <f>_xlfn.XLOOKUP(A2246,'Medical Examinations'!A:A,'Medical Examinations'!I:I,"not found")</f>
        <v>Normal Weight</v>
      </c>
      <c r="K2246" s="21">
        <f>_xlfn.XLOOKUP(A2246,'Hospitalisation Details'!A:A,'Hospitalisation Details'!F:F,"Not Found")</f>
        <v>36447</v>
      </c>
      <c r="L2246" s="22">
        <f>_xlfn.XLOOKUP(A2246,'Hospitalisation Details'!A:A,'Hospitalisation Details'!H:H,"Not Found")</f>
        <v>1329.17</v>
      </c>
      <c r="M2246" s="21" t="str">
        <f>_xlfn.XLOOKUP(A2246,'Hospitalisation Details'!A:A,'Hospitalisation Details'!I:I,"Not Found")</f>
        <v>tier - 2</v>
      </c>
      <c r="N2246" s="21" t="str">
        <f>_xlfn.XLOOKUP(A2246,'Hospitalisation Details'!A:A,'Hospitalisation Details'!J:J,"Not Found")</f>
        <v>tier - 2</v>
      </c>
      <c r="O2246" s="21" t="str">
        <f>_xlfn.XLOOKUP(A2246,'Hospitalisation Details'!A:A,'Hospitalisation Details'!K:K,"Not Found")</f>
        <v>R1013</v>
      </c>
      <c r="P2246" s="23">
        <f>_xlfn.XLOOKUP(A2246,'Hospitalisation Details'!A:A,'Hospitalisation Details'!L:L,"Not Found")</f>
        <v>23</v>
      </c>
    </row>
    <row r="2247" spans="1:16" ht="15.75" x14ac:dyDescent="0.25">
      <c r="A2247" s="19" t="s">
        <v>112</v>
      </c>
      <c r="B2247" s="19" t="str">
        <f>_xlfn.XLOOKUP(A2247,'Customer Names'!A:A,'Customer Names'!C:C,"Not Found")</f>
        <v>Roberge</v>
      </c>
      <c r="C2247" s="20">
        <f>_xlfn.XLOOKUP(A2247,'Medical Examinations'!A:A,'Medical Examinations'!B:B,"not found")</f>
        <v>20.88</v>
      </c>
      <c r="D2247" s="20">
        <f>_xlfn.XLOOKUP(A2247,'Medical Examinations'!A:A,'Medical Examinations'!C:C,"not found")</f>
        <v>7.4</v>
      </c>
      <c r="E2247" s="20" t="str">
        <f>_xlfn.XLOOKUP(A2247,'Medical Examinations'!A:A,'Medical Examinations'!D:D,"not found")</f>
        <v>No</v>
      </c>
      <c r="F2247" s="20" t="str">
        <f>_xlfn.XLOOKUP(A2247,'Medical Examinations'!A:A,'Medical Examinations'!E:E,"not found")</f>
        <v>No</v>
      </c>
      <c r="G2247" s="20" t="str">
        <f>_xlfn.XLOOKUP(A2247,'Medical Examinations'!A:A,'Medical Examinations'!F:F,"not found")</f>
        <v>No</v>
      </c>
      <c r="H2247" s="20">
        <f>_xlfn.XLOOKUP(A2247,'Medical Examinations'!A:A,'Medical Examinations'!G:G,"not found")</f>
        <v>0</v>
      </c>
      <c r="I2247" s="20" t="str">
        <f>_xlfn.XLOOKUP(A2247,'Medical Examinations'!A:A,'Medical Examinations'!H:H,"not found")</f>
        <v>No</v>
      </c>
      <c r="J2247" s="20" t="str">
        <f>_xlfn.XLOOKUP(A2247,'Medical Examinations'!A:A,'Medical Examinations'!I:I,"not found")</f>
        <v>Normal Weight</v>
      </c>
      <c r="K2247" s="21">
        <f>_xlfn.XLOOKUP(A2247,'Hospitalisation Details'!A:A,'Hospitalisation Details'!F:F,"Not Found")</f>
        <v>37542</v>
      </c>
      <c r="L2247" s="22">
        <f>_xlfn.XLOOKUP(A2247,'Hospitalisation Details'!A:A,'Hospitalisation Details'!H:H,"Not Found")</f>
        <v>1315</v>
      </c>
      <c r="M2247" s="21" t="str">
        <f>_xlfn.XLOOKUP(A2247,'Hospitalisation Details'!A:A,'Hospitalisation Details'!I:I,"Not Found")</f>
        <v>tier - 2</v>
      </c>
      <c r="N2247" s="21" t="str">
        <f>_xlfn.XLOOKUP(A2247,'Hospitalisation Details'!A:A,'Hospitalisation Details'!J:J,"Not Found")</f>
        <v>tier - 2</v>
      </c>
      <c r="O2247" s="21" t="str">
        <f>_xlfn.XLOOKUP(A2247,'Hospitalisation Details'!A:A,'Hospitalisation Details'!K:K,"Not Found")</f>
        <v>R1013</v>
      </c>
      <c r="P2247" s="23">
        <f>_xlfn.XLOOKUP(A2247,'Hospitalisation Details'!A:A,'Hospitalisation Details'!L:L,"Not Found")</f>
        <v>20</v>
      </c>
    </row>
    <row r="2248" spans="1:16" ht="15.75" x14ac:dyDescent="0.25">
      <c r="A2248" s="19" t="s">
        <v>111</v>
      </c>
      <c r="B2248" s="19" t="str">
        <f>_xlfn.XLOOKUP(A2248,'Customer Names'!A:A,'Customer Names'!C:C,"Not Found")</f>
        <v>Schmidt</v>
      </c>
      <c r="C2248" s="20">
        <f>_xlfn.XLOOKUP(A2248,'Medical Examinations'!A:A,'Medical Examinations'!B:B,"not found")</f>
        <v>20.43</v>
      </c>
      <c r="D2248" s="20">
        <f>_xlfn.XLOOKUP(A2248,'Medical Examinations'!A:A,'Medical Examinations'!C:C,"not found")</f>
        <v>4.54</v>
      </c>
      <c r="E2248" s="20" t="str">
        <f>_xlfn.XLOOKUP(A2248,'Medical Examinations'!A:A,'Medical Examinations'!D:D,"not found")</f>
        <v>No</v>
      </c>
      <c r="F2248" s="20" t="str">
        <f>_xlfn.XLOOKUP(A2248,'Medical Examinations'!A:A,'Medical Examinations'!E:E,"not found")</f>
        <v>No</v>
      </c>
      <c r="G2248" s="20" t="str">
        <f>_xlfn.XLOOKUP(A2248,'Medical Examinations'!A:A,'Medical Examinations'!F:F,"not found")</f>
        <v>No</v>
      </c>
      <c r="H2248" s="20">
        <f>_xlfn.XLOOKUP(A2248,'Medical Examinations'!A:A,'Medical Examinations'!G:G,"not found")</f>
        <v>0</v>
      </c>
      <c r="I2248" s="20" t="str">
        <f>_xlfn.XLOOKUP(A2248,'Medical Examinations'!A:A,'Medical Examinations'!H:H,"not found")</f>
        <v>No</v>
      </c>
      <c r="J2248" s="20" t="str">
        <f>_xlfn.XLOOKUP(A2248,'Medical Examinations'!A:A,'Medical Examinations'!I:I,"not found")</f>
        <v>Normal Weight</v>
      </c>
      <c r="K2248" s="21">
        <f>_xlfn.XLOOKUP(A2248,'Hospitalisation Details'!A:A,'Hospitalisation Details'!F:F,"Not Found")</f>
        <v>36496</v>
      </c>
      <c r="L2248" s="22">
        <f>_xlfn.XLOOKUP(A2248,'Hospitalisation Details'!A:A,'Hospitalisation Details'!H:H,"Not Found")</f>
        <v>1304</v>
      </c>
      <c r="M2248" s="21" t="str">
        <f>_xlfn.XLOOKUP(A2248,'Hospitalisation Details'!A:A,'Hospitalisation Details'!I:I,"Not Found")</f>
        <v>tier - 2</v>
      </c>
      <c r="N2248" s="21" t="str">
        <f>_xlfn.XLOOKUP(A2248,'Hospitalisation Details'!A:A,'Hospitalisation Details'!J:J,"Not Found")</f>
        <v>tier - 2</v>
      </c>
      <c r="O2248" s="21" t="str">
        <f>_xlfn.XLOOKUP(A2248,'Hospitalisation Details'!A:A,'Hospitalisation Details'!K:K,"Not Found")</f>
        <v>R1013</v>
      </c>
      <c r="P2248" s="23">
        <f>_xlfn.XLOOKUP(A2248,'Hospitalisation Details'!A:A,'Hospitalisation Details'!L:L,"Not Found")</f>
        <v>23</v>
      </c>
    </row>
    <row r="2249" spans="1:16" ht="15.75" x14ac:dyDescent="0.25">
      <c r="A2249" s="19" t="s">
        <v>110</v>
      </c>
      <c r="B2249" s="19" t="str">
        <f>_xlfn.XLOOKUP(A2249,'Customer Names'!A:A,'Customer Names'!C:C,"Not Found")</f>
        <v>Kosters</v>
      </c>
      <c r="C2249" s="20">
        <f>_xlfn.XLOOKUP(A2249,'Medical Examinations'!A:A,'Medical Examinations'!B:B,"not found")</f>
        <v>15.18</v>
      </c>
      <c r="D2249" s="20">
        <f>_xlfn.XLOOKUP(A2249,'Medical Examinations'!A:A,'Medical Examinations'!C:C,"not found")</f>
        <v>11.11</v>
      </c>
      <c r="E2249" s="20" t="str">
        <f>_xlfn.XLOOKUP(A2249,'Medical Examinations'!A:A,'Medical Examinations'!D:D,"not found")</f>
        <v>No</v>
      </c>
      <c r="F2249" s="20" t="str">
        <f>_xlfn.XLOOKUP(A2249,'Medical Examinations'!A:A,'Medical Examinations'!E:E,"not found")</f>
        <v>No</v>
      </c>
      <c r="G2249" s="20" t="str">
        <f>_xlfn.XLOOKUP(A2249,'Medical Examinations'!A:A,'Medical Examinations'!F:F,"not found")</f>
        <v>No</v>
      </c>
      <c r="H2249" s="20">
        <f>_xlfn.XLOOKUP(A2249,'Medical Examinations'!A:A,'Medical Examinations'!G:G,"not found")</f>
        <v>0</v>
      </c>
      <c r="I2249" s="20" t="str">
        <f>_xlfn.XLOOKUP(A2249,'Medical Examinations'!A:A,'Medical Examinations'!H:H,"not found")</f>
        <v>No</v>
      </c>
      <c r="J2249" s="20" t="str">
        <f>_xlfn.XLOOKUP(A2249,'Medical Examinations'!A:A,'Medical Examinations'!I:I,"not found")</f>
        <v>Underweight</v>
      </c>
      <c r="K2249" s="21">
        <f>_xlfn.XLOOKUP(A2249,'Hospitalisation Details'!A:A,'Hospitalisation Details'!F:F,"Not Found")</f>
        <v>37600</v>
      </c>
      <c r="L2249" s="22">
        <f>_xlfn.XLOOKUP(A2249,'Hospitalisation Details'!A:A,'Hospitalisation Details'!H:H,"Not Found")</f>
        <v>1304</v>
      </c>
      <c r="M2249" s="21" t="str">
        <f>_xlfn.XLOOKUP(A2249,'Hospitalisation Details'!A:A,'Hospitalisation Details'!I:I,"Not Found")</f>
        <v>tier - 2</v>
      </c>
      <c r="N2249" s="21" t="str">
        <f>_xlfn.XLOOKUP(A2249,'Hospitalisation Details'!A:A,'Hospitalisation Details'!J:J,"Not Found")</f>
        <v>tier - 2</v>
      </c>
      <c r="O2249" s="21" t="str">
        <f>_xlfn.XLOOKUP(A2249,'Hospitalisation Details'!A:A,'Hospitalisation Details'!K:K,"Not Found")</f>
        <v>R1012</v>
      </c>
      <c r="P2249" s="23">
        <f>_xlfn.XLOOKUP(A2249,'Hospitalisation Details'!A:A,'Hospitalisation Details'!L:L,"Not Found")</f>
        <v>20</v>
      </c>
    </row>
    <row r="2250" spans="1:16" ht="15.75" x14ac:dyDescent="0.25">
      <c r="A2250" s="19" t="s">
        <v>109</v>
      </c>
      <c r="B2250" s="19" t="str">
        <f>_xlfn.XLOOKUP(A2250,'Customer Names'!A:A,'Customer Names'!C:C,"Not Found")</f>
        <v>Dykes</v>
      </c>
      <c r="C2250" s="20">
        <f>_xlfn.XLOOKUP(A2250,'Medical Examinations'!A:A,'Medical Examinations'!B:B,"not found")</f>
        <v>15.12</v>
      </c>
      <c r="D2250" s="20">
        <f>_xlfn.XLOOKUP(A2250,'Medical Examinations'!A:A,'Medical Examinations'!C:C,"not found")</f>
        <v>4.03</v>
      </c>
      <c r="E2250" s="20" t="str">
        <f>_xlfn.XLOOKUP(A2250,'Medical Examinations'!A:A,'Medical Examinations'!D:D,"not found")</f>
        <v>Yes</v>
      </c>
      <c r="F2250" s="20" t="str">
        <f>_xlfn.XLOOKUP(A2250,'Medical Examinations'!A:A,'Medical Examinations'!E:E,"not found")</f>
        <v>No</v>
      </c>
      <c r="G2250" s="20" t="str">
        <f>_xlfn.XLOOKUP(A2250,'Medical Examinations'!A:A,'Medical Examinations'!F:F,"not found")</f>
        <v>No</v>
      </c>
      <c r="H2250" s="20">
        <f>_xlfn.XLOOKUP(A2250,'Medical Examinations'!A:A,'Medical Examinations'!G:G,"not found")</f>
        <v>0</v>
      </c>
      <c r="I2250" s="20" t="str">
        <f>_xlfn.XLOOKUP(A2250,'Medical Examinations'!A:A,'Medical Examinations'!H:H,"not found")</f>
        <v>No</v>
      </c>
      <c r="J2250" s="20" t="str">
        <f>_xlfn.XLOOKUP(A2250,'Medical Examinations'!A:A,'Medical Examinations'!I:I,"not found")</f>
        <v>Underweight</v>
      </c>
      <c r="K2250" s="21">
        <f>_xlfn.XLOOKUP(A2250,'Hospitalisation Details'!A:A,'Hospitalisation Details'!F:F,"Not Found")</f>
        <v>37224</v>
      </c>
      <c r="L2250" s="22">
        <f>_xlfn.XLOOKUP(A2250,'Hospitalisation Details'!A:A,'Hospitalisation Details'!H:H,"Not Found")</f>
        <v>1293</v>
      </c>
      <c r="M2250" s="21" t="str">
        <f>_xlfn.XLOOKUP(A2250,'Hospitalisation Details'!A:A,'Hospitalisation Details'!I:I,"Not Found")</f>
        <v>tier - 2</v>
      </c>
      <c r="N2250" s="21" t="str">
        <f>_xlfn.XLOOKUP(A2250,'Hospitalisation Details'!A:A,'Hospitalisation Details'!J:J,"Not Found")</f>
        <v>tier - 2</v>
      </c>
      <c r="O2250" s="21" t="str">
        <f>_xlfn.XLOOKUP(A2250,'Hospitalisation Details'!A:A,'Hospitalisation Details'!K:K,"Not Found")</f>
        <v>R1012</v>
      </c>
      <c r="P2250" s="23">
        <f>_xlfn.XLOOKUP(A2250,'Hospitalisation Details'!A:A,'Hospitalisation Details'!L:L,"Not Found")</f>
        <v>21</v>
      </c>
    </row>
    <row r="2251" spans="1:16" ht="15.75" x14ac:dyDescent="0.25">
      <c r="A2251" s="19" t="s">
        <v>108</v>
      </c>
      <c r="B2251" s="19" t="str">
        <f>_xlfn.XLOOKUP(A2251,'Customer Names'!A:A,'Customer Names'!C:C,"Not Found")</f>
        <v>Velan</v>
      </c>
      <c r="C2251" s="20">
        <f>_xlfn.XLOOKUP(A2251,'Medical Examinations'!A:A,'Medical Examinations'!B:B,"not found")</f>
        <v>23.88</v>
      </c>
      <c r="D2251" s="20">
        <f>_xlfn.XLOOKUP(A2251,'Medical Examinations'!A:A,'Medical Examinations'!C:C,"not found")</f>
        <v>4.51</v>
      </c>
      <c r="E2251" s="20" t="str">
        <f>_xlfn.XLOOKUP(A2251,'Medical Examinations'!A:A,'Medical Examinations'!D:D,"not found")</f>
        <v>No</v>
      </c>
      <c r="F2251" s="20" t="str">
        <f>_xlfn.XLOOKUP(A2251,'Medical Examinations'!A:A,'Medical Examinations'!E:E,"not found")</f>
        <v>No</v>
      </c>
      <c r="G2251" s="20" t="str">
        <f>_xlfn.XLOOKUP(A2251,'Medical Examinations'!A:A,'Medical Examinations'!F:F,"not found")</f>
        <v>No</v>
      </c>
      <c r="H2251" s="20">
        <f>_xlfn.XLOOKUP(A2251,'Medical Examinations'!A:A,'Medical Examinations'!G:G,"not found")</f>
        <v>1</v>
      </c>
      <c r="I2251" s="20" t="str">
        <f>_xlfn.XLOOKUP(A2251,'Medical Examinations'!A:A,'Medical Examinations'!H:H,"not found")</f>
        <v>No</v>
      </c>
      <c r="J2251" s="20" t="str">
        <f>_xlfn.XLOOKUP(A2251,'Medical Examinations'!A:A,'Medical Examinations'!I:I,"not found")</f>
        <v>Normal Weight</v>
      </c>
      <c r="K2251" s="21">
        <f>_xlfn.XLOOKUP(A2251,'Hospitalisation Details'!A:A,'Hospitalisation Details'!F:F,"Not Found")</f>
        <v>35950</v>
      </c>
      <c r="L2251" s="22">
        <f>_xlfn.XLOOKUP(A2251,'Hospitalisation Details'!A:A,'Hospitalisation Details'!H:H,"Not Found")</f>
        <v>1290.93</v>
      </c>
      <c r="M2251" s="21" t="str">
        <f>_xlfn.XLOOKUP(A2251,'Hospitalisation Details'!A:A,'Hospitalisation Details'!I:I,"Not Found")</f>
        <v>tier - 2</v>
      </c>
      <c r="N2251" s="21" t="str">
        <f>_xlfn.XLOOKUP(A2251,'Hospitalisation Details'!A:A,'Hospitalisation Details'!J:J,"Not Found")</f>
        <v>tier - 2</v>
      </c>
      <c r="O2251" s="21" t="str">
        <f>_xlfn.XLOOKUP(A2251,'Hospitalisation Details'!A:A,'Hospitalisation Details'!K:K,"Not Found")</f>
        <v>R1013</v>
      </c>
      <c r="P2251" s="23">
        <f>_xlfn.XLOOKUP(A2251,'Hospitalisation Details'!A:A,'Hospitalisation Details'!L:L,"Not Found")</f>
        <v>25</v>
      </c>
    </row>
    <row r="2252" spans="1:16" ht="15.75" x14ac:dyDescent="0.25">
      <c r="A2252" s="19" t="s">
        <v>107</v>
      </c>
      <c r="B2252" s="19" t="str">
        <f>_xlfn.XLOOKUP(A2252,'Customer Names'!A:A,'Customer Names'!C:C,"Not Found")</f>
        <v>Goolik</v>
      </c>
      <c r="C2252" s="20">
        <f>_xlfn.XLOOKUP(A2252,'Medical Examinations'!A:A,'Medical Examinations'!B:B,"not found")</f>
        <v>16.13</v>
      </c>
      <c r="D2252" s="20">
        <f>_xlfn.XLOOKUP(A2252,'Medical Examinations'!A:A,'Medical Examinations'!C:C,"not found")</f>
        <v>5.56</v>
      </c>
      <c r="E2252" s="20" t="str">
        <f>_xlfn.XLOOKUP(A2252,'Medical Examinations'!A:A,'Medical Examinations'!D:D,"not found")</f>
        <v>No</v>
      </c>
      <c r="F2252" s="20" t="str">
        <f>_xlfn.XLOOKUP(A2252,'Medical Examinations'!A:A,'Medical Examinations'!E:E,"not found")</f>
        <v>Yes</v>
      </c>
      <c r="G2252" s="20" t="str">
        <f>_xlfn.XLOOKUP(A2252,'Medical Examinations'!A:A,'Medical Examinations'!F:F,"not found")</f>
        <v>No</v>
      </c>
      <c r="H2252" s="20">
        <f>_xlfn.XLOOKUP(A2252,'Medical Examinations'!A:A,'Medical Examinations'!G:G,"not found")</f>
        <v>1</v>
      </c>
      <c r="I2252" s="20" t="str">
        <f>_xlfn.XLOOKUP(A2252,'Medical Examinations'!A:A,'Medical Examinations'!H:H,"not found")</f>
        <v>No</v>
      </c>
      <c r="J2252" s="20" t="str">
        <f>_xlfn.XLOOKUP(A2252,'Medical Examinations'!A:A,'Medical Examinations'!I:I,"not found")</f>
        <v>Underweight</v>
      </c>
      <c r="K2252" s="21">
        <f>_xlfn.XLOOKUP(A2252,'Hospitalisation Details'!A:A,'Hospitalisation Details'!F:F,"Not Found")</f>
        <v>36703</v>
      </c>
      <c r="L2252" s="22">
        <f>_xlfn.XLOOKUP(A2252,'Hospitalisation Details'!A:A,'Hospitalisation Details'!H:H,"Not Found")</f>
        <v>1286</v>
      </c>
      <c r="M2252" s="21" t="str">
        <f>_xlfn.XLOOKUP(A2252,'Hospitalisation Details'!A:A,'Hospitalisation Details'!I:I,"Not Found")</f>
        <v>tier - 2</v>
      </c>
      <c r="N2252" s="21" t="str">
        <f>_xlfn.XLOOKUP(A2252,'Hospitalisation Details'!A:A,'Hospitalisation Details'!J:J,"Not Found")</f>
        <v>tier - 2</v>
      </c>
      <c r="O2252" s="21" t="str">
        <f>_xlfn.XLOOKUP(A2252,'Hospitalisation Details'!A:A,'Hospitalisation Details'!K:K,"Not Found")</f>
        <v>R1013</v>
      </c>
      <c r="P2252" s="23">
        <f>_xlfn.XLOOKUP(A2252,'Hospitalisation Details'!A:A,'Hospitalisation Details'!L:L,"Not Found")</f>
        <v>22</v>
      </c>
    </row>
    <row r="2253" spans="1:16" ht="15.75" x14ac:dyDescent="0.25">
      <c r="A2253" s="19" t="s">
        <v>106</v>
      </c>
      <c r="B2253" s="19" t="str">
        <f>_xlfn.XLOOKUP(A2253,'Customer Names'!A:A,'Customer Names'!C:C,"Not Found")</f>
        <v>Bain</v>
      </c>
      <c r="C2253" s="20">
        <f>_xlfn.XLOOKUP(A2253,'Medical Examinations'!A:A,'Medical Examinations'!B:B,"not found")</f>
        <v>24.09</v>
      </c>
      <c r="D2253" s="20">
        <f>_xlfn.XLOOKUP(A2253,'Medical Examinations'!A:A,'Medical Examinations'!C:C,"not found")</f>
        <v>4.0999999999999996</v>
      </c>
      <c r="E2253" s="20" t="str">
        <f>_xlfn.XLOOKUP(A2253,'Medical Examinations'!A:A,'Medical Examinations'!D:D,"not found")</f>
        <v>No</v>
      </c>
      <c r="F2253" s="20" t="str">
        <f>_xlfn.XLOOKUP(A2253,'Medical Examinations'!A:A,'Medical Examinations'!E:E,"not found")</f>
        <v>Yes</v>
      </c>
      <c r="G2253" s="20" t="str">
        <f>_xlfn.XLOOKUP(A2253,'Medical Examinations'!A:A,'Medical Examinations'!F:F,"not found")</f>
        <v>No</v>
      </c>
      <c r="H2253" s="20">
        <f>_xlfn.XLOOKUP(A2253,'Medical Examinations'!A:A,'Medical Examinations'!G:G,"not found")</f>
        <v>1</v>
      </c>
      <c r="I2253" s="20" t="str">
        <f>_xlfn.XLOOKUP(A2253,'Medical Examinations'!A:A,'Medical Examinations'!H:H,"not found")</f>
        <v>No</v>
      </c>
      <c r="J2253" s="20" t="str">
        <f>_xlfn.XLOOKUP(A2253,'Medical Examinations'!A:A,'Medical Examinations'!I:I,"not found")</f>
        <v>Normal Weight</v>
      </c>
      <c r="K2253" s="21">
        <f>_xlfn.XLOOKUP(A2253,'Hospitalisation Details'!A:A,'Hospitalisation Details'!F:F,"Not Found")</f>
        <v>38196</v>
      </c>
      <c r="L2253" s="22">
        <f>_xlfn.XLOOKUP(A2253,'Hospitalisation Details'!A:A,'Hospitalisation Details'!H:H,"Not Found")</f>
        <v>1285</v>
      </c>
      <c r="M2253" s="21" t="str">
        <f>_xlfn.XLOOKUP(A2253,'Hospitalisation Details'!A:A,'Hospitalisation Details'!I:I,"Not Found")</f>
        <v>tier - 2</v>
      </c>
      <c r="N2253" s="21" t="str">
        <f>_xlfn.XLOOKUP(A2253,'Hospitalisation Details'!A:A,'Hospitalisation Details'!J:J,"Not Found")</f>
        <v>tier - 2</v>
      </c>
      <c r="O2253" s="21" t="str">
        <f>_xlfn.XLOOKUP(A2253,'Hospitalisation Details'!A:A,'Hospitalisation Details'!K:K,"Not Found")</f>
        <v>R1013</v>
      </c>
      <c r="P2253" s="23">
        <f>_xlfn.XLOOKUP(A2253,'Hospitalisation Details'!A:A,'Hospitalisation Details'!L:L,"Not Found")</f>
        <v>18</v>
      </c>
    </row>
    <row r="2254" spans="1:16" ht="15.75" x14ac:dyDescent="0.25">
      <c r="A2254" s="19" t="s">
        <v>105</v>
      </c>
      <c r="B2254" s="19" t="str">
        <f>_xlfn.XLOOKUP(A2254,'Customer Names'!A:A,'Customer Names'!C:C,"Not Found")</f>
        <v>Wieck</v>
      </c>
      <c r="C2254" s="20">
        <f>_xlfn.XLOOKUP(A2254,'Medical Examinations'!A:A,'Medical Examinations'!B:B,"not found")</f>
        <v>19.43</v>
      </c>
      <c r="D2254" s="20">
        <f>_xlfn.XLOOKUP(A2254,'Medical Examinations'!A:A,'Medical Examinations'!C:C,"not found")</f>
        <v>5.85</v>
      </c>
      <c r="E2254" s="20" t="str">
        <f>_xlfn.XLOOKUP(A2254,'Medical Examinations'!A:A,'Medical Examinations'!D:D,"not found")</f>
        <v>No</v>
      </c>
      <c r="F2254" s="20" t="str">
        <f>_xlfn.XLOOKUP(A2254,'Medical Examinations'!A:A,'Medical Examinations'!E:E,"not found")</f>
        <v>Yes</v>
      </c>
      <c r="G2254" s="20" t="str">
        <f>_xlfn.XLOOKUP(A2254,'Medical Examinations'!A:A,'Medical Examinations'!F:F,"not found")</f>
        <v>No</v>
      </c>
      <c r="H2254" s="20">
        <f>_xlfn.XLOOKUP(A2254,'Medical Examinations'!A:A,'Medical Examinations'!G:G,"not found")</f>
        <v>1</v>
      </c>
      <c r="I2254" s="20" t="str">
        <f>_xlfn.XLOOKUP(A2254,'Medical Examinations'!A:A,'Medical Examinations'!H:H,"not found")</f>
        <v>No</v>
      </c>
      <c r="J2254" s="20" t="str">
        <f>_xlfn.XLOOKUP(A2254,'Medical Examinations'!A:A,'Medical Examinations'!I:I,"not found")</f>
        <v>Normal Weight</v>
      </c>
      <c r="K2254" s="21">
        <f>_xlfn.XLOOKUP(A2254,'Hospitalisation Details'!A:A,'Hospitalisation Details'!F:F,"Not Found")</f>
        <v>38260</v>
      </c>
      <c r="L2254" s="22">
        <f>_xlfn.XLOOKUP(A2254,'Hospitalisation Details'!A:A,'Hospitalisation Details'!H:H,"Not Found")</f>
        <v>1283</v>
      </c>
      <c r="M2254" s="21" t="str">
        <f>_xlfn.XLOOKUP(A2254,'Hospitalisation Details'!A:A,'Hospitalisation Details'!I:I,"Not Found")</f>
        <v>tier - 2</v>
      </c>
      <c r="N2254" s="21" t="str">
        <f>_xlfn.XLOOKUP(A2254,'Hospitalisation Details'!A:A,'Hospitalisation Details'!J:J,"Not Found")</f>
        <v>tier - 2</v>
      </c>
      <c r="O2254" s="21" t="str">
        <f>_xlfn.XLOOKUP(A2254,'Hospitalisation Details'!A:A,'Hospitalisation Details'!K:K,"Not Found")</f>
        <v>R1013</v>
      </c>
      <c r="P2254" s="23">
        <f>_xlfn.XLOOKUP(A2254,'Hospitalisation Details'!A:A,'Hospitalisation Details'!L:L,"Not Found")</f>
        <v>18</v>
      </c>
    </row>
    <row r="2255" spans="1:16" ht="15.75" x14ac:dyDescent="0.25">
      <c r="A2255" s="19" t="s">
        <v>104</v>
      </c>
      <c r="B2255" s="19" t="str">
        <f>_xlfn.XLOOKUP(A2255,'Customer Names'!A:A,'Customer Names'!C:C,"Not Found")</f>
        <v>Friel</v>
      </c>
      <c r="C2255" s="20">
        <f>_xlfn.XLOOKUP(A2255,'Medical Examinations'!A:A,'Medical Examinations'!B:B,"not found")</f>
        <v>15.22</v>
      </c>
      <c r="D2255" s="20">
        <f>_xlfn.XLOOKUP(A2255,'Medical Examinations'!A:A,'Medical Examinations'!C:C,"not found")</f>
        <v>4.92</v>
      </c>
      <c r="E2255" s="20" t="str">
        <f>_xlfn.XLOOKUP(A2255,'Medical Examinations'!A:A,'Medical Examinations'!D:D,"not found")</f>
        <v>Yes</v>
      </c>
      <c r="F2255" s="20" t="str">
        <f>_xlfn.XLOOKUP(A2255,'Medical Examinations'!A:A,'Medical Examinations'!E:E,"not found")</f>
        <v>No</v>
      </c>
      <c r="G2255" s="20" t="str">
        <f>_xlfn.XLOOKUP(A2255,'Medical Examinations'!A:A,'Medical Examinations'!F:F,"not found")</f>
        <v>Yes</v>
      </c>
      <c r="H2255" s="20">
        <f>_xlfn.XLOOKUP(A2255,'Medical Examinations'!A:A,'Medical Examinations'!G:G,"not found")</f>
        <v>1</v>
      </c>
      <c r="I2255" s="20" t="str">
        <f>_xlfn.XLOOKUP(A2255,'Medical Examinations'!A:A,'Medical Examinations'!H:H,"not found")</f>
        <v>No</v>
      </c>
      <c r="J2255" s="20" t="str">
        <f>_xlfn.XLOOKUP(A2255,'Medical Examinations'!A:A,'Medical Examinations'!I:I,"not found")</f>
        <v>Underweight</v>
      </c>
      <c r="K2255" s="21">
        <f>_xlfn.XLOOKUP(A2255,'Hospitalisation Details'!A:A,'Hospitalisation Details'!F:F,"Not Found")</f>
        <v>35729</v>
      </c>
      <c r="L2255" s="22">
        <f>_xlfn.XLOOKUP(A2255,'Hospitalisation Details'!A:A,'Hospitalisation Details'!H:H,"Not Found")</f>
        <v>1276</v>
      </c>
      <c r="M2255" s="21" t="str">
        <f>_xlfn.XLOOKUP(A2255,'Hospitalisation Details'!A:A,'Hospitalisation Details'!I:I,"Not Found")</f>
        <v>tier - 2</v>
      </c>
      <c r="N2255" s="21" t="str">
        <f>_xlfn.XLOOKUP(A2255,'Hospitalisation Details'!A:A,'Hospitalisation Details'!J:J,"Not Found")</f>
        <v>tier - 2</v>
      </c>
      <c r="O2255" s="21" t="str">
        <f>_xlfn.XLOOKUP(A2255,'Hospitalisation Details'!A:A,'Hospitalisation Details'!K:K,"Not Found")</f>
        <v>R1012</v>
      </c>
      <c r="P2255" s="23">
        <f>_xlfn.XLOOKUP(A2255,'Hospitalisation Details'!A:A,'Hospitalisation Details'!L:L,"Not Found")</f>
        <v>25</v>
      </c>
    </row>
    <row r="2256" spans="1:16" ht="15.75" x14ac:dyDescent="0.25">
      <c r="A2256" s="19" t="s">
        <v>103</v>
      </c>
      <c r="B2256" s="19" t="str">
        <f>_xlfn.XLOOKUP(A2256,'Customer Names'!A:A,'Customer Names'!C:C,"Not Found")</f>
        <v>Santandreu</v>
      </c>
      <c r="C2256" s="20">
        <f>_xlfn.XLOOKUP(A2256,'Medical Examinations'!A:A,'Medical Examinations'!B:B,"not found")</f>
        <v>20.72</v>
      </c>
      <c r="D2256" s="20">
        <f>_xlfn.XLOOKUP(A2256,'Medical Examinations'!A:A,'Medical Examinations'!C:C,"not found")</f>
        <v>9.4600000000000009</v>
      </c>
      <c r="E2256" s="20" t="str">
        <f>_xlfn.XLOOKUP(A2256,'Medical Examinations'!A:A,'Medical Examinations'!D:D,"not found")</f>
        <v>No</v>
      </c>
      <c r="F2256" s="20" t="str">
        <f>_xlfn.XLOOKUP(A2256,'Medical Examinations'!A:A,'Medical Examinations'!E:E,"not found")</f>
        <v>No</v>
      </c>
      <c r="G2256" s="20" t="str">
        <f>_xlfn.XLOOKUP(A2256,'Medical Examinations'!A:A,'Medical Examinations'!F:F,"not found")</f>
        <v>No</v>
      </c>
      <c r="H2256" s="20">
        <f>_xlfn.XLOOKUP(A2256,'Medical Examinations'!A:A,'Medical Examinations'!G:G,"not found")</f>
        <v>0</v>
      </c>
      <c r="I2256" s="20" t="str">
        <f>_xlfn.XLOOKUP(A2256,'Medical Examinations'!A:A,'Medical Examinations'!H:H,"not found")</f>
        <v>No</v>
      </c>
      <c r="J2256" s="20" t="str">
        <f>_xlfn.XLOOKUP(A2256,'Medical Examinations'!A:A,'Medical Examinations'!I:I,"not found")</f>
        <v>Normal Weight</v>
      </c>
      <c r="K2256" s="21">
        <f>_xlfn.XLOOKUP(A2256,'Hospitalisation Details'!A:A,'Hospitalisation Details'!F:F,"Not Found")</f>
        <v>37594</v>
      </c>
      <c r="L2256" s="22">
        <f>_xlfn.XLOOKUP(A2256,'Hospitalisation Details'!A:A,'Hospitalisation Details'!H:H,"Not Found")</f>
        <v>1267</v>
      </c>
      <c r="M2256" s="21" t="str">
        <f>_xlfn.XLOOKUP(A2256,'Hospitalisation Details'!A:A,'Hospitalisation Details'!I:I,"Not Found")</f>
        <v>tier - 2</v>
      </c>
      <c r="N2256" s="21" t="str">
        <f>_xlfn.XLOOKUP(A2256,'Hospitalisation Details'!A:A,'Hospitalisation Details'!J:J,"Not Found")</f>
        <v>tier - 2</v>
      </c>
      <c r="O2256" s="21" t="str">
        <f>_xlfn.XLOOKUP(A2256,'Hospitalisation Details'!A:A,'Hospitalisation Details'!K:K,"Not Found")</f>
        <v>R1013</v>
      </c>
      <c r="P2256" s="23">
        <f>_xlfn.XLOOKUP(A2256,'Hospitalisation Details'!A:A,'Hospitalisation Details'!L:L,"Not Found")</f>
        <v>20</v>
      </c>
    </row>
    <row r="2257" spans="1:16" ht="15.75" x14ac:dyDescent="0.25">
      <c r="A2257" s="19" t="s">
        <v>102</v>
      </c>
      <c r="B2257" s="19" t="str">
        <f>_xlfn.XLOOKUP(A2257,'Customer Names'!A:A,'Customer Names'!C:C,"Not Found")</f>
        <v>Johnson</v>
      </c>
      <c r="C2257" s="20">
        <f>_xlfn.XLOOKUP(A2257,'Medical Examinations'!A:A,'Medical Examinations'!B:B,"not found")</f>
        <v>35.4</v>
      </c>
      <c r="D2257" s="20">
        <f>_xlfn.XLOOKUP(A2257,'Medical Examinations'!A:A,'Medical Examinations'!C:C,"not found")</f>
        <v>5.94</v>
      </c>
      <c r="E2257" s="20" t="str">
        <f>_xlfn.XLOOKUP(A2257,'Medical Examinations'!A:A,'Medical Examinations'!D:D,"not found")</f>
        <v>No</v>
      </c>
      <c r="F2257" s="20" t="str">
        <f>_xlfn.XLOOKUP(A2257,'Medical Examinations'!A:A,'Medical Examinations'!E:E,"not found")</f>
        <v>No</v>
      </c>
      <c r="G2257" s="20" t="str">
        <f>_xlfn.XLOOKUP(A2257,'Medical Examinations'!A:A,'Medical Examinations'!F:F,"not found")</f>
        <v>Yes</v>
      </c>
      <c r="H2257" s="20">
        <f>_xlfn.XLOOKUP(A2257,'Medical Examinations'!A:A,'Medical Examinations'!G:G,"not found")</f>
        <v>1</v>
      </c>
      <c r="I2257" s="20" t="str">
        <f>_xlfn.XLOOKUP(A2257,'Medical Examinations'!A:A,'Medical Examinations'!H:H,"not found")</f>
        <v>No</v>
      </c>
      <c r="J2257" s="20" t="str">
        <f>_xlfn.XLOOKUP(A2257,'Medical Examinations'!A:A,'Medical Examinations'!I:I,"not found")</f>
        <v>Obesity</v>
      </c>
      <c r="K2257" s="21">
        <f>_xlfn.XLOOKUP(A2257,'Hospitalisation Details'!A:A,'Hospitalisation Details'!F:F,"Not Found")</f>
        <v>37946</v>
      </c>
      <c r="L2257" s="22">
        <f>_xlfn.XLOOKUP(A2257,'Hospitalisation Details'!A:A,'Hospitalisation Details'!H:H,"Not Found")</f>
        <v>1263.25</v>
      </c>
      <c r="M2257" s="21" t="str">
        <f>_xlfn.XLOOKUP(A2257,'Hospitalisation Details'!A:A,'Hospitalisation Details'!I:I,"Not Found")</f>
        <v>tier - 2</v>
      </c>
      <c r="N2257" s="21" t="str">
        <f>_xlfn.XLOOKUP(A2257,'Hospitalisation Details'!A:A,'Hospitalisation Details'!J:J,"Not Found")</f>
        <v>tier - 2</v>
      </c>
      <c r="O2257" s="21" t="str">
        <f>_xlfn.XLOOKUP(A2257,'Hospitalisation Details'!A:A,'Hospitalisation Details'!K:K,"Not Found")</f>
        <v>R1011</v>
      </c>
      <c r="P2257" s="23">
        <f>_xlfn.XLOOKUP(A2257,'Hospitalisation Details'!A:A,'Hospitalisation Details'!L:L,"Not Found")</f>
        <v>19</v>
      </c>
    </row>
    <row r="2258" spans="1:16" ht="15.75" x14ac:dyDescent="0.25">
      <c r="A2258" s="19" t="s">
        <v>101</v>
      </c>
      <c r="B2258" s="19" t="str">
        <f>_xlfn.XLOOKUP(A2258,'Customer Names'!A:A,'Customer Names'!C:C,"Not Found")</f>
        <v>Gerber</v>
      </c>
      <c r="C2258" s="20">
        <f>_xlfn.XLOOKUP(A2258,'Medical Examinations'!A:A,'Medical Examinations'!B:B,"not found")</f>
        <v>34.4</v>
      </c>
      <c r="D2258" s="20">
        <f>_xlfn.XLOOKUP(A2258,'Medical Examinations'!A:A,'Medical Examinations'!C:C,"not found")</f>
        <v>5.7</v>
      </c>
      <c r="E2258" s="20" t="str">
        <f>_xlfn.XLOOKUP(A2258,'Medical Examinations'!A:A,'Medical Examinations'!D:D,"not found")</f>
        <v>No</v>
      </c>
      <c r="F2258" s="20" t="str">
        <f>_xlfn.XLOOKUP(A2258,'Medical Examinations'!A:A,'Medical Examinations'!E:E,"not found")</f>
        <v>No</v>
      </c>
      <c r="G2258" s="20" t="str">
        <f>_xlfn.XLOOKUP(A2258,'Medical Examinations'!A:A,'Medical Examinations'!F:F,"not found")</f>
        <v>Yes</v>
      </c>
      <c r="H2258" s="20">
        <f>_xlfn.XLOOKUP(A2258,'Medical Examinations'!A:A,'Medical Examinations'!G:G,"not found")</f>
        <v>1</v>
      </c>
      <c r="I2258" s="20" t="str">
        <f>_xlfn.XLOOKUP(A2258,'Medical Examinations'!A:A,'Medical Examinations'!H:H,"not found")</f>
        <v>No</v>
      </c>
      <c r="J2258" s="20" t="str">
        <f>_xlfn.XLOOKUP(A2258,'Medical Examinations'!A:A,'Medical Examinations'!I:I,"not found")</f>
        <v>Obesity</v>
      </c>
      <c r="K2258" s="21">
        <f>_xlfn.XLOOKUP(A2258,'Hospitalisation Details'!A:A,'Hospitalisation Details'!F:F,"Not Found")</f>
        <v>37848</v>
      </c>
      <c r="L2258" s="22">
        <f>_xlfn.XLOOKUP(A2258,'Hospitalisation Details'!A:A,'Hospitalisation Details'!H:H,"Not Found")</f>
        <v>1261.8599999999999</v>
      </c>
      <c r="M2258" s="21" t="str">
        <f>_xlfn.XLOOKUP(A2258,'Hospitalisation Details'!A:A,'Hospitalisation Details'!I:I,"Not Found")</f>
        <v>tier - 2</v>
      </c>
      <c r="N2258" s="21" t="str">
        <f>_xlfn.XLOOKUP(A2258,'Hospitalisation Details'!A:A,'Hospitalisation Details'!J:J,"Not Found")</f>
        <v>tier - 2</v>
      </c>
      <c r="O2258" s="21" t="str">
        <f>_xlfn.XLOOKUP(A2258,'Hospitalisation Details'!A:A,'Hospitalisation Details'!K:K,"Not Found")</f>
        <v>R1011</v>
      </c>
      <c r="P2258" s="23">
        <f>_xlfn.XLOOKUP(A2258,'Hospitalisation Details'!A:A,'Hospitalisation Details'!L:L,"Not Found")</f>
        <v>19</v>
      </c>
    </row>
    <row r="2259" spans="1:16" ht="15.75" x14ac:dyDescent="0.25">
      <c r="A2259" s="19" t="s">
        <v>100</v>
      </c>
      <c r="B2259" s="19" t="str">
        <f>_xlfn.XLOOKUP(A2259,'Customer Names'!A:A,'Customer Names'!C:C,"Not Found")</f>
        <v>Benadum</v>
      </c>
      <c r="C2259" s="20">
        <f>_xlfn.XLOOKUP(A2259,'Medical Examinations'!A:A,'Medical Examinations'!B:B,"not found")</f>
        <v>34.1</v>
      </c>
      <c r="D2259" s="20">
        <f>_xlfn.XLOOKUP(A2259,'Medical Examinations'!A:A,'Medical Examinations'!C:C,"not found")</f>
        <v>4.13</v>
      </c>
      <c r="E2259" s="20" t="str">
        <f>_xlfn.XLOOKUP(A2259,'Medical Examinations'!A:A,'Medical Examinations'!D:D,"not found")</f>
        <v>No</v>
      </c>
      <c r="F2259" s="20" t="str">
        <f>_xlfn.XLOOKUP(A2259,'Medical Examinations'!A:A,'Medical Examinations'!E:E,"not found")</f>
        <v>No</v>
      </c>
      <c r="G2259" s="20" t="str">
        <f>_xlfn.XLOOKUP(A2259,'Medical Examinations'!A:A,'Medical Examinations'!F:F,"not found")</f>
        <v>Yes</v>
      </c>
      <c r="H2259" s="20">
        <f>_xlfn.XLOOKUP(A2259,'Medical Examinations'!A:A,'Medical Examinations'!G:G,"not found")</f>
        <v>1</v>
      </c>
      <c r="I2259" s="20" t="str">
        <f>_xlfn.XLOOKUP(A2259,'Medical Examinations'!A:A,'Medical Examinations'!H:H,"not found")</f>
        <v>No</v>
      </c>
      <c r="J2259" s="20" t="str">
        <f>_xlfn.XLOOKUP(A2259,'Medical Examinations'!A:A,'Medical Examinations'!I:I,"not found")</f>
        <v>Obesity</v>
      </c>
      <c r="K2259" s="21">
        <f>_xlfn.XLOOKUP(A2259,'Hospitalisation Details'!A:A,'Hospitalisation Details'!F:F,"Not Found")</f>
        <v>37924</v>
      </c>
      <c r="L2259" s="22">
        <f>_xlfn.XLOOKUP(A2259,'Hospitalisation Details'!A:A,'Hospitalisation Details'!H:H,"Not Found")</f>
        <v>1261.44</v>
      </c>
      <c r="M2259" s="21" t="str">
        <f>_xlfn.XLOOKUP(A2259,'Hospitalisation Details'!A:A,'Hospitalisation Details'!I:I,"Not Found")</f>
        <v>tier - 2</v>
      </c>
      <c r="N2259" s="21" t="str">
        <f>_xlfn.XLOOKUP(A2259,'Hospitalisation Details'!A:A,'Hospitalisation Details'!J:J,"Not Found")</f>
        <v>tier - 2</v>
      </c>
      <c r="O2259" s="21" t="str">
        <f>_xlfn.XLOOKUP(A2259,'Hospitalisation Details'!A:A,'Hospitalisation Details'!K:K,"Not Found")</f>
        <v>R1011</v>
      </c>
      <c r="P2259" s="23">
        <f>_xlfn.XLOOKUP(A2259,'Hospitalisation Details'!A:A,'Hospitalisation Details'!L:L,"Not Found")</f>
        <v>19</v>
      </c>
    </row>
    <row r="2260" spans="1:16" ht="15.75" x14ac:dyDescent="0.25">
      <c r="A2260" s="19" t="s">
        <v>99</v>
      </c>
      <c r="B2260" s="19" t="str">
        <f>_xlfn.XLOOKUP(A2260,'Customer Names'!A:A,'Customer Names'!C:C,"Not Found")</f>
        <v>Ragazzini</v>
      </c>
      <c r="C2260" s="20">
        <f>_xlfn.XLOOKUP(A2260,'Medical Examinations'!A:A,'Medical Examinations'!B:B,"not found")</f>
        <v>30.4</v>
      </c>
      <c r="D2260" s="20">
        <f>_xlfn.XLOOKUP(A2260,'Medical Examinations'!A:A,'Medical Examinations'!C:C,"not found")</f>
        <v>4.7699999999999996</v>
      </c>
      <c r="E2260" s="20" t="str">
        <f>_xlfn.XLOOKUP(A2260,'Medical Examinations'!A:A,'Medical Examinations'!D:D,"not found")</f>
        <v>No</v>
      </c>
      <c r="F2260" s="20" t="str">
        <f>_xlfn.XLOOKUP(A2260,'Medical Examinations'!A:A,'Medical Examinations'!E:E,"not found")</f>
        <v>No</v>
      </c>
      <c r="G2260" s="20" t="str">
        <f>_xlfn.XLOOKUP(A2260,'Medical Examinations'!A:A,'Medical Examinations'!F:F,"not found")</f>
        <v>Yes</v>
      </c>
      <c r="H2260" s="20">
        <f>_xlfn.XLOOKUP(A2260,'Medical Examinations'!A:A,'Medical Examinations'!G:G,"not found")</f>
        <v>1</v>
      </c>
      <c r="I2260" s="20" t="str">
        <f>_xlfn.XLOOKUP(A2260,'Medical Examinations'!A:A,'Medical Examinations'!H:H,"not found")</f>
        <v>No</v>
      </c>
      <c r="J2260" s="20" t="str">
        <f>_xlfn.XLOOKUP(A2260,'Medical Examinations'!A:A,'Medical Examinations'!I:I,"not found")</f>
        <v>Obesity</v>
      </c>
      <c r="K2260" s="21">
        <f>_xlfn.XLOOKUP(A2260,'Hospitalisation Details'!A:A,'Hospitalisation Details'!F:F,"Not Found")</f>
        <v>37907</v>
      </c>
      <c r="L2260" s="22">
        <f>_xlfn.XLOOKUP(A2260,'Hospitalisation Details'!A:A,'Hospitalisation Details'!H:H,"Not Found")</f>
        <v>1256.3</v>
      </c>
      <c r="M2260" s="21" t="str">
        <f>_xlfn.XLOOKUP(A2260,'Hospitalisation Details'!A:A,'Hospitalisation Details'!I:I,"Not Found")</f>
        <v>tier - 2</v>
      </c>
      <c r="N2260" s="21" t="str">
        <f>_xlfn.XLOOKUP(A2260,'Hospitalisation Details'!A:A,'Hospitalisation Details'!J:J,"Not Found")</f>
        <v>tier - 2</v>
      </c>
      <c r="O2260" s="21" t="str">
        <f>_xlfn.XLOOKUP(A2260,'Hospitalisation Details'!A:A,'Hospitalisation Details'!K:K,"Not Found")</f>
        <v>R1011</v>
      </c>
      <c r="P2260" s="23">
        <f>_xlfn.XLOOKUP(A2260,'Hospitalisation Details'!A:A,'Hospitalisation Details'!L:L,"Not Found")</f>
        <v>19</v>
      </c>
    </row>
    <row r="2261" spans="1:16" ht="15.75" x14ac:dyDescent="0.25">
      <c r="A2261" s="19" t="s">
        <v>98</v>
      </c>
      <c r="B2261" s="19" t="str">
        <f>_xlfn.XLOOKUP(A2261,'Customer Names'!A:A,'Customer Names'!C:C,"Not Found")</f>
        <v>Kessinger</v>
      </c>
      <c r="C2261" s="20">
        <f>_xlfn.XLOOKUP(A2261,'Medical Examinations'!A:A,'Medical Examinations'!B:B,"not found")</f>
        <v>28.7</v>
      </c>
      <c r="D2261" s="20">
        <f>_xlfn.XLOOKUP(A2261,'Medical Examinations'!A:A,'Medical Examinations'!C:C,"not found")</f>
        <v>4.99</v>
      </c>
      <c r="E2261" s="20" t="str">
        <f>_xlfn.XLOOKUP(A2261,'Medical Examinations'!A:A,'Medical Examinations'!D:D,"not found")</f>
        <v>No</v>
      </c>
      <c r="F2261" s="20" t="str">
        <f>_xlfn.XLOOKUP(A2261,'Medical Examinations'!A:A,'Medical Examinations'!E:E,"not found")</f>
        <v>No</v>
      </c>
      <c r="G2261" s="20" t="str">
        <f>_xlfn.XLOOKUP(A2261,'Medical Examinations'!A:A,'Medical Examinations'!F:F,"not found")</f>
        <v>Yes</v>
      </c>
      <c r="H2261" s="20">
        <f>_xlfn.XLOOKUP(A2261,'Medical Examinations'!A:A,'Medical Examinations'!G:G,"not found")</f>
        <v>1</v>
      </c>
      <c r="I2261" s="20" t="str">
        <f>_xlfn.XLOOKUP(A2261,'Medical Examinations'!A:A,'Medical Examinations'!H:H,"not found")</f>
        <v>No</v>
      </c>
      <c r="J2261" s="20" t="str">
        <f>_xlfn.XLOOKUP(A2261,'Medical Examinations'!A:A,'Medical Examinations'!I:I,"not found")</f>
        <v>Overweight</v>
      </c>
      <c r="K2261" s="21">
        <f>_xlfn.XLOOKUP(A2261,'Hospitalisation Details'!A:A,'Hospitalisation Details'!F:F,"Not Found")</f>
        <v>37965</v>
      </c>
      <c r="L2261" s="22">
        <f>_xlfn.XLOOKUP(A2261,'Hospitalisation Details'!A:A,'Hospitalisation Details'!H:H,"Not Found")</f>
        <v>1253.94</v>
      </c>
      <c r="M2261" s="21" t="str">
        <f>_xlfn.XLOOKUP(A2261,'Hospitalisation Details'!A:A,'Hospitalisation Details'!I:I,"Not Found")</f>
        <v>tier - 2</v>
      </c>
      <c r="N2261" s="21" t="str">
        <f>_xlfn.XLOOKUP(A2261,'Hospitalisation Details'!A:A,'Hospitalisation Details'!J:J,"Not Found")</f>
        <v>tier - 2</v>
      </c>
      <c r="O2261" s="21" t="str">
        <f>_xlfn.XLOOKUP(A2261,'Hospitalisation Details'!A:A,'Hospitalisation Details'!K:K,"Not Found")</f>
        <v>R1011</v>
      </c>
      <c r="P2261" s="23">
        <f>_xlfn.XLOOKUP(A2261,'Hospitalisation Details'!A:A,'Hospitalisation Details'!L:L,"Not Found")</f>
        <v>19</v>
      </c>
    </row>
    <row r="2262" spans="1:16" ht="15.75" x14ac:dyDescent="0.25">
      <c r="A2262" s="19" t="s">
        <v>97</v>
      </c>
      <c r="B2262" s="19" t="str">
        <f>_xlfn.XLOOKUP(A2262,'Customer Names'!A:A,'Customer Names'!C:C,"Not Found")</f>
        <v>Bezgin</v>
      </c>
      <c r="C2262" s="20">
        <f>_xlfn.XLOOKUP(A2262,'Medical Examinations'!A:A,'Medical Examinations'!B:B,"not found")</f>
        <v>17.440000000000001</v>
      </c>
      <c r="D2262" s="20">
        <f>_xlfn.XLOOKUP(A2262,'Medical Examinations'!A:A,'Medical Examinations'!C:C,"not found")</f>
        <v>4.42</v>
      </c>
      <c r="E2262" s="20" t="str">
        <f>_xlfn.XLOOKUP(A2262,'Medical Examinations'!A:A,'Medical Examinations'!D:D,"not found")</f>
        <v>Yes</v>
      </c>
      <c r="F2262" s="20" t="str">
        <f>_xlfn.XLOOKUP(A2262,'Medical Examinations'!A:A,'Medical Examinations'!E:E,"not found")</f>
        <v>No</v>
      </c>
      <c r="G2262" s="20" t="str">
        <f>_xlfn.XLOOKUP(A2262,'Medical Examinations'!A:A,'Medical Examinations'!F:F,"not found")</f>
        <v>Yes</v>
      </c>
      <c r="H2262" s="20">
        <f>_xlfn.XLOOKUP(A2262,'Medical Examinations'!A:A,'Medical Examinations'!G:G,"not found")</f>
        <v>1</v>
      </c>
      <c r="I2262" s="20" t="str">
        <f>_xlfn.XLOOKUP(A2262,'Medical Examinations'!A:A,'Medical Examinations'!H:H,"not found")</f>
        <v>No</v>
      </c>
      <c r="J2262" s="20" t="str">
        <f>_xlfn.XLOOKUP(A2262,'Medical Examinations'!A:A,'Medical Examinations'!I:I,"not found")</f>
        <v>Underweight</v>
      </c>
      <c r="K2262" s="21">
        <f>_xlfn.XLOOKUP(A2262,'Hospitalisation Details'!A:A,'Hospitalisation Details'!F:F,"Not Found")</f>
        <v>35738</v>
      </c>
      <c r="L2262" s="22">
        <f>_xlfn.XLOOKUP(A2262,'Hospitalisation Details'!A:A,'Hospitalisation Details'!H:H,"Not Found")</f>
        <v>1253</v>
      </c>
      <c r="M2262" s="21" t="str">
        <f>_xlfn.XLOOKUP(A2262,'Hospitalisation Details'!A:A,'Hospitalisation Details'!I:I,"Not Found")</f>
        <v>tier - 2</v>
      </c>
      <c r="N2262" s="21" t="str">
        <f>_xlfn.XLOOKUP(A2262,'Hospitalisation Details'!A:A,'Hospitalisation Details'!J:J,"Not Found")</f>
        <v>tier - 2</v>
      </c>
      <c r="O2262" s="21" t="str">
        <f>_xlfn.XLOOKUP(A2262,'Hospitalisation Details'!A:A,'Hospitalisation Details'!K:K,"Not Found")</f>
        <v>R1013</v>
      </c>
      <c r="P2262" s="23">
        <f>_xlfn.XLOOKUP(A2262,'Hospitalisation Details'!A:A,'Hospitalisation Details'!L:L,"Not Found")</f>
        <v>25</v>
      </c>
    </row>
    <row r="2263" spans="1:16" ht="15.75" x14ac:dyDescent="0.25">
      <c r="A2263" s="19" t="s">
        <v>96</v>
      </c>
      <c r="B2263" s="19" t="str">
        <f>_xlfn.XLOOKUP(A2263,'Customer Names'!A:A,'Customer Names'!C:C,"Not Found")</f>
        <v>Woldesilassie</v>
      </c>
      <c r="C2263" s="20">
        <f>_xlfn.XLOOKUP(A2263,'Medical Examinations'!A:A,'Medical Examinations'!B:B,"not found")</f>
        <v>27.6</v>
      </c>
      <c r="D2263" s="20">
        <f>_xlfn.XLOOKUP(A2263,'Medical Examinations'!A:A,'Medical Examinations'!C:C,"not found")</f>
        <v>4.01</v>
      </c>
      <c r="E2263" s="20" t="str">
        <f>_xlfn.XLOOKUP(A2263,'Medical Examinations'!A:A,'Medical Examinations'!D:D,"not found")</f>
        <v>No</v>
      </c>
      <c r="F2263" s="20" t="str">
        <f>_xlfn.XLOOKUP(A2263,'Medical Examinations'!A:A,'Medical Examinations'!E:E,"not found")</f>
        <v>No</v>
      </c>
      <c r="G2263" s="20" t="str">
        <f>_xlfn.XLOOKUP(A2263,'Medical Examinations'!A:A,'Medical Examinations'!F:F,"not found")</f>
        <v>Yes</v>
      </c>
      <c r="H2263" s="20">
        <f>_xlfn.XLOOKUP(A2263,'Medical Examinations'!A:A,'Medical Examinations'!G:G,"not found")</f>
        <v>1</v>
      </c>
      <c r="I2263" s="20" t="str">
        <f>_xlfn.XLOOKUP(A2263,'Medical Examinations'!A:A,'Medical Examinations'!H:H,"not found")</f>
        <v>No</v>
      </c>
      <c r="J2263" s="20" t="str">
        <f>_xlfn.XLOOKUP(A2263,'Medical Examinations'!A:A,'Medical Examinations'!I:I,"not found")</f>
        <v>Overweight</v>
      </c>
      <c r="K2263" s="21">
        <f>_xlfn.XLOOKUP(A2263,'Hospitalisation Details'!A:A,'Hospitalisation Details'!F:F,"Not Found")</f>
        <v>37879</v>
      </c>
      <c r="L2263" s="22">
        <f>_xlfn.XLOOKUP(A2263,'Hospitalisation Details'!A:A,'Hospitalisation Details'!H:H,"Not Found")</f>
        <v>1252.4100000000001</v>
      </c>
      <c r="M2263" s="21" t="str">
        <f>_xlfn.XLOOKUP(A2263,'Hospitalisation Details'!A:A,'Hospitalisation Details'!I:I,"Not Found")</f>
        <v>tier - 2</v>
      </c>
      <c r="N2263" s="21" t="str">
        <f>_xlfn.XLOOKUP(A2263,'Hospitalisation Details'!A:A,'Hospitalisation Details'!J:J,"Not Found")</f>
        <v>tier - 2</v>
      </c>
      <c r="O2263" s="21" t="str">
        <f>_xlfn.XLOOKUP(A2263,'Hospitalisation Details'!A:A,'Hospitalisation Details'!K:K,"Not Found")</f>
        <v>R1011</v>
      </c>
      <c r="P2263" s="23">
        <f>_xlfn.XLOOKUP(A2263,'Hospitalisation Details'!A:A,'Hospitalisation Details'!L:L,"Not Found")</f>
        <v>19</v>
      </c>
    </row>
    <row r="2264" spans="1:16" ht="15.75" x14ac:dyDescent="0.25">
      <c r="A2264" s="19" t="s">
        <v>95</v>
      </c>
      <c r="B2264" s="19" t="str">
        <f>_xlfn.XLOOKUP(A2264,'Customer Names'!A:A,'Customer Names'!C:C,"Not Found")</f>
        <v>Ruiz Herrero</v>
      </c>
      <c r="C2264" s="20">
        <f>_xlfn.XLOOKUP(A2264,'Medical Examinations'!A:A,'Medical Examinations'!B:B,"not found")</f>
        <v>20.7</v>
      </c>
      <c r="D2264" s="20">
        <f>_xlfn.XLOOKUP(A2264,'Medical Examinations'!A:A,'Medical Examinations'!C:C,"not found")</f>
        <v>4.49</v>
      </c>
      <c r="E2264" s="20" t="str">
        <f>_xlfn.XLOOKUP(A2264,'Medical Examinations'!A:A,'Medical Examinations'!D:D,"not found")</f>
        <v>No</v>
      </c>
      <c r="F2264" s="20" t="str">
        <f>_xlfn.XLOOKUP(A2264,'Medical Examinations'!A:A,'Medical Examinations'!E:E,"not found")</f>
        <v>No</v>
      </c>
      <c r="G2264" s="20" t="str">
        <f>_xlfn.XLOOKUP(A2264,'Medical Examinations'!A:A,'Medical Examinations'!F:F,"not found")</f>
        <v>Yes</v>
      </c>
      <c r="H2264" s="20">
        <f>_xlfn.XLOOKUP(A2264,'Medical Examinations'!A:A,'Medical Examinations'!G:G,"not found")</f>
        <v>1</v>
      </c>
      <c r="I2264" s="20" t="str">
        <f>_xlfn.XLOOKUP(A2264,'Medical Examinations'!A:A,'Medical Examinations'!H:H,"not found")</f>
        <v>No</v>
      </c>
      <c r="J2264" s="20" t="str">
        <f>_xlfn.XLOOKUP(A2264,'Medical Examinations'!A:A,'Medical Examinations'!I:I,"not found")</f>
        <v>Normal Weight</v>
      </c>
      <c r="K2264" s="21">
        <f>_xlfn.XLOOKUP(A2264,'Hospitalisation Details'!A:A,'Hospitalisation Details'!F:F,"Not Found")</f>
        <v>37872</v>
      </c>
      <c r="L2264" s="22">
        <f>_xlfn.XLOOKUP(A2264,'Hospitalisation Details'!A:A,'Hospitalisation Details'!H:H,"Not Found")</f>
        <v>1242.82</v>
      </c>
      <c r="M2264" s="21" t="str">
        <f>_xlfn.XLOOKUP(A2264,'Hospitalisation Details'!A:A,'Hospitalisation Details'!I:I,"Not Found")</f>
        <v>tier - 2</v>
      </c>
      <c r="N2264" s="21" t="str">
        <f>_xlfn.XLOOKUP(A2264,'Hospitalisation Details'!A:A,'Hospitalisation Details'!J:J,"Not Found")</f>
        <v>tier - 2</v>
      </c>
      <c r="O2264" s="21" t="str">
        <f>_xlfn.XLOOKUP(A2264,'Hospitalisation Details'!A:A,'Hospitalisation Details'!K:K,"Not Found")</f>
        <v>R1011</v>
      </c>
      <c r="P2264" s="23">
        <f>_xlfn.XLOOKUP(A2264,'Hospitalisation Details'!A:A,'Hospitalisation Details'!L:L,"Not Found")</f>
        <v>19</v>
      </c>
    </row>
    <row r="2265" spans="1:16" ht="15.75" x14ac:dyDescent="0.25">
      <c r="A2265" s="19" t="s">
        <v>94</v>
      </c>
      <c r="B2265" s="19" t="str">
        <f>_xlfn.XLOOKUP(A2265,'Customer Names'!A:A,'Customer Names'!C:C,"Not Found")</f>
        <v>Bin Alias</v>
      </c>
      <c r="C2265" s="20">
        <f>_xlfn.XLOOKUP(A2265,'Medical Examinations'!A:A,'Medical Examinations'!B:B,"not found")</f>
        <v>20.3</v>
      </c>
      <c r="D2265" s="20">
        <f>_xlfn.XLOOKUP(A2265,'Medical Examinations'!A:A,'Medical Examinations'!C:C,"not found")</f>
        <v>6.37</v>
      </c>
      <c r="E2265" s="20" t="str">
        <f>_xlfn.XLOOKUP(A2265,'Medical Examinations'!A:A,'Medical Examinations'!D:D,"not found")</f>
        <v>No</v>
      </c>
      <c r="F2265" s="20" t="str">
        <f>_xlfn.XLOOKUP(A2265,'Medical Examinations'!A:A,'Medical Examinations'!E:E,"not found")</f>
        <v>No</v>
      </c>
      <c r="G2265" s="20" t="str">
        <f>_xlfn.XLOOKUP(A2265,'Medical Examinations'!A:A,'Medical Examinations'!F:F,"not found")</f>
        <v>Yes</v>
      </c>
      <c r="H2265" s="20">
        <f>_xlfn.XLOOKUP(A2265,'Medical Examinations'!A:A,'Medical Examinations'!G:G,"not found")</f>
        <v>1</v>
      </c>
      <c r="I2265" s="20" t="str">
        <f>_xlfn.XLOOKUP(A2265,'Medical Examinations'!A:A,'Medical Examinations'!H:H,"not found")</f>
        <v>No</v>
      </c>
      <c r="J2265" s="20" t="str">
        <f>_xlfn.XLOOKUP(A2265,'Medical Examinations'!A:A,'Medical Examinations'!I:I,"not found")</f>
        <v>Normal Weight</v>
      </c>
      <c r="K2265" s="21">
        <f>_xlfn.XLOOKUP(A2265,'Hospitalisation Details'!A:A,'Hospitalisation Details'!F:F,"Not Found")</f>
        <v>37879</v>
      </c>
      <c r="L2265" s="22">
        <f>_xlfn.XLOOKUP(A2265,'Hospitalisation Details'!A:A,'Hospitalisation Details'!H:H,"Not Found")</f>
        <v>1242.26</v>
      </c>
      <c r="M2265" s="21" t="str">
        <f>_xlfn.XLOOKUP(A2265,'Hospitalisation Details'!A:A,'Hospitalisation Details'!I:I,"Not Found")</f>
        <v>tier - 2</v>
      </c>
      <c r="N2265" s="21" t="str">
        <f>_xlfn.XLOOKUP(A2265,'Hospitalisation Details'!A:A,'Hospitalisation Details'!J:J,"Not Found")</f>
        <v>tier - 2</v>
      </c>
      <c r="O2265" s="21" t="str">
        <f>_xlfn.XLOOKUP(A2265,'Hospitalisation Details'!A:A,'Hospitalisation Details'!K:K,"Not Found")</f>
        <v>R1011</v>
      </c>
      <c r="P2265" s="23">
        <f>_xlfn.XLOOKUP(A2265,'Hospitalisation Details'!A:A,'Hospitalisation Details'!L:L,"Not Found")</f>
        <v>19</v>
      </c>
    </row>
    <row r="2266" spans="1:16" ht="15.75" x14ac:dyDescent="0.25">
      <c r="A2266" s="19" t="s">
        <v>93</v>
      </c>
      <c r="B2266" s="19" t="str">
        <f>_xlfn.XLOOKUP(A2266,'Customer Names'!A:A,'Customer Names'!C:C,"Not Found")</f>
        <v>Fischer-Daly</v>
      </c>
      <c r="C2266" s="20">
        <f>_xlfn.XLOOKUP(A2266,'Medical Examinations'!A:A,'Medical Examinations'!B:B,"not found")</f>
        <v>19.8</v>
      </c>
      <c r="D2266" s="20">
        <f>_xlfn.XLOOKUP(A2266,'Medical Examinations'!A:A,'Medical Examinations'!C:C,"not found")</f>
        <v>5.12</v>
      </c>
      <c r="E2266" s="20" t="str">
        <f>_xlfn.XLOOKUP(A2266,'Medical Examinations'!A:A,'Medical Examinations'!D:D,"not found")</f>
        <v>No</v>
      </c>
      <c r="F2266" s="20" t="str">
        <f>_xlfn.XLOOKUP(A2266,'Medical Examinations'!A:A,'Medical Examinations'!E:E,"not found")</f>
        <v>No</v>
      </c>
      <c r="G2266" s="20" t="str">
        <f>_xlfn.XLOOKUP(A2266,'Medical Examinations'!A:A,'Medical Examinations'!F:F,"not found")</f>
        <v>Yes</v>
      </c>
      <c r="H2266" s="20">
        <f>_xlfn.XLOOKUP(A2266,'Medical Examinations'!A:A,'Medical Examinations'!G:G,"not found")</f>
        <v>1</v>
      </c>
      <c r="I2266" s="20" t="str">
        <f>_xlfn.XLOOKUP(A2266,'Medical Examinations'!A:A,'Medical Examinations'!H:H,"not found")</f>
        <v>No</v>
      </c>
      <c r="J2266" s="20" t="str">
        <f>_xlfn.XLOOKUP(A2266,'Medical Examinations'!A:A,'Medical Examinations'!I:I,"not found")</f>
        <v>Normal Weight</v>
      </c>
      <c r="K2266" s="21">
        <f>_xlfn.XLOOKUP(A2266,'Hospitalisation Details'!A:A,'Hospitalisation Details'!F:F,"Not Found")</f>
        <v>37835</v>
      </c>
      <c r="L2266" s="22">
        <f>_xlfn.XLOOKUP(A2266,'Hospitalisation Details'!A:A,'Hospitalisation Details'!H:H,"Not Found")</f>
        <v>1241.57</v>
      </c>
      <c r="M2266" s="21" t="str">
        <f>_xlfn.XLOOKUP(A2266,'Hospitalisation Details'!A:A,'Hospitalisation Details'!I:I,"Not Found")</f>
        <v>tier - 2</v>
      </c>
      <c r="N2266" s="21" t="str">
        <f>_xlfn.XLOOKUP(A2266,'Hospitalisation Details'!A:A,'Hospitalisation Details'!J:J,"Not Found")</f>
        <v>tier - 2</v>
      </c>
      <c r="O2266" s="21" t="str">
        <f>_xlfn.XLOOKUP(A2266,'Hospitalisation Details'!A:A,'Hospitalisation Details'!K:K,"Not Found")</f>
        <v>R1011</v>
      </c>
      <c r="P2266" s="23">
        <f>_xlfn.XLOOKUP(A2266,'Hospitalisation Details'!A:A,'Hospitalisation Details'!L:L,"Not Found")</f>
        <v>19</v>
      </c>
    </row>
    <row r="2267" spans="1:16" ht="15.75" x14ac:dyDescent="0.25">
      <c r="A2267" s="19" t="s">
        <v>92</v>
      </c>
      <c r="B2267" s="19" t="str">
        <f>_xlfn.XLOOKUP(A2267,'Customer Names'!A:A,'Customer Names'!C:C,"Not Found")</f>
        <v>Pulliam</v>
      </c>
      <c r="C2267" s="20">
        <f>_xlfn.XLOOKUP(A2267,'Medical Examinations'!A:A,'Medical Examinations'!B:B,"not found")</f>
        <v>21.87</v>
      </c>
      <c r="D2267" s="20">
        <f>_xlfn.XLOOKUP(A2267,'Medical Examinations'!A:A,'Medical Examinations'!C:C,"not found")</f>
        <v>8.59</v>
      </c>
      <c r="E2267" s="20" t="str">
        <f>_xlfn.XLOOKUP(A2267,'Medical Examinations'!A:A,'Medical Examinations'!D:D,"not found")</f>
        <v>No</v>
      </c>
      <c r="F2267" s="20" t="str">
        <f>_xlfn.XLOOKUP(A2267,'Medical Examinations'!A:A,'Medical Examinations'!E:E,"not found")</f>
        <v>No</v>
      </c>
      <c r="G2267" s="20" t="str">
        <f>_xlfn.XLOOKUP(A2267,'Medical Examinations'!A:A,'Medical Examinations'!F:F,"not found")</f>
        <v>No</v>
      </c>
      <c r="H2267" s="20">
        <f>_xlfn.XLOOKUP(A2267,'Medical Examinations'!A:A,'Medical Examinations'!G:G,"not found")</f>
        <v>0</v>
      </c>
      <c r="I2267" s="20" t="str">
        <f>_xlfn.XLOOKUP(A2267,'Medical Examinations'!A:A,'Medical Examinations'!H:H,"not found")</f>
        <v>No</v>
      </c>
      <c r="J2267" s="20" t="str">
        <f>_xlfn.XLOOKUP(A2267,'Medical Examinations'!A:A,'Medical Examinations'!I:I,"not found")</f>
        <v>Normal Weight</v>
      </c>
      <c r="K2267" s="21">
        <f>_xlfn.XLOOKUP(A2267,'Hospitalisation Details'!A:A,'Hospitalisation Details'!F:F,"Not Found")</f>
        <v>37438</v>
      </c>
      <c r="L2267" s="22">
        <f>_xlfn.XLOOKUP(A2267,'Hospitalisation Details'!A:A,'Hospitalisation Details'!H:H,"Not Found")</f>
        <v>1241</v>
      </c>
      <c r="M2267" s="21" t="str">
        <f>_xlfn.XLOOKUP(A2267,'Hospitalisation Details'!A:A,'Hospitalisation Details'!I:I,"Not Found")</f>
        <v>tier - 2</v>
      </c>
      <c r="N2267" s="21" t="str">
        <f>_xlfn.XLOOKUP(A2267,'Hospitalisation Details'!A:A,'Hospitalisation Details'!J:J,"Not Found")</f>
        <v>tier - 2</v>
      </c>
      <c r="O2267" s="21" t="str">
        <f>_xlfn.XLOOKUP(A2267,'Hospitalisation Details'!A:A,'Hospitalisation Details'!K:K,"Not Found")</f>
        <v>R1013</v>
      </c>
      <c r="P2267" s="23">
        <f>_xlfn.XLOOKUP(A2267,'Hospitalisation Details'!A:A,'Hospitalisation Details'!L:L,"Not Found")</f>
        <v>20</v>
      </c>
    </row>
    <row r="2268" spans="1:16" ht="15.75" x14ac:dyDescent="0.25">
      <c r="A2268" s="19" t="s">
        <v>91</v>
      </c>
      <c r="B2268" s="19" t="str">
        <f>_xlfn.XLOOKUP(A2268,'Customer Names'!A:A,'Customer Names'!C:C,"Not Found")</f>
        <v>Guisinger</v>
      </c>
      <c r="C2268" s="20">
        <f>_xlfn.XLOOKUP(A2268,'Medical Examinations'!A:A,'Medical Examinations'!B:B,"not found")</f>
        <v>16.600000000000001</v>
      </c>
      <c r="D2268" s="20">
        <f>_xlfn.XLOOKUP(A2268,'Medical Examinations'!A:A,'Medical Examinations'!C:C,"not found")</f>
        <v>5.87</v>
      </c>
      <c r="E2268" s="20" t="str">
        <f>_xlfn.XLOOKUP(A2268,'Medical Examinations'!A:A,'Medical Examinations'!D:D,"not found")</f>
        <v>No</v>
      </c>
      <c r="F2268" s="20" t="str">
        <f>_xlfn.XLOOKUP(A2268,'Medical Examinations'!A:A,'Medical Examinations'!E:E,"not found")</f>
        <v>No</v>
      </c>
      <c r="G2268" s="20" t="str">
        <f>_xlfn.XLOOKUP(A2268,'Medical Examinations'!A:A,'Medical Examinations'!F:F,"not found")</f>
        <v>No</v>
      </c>
      <c r="H2268" s="20">
        <f>_xlfn.XLOOKUP(A2268,'Medical Examinations'!A:A,'Medical Examinations'!G:G,"not found")</f>
        <v>1</v>
      </c>
      <c r="I2268" s="20" t="str">
        <f>_xlfn.XLOOKUP(A2268,'Medical Examinations'!A:A,'Medical Examinations'!H:H,"not found")</f>
        <v>No</v>
      </c>
      <c r="J2268" s="20" t="str">
        <f>_xlfn.XLOOKUP(A2268,'Medical Examinations'!A:A,'Medical Examinations'!I:I,"not found")</f>
        <v>Underweight</v>
      </c>
      <c r="K2268" s="21">
        <f>_xlfn.XLOOKUP(A2268,'Hospitalisation Details'!A:A,'Hospitalisation Details'!F:F,"Not Found")</f>
        <v>36079</v>
      </c>
      <c r="L2268" s="22">
        <f>_xlfn.XLOOKUP(A2268,'Hospitalisation Details'!A:A,'Hospitalisation Details'!H:H,"Not Found")</f>
        <v>1240</v>
      </c>
      <c r="M2268" s="21" t="str">
        <f>_xlfn.XLOOKUP(A2268,'Hospitalisation Details'!A:A,'Hospitalisation Details'!I:I,"Not Found")</f>
        <v>tier - 2</v>
      </c>
      <c r="N2268" s="21" t="str">
        <f>_xlfn.XLOOKUP(A2268,'Hospitalisation Details'!A:A,'Hospitalisation Details'!J:J,"Not Found")</f>
        <v>tier - 2</v>
      </c>
      <c r="O2268" s="21" t="str">
        <f>_xlfn.XLOOKUP(A2268,'Hospitalisation Details'!A:A,'Hospitalisation Details'!K:K,"Not Found")</f>
        <v>R1012</v>
      </c>
      <c r="P2268" s="23">
        <f>_xlfn.XLOOKUP(A2268,'Hospitalisation Details'!A:A,'Hospitalisation Details'!L:L,"Not Found")</f>
        <v>24</v>
      </c>
    </row>
    <row r="2269" spans="1:16" ht="15.75" x14ac:dyDescent="0.25">
      <c r="A2269" s="19" t="s">
        <v>90</v>
      </c>
      <c r="B2269" s="19" t="str">
        <f>_xlfn.XLOOKUP(A2269,'Customer Names'!A:A,'Customer Names'!C:C,"Not Found")</f>
        <v>Arnerich</v>
      </c>
      <c r="C2269" s="20">
        <f>_xlfn.XLOOKUP(A2269,'Medical Examinations'!A:A,'Medical Examinations'!B:B,"not found")</f>
        <v>21.98</v>
      </c>
      <c r="D2269" s="20">
        <f>_xlfn.XLOOKUP(A2269,'Medical Examinations'!A:A,'Medical Examinations'!C:C,"not found")</f>
        <v>7.03</v>
      </c>
      <c r="E2269" s="20" t="str">
        <f>_xlfn.XLOOKUP(A2269,'Medical Examinations'!A:A,'Medical Examinations'!D:D,"not found")</f>
        <v>No</v>
      </c>
      <c r="F2269" s="20" t="str">
        <f>_xlfn.XLOOKUP(A2269,'Medical Examinations'!A:A,'Medical Examinations'!E:E,"not found")</f>
        <v>No</v>
      </c>
      <c r="G2269" s="20" t="str">
        <f>_xlfn.XLOOKUP(A2269,'Medical Examinations'!A:A,'Medical Examinations'!F:F,"not found")</f>
        <v>No</v>
      </c>
      <c r="H2269" s="20">
        <f>_xlfn.XLOOKUP(A2269,'Medical Examinations'!A:A,'Medical Examinations'!G:G,"not found")</f>
        <v>0</v>
      </c>
      <c r="I2269" s="20" t="str">
        <f>_xlfn.XLOOKUP(A2269,'Medical Examinations'!A:A,'Medical Examinations'!H:H,"not found")</f>
        <v>No</v>
      </c>
      <c r="J2269" s="20" t="str">
        <f>_xlfn.XLOOKUP(A2269,'Medical Examinations'!A:A,'Medical Examinations'!I:I,"not found")</f>
        <v>Normal Weight</v>
      </c>
      <c r="K2269" s="21">
        <f>_xlfn.XLOOKUP(A2269,'Hospitalisation Details'!A:A,'Hospitalisation Details'!F:F,"Not Found")</f>
        <v>37602</v>
      </c>
      <c r="L2269" s="22">
        <f>_xlfn.XLOOKUP(A2269,'Hospitalisation Details'!A:A,'Hospitalisation Details'!H:H,"Not Found")</f>
        <v>1237</v>
      </c>
      <c r="M2269" s="21" t="str">
        <f>_xlfn.XLOOKUP(A2269,'Hospitalisation Details'!A:A,'Hospitalisation Details'!I:I,"Not Found")</f>
        <v>tier - 2</v>
      </c>
      <c r="N2269" s="21" t="str">
        <f>_xlfn.XLOOKUP(A2269,'Hospitalisation Details'!A:A,'Hospitalisation Details'!J:J,"Not Found")</f>
        <v>tier - 2</v>
      </c>
      <c r="O2269" s="21" t="str">
        <f>_xlfn.XLOOKUP(A2269,'Hospitalisation Details'!A:A,'Hospitalisation Details'!K:K,"Not Found")</f>
        <v>R1013</v>
      </c>
      <c r="P2269" s="23">
        <f>_xlfn.XLOOKUP(A2269,'Hospitalisation Details'!A:A,'Hospitalisation Details'!L:L,"Not Found")</f>
        <v>20</v>
      </c>
    </row>
    <row r="2270" spans="1:16" ht="15.75" x14ac:dyDescent="0.25">
      <c r="A2270" s="19" t="s">
        <v>89</v>
      </c>
      <c r="B2270" s="19" t="str">
        <f>_xlfn.XLOOKUP(A2270,'Customer Names'!A:A,'Customer Names'!C:C,"Not Found")</f>
        <v>Lynch</v>
      </c>
      <c r="C2270" s="20">
        <f>_xlfn.XLOOKUP(A2270,'Medical Examinations'!A:A,'Medical Examinations'!B:B,"not found")</f>
        <v>19.7</v>
      </c>
      <c r="D2270" s="20">
        <f>_xlfn.XLOOKUP(A2270,'Medical Examinations'!A:A,'Medical Examinations'!C:C,"not found")</f>
        <v>5.51</v>
      </c>
      <c r="E2270" s="20" t="str">
        <f>_xlfn.XLOOKUP(A2270,'Medical Examinations'!A:A,'Medical Examinations'!D:D,"not found")</f>
        <v>No</v>
      </c>
      <c r="F2270" s="20" t="str">
        <f>_xlfn.XLOOKUP(A2270,'Medical Examinations'!A:A,'Medical Examinations'!E:E,"not found")</f>
        <v>No</v>
      </c>
      <c r="G2270" s="20" t="str">
        <f>_xlfn.XLOOKUP(A2270,'Medical Examinations'!A:A,'Medical Examinations'!F:F,"not found")</f>
        <v>No</v>
      </c>
      <c r="H2270" s="20">
        <f>_xlfn.XLOOKUP(A2270,'Medical Examinations'!A:A,'Medical Examinations'!G:G,"not found")</f>
        <v>1</v>
      </c>
      <c r="I2270" s="20" t="str">
        <f>_xlfn.XLOOKUP(A2270,'Medical Examinations'!A:A,'Medical Examinations'!H:H,"not found")</f>
        <v>No</v>
      </c>
      <c r="J2270" s="20" t="str">
        <f>_xlfn.XLOOKUP(A2270,'Medical Examinations'!A:A,'Medical Examinations'!I:I,"not found")</f>
        <v>Normal Weight</v>
      </c>
      <c r="K2270" s="21">
        <f>_xlfn.XLOOKUP(A2270,'Hospitalisation Details'!A:A,'Hospitalisation Details'!F:F,"Not Found")</f>
        <v>35989</v>
      </c>
      <c r="L2270" s="22">
        <f>_xlfn.XLOOKUP(A2270,'Hospitalisation Details'!A:A,'Hospitalisation Details'!H:H,"Not Found")</f>
        <v>1234</v>
      </c>
      <c r="M2270" s="21" t="str">
        <f>_xlfn.XLOOKUP(A2270,'Hospitalisation Details'!A:A,'Hospitalisation Details'!I:I,"Not Found")</f>
        <v>tier - 2</v>
      </c>
      <c r="N2270" s="21" t="str">
        <f>_xlfn.XLOOKUP(A2270,'Hospitalisation Details'!A:A,'Hospitalisation Details'!J:J,"Not Found")</f>
        <v>tier - 2</v>
      </c>
      <c r="O2270" s="21" t="str">
        <f>_xlfn.XLOOKUP(A2270,'Hospitalisation Details'!A:A,'Hospitalisation Details'!K:K,"Not Found")</f>
        <v>R1013</v>
      </c>
      <c r="P2270" s="23">
        <f>_xlfn.XLOOKUP(A2270,'Hospitalisation Details'!A:A,'Hospitalisation Details'!L:L,"Not Found")</f>
        <v>24</v>
      </c>
    </row>
    <row r="2271" spans="1:16" ht="15.75" x14ac:dyDescent="0.25">
      <c r="A2271" s="19" t="s">
        <v>88</v>
      </c>
      <c r="B2271" s="19" t="str">
        <f>_xlfn.XLOOKUP(A2271,'Customer Names'!A:A,'Customer Names'!C:C,"Not Found")</f>
        <v>Reilly</v>
      </c>
      <c r="C2271" s="20">
        <f>_xlfn.XLOOKUP(A2271,'Medical Examinations'!A:A,'Medical Examinations'!B:B,"not found")</f>
        <v>19.21</v>
      </c>
      <c r="D2271" s="20">
        <f>_xlfn.XLOOKUP(A2271,'Medical Examinations'!A:A,'Medical Examinations'!C:C,"not found")</f>
        <v>4.76</v>
      </c>
      <c r="E2271" s="20" t="str">
        <f>_xlfn.XLOOKUP(A2271,'Medical Examinations'!A:A,'Medical Examinations'!D:D,"not found")</f>
        <v>No</v>
      </c>
      <c r="F2271" s="20" t="str">
        <f>_xlfn.XLOOKUP(A2271,'Medical Examinations'!A:A,'Medical Examinations'!E:E,"not found")</f>
        <v>Yes</v>
      </c>
      <c r="G2271" s="20" t="str">
        <f>_xlfn.XLOOKUP(A2271,'Medical Examinations'!A:A,'Medical Examinations'!F:F,"not found")</f>
        <v>No</v>
      </c>
      <c r="H2271" s="20">
        <f>_xlfn.XLOOKUP(A2271,'Medical Examinations'!A:A,'Medical Examinations'!G:G,"not found")</f>
        <v>1</v>
      </c>
      <c r="I2271" s="20" t="str">
        <f>_xlfn.XLOOKUP(A2271,'Medical Examinations'!A:A,'Medical Examinations'!H:H,"not found")</f>
        <v>No</v>
      </c>
      <c r="J2271" s="20" t="str">
        <f>_xlfn.XLOOKUP(A2271,'Medical Examinations'!A:A,'Medical Examinations'!I:I,"not found")</f>
        <v>Normal Weight</v>
      </c>
      <c r="K2271" s="21">
        <f>_xlfn.XLOOKUP(A2271,'Hospitalisation Details'!A:A,'Hospitalisation Details'!F:F,"Not Found")</f>
        <v>38276</v>
      </c>
      <c r="L2271" s="22">
        <f>_xlfn.XLOOKUP(A2271,'Hospitalisation Details'!A:A,'Hospitalisation Details'!H:H,"Not Found")</f>
        <v>1228</v>
      </c>
      <c r="M2271" s="21" t="str">
        <f>_xlfn.XLOOKUP(A2271,'Hospitalisation Details'!A:A,'Hospitalisation Details'!I:I,"Not Found")</f>
        <v>tier - 2</v>
      </c>
      <c r="N2271" s="21" t="str">
        <f>_xlfn.XLOOKUP(A2271,'Hospitalisation Details'!A:A,'Hospitalisation Details'!J:J,"Not Found")</f>
        <v>tier - 2</v>
      </c>
      <c r="O2271" s="21" t="str">
        <f>_xlfn.XLOOKUP(A2271,'Hospitalisation Details'!A:A,'Hospitalisation Details'!K:K,"Not Found")</f>
        <v>R1012</v>
      </c>
      <c r="P2271" s="23">
        <f>_xlfn.XLOOKUP(A2271,'Hospitalisation Details'!A:A,'Hospitalisation Details'!L:L,"Not Found")</f>
        <v>18</v>
      </c>
    </row>
    <row r="2272" spans="1:16" ht="15.75" x14ac:dyDescent="0.25">
      <c r="A2272" s="19" t="s">
        <v>87</v>
      </c>
      <c r="B2272" s="19" t="str">
        <f>_xlfn.XLOOKUP(A2272,'Customer Names'!A:A,'Customer Names'!C:C,"Not Found")</f>
        <v>Nolette</v>
      </c>
      <c r="C2272" s="20">
        <f>_xlfn.XLOOKUP(A2272,'Medical Examinations'!A:A,'Medical Examinations'!B:B,"not found")</f>
        <v>19.3</v>
      </c>
      <c r="D2272" s="20">
        <f>_xlfn.XLOOKUP(A2272,'Medical Examinations'!A:A,'Medical Examinations'!C:C,"not found")</f>
        <v>4.7</v>
      </c>
      <c r="E2272" s="20" t="str">
        <f>_xlfn.XLOOKUP(A2272,'Medical Examinations'!A:A,'Medical Examinations'!D:D,"not found")</f>
        <v>No</v>
      </c>
      <c r="F2272" s="20" t="str">
        <f>_xlfn.XLOOKUP(A2272,'Medical Examinations'!A:A,'Medical Examinations'!E:E,"not found")</f>
        <v>Yes</v>
      </c>
      <c r="G2272" s="20" t="str">
        <f>_xlfn.XLOOKUP(A2272,'Medical Examinations'!A:A,'Medical Examinations'!F:F,"not found")</f>
        <v>No</v>
      </c>
      <c r="H2272" s="20">
        <f>_xlfn.XLOOKUP(A2272,'Medical Examinations'!A:A,'Medical Examinations'!G:G,"not found")</f>
        <v>1</v>
      </c>
      <c r="I2272" s="20" t="str">
        <f>_xlfn.XLOOKUP(A2272,'Medical Examinations'!A:A,'Medical Examinations'!H:H,"not found")</f>
        <v>No</v>
      </c>
      <c r="J2272" s="20" t="str">
        <f>_xlfn.XLOOKUP(A2272,'Medical Examinations'!A:A,'Medical Examinations'!I:I,"not found")</f>
        <v>Normal Weight</v>
      </c>
      <c r="K2272" s="21">
        <f>_xlfn.XLOOKUP(A2272,'Hospitalisation Details'!A:A,'Hospitalisation Details'!F:F,"Not Found")</f>
        <v>38177</v>
      </c>
      <c r="L2272" s="22">
        <f>_xlfn.XLOOKUP(A2272,'Hospitalisation Details'!A:A,'Hospitalisation Details'!H:H,"Not Found")</f>
        <v>1224</v>
      </c>
      <c r="M2272" s="21" t="str">
        <f>_xlfn.XLOOKUP(A2272,'Hospitalisation Details'!A:A,'Hospitalisation Details'!I:I,"Not Found")</f>
        <v>tier - 2</v>
      </c>
      <c r="N2272" s="21" t="str">
        <f>_xlfn.XLOOKUP(A2272,'Hospitalisation Details'!A:A,'Hospitalisation Details'!J:J,"Not Found")</f>
        <v>tier - 2</v>
      </c>
      <c r="O2272" s="21" t="str">
        <f>_xlfn.XLOOKUP(A2272,'Hospitalisation Details'!A:A,'Hospitalisation Details'!K:K,"Not Found")</f>
        <v>R1013</v>
      </c>
      <c r="P2272" s="23">
        <f>_xlfn.XLOOKUP(A2272,'Hospitalisation Details'!A:A,'Hospitalisation Details'!L:L,"Not Found")</f>
        <v>18</v>
      </c>
    </row>
    <row r="2273" spans="1:16" ht="15.75" x14ac:dyDescent="0.25">
      <c r="A2273" s="19" t="s">
        <v>86</v>
      </c>
      <c r="B2273" s="19" t="str">
        <f>_xlfn.XLOOKUP(A2273,'Customer Names'!A:A,'Customer Names'!C:C,"Not Found")</f>
        <v>Chabrier</v>
      </c>
      <c r="C2273" s="20">
        <f>_xlfn.XLOOKUP(A2273,'Medical Examinations'!A:A,'Medical Examinations'!B:B,"not found")</f>
        <v>16.22</v>
      </c>
      <c r="D2273" s="20">
        <f>_xlfn.XLOOKUP(A2273,'Medical Examinations'!A:A,'Medical Examinations'!C:C,"not found")</f>
        <v>6.21</v>
      </c>
      <c r="E2273" s="20" t="str">
        <f>_xlfn.XLOOKUP(A2273,'Medical Examinations'!A:A,'Medical Examinations'!D:D,"not found")</f>
        <v>Yes</v>
      </c>
      <c r="F2273" s="20" t="str">
        <f>_xlfn.XLOOKUP(A2273,'Medical Examinations'!A:A,'Medical Examinations'!E:E,"not found")</f>
        <v>No</v>
      </c>
      <c r="G2273" s="20" t="str">
        <f>_xlfn.XLOOKUP(A2273,'Medical Examinations'!A:A,'Medical Examinations'!F:F,"not found")</f>
        <v>No</v>
      </c>
      <c r="H2273" s="20">
        <f>_xlfn.XLOOKUP(A2273,'Medical Examinations'!A:A,'Medical Examinations'!G:G,"not found")</f>
        <v>0</v>
      </c>
      <c r="I2273" s="20" t="str">
        <f>_xlfn.XLOOKUP(A2273,'Medical Examinations'!A:A,'Medical Examinations'!H:H,"not found")</f>
        <v>No</v>
      </c>
      <c r="J2273" s="20" t="str">
        <f>_xlfn.XLOOKUP(A2273,'Medical Examinations'!A:A,'Medical Examinations'!I:I,"not found")</f>
        <v>Underweight</v>
      </c>
      <c r="K2273" s="21">
        <f>_xlfn.XLOOKUP(A2273,'Hospitalisation Details'!A:A,'Hospitalisation Details'!F:F,"Not Found")</f>
        <v>35373</v>
      </c>
      <c r="L2273" s="22">
        <f>_xlfn.XLOOKUP(A2273,'Hospitalisation Details'!A:A,'Hospitalisation Details'!H:H,"Not Found")</f>
        <v>1220</v>
      </c>
      <c r="M2273" s="21" t="str">
        <f>_xlfn.XLOOKUP(A2273,'Hospitalisation Details'!A:A,'Hospitalisation Details'!I:I,"Not Found")</f>
        <v>tier - 2</v>
      </c>
      <c r="N2273" s="21" t="str">
        <f>_xlfn.XLOOKUP(A2273,'Hospitalisation Details'!A:A,'Hospitalisation Details'!J:J,"Not Found")</f>
        <v>tier - 2</v>
      </c>
      <c r="O2273" s="21" t="str">
        <f>_xlfn.XLOOKUP(A2273,'Hospitalisation Details'!A:A,'Hospitalisation Details'!K:K,"Not Found")</f>
        <v>R1012</v>
      </c>
      <c r="P2273" s="23">
        <f>_xlfn.XLOOKUP(A2273,'Hospitalisation Details'!A:A,'Hospitalisation Details'!L:L,"Not Found")</f>
        <v>26</v>
      </c>
    </row>
    <row r="2274" spans="1:16" ht="15.75" x14ac:dyDescent="0.25">
      <c r="A2274" s="19" t="s">
        <v>85</v>
      </c>
      <c r="B2274" s="19" t="str">
        <f>_xlfn.XLOOKUP(A2274,'Customer Names'!A:A,'Customer Names'!C:C,"Not Found")</f>
        <v>Lee</v>
      </c>
      <c r="C2274" s="20">
        <f>_xlfn.XLOOKUP(A2274,'Medical Examinations'!A:A,'Medical Examinations'!B:B,"not found")</f>
        <v>17.12</v>
      </c>
      <c r="D2274" s="20">
        <f>_xlfn.XLOOKUP(A2274,'Medical Examinations'!A:A,'Medical Examinations'!C:C,"not found")</f>
        <v>4.5199999999999996</v>
      </c>
      <c r="E2274" s="20" t="str">
        <f>_xlfn.XLOOKUP(A2274,'Medical Examinations'!A:A,'Medical Examinations'!D:D,"not found")</f>
        <v>No</v>
      </c>
      <c r="F2274" s="20" t="str">
        <f>_xlfn.XLOOKUP(A2274,'Medical Examinations'!A:A,'Medical Examinations'!E:E,"not found")</f>
        <v>Yes</v>
      </c>
      <c r="G2274" s="20" t="str">
        <f>_xlfn.XLOOKUP(A2274,'Medical Examinations'!A:A,'Medical Examinations'!F:F,"not found")</f>
        <v>No</v>
      </c>
      <c r="H2274" s="20">
        <f>_xlfn.XLOOKUP(A2274,'Medical Examinations'!A:A,'Medical Examinations'!G:G,"not found")</f>
        <v>1</v>
      </c>
      <c r="I2274" s="20" t="str">
        <f>_xlfn.XLOOKUP(A2274,'Medical Examinations'!A:A,'Medical Examinations'!H:H,"not found")</f>
        <v>No</v>
      </c>
      <c r="J2274" s="20" t="str">
        <f>_xlfn.XLOOKUP(A2274,'Medical Examinations'!A:A,'Medical Examinations'!I:I,"not found")</f>
        <v>Underweight</v>
      </c>
      <c r="K2274" s="21">
        <f>_xlfn.XLOOKUP(A2274,'Hospitalisation Details'!A:A,'Hospitalisation Details'!F:F,"Not Found")</f>
        <v>38140</v>
      </c>
      <c r="L2274" s="22">
        <f>_xlfn.XLOOKUP(A2274,'Hospitalisation Details'!A:A,'Hospitalisation Details'!H:H,"Not Found")</f>
        <v>1210</v>
      </c>
      <c r="M2274" s="21" t="str">
        <f>_xlfn.XLOOKUP(A2274,'Hospitalisation Details'!A:A,'Hospitalisation Details'!I:I,"Not Found")</f>
        <v>tier - 2</v>
      </c>
      <c r="N2274" s="21" t="str">
        <f>_xlfn.XLOOKUP(A2274,'Hospitalisation Details'!A:A,'Hospitalisation Details'!J:J,"Not Found")</f>
        <v>tier - 2</v>
      </c>
      <c r="O2274" s="21" t="str">
        <f>_xlfn.XLOOKUP(A2274,'Hospitalisation Details'!A:A,'Hospitalisation Details'!K:K,"Not Found")</f>
        <v>R1013</v>
      </c>
      <c r="P2274" s="23">
        <f>_xlfn.XLOOKUP(A2274,'Hospitalisation Details'!A:A,'Hospitalisation Details'!L:L,"Not Found")</f>
        <v>19</v>
      </c>
    </row>
    <row r="2275" spans="1:16" ht="15.75" x14ac:dyDescent="0.25">
      <c r="A2275" s="19" t="s">
        <v>84</v>
      </c>
      <c r="B2275" s="19" t="str">
        <f>_xlfn.XLOOKUP(A2275,'Customer Names'!A:A,'Customer Names'!C:C,"Not Found")</f>
        <v>Knotts</v>
      </c>
      <c r="C2275" s="20">
        <f>_xlfn.XLOOKUP(A2275,'Medical Examinations'!A:A,'Medical Examinations'!B:B,"not found")</f>
        <v>19.07</v>
      </c>
      <c r="D2275" s="20">
        <f>_xlfn.XLOOKUP(A2275,'Medical Examinations'!A:A,'Medical Examinations'!C:C,"not found")</f>
        <v>5.45</v>
      </c>
      <c r="E2275" s="20" t="str">
        <f>_xlfn.XLOOKUP(A2275,'Medical Examinations'!A:A,'Medical Examinations'!D:D,"not found")</f>
        <v>No</v>
      </c>
      <c r="F2275" s="20" t="str">
        <f>_xlfn.XLOOKUP(A2275,'Medical Examinations'!A:A,'Medical Examinations'!E:E,"not found")</f>
        <v>No</v>
      </c>
      <c r="G2275" s="20" t="str">
        <f>_xlfn.XLOOKUP(A2275,'Medical Examinations'!A:A,'Medical Examinations'!F:F,"not found")</f>
        <v>No</v>
      </c>
      <c r="H2275" s="20">
        <f>_xlfn.XLOOKUP(A2275,'Medical Examinations'!A:A,'Medical Examinations'!G:G,"not found")</f>
        <v>1</v>
      </c>
      <c r="I2275" s="20" t="str">
        <f>_xlfn.XLOOKUP(A2275,'Medical Examinations'!A:A,'Medical Examinations'!H:H,"not found")</f>
        <v>No</v>
      </c>
      <c r="J2275" s="20" t="str">
        <f>_xlfn.XLOOKUP(A2275,'Medical Examinations'!A:A,'Medical Examinations'!I:I,"not found")</f>
        <v>Normal Weight</v>
      </c>
      <c r="K2275" s="21">
        <f>_xlfn.XLOOKUP(A2275,'Hospitalisation Details'!A:A,'Hospitalisation Details'!F:F,"Not Found")</f>
        <v>33883</v>
      </c>
      <c r="L2275" s="22">
        <f>_xlfn.XLOOKUP(A2275,'Hospitalisation Details'!A:A,'Hospitalisation Details'!H:H,"Not Found")</f>
        <v>1200.55</v>
      </c>
      <c r="M2275" s="21" t="str">
        <f>_xlfn.XLOOKUP(A2275,'Hospitalisation Details'!A:A,'Hospitalisation Details'!I:I,"Not Found")</f>
        <v>tier - 2</v>
      </c>
      <c r="N2275" s="21" t="str">
        <f>_xlfn.XLOOKUP(A2275,'Hospitalisation Details'!A:A,'Hospitalisation Details'!J:J,"Not Found")</f>
        <v>tier - 2</v>
      </c>
      <c r="O2275" s="21" t="str">
        <f>_xlfn.XLOOKUP(A2275,'Hospitalisation Details'!A:A,'Hospitalisation Details'!K:K,"Not Found")</f>
        <v>R1013</v>
      </c>
      <c r="P2275" s="23">
        <f>_xlfn.XLOOKUP(A2275,'Hospitalisation Details'!A:A,'Hospitalisation Details'!L:L,"Not Found")</f>
        <v>30</v>
      </c>
    </row>
    <row r="2276" spans="1:16" ht="15.75" x14ac:dyDescent="0.25">
      <c r="A2276" s="19" t="s">
        <v>83</v>
      </c>
      <c r="B2276" s="19" t="str">
        <f>_xlfn.XLOOKUP(A2276,'Customer Names'!A:A,'Customer Names'!C:C,"Not Found")</f>
        <v>Pultorak</v>
      </c>
      <c r="C2276" s="20">
        <f>_xlfn.XLOOKUP(A2276,'Medical Examinations'!A:A,'Medical Examinations'!B:B,"not found")</f>
        <v>15.56</v>
      </c>
      <c r="D2276" s="20">
        <f>_xlfn.XLOOKUP(A2276,'Medical Examinations'!A:A,'Medical Examinations'!C:C,"not found")</f>
        <v>4.42</v>
      </c>
      <c r="E2276" s="20" t="str">
        <f>_xlfn.XLOOKUP(A2276,'Medical Examinations'!A:A,'Medical Examinations'!D:D,"not found")</f>
        <v>No</v>
      </c>
      <c r="F2276" s="20" t="str">
        <f>_xlfn.XLOOKUP(A2276,'Medical Examinations'!A:A,'Medical Examinations'!E:E,"not found")</f>
        <v>No</v>
      </c>
      <c r="G2276" s="20" t="str">
        <f>_xlfn.XLOOKUP(A2276,'Medical Examinations'!A:A,'Medical Examinations'!F:F,"not found")</f>
        <v>No</v>
      </c>
      <c r="H2276" s="20">
        <f>_xlfn.XLOOKUP(A2276,'Medical Examinations'!A:A,'Medical Examinations'!G:G,"not found")</f>
        <v>0</v>
      </c>
      <c r="I2276" s="20" t="str">
        <f>_xlfn.XLOOKUP(A2276,'Medical Examinations'!A:A,'Medical Examinations'!H:H,"not found")</f>
        <v>No</v>
      </c>
      <c r="J2276" s="20" t="str">
        <f>_xlfn.XLOOKUP(A2276,'Medical Examinations'!A:A,'Medical Examinations'!I:I,"not found")</f>
        <v>Underweight</v>
      </c>
      <c r="K2276" s="21">
        <f>_xlfn.XLOOKUP(A2276,'Hospitalisation Details'!A:A,'Hospitalisation Details'!F:F,"Not Found")</f>
        <v>36339</v>
      </c>
      <c r="L2276" s="22">
        <f>_xlfn.XLOOKUP(A2276,'Hospitalisation Details'!A:A,'Hospitalisation Details'!H:H,"Not Found")</f>
        <v>1200</v>
      </c>
      <c r="M2276" s="21" t="str">
        <f>_xlfn.XLOOKUP(A2276,'Hospitalisation Details'!A:A,'Hospitalisation Details'!I:I,"Not Found")</f>
        <v>tier - 2</v>
      </c>
      <c r="N2276" s="21" t="str">
        <f>_xlfn.XLOOKUP(A2276,'Hospitalisation Details'!A:A,'Hospitalisation Details'!J:J,"Not Found")</f>
        <v>tier - 2</v>
      </c>
      <c r="O2276" s="21" t="str">
        <f>_xlfn.XLOOKUP(A2276,'Hospitalisation Details'!A:A,'Hospitalisation Details'!K:K,"Not Found")</f>
        <v>R1012</v>
      </c>
      <c r="P2276" s="23">
        <f>_xlfn.XLOOKUP(A2276,'Hospitalisation Details'!A:A,'Hospitalisation Details'!L:L,"Not Found")</f>
        <v>23</v>
      </c>
    </row>
    <row r="2277" spans="1:16" ht="15.75" x14ac:dyDescent="0.25">
      <c r="A2277" s="19" t="s">
        <v>82</v>
      </c>
      <c r="B2277" s="19" t="str">
        <f>_xlfn.XLOOKUP(A2277,'Customer Names'!A:A,'Customer Names'!C:C,"Not Found")</f>
        <v>Maxon</v>
      </c>
      <c r="C2277" s="20">
        <f>_xlfn.XLOOKUP(A2277,'Medical Examinations'!A:A,'Medical Examinations'!B:B,"not found")</f>
        <v>22.76</v>
      </c>
      <c r="D2277" s="20">
        <f>_xlfn.XLOOKUP(A2277,'Medical Examinations'!A:A,'Medical Examinations'!C:C,"not found")</f>
        <v>9.44</v>
      </c>
      <c r="E2277" s="20" t="str">
        <f>_xlfn.XLOOKUP(A2277,'Medical Examinations'!A:A,'Medical Examinations'!D:D,"not found")</f>
        <v>No</v>
      </c>
      <c r="F2277" s="20" t="str">
        <f>_xlfn.XLOOKUP(A2277,'Medical Examinations'!A:A,'Medical Examinations'!E:E,"not found")</f>
        <v>No</v>
      </c>
      <c r="G2277" s="20" t="str">
        <f>_xlfn.XLOOKUP(A2277,'Medical Examinations'!A:A,'Medical Examinations'!F:F,"not found")</f>
        <v>No</v>
      </c>
      <c r="H2277" s="20">
        <f>_xlfn.XLOOKUP(A2277,'Medical Examinations'!A:A,'Medical Examinations'!G:G,"not found")</f>
        <v>0</v>
      </c>
      <c r="I2277" s="20" t="str">
        <f>_xlfn.XLOOKUP(A2277,'Medical Examinations'!A:A,'Medical Examinations'!H:H,"not found")</f>
        <v>No</v>
      </c>
      <c r="J2277" s="20" t="str">
        <f>_xlfn.XLOOKUP(A2277,'Medical Examinations'!A:A,'Medical Examinations'!I:I,"not found")</f>
        <v>Normal Weight</v>
      </c>
      <c r="K2277" s="21">
        <f>_xlfn.XLOOKUP(A2277,'Hospitalisation Details'!A:A,'Hospitalisation Details'!F:F,"Not Found")</f>
        <v>37494</v>
      </c>
      <c r="L2277" s="22">
        <f>_xlfn.XLOOKUP(A2277,'Hospitalisation Details'!A:A,'Hospitalisation Details'!H:H,"Not Found")</f>
        <v>1191</v>
      </c>
      <c r="M2277" s="21" t="str">
        <f>_xlfn.XLOOKUP(A2277,'Hospitalisation Details'!A:A,'Hospitalisation Details'!I:I,"Not Found")</f>
        <v>tier - 2</v>
      </c>
      <c r="N2277" s="21" t="str">
        <f>_xlfn.XLOOKUP(A2277,'Hospitalisation Details'!A:A,'Hospitalisation Details'!J:J,"Not Found")</f>
        <v>tier - 2</v>
      </c>
      <c r="O2277" s="21" t="str">
        <f>_xlfn.XLOOKUP(A2277,'Hospitalisation Details'!A:A,'Hospitalisation Details'!K:K,"Not Found")</f>
        <v>R1013</v>
      </c>
      <c r="P2277" s="23">
        <f>_xlfn.XLOOKUP(A2277,'Hospitalisation Details'!A:A,'Hospitalisation Details'!L:L,"Not Found")</f>
        <v>20</v>
      </c>
    </row>
    <row r="2278" spans="1:16" ht="15.75" x14ac:dyDescent="0.25">
      <c r="A2278" s="19" t="s">
        <v>81</v>
      </c>
      <c r="B2278" s="19" t="str">
        <f>_xlfn.XLOOKUP(A2278,'Customer Names'!A:A,'Customer Names'!C:C,"Not Found")</f>
        <v>Kraai</v>
      </c>
      <c r="C2278" s="20">
        <f>_xlfn.XLOOKUP(A2278,'Medical Examinations'!A:A,'Medical Examinations'!B:B,"not found")</f>
        <v>22.79</v>
      </c>
      <c r="D2278" s="20">
        <f>_xlfn.XLOOKUP(A2278,'Medical Examinations'!A:A,'Medical Examinations'!C:C,"not found")</f>
        <v>6.15</v>
      </c>
      <c r="E2278" s="20" t="str">
        <f>_xlfn.XLOOKUP(A2278,'Medical Examinations'!A:A,'Medical Examinations'!D:D,"not found")</f>
        <v>Yes</v>
      </c>
      <c r="F2278" s="20" t="str">
        <f>_xlfn.XLOOKUP(A2278,'Medical Examinations'!A:A,'Medical Examinations'!E:E,"not found")</f>
        <v>No</v>
      </c>
      <c r="G2278" s="20" t="str">
        <f>_xlfn.XLOOKUP(A2278,'Medical Examinations'!A:A,'Medical Examinations'!F:F,"not found")</f>
        <v>Yes</v>
      </c>
      <c r="H2278" s="20">
        <f>_xlfn.XLOOKUP(A2278,'Medical Examinations'!A:A,'Medical Examinations'!G:G,"not found")</f>
        <v>1</v>
      </c>
      <c r="I2278" s="20" t="str">
        <f>_xlfn.XLOOKUP(A2278,'Medical Examinations'!A:A,'Medical Examinations'!H:H,"not found")</f>
        <v>No</v>
      </c>
      <c r="J2278" s="20" t="str">
        <f>_xlfn.XLOOKUP(A2278,'Medical Examinations'!A:A,'Medical Examinations'!I:I,"not found")</f>
        <v>Normal Weight</v>
      </c>
      <c r="K2278" s="21">
        <f>_xlfn.XLOOKUP(A2278,'Hospitalisation Details'!A:A,'Hospitalisation Details'!F:F,"Not Found")</f>
        <v>35609</v>
      </c>
      <c r="L2278" s="22">
        <f>_xlfn.XLOOKUP(A2278,'Hospitalisation Details'!A:A,'Hospitalisation Details'!H:H,"Not Found")</f>
        <v>1178.07</v>
      </c>
      <c r="M2278" s="21" t="str">
        <f>_xlfn.XLOOKUP(A2278,'Hospitalisation Details'!A:A,'Hospitalisation Details'!I:I,"Not Found")</f>
        <v>tier - 2</v>
      </c>
      <c r="N2278" s="21" t="str">
        <f>_xlfn.XLOOKUP(A2278,'Hospitalisation Details'!A:A,'Hospitalisation Details'!J:J,"Not Found")</f>
        <v>tier - 2</v>
      </c>
      <c r="O2278" s="21" t="str">
        <f>_xlfn.XLOOKUP(A2278,'Hospitalisation Details'!A:A,'Hospitalisation Details'!K:K,"Not Found")</f>
        <v>R1013</v>
      </c>
      <c r="P2278" s="23">
        <f>_xlfn.XLOOKUP(A2278,'Hospitalisation Details'!A:A,'Hospitalisation Details'!L:L,"Not Found")</f>
        <v>25</v>
      </c>
    </row>
    <row r="2279" spans="1:16" ht="15.75" x14ac:dyDescent="0.25">
      <c r="A2279" s="19" t="s">
        <v>80</v>
      </c>
      <c r="B2279" s="19" t="str">
        <f>_xlfn.XLOOKUP(A2279,'Customer Names'!A:A,'Customer Names'!C:C,"Not Found")</f>
        <v>Larosa</v>
      </c>
      <c r="C2279" s="20">
        <f>_xlfn.XLOOKUP(A2279,'Medical Examinations'!A:A,'Medical Examinations'!B:B,"not found")</f>
        <v>17.41</v>
      </c>
      <c r="D2279" s="20">
        <f>_xlfn.XLOOKUP(A2279,'Medical Examinations'!A:A,'Medical Examinations'!C:C,"not found")</f>
        <v>5.13</v>
      </c>
      <c r="E2279" s="20" t="str">
        <f>_xlfn.XLOOKUP(A2279,'Medical Examinations'!A:A,'Medical Examinations'!D:D,"not found")</f>
        <v>Yes</v>
      </c>
      <c r="F2279" s="20" t="str">
        <f>_xlfn.XLOOKUP(A2279,'Medical Examinations'!A:A,'Medical Examinations'!E:E,"not found")</f>
        <v>No</v>
      </c>
      <c r="G2279" s="20" t="str">
        <f>_xlfn.XLOOKUP(A2279,'Medical Examinations'!A:A,'Medical Examinations'!F:F,"not found")</f>
        <v>No</v>
      </c>
      <c r="H2279" s="20">
        <f>_xlfn.XLOOKUP(A2279,'Medical Examinations'!A:A,'Medical Examinations'!G:G,"not found")</f>
        <v>0</v>
      </c>
      <c r="I2279" s="20" t="str">
        <f>_xlfn.XLOOKUP(A2279,'Medical Examinations'!A:A,'Medical Examinations'!H:H,"not found")</f>
        <v>No</v>
      </c>
      <c r="J2279" s="20" t="str">
        <f>_xlfn.XLOOKUP(A2279,'Medical Examinations'!A:A,'Medical Examinations'!I:I,"not found")</f>
        <v>Underweight</v>
      </c>
      <c r="K2279" s="21">
        <f>_xlfn.XLOOKUP(A2279,'Hospitalisation Details'!A:A,'Hospitalisation Details'!F:F,"Not Found")</f>
        <v>35288</v>
      </c>
      <c r="L2279" s="22">
        <f>_xlfn.XLOOKUP(A2279,'Hospitalisation Details'!A:A,'Hospitalisation Details'!H:H,"Not Found")</f>
        <v>1178</v>
      </c>
      <c r="M2279" s="21" t="str">
        <f>_xlfn.XLOOKUP(A2279,'Hospitalisation Details'!A:A,'Hospitalisation Details'!I:I,"Not Found")</f>
        <v>tier - 2</v>
      </c>
      <c r="N2279" s="21" t="str">
        <f>_xlfn.XLOOKUP(A2279,'Hospitalisation Details'!A:A,'Hospitalisation Details'!J:J,"Not Found")</f>
        <v>tier - 2</v>
      </c>
      <c r="O2279" s="21" t="str">
        <f>_xlfn.XLOOKUP(A2279,'Hospitalisation Details'!A:A,'Hospitalisation Details'!K:K,"Not Found")</f>
        <v>R1013</v>
      </c>
      <c r="P2279" s="23">
        <f>_xlfn.XLOOKUP(A2279,'Hospitalisation Details'!A:A,'Hospitalisation Details'!L:L,"Not Found")</f>
        <v>26</v>
      </c>
    </row>
    <row r="2280" spans="1:16" ht="15.75" x14ac:dyDescent="0.25">
      <c r="A2280" s="19" t="s">
        <v>79</v>
      </c>
      <c r="B2280" s="19" t="str">
        <f>_xlfn.XLOOKUP(A2280,'Customer Names'!A:A,'Customer Names'!C:C,"Not Found")</f>
        <v>King</v>
      </c>
      <c r="C2280" s="20">
        <f>_xlfn.XLOOKUP(A2280,'Medical Examinations'!A:A,'Medical Examinations'!B:B,"not found")</f>
        <v>19.32</v>
      </c>
      <c r="D2280" s="20">
        <f>_xlfn.XLOOKUP(A2280,'Medical Examinations'!A:A,'Medical Examinations'!C:C,"not found")</f>
        <v>4.96</v>
      </c>
      <c r="E2280" s="20" t="str">
        <f>_xlfn.XLOOKUP(A2280,'Medical Examinations'!A:A,'Medical Examinations'!D:D,"not found")</f>
        <v>Yes</v>
      </c>
      <c r="F2280" s="20" t="str">
        <f>_xlfn.XLOOKUP(A2280,'Medical Examinations'!A:A,'Medical Examinations'!E:E,"not found")</f>
        <v>No</v>
      </c>
      <c r="G2280" s="20" t="str">
        <f>_xlfn.XLOOKUP(A2280,'Medical Examinations'!A:A,'Medical Examinations'!F:F,"not found")</f>
        <v>No</v>
      </c>
      <c r="H2280" s="20">
        <f>_xlfn.XLOOKUP(A2280,'Medical Examinations'!A:A,'Medical Examinations'!G:G,"not found")</f>
        <v>0</v>
      </c>
      <c r="I2280" s="20" t="str">
        <f>_xlfn.XLOOKUP(A2280,'Medical Examinations'!A:A,'Medical Examinations'!H:H,"not found")</f>
        <v>No</v>
      </c>
      <c r="J2280" s="20" t="str">
        <f>_xlfn.XLOOKUP(A2280,'Medical Examinations'!A:A,'Medical Examinations'!I:I,"not found")</f>
        <v>Normal Weight</v>
      </c>
      <c r="K2280" s="21">
        <f>_xlfn.XLOOKUP(A2280,'Hospitalisation Details'!A:A,'Hospitalisation Details'!F:F,"Not Found")</f>
        <v>37207</v>
      </c>
      <c r="L2280" s="22">
        <f>_xlfn.XLOOKUP(A2280,'Hospitalisation Details'!A:A,'Hospitalisation Details'!H:H,"Not Found")</f>
        <v>1167</v>
      </c>
      <c r="M2280" s="21" t="str">
        <f>_xlfn.XLOOKUP(A2280,'Hospitalisation Details'!A:A,'Hospitalisation Details'!I:I,"Not Found")</f>
        <v>tier - 2</v>
      </c>
      <c r="N2280" s="21" t="str">
        <f>_xlfn.XLOOKUP(A2280,'Hospitalisation Details'!A:A,'Hospitalisation Details'!J:J,"Not Found")</f>
        <v>tier - 2</v>
      </c>
      <c r="O2280" s="21" t="str">
        <f>_xlfn.XLOOKUP(A2280,'Hospitalisation Details'!A:A,'Hospitalisation Details'!K:K,"Not Found")</f>
        <v>R1013</v>
      </c>
      <c r="P2280" s="23">
        <f>_xlfn.XLOOKUP(A2280,'Hospitalisation Details'!A:A,'Hospitalisation Details'!L:L,"Not Found")</f>
        <v>21</v>
      </c>
    </row>
    <row r="2281" spans="1:16" ht="15.75" x14ac:dyDescent="0.25">
      <c r="A2281" s="19" t="s">
        <v>78</v>
      </c>
      <c r="B2281" s="19" t="str">
        <f>_xlfn.XLOOKUP(A2281,'Customer Names'!A:A,'Customer Names'!C:C,"Not Found")</f>
        <v>Haney</v>
      </c>
      <c r="C2281" s="20">
        <f>_xlfn.XLOOKUP(A2281,'Medical Examinations'!A:A,'Medical Examinations'!B:B,"not found")</f>
        <v>18.25</v>
      </c>
      <c r="D2281" s="20">
        <f>_xlfn.XLOOKUP(A2281,'Medical Examinations'!A:A,'Medical Examinations'!C:C,"not found")</f>
        <v>10.95</v>
      </c>
      <c r="E2281" s="20" t="str">
        <f>_xlfn.XLOOKUP(A2281,'Medical Examinations'!A:A,'Medical Examinations'!D:D,"not found")</f>
        <v>No</v>
      </c>
      <c r="F2281" s="20" t="str">
        <f>_xlfn.XLOOKUP(A2281,'Medical Examinations'!A:A,'Medical Examinations'!E:E,"not found")</f>
        <v>No</v>
      </c>
      <c r="G2281" s="20" t="str">
        <f>_xlfn.XLOOKUP(A2281,'Medical Examinations'!A:A,'Medical Examinations'!F:F,"not found")</f>
        <v>No</v>
      </c>
      <c r="H2281" s="20">
        <f>_xlfn.XLOOKUP(A2281,'Medical Examinations'!A:A,'Medical Examinations'!G:G,"not found")</f>
        <v>0</v>
      </c>
      <c r="I2281" s="20" t="str">
        <f>_xlfn.XLOOKUP(A2281,'Medical Examinations'!A:A,'Medical Examinations'!H:H,"not found")</f>
        <v>No</v>
      </c>
      <c r="J2281" s="20" t="str">
        <f>_xlfn.XLOOKUP(A2281,'Medical Examinations'!A:A,'Medical Examinations'!I:I,"not found")</f>
        <v>Underweight</v>
      </c>
      <c r="K2281" s="21">
        <f>_xlfn.XLOOKUP(A2281,'Hospitalisation Details'!A:A,'Hospitalisation Details'!F:F,"Not Found")</f>
        <v>37418</v>
      </c>
      <c r="L2281" s="22">
        <f>_xlfn.XLOOKUP(A2281,'Hospitalisation Details'!A:A,'Hospitalisation Details'!H:H,"Not Found")</f>
        <v>1165</v>
      </c>
      <c r="M2281" s="21" t="str">
        <f>_xlfn.XLOOKUP(A2281,'Hospitalisation Details'!A:A,'Hospitalisation Details'!I:I,"Not Found")</f>
        <v>tier - 2</v>
      </c>
      <c r="N2281" s="21" t="str">
        <f>_xlfn.XLOOKUP(A2281,'Hospitalisation Details'!A:A,'Hospitalisation Details'!J:J,"Not Found")</f>
        <v>tier - 2</v>
      </c>
      <c r="O2281" s="21" t="str">
        <f>_xlfn.XLOOKUP(A2281,'Hospitalisation Details'!A:A,'Hospitalisation Details'!K:K,"Not Found")</f>
        <v>R1012</v>
      </c>
      <c r="P2281" s="23">
        <f>_xlfn.XLOOKUP(A2281,'Hospitalisation Details'!A:A,'Hospitalisation Details'!L:L,"Not Found")</f>
        <v>20</v>
      </c>
    </row>
    <row r="2282" spans="1:16" ht="15.75" x14ac:dyDescent="0.25">
      <c r="A2282" s="19" t="s">
        <v>77</v>
      </c>
      <c r="B2282" s="19" t="str">
        <f>_xlfn.XLOOKUP(A2282,'Customer Names'!A:A,'Customer Names'!C:C,"Not Found")</f>
        <v>Boulay</v>
      </c>
      <c r="C2282" s="20">
        <f>_xlfn.XLOOKUP(A2282,'Medical Examinations'!A:A,'Medical Examinations'!B:B,"not found")</f>
        <v>53.13</v>
      </c>
      <c r="D2282" s="20">
        <f>_xlfn.XLOOKUP(A2282,'Medical Examinations'!A:A,'Medical Examinations'!C:C,"not found")</f>
        <v>4.4400000000000004</v>
      </c>
      <c r="E2282" s="20" t="str">
        <f>_xlfn.XLOOKUP(A2282,'Medical Examinations'!A:A,'Medical Examinations'!D:D,"not found")</f>
        <v>No</v>
      </c>
      <c r="F2282" s="20" t="str">
        <f>_xlfn.XLOOKUP(A2282,'Medical Examinations'!A:A,'Medical Examinations'!E:E,"not found")</f>
        <v>Yes</v>
      </c>
      <c r="G2282" s="20" t="str">
        <f>_xlfn.XLOOKUP(A2282,'Medical Examinations'!A:A,'Medical Examinations'!F:F,"not found")</f>
        <v>No</v>
      </c>
      <c r="H2282" s="20">
        <f>_xlfn.XLOOKUP(A2282,'Medical Examinations'!A:A,'Medical Examinations'!G:G,"not found")</f>
        <v>1</v>
      </c>
      <c r="I2282" s="20" t="str">
        <f>_xlfn.XLOOKUP(A2282,'Medical Examinations'!A:A,'Medical Examinations'!H:H,"not found")</f>
        <v>No</v>
      </c>
      <c r="J2282" s="20" t="str">
        <f>_xlfn.XLOOKUP(A2282,'Medical Examinations'!A:A,'Medical Examinations'!I:I,"not found")</f>
        <v>Obesity</v>
      </c>
      <c r="K2282" s="21">
        <f>_xlfn.XLOOKUP(A2282,'Hospitalisation Details'!A:A,'Hospitalisation Details'!F:F,"Not Found")</f>
        <v>38302</v>
      </c>
      <c r="L2282" s="22">
        <f>_xlfn.XLOOKUP(A2282,'Hospitalisation Details'!A:A,'Hospitalisation Details'!H:H,"Not Found")</f>
        <v>1163.46</v>
      </c>
      <c r="M2282" s="21" t="str">
        <f>_xlfn.XLOOKUP(A2282,'Hospitalisation Details'!A:A,'Hospitalisation Details'!I:I,"Not Found")</f>
        <v>tier - 2</v>
      </c>
      <c r="N2282" s="21" t="str">
        <f>_xlfn.XLOOKUP(A2282,'Hospitalisation Details'!A:A,'Hospitalisation Details'!J:J,"Not Found")</f>
        <v>tier - 2</v>
      </c>
      <c r="O2282" s="21" t="str">
        <f>_xlfn.XLOOKUP(A2282,'Hospitalisation Details'!A:A,'Hospitalisation Details'!K:K,"Not Found")</f>
        <v>R1013</v>
      </c>
      <c r="P2282" s="23">
        <f>_xlfn.XLOOKUP(A2282,'Hospitalisation Details'!A:A,'Hospitalisation Details'!L:L,"Not Found")</f>
        <v>18</v>
      </c>
    </row>
    <row r="2283" spans="1:16" ht="15.75" x14ac:dyDescent="0.25">
      <c r="A2283" s="19" t="s">
        <v>76</v>
      </c>
      <c r="B2283" s="19" t="str">
        <f>_xlfn.XLOOKUP(A2283,'Customer Names'!A:A,'Customer Names'!C:C,"Not Found")</f>
        <v>Peters</v>
      </c>
      <c r="C2283" s="20">
        <f>_xlfn.XLOOKUP(A2283,'Medical Examinations'!A:A,'Medical Examinations'!B:B,"not found")</f>
        <v>20.46</v>
      </c>
      <c r="D2283" s="20">
        <f>_xlfn.XLOOKUP(A2283,'Medical Examinations'!A:A,'Medical Examinations'!C:C,"not found")</f>
        <v>4.0199999999999996</v>
      </c>
      <c r="E2283" s="20" t="str">
        <f>_xlfn.XLOOKUP(A2283,'Medical Examinations'!A:A,'Medical Examinations'!D:D,"not found")</f>
        <v>No</v>
      </c>
      <c r="F2283" s="20" t="str">
        <f>_xlfn.XLOOKUP(A2283,'Medical Examinations'!A:A,'Medical Examinations'!E:E,"not found")</f>
        <v>No</v>
      </c>
      <c r="G2283" s="20" t="str">
        <f>_xlfn.XLOOKUP(A2283,'Medical Examinations'!A:A,'Medical Examinations'!F:F,"not found")</f>
        <v>No</v>
      </c>
      <c r="H2283" s="20">
        <f>_xlfn.XLOOKUP(A2283,'Medical Examinations'!A:A,'Medical Examinations'!G:G,"not found")</f>
        <v>0</v>
      </c>
      <c r="I2283" s="20" t="str">
        <f>_xlfn.XLOOKUP(A2283,'Medical Examinations'!A:A,'Medical Examinations'!H:H,"not found")</f>
        <v>No</v>
      </c>
      <c r="J2283" s="20" t="str">
        <f>_xlfn.XLOOKUP(A2283,'Medical Examinations'!A:A,'Medical Examinations'!I:I,"not found")</f>
        <v>Normal Weight</v>
      </c>
      <c r="K2283" s="21">
        <f>_xlfn.XLOOKUP(A2283,'Hospitalisation Details'!A:A,'Hospitalisation Details'!F:F,"Not Found")</f>
        <v>34541</v>
      </c>
      <c r="L2283" s="22">
        <f>_xlfn.XLOOKUP(A2283,'Hospitalisation Details'!A:A,'Hospitalisation Details'!H:H,"Not Found")</f>
        <v>1158.32</v>
      </c>
      <c r="M2283" s="21" t="str">
        <f>_xlfn.XLOOKUP(A2283,'Hospitalisation Details'!A:A,'Hospitalisation Details'!I:I,"Not Found")</f>
        <v>tier - 2</v>
      </c>
      <c r="N2283" s="21" t="str">
        <f>_xlfn.XLOOKUP(A2283,'Hospitalisation Details'!A:A,'Hospitalisation Details'!J:J,"Not Found")</f>
        <v>tier - 2</v>
      </c>
      <c r="O2283" s="21" t="str">
        <f>_xlfn.XLOOKUP(A2283,'Hospitalisation Details'!A:A,'Hospitalisation Details'!K:K,"Not Found")</f>
        <v>R1013</v>
      </c>
      <c r="P2283" s="23">
        <f>_xlfn.XLOOKUP(A2283,'Hospitalisation Details'!A:A,'Hospitalisation Details'!L:L,"Not Found")</f>
        <v>28</v>
      </c>
    </row>
    <row r="2284" spans="1:16" ht="15.75" x14ac:dyDescent="0.25">
      <c r="A2284" s="19" t="s">
        <v>75</v>
      </c>
      <c r="B2284" s="19" t="str">
        <f>_xlfn.XLOOKUP(A2284,'Customer Names'!A:A,'Customer Names'!C:C,"Not Found")</f>
        <v>Luy</v>
      </c>
      <c r="C2284" s="20">
        <f>_xlfn.XLOOKUP(A2284,'Medical Examinations'!A:A,'Medical Examinations'!B:B,"not found")</f>
        <v>43.01</v>
      </c>
      <c r="D2284" s="20">
        <f>_xlfn.XLOOKUP(A2284,'Medical Examinations'!A:A,'Medical Examinations'!C:C,"not found")</f>
        <v>5.44</v>
      </c>
      <c r="E2284" s="20" t="str">
        <f>_xlfn.XLOOKUP(A2284,'Medical Examinations'!A:A,'Medical Examinations'!D:D,"not found")</f>
        <v>No</v>
      </c>
      <c r="F2284" s="20" t="str">
        <f>_xlfn.XLOOKUP(A2284,'Medical Examinations'!A:A,'Medical Examinations'!E:E,"not found")</f>
        <v>Yes</v>
      </c>
      <c r="G2284" s="20" t="str">
        <f>_xlfn.XLOOKUP(A2284,'Medical Examinations'!A:A,'Medical Examinations'!F:F,"not found")</f>
        <v>No</v>
      </c>
      <c r="H2284" s="20">
        <f>_xlfn.XLOOKUP(A2284,'Medical Examinations'!A:A,'Medical Examinations'!G:G,"not found")</f>
        <v>1</v>
      </c>
      <c r="I2284" s="20" t="str">
        <f>_xlfn.XLOOKUP(A2284,'Medical Examinations'!A:A,'Medical Examinations'!H:H,"not found")</f>
        <v>No</v>
      </c>
      <c r="J2284" s="20" t="str">
        <f>_xlfn.XLOOKUP(A2284,'Medical Examinations'!A:A,'Medical Examinations'!I:I,"not found")</f>
        <v>Obesity</v>
      </c>
      <c r="K2284" s="21">
        <f>_xlfn.XLOOKUP(A2284,'Hospitalisation Details'!A:A,'Hospitalisation Details'!F:F,"Not Found")</f>
        <v>38186</v>
      </c>
      <c r="L2284" s="22">
        <f>_xlfn.XLOOKUP(A2284,'Hospitalisation Details'!A:A,'Hospitalisation Details'!H:H,"Not Found")</f>
        <v>1149.4000000000001</v>
      </c>
      <c r="M2284" s="21" t="str">
        <f>_xlfn.XLOOKUP(A2284,'Hospitalisation Details'!A:A,'Hospitalisation Details'!I:I,"Not Found")</f>
        <v>tier - 2</v>
      </c>
      <c r="N2284" s="21" t="str">
        <f>_xlfn.XLOOKUP(A2284,'Hospitalisation Details'!A:A,'Hospitalisation Details'!J:J,"Not Found")</f>
        <v>tier - 2</v>
      </c>
      <c r="O2284" s="21" t="str">
        <f>_xlfn.XLOOKUP(A2284,'Hospitalisation Details'!A:A,'Hospitalisation Details'!K:K,"Not Found")</f>
        <v>R1013</v>
      </c>
      <c r="P2284" s="23">
        <f>_xlfn.XLOOKUP(A2284,'Hospitalisation Details'!A:A,'Hospitalisation Details'!L:L,"Not Found")</f>
        <v>18</v>
      </c>
    </row>
    <row r="2285" spans="1:16" ht="15.75" x14ac:dyDescent="0.25">
      <c r="A2285" s="19" t="s">
        <v>74</v>
      </c>
      <c r="B2285" s="19" t="str">
        <f>_xlfn.XLOOKUP(A2285,'Customer Names'!A:A,'Customer Names'!C:C,"Not Found")</f>
        <v>Fava</v>
      </c>
      <c r="C2285" s="20">
        <f>_xlfn.XLOOKUP(A2285,'Medical Examinations'!A:A,'Medical Examinations'!B:B,"not found")</f>
        <v>15.01</v>
      </c>
      <c r="D2285" s="20">
        <f>_xlfn.XLOOKUP(A2285,'Medical Examinations'!A:A,'Medical Examinations'!C:C,"not found")</f>
        <v>4.1500000000000004</v>
      </c>
      <c r="E2285" s="20" t="str">
        <f>_xlfn.XLOOKUP(A2285,'Medical Examinations'!A:A,'Medical Examinations'!D:D,"not found")</f>
        <v>No</v>
      </c>
      <c r="F2285" s="20" t="str">
        <f>_xlfn.XLOOKUP(A2285,'Medical Examinations'!A:A,'Medical Examinations'!E:E,"not found")</f>
        <v>No</v>
      </c>
      <c r="G2285" s="20" t="str">
        <f>_xlfn.XLOOKUP(A2285,'Medical Examinations'!A:A,'Medical Examinations'!F:F,"not found")</f>
        <v>Yes</v>
      </c>
      <c r="H2285" s="20">
        <f>_xlfn.XLOOKUP(A2285,'Medical Examinations'!A:A,'Medical Examinations'!G:G,"not found")</f>
        <v>1</v>
      </c>
      <c r="I2285" s="20" t="str">
        <f>_xlfn.XLOOKUP(A2285,'Medical Examinations'!A:A,'Medical Examinations'!H:H,"not found")</f>
        <v>No</v>
      </c>
      <c r="J2285" s="20" t="str">
        <f>_xlfn.XLOOKUP(A2285,'Medical Examinations'!A:A,'Medical Examinations'!I:I,"not found")</f>
        <v>Underweight</v>
      </c>
      <c r="K2285" s="21">
        <f>_xlfn.XLOOKUP(A2285,'Hospitalisation Details'!A:A,'Hospitalisation Details'!F:F,"Not Found")</f>
        <v>37784</v>
      </c>
      <c r="L2285" s="22">
        <f>_xlfn.XLOOKUP(A2285,'Hospitalisation Details'!A:A,'Hospitalisation Details'!H:H,"Not Found")</f>
        <v>1149</v>
      </c>
      <c r="M2285" s="21" t="str">
        <f>_xlfn.XLOOKUP(A2285,'Hospitalisation Details'!A:A,'Hospitalisation Details'!I:I,"Not Found")</f>
        <v>tier - 2</v>
      </c>
      <c r="N2285" s="21" t="str">
        <f>_xlfn.XLOOKUP(A2285,'Hospitalisation Details'!A:A,'Hospitalisation Details'!J:J,"Not Found")</f>
        <v>tier - 2</v>
      </c>
      <c r="O2285" s="21" t="str">
        <f>_xlfn.XLOOKUP(A2285,'Hospitalisation Details'!A:A,'Hospitalisation Details'!K:K,"Not Found")</f>
        <v>R1012</v>
      </c>
      <c r="P2285" s="23">
        <f>_xlfn.XLOOKUP(A2285,'Hospitalisation Details'!A:A,'Hospitalisation Details'!L:L,"Not Found")</f>
        <v>19</v>
      </c>
    </row>
    <row r="2286" spans="1:16" ht="15.75" x14ac:dyDescent="0.25">
      <c r="A2286" s="19" t="s">
        <v>73</v>
      </c>
      <c r="B2286" s="19" t="str">
        <f>_xlfn.XLOOKUP(A2286,'Customer Names'!A:A,'Customer Names'!C:C,"Not Found")</f>
        <v>Montoya</v>
      </c>
      <c r="C2286" s="20">
        <f>_xlfn.XLOOKUP(A2286,'Medical Examinations'!A:A,'Medical Examinations'!B:B,"not found")</f>
        <v>41.14</v>
      </c>
      <c r="D2286" s="20">
        <f>_xlfn.XLOOKUP(A2286,'Medical Examinations'!A:A,'Medical Examinations'!C:C,"not found")</f>
        <v>6.02</v>
      </c>
      <c r="E2286" s="20" t="str">
        <f>_xlfn.XLOOKUP(A2286,'Medical Examinations'!A:A,'Medical Examinations'!D:D,"not found")</f>
        <v>No</v>
      </c>
      <c r="F2286" s="20" t="str">
        <f>_xlfn.XLOOKUP(A2286,'Medical Examinations'!A:A,'Medical Examinations'!E:E,"not found")</f>
        <v>Yes</v>
      </c>
      <c r="G2286" s="20" t="str">
        <f>_xlfn.XLOOKUP(A2286,'Medical Examinations'!A:A,'Medical Examinations'!F:F,"not found")</f>
        <v>No</v>
      </c>
      <c r="H2286" s="20">
        <f>_xlfn.XLOOKUP(A2286,'Medical Examinations'!A:A,'Medical Examinations'!G:G,"not found")</f>
        <v>1</v>
      </c>
      <c r="I2286" s="20" t="str">
        <f>_xlfn.XLOOKUP(A2286,'Medical Examinations'!A:A,'Medical Examinations'!H:H,"not found")</f>
        <v>No</v>
      </c>
      <c r="J2286" s="20" t="str">
        <f>_xlfn.XLOOKUP(A2286,'Medical Examinations'!A:A,'Medical Examinations'!I:I,"not found")</f>
        <v>Obesity</v>
      </c>
      <c r="K2286" s="21">
        <f>_xlfn.XLOOKUP(A2286,'Hospitalisation Details'!A:A,'Hospitalisation Details'!F:F,"Not Found")</f>
        <v>38148</v>
      </c>
      <c r="L2286" s="22">
        <f>_xlfn.XLOOKUP(A2286,'Hospitalisation Details'!A:A,'Hospitalisation Details'!H:H,"Not Found")</f>
        <v>1146.8</v>
      </c>
      <c r="M2286" s="21" t="str">
        <f>_xlfn.XLOOKUP(A2286,'Hospitalisation Details'!A:A,'Hospitalisation Details'!I:I,"Not Found")</f>
        <v>tier - 2</v>
      </c>
      <c r="N2286" s="21" t="str">
        <f>_xlfn.XLOOKUP(A2286,'Hospitalisation Details'!A:A,'Hospitalisation Details'!J:J,"Not Found")</f>
        <v>tier - 2</v>
      </c>
      <c r="O2286" s="21" t="str">
        <f>_xlfn.XLOOKUP(A2286,'Hospitalisation Details'!A:A,'Hospitalisation Details'!K:K,"Not Found")</f>
        <v>R1013</v>
      </c>
      <c r="P2286" s="23">
        <f>_xlfn.XLOOKUP(A2286,'Hospitalisation Details'!A:A,'Hospitalisation Details'!L:L,"Not Found")</f>
        <v>18</v>
      </c>
    </row>
    <row r="2287" spans="1:16" ht="15.75" x14ac:dyDescent="0.25">
      <c r="A2287" s="19" t="s">
        <v>72</v>
      </c>
      <c r="B2287" s="19" t="str">
        <f>_xlfn.XLOOKUP(A2287,'Customer Names'!A:A,'Customer Names'!C:C,"Not Found")</f>
        <v>Bain</v>
      </c>
      <c r="C2287" s="20">
        <f>_xlfn.XLOOKUP(A2287,'Medical Examinations'!A:A,'Medical Examinations'!B:B,"not found")</f>
        <v>16.55</v>
      </c>
      <c r="D2287" s="20">
        <f>_xlfn.XLOOKUP(A2287,'Medical Examinations'!A:A,'Medical Examinations'!C:C,"not found")</f>
        <v>7.73</v>
      </c>
      <c r="E2287" s="20" t="str">
        <f>_xlfn.XLOOKUP(A2287,'Medical Examinations'!A:A,'Medical Examinations'!D:D,"not found")</f>
        <v>No</v>
      </c>
      <c r="F2287" s="20" t="str">
        <f>_xlfn.XLOOKUP(A2287,'Medical Examinations'!A:A,'Medical Examinations'!E:E,"not found")</f>
        <v>No</v>
      </c>
      <c r="G2287" s="20" t="str">
        <f>_xlfn.XLOOKUP(A2287,'Medical Examinations'!A:A,'Medical Examinations'!F:F,"not found")</f>
        <v>No</v>
      </c>
      <c r="H2287" s="20">
        <f>_xlfn.XLOOKUP(A2287,'Medical Examinations'!A:A,'Medical Examinations'!G:G,"not found")</f>
        <v>0</v>
      </c>
      <c r="I2287" s="20" t="str">
        <f>_xlfn.XLOOKUP(A2287,'Medical Examinations'!A:A,'Medical Examinations'!H:H,"not found")</f>
        <v>No</v>
      </c>
      <c r="J2287" s="20" t="str">
        <f>_xlfn.XLOOKUP(A2287,'Medical Examinations'!A:A,'Medical Examinations'!I:I,"not found")</f>
        <v>Underweight</v>
      </c>
      <c r="K2287" s="21">
        <f>_xlfn.XLOOKUP(A2287,'Hospitalisation Details'!A:A,'Hospitalisation Details'!F:F,"Not Found")</f>
        <v>37530</v>
      </c>
      <c r="L2287" s="22">
        <f>_xlfn.XLOOKUP(A2287,'Hospitalisation Details'!A:A,'Hospitalisation Details'!H:H,"Not Found")</f>
        <v>1142</v>
      </c>
      <c r="M2287" s="21" t="str">
        <f>_xlfn.XLOOKUP(A2287,'Hospitalisation Details'!A:A,'Hospitalisation Details'!I:I,"Not Found")</f>
        <v>tier - 2</v>
      </c>
      <c r="N2287" s="21" t="str">
        <f>_xlfn.XLOOKUP(A2287,'Hospitalisation Details'!A:A,'Hospitalisation Details'!J:J,"Not Found")</f>
        <v>tier - 2</v>
      </c>
      <c r="O2287" s="21" t="str">
        <f>_xlfn.XLOOKUP(A2287,'Hospitalisation Details'!A:A,'Hospitalisation Details'!K:K,"Not Found")</f>
        <v>R1011</v>
      </c>
      <c r="P2287" s="23">
        <f>_xlfn.XLOOKUP(A2287,'Hospitalisation Details'!A:A,'Hospitalisation Details'!L:L,"Not Found")</f>
        <v>20</v>
      </c>
    </row>
    <row r="2288" spans="1:16" ht="15.75" x14ac:dyDescent="0.25">
      <c r="A2288" s="19" t="s">
        <v>71</v>
      </c>
      <c r="B2288" s="19" t="str">
        <f>_xlfn.XLOOKUP(A2288,'Customer Names'!A:A,'Customer Names'!C:C,"Not Found")</f>
        <v>Albertson</v>
      </c>
      <c r="C2288" s="20">
        <f>_xlfn.XLOOKUP(A2288,'Medical Examinations'!A:A,'Medical Examinations'!B:B,"not found")</f>
        <v>37.29</v>
      </c>
      <c r="D2288" s="20">
        <f>_xlfn.XLOOKUP(A2288,'Medical Examinations'!A:A,'Medical Examinations'!C:C,"not found")</f>
        <v>5.03</v>
      </c>
      <c r="E2288" s="20" t="str">
        <f>_xlfn.XLOOKUP(A2288,'Medical Examinations'!A:A,'Medical Examinations'!D:D,"not found")</f>
        <v>No</v>
      </c>
      <c r="F2288" s="20" t="str">
        <f>_xlfn.XLOOKUP(A2288,'Medical Examinations'!A:A,'Medical Examinations'!E:E,"not found")</f>
        <v>Yes</v>
      </c>
      <c r="G2288" s="20" t="str">
        <f>_xlfn.XLOOKUP(A2288,'Medical Examinations'!A:A,'Medical Examinations'!F:F,"not found")</f>
        <v>No</v>
      </c>
      <c r="H2288" s="20">
        <f>_xlfn.XLOOKUP(A2288,'Medical Examinations'!A:A,'Medical Examinations'!G:G,"not found")</f>
        <v>1</v>
      </c>
      <c r="I2288" s="20" t="str">
        <f>_xlfn.XLOOKUP(A2288,'Medical Examinations'!A:A,'Medical Examinations'!H:H,"not found")</f>
        <v>No</v>
      </c>
      <c r="J2288" s="20" t="str">
        <f>_xlfn.XLOOKUP(A2288,'Medical Examinations'!A:A,'Medical Examinations'!I:I,"not found")</f>
        <v>Obesity</v>
      </c>
      <c r="K2288" s="21">
        <f>_xlfn.XLOOKUP(A2288,'Hospitalisation Details'!A:A,'Hospitalisation Details'!F:F,"Not Found")</f>
        <v>38242</v>
      </c>
      <c r="L2288" s="22">
        <f>_xlfn.XLOOKUP(A2288,'Hospitalisation Details'!A:A,'Hospitalisation Details'!H:H,"Not Found")</f>
        <v>1141.45</v>
      </c>
      <c r="M2288" s="21" t="str">
        <f>_xlfn.XLOOKUP(A2288,'Hospitalisation Details'!A:A,'Hospitalisation Details'!I:I,"Not Found")</f>
        <v>tier - 2</v>
      </c>
      <c r="N2288" s="21" t="str">
        <f>_xlfn.XLOOKUP(A2288,'Hospitalisation Details'!A:A,'Hospitalisation Details'!J:J,"Not Found")</f>
        <v>tier - 2</v>
      </c>
      <c r="O2288" s="21" t="str">
        <f>_xlfn.XLOOKUP(A2288,'Hospitalisation Details'!A:A,'Hospitalisation Details'!K:K,"Not Found")</f>
        <v>R1013</v>
      </c>
      <c r="P2288" s="23">
        <f>_xlfn.XLOOKUP(A2288,'Hospitalisation Details'!A:A,'Hospitalisation Details'!L:L,"Not Found")</f>
        <v>18</v>
      </c>
    </row>
    <row r="2289" spans="1:16" ht="15.75" x14ac:dyDescent="0.25">
      <c r="A2289" s="19" t="s">
        <v>70</v>
      </c>
      <c r="B2289" s="19" t="str">
        <f>_xlfn.XLOOKUP(A2289,'Customer Names'!A:A,'Customer Names'!C:C,"Not Found")</f>
        <v>Barger</v>
      </c>
      <c r="C2289" s="20">
        <f>_xlfn.XLOOKUP(A2289,'Medical Examinations'!A:A,'Medical Examinations'!B:B,"not found")</f>
        <v>16.739999999999998</v>
      </c>
      <c r="D2289" s="20">
        <f>_xlfn.XLOOKUP(A2289,'Medical Examinations'!A:A,'Medical Examinations'!C:C,"not found")</f>
        <v>4.08</v>
      </c>
      <c r="E2289" s="20" t="str">
        <f>_xlfn.XLOOKUP(A2289,'Medical Examinations'!A:A,'Medical Examinations'!D:D,"not found")</f>
        <v>Yes</v>
      </c>
      <c r="F2289" s="20" t="str">
        <f>_xlfn.XLOOKUP(A2289,'Medical Examinations'!A:A,'Medical Examinations'!E:E,"not found")</f>
        <v>No</v>
      </c>
      <c r="G2289" s="20" t="str">
        <f>_xlfn.XLOOKUP(A2289,'Medical Examinations'!A:A,'Medical Examinations'!F:F,"not found")</f>
        <v>No</v>
      </c>
      <c r="H2289" s="20">
        <f>_xlfn.XLOOKUP(A2289,'Medical Examinations'!A:A,'Medical Examinations'!G:G,"not found")</f>
        <v>0</v>
      </c>
      <c r="I2289" s="20" t="str">
        <f>_xlfn.XLOOKUP(A2289,'Medical Examinations'!A:A,'Medical Examinations'!H:H,"not found")</f>
        <v>No</v>
      </c>
      <c r="J2289" s="20" t="str">
        <f>_xlfn.XLOOKUP(A2289,'Medical Examinations'!A:A,'Medical Examinations'!I:I,"not found")</f>
        <v>Underweight</v>
      </c>
      <c r="K2289" s="21">
        <f>_xlfn.XLOOKUP(A2289,'Hospitalisation Details'!A:A,'Hospitalisation Details'!F:F,"Not Found")</f>
        <v>37189</v>
      </c>
      <c r="L2289" s="22">
        <f>_xlfn.XLOOKUP(A2289,'Hospitalisation Details'!A:A,'Hospitalisation Details'!H:H,"Not Found")</f>
        <v>1141</v>
      </c>
      <c r="M2289" s="21" t="str">
        <f>_xlfn.XLOOKUP(A2289,'Hospitalisation Details'!A:A,'Hospitalisation Details'!I:I,"Not Found")</f>
        <v>tier - 2</v>
      </c>
      <c r="N2289" s="21" t="str">
        <f>_xlfn.XLOOKUP(A2289,'Hospitalisation Details'!A:A,'Hospitalisation Details'!J:J,"Not Found")</f>
        <v>tier - 2</v>
      </c>
      <c r="O2289" s="21" t="str">
        <f>_xlfn.XLOOKUP(A2289,'Hospitalisation Details'!A:A,'Hospitalisation Details'!K:K,"Not Found")</f>
        <v>R1013</v>
      </c>
      <c r="P2289" s="23">
        <f>_xlfn.XLOOKUP(A2289,'Hospitalisation Details'!A:A,'Hospitalisation Details'!L:L,"Not Found")</f>
        <v>21</v>
      </c>
    </row>
    <row r="2290" spans="1:16" ht="15.75" x14ac:dyDescent="0.25">
      <c r="A2290" s="19" t="s">
        <v>69</v>
      </c>
      <c r="B2290" s="19" t="str">
        <f>_xlfn.XLOOKUP(A2290,'Customer Names'!A:A,'Customer Names'!C:C,"Not Found")</f>
        <v>Fraioli</v>
      </c>
      <c r="C2290" s="20">
        <f>_xlfn.XLOOKUP(A2290,'Medical Examinations'!A:A,'Medical Examinations'!B:B,"not found")</f>
        <v>34.43</v>
      </c>
      <c r="D2290" s="20">
        <f>_xlfn.XLOOKUP(A2290,'Medical Examinations'!A:A,'Medical Examinations'!C:C,"not found")</f>
        <v>4.2699999999999996</v>
      </c>
      <c r="E2290" s="20" t="str">
        <f>_xlfn.XLOOKUP(A2290,'Medical Examinations'!A:A,'Medical Examinations'!D:D,"not found")</f>
        <v>No</v>
      </c>
      <c r="F2290" s="20" t="str">
        <f>_xlfn.XLOOKUP(A2290,'Medical Examinations'!A:A,'Medical Examinations'!E:E,"not found")</f>
        <v>Yes</v>
      </c>
      <c r="G2290" s="20" t="str">
        <f>_xlfn.XLOOKUP(A2290,'Medical Examinations'!A:A,'Medical Examinations'!F:F,"not found")</f>
        <v>No</v>
      </c>
      <c r="H2290" s="20">
        <f>_xlfn.XLOOKUP(A2290,'Medical Examinations'!A:A,'Medical Examinations'!G:G,"not found")</f>
        <v>1</v>
      </c>
      <c r="I2290" s="20" t="str">
        <f>_xlfn.XLOOKUP(A2290,'Medical Examinations'!A:A,'Medical Examinations'!H:H,"not found")</f>
        <v>No</v>
      </c>
      <c r="J2290" s="20" t="str">
        <f>_xlfn.XLOOKUP(A2290,'Medical Examinations'!A:A,'Medical Examinations'!I:I,"not found")</f>
        <v>Obesity</v>
      </c>
      <c r="K2290" s="21">
        <f>_xlfn.XLOOKUP(A2290,'Hospitalisation Details'!A:A,'Hospitalisation Details'!F:F,"Not Found")</f>
        <v>38318</v>
      </c>
      <c r="L2290" s="22">
        <f>_xlfn.XLOOKUP(A2290,'Hospitalisation Details'!A:A,'Hospitalisation Details'!H:H,"Not Found")</f>
        <v>1137.47</v>
      </c>
      <c r="M2290" s="21" t="str">
        <f>_xlfn.XLOOKUP(A2290,'Hospitalisation Details'!A:A,'Hospitalisation Details'!I:I,"Not Found")</f>
        <v>tier - 2</v>
      </c>
      <c r="N2290" s="21" t="str">
        <f>_xlfn.XLOOKUP(A2290,'Hospitalisation Details'!A:A,'Hospitalisation Details'!J:J,"Not Found")</f>
        <v>tier - 2</v>
      </c>
      <c r="O2290" s="21" t="str">
        <f>_xlfn.XLOOKUP(A2290,'Hospitalisation Details'!A:A,'Hospitalisation Details'!K:K,"Not Found")</f>
        <v>R1013</v>
      </c>
      <c r="P2290" s="23">
        <f>_xlfn.XLOOKUP(A2290,'Hospitalisation Details'!A:A,'Hospitalisation Details'!L:L,"Not Found")</f>
        <v>18</v>
      </c>
    </row>
    <row r="2291" spans="1:16" ht="15.75" x14ac:dyDescent="0.25">
      <c r="A2291" s="19" t="s">
        <v>68</v>
      </c>
      <c r="B2291" s="19" t="str">
        <f>_xlfn.XLOOKUP(A2291,'Customer Names'!A:A,'Customer Names'!C:C,"Not Found")</f>
        <v>April</v>
      </c>
      <c r="C2291" s="20">
        <f>_xlfn.XLOOKUP(A2291,'Medical Examinations'!A:A,'Medical Examinations'!B:B,"not found")</f>
        <v>34.1</v>
      </c>
      <c r="D2291" s="20">
        <f>_xlfn.XLOOKUP(A2291,'Medical Examinations'!A:A,'Medical Examinations'!C:C,"not found")</f>
        <v>4.07</v>
      </c>
      <c r="E2291" s="20" t="str">
        <f>_xlfn.XLOOKUP(A2291,'Medical Examinations'!A:A,'Medical Examinations'!D:D,"not found")</f>
        <v>No</v>
      </c>
      <c r="F2291" s="20" t="str">
        <f>_xlfn.XLOOKUP(A2291,'Medical Examinations'!A:A,'Medical Examinations'!E:E,"not found")</f>
        <v>Yes</v>
      </c>
      <c r="G2291" s="20" t="str">
        <f>_xlfn.XLOOKUP(A2291,'Medical Examinations'!A:A,'Medical Examinations'!F:F,"not found")</f>
        <v>No</v>
      </c>
      <c r="H2291" s="20">
        <f>_xlfn.XLOOKUP(A2291,'Medical Examinations'!A:A,'Medical Examinations'!G:G,"not found")</f>
        <v>1</v>
      </c>
      <c r="I2291" s="20" t="str">
        <f>_xlfn.XLOOKUP(A2291,'Medical Examinations'!A:A,'Medical Examinations'!H:H,"not found")</f>
        <v>No</v>
      </c>
      <c r="J2291" s="20" t="str">
        <f>_xlfn.XLOOKUP(A2291,'Medical Examinations'!A:A,'Medical Examinations'!I:I,"not found")</f>
        <v>Obesity</v>
      </c>
      <c r="K2291" s="21">
        <f>_xlfn.XLOOKUP(A2291,'Hospitalisation Details'!A:A,'Hospitalisation Details'!F:F,"Not Found")</f>
        <v>38275</v>
      </c>
      <c r="L2291" s="22">
        <f>_xlfn.XLOOKUP(A2291,'Hospitalisation Details'!A:A,'Hospitalisation Details'!H:H,"Not Found")</f>
        <v>1137.01</v>
      </c>
      <c r="M2291" s="21" t="str">
        <f>_xlfn.XLOOKUP(A2291,'Hospitalisation Details'!A:A,'Hospitalisation Details'!I:I,"Not Found")</f>
        <v>tier - 2</v>
      </c>
      <c r="N2291" s="21" t="str">
        <f>_xlfn.XLOOKUP(A2291,'Hospitalisation Details'!A:A,'Hospitalisation Details'!J:J,"Not Found")</f>
        <v>tier - 2</v>
      </c>
      <c r="O2291" s="21" t="str">
        <f>_xlfn.XLOOKUP(A2291,'Hospitalisation Details'!A:A,'Hospitalisation Details'!K:K,"Not Found")</f>
        <v>R1013</v>
      </c>
      <c r="P2291" s="23">
        <f>_xlfn.XLOOKUP(A2291,'Hospitalisation Details'!A:A,'Hospitalisation Details'!L:L,"Not Found")</f>
        <v>18</v>
      </c>
    </row>
    <row r="2292" spans="1:16" ht="15.75" x14ac:dyDescent="0.25">
      <c r="A2292" s="19" t="s">
        <v>67</v>
      </c>
      <c r="B2292" s="19" t="str">
        <f>_xlfn.XLOOKUP(A2292,'Customer Names'!A:A,'Customer Names'!C:C,"Not Found")</f>
        <v>King</v>
      </c>
      <c r="C2292" s="20">
        <f>_xlfn.XLOOKUP(A2292,'Medical Examinations'!A:A,'Medical Examinations'!B:B,"not found")</f>
        <v>19.3</v>
      </c>
      <c r="D2292" s="20">
        <f>_xlfn.XLOOKUP(A2292,'Medical Examinations'!A:A,'Medical Examinations'!C:C,"not found")</f>
        <v>10.36</v>
      </c>
      <c r="E2292" s="20" t="str">
        <f>_xlfn.XLOOKUP(A2292,'Medical Examinations'!A:A,'Medical Examinations'!D:D,"not found")</f>
        <v>No</v>
      </c>
      <c r="F2292" s="20" t="str">
        <f>_xlfn.XLOOKUP(A2292,'Medical Examinations'!A:A,'Medical Examinations'!E:E,"not found")</f>
        <v>No</v>
      </c>
      <c r="G2292" s="20" t="str">
        <f>_xlfn.XLOOKUP(A2292,'Medical Examinations'!A:A,'Medical Examinations'!F:F,"not found")</f>
        <v>No</v>
      </c>
      <c r="H2292" s="20">
        <f>_xlfn.XLOOKUP(A2292,'Medical Examinations'!A:A,'Medical Examinations'!G:G,"not found")</f>
        <v>0</v>
      </c>
      <c r="I2292" s="20" t="str">
        <f>_xlfn.XLOOKUP(A2292,'Medical Examinations'!A:A,'Medical Examinations'!H:H,"not found")</f>
        <v>No</v>
      </c>
      <c r="J2292" s="20" t="str">
        <f>_xlfn.XLOOKUP(A2292,'Medical Examinations'!A:A,'Medical Examinations'!I:I,"not found")</f>
        <v>Normal Weight</v>
      </c>
      <c r="K2292" s="21">
        <f>_xlfn.XLOOKUP(A2292,'Hospitalisation Details'!A:A,'Hospitalisation Details'!F:F,"Not Found")</f>
        <v>37479</v>
      </c>
      <c r="L2292" s="22">
        <f>_xlfn.XLOOKUP(A2292,'Hospitalisation Details'!A:A,'Hospitalisation Details'!H:H,"Not Found")</f>
        <v>1137</v>
      </c>
      <c r="M2292" s="21" t="str">
        <f>_xlfn.XLOOKUP(A2292,'Hospitalisation Details'!A:A,'Hospitalisation Details'!I:I,"Not Found")</f>
        <v>tier - 2</v>
      </c>
      <c r="N2292" s="21" t="str">
        <f>_xlfn.XLOOKUP(A2292,'Hospitalisation Details'!A:A,'Hospitalisation Details'!J:J,"Not Found")</f>
        <v>tier - 2</v>
      </c>
      <c r="O2292" s="21" t="str">
        <f>_xlfn.XLOOKUP(A2292,'Hospitalisation Details'!A:A,'Hospitalisation Details'!K:K,"Not Found")</f>
        <v>R1013</v>
      </c>
      <c r="P2292" s="23">
        <f>_xlfn.XLOOKUP(A2292,'Hospitalisation Details'!A:A,'Hospitalisation Details'!L:L,"Not Found")</f>
        <v>20</v>
      </c>
    </row>
    <row r="2293" spans="1:16" ht="15.75" x14ac:dyDescent="0.25">
      <c r="A2293" s="19" t="s">
        <v>66</v>
      </c>
      <c r="B2293" s="19" t="str">
        <f>_xlfn.XLOOKUP(A2293,'Customer Names'!A:A,'Customer Names'!C:C,"Not Found")</f>
        <v>Talhelm</v>
      </c>
      <c r="C2293" s="20">
        <f>_xlfn.XLOOKUP(A2293,'Medical Examinations'!A:A,'Medical Examinations'!B:B,"not found")</f>
        <v>33.659999999999997</v>
      </c>
      <c r="D2293" s="20">
        <f>_xlfn.XLOOKUP(A2293,'Medical Examinations'!A:A,'Medical Examinations'!C:C,"not found")</f>
        <v>5.71</v>
      </c>
      <c r="E2293" s="20" t="str">
        <f>_xlfn.XLOOKUP(A2293,'Medical Examinations'!A:A,'Medical Examinations'!D:D,"not found")</f>
        <v>No</v>
      </c>
      <c r="F2293" s="20" t="str">
        <f>_xlfn.XLOOKUP(A2293,'Medical Examinations'!A:A,'Medical Examinations'!E:E,"not found")</f>
        <v>Yes</v>
      </c>
      <c r="G2293" s="20" t="str">
        <f>_xlfn.XLOOKUP(A2293,'Medical Examinations'!A:A,'Medical Examinations'!F:F,"not found")</f>
        <v>No</v>
      </c>
      <c r="H2293" s="20">
        <f>_xlfn.XLOOKUP(A2293,'Medical Examinations'!A:A,'Medical Examinations'!G:G,"not found")</f>
        <v>1</v>
      </c>
      <c r="I2293" s="20" t="str">
        <f>_xlfn.XLOOKUP(A2293,'Medical Examinations'!A:A,'Medical Examinations'!H:H,"not found")</f>
        <v>No</v>
      </c>
      <c r="J2293" s="20" t="str">
        <f>_xlfn.XLOOKUP(A2293,'Medical Examinations'!A:A,'Medical Examinations'!I:I,"not found")</f>
        <v>Obesity</v>
      </c>
      <c r="K2293" s="21">
        <f>_xlfn.XLOOKUP(A2293,'Hospitalisation Details'!A:A,'Hospitalisation Details'!F:F,"Not Found")</f>
        <v>38319</v>
      </c>
      <c r="L2293" s="22">
        <f>_xlfn.XLOOKUP(A2293,'Hospitalisation Details'!A:A,'Hospitalisation Details'!H:H,"Not Found")</f>
        <v>1136.4000000000001</v>
      </c>
      <c r="M2293" s="21" t="str">
        <f>_xlfn.XLOOKUP(A2293,'Hospitalisation Details'!A:A,'Hospitalisation Details'!I:I,"Not Found")</f>
        <v>tier - 2</v>
      </c>
      <c r="N2293" s="21" t="str">
        <f>_xlfn.XLOOKUP(A2293,'Hospitalisation Details'!A:A,'Hospitalisation Details'!J:J,"Not Found")</f>
        <v>tier - 2</v>
      </c>
      <c r="O2293" s="21" t="str">
        <f>_xlfn.XLOOKUP(A2293,'Hospitalisation Details'!A:A,'Hospitalisation Details'!K:K,"Not Found")</f>
        <v>R1013</v>
      </c>
      <c r="P2293" s="23">
        <f>_xlfn.XLOOKUP(A2293,'Hospitalisation Details'!A:A,'Hospitalisation Details'!L:L,"Not Found")</f>
        <v>18</v>
      </c>
    </row>
    <row r="2294" spans="1:16" ht="15.75" x14ac:dyDescent="0.25">
      <c r="A2294" s="19" t="s">
        <v>65</v>
      </c>
      <c r="B2294" s="19" t="str">
        <f>_xlfn.XLOOKUP(A2294,'Customer Names'!A:A,'Customer Names'!C:C,"Not Found")</f>
        <v>Regnier</v>
      </c>
      <c r="C2294" s="20">
        <f>_xlfn.XLOOKUP(A2294,'Medical Examinations'!A:A,'Medical Examinations'!B:B,"not found")</f>
        <v>33.33</v>
      </c>
      <c r="D2294" s="20">
        <f>_xlfn.XLOOKUP(A2294,'Medical Examinations'!A:A,'Medical Examinations'!C:C,"not found")</f>
        <v>6.08</v>
      </c>
      <c r="E2294" s="20" t="str">
        <f>_xlfn.XLOOKUP(A2294,'Medical Examinations'!A:A,'Medical Examinations'!D:D,"not found")</f>
        <v>No</v>
      </c>
      <c r="F2294" s="20" t="str">
        <f>_xlfn.XLOOKUP(A2294,'Medical Examinations'!A:A,'Medical Examinations'!E:E,"not found")</f>
        <v>Yes</v>
      </c>
      <c r="G2294" s="20" t="str">
        <f>_xlfn.XLOOKUP(A2294,'Medical Examinations'!A:A,'Medical Examinations'!F:F,"not found")</f>
        <v>No</v>
      </c>
      <c r="H2294" s="20">
        <f>_xlfn.XLOOKUP(A2294,'Medical Examinations'!A:A,'Medical Examinations'!G:G,"not found")</f>
        <v>1</v>
      </c>
      <c r="I2294" s="20" t="str">
        <f>_xlfn.XLOOKUP(A2294,'Medical Examinations'!A:A,'Medical Examinations'!H:H,"not found")</f>
        <v>No</v>
      </c>
      <c r="J2294" s="20" t="str">
        <f>_xlfn.XLOOKUP(A2294,'Medical Examinations'!A:A,'Medical Examinations'!I:I,"not found")</f>
        <v>Obesity</v>
      </c>
      <c r="K2294" s="21">
        <f>_xlfn.XLOOKUP(A2294,'Hospitalisation Details'!A:A,'Hospitalisation Details'!F:F,"Not Found")</f>
        <v>38149</v>
      </c>
      <c r="L2294" s="22">
        <f>_xlfn.XLOOKUP(A2294,'Hospitalisation Details'!A:A,'Hospitalisation Details'!H:H,"Not Found")</f>
        <v>1135.94</v>
      </c>
      <c r="M2294" s="21" t="str">
        <f>_xlfn.XLOOKUP(A2294,'Hospitalisation Details'!A:A,'Hospitalisation Details'!I:I,"Not Found")</f>
        <v>tier - 2</v>
      </c>
      <c r="N2294" s="21" t="str">
        <f>_xlfn.XLOOKUP(A2294,'Hospitalisation Details'!A:A,'Hospitalisation Details'!J:J,"Not Found")</f>
        <v>tier - 2</v>
      </c>
      <c r="O2294" s="21" t="str">
        <f>_xlfn.XLOOKUP(A2294,'Hospitalisation Details'!A:A,'Hospitalisation Details'!K:K,"Not Found")</f>
        <v>R1013</v>
      </c>
      <c r="P2294" s="23">
        <f>_xlfn.XLOOKUP(A2294,'Hospitalisation Details'!A:A,'Hospitalisation Details'!L:L,"Not Found")</f>
        <v>18</v>
      </c>
    </row>
    <row r="2295" spans="1:16" ht="15.75" x14ac:dyDescent="0.25">
      <c r="A2295" s="19" t="s">
        <v>64</v>
      </c>
      <c r="B2295" s="19" t="str">
        <f>_xlfn.XLOOKUP(A2295,'Customer Names'!A:A,'Customer Names'!C:C,"Not Found")</f>
        <v>Treece</v>
      </c>
      <c r="C2295" s="20">
        <f>_xlfn.XLOOKUP(A2295,'Medical Examinations'!A:A,'Medical Examinations'!B:B,"not found")</f>
        <v>21.84</v>
      </c>
      <c r="D2295" s="20">
        <f>_xlfn.XLOOKUP(A2295,'Medical Examinations'!A:A,'Medical Examinations'!C:C,"not found")</f>
        <v>5.71</v>
      </c>
      <c r="E2295" s="20" t="str">
        <f>_xlfn.XLOOKUP(A2295,'Medical Examinations'!A:A,'Medical Examinations'!D:D,"not found")</f>
        <v>No</v>
      </c>
      <c r="F2295" s="20" t="str">
        <f>_xlfn.XLOOKUP(A2295,'Medical Examinations'!A:A,'Medical Examinations'!E:E,"not found")</f>
        <v>Yes</v>
      </c>
      <c r="G2295" s="20" t="str">
        <f>_xlfn.XLOOKUP(A2295,'Medical Examinations'!A:A,'Medical Examinations'!F:F,"not found")</f>
        <v>No</v>
      </c>
      <c r="H2295" s="20">
        <f>_xlfn.XLOOKUP(A2295,'Medical Examinations'!A:A,'Medical Examinations'!G:G,"not found")</f>
        <v>1</v>
      </c>
      <c r="I2295" s="20" t="str">
        <f>_xlfn.XLOOKUP(A2295,'Medical Examinations'!A:A,'Medical Examinations'!H:H,"not found")</f>
        <v>No</v>
      </c>
      <c r="J2295" s="20" t="str">
        <f>_xlfn.XLOOKUP(A2295,'Medical Examinations'!A:A,'Medical Examinations'!I:I,"not found")</f>
        <v>Normal Weight</v>
      </c>
      <c r="K2295" s="21">
        <f>_xlfn.XLOOKUP(A2295,'Hospitalisation Details'!A:A,'Hospitalisation Details'!F:F,"Not Found")</f>
        <v>38266</v>
      </c>
      <c r="L2295" s="22">
        <f>_xlfn.XLOOKUP(A2295,'Hospitalisation Details'!A:A,'Hospitalisation Details'!H:H,"Not Found")</f>
        <v>1135</v>
      </c>
      <c r="M2295" s="21" t="str">
        <f>_xlfn.XLOOKUP(A2295,'Hospitalisation Details'!A:A,'Hospitalisation Details'!I:I,"Not Found")</f>
        <v>tier - 2</v>
      </c>
      <c r="N2295" s="21" t="str">
        <f>_xlfn.XLOOKUP(A2295,'Hospitalisation Details'!A:A,'Hospitalisation Details'!J:J,"Not Found")</f>
        <v>tier - 2</v>
      </c>
      <c r="O2295" s="21" t="str">
        <f>_xlfn.XLOOKUP(A2295,'Hospitalisation Details'!A:A,'Hospitalisation Details'!K:K,"Not Found")</f>
        <v>R1013</v>
      </c>
      <c r="P2295" s="23">
        <f>_xlfn.XLOOKUP(A2295,'Hospitalisation Details'!A:A,'Hospitalisation Details'!L:L,"Not Found")</f>
        <v>18</v>
      </c>
    </row>
    <row r="2296" spans="1:16" ht="15.75" x14ac:dyDescent="0.25">
      <c r="A2296" s="19" t="s">
        <v>63</v>
      </c>
      <c r="B2296" s="19" t="str">
        <f>_xlfn.XLOOKUP(A2296,'Customer Names'!A:A,'Customer Names'!C:C,"Not Found")</f>
        <v>Beisel</v>
      </c>
      <c r="C2296" s="20">
        <f>_xlfn.XLOOKUP(A2296,'Medical Examinations'!A:A,'Medical Examinations'!B:B,"not found")</f>
        <v>16.87</v>
      </c>
      <c r="D2296" s="20">
        <f>_xlfn.XLOOKUP(A2296,'Medical Examinations'!A:A,'Medical Examinations'!C:C,"not found")</f>
        <v>9.1300000000000008</v>
      </c>
      <c r="E2296" s="20" t="str">
        <f>_xlfn.XLOOKUP(A2296,'Medical Examinations'!A:A,'Medical Examinations'!D:D,"not found")</f>
        <v>No</v>
      </c>
      <c r="F2296" s="20" t="str">
        <f>_xlfn.XLOOKUP(A2296,'Medical Examinations'!A:A,'Medical Examinations'!E:E,"not found")</f>
        <v>No</v>
      </c>
      <c r="G2296" s="20" t="str">
        <f>_xlfn.XLOOKUP(A2296,'Medical Examinations'!A:A,'Medical Examinations'!F:F,"not found")</f>
        <v>No</v>
      </c>
      <c r="H2296" s="20">
        <f>_xlfn.XLOOKUP(A2296,'Medical Examinations'!A:A,'Medical Examinations'!G:G,"not found")</f>
        <v>0</v>
      </c>
      <c r="I2296" s="20" t="str">
        <f>_xlfn.XLOOKUP(A2296,'Medical Examinations'!A:A,'Medical Examinations'!H:H,"not found")</f>
        <v>No</v>
      </c>
      <c r="J2296" s="20" t="str">
        <f>_xlfn.XLOOKUP(A2296,'Medical Examinations'!A:A,'Medical Examinations'!I:I,"not found")</f>
        <v>Underweight</v>
      </c>
      <c r="K2296" s="21">
        <f>_xlfn.XLOOKUP(A2296,'Hospitalisation Details'!A:A,'Hospitalisation Details'!F:F,"Not Found")</f>
        <v>37456</v>
      </c>
      <c r="L2296" s="22">
        <f>_xlfn.XLOOKUP(A2296,'Hospitalisation Details'!A:A,'Hospitalisation Details'!H:H,"Not Found")</f>
        <v>1132</v>
      </c>
      <c r="M2296" s="21" t="str">
        <f>_xlfn.XLOOKUP(A2296,'Hospitalisation Details'!A:A,'Hospitalisation Details'!I:I,"Not Found")</f>
        <v>tier - 2</v>
      </c>
      <c r="N2296" s="21" t="str">
        <f>_xlfn.XLOOKUP(A2296,'Hospitalisation Details'!A:A,'Hospitalisation Details'!J:J,"Not Found")</f>
        <v>tier - 2</v>
      </c>
      <c r="O2296" s="21" t="str">
        <f>_xlfn.XLOOKUP(A2296,'Hospitalisation Details'!A:A,'Hospitalisation Details'!K:K,"Not Found")</f>
        <v>R1013</v>
      </c>
      <c r="P2296" s="23">
        <f>_xlfn.XLOOKUP(A2296,'Hospitalisation Details'!A:A,'Hospitalisation Details'!L:L,"Not Found")</f>
        <v>20</v>
      </c>
    </row>
    <row r="2297" spans="1:16" ht="15.75" x14ac:dyDescent="0.25">
      <c r="A2297" s="19" t="s">
        <v>62</v>
      </c>
      <c r="B2297" s="19" t="str">
        <f>_xlfn.XLOOKUP(A2297,'Customer Names'!A:A,'Customer Names'!C:C,"Not Found")</f>
        <v>Enke</v>
      </c>
      <c r="C2297" s="20">
        <f>_xlfn.XLOOKUP(A2297,'Medical Examinations'!A:A,'Medical Examinations'!B:B,"not found")</f>
        <v>30.14</v>
      </c>
      <c r="D2297" s="20">
        <f>_xlfn.XLOOKUP(A2297,'Medical Examinations'!A:A,'Medical Examinations'!C:C,"not found")</f>
        <v>5.49</v>
      </c>
      <c r="E2297" s="20" t="str">
        <f>_xlfn.XLOOKUP(A2297,'Medical Examinations'!A:A,'Medical Examinations'!D:D,"not found")</f>
        <v>No</v>
      </c>
      <c r="F2297" s="20" t="str">
        <f>_xlfn.XLOOKUP(A2297,'Medical Examinations'!A:A,'Medical Examinations'!E:E,"not found")</f>
        <v>Yes</v>
      </c>
      <c r="G2297" s="20" t="str">
        <f>_xlfn.XLOOKUP(A2297,'Medical Examinations'!A:A,'Medical Examinations'!F:F,"not found")</f>
        <v>No</v>
      </c>
      <c r="H2297" s="20">
        <f>_xlfn.XLOOKUP(A2297,'Medical Examinations'!A:A,'Medical Examinations'!G:G,"not found")</f>
        <v>1</v>
      </c>
      <c r="I2297" s="20" t="str">
        <f>_xlfn.XLOOKUP(A2297,'Medical Examinations'!A:A,'Medical Examinations'!H:H,"not found")</f>
        <v>No</v>
      </c>
      <c r="J2297" s="20" t="str">
        <f>_xlfn.XLOOKUP(A2297,'Medical Examinations'!A:A,'Medical Examinations'!I:I,"not found")</f>
        <v>Obesity</v>
      </c>
      <c r="K2297" s="21">
        <f>_xlfn.XLOOKUP(A2297,'Hospitalisation Details'!A:A,'Hospitalisation Details'!F:F,"Not Found")</f>
        <v>38152</v>
      </c>
      <c r="L2297" s="22">
        <f>_xlfn.XLOOKUP(A2297,'Hospitalisation Details'!A:A,'Hospitalisation Details'!H:H,"Not Found")</f>
        <v>1131.51</v>
      </c>
      <c r="M2297" s="21" t="str">
        <f>_xlfn.XLOOKUP(A2297,'Hospitalisation Details'!A:A,'Hospitalisation Details'!I:I,"Not Found")</f>
        <v>tier - 2</v>
      </c>
      <c r="N2297" s="21" t="str">
        <f>_xlfn.XLOOKUP(A2297,'Hospitalisation Details'!A:A,'Hospitalisation Details'!J:J,"Not Found")</f>
        <v>tier - 2</v>
      </c>
      <c r="O2297" s="21" t="str">
        <f>_xlfn.XLOOKUP(A2297,'Hospitalisation Details'!A:A,'Hospitalisation Details'!K:K,"Not Found")</f>
        <v>R1013</v>
      </c>
      <c r="P2297" s="23">
        <f>_xlfn.XLOOKUP(A2297,'Hospitalisation Details'!A:A,'Hospitalisation Details'!L:L,"Not Found")</f>
        <v>18</v>
      </c>
    </row>
    <row r="2298" spans="1:16" ht="15.75" x14ac:dyDescent="0.25">
      <c r="A2298" s="19" t="s">
        <v>61</v>
      </c>
      <c r="B2298" s="19" t="str">
        <f>_xlfn.XLOOKUP(A2298,'Customer Names'!A:A,'Customer Names'!C:C,"Not Found")</f>
        <v>Ruiz-Tagle Barros</v>
      </c>
      <c r="C2298" s="20">
        <f>_xlfn.XLOOKUP(A2298,'Medical Examinations'!A:A,'Medical Examinations'!B:B,"not found")</f>
        <v>23.21</v>
      </c>
      <c r="D2298" s="20">
        <f>_xlfn.XLOOKUP(A2298,'Medical Examinations'!A:A,'Medical Examinations'!C:C,"not found")</f>
        <v>4.37</v>
      </c>
      <c r="E2298" s="20" t="str">
        <f>_xlfn.XLOOKUP(A2298,'Medical Examinations'!A:A,'Medical Examinations'!D:D,"not found")</f>
        <v>No</v>
      </c>
      <c r="F2298" s="20" t="str">
        <f>_xlfn.XLOOKUP(A2298,'Medical Examinations'!A:A,'Medical Examinations'!E:E,"not found")</f>
        <v>Yes</v>
      </c>
      <c r="G2298" s="20" t="str">
        <f>_xlfn.XLOOKUP(A2298,'Medical Examinations'!A:A,'Medical Examinations'!F:F,"not found")</f>
        <v>No</v>
      </c>
      <c r="H2298" s="20">
        <f>_xlfn.XLOOKUP(A2298,'Medical Examinations'!A:A,'Medical Examinations'!G:G,"not found")</f>
        <v>1</v>
      </c>
      <c r="I2298" s="20" t="str">
        <f>_xlfn.XLOOKUP(A2298,'Medical Examinations'!A:A,'Medical Examinations'!H:H,"not found")</f>
        <v>No</v>
      </c>
      <c r="J2298" s="20" t="str">
        <f>_xlfn.XLOOKUP(A2298,'Medical Examinations'!A:A,'Medical Examinations'!I:I,"not found")</f>
        <v>Normal Weight</v>
      </c>
      <c r="K2298" s="21">
        <f>_xlfn.XLOOKUP(A2298,'Hospitalisation Details'!A:A,'Hospitalisation Details'!F:F,"Not Found")</f>
        <v>38303</v>
      </c>
      <c r="L2298" s="22">
        <f>_xlfn.XLOOKUP(A2298,'Hospitalisation Details'!A:A,'Hospitalisation Details'!H:H,"Not Found")</f>
        <v>1121.8699999999999</v>
      </c>
      <c r="M2298" s="21" t="str">
        <f>_xlfn.XLOOKUP(A2298,'Hospitalisation Details'!A:A,'Hospitalisation Details'!I:I,"Not Found")</f>
        <v>tier - 2</v>
      </c>
      <c r="N2298" s="21" t="str">
        <f>_xlfn.XLOOKUP(A2298,'Hospitalisation Details'!A:A,'Hospitalisation Details'!J:J,"Not Found")</f>
        <v>tier - 2</v>
      </c>
      <c r="O2298" s="21" t="str">
        <f>_xlfn.XLOOKUP(A2298,'Hospitalisation Details'!A:A,'Hospitalisation Details'!K:K,"Not Found")</f>
        <v>R1013</v>
      </c>
      <c r="P2298" s="23">
        <f>_xlfn.XLOOKUP(A2298,'Hospitalisation Details'!A:A,'Hospitalisation Details'!L:L,"Not Found")</f>
        <v>18</v>
      </c>
    </row>
    <row r="2299" spans="1:16" ht="15.75" x14ac:dyDescent="0.25">
      <c r="A2299" s="19" t="s">
        <v>60</v>
      </c>
      <c r="B2299" s="19" t="str">
        <f>_xlfn.XLOOKUP(A2299,'Customer Names'!A:A,'Customer Names'!C:C,"Not Found")</f>
        <v>Ferrell</v>
      </c>
      <c r="C2299" s="20">
        <f>_xlfn.XLOOKUP(A2299,'Medical Examinations'!A:A,'Medical Examinations'!B:B,"not found")</f>
        <v>17.170000000000002</v>
      </c>
      <c r="D2299" s="20">
        <f>_xlfn.XLOOKUP(A2299,'Medical Examinations'!A:A,'Medical Examinations'!C:C,"not found")</f>
        <v>8.4600000000000009</v>
      </c>
      <c r="E2299" s="20" t="str">
        <f>_xlfn.XLOOKUP(A2299,'Medical Examinations'!A:A,'Medical Examinations'!D:D,"not found")</f>
        <v>No</v>
      </c>
      <c r="F2299" s="20" t="str">
        <f>_xlfn.XLOOKUP(A2299,'Medical Examinations'!A:A,'Medical Examinations'!E:E,"not found")</f>
        <v>No</v>
      </c>
      <c r="G2299" s="20" t="str">
        <f>_xlfn.XLOOKUP(A2299,'Medical Examinations'!A:A,'Medical Examinations'!F:F,"not found")</f>
        <v>No</v>
      </c>
      <c r="H2299" s="20">
        <f>_xlfn.XLOOKUP(A2299,'Medical Examinations'!A:A,'Medical Examinations'!G:G,"not found")</f>
        <v>0</v>
      </c>
      <c r="I2299" s="20" t="str">
        <f>_xlfn.XLOOKUP(A2299,'Medical Examinations'!A:A,'Medical Examinations'!H:H,"not found")</f>
        <v>No</v>
      </c>
      <c r="J2299" s="20" t="str">
        <f>_xlfn.XLOOKUP(A2299,'Medical Examinations'!A:A,'Medical Examinations'!I:I,"not found")</f>
        <v>Underweight</v>
      </c>
      <c r="K2299" s="21">
        <f>_xlfn.XLOOKUP(A2299,'Hospitalisation Details'!A:A,'Hospitalisation Details'!F:F,"Not Found")</f>
        <v>37481</v>
      </c>
      <c r="L2299" s="22">
        <f>_xlfn.XLOOKUP(A2299,'Hospitalisation Details'!A:A,'Hospitalisation Details'!H:H,"Not Found")</f>
        <v>1086</v>
      </c>
      <c r="M2299" s="21" t="str">
        <f>_xlfn.XLOOKUP(A2299,'Hospitalisation Details'!A:A,'Hospitalisation Details'!I:I,"Not Found")</f>
        <v>tier - 2</v>
      </c>
      <c r="N2299" s="21" t="str">
        <f>_xlfn.XLOOKUP(A2299,'Hospitalisation Details'!A:A,'Hospitalisation Details'!J:J,"Not Found")</f>
        <v>tier - 2</v>
      </c>
      <c r="O2299" s="21" t="str">
        <f>_xlfn.XLOOKUP(A2299,'Hospitalisation Details'!A:A,'Hospitalisation Details'!K:K,"Not Found")</f>
        <v>R1013</v>
      </c>
      <c r="P2299" s="23">
        <f>_xlfn.XLOOKUP(A2299,'Hospitalisation Details'!A:A,'Hospitalisation Details'!L:L,"Not Found")</f>
        <v>20</v>
      </c>
    </row>
    <row r="2300" spans="1:16" ht="15.75" x14ac:dyDescent="0.25">
      <c r="A2300" s="19" t="s">
        <v>59</v>
      </c>
      <c r="B2300" s="19" t="str">
        <f>_xlfn.XLOOKUP(A2300,'Customer Names'!A:A,'Customer Names'!C:C,"Not Found")</f>
        <v>Gates</v>
      </c>
      <c r="C2300" s="20">
        <f>_xlfn.XLOOKUP(A2300,'Medical Examinations'!A:A,'Medical Examinations'!B:B,"not found")</f>
        <v>15.61</v>
      </c>
      <c r="D2300" s="20">
        <f>_xlfn.XLOOKUP(A2300,'Medical Examinations'!A:A,'Medical Examinations'!C:C,"not found")</f>
        <v>5.28</v>
      </c>
      <c r="E2300" s="20" t="str">
        <f>_xlfn.XLOOKUP(A2300,'Medical Examinations'!A:A,'Medical Examinations'!D:D,"not found")</f>
        <v>No</v>
      </c>
      <c r="F2300" s="20" t="str">
        <f>_xlfn.XLOOKUP(A2300,'Medical Examinations'!A:A,'Medical Examinations'!E:E,"not found")</f>
        <v>No</v>
      </c>
      <c r="G2300" s="20" t="str">
        <f>_xlfn.XLOOKUP(A2300,'Medical Examinations'!A:A,'Medical Examinations'!F:F,"not found")</f>
        <v>No</v>
      </c>
      <c r="H2300" s="20">
        <f>_xlfn.XLOOKUP(A2300,'Medical Examinations'!A:A,'Medical Examinations'!G:G,"not found")</f>
        <v>1</v>
      </c>
      <c r="I2300" s="20" t="str">
        <f>_xlfn.XLOOKUP(A2300,'Medical Examinations'!A:A,'Medical Examinations'!H:H,"not found")</f>
        <v>No</v>
      </c>
      <c r="J2300" s="20" t="str">
        <f>_xlfn.XLOOKUP(A2300,'Medical Examinations'!A:A,'Medical Examinations'!I:I,"not found")</f>
        <v>Underweight</v>
      </c>
      <c r="K2300" s="21">
        <f>_xlfn.XLOOKUP(A2300,'Hospitalisation Details'!A:A,'Hospitalisation Details'!F:F,"Not Found")</f>
        <v>36155</v>
      </c>
      <c r="L2300" s="22">
        <f>_xlfn.XLOOKUP(A2300,'Hospitalisation Details'!A:A,'Hospitalisation Details'!H:H,"Not Found")</f>
        <v>1082</v>
      </c>
      <c r="M2300" s="21" t="str">
        <f>_xlfn.XLOOKUP(A2300,'Hospitalisation Details'!A:A,'Hospitalisation Details'!I:I,"Not Found")</f>
        <v>tier - 2</v>
      </c>
      <c r="N2300" s="21" t="str">
        <f>_xlfn.XLOOKUP(A2300,'Hospitalisation Details'!A:A,'Hospitalisation Details'!J:J,"Not Found")</f>
        <v>tier - 2</v>
      </c>
      <c r="O2300" s="21" t="str">
        <f>_xlfn.XLOOKUP(A2300,'Hospitalisation Details'!A:A,'Hospitalisation Details'!K:K,"Not Found")</f>
        <v>R1013</v>
      </c>
      <c r="P2300" s="23">
        <f>_xlfn.XLOOKUP(A2300,'Hospitalisation Details'!A:A,'Hospitalisation Details'!L:L,"Not Found")</f>
        <v>24</v>
      </c>
    </row>
    <row r="2301" spans="1:16" ht="15.75" x14ac:dyDescent="0.25">
      <c r="A2301" s="19" t="s">
        <v>58</v>
      </c>
      <c r="B2301" s="19" t="str">
        <f>_xlfn.XLOOKUP(A2301,'Customer Names'!A:A,'Customer Names'!C:C,"Not Found")</f>
        <v>Jeffers</v>
      </c>
      <c r="C2301" s="20">
        <f>_xlfn.XLOOKUP(A2301,'Medical Examinations'!A:A,'Medical Examinations'!B:B,"not found")</f>
        <v>17.98</v>
      </c>
      <c r="D2301" s="20">
        <f>_xlfn.XLOOKUP(A2301,'Medical Examinations'!A:A,'Medical Examinations'!C:C,"not found")</f>
        <v>5.33</v>
      </c>
      <c r="E2301" s="20" t="str">
        <f>_xlfn.XLOOKUP(A2301,'Medical Examinations'!A:A,'Medical Examinations'!D:D,"not found")</f>
        <v>Yes</v>
      </c>
      <c r="F2301" s="20" t="str">
        <f>_xlfn.XLOOKUP(A2301,'Medical Examinations'!A:A,'Medical Examinations'!E:E,"not found")</f>
        <v>No</v>
      </c>
      <c r="G2301" s="20" t="str">
        <f>_xlfn.XLOOKUP(A2301,'Medical Examinations'!A:A,'Medical Examinations'!F:F,"not found")</f>
        <v>Yes</v>
      </c>
      <c r="H2301" s="20">
        <f>_xlfn.XLOOKUP(A2301,'Medical Examinations'!A:A,'Medical Examinations'!G:G,"not found")</f>
        <v>1</v>
      </c>
      <c r="I2301" s="20" t="str">
        <f>_xlfn.XLOOKUP(A2301,'Medical Examinations'!A:A,'Medical Examinations'!H:H,"not found")</f>
        <v>No</v>
      </c>
      <c r="J2301" s="20" t="str">
        <f>_xlfn.XLOOKUP(A2301,'Medical Examinations'!A:A,'Medical Examinations'!I:I,"not found")</f>
        <v>Underweight</v>
      </c>
      <c r="K2301" s="21">
        <f>_xlfn.XLOOKUP(A2301,'Hospitalisation Details'!A:A,'Hospitalisation Details'!F:F,"Not Found")</f>
        <v>35655</v>
      </c>
      <c r="L2301" s="22">
        <f>_xlfn.XLOOKUP(A2301,'Hospitalisation Details'!A:A,'Hospitalisation Details'!H:H,"Not Found")</f>
        <v>1071</v>
      </c>
      <c r="M2301" s="21" t="str">
        <f>_xlfn.XLOOKUP(A2301,'Hospitalisation Details'!A:A,'Hospitalisation Details'!I:I,"Not Found")</f>
        <v>tier - 2</v>
      </c>
      <c r="N2301" s="21" t="str">
        <f>_xlfn.XLOOKUP(A2301,'Hospitalisation Details'!A:A,'Hospitalisation Details'!J:J,"Not Found")</f>
        <v>tier - 2</v>
      </c>
      <c r="O2301" s="21" t="str">
        <f>_xlfn.XLOOKUP(A2301,'Hospitalisation Details'!A:A,'Hospitalisation Details'!K:K,"Not Found")</f>
        <v>R1013</v>
      </c>
      <c r="P2301" s="23">
        <f>_xlfn.XLOOKUP(A2301,'Hospitalisation Details'!A:A,'Hospitalisation Details'!L:L,"Not Found")</f>
        <v>25</v>
      </c>
    </row>
    <row r="2302" spans="1:16" ht="15.75" x14ac:dyDescent="0.25">
      <c r="A2302" s="19" t="s">
        <v>57</v>
      </c>
      <c r="B2302" s="19" t="str">
        <f>_xlfn.XLOOKUP(A2302,'Customer Names'!A:A,'Customer Names'!C:C,"Not Found")</f>
        <v>Sulhanek</v>
      </c>
      <c r="C2302" s="20">
        <f>_xlfn.XLOOKUP(A2302,'Medical Examinations'!A:A,'Medical Examinations'!B:B,"not found")</f>
        <v>21.64</v>
      </c>
      <c r="D2302" s="20">
        <f>_xlfn.XLOOKUP(A2302,'Medical Examinations'!A:A,'Medical Examinations'!C:C,"not found")</f>
        <v>5.5</v>
      </c>
      <c r="E2302" s="20" t="str">
        <f>_xlfn.XLOOKUP(A2302,'Medical Examinations'!A:A,'Medical Examinations'!D:D,"not found")</f>
        <v>No</v>
      </c>
      <c r="F2302" s="20" t="str">
        <f>_xlfn.XLOOKUP(A2302,'Medical Examinations'!A:A,'Medical Examinations'!E:E,"not found")</f>
        <v>Yes</v>
      </c>
      <c r="G2302" s="20" t="str">
        <f>_xlfn.XLOOKUP(A2302,'Medical Examinations'!A:A,'Medical Examinations'!F:F,"not found")</f>
        <v>No</v>
      </c>
      <c r="H2302" s="20">
        <f>_xlfn.XLOOKUP(A2302,'Medical Examinations'!A:A,'Medical Examinations'!G:G,"not found")</f>
        <v>1</v>
      </c>
      <c r="I2302" s="20" t="str">
        <f>_xlfn.XLOOKUP(A2302,'Medical Examinations'!A:A,'Medical Examinations'!H:H,"not found")</f>
        <v>No</v>
      </c>
      <c r="J2302" s="20" t="str">
        <f>_xlfn.XLOOKUP(A2302,'Medical Examinations'!A:A,'Medical Examinations'!I:I,"not found")</f>
        <v>Normal Weight</v>
      </c>
      <c r="K2302" s="21">
        <f>_xlfn.XLOOKUP(A2302,'Hospitalisation Details'!A:A,'Hospitalisation Details'!F:F,"Not Found")</f>
        <v>38223</v>
      </c>
      <c r="L2302" s="22">
        <f>_xlfn.XLOOKUP(A2302,'Hospitalisation Details'!A:A,'Hospitalisation Details'!H:H,"Not Found")</f>
        <v>1070</v>
      </c>
      <c r="M2302" s="21" t="str">
        <f>_xlfn.XLOOKUP(A2302,'Hospitalisation Details'!A:A,'Hospitalisation Details'!I:I,"Not Found")</f>
        <v>tier - 2</v>
      </c>
      <c r="N2302" s="21" t="str">
        <f>_xlfn.XLOOKUP(A2302,'Hospitalisation Details'!A:A,'Hospitalisation Details'!J:J,"Not Found")</f>
        <v>tier - 2</v>
      </c>
      <c r="O2302" s="21" t="str">
        <f>_xlfn.XLOOKUP(A2302,'Hospitalisation Details'!A:A,'Hospitalisation Details'!K:K,"Not Found")</f>
        <v>R1013</v>
      </c>
      <c r="P2302" s="23">
        <f>_xlfn.XLOOKUP(A2302,'Hospitalisation Details'!A:A,'Hospitalisation Details'!L:L,"Not Found")</f>
        <v>18</v>
      </c>
    </row>
    <row r="2303" spans="1:16" ht="15.75" x14ac:dyDescent="0.25">
      <c r="A2303" s="19" t="s">
        <v>56</v>
      </c>
      <c r="B2303" s="19" t="str">
        <f>_xlfn.XLOOKUP(A2303,'Customer Names'!A:A,'Customer Names'!C:C,"Not Found")</f>
        <v>Ozahowski</v>
      </c>
      <c r="C2303" s="20">
        <f>_xlfn.XLOOKUP(A2303,'Medical Examinations'!A:A,'Medical Examinations'!B:B,"not found")</f>
        <v>16.399999999999999</v>
      </c>
      <c r="D2303" s="20">
        <f>_xlfn.XLOOKUP(A2303,'Medical Examinations'!A:A,'Medical Examinations'!C:C,"not found")</f>
        <v>5.4</v>
      </c>
      <c r="E2303" s="20" t="str">
        <f>_xlfn.XLOOKUP(A2303,'Medical Examinations'!A:A,'Medical Examinations'!D:D,"not found")</f>
        <v>No</v>
      </c>
      <c r="F2303" s="20" t="str">
        <f>_xlfn.XLOOKUP(A2303,'Medical Examinations'!A:A,'Medical Examinations'!E:E,"not found")</f>
        <v>No</v>
      </c>
      <c r="G2303" s="20" t="str">
        <f>_xlfn.XLOOKUP(A2303,'Medical Examinations'!A:A,'Medical Examinations'!F:F,"not found")</f>
        <v>Yes</v>
      </c>
      <c r="H2303" s="20">
        <f>_xlfn.XLOOKUP(A2303,'Medical Examinations'!A:A,'Medical Examinations'!G:G,"not found")</f>
        <v>1</v>
      </c>
      <c r="I2303" s="20" t="str">
        <f>_xlfn.XLOOKUP(A2303,'Medical Examinations'!A:A,'Medical Examinations'!H:H,"not found")</f>
        <v>No</v>
      </c>
      <c r="J2303" s="20" t="str">
        <f>_xlfn.XLOOKUP(A2303,'Medical Examinations'!A:A,'Medical Examinations'!I:I,"not found")</f>
        <v>Underweight</v>
      </c>
      <c r="K2303" s="21">
        <f>_xlfn.XLOOKUP(A2303,'Hospitalisation Details'!A:A,'Hospitalisation Details'!F:F,"Not Found")</f>
        <v>34240</v>
      </c>
      <c r="L2303" s="22">
        <f>_xlfn.XLOOKUP(A2303,'Hospitalisation Details'!A:A,'Hospitalisation Details'!H:H,"Not Found")</f>
        <v>1068</v>
      </c>
      <c r="M2303" s="21" t="str">
        <f>_xlfn.XLOOKUP(A2303,'Hospitalisation Details'!A:A,'Hospitalisation Details'!I:I,"Not Found")</f>
        <v>tier - 2</v>
      </c>
      <c r="N2303" s="21" t="str">
        <f>_xlfn.XLOOKUP(A2303,'Hospitalisation Details'!A:A,'Hospitalisation Details'!J:J,"Not Found")</f>
        <v>tier - 2</v>
      </c>
      <c r="O2303" s="21" t="str">
        <f>_xlfn.XLOOKUP(A2303,'Hospitalisation Details'!A:A,'Hospitalisation Details'!K:K,"Not Found")</f>
        <v>R1013</v>
      </c>
      <c r="P2303" s="23">
        <f>_xlfn.XLOOKUP(A2303,'Hospitalisation Details'!A:A,'Hospitalisation Details'!L:L,"Not Found")</f>
        <v>29</v>
      </c>
    </row>
    <row r="2304" spans="1:16" ht="15.75" x14ac:dyDescent="0.25">
      <c r="A2304" s="19" t="s">
        <v>55</v>
      </c>
      <c r="B2304" s="19" t="str">
        <f>_xlfn.XLOOKUP(A2304,'Customer Names'!A:A,'Customer Names'!C:C,"Not Found")</f>
        <v>Caron</v>
      </c>
      <c r="C2304" s="20">
        <f>_xlfn.XLOOKUP(A2304,'Medical Examinations'!A:A,'Medical Examinations'!B:B,"not found")</f>
        <v>15.77</v>
      </c>
      <c r="D2304" s="20">
        <f>_xlfn.XLOOKUP(A2304,'Medical Examinations'!A:A,'Medical Examinations'!C:C,"not found")</f>
        <v>6.05</v>
      </c>
      <c r="E2304" s="20" t="str">
        <f>_xlfn.XLOOKUP(A2304,'Medical Examinations'!A:A,'Medical Examinations'!D:D,"not found")</f>
        <v>Yes</v>
      </c>
      <c r="F2304" s="20" t="str">
        <f>_xlfn.XLOOKUP(A2304,'Medical Examinations'!A:A,'Medical Examinations'!E:E,"not found")</f>
        <v>No</v>
      </c>
      <c r="G2304" s="20" t="str">
        <f>_xlfn.XLOOKUP(A2304,'Medical Examinations'!A:A,'Medical Examinations'!F:F,"not found")</f>
        <v>No</v>
      </c>
      <c r="H2304" s="20">
        <f>_xlfn.XLOOKUP(A2304,'Medical Examinations'!A:A,'Medical Examinations'!G:G,"not found")</f>
        <v>1</v>
      </c>
      <c r="I2304" s="20" t="str">
        <f>_xlfn.XLOOKUP(A2304,'Medical Examinations'!A:A,'Medical Examinations'!H:H,"not found")</f>
        <v>No</v>
      </c>
      <c r="J2304" s="20" t="str">
        <f>_xlfn.XLOOKUP(A2304,'Medical Examinations'!A:A,'Medical Examinations'!I:I,"not found")</f>
        <v>Underweight</v>
      </c>
      <c r="K2304" s="21">
        <f>_xlfn.XLOOKUP(A2304,'Hospitalisation Details'!A:A,'Hospitalisation Details'!F:F,"Not Found")</f>
        <v>34851</v>
      </c>
      <c r="L2304" s="22">
        <f>_xlfn.XLOOKUP(A2304,'Hospitalisation Details'!A:A,'Hospitalisation Details'!H:H,"Not Found")</f>
        <v>1056</v>
      </c>
      <c r="M2304" s="21" t="str">
        <f>_xlfn.XLOOKUP(A2304,'Hospitalisation Details'!A:A,'Hospitalisation Details'!I:I,"Not Found")</f>
        <v>tier - 2</v>
      </c>
      <c r="N2304" s="21" t="str">
        <f>_xlfn.XLOOKUP(A2304,'Hospitalisation Details'!A:A,'Hospitalisation Details'!J:J,"Not Found")</f>
        <v>tier - 2</v>
      </c>
      <c r="O2304" s="21" t="str">
        <f>_xlfn.XLOOKUP(A2304,'Hospitalisation Details'!A:A,'Hospitalisation Details'!K:K,"Not Found")</f>
        <v>R1013</v>
      </c>
      <c r="P2304" s="23">
        <f>_xlfn.XLOOKUP(A2304,'Hospitalisation Details'!A:A,'Hospitalisation Details'!L:L,"Not Found")</f>
        <v>28</v>
      </c>
    </row>
    <row r="2305" spans="1:16" ht="15.75" x14ac:dyDescent="0.25">
      <c r="A2305" s="19" t="s">
        <v>54</v>
      </c>
      <c r="B2305" s="19" t="str">
        <f>_xlfn.XLOOKUP(A2305,'Customer Names'!A:A,'Customer Names'!C:C,"Not Found")</f>
        <v>Fullarton</v>
      </c>
      <c r="C2305" s="20">
        <f>_xlfn.XLOOKUP(A2305,'Medical Examinations'!A:A,'Medical Examinations'!B:B,"not found")</f>
        <v>18.27</v>
      </c>
      <c r="D2305" s="20">
        <f>_xlfn.XLOOKUP(A2305,'Medical Examinations'!A:A,'Medical Examinations'!C:C,"not found")</f>
        <v>11.46</v>
      </c>
      <c r="E2305" s="20" t="str">
        <f>_xlfn.XLOOKUP(A2305,'Medical Examinations'!A:A,'Medical Examinations'!D:D,"not found")</f>
        <v>No</v>
      </c>
      <c r="F2305" s="20" t="str">
        <f>_xlfn.XLOOKUP(A2305,'Medical Examinations'!A:A,'Medical Examinations'!E:E,"not found")</f>
        <v>No</v>
      </c>
      <c r="G2305" s="20" t="str">
        <f>_xlfn.XLOOKUP(A2305,'Medical Examinations'!A:A,'Medical Examinations'!F:F,"not found")</f>
        <v>No</v>
      </c>
      <c r="H2305" s="20">
        <f>_xlfn.XLOOKUP(A2305,'Medical Examinations'!A:A,'Medical Examinations'!G:G,"not found")</f>
        <v>0</v>
      </c>
      <c r="I2305" s="20" t="str">
        <f>_xlfn.XLOOKUP(A2305,'Medical Examinations'!A:A,'Medical Examinations'!H:H,"not found")</f>
        <v>No</v>
      </c>
      <c r="J2305" s="20" t="str">
        <f>_xlfn.XLOOKUP(A2305,'Medical Examinations'!A:A,'Medical Examinations'!I:I,"not found")</f>
        <v>Underweight</v>
      </c>
      <c r="K2305" s="21">
        <f>_xlfn.XLOOKUP(A2305,'Hospitalisation Details'!A:A,'Hospitalisation Details'!F:F,"Not Found")</f>
        <v>37438</v>
      </c>
      <c r="L2305" s="22">
        <f>_xlfn.XLOOKUP(A2305,'Hospitalisation Details'!A:A,'Hospitalisation Details'!H:H,"Not Found")</f>
        <v>1049</v>
      </c>
      <c r="M2305" s="21" t="str">
        <f>_xlfn.XLOOKUP(A2305,'Hospitalisation Details'!A:A,'Hospitalisation Details'!I:I,"Not Found")</f>
        <v>tier - 2</v>
      </c>
      <c r="N2305" s="21" t="str">
        <f>_xlfn.XLOOKUP(A2305,'Hospitalisation Details'!A:A,'Hospitalisation Details'!J:J,"Not Found")</f>
        <v>tier - 2</v>
      </c>
      <c r="O2305" s="21" t="str">
        <f>_xlfn.XLOOKUP(A2305,'Hospitalisation Details'!A:A,'Hospitalisation Details'!K:K,"Not Found")</f>
        <v>R1012</v>
      </c>
      <c r="P2305" s="23">
        <f>_xlfn.XLOOKUP(A2305,'Hospitalisation Details'!A:A,'Hospitalisation Details'!L:L,"Not Found")</f>
        <v>20</v>
      </c>
    </row>
    <row r="2306" spans="1:16" ht="15.75" x14ac:dyDescent="0.25">
      <c r="A2306" s="19" t="s">
        <v>53</v>
      </c>
      <c r="B2306" s="19" t="str">
        <f>_xlfn.XLOOKUP(A2306,'Customer Names'!A:A,'Customer Names'!C:C,"Not Found")</f>
        <v>Lindgren</v>
      </c>
      <c r="C2306" s="20">
        <f>_xlfn.XLOOKUP(A2306,'Medical Examinations'!A:A,'Medical Examinations'!B:B,"not found")</f>
        <v>16.489999999999998</v>
      </c>
      <c r="D2306" s="20">
        <f>_xlfn.XLOOKUP(A2306,'Medical Examinations'!A:A,'Medical Examinations'!C:C,"not found")</f>
        <v>8.48</v>
      </c>
      <c r="E2306" s="20" t="str">
        <f>_xlfn.XLOOKUP(A2306,'Medical Examinations'!A:A,'Medical Examinations'!D:D,"not found")</f>
        <v>No</v>
      </c>
      <c r="F2306" s="20" t="str">
        <f>_xlfn.XLOOKUP(A2306,'Medical Examinations'!A:A,'Medical Examinations'!E:E,"not found")</f>
        <v>No</v>
      </c>
      <c r="G2306" s="20" t="str">
        <f>_xlfn.XLOOKUP(A2306,'Medical Examinations'!A:A,'Medical Examinations'!F:F,"not found")</f>
        <v>No</v>
      </c>
      <c r="H2306" s="20">
        <f>_xlfn.XLOOKUP(A2306,'Medical Examinations'!A:A,'Medical Examinations'!G:G,"not found")</f>
        <v>0</v>
      </c>
      <c r="I2306" s="20" t="str">
        <f>_xlfn.XLOOKUP(A2306,'Medical Examinations'!A:A,'Medical Examinations'!H:H,"not found")</f>
        <v>No</v>
      </c>
      <c r="J2306" s="20" t="str">
        <f>_xlfn.XLOOKUP(A2306,'Medical Examinations'!A:A,'Medical Examinations'!I:I,"not found")</f>
        <v>Underweight</v>
      </c>
      <c r="K2306" s="21">
        <f>_xlfn.XLOOKUP(A2306,'Hospitalisation Details'!A:A,'Hospitalisation Details'!F:F,"Not Found")</f>
        <v>37457</v>
      </c>
      <c r="L2306" s="22">
        <f>_xlfn.XLOOKUP(A2306,'Hospitalisation Details'!A:A,'Hospitalisation Details'!H:H,"Not Found")</f>
        <v>1047</v>
      </c>
      <c r="M2306" s="21" t="str">
        <f>_xlfn.XLOOKUP(A2306,'Hospitalisation Details'!A:A,'Hospitalisation Details'!I:I,"Not Found")</f>
        <v>tier - 2</v>
      </c>
      <c r="N2306" s="21" t="str">
        <f>_xlfn.XLOOKUP(A2306,'Hospitalisation Details'!A:A,'Hospitalisation Details'!J:J,"Not Found")</f>
        <v>tier - 2</v>
      </c>
      <c r="O2306" s="21" t="str">
        <f>_xlfn.XLOOKUP(A2306,'Hospitalisation Details'!A:A,'Hospitalisation Details'!K:K,"Not Found")</f>
        <v>R1013</v>
      </c>
      <c r="P2306" s="23">
        <f>_xlfn.XLOOKUP(A2306,'Hospitalisation Details'!A:A,'Hospitalisation Details'!L:L,"Not Found")</f>
        <v>20</v>
      </c>
    </row>
    <row r="2307" spans="1:16" ht="15.75" x14ac:dyDescent="0.25">
      <c r="A2307" s="19" t="s">
        <v>52</v>
      </c>
      <c r="B2307" s="19" t="str">
        <f>_xlfn.XLOOKUP(A2307,'Customer Names'!A:A,'Customer Names'!C:C,"Not Found")</f>
        <v>Akiha</v>
      </c>
      <c r="C2307" s="20">
        <f>_xlfn.XLOOKUP(A2307,'Medical Examinations'!A:A,'Medical Examinations'!B:B,"not found")</f>
        <v>16.14</v>
      </c>
      <c r="D2307" s="20">
        <f>_xlfn.XLOOKUP(A2307,'Medical Examinations'!A:A,'Medical Examinations'!C:C,"not found")</f>
        <v>4.8600000000000003</v>
      </c>
      <c r="E2307" s="20" t="str">
        <f>_xlfn.XLOOKUP(A2307,'Medical Examinations'!A:A,'Medical Examinations'!D:D,"not found")</f>
        <v>No</v>
      </c>
      <c r="F2307" s="20" t="str">
        <f>_xlfn.XLOOKUP(A2307,'Medical Examinations'!A:A,'Medical Examinations'!E:E,"not found")</f>
        <v>No</v>
      </c>
      <c r="G2307" s="20" t="str">
        <f>_xlfn.XLOOKUP(A2307,'Medical Examinations'!A:A,'Medical Examinations'!F:F,"not found")</f>
        <v>No</v>
      </c>
      <c r="H2307" s="20">
        <f>_xlfn.XLOOKUP(A2307,'Medical Examinations'!A:A,'Medical Examinations'!G:G,"not found")</f>
        <v>0</v>
      </c>
      <c r="I2307" s="20" t="str">
        <f>_xlfn.XLOOKUP(A2307,'Medical Examinations'!A:A,'Medical Examinations'!H:H,"not found")</f>
        <v>No</v>
      </c>
      <c r="J2307" s="20" t="str">
        <f>_xlfn.XLOOKUP(A2307,'Medical Examinations'!A:A,'Medical Examinations'!I:I,"not found")</f>
        <v>Underweight</v>
      </c>
      <c r="K2307" s="21">
        <f>_xlfn.XLOOKUP(A2307,'Hospitalisation Details'!A:A,'Hospitalisation Details'!F:F,"Not Found")</f>
        <v>34655</v>
      </c>
      <c r="L2307" s="22">
        <f>_xlfn.XLOOKUP(A2307,'Hospitalisation Details'!A:A,'Hospitalisation Details'!H:H,"Not Found")</f>
        <v>1044</v>
      </c>
      <c r="M2307" s="21" t="str">
        <f>_xlfn.XLOOKUP(A2307,'Hospitalisation Details'!A:A,'Hospitalisation Details'!I:I,"Not Found")</f>
        <v>tier - 2</v>
      </c>
      <c r="N2307" s="21" t="str">
        <f>_xlfn.XLOOKUP(A2307,'Hospitalisation Details'!A:A,'Hospitalisation Details'!J:J,"Not Found")</f>
        <v>tier - 2</v>
      </c>
      <c r="O2307" s="21" t="str">
        <f>_xlfn.XLOOKUP(A2307,'Hospitalisation Details'!A:A,'Hospitalisation Details'!K:K,"Not Found")</f>
        <v>R1013</v>
      </c>
      <c r="P2307" s="23">
        <f>_xlfn.XLOOKUP(A2307,'Hospitalisation Details'!A:A,'Hospitalisation Details'!L:L,"Not Found")</f>
        <v>28</v>
      </c>
    </row>
    <row r="2308" spans="1:16" ht="15.75" x14ac:dyDescent="0.25">
      <c r="A2308" s="19" t="s">
        <v>51</v>
      </c>
      <c r="B2308" s="19" t="str">
        <f>_xlfn.XLOOKUP(A2308,'Customer Names'!A:A,'Customer Names'!C:C,"Not Found")</f>
        <v>Sweny</v>
      </c>
      <c r="C2308" s="20">
        <f>_xlfn.XLOOKUP(A2308,'Medical Examinations'!A:A,'Medical Examinations'!B:B,"not found")</f>
        <v>20.85</v>
      </c>
      <c r="D2308" s="20">
        <f>_xlfn.XLOOKUP(A2308,'Medical Examinations'!A:A,'Medical Examinations'!C:C,"not found")</f>
        <v>4.45</v>
      </c>
      <c r="E2308" s="20" t="str">
        <f>_xlfn.XLOOKUP(A2308,'Medical Examinations'!A:A,'Medical Examinations'!D:D,"not found")</f>
        <v>Yes</v>
      </c>
      <c r="F2308" s="20" t="str">
        <f>_xlfn.XLOOKUP(A2308,'Medical Examinations'!A:A,'Medical Examinations'!E:E,"not found")</f>
        <v>No</v>
      </c>
      <c r="G2308" s="20" t="str">
        <f>_xlfn.XLOOKUP(A2308,'Medical Examinations'!A:A,'Medical Examinations'!F:F,"not found")</f>
        <v>No</v>
      </c>
      <c r="H2308" s="20">
        <f>_xlfn.XLOOKUP(A2308,'Medical Examinations'!A:A,'Medical Examinations'!G:G,"not found")</f>
        <v>1</v>
      </c>
      <c r="I2308" s="20" t="str">
        <f>_xlfn.XLOOKUP(A2308,'Medical Examinations'!A:A,'Medical Examinations'!H:H,"not found")</f>
        <v>No</v>
      </c>
      <c r="J2308" s="20" t="str">
        <f>_xlfn.XLOOKUP(A2308,'Medical Examinations'!A:A,'Medical Examinations'!I:I,"not found")</f>
        <v>Normal Weight</v>
      </c>
      <c r="K2308" s="21">
        <f>_xlfn.XLOOKUP(A2308,'Hospitalisation Details'!A:A,'Hospitalisation Details'!F:F,"Not Found")</f>
        <v>34977</v>
      </c>
      <c r="L2308" s="22">
        <f>_xlfn.XLOOKUP(A2308,'Hospitalisation Details'!A:A,'Hospitalisation Details'!H:H,"Not Found")</f>
        <v>1033.74</v>
      </c>
      <c r="M2308" s="21" t="str">
        <f>_xlfn.XLOOKUP(A2308,'Hospitalisation Details'!A:A,'Hospitalisation Details'!I:I,"Not Found")</f>
        <v>tier - 2</v>
      </c>
      <c r="N2308" s="21" t="str">
        <f>_xlfn.XLOOKUP(A2308,'Hospitalisation Details'!A:A,'Hospitalisation Details'!J:J,"Not Found")</f>
        <v>tier - 2</v>
      </c>
      <c r="O2308" s="21" t="str">
        <f>_xlfn.XLOOKUP(A2308,'Hospitalisation Details'!A:A,'Hospitalisation Details'!K:K,"Not Found")</f>
        <v>R1013</v>
      </c>
      <c r="P2308" s="23">
        <f>_xlfn.XLOOKUP(A2308,'Hospitalisation Details'!A:A,'Hospitalisation Details'!L:L,"Not Found")</f>
        <v>27</v>
      </c>
    </row>
    <row r="2309" spans="1:16" ht="15.75" x14ac:dyDescent="0.25">
      <c r="A2309" s="19" t="s">
        <v>50</v>
      </c>
      <c r="B2309" s="19" t="str">
        <f>_xlfn.XLOOKUP(A2309,'Customer Names'!A:A,'Customer Names'!C:C,"Not Found")</f>
        <v>Tobin</v>
      </c>
      <c r="C2309" s="20">
        <f>_xlfn.XLOOKUP(A2309,'Medical Examinations'!A:A,'Medical Examinations'!B:B,"not found")</f>
        <v>15.88</v>
      </c>
      <c r="D2309" s="20">
        <f>_xlfn.XLOOKUP(A2309,'Medical Examinations'!A:A,'Medical Examinations'!C:C,"not found")</f>
        <v>4.3600000000000003</v>
      </c>
      <c r="E2309" s="20" t="str">
        <f>_xlfn.XLOOKUP(A2309,'Medical Examinations'!A:A,'Medical Examinations'!D:D,"not found")</f>
        <v>No</v>
      </c>
      <c r="F2309" s="20" t="str">
        <f>_xlfn.XLOOKUP(A2309,'Medical Examinations'!A:A,'Medical Examinations'!E:E,"not found")</f>
        <v>No</v>
      </c>
      <c r="G2309" s="20" t="str">
        <f>_xlfn.XLOOKUP(A2309,'Medical Examinations'!A:A,'Medical Examinations'!F:F,"not found")</f>
        <v>No</v>
      </c>
      <c r="H2309" s="20">
        <f>_xlfn.XLOOKUP(A2309,'Medical Examinations'!A:A,'Medical Examinations'!G:G,"not found")</f>
        <v>0</v>
      </c>
      <c r="I2309" s="20" t="str">
        <f>_xlfn.XLOOKUP(A2309,'Medical Examinations'!A:A,'Medical Examinations'!H:H,"not found")</f>
        <v>No</v>
      </c>
      <c r="J2309" s="20" t="str">
        <f>_xlfn.XLOOKUP(A2309,'Medical Examinations'!A:A,'Medical Examinations'!I:I,"not found")</f>
        <v>Underweight</v>
      </c>
      <c r="K2309" s="21">
        <f>_xlfn.XLOOKUP(A2309,'Hospitalisation Details'!A:A,'Hospitalisation Details'!F:F,"Not Found")</f>
        <v>36377</v>
      </c>
      <c r="L2309" s="22">
        <f>_xlfn.XLOOKUP(A2309,'Hospitalisation Details'!A:A,'Hospitalisation Details'!H:H,"Not Found")</f>
        <v>1019</v>
      </c>
      <c r="M2309" s="21" t="str">
        <f>_xlfn.XLOOKUP(A2309,'Hospitalisation Details'!A:A,'Hospitalisation Details'!I:I,"Not Found")</f>
        <v>tier - 2</v>
      </c>
      <c r="N2309" s="21" t="str">
        <f>_xlfn.XLOOKUP(A2309,'Hospitalisation Details'!A:A,'Hospitalisation Details'!J:J,"Not Found")</f>
        <v>tier - 2</v>
      </c>
      <c r="O2309" s="21" t="str">
        <f>_xlfn.XLOOKUP(A2309,'Hospitalisation Details'!A:A,'Hospitalisation Details'!K:K,"Not Found")</f>
        <v>R1013</v>
      </c>
      <c r="P2309" s="23">
        <f>_xlfn.XLOOKUP(A2309,'Hospitalisation Details'!A:A,'Hospitalisation Details'!L:L,"Not Found")</f>
        <v>23</v>
      </c>
    </row>
    <row r="2310" spans="1:16" ht="15.75" x14ac:dyDescent="0.25">
      <c r="A2310" s="19" t="s">
        <v>49</v>
      </c>
      <c r="B2310" s="19" t="str">
        <f>_xlfn.XLOOKUP(A2310,'Customer Names'!A:A,'Customer Names'!C:C,"Not Found")</f>
        <v>Pedersen</v>
      </c>
      <c r="C2310" s="20">
        <f>_xlfn.XLOOKUP(A2310,'Medical Examinations'!A:A,'Medical Examinations'!B:B,"not found")</f>
        <v>20.66</v>
      </c>
      <c r="D2310" s="20">
        <f>_xlfn.XLOOKUP(A2310,'Medical Examinations'!A:A,'Medical Examinations'!C:C,"not found")</f>
        <v>5.8</v>
      </c>
      <c r="E2310" s="20" t="str">
        <f>_xlfn.XLOOKUP(A2310,'Medical Examinations'!A:A,'Medical Examinations'!D:D,"not found")</f>
        <v>No</v>
      </c>
      <c r="F2310" s="20" t="str">
        <f>_xlfn.XLOOKUP(A2310,'Medical Examinations'!A:A,'Medical Examinations'!E:E,"not found")</f>
        <v>Yes</v>
      </c>
      <c r="G2310" s="20" t="str">
        <f>_xlfn.XLOOKUP(A2310,'Medical Examinations'!A:A,'Medical Examinations'!F:F,"not found")</f>
        <v>No</v>
      </c>
      <c r="H2310" s="20">
        <f>_xlfn.XLOOKUP(A2310,'Medical Examinations'!A:A,'Medical Examinations'!G:G,"not found")</f>
        <v>1</v>
      </c>
      <c r="I2310" s="20" t="str">
        <f>_xlfn.XLOOKUP(A2310,'Medical Examinations'!A:A,'Medical Examinations'!H:H,"not found")</f>
        <v>No</v>
      </c>
      <c r="J2310" s="20" t="str">
        <f>_xlfn.XLOOKUP(A2310,'Medical Examinations'!A:A,'Medical Examinations'!I:I,"not found")</f>
        <v>Normal Weight</v>
      </c>
      <c r="K2310" s="21">
        <f>_xlfn.XLOOKUP(A2310,'Hospitalisation Details'!A:A,'Hospitalisation Details'!F:F,"Not Found")</f>
        <v>36808</v>
      </c>
      <c r="L2310" s="22">
        <f>_xlfn.XLOOKUP(A2310,'Hospitalisation Details'!A:A,'Hospitalisation Details'!H:H,"Not Found")</f>
        <v>1012</v>
      </c>
      <c r="M2310" s="21" t="str">
        <f>_xlfn.XLOOKUP(A2310,'Hospitalisation Details'!A:A,'Hospitalisation Details'!I:I,"Not Found")</f>
        <v>tier - 2</v>
      </c>
      <c r="N2310" s="21" t="str">
        <f>_xlfn.XLOOKUP(A2310,'Hospitalisation Details'!A:A,'Hospitalisation Details'!J:J,"Not Found")</f>
        <v>tier - 2</v>
      </c>
      <c r="O2310" s="21" t="str">
        <f>_xlfn.XLOOKUP(A2310,'Hospitalisation Details'!A:A,'Hospitalisation Details'!K:K,"Not Found")</f>
        <v>R1013</v>
      </c>
      <c r="P2310" s="23">
        <f>_xlfn.XLOOKUP(A2310,'Hospitalisation Details'!A:A,'Hospitalisation Details'!L:L,"Not Found")</f>
        <v>22</v>
      </c>
    </row>
    <row r="2311" spans="1:16" ht="15.75" x14ac:dyDescent="0.25">
      <c r="A2311" s="19" t="s">
        <v>48</v>
      </c>
      <c r="B2311" s="19" t="str">
        <f>_xlfn.XLOOKUP(A2311,'Customer Names'!A:A,'Customer Names'!C:C,"Not Found")</f>
        <v>Lynch</v>
      </c>
      <c r="C2311" s="20">
        <f>_xlfn.XLOOKUP(A2311,'Medical Examinations'!A:A,'Medical Examinations'!B:B,"not found")</f>
        <v>20.399999999999999</v>
      </c>
      <c r="D2311" s="20">
        <f>_xlfn.XLOOKUP(A2311,'Medical Examinations'!A:A,'Medical Examinations'!C:C,"not found")</f>
        <v>5.27</v>
      </c>
      <c r="E2311" s="20" t="str">
        <f>_xlfn.XLOOKUP(A2311,'Medical Examinations'!A:A,'Medical Examinations'!D:D,"not found")</f>
        <v>No</v>
      </c>
      <c r="F2311" s="20" t="str">
        <f>_xlfn.XLOOKUP(A2311,'Medical Examinations'!A:A,'Medical Examinations'!E:E,"not found")</f>
        <v>No</v>
      </c>
      <c r="G2311" s="20" t="str">
        <f>_xlfn.XLOOKUP(A2311,'Medical Examinations'!A:A,'Medical Examinations'!F:F,"not found")</f>
        <v>No</v>
      </c>
      <c r="H2311" s="20">
        <f>_xlfn.XLOOKUP(A2311,'Medical Examinations'!A:A,'Medical Examinations'!G:G,"not found")</f>
        <v>0</v>
      </c>
      <c r="I2311" s="20" t="str">
        <f>_xlfn.XLOOKUP(A2311,'Medical Examinations'!A:A,'Medical Examinations'!H:H,"not found")</f>
        <v>No</v>
      </c>
      <c r="J2311" s="20" t="str">
        <f>_xlfn.XLOOKUP(A2311,'Medical Examinations'!A:A,'Medical Examinations'!I:I,"not found")</f>
        <v>Normal Weight</v>
      </c>
      <c r="K2311" s="21">
        <f>_xlfn.XLOOKUP(A2311,'Hospitalisation Details'!A:A,'Hospitalisation Details'!F:F,"Not Found")</f>
        <v>34660</v>
      </c>
      <c r="L2311" s="22">
        <f>_xlfn.XLOOKUP(A2311,'Hospitalisation Details'!A:A,'Hospitalisation Details'!H:H,"Not Found")</f>
        <v>1006.65</v>
      </c>
      <c r="M2311" s="21" t="str">
        <f>_xlfn.XLOOKUP(A2311,'Hospitalisation Details'!A:A,'Hospitalisation Details'!I:I,"Not Found")</f>
        <v>tier - 2</v>
      </c>
      <c r="N2311" s="21" t="str">
        <f>_xlfn.XLOOKUP(A2311,'Hospitalisation Details'!A:A,'Hospitalisation Details'!J:J,"Not Found")</f>
        <v>tier - 2</v>
      </c>
      <c r="O2311" s="21" t="str">
        <f>_xlfn.XLOOKUP(A2311,'Hospitalisation Details'!A:A,'Hospitalisation Details'!K:K,"Not Found")</f>
        <v>R1013</v>
      </c>
      <c r="P2311" s="23">
        <f>_xlfn.XLOOKUP(A2311,'Hospitalisation Details'!A:A,'Hospitalisation Details'!L:L,"Not Found")</f>
        <v>28</v>
      </c>
    </row>
    <row r="2312" spans="1:16" ht="15.75" x14ac:dyDescent="0.25">
      <c r="A2312" s="19" t="s">
        <v>47</v>
      </c>
      <c r="B2312" s="19" t="str">
        <f>_xlfn.XLOOKUP(A2312,'Customer Names'!A:A,'Customer Names'!C:C,"Not Found")</f>
        <v>Keys</v>
      </c>
      <c r="C2312" s="20">
        <f>_xlfn.XLOOKUP(A2312,'Medical Examinations'!A:A,'Medical Examinations'!B:B,"not found")</f>
        <v>25.19</v>
      </c>
      <c r="D2312" s="20">
        <f>_xlfn.XLOOKUP(A2312,'Medical Examinations'!A:A,'Medical Examinations'!C:C,"not found")</f>
        <v>5.64</v>
      </c>
      <c r="E2312" s="20" t="str">
        <f>_xlfn.XLOOKUP(A2312,'Medical Examinations'!A:A,'Medical Examinations'!D:D,"not found")</f>
        <v>Yes</v>
      </c>
      <c r="F2312" s="20" t="str">
        <f>_xlfn.XLOOKUP(A2312,'Medical Examinations'!A:A,'Medical Examinations'!E:E,"not found")</f>
        <v>No</v>
      </c>
      <c r="G2312" s="20" t="str">
        <f>_xlfn.XLOOKUP(A2312,'Medical Examinations'!A:A,'Medical Examinations'!F:F,"not found")</f>
        <v>No</v>
      </c>
      <c r="H2312" s="20">
        <f>_xlfn.XLOOKUP(A2312,'Medical Examinations'!A:A,'Medical Examinations'!G:G,"not found")</f>
        <v>0</v>
      </c>
      <c r="I2312" s="20" t="str">
        <f>_xlfn.XLOOKUP(A2312,'Medical Examinations'!A:A,'Medical Examinations'!H:H,"not found")</f>
        <v>No</v>
      </c>
      <c r="J2312" s="20" t="str">
        <f>_xlfn.XLOOKUP(A2312,'Medical Examinations'!A:A,'Medical Examinations'!I:I,"not found")</f>
        <v>Overweight</v>
      </c>
      <c r="K2312" s="21">
        <f>_xlfn.XLOOKUP(A2312,'Hospitalisation Details'!A:A,'Hospitalisation Details'!F:F,"Not Found")</f>
        <v>37122</v>
      </c>
      <c r="L2312" s="22">
        <f>_xlfn.XLOOKUP(A2312,'Hospitalisation Details'!A:A,'Hospitalisation Details'!H:H,"Not Found")</f>
        <v>964.71</v>
      </c>
      <c r="M2312" s="21" t="str">
        <f>_xlfn.XLOOKUP(A2312,'Hospitalisation Details'!A:A,'Hospitalisation Details'!I:I,"Not Found")</f>
        <v>tier - 2</v>
      </c>
      <c r="N2312" s="21" t="str">
        <f>_xlfn.XLOOKUP(A2312,'Hospitalisation Details'!A:A,'Hospitalisation Details'!J:J,"Not Found")</f>
        <v>tier - 2</v>
      </c>
      <c r="O2312" s="21" t="str">
        <f>_xlfn.XLOOKUP(A2312,'Hospitalisation Details'!A:A,'Hospitalisation Details'!K:K,"Not Found")</f>
        <v>R1013</v>
      </c>
      <c r="P2312" s="23">
        <f>_xlfn.XLOOKUP(A2312,'Hospitalisation Details'!A:A,'Hospitalisation Details'!L:L,"Not Found")</f>
        <v>21</v>
      </c>
    </row>
    <row r="2313" spans="1:16" ht="15.75" x14ac:dyDescent="0.25">
      <c r="A2313" s="19" t="s">
        <v>46</v>
      </c>
      <c r="B2313" s="19" t="str">
        <f>_xlfn.XLOOKUP(A2313,'Customer Names'!A:A,'Customer Names'!C:C,"Not Found")</f>
        <v>Wilbur</v>
      </c>
      <c r="C2313" s="20">
        <f>_xlfn.XLOOKUP(A2313,'Medical Examinations'!A:A,'Medical Examinations'!B:B,"not found")</f>
        <v>20.54</v>
      </c>
      <c r="D2313" s="20">
        <f>_xlfn.XLOOKUP(A2313,'Medical Examinations'!A:A,'Medical Examinations'!C:C,"not found")</f>
        <v>4.2</v>
      </c>
      <c r="E2313" s="20" t="str">
        <f>_xlfn.XLOOKUP(A2313,'Medical Examinations'!A:A,'Medical Examinations'!D:D,"not found")</f>
        <v>Yes</v>
      </c>
      <c r="F2313" s="20" t="str">
        <f>_xlfn.XLOOKUP(A2313,'Medical Examinations'!A:A,'Medical Examinations'!E:E,"not found")</f>
        <v>No</v>
      </c>
      <c r="G2313" s="20" t="str">
        <f>_xlfn.XLOOKUP(A2313,'Medical Examinations'!A:A,'Medical Examinations'!F:F,"not found")</f>
        <v>No</v>
      </c>
      <c r="H2313" s="20">
        <f>_xlfn.XLOOKUP(A2313,'Medical Examinations'!A:A,'Medical Examinations'!G:G,"not found")</f>
        <v>1</v>
      </c>
      <c r="I2313" s="20" t="str">
        <f>_xlfn.XLOOKUP(A2313,'Medical Examinations'!A:A,'Medical Examinations'!H:H,"not found")</f>
        <v>No</v>
      </c>
      <c r="J2313" s="20" t="str">
        <f>_xlfn.XLOOKUP(A2313,'Medical Examinations'!A:A,'Medical Examinations'!I:I,"not found")</f>
        <v>Normal Weight</v>
      </c>
      <c r="K2313" s="21">
        <f>_xlfn.XLOOKUP(A2313,'Hospitalisation Details'!A:A,'Hospitalisation Details'!F:F,"Not Found")</f>
        <v>35000</v>
      </c>
      <c r="L2313" s="22">
        <f>_xlfn.XLOOKUP(A2313,'Hospitalisation Details'!A:A,'Hospitalisation Details'!H:H,"Not Found")</f>
        <v>928.59</v>
      </c>
      <c r="M2313" s="21" t="str">
        <f>_xlfn.XLOOKUP(A2313,'Hospitalisation Details'!A:A,'Hospitalisation Details'!I:I,"Not Found")</f>
        <v>tier - 2</v>
      </c>
      <c r="N2313" s="21" t="str">
        <f>_xlfn.XLOOKUP(A2313,'Hospitalisation Details'!A:A,'Hospitalisation Details'!J:J,"Not Found")</f>
        <v>tier - 2</v>
      </c>
      <c r="O2313" s="21" t="str">
        <f>_xlfn.XLOOKUP(A2313,'Hospitalisation Details'!A:A,'Hospitalisation Details'!K:K,"Not Found")</f>
        <v>R1013</v>
      </c>
      <c r="P2313" s="23">
        <f>_xlfn.XLOOKUP(A2313,'Hospitalisation Details'!A:A,'Hospitalisation Details'!L:L,"Not Found")</f>
        <v>27</v>
      </c>
    </row>
    <row r="2314" spans="1:16" ht="15.75" x14ac:dyDescent="0.25">
      <c r="A2314" s="19" t="s">
        <v>45</v>
      </c>
      <c r="B2314" s="19" t="str">
        <f>_xlfn.XLOOKUP(A2314,'Customer Names'!A:A,'Customer Names'!C:C,"Not Found")</f>
        <v>Ditota</v>
      </c>
      <c r="C2314" s="20">
        <f>_xlfn.XLOOKUP(A2314,'Medical Examinations'!A:A,'Medical Examinations'!B:B,"not found")</f>
        <v>20.13</v>
      </c>
      <c r="D2314" s="20">
        <f>_xlfn.XLOOKUP(A2314,'Medical Examinations'!A:A,'Medical Examinations'!C:C,"not found")</f>
        <v>5.42</v>
      </c>
      <c r="E2314" s="20" t="str">
        <f>_xlfn.XLOOKUP(A2314,'Medical Examinations'!A:A,'Medical Examinations'!D:D,"not found")</f>
        <v>No</v>
      </c>
      <c r="F2314" s="20" t="str">
        <f>_xlfn.XLOOKUP(A2314,'Medical Examinations'!A:A,'Medical Examinations'!E:E,"not found")</f>
        <v>No</v>
      </c>
      <c r="G2314" s="20" t="str">
        <f>_xlfn.XLOOKUP(A2314,'Medical Examinations'!A:A,'Medical Examinations'!F:F,"not found")</f>
        <v>No</v>
      </c>
      <c r="H2314" s="20">
        <f>_xlfn.XLOOKUP(A2314,'Medical Examinations'!A:A,'Medical Examinations'!G:G,"not found")</f>
        <v>0</v>
      </c>
      <c r="I2314" s="20" t="str">
        <f>_xlfn.XLOOKUP(A2314,'Medical Examinations'!A:A,'Medical Examinations'!H:H,"not found")</f>
        <v>No</v>
      </c>
      <c r="J2314" s="20" t="str">
        <f>_xlfn.XLOOKUP(A2314,'Medical Examinations'!A:A,'Medical Examinations'!I:I,"not found")</f>
        <v>Normal Weight</v>
      </c>
      <c r="K2314" s="21">
        <f>_xlfn.XLOOKUP(A2314,'Hospitalisation Details'!A:A,'Hospitalisation Details'!F:F,"Not Found")</f>
        <v>34637</v>
      </c>
      <c r="L2314" s="22">
        <f>_xlfn.XLOOKUP(A2314,'Hospitalisation Details'!A:A,'Hospitalisation Details'!H:H,"Not Found")</f>
        <v>915.07</v>
      </c>
      <c r="M2314" s="21" t="str">
        <f>_xlfn.XLOOKUP(A2314,'Hospitalisation Details'!A:A,'Hospitalisation Details'!I:I,"Not Found")</f>
        <v>tier - 2</v>
      </c>
      <c r="N2314" s="21" t="str">
        <f>_xlfn.XLOOKUP(A2314,'Hospitalisation Details'!A:A,'Hospitalisation Details'!J:J,"Not Found")</f>
        <v>tier - 2</v>
      </c>
      <c r="O2314" s="21" t="str">
        <f>_xlfn.XLOOKUP(A2314,'Hospitalisation Details'!A:A,'Hospitalisation Details'!K:K,"Not Found")</f>
        <v>R1013</v>
      </c>
      <c r="P2314" s="23">
        <f>_xlfn.XLOOKUP(A2314,'Hospitalisation Details'!A:A,'Hospitalisation Details'!L:L,"Not Found")</f>
        <v>28</v>
      </c>
    </row>
    <row r="2315" spans="1:16" ht="15.75" x14ac:dyDescent="0.25">
      <c r="A2315" s="19" t="s">
        <v>44</v>
      </c>
      <c r="B2315" s="19" t="str">
        <f>_xlfn.XLOOKUP(A2315,'Customer Names'!A:A,'Customer Names'!C:C,"Not Found")</f>
        <v>Horbol</v>
      </c>
      <c r="C2315" s="20">
        <f>_xlfn.XLOOKUP(A2315,'Medical Examinations'!A:A,'Medical Examinations'!B:B,"not found")</f>
        <v>18.93</v>
      </c>
      <c r="D2315" s="20">
        <f>_xlfn.XLOOKUP(A2315,'Medical Examinations'!A:A,'Medical Examinations'!C:C,"not found")</f>
        <v>6.11</v>
      </c>
      <c r="E2315" s="20" t="str">
        <f>_xlfn.XLOOKUP(A2315,'Medical Examinations'!A:A,'Medical Examinations'!D:D,"not found")</f>
        <v>No</v>
      </c>
      <c r="F2315" s="20" t="str">
        <f>_xlfn.XLOOKUP(A2315,'Medical Examinations'!A:A,'Medical Examinations'!E:E,"not found")</f>
        <v>No</v>
      </c>
      <c r="G2315" s="20" t="str">
        <f>_xlfn.XLOOKUP(A2315,'Medical Examinations'!A:A,'Medical Examinations'!F:F,"not found")</f>
        <v>Yes</v>
      </c>
      <c r="H2315" s="20">
        <f>_xlfn.XLOOKUP(A2315,'Medical Examinations'!A:A,'Medical Examinations'!G:G,"not found")</f>
        <v>1</v>
      </c>
      <c r="I2315" s="20" t="str">
        <f>_xlfn.XLOOKUP(A2315,'Medical Examinations'!A:A,'Medical Examinations'!H:H,"not found")</f>
        <v>No</v>
      </c>
      <c r="J2315" s="20" t="str">
        <f>_xlfn.XLOOKUP(A2315,'Medical Examinations'!A:A,'Medical Examinations'!I:I,"not found")</f>
        <v>Normal Weight</v>
      </c>
      <c r="K2315" s="21">
        <f>_xlfn.XLOOKUP(A2315,'Hospitalisation Details'!A:A,'Hospitalisation Details'!F:F,"Not Found")</f>
        <v>34300</v>
      </c>
      <c r="L2315" s="22">
        <f>_xlfn.XLOOKUP(A2315,'Hospitalisation Details'!A:A,'Hospitalisation Details'!H:H,"Not Found")</f>
        <v>896.21</v>
      </c>
      <c r="M2315" s="21" t="str">
        <f>_xlfn.XLOOKUP(A2315,'Hospitalisation Details'!A:A,'Hospitalisation Details'!I:I,"Not Found")</f>
        <v>tier - 2</v>
      </c>
      <c r="N2315" s="21" t="str">
        <f>_xlfn.XLOOKUP(A2315,'Hospitalisation Details'!A:A,'Hospitalisation Details'!J:J,"Not Found")</f>
        <v>tier - 2</v>
      </c>
      <c r="O2315" s="21" t="str">
        <f>_xlfn.XLOOKUP(A2315,'Hospitalisation Details'!A:A,'Hospitalisation Details'!K:K,"Not Found")</f>
        <v>R1013</v>
      </c>
      <c r="P2315" s="23">
        <f>_xlfn.XLOOKUP(A2315,'Hospitalisation Details'!A:A,'Hospitalisation Details'!L:L,"Not Found")</f>
        <v>29</v>
      </c>
    </row>
    <row r="2316" spans="1:16" ht="15.75" x14ac:dyDescent="0.25">
      <c r="A2316" s="19" t="s">
        <v>43</v>
      </c>
      <c r="B2316" s="19" t="str">
        <f>_xlfn.XLOOKUP(A2316,'Customer Names'!A:A,'Customer Names'!C:C,"Not Found")</f>
        <v>O'Rourke</v>
      </c>
      <c r="C2316" s="20">
        <f>_xlfn.XLOOKUP(A2316,'Medical Examinations'!A:A,'Medical Examinations'!B:B,"not found")</f>
        <v>24.14</v>
      </c>
      <c r="D2316" s="20">
        <f>_xlfn.XLOOKUP(A2316,'Medical Examinations'!A:A,'Medical Examinations'!C:C,"not found")</f>
        <v>5.29</v>
      </c>
      <c r="E2316" s="20" t="str">
        <f>_xlfn.XLOOKUP(A2316,'Medical Examinations'!A:A,'Medical Examinations'!D:D,"not found")</f>
        <v>No</v>
      </c>
      <c r="F2316" s="20" t="str">
        <f>_xlfn.XLOOKUP(A2316,'Medical Examinations'!A:A,'Medical Examinations'!E:E,"not found")</f>
        <v>Yes</v>
      </c>
      <c r="G2316" s="20" t="str">
        <f>_xlfn.XLOOKUP(A2316,'Medical Examinations'!A:A,'Medical Examinations'!F:F,"not found")</f>
        <v>No</v>
      </c>
      <c r="H2316" s="20">
        <f>_xlfn.XLOOKUP(A2316,'Medical Examinations'!A:A,'Medical Examinations'!G:G,"not found")</f>
        <v>1</v>
      </c>
      <c r="I2316" s="20" t="str">
        <f>_xlfn.XLOOKUP(A2316,'Medical Examinations'!A:A,'Medical Examinations'!H:H,"not found")</f>
        <v>No</v>
      </c>
      <c r="J2316" s="20" t="str">
        <f>_xlfn.XLOOKUP(A2316,'Medical Examinations'!A:A,'Medical Examinations'!I:I,"not found")</f>
        <v>Normal Weight</v>
      </c>
      <c r="K2316" s="21">
        <f>_xlfn.XLOOKUP(A2316,'Hospitalisation Details'!A:A,'Hospitalisation Details'!F:F,"Not Found")</f>
        <v>36848</v>
      </c>
      <c r="L2316" s="22">
        <f>_xlfn.XLOOKUP(A2316,'Hospitalisation Details'!A:A,'Hospitalisation Details'!H:H,"Not Found")</f>
        <v>865.41</v>
      </c>
      <c r="M2316" s="21" t="str">
        <f>_xlfn.XLOOKUP(A2316,'Hospitalisation Details'!A:A,'Hospitalisation Details'!I:I,"Not Found")</f>
        <v>tier - 2</v>
      </c>
      <c r="N2316" s="21" t="str">
        <f>_xlfn.XLOOKUP(A2316,'Hospitalisation Details'!A:A,'Hospitalisation Details'!J:J,"Not Found")</f>
        <v>tier - 2</v>
      </c>
      <c r="O2316" s="21" t="str">
        <f>_xlfn.XLOOKUP(A2316,'Hospitalisation Details'!A:A,'Hospitalisation Details'!K:K,"Not Found")</f>
        <v>R1013</v>
      </c>
      <c r="P2316" s="23">
        <f>_xlfn.XLOOKUP(A2316,'Hospitalisation Details'!A:A,'Hospitalisation Details'!L:L,"Not Found")</f>
        <v>22</v>
      </c>
    </row>
    <row r="2317" spans="1:16" ht="15.75" x14ac:dyDescent="0.25">
      <c r="A2317" s="19" t="s">
        <v>41</v>
      </c>
      <c r="B2317" s="19" t="str">
        <f>_xlfn.XLOOKUP(A2317,'Customer Names'!A:A,'Customer Names'!C:C,"Not Found")</f>
        <v>Williams</v>
      </c>
      <c r="C2317" s="20">
        <f>_xlfn.XLOOKUP(A2317,'Medical Examinations'!A:A,'Medical Examinations'!B:B,"not found")</f>
        <v>25.03</v>
      </c>
      <c r="D2317" s="20">
        <f>_xlfn.XLOOKUP(A2317,'Medical Examinations'!A:A,'Medical Examinations'!C:C,"not found")</f>
        <v>5.91</v>
      </c>
      <c r="E2317" s="20" t="str">
        <f>_xlfn.XLOOKUP(A2317,'Medical Examinations'!A:A,'Medical Examinations'!D:D,"not found")</f>
        <v>No</v>
      </c>
      <c r="F2317" s="20" t="str">
        <f>_xlfn.XLOOKUP(A2317,'Medical Examinations'!A:A,'Medical Examinations'!E:E,"not found")</f>
        <v>Yes</v>
      </c>
      <c r="G2317" s="20" t="str">
        <f>_xlfn.XLOOKUP(A2317,'Medical Examinations'!A:A,'Medical Examinations'!F:F,"not found")</f>
        <v>No</v>
      </c>
      <c r="H2317" s="20">
        <f>_xlfn.XLOOKUP(A2317,'Medical Examinations'!A:A,'Medical Examinations'!G:G,"not found")</f>
        <v>1</v>
      </c>
      <c r="I2317" s="20" t="str">
        <f>_xlfn.XLOOKUP(A2317,'Medical Examinations'!A:A,'Medical Examinations'!H:H,"not found")</f>
        <v>No</v>
      </c>
      <c r="J2317" s="20" t="str">
        <f>_xlfn.XLOOKUP(A2317,'Medical Examinations'!A:A,'Medical Examinations'!I:I,"not found")</f>
        <v>Overweight</v>
      </c>
      <c r="K2317" s="21">
        <f>_xlfn.XLOOKUP(A2317,'Hospitalisation Details'!A:A,'Hospitalisation Details'!F:F,"Not Found")</f>
        <v>38267</v>
      </c>
      <c r="L2317" s="22">
        <f>_xlfn.XLOOKUP(A2317,'Hospitalisation Details'!A:A,'Hospitalisation Details'!H:H,"Not Found")</f>
        <v>830.52</v>
      </c>
      <c r="M2317" s="21" t="str">
        <f>_xlfn.XLOOKUP(A2317,'Hospitalisation Details'!A:A,'Hospitalisation Details'!I:I,"Not Found")</f>
        <v>tier - 2</v>
      </c>
      <c r="N2317" s="21" t="str">
        <f>_xlfn.XLOOKUP(A2317,'Hospitalisation Details'!A:A,'Hospitalisation Details'!J:J,"Not Found")</f>
        <v>tier - 2</v>
      </c>
      <c r="O2317" s="21" t="str">
        <f>_xlfn.XLOOKUP(A2317,'Hospitalisation Details'!A:A,'Hospitalisation Details'!K:K,"Not Found")</f>
        <v>R1011</v>
      </c>
      <c r="P2317" s="23">
        <f>_xlfn.XLOOKUP(A2317,'Hospitalisation Details'!A:A,'Hospitalisation Details'!L:L,"Not Found")</f>
        <v>18</v>
      </c>
    </row>
    <row r="2318" spans="1:16" ht="15.75" x14ac:dyDescent="0.25">
      <c r="A2318" s="19" t="s">
        <v>40</v>
      </c>
      <c r="B2318" s="19" t="str">
        <f>_xlfn.XLOOKUP(A2318,'Customer Names'!A:A,'Customer Names'!C:C,"Not Found")</f>
        <v>Murakami</v>
      </c>
      <c r="C2318" s="20">
        <f>_xlfn.XLOOKUP(A2318,'Medical Examinations'!A:A,'Medical Examinations'!B:B,"not found")</f>
        <v>20.47</v>
      </c>
      <c r="D2318" s="20">
        <f>_xlfn.XLOOKUP(A2318,'Medical Examinations'!A:A,'Medical Examinations'!C:C,"not found")</f>
        <v>5.81</v>
      </c>
      <c r="E2318" s="20" t="str">
        <f>_xlfn.XLOOKUP(A2318,'Medical Examinations'!A:A,'Medical Examinations'!D:D,"not found")</f>
        <v>Yes</v>
      </c>
      <c r="F2318" s="20" t="str">
        <f>_xlfn.XLOOKUP(A2318,'Medical Examinations'!A:A,'Medical Examinations'!E:E,"not found")</f>
        <v>No</v>
      </c>
      <c r="G2318" s="20" t="str">
        <f>_xlfn.XLOOKUP(A2318,'Medical Examinations'!A:A,'Medical Examinations'!F:F,"not found")</f>
        <v>No</v>
      </c>
      <c r="H2318" s="20">
        <f>_xlfn.XLOOKUP(A2318,'Medical Examinations'!A:A,'Medical Examinations'!G:G,"not found")</f>
        <v>1</v>
      </c>
      <c r="I2318" s="20" t="str">
        <f>_xlfn.XLOOKUP(A2318,'Medical Examinations'!A:A,'Medical Examinations'!H:H,"not found")</f>
        <v>No</v>
      </c>
      <c r="J2318" s="20" t="str">
        <f>_xlfn.XLOOKUP(A2318,'Medical Examinations'!A:A,'Medical Examinations'!I:I,"not found")</f>
        <v>Normal Weight</v>
      </c>
      <c r="K2318" s="21">
        <f>_xlfn.XLOOKUP(A2318,'Hospitalisation Details'!A:A,'Hospitalisation Details'!F:F,"Not Found")</f>
        <v>35040</v>
      </c>
      <c r="L2318" s="22">
        <f>_xlfn.XLOOKUP(A2318,'Hospitalisation Details'!A:A,'Hospitalisation Details'!H:H,"Not Found")</f>
        <v>773.54</v>
      </c>
      <c r="M2318" s="21" t="str">
        <f>_xlfn.XLOOKUP(A2318,'Hospitalisation Details'!A:A,'Hospitalisation Details'!I:I,"Not Found")</f>
        <v>tier - 2</v>
      </c>
      <c r="N2318" s="21" t="str">
        <f>_xlfn.XLOOKUP(A2318,'Hospitalisation Details'!A:A,'Hospitalisation Details'!J:J,"Not Found")</f>
        <v>tier - 2</v>
      </c>
      <c r="O2318" s="21" t="str">
        <f>_xlfn.XLOOKUP(A2318,'Hospitalisation Details'!A:A,'Hospitalisation Details'!K:K,"Not Found")</f>
        <v>R1013</v>
      </c>
      <c r="P2318" s="23">
        <f>_xlfn.XLOOKUP(A2318,'Hospitalisation Details'!A:A,'Hospitalisation Details'!L:L,"Not Found")</f>
        <v>27</v>
      </c>
    </row>
    <row r="2319" spans="1:16" ht="15.75" x14ac:dyDescent="0.25">
      <c r="A2319" s="19" t="s">
        <v>39</v>
      </c>
      <c r="B2319" s="19" t="str">
        <f>_xlfn.XLOOKUP(A2319,'Customer Names'!A:A,'Customer Names'!C:C,"Not Found")</f>
        <v>Gagnon</v>
      </c>
      <c r="C2319" s="20">
        <f>_xlfn.XLOOKUP(A2319,'Medical Examinations'!A:A,'Medical Examinations'!B:B,"not found")</f>
        <v>18.82</v>
      </c>
      <c r="D2319" s="20">
        <f>_xlfn.XLOOKUP(A2319,'Medical Examinations'!A:A,'Medical Examinations'!C:C,"not found")</f>
        <v>5.51</v>
      </c>
      <c r="E2319" s="20" t="str">
        <f>_xlfn.XLOOKUP(A2319,'Medical Examinations'!A:A,'Medical Examinations'!D:D,"not found")</f>
        <v>Yes</v>
      </c>
      <c r="F2319" s="20" t="str">
        <f>_xlfn.XLOOKUP(A2319,'Medical Examinations'!A:A,'Medical Examinations'!E:E,"not found")</f>
        <v>No</v>
      </c>
      <c r="G2319" s="20" t="str">
        <f>_xlfn.XLOOKUP(A2319,'Medical Examinations'!A:A,'Medical Examinations'!F:F,"not found")</f>
        <v>No</v>
      </c>
      <c r="H2319" s="20">
        <f>_xlfn.XLOOKUP(A2319,'Medical Examinations'!A:A,'Medical Examinations'!G:G,"not found")</f>
        <v>0</v>
      </c>
      <c r="I2319" s="20" t="str">
        <f>_xlfn.XLOOKUP(A2319,'Medical Examinations'!A:A,'Medical Examinations'!H:H,"not found")</f>
        <v>No</v>
      </c>
      <c r="J2319" s="20" t="str">
        <f>_xlfn.XLOOKUP(A2319,'Medical Examinations'!A:A,'Medical Examinations'!I:I,"not found")</f>
        <v>Normal Weight</v>
      </c>
      <c r="K2319" s="21">
        <f>_xlfn.XLOOKUP(A2319,'Hospitalisation Details'!A:A,'Hospitalisation Details'!F:F,"Not Found")</f>
        <v>35326</v>
      </c>
      <c r="L2319" s="22">
        <f>_xlfn.XLOOKUP(A2319,'Hospitalisation Details'!A:A,'Hospitalisation Details'!H:H,"Not Found")</f>
        <v>770.38</v>
      </c>
      <c r="M2319" s="21" t="str">
        <f>_xlfn.XLOOKUP(A2319,'Hospitalisation Details'!A:A,'Hospitalisation Details'!I:I,"Not Found")</f>
        <v>tier - 2</v>
      </c>
      <c r="N2319" s="21" t="str">
        <f>_xlfn.XLOOKUP(A2319,'Hospitalisation Details'!A:A,'Hospitalisation Details'!J:J,"Not Found")</f>
        <v>tier - 2</v>
      </c>
      <c r="O2319" s="21" t="str">
        <f>_xlfn.XLOOKUP(A2319,'Hospitalisation Details'!A:A,'Hospitalisation Details'!K:K,"Not Found")</f>
        <v>R1012</v>
      </c>
      <c r="P2319" s="23">
        <f>_xlfn.XLOOKUP(A2319,'Hospitalisation Details'!A:A,'Hospitalisation Details'!L:L,"Not Found")</f>
        <v>26</v>
      </c>
    </row>
    <row r="2320" spans="1:16" ht="15.75" x14ac:dyDescent="0.25">
      <c r="A2320" s="19" t="s">
        <v>38</v>
      </c>
      <c r="B2320" s="19" t="str">
        <f>_xlfn.XLOOKUP(A2320,'Customer Names'!A:A,'Customer Names'!C:C,"Not Found")</f>
        <v>Petermann</v>
      </c>
      <c r="C2320" s="20">
        <f>_xlfn.XLOOKUP(A2320,'Medical Examinations'!A:A,'Medical Examinations'!B:B,"not found")</f>
        <v>17.079999999999998</v>
      </c>
      <c r="D2320" s="20">
        <f>_xlfn.XLOOKUP(A2320,'Medical Examinations'!A:A,'Medical Examinations'!C:C,"not found")</f>
        <v>5.73</v>
      </c>
      <c r="E2320" s="20" t="str">
        <f>_xlfn.XLOOKUP(A2320,'Medical Examinations'!A:A,'Medical Examinations'!D:D,"not found")</f>
        <v>No</v>
      </c>
      <c r="F2320" s="20" t="str">
        <f>_xlfn.XLOOKUP(A2320,'Medical Examinations'!A:A,'Medical Examinations'!E:E,"not found")</f>
        <v>No</v>
      </c>
      <c r="G2320" s="20" t="str">
        <f>_xlfn.XLOOKUP(A2320,'Medical Examinations'!A:A,'Medical Examinations'!F:F,"not found")</f>
        <v>Yes</v>
      </c>
      <c r="H2320" s="20">
        <f>_xlfn.XLOOKUP(A2320,'Medical Examinations'!A:A,'Medical Examinations'!G:G,"not found")</f>
        <v>1</v>
      </c>
      <c r="I2320" s="20" t="str">
        <f>_xlfn.XLOOKUP(A2320,'Medical Examinations'!A:A,'Medical Examinations'!H:H,"not found")</f>
        <v>No</v>
      </c>
      <c r="J2320" s="20" t="str">
        <f>_xlfn.XLOOKUP(A2320,'Medical Examinations'!A:A,'Medical Examinations'!I:I,"not found")</f>
        <v>Underweight</v>
      </c>
      <c r="K2320" s="21">
        <f>_xlfn.XLOOKUP(A2320,'Hospitalisation Details'!A:A,'Hospitalisation Details'!F:F,"Not Found")</f>
        <v>34148</v>
      </c>
      <c r="L2320" s="22">
        <f>_xlfn.XLOOKUP(A2320,'Hospitalisation Details'!A:A,'Hospitalisation Details'!H:H,"Not Found")</f>
        <v>770</v>
      </c>
      <c r="M2320" s="21" t="str">
        <f>_xlfn.XLOOKUP(A2320,'Hospitalisation Details'!A:A,'Hospitalisation Details'!I:I,"Not Found")</f>
        <v>tier - 2</v>
      </c>
      <c r="N2320" s="21" t="str">
        <f>_xlfn.XLOOKUP(A2320,'Hospitalisation Details'!A:A,'Hospitalisation Details'!J:J,"Not Found")</f>
        <v>tier - 2</v>
      </c>
      <c r="O2320" s="21" t="str">
        <f>_xlfn.XLOOKUP(A2320,'Hospitalisation Details'!A:A,'Hospitalisation Details'!K:K,"Not Found")</f>
        <v>R1013</v>
      </c>
      <c r="P2320" s="23">
        <f>_xlfn.XLOOKUP(A2320,'Hospitalisation Details'!A:A,'Hospitalisation Details'!L:L,"Not Found")</f>
        <v>29</v>
      </c>
    </row>
    <row r="2321" spans="1:16" ht="15.75" x14ac:dyDescent="0.25">
      <c r="A2321" s="19" t="s">
        <v>36</v>
      </c>
      <c r="B2321" s="19" t="str">
        <f>_xlfn.XLOOKUP(A2321,'Customer Names'!A:A,'Customer Names'!C:C,"Not Found")</f>
        <v>Graves - Rostro</v>
      </c>
      <c r="C2321" s="20">
        <f>_xlfn.XLOOKUP(A2321,'Medical Examinations'!A:A,'Medical Examinations'!B:B,"not found")</f>
        <v>19.21</v>
      </c>
      <c r="D2321" s="20">
        <f>_xlfn.XLOOKUP(A2321,'Medical Examinations'!A:A,'Medical Examinations'!C:C,"not found")</f>
        <v>5.53</v>
      </c>
      <c r="E2321" s="20" t="str">
        <f>_xlfn.XLOOKUP(A2321,'Medical Examinations'!A:A,'Medical Examinations'!D:D,"not found")</f>
        <v>Yes</v>
      </c>
      <c r="F2321" s="20" t="str">
        <f>_xlfn.XLOOKUP(A2321,'Medical Examinations'!A:A,'Medical Examinations'!E:E,"not found")</f>
        <v>No</v>
      </c>
      <c r="G2321" s="20" t="str">
        <f>_xlfn.XLOOKUP(A2321,'Medical Examinations'!A:A,'Medical Examinations'!F:F,"not found")</f>
        <v>No</v>
      </c>
      <c r="H2321" s="20">
        <f>_xlfn.XLOOKUP(A2321,'Medical Examinations'!A:A,'Medical Examinations'!G:G,"not found")</f>
        <v>0</v>
      </c>
      <c r="I2321" s="20" t="str">
        <f>_xlfn.XLOOKUP(A2321,'Medical Examinations'!A:A,'Medical Examinations'!H:H,"not found")</f>
        <v>No</v>
      </c>
      <c r="J2321" s="20" t="str">
        <f>_xlfn.XLOOKUP(A2321,'Medical Examinations'!A:A,'Medical Examinations'!I:I,"not found")</f>
        <v>Normal Weight</v>
      </c>
      <c r="K2321" s="21">
        <f>_xlfn.XLOOKUP(A2321,'Hospitalisation Details'!A:A,'Hospitalisation Details'!F:F,"Not Found")</f>
        <v>35360</v>
      </c>
      <c r="L2321" s="22">
        <f>_xlfn.XLOOKUP(A2321,'Hospitalisation Details'!A:A,'Hospitalisation Details'!H:H,"Not Found")</f>
        <v>760</v>
      </c>
      <c r="M2321" s="21" t="str">
        <f>_xlfn.XLOOKUP(A2321,'Hospitalisation Details'!A:A,'Hospitalisation Details'!I:I,"Not Found")</f>
        <v>tier - 2</v>
      </c>
      <c r="N2321" s="21" t="str">
        <f>_xlfn.XLOOKUP(A2321,'Hospitalisation Details'!A:A,'Hospitalisation Details'!J:J,"Not Found")</f>
        <v>tier - 2</v>
      </c>
      <c r="O2321" s="21" t="str">
        <f>_xlfn.XLOOKUP(A2321,'Hospitalisation Details'!A:A,'Hospitalisation Details'!K:K,"Not Found")</f>
        <v>R1013</v>
      </c>
      <c r="P2321" s="23">
        <f>_xlfn.XLOOKUP(A2321,'Hospitalisation Details'!A:A,'Hospitalisation Details'!L:L,"Not Found")</f>
        <v>26</v>
      </c>
    </row>
    <row r="2322" spans="1:16" ht="15.75" x14ac:dyDescent="0.25">
      <c r="A2322" s="19" t="s">
        <v>34</v>
      </c>
      <c r="B2322" s="19" t="str">
        <f>_xlfn.XLOOKUP(A2322,'Customer Names'!A:A,'Customer Names'!C:C,"Not Found")</f>
        <v>Danielson</v>
      </c>
      <c r="C2322" s="20">
        <f>_xlfn.XLOOKUP(A2322,'Medical Examinations'!A:A,'Medical Examinations'!B:B,"not found")</f>
        <v>17.86</v>
      </c>
      <c r="D2322" s="20">
        <f>_xlfn.XLOOKUP(A2322,'Medical Examinations'!A:A,'Medical Examinations'!C:C,"not found")</f>
        <v>5.43</v>
      </c>
      <c r="E2322" s="20" t="str">
        <f>_xlfn.XLOOKUP(A2322,'Medical Examinations'!A:A,'Medical Examinations'!D:D,"not found")</f>
        <v>No</v>
      </c>
      <c r="F2322" s="20" t="str">
        <f>_xlfn.XLOOKUP(A2322,'Medical Examinations'!A:A,'Medical Examinations'!E:E,"not found")</f>
        <v>No</v>
      </c>
      <c r="G2322" s="20" t="str">
        <f>_xlfn.XLOOKUP(A2322,'Medical Examinations'!A:A,'Medical Examinations'!F:F,"not found")</f>
        <v>Yes</v>
      </c>
      <c r="H2322" s="20">
        <f>_xlfn.XLOOKUP(A2322,'Medical Examinations'!A:A,'Medical Examinations'!G:G,"not found")</f>
        <v>1</v>
      </c>
      <c r="I2322" s="20" t="str">
        <f>_xlfn.XLOOKUP(A2322,'Medical Examinations'!A:A,'Medical Examinations'!H:H,"not found")</f>
        <v>No</v>
      </c>
      <c r="J2322" s="20" t="str">
        <f>_xlfn.XLOOKUP(A2322,'Medical Examinations'!A:A,'Medical Examinations'!I:I,"not found")</f>
        <v>Underweight</v>
      </c>
      <c r="K2322" s="21">
        <f>_xlfn.XLOOKUP(A2322,'Hospitalisation Details'!A:A,'Hospitalisation Details'!F:F,"Not Found")</f>
        <v>34190</v>
      </c>
      <c r="L2322" s="22">
        <f>_xlfn.XLOOKUP(A2322,'Hospitalisation Details'!A:A,'Hospitalisation Details'!H:H,"Not Found")</f>
        <v>760</v>
      </c>
      <c r="M2322" s="21" t="str">
        <f>_xlfn.XLOOKUP(A2322,'Hospitalisation Details'!A:A,'Hospitalisation Details'!I:I,"Not Found")</f>
        <v>tier - 2</v>
      </c>
      <c r="N2322" s="21" t="str">
        <f>_xlfn.XLOOKUP(A2322,'Hospitalisation Details'!A:A,'Hospitalisation Details'!J:J,"Not Found")</f>
        <v>tier - 2</v>
      </c>
      <c r="O2322" s="21" t="str">
        <f>_xlfn.XLOOKUP(A2322,'Hospitalisation Details'!A:A,'Hospitalisation Details'!K:K,"Not Found")</f>
        <v>R1013</v>
      </c>
      <c r="P2322" s="23">
        <f>_xlfn.XLOOKUP(A2322,'Hospitalisation Details'!A:A,'Hospitalisation Details'!L:L,"Not Found")</f>
        <v>29</v>
      </c>
    </row>
    <row r="2323" spans="1:16" ht="15.75" x14ac:dyDescent="0.25">
      <c r="A2323" s="19" t="s">
        <v>33</v>
      </c>
      <c r="B2323" s="19" t="str">
        <f>_xlfn.XLOOKUP(A2323,'Customer Names'!A:A,'Customer Names'!C:C,"Not Found")</f>
        <v>Street</v>
      </c>
      <c r="C2323" s="20">
        <f>_xlfn.XLOOKUP(A2323,'Medical Examinations'!A:A,'Medical Examinations'!B:B,"not found")</f>
        <v>21.38</v>
      </c>
      <c r="D2323" s="20">
        <f>_xlfn.XLOOKUP(A2323,'Medical Examinations'!A:A,'Medical Examinations'!C:C,"not found")</f>
        <v>8.01</v>
      </c>
      <c r="E2323" s="20" t="str">
        <f>_xlfn.XLOOKUP(A2323,'Medical Examinations'!A:A,'Medical Examinations'!D:D,"not found")</f>
        <v>No</v>
      </c>
      <c r="F2323" s="20" t="str">
        <f>_xlfn.XLOOKUP(A2323,'Medical Examinations'!A:A,'Medical Examinations'!E:E,"not found")</f>
        <v>No</v>
      </c>
      <c r="G2323" s="20" t="str">
        <f>_xlfn.XLOOKUP(A2323,'Medical Examinations'!A:A,'Medical Examinations'!F:F,"not found")</f>
        <v>No</v>
      </c>
      <c r="H2323" s="20">
        <f>_xlfn.XLOOKUP(A2323,'Medical Examinations'!A:A,'Medical Examinations'!G:G,"not found")</f>
        <v>0</v>
      </c>
      <c r="I2323" s="20" t="str">
        <f>_xlfn.XLOOKUP(A2323,'Medical Examinations'!A:A,'Medical Examinations'!H:H,"not found")</f>
        <v>No</v>
      </c>
      <c r="J2323" s="20" t="str">
        <f>_xlfn.XLOOKUP(A2323,'Medical Examinations'!A:A,'Medical Examinations'!I:I,"not found")</f>
        <v>Normal Weight</v>
      </c>
      <c r="K2323" s="21">
        <f>_xlfn.XLOOKUP(A2323,'Hospitalisation Details'!A:A,'Hospitalisation Details'!F:F,"Not Found")</f>
        <v>37518</v>
      </c>
      <c r="L2323" s="22">
        <f>_xlfn.XLOOKUP(A2323,'Hospitalisation Details'!A:A,'Hospitalisation Details'!H:H,"Not Found")</f>
        <v>750</v>
      </c>
      <c r="M2323" s="21" t="str">
        <f>_xlfn.XLOOKUP(A2323,'Hospitalisation Details'!A:A,'Hospitalisation Details'!I:I,"Not Found")</f>
        <v>tier - 2</v>
      </c>
      <c r="N2323" s="21" t="str">
        <f>_xlfn.XLOOKUP(A2323,'Hospitalisation Details'!A:A,'Hospitalisation Details'!J:J,"Not Found")</f>
        <v>tier - 2</v>
      </c>
      <c r="O2323" s="21" t="str">
        <f>_xlfn.XLOOKUP(A2323,'Hospitalisation Details'!A:A,'Hospitalisation Details'!K:K,"Not Found")</f>
        <v>R1012</v>
      </c>
      <c r="P2323" s="23">
        <f>_xlfn.XLOOKUP(A2323,'Hospitalisation Details'!A:A,'Hospitalisation Details'!L:L,"Not Found")</f>
        <v>20</v>
      </c>
    </row>
    <row r="2324" spans="1:16" ht="15.75" x14ac:dyDescent="0.25">
      <c r="A2324" s="19" t="s">
        <v>32</v>
      </c>
      <c r="B2324" s="19" t="str">
        <f>_xlfn.XLOOKUP(A2324,'Customer Names'!A:A,'Customer Names'!C:C,"Not Found")</f>
        <v>Buss</v>
      </c>
      <c r="C2324" s="20">
        <f>_xlfn.XLOOKUP(A2324,'Medical Examinations'!A:A,'Medical Examinations'!B:B,"not found")</f>
        <v>23.35</v>
      </c>
      <c r="D2324" s="20">
        <f>_xlfn.XLOOKUP(A2324,'Medical Examinations'!A:A,'Medical Examinations'!C:C,"not found")</f>
        <v>5.94</v>
      </c>
      <c r="E2324" s="20" t="str">
        <f>_xlfn.XLOOKUP(A2324,'Medical Examinations'!A:A,'Medical Examinations'!D:D,"not found")</f>
        <v>No</v>
      </c>
      <c r="F2324" s="20" t="str">
        <f>_xlfn.XLOOKUP(A2324,'Medical Examinations'!A:A,'Medical Examinations'!E:E,"not found")</f>
        <v>No</v>
      </c>
      <c r="G2324" s="20" t="str">
        <f>_xlfn.XLOOKUP(A2324,'Medical Examinations'!A:A,'Medical Examinations'!F:F,"not found")</f>
        <v>No</v>
      </c>
      <c r="H2324" s="20">
        <f>_xlfn.XLOOKUP(A2324,'Medical Examinations'!A:A,'Medical Examinations'!G:G,"not found")</f>
        <v>0</v>
      </c>
      <c r="I2324" s="20" t="str">
        <f>_xlfn.XLOOKUP(A2324,'Medical Examinations'!A:A,'Medical Examinations'!H:H,"not found")</f>
        <v>No</v>
      </c>
      <c r="J2324" s="20" t="str">
        <f>_xlfn.XLOOKUP(A2324,'Medical Examinations'!A:A,'Medical Examinations'!I:I,"not found")</f>
        <v>Normal Weight</v>
      </c>
      <c r="K2324" s="21">
        <f>_xlfn.XLOOKUP(A2324,'Hospitalisation Details'!A:A,'Hospitalisation Details'!F:F,"Not Found")</f>
        <v>36508</v>
      </c>
      <c r="L2324" s="22">
        <f>_xlfn.XLOOKUP(A2324,'Hospitalisation Details'!A:A,'Hospitalisation Details'!H:H,"Not Found")</f>
        <v>722.99</v>
      </c>
      <c r="M2324" s="21" t="str">
        <f>_xlfn.XLOOKUP(A2324,'Hospitalisation Details'!A:A,'Hospitalisation Details'!I:I,"Not Found")</f>
        <v>tier - 2</v>
      </c>
      <c r="N2324" s="21" t="str">
        <f>_xlfn.XLOOKUP(A2324,'Hospitalisation Details'!A:A,'Hospitalisation Details'!J:J,"Not Found")</f>
        <v>tier - 2</v>
      </c>
      <c r="O2324" s="21" t="str">
        <f>_xlfn.XLOOKUP(A2324,'Hospitalisation Details'!A:A,'Hospitalisation Details'!K:K,"Not Found")</f>
        <v>R1013</v>
      </c>
      <c r="P2324" s="23">
        <f>_xlfn.XLOOKUP(A2324,'Hospitalisation Details'!A:A,'Hospitalisation Details'!L:L,"Not Found")</f>
        <v>23</v>
      </c>
    </row>
    <row r="2325" spans="1:16" ht="15.75" x14ac:dyDescent="0.25">
      <c r="A2325" s="19" t="s">
        <v>29</v>
      </c>
      <c r="B2325" s="19" t="str">
        <f>_xlfn.XLOOKUP(A2325,'Customer Names'!A:A,'Customer Names'!C:C,"Not Found")</f>
        <v>Duffy</v>
      </c>
      <c r="C2325" s="20">
        <f>_xlfn.XLOOKUP(A2325,'Medical Examinations'!A:A,'Medical Examinations'!B:B,"not found")</f>
        <v>22.24</v>
      </c>
      <c r="D2325" s="20">
        <f>_xlfn.XLOOKUP(A2325,'Medical Examinations'!A:A,'Medical Examinations'!C:C,"not found")</f>
        <v>5.04</v>
      </c>
      <c r="E2325" s="20" t="str">
        <f>_xlfn.XLOOKUP(A2325,'Medical Examinations'!A:A,'Medical Examinations'!D:D,"not found")</f>
        <v>No</v>
      </c>
      <c r="F2325" s="20" t="str">
        <f>_xlfn.XLOOKUP(A2325,'Medical Examinations'!A:A,'Medical Examinations'!E:E,"not found")</f>
        <v>No</v>
      </c>
      <c r="G2325" s="20" t="str">
        <f>_xlfn.XLOOKUP(A2325,'Medical Examinations'!A:A,'Medical Examinations'!F:F,"not found")</f>
        <v>No</v>
      </c>
      <c r="H2325" s="20">
        <f>_xlfn.XLOOKUP(A2325,'Medical Examinations'!A:A,'Medical Examinations'!G:G,"not found")</f>
        <v>0</v>
      </c>
      <c r="I2325" s="20" t="str">
        <f>_xlfn.XLOOKUP(A2325,'Medical Examinations'!A:A,'Medical Examinations'!H:H,"not found")</f>
        <v>No</v>
      </c>
      <c r="J2325" s="20" t="str">
        <f>_xlfn.XLOOKUP(A2325,'Medical Examinations'!A:A,'Medical Examinations'!I:I,"not found")</f>
        <v>Normal Weight</v>
      </c>
      <c r="K2325" s="21">
        <f>_xlfn.XLOOKUP(A2325,'Hospitalisation Details'!A:A,'Hospitalisation Details'!F:F,"Not Found")</f>
        <v>36520</v>
      </c>
      <c r="L2325" s="22">
        <f>_xlfn.XLOOKUP(A2325,'Hospitalisation Details'!A:A,'Hospitalisation Details'!H:H,"Not Found")</f>
        <v>700</v>
      </c>
      <c r="M2325" s="21" t="str">
        <f>_xlfn.XLOOKUP(A2325,'Hospitalisation Details'!A:A,'Hospitalisation Details'!I:I,"Not Found")</f>
        <v>tier - 2</v>
      </c>
      <c r="N2325" s="21" t="str">
        <f>_xlfn.XLOOKUP(A2325,'Hospitalisation Details'!A:A,'Hospitalisation Details'!J:J,"Not Found")</f>
        <v>tier - 2</v>
      </c>
      <c r="O2325" s="21" t="str">
        <f>_xlfn.XLOOKUP(A2325,'Hospitalisation Details'!A:A,'Hospitalisation Details'!K:K,"Not Found")</f>
        <v>R1013</v>
      </c>
      <c r="P2325" s="23">
        <f>_xlfn.XLOOKUP(A2325,'Hospitalisation Details'!A:A,'Hospitalisation Details'!L:L,"Not Found")</f>
        <v>23</v>
      </c>
    </row>
    <row r="2326" spans="1:16" ht="15.75" x14ac:dyDescent="0.25">
      <c r="A2326" s="19" t="s">
        <v>28</v>
      </c>
      <c r="B2326" s="19" t="str">
        <f>_xlfn.XLOOKUP(A2326,'Customer Names'!A:A,'Customer Names'!C:C,"Not Found")</f>
        <v>Hines</v>
      </c>
      <c r="C2326" s="20">
        <f>_xlfn.XLOOKUP(A2326,'Medical Examinations'!A:A,'Medical Examinations'!B:B,"not found")</f>
        <v>24.76</v>
      </c>
      <c r="D2326" s="20">
        <f>_xlfn.XLOOKUP(A2326,'Medical Examinations'!A:A,'Medical Examinations'!C:C,"not found")</f>
        <v>4.54</v>
      </c>
      <c r="E2326" s="20" t="str">
        <f>_xlfn.XLOOKUP(A2326,'Medical Examinations'!A:A,'Medical Examinations'!D:D,"not found")</f>
        <v>Yes</v>
      </c>
      <c r="F2326" s="20" t="str">
        <f>_xlfn.XLOOKUP(A2326,'Medical Examinations'!A:A,'Medical Examinations'!E:E,"not found")</f>
        <v>No</v>
      </c>
      <c r="G2326" s="20" t="str">
        <f>_xlfn.XLOOKUP(A2326,'Medical Examinations'!A:A,'Medical Examinations'!F:F,"not found")</f>
        <v>No</v>
      </c>
      <c r="H2326" s="20">
        <f>_xlfn.XLOOKUP(A2326,'Medical Examinations'!A:A,'Medical Examinations'!G:G,"not found")</f>
        <v>0</v>
      </c>
      <c r="I2326" s="20" t="str">
        <f>_xlfn.XLOOKUP(A2326,'Medical Examinations'!A:A,'Medical Examinations'!H:H,"not found")</f>
        <v>No</v>
      </c>
      <c r="J2326" s="20" t="str">
        <f>_xlfn.XLOOKUP(A2326,'Medical Examinations'!A:A,'Medical Examinations'!I:I,"not found")</f>
        <v>Normal Weight</v>
      </c>
      <c r="K2326" s="21">
        <f>_xlfn.XLOOKUP(A2326,'Hospitalisation Details'!A:A,'Hospitalisation Details'!F:F,"Not Found")</f>
        <v>37146</v>
      </c>
      <c r="L2326" s="22">
        <f>_xlfn.XLOOKUP(A2326,'Hospitalisation Details'!A:A,'Hospitalisation Details'!H:H,"Not Found")</f>
        <v>687.54</v>
      </c>
      <c r="M2326" s="21" t="str">
        <f>_xlfn.XLOOKUP(A2326,'Hospitalisation Details'!A:A,'Hospitalisation Details'!I:I,"Not Found")</f>
        <v>tier - 2</v>
      </c>
      <c r="N2326" s="21" t="str">
        <f>_xlfn.XLOOKUP(A2326,'Hospitalisation Details'!A:A,'Hospitalisation Details'!J:J,"Not Found")</f>
        <v>tier - 2</v>
      </c>
      <c r="O2326" s="21" t="str">
        <f>_xlfn.XLOOKUP(A2326,'Hospitalisation Details'!A:A,'Hospitalisation Details'!K:K,"Not Found")</f>
        <v>R1013</v>
      </c>
      <c r="P2326" s="23">
        <f>_xlfn.XLOOKUP(A2326,'Hospitalisation Details'!A:A,'Hospitalisation Details'!L:L,"Not Found")</f>
        <v>21</v>
      </c>
    </row>
    <row r="2327" spans="1:16" ht="15.75" x14ac:dyDescent="0.25">
      <c r="A2327" s="19" t="s">
        <v>27</v>
      </c>
      <c r="B2327" s="19" t="str">
        <f>_xlfn.XLOOKUP(A2327,'Customer Names'!A:A,'Customer Names'!C:C,"Not Found")</f>
        <v>Castro</v>
      </c>
      <c r="C2327" s="20">
        <f>_xlfn.XLOOKUP(A2327,'Medical Examinations'!A:A,'Medical Examinations'!B:B,"not found")</f>
        <v>20.100000000000001</v>
      </c>
      <c r="D2327" s="20">
        <f>_xlfn.XLOOKUP(A2327,'Medical Examinations'!A:A,'Medical Examinations'!C:C,"not found")</f>
        <v>5.6</v>
      </c>
      <c r="E2327" s="20" t="str">
        <f>_xlfn.XLOOKUP(A2327,'Medical Examinations'!A:A,'Medical Examinations'!D:D,"not found")</f>
        <v>Yes</v>
      </c>
      <c r="F2327" s="20" t="str">
        <f>_xlfn.XLOOKUP(A2327,'Medical Examinations'!A:A,'Medical Examinations'!E:E,"not found")</f>
        <v>No</v>
      </c>
      <c r="G2327" s="20" t="str">
        <f>_xlfn.XLOOKUP(A2327,'Medical Examinations'!A:A,'Medical Examinations'!F:F,"not found")</f>
        <v>Yes</v>
      </c>
      <c r="H2327" s="20">
        <f>_xlfn.XLOOKUP(A2327,'Medical Examinations'!A:A,'Medical Examinations'!G:G,"not found")</f>
        <v>1</v>
      </c>
      <c r="I2327" s="20" t="str">
        <f>_xlfn.XLOOKUP(A2327,'Medical Examinations'!A:A,'Medical Examinations'!H:H,"not found")</f>
        <v>No</v>
      </c>
      <c r="J2327" s="20" t="str">
        <f>_xlfn.XLOOKUP(A2327,'Medical Examinations'!A:A,'Medical Examinations'!I:I,"not found")</f>
        <v>Normal Weight</v>
      </c>
      <c r="K2327" s="21">
        <f>_xlfn.XLOOKUP(A2327,'Hospitalisation Details'!A:A,'Hospitalisation Details'!F:F,"Not Found")</f>
        <v>35743</v>
      </c>
      <c r="L2327" s="22">
        <f>_xlfn.XLOOKUP(A2327,'Hospitalisation Details'!A:A,'Hospitalisation Details'!H:H,"Not Found")</f>
        <v>670</v>
      </c>
      <c r="M2327" s="21" t="str">
        <f>_xlfn.XLOOKUP(A2327,'Hospitalisation Details'!A:A,'Hospitalisation Details'!I:I,"Not Found")</f>
        <v>tier - 2</v>
      </c>
      <c r="N2327" s="21" t="str">
        <f>_xlfn.XLOOKUP(A2327,'Hospitalisation Details'!A:A,'Hospitalisation Details'!J:J,"Not Found")</f>
        <v>tier - 2</v>
      </c>
      <c r="O2327" s="21" t="str">
        <f>_xlfn.XLOOKUP(A2327,'Hospitalisation Details'!A:A,'Hospitalisation Details'!K:K,"Not Found")</f>
        <v>R1013</v>
      </c>
      <c r="P2327" s="23">
        <f>_xlfn.XLOOKUP(A2327,'Hospitalisation Details'!A:A,'Hospitalisation Details'!L:L,"Not Found")</f>
        <v>25</v>
      </c>
    </row>
    <row r="2328" spans="1:16" ht="15.75" x14ac:dyDescent="0.25">
      <c r="A2328" s="19" t="s">
        <v>26</v>
      </c>
      <c r="B2328" s="19" t="str">
        <f>_xlfn.XLOOKUP(A2328,'Customer Names'!A:A,'Customer Names'!C:C,"Not Found")</f>
        <v>Howell</v>
      </c>
      <c r="C2328" s="20">
        <f>_xlfn.XLOOKUP(A2328,'Medical Examinations'!A:A,'Medical Examinations'!B:B,"not found")</f>
        <v>21.77</v>
      </c>
      <c r="D2328" s="20">
        <f>_xlfn.XLOOKUP(A2328,'Medical Examinations'!A:A,'Medical Examinations'!C:C,"not found")</f>
        <v>10.67</v>
      </c>
      <c r="E2328" s="20" t="str">
        <f>_xlfn.XLOOKUP(A2328,'Medical Examinations'!A:A,'Medical Examinations'!D:D,"not found")</f>
        <v>No</v>
      </c>
      <c r="F2328" s="20" t="str">
        <f>_xlfn.XLOOKUP(A2328,'Medical Examinations'!A:A,'Medical Examinations'!E:E,"not found")</f>
        <v>No</v>
      </c>
      <c r="G2328" s="20" t="str">
        <f>_xlfn.XLOOKUP(A2328,'Medical Examinations'!A:A,'Medical Examinations'!F:F,"not found")</f>
        <v>No</v>
      </c>
      <c r="H2328" s="20">
        <f>_xlfn.XLOOKUP(A2328,'Medical Examinations'!A:A,'Medical Examinations'!G:G,"not found")</f>
        <v>0</v>
      </c>
      <c r="I2328" s="20" t="str">
        <f>_xlfn.XLOOKUP(A2328,'Medical Examinations'!A:A,'Medical Examinations'!H:H,"not found")</f>
        <v>No</v>
      </c>
      <c r="J2328" s="20" t="str">
        <f>_xlfn.XLOOKUP(A2328,'Medical Examinations'!A:A,'Medical Examinations'!I:I,"not found")</f>
        <v>Normal Weight</v>
      </c>
      <c r="K2328" s="21">
        <f>_xlfn.XLOOKUP(A2328,'Hospitalisation Details'!A:A,'Hospitalisation Details'!F:F,"Not Found")</f>
        <v>37589</v>
      </c>
      <c r="L2328" s="22">
        <f>_xlfn.XLOOKUP(A2328,'Hospitalisation Details'!A:A,'Hospitalisation Details'!H:H,"Not Found")</f>
        <v>668</v>
      </c>
      <c r="M2328" s="21" t="str">
        <f>_xlfn.XLOOKUP(A2328,'Hospitalisation Details'!A:A,'Hospitalisation Details'!I:I,"Not Found")</f>
        <v>tier - 2</v>
      </c>
      <c r="N2328" s="21" t="str">
        <f>_xlfn.XLOOKUP(A2328,'Hospitalisation Details'!A:A,'Hospitalisation Details'!J:J,"Not Found")</f>
        <v>tier - 2</v>
      </c>
      <c r="O2328" s="21" t="str">
        <f>_xlfn.XLOOKUP(A2328,'Hospitalisation Details'!A:A,'Hospitalisation Details'!K:K,"Not Found")</f>
        <v>R1012</v>
      </c>
      <c r="P2328" s="23">
        <f>_xlfn.XLOOKUP(A2328,'Hospitalisation Details'!A:A,'Hospitalisation Details'!L:L,"Not Found")</f>
        <v>20</v>
      </c>
    </row>
    <row r="2329" spans="1:16" ht="15.75" x14ac:dyDescent="0.25">
      <c r="A2329" s="19" t="s">
        <v>25</v>
      </c>
      <c r="B2329" s="19" t="str">
        <f>_xlfn.XLOOKUP(A2329,'Customer Names'!A:A,'Customer Names'!C:C,"Not Found")</f>
        <v>Avery</v>
      </c>
      <c r="C2329" s="20">
        <f>_xlfn.XLOOKUP(A2329,'Medical Examinations'!A:A,'Medical Examinations'!B:B,"not found")</f>
        <v>17.82</v>
      </c>
      <c r="D2329" s="20">
        <f>_xlfn.XLOOKUP(A2329,'Medical Examinations'!A:A,'Medical Examinations'!C:C,"not found")</f>
        <v>5.26</v>
      </c>
      <c r="E2329" s="20" t="str">
        <f>_xlfn.XLOOKUP(A2329,'Medical Examinations'!A:A,'Medical Examinations'!D:D,"not found")</f>
        <v>Yes</v>
      </c>
      <c r="F2329" s="20" t="str">
        <f>_xlfn.XLOOKUP(A2329,'Medical Examinations'!A:A,'Medical Examinations'!E:E,"not found")</f>
        <v>No</v>
      </c>
      <c r="G2329" s="20" t="str">
        <f>_xlfn.XLOOKUP(A2329,'Medical Examinations'!A:A,'Medical Examinations'!F:F,"not found")</f>
        <v>No</v>
      </c>
      <c r="H2329" s="20">
        <f>_xlfn.XLOOKUP(A2329,'Medical Examinations'!A:A,'Medical Examinations'!G:G,"not found")</f>
        <v>1</v>
      </c>
      <c r="I2329" s="20" t="str">
        <f>_xlfn.XLOOKUP(A2329,'Medical Examinations'!A:A,'Medical Examinations'!H:H,"not found")</f>
        <v>No</v>
      </c>
      <c r="J2329" s="20" t="str">
        <f>_xlfn.XLOOKUP(A2329,'Medical Examinations'!A:A,'Medical Examinations'!I:I,"not found")</f>
        <v>Underweight</v>
      </c>
      <c r="K2329" s="21">
        <f>_xlfn.XLOOKUP(A2329,'Hospitalisation Details'!A:A,'Hospitalisation Details'!F:F,"Not Found")</f>
        <v>34884</v>
      </c>
      <c r="L2329" s="22">
        <f>_xlfn.XLOOKUP(A2329,'Hospitalisation Details'!A:A,'Hospitalisation Details'!H:H,"Not Found")</f>
        <v>650</v>
      </c>
      <c r="M2329" s="21" t="str">
        <f>_xlfn.XLOOKUP(A2329,'Hospitalisation Details'!A:A,'Hospitalisation Details'!I:I,"Not Found")</f>
        <v>tier - 2</v>
      </c>
      <c r="N2329" s="21" t="str">
        <f>_xlfn.XLOOKUP(A2329,'Hospitalisation Details'!A:A,'Hospitalisation Details'!J:J,"Not Found")</f>
        <v>tier - 2</v>
      </c>
      <c r="O2329" s="21" t="str">
        <f>_xlfn.XLOOKUP(A2329,'Hospitalisation Details'!A:A,'Hospitalisation Details'!K:K,"Not Found")</f>
        <v>R1013</v>
      </c>
      <c r="P2329" s="23">
        <f>_xlfn.XLOOKUP(A2329,'Hospitalisation Details'!A:A,'Hospitalisation Details'!L:L,"Not Found")</f>
        <v>27</v>
      </c>
    </row>
    <row r="2330" spans="1:16" ht="15.75" x14ac:dyDescent="0.25">
      <c r="A2330" s="19" t="s">
        <v>24</v>
      </c>
      <c r="B2330" s="19" t="str">
        <f>_xlfn.XLOOKUP(A2330,'Customer Names'!A:A,'Customer Names'!C:C,"Not Found")</f>
        <v>Bohinski</v>
      </c>
      <c r="C2330" s="20">
        <f>_xlfn.XLOOKUP(A2330,'Medical Examinations'!A:A,'Medical Examinations'!B:B,"not found")</f>
        <v>17.07</v>
      </c>
      <c r="D2330" s="20">
        <f>_xlfn.XLOOKUP(A2330,'Medical Examinations'!A:A,'Medical Examinations'!C:C,"not found")</f>
        <v>5.22</v>
      </c>
      <c r="E2330" s="20" t="str">
        <f>_xlfn.XLOOKUP(A2330,'Medical Examinations'!A:A,'Medical Examinations'!D:D,"not found")</f>
        <v>No</v>
      </c>
      <c r="F2330" s="20" t="str">
        <f>_xlfn.XLOOKUP(A2330,'Medical Examinations'!A:A,'Medical Examinations'!E:E,"not found")</f>
        <v>No</v>
      </c>
      <c r="G2330" s="20" t="str">
        <f>_xlfn.XLOOKUP(A2330,'Medical Examinations'!A:A,'Medical Examinations'!F:F,"not found")</f>
        <v>Yes</v>
      </c>
      <c r="H2330" s="20">
        <f>_xlfn.XLOOKUP(A2330,'Medical Examinations'!A:A,'Medical Examinations'!G:G,"not found")</f>
        <v>1</v>
      </c>
      <c r="I2330" s="20" t="str">
        <f>_xlfn.XLOOKUP(A2330,'Medical Examinations'!A:A,'Medical Examinations'!H:H,"not found")</f>
        <v>No</v>
      </c>
      <c r="J2330" s="20" t="str">
        <f>_xlfn.XLOOKUP(A2330,'Medical Examinations'!A:A,'Medical Examinations'!I:I,"not found")</f>
        <v>Underweight</v>
      </c>
      <c r="K2330" s="21">
        <f>_xlfn.XLOOKUP(A2330,'Hospitalisation Details'!A:A,'Hospitalisation Details'!F:F,"Not Found")</f>
        <v>34121</v>
      </c>
      <c r="L2330" s="22">
        <f>_xlfn.XLOOKUP(A2330,'Hospitalisation Details'!A:A,'Hospitalisation Details'!H:H,"Not Found")</f>
        <v>650</v>
      </c>
      <c r="M2330" s="21" t="str">
        <f>_xlfn.XLOOKUP(A2330,'Hospitalisation Details'!A:A,'Hospitalisation Details'!I:I,"Not Found")</f>
        <v>tier - 2</v>
      </c>
      <c r="N2330" s="21" t="str">
        <f>_xlfn.XLOOKUP(A2330,'Hospitalisation Details'!A:A,'Hospitalisation Details'!J:J,"Not Found")</f>
        <v>tier - 2</v>
      </c>
      <c r="O2330" s="21" t="str">
        <f>_xlfn.XLOOKUP(A2330,'Hospitalisation Details'!A:A,'Hospitalisation Details'!K:K,"Not Found")</f>
        <v>R1013</v>
      </c>
      <c r="P2330" s="23">
        <f>_xlfn.XLOOKUP(A2330,'Hospitalisation Details'!A:A,'Hospitalisation Details'!L:L,"Not Found")</f>
        <v>30</v>
      </c>
    </row>
    <row r="2331" spans="1:16" ht="15.75" x14ac:dyDescent="0.25">
      <c r="A2331" s="19" t="s">
        <v>22</v>
      </c>
      <c r="B2331" s="19" t="str">
        <f>_xlfn.XLOOKUP(A2331,'Customer Names'!A:A,'Customer Names'!C:C,"Not Found")</f>
        <v>Kohls</v>
      </c>
      <c r="C2331" s="20">
        <f>_xlfn.XLOOKUP(A2331,'Medical Examinations'!A:A,'Medical Examinations'!B:B,"not found")</f>
        <v>22.24</v>
      </c>
      <c r="D2331" s="20">
        <f>_xlfn.XLOOKUP(A2331,'Medical Examinations'!A:A,'Medical Examinations'!C:C,"not found")</f>
        <v>4.29</v>
      </c>
      <c r="E2331" s="20" t="str">
        <f>_xlfn.XLOOKUP(A2331,'Medical Examinations'!A:A,'Medical Examinations'!D:D,"not found")</f>
        <v>Yes</v>
      </c>
      <c r="F2331" s="20" t="str">
        <f>_xlfn.XLOOKUP(A2331,'Medical Examinations'!A:A,'Medical Examinations'!E:E,"not found")</f>
        <v>No</v>
      </c>
      <c r="G2331" s="20" t="str">
        <f>_xlfn.XLOOKUP(A2331,'Medical Examinations'!A:A,'Medical Examinations'!F:F,"not found")</f>
        <v>No</v>
      </c>
      <c r="H2331" s="20">
        <f>_xlfn.XLOOKUP(A2331,'Medical Examinations'!A:A,'Medical Examinations'!G:G,"not found")</f>
        <v>0</v>
      </c>
      <c r="I2331" s="20" t="str">
        <f>_xlfn.XLOOKUP(A2331,'Medical Examinations'!A:A,'Medical Examinations'!H:H,"not found")</f>
        <v>No</v>
      </c>
      <c r="J2331" s="20" t="str">
        <f>_xlfn.XLOOKUP(A2331,'Medical Examinations'!A:A,'Medical Examinations'!I:I,"not found")</f>
        <v>Normal Weight</v>
      </c>
      <c r="K2331" s="21">
        <f>_xlfn.XLOOKUP(A2331,'Hospitalisation Details'!A:A,'Hospitalisation Details'!F:F,"Not Found")</f>
        <v>37215</v>
      </c>
      <c r="L2331" s="22">
        <f>_xlfn.XLOOKUP(A2331,'Hospitalisation Details'!A:A,'Hospitalisation Details'!H:H,"Not Found")</f>
        <v>646.14</v>
      </c>
      <c r="M2331" s="21" t="str">
        <f>_xlfn.XLOOKUP(A2331,'Hospitalisation Details'!A:A,'Hospitalisation Details'!I:I,"Not Found")</f>
        <v>tier - 2</v>
      </c>
      <c r="N2331" s="21" t="str">
        <f>_xlfn.XLOOKUP(A2331,'Hospitalisation Details'!A:A,'Hospitalisation Details'!J:J,"Not Found")</f>
        <v>tier - 2</v>
      </c>
      <c r="O2331" s="21" t="str">
        <f>_xlfn.XLOOKUP(A2331,'Hospitalisation Details'!A:A,'Hospitalisation Details'!K:K,"Not Found")</f>
        <v>R1012</v>
      </c>
      <c r="P2331" s="23">
        <f>_xlfn.XLOOKUP(A2331,'Hospitalisation Details'!A:A,'Hospitalisation Details'!L:L,"Not Found")</f>
        <v>21</v>
      </c>
    </row>
    <row r="2332" spans="1:16" ht="15.75" x14ac:dyDescent="0.25">
      <c r="A2332" s="19" t="s">
        <v>21</v>
      </c>
      <c r="B2332" s="19" t="str">
        <f>_xlfn.XLOOKUP(A2332,'Customer Names'!A:A,'Customer Names'!C:C,"Not Found")</f>
        <v>Brietzke</v>
      </c>
      <c r="C2332" s="20">
        <f>_xlfn.XLOOKUP(A2332,'Medical Examinations'!A:A,'Medical Examinations'!B:B,"not found")</f>
        <v>22.34</v>
      </c>
      <c r="D2332" s="20">
        <f>_xlfn.XLOOKUP(A2332,'Medical Examinations'!A:A,'Medical Examinations'!C:C,"not found")</f>
        <v>5.57</v>
      </c>
      <c r="E2332" s="20" t="str">
        <f>_xlfn.XLOOKUP(A2332,'Medical Examinations'!A:A,'Medical Examinations'!D:D,"not found")</f>
        <v>No</v>
      </c>
      <c r="F2332" s="20" t="str">
        <f>_xlfn.XLOOKUP(A2332,'Medical Examinations'!A:A,'Medical Examinations'!E:E,"not found")</f>
        <v>No</v>
      </c>
      <c r="G2332" s="20" t="str">
        <f>_xlfn.XLOOKUP(A2332,'Medical Examinations'!A:A,'Medical Examinations'!F:F,"not found")</f>
        <v>No</v>
      </c>
      <c r="H2332" s="20">
        <f>_xlfn.XLOOKUP(A2332,'Medical Examinations'!A:A,'Medical Examinations'!G:G,"not found")</f>
        <v>1</v>
      </c>
      <c r="I2332" s="20" t="str">
        <f>_xlfn.XLOOKUP(A2332,'Medical Examinations'!A:A,'Medical Examinations'!H:H,"not found")</f>
        <v>No</v>
      </c>
      <c r="J2332" s="20" t="str">
        <f>_xlfn.XLOOKUP(A2332,'Medical Examinations'!A:A,'Medical Examinations'!I:I,"not found")</f>
        <v>Normal Weight</v>
      </c>
      <c r="K2332" s="21">
        <f>_xlfn.XLOOKUP(A2332,'Hospitalisation Details'!A:A,'Hospitalisation Details'!F:F,"Not Found")</f>
        <v>36003</v>
      </c>
      <c r="L2332" s="22">
        <f>_xlfn.XLOOKUP(A2332,'Hospitalisation Details'!A:A,'Hospitalisation Details'!H:H,"Not Found")</f>
        <v>637.26</v>
      </c>
      <c r="M2332" s="21" t="str">
        <f>_xlfn.XLOOKUP(A2332,'Hospitalisation Details'!A:A,'Hospitalisation Details'!I:I,"Not Found")</f>
        <v>tier - 2</v>
      </c>
      <c r="N2332" s="21" t="str">
        <f>_xlfn.XLOOKUP(A2332,'Hospitalisation Details'!A:A,'Hospitalisation Details'!J:J,"Not Found")</f>
        <v>tier - 2</v>
      </c>
      <c r="O2332" s="21" t="str">
        <f>_xlfn.XLOOKUP(A2332,'Hospitalisation Details'!A:A,'Hospitalisation Details'!K:K,"Not Found")</f>
        <v>R1013</v>
      </c>
      <c r="P2332" s="23">
        <f>_xlfn.XLOOKUP(A2332,'Hospitalisation Details'!A:A,'Hospitalisation Details'!L:L,"Not Found")</f>
        <v>24</v>
      </c>
    </row>
    <row r="2333" spans="1:16" ht="15.75" x14ac:dyDescent="0.25">
      <c r="A2333" s="19" t="s">
        <v>19</v>
      </c>
      <c r="B2333" s="19" t="str">
        <f>_xlfn.XLOOKUP(A2333,'Customer Names'!A:A,'Customer Names'!C:C,"Not Found")</f>
        <v>Riveros Gonzalez</v>
      </c>
      <c r="C2333" s="20">
        <f>_xlfn.XLOOKUP(A2333,'Medical Examinations'!A:A,'Medical Examinations'!B:B,"not found")</f>
        <v>17.7</v>
      </c>
      <c r="D2333" s="20">
        <f>_xlfn.XLOOKUP(A2333,'Medical Examinations'!A:A,'Medical Examinations'!C:C,"not found")</f>
        <v>6.28</v>
      </c>
      <c r="E2333" s="20" t="str">
        <f>_xlfn.XLOOKUP(A2333,'Medical Examinations'!A:A,'Medical Examinations'!D:D,"not found")</f>
        <v>No</v>
      </c>
      <c r="F2333" s="20" t="str">
        <f>_xlfn.XLOOKUP(A2333,'Medical Examinations'!A:A,'Medical Examinations'!E:E,"not found")</f>
        <v>No</v>
      </c>
      <c r="G2333" s="20" t="str">
        <f>_xlfn.XLOOKUP(A2333,'Medical Examinations'!A:A,'Medical Examinations'!F:F,"not found")</f>
        <v>No</v>
      </c>
      <c r="H2333" s="20">
        <f>_xlfn.XLOOKUP(A2333,'Medical Examinations'!A:A,'Medical Examinations'!G:G,"not found")</f>
        <v>1</v>
      </c>
      <c r="I2333" s="20" t="str">
        <f>_xlfn.XLOOKUP(A2333,'Medical Examinations'!A:A,'Medical Examinations'!H:H,"not found")</f>
        <v>No</v>
      </c>
      <c r="J2333" s="20" t="str">
        <f>_xlfn.XLOOKUP(A2333,'Medical Examinations'!A:A,'Medical Examinations'!I:I,"not found")</f>
        <v>Underweight</v>
      </c>
      <c r="K2333" s="21">
        <f>_xlfn.XLOOKUP(A2333,'Hospitalisation Details'!A:A,'Hospitalisation Details'!F:F,"Not Found")</f>
        <v>33860</v>
      </c>
      <c r="L2333" s="22">
        <f>_xlfn.XLOOKUP(A2333,'Hospitalisation Details'!A:A,'Hospitalisation Details'!H:H,"Not Found")</f>
        <v>604.54</v>
      </c>
      <c r="M2333" s="21" t="str">
        <f>_xlfn.XLOOKUP(A2333,'Hospitalisation Details'!A:A,'Hospitalisation Details'!I:I,"Not Found")</f>
        <v>tier - 2</v>
      </c>
      <c r="N2333" s="21" t="str">
        <f>_xlfn.XLOOKUP(A2333,'Hospitalisation Details'!A:A,'Hospitalisation Details'!J:J,"Not Found")</f>
        <v>tier - 2</v>
      </c>
      <c r="O2333" s="21" t="str">
        <f>_xlfn.XLOOKUP(A2333,'Hospitalisation Details'!A:A,'Hospitalisation Details'!K:K,"Not Found")</f>
        <v>R1013</v>
      </c>
      <c r="P2333" s="23">
        <f>_xlfn.XLOOKUP(A2333,'Hospitalisation Details'!A:A,'Hospitalisation Details'!L:L,"Not Found")</f>
        <v>30</v>
      </c>
    </row>
    <row r="2334" spans="1:16" ht="15.75" x14ac:dyDescent="0.25">
      <c r="A2334" s="19" t="s">
        <v>17</v>
      </c>
      <c r="B2334" s="19" t="str">
        <f>_xlfn.XLOOKUP(A2334,'Customer Names'!A:A,'Customer Names'!C:C,"Not Found")</f>
        <v>Albano</v>
      </c>
      <c r="C2334" s="20">
        <f>_xlfn.XLOOKUP(A2334,'Medical Examinations'!A:A,'Medical Examinations'!B:B,"not found")</f>
        <v>16.47</v>
      </c>
      <c r="D2334" s="20">
        <f>_xlfn.XLOOKUP(A2334,'Medical Examinations'!A:A,'Medical Examinations'!C:C,"not found")</f>
        <v>6.35</v>
      </c>
      <c r="E2334" s="20" t="str">
        <f>_xlfn.XLOOKUP(A2334,'Medical Examinations'!A:A,'Medical Examinations'!D:D,"not found")</f>
        <v>No</v>
      </c>
      <c r="F2334" s="20" t="str">
        <f>_xlfn.XLOOKUP(A2334,'Medical Examinations'!A:A,'Medical Examinations'!E:E,"not found")</f>
        <v>No</v>
      </c>
      <c r="G2334" s="20" t="str">
        <f>_xlfn.XLOOKUP(A2334,'Medical Examinations'!A:A,'Medical Examinations'!F:F,"not found")</f>
        <v>Yes</v>
      </c>
      <c r="H2334" s="20">
        <f>_xlfn.XLOOKUP(A2334,'Medical Examinations'!A:A,'Medical Examinations'!G:G,"not found")</f>
        <v>1</v>
      </c>
      <c r="I2334" s="20" t="str">
        <f>_xlfn.XLOOKUP(A2334,'Medical Examinations'!A:A,'Medical Examinations'!H:H,"not found")</f>
        <v>No</v>
      </c>
      <c r="J2334" s="20" t="str">
        <f>_xlfn.XLOOKUP(A2334,'Medical Examinations'!A:A,'Medical Examinations'!I:I,"not found")</f>
        <v>Underweight</v>
      </c>
      <c r="K2334" s="21">
        <f>_xlfn.XLOOKUP(A2334,'Hospitalisation Details'!A:A,'Hospitalisation Details'!F:F,"Not Found")</f>
        <v>34150</v>
      </c>
      <c r="L2334" s="22">
        <f>_xlfn.XLOOKUP(A2334,'Hospitalisation Details'!A:A,'Hospitalisation Details'!H:H,"Not Found")</f>
        <v>600</v>
      </c>
      <c r="M2334" s="21" t="str">
        <f>_xlfn.XLOOKUP(A2334,'Hospitalisation Details'!A:A,'Hospitalisation Details'!I:I,"Not Found")</f>
        <v>tier - 2</v>
      </c>
      <c r="N2334" s="21" t="str">
        <f>_xlfn.XLOOKUP(A2334,'Hospitalisation Details'!A:A,'Hospitalisation Details'!J:J,"Not Found")</f>
        <v>tier - 2</v>
      </c>
      <c r="O2334" s="21" t="str">
        <f>_xlfn.XLOOKUP(A2334,'Hospitalisation Details'!A:A,'Hospitalisation Details'!K:K,"Not Found")</f>
        <v>R1013</v>
      </c>
      <c r="P2334" s="23">
        <f>_xlfn.XLOOKUP(A2334,'Hospitalisation Details'!A:A,'Hospitalisation Details'!L:L,"Not Found")</f>
        <v>29</v>
      </c>
    </row>
    <row r="2335" spans="1:16" ht="15.75" x14ac:dyDescent="0.25">
      <c r="A2335" s="19" t="s">
        <v>14</v>
      </c>
      <c r="B2335" s="19" t="str">
        <f>_xlfn.XLOOKUP(A2335,'Customer Names'!A:A,'Customer Names'!C:C,"Not Found")</f>
        <v>Rosendahl</v>
      </c>
      <c r="C2335" s="20">
        <f>_xlfn.XLOOKUP(A2335,'Medical Examinations'!A:A,'Medical Examinations'!B:B,"not found")</f>
        <v>17.600000000000001</v>
      </c>
      <c r="D2335" s="20">
        <f>_xlfn.XLOOKUP(A2335,'Medical Examinations'!A:A,'Medical Examinations'!C:C,"not found")</f>
        <v>4.3899999999999997</v>
      </c>
      <c r="E2335" s="20" t="str">
        <f>_xlfn.XLOOKUP(A2335,'Medical Examinations'!A:A,'Medical Examinations'!D:D,"not found")</f>
        <v>No</v>
      </c>
      <c r="F2335" s="20" t="str">
        <f>_xlfn.XLOOKUP(A2335,'Medical Examinations'!A:A,'Medical Examinations'!E:E,"not found")</f>
        <v>No</v>
      </c>
      <c r="G2335" s="20" t="str">
        <f>_xlfn.XLOOKUP(A2335,'Medical Examinations'!A:A,'Medical Examinations'!F:F,"not found")</f>
        <v>No</v>
      </c>
      <c r="H2335" s="20">
        <f>_xlfn.XLOOKUP(A2335,'Medical Examinations'!A:A,'Medical Examinations'!G:G,"not found")</f>
        <v>1</v>
      </c>
      <c r="I2335" s="20" t="str">
        <f>_xlfn.XLOOKUP(A2335,'Medical Examinations'!A:A,'Medical Examinations'!H:H,"not found")</f>
        <v>No</v>
      </c>
      <c r="J2335" s="20" t="str">
        <f>_xlfn.XLOOKUP(A2335,'Medical Examinations'!A:A,'Medical Examinations'!I:I,"not found")</f>
        <v>Underweight</v>
      </c>
      <c r="K2335" s="21">
        <f>_xlfn.XLOOKUP(A2335,'Hospitalisation Details'!A:A,'Hospitalisation Details'!F:F,"Not Found")</f>
        <v>33938</v>
      </c>
      <c r="L2335" s="22">
        <f>_xlfn.XLOOKUP(A2335,'Hospitalisation Details'!A:A,'Hospitalisation Details'!H:H,"Not Found")</f>
        <v>570.62</v>
      </c>
      <c r="M2335" s="21" t="str">
        <f>_xlfn.XLOOKUP(A2335,'Hospitalisation Details'!A:A,'Hospitalisation Details'!I:I,"Not Found")</f>
        <v>tier - 2</v>
      </c>
      <c r="N2335" s="21" t="str">
        <f>_xlfn.XLOOKUP(A2335,'Hospitalisation Details'!A:A,'Hospitalisation Details'!J:J,"Not Found")</f>
        <v>tier - 2</v>
      </c>
      <c r="O2335" s="21" t="str">
        <f>_xlfn.XLOOKUP(A2335,'Hospitalisation Details'!A:A,'Hospitalisation Details'!K:K,"Not Found")</f>
        <v>R1013</v>
      </c>
      <c r="P2335" s="23">
        <f>_xlfn.XLOOKUP(A2335,'Hospitalisation Details'!A:A,'Hospitalisation Details'!L:L,"Not Found")</f>
        <v>30</v>
      </c>
    </row>
    <row r="2336" spans="1:16" ht="15.75" x14ac:dyDescent="0.25">
      <c r="A2336" s="19" t="s">
        <v>9</v>
      </c>
      <c r="B2336" s="19" t="str">
        <f>_xlfn.XLOOKUP(A2336,'Customer Names'!A:A,'Customer Names'!C:C,"Not Found")</f>
        <v>German</v>
      </c>
      <c r="C2336" s="20">
        <f>_xlfn.XLOOKUP(A2336,'Medical Examinations'!A:A,'Medical Examinations'!B:B,"not found")</f>
        <v>17.579999999999998</v>
      </c>
      <c r="D2336" s="20">
        <f>_xlfn.XLOOKUP(A2336,'Medical Examinations'!A:A,'Medical Examinations'!C:C,"not found")</f>
        <v>4.51</v>
      </c>
      <c r="E2336" s="20" t="str">
        <f>_xlfn.XLOOKUP(A2336,'Medical Examinations'!A:A,'Medical Examinations'!D:D,"not found")</f>
        <v>No</v>
      </c>
      <c r="F2336" s="20" t="str">
        <f>_xlfn.XLOOKUP(A2336,'Medical Examinations'!A:A,'Medical Examinations'!E:E,"not found")</f>
        <v>No</v>
      </c>
      <c r="G2336" s="20" t="str">
        <f>_xlfn.XLOOKUP(A2336,'Medical Examinations'!A:A,'Medical Examinations'!F:F,"not found")</f>
        <v>No</v>
      </c>
      <c r="H2336" s="20">
        <f>_xlfn.XLOOKUP(A2336,'Medical Examinations'!A:A,'Medical Examinations'!G:G,"not found")</f>
        <v>1</v>
      </c>
      <c r="I2336" s="20" t="str">
        <f>_xlfn.XLOOKUP(A2336,'Medical Examinations'!A:A,'Medical Examinations'!H:H,"not found")</f>
        <v>No</v>
      </c>
      <c r="J2336" s="20" t="str">
        <f>_xlfn.XLOOKUP(A2336,'Medical Examinations'!A:A,'Medical Examinations'!I:I,"not found")</f>
        <v>Underweight</v>
      </c>
      <c r="K2336" s="21">
        <f>_xlfn.XLOOKUP(A2336,'Hospitalisation Details'!A:A,'Hospitalisation Details'!F:F,"Not Found")</f>
        <v>33794</v>
      </c>
      <c r="L2336" s="22">
        <f>_xlfn.XLOOKUP(A2336,'Hospitalisation Details'!A:A,'Hospitalisation Details'!H:H,"Not Found")</f>
        <v>563.84</v>
      </c>
      <c r="M2336" s="21" t="str">
        <f>_xlfn.XLOOKUP(A2336,'Hospitalisation Details'!A:A,'Hospitalisation Details'!I:I,"Not Found")</f>
        <v>tier - 2</v>
      </c>
      <c r="N2336" s="21" t="str">
        <f>_xlfn.XLOOKUP(A2336,'Hospitalisation Details'!A:A,'Hospitalisation Details'!J:J,"Not Found")</f>
        <v>tier - 2</v>
      </c>
      <c r="O2336" s="21" t="str">
        <f>_xlfn.XLOOKUP(A2336,'Hospitalisation Details'!A:A,'Hospitalisation Details'!K:K,"Not Found")</f>
        <v>R1013</v>
      </c>
      <c r="P2336" s="23">
        <f>_xlfn.XLOOKUP(A2336,'Hospitalisation Details'!A:A,'Hospitalisation Details'!L:L,"Not Found")</f>
        <v>30</v>
      </c>
    </row>
    <row r="2337" spans="1:16" ht="15.75" x14ac:dyDescent="0.25">
      <c r="A2337" s="26">
        <f>SUBTOTAL(103,Table1[Customer ID])</f>
        <v>2335</v>
      </c>
      <c r="B2337" s="26">
        <f>SUBTOTAL(103,Table1[First Name])</f>
        <v>2335</v>
      </c>
      <c r="C2337" s="27">
        <f>SUBTOTAL(101,Table1[BMI])</f>
        <v>30.972648822269903</v>
      </c>
      <c r="D2337" s="27">
        <f>SUBTOTAL(101,Table1[HBA1C])</f>
        <v>6.578997858672385</v>
      </c>
      <c r="E2337" s="27">
        <f>SUBTOTAL(103,Table1[Heart Issues])</f>
        <v>2335</v>
      </c>
      <c r="F2337" s="27">
        <f>SUBTOTAL(103,Table1[Any Transplants])</f>
        <v>2335</v>
      </c>
      <c r="G2337" s="27">
        <f>SUBTOTAL(103,Table1[Cancer history])</f>
        <v>2335</v>
      </c>
      <c r="H2337" s="27">
        <f>SUBTOTAL(103,Table1[NumberOfMajorSurgeries])</f>
        <v>2335</v>
      </c>
      <c r="I2337" s="27">
        <f>SUBTOTAL(103,Table1[smoker])</f>
        <v>2335</v>
      </c>
      <c r="J2337" s="27">
        <f>SUBTOTAL(103,Table1[Weight Status])</f>
        <v>2335</v>
      </c>
      <c r="K2337" s="27">
        <f>SUBTOTAL(103,Table1[Date of Birth])</f>
        <v>2335</v>
      </c>
      <c r="L2337" s="22">
        <f>SUBTOTAL(101,Table1[charges])</f>
        <v>13529.918034261262</v>
      </c>
      <c r="M2337" s="27">
        <f>SUBTOTAL(103,Table1[Hospital tier])</f>
        <v>2335</v>
      </c>
      <c r="N2337" s="27">
        <f>SUBTOTAL(103,Table1[City tier])</f>
        <v>2335</v>
      </c>
      <c r="O2337" s="27">
        <f>SUBTOTAL(103,Table1[State ID])</f>
        <v>2335</v>
      </c>
      <c r="P2337" s="23">
        <f>SUBTOTAL(101,Table1[Age])</f>
        <v>39.22869379014989</v>
      </c>
    </row>
  </sheetData>
  <mergeCells count="1">
    <mergeCell ref="R1:S1"/>
  </mergeCell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2B30-0C4F-48E8-B4BC-32D0C60C22F8}">
  <sheetPr>
    <tabColor rgb="FF00B050"/>
  </sheetPr>
  <dimension ref="A1:F2336"/>
  <sheetViews>
    <sheetView workbookViewId="0">
      <selection activeCell="F24" sqref="F24"/>
    </sheetView>
  </sheetViews>
  <sheetFormatPr defaultRowHeight="15" x14ac:dyDescent="0.25"/>
  <cols>
    <col min="1" max="1" width="15.5703125" customWidth="1"/>
    <col min="2" max="2" width="37.42578125" bestFit="1" customWidth="1"/>
    <col min="3" max="3" width="19" bestFit="1" customWidth="1"/>
    <col min="4" max="4" width="10.5703125" bestFit="1" customWidth="1"/>
    <col min="5" max="5" width="21" bestFit="1" customWidth="1"/>
    <col min="6" max="6" width="50.85546875" bestFit="1" customWidth="1"/>
  </cols>
  <sheetData>
    <row r="1" spans="1:6" s="1" customFormat="1" ht="18.95" customHeight="1" x14ac:dyDescent="0.25">
      <c r="A1" s="4" t="s">
        <v>0</v>
      </c>
      <c r="B1" s="5" t="s">
        <v>2384</v>
      </c>
      <c r="C1" s="8" t="s">
        <v>4728</v>
      </c>
      <c r="D1" s="8" t="s">
        <v>4727</v>
      </c>
      <c r="E1" s="8" t="s">
        <v>4729</v>
      </c>
      <c r="F1" s="10" t="s">
        <v>8338</v>
      </c>
    </row>
    <row r="2" spans="1:6" ht="15.75" x14ac:dyDescent="0.25">
      <c r="A2" s="6" t="s">
        <v>2372</v>
      </c>
      <c r="B2" s="6" t="s">
        <v>2385</v>
      </c>
      <c r="C2" s="6" t="s">
        <v>4730</v>
      </c>
      <c r="D2" s="9" t="s">
        <v>6734</v>
      </c>
      <c r="E2" s="9" t="s">
        <v>6735</v>
      </c>
    </row>
    <row r="3" spans="1:6" ht="15.75" x14ac:dyDescent="0.25">
      <c r="A3" s="6" t="s">
        <v>2371</v>
      </c>
      <c r="B3" s="6" t="s">
        <v>2386</v>
      </c>
      <c r="C3" s="6" t="s">
        <v>4731</v>
      </c>
      <c r="D3" s="9" t="s">
        <v>6736</v>
      </c>
      <c r="E3" s="9" t="s">
        <v>6737</v>
      </c>
    </row>
    <row r="4" spans="1:6" ht="15.75" x14ac:dyDescent="0.25">
      <c r="A4" s="6" t="s">
        <v>2370</v>
      </c>
      <c r="B4" s="6" t="s">
        <v>2387</v>
      </c>
      <c r="C4" s="6" t="s">
        <v>4732</v>
      </c>
      <c r="D4" s="9" t="s">
        <v>6736</v>
      </c>
      <c r="E4" s="9" t="s">
        <v>6738</v>
      </c>
    </row>
    <row r="5" spans="1:6" ht="15.75" x14ac:dyDescent="0.25">
      <c r="A5" s="6" t="s">
        <v>2369</v>
      </c>
      <c r="B5" s="6" t="s">
        <v>2388</v>
      </c>
      <c r="C5" s="6" t="s">
        <v>4733</v>
      </c>
      <c r="D5" s="9" t="s">
        <v>6734</v>
      </c>
      <c r="E5" s="9" t="s">
        <v>6739</v>
      </c>
    </row>
    <row r="6" spans="1:6" ht="15.75" x14ac:dyDescent="0.25">
      <c r="A6" s="6" t="s">
        <v>2368</v>
      </c>
      <c r="B6" s="6" t="s">
        <v>2389</v>
      </c>
      <c r="C6" s="6" t="s">
        <v>4734</v>
      </c>
      <c r="D6" s="9" t="s">
        <v>6734</v>
      </c>
      <c r="E6" s="9" t="s">
        <v>6740</v>
      </c>
    </row>
    <row r="7" spans="1:6" ht="15.75" x14ac:dyDescent="0.25">
      <c r="A7" s="6" t="s">
        <v>2367</v>
      </c>
      <c r="B7" s="6" t="s">
        <v>2390</v>
      </c>
      <c r="C7" s="6" t="s">
        <v>4735</v>
      </c>
      <c r="D7" s="9" t="s">
        <v>6736</v>
      </c>
      <c r="E7" s="9" t="s">
        <v>6741</v>
      </c>
    </row>
    <row r="8" spans="1:6" ht="15.75" x14ac:dyDescent="0.25">
      <c r="A8" s="6" t="s">
        <v>2366</v>
      </c>
      <c r="B8" s="6" t="s">
        <v>2391</v>
      </c>
      <c r="C8" s="6" t="s">
        <v>4736</v>
      </c>
      <c r="D8" s="9" t="s">
        <v>6736</v>
      </c>
      <c r="E8" s="9" t="s">
        <v>6742</v>
      </c>
    </row>
    <row r="9" spans="1:6" ht="15.75" x14ac:dyDescent="0.25">
      <c r="A9" s="6" t="s">
        <v>2365</v>
      </c>
      <c r="B9" s="6" t="s">
        <v>2392</v>
      </c>
      <c r="C9" s="6" t="s">
        <v>4737</v>
      </c>
      <c r="D9" s="9" t="s">
        <v>6736</v>
      </c>
      <c r="E9" s="9" t="s">
        <v>6743</v>
      </c>
    </row>
    <row r="10" spans="1:6" ht="15.75" x14ac:dyDescent="0.25">
      <c r="A10" s="6" t="s">
        <v>2364</v>
      </c>
      <c r="B10" s="6" t="s">
        <v>2393</v>
      </c>
      <c r="C10" s="6" t="s">
        <v>4738</v>
      </c>
      <c r="D10" s="9" t="s">
        <v>6736</v>
      </c>
      <c r="E10" s="9" t="s">
        <v>6744</v>
      </c>
    </row>
    <row r="11" spans="1:6" ht="15.75" x14ac:dyDescent="0.25">
      <c r="A11" s="6" t="s">
        <v>2363</v>
      </c>
      <c r="B11" s="6" t="s">
        <v>2394</v>
      </c>
      <c r="C11" s="6" t="s">
        <v>4739</v>
      </c>
      <c r="D11" s="9" t="s">
        <v>6734</v>
      </c>
      <c r="E11" s="9" t="s">
        <v>6745</v>
      </c>
    </row>
    <row r="12" spans="1:6" ht="15.75" x14ac:dyDescent="0.25">
      <c r="A12" s="6" t="s">
        <v>2362</v>
      </c>
      <c r="B12" s="6" t="s">
        <v>2395</v>
      </c>
      <c r="C12" s="6" t="s">
        <v>4740</v>
      </c>
      <c r="D12" s="9" t="s">
        <v>6734</v>
      </c>
      <c r="E12" s="9" t="s">
        <v>6746</v>
      </c>
    </row>
    <row r="13" spans="1:6" ht="15.75" x14ac:dyDescent="0.25">
      <c r="A13" s="6" t="s">
        <v>2361</v>
      </c>
      <c r="B13" s="6" t="s">
        <v>2396</v>
      </c>
      <c r="C13" s="6" t="s">
        <v>4741</v>
      </c>
      <c r="D13" s="9" t="s">
        <v>6736</v>
      </c>
      <c r="E13" s="9" t="s">
        <v>6747</v>
      </c>
    </row>
    <row r="14" spans="1:6" ht="15.75" x14ac:dyDescent="0.25">
      <c r="A14" s="6" t="s">
        <v>2360</v>
      </c>
      <c r="B14" s="6" t="s">
        <v>2397</v>
      </c>
      <c r="C14" s="6" t="s">
        <v>4742</v>
      </c>
      <c r="D14" s="9" t="s">
        <v>6736</v>
      </c>
      <c r="E14" s="9" t="s">
        <v>6748</v>
      </c>
    </row>
    <row r="15" spans="1:6" ht="15.75" x14ac:dyDescent="0.25">
      <c r="A15" s="6" t="s">
        <v>2359</v>
      </c>
      <c r="B15" s="6" t="s">
        <v>2398</v>
      </c>
      <c r="C15" s="6" t="s">
        <v>4743</v>
      </c>
      <c r="D15" s="9" t="s">
        <v>6736</v>
      </c>
      <c r="E15" s="9" t="s">
        <v>6749</v>
      </c>
    </row>
    <row r="16" spans="1:6" ht="15.75" x14ac:dyDescent="0.25">
      <c r="A16" s="6" t="s">
        <v>2358</v>
      </c>
      <c r="B16" s="6" t="s">
        <v>2399</v>
      </c>
      <c r="C16" s="6" t="s">
        <v>4744</v>
      </c>
      <c r="D16" s="9" t="s">
        <v>6734</v>
      </c>
      <c r="E16" s="9" t="s">
        <v>6750</v>
      </c>
    </row>
    <row r="17" spans="1:5" ht="15.75" x14ac:dyDescent="0.25">
      <c r="A17" s="6" t="s">
        <v>2357</v>
      </c>
      <c r="B17" s="6" t="s">
        <v>2400</v>
      </c>
      <c r="C17" s="6" t="s">
        <v>4745</v>
      </c>
      <c r="D17" s="9" t="s">
        <v>6736</v>
      </c>
      <c r="E17" s="9" t="s">
        <v>6751</v>
      </c>
    </row>
    <row r="18" spans="1:5" ht="15.75" x14ac:dyDescent="0.25">
      <c r="A18" s="6" t="s">
        <v>2356</v>
      </c>
      <c r="B18" s="6" t="s">
        <v>2401</v>
      </c>
      <c r="C18" s="6" t="s">
        <v>4746</v>
      </c>
      <c r="D18" s="9" t="s">
        <v>6734</v>
      </c>
      <c r="E18" s="9" t="s">
        <v>6752</v>
      </c>
    </row>
    <row r="19" spans="1:5" ht="15.75" x14ac:dyDescent="0.25">
      <c r="A19" s="6" t="s">
        <v>2355</v>
      </c>
      <c r="B19" s="6" t="s">
        <v>2402</v>
      </c>
      <c r="C19" s="6" t="s">
        <v>4747</v>
      </c>
      <c r="D19" s="9" t="s">
        <v>6734</v>
      </c>
      <c r="E19" s="9" t="s">
        <v>6753</v>
      </c>
    </row>
    <row r="20" spans="1:5" ht="15.75" x14ac:dyDescent="0.25">
      <c r="A20" s="6" t="s">
        <v>2354</v>
      </c>
      <c r="B20" s="6" t="s">
        <v>2403</v>
      </c>
      <c r="C20" s="6" t="s">
        <v>4748</v>
      </c>
      <c r="D20" s="9" t="s">
        <v>6736</v>
      </c>
      <c r="E20" s="9" t="s">
        <v>6754</v>
      </c>
    </row>
    <row r="21" spans="1:5" ht="15.75" x14ac:dyDescent="0.25">
      <c r="A21" s="6" t="s">
        <v>2353</v>
      </c>
      <c r="B21" s="6" t="s">
        <v>2404</v>
      </c>
      <c r="C21" s="6" t="s">
        <v>4749</v>
      </c>
      <c r="D21" s="9" t="s">
        <v>6736</v>
      </c>
      <c r="E21" s="9" t="s">
        <v>6755</v>
      </c>
    </row>
    <row r="22" spans="1:5" ht="15.75" x14ac:dyDescent="0.25">
      <c r="A22" s="6" t="s">
        <v>2352</v>
      </c>
      <c r="B22" s="6" t="s">
        <v>2405</v>
      </c>
      <c r="C22" s="6" t="s">
        <v>4750</v>
      </c>
      <c r="D22" s="9" t="s">
        <v>6736</v>
      </c>
      <c r="E22" s="9" t="s">
        <v>6756</v>
      </c>
    </row>
    <row r="23" spans="1:5" ht="15.75" x14ac:dyDescent="0.25">
      <c r="A23" s="6" t="s">
        <v>2351</v>
      </c>
      <c r="B23" s="6" t="s">
        <v>2406</v>
      </c>
      <c r="C23" s="6" t="s">
        <v>4751</v>
      </c>
      <c r="D23" s="9" t="s">
        <v>6734</v>
      </c>
      <c r="E23" s="9" t="s">
        <v>6757</v>
      </c>
    </row>
    <row r="24" spans="1:5" ht="15.75" x14ac:dyDescent="0.25">
      <c r="A24" s="6" t="s">
        <v>2350</v>
      </c>
      <c r="B24" s="6" t="s">
        <v>2407</v>
      </c>
      <c r="C24" s="6" t="s">
        <v>4752</v>
      </c>
      <c r="D24" s="9" t="s">
        <v>6734</v>
      </c>
      <c r="E24" s="9" t="s">
        <v>6758</v>
      </c>
    </row>
    <row r="25" spans="1:5" ht="15.75" x14ac:dyDescent="0.25">
      <c r="A25" s="6" t="s">
        <v>2349</v>
      </c>
      <c r="B25" s="6" t="s">
        <v>2408</v>
      </c>
      <c r="C25" s="6" t="s">
        <v>4753</v>
      </c>
      <c r="D25" s="9" t="s">
        <v>6736</v>
      </c>
      <c r="E25" s="9" t="s">
        <v>6759</v>
      </c>
    </row>
    <row r="26" spans="1:5" ht="15.75" x14ac:dyDescent="0.25">
      <c r="A26" s="6" t="s">
        <v>2348</v>
      </c>
      <c r="B26" s="6" t="s">
        <v>2409</v>
      </c>
      <c r="C26" s="6" t="s">
        <v>4754</v>
      </c>
      <c r="D26" s="9" t="s">
        <v>6736</v>
      </c>
      <c r="E26" s="9" t="s">
        <v>6760</v>
      </c>
    </row>
    <row r="27" spans="1:5" ht="15.75" x14ac:dyDescent="0.25">
      <c r="A27" s="6" t="s">
        <v>2347</v>
      </c>
      <c r="B27" s="6" t="s">
        <v>2410</v>
      </c>
      <c r="C27" s="6" t="s">
        <v>4755</v>
      </c>
      <c r="D27" s="9" t="s">
        <v>6736</v>
      </c>
      <c r="E27" s="9" t="s">
        <v>6761</v>
      </c>
    </row>
    <row r="28" spans="1:5" ht="15.75" x14ac:dyDescent="0.25">
      <c r="A28" s="6" t="s">
        <v>2346</v>
      </c>
      <c r="B28" s="6" t="s">
        <v>2411</v>
      </c>
      <c r="C28" s="6" t="s">
        <v>4756</v>
      </c>
      <c r="D28" s="9" t="s">
        <v>6736</v>
      </c>
      <c r="E28" s="9" t="s">
        <v>6762</v>
      </c>
    </row>
    <row r="29" spans="1:5" ht="15.75" x14ac:dyDescent="0.25">
      <c r="A29" s="6" t="s">
        <v>2345</v>
      </c>
      <c r="B29" s="6" t="s">
        <v>2412</v>
      </c>
      <c r="C29" s="6" t="s">
        <v>4757</v>
      </c>
      <c r="D29" s="9" t="s">
        <v>6734</v>
      </c>
      <c r="E29" s="9" t="s">
        <v>6763</v>
      </c>
    </row>
    <row r="30" spans="1:5" ht="15.75" x14ac:dyDescent="0.25">
      <c r="A30" s="6" t="s">
        <v>2344</v>
      </c>
      <c r="B30" s="6" t="s">
        <v>2413</v>
      </c>
      <c r="C30" s="6" t="s">
        <v>4758</v>
      </c>
      <c r="D30" s="9" t="s">
        <v>6736</v>
      </c>
      <c r="E30" s="9" t="s">
        <v>6743</v>
      </c>
    </row>
    <row r="31" spans="1:5" ht="15.75" x14ac:dyDescent="0.25">
      <c r="A31" s="6" t="s">
        <v>2343</v>
      </c>
      <c r="B31" s="6" t="s">
        <v>2414</v>
      </c>
      <c r="C31" s="6" t="s">
        <v>4759</v>
      </c>
      <c r="D31" s="9" t="s">
        <v>6734</v>
      </c>
      <c r="E31" s="9" t="s">
        <v>6764</v>
      </c>
    </row>
    <row r="32" spans="1:5" ht="15.75" x14ac:dyDescent="0.25">
      <c r="A32" s="6" t="s">
        <v>2342</v>
      </c>
      <c r="B32" s="6" t="s">
        <v>2415</v>
      </c>
      <c r="C32" s="6" t="s">
        <v>4760</v>
      </c>
      <c r="D32" s="9" t="s">
        <v>6734</v>
      </c>
      <c r="E32" s="9" t="s">
        <v>6765</v>
      </c>
    </row>
    <row r="33" spans="1:5" ht="15.75" x14ac:dyDescent="0.25">
      <c r="A33" s="6" t="s">
        <v>2341</v>
      </c>
      <c r="B33" s="6" t="s">
        <v>2416</v>
      </c>
      <c r="C33" s="6" t="s">
        <v>4761</v>
      </c>
      <c r="D33" s="9" t="s">
        <v>6736</v>
      </c>
      <c r="E33" s="9" t="s">
        <v>6766</v>
      </c>
    </row>
    <row r="34" spans="1:5" ht="15.75" x14ac:dyDescent="0.25">
      <c r="A34" s="6" t="s">
        <v>2340</v>
      </c>
      <c r="B34" s="6" t="s">
        <v>2417</v>
      </c>
      <c r="C34" s="6" t="s">
        <v>4762</v>
      </c>
      <c r="D34" s="9" t="s">
        <v>6736</v>
      </c>
      <c r="E34" s="9" t="s">
        <v>6767</v>
      </c>
    </row>
    <row r="35" spans="1:5" ht="15.75" x14ac:dyDescent="0.25">
      <c r="A35" s="6" t="s">
        <v>2339</v>
      </c>
      <c r="B35" s="6" t="s">
        <v>2418</v>
      </c>
      <c r="C35" s="6" t="s">
        <v>4763</v>
      </c>
      <c r="D35" s="9" t="s">
        <v>6734</v>
      </c>
      <c r="E35" s="9" t="s">
        <v>6768</v>
      </c>
    </row>
    <row r="36" spans="1:5" ht="15.75" x14ac:dyDescent="0.25">
      <c r="A36" s="6" t="s">
        <v>2338</v>
      </c>
      <c r="B36" s="6" t="s">
        <v>2419</v>
      </c>
      <c r="C36" s="6" t="s">
        <v>4764</v>
      </c>
      <c r="D36" s="9" t="s">
        <v>6734</v>
      </c>
      <c r="E36" s="9" t="s">
        <v>6769</v>
      </c>
    </row>
    <row r="37" spans="1:5" ht="15.75" x14ac:dyDescent="0.25">
      <c r="A37" s="6" t="s">
        <v>2337</v>
      </c>
      <c r="B37" s="6" t="s">
        <v>2420</v>
      </c>
      <c r="C37" s="6" t="s">
        <v>4765</v>
      </c>
      <c r="D37" s="9" t="s">
        <v>6736</v>
      </c>
      <c r="E37" s="9" t="s">
        <v>6770</v>
      </c>
    </row>
    <row r="38" spans="1:5" ht="15.75" x14ac:dyDescent="0.25">
      <c r="A38" s="6" t="s">
        <v>2336</v>
      </c>
      <c r="B38" s="6" t="s">
        <v>2421</v>
      </c>
      <c r="C38" s="6" t="s">
        <v>4766</v>
      </c>
      <c r="D38" s="9" t="s">
        <v>6736</v>
      </c>
      <c r="E38" s="9" t="s">
        <v>6771</v>
      </c>
    </row>
    <row r="39" spans="1:5" ht="15.75" x14ac:dyDescent="0.25">
      <c r="A39" s="6" t="s">
        <v>2335</v>
      </c>
      <c r="B39" s="6" t="s">
        <v>2422</v>
      </c>
      <c r="C39" s="6" t="s">
        <v>4767</v>
      </c>
      <c r="D39" s="9" t="s">
        <v>6734</v>
      </c>
      <c r="E39" s="9" t="s">
        <v>6772</v>
      </c>
    </row>
    <row r="40" spans="1:5" ht="15.75" x14ac:dyDescent="0.25">
      <c r="A40" s="6" t="s">
        <v>2334</v>
      </c>
      <c r="B40" s="6" t="s">
        <v>2423</v>
      </c>
      <c r="C40" s="6" t="s">
        <v>4768</v>
      </c>
      <c r="D40" s="9" t="s">
        <v>6734</v>
      </c>
      <c r="E40" s="9" t="s">
        <v>6773</v>
      </c>
    </row>
    <row r="41" spans="1:5" ht="15.75" x14ac:dyDescent="0.25">
      <c r="A41" s="6" t="s">
        <v>2333</v>
      </c>
      <c r="B41" s="6" t="s">
        <v>2424</v>
      </c>
      <c r="C41" s="6" t="s">
        <v>4769</v>
      </c>
      <c r="D41" s="9" t="s">
        <v>6736</v>
      </c>
      <c r="E41" s="9" t="s">
        <v>6774</v>
      </c>
    </row>
    <row r="42" spans="1:5" ht="15.75" x14ac:dyDescent="0.25">
      <c r="A42" s="6" t="s">
        <v>2332</v>
      </c>
      <c r="B42" s="6" t="s">
        <v>2425</v>
      </c>
      <c r="C42" s="6" t="s">
        <v>4770</v>
      </c>
      <c r="D42" s="9" t="s">
        <v>6736</v>
      </c>
      <c r="E42" s="9" t="s">
        <v>6775</v>
      </c>
    </row>
    <row r="43" spans="1:5" ht="15.75" x14ac:dyDescent="0.25">
      <c r="A43" s="6" t="s">
        <v>2331</v>
      </c>
      <c r="B43" s="6" t="s">
        <v>2426</v>
      </c>
      <c r="C43" s="6" t="s">
        <v>4771</v>
      </c>
      <c r="D43" s="9" t="s">
        <v>6734</v>
      </c>
      <c r="E43" s="9" t="s">
        <v>6776</v>
      </c>
    </row>
    <row r="44" spans="1:5" ht="15.75" x14ac:dyDescent="0.25">
      <c r="A44" s="6" t="s">
        <v>2330</v>
      </c>
      <c r="B44" s="6" t="s">
        <v>2427</v>
      </c>
      <c r="C44" s="6" t="s">
        <v>4772</v>
      </c>
      <c r="D44" s="9" t="s">
        <v>6734</v>
      </c>
      <c r="E44" s="9" t="s">
        <v>6758</v>
      </c>
    </row>
    <row r="45" spans="1:5" ht="15.75" x14ac:dyDescent="0.25">
      <c r="A45" s="6" t="s">
        <v>2329</v>
      </c>
      <c r="B45" s="6" t="s">
        <v>2428</v>
      </c>
      <c r="C45" s="6" t="s">
        <v>4773</v>
      </c>
      <c r="D45" s="9" t="s">
        <v>6736</v>
      </c>
      <c r="E45" s="9" t="s">
        <v>6777</v>
      </c>
    </row>
    <row r="46" spans="1:5" ht="15.75" x14ac:dyDescent="0.25">
      <c r="A46" s="6" t="s">
        <v>2328</v>
      </c>
      <c r="B46" s="6" t="s">
        <v>2429</v>
      </c>
      <c r="C46" s="6" t="s">
        <v>4774</v>
      </c>
      <c r="D46" s="9" t="s">
        <v>6736</v>
      </c>
      <c r="E46" s="9" t="s">
        <v>6778</v>
      </c>
    </row>
    <row r="47" spans="1:5" ht="15.75" x14ac:dyDescent="0.25">
      <c r="A47" s="6" t="s">
        <v>2327</v>
      </c>
      <c r="B47" s="6" t="s">
        <v>2430</v>
      </c>
      <c r="C47" s="6" t="s">
        <v>4775</v>
      </c>
      <c r="D47" s="9" t="s">
        <v>6734</v>
      </c>
      <c r="E47" s="9" t="s">
        <v>6779</v>
      </c>
    </row>
    <row r="48" spans="1:5" ht="15.75" x14ac:dyDescent="0.25">
      <c r="A48" s="6" t="s">
        <v>2326</v>
      </c>
      <c r="B48" s="6" t="s">
        <v>2431</v>
      </c>
      <c r="C48" s="6" t="s">
        <v>4776</v>
      </c>
      <c r="D48" s="9" t="s">
        <v>6736</v>
      </c>
      <c r="E48" s="9" t="s">
        <v>6780</v>
      </c>
    </row>
    <row r="49" spans="1:5" ht="15.75" x14ac:dyDescent="0.25">
      <c r="A49" s="6" t="s">
        <v>2325</v>
      </c>
      <c r="B49" s="6" t="s">
        <v>2432</v>
      </c>
      <c r="C49" s="6" t="s">
        <v>4771</v>
      </c>
      <c r="D49" s="9" t="s">
        <v>6734</v>
      </c>
      <c r="E49" s="9" t="s">
        <v>6781</v>
      </c>
    </row>
    <row r="50" spans="1:5" ht="15.75" x14ac:dyDescent="0.25">
      <c r="A50" s="6" t="s">
        <v>2324</v>
      </c>
      <c r="B50" s="6" t="s">
        <v>2433</v>
      </c>
      <c r="C50" s="6" t="s">
        <v>4777</v>
      </c>
      <c r="D50" s="9" t="s">
        <v>6736</v>
      </c>
      <c r="E50" s="9" t="s">
        <v>6782</v>
      </c>
    </row>
    <row r="51" spans="1:5" ht="15.75" x14ac:dyDescent="0.25">
      <c r="A51" s="6" t="s">
        <v>2323</v>
      </c>
      <c r="B51" s="6" t="s">
        <v>2434</v>
      </c>
      <c r="C51" s="6" t="s">
        <v>4778</v>
      </c>
      <c r="D51" s="9" t="s">
        <v>6736</v>
      </c>
      <c r="E51" s="9" t="s">
        <v>6783</v>
      </c>
    </row>
    <row r="52" spans="1:5" ht="15.75" x14ac:dyDescent="0.25">
      <c r="A52" s="6" t="s">
        <v>2322</v>
      </c>
      <c r="B52" s="6" t="s">
        <v>2435</v>
      </c>
      <c r="C52" s="6" t="s">
        <v>4779</v>
      </c>
      <c r="D52" s="9" t="s">
        <v>6736</v>
      </c>
      <c r="E52" s="9" t="s">
        <v>6784</v>
      </c>
    </row>
    <row r="53" spans="1:5" ht="15.75" x14ac:dyDescent="0.25">
      <c r="A53" s="6" t="s">
        <v>2321</v>
      </c>
      <c r="B53" s="6" t="s">
        <v>2436</v>
      </c>
      <c r="C53" s="6" t="s">
        <v>4780</v>
      </c>
      <c r="D53" s="9" t="s">
        <v>6734</v>
      </c>
      <c r="E53" s="9" t="s">
        <v>6785</v>
      </c>
    </row>
    <row r="54" spans="1:5" ht="15.75" x14ac:dyDescent="0.25">
      <c r="A54" s="6" t="s">
        <v>2320</v>
      </c>
      <c r="B54" s="6" t="s">
        <v>2437</v>
      </c>
      <c r="C54" s="6" t="s">
        <v>4781</v>
      </c>
      <c r="D54" s="9" t="s">
        <v>6736</v>
      </c>
      <c r="E54" s="9" t="s">
        <v>6747</v>
      </c>
    </row>
    <row r="55" spans="1:5" ht="15.75" x14ac:dyDescent="0.25">
      <c r="A55" s="6" t="s">
        <v>2319</v>
      </c>
      <c r="B55" s="6" t="s">
        <v>2438</v>
      </c>
      <c r="C55" s="6" t="s">
        <v>4782</v>
      </c>
      <c r="D55" s="9" t="s">
        <v>6736</v>
      </c>
      <c r="E55" s="9" t="s">
        <v>6786</v>
      </c>
    </row>
    <row r="56" spans="1:5" ht="15.75" x14ac:dyDescent="0.25">
      <c r="A56" s="6" t="s">
        <v>2318</v>
      </c>
      <c r="B56" s="6" t="s">
        <v>2439</v>
      </c>
      <c r="C56" s="6" t="s">
        <v>4783</v>
      </c>
      <c r="D56" s="9" t="s">
        <v>6734</v>
      </c>
      <c r="E56" s="9" t="s">
        <v>6787</v>
      </c>
    </row>
    <row r="57" spans="1:5" ht="15.75" x14ac:dyDescent="0.25">
      <c r="A57" s="6" t="s">
        <v>2317</v>
      </c>
      <c r="B57" s="6" t="s">
        <v>2440</v>
      </c>
      <c r="C57" s="6" t="s">
        <v>4784</v>
      </c>
      <c r="D57" s="9" t="s">
        <v>6734</v>
      </c>
      <c r="E57" s="9" t="s">
        <v>6788</v>
      </c>
    </row>
    <row r="58" spans="1:5" ht="15.75" x14ac:dyDescent="0.25">
      <c r="A58" s="6" t="s">
        <v>2316</v>
      </c>
      <c r="B58" s="6" t="s">
        <v>2441</v>
      </c>
      <c r="C58" s="6" t="s">
        <v>4785</v>
      </c>
      <c r="D58" s="9" t="s">
        <v>6736</v>
      </c>
      <c r="E58" s="9" t="s">
        <v>6789</v>
      </c>
    </row>
    <row r="59" spans="1:5" ht="15.75" x14ac:dyDescent="0.25">
      <c r="A59" s="6" t="s">
        <v>2315</v>
      </c>
      <c r="B59" s="6" t="s">
        <v>2442</v>
      </c>
      <c r="C59" s="6" t="s">
        <v>4786</v>
      </c>
      <c r="D59" s="9" t="s">
        <v>6734</v>
      </c>
      <c r="E59" s="9" t="s">
        <v>6790</v>
      </c>
    </row>
    <row r="60" spans="1:5" ht="15.75" x14ac:dyDescent="0.25">
      <c r="A60" s="6" t="s">
        <v>2314</v>
      </c>
      <c r="B60" s="6" t="s">
        <v>2443</v>
      </c>
      <c r="C60" s="6" t="s">
        <v>4787</v>
      </c>
      <c r="D60" s="9" t="s">
        <v>6736</v>
      </c>
      <c r="E60" s="9" t="s">
        <v>6791</v>
      </c>
    </row>
    <row r="61" spans="1:5" ht="15.75" x14ac:dyDescent="0.25">
      <c r="A61" s="6" t="s">
        <v>2313</v>
      </c>
      <c r="B61" s="6" t="s">
        <v>2444</v>
      </c>
      <c r="C61" s="6" t="s">
        <v>4788</v>
      </c>
      <c r="D61" s="9" t="s">
        <v>6734</v>
      </c>
      <c r="E61" s="9" t="s">
        <v>6792</v>
      </c>
    </row>
    <row r="62" spans="1:5" ht="15.75" x14ac:dyDescent="0.25">
      <c r="A62" s="6" t="s">
        <v>2312</v>
      </c>
      <c r="B62" s="6" t="s">
        <v>2445</v>
      </c>
      <c r="C62" s="6" t="s">
        <v>4789</v>
      </c>
      <c r="D62" s="9" t="s">
        <v>6736</v>
      </c>
      <c r="E62" s="9" t="s">
        <v>6793</v>
      </c>
    </row>
    <row r="63" spans="1:5" ht="15.75" x14ac:dyDescent="0.25">
      <c r="A63" s="6" t="s">
        <v>2311</v>
      </c>
      <c r="B63" s="6" t="s">
        <v>2446</v>
      </c>
      <c r="C63" s="6" t="s">
        <v>4790</v>
      </c>
      <c r="D63" s="9" t="s">
        <v>6734</v>
      </c>
      <c r="E63" s="9" t="s">
        <v>6794</v>
      </c>
    </row>
    <row r="64" spans="1:5" ht="15.75" x14ac:dyDescent="0.25">
      <c r="A64" s="6" t="s">
        <v>2310</v>
      </c>
      <c r="B64" s="6" t="s">
        <v>2447</v>
      </c>
      <c r="C64" s="6" t="s">
        <v>4791</v>
      </c>
      <c r="D64" s="9" t="s">
        <v>6734</v>
      </c>
      <c r="E64" s="9" t="s">
        <v>6795</v>
      </c>
    </row>
    <row r="65" spans="1:6" ht="15.75" x14ac:dyDescent="0.25">
      <c r="A65" s="6" t="s">
        <v>2309</v>
      </c>
      <c r="B65" s="6" t="s">
        <v>2448</v>
      </c>
      <c r="C65" s="6" t="s">
        <v>4792</v>
      </c>
      <c r="D65" s="9" t="s">
        <v>6736</v>
      </c>
      <c r="E65" s="9" t="s">
        <v>6747</v>
      </c>
    </row>
    <row r="66" spans="1:6" ht="15.75" x14ac:dyDescent="0.25">
      <c r="A66" s="6" t="s">
        <v>2308</v>
      </c>
      <c r="B66" s="6" t="s">
        <v>2449</v>
      </c>
      <c r="C66" s="6" t="s">
        <v>4793</v>
      </c>
      <c r="D66" s="9" t="s">
        <v>6736</v>
      </c>
      <c r="E66" s="9" t="s">
        <v>6796</v>
      </c>
    </row>
    <row r="67" spans="1:6" ht="15.75" x14ac:dyDescent="0.25">
      <c r="A67" s="6" t="s">
        <v>2307</v>
      </c>
      <c r="B67" s="6" t="s">
        <v>2450</v>
      </c>
      <c r="C67" s="6" t="s">
        <v>4794</v>
      </c>
      <c r="D67" s="9" t="s">
        <v>6734</v>
      </c>
      <c r="E67" s="9" t="s">
        <v>6797</v>
      </c>
    </row>
    <row r="68" spans="1:6" ht="15.75" x14ac:dyDescent="0.25">
      <c r="A68" s="6" t="s">
        <v>2306</v>
      </c>
      <c r="B68" s="6" t="s">
        <v>2451</v>
      </c>
      <c r="C68" s="6" t="s">
        <v>4795</v>
      </c>
      <c r="D68" s="9" t="s">
        <v>6736</v>
      </c>
      <c r="E68" s="9" t="s">
        <v>6798</v>
      </c>
    </row>
    <row r="69" spans="1:6" ht="15.75" x14ac:dyDescent="0.25">
      <c r="A69" s="6" t="s">
        <v>2305</v>
      </c>
      <c r="B69" s="6" t="s">
        <v>2452</v>
      </c>
      <c r="C69" s="6" t="s">
        <v>4796</v>
      </c>
      <c r="D69" s="9" t="s">
        <v>6736</v>
      </c>
      <c r="E69" s="9" t="s">
        <v>6799</v>
      </c>
    </row>
    <row r="70" spans="1:6" ht="15.75" x14ac:dyDescent="0.25">
      <c r="A70" s="6" t="s">
        <v>2304</v>
      </c>
      <c r="B70" s="6" t="s">
        <v>2453</v>
      </c>
      <c r="C70" s="6" t="s">
        <v>4797</v>
      </c>
      <c r="D70" s="9" t="s">
        <v>6734</v>
      </c>
      <c r="E70" s="9" t="s">
        <v>6800</v>
      </c>
    </row>
    <row r="71" spans="1:6" ht="15.75" x14ac:dyDescent="0.25">
      <c r="A71" s="6" t="s">
        <v>2303</v>
      </c>
      <c r="B71" s="6" t="s">
        <v>2454</v>
      </c>
      <c r="C71" s="6" t="s">
        <v>4798</v>
      </c>
      <c r="D71" s="9" t="s">
        <v>6736</v>
      </c>
      <c r="E71" s="9" t="s">
        <v>6801</v>
      </c>
    </row>
    <row r="72" spans="1:6" ht="15.75" x14ac:dyDescent="0.25">
      <c r="A72" s="6" t="s">
        <v>2302</v>
      </c>
      <c r="B72" s="6" t="s">
        <v>2455</v>
      </c>
      <c r="C72" s="6" t="s">
        <v>4799</v>
      </c>
      <c r="D72" s="9" t="s">
        <v>6736</v>
      </c>
      <c r="E72" s="9" t="s">
        <v>6802</v>
      </c>
    </row>
    <row r="73" spans="1:6" ht="15.75" x14ac:dyDescent="0.25">
      <c r="A73" s="6" t="s">
        <v>2301</v>
      </c>
      <c r="B73" s="6" t="s">
        <v>2456</v>
      </c>
      <c r="C73" s="6" t="s">
        <v>4800</v>
      </c>
      <c r="D73" s="9" t="s">
        <v>6736</v>
      </c>
      <c r="E73" s="9" t="s">
        <v>6803</v>
      </c>
      <c r="F73" t="s">
        <v>6804</v>
      </c>
    </row>
    <row r="74" spans="1:6" ht="15.75" x14ac:dyDescent="0.25">
      <c r="A74" s="6" t="s">
        <v>2300</v>
      </c>
      <c r="B74" s="6" t="s">
        <v>2457</v>
      </c>
      <c r="C74" s="6" t="s">
        <v>4801</v>
      </c>
      <c r="D74" s="9" t="s">
        <v>6734</v>
      </c>
      <c r="E74" s="9" t="s">
        <v>6805</v>
      </c>
    </row>
    <row r="75" spans="1:6" ht="15.75" x14ac:dyDescent="0.25">
      <c r="A75" s="6" t="s">
        <v>2299</v>
      </c>
      <c r="B75" s="6" t="s">
        <v>2458</v>
      </c>
      <c r="C75" s="6" t="s">
        <v>4802</v>
      </c>
      <c r="D75" s="9" t="s">
        <v>6734</v>
      </c>
      <c r="E75" s="9" t="s">
        <v>6806</v>
      </c>
    </row>
    <row r="76" spans="1:6" ht="15.75" x14ac:dyDescent="0.25">
      <c r="A76" s="6" t="s">
        <v>2298</v>
      </c>
      <c r="B76" s="6" t="s">
        <v>2459</v>
      </c>
      <c r="C76" s="6" t="s">
        <v>4803</v>
      </c>
      <c r="D76" s="9" t="s">
        <v>6734</v>
      </c>
      <c r="E76" s="9" t="s">
        <v>6807</v>
      </c>
    </row>
    <row r="77" spans="1:6" ht="15.75" x14ac:dyDescent="0.25">
      <c r="A77" s="6" t="s">
        <v>2297</v>
      </c>
      <c r="B77" s="6" t="s">
        <v>2460</v>
      </c>
      <c r="C77" s="6" t="s">
        <v>4804</v>
      </c>
      <c r="D77" s="9" t="s">
        <v>6736</v>
      </c>
      <c r="E77" s="9" t="s">
        <v>6808</v>
      </c>
    </row>
    <row r="78" spans="1:6" ht="15.75" x14ac:dyDescent="0.25">
      <c r="A78" s="6" t="s">
        <v>2296</v>
      </c>
      <c r="B78" s="6" t="s">
        <v>2461</v>
      </c>
      <c r="C78" s="6" t="s">
        <v>4805</v>
      </c>
      <c r="D78" s="9" t="s">
        <v>6734</v>
      </c>
      <c r="E78" s="9" t="s">
        <v>6809</v>
      </c>
    </row>
    <row r="79" spans="1:6" ht="15.75" x14ac:dyDescent="0.25">
      <c r="A79" s="6" t="s">
        <v>2295</v>
      </c>
      <c r="B79" s="6" t="s">
        <v>2462</v>
      </c>
      <c r="C79" s="6" t="s">
        <v>4806</v>
      </c>
      <c r="D79" s="9" t="s">
        <v>6734</v>
      </c>
      <c r="E79" s="9" t="s">
        <v>6810</v>
      </c>
    </row>
    <row r="80" spans="1:6" ht="15.75" x14ac:dyDescent="0.25">
      <c r="A80" s="6" t="s">
        <v>2294</v>
      </c>
      <c r="B80" s="6" t="s">
        <v>2463</v>
      </c>
      <c r="C80" s="6" t="s">
        <v>4807</v>
      </c>
      <c r="D80" s="9" t="s">
        <v>6736</v>
      </c>
      <c r="E80" s="9" t="s">
        <v>6811</v>
      </c>
    </row>
    <row r="81" spans="1:5" ht="15.75" x14ac:dyDescent="0.25">
      <c r="A81" s="6" t="s">
        <v>2293</v>
      </c>
      <c r="B81" s="6" t="s">
        <v>2464</v>
      </c>
      <c r="C81" s="6" t="s">
        <v>4808</v>
      </c>
      <c r="D81" s="9" t="s">
        <v>6734</v>
      </c>
      <c r="E81" s="9" t="s">
        <v>6812</v>
      </c>
    </row>
    <row r="82" spans="1:5" ht="15.75" x14ac:dyDescent="0.25">
      <c r="A82" s="6" t="s">
        <v>2292</v>
      </c>
      <c r="B82" s="6" t="s">
        <v>2465</v>
      </c>
      <c r="C82" s="6" t="s">
        <v>4809</v>
      </c>
      <c r="D82" s="9" t="s">
        <v>6734</v>
      </c>
      <c r="E82" s="9" t="s">
        <v>6813</v>
      </c>
    </row>
    <row r="83" spans="1:5" ht="15.75" x14ac:dyDescent="0.25">
      <c r="A83" s="6" t="s">
        <v>2291</v>
      </c>
      <c r="B83" s="6" t="s">
        <v>2466</v>
      </c>
      <c r="C83" s="6" t="s">
        <v>4810</v>
      </c>
      <c r="D83" s="9" t="s">
        <v>6736</v>
      </c>
      <c r="E83" s="9" t="s">
        <v>6814</v>
      </c>
    </row>
    <row r="84" spans="1:5" ht="15.75" x14ac:dyDescent="0.25">
      <c r="A84" s="6" t="s">
        <v>2290</v>
      </c>
      <c r="B84" s="6" t="s">
        <v>2467</v>
      </c>
      <c r="C84" s="6" t="s">
        <v>4811</v>
      </c>
      <c r="D84" s="9" t="s">
        <v>6734</v>
      </c>
      <c r="E84" s="9" t="s">
        <v>6815</v>
      </c>
    </row>
    <row r="85" spans="1:5" ht="15.75" x14ac:dyDescent="0.25">
      <c r="A85" s="6" t="s">
        <v>2289</v>
      </c>
      <c r="B85" s="6" t="s">
        <v>2468</v>
      </c>
      <c r="C85" s="6" t="s">
        <v>4812</v>
      </c>
      <c r="D85" s="9" t="s">
        <v>6736</v>
      </c>
      <c r="E85" s="9" t="s">
        <v>6816</v>
      </c>
    </row>
    <row r="86" spans="1:5" ht="15.75" x14ac:dyDescent="0.25">
      <c r="A86" s="6" t="s">
        <v>2288</v>
      </c>
      <c r="B86" s="6" t="s">
        <v>2469</v>
      </c>
      <c r="C86" s="6" t="s">
        <v>4813</v>
      </c>
      <c r="D86" s="9" t="s">
        <v>6736</v>
      </c>
      <c r="E86" s="9" t="s">
        <v>6817</v>
      </c>
    </row>
    <row r="87" spans="1:5" ht="15.75" x14ac:dyDescent="0.25">
      <c r="A87" s="6" t="s">
        <v>2287</v>
      </c>
      <c r="B87" s="6" t="s">
        <v>2470</v>
      </c>
      <c r="C87" s="6" t="s">
        <v>4814</v>
      </c>
      <c r="D87" s="9" t="s">
        <v>6736</v>
      </c>
      <c r="E87" s="9" t="s">
        <v>6818</v>
      </c>
    </row>
    <row r="88" spans="1:5" ht="15.75" x14ac:dyDescent="0.25">
      <c r="A88" s="6" t="s">
        <v>2286</v>
      </c>
      <c r="B88" s="6" t="s">
        <v>2471</v>
      </c>
      <c r="C88" s="6" t="s">
        <v>4815</v>
      </c>
      <c r="D88" s="9" t="s">
        <v>6736</v>
      </c>
      <c r="E88" s="9" t="s">
        <v>6819</v>
      </c>
    </row>
    <row r="89" spans="1:5" ht="15.75" x14ac:dyDescent="0.25">
      <c r="A89" s="6" t="s">
        <v>2285</v>
      </c>
      <c r="B89" s="6" t="s">
        <v>2472</v>
      </c>
      <c r="C89" s="6" t="s">
        <v>4816</v>
      </c>
      <c r="D89" s="9" t="s">
        <v>6734</v>
      </c>
      <c r="E89" s="9" t="s">
        <v>6820</v>
      </c>
    </row>
    <row r="90" spans="1:5" ht="15.75" x14ac:dyDescent="0.25">
      <c r="A90" s="6" t="s">
        <v>2284</v>
      </c>
      <c r="B90" s="6" t="s">
        <v>2473</v>
      </c>
      <c r="C90" s="6" t="s">
        <v>4817</v>
      </c>
      <c r="D90" s="9" t="s">
        <v>6734</v>
      </c>
      <c r="E90" s="9" t="s">
        <v>6821</v>
      </c>
    </row>
    <row r="91" spans="1:5" ht="15.75" x14ac:dyDescent="0.25">
      <c r="A91" s="6" t="s">
        <v>2283</v>
      </c>
      <c r="B91" s="6" t="s">
        <v>2474</v>
      </c>
      <c r="C91" s="6" t="s">
        <v>4818</v>
      </c>
      <c r="D91" s="9" t="s">
        <v>6734</v>
      </c>
      <c r="E91" s="9" t="s">
        <v>6822</v>
      </c>
    </row>
    <row r="92" spans="1:5" ht="15.75" x14ac:dyDescent="0.25">
      <c r="A92" s="6" t="s">
        <v>2282</v>
      </c>
      <c r="B92" s="6" t="s">
        <v>2475</v>
      </c>
      <c r="C92" s="6" t="s">
        <v>4819</v>
      </c>
      <c r="D92" s="9" t="s">
        <v>6734</v>
      </c>
      <c r="E92" s="9" t="s">
        <v>6823</v>
      </c>
    </row>
    <row r="93" spans="1:5" ht="15.75" x14ac:dyDescent="0.25">
      <c r="A93" s="6" t="s">
        <v>2281</v>
      </c>
      <c r="B93" s="6" t="s">
        <v>2476</v>
      </c>
      <c r="C93" s="6" t="s">
        <v>4820</v>
      </c>
      <c r="D93" s="9" t="s">
        <v>6734</v>
      </c>
      <c r="E93" s="9" t="s">
        <v>6824</v>
      </c>
    </row>
    <row r="94" spans="1:5" ht="15.75" x14ac:dyDescent="0.25">
      <c r="A94" s="6" t="s">
        <v>2280</v>
      </c>
      <c r="B94" s="6" t="s">
        <v>2477</v>
      </c>
      <c r="C94" s="6" t="s">
        <v>4821</v>
      </c>
      <c r="D94" s="9" t="s">
        <v>6736</v>
      </c>
      <c r="E94" s="9" t="s">
        <v>6825</v>
      </c>
    </row>
    <row r="95" spans="1:5" ht="15.75" x14ac:dyDescent="0.25">
      <c r="A95" s="6" t="s">
        <v>2279</v>
      </c>
      <c r="B95" s="6" t="s">
        <v>2478</v>
      </c>
      <c r="C95" s="6" t="s">
        <v>4822</v>
      </c>
      <c r="D95" s="9" t="s">
        <v>6736</v>
      </c>
      <c r="E95" s="9" t="s">
        <v>6747</v>
      </c>
    </row>
    <row r="96" spans="1:5" ht="15.75" x14ac:dyDescent="0.25">
      <c r="A96" s="6" t="s">
        <v>2278</v>
      </c>
      <c r="B96" s="6" t="s">
        <v>2479</v>
      </c>
      <c r="C96" s="6" t="s">
        <v>4823</v>
      </c>
      <c r="D96" s="9" t="s">
        <v>6734</v>
      </c>
      <c r="E96" s="9" t="s">
        <v>6764</v>
      </c>
    </row>
    <row r="97" spans="1:5" ht="15.75" x14ac:dyDescent="0.25">
      <c r="A97" s="6" t="s">
        <v>2277</v>
      </c>
      <c r="B97" s="6" t="s">
        <v>2480</v>
      </c>
      <c r="C97" s="6" t="s">
        <v>4824</v>
      </c>
      <c r="D97" s="9" t="s">
        <v>6736</v>
      </c>
      <c r="E97" s="9" t="s">
        <v>6826</v>
      </c>
    </row>
    <row r="98" spans="1:5" ht="15.75" x14ac:dyDescent="0.25">
      <c r="A98" s="6" t="s">
        <v>2276</v>
      </c>
      <c r="B98" s="6" t="s">
        <v>2481</v>
      </c>
      <c r="C98" s="6" t="s">
        <v>4825</v>
      </c>
      <c r="D98" s="9" t="s">
        <v>6734</v>
      </c>
      <c r="E98" s="9" t="s">
        <v>6827</v>
      </c>
    </row>
    <row r="99" spans="1:5" ht="15.75" x14ac:dyDescent="0.25">
      <c r="A99" s="6" t="s">
        <v>2275</v>
      </c>
      <c r="B99" s="6" t="s">
        <v>2482</v>
      </c>
      <c r="C99" s="6" t="s">
        <v>4826</v>
      </c>
      <c r="D99" s="9" t="s">
        <v>6734</v>
      </c>
      <c r="E99" s="9" t="s">
        <v>6828</v>
      </c>
    </row>
    <row r="100" spans="1:5" ht="15.75" x14ac:dyDescent="0.25">
      <c r="A100" s="6" t="s">
        <v>2274</v>
      </c>
      <c r="B100" s="6" t="s">
        <v>2483</v>
      </c>
      <c r="C100" s="6" t="s">
        <v>4827</v>
      </c>
      <c r="D100" s="9" t="s">
        <v>6736</v>
      </c>
      <c r="E100" s="9" t="s">
        <v>6829</v>
      </c>
    </row>
    <row r="101" spans="1:5" ht="15.75" x14ac:dyDescent="0.25">
      <c r="A101" s="6" t="s">
        <v>2273</v>
      </c>
      <c r="B101" s="6" t="s">
        <v>2484</v>
      </c>
      <c r="C101" s="6" t="s">
        <v>4828</v>
      </c>
      <c r="D101" s="9" t="s">
        <v>6736</v>
      </c>
      <c r="E101" s="9" t="s">
        <v>6798</v>
      </c>
    </row>
    <row r="102" spans="1:5" ht="15.75" x14ac:dyDescent="0.25">
      <c r="A102" s="6" t="s">
        <v>2272</v>
      </c>
      <c r="B102" s="6" t="s">
        <v>2485</v>
      </c>
      <c r="C102" s="6" t="s">
        <v>4829</v>
      </c>
      <c r="D102" s="9" t="s">
        <v>6736</v>
      </c>
      <c r="E102" s="9" t="s">
        <v>6830</v>
      </c>
    </row>
    <row r="103" spans="1:5" ht="15.75" x14ac:dyDescent="0.25">
      <c r="A103" s="6" t="s">
        <v>2271</v>
      </c>
      <c r="B103" s="6" t="s">
        <v>2486</v>
      </c>
      <c r="C103" s="6" t="s">
        <v>4830</v>
      </c>
      <c r="D103" s="9" t="s">
        <v>6734</v>
      </c>
      <c r="E103" s="9" t="s">
        <v>6831</v>
      </c>
    </row>
    <row r="104" spans="1:5" ht="15.75" x14ac:dyDescent="0.25">
      <c r="A104" s="6" t="s">
        <v>2270</v>
      </c>
      <c r="B104" s="6" t="s">
        <v>2487</v>
      </c>
      <c r="C104" s="6" t="s">
        <v>4831</v>
      </c>
      <c r="D104" s="9" t="s">
        <v>6736</v>
      </c>
      <c r="E104" s="9" t="s">
        <v>6832</v>
      </c>
    </row>
    <row r="105" spans="1:5" ht="15.75" x14ac:dyDescent="0.25">
      <c r="A105" s="6" t="s">
        <v>2269</v>
      </c>
      <c r="B105" s="6" t="s">
        <v>2488</v>
      </c>
      <c r="C105" s="6" t="s">
        <v>4832</v>
      </c>
      <c r="D105" s="9" t="s">
        <v>6736</v>
      </c>
      <c r="E105" s="9" t="s">
        <v>6833</v>
      </c>
    </row>
    <row r="106" spans="1:5" ht="15.75" x14ac:dyDescent="0.25">
      <c r="A106" s="6" t="s">
        <v>2268</v>
      </c>
      <c r="B106" s="6" t="s">
        <v>2489</v>
      </c>
      <c r="C106" s="6" t="s">
        <v>4833</v>
      </c>
      <c r="D106" s="9" t="s">
        <v>6736</v>
      </c>
      <c r="E106" s="9" t="s">
        <v>6834</v>
      </c>
    </row>
    <row r="107" spans="1:5" ht="15.75" x14ac:dyDescent="0.25">
      <c r="A107" s="6" t="s">
        <v>2267</v>
      </c>
      <c r="B107" s="6" t="s">
        <v>2490</v>
      </c>
      <c r="C107" s="6" t="s">
        <v>4834</v>
      </c>
      <c r="D107" s="9" t="s">
        <v>6736</v>
      </c>
      <c r="E107" s="9" t="s">
        <v>6835</v>
      </c>
    </row>
    <row r="108" spans="1:5" ht="15.75" x14ac:dyDescent="0.25">
      <c r="A108" s="6" t="s">
        <v>2266</v>
      </c>
      <c r="B108" s="6" t="s">
        <v>2491</v>
      </c>
      <c r="C108" s="6" t="s">
        <v>4835</v>
      </c>
      <c r="D108" s="9" t="s">
        <v>6736</v>
      </c>
      <c r="E108" s="9" t="s">
        <v>6836</v>
      </c>
    </row>
    <row r="109" spans="1:5" ht="15.75" x14ac:dyDescent="0.25">
      <c r="A109" s="6" t="s">
        <v>2265</v>
      </c>
      <c r="B109" s="6" t="s">
        <v>2492</v>
      </c>
      <c r="C109" s="6" t="s">
        <v>4836</v>
      </c>
      <c r="D109" s="9" t="s">
        <v>6734</v>
      </c>
      <c r="E109" s="9" t="s">
        <v>6837</v>
      </c>
    </row>
    <row r="110" spans="1:5" ht="15.75" x14ac:dyDescent="0.25">
      <c r="A110" s="6" t="s">
        <v>2264</v>
      </c>
      <c r="B110" s="6" t="s">
        <v>2493</v>
      </c>
      <c r="C110" s="6" t="s">
        <v>4837</v>
      </c>
      <c r="D110" s="9" t="s">
        <v>6734</v>
      </c>
      <c r="E110" s="9" t="s">
        <v>6838</v>
      </c>
    </row>
    <row r="111" spans="1:5" ht="15.75" x14ac:dyDescent="0.25">
      <c r="A111" s="6" t="s">
        <v>2263</v>
      </c>
      <c r="B111" s="6" t="s">
        <v>2494</v>
      </c>
      <c r="C111" s="6" t="s">
        <v>4838</v>
      </c>
      <c r="D111" s="9" t="s">
        <v>6736</v>
      </c>
      <c r="E111" s="9" t="s">
        <v>6825</v>
      </c>
    </row>
    <row r="112" spans="1:5" ht="15.75" x14ac:dyDescent="0.25">
      <c r="A112" s="6" t="s">
        <v>2262</v>
      </c>
      <c r="B112" s="6" t="s">
        <v>2495</v>
      </c>
      <c r="C112" s="6" t="s">
        <v>4839</v>
      </c>
      <c r="D112" s="9" t="s">
        <v>6736</v>
      </c>
      <c r="E112" s="9" t="s">
        <v>6839</v>
      </c>
    </row>
    <row r="113" spans="1:5" ht="15.75" x14ac:dyDescent="0.25">
      <c r="A113" s="6" t="s">
        <v>2261</v>
      </c>
      <c r="B113" s="6" t="s">
        <v>2496</v>
      </c>
      <c r="C113" s="6" t="s">
        <v>4840</v>
      </c>
      <c r="D113" s="9" t="s">
        <v>6734</v>
      </c>
      <c r="E113" s="9" t="s">
        <v>6840</v>
      </c>
    </row>
    <row r="114" spans="1:5" ht="15.75" x14ac:dyDescent="0.25">
      <c r="A114" s="6" t="s">
        <v>2260</v>
      </c>
      <c r="B114" s="6" t="s">
        <v>2497</v>
      </c>
      <c r="C114" s="6" t="s">
        <v>4841</v>
      </c>
      <c r="D114" s="9" t="s">
        <v>6734</v>
      </c>
      <c r="E114" s="9" t="s">
        <v>6841</v>
      </c>
    </row>
    <row r="115" spans="1:5" ht="15.75" x14ac:dyDescent="0.25">
      <c r="A115" s="6" t="s">
        <v>2259</v>
      </c>
      <c r="B115" s="6" t="s">
        <v>2498</v>
      </c>
      <c r="C115" s="6" t="s">
        <v>4842</v>
      </c>
      <c r="D115" s="9" t="s">
        <v>6736</v>
      </c>
      <c r="E115" s="9" t="s">
        <v>6842</v>
      </c>
    </row>
    <row r="116" spans="1:5" ht="15.75" x14ac:dyDescent="0.25">
      <c r="A116" s="6" t="s">
        <v>2258</v>
      </c>
      <c r="B116" s="6" t="s">
        <v>2499</v>
      </c>
      <c r="C116" s="6" t="s">
        <v>4843</v>
      </c>
      <c r="D116" s="9" t="s">
        <v>6736</v>
      </c>
      <c r="E116" s="9" t="s">
        <v>6843</v>
      </c>
    </row>
    <row r="117" spans="1:5" ht="15.75" x14ac:dyDescent="0.25">
      <c r="A117" s="6" t="s">
        <v>2257</v>
      </c>
      <c r="B117" s="6" t="s">
        <v>2500</v>
      </c>
      <c r="C117" s="6" t="s">
        <v>4844</v>
      </c>
      <c r="D117" s="9" t="s">
        <v>6734</v>
      </c>
      <c r="E117" s="9" t="s">
        <v>6844</v>
      </c>
    </row>
    <row r="118" spans="1:5" ht="15.75" x14ac:dyDescent="0.25">
      <c r="A118" s="6" t="s">
        <v>2256</v>
      </c>
      <c r="B118" s="6" t="s">
        <v>2501</v>
      </c>
      <c r="C118" s="6" t="s">
        <v>4845</v>
      </c>
      <c r="D118" s="9" t="s">
        <v>6736</v>
      </c>
      <c r="E118" s="9" t="s">
        <v>6845</v>
      </c>
    </row>
    <row r="119" spans="1:5" ht="15.75" x14ac:dyDescent="0.25">
      <c r="A119" s="6" t="s">
        <v>2255</v>
      </c>
      <c r="B119" s="6" t="s">
        <v>2502</v>
      </c>
      <c r="C119" s="6" t="s">
        <v>4846</v>
      </c>
      <c r="D119" s="9" t="s">
        <v>6736</v>
      </c>
      <c r="E119" s="9" t="s">
        <v>6755</v>
      </c>
    </row>
    <row r="120" spans="1:5" ht="15.75" x14ac:dyDescent="0.25">
      <c r="A120" s="6" t="s">
        <v>2254</v>
      </c>
      <c r="B120" s="6" t="s">
        <v>2503</v>
      </c>
      <c r="C120" s="6" t="s">
        <v>4847</v>
      </c>
      <c r="D120" s="9" t="s">
        <v>6736</v>
      </c>
      <c r="E120" s="9" t="s">
        <v>6846</v>
      </c>
    </row>
    <row r="121" spans="1:5" ht="15.75" x14ac:dyDescent="0.25">
      <c r="A121" s="6" t="s">
        <v>2253</v>
      </c>
      <c r="B121" s="6" t="s">
        <v>2504</v>
      </c>
      <c r="C121" s="6" t="s">
        <v>4848</v>
      </c>
      <c r="D121" s="9" t="s">
        <v>6736</v>
      </c>
      <c r="E121" s="9" t="s">
        <v>6847</v>
      </c>
    </row>
    <row r="122" spans="1:5" ht="15.75" x14ac:dyDescent="0.25">
      <c r="A122" s="6" t="s">
        <v>2252</v>
      </c>
      <c r="B122" s="6" t="s">
        <v>2505</v>
      </c>
      <c r="C122" s="6" t="s">
        <v>4849</v>
      </c>
      <c r="D122" s="9" t="s">
        <v>6736</v>
      </c>
      <c r="E122" s="9" t="s">
        <v>6848</v>
      </c>
    </row>
    <row r="123" spans="1:5" ht="15.75" x14ac:dyDescent="0.25">
      <c r="A123" s="6" t="s">
        <v>2251</v>
      </c>
      <c r="B123" s="6" t="s">
        <v>2506</v>
      </c>
      <c r="C123" s="6" t="s">
        <v>4850</v>
      </c>
      <c r="D123" s="9" t="s">
        <v>6736</v>
      </c>
      <c r="E123" s="9" t="s">
        <v>6849</v>
      </c>
    </row>
    <row r="124" spans="1:5" ht="15.75" x14ac:dyDescent="0.25">
      <c r="A124" s="6" t="s">
        <v>2250</v>
      </c>
      <c r="B124" s="6" t="s">
        <v>2507</v>
      </c>
      <c r="C124" s="6" t="s">
        <v>4851</v>
      </c>
      <c r="D124" s="9" t="s">
        <v>6734</v>
      </c>
      <c r="E124" s="9" t="s">
        <v>6850</v>
      </c>
    </row>
    <row r="125" spans="1:5" ht="15.75" x14ac:dyDescent="0.25">
      <c r="A125" s="6" t="s">
        <v>2249</v>
      </c>
      <c r="B125" s="6" t="s">
        <v>2508</v>
      </c>
      <c r="C125" s="6" t="s">
        <v>4852</v>
      </c>
      <c r="D125" s="9" t="s">
        <v>6736</v>
      </c>
      <c r="E125" s="9" t="s">
        <v>6851</v>
      </c>
    </row>
    <row r="126" spans="1:5" ht="15.75" x14ac:dyDescent="0.25">
      <c r="A126" s="6" t="s">
        <v>2248</v>
      </c>
      <c r="B126" s="6" t="s">
        <v>2509</v>
      </c>
      <c r="C126" s="6" t="s">
        <v>4853</v>
      </c>
      <c r="D126" s="9" t="s">
        <v>6734</v>
      </c>
      <c r="E126" s="9" t="s">
        <v>6852</v>
      </c>
    </row>
    <row r="127" spans="1:5" ht="15.75" x14ac:dyDescent="0.25">
      <c r="A127" s="6" t="s">
        <v>2247</v>
      </c>
      <c r="B127" s="6" t="s">
        <v>2510</v>
      </c>
      <c r="C127" s="6" t="s">
        <v>4854</v>
      </c>
      <c r="D127" s="9" t="s">
        <v>6736</v>
      </c>
      <c r="E127" s="9" t="s">
        <v>6853</v>
      </c>
    </row>
    <row r="128" spans="1:5" ht="15.75" x14ac:dyDescent="0.25">
      <c r="A128" s="6" t="s">
        <v>2246</v>
      </c>
      <c r="B128" s="6" t="s">
        <v>2511</v>
      </c>
      <c r="C128" s="6" t="s">
        <v>4855</v>
      </c>
      <c r="D128" s="9" t="s">
        <v>6736</v>
      </c>
      <c r="E128" s="9" t="s">
        <v>6854</v>
      </c>
    </row>
    <row r="129" spans="1:5" ht="15.75" x14ac:dyDescent="0.25">
      <c r="A129" s="6" t="s">
        <v>2245</v>
      </c>
      <c r="B129" s="6" t="s">
        <v>2512</v>
      </c>
      <c r="C129" s="6" t="s">
        <v>4856</v>
      </c>
      <c r="D129" s="9" t="s">
        <v>6736</v>
      </c>
      <c r="E129" s="9" t="s">
        <v>6855</v>
      </c>
    </row>
    <row r="130" spans="1:5" ht="15.75" x14ac:dyDescent="0.25">
      <c r="A130" s="6" t="s">
        <v>2244</v>
      </c>
      <c r="B130" s="6" t="s">
        <v>2513</v>
      </c>
      <c r="C130" s="6" t="s">
        <v>4857</v>
      </c>
      <c r="D130" s="9" t="s">
        <v>6736</v>
      </c>
      <c r="E130" s="9" t="s">
        <v>6856</v>
      </c>
    </row>
    <row r="131" spans="1:5" ht="15.75" x14ac:dyDescent="0.25">
      <c r="A131" s="6" t="s">
        <v>2243</v>
      </c>
      <c r="B131" s="6" t="s">
        <v>2514</v>
      </c>
      <c r="C131" s="6" t="s">
        <v>4858</v>
      </c>
      <c r="D131" s="9" t="s">
        <v>6736</v>
      </c>
      <c r="E131" s="9" t="s">
        <v>6857</v>
      </c>
    </row>
    <row r="132" spans="1:5" ht="15.75" x14ac:dyDescent="0.25">
      <c r="A132" s="6" t="s">
        <v>2242</v>
      </c>
      <c r="B132" s="6" t="s">
        <v>2515</v>
      </c>
      <c r="C132" s="6" t="s">
        <v>4859</v>
      </c>
      <c r="D132" s="9" t="s">
        <v>6736</v>
      </c>
      <c r="E132" s="9" t="s">
        <v>6858</v>
      </c>
    </row>
    <row r="133" spans="1:5" ht="15.75" x14ac:dyDescent="0.25">
      <c r="A133" s="6" t="s">
        <v>2241</v>
      </c>
      <c r="B133" s="6" t="s">
        <v>2516</v>
      </c>
      <c r="C133" s="6" t="s">
        <v>4860</v>
      </c>
      <c r="D133" s="9" t="s">
        <v>6734</v>
      </c>
      <c r="E133" s="9" t="s">
        <v>6859</v>
      </c>
    </row>
    <row r="134" spans="1:5" ht="15.75" x14ac:dyDescent="0.25">
      <c r="A134" s="6" t="s">
        <v>2240</v>
      </c>
      <c r="B134" s="6" t="s">
        <v>2517</v>
      </c>
      <c r="C134" s="6" t="s">
        <v>4861</v>
      </c>
      <c r="D134" s="9" t="s">
        <v>6736</v>
      </c>
      <c r="E134" s="9" t="s">
        <v>6860</v>
      </c>
    </row>
    <row r="135" spans="1:5" ht="15.75" x14ac:dyDescent="0.25">
      <c r="A135" s="6" t="s">
        <v>2239</v>
      </c>
      <c r="B135" s="6" t="s">
        <v>2518</v>
      </c>
      <c r="C135" s="6" t="s">
        <v>4862</v>
      </c>
      <c r="D135" s="9" t="s">
        <v>6736</v>
      </c>
      <c r="E135" s="9" t="s">
        <v>6861</v>
      </c>
    </row>
    <row r="136" spans="1:5" ht="15.75" x14ac:dyDescent="0.25">
      <c r="A136" s="6" t="s">
        <v>2238</v>
      </c>
      <c r="B136" s="6" t="s">
        <v>2519</v>
      </c>
      <c r="C136" s="6" t="s">
        <v>4863</v>
      </c>
      <c r="D136" s="9" t="s">
        <v>6734</v>
      </c>
      <c r="E136" s="9" t="s">
        <v>6862</v>
      </c>
    </row>
    <row r="137" spans="1:5" ht="15.75" x14ac:dyDescent="0.25">
      <c r="A137" s="6" t="s">
        <v>2237</v>
      </c>
      <c r="B137" s="6" t="s">
        <v>2520</v>
      </c>
      <c r="C137" s="6" t="s">
        <v>4864</v>
      </c>
      <c r="D137" s="9" t="s">
        <v>6734</v>
      </c>
      <c r="E137" s="9" t="s">
        <v>6863</v>
      </c>
    </row>
    <row r="138" spans="1:5" ht="15.75" x14ac:dyDescent="0.25">
      <c r="A138" s="6" t="s">
        <v>2236</v>
      </c>
      <c r="B138" s="6" t="s">
        <v>2521</v>
      </c>
      <c r="C138" s="6" t="s">
        <v>4865</v>
      </c>
      <c r="D138" s="9" t="s">
        <v>6734</v>
      </c>
      <c r="E138" s="9" t="s">
        <v>6864</v>
      </c>
    </row>
    <row r="139" spans="1:5" ht="15.75" x14ac:dyDescent="0.25">
      <c r="A139" s="6" t="s">
        <v>2235</v>
      </c>
      <c r="B139" s="6" t="s">
        <v>2522</v>
      </c>
      <c r="C139" s="6" t="s">
        <v>4866</v>
      </c>
      <c r="D139" s="9" t="s">
        <v>6736</v>
      </c>
      <c r="E139" s="9" t="s">
        <v>6865</v>
      </c>
    </row>
    <row r="140" spans="1:5" ht="15.75" x14ac:dyDescent="0.25">
      <c r="A140" s="6" t="s">
        <v>2234</v>
      </c>
      <c r="B140" s="6" t="s">
        <v>2523</v>
      </c>
      <c r="C140" s="6" t="s">
        <v>4867</v>
      </c>
      <c r="D140" s="9" t="s">
        <v>6736</v>
      </c>
      <c r="E140" s="9" t="s">
        <v>6866</v>
      </c>
    </row>
    <row r="141" spans="1:5" ht="15.75" x14ac:dyDescent="0.25">
      <c r="A141" s="6" t="s">
        <v>2233</v>
      </c>
      <c r="B141" s="6" t="s">
        <v>2524</v>
      </c>
      <c r="C141" s="6" t="s">
        <v>4868</v>
      </c>
      <c r="D141" s="9" t="s">
        <v>6736</v>
      </c>
      <c r="E141" s="9" t="s">
        <v>6867</v>
      </c>
    </row>
    <row r="142" spans="1:5" ht="15.75" x14ac:dyDescent="0.25">
      <c r="A142" s="6" t="s">
        <v>2232</v>
      </c>
      <c r="B142" s="6" t="s">
        <v>2525</v>
      </c>
      <c r="C142" s="6" t="s">
        <v>4869</v>
      </c>
      <c r="D142" s="9" t="s">
        <v>6736</v>
      </c>
      <c r="E142" s="9" t="s">
        <v>6868</v>
      </c>
    </row>
    <row r="143" spans="1:5" ht="15.75" x14ac:dyDescent="0.25">
      <c r="A143" s="6" t="s">
        <v>2231</v>
      </c>
      <c r="B143" s="6" t="s">
        <v>2526</v>
      </c>
      <c r="C143" s="6" t="s">
        <v>4870</v>
      </c>
      <c r="D143" s="9" t="s">
        <v>6736</v>
      </c>
      <c r="E143" s="9" t="s">
        <v>6869</v>
      </c>
    </row>
    <row r="144" spans="1:5" ht="15.75" x14ac:dyDescent="0.25">
      <c r="A144" s="6" t="s">
        <v>2230</v>
      </c>
      <c r="B144" s="6" t="s">
        <v>2527</v>
      </c>
      <c r="C144" s="6" t="s">
        <v>4871</v>
      </c>
      <c r="D144" s="9" t="s">
        <v>6734</v>
      </c>
      <c r="E144" s="9" t="s">
        <v>6870</v>
      </c>
    </row>
    <row r="145" spans="1:5" ht="15.75" x14ac:dyDescent="0.25">
      <c r="A145" s="6" t="s">
        <v>2229</v>
      </c>
      <c r="B145" s="6" t="s">
        <v>2528</v>
      </c>
      <c r="C145" s="6" t="s">
        <v>4872</v>
      </c>
      <c r="D145" s="9" t="s">
        <v>6736</v>
      </c>
      <c r="E145" s="9" t="s">
        <v>6871</v>
      </c>
    </row>
    <row r="146" spans="1:5" ht="15.75" x14ac:dyDescent="0.25">
      <c r="A146" s="6" t="s">
        <v>2228</v>
      </c>
      <c r="B146" s="6" t="s">
        <v>2529</v>
      </c>
      <c r="C146" s="6" t="s">
        <v>4873</v>
      </c>
      <c r="D146" s="9" t="s">
        <v>6736</v>
      </c>
      <c r="E146" s="9" t="s">
        <v>6872</v>
      </c>
    </row>
    <row r="147" spans="1:5" ht="15.75" x14ac:dyDescent="0.25">
      <c r="A147" s="6" t="s">
        <v>2227</v>
      </c>
      <c r="B147" s="6" t="s">
        <v>2530</v>
      </c>
      <c r="C147" s="6" t="s">
        <v>4874</v>
      </c>
      <c r="D147" s="9" t="s">
        <v>6734</v>
      </c>
      <c r="E147" s="9" t="s">
        <v>6873</v>
      </c>
    </row>
    <row r="148" spans="1:5" ht="15.75" x14ac:dyDescent="0.25">
      <c r="A148" s="6" t="s">
        <v>2226</v>
      </c>
      <c r="B148" s="6" t="s">
        <v>2531</v>
      </c>
      <c r="C148" s="6" t="s">
        <v>4809</v>
      </c>
      <c r="D148" s="9" t="s">
        <v>6736</v>
      </c>
      <c r="E148" s="9" t="s">
        <v>6874</v>
      </c>
    </row>
    <row r="149" spans="1:5" ht="15.75" x14ac:dyDescent="0.25">
      <c r="A149" s="6" t="s">
        <v>2225</v>
      </c>
      <c r="B149" s="6" t="s">
        <v>2532</v>
      </c>
      <c r="C149" s="6" t="s">
        <v>4875</v>
      </c>
      <c r="D149" s="9" t="s">
        <v>6736</v>
      </c>
      <c r="E149" s="9" t="s">
        <v>6875</v>
      </c>
    </row>
    <row r="150" spans="1:5" ht="15.75" x14ac:dyDescent="0.25">
      <c r="A150" s="6" t="s">
        <v>2224</v>
      </c>
      <c r="B150" s="6" t="s">
        <v>2533</v>
      </c>
      <c r="C150" s="6" t="s">
        <v>4876</v>
      </c>
      <c r="D150" s="9" t="s">
        <v>6736</v>
      </c>
      <c r="E150" s="9" t="s">
        <v>6876</v>
      </c>
    </row>
    <row r="151" spans="1:5" ht="15.75" x14ac:dyDescent="0.25">
      <c r="A151" s="6" t="s">
        <v>2223</v>
      </c>
      <c r="B151" s="6" t="s">
        <v>2534</v>
      </c>
      <c r="C151" s="6" t="s">
        <v>4877</v>
      </c>
      <c r="D151" s="9" t="s">
        <v>6736</v>
      </c>
      <c r="E151" s="9" t="s">
        <v>6877</v>
      </c>
    </row>
    <row r="152" spans="1:5" ht="15.75" x14ac:dyDescent="0.25">
      <c r="A152" s="6" t="s">
        <v>2222</v>
      </c>
      <c r="B152" s="6" t="s">
        <v>2535</v>
      </c>
      <c r="C152" s="6" t="s">
        <v>4878</v>
      </c>
      <c r="D152" s="9" t="s">
        <v>6734</v>
      </c>
      <c r="E152" s="9" t="s">
        <v>6878</v>
      </c>
    </row>
    <row r="153" spans="1:5" ht="15.75" x14ac:dyDescent="0.25">
      <c r="A153" s="6" t="s">
        <v>2221</v>
      </c>
      <c r="B153" s="6" t="s">
        <v>2536</v>
      </c>
      <c r="C153" s="6" t="s">
        <v>4879</v>
      </c>
      <c r="D153" s="9" t="s">
        <v>6736</v>
      </c>
      <c r="E153" s="9" t="s">
        <v>6874</v>
      </c>
    </row>
    <row r="154" spans="1:5" ht="15.75" x14ac:dyDescent="0.25">
      <c r="A154" s="6" t="s">
        <v>2220</v>
      </c>
      <c r="B154" s="6" t="s">
        <v>2537</v>
      </c>
      <c r="C154" s="6" t="s">
        <v>4880</v>
      </c>
      <c r="D154" s="9" t="s">
        <v>6736</v>
      </c>
      <c r="E154" s="9" t="s">
        <v>6879</v>
      </c>
    </row>
    <row r="155" spans="1:5" ht="15.75" x14ac:dyDescent="0.25">
      <c r="A155" s="6" t="s">
        <v>2219</v>
      </c>
      <c r="B155" s="6" t="s">
        <v>2538</v>
      </c>
      <c r="C155" s="6" t="s">
        <v>4881</v>
      </c>
      <c r="D155" s="9" t="s">
        <v>6736</v>
      </c>
      <c r="E155" s="9" t="s">
        <v>6880</v>
      </c>
    </row>
    <row r="156" spans="1:5" ht="15.75" x14ac:dyDescent="0.25">
      <c r="A156" s="6" t="s">
        <v>2218</v>
      </c>
      <c r="B156" s="6" t="s">
        <v>2539</v>
      </c>
      <c r="C156" s="6" t="s">
        <v>4882</v>
      </c>
      <c r="D156" s="9" t="s">
        <v>6736</v>
      </c>
      <c r="E156" s="9" t="s">
        <v>6881</v>
      </c>
    </row>
    <row r="157" spans="1:5" ht="15.75" x14ac:dyDescent="0.25">
      <c r="A157" s="6" t="s">
        <v>2217</v>
      </c>
      <c r="B157" s="6" t="s">
        <v>2540</v>
      </c>
      <c r="C157" s="6" t="s">
        <v>4883</v>
      </c>
      <c r="D157" s="9" t="s">
        <v>6736</v>
      </c>
      <c r="E157" s="9" t="s">
        <v>6882</v>
      </c>
    </row>
    <row r="158" spans="1:5" ht="15.75" x14ac:dyDescent="0.25">
      <c r="A158" s="6" t="s">
        <v>2216</v>
      </c>
      <c r="B158" s="6" t="s">
        <v>2541</v>
      </c>
      <c r="C158" s="6" t="s">
        <v>4884</v>
      </c>
      <c r="D158" s="9" t="s">
        <v>6736</v>
      </c>
      <c r="E158" s="9" t="s">
        <v>6798</v>
      </c>
    </row>
    <row r="159" spans="1:5" ht="15.75" x14ac:dyDescent="0.25">
      <c r="A159" s="6" t="s">
        <v>2215</v>
      </c>
      <c r="B159" s="6" t="s">
        <v>2542</v>
      </c>
      <c r="C159" s="6" t="s">
        <v>4885</v>
      </c>
      <c r="D159" s="9" t="s">
        <v>6734</v>
      </c>
      <c r="E159" s="9" t="s">
        <v>6883</v>
      </c>
    </row>
    <row r="160" spans="1:5" ht="15.75" x14ac:dyDescent="0.25">
      <c r="A160" s="6" t="s">
        <v>2214</v>
      </c>
      <c r="B160" s="6" t="s">
        <v>2543</v>
      </c>
      <c r="C160" s="6" t="s">
        <v>4886</v>
      </c>
      <c r="D160" s="9" t="s">
        <v>6734</v>
      </c>
      <c r="E160" s="9" t="s">
        <v>6884</v>
      </c>
    </row>
    <row r="161" spans="1:5" ht="15.75" x14ac:dyDescent="0.25">
      <c r="A161" s="6" t="s">
        <v>2213</v>
      </c>
      <c r="B161" s="6" t="s">
        <v>2544</v>
      </c>
      <c r="C161" s="6" t="s">
        <v>4887</v>
      </c>
      <c r="D161" s="9" t="s">
        <v>6736</v>
      </c>
      <c r="E161" s="9" t="s">
        <v>6885</v>
      </c>
    </row>
    <row r="162" spans="1:5" ht="15.75" x14ac:dyDescent="0.25">
      <c r="A162" s="6" t="s">
        <v>2212</v>
      </c>
      <c r="B162" s="6" t="s">
        <v>2545</v>
      </c>
      <c r="C162" s="6" t="s">
        <v>4888</v>
      </c>
      <c r="D162" s="9" t="s">
        <v>6736</v>
      </c>
      <c r="E162" s="9" t="s">
        <v>6886</v>
      </c>
    </row>
    <row r="163" spans="1:5" ht="15.75" x14ac:dyDescent="0.25">
      <c r="A163" s="6" t="s">
        <v>2211</v>
      </c>
      <c r="B163" s="6" t="s">
        <v>2546</v>
      </c>
      <c r="C163" s="6" t="s">
        <v>4889</v>
      </c>
      <c r="D163" s="9" t="s">
        <v>6736</v>
      </c>
      <c r="E163" s="9" t="s">
        <v>6887</v>
      </c>
    </row>
    <row r="164" spans="1:5" ht="15.75" x14ac:dyDescent="0.25">
      <c r="A164" s="6" t="s">
        <v>2210</v>
      </c>
      <c r="B164" s="6" t="s">
        <v>2547</v>
      </c>
      <c r="C164" s="6" t="s">
        <v>4890</v>
      </c>
      <c r="D164" s="9" t="s">
        <v>6736</v>
      </c>
      <c r="E164" s="9" t="s">
        <v>6888</v>
      </c>
    </row>
    <row r="165" spans="1:5" ht="15.75" x14ac:dyDescent="0.25">
      <c r="A165" s="6" t="s">
        <v>2209</v>
      </c>
      <c r="B165" s="6" t="s">
        <v>2548</v>
      </c>
      <c r="C165" s="6" t="s">
        <v>4891</v>
      </c>
      <c r="D165" s="9" t="s">
        <v>6736</v>
      </c>
      <c r="E165" s="9" t="s">
        <v>6889</v>
      </c>
    </row>
    <row r="166" spans="1:5" ht="15.75" x14ac:dyDescent="0.25">
      <c r="A166" s="6" t="s">
        <v>2208</v>
      </c>
      <c r="B166" s="6" t="s">
        <v>2549</v>
      </c>
      <c r="C166" s="6" t="s">
        <v>4892</v>
      </c>
      <c r="D166" s="9" t="s">
        <v>6734</v>
      </c>
      <c r="E166" s="9" t="s">
        <v>6890</v>
      </c>
    </row>
    <row r="167" spans="1:5" ht="15.75" x14ac:dyDescent="0.25">
      <c r="A167" s="6" t="s">
        <v>2207</v>
      </c>
      <c r="B167" s="6" t="s">
        <v>2550</v>
      </c>
      <c r="C167" s="6" t="s">
        <v>4893</v>
      </c>
      <c r="D167" s="9" t="s">
        <v>6736</v>
      </c>
      <c r="E167" s="9" t="s">
        <v>6891</v>
      </c>
    </row>
    <row r="168" spans="1:5" ht="15.75" x14ac:dyDescent="0.25">
      <c r="A168" s="6" t="s">
        <v>2206</v>
      </c>
      <c r="B168" s="6" t="s">
        <v>2551</v>
      </c>
      <c r="C168" s="6" t="s">
        <v>4894</v>
      </c>
      <c r="D168" s="9" t="s">
        <v>6734</v>
      </c>
      <c r="E168" s="9" t="s">
        <v>6892</v>
      </c>
    </row>
    <row r="169" spans="1:5" ht="15.75" x14ac:dyDescent="0.25">
      <c r="A169" s="6" t="s">
        <v>2205</v>
      </c>
      <c r="B169" s="6" t="s">
        <v>2552</v>
      </c>
      <c r="C169" s="6" t="s">
        <v>4895</v>
      </c>
      <c r="D169" s="9" t="s">
        <v>6734</v>
      </c>
      <c r="E169" s="9" t="s">
        <v>6893</v>
      </c>
    </row>
    <row r="170" spans="1:5" ht="15.75" x14ac:dyDescent="0.25">
      <c r="A170" s="6" t="s">
        <v>2204</v>
      </c>
      <c r="B170" s="6" t="s">
        <v>2553</v>
      </c>
      <c r="C170" s="6" t="s">
        <v>4896</v>
      </c>
      <c r="D170" s="9" t="s">
        <v>6736</v>
      </c>
      <c r="E170" s="9" t="s">
        <v>6894</v>
      </c>
    </row>
    <row r="171" spans="1:5" ht="15.75" x14ac:dyDescent="0.25">
      <c r="A171" s="6" t="s">
        <v>2203</v>
      </c>
      <c r="B171" s="6" t="s">
        <v>2554</v>
      </c>
      <c r="C171" s="6" t="s">
        <v>4897</v>
      </c>
      <c r="D171" s="9" t="s">
        <v>6736</v>
      </c>
      <c r="E171" s="9" t="s">
        <v>6895</v>
      </c>
    </row>
    <row r="172" spans="1:5" ht="15.75" x14ac:dyDescent="0.25">
      <c r="A172" s="6" t="s">
        <v>2202</v>
      </c>
      <c r="B172" s="6" t="s">
        <v>2555</v>
      </c>
      <c r="C172" s="6" t="s">
        <v>4898</v>
      </c>
      <c r="D172" s="9" t="s">
        <v>6734</v>
      </c>
      <c r="E172" s="9" t="s">
        <v>6764</v>
      </c>
    </row>
    <row r="173" spans="1:5" ht="15.75" x14ac:dyDescent="0.25">
      <c r="A173" s="6" t="s">
        <v>2201</v>
      </c>
      <c r="B173" s="6" t="s">
        <v>2556</v>
      </c>
      <c r="C173" s="6" t="s">
        <v>4899</v>
      </c>
      <c r="D173" s="9" t="s">
        <v>6734</v>
      </c>
      <c r="E173" s="9" t="s">
        <v>6896</v>
      </c>
    </row>
    <row r="174" spans="1:5" ht="15.75" x14ac:dyDescent="0.25">
      <c r="A174" s="6" t="s">
        <v>2200</v>
      </c>
      <c r="B174" s="6" t="s">
        <v>2557</v>
      </c>
      <c r="C174" s="6" t="s">
        <v>4900</v>
      </c>
      <c r="D174" s="9" t="s">
        <v>6736</v>
      </c>
      <c r="E174" s="9" t="s">
        <v>6897</v>
      </c>
    </row>
    <row r="175" spans="1:5" ht="15.75" x14ac:dyDescent="0.25">
      <c r="A175" s="6" t="s">
        <v>2199</v>
      </c>
      <c r="B175" s="6" t="s">
        <v>2558</v>
      </c>
      <c r="C175" s="6" t="s">
        <v>4901</v>
      </c>
      <c r="D175" s="9" t="s">
        <v>6734</v>
      </c>
      <c r="E175" s="9" t="s">
        <v>6838</v>
      </c>
    </row>
    <row r="176" spans="1:5" ht="15.75" x14ac:dyDescent="0.25">
      <c r="A176" s="6" t="s">
        <v>2198</v>
      </c>
      <c r="B176" s="6" t="s">
        <v>2559</v>
      </c>
      <c r="C176" s="6" t="s">
        <v>4902</v>
      </c>
      <c r="D176" s="9" t="s">
        <v>6736</v>
      </c>
      <c r="E176" s="9" t="s">
        <v>6898</v>
      </c>
    </row>
    <row r="177" spans="1:6" ht="15.75" x14ac:dyDescent="0.25">
      <c r="A177" s="6" t="s">
        <v>2197</v>
      </c>
      <c r="B177" s="6" t="s">
        <v>2560</v>
      </c>
      <c r="C177" s="6" t="s">
        <v>4903</v>
      </c>
      <c r="D177" s="9" t="s">
        <v>6736</v>
      </c>
      <c r="E177" s="9" t="s">
        <v>6755</v>
      </c>
    </row>
    <row r="178" spans="1:6" ht="15.75" x14ac:dyDescent="0.25">
      <c r="A178" s="6" t="s">
        <v>2196</v>
      </c>
      <c r="B178" s="6" t="s">
        <v>2561</v>
      </c>
      <c r="C178" s="6" t="s">
        <v>4904</v>
      </c>
      <c r="D178" s="9" t="s">
        <v>6734</v>
      </c>
      <c r="E178" s="9" t="s">
        <v>6899</v>
      </c>
    </row>
    <row r="179" spans="1:6" ht="15.75" x14ac:dyDescent="0.25">
      <c r="A179" s="6" t="s">
        <v>2195</v>
      </c>
      <c r="B179" s="6" t="s">
        <v>2562</v>
      </c>
      <c r="C179" s="6" t="s">
        <v>4905</v>
      </c>
      <c r="D179" s="9" t="s">
        <v>6734</v>
      </c>
      <c r="E179" s="9" t="s">
        <v>6900</v>
      </c>
    </row>
    <row r="180" spans="1:6" ht="15.75" x14ac:dyDescent="0.25">
      <c r="A180" s="6" t="s">
        <v>2194</v>
      </c>
      <c r="B180" s="6" t="s">
        <v>2563</v>
      </c>
      <c r="C180" s="6" t="s">
        <v>4906</v>
      </c>
      <c r="D180" s="9" t="s">
        <v>6734</v>
      </c>
      <c r="E180" s="9" t="s">
        <v>6901</v>
      </c>
    </row>
    <row r="181" spans="1:6" ht="15.75" x14ac:dyDescent="0.25">
      <c r="A181" s="6" t="s">
        <v>2193</v>
      </c>
      <c r="B181" s="6" t="s">
        <v>2564</v>
      </c>
      <c r="C181" s="6" t="s">
        <v>4907</v>
      </c>
      <c r="D181" s="9" t="s">
        <v>6734</v>
      </c>
      <c r="E181" s="9" t="s">
        <v>6902</v>
      </c>
    </row>
    <row r="182" spans="1:6" ht="15.75" x14ac:dyDescent="0.25">
      <c r="A182" s="6" t="s">
        <v>2192</v>
      </c>
      <c r="B182" s="6" t="s">
        <v>2565</v>
      </c>
      <c r="C182" s="6" t="s">
        <v>4908</v>
      </c>
      <c r="D182" s="9" t="s">
        <v>6734</v>
      </c>
      <c r="E182" s="9" t="s">
        <v>6903</v>
      </c>
    </row>
    <row r="183" spans="1:6" ht="15.75" x14ac:dyDescent="0.25">
      <c r="A183" s="6" t="s">
        <v>2191</v>
      </c>
      <c r="B183" s="6" t="s">
        <v>2566</v>
      </c>
      <c r="C183" s="6" t="s">
        <v>4909</v>
      </c>
      <c r="D183" s="9" t="s">
        <v>6736</v>
      </c>
      <c r="E183" s="9" t="s">
        <v>6904</v>
      </c>
    </row>
    <row r="184" spans="1:6" ht="15.75" x14ac:dyDescent="0.25">
      <c r="A184" s="6" t="s">
        <v>2190</v>
      </c>
      <c r="B184" s="6" t="s">
        <v>2567</v>
      </c>
      <c r="C184" s="6" t="s">
        <v>4910</v>
      </c>
      <c r="D184" s="9" t="s">
        <v>6736</v>
      </c>
      <c r="E184" s="9" t="s">
        <v>6905</v>
      </c>
    </row>
    <row r="185" spans="1:6" ht="15.75" x14ac:dyDescent="0.25">
      <c r="A185" s="6" t="s">
        <v>2189</v>
      </c>
      <c r="B185" s="6" t="s">
        <v>2568</v>
      </c>
      <c r="C185" s="6" t="s">
        <v>4911</v>
      </c>
      <c r="D185" s="9" t="s">
        <v>6736</v>
      </c>
      <c r="E185" s="9" t="s">
        <v>6906</v>
      </c>
    </row>
    <row r="186" spans="1:6" ht="15.75" x14ac:dyDescent="0.25">
      <c r="A186" s="6" t="s">
        <v>2188</v>
      </c>
      <c r="B186" s="6" t="s">
        <v>2569</v>
      </c>
      <c r="C186" s="6" t="s">
        <v>4912</v>
      </c>
      <c r="D186" s="9" t="s">
        <v>6736</v>
      </c>
      <c r="E186" s="9" t="s">
        <v>6907</v>
      </c>
    </row>
    <row r="187" spans="1:6" ht="15.75" x14ac:dyDescent="0.25">
      <c r="A187" s="6" t="s">
        <v>2187</v>
      </c>
      <c r="B187" s="6" t="s">
        <v>2570</v>
      </c>
      <c r="C187" s="6" t="s">
        <v>4913</v>
      </c>
      <c r="D187" s="9" t="s">
        <v>6734</v>
      </c>
      <c r="E187" s="9" t="s">
        <v>6908</v>
      </c>
    </row>
    <row r="188" spans="1:6" ht="15.75" x14ac:dyDescent="0.25">
      <c r="A188" s="6" t="s">
        <v>2186</v>
      </c>
      <c r="B188" s="6" t="s">
        <v>2571</v>
      </c>
      <c r="C188" s="6" t="s">
        <v>4914</v>
      </c>
      <c r="D188" s="9" t="s">
        <v>6736</v>
      </c>
      <c r="E188" s="9" t="s">
        <v>6909</v>
      </c>
    </row>
    <row r="189" spans="1:6" ht="15.75" x14ac:dyDescent="0.25">
      <c r="A189" s="6" t="s">
        <v>2185</v>
      </c>
      <c r="B189" s="6" t="s">
        <v>2572</v>
      </c>
      <c r="C189" s="6" t="s">
        <v>4915</v>
      </c>
      <c r="D189" s="9" t="s">
        <v>6736</v>
      </c>
      <c r="E189" s="9" t="s">
        <v>6910</v>
      </c>
      <c r="F189" t="s">
        <v>6911</v>
      </c>
    </row>
    <row r="190" spans="1:6" ht="15.75" x14ac:dyDescent="0.25">
      <c r="A190" s="6" t="s">
        <v>2184</v>
      </c>
      <c r="B190" s="6" t="s">
        <v>2573</v>
      </c>
      <c r="C190" s="6" t="s">
        <v>4916</v>
      </c>
      <c r="D190" s="9" t="s">
        <v>6734</v>
      </c>
      <c r="E190" s="9" t="s">
        <v>6912</v>
      </c>
    </row>
    <row r="191" spans="1:6" ht="15.75" x14ac:dyDescent="0.25">
      <c r="A191" s="6" t="s">
        <v>2183</v>
      </c>
      <c r="B191" s="6" t="s">
        <v>2574</v>
      </c>
      <c r="C191" s="6" t="s">
        <v>4917</v>
      </c>
      <c r="D191" s="9" t="s">
        <v>6734</v>
      </c>
      <c r="E191" s="9" t="s">
        <v>6913</v>
      </c>
    </row>
    <row r="192" spans="1:6" ht="15.75" x14ac:dyDescent="0.25">
      <c r="A192" s="6" t="s">
        <v>2182</v>
      </c>
      <c r="B192" s="6" t="s">
        <v>2575</v>
      </c>
      <c r="C192" s="6" t="s">
        <v>4918</v>
      </c>
      <c r="D192" s="9" t="s">
        <v>6736</v>
      </c>
      <c r="E192" s="9" t="s">
        <v>6914</v>
      </c>
    </row>
    <row r="193" spans="1:5" ht="15.75" x14ac:dyDescent="0.25">
      <c r="A193" s="6" t="s">
        <v>2181</v>
      </c>
      <c r="B193" s="6" t="s">
        <v>2576</v>
      </c>
      <c r="C193" s="6" t="s">
        <v>4919</v>
      </c>
      <c r="D193" s="9" t="s">
        <v>6736</v>
      </c>
      <c r="E193" s="9" t="s">
        <v>6915</v>
      </c>
    </row>
    <row r="194" spans="1:5" ht="15.75" x14ac:dyDescent="0.25">
      <c r="A194" s="6" t="s">
        <v>2180</v>
      </c>
      <c r="B194" s="6" t="s">
        <v>2577</v>
      </c>
      <c r="C194" s="6" t="s">
        <v>4920</v>
      </c>
      <c r="D194" s="9" t="s">
        <v>6734</v>
      </c>
      <c r="E194" s="9" t="s">
        <v>6916</v>
      </c>
    </row>
    <row r="195" spans="1:5" ht="15.75" x14ac:dyDescent="0.25">
      <c r="A195" s="6" t="s">
        <v>2179</v>
      </c>
      <c r="B195" s="6" t="s">
        <v>2578</v>
      </c>
      <c r="C195" s="6" t="s">
        <v>4921</v>
      </c>
      <c r="D195" s="9" t="s">
        <v>6736</v>
      </c>
      <c r="E195" s="9" t="s">
        <v>6917</v>
      </c>
    </row>
    <row r="196" spans="1:5" ht="15.75" x14ac:dyDescent="0.25">
      <c r="A196" s="6" t="s">
        <v>2178</v>
      </c>
      <c r="B196" s="6" t="s">
        <v>2579</v>
      </c>
      <c r="C196" s="6" t="s">
        <v>4922</v>
      </c>
      <c r="D196" s="9" t="s">
        <v>6736</v>
      </c>
      <c r="E196" s="9" t="s">
        <v>6918</v>
      </c>
    </row>
    <row r="197" spans="1:5" ht="15.75" x14ac:dyDescent="0.25">
      <c r="A197" s="6" t="s">
        <v>2177</v>
      </c>
      <c r="B197" s="6" t="s">
        <v>2580</v>
      </c>
      <c r="C197" s="6" t="s">
        <v>4923</v>
      </c>
      <c r="D197" s="9" t="s">
        <v>6736</v>
      </c>
      <c r="E197" s="9" t="s">
        <v>6919</v>
      </c>
    </row>
    <row r="198" spans="1:5" ht="15.75" x14ac:dyDescent="0.25">
      <c r="A198" s="6" t="s">
        <v>2176</v>
      </c>
      <c r="B198" s="6" t="s">
        <v>2581</v>
      </c>
      <c r="C198" s="6" t="s">
        <v>4924</v>
      </c>
      <c r="D198" s="9" t="s">
        <v>6736</v>
      </c>
      <c r="E198" s="9" t="s">
        <v>6920</v>
      </c>
    </row>
    <row r="199" spans="1:5" ht="15.75" x14ac:dyDescent="0.25">
      <c r="A199" s="6" t="s">
        <v>2175</v>
      </c>
      <c r="B199" s="6" t="s">
        <v>2582</v>
      </c>
      <c r="C199" s="6" t="s">
        <v>4925</v>
      </c>
      <c r="D199" s="9" t="s">
        <v>6736</v>
      </c>
      <c r="E199" s="9" t="s">
        <v>6869</v>
      </c>
    </row>
    <row r="200" spans="1:5" ht="15.75" x14ac:dyDescent="0.25">
      <c r="A200" s="6" t="s">
        <v>2174</v>
      </c>
      <c r="B200" s="6" t="s">
        <v>2583</v>
      </c>
      <c r="C200" s="6" t="s">
        <v>4926</v>
      </c>
      <c r="D200" s="9" t="s">
        <v>6734</v>
      </c>
      <c r="E200" s="9" t="s">
        <v>6921</v>
      </c>
    </row>
    <row r="201" spans="1:5" ht="15.75" x14ac:dyDescent="0.25">
      <c r="A201" s="6" t="s">
        <v>2173</v>
      </c>
      <c r="B201" s="6" t="s">
        <v>2584</v>
      </c>
      <c r="C201" s="6" t="s">
        <v>4927</v>
      </c>
      <c r="D201" s="9" t="s">
        <v>6736</v>
      </c>
      <c r="E201" s="9" t="s">
        <v>6866</v>
      </c>
    </row>
    <row r="202" spans="1:5" ht="15.75" x14ac:dyDescent="0.25">
      <c r="A202" s="6" t="s">
        <v>2172</v>
      </c>
      <c r="B202" s="6" t="s">
        <v>2585</v>
      </c>
      <c r="C202" s="6" t="s">
        <v>4928</v>
      </c>
      <c r="D202" s="9" t="s">
        <v>6736</v>
      </c>
      <c r="E202" s="9" t="s">
        <v>6922</v>
      </c>
    </row>
    <row r="203" spans="1:5" ht="15.75" x14ac:dyDescent="0.25">
      <c r="A203" s="6" t="s">
        <v>2171</v>
      </c>
      <c r="B203" s="6" t="s">
        <v>2586</v>
      </c>
      <c r="C203" s="6" t="s">
        <v>4929</v>
      </c>
      <c r="D203" s="9" t="s">
        <v>6736</v>
      </c>
      <c r="E203" s="9" t="s">
        <v>6923</v>
      </c>
    </row>
    <row r="204" spans="1:5" ht="15.75" x14ac:dyDescent="0.25">
      <c r="A204" s="6" t="s">
        <v>2170</v>
      </c>
      <c r="B204" s="6" t="s">
        <v>2587</v>
      </c>
      <c r="C204" s="6" t="s">
        <v>4930</v>
      </c>
      <c r="D204" s="9" t="s">
        <v>6736</v>
      </c>
      <c r="E204" s="9" t="s">
        <v>6924</v>
      </c>
    </row>
    <row r="205" spans="1:5" ht="15.75" x14ac:dyDescent="0.25">
      <c r="A205" s="6" t="s">
        <v>2169</v>
      </c>
      <c r="B205" s="6" t="s">
        <v>2588</v>
      </c>
      <c r="C205" s="6" t="s">
        <v>4931</v>
      </c>
      <c r="D205" s="9" t="s">
        <v>6734</v>
      </c>
      <c r="E205" s="9" t="s">
        <v>6820</v>
      </c>
    </row>
    <row r="206" spans="1:5" ht="15.75" x14ac:dyDescent="0.25">
      <c r="A206" s="6" t="s">
        <v>2168</v>
      </c>
      <c r="B206" s="6" t="s">
        <v>2589</v>
      </c>
      <c r="C206" s="6" t="s">
        <v>4932</v>
      </c>
      <c r="D206" s="9" t="s">
        <v>6736</v>
      </c>
      <c r="E206" s="9" t="s">
        <v>6925</v>
      </c>
    </row>
    <row r="207" spans="1:5" ht="15.75" x14ac:dyDescent="0.25">
      <c r="A207" s="6" t="s">
        <v>2167</v>
      </c>
      <c r="B207" s="6" t="s">
        <v>2590</v>
      </c>
      <c r="C207" s="6" t="s">
        <v>4933</v>
      </c>
      <c r="D207" s="9" t="s">
        <v>6734</v>
      </c>
      <c r="E207" s="9" t="s">
        <v>6926</v>
      </c>
    </row>
    <row r="208" spans="1:5" ht="15.75" x14ac:dyDescent="0.25">
      <c r="A208" s="6" t="s">
        <v>2166</v>
      </c>
      <c r="B208" s="6" t="s">
        <v>2591</v>
      </c>
      <c r="C208" s="6" t="s">
        <v>4934</v>
      </c>
      <c r="D208" s="9" t="s">
        <v>6734</v>
      </c>
      <c r="E208" s="9" t="s">
        <v>6927</v>
      </c>
    </row>
    <row r="209" spans="1:5" ht="15.75" x14ac:dyDescent="0.25">
      <c r="A209" s="6" t="s">
        <v>2165</v>
      </c>
      <c r="B209" s="6" t="s">
        <v>2592</v>
      </c>
      <c r="C209" s="6" t="s">
        <v>4935</v>
      </c>
      <c r="D209" s="9" t="s">
        <v>6736</v>
      </c>
      <c r="E209" s="9" t="s">
        <v>6928</v>
      </c>
    </row>
    <row r="210" spans="1:5" ht="15.75" x14ac:dyDescent="0.25">
      <c r="A210" s="6" t="s">
        <v>2164</v>
      </c>
      <c r="B210" s="6" t="s">
        <v>2593</v>
      </c>
      <c r="C210" s="6" t="s">
        <v>4936</v>
      </c>
      <c r="D210" s="9" t="s">
        <v>6734</v>
      </c>
      <c r="E210" s="9" t="s">
        <v>6929</v>
      </c>
    </row>
    <row r="211" spans="1:5" ht="15.75" x14ac:dyDescent="0.25">
      <c r="A211" s="6" t="s">
        <v>2163</v>
      </c>
      <c r="B211" s="6" t="s">
        <v>2594</v>
      </c>
      <c r="C211" s="6" t="s">
        <v>4937</v>
      </c>
      <c r="D211" s="9" t="s">
        <v>6734</v>
      </c>
      <c r="E211" s="9" t="s">
        <v>6930</v>
      </c>
    </row>
    <row r="212" spans="1:5" ht="15.75" x14ac:dyDescent="0.25">
      <c r="A212" s="6" t="s">
        <v>2162</v>
      </c>
      <c r="B212" s="6" t="s">
        <v>2595</v>
      </c>
      <c r="C212" s="6" t="s">
        <v>4938</v>
      </c>
      <c r="D212" s="9" t="s">
        <v>6736</v>
      </c>
      <c r="E212" s="9" t="s">
        <v>6931</v>
      </c>
    </row>
    <row r="213" spans="1:5" ht="15.75" x14ac:dyDescent="0.25">
      <c r="A213" s="6" t="s">
        <v>2161</v>
      </c>
      <c r="B213" s="6" t="s">
        <v>2596</v>
      </c>
      <c r="C213" s="6" t="s">
        <v>4939</v>
      </c>
      <c r="D213" s="9" t="s">
        <v>6736</v>
      </c>
      <c r="E213" s="9" t="s">
        <v>6932</v>
      </c>
    </row>
    <row r="214" spans="1:5" ht="15.75" x14ac:dyDescent="0.25">
      <c r="A214" s="6" t="s">
        <v>2160</v>
      </c>
      <c r="B214" s="6" t="s">
        <v>2597</v>
      </c>
      <c r="C214" s="6" t="s">
        <v>4940</v>
      </c>
      <c r="D214" s="9" t="s">
        <v>6736</v>
      </c>
      <c r="E214" s="9" t="s">
        <v>6933</v>
      </c>
    </row>
    <row r="215" spans="1:5" ht="15.75" x14ac:dyDescent="0.25">
      <c r="A215" s="6" t="s">
        <v>2159</v>
      </c>
      <c r="B215" s="6" t="s">
        <v>2598</v>
      </c>
      <c r="C215" s="6" t="s">
        <v>4941</v>
      </c>
      <c r="D215" s="9" t="s">
        <v>6736</v>
      </c>
      <c r="E215" s="9" t="s">
        <v>6737</v>
      </c>
    </row>
    <row r="216" spans="1:5" ht="15.75" x14ac:dyDescent="0.25">
      <c r="A216" s="6" t="s">
        <v>2158</v>
      </c>
      <c r="B216" s="6" t="s">
        <v>2599</v>
      </c>
      <c r="C216" s="6" t="s">
        <v>4942</v>
      </c>
      <c r="D216" s="9" t="s">
        <v>6734</v>
      </c>
      <c r="E216" s="9" t="s">
        <v>6828</v>
      </c>
    </row>
    <row r="217" spans="1:5" ht="15.75" x14ac:dyDescent="0.25">
      <c r="A217" s="6" t="s">
        <v>2157</v>
      </c>
      <c r="B217" s="6" t="s">
        <v>2600</v>
      </c>
      <c r="C217" s="6" t="s">
        <v>4943</v>
      </c>
      <c r="D217" s="9" t="s">
        <v>6736</v>
      </c>
      <c r="E217" s="9" t="s">
        <v>6934</v>
      </c>
    </row>
    <row r="218" spans="1:5" ht="15.75" x14ac:dyDescent="0.25">
      <c r="A218" s="6" t="s">
        <v>2156</v>
      </c>
      <c r="B218" s="6" t="s">
        <v>2601</v>
      </c>
      <c r="C218" s="6" t="s">
        <v>4944</v>
      </c>
      <c r="D218" s="9" t="s">
        <v>6736</v>
      </c>
      <c r="E218" s="9" t="s">
        <v>6785</v>
      </c>
    </row>
    <row r="219" spans="1:5" ht="15.75" x14ac:dyDescent="0.25">
      <c r="A219" s="6" t="s">
        <v>2155</v>
      </c>
      <c r="B219" s="6" t="s">
        <v>2602</v>
      </c>
      <c r="C219" s="6" t="s">
        <v>4945</v>
      </c>
      <c r="D219" s="9" t="s">
        <v>6736</v>
      </c>
      <c r="E219" s="9" t="s">
        <v>6816</v>
      </c>
    </row>
    <row r="220" spans="1:5" ht="15.75" x14ac:dyDescent="0.25">
      <c r="A220" s="6" t="s">
        <v>2154</v>
      </c>
      <c r="B220" s="6" t="s">
        <v>2603</v>
      </c>
      <c r="C220" s="6" t="s">
        <v>4946</v>
      </c>
      <c r="D220" s="9" t="s">
        <v>6736</v>
      </c>
      <c r="E220" s="9" t="s">
        <v>6935</v>
      </c>
    </row>
    <row r="221" spans="1:5" ht="15.75" x14ac:dyDescent="0.25">
      <c r="A221" s="6" t="s">
        <v>2153</v>
      </c>
      <c r="B221" s="6" t="s">
        <v>2604</v>
      </c>
      <c r="C221" s="6" t="s">
        <v>4809</v>
      </c>
      <c r="D221" s="9" t="s">
        <v>6736</v>
      </c>
      <c r="E221" s="9" t="s">
        <v>6936</v>
      </c>
    </row>
    <row r="222" spans="1:5" ht="15.75" x14ac:dyDescent="0.25">
      <c r="A222" s="6" t="s">
        <v>2152</v>
      </c>
      <c r="B222" s="6" t="s">
        <v>2605</v>
      </c>
      <c r="C222" s="6" t="s">
        <v>4947</v>
      </c>
      <c r="D222" s="9" t="s">
        <v>6734</v>
      </c>
      <c r="E222" s="9" t="s">
        <v>6937</v>
      </c>
    </row>
    <row r="223" spans="1:5" ht="15.75" x14ac:dyDescent="0.25">
      <c r="A223" s="6" t="s">
        <v>2151</v>
      </c>
      <c r="B223" s="6" t="s">
        <v>2606</v>
      </c>
      <c r="C223" s="6" t="s">
        <v>4948</v>
      </c>
      <c r="D223" s="9" t="s">
        <v>6736</v>
      </c>
      <c r="E223" s="9" t="s">
        <v>6938</v>
      </c>
    </row>
    <row r="224" spans="1:5" ht="15.75" x14ac:dyDescent="0.25">
      <c r="A224" s="6" t="s">
        <v>2150</v>
      </c>
      <c r="B224" s="6" t="s">
        <v>2607</v>
      </c>
      <c r="C224" s="6" t="s">
        <v>4949</v>
      </c>
      <c r="D224" s="9" t="s">
        <v>6736</v>
      </c>
      <c r="E224" s="9" t="s">
        <v>6939</v>
      </c>
    </row>
    <row r="225" spans="1:5" ht="15.75" x14ac:dyDescent="0.25">
      <c r="A225" s="6" t="s">
        <v>2149</v>
      </c>
      <c r="B225" s="6" t="s">
        <v>2608</v>
      </c>
      <c r="C225" s="6" t="s">
        <v>4950</v>
      </c>
      <c r="D225" s="9" t="s">
        <v>6734</v>
      </c>
      <c r="E225" s="9" t="s">
        <v>6940</v>
      </c>
    </row>
    <row r="226" spans="1:5" ht="15.75" x14ac:dyDescent="0.25">
      <c r="A226" s="6" t="s">
        <v>2148</v>
      </c>
      <c r="B226" s="6" t="s">
        <v>2609</v>
      </c>
      <c r="C226" s="6" t="s">
        <v>4951</v>
      </c>
      <c r="D226" s="9" t="s">
        <v>6734</v>
      </c>
      <c r="E226" s="9" t="s">
        <v>6812</v>
      </c>
    </row>
    <row r="227" spans="1:5" ht="15.75" x14ac:dyDescent="0.25">
      <c r="A227" s="6" t="s">
        <v>2147</v>
      </c>
      <c r="B227" s="6" t="s">
        <v>2610</v>
      </c>
      <c r="C227" s="6" t="s">
        <v>4793</v>
      </c>
      <c r="D227" s="9" t="s">
        <v>6736</v>
      </c>
      <c r="E227" s="9" t="s">
        <v>6941</v>
      </c>
    </row>
    <row r="228" spans="1:5" ht="15.75" x14ac:dyDescent="0.25">
      <c r="A228" s="6" t="s">
        <v>2146</v>
      </c>
      <c r="B228" s="6" t="s">
        <v>2611</v>
      </c>
      <c r="C228" s="6" t="s">
        <v>4952</v>
      </c>
      <c r="D228" s="9" t="s">
        <v>6734</v>
      </c>
      <c r="E228" s="9" t="s">
        <v>6942</v>
      </c>
    </row>
    <row r="229" spans="1:5" ht="15.75" x14ac:dyDescent="0.25">
      <c r="A229" s="6" t="s">
        <v>2145</v>
      </c>
      <c r="B229" s="6" t="s">
        <v>2612</v>
      </c>
      <c r="C229" s="6" t="s">
        <v>4953</v>
      </c>
      <c r="D229" s="9" t="s">
        <v>6736</v>
      </c>
      <c r="E229" s="9" t="s">
        <v>6943</v>
      </c>
    </row>
    <row r="230" spans="1:5" ht="15.75" x14ac:dyDescent="0.25">
      <c r="A230" s="6" t="s">
        <v>2144</v>
      </c>
      <c r="B230" s="6" t="s">
        <v>2613</v>
      </c>
      <c r="C230" s="6" t="s">
        <v>4954</v>
      </c>
      <c r="D230" s="9" t="s">
        <v>6734</v>
      </c>
      <c r="E230" s="9" t="s">
        <v>6944</v>
      </c>
    </row>
    <row r="231" spans="1:5" ht="15.75" x14ac:dyDescent="0.25">
      <c r="A231" s="6" t="s">
        <v>2143</v>
      </c>
      <c r="B231" s="6" t="s">
        <v>2614</v>
      </c>
      <c r="C231" s="6" t="s">
        <v>4955</v>
      </c>
      <c r="D231" s="9" t="s">
        <v>6734</v>
      </c>
      <c r="E231" s="9" t="s">
        <v>6945</v>
      </c>
    </row>
    <row r="232" spans="1:5" ht="15.75" x14ac:dyDescent="0.25">
      <c r="A232" s="6" t="s">
        <v>2142</v>
      </c>
      <c r="B232" s="6" t="s">
        <v>2615</v>
      </c>
      <c r="C232" s="6" t="s">
        <v>4956</v>
      </c>
      <c r="D232" s="9" t="s">
        <v>6736</v>
      </c>
      <c r="E232" s="9" t="s">
        <v>6946</v>
      </c>
    </row>
    <row r="233" spans="1:5" ht="15.75" x14ac:dyDescent="0.25">
      <c r="A233" s="6" t="s">
        <v>2141</v>
      </c>
      <c r="B233" s="6" t="s">
        <v>2616</v>
      </c>
      <c r="C233" s="6" t="s">
        <v>4957</v>
      </c>
      <c r="D233" s="9" t="s">
        <v>6736</v>
      </c>
      <c r="E233" s="9" t="s">
        <v>6947</v>
      </c>
    </row>
    <row r="234" spans="1:5" ht="15.75" x14ac:dyDescent="0.25">
      <c r="A234" s="6" t="s">
        <v>2140</v>
      </c>
      <c r="B234" s="6" t="s">
        <v>2617</v>
      </c>
      <c r="C234" s="6" t="s">
        <v>4958</v>
      </c>
      <c r="D234" s="9" t="s">
        <v>6736</v>
      </c>
      <c r="E234" s="9" t="s">
        <v>6948</v>
      </c>
    </row>
    <row r="235" spans="1:5" ht="15.75" x14ac:dyDescent="0.25">
      <c r="A235" s="6" t="s">
        <v>2139</v>
      </c>
      <c r="B235" s="6" t="s">
        <v>2618</v>
      </c>
      <c r="C235" s="6" t="s">
        <v>4959</v>
      </c>
      <c r="D235" s="9" t="s">
        <v>6736</v>
      </c>
      <c r="E235" s="9" t="s">
        <v>6949</v>
      </c>
    </row>
    <row r="236" spans="1:5" ht="15.75" x14ac:dyDescent="0.25">
      <c r="A236" s="6" t="s">
        <v>2138</v>
      </c>
      <c r="B236" s="6" t="s">
        <v>2619</v>
      </c>
      <c r="C236" s="6" t="s">
        <v>4862</v>
      </c>
      <c r="D236" s="9" t="s">
        <v>6736</v>
      </c>
      <c r="E236" s="9" t="s">
        <v>6943</v>
      </c>
    </row>
    <row r="237" spans="1:5" ht="15.75" x14ac:dyDescent="0.25">
      <c r="A237" s="6" t="s">
        <v>2137</v>
      </c>
      <c r="B237" s="6" t="s">
        <v>2620</v>
      </c>
      <c r="C237" s="6" t="s">
        <v>4960</v>
      </c>
      <c r="D237" s="9" t="s">
        <v>6734</v>
      </c>
      <c r="E237" s="9" t="s">
        <v>6950</v>
      </c>
    </row>
    <row r="238" spans="1:5" ht="15.75" x14ac:dyDescent="0.25">
      <c r="A238" s="6" t="s">
        <v>2136</v>
      </c>
      <c r="B238" s="6" t="s">
        <v>2621</v>
      </c>
      <c r="C238" s="6" t="s">
        <v>4961</v>
      </c>
      <c r="D238" s="9" t="s">
        <v>6736</v>
      </c>
      <c r="E238" s="9" t="s">
        <v>6951</v>
      </c>
    </row>
    <row r="239" spans="1:5" ht="15.75" x14ac:dyDescent="0.25">
      <c r="A239" s="6" t="s">
        <v>2135</v>
      </c>
      <c r="B239" s="6" t="s">
        <v>2622</v>
      </c>
      <c r="C239" s="6" t="s">
        <v>4962</v>
      </c>
      <c r="D239" s="9" t="s">
        <v>6736</v>
      </c>
      <c r="E239" s="9" t="s">
        <v>6952</v>
      </c>
    </row>
    <row r="240" spans="1:5" ht="15.75" x14ac:dyDescent="0.25">
      <c r="A240" s="6" t="s">
        <v>2134</v>
      </c>
      <c r="B240" s="6" t="s">
        <v>2623</v>
      </c>
      <c r="C240" s="6" t="s">
        <v>4963</v>
      </c>
      <c r="D240" s="9" t="s">
        <v>6734</v>
      </c>
      <c r="E240" s="9" t="s">
        <v>6953</v>
      </c>
    </row>
    <row r="241" spans="1:5" ht="15.75" x14ac:dyDescent="0.25">
      <c r="A241" s="6" t="s">
        <v>2133</v>
      </c>
      <c r="B241" s="6" t="s">
        <v>2624</v>
      </c>
      <c r="C241" s="6" t="s">
        <v>4964</v>
      </c>
      <c r="D241" s="9" t="s">
        <v>6734</v>
      </c>
      <c r="E241" s="9" t="s">
        <v>6954</v>
      </c>
    </row>
    <row r="242" spans="1:5" ht="15.75" x14ac:dyDescent="0.25">
      <c r="A242" s="6" t="s">
        <v>2132</v>
      </c>
      <c r="B242" s="6" t="s">
        <v>2625</v>
      </c>
      <c r="C242" s="6" t="s">
        <v>4965</v>
      </c>
      <c r="D242" s="9" t="s">
        <v>6736</v>
      </c>
      <c r="E242" s="9" t="s">
        <v>6955</v>
      </c>
    </row>
    <row r="243" spans="1:5" ht="15.75" x14ac:dyDescent="0.25">
      <c r="A243" s="6" t="s">
        <v>2130</v>
      </c>
      <c r="B243" s="6" t="s">
        <v>2626</v>
      </c>
      <c r="C243" s="6" t="s">
        <v>4966</v>
      </c>
      <c r="D243" s="9" t="s">
        <v>6736</v>
      </c>
      <c r="E243" s="9" t="s">
        <v>6956</v>
      </c>
    </row>
    <row r="244" spans="1:5" ht="15.75" x14ac:dyDescent="0.25">
      <c r="A244" s="6" t="s">
        <v>2129</v>
      </c>
      <c r="B244" s="6" t="s">
        <v>2627</v>
      </c>
      <c r="C244" s="6" t="s">
        <v>4967</v>
      </c>
      <c r="D244" s="9" t="s">
        <v>6736</v>
      </c>
      <c r="E244" s="9" t="s">
        <v>6957</v>
      </c>
    </row>
    <row r="245" spans="1:5" ht="15.75" x14ac:dyDescent="0.25">
      <c r="A245" s="6" t="s">
        <v>2128</v>
      </c>
      <c r="B245" s="6" t="s">
        <v>2628</v>
      </c>
      <c r="C245" s="6" t="s">
        <v>4968</v>
      </c>
      <c r="D245" s="9" t="s">
        <v>6736</v>
      </c>
      <c r="E245" s="9" t="s">
        <v>6958</v>
      </c>
    </row>
    <row r="246" spans="1:5" ht="15.75" x14ac:dyDescent="0.25">
      <c r="A246" s="6" t="s">
        <v>2127</v>
      </c>
      <c r="B246" s="6" t="s">
        <v>2629</v>
      </c>
      <c r="C246" s="6" t="s">
        <v>4969</v>
      </c>
      <c r="D246" s="9" t="s">
        <v>6736</v>
      </c>
      <c r="E246" s="9" t="s">
        <v>6959</v>
      </c>
    </row>
    <row r="247" spans="1:5" ht="15.75" x14ac:dyDescent="0.25">
      <c r="A247" s="6" t="s">
        <v>2126</v>
      </c>
      <c r="B247" s="6" t="s">
        <v>2630</v>
      </c>
      <c r="C247" s="6" t="s">
        <v>4970</v>
      </c>
      <c r="D247" s="9" t="s">
        <v>6736</v>
      </c>
      <c r="E247" s="9" t="s">
        <v>6960</v>
      </c>
    </row>
    <row r="248" spans="1:5" ht="15.75" x14ac:dyDescent="0.25">
      <c r="A248" s="6" t="s">
        <v>2125</v>
      </c>
      <c r="B248" s="6" t="s">
        <v>2631</v>
      </c>
      <c r="C248" s="6" t="s">
        <v>4971</v>
      </c>
      <c r="D248" s="9" t="s">
        <v>6734</v>
      </c>
      <c r="E248" s="9" t="s">
        <v>6961</v>
      </c>
    </row>
    <row r="249" spans="1:5" ht="15.75" x14ac:dyDescent="0.25">
      <c r="A249" s="6" t="s">
        <v>2124</v>
      </c>
      <c r="B249" s="6" t="s">
        <v>2632</v>
      </c>
      <c r="C249" s="6" t="s">
        <v>4972</v>
      </c>
      <c r="D249" s="9" t="s">
        <v>6734</v>
      </c>
      <c r="E249" s="9" t="s">
        <v>6962</v>
      </c>
    </row>
    <row r="250" spans="1:5" ht="15.75" x14ac:dyDescent="0.25">
      <c r="A250" s="6" t="s">
        <v>2123</v>
      </c>
      <c r="B250" s="6" t="s">
        <v>2633</v>
      </c>
      <c r="C250" s="6" t="s">
        <v>4973</v>
      </c>
      <c r="D250" s="9" t="s">
        <v>6734</v>
      </c>
      <c r="E250" s="9" t="s">
        <v>6963</v>
      </c>
    </row>
    <row r="251" spans="1:5" ht="15.75" x14ac:dyDescent="0.25">
      <c r="A251" s="6" t="s">
        <v>2122</v>
      </c>
      <c r="B251" s="6" t="s">
        <v>2634</v>
      </c>
      <c r="C251" s="6" t="s">
        <v>4974</v>
      </c>
      <c r="D251" s="9" t="s">
        <v>6734</v>
      </c>
      <c r="E251" s="9" t="s">
        <v>6964</v>
      </c>
    </row>
    <row r="252" spans="1:5" ht="15.75" x14ac:dyDescent="0.25">
      <c r="A252" s="6" t="s">
        <v>2121</v>
      </c>
      <c r="B252" s="6" t="s">
        <v>2635</v>
      </c>
      <c r="C252" s="6" t="s">
        <v>4975</v>
      </c>
      <c r="D252" s="9" t="s">
        <v>6734</v>
      </c>
      <c r="E252" s="9" t="s">
        <v>6965</v>
      </c>
    </row>
    <row r="253" spans="1:5" ht="15.75" x14ac:dyDescent="0.25">
      <c r="A253" s="6" t="s">
        <v>2120</v>
      </c>
      <c r="B253" s="6" t="s">
        <v>2636</v>
      </c>
      <c r="C253" s="6" t="s">
        <v>4976</v>
      </c>
      <c r="D253" s="9" t="s">
        <v>6734</v>
      </c>
      <c r="E253" s="9" t="s">
        <v>6735</v>
      </c>
    </row>
    <row r="254" spans="1:5" ht="15.75" x14ac:dyDescent="0.25">
      <c r="A254" s="6" t="s">
        <v>2119</v>
      </c>
      <c r="B254" s="6" t="s">
        <v>2637</v>
      </c>
      <c r="C254" s="6" t="s">
        <v>4977</v>
      </c>
      <c r="D254" s="9" t="s">
        <v>6734</v>
      </c>
      <c r="E254" s="9" t="s">
        <v>6966</v>
      </c>
    </row>
    <row r="255" spans="1:5" ht="15.75" x14ac:dyDescent="0.25">
      <c r="A255" s="6" t="s">
        <v>2118</v>
      </c>
      <c r="B255" s="6" t="s">
        <v>2638</v>
      </c>
      <c r="C255" s="6" t="s">
        <v>4978</v>
      </c>
      <c r="D255" s="9" t="s">
        <v>6736</v>
      </c>
      <c r="E255" s="9" t="s">
        <v>6785</v>
      </c>
    </row>
    <row r="256" spans="1:5" ht="15.75" x14ac:dyDescent="0.25">
      <c r="A256" s="6" t="s">
        <v>2117</v>
      </c>
      <c r="B256" s="6" t="s">
        <v>2639</v>
      </c>
      <c r="C256" s="6" t="s">
        <v>4979</v>
      </c>
      <c r="D256" s="9" t="s">
        <v>6736</v>
      </c>
      <c r="E256" s="9" t="s">
        <v>6967</v>
      </c>
    </row>
    <row r="257" spans="1:5" ht="15.75" x14ac:dyDescent="0.25">
      <c r="A257" s="6" t="s">
        <v>2116</v>
      </c>
      <c r="B257" s="6" t="s">
        <v>2640</v>
      </c>
      <c r="C257" s="6" t="s">
        <v>4980</v>
      </c>
      <c r="D257" s="9" t="s">
        <v>6736</v>
      </c>
      <c r="E257" s="9" t="s">
        <v>6968</v>
      </c>
    </row>
    <row r="258" spans="1:5" ht="15.75" x14ac:dyDescent="0.25">
      <c r="A258" s="6" t="s">
        <v>2115</v>
      </c>
      <c r="B258" s="6" t="s">
        <v>2641</v>
      </c>
      <c r="C258" s="6" t="s">
        <v>4981</v>
      </c>
      <c r="D258" s="9" t="s">
        <v>6736</v>
      </c>
      <c r="E258" s="9" t="s">
        <v>6969</v>
      </c>
    </row>
    <row r="259" spans="1:5" ht="15.75" x14ac:dyDescent="0.25">
      <c r="A259" s="6" t="s">
        <v>2114</v>
      </c>
      <c r="B259" s="6" t="s">
        <v>2642</v>
      </c>
      <c r="C259" s="6" t="s">
        <v>4982</v>
      </c>
      <c r="D259" s="9" t="s">
        <v>6736</v>
      </c>
      <c r="E259" s="9" t="s">
        <v>6970</v>
      </c>
    </row>
    <row r="260" spans="1:5" ht="15.75" x14ac:dyDescent="0.25">
      <c r="A260" s="6" t="s">
        <v>2113</v>
      </c>
      <c r="B260" s="6" t="s">
        <v>2643</v>
      </c>
      <c r="C260" s="6" t="s">
        <v>4983</v>
      </c>
      <c r="D260" s="9" t="s">
        <v>6736</v>
      </c>
      <c r="E260" s="9" t="s">
        <v>6971</v>
      </c>
    </row>
    <row r="261" spans="1:5" ht="15.75" x14ac:dyDescent="0.25">
      <c r="A261" s="6" t="s">
        <v>2112</v>
      </c>
      <c r="B261" s="6" t="s">
        <v>2644</v>
      </c>
      <c r="C261" s="6" t="s">
        <v>4984</v>
      </c>
      <c r="D261" s="9" t="s">
        <v>6734</v>
      </c>
      <c r="E261" s="9" t="s">
        <v>6972</v>
      </c>
    </row>
    <row r="262" spans="1:5" ht="15.75" x14ac:dyDescent="0.25">
      <c r="A262" s="6" t="s">
        <v>2111</v>
      </c>
      <c r="B262" s="6" t="s">
        <v>2645</v>
      </c>
      <c r="C262" s="6" t="s">
        <v>4985</v>
      </c>
      <c r="D262" s="9" t="s">
        <v>6736</v>
      </c>
      <c r="E262" s="9" t="s">
        <v>6973</v>
      </c>
    </row>
    <row r="263" spans="1:5" ht="15.75" x14ac:dyDescent="0.25">
      <c r="A263" s="6" t="s">
        <v>2110</v>
      </c>
      <c r="B263" s="6" t="s">
        <v>2646</v>
      </c>
      <c r="C263" s="6" t="s">
        <v>4986</v>
      </c>
      <c r="D263" s="9" t="s">
        <v>6734</v>
      </c>
      <c r="E263" s="9" t="s">
        <v>6974</v>
      </c>
    </row>
    <row r="264" spans="1:5" ht="15.75" x14ac:dyDescent="0.25">
      <c r="A264" s="6" t="s">
        <v>2109</v>
      </c>
      <c r="B264" s="6" t="s">
        <v>2647</v>
      </c>
      <c r="C264" s="6" t="s">
        <v>4987</v>
      </c>
      <c r="D264" s="9" t="s">
        <v>6736</v>
      </c>
      <c r="E264" s="9" t="s">
        <v>6975</v>
      </c>
    </row>
    <row r="265" spans="1:5" ht="15.75" x14ac:dyDescent="0.25">
      <c r="A265" s="6" t="s">
        <v>2108</v>
      </c>
      <c r="B265" s="6" t="s">
        <v>2648</v>
      </c>
      <c r="C265" s="6" t="s">
        <v>4988</v>
      </c>
      <c r="D265" s="9" t="s">
        <v>6734</v>
      </c>
      <c r="E265" s="9" t="s">
        <v>6976</v>
      </c>
    </row>
    <row r="266" spans="1:5" ht="15.75" x14ac:dyDescent="0.25">
      <c r="A266" s="6" t="s">
        <v>2107</v>
      </c>
      <c r="B266" s="6" t="s">
        <v>2649</v>
      </c>
      <c r="C266" s="6" t="s">
        <v>4989</v>
      </c>
      <c r="D266" s="9" t="s">
        <v>6734</v>
      </c>
      <c r="E266" s="9" t="s">
        <v>6977</v>
      </c>
    </row>
    <row r="267" spans="1:5" ht="15.75" x14ac:dyDescent="0.25">
      <c r="A267" s="6" t="s">
        <v>2106</v>
      </c>
      <c r="B267" s="6" t="s">
        <v>2650</v>
      </c>
      <c r="C267" s="6" t="s">
        <v>4990</v>
      </c>
      <c r="D267" s="9" t="s">
        <v>6736</v>
      </c>
      <c r="E267" s="9" t="s">
        <v>6939</v>
      </c>
    </row>
    <row r="268" spans="1:5" ht="15.75" x14ac:dyDescent="0.25">
      <c r="A268" s="6" t="s">
        <v>2105</v>
      </c>
      <c r="B268" s="6" t="s">
        <v>2651</v>
      </c>
      <c r="C268" s="6" t="s">
        <v>4991</v>
      </c>
      <c r="D268" s="9" t="s">
        <v>6734</v>
      </c>
      <c r="E268" s="9" t="s">
        <v>6978</v>
      </c>
    </row>
    <row r="269" spans="1:5" ht="15.75" x14ac:dyDescent="0.25">
      <c r="A269" s="6" t="s">
        <v>2104</v>
      </c>
      <c r="B269" s="6" t="s">
        <v>2652</v>
      </c>
      <c r="C269" s="6" t="s">
        <v>4917</v>
      </c>
      <c r="D269" s="9" t="s">
        <v>6734</v>
      </c>
      <c r="E269" s="9" t="s">
        <v>6979</v>
      </c>
    </row>
    <row r="270" spans="1:5" ht="15.75" x14ac:dyDescent="0.25">
      <c r="A270" s="6" t="s">
        <v>2103</v>
      </c>
      <c r="B270" s="6" t="s">
        <v>2653</v>
      </c>
      <c r="C270" s="6" t="s">
        <v>4992</v>
      </c>
      <c r="D270" s="9" t="s">
        <v>6736</v>
      </c>
      <c r="E270" s="9" t="s">
        <v>6761</v>
      </c>
    </row>
    <row r="271" spans="1:5" ht="15.75" x14ac:dyDescent="0.25">
      <c r="A271" s="6" t="s">
        <v>2102</v>
      </c>
      <c r="B271" s="6" t="s">
        <v>2654</v>
      </c>
      <c r="C271" s="6" t="s">
        <v>4993</v>
      </c>
      <c r="D271" s="9" t="s">
        <v>6736</v>
      </c>
      <c r="E271" s="9" t="s">
        <v>6980</v>
      </c>
    </row>
    <row r="272" spans="1:5" ht="15.75" x14ac:dyDescent="0.25">
      <c r="A272" s="6" t="s">
        <v>2101</v>
      </c>
      <c r="B272" s="6" t="s">
        <v>2655</v>
      </c>
      <c r="C272" s="6" t="s">
        <v>4994</v>
      </c>
      <c r="D272" s="9" t="s">
        <v>6736</v>
      </c>
      <c r="E272" s="9" t="s">
        <v>6981</v>
      </c>
    </row>
    <row r="273" spans="1:5" ht="15.75" x14ac:dyDescent="0.25">
      <c r="A273" s="6" t="s">
        <v>2100</v>
      </c>
      <c r="B273" s="6" t="s">
        <v>2656</v>
      </c>
      <c r="C273" s="6" t="s">
        <v>4995</v>
      </c>
      <c r="D273" s="9" t="s">
        <v>6736</v>
      </c>
      <c r="E273" s="9" t="s">
        <v>6743</v>
      </c>
    </row>
    <row r="274" spans="1:5" ht="15.75" x14ac:dyDescent="0.25">
      <c r="A274" s="6" t="s">
        <v>2099</v>
      </c>
      <c r="B274" s="6" t="s">
        <v>2657</v>
      </c>
      <c r="C274" s="6" t="s">
        <v>4996</v>
      </c>
      <c r="D274" s="9" t="s">
        <v>6736</v>
      </c>
      <c r="E274" s="9" t="s">
        <v>6786</v>
      </c>
    </row>
    <row r="275" spans="1:5" ht="15.75" x14ac:dyDescent="0.25">
      <c r="A275" s="6" t="s">
        <v>2098</v>
      </c>
      <c r="B275" s="6" t="s">
        <v>2658</v>
      </c>
      <c r="C275" s="6" t="s">
        <v>4997</v>
      </c>
      <c r="D275" s="9" t="s">
        <v>6736</v>
      </c>
      <c r="E275" s="9" t="s">
        <v>6982</v>
      </c>
    </row>
    <row r="276" spans="1:5" ht="15.75" x14ac:dyDescent="0.25">
      <c r="A276" s="6" t="s">
        <v>2097</v>
      </c>
      <c r="B276" s="6" t="s">
        <v>2659</v>
      </c>
      <c r="C276" s="6" t="s">
        <v>4998</v>
      </c>
      <c r="D276" s="9" t="s">
        <v>6736</v>
      </c>
      <c r="E276" s="9" t="s">
        <v>6983</v>
      </c>
    </row>
    <row r="277" spans="1:5" ht="15.75" x14ac:dyDescent="0.25">
      <c r="A277" s="6" t="s">
        <v>2096</v>
      </c>
      <c r="B277" s="6" t="s">
        <v>2660</v>
      </c>
      <c r="C277" s="6" t="s">
        <v>4999</v>
      </c>
      <c r="D277" s="9" t="s">
        <v>6736</v>
      </c>
      <c r="E277" s="9" t="s">
        <v>6925</v>
      </c>
    </row>
    <row r="278" spans="1:5" ht="15.75" x14ac:dyDescent="0.25">
      <c r="A278" s="6" t="s">
        <v>2095</v>
      </c>
      <c r="B278" s="6" t="s">
        <v>2661</v>
      </c>
      <c r="C278" s="6" t="s">
        <v>5000</v>
      </c>
      <c r="D278" s="9" t="s">
        <v>6736</v>
      </c>
      <c r="E278" s="9" t="s">
        <v>6984</v>
      </c>
    </row>
    <row r="279" spans="1:5" ht="15.75" x14ac:dyDescent="0.25">
      <c r="A279" s="6" t="s">
        <v>2094</v>
      </c>
      <c r="B279" s="6" t="s">
        <v>2662</v>
      </c>
      <c r="C279" s="6" t="s">
        <v>5001</v>
      </c>
      <c r="D279" s="9" t="s">
        <v>6736</v>
      </c>
      <c r="E279" s="9" t="s">
        <v>6985</v>
      </c>
    </row>
    <row r="280" spans="1:5" ht="15.75" x14ac:dyDescent="0.25">
      <c r="A280" s="6" t="s">
        <v>2093</v>
      </c>
      <c r="B280" s="6" t="s">
        <v>2663</v>
      </c>
      <c r="C280" s="6" t="s">
        <v>4908</v>
      </c>
      <c r="D280" s="9" t="s">
        <v>6734</v>
      </c>
      <c r="E280" s="9" t="s">
        <v>6986</v>
      </c>
    </row>
    <row r="281" spans="1:5" ht="15.75" x14ac:dyDescent="0.25">
      <c r="A281" s="6" t="s">
        <v>2092</v>
      </c>
      <c r="B281" s="6" t="s">
        <v>2664</v>
      </c>
      <c r="C281" s="6" t="s">
        <v>5002</v>
      </c>
      <c r="D281" s="9" t="s">
        <v>6736</v>
      </c>
      <c r="E281" s="9" t="s">
        <v>6987</v>
      </c>
    </row>
    <row r="282" spans="1:5" ht="15.75" x14ac:dyDescent="0.25">
      <c r="A282" s="6" t="s">
        <v>2091</v>
      </c>
      <c r="B282" s="6" t="s">
        <v>2665</v>
      </c>
      <c r="C282" s="6" t="s">
        <v>5003</v>
      </c>
      <c r="D282" s="9" t="s">
        <v>6734</v>
      </c>
      <c r="E282" s="9" t="s">
        <v>6988</v>
      </c>
    </row>
    <row r="283" spans="1:5" ht="15.75" x14ac:dyDescent="0.25">
      <c r="A283" s="6" t="s">
        <v>2090</v>
      </c>
      <c r="B283" s="6" t="s">
        <v>2666</v>
      </c>
      <c r="C283" s="6" t="s">
        <v>4822</v>
      </c>
      <c r="D283" s="9" t="s">
        <v>6736</v>
      </c>
      <c r="E283" s="9" t="s">
        <v>6989</v>
      </c>
    </row>
    <row r="284" spans="1:5" ht="15.75" x14ac:dyDescent="0.25">
      <c r="A284" s="6" t="s">
        <v>2089</v>
      </c>
      <c r="B284" s="6" t="s">
        <v>2667</v>
      </c>
      <c r="C284" s="6" t="s">
        <v>5004</v>
      </c>
      <c r="D284" s="9" t="s">
        <v>6736</v>
      </c>
      <c r="E284" s="9" t="s">
        <v>6990</v>
      </c>
    </row>
    <row r="285" spans="1:5" ht="15.75" x14ac:dyDescent="0.25">
      <c r="A285" s="6" t="s">
        <v>2088</v>
      </c>
      <c r="B285" s="6" t="s">
        <v>2668</v>
      </c>
      <c r="C285" s="6" t="s">
        <v>5005</v>
      </c>
      <c r="D285" s="9" t="s">
        <v>6736</v>
      </c>
      <c r="E285" s="9" t="s">
        <v>6991</v>
      </c>
    </row>
    <row r="286" spans="1:5" ht="15.75" x14ac:dyDescent="0.25">
      <c r="A286" s="6" t="s">
        <v>2087</v>
      </c>
      <c r="B286" s="6" t="s">
        <v>2669</v>
      </c>
      <c r="C286" s="6" t="s">
        <v>5006</v>
      </c>
      <c r="D286" s="9" t="s">
        <v>6736</v>
      </c>
      <c r="E286" s="9" t="s">
        <v>6992</v>
      </c>
    </row>
    <row r="287" spans="1:5" ht="15.75" x14ac:dyDescent="0.25">
      <c r="A287" s="6" t="s">
        <v>2086</v>
      </c>
      <c r="B287" s="6" t="s">
        <v>2670</v>
      </c>
      <c r="C287" s="6" t="s">
        <v>5007</v>
      </c>
      <c r="D287" s="9" t="s">
        <v>6734</v>
      </c>
      <c r="E287" s="9" t="s">
        <v>6993</v>
      </c>
    </row>
    <row r="288" spans="1:5" ht="15.75" x14ac:dyDescent="0.25">
      <c r="A288" s="6" t="s">
        <v>2085</v>
      </c>
      <c r="B288" s="6" t="s">
        <v>2671</v>
      </c>
      <c r="C288" s="6" t="s">
        <v>5008</v>
      </c>
      <c r="D288" s="9" t="s">
        <v>6734</v>
      </c>
      <c r="E288" s="9" t="s">
        <v>6994</v>
      </c>
    </row>
    <row r="289" spans="1:5" ht="15.75" x14ac:dyDescent="0.25">
      <c r="A289" s="6" t="s">
        <v>2084</v>
      </c>
      <c r="B289" s="6" t="s">
        <v>2672</v>
      </c>
      <c r="C289" s="6" t="s">
        <v>5009</v>
      </c>
      <c r="D289" s="9" t="s">
        <v>6736</v>
      </c>
      <c r="E289" s="9" t="s">
        <v>6925</v>
      </c>
    </row>
    <row r="290" spans="1:5" ht="15.75" x14ac:dyDescent="0.25">
      <c r="A290" s="6" t="s">
        <v>2083</v>
      </c>
      <c r="B290" s="6" t="s">
        <v>2673</v>
      </c>
      <c r="C290" s="6" t="s">
        <v>5010</v>
      </c>
      <c r="D290" s="9" t="s">
        <v>6736</v>
      </c>
      <c r="E290" s="9" t="s">
        <v>6995</v>
      </c>
    </row>
    <row r="291" spans="1:5" ht="15.75" x14ac:dyDescent="0.25">
      <c r="A291" s="6" t="s">
        <v>2082</v>
      </c>
      <c r="B291" s="6" t="s">
        <v>2674</v>
      </c>
      <c r="C291" s="6" t="s">
        <v>5011</v>
      </c>
      <c r="D291" s="9" t="s">
        <v>6736</v>
      </c>
      <c r="E291" s="9" t="s">
        <v>6941</v>
      </c>
    </row>
    <row r="292" spans="1:5" ht="15.75" x14ac:dyDescent="0.25">
      <c r="A292" s="6" t="s">
        <v>2081</v>
      </c>
      <c r="B292" s="6" t="s">
        <v>2675</v>
      </c>
      <c r="C292" s="6" t="s">
        <v>5012</v>
      </c>
      <c r="D292" s="9" t="s">
        <v>6736</v>
      </c>
      <c r="E292" s="9" t="s">
        <v>6996</v>
      </c>
    </row>
    <row r="293" spans="1:5" ht="15.75" x14ac:dyDescent="0.25">
      <c r="A293" s="6" t="s">
        <v>2080</v>
      </c>
      <c r="B293" s="6" t="s">
        <v>2676</v>
      </c>
      <c r="C293" s="6" t="s">
        <v>5013</v>
      </c>
      <c r="D293" s="9" t="s">
        <v>6736</v>
      </c>
      <c r="E293" s="9" t="s">
        <v>6997</v>
      </c>
    </row>
    <row r="294" spans="1:5" ht="15.75" x14ac:dyDescent="0.25">
      <c r="A294" s="6" t="s">
        <v>2079</v>
      </c>
      <c r="B294" s="6" t="s">
        <v>2677</v>
      </c>
      <c r="C294" s="6" t="s">
        <v>5014</v>
      </c>
      <c r="D294" s="9" t="s">
        <v>6736</v>
      </c>
      <c r="E294" s="9" t="s">
        <v>6998</v>
      </c>
    </row>
    <row r="295" spans="1:5" ht="15.75" x14ac:dyDescent="0.25">
      <c r="A295" s="6" t="s">
        <v>2078</v>
      </c>
      <c r="B295" s="6" t="s">
        <v>2678</v>
      </c>
      <c r="C295" s="6" t="s">
        <v>5015</v>
      </c>
      <c r="D295" s="9" t="s">
        <v>6734</v>
      </c>
      <c r="E295" s="9" t="s">
        <v>6999</v>
      </c>
    </row>
    <row r="296" spans="1:5" ht="15.75" x14ac:dyDescent="0.25">
      <c r="A296" s="6" t="s">
        <v>2077</v>
      </c>
      <c r="B296" s="6" t="s">
        <v>2679</v>
      </c>
      <c r="C296" s="6" t="s">
        <v>5016</v>
      </c>
      <c r="D296" s="9" t="s">
        <v>6736</v>
      </c>
      <c r="E296" s="9" t="s">
        <v>7000</v>
      </c>
    </row>
    <row r="297" spans="1:5" ht="15.75" x14ac:dyDescent="0.25">
      <c r="A297" s="6" t="s">
        <v>2076</v>
      </c>
      <c r="B297" s="6" t="s">
        <v>2680</v>
      </c>
      <c r="C297" s="6" t="s">
        <v>5017</v>
      </c>
      <c r="D297" s="9" t="s">
        <v>6736</v>
      </c>
      <c r="E297" s="9" t="s">
        <v>7001</v>
      </c>
    </row>
    <row r="298" spans="1:5" ht="15.75" x14ac:dyDescent="0.25">
      <c r="A298" s="6" t="s">
        <v>2075</v>
      </c>
      <c r="B298" s="6" t="s">
        <v>2681</v>
      </c>
      <c r="C298" s="6" t="s">
        <v>5018</v>
      </c>
      <c r="D298" s="9" t="s">
        <v>6736</v>
      </c>
      <c r="E298" s="9" t="s">
        <v>7002</v>
      </c>
    </row>
    <row r="299" spans="1:5" ht="15.75" x14ac:dyDescent="0.25">
      <c r="A299" s="6" t="s">
        <v>2074</v>
      </c>
      <c r="B299" s="6" t="s">
        <v>2682</v>
      </c>
      <c r="C299" s="6" t="s">
        <v>5019</v>
      </c>
      <c r="D299" s="9" t="s">
        <v>6734</v>
      </c>
      <c r="E299" s="9" t="s">
        <v>7003</v>
      </c>
    </row>
    <row r="300" spans="1:5" ht="15.75" x14ac:dyDescent="0.25">
      <c r="A300" s="6" t="s">
        <v>2073</v>
      </c>
      <c r="B300" s="6" t="s">
        <v>2683</v>
      </c>
      <c r="C300" s="6" t="s">
        <v>5020</v>
      </c>
      <c r="D300" s="9" t="s">
        <v>6736</v>
      </c>
      <c r="E300" s="9" t="s">
        <v>7004</v>
      </c>
    </row>
    <row r="301" spans="1:5" ht="15.75" x14ac:dyDescent="0.25">
      <c r="A301" s="6" t="s">
        <v>2072</v>
      </c>
      <c r="B301" s="6" t="s">
        <v>2684</v>
      </c>
      <c r="C301" s="6" t="s">
        <v>5021</v>
      </c>
      <c r="D301" s="9" t="s">
        <v>6734</v>
      </c>
      <c r="E301" s="9" t="s">
        <v>7005</v>
      </c>
    </row>
    <row r="302" spans="1:5" ht="15.75" x14ac:dyDescent="0.25">
      <c r="A302" s="6" t="s">
        <v>2071</v>
      </c>
      <c r="B302" s="6" t="s">
        <v>2685</v>
      </c>
      <c r="C302" s="6" t="s">
        <v>4967</v>
      </c>
      <c r="D302" s="9" t="s">
        <v>6736</v>
      </c>
      <c r="E302" s="9" t="s">
        <v>7006</v>
      </c>
    </row>
    <row r="303" spans="1:5" ht="15.75" x14ac:dyDescent="0.25">
      <c r="A303" s="6" t="s">
        <v>2070</v>
      </c>
      <c r="B303" s="6" t="s">
        <v>2686</v>
      </c>
      <c r="C303" s="6" t="s">
        <v>5022</v>
      </c>
      <c r="D303" s="9" t="s">
        <v>6734</v>
      </c>
      <c r="E303" s="9" t="s">
        <v>6815</v>
      </c>
    </row>
    <row r="304" spans="1:5" ht="15.75" x14ac:dyDescent="0.25">
      <c r="A304" s="6" t="s">
        <v>2069</v>
      </c>
      <c r="B304" s="6" t="s">
        <v>2687</v>
      </c>
      <c r="C304" s="6" t="s">
        <v>5023</v>
      </c>
      <c r="D304" s="9" t="s">
        <v>6736</v>
      </c>
      <c r="E304" s="9" t="s">
        <v>7007</v>
      </c>
    </row>
    <row r="305" spans="1:5" ht="15.75" x14ac:dyDescent="0.25">
      <c r="A305" s="6" t="s">
        <v>2068</v>
      </c>
      <c r="B305" s="6" t="s">
        <v>2688</v>
      </c>
      <c r="C305" s="6" t="s">
        <v>5024</v>
      </c>
      <c r="D305" s="9" t="s">
        <v>6734</v>
      </c>
      <c r="E305" s="9" t="s">
        <v>7008</v>
      </c>
    </row>
    <row r="306" spans="1:5" ht="15.75" x14ac:dyDescent="0.25">
      <c r="A306" s="6" t="s">
        <v>2067</v>
      </c>
      <c r="B306" s="6" t="s">
        <v>2689</v>
      </c>
      <c r="C306" s="6" t="s">
        <v>5025</v>
      </c>
      <c r="D306" s="9" t="s">
        <v>6734</v>
      </c>
      <c r="E306" s="9" t="s">
        <v>7009</v>
      </c>
    </row>
    <row r="307" spans="1:5" ht="15.75" x14ac:dyDescent="0.25">
      <c r="A307" s="6" t="s">
        <v>2066</v>
      </c>
      <c r="B307" s="6" t="s">
        <v>2690</v>
      </c>
      <c r="C307" s="6" t="s">
        <v>4964</v>
      </c>
      <c r="D307" s="9" t="s">
        <v>6734</v>
      </c>
      <c r="E307" s="9" t="s">
        <v>7010</v>
      </c>
    </row>
    <row r="308" spans="1:5" ht="15.75" x14ac:dyDescent="0.25">
      <c r="A308" s="6" t="s">
        <v>2065</v>
      </c>
      <c r="B308" s="6" t="s">
        <v>2691</v>
      </c>
      <c r="C308" s="6" t="s">
        <v>5026</v>
      </c>
      <c r="D308" s="9" t="s">
        <v>6734</v>
      </c>
      <c r="E308" s="9" t="s">
        <v>6797</v>
      </c>
    </row>
    <row r="309" spans="1:5" ht="15.75" x14ac:dyDescent="0.25">
      <c r="A309" s="6" t="s">
        <v>2064</v>
      </c>
      <c r="B309" s="6" t="s">
        <v>2692</v>
      </c>
      <c r="C309" s="6" t="s">
        <v>5027</v>
      </c>
      <c r="D309" s="9" t="s">
        <v>6736</v>
      </c>
      <c r="E309" s="9" t="s">
        <v>7011</v>
      </c>
    </row>
    <row r="310" spans="1:5" ht="15.75" x14ac:dyDescent="0.25">
      <c r="A310" s="6" t="s">
        <v>2063</v>
      </c>
      <c r="B310" s="6" t="s">
        <v>2693</v>
      </c>
      <c r="C310" s="6" t="s">
        <v>5028</v>
      </c>
      <c r="D310" s="9" t="s">
        <v>6734</v>
      </c>
      <c r="E310" s="9" t="s">
        <v>7012</v>
      </c>
    </row>
    <row r="311" spans="1:5" ht="15.75" x14ac:dyDescent="0.25">
      <c r="A311" s="6" t="s">
        <v>2062</v>
      </c>
      <c r="B311" s="6" t="s">
        <v>2694</v>
      </c>
      <c r="C311" s="6" t="s">
        <v>5029</v>
      </c>
      <c r="D311" s="9" t="s">
        <v>6734</v>
      </c>
      <c r="E311" s="9" t="s">
        <v>7013</v>
      </c>
    </row>
    <row r="312" spans="1:5" ht="15.75" x14ac:dyDescent="0.25">
      <c r="A312" s="6" t="s">
        <v>2061</v>
      </c>
      <c r="B312" s="6" t="s">
        <v>2695</v>
      </c>
      <c r="C312" s="6" t="s">
        <v>4799</v>
      </c>
      <c r="D312" s="9" t="s">
        <v>6736</v>
      </c>
      <c r="E312" s="9" t="s">
        <v>7014</v>
      </c>
    </row>
    <row r="313" spans="1:5" ht="15.75" x14ac:dyDescent="0.25">
      <c r="A313" s="6" t="s">
        <v>2060</v>
      </c>
      <c r="B313" s="6" t="s">
        <v>2696</v>
      </c>
      <c r="C313" s="6" t="s">
        <v>5030</v>
      </c>
      <c r="D313" s="9" t="s">
        <v>6736</v>
      </c>
      <c r="E313" s="9" t="s">
        <v>7015</v>
      </c>
    </row>
    <row r="314" spans="1:5" ht="15.75" x14ac:dyDescent="0.25">
      <c r="A314" s="6" t="s">
        <v>2059</v>
      </c>
      <c r="B314" s="6" t="s">
        <v>2697</v>
      </c>
      <c r="C314" s="6" t="s">
        <v>5031</v>
      </c>
      <c r="D314" s="9" t="s">
        <v>6736</v>
      </c>
      <c r="E314" s="9" t="s">
        <v>7016</v>
      </c>
    </row>
    <row r="315" spans="1:5" ht="15.75" x14ac:dyDescent="0.25">
      <c r="A315" s="6" t="s">
        <v>2058</v>
      </c>
      <c r="B315" s="6" t="s">
        <v>2698</v>
      </c>
      <c r="C315" s="6" t="s">
        <v>5032</v>
      </c>
      <c r="D315" s="9" t="s">
        <v>6734</v>
      </c>
      <c r="E315" s="9" t="s">
        <v>7017</v>
      </c>
    </row>
    <row r="316" spans="1:5" ht="15.75" x14ac:dyDescent="0.25">
      <c r="A316" s="6" t="s">
        <v>2057</v>
      </c>
      <c r="B316" s="6" t="s">
        <v>2699</v>
      </c>
      <c r="C316" s="6" t="s">
        <v>5033</v>
      </c>
      <c r="D316" s="9" t="s">
        <v>6734</v>
      </c>
      <c r="E316" s="9" t="s">
        <v>7018</v>
      </c>
    </row>
    <row r="317" spans="1:5" ht="15.75" x14ac:dyDescent="0.25">
      <c r="A317" s="6" t="s">
        <v>2056</v>
      </c>
      <c r="B317" s="6" t="s">
        <v>2700</v>
      </c>
      <c r="C317" s="6" t="s">
        <v>5034</v>
      </c>
      <c r="D317" s="9" t="s">
        <v>6736</v>
      </c>
      <c r="E317" s="9" t="s">
        <v>6898</v>
      </c>
    </row>
    <row r="318" spans="1:5" ht="15.75" x14ac:dyDescent="0.25">
      <c r="A318" s="6" t="s">
        <v>2055</v>
      </c>
      <c r="B318" s="6" t="s">
        <v>2701</v>
      </c>
      <c r="C318" s="6" t="s">
        <v>5035</v>
      </c>
      <c r="D318" s="9" t="s">
        <v>6736</v>
      </c>
      <c r="E318" s="9" t="s">
        <v>6755</v>
      </c>
    </row>
    <row r="319" spans="1:5" ht="15.75" x14ac:dyDescent="0.25">
      <c r="A319" s="6" t="s">
        <v>2054</v>
      </c>
      <c r="B319" s="6" t="s">
        <v>2702</v>
      </c>
      <c r="C319" s="6" t="s">
        <v>5036</v>
      </c>
      <c r="D319" s="9" t="s">
        <v>6736</v>
      </c>
      <c r="E319" s="9" t="s">
        <v>7019</v>
      </c>
    </row>
    <row r="320" spans="1:5" ht="15.75" x14ac:dyDescent="0.25">
      <c r="A320" s="6" t="s">
        <v>2053</v>
      </c>
      <c r="B320" s="6" t="s">
        <v>2703</v>
      </c>
      <c r="C320" s="6" t="s">
        <v>5037</v>
      </c>
      <c r="D320" s="9" t="s">
        <v>6736</v>
      </c>
      <c r="E320" s="9" t="s">
        <v>7020</v>
      </c>
    </row>
    <row r="321" spans="1:5" ht="15.75" x14ac:dyDescent="0.25">
      <c r="A321" s="6" t="s">
        <v>2052</v>
      </c>
      <c r="B321" s="6" t="s">
        <v>2704</v>
      </c>
      <c r="C321" s="6" t="s">
        <v>5038</v>
      </c>
      <c r="D321" s="9" t="s">
        <v>6734</v>
      </c>
      <c r="E321" s="9" t="s">
        <v>7021</v>
      </c>
    </row>
    <row r="322" spans="1:5" ht="15.75" x14ac:dyDescent="0.25">
      <c r="A322" s="6" t="s">
        <v>2051</v>
      </c>
      <c r="B322" s="6" t="s">
        <v>2705</v>
      </c>
      <c r="C322" s="6" t="s">
        <v>5039</v>
      </c>
      <c r="D322" s="9" t="s">
        <v>6734</v>
      </c>
      <c r="E322" s="9" t="s">
        <v>7022</v>
      </c>
    </row>
    <row r="323" spans="1:5" ht="15.75" x14ac:dyDescent="0.25">
      <c r="A323" s="6" t="s">
        <v>2050</v>
      </c>
      <c r="B323" s="6" t="s">
        <v>2706</v>
      </c>
      <c r="C323" s="6" t="s">
        <v>5040</v>
      </c>
      <c r="D323" s="9" t="s">
        <v>6736</v>
      </c>
      <c r="E323" s="9" t="s">
        <v>7023</v>
      </c>
    </row>
    <row r="324" spans="1:5" ht="15.75" x14ac:dyDescent="0.25">
      <c r="A324" s="6" t="s">
        <v>2049</v>
      </c>
      <c r="B324" s="6" t="s">
        <v>2707</v>
      </c>
      <c r="C324" s="6" t="s">
        <v>5004</v>
      </c>
      <c r="D324" s="9" t="s">
        <v>6736</v>
      </c>
      <c r="E324" s="9" t="s">
        <v>7024</v>
      </c>
    </row>
    <row r="325" spans="1:5" ht="15.75" x14ac:dyDescent="0.25">
      <c r="A325" s="6" t="s">
        <v>2048</v>
      </c>
      <c r="B325" s="6" t="s">
        <v>2708</v>
      </c>
      <c r="C325" s="6" t="s">
        <v>5041</v>
      </c>
      <c r="D325" s="9" t="s">
        <v>6736</v>
      </c>
      <c r="E325" s="9" t="s">
        <v>6880</v>
      </c>
    </row>
    <row r="326" spans="1:5" ht="15.75" x14ac:dyDescent="0.25">
      <c r="A326" s="6" t="s">
        <v>2047</v>
      </c>
      <c r="B326" s="6" t="s">
        <v>2709</v>
      </c>
      <c r="C326" s="6" t="s">
        <v>5042</v>
      </c>
      <c r="D326" s="9" t="s">
        <v>6734</v>
      </c>
      <c r="E326" s="9" t="s">
        <v>7025</v>
      </c>
    </row>
    <row r="327" spans="1:5" ht="15.75" x14ac:dyDescent="0.25">
      <c r="A327" s="6" t="s">
        <v>2046</v>
      </c>
      <c r="B327" s="6" t="s">
        <v>2710</v>
      </c>
      <c r="C327" s="6" t="s">
        <v>5043</v>
      </c>
      <c r="D327" s="9" t="s">
        <v>6736</v>
      </c>
      <c r="E327" s="9" t="s">
        <v>7026</v>
      </c>
    </row>
    <row r="328" spans="1:5" ht="15.75" x14ac:dyDescent="0.25">
      <c r="A328" s="6" t="s">
        <v>2045</v>
      </c>
      <c r="B328" s="6" t="s">
        <v>2711</v>
      </c>
      <c r="C328" s="6" t="s">
        <v>5044</v>
      </c>
      <c r="D328" s="9" t="s">
        <v>6736</v>
      </c>
      <c r="E328" s="9" t="s">
        <v>6946</v>
      </c>
    </row>
    <row r="329" spans="1:5" ht="15.75" x14ac:dyDescent="0.25">
      <c r="A329" s="6" t="s">
        <v>2044</v>
      </c>
      <c r="B329" s="6" t="s">
        <v>2712</v>
      </c>
      <c r="C329" s="6" t="s">
        <v>5045</v>
      </c>
      <c r="D329" s="9" t="s">
        <v>6736</v>
      </c>
      <c r="E329" s="9" t="s">
        <v>7027</v>
      </c>
    </row>
    <row r="330" spans="1:5" ht="15.75" x14ac:dyDescent="0.25">
      <c r="A330" s="6" t="s">
        <v>2043</v>
      </c>
      <c r="B330" s="6" t="s">
        <v>2713</v>
      </c>
      <c r="C330" s="6" t="s">
        <v>5046</v>
      </c>
      <c r="D330" s="9" t="s">
        <v>6736</v>
      </c>
      <c r="E330" s="9" t="s">
        <v>6941</v>
      </c>
    </row>
    <row r="331" spans="1:5" ht="15.75" x14ac:dyDescent="0.25">
      <c r="A331" s="6" t="s">
        <v>2042</v>
      </c>
      <c r="B331" s="6" t="s">
        <v>2714</v>
      </c>
      <c r="C331" s="6" t="s">
        <v>5047</v>
      </c>
      <c r="D331" s="9" t="s">
        <v>6736</v>
      </c>
      <c r="E331" s="9" t="s">
        <v>7028</v>
      </c>
    </row>
    <row r="332" spans="1:5" ht="15.75" x14ac:dyDescent="0.25">
      <c r="A332" s="6" t="s">
        <v>2041</v>
      </c>
      <c r="B332" s="6" t="s">
        <v>2715</v>
      </c>
      <c r="C332" s="6" t="s">
        <v>5048</v>
      </c>
      <c r="D332" s="9" t="s">
        <v>6736</v>
      </c>
      <c r="E332" s="9" t="s">
        <v>7029</v>
      </c>
    </row>
    <row r="333" spans="1:5" ht="15.75" x14ac:dyDescent="0.25">
      <c r="A333" s="6" t="s">
        <v>2040</v>
      </c>
      <c r="B333" s="6" t="s">
        <v>2716</v>
      </c>
      <c r="C333" s="6" t="s">
        <v>5049</v>
      </c>
      <c r="D333" s="9" t="s">
        <v>6736</v>
      </c>
      <c r="E333" s="9" t="s">
        <v>7020</v>
      </c>
    </row>
    <row r="334" spans="1:5" ht="15.75" x14ac:dyDescent="0.25">
      <c r="A334" s="6" t="s">
        <v>2039</v>
      </c>
      <c r="B334" s="6" t="s">
        <v>2717</v>
      </c>
      <c r="C334" s="6" t="s">
        <v>5050</v>
      </c>
      <c r="D334" s="9" t="s">
        <v>6734</v>
      </c>
      <c r="E334" s="9" t="s">
        <v>7030</v>
      </c>
    </row>
    <row r="335" spans="1:5" ht="15.75" x14ac:dyDescent="0.25">
      <c r="A335" s="6" t="s">
        <v>2038</v>
      </c>
      <c r="B335" s="6" t="s">
        <v>2718</v>
      </c>
      <c r="C335" s="6" t="s">
        <v>5051</v>
      </c>
      <c r="D335" s="9" t="s">
        <v>6736</v>
      </c>
      <c r="E335" s="9" t="s">
        <v>7031</v>
      </c>
    </row>
    <row r="336" spans="1:5" ht="15.75" x14ac:dyDescent="0.25">
      <c r="A336" s="6" t="s">
        <v>2037</v>
      </c>
      <c r="B336" s="6" t="s">
        <v>2719</v>
      </c>
      <c r="C336" s="6" t="s">
        <v>5052</v>
      </c>
      <c r="D336" s="9" t="s">
        <v>6734</v>
      </c>
      <c r="E336" s="9" t="s">
        <v>7032</v>
      </c>
    </row>
    <row r="337" spans="1:5" ht="15.75" x14ac:dyDescent="0.25">
      <c r="A337" s="6" t="s">
        <v>2036</v>
      </c>
      <c r="B337" s="6" t="s">
        <v>2720</v>
      </c>
      <c r="C337" s="6" t="s">
        <v>5053</v>
      </c>
      <c r="D337" s="9" t="s">
        <v>6736</v>
      </c>
      <c r="E337" s="9" t="s">
        <v>7033</v>
      </c>
    </row>
    <row r="338" spans="1:5" ht="15.75" x14ac:dyDescent="0.25">
      <c r="A338" s="6" t="s">
        <v>2035</v>
      </c>
      <c r="B338" s="6" t="s">
        <v>2721</v>
      </c>
      <c r="C338" s="6" t="s">
        <v>5054</v>
      </c>
      <c r="D338" s="9" t="s">
        <v>6734</v>
      </c>
      <c r="E338" s="9" t="s">
        <v>7034</v>
      </c>
    </row>
    <row r="339" spans="1:5" ht="15.75" x14ac:dyDescent="0.25">
      <c r="A339" s="6" t="s">
        <v>2034</v>
      </c>
      <c r="B339" s="6" t="s">
        <v>2722</v>
      </c>
      <c r="C339" s="6" t="s">
        <v>5055</v>
      </c>
      <c r="D339" s="9" t="s">
        <v>6734</v>
      </c>
      <c r="E339" s="9" t="s">
        <v>6926</v>
      </c>
    </row>
    <row r="340" spans="1:5" ht="15.75" x14ac:dyDescent="0.25">
      <c r="A340" s="6" t="s">
        <v>2033</v>
      </c>
      <c r="B340" s="6" t="s">
        <v>2723</v>
      </c>
      <c r="C340" s="6" t="s">
        <v>5056</v>
      </c>
      <c r="D340" s="9" t="s">
        <v>6736</v>
      </c>
      <c r="E340" s="9" t="s">
        <v>6889</v>
      </c>
    </row>
    <row r="341" spans="1:5" ht="15.75" x14ac:dyDescent="0.25">
      <c r="A341" s="6" t="s">
        <v>2032</v>
      </c>
      <c r="B341" s="6" t="s">
        <v>2724</v>
      </c>
      <c r="C341" s="6" t="s">
        <v>5057</v>
      </c>
      <c r="D341" s="9" t="s">
        <v>6734</v>
      </c>
      <c r="E341" s="9" t="s">
        <v>7035</v>
      </c>
    </row>
    <row r="342" spans="1:5" ht="15.75" x14ac:dyDescent="0.25">
      <c r="A342" s="6" t="s">
        <v>2031</v>
      </c>
      <c r="B342" s="6" t="s">
        <v>2725</v>
      </c>
      <c r="C342" s="6" t="s">
        <v>5058</v>
      </c>
      <c r="D342" s="9" t="s">
        <v>6734</v>
      </c>
      <c r="E342" s="9" t="s">
        <v>7036</v>
      </c>
    </row>
    <row r="343" spans="1:5" ht="15.75" x14ac:dyDescent="0.25">
      <c r="A343" s="6" t="s">
        <v>2030</v>
      </c>
      <c r="B343" s="6" t="s">
        <v>2726</v>
      </c>
      <c r="C343" s="6" t="s">
        <v>5059</v>
      </c>
      <c r="D343" s="9" t="s">
        <v>6734</v>
      </c>
      <c r="E343" s="9" t="s">
        <v>7037</v>
      </c>
    </row>
    <row r="344" spans="1:5" ht="15.75" x14ac:dyDescent="0.25">
      <c r="A344" s="6" t="s">
        <v>2029</v>
      </c>
      <c r="B344" s="6" t="s">
        <v>2727</v>
      </c>
      <c r="C344" s="6" t="s">
        <v>5060</v>
      </c>
      <c r="D344" s="9" t="s">
        <v>6734</v>
      </c>
      <c r="E344" s="9" t="s">
        <v>6828</v>
      </c>
    </row>
    <row r="345" spans="1:5" ht="15.75" x14ac:dyDescent="0.25">
      <c r="A345" s="6" t="s">
        <v>2028</v>
      </c>
      <c r="B345" s="6" t="s">
        <v>2728</v>
      </c>
      <c r="C345" s="6" t="s">
        <v>5061</v>
      </c>
      <c r="D345" s="9" t="s">
        <v>6736</v>
      </c>
      <c r="E345" s="9" t="s">
        <v>7038</v>
      </c>
    </row>
    <row r="346" spans="1:5" ht="15.75" x14ac:dyDescent="0.25">
      <c r="A346" s="6" t="s">
        <v>2027</v>
      </c>
      <c r="B346" s="6" t="s">
        <v>2729</v>
      </c>
      <c r="C346" s="6" t="s">
        <v>5062</v>
      </c>
      <c r="D346" s="9" t="s">
        <v>6734</v>
      </c>
      <c r="E346" s="9" t="s">
        <v>7039</v>
      </c>
    </row>
    <row r="347" spans="1:5" ht="15.75" x14ac:dyDescent="0.25">
      <c r="A347" s="6" t="s">
        <v>2026</v>
      </c>
      <c r="B347" s="6" t="s">
        <v>2730</v>
      </c>
      <c r="C347" s="6" t="s">
        <v>5063</v>
      </c>
      <c r="D347" s="9" t="s">
        <v>6736</v>
      </c>
      <c r="E347" s="9" t="s">
        <v>6785</v>
      </c>
    </row>
    <row r="348" spans="1:5" ht="15.75" x14ac:dyDescent="0.25">
      <c r="A348" s="6" t="s">
        <v>2025</v>
      </c>
      <c r="B348" s="6" t="s">
        <v>2731</v>
      </c>
      <c r="C348" s="6" t="s">
        <v>5064</v>
      </c>
      <c r="D348" s="9" t="s">
        <v>6734</v>
      </c>
      <c r="E348" s="9" t="s">
        <v>7040</v>
      </c>
    </row>
    <row r="349" spans="1:5" ht="15.75" x14ac:dyDescent="0.25">
      <c r="A349" s="6" t="s">
        <v>2024</v>
      </c>
      <c r="B349" s="6" t="s">
        <v>2732</v>
      </c>
      <c r="C349" s="6" t="s">
        <v>5065</v>
      </c>
      <c r="D349" s="9" t="s">
        <v>6734</v>
      </c>
      <c r="E349" s="9" t="s">
        <v>7041</v>
      </c>
    </row>
    <row r="350" spans="1:5" ht="15.75" x14ac:dyDescent="0.25">
      <c r="A350" s="6" t="s">
        <v>2023</v>
      </c>
      <c r="B350" s="6" t="s">
        <v>2733</v>
      </c>
      <c r="C350" s="6" t="s">
        <v>5066</v>
      </c>
      <c r="D350" s="9" t="s">
        <v>6736</v>
      </c>
      <c r="E350" s="9" t="s">
        <v>7042</v>
      </c>
    </row>
    <row r="351" spans="1:5" ht="15.75" x14ac:dyDescent="0.25">
      <c r="A351" s="6" t="s">
        <v>2022</v>
      </c>
      <c r="B351" s="6" t="s">
        <v>2734</v>
      </c>
      <c r="C351" s="6" t="s">
        <v>5067</v>
      </c>
      <c r="D351" s="9" t="s">
        <v>6734</v>
      </c>
      <c r="E351" s="9" t="s">
        <v>7043</v>
      </c>
    </row>
    <row r="352" spans="1:5" ht="15.75" x14ac:dyDescent="0.25">
      <c r="A352" s="6" t="s">
        <v>2021</v>
      </c>
      <c r="B352" s="6" t="s">
        <v>2735</v>
      </c>
      <c r="C352" s="6" t="s">
        <v>5068</v>
      </c>
      <c r="D352" s="9" t="s">
        <v>6736</v>
      </c>
      <c r="E352" s="9" t="s">
        <v>7044</v>
      </c>
    </row>
    <row r="353" spans="1:5" ht="15.75" x14ac:dyDescent="0.25">
      <c r="A353" s="6" t="s">
        <v>2020</v>
      </c>
      <c r="B353" s="6" t="s">
        <v>2736</v>
      </c>
      <c r="C353" s="6" t="s">
        <v>5069</v>
      </c>
      <c r="D353" s="9" t="s">
        <v>6734</v>
      </c>
      <c r="E353" s="9" t="s">
        <v>7045</v>
      </c>
    </row>
    <row r="354" spans="1:5" ht="15.75" x14ac:dyDescent="0.25">
      <c r="A354" s="6" t="s">
        <v>2019</v>
      </c>
      <c r="B354" s="6" t="s">
        <v>2737</v>
      </c>
      <c r="C354" s="6" t="s">
        <v>4809</v>
      </c>
      <c r="D354" s="9" t="s">
        <v>6736</v>
      </c>
      <c r="E354" s="9" t="s">
        <v>7046</v>
      </c>
    </row>
    <row r="355" spans="1:5" ht="15.75" x14ac:dyDescent="0.25">
      <c r="A355" s="6" t="s">
        <v>2018</v>
      </c>
      <c r="B355" s="6" t="s">
        <v>2738</v>
      </c>
      <c r="C355" s="6" t="s">
        <v>5070</v>
      </c>
      <c r="D355" s="9" t="s">
        <v>6734</v>
      </c>
      <c r="E355" s="9" t="s">
        <v>7047</v>
      </c>
    </row>
    <row r="356" spans="1:5" ht="15.75" x14ac:dyDescent="0.25">
      <c r="A356" s="6" t="s">
        <v>2017</v>
      </c>
      <c r="B356" s="6" t="s">
        <v>2739</v>
      </c>
      <c r="C356" s="6" t="s">
        <v>5071</v>
      </c>
      <c r="D356" s="9" t="s">
        <v>6734</v>
      </c>
      <c r="E356" s="9" t="s">
        <v>7048</v>
      </c>
    </row>
    <row r="357" spans="1:5" ht="15.75" x14ac:dyDescent="0.25">
      <c r="A357" s="6" t="s">
        <v>2016</v>
      </c>
      <c r="B357" s="6" t="s">
        <v>2740</v>
      </c>
      <c r="C357" s="6" t="s">
        <v>5072</v>
      </c>
      <c r="D357" s="9" t="s">
        <v>6734</v>
      </c>
      <c r="E357" s="9" t="s">
        <v>7049</v>
      </c>
    </row>
    <row r="358" spans="1:5" ht="15.75" x14ac:dyDescent="0.25">
      <c r="A358" s="6" t="s">
        <v>2015</v>
      </c>
      <c r="B358" s="6" t="s">
        <v>2741</v>
      </c>
      <c r="C358" s="6" t="s">
        <v>5073</v>
      </c>
      <c r="D358" s="9" t="s">
        <v>6736</v>
      </c>
      <c r="E358" s="9" t="s">
        <v>7050</v>
      </c>
    </row>
    <row r="359" spans="1:5" ht="15.75" x14ac:dyDescent="0.25">
      <c r="A359" s="6" t="s">
        <v>2014</v>
      </c>
      <c r="B359" s="6" t="s">
        <v>2742</v>
      </c>
      <c r="C359" s="6" t="s">
        <v>5074</v>
      </c>
      <c r="D359" s="9" t="s">
        <v>6736</v>
      </c>
      <c r="E359" s="9" t="s">
        <v>7051</v>
      </c>
    </row>
    <row r="360" spans="1:5" ht="15.75" x14ac:dyDescent="0.25">
      <c r="A360" s="6" t="s">
        <v>2013</v>
      </c>
      <c r="B360" s="6" t="s">
        <v>2743</v>
      </c>
      <c r="C360" s="6" t="s">
        <v>5075</v>
      </c>
      <c r="D360" s="9" t="s">
        <v>6736</v>
      </c>
      <c r="E360" s="9" t="s">
        <v>7052</v>
      </c>
    </row>
    <row r="361" spans="1:5" ht="15.75" x14ac:dyDescent="0.25">
      <c r="A361" s="6" t="s">
        <v>2012</v>
      </c>
      <c r="B361" s="6" t="s">
        <v>2744</v>
      </c>
      <c r="C361" s="6" t="s">
        <v>4916</v>
      </c>
      <c r="D361" s="9" t="s">
        <v>6736</v>
      </c>
      <c r="E361" s="9" t="s">
        <v>7053</v>
      </c>
    </row>
    <row r="362" spans="1:5" ht="15.75" x14ac:dyDescent="0.25">
      <c r="A362" s="6" t="s">
        <v>2011</v>
      </c>
      <c r="B362" s="6" t="s">
        <v>2745</v>
      </c>
      <c r="C362" s="6" t="s">
        <v>5076</v>
      </c>
      <c r="D362" s="9" t="s">
        <v>6736</v>
      </c>
      <c r="E362" s="9" t="s">
        <v>7054</v>
      </c>
    </row>
    <row r="363" spans="1:5" ht="15.75" x14ac:dyDescent="0.25">
      <c r="A363" s="6" t="s">
        <v>2010</v>
      </c>
      <c r="B363" s="6" t="s">
        <v>2746</v>
      </c>
      <c r="C363" s="6" t="s">
        <v>5077</v>
      </c>
      <c r="D363" s="9" t="s">
        <v>6736</v>
      </c>
      <c r="E363" s="9" t="s">
        <v>6798</v>
      </c>
    </row>
    <row r="364" spans="1:5" ht="15.75" x14ac:dyDescent="0.25">
      <c r="A364" s="6" t="s">
        <v>2009</v>
      </c>
      <c r="B364" s="6" t="s">
        <v>2747</v>
      </c>
      <c r="C364" s="6" t="s">
        <v>5078</v>
      </c>
      <c r="D364" s="9" t="s">
        <v>6736</v>
      </c>
      <c r="E364" s="9" t="s">
        <v>7055</v>
      </c>
    </row>
    <row r="365" spans="1:5" ht="15.75" x14ac:dyDescent="0.25">
      <c r="A365" s="6" t="s">
        <v>2008</v>
      </c>
      <c r="B365" s="6" t="s">
        <v>2748</v>
      </c>
      <c r="C365" s="6" t="s">
        <v>5079</v>
      </c>
      <c r="D365" s="9" t="s">
        <v>6734</v>
      </c>
      <c r="E365" s="9" t="s">
        <v>7056</v>
      </c>
    </row>
    <row r="366" spans="1:5" ht="15.75" x14ac:dyDescent="0.25">
      <c r="A366" s="6" t="s">
        <v>2007</v>
      </c>
      <c r="B366" s="6" t="s">
        <v>2749</v>
      </c>
      <c r="C366" s="6" t="s">
        <v>5080</v>
      </c>
      <c r="D366" s="9" t="s">
        <v>6734</v>
      </c>
      <c r="E366" s="9" t="s">
        <v>7057</v>
      </c>
    </row>
    <row r="367" spans="1:5" ht="15.75" x14ac:dyDescent="0.25">
      <c r="A367" s="6" t="s">
        <v>2006</v>
      </c>
      <c r="B367" s="6" t="s">
        <v>2750</v>
      </c>
      <c r="C367" s="6" t="s">
        <v>5081</v>
      </c>
      <c r="D367" s="9" t="s">
        <v>6736</v>
      </c>
      <c r="E367" s="9" t="s">
        <v>7058</v>
      </c>
    </row>
    <row r="368" spans="1:5" ht="15.75" x14ac:dyDescent="0.25">
      <c r="A368" s="6" t="s">
        <v>2005</v>
      </c>
      <c r="B368" s="6" t="s">
        <v>2751</v>
      </c>
      <c r="C368" s="6" t="s">
        <v>5082</v>
      </c>
      <c r="D368" s="9" t="s">
        <v>6736</v>
      </c>
      <c r="E368" s="9" t="s">
        <v>7059</v>
      </c>
    </row>
    <row r="369" spans="1:5" ht="15.75" x14ac:dyDescent="0.25">
      <c r="A369" s="6" t="s">
        <v>2004</v>
      </c>
      <c r="B369" s="6" t="s">
        <v>2752</v>
      </c>
      <c r="C369" s="6" t="s">
        <v>5083</v>
      </c>
      <c r="D369" s="9" t="s">
        <v>6734</v>
      </c>
      <c r="E369" s="9" t="s">
        <v>7060</v>
      </c>
    </row>
    <row r="370" spans="1:5" ht="15.75" x14ac:dyDescent="0.25">
      <c r="A370" s="6" t="s">
        <v>2003</v>
      </c>
      <c r="B370" s="6" t="s">
        <v>2753</v>
      </c>
      <c r="C370" s="6" t="s">
        <v>5084</v>
      </c>
      <c r="D370" s="9" t="s">
        <v>6736</v>
      </c>
      <c r="E370" s="9" t="s">
        <v>7061</v>
      </c>
    </row>
    <row r="371" spans="1:5" ht="15.75" x14ac:dyDescent="0.25">
      <c r="A371" s="6" t="s">
        <v>2002</v>
      </c>
      <c r="B371" s="6" t="s">
        <v>2754</v>
      </c>
      <c r="C371" s="6" t="s">
        <v>5085</v>
      </c>
      <c r="D371" s="9" t="s">
        <v>6736</v>
      </c>
      <c r="E371" s="9" t="s">
        <v>7062</v>
      </c>
    </row>
    <row r="372" spans="1:5" ht="15.75" x14ac:dyDescent="0.25">
      <c r="A372" s="6" t="s">
        <v>2001</v>
      </c>
      <c r="B372" s="6" t="s">
        <v>2755</v>
      </c>
      <c r="C372" s="6" t="s">
        <v>5086</v>
      </c>
      <c r="D372" s="9" t="s">
        <v>6734</v>
      </c>
      <c r="E372" s="9" t="s">
        <v>7063</v>
      </c>
    </row>
    <row r="373" spans="1:5" ht="15.75" x14ac:dyDescent="0.25">
      <c r="A373" s="6" t="s">
        <v>2000</v>
      </c>
      <c r="B373" s="6" t="s">
        <v>2756</v>
      </c>
      <c r="C373" s="6" t="s">
        <v>5087</v>
      </c>
      <c r="D373" s="9" t="s">
        <v>6736</v>
      </c>
      <c r="E373" s="9" t="s">
        <v>7064</v>
      </c>
    </row>
    <row r="374" spans="1:5" ht="15.75" x14ac:dyDescent="0.25">
      <c r="A374" s="6" t="s">
        <v>1999</v>
      </c>
      <c r="B374" s="6" t="s">
        <v>2757</v>
      </c>
      <c r="C374" s="6" t="s">
        <v>5088</v>
      </c>
      <c r="D374" s="9" t="s">
        <v>6734</v>
      </c>
      <c r="E374" s="9" t="s">
        <v>7065</v>
      </c>
    </row>
    <row r="375" spans="1:5" ht="15.75" x14ac:dyDescent="0.25">
      <c r="A375" s="6" t="s">
        <v>1998</v>
      </c>
      <c r="B375" s="6" t="s">
        <v>2758</v>
      </c>
      <c r="C375" s="6" t="s">
        <v>5089</v>
      </c>
      <c r="D375" s="9" t="s">
        <v>6734</v>
      </c>
      <c r="E375" s="9" t="s">
        <v>6993</v>
      </c>
    </row>
    <row r="376" spans="1:5" ht="15.75" x14ac:dyDescent="0.25">
      <c r="A376" s="6" t="s">
        <v>1997</v>
      </c>
      <c r="B376" s="6" t="s">
        <v>2759</v>
      </c>
      <c r="C376" s="6" t="s">
        <v>5090</v>
      </c>
      <c r="D376" s="9" t="s">
        <v>6734</v>
      </c>
      <c r="E376" s="9" t="s">
        <v>7066</v>
      </c>
    </row>
    <row r="377" spans="1:5" ht="15.75" x14ac:dyDescent="0.25">
      <c r="A377" s="6" t="s">
        <v>1996</v>
      </c>
      <c r="B377" s="6" t="s">
        <v>2760</v>
      </c>
      <c r="C377" s="6" t="s">
        <v>5091</v>
      </c>
      <c r="D377" s="9" t="s">
        <v>6736</v>
      </c>
      <c r="E377" s="9" t="s">
        <v>7067</v>
      </c>
    </row>
    <row r="378" spans="1:5" ht="15.75" x14ac:dyDescent="0.25">
      <c r="A378" s="6" t="s">
        <v>1995</v>
      </c>
      <c r="B378" s="6" t="s">
        <v>2761</v>
      </c>
      <c r="C378" s="6" t="s">
        <v>5092</v>
      </c>
      <c r="D378" s="9" t="s">
        <v>6736</v>
      </c>
      <c r="E378" s="9" t="s">
        <v>6880</v>
      </c>
    </row>
    <row r="379" spans="1:5" ht="15.75" x14ac:dyDescent="0.25">
      <c r="A379" s="6" t="s">
        <v>1994</v>
      </c>
      <c r="B379" s="6" t="s">
        <v>2762</v>
      </c>
      <c r="C379" s="6" t="s">
        <v>5093</v>
      </c>
      <c r="D379" s="9" t="s">
        <v>6734</v>
      </c>
      <c r="E379" s="9" t="s">
        <v>7068</v>
      </c>
    </row>
    <row r="380" spans="1:5" ht="15.75" x14ac:dyDescent="0.25">
      <c r="A380" s="6" t="s">
        <v>1993</v>
      </c>
      <c r="B380" s="6" t="s">
        <v>2763</v>
      </c>
      <c r="C380" s="6" t="s">
        <v>5094</v>
      </c>
      <c r="D380" s="9" t="s">
        <v>6734</v>
      </c>
      <c r="E380" s="9" t="s">
        <v>6916</v>
      </c>
    </row>
    <row r="381" spans="1:5" ht="15.75" x14ac:dyDescent="0.25">
      <c r="A381" s="6" t="s">
        <v>1992</v>
      </c>
      <c r="B381" s="6" t="s">
        <v>2764</v>
      </c>
      <c r="C381" s="6" t="s">
        <v>5095</v>
      </c>
      <c r="D381" s="9" t="s">
        <v>6736</v>
      </c>
      <c r="E381" s="9" t="s">
        <v>7069</v>
      </c>
    </row>
    <row r="382" spans="1:5" ht="15.75" x14ac:dyDescent="0.25">
      <c r="A382" s="6" t="s">
        <v>1991</v>
      </c>
      <c r="B382" s="6" t="s">
        <v>2765</v>
      </c>
      <c r="C382" s="6" t="s">
        <v>5096</v>
      </c>
      <c r="D382" s="9" t="s">
        <v>6734</v>
      </c>
      <c r="E382" s="9" t="s">
        <v>7070</v>
      </c>
    </row>
    <row r="383" spans="1:5" ht="15.75" x14ac:dyDescent="0.25">
      <c r="A383" s="6" t="s">
        <v>1990</v>
      </c>
      <c r="B383" s="6" t="s">
        <v>2766</v>
      </c>
      <c r="C383" s="6" t="s">
        <v>5097</v>
      </c>
      <c r="D383" s="9" t="s">
        <v>6736</v>
      </c>
      <c r="E383" s="9" t="s">
        <v>6742</v>
      </c>
    </row>
    <row r="384" spans="1:5" ht="15.75" x14ac:dyDescent="0.25">
      <c r="A384" s="6" t="s">
        <v>1989</v>
      </c>
      <c r="B384" s="6" t="s">
        <v>2767</v>
      </c>
      <c r="C384" s="6" t="s">
        <v>5098</v>
      </c>
      <c r="D384" s="9" t="s">
        <v>6736</v>
      </c>
      <c r="E384" s="9" t="s">
        <v>6948</v>
      </c>
    </row>
    <row r="385" spans="1:5" ht="15.75" x14ac:dyDescent="0.25">
      <c r="A385" s="6" t="s">
        <v>1988</v>
      </c>
      <c r="B385" s="6" t="s">
        <v>2768</v>
      </c>
      <c r="C385" s="6" t="s">
        <v>5099</v>
      </c>
      <c r="D385" s="9" t="s">
        <v>6734</v>
      </c>
      <c r="E385" s="9" t="s">
        <v>6809</v>
      </c>
    </row>
    <row r="386" spans="1:5" ht="15.75" x14ac:dyDescent="0.25">
      <c r="A386" s="6" t="s">
        <v>1987</v>
      </c>
      <c r="B386" s="6" t="s">
        <v>2769</v>
      </c>
      <c r="C386" s="6" t="s">
        <v>5100</v>
      </c>
      <c r="D386" s="9" t="s">
        <v>6736</v>
      </c>
      <c r="E386" s="9" t="s">
        <v>7071</v>
      </c>
    </row>
    <row r="387" spans="1:5" ht="15.75" x14ac:dyDescent="0.25">
      <c r="A387" s="6" t="s">
        <v>1986</v>
      </c>
      <c r="B387" s="6" t="s">
        <v>2770</v>
      </c>
      <c r="C387" s="6" t="s">
        <v>5101</v>
      </c>
      <c r="D387" s="9" t="s">
        <v>6736</v>
      </c>
      <c r="E387" s="9" t="s">
        <v>7072</v>
      </c>
    </row>
    <row r="388" spans="1:5" ht="15.75" x14ac:dyDescent="0.25">
      <c r="A388" s="6" t="s">
        <v>1985</v>
      </c>
      <c r="B388" s="6" t="s">
        <v>2771</v>
      </c>
      <c r="C388" s="6" t="s">
        <v>5102</v>
      </c>
      <c r="D388" s="9" t="s">
        <v>6734</v>
      </c>
      <c r="E388" s="9" t="s">
        <v>7073</v>
      </c>
    </row>
    <row r="389" spans="1:5" ht="15.75" x14ac:dyDescent="0.25">
      <c r="A389" s="6" t="s">
        <v>1984</v>
      </c>
      <c r="B389" s="6" t="s">
        <v>2772</v>
      </c>
      <c r="C389" s="6" t="s">
        <v>5103</v>
      </c>
      <c r="D389" s="9" t="s">
        <v>6736</v>
      </c>
      <c r="E389" s="9" t="s">
        <v>7074</v>
      </c>
    </row>
    <row r="390" spans="1:5" ht="15.75" x14ac:dyDescent="0.25">
      <c r="A390" s="6" t="s">
        <v>1983</v>
      </c>
      <c r="B390" s="6" t="s">
        <v>2773</v>
      </c>
      <c r="C390" s="6" t="s">
        <v>5104</v>
      </c>
      <c r="D390" s="9" t="s">
        <v>6734</v>
      </c>
      <c r="E390" s="9" t="s">
        <v>7013</v>
      </c>
    </row>
    <row r="391" spans="1:5" ht="15.75" x14ac:dyDescent="0.25">
      <c r="A391" s="6" t="s">
        <v>1982</v>
      </c>
      <c r="B391" s="6" t="s">
        <v>2774</v>
      </c>
      <c r="C391" s="6" t="s">
        <v>5105</v>
      </c>
      <c r="D391" s="9" t="s">
        <v>6734</v>
      </c>
      <c r="E391" s="9" t="s">
        <v>7075</v>
      </c>
    </row>
    <row r="392" spans="1:5" ht="15.75" x14ac:dyDescent="0.25">
      <c r="A392" s="6" t="s">
        <v>1981</v>
      </c>
      <c r="B392" s="6" t="s">
        <v>2775</v>
      </c>
      <c r="C392" s="6" t="s">
        <v>5106</v>
      </c>
      <c r="D392" s="9" t="s">
        <v>6736</v>
      </c>
      <c r="E392" s="9" t="s">
        <v>7076</v>
      </c>
    </row>
    <row r="393" spans="1:5" ht="15.75" x14ac:dyDescent="0.25">
      <c r="A393" s="6" t="s">
        <v>1980</v>
      </c>
      <c r="B393" s="6" t="s">
        <v>2776</v>
      </c>
      <c r="C393" s="6" t="s">
        <v>5107</v>
      </c>
      <c r="D393" s="9" t="s">
        <v>6736</v>
      </c>
      <c r="E393" s="9" t="s">
        <v>6783</v>
      </c>
    </row>
    <row r="394" spans="1:5" ht="15.75" x14ac:dyDescent="0.25">
      <c r="A394" s="6" t="s">
        <v>1979</v>
      </c>
      <c r="B394" s="6" t="s">
        <v>2777</v>
      </c>
      <c r="C394" s="6" t="s">
        <v>5108</v>
      </c>
      <c r="D394" s="9" t="s">
        <v>6734</v>
      </c>
      <c r="E394" s="9" t="s">
        <v>7077</v>
      </c>
    </row>
    <row r="395" spans="1:5" ht="15.75" x14ac:dyDescent="0.25">
      <c r="A395" s="6" t="s">
        <v>1978</v>
      </c>
      <c r="B395" s="6" t="s">
        <v>2778</v>
      </c>
      <c r="C395" s="6" t="s">
        <v>4933</v>
      </c>
      <c r="D395" s="9" t="s">
        <v>6736</v>
      </c>
      <c r="E395" s="9" t="s">
        <v>7078</v>
      </c>
    </row>
    <row r="396" spans="1:5" ht="15.75" x14ac:dyDescent="0.25">
      <c r="A396" s="6" t="s">
        <v>1977</v>
      </c>
      <c r="B396" s="6" t="s">
        <v>2779</v>
      </c>
      <c r="C396" s="6" t="s">
        <v>5109</v>
      </c>
      <c r="D396" s="9" t="s">
        <v>6734</v>
      </c>
      <c r="E396" s="9" t="s">
        <v>7079</v>
      </c>
    </row>
    <row r="397" spans="1:5" ht="15.75" x14ac:dyDescent="0.25">
      <c r="A397" s="6" t="s">
        <v>1976</v>
      </c>
      <c r="B397" s="6" t="s">
        <v>2780</v>
      </c>
      <c r="C397" s="6" t="s">
        <v>5110</v>
      </c>
      <c r="D397" s="9" t="s">
        <v>6734</v>
      </c>
      <c r="E397" s="9" t="s">
        <v>7080</v>
      </c>
    </row>
    <row r="398" spans="1:5" ht="15.75" x14ac:dyDescent="0.25">
      <c r="A398" s="6" t="s">
        <v>1975</v>
      </c>
      <c r="B398" s="6" t="s">
        <v>2781</v>
      </c>
      <c r="C398" s="6" t="s">
        <v>5111</v>
      </c>
      <c r="D398" s="9" t="s">
        <v>6734</v>
      </c>
      <c r="E398" s="9" t="s">
        <v>7081</v>
      </c>
    </row>
    <row r="399" spans="1:5" ht="15.75" x14ac:dyDescent="0.25">
      <c r="A399" s="6" t="s">
        <v>1974</v>
      </c>
      <c r="B399" s="6" t="s">
        <v>2782</v>
      </c>
      <c r="C399" s="6" t="s">
        <v>5112</v>
      </c>
      <c r="D399" s="9" t="s">
        <v>6736</v>
      </c>
      <c r="E399" s="9" t="s">
        <v>7082</v>
      </c>
    </row>
    <row r="400" spans="1:5" ht="15.75" x14ac:dyDescent="0.25">
      <c r="A400" s="6" t="s">
        <v>1973</v>
      </c>
      <c r="B400" s="6" t="s">
        <v>2783</v>
      </c>
      <c r="C400" s="6" t="s">
        <v>5113</v>
      </c>
      <c r="D400" s="9" t="s">
        <v>6734</v>
      </c>
      <c r="E400" s="9" t="s">
        <v>6820</v>
      </c>
    </row>
    <row r="401" spans="1:5" ht="15.75" x14ac:dyDescent="0.25">
      <c r="A401" s="6" t="s">
        <v>1972</v>
      </c>
      <c r="B401" s="6" t="s">
        <v>2784</v>
      </c>
      <c r="C401" s="6" t="s">
        <v>5114</v>
      </c>
      <c r="D401" s="9" t="s">
        <v>6734</v>
      </c>
      <c r="E401" s="9" t="s">
        <v>7083</v>
      </c>
    </row>
    <row r="402" spans="1:5" ht="15.75" x14ac:dyDescent="0.25">
      <c r="A402" s="6" t="s">
        <v>1971</v>
      </c>
      <c r="B402" s="6" t="s">
        <v>2785</v>
      </c>
      <c r="C402" s="6" t="s">
        <v>5115</v>
      </c>
      <c r="D402" s="9" t="s">
        <v>6736</v>
      </c>
      <c r="E402" s="9" t="s">
        <v>7084</v>
      </c>
    </row>
    <row r="403" spans="1:5" ht="15.75" x14ac:dyDescent="0.25">
      <c r="A403" s="6" t="s">
        <v>1970</v>
      </c>
      <c r="B403" s="6" t="s">
        <v>2786</v>
      </c>
      <c r="C403" s="6" t="s">
        <v>5116</v>
      </c>
      <c r="D403" s="9" t="s">
        <v>6734</v>
      </c>
      <c r="E403" s="9" t="s">
        <v>7085</v>
      </c>
    </row>
    <row r="404" spans="1:5" ht="15.75" x14ac:dyDescent="0.25">
      <c r="A404" s="6" t="s">
        <v>1969</v>
      </c>
      <c r="B404" s="6" t="s">
        <v>2787</v>
      </c>
      <c r="C404" s="6" t="s">
        <v>5117</v>
      </c>
      <c r="D404" s="9" t="s">
        <v>6734</v>
      </c>
      <c r="E404" s="9" t="s">
        <v>7086</v>
      </c>
    </row>
    <row r="405" spans="1:5" ht="15.75" x14ac:dyDescent="0.25">
      <c r="A405" s="6" t="s">
        <v>1968</v>
      </c>
      <c r="B405" s="6" t="s">
        <v>2788</v>
      </c>
      <c r="C405" s="6" t="s">
        <v>5118</v>
      </c>
      <c r="D405" s="9" t="s">
        <v>6736</v>
      </c>
      <c r="E405" s="9" t="s">
        <v>7087</v>
      </c>
    </row>
    <row r="406" spans="1:5" ht="15.75" x14ac:dyDescent="0.25">
      <c r="A406" s="6" t="s">
        <v>1967</v>
      </c>
      <c r="B406" s="6" t="s">
        <v>2789</v>
      </c>
      <c r="C406" s="6" t="s">
        <v>5119</v>
      </c>
      <c r="D406" s="9" t="s">
        <v>6736</v>
      </c>
      <c r="E406" s="9" t="s">
        <v>7088</v>
      </c>
    </row>
    <row r="407" spans="1:5" ht="15.75" x14ac:dyDescent="0.25">
      <c r="A407" s="6" t="s">
        <v>1966</v>
      </c>
      <c r="B407" s="6" t="s">
        <v>2790</v>
      </c>
      <c r="C407" s="6" t="s">
        <v>5120</v>
      </c>
      <c r="D407" s="9" t="s">
        <v>6736</v>
      </c>
      <c r="E407" s="9" t="s">
        <v>7089</v>
      </c>
    </row>
    <row r="408" spans="1:5" ht="15.75" x14ac:dyDescent="0.25">
      <c r="A408" s="6" t="s">
        <v>1965</v>
      </c>
      <c r="B408" s="6" t="s">
        <v>2791</v>
      </c>
      <c r="C408" s="6" t="s">
        <v>5121</v>
      </c>
      <c r="D408" s="9" t="s">
        <v>6736</v>
      </c>
      <c r="E408" s="9" t="s">
        <v>7090</v>
      </c>
    </row>
    <row r="409" spans="1:5" ht="15.75" x14ac:dyDescent="0.25">
      <c r="A409" s="6" t="s">
        <v>1964</v>
      </c>
      <c r="B409" s="6" t="s">
        <v>2792</v>
      </c>
      <c r="C409" s="6" t="s">
        <v>5122</v>
      </c>
      <c r="D409" s="9" t="s">
        <v>6736</v>
      </c>
      <c r="E409" s="9" t="s">
        <v>7091</v>
      </c>
    </row>
    <row r="410" spans="1:5" ht="15.75" x14ac:dyDescent="0.25">
      <c r="A410" s="6" t="s">
        <v>1963</v>
      </c>
      <c r="B410" s="6" t="s">
        <v>2793</v>
      </c>
      <c r="C410" s="6" t="s">
        <v>5123</v>
      </c>
      <c r="D410" s="9" t="s">
        <v>6736</v>
      </c>
      <c r="E410" s="9" t="s">
        <v>7092</v>
      </c>
    </row>
    <row r="411" spans="1:5" ht="15.75" x14ac:dyDescent="0.25">
      <c r="A411" s="6" t="s">
        <v>1962</v>
      </c>
      <c r="B411" s="6" t="s">
        <v>2794</v>
      </c>
      <c r="C411" s="6" t="s">
        <v>5124</v>
      </c>
      <c r="D411" s="9" t="s">
        <v>6734</v>
      </c>
      <c r="E411" s="9" t="s">
        <v>7093</v>
      </c>
    </row>
    <row r="412" spans="1:5" ht="15.75" x14ac:dyDescent="0.25">
      <c r="A412" s="6" t="s">
        <v>1961</v>
      </c>
      <c r="B412" s="6" t="s">
        <v>2795</v>
      </c>
      <c r="C412" s="6" t="s">
        <v>5125</v>
      </c>
      <c r="D412" s="9" t="s">
        <v>6734</v>
      </c>
      <c r="E412" s="9" t="s">
        <v>7094</v>
      </c>
    </row>
    <row r="413" spans="1:5" ht="15.75" x14ac:dyDescent="0.25">
      <c r="A413" s="6" t="s">
        <v>1960</v>
      </c>
      <c r="B413" s="6" t="s">
        <v>2796</v>
      </c>
      <c r="C413" s="6" t="s">
        <v>5126</v>
      </c>
      <c r="D413" s="9" t="s">
        <v>6736</v>
      </c>
      <c r="E413" s="9" t="s">
        <v>7095</v>
      </c>
    </row>
    <row r="414" spans="1:5" ht="15.75" x14ac:dyDescent="0.25">
      <c r="A414" s="6" t="s">
        <v>1959</v>
      </c>
      <c r="B414" s="6" t="s">
        <v>2797</v>
      </c>
      <c r="C414" s="6" t="s">
        <v>5127</v>
      </c>
      <c r="D414" s="9" t="s">
        <v>6734</v>
      </c>
      <c r="E414" s="9" t="s">
        <v>7096</v>
      </c>
    </row>
    <row r="415" spans="1:5" ht="15.75" x14ac:dyDescent="0.25">
      <c r="A415" s="6" t="s">
        <v>1958</v>
      </c>
      <c r="B415" s="6" t="s">
        <v>2798</v>
      </c>
      <c r="C415" s="6" t="s">
        <v>5128</v>
      </c>
      <c r="D415" s="9" t="s">
        <v>6734</v>
      </c>
      <c r="E415" s="9" t="s">
        <v>7097</v>
      </c>
    </row>
    <row r="416" spans="1:5" ht="15.75" x14ac:dyDescent="0.25">
      <c r="A416" s="6" t="s">
        <v>1957</v>
      </c>
      <c r="B416" s="6" t="s">
        <v>2799</v>
      </c>
      <c r="C416" s="6" t="s">
        <v>5129</v>
      </c>
      <c r="D416" s="9" t="s">
        <v>6736</v>
      </c>
      <c r="E416" s="9" t="s">
        <v>7098</v>
      </c>
    </row>
    <row r="417" spans="1:5" ht="15.75" x14ac:dyDescent="0.25">
      <c r="A417" s="6" t="s">
        <v>1956</v>
      </c>
      <c r="B417" s="6" t="s">
        <v>2800</v>
      </c>
      <c r="C417" s="6" t="s">
        <v>5130</v>
      </c>
      <c r="D417" s="9" t="s">
        <v>6736</v>
      </c>
      <c r="E417" s="9" t="s">
        <v>6742</v>
      </c>
    </row>
    <row r="418" spans="1:5" ht="15.75" x14ac:dyDescent="0.25">
      <c r="A418" s="6" t="s">
        <v>1955</v>
      </c>
      <c r="B418" s="6" t="s">
        <v>2801</v>
      </c>
      <c r="C418" s="6" t="s">
        <v>5131</v>
      </c>
      <c r="D418" s="9" t="s">
        <v>6734</v>
      </c>
      <c r="E418" s="9" t="s">
        <v>7099</v>
      </c>
    </row>
    <row r="419" spans="1:5" ht="15.75" x14ac:dyDescent="0.25">
      <c r="A419" s="6" t="s">
        <v>1954</v>
      </c>
      <c r="B419" s="6" t="s">
        <v>2802</v>
      </c>
      <c r="C419" s="6" t="s">
        <v>5132</v>
      </c>
      <c r="D419" s="9" t="s">
        <v>6734</v>
      </c>
      <c r="E419" s="9" t="s">
        <v>7039</v>
      </c>
    </row>
    <row r="420" spans="1:5" ht="15.75" x14ac:dyDescent="0.25">
      <c r="A420" s="6" t="s">
        <v>1953</v>
      </c>
      <c r="B420" s="6" t="s">
        <v>2803</v>
      </c>
      <c r="C420" s="6" t="s">
        <v>5133</v>
      </c>
      <c r="D420" s="9" t="s">
        <v>6734</v>
      </c>
      <c r="E420" s="9" t="s">
        <v>7100</v>
      </c>
    </row>
    <row r="421" spans="1:5" ht="15.75" x14ac:dyDescent="0.25">
      <c r="A421" s="6" t="s">
        <v>1952</v>
      </c>
      <c r="B421" s="6" t="s">
        <v>2804</v>
      </c>
      <c r="C421" s="6" t="s">
        <v>5134</v>
      </c>
      <c r="D421" s="9" t="s">
        <v>6734</v>
      </c>
      <c r="E421" s="9" t="s">
        <v>7101</v>
      </c>
    </row>
    <row r="422" spans="1:5" ht="15.75" x14ac:dyDescent="0.25">
      <c r="A422" s="6" t="s">
        <v>1951</v>
      </c>
      <c r="B422" s="6" t="s">
        <v>2805</v>
      </c>
      <c r="C422" s="6" t="s">
        <v>5135</v>
      </c>
      <c r="D422" s="9" t="s">
        <v>6736</v>
      </c>
      <c r="E422" s="9" t="s">
        <v>7102</v>
      </c>
    </row>
    <row r="423" spans="1:5" ht="15.75" x14ac:dyDescent="0.25">
      <c r="A423" s="6" t="s">
        <v>1950</v>
      </c>
      <c r="B423" s="6" t="s">
        <v>2806</v>
      </c>
      <c r="C423" s="6" t="s">
        <v>4839</v>
      </c>
      <c r="D423" s="9" t="s">
        <v>6734</v>
      </c>
      <c r="E423" s="9" t="s">
        <v>7103</v>
      </c>
    </row>
    <row r="424" spans="1:5" ht="15.75" x14ac:dyDescent="0.25">
      <c r="A424" s="6" t="s">
        <v>1949</v>
      </c>
      <c r="B424" s="6" t="s">
        <v>2807</v>
      </c>
      <c r="C424" s="6" t="s">
        <v>5136</v>
      </c>
      <c r="D424" s="9" t="s">
        <v>6734</v>
      </c>
      <c r="E424" s="9" t="s">
        <v>7104</v>
      </c>
    </row>
    <row r="425" spans="1:5" ht="15.75" x14ac:dyDescent="0.25">
      <c r="A425" s="6" t="s">
        <v>1948</v>
      </c>
      <c r="B425" s="6" t="s">
        <v>2808</v>
      </c>
      <c r="C425" s="6" t="s">
        <v>5137</v>
      </c>
      <c r="D425" s="9" t="s">
        <v>6734</v>
      </c>
      <c r="E425" s="9" t="s">
        <v>7105</v>
      </c>
    </row>
    <row r="426" spans="1:5" ht="15.75" x14ac:dyDescent="0.25">
      <c r="A426" s="6" t="s">
        <v>1947</v>
      </c>
      <c r="B426" s="6" t="s">
        <v>2809</v>
      </c>
      <c r="C426" s="6" t="s">
        <v>5138</v>
      </c>
      <c r="D426" s="9" t="s">
        <v>6736</v>
      </c>
      <c r="E426" s="9" t="s">
        <v>7097</v>
      </c>
    </row>
    <row r="427" spans="1:5" ht="15.75" x14ac:dyDescent="0.25">
      <c r="A427" s="6" t="s">
        <v>1946</v>
      </c>
      <c r="B427" s="6" t="s">
        <v>2810</v>
      </c>
      <c r="C427" s="6" t="s">
        <v>5139</v>
      </c>
      <c r="D427" s="9" t="s">
        <v>6736</v>
      </c>
      <c r="E427" s="9" t="s">
        <v>6925</v>
      </c>
    </row>
    <row r="428" spans="1:5" ht="15.75" x14ac:dyDescent="0.25">
      <c r="A428" s="6" t="s">
        <v>1945</v>
      </c>
      <c r="B428" s="6" t="s">
        <v>2811</v>
      </c>
      <c r="C428" s="6" t="s">
        <v>5140</v>
      </c>
      <c r="D428" s="9" t="s">
        <v>6734</v>
      </c>
      <c r="E428" s="9" t="s">
        <v>7106</v>
      </c>
    </row>
    <row r="429" spans="1:5" ht="15.75" x14ac:dyDescent="0.25">
      <c r="A429" s="6" t="s">
        <v>1944</v>
      </c>
      <c r="B429" s="6" t="s">
        <v>2812</v>
      </c>
      <c r="C429" s="6" t="s">
        <v>5141</v>
      </c>
      <c r="D429" s="9" t="s">
        <v>6734</v>
      </c>
      <c r="E429" s="9" t="s">
        <v>7107</v>
      </c>
    </row>
    <row r="430" spans="1:5" ht="15.75" x14ac:dyDescent="0.25">
      <c r="A430" s="6" t="s">
        <v>1943</v>
      </c>
      <c r="B430" s="6" t="s">
        <v>2813</v>
      </c>
      <c r="C430" s="6" t="s">
        <v>5142</v>
      </c>
      <c r="D430" s="9" t="s">
        <v>6734</v>
      </c>
      <c r="E430" s="9" t="s">
        <v>6812</v>
      </c>
    </row>
    <row r="431" spans="1:5" ht="15.75" x14ac:dyDescent="0.25">
      <c r="A431" s="6" t="s">
        <v>1942</v>
      </c>
      <c r="B431" s="6" t="s">
        <v>2814</v>
      </c>
      <c r="C431" s="6" t="s">
        <v>5143</v>
      </c>
      <c r="D431" s="9" t="s">
        <v>6734</v>
      </c>
      <c r="E431" s="9" t="s">
        <v>7108</v>
      </c>
    </row>
    <row r="432" spans="1:5" ht="15.75" x14ac:dyDescent="0.25">
      <c r="A432" s="6" t="s">
        <v>1941</v>
      </c>
      <c r="B432" s="6" t="s">
        <v>2815</v>
      </c>
      <c r="C432" s="6" t="s">
        <v>5144</v>
      </c>
      <c r="D432" s="9" t="s">
        <v>6734</v>
      </c>
      <c r="E432" s="9" t="s">
        <v>7109</v>
      </c>
    </row>
    <row r="433" spans="1:5" ht="15.75" x14ac:dyDescent="0.25">
      <c r="A433" s="6" t="s">
        <v>1940</v>
      </c>
      <c r="B433" s="6" t="s">
        <v>2816</v>
      </c>
      <c r="C433" s="6" t="s">
        <v>5145</v>
      </c>
      <c r="D433" s="9" t="s">
        <v>6734</v>
      </c>
      <c r="E433" s="9" t="s">
        <v>7110</v>
      </c>
    </row>
    <row r="434" spans="1:5" ht="15.75" x14ac:dyDescent="0.25">
      <c r="A434" s="6" t="s">
        <v>1939</v>
      </c>
      <c r="B434" s="6" t="s">
        <v>2817</v>
      </c>
      <c r="C434" s="6" t="s">
        <v>5146</v>
      </c>
      <c r="D434" s="9" t="s">
        <v>6736</v>
      </c>
      <c r="E434" s="9" t="s">
        <v>7090</v>
      </c>
    </row>
    <row r="435" spans="1:5" ht="15.75" x14ac:dyDescent="0.25">
      <c r="A435" s="6" t="s">
        <v>1938</v>
      </c>
      <c r="B435" s="6" t="s">
        <v>2818</v>
      </c>
      <c r="C435" s="6" t="s">
        <v>5147</v>
      </c>
      <c r="D435" s="9" t="s">
        <v>6734</v>
      </c>
      <c r="E435" s="9" t="s">
        <v>6820</v>
      </c>
    </row>
    <row r="436" spans="1:5" ht="15.75" x14ac:dyDescent="0.25">
      <c r="A436" s="6" t="s">
        <v>1937</v>
      </c>
      <c r="B436" s="6" t="s">
        <v>2819</v>
      </c>
      <c r="C436" s="6" t="s">
        <v>5148</v>
      </c>
      <c r="D436" s="9" t="s">
        <v>6736</v>
      </c>
      <c r="E436" s="9" t="s">
        <v>7111</v>
      </c>
    </row>
    <row r="437" spans="1:5" ht="15.75" x14ac:dyDescent="0.25">
      <c r="A437" s="6" t="s">
        <v>1936</v>
      </c>
      <c r="B437" s="6" t="s">
        <v>2820</v>
      </c>
      <c r="C437" s="6" t="s">
        <v>5149</v>
      </c>
      <c r="D437" s="9" t="s">
        <v>6736</v>
      </c>
      <c r="E437" s="9" t="s">
        <v>7112</v>
      </c>
    </row>
    <row r="438" spans="1:5" ht="15.75" x14ac:dyDescent="0.25">
      <c r="A438" s="6" t="s">
        <v>1935</v>
      </c>
      <c r="B438" s="6" t="s">
        <v>2821</v>
      </c>
      <c r="C438" s="6" t="s">
        <v>5150</v>
      </c>
      <c r="D438" s="9" t="s">
        <v>6736</v>
      </c>
      <c r="E438" s="9" t="s">
        <v>7113</v>
      </c>
    </row>
    <row r="439" spans="1:5" ht="15.75" x14ac:dyDescent="0.25">
      <c r="A439" s="6" t="s">
        <v>1934</v>
      </c>
      <c r="B439" s="6" t="s">
        <v>2822</v>
      </c>
      <c r="C439" s="6" t="s">
        <v>5151</v>
      </c>
      <c r="D439" s="9" t="s">
        <v>6734</v>
      </c>
      <c r="E439" s="9" t="s">
        <v>7057</v>
      </c>
    </row>
    <row r="440" spans="1:5" ht="15.75" x14ac:dyDescent="0.25">
      <c r="A440" s="6" t="s">
        <v>1933</v>
      </c>
      <c r="B440" s="6" t="s">
        <v>2823</v>
      </c>
      <c r="C440" s="6" t="s">
        <v>5152</v>
      </c>
      <c r="D440" s="9" t="s">
        <v>6736</v>
      </c>
      <c r="E440" s="9" t="s">
        <v>7114</v>
      </c>
    </row>
    <row r="441" spans="1:5" ht="15.75" x14ac:dyDescent="0.25">
      <c r="A441" s="6" t="s">
        <v>1932</v>
      </c>
      <c r="B441" s="6" t="s">
        <v>2824</v>
      </c>
      <c r="C441" s="6" t="s">
        <v>5153</v>
      </c>
      <c r="D441" s="9" t="s">
        <v>6734</v>
      </c>
      <c r="E441" s="9" t="s">
        <v>7115</v>
      </c>
    </row>
    <row r="442" spans="1:5" ht="15.75" x14ac:dyDescent="0.25">
      <c r="A442" s="6" t="s">
        <v>1931</v>
      </c>
      <c r="B442" s="6" t="s">
        <v>2825</v>
      </c>
      <c r="C442" s="6" t="s">
        <v>5154</v>
      </c>
      <c r="D442" s="9" t="s">
        <v>6734</v>
      </c>
      <c r="E442" s="9" t="s">
        <v>7116</v>
      </c>
    </row>
    <row r="443" spans="1:5" ht="15.75" x14ac:dyDescent="0.25">
      <c r="A443" s="6" t="s">
        <v>1930</v>
      </c>
      <c r="B443" s="6" t="s">
        <v>2826</v>
      </c>
      <c r="C443" s="6" t="s">
        <v>5155</v>
      </c>
      <c r="D443" s="9" t="s">
        <v>6736</v>
      </c>
      <c r="E443" s="9" t="s">
        <v>7117</v>
      </c>
    </row>
    <row r="444" spans="1:5" ht="15.75" x14ac:dyDescent="0.25">
      <c r="A444" s="6" t="s">
        <v>1929</v>
      </c>
      <c r="B444" s="6" t="s">
        <v>2827</v>
      </c>
      <c r="C444" s="6" t="s">
        <v>4798</v>
      </c>
      <c r="D444" s="9" t="s">
        <v>6736</v>
      </c>
      <c r="E444" s="9" t="s">
        <v>7118</v>
      </c>
    </row>
    <row r="445" spans="1:5" ht="15.75" x14ac:dyDescent="0.25">
      <c r="A445" s="6" t="s">
        <v>1928</v>
      </c>
      <c r="B445" s="6" t="s">
        <v>2828</v>
      </c>
      <c r="C445" s="6" t="s">
        <v>5156</v>
      </c>
      <c r="D445" s="9" t="s">
        <v>6734</v>
      </c>
      <c r="E445" s="9" t="s">
        <v>7119</v>
      </c>
    </row>
    <row r="446" spans="1:5" ht="15.75" x14ac:dyDescent="0.25">
      <c r="A446" s="6" t="s">
        <v>1927</v>
      </c>
      <c r="B446" s="6" t="s">
        <v>2829</v>
      </c>
      <c r="C446" s="6" t="s">
        <v>5157</v>
      </c>
      <c r="D446" s="9" t="s">
        <v>6734</v>
      </c>
      <c r="E446" s="9" t="s">
        <v>7120</v>
      </c>
    </row>
    <row r="447" spans="1:5" ht="15.75" x14ac:dyDescent="0.25">
      <c r="A447" s="6" t="s">
        <v>1926</v>
      </c>
      <c r="B447" s="6" t="s">
        <v>2830</v>
      </c>
      <c r="C447" s="6" t="s">
        <v>5158</v>
      </c>
      <c r="D447" s="9" t="s">
        <v>6736</v>
      </c>
      <c r="E447" s="9" t="s">
        <v>7027</v>
      </c>
    </row>
    <row r="448" spans="1:5" ht="15.75" x14ac:dyDescent="0.25">
      <c r="A448" s="6" t="s">
        <v>1925</v>
      </c>
      <c r="B448" s="6" t="s">
        <v>2831</v>
      </c>
      <c r="C448" s="6" t="s">
        <v>5159</v>
      </c>
      <c r="D448" s="9" t="s">
        <v>6734</v>
      </c>
      <c r="E448" s="9" t="s">
        <v>7121</v>
      </c>
    </row>
    <row r="449" spans="1:5" ht="15.75" x14ac:dyDescent="0.25">
      <c r="A449" s="6" t="s">
        <v>1924</v>
      </c>
      <c r="B449" s="6" t="s">
        <v>2832</v>
      </c>
      <c r="C449" s="6" t="s">
        <v>5160</v>
      </c>
      <c r="D449" s="9" t="s">
        <v>6736</v>
      </c>
      <c r="E449" s="9" t="s">
        <v>7122</v>
      </c>
    </row>
    <row r="450" spans="1:5" ht="15.75" x14ac:dyDescent="0.25">
      <c r="A450" s="6" t="s">
        <v>1923</v>
      </c>
      <c r="B450" s="6" t="s">
        <v>2833</v>
      </c>
      <c r="C450" s="6" t="s">
        <v>5161</v>
      </c>
      <c r="D450" s="9" t="s">
        <v>6736</v>
      </c>
      <c r="E450" s="9" t="s">
        <v>7123</v>
      </c>
    </row>
    <row r="451" spans="1:5" ht="15.75" x14ac:dyDescent="0.25">
      <c r="A451" s="6" t="s">
        <v>1922</v>
      </c>
      <c r="B451" s="6" t="s">
        <v>2834</v>
      </c>
      <c r="C451" s="6" t="s">
        <v>5162</v>
      </c>
      <c r="D451" s="9" t="s">
        <v>6734</v>
      </c>
      <c r="E451" s="9" t="s">
        <v>7124</v>
      </c>
    </row>
    <row r="452" spans="1:5" ht="15.75" x14ac:dyDescent="0.25">
      <c r="A452" s="6" t="s">
        <v>1921</v>
      </c>
      <c r="B452" s="6" t="s">
        <v>2835</v>
      </c>
      <c r="C452" s="6" t="s">
        <v>5067</v>
      </c>
      <c r="D452" s="9" t="s">
        <v>6734</v>
      </c>
      <c r="E452" s="9" t="s">
        <v>7125</v>
      </c>
    </row>
    <row r="453" spans="1:5" ht="15.75" x14ac:dyDescent="0.25">
      <c r="A453" s="6" t="s">
        <v>1920</v>
      </c>
      <c r="B453" s="6" t="s">
        <v>2836</v>
      </c>
      <c r="C453" s="6" t="s">
        <v>4780</v>
      </c>
      <c r="D453" s="9" t="s">
        <v>6736</v>
      </c>
      <c r="E453" s="9" t="s">
        <v>7126</v>
      </c>
    </row>
    <row r="454" spans="1:5" ht="15.75" x14ac:dyDescent="0.25">
      <c r="A454" s="6" t="s">
        <v>1919</v>
      </c>
      <c r="B454" s="6" t="s">
        <v>2837</v>
      </c>
      <c r="C454" s="6" t="s">
        <v>5163</v>
      </c>
      <c r="D454" s="9" t="s">
        <v>6734</v>
      </c>
      <c r="E454" s="9" t="s">
        <v>7127</v>
      </c>
    </row>
    <row r="455" spans="1:5" ht="15.75" x14ac:dyDescent="0.25">
      <c r="A455" s="6" t="s">
        <v>1918</v>
      </c>
      <c r="B455" s="6" t="s">
        <v>2838</v>
      </c>
      <c r="C455" s="6" t="s">
        <v>5164</v>
      </c>
      <c r="D455" s="9" t="s">
        <v>6736</v>
      </c>
      <c r="E455" s="9" t="s">
        <v>6860</v>
      </c>
    </row>
    <row r="456" spans="1:5" ht="15.75" x14ac:dyDescent="0.25">
      <c r="A456" s="6" t="s">
        <v>1917</v>
      </c>
      <c r="B456" s="6" t="s">
        <v>2839</v>
      </c>
      <c r="C456" s="6" t="s">
        <v>5165</v>
      </c>
      <c r="D456" s="9" t="s">
        <v>6736</v>
      </c>
      <c r="E456" s="9" t="s">
        <v>6742</v>
      </c>
    </row>
    <row r="457" spans="1:5" ht="15.75" x14ac:dyDescent="0.25">
      <c r="A457" s="6" t="s">
        <v>1916</v>
      </c>
      <c r="B457" s="6" t="s">
        <v>2840</v>
      </c>
      <c r="C457" s="6" t="s">
        <v>5166</v>
      </c>
      <c r="D457" s="9" t="s">
        <v>6736</v>
      </c>
      <c r="E457" s="9" t="s">
        <v>7128</v>
      </c>
    </row>
    <row r="458" spans="1:5" ht="15.75" x14ac:dyDescent="0.25">
      <c r="A458" s="6" t="s">
        <v>1915</v>
      </c>
      <c r="B458" s="6" t="s">
        <v>2841</v>
      </c>
      <c r="C458" s="6" t="s">
        <v>5167</v>
      </c>
      <c r="D458" s="9" t="s">
        <v>6736</v>
      </c>
      <c r="E458" s="9" t="s">
        <v>6995</v>
      </c>
    </row>
    <row r="459" spans="1:5" ht="15.75" x14ac:dyDescent="0.25">
      <c r="A459" s="6" t="s">
        <v>1914</v>
      </c>
      <c r="B459" s="6" t="s">
        <v>2842</v>
      </c>
      <c r="C459" s="6" t="s">
        <v>5168</v>
      </c>
      <c r="D459" s="9" t="s">
        <v>6736</v>
      </c>
      <c r="E459" s="9" t="s">
        <v>7129</v>
      </c>
    </row>
    <row r="460" spans="1:5" ht="15.75" x14ac:dyDescent="0.25">
      <c r="A460" s="6" t="s">
        <v>1913</v>
      </c>
      <c r="B460" s="6" t="s">
        <v>2843</v>
      </c>
      <c r="C460" s="6" t="s">
        <v>5169</v>
      </c>
      <c r="D460" s="9" t="s">
        <v>6734</v>
      </c>
      <c r="E460" s="9" t="s">
        <v>7130</v>
      </c>
    </row>
    <row r="461" spans="1:5" ht="15.75" x14ac:dyDescent="0.25">
      <c r="A461" s="6" t="s">
        <v>1912</v>
      </c>
      <c r="B461" s="6" t="s">
        <v>2844</v>
      </c>
      <c r="C461" s="6" t="s">
        <v>4793</v>
      </c>
      <c r="D461" s="9" t="s">
        <v>6736</v>
      </c>
      <c r="E461" s="9" t="s">
        <v>7131</v>
      </c>
    </row>
    <row r="462" spans="1:5" ht="15.75" x14ac:dyDescent="0.25">
      <c r="A462" s="6" t="s">
        <v>1911</v>
      </c>
      <c r="B462" s="6" t="s">
        <v>2845</v>
      </c>
      <c r="C462" s="6" t="s">
        <v>5016</v>
      </c>
      <c r="D462" s="9" t="s">
        <v>6734</v>
      </c>
      <c r="E462" s="9" t="s">
        <v>7132</v>
      </c>
    </row>
    <row r="463" spans="1:5" ht="15.75" x14ac:dyDescent="0.25">
      <c r="A463" s="6" t="s">
        <v>1910</v>
      </c>
      <c r="B463" s="6" t="s">
        <v>2846</v>
      </c>
      <c r="C463" s="6" t="s">
        <v>4809</v>
      </c>
      <c r="D463" s="9" t="s">
        <v>6734</v>
      </c>
      <c r="E463" s="9" t="s">
        <v>6790</v>
      </c>
    </row>
    <row r="464" spans="1:5" ht="15.75" x14ac:dyDescent="0.25">
      <c r="A464" s="6" t="s">
        <v>1909</v>
      </c>
      <c r="B464" s="6" t="s">
        <v>2847</v>
      </c>
      <c r="C464" s="6" t="s">
        <v>5170</v>
      </c>
      <c r="D464" s="9" t="s">
        <v>6734</v>
      </c>
      <c r="E464" s="9" t="s">
        <v>7133</v>
      </c>
    </row>
    <row r="465" spans="1:6" ht="15.75" x14ac:dyDescent="0.25">
      <c r="A465" s="6" t="s">
        <v>1908</v>
      </c>
      <c r="B465" s="6" t="s">
        <v>2848</v>
      </c>
      <c r="C465" s="6" t="s">
        <v>5171</v>
      </c>
      <c r="D465" s="9" t="s">
        <v>6736</v>
      </c>
      <c r="E465" s="9" t="s">
        <v>7134</v>
      </c>
    </row>
    <row r="466" spans="1:6" ht="15.75" x14ac:dyDescent="0.25">
      <c r="A466" s="6" t="s">
        <v>1907</v>
      </c>
      <c r="B466" s="6" t="s">
        <v>2849</v>
      </c>
      <c r="C466" s="6" t="s">
        <v>5172</v>
      </c>
      <c r="D466" s="9" t="s">
        <v>6734</v>
      </c>
      <c r="E466" s="9" t="s">
        <v>6809</v>
      </c>
    </row>
    <row r="467" spans="1:6" ht="15.75" x14ac:dyDescent="0.25">
      <c r="A467" s="6" t="s">
        <v>1906</v>
      </c>
      <c r="B467" s="6" t="s">
        <v>2850</v>
      </c>
      <c r="C467" s="6" t="s">
        <v>5173</v>
      </c>
      <c r="D467" s="9" t="s">
        <v>6736</v>
      </c>
      <c r="E467" s="9" t="s">
        <v>7135</v>
      </c>
    </row>
    <row r="468" spans="1:6" ht="15.75" x14ac:dyDescent="0.25">
      <c r="A468" s="6" t="s">
        <v>1905</v>
      </c>
      <c r="B468" s="6" t="s">
        <v>2851</v>
      </c>
      <c r="C468" s="6" t="s">
        <v>4796</v>
      </c>
      <c r="D468" s="9" t="s">
        <v>6736</v>
      </c>
      <c r="E468" s="9" t="s">
        <v>7136</v>
      </c>
    </row>
    <row r="469" spans="1:6" ht="15.75" x14ac:dyDescent="0.25">
      <c r="A469" s="6" t="s">
        <v>1904</v>
      </c>
      <c r="B469" s="6" t="s">
        <v>2852</v>
      </c>
      <c r="C469" s="6" t="s">
        <v>5174</v>
      </c>
      <c r="D469" s="9" t="s">
        <v>6734</v>
      </c>
      <c r="E469" s="9" t="s">
        <v>7137</v>
      </c>
    </row>
    <row r="470" spans="1:6" ht="15.75" x14ac:dyDescent="0.25">
      <c r="A470" s="6" t="s">
        <v>1903</v>
      </c>
      <c r="B470" s="6" t="s">
        <v>2853</v>
      </c>
      <c r="C470" s="6" t="s">
        <v>5175</v>
      </c>
      <c r="D470" s="9" t="s">
        <v>6734</v>
      </c>
      <c r="E470" s="9" t="s">
        <v>7138</v>
      </c>
    </row>
    <row r="471" spans="1:6" ht="15.75" x14ac:dyDescent="0.25">
      <c r="A471" s="6" t="s">
        <v>1902</v>
      </c>
      <c r="B471" s="6" t="s">
        <v>2854</v>
      </c>
      <c r="C471" s="6" t="s">
        <v>5176</v>
      </c>
      <c r="D471" s="9" t="s">
        <v>6736</v>
      </c>
      <c r="E471" s="9" t="s">
        <v>7139</v>
      </c>
    </row>
    <row r="472" spans="1:6" ht="15.75" x14ac:dyDescent="0.25">
      <c r="A472" s="6" t="s">
        <v>1901</v>
      </c>
      <c r="B472" s="6" t="s">
        <v>2855</v>
      </c>
      <c r="C472" s="6" t="s">
        <v>5177</v>
      </c>
      <c r="D472" s="9" t="s">
        <v>6736</v>
      </c>
      <c r="E472" s="9" t="s">
        <v>7140</v>
      </c>
    </row>
    <row r="473" spans="1:6" ht="15.75" x14ac:dyDescent="0.25">
      <c r="A473" s="6" t="s">
        <v>1900</v>
      </c>
      <c r="B473" s="6" t="s">
        <v>2856</v>
      </c>
      <c r="C473" s="6" t="s">
        <v>5178</v>
      </c>
      <c r="D473" s="9" t="s">
        <v>6736</v>
      </c>
      <c r="E473" s="9" t="s">
        <v>6941</v>
      </c>
    </row>
    <row r="474" spans="1:6" ht="15.75" x14ac:dyDescent="0.25">
      <c r="A474" s="6" t="s">
        <v>1899</v>
      </c>
      <c r="B474" s="6" t="s">
        <v>2857</v>
      </c>
      <c r="C474" s="6" t="s">
        <v>4969</v>
      </c>
      <c r="D474" s="9" t="s">
        <v>6736</v>
      </c>
      <c r="E474" s="9" t="s">
        <v>7141</v>
      </c>
    </row>
    <row r="475" spans="1:6" ht="15.75" x14ac:dyDescent="0.25">
      <c r="A475" s="6" t="s">
        <v>1898</v>
      </c>
      <c r="B475" s="6" t="s">
        <v>2858</v>
      </c>
      <c r="C475" s="6" t="s">
        <v>5179</v>
      </c>
      <c r="D475" s="9" t="s">
        <v>6736</v>
      </c>
      <c r="E475" s="9" t="s">
        <v>6747</v>
      </c>
    </row>
    <row r="476" spans="1:6" ht="15.75" x14ac:dyDescent="0.25">
      <c r="A476" s="6" t="s">
        <v>1897</v>
      </c>
      <c r="B476" s="6" t="s">
        <v>2859</v>
      </c>
      <c r="C476" s="6" t="s">
        <v>5180</v>
      </c>
      <c r="D476" s="9" t="s">
        <v>6736</v>
      </c>
      <c r="E476" s="9" t="s">
        <v>7142</v>
      </c>
    </row>
    <row r="477" spans="1:6" ht="15.75" x14ac:dyDescent="0.25">
      <c r="A477" s="6" t="s">
        <v>1895</v>
      </c>
      <c r="B477" s="6" t="s">
        <v>2860</v>
      </c>
      <c r="C477" s="6" t="s">
        <v>5181</v>
      </c>
      <c r="D477" s="9" t="s">
        <v>6736</v>
      </c>
      <c r="E477" s="9" t="s">
        <v>7143</v>
      </c>
      <c r="F477" t="s">
        <v>7144</v>
      </c>
    </row>
    <row r="478" spans="1:6" ht="15.75" x14ac:dyDescent="0.25">
      <c r="A478" s="6" t="s">
        <v>1894</v>
      </c>
      <c r="B478" s="6" t="s">
        <v>2861</v>
      </c>
      <c r="C478" s="6" t="s">
        <v>5182</v>
      </c>
      <c r="D478" s="9" t="s">
        <v>6734</v>
      </c>
      <c r="E478" s="9" t="s">
        <v>7145</v>
      </c>
    </row>
    <row r="479" spans="1:6" ht="15.75" x14ac:dyDescent="0.25">
      <c r="A479" s="6" t="s">
        <v>1893</v>
      </c>
      <c r="B479" s="6" t="s">
        <v>2862</v>
      </c>
      <c r="C479" s="6" t="s">
        <v>5183</v>
      </c>
      <c r="D479" s="9" t="s">
        <v>6736</v>
      </c>
      <c r="E479" s="9" t="s">
        <v>7146</v>
      </c>
    </row>
    <row r="480" spans="1:6" ht="15.75" x14ac:dyDescent="0.25">
      <c r="A480" s="6" t="s">
        <v>1892</v>
      </c>
      <c r="B480" s="6" t="s">
        <v>2863</v>
      </c>
      <c r="C480" s="6" t="s">
        <v>5184</v>
      </c>
      <c r="D480" s="9" t="s">
        <v>6736</v>
      </c>
      <c r="E480" s="9" t="s">
        <v>7147</v>
      </c>
    </row>
    <row r="481" spans="1:5" ht="15.75" x14ac:dyDescent="0.25">
      <c r="A481" s="6" t="s">
        <v>1891</v>
      </c>
      <c r="B481" s="6" t="s">
        <v>2864</v>
      </c>
      <c r="C481" s="6" t="s">
        <v>5185</v>
      </c>
      <c r="D481" s="9" t="s">
        <v>6736</v>
      </c>
      <c r="E481" s="9" t="s">
        <v>7148</v>
      </c>
    </row>
    <row r="482" spans="1:5" ht="15.75" x14ac:dyDescent="0.25">
      <c r="A482" s="6" t="s">
        <v>1890</v>
      </c>
      <c r="B482" s="6" t="s">
        <v>2865</v>
      </c>
      <c r="C482" s="6" t="s">
        <v>5186</v>
      </c>
      <c r="D482" s="9" t="s">
        <v>6736</v>
      </c>
      <c r="E482" s="9" t="s">
        <v>6905</v>
      </c>
    </row>
    <row r="483" spans="1:5" ht="15.75" x14ac:dyDescent="0.25">
      <c r="A483" s="6" t="s">
        <v>1889</v>
      </c>
      <c r="B483" s="6" t="s">
        <v>2866</v>
      </c>
      <c r="C483" s="6" t="s">
        <v>5187</v>
      </c>
      <c r="D483" s="9" t="s">
        <v>6736</v>
      </c>
      <c r="E483" s="9" t="s">
        <v>7149</v>
      </c>
    </row>
    <row r="484" spans="1:5" ht="15.75" x14ac:dyDescent="0.25">
      <c r="A484" s="6" t="s">
        <v>1888</v>
      </c>
      <c r="B484" s="6" t="s">
        <v>2867</v>
      </c>
      <c r="C484" s="6" t="s">
        <v>5188</v>
      </c>
      <c r="D484" s="9" t="s">
        <v>6734</v>
      </c>
      <c r="E484" s="9" t="s">
        <v>7150</v>
      </c>
    </row>
    <row r="485" spans="1:5" ht="15.75" x14ac:dyDescent="0.25">
      <c r="A485" s="6" t="s">
        <v>1887</v>
      </c>
      <c r="B485" s="6" t="s">
        <v>2868</v>
      </c>
      <c r="C485" s="6" t="s">
        <v>4859</v>
      </c>
      <c r="D485" s="9" t="s">
        <v>6734</v>
      </c>
      <c r="E485" s="9" t="s">
        <v>7151</v>
      </c>
    </row>
    <row r="486" spans="1:5" ht="15.75" x14ac:dyDescent="0.25">
      <c r="A486" s="6" t="s">
        <v>1886</v>
      </c>
      <c r="B486" s="6" t="s">
        <v>2869</v>
      </c>
      <c r="C486" s="6" t="s">
        <v>5189</v>
      </c>
      <c r="D486" s="9" t="s">
        <v>6736</v>
      </c>
      <c r="E486" s="9" t="s">
        <v>6882</v>
      </c>
    </row>
    <row r="487" spans="1:5" ht="15.75" x14ac:dyDescent="0.25">
      <c r="A487" s="6" t="s">
        <v>1885</v>
      </c>
      <c r="B487" s="6" t="s">
        <v>2870</v>
      </c>
      <c r="C487" s="6" t="s">
        <v>5046</v>
      </c>
      <c r="D487" s="9" t="s">
        <v>6736</v>
      </c>
      <c r="E487" s="9" t="s">
        <v>6802</v>
      </c>
    </row>
    <row r="488" spans="1:5" ht="15.75" x14ac:dyDescent="0.25">
      <c r="A488" s="6" t="s">
        <v>1884</v>
      </c>
      <c r="B488" s="6" t="s">
        <v>2871</v>
      </c>
      <c r="C488" s="6" t="s">
        <v>5190</v>
      </c>
      <c r="D488" s="9" t="s">
        <v>7152</v>
      </c>
      <c r="E488" s="9" t="s">
        <v>7153</v>
      </c>
    </row>
    <row r="489" spans="1:5" ht="15.75" x14ac:dyDescent="0.25">
      <c r="A489" s="6" t="s">
        <v>1883</v>
      </c>
      <c r="B489" s="6" t="s">
        <v>2872</v>
      </c>
      <c r="C489" s="6" t="s">
        <v>5191</v>
      </c>
      <c r="D489" s="9" t="s">
        <v>6734</v>
      </c>
      <c r="E489" s="9" t="s">
        <v>7154</v>
      </c>
    </row>
    <row r="490" spans="1:5" ht="15.75" x14ac:dyDescent="0.25">
      <c r="A490" s="6" t="s">
        <v>1882</v>
      </c>
      <c r="B490" s="6" t="s">
        <v>2873</v>
      </c>
      <c r="C490" s="6" t="s">
        <v>5192</v>
      </c>
      <c r="D490" s="9" t="s">
        <v>6736</v>
      </c>
      <c r="E490" s="9" t="s">
        <v>6861</v>
      </c>
    </row>
    <row r="491" spans="1:5" ht="15.75" x14ac:dyDescent="0.25">
      <c r="A491" s="6" t="s">
        <v>1881</v>
      </c>
      <c r="B491" s="6" t="s">
        <v>2874</v>
      </c>
      <c r="C491" s="6" t="s">
        <v>5193</v>
      </c>
      <c r="D491" s="9" t="s">
        <v>6736</v>
      </c>
      <c r="E491" s="9" t="s">
        <v>6742</v>
      </c>
    </row>
    <row r="492" spans="1:5" ht="15.75" x14ac:dyDescent="0.25">
      <c r="A492" s="6" t="s">
        <v>1880</v>
      </c>
      <c r="B492" s="6" t="s">
        <v>2875</v>
      </c>
      <c r="C492" s="6" t="s">
        <v>5194</v>
      </c>
      <c r="D492" s="9" t="s">
        <v>6734</v>
      </c>
      <c r="E492" s="9" t="s">
        <v>7155</v>
      </c>
    </row>
    <row r="493" spans="1:5" ht="15.75" x14ac:dyDescent="0.25">
      <c r="A493" s="6" t="s">
        <v>1879</v>
      </c>
      <c r="B493" s="6" t="s">
        <v>2876</v>
      </c>
      <c r="C493" s="6" t="s">
        <v>5195</v>
      </c>
      <c r="D493" s="9" t="s">
        <v>6734</v>
      </c>
      <c r="E493" s="9" t="s">
        <v>7156</v>
      </c>
    </row>
    <row r="494" spans="1:5" ht="15.75" x14ac:dyDescent="0.25">
      <c r="A494" s="6" t="s">
        <v>1878</v>
      </c>
      <c r="B494" s="6" t="s">
        <v>2877</v>
      </c>
      <c r="C494" s="6" t="s">
        <v>5196</v>
      </c>
      <c r="D494" s="9" t="s">
        <v>6734</v>
      </c>
      <c r="E494" s="9" t="s">
        <v>7008</v>
      </c>
    </row>
    <row r="495" spans="1:5" ht="15.75" x14ac:dyDescent="0.25">
      <c r="A495" s="6" t="s">
        <v>1877</v>
      </c>
      <c r="B495" s="6" t="s">
        <v>2878</v>
      </c>
      <c r="C495" s="6" t="s">
        <v>5197</v>
      </c>
      <c r="D495" s="9" t="s">
        <v>6736</v>
      </c>
      <c r="E495" s="9" t="s">
        <v>7157</v>
      </c>
    </row>
    <row r="496" spans="1:5" ht="15.75" x14ac:dyDescent="0.25">
      <c r="A496" s="6" t="s">
        <v>1876</v>
      </c>
      <c r="B496" s="6" t="s">
        <v>2879</v>
      </c>
      <c r="C496" s="6" t="s">
        <v>5186</v>
      </c>
      <c r="D496" s="9" t="s">
        <v>6736</v>
      </c>
      <c r="E496" s="9" t="s">
        <v>7158</v>
      </c>
    </row>
    <row r="497" spans="1:5" ht="15.75" x14ac:dyDescent="0.25">
      <c r="A497" s="6" t="s">
        <v>1875</v>
      </c>
      <c r="B497" s="6" t="s">
        <v>2880</v>
      </c>
      <c r="C497" s="6" t="s">
        <v>5198</v>
      </c>
      <c r="D497" s="9" t="s">
        <v>7152</v>
      </c>
      <c r="E497" s="9" t="s">
        <v>6828</v>
      </c>
    </row>
    <row r="498" spans="1:5" ht="15.75" x14ac:dyDescent="0.25">
      <c r="A498" s="6" t="s">
        <v>1874</v>
      </c>
      <c r="B498" s="6" t="s">
        <v>2881</v>
      </c>
      <c r="C498" s="6" t="s">
        <v>5199</v>
      </c>
      <c r="D498" s="9" t="s">
        <v>6734</v>
      </c>
      <c r="E498" s="9" t="s">
        <v>7159</v>
      </c>
    </row>
    <row r="499" spans="1:5" ht="15.75" x14ac:dyDescent="0.25">
      <c r="A499" s="6" t="s">
        <v>1873</v>
      </c>
      <c r="B499" s="6" t="s">
        <v>2882</v>
      </c>
      <c r="C499" s="6" t="s">
        <v>5200</v>
      </c>
      <c r="D499" s="9" t="s">
        <v>6736</v>
      </c>
      <c r="E499" s="9" t="s">
        <v>6941</v>
      </c>
    </row>
    <row r="500" spans="1:5" ht="15.75" x14ac:dyDescent="0.25">
      <c r="A500" s="6" t="s">
        <v>1872</v>
      </c>
      <c r="B500" s="6" t="s">
        <v>2883</v>
      </c>
      <c r="C500" s="6" t="s">
        <v>5201</v>
      </c>
      <c r="D500" s="9" t="s">
        <v>6734</v>
      </c>
      <c r="E500" s="9" t="s">
        <v>7160</v>
      </c>
    </row>
    <row r="501" spans="1:5" ht="15.75" x14ac:dyDescent="0.25">
      <c r="A501" s="6" t="s">
        <v>1871</v>
      </c>
      <c r="B501" s="6" t="s">
        <v>2884</v>
      </c>
      <c r="C501" s="6" t="s">
        <v>5202</v>
      </c>
      <c r="D501" s="9" t="s">
        <v>6734</v>
      </c>
      <c r="E501" s="9" t="s">
        <v>6828</v>
      </c>
    </row>
    <row r="502" spans="1:5" ht="15.75" x14ac:dyDescent="0.25">
      <c r="A502" s="6" t="s">
        <v>1870</v>
      </c>
      <c r="B502" s="6" t="s">
        <v>2885</v>
      </c>
      <c r="C502" s="6" t="s">
        <v>5203</v>
      </c>
      <c r="D502" s="9" t="s">
        <v>6736</v>
      </c>
      <c r="E502" s="9" t="s">
        <v>7161</v>
      </c>
    </row>
    <row r="503" spans="1:5" ht="15.75" x14ac:dyDescent="0.25">
      <c r="A503" s="6" t="s">
        <v>1869</v>
      </c>
      <c r="B503" s="6" t="s">
        <v>2886</v>
      </c>
      <c r="C503" s="6" t="s">
        <v>4798</v>
      </c>
      <c r="D503" s="9" t="s">
        <v>6736</v>
      </c>
      <c r="E503" s="9" t="s">
        <v>7162</v>
      </c>
    </row>
    <row r="504" spans="1:5" ht="15.75" x14ac:dyDescent="0.25">
      <c r="A504" s="6" t="s">
        <v>1868</v>
      </c>
      <c r="B504" s="6" t="s">
        <v>2887</v>
      </c>
      <c r="C504" s="6" t="s">
        <v>5204</v>
      </c>
      <c r="D504" s="9" t="s">
        <v>6734</v>
      </c>
      <c r="E504" s="9" t="s">
        <v>7163</v>
      </c>
    </row>
    <row r="505" spans="1:5" ht="15.75" x14ac:dyDescent="0.25">
      <c r="A505" s="6" t="s">
        <v>1867</v>
      </c>
      <c r="B505" s="6" t="s">
        <v>2888</v>
      </c>
      <c r="C505" s="6" t="s">
        <v>5205</v>
      </c>
      <c r="D505" s="9" t="s">
        <v>6734</v>
      </c>
      <c r="E505" s="9" t="s">
        <v>7164</v>
      </c>
    </row>
    <row r="506" spans="1:5" ht="15.75" x14ac:dyDescent="0.25">
      <c r="A506" s="6" t="s">
        <v>1866</v>
      </c>
      <c r="B506" s="6" t="s">
        <v>2889</v>
      </c>
      <c r="C506" s="6" t="s">
        <v>5206</v>
      </c>
      <c r="D506" s="9" t="s">
        <v>6734</v>
      </c>
      <c r="E506" s="9" t="s">
        <v>6812</v>
      </c>
    </row>
    <row r="507" spans="1:5" ht="15.75" x14ac:dyDescent="0.25">
      <c r="A507" s="6" t="s">
        <v>1865</v>
      </c>
      <c r="B507" s="6" t="s">
        <v>2890</v>
      </c>
      <c r="C507" s="6" t="s">
        <v>5207</v>
      </c>
      <c r="D507" s="9" t="s">
        <v>6734</v>
      </c>
      <c r="E507" s="9" t="s">
        <v>7165</v>
      </c>
    </row>
    <row r="508" spans="1:5" ht="15.75" x14ac:dyDescent="0.25">
      <c r="A508" s="6" t="s">
        <v>1864</v>
      </c>
      <c r="B508" s="6" t="s">
        <v>2891</v>
      </c>
      <c r="C508" s="6" t="s">
        <v>5208</v>
      </c>
      <c r="D508" s="9" t="s">
        <v>6736</v>
      </c>
      <c r="E508" s="9" t="s">
        <v>7166</v>
      </c>
    </row>
    <row r="509" spans="1:5" ht="15.75" x14ac:dyDescent="0.25">
      <c r="A509" s="6" t="s">
        <v>1863</v>
      </c>
      <c r="B509" s="6" t="s">
        <v>2892</v>
      </c>
      <c r="C509" s="6" t="s">
        <v>5209</v>
      </c>
      <c r="D509" s="9" t="s">
        <v>6736</v>
      </c>
      <c r="E509" s="9" t="s">
        <v>7167</v>
      </c>
    </row>
    <row r="510" spans="1:5" ht="15.75" x14ac:dyDescent="0.25">
      <c r="A510" s="6" t="s">
        <v>1862</v>
      </c>
      <c r="B510" s="6" t="s">
        <v>2893</v>
      </c>
      <c r="C510" s="6" t="s">
        <v>5210</v>
      </c>
      <c r="D510" s="9" t="s">
        <v>6734</v>
      </c>
      <c r="E510" s="9" t="s">
        <v>7168</v>
      </c>
    </row>
    <row r="511" spans="1:5" ht="15.75" x14ac:dyDescent="0.25">
      <c r="A511" s="6" t="s">
        <v>1861</v>
      </c>
      <c r="B511" s="6" t="s">
        <v>2894</v>
      </c>
      <c r="C511" s="6" t="s">
        <v>5211</v>
      </c>
      <c r="D511" s="9" t="s">
        <v>6736</v>
      </c>
      <c r="E511" s="9" t="s">
        <v>7169</v>
      </c>
    </row>
    <row r="512" spans="1:5" ht="15.75" x14ac:dyDescent="0.25">
      <c r="A512" s="6" t="s">
        <v>1860</v>
      </c>
      <c r="B512" s="6" t="s">
        <v>2895</v>
      </c>
      <c r="C512" s="6" t="s">
        <v>5212</v>
      </c>
      <c r="D512" s="9" t="s">
        <v>6736</v>
      </c>
      <c r="E512" s="9" t="s">
        <v>7053</v>
      </c>
    </row>
    <row r="513" spans="1:5" ht="15.75" x14ac:dyDescent="0.25">
      <c r="A513" s="6" t="s">
        <v>1859</v>
      </c>
      <c r="B513" s="6" t="s">
        <v>2896</v>
      </c>
      <c r="C513" s="6" t="s">
        <v>5213</v>
      </c>
      <c r="D513" s="9" t="s">
        <v>6736</v>
      </c>
      <c r="E513" s="9" t="s">
        <v>6882</v>
      </c>
    </row>
    <row r="514" spans="1:5" ht="15.75" x14ac:dyDescent="0.25">
      <c r="A514" s="6" t="s">
        <v>1858</v>
      </c>
      <c r="B514" s="6" t="s">
        <v>2897</v>
      </c>
      <c r="C514" s="6" t="s">
        <v>5214</v>
      </c>
      <c r="D514" s="9" t="s">
        <v>6736</v>
      </c>
      <c r="E514" s="9" t="s">
        <v>7170</v>
      </c>
    </row>
    <row r="515" spans="1:5" ht="15.75" x14ac:dyDescent="0.25">
      <c r="A515" s="6" t="s">
        <v>1857</v>
      </c>
      <c r="B515" s="6" t="s">
        <v>2898</v>
      </c>
      <c r="C515" s="6" t="s">
        <v>5215</v>
      </c>
      <c r="D515" s="9" t="s">
        <v>6734</v>
      </c>
      <c r="E515" s="9" t="s">
        <v>7171</v>
      </c>
    </row>
    <row r="516" spans="1:5" ht="15.75" x14ac:dyDescent="0.25">
      <c r="A516" s="6" t="s">
        <v>1856</v>
      </c>
      <c r="B516" s="6" t="s">
        <v>2899</v>
      </c>
      <c r="C516" s="6" t="s">
        <v>5216</v>
      </c>
      <c r="D516" s="9" t="s">
        <v>6736</v>
      </c>
      <c r="E516" s="9" t="s">
        <v>7172</v>
      </c>
    </row>
    <row r="517" spans="1:5" ht="15.75" x14ac:dyDescent="0.25">
      <c r="A517" s="6" t="s">
        <v>1855</v>
      </c>
      <c r="B517" s="6" t="s">
        <v>2900</v>
      </c>
      <c r="C517" s="6" t="s">
        <v>5217</v>
      </c>
      <c r="D517" s="9" t="s">
        <v>6736</v>
      </c>
      <c r="E517" s="9" t="s">
        <v>6798</v>
      </c>
    </row>
    <row r="518" spans="1:5" ht="15.75" x14ac:dyDescent="0.25">
      <c r="A518" s="6" t="s">
        <v>1854</v>
      </c>
      <c r="B518" s="6" t="s">
        <v>2901</v>
      </c>
      <c r="C518" s="6" t="s">
        <v>5218</v>
      </c>
      <c r="D518" s="9" t="s">
        <v>6734</v>
      </c>
      <c r="E518" s="9" t="s">
        <v>6838</v>
      </c>
    </row>
    <row r="519" spans="1:5" ht="15.75" x14ac:dyDescent="0.25">
      <c r="A519" s="6" t="s">
        <v>1853</v>
      </c>
      <c r="B519" s="6" t="s">
        <v>2902</v>
      </c>
      <c r="C519" s="6" t="s">
        <v>5219</v>
      </c>
      <c r="D519" s="9" t="s">
        <v>6734</v>
      </c>
      <c r="E519" s="9" t="s">
        <v>7160</v>
      </c>
    </row>
    <row r="520" spans="1:5" ht="15.75" x14ac:dyDescent="0.25">
      <c r="A520" s="6" t="s">
        <v>1852</v>
      </c>
      <c r="B520" s="6" t="s">
        <v>2903</v>
      </c>
      <c r="C520" s="6" t="s">
        <v>5220</v>
      </c>
      <c r="D520" s="9" t="s">
        <v>6736</v>
      </c>
      <c r="E520" s="9" t="s">
        <v>7084</v>
      </c>
    </row>
    <row r="521" spans="1:5" ht="15.75" x14ac:dyDescent="0.25">
      <c r="A521" s="6" t="s">
        <v>1851</v>
      </c>
      <c r="B521" s="6" t="s">
        <v>2904</v>
      </c>
      <c r="C521" s="6" t="s">
        <v>5221</v>
      </c>
      <c r="D521" s="9" t="s">
        <v>6734</v>
      </c>
      <c r="E521" s="9" t="s">
        <v>7173</v>
      </c>
    </row>
    <row r="522" spans="1:5" ht="15.75" x14ac:dyDescent="0.25">
      <c r="A522" s="6" t="s">
        <v>1850</v>
      </c>
      <c r="B522" s="6" t="s">
        <v>2905</v>
      </c>
      <c r="C522" s="6" t="s">
        <v>5222</v>
      </c>
      <c r="D522" s="9" t="s">
        <v>6736</v>
      </c>
      <c r="E522" s="9" t="s">
        <v>7174</v>
      </c>
    </row>
    <row r="523" spans="1:5" ht="15.75" x14ac:dyDescent="0.25">
      <c r="A523" s="6" t="s">
        <v>1849</v>
      </c>
      <c r="B523" s="6" t="s">
        <v>2906</v>
      </c>
      <c r="C523" s="6" t="s">
        <v>5223</v>
      </c>
      <c r="D523" s="9" t="s">
        <v>6736</v>
      </c>
      <c r="E523" s="9" t="s">
        <v>6761</v>
      </c>
    </row>
    <row r="524" spans="1:5" ht="15.75" x14ac:dyDescent="0.25">
      <c r="A524" s="6" t="s">
        <v>1848</v>
      </c>
      <c r="B524" s="6" t="s">
        <v>2907</v>
      </c>
      <c r="C524" s="6" t="s">
        <v>5224</v>
      </c>
      <c r="D524" s="9" t="s">
        <v>6734</v>
      </c>
      <c r="E524" s="9" t="s">
        <v>7175</v>
      </c>
    </row>
    <row r="525" spans="1:5" ht="15.75" x14ac:dyDescent="0.25">
      <c r="A525" s="6" t="s">
        <v>1847</v>
      </c>
      <c r="B525" s="6" t="s">
        <v>2908</v>
      </c>
      <c r="C525" s="6" t="s">
        <v>5225</v>
      </c>
      <c r="D525" s="9" t="s">
        <v>7152</v>
      </c>
      <c r="E525" s="9" t="s">
        <v>7176</v>
      </c>
    </row>
    <row r="526" spans="1:5" ht="15.75" x14ac:dyDescent="0.25">
      <c r="A526" s="6" t="s">
        <v>1846</v>
      </c>
      <c r="B526" s="6" t="s">
        <v>2909</v>
      </c>
      <c r="C526" s="6" t="s">
        <v>5226</v>
      </c>
      <c r="D526" s="9" t="s">
        <v>6734</v>
      </c>
      <c r="E526" s="9" t="s">
        <v>7177</v>
      </c>
    </row>
    <row r="527" spans="1:5" ht="15.75" x14ac:dyDescent="0.25">
      <c r="A527" s="6" t="s">
        <v>1845</v>
      </c>
      <c r="B527" s="6" t="s">
        <v>2910</v>
      </c>
      <c r="C527" s="6" t="s">
        <v>5227</v>
      </c>
      <c r="D527" s="9" t="s">
        <v>6734</v>
      </c>
      <c r="E527" s="9" t="s">
        <v>6912</v>
      </c>
    </row>
    <row r="528" spans="1:5" ht="15.75" x14ac:dyDescent="0.25">
      <c r="A528" s="6" t="s">
        <v>1844</v>
      </c>
      <c r="B528" s="6" t="s">
        <v>2911</v>
      </c>
      <c r="C528" s="6" t="s">
        <v>5228</v>
      </c>
      <c r="D528" s="9" t="s">
        <v>7152</v>
      </c>
      <c r="E528" s="9" t="s">
        <v>7178</v>
      </c>
    </row>
    <row r="529" spans="1:5" ht="15.75" x14ac:dyDescent="0.25">
      <c r="A529" s="6" t="s">
        <v>1843</v>
      </c>
      <c r="B529" s="6" t="s">
        <v>2912</v>
      </c>
      <c r="C529" s="6" t="s">
        <v>5229</v>
      </c>
      <c r="D529" s="9" t="s">
        <v>6734</v>
      </c>
      <c r="E529" s="9" t="s">
        <v>6790</v>
      </c>
    </row>
    <row r="530" spans="1:5" ht="15.75" x14ac:dyDescent="0.25">
      <c r="A530" s="6" t="s">
        <v>1842</v>
      </c>
      <c r="B530" s="6" t="s">
        <v>2913</v>
      </c>
      <c r="C530" s="6" t="s">
        <v>5230</v>
      </c>
      <c r="D530" s="9" t="s">
        <v>6736</v>
      </c>
      <c r="E530" s="9" t="s">
        <v>6968</v>
      </c>
    </row>
    <row r="531" spans="1:5" ht="15.75" x14ac:dyDescent="0.25">
      <c r="A531" s="6" t="s">
        <v>1841</v>
      </c>
      <c r="B531" s="6" t="s">
        <v>2914</v>
      </c>
      <c r="C531" s="6" t="s">
        <v>5231</v>
      </c>
      <c r="D531" s="9" t="s">
        <v>6736</v>
      </c>
      <c r="E531" s="9" t="s">
        <v>7179</v>
      </c>
    </row>
    <row r="532" spans="1:5" ht="15.75" x14ac:dyDescent="0.25">
      <c r="A532" s="6" t="s">
        <v>1840</v>
      </c>
      <c r="B532" s="6" t="s">
        <v>2915</v>
      </c>
      <c r="C532" s="6" t="s">
        <v>5232</v>
      </c>
      <c r="D532" s="9" t="s">
        <v>6734</v>
      </c>
      <c r="E532" s="9" t="s">
        <v>7180</v>
      </c>
    </row>
    <row r="533" spans="1:5" ht="15.75" x14ac:dyDescent="0.25">
      <c r="A533" s="6" t="s">
        <v>1839</v>
      </c>
      <c r="B533" s="6" t="s">
        <v>2916</v>
      </c>
      <c r="C533" s="6" t="s">
        <v>5233</v>
      </c>
      <c r="D533" s="9" t="s">
        <v>6736</v>
      </c>
      <c r="E533" s="9" t="s">
        <v>6872</v>
      </c>
    </row>
    <row r="534" spans="1:5" ht="15.75" x14ac:dyDescent="0.25">
      <c r="A534" s="6" t="s">
        <v>1838</v>
      </c>
      <c r="B534" s="6" t="s">
        <v>2917</v>
      </c>
      <c r="C534" s="6" t="s">
        <v>5234</v>
      </c>
      <c r="D534" s="9" t="s">
        <v>6734</v>
      </c>
      <c r="E534" s="9" t="s">
        <v>7181</v>
      </c>
    </row>
    <row r="535" spans="1:5" ht="15.75" x14ac:dyDescent="0.25">
      <c r="A535" s="6" t="s">
        <v>1837</v>
      </c>
      <c r="B535" s="6" t="s">
        <v>2918</v>
      </c>
      <c r="C535" s="6" t="s">
        <v>5235</v>
      </c>
      <c r="D535" s="9" t="s">
        <v>6736</v>
      </c>
      <c r="E535" s="9" t="s">
        <v>7167</v>
      </c>
    </row>
    <row r="536" spans="1:5" ht="15.75" x14ac:dyDescent="0.25">
      <c r="A536" s="6" t="s">
        <v>1836</v>
      </c>
      <c r="B536" s="6" t="s">
        <v>2919</v>
      </c>
      <c r="C536" s="6" t="s">
        <v>5236</v>
      </c>
      <c r="D536" s="9" t="s">
        <v>6734</v>
      </c>
      <c r="E536" s="9" t="s">
        <v>7182</v>
      </c>
    </row>
    <row r="537" spans="1:5" ht="15.75" x14ac:dyDescent="0.25">
      <c r="A537" s="6" t="s">
        <v>1835</v>
      </c>
      <c r="B537" s="6" t="s">
        <v>2920</v>
      </c>
      <c r="C537" s="6" t="s">
        <v>4798</v>
      </c>
      <c r="D537" s="9" t="s">
        <v>6736</v>
      </c>
      <c r="E537" s="9" t="s">
        <v>7183</v>
      </c>
    </row>
    <row r="538" spans="1:5" ht="15.75" x14ac:dyDescent="0.25">
      <c r="A538" s="6" t="s">
        <v>1834</v>
      </c>
      <c r="B538" s="6" t="s">
        <v>2921</v>
      </c>
      <c r="C538" s="6" t="s">
        <v>5237</v>
      </c>
      <c r="D538" s="9" t="s">
        <v>6734</v>
      </c>
      <c r="E538" s="9" t="s">
        <v>7184</v>
      </c>
    </row>
    <row r="539" spans="1:5" ht="15.75" x14ac:dyDescent="0.25">
      <c r="A539" s="6" t="s">
        <v>1833</v>
      </c>
      <c r="B539" s="6" t="s">
        <v>2922</v>
      </c>
      <c r="C539" s="6" t="s">
        <v>5238</v>
      </c>
      <c r="D539" s="9" t="s">
        <v>6734</v>
      </c>
      <c r="E539" s="9" t="s">
        <v>7185</v>
      </c>
    </row>
    <row r="540" spans="1:5" ht="15.75" x14ac:dyDescent="0.25">
      <c r="A540" s="6" t="s">
        <v>1832</v>
      </c>
      <c r="B540" s="6" t="s">
        <v>2923</v>
      </c>
      <c r="C540" s="6" t="s">
        <v>5239</v>
      </c>
      <c r="D540" s="9" t="s">
        <v>6734</v>
      </c>
      <c r="E540" s="9" t="s">
        <v>7180</v>
      </c>
    </row>
    <row r="541" spans="1:5" ht="15.75" x14ac:dyDescent="0.25">
      <c r="A541" s="6" t="s">
        <v>1831</v>
      </c>
      <c r="B541" s="6" t="s">
        <v>2924</v>
      </c>
      <c r="C541" s="6" t="s">
        <v>5240</v>
      </c>
      <c r="D541" s="9" t="s">
        <v>6736</v>
      </c>
      <c r="E541" s="9" t="s">
        <v>6798</v>
      </c>
    </row>
    <row r="542" spans="1:5" ht="15.75" x14ac:dyDescent="0.25">
      <c r="A542" s="6" t="s">
        <v>1830</v>
      </c>
      <c r="B542" s="6" t="s">
        <v>2925</v>
      </c>
      <c r="C542" s="6" t="s">
        <v>5241</v>
      </c>
      <c r="D542" s="9" t="s">
        <v>6736</v>
      </c>
      <c r="E542" s="9" t="s">
        <v>7186</v>
      </c>
    </row>
    <row r="543" spans="1:5" ht="15.75" x14ac:dyDescent="0.25">
      <c r="A543" s="6" t="s">
        <v>1829</v>
      </c>
      <c r="B543" s="6" t="s">
        <v>2926</v>
      </c>
      <c r="C543" s="6" t="s">
        <v>5242</v>
      </c>
      <c r="D543" s="9" t="s">
        <v>6736</v>
      </c>
      <c r="E543" s="9" t="s">
        <v>7187</v>
      </c>
    </row>
    <row r="544" spans="1:5" ht="15.75" x14ac:dyDescent="0.25">
      <c r="A544" s="6" t="s">
        <v>1828</v>
      </c>
      <c r="B544" s="6" t="s">
        <v>2927</v>
      </c>
      <c r="C544" s="6" t="s">
        <v>5243</v>
      </c>
      <c r="D544" s="9" t="s">
        <v>6734</v>
      </c>
      <c r="E544" s="9" t="s">
        <v>6945</v>
      </c>
    </row>
    <row r="545" spans="1:5" ht="15.75" x14ac:dyDescent="0.25">
      <c r="A545" s="6" t="s">
        <v>1827</v>
      </c>
      <c r="B545" s="6" t="s">
        <v>2928</v>
      </c>
      <c r="C545" s="6" t="s">
        <v>5244</v>
      </c>
      <c r="D545" s="9" t="s">
        <v>6734</v>
      </c>
      <c r="E545" s="9" t="s">
        <v>7188</v>
      </c>
    </row>
    <row r="546" spans="1:5" ht="15.75" x14ac:dyDescent="0.25">
      <c r="A546" s="6" t="s">
        <v>1826</v>
      </c>
      <c r="B546" s="6" t="s">
        <v>2929</v>
      </c>
      <c r="C546" s="6" t="s">
        <v>5245</v>
      </c>
      <c r="D546" s="9" t="s">
        <v>7152</v>
      </c>
      <c r="E546" s="9" t="s">
        <v>7189</v>
      </c>
    </row>
    <row r="547" spans="1:5" ht="15.75" x14ac:dyDescent="0.25">
      <c r="A547" s="6" t="s">
        <v>1825</v>
      </c>
      <c r="B547" s="6" t="s">
        <v>2930</v>
      </c>
      <c r="C547" s="6" t="s">
        <v>5246</v>
      </c>
      <c r="D547" s="9" t="s">
        <v>6736</v>
      </c>
      <c r="E547" s="9" t="s">
        <v>7067</v>
      </c>
    </row>
    <row r="548" spans="1:5" ht="15.75" x14ac:dyDescent="0.25">
      <c r="A548" s="6" t="s">
        <v>1824</v>
      </c>
      <c r="B548" s="6" t="s">
        <v>2931</v>
      </c>
      <c r="C548" s="6" t="s">
        <v>5247</v>
      </c>
      <c r="D548" s="9" t="s">
        <v>6734</v>
      </c>
      <c r="E548" s="9" t="s">
        <v>7190</v>
      </c>
    </row>
    <row r="549" spans="1:5" ht="15.75" x14ac:dyDescent="0.25">
      <c r="A549" s="6" t="s">
        <v>1823</v>
      </c>
      <c r="B549" s="6" t="s">
        <v>2932</v>
      </c>
      <c r="C549" s="6" t="s">
        <v>5248</v>
      </c>
      <c r="D549" s="9" t="s">
        <v>6736</v>
      </c>
      <c r="E549" s="9" t="s">
        <v>7191</v>
      </c>
    </row>
    <row r="550" spans="1:5" ht="15.75" x14ac:dyDescent="0.25">
      <c r="A550" s="6" t="s">
        <v>1822</v>
      </c>
      <c r="B550" s="6" t="s">
        <v>2933</v>
      </c>
      <c r="C550" s="6" t="s">
        <v>5249</v>
      </c>
      <c r="D550" s="9" t="s">
        <v>6736</v>
      </c>
      <c r="E550" s="9" t="s">
        <v>7192</v>
      </c>
    </row>
    <row r="551" spans="1:5" ht="15.75" x14ac:dyDescent="0.25">
      <c r="A551" s="6" t="s">
        <v>1821</v>
      </c>
      <c r="B551" s="6" t="s">
        <v>2934</v>
      </c>
      <c r="C551" s="6" t="s">
        <v>5250</v>
      </c>
      <c r="D551" s="9" t="s">
        <v>6736</v>
      </c>
      <c r="E551" s="9" t="s">
        <v>7193</v>
      </c>
    </row>
    <row r="552" spans="1:5" ht="15.75" x14ac:dyDescent="0.25">
      <c r="A552" s="6" t="s">
        <v>1820</v>
      </c>
      <c r="B552" s="6" t="s">
        <v>2935</v>
      </c>
      <c r="C552" s="6" t="s">
        <v>5251</v>
      </c>
      <c r="D552" s="9" t="s">
        <v>6734</v>
      </c>
      <c r="E552" s="9" t="s">
        <v>7194</v>
      </c>
    </row>
    <row r="553" spans="1:5" ht="15.75" x14ac:dyDescent="0.25">
      <c r="A553" s="6" t="s">
        <v>1819</v>
      </c>
      <c r="B553" s="6" t="s">
        <v>2936</v>
      </c>
      <c r="C553" s="6" t="s">
        <v>4907</v>
      </c>
      <c r="D553" s="9" t="s">
        <v>6736</v>
      </c>
      <c r="E553" s="9" t="s">
        <v>7140</v>
      </c>
    </row>
    <row r="554" spans="1:5" ht="15.75" x14ac:dyDescent="0.25">
      <c r="A554" s="6" t="s">
        <v>1818</v>
      </c>
      <c r="B554" s="6" t="s">
        <v>2937</v>
      </c>
      <c r="C554" s="6" t="s">
        <v>5252</v>
      </c>
      <c r="D554" s="9" t="s">
        <v>6736</v>
      </c>
      <c r="E554" s="9" t="s">
        <v>7195</v>
      </c>
    </row>
    <row r="555" spans="1:5" ht="15.75" x14ac:dyDescent="0.25">
      <c r="A555" s="6" t="s">
        <v>1817</v>
      </c>
      <c r="B555" s="6" t="s">
        <v>2938</v>
      </c>
      <c r="C555" s="6" t="s">
        <v>5253</v>
      </c>
      <c r="D555" s="9" t="s">
        <v>6734</v>
      </c>
      <c r="E555" s="9" t="s">
        <v>7196</v>
      </c>
    </row>
    <row r="556" spans="1:5" ht="15.75" x14ac:dyDescent="0.25">
      <c r="A556" s="6" t="s">
        <v>1816</v>
      </c>
      <c r="B556" s="6" t="s">
        <v>2939</v>
      </c>
      <c r="C556" s="6" t="s">
        <v>5254</v>
      </c>
      <c r="D556" s="9" t="s">
        <v>6736</v>
      </c>
      <c r="E556" s="9" t="s">
        <v>6830</v>
      </c>
    </row>
    <row r="557" spans="1:5" ht="15.75" x14ac:dyDescent="0.25">
      <c r="A557" s="6" t="s">
        <v>1815</v>
      </c>
      <c r="B557" s="6" t="s">
        <v>2940</v>
      </c>
      <c r="C557" s="6" t="s">
        <v>5255</v>
      </c>
      <c r="D557" s="9" t="s">
        <v>6736</v>
      </c>
      <c r="E557" s="9" t="s">
        <v>7197</v>
      </c>
    </row>
    <row r="558" spans="1:5" ht="15.75" x14ac:dyDescent="0.25">
      <c r="A558" s="6" t="s">
        <v>1814</v>
      </c>
      <c r="B558" s="6" t="s">
        <v>2941</v>
      </c>
      <c r="C558" s="6" t="s">
        <v>5256</v>
      </c>
      <c r="D558" s="9" t="s">
        <v>6734</v>
      </c>
      <c r="E558" s="9" t="s">
        <v>7198</v>
      </c>
    </row>
    <row r="559" spans="1:5" ht="15.75" x14ac:dyDescent="0.25">
      <c r="A559" s="6" t="s">
        <v>1813</v>
      </c>
      <c r="B559" s="6" t="s">
        <v>2942</v>
      </c>
      <c r="C559" s="6" t="s">
        <v>5257</v>
      </c>
      <c r="D559" s="9" t="s">
        <v>6736</v>
      </c>
      <c r="E559" s="9" t="s">
        <v>6825</v>
      </c>
    </row>
    <row r="560" spans="1:5" ht="15.75" x14ac:dyDescent="0.25">
      <c r="A560" s="6" t="s">
        <v>1812</v>
      </c>
      <c r="B560" s="6" t="s">
        <v>2943</v>
      </c>
      <c r="C560" s="6" t="s">
        <v>5258</v>
      </c>
      <c r="D560" s="9" t="s">
        <v>6734</v>
      </c>
      <c r="E560" s="9" t="s">
        <v>7145</v>
      </c>
    </row>
    <row r="561" spans="1:5" ht="15.75" x14ac:dyDescent="0.25">
      <c r="A561" s="6" t="s">
        <v>1811</v>
      </c>
      <c r="B561" s="6" t="s">
        <v>2944</v>
      </c>
      <c r="C561" s="6" t="s">
        <v>5259</v>
      </c>
      <c r="D561" s="9" t="s">
        <v>6736</v>
      </c>
      <c r="E561" s="9" t="s">
        <v>7199</v>
      </c>
    </row>
    <row r="562" spans="1:5" ht="15.75" x14ac:dyDescent="0.25">
      <c r="A562" s="6" t="s">
        <v>1810</v>
      </c>
      <c r="B562" s="6" t="s">
        <v>2945</v>
      </c>
      <c r="C562" s="6" t="s">
        <v>5260</v>
      </c>
      <c r="D562" s="9" t="s">
        <v>6734</v>
      </c>
      <c r="E562" s="9" t="s">
        <v>7200</v>
      </c>
    </row>
    <row r="563" spans="1:5" ht="15.75" x14ac:dyDescent="0.25">
      <c r="A563" s="6" t="s">
        <v>1809</v>
      </c>
      <c r="B563" s="6" t="s">
        <v>2946</v>
      </c>
      <c r="C563" s="6" t="s">
        <v>5261</v>
      </c>
      <c r="D563" s="9" t="s">
        <v>6736</v>
      </c>
      <c r="E563" s="9" t="s">
        <v>7201</v>
      </c>
    </row>
    <row r="564" spans="1:5" ht="15.75" x14ac:dyDescent="0.25">
      <c r="A564" s="6" t="s">
        <v>1808</v>
      </c>
      <c r="B564" s="6" t="s">
        <v>2947</v>
      </c>
      <c r="C564" s="6" t="s">
        <v>5262</v>
      </c>
      <c r="D564" s="9" t="s">
        <v>6736</v>
      </c>
      <c r="E564" s="9" t="s">
        <v>7202</v>
      </c>
    </row>
    <row r="565" spans="1:5" ht="15.75" x14ac:dyDescent="0.25">
      <c r="A565" s="6" t="s">
        <v>1807</v>
      </c>
      <c r="B565" s="6" t="s">
        <v>2948</v>
      </c>
      <c r="C565" s="6" t="s">
        <v>5263</v>
      </c>
      <c r="D565" s="9" t="s">
        <v>6734</v>
      </c>
      <c r="E565" s="9" t="s">
        <v>7203</v>
      </c>
    </row>
    <row r="566" spans="1:5" ht="15.75" x14ac:dyDescent="0.25">
      <c r="A566" s="6" t="s">
        <v>1806</v>
      </c>
      <c r="B566" s="6" t="s">
        <v>2949</v>
      </c>
      <c r="C566" s="6" t="s">
        <v>5264</v>
      </c>
      <c r="D566" s="9" t="s">
        <v>7152</v>
      </c>
      <c r="E566" s="9" t="s">
        <v>7180</v>
      </c>
    </row>
    <row r="567" spans="1:5" ht="15.75" x14ac:dyDescent="0.25">
      <c r="A567" s="6" t="s">
        <v>1805</v>
      </c>
      <c r="B567" s="6" t="s">
        <v>2950</v>
      </c>
      <c r="C567" s="6" t="s">
        <v>5265</v>
      </c>
      <c r="D567" s="9" t="s">
        <v>6736</v>
      </c>
      <c r="E567" s="9" t="s">
        <v>7204</v>
      </c>
    </row>
    <row r="568" spans="1:5" ht="15.75" x14ac:dyDescent="0.25">
      <c r="A568" s="6" t="s">
        <v>1804</v>
      </c>
      <c r="B568" s="6" t="s">
        <v>2951</v>
      </c>
      <c r="C568" s="6" t="s">
        <v>5266</v>
      </c>
      <c r="D568" s="9" t="s">
        <v>6734</v>
      </c>
      <c r="E568" s="9" t="s">
        <v>7205</v>
      </c>
    </row>
    <row r="569" spans="1:5" ht="15.75" x14ac:dyDescent="0.25">
      <c r="A569" s="6" t="s">
        <v>1803</v>
      </c>
      <c r="B569" s="6" t="s">
        <v>2952</v>
      </c>
      <c r="C569" s="6" t="s">
        <v>5267</v>
      </c>
      <c r="D569" s="9" t="s">
        <v>6734</v>
      </c>
      <c r="E569" s="9" t="s">
        <v>7206</v>
      </c>
    </row>
    <row r="570" spans="1:5" ht="15.75" x14ac:dyDescent="0.25">
      <c r="A570" s="6" t="s">
        <v>1802</v>
      </c>
      <c r="B570" s="6" t="s">
        <v>2953</v>
      </c>
      <c r="C570" s="6" t="s">
        <v>5268</v>
      </c>
      <c r="D570" s="9" t="s">
        <v>6734</v>
      </c>
      <c r="E570" s="9" t="s">
        <v>7207</v>
      </c>
    </row>
    <row r="571" spans="1:5" ht="15.75" x14ac:dyDescent="0.25">
      <c r="A571" s="6" t="s">
        <v>1801</v>
      </c>
      <c r="B571" s="6" t="s">
        <v>2954</v>
      </c>
      <c r="C571" s="6" t="s">
        <v>5269</v>
      </c>
      <c r="D571" s="9" t="s">
        <v>6736</v>
      </c>
      <c r="E571" s="9" t="s">
        <v>7208</v>
      </c>
    </row>
    <row r="572" spans="1:5" ht="15.75" x14ac:dyDescent="0.25">
      <c r="A572" s="6" t="s">
        <v>1800</v>
      </c>
      <c r="B572" s="6" t="s">
        <v>2955</v>
      </c>
      <c r="C572" s="6" t="s">
        <v>5270</v>
      </c>
      <c r="D572" s="9" t="s">
        <v>6736</v>
      </c>
      <c r="E572" s="9" t="s">
        <v>7209</v>
      </c>
    </row>
    <row r="573" spans="1:5" ht="15.75" x14ac:dyDescent="0.25">
      <c r="A573" s="6" t="s">
        <v>1799</v>
      </c>
      <c r="B573" s="6" t="s">
        <v>2956</v>
      </c>
      <c r="C573" s="6" t="s">
        <v>5271</v>
      </c>
      <c r="D573" s="9" t="s">
        <v>6736</v>
      </c>
      <c r="E573" s="9" t="s">
        <v>6922</v>
      </c>
    </row>
    <row r="574" spans="1:5" ht="15.75" x14ac:dyDescent="0.25">
      <c r="A574" s="6" t="s">
        <v>1798</v>
      </c>
      <c r="B574" s="6" t="s">
        <v>2957</v>
      </c>
      <c r="C574" s="6" t="s">
        <v>5272</v>
      </c>
      <c r="D574" s="9" t="s">
        <v>7152</v>
      </c>
      <c r="E574" s="9" t="s">
        <v>7210</v>
      </c>
    </row>
    <row r="575" spans="1:5" ht="15.75" x14ac:dyDescent="0.25">
      <c r="A575" s="6" t="s">
        <v>1797</v>
      </c>
      <c r="B575" s="6" t="s">
        <v>2958</v>
      </c>
      <c r="C575" s="6" t="s">
        <v>5273</v>
      </c>
      <c r="D575" s="9" t="s">
        <v>6736</v>
      </c>
      <c r="E575" s="9" t="s">
        <v>7211</v>
      </c>
    </row>
    <row r="576" spans="1:5" ht="15.75" x14ac:dyDescent="0.25">
      <c r="A576" s="6" t="s">
        <v>1796</v>
      </c>
      <c r="B576" s="6" t="s">
        <v>2959</v>
      </c>
      <c r="C576" s="6" t="s">
        <v>5274</v>
      </c>
      <c r="D576" s="9" t="s">
        <v>6736</v>
      </c>
      <c r="E576" s="9" t="s">
        <v>7212</v>
      </c>
    </row>
    <row r="577" spans="1:5" ht="15.75" x14ac:dyDescent="0.25">
      <c r="A577" s="6" t="s">
        <v>1795</v>
      </c>
      <c r="B577" s="6" t="s">
        <v>2960</v>
      </c>
      <c r="C577" s="6" t="s">
        <v>5275</v>
      </c>
      <c r="D577" s="9" t="s">
        <v>6734</v>
      </c>
      <c r="E577" s="9" t="s">
        <v>7213</v>
      </c>
    </row>
    <row r="578" spans="1:5" ht="15.75" x14ac:dyDescent="0.25">
      <c r="A578" s="6" t="s">
        <v>1794</v>
      </c>
      <c r="B578" s="6" t="s">
        <v>2961</v>
      </c>
      <c r="C578" s="6" t="s">
        <v>5276</v>
      </c>
      <c r="D578" s="9" t="s">
        <v>7152</v>
      </c>
      <c r="E578" s="9" t="s">
        <v>6850</v>
      </c>
    </row>
    <row r="579" spans="1:5" ht="15.75" x14ac:dyDescent="0.25">
      <c r="A579" s="6" t="s">
        <v>1793</v>
      </c>
      <c r="B579" s="6" t="s">
        <v>2962</v>
      </c>
      <c r="C579" s="6" t="s">
        <v>5277</v>
      </c>
      <c r="D579" s="9" t="s">
        <v>6736</v>
      </c>
      <c r="E579" s="9" t="s">
        <v>7214</v>
      </c>
    </row>
    <row r="580" spans="1:5" ht="15.75" x14ac:dyDescent="0.25">
      <c r="A580" s="6" t="s">
        <v>1792</v>
      </c>
      <c r="B580" s="6" t="s">
        <v>2963</v>
      </c>
      <c r="C580" s="6" t="s">
        <v>5278</v>
      </c>
      <c r="D580" s="9" t="s">
        <v>6734</v>
      </c>
      <c r="E580" s="9" t="s">
        <v>7215</v>
      </c>
    </row>
    <row r="581" spans="1:5" ht="15.75" x14ac:dyDescent="0.25">
      <c r="A581" s="6" t="s">
        <v>1791</v>
      </c>
      <c r="B581" s="6" t="s">
        <v>2964</v>
      </c>
      <c r="C581" s="6" t="s">
        <v>5279</v>
      </c>
      <c r="D581" s="9" t="s">
        <v>6734</v>
      </c>
      <c r="E581" s="9" t="s">
        <v>7216</v>
      </c>
    </row>
    <row r="582" spans="1:5" ht="15.75" x14ac:dyDescent="0.25">
      <c r="A582" s="6" t="s">
        <v>1790</v>
      </c>
      <c r="B582" s="6" t="s">
        <v>2965</v>
      </c>
      <c r="C582" s="6" t="s">
        <v>5280</v>
      </c>
      <c r="D582" s="9" t="s">
        <v>6736</v>
      </c>
      <c r="E582" s="9" t="s">
        <v>7217</v>
      </c>
    </row>
    <row r="583" spans="1:5" ht="15.75" x14ac:dyDescent="0.25">
      <c r="A583" s="6" t="s">
        <v>1789</v>
      </c>
      <c r="B583" s="6" t="s">
        <v>2966</v>
      </c>
      <c r="C583" s="6" t="s">
        <v>5281</v>
      </c>
      <c r="D583" s="9" t="s">
        <v>6736</v>
      </c>
      <c r="E583" s="9" t="s">
        <v>6738</v>
      </c>
    </row>
    <row r="584" spans="1:5" ht="15.75" x14ac:dyDescent="0.25">
      <c r="A584" s="6" t="s">
        <v>1788</v>
      </c>
      <c r="B584" s="6" t="s">
        <v>2967</v>
      </c>
      <c r="C584" s="6" t="s">
        <v>5282</v>
      </c>
      <c r="D584" s="9" t="s">
        <v>6734</v>
      </c>
      <c r="E584" s="9" t="s">
        <v>7218</v>
      </c>
    </row>
    <row r="585" spans="1:5" ht="15.75" x14ac:dyDescent="0.25">
      <c r="A585" s="6" t="s">
        <v>1787</v>
      </c>
      <c r="B585" s="6" t="s">
        <v>2968</v>
      </c>
      <c r="C585" s="6" t="s">
        <v>5283</v>
      </c>
      <c r="D585" s="9" t="s">
        <v>6736</v>
      </c>
      <c r="E585" s="9" t="s">
        <v>7095</v>
      </c>
    </row>
    <row r="586" spans="1:5" ht="15.75" x14ac:dyDescent="0.25">
      <c r="A586" s="6" t="s">
        <v>1786</v>
      </c>
      <c r="B586" s="6" t="s">
        <v>2969</v>
      </c>
      <c r="C586" s="6" t="s">
        <v>5284</v>
      </c>
      <c r="D586" s="9" t="s">
        <v>6734</v>
      </c>
      <c r="E586" s="9" t="s">
        <v>7219</v>
      </c>
    </row>
    <row r="587" spans="1:5" ht="15.75" x14ac:dyDescent="0.25">
      <c r="A587" s="6" t="s">
        <v>1785</v>
      </c>
      <c r="B587" s="6" t="s">
        <v>2970</v>
      </c>
      <c r="C587" s="6" t="s">
        <v>5285</v>
      </c>
      <c r="D587" s="9" t="s">
        <v>6734</v>
      </c>
      <c r="E587" s="9" t="s">
        <v>7057</v>
      </c>
    </row>
    <row r="588" spans="1:5" ht="15.75" x14ac:dyDescent="0.25">
      <c r="A588" s="6" t="s">
        <v>1784</v>
      </c>
      <c r="B588" s="6" t="s">
        <v>2971</v>
      </c>
      <c r="C588" s="6" t="s">
        <v>5286</v>
      </c>
      <c r="D588" s="9" t="s">
        <v>6734</v>
      </c>
      <c r="E588" s="9" t="s">
        <v>7220</v>
      </c>
    </row>
    <row r="589" spans="1:5" ht="15.75" x14ac:dyDescent="0.25">
      <c r="A589" s="6" t="s">
        <v>1783</v>
      </c>
      <c r="B589" s="6" t="s">
        <v>2972</v>
      </c>
      <c r="C589" s="6" t="s">
        <v>5287</v>
      </c>
      <c r="D589" s="9" t="s">
        <v>6734</v>
      </c>
      <c r="E589" s="9" t="s">
        <v>7221</v>
      </c>
    </row>
    <row r="590" spans="1:5" ht="15.75" x14ac:dyDescent="0.25">
      <c r="A590" s="6" t="s">
        <v>1782</v>
      </c>
      <c r="B590" s="6" t="s">
        <v>2973</v>
      </c>
      <c r="C590" s="6" t="s">
        <v>4807</v>
      </c>
      <c r="D590" s="9" t="s">
        <v>7152</v>
      </c>
      <c r="E590" s="9" t="s">
        <v>7222</v>
      </c>
    </row>
    <row r="591" spans="1:5" ht="15.75" x14ac:dyDescent="0.25">
      <c r="A591" s="6" t="s">
        <v>1781</v>
      </c>
      <c r="B591" s="6" t="s">
        <v>2974</v>
      </c>
      <c r="C591" s="6" t="s">
        <v>5288</v>
      </c>
      <c r="D591" s="9" t="s">
        <v>6734</v>
      </c>
      <c r="E591" s="9" t="s">
        <v>7223</v>
      </c>
    </row>
    <row r="592" spans="1:5" ht="15.75" x14ac:dyDescent="0.25">
      <c r="A592" s="6" t="s">
        <v>1780</v>
      </c>
      <c r="B592" s="6" t="s">
        <v>2975</v>
      </c>
      <c r="C592" s="6" t="s">
        <v>5289</v>
      </c>
      <c r="D592" s="9" t="s">
        <v>6736</v>
      </c>
      <c r="E592" s="9" t="s">
        <v>6971</v>
      </c>
    </row>
    <row r="593" spans="1:5" ht="15.75" x14ac:dyDescent="0.25">
      <c r="A593" s="6" t="s">
        <v>1779</v>
      </c>
      <c r="B593" s="6" t="s">
        <v>2976</v>
      </c>
      <c r="C593" s="6" t="s">
        <v>4796</v>
      </c>
      <c r="D593" s="9" t="s">
        <v>6734</v>
      </c>
      <c r="E593" s="9" t="s">
        <v>7224</v>
      </c>
    </row>
    <row r="594" spans="1:5" ht="15.75" x14ac:dyDescent="0.25">
      <c r="A594" s="6" t="s">
        <v>1778</v>
      </c>
      <c r="B594" s="6" t="s">
        <v>2977</v>
      </c>
      <c r="C594" s="6" t="s">
        <v>5290</v>
      </c>
      <c r="D594" s="9" t="s">
        <v>6734</v>
      </c>
      <c r="E594" s="9" t="s">
        <v>7225</v>
      </c>
    </row>
    <row r="595" spans="1:5" ht="15.75" x14ac:dyDescent="0.25">
      <c r="A595" s="6" t="s">
        <v>1777</v>
      </c>
      <c r="B595" s="6" t="s">
        <v>2978</v>
      </c>
      <c r="C595" s="6" t="s">
        <v>5291</v>
      </c>
      <c r="D595" s="9" t="s">
        <v>7152</v>
      </c>
      <c r="E595" s="9" t="s">
        <v>7226</v>
      </c>
    </row>
    <row r="596" spans="1:5" ht="15.75" x14ac:dyDescent="0.25">
      <c r="A596" s="6" t="s">
        <v>1776</v>
      </c>
      <c r="B596" s="6" t="s">
        <v>2979</v>
      </c>
      <c r="C596" s="6" t="s">
        <v>5292</v>
      </c>
      <c r="D596" s="9" t="s">
        <v>6734</v>
      </c>
      <c r="E596" s="9" t="s">
        <v>7227</v>
      </c>
    </row>
    <row r="597" spans="1:5" ht="15.75" x14ac:dyDescent="0.25">
      <c r="A597" s="6" t="s">
        <v>1775</v>
      </c>
      <c r="B597" s="6" t="s">
        <v>2980</v>
      </c>
      <c r="C597" s="6" t="s">
        <v>5293</v>
      </c>
      <c r="D597" s="9" t="s">
        <v>6736</v>
      </c>
      <c r="E597" s="9" t="s">
        <v>7228</v>
      </c>
    </row>
    <row r="598" spans="1:5" ht="15.75" x14ac:dyDescent="0.25">
      <c r="A598" s="6" t="s">
        <v>1774</v>
      </c>
      <c r="B598" s="6" t="s">
        <v>2981</v>
      </c>
      <c r="C598" s="6" t="s">
        <v>5294</v>
      </c>
      <c r="D598" s="9" t="s">
        <v>6736</v>
      </c>
      <c r="E598" s="9" t="s">
        <v>7229</v>
      </c>
    </row>
    <row r="599" spans="1:5" ht="15.75" x14ac:dyDescent="0.25">
      <c r="A599" s="6" t="s">
        <v>1773</v>
      </c>
      <c r="B599" s="6" t="s">
        <v>2982</v>
      </c>
      <c r="C599" s="6" t="s">
        <v>5295</v>
      </c>
      <c r="D599" s="9" t="s">
        <v>6734</v>
      </c>
      <c r="E599" s="9" t="s">
        <v>7230</v>
      </c>
    </row>
    <row r="600" spans="1:5" ht="15.75" x14ac:dyDescent="0.25">
      <c r="A600" s="6" t="s">
        <v>1772</v>
      </c>
      <c r="B600" s="6" t="s">
        <v>2983</v>
      </c>
      <c r="C600" s="6" t="s">
        <v>5296</v>
      </c>
      <c r="D600" s="9" t="s">
        <v>6734</v>
      </c>
      <c r="E600" s="9" t="s">
        <v>7231</v>
      </c>
    </row>
    <row r="601" spans="1:5" ht="15.75" x14ac:dyDescent="0.25">
      <c r="A601" s="6" t="s">
        <v>1771</v>
      </c>
      <c r="B601" s="6" t="s">
        <v>2984</v>
      </c>
      <c r="C601" s="6" t="s">
        <v>5297</v>
      </c>
      <c r="D601" s="9" t="s">
        <v>6736</v>
      </c>
      <c r="E601" s="9" t="s">
        <v>7232</v>
      </c>
    </row>
    <row r="602" spans="1:5" ht="15.75" x14ac:dyDescent="0.25">
      <c r="A602" s="6" t="s">
        <v>1770</v>
      </c>
      <c r="B602" s="6" t="s">
        <v>2985</v>
      </c>
      <c r="C602" s="6" t="s">
        <v>5298</v>
      </c>
      <c r="D602" s="9" t="s">
        <v>6734</v>
      </c>
      <c r="E602" s="9" t="s">
        <v>7233</v>
      </c>
    </row>
    <row r="603" spans="1:5" ht="15.75" x14ac:dyDescent="0.25">
      <c r="A603" s="6" t="s">
        <v>1769</v>
      </c>
      <c r="B603" s="6" t="s">
        <v>2986</v>
      </c>
      <c r="C603" s="6" t="s">
        <v>5299</v>
      </c>
      <c r="D603" s="9" t="s">
        <v>7152</v>
      </c>
      <c r="E603" s="9" t="s">
        <v>6916</v>
      </c>
    </row>
    <row r="604" spans="1:5" ht="15.75" x14ac:dyDescent="0.25">
      <c r="A604" s="6" t="s">
        <v>1768</v>
      </c>
      <c r="B604" s="6" t="s">
        <v>2987</v>
      </c>
      <c r="C604" s="6" t="s">
        <v>5300</v>
      </c>
      <c r="D604" s="9" t="s">
        <v>7152</v>
      </c>
      <c r="E604" s="9" t="s">
        <v>7234</v>
      </c>
    </row>
    <row r="605" spans="1:5" ht="15.75" x14ac:dyDescent="0.25">
      <c r="A605" s="6" t="s">
        <v>1767</v>
      </c>
      <c r="B605" s="6" t="s">
        <v>2988</v>
      </c>
      <c r="C605" s="6" t="s">
        <v>5301</v>
      </c>
      <c r="D605" s="9" t="s">
        <v>6736</v>
      </c>
      <c r="E605" s="9" t="s">
        <v>7217</v>
      </c>
    </row>
    <row r="606" spans="1:5" ht="15.75" x14ac:dyDescent="0.25">
      <c r="A606" s="6" t="s">
        <v>1766</v>
      </c>
      <c r="B606" s="6" t="s">
        <v>2989</v>
      </c>
      <c r="C606" s="6" t="s">
        <v>4844</v>
      </c>
      <c r="D606" s="9" t="s">
        <v>6736</v>
      </c>
      <c r="E606" s="9" t="s">
        <v>7235</v>
      </c>
    </row>
    <row r="607" spans="1:5" ht="15.75" x14ac:dyDescent="0.25">
      <c r="A607" s="6" t="s">
        <v>1765</v>
      </c>
      <c r="B607" s="6" t="s">
        <v>2990</v>
      </c>
      <c r="C607" s="6" t="s">
        <v>5302</v>
      </c>
      <c r="D607" s="9" t="s">
        <v>6736</v>
      </c>
      <c r="E607" s="9" t="s">
        <v>7236</v>
      </c>
    </row>
    <row r="608" spans="1:5" ht="15.75" x14ac:dyDescent="0.25">
      <c r="A608" s="6" t="s">
        <v>1764</v>
      </c>
      <c r="B608" s="6" t="s">
        <v>2991</v>
      </c>
      <c r="C608" s="6" t="s">
        <v>5303</v>
      </c>
      <c r="D608" s="9" t="s">
        <v>6736</v>
      </c>
      <c r="E608" s="9" t="s">
        <v>7237</v>
      </c>
    </row>
    <row r="609" spans="1:5" ht="15.75" x14ac:dyDescent="0.25">
      <c r="A609" s="6" t="s">
        <v>1763</v>
      </c>
      <c r="B609" s="6" t="s">
        <v>2992</v>
      </c>
      <c r="C609" s="6" t="s">
        <v>5304</v>
      </c>
      <c r="D609" s="9" t="s">
        <v>6736</v>
      </c>
      <c r="E609" s="9" t="s">
        <v>7238</v>
      </c>
    </row>
    <row r="610" spans="1:5" ht="15.75" x14ac:dyDescent="0.25">
      <c r="A610" s="6" t="s">
        <v>1762</v>
      </c>
      <c r="B610" s="6" t="s">
        <v>2993</v>
      </c>
      <c r="C610" s="6" t="s">
        <v>5305</v>
      </c>
      <c r="D610" s="9" t="s">
        <v>6736</v>
      </c>
      <c r="E610" s="9" t="s">
        <v>7239</v>
      </c>
    </row>
    <row r="611" spans="1:5" ht="15.75" x14ac:dyDescent="0.25">
      <c r="A611" s="6" t="s">
        <v>1761</v>
      </c>
      <c r="B611" s="6" t="s">
        <v>2994</v>
      </c>
      <c r="C611" s="6" t="s">
        <v>5306</v>
      </c>
      <c r="D611" s="9" t="s">
        <v>7152</v>
      </c>
      <c r="E611" s="9" t="s">
        <v>7240</v>
      </c>
    </row>
    <row r="612" spans="1:5" ht="15.75" x14ac:dyDescent="0.25">
      <c r="A612" s="6" t="s">
        <v>1760</v>
      </c>
      <c r="B612" s="6" t="s">
        <v>2995</v>
      </c>
      <c r="C612" s="6" t="s">
        <v>5307</v>
      </c>
      <c r="D612" s="9" t="s">
        <v>6736</v>
      </c>
      <c r="E612" s="9" t="s">
        <v>7241</v>
      </c>
    </row>
    <row r="613" spans="1:5" ht="15.75" x14ac:dyDescent="0.25">
      <c r="A613" s="6" t="s">
        <v>1759</v>
      </c>
      <c r="B613" s="6" t="s">
        <v>2996</v>
      </c>
      <c r="C613" s="6" t="s">
        <v>5308</v>
      </c>
      <c r="D613" s="9" t="s">
        <v>6734</v>
      </c>
      <c r="E613" s="9" t="s">
        <v>6972</v>
      </c>
    </row>
    <row r="614" spans="1:5" ht="15.75" x14ac:dyDescent="0.25">
      <c r="A614" s="6" t="s">
        <v>1758</v>
      </c>
      <c r="B614" s="6" t="s">
        <v>2997</v>
      </c>
      <c r="C614" s="6" t="s">
        <v>5309</v>
      </c>
      <c r="D614" s="9" t="s">
        <v>6734</v>
      </c>
      <c r="E614" s="9" t="s">
        <v>7242</v>
      </c>
    </row>
    <row r="615" spans="1:5" ht="15.75" x14ac:dyDescent="0.25">
      <c r="A615" s="6" t="s">
        <v>1757</v>
      </c>
      <c r="B615" s="6" t="s">
        <v>2998</v>
      </c>
      <c r="C615" s="6" t="s">
        <v>5310</v>
      </c>
      <c r="D615" s="9" t="s">
        <v>6736</v>
      </c>
      <c r="E615" s="9" t="s">
        <v>7243</v>
      </c>
    </row>
    <row r="616" spans="1:5" ht="15.75" x14ac:dyDescent="0.25">
      <c r="A616" s="6" t="s">
        <v>1756</v>
      </c>
      <c r="B616" s="6" t="s">
        <v>2999</v>
      </c>
      <c r="C616" s="6" t="s">
        <v>5311</v>
      </c>
      <c r="D616" s="9" t="s">
        <v>6734</v>
      </c>
      <c r="E616" s="9" t="s">
        <v>7244</v>
      </c>
    </row>
    <row r="617" spans="1:5" ht="15.75" x14ac:dyDescent="0.25">
      <c r="A617" s="6" t="s">
        <v>1755</v>
      </c>
      <c r="B617" s="6" t="s">
        <v>3000</v>
      </c>
      <c r="C617" s="6" t="s">
        <v>4799</v>
      </c>
      <c r="D617" s="9" t="s">
        <v>6734</v>
      </c>
      <c r="E617" s="9" t="s">
        <v>7245</v>
      </c>
    </row>
    <row r="618" spans="1:5" ht="15.75" x14ac:dyDescent="0.25">
      <c r="A618" s="6" t="s">
        <v>1754</v>
      </c>
      <c r="B618" s="6" t="s">
        <v>3001</v>
      </c>
      <c r="C618" s="6" t="s">
        <v>5004</v>
      </c>
      <c r="D618" s="9" t="s">
        <v>7152</v>
      </c>
      <c r="E618" s="9" t="s">
        <v>6912</v>
      </c>
    </row>
    <row r="619" spans="1:5" ht="15.75" x14ac:dyDescent="0.25">
      <c r="A619" s="6" t="s">
        <v>1753</v>
      </c>
      <c r="B619" s="6" t="s">
        <v>3002</v>
      </c>
      <c r="C619" s="6" t="s">
        <v>5312</v>
      </c>
      <c r="D619" s="9" t="s">
        <v>6734</v>
      </c>
      <c r="E619" s="9" t="s">
        <v>6908</v>
      </c>
    </row>
    <row r="620" spans="1:5" ht="15.75" x14ac:dyDescent="0.25">
      <c r="A620" s="6" t="s">
        <v>1752</v>
      </c>
      <c r="B620" s="6" t="s">
        <v>3003</v>
      </c>
      <c r="C620" s="6" t="s">
        <v>5313</v>
      </c>
      <c r="D620" s="9" t="s">
        <v>6734</v>
      </c>
      <c r="E620" s="9" t="s">
        <v>6953</v>
      </c>
    </row>
    <row r="621" spans="1:5" ht="15.75" x14ac:dyDescent="0.25">
      <c r="A621" s="6" t="s">
        <v>1751</v>
      </c>
      <c r="B621" s="6" t="s">
        <v>3004</v>
      </c>
      <c r="C621" s="6" t="s">
        <v>5314</v>
      </c>
      <c r="D621" s="9" t="s">
        <v>6734</v>
      </c>
      <c r="E621" s="9" t="s">
        <v>7246</v>
      </c>
    </row>
    <row r="622" spans="1:5" ht="15.75" x14ac:dyDescent="0.25">
      <c r="A622" s="6" t="s">
        <v>1750</v>
      </c>
      <c r="B622" s="6" t="s">
        <v>3005</v>
      </c>
      <c r="C622" s="6" t="s">
        <v>5315</v>
      </c>
      <c r="D622" s="9" t="s">
        <v>7152</v>
      </c>
      <c r="E622" s="9" t="s">
        <v>7247</v>
      </c>
    </row>
    <row r="623" spans="1:5" ht="15.75" x14ac:dyDescent="0.25">
      <c r="A623" s="6" t="s">
        <v>1749</v>
      </c>
      <c r="B623" s="6" t="s">
        <v>3006</v>
      </c>
      <c r="C623" s="6" t="s">
        <v>5316</v>
      </c>
      <c r="D623" s="9" t="s">
        <v>6736</v>
      </c>
      <c r="E623" s="9" t="s">
        <v>7248</v>
      </c>
    </row>
    <row r="624" spans="1:5" ht="15.75" x14ac:dyDescent="0.25">
      <c r="A624" s="6" t="s">
        <v>1748</v>
      </c>
      <c r="B624" s="6" t="s">
        <v>3007</v>
      </c>
      <c r="C624" s="6" t="s">
        <v>5317</v>
      </c>
      <c r="D624" s="9" t="s">
        <v>6734</v>
      </c>
      <c r="E624" s="9" t="s">
        <v>7249</v>
      </c>
    </row>
    <row r="625" spans="1:5" ht="15.75" x14ac:dyDescent="0.25">
      <c r="A625" s="6" t="s">
        <v>1747</v>
      </c>
      <c r="B625" s="6" t="s">
        <v>3008</v>
      </c>
      <c r="C625" s="6" t="s">
        <v>5318</v>
      </c>
      <c r="D625" s="9" t="s">
        <v>6736</v>
      </c>
      <c r="E625" s="9" t="s">
        <v>7250</v>
      </c>
    </row>
    <row r="626" spans="1:5" ht="15.75" x14ac:dyDescent="0.25">
      <c r="A626" s="6" t="s">
        <v>1746</v>
      </c>
      <c r="B626" s="6" t="s">
        <v>3009</v>
      </c>
      <c r="C626" s="6" t="s">
        <v>5319</v>
      </c>
      <c r="D626" s="9" t="s">
        <v>6736</v>
      </c>
      <c r="E626" s="9" t="s">
        <v>7251</v>
      </c>
    </row>
    <row r="627" spans="1:5" ht="15.75" x14ac:dyDescent="0.25">
      <c r="A627" s="6" t="s">
        <v>1745</v>
      </c>
      <c r="B627" s="6" t="s">
        <v>3010</v>
      </c>
      <c r="C627" s="6" t="s">
        <v>5320</v>
      </c>
      <c r="D627" s="9" t="s">
        <v>6736</v>
      </c>
      <c r="E627" s="9" t="s">
        <v>7252</v>
      </c>
    </row>
    <row r="628" spans="1:5" ht="15.75" x14ac:dyDescent="0.25">
      <c r="A628" s="6" t="s">
        <v>1744</v>
      </c>
      <c r="B628" s="6" t="s">
        <v>3011</v>
      </c>
      <c r="C628" s="6" t="s">
        <v>5321</v>
      </c>
      <c r="D628" s="9" t="s">
        <v>6736</v>
      </c>
      <c r="E628" s="9" t="s">
        <v>7253</v>
      </c>
    </row>
    <row r="629" spans="1:5" ht="15.75" x14ac:dyDescent="0.25">
      <c r="A629" s="6" t="s">
        <v>1743</v>
      </c>
      <c r="B629" s="6" t="s">
        <v>3012</v>
      </c>
      <c r="C629" s="6" t="s">
        <v>5322</v>
      </c>
      <c r="D629" s="9" t="s">
        <v>7152</v>
      </c>
      <c r="E629" s="9" t="s">
        <v>7254</v>
      </c>
    </row>
    <row r="630" spans="1:5" ht="15.75" x14ac:dyDescent="0.25">
      <c r="A630" s="6" t="s">
        <v>1742</v>
      </c>
      <c r="B630" s="6" t="s">
        <v>3013</v>
      </c>
      <c r="C630" s="6" t="s">
        <v>5323</v>
      </c>
      <c r="D630" s="9" t="s">
        <v>6736</v>
      </c>
      <c r="E630" s="9" t="s">
        <v>7255</v>
      </c>
    </row>
    <row r="631" spans="1:5" ht="15.75" x14ac:dyDescent="0.25">
      <c r="A631" s="6" t="s">
        <v>1741</v>
      </c>
      <c r="B631" s="6" t="s">
        <v>3014</v>
      </c>
      <c r="C631" s="6" t="s">
        <v>4994</v>
      </c>
      <c r="D631" s="9" t="s">
        <v>6734</v>
      </c>
      <c r="E631" s="9" t="s">
        <v>7256</v>
      </c>
    </row>
    <row r="632" spans="1:5" ht="15.75" x14ac:dyDescent="0.25">
      <c r="A632" s="6" t="s">
        <v>1740</v>
      </c>
      <c r="B632" s="6" t="s">
        <v>3015</v>
      </c>
      <c r="C632" s="6" t="s">
        <v>5324</v>
      </c>
      <c r="D632" s="9" t="s">
        <v>7152</v>
      </c>
      <c r="E632" s="9" t="s">
        <v>7257</v>
      </c>
    </row>
    <row r="633" spans="1:5" ht="15.75" x14ac:dyDescent="0.25">
      <c r="A633" s="6" t="s">
        <v>1739</v>
      </c>
      <c r="B633" s="6" t="s">
        <v>3016</v>
      </c>
      <c r="C633" s="6" t="s">
        <v>5325</v>
      </c>
      <c r="D633" s="9" t="s">
        <v>6736</v>
      </c>
      <c r="E633" s="9" t="s">
        <v>6939</v>
      </c>
    </row>
    <row r="634" spans="1:5" ht="15.75" x14ac:dyDescent="0.25">
      <c r="A634" s="6" t="s">
        <v>1738</v>
      </c>
      <c r="B634" s="6" t="s">
        <v>3017</v>
      </c>
      <c r="C634" s="6" t="s">
        <v>5326</v>
      </c>
      <c r="D634" s="9" t="s">
        <v>6736</v>
      </c>
      <c r="E634" s="9" t="s">
        <v>7095</v>
      </c>
    </row>
    <row r="635" spans="1:5" ht="15.75" x14ac:dyDescent="0.25">
      <c r="A635" s="6" t="s">
        <v>1737</v>
      </c>
      <c r="B635" s="6" t="s">
        <v>3018</v>
      </c>
      <c r="C635" s="6" t="s">
        <v>5327</v>
      </c>
      <c r="D635" s="9" t="s">
        <v>7152</v>
      </c>
      <c r="E635" s="9" t="s">
        <v>7258</v>
      </c>
    </row>
    <row r="636" spans="1:5" ht="15.75" x14ac:dyDescent="0.25">
      <c r="A636" s="6" t="s">
        <v>1736</v>
      </c>
      <c r="B636" s="6" t="s">
        <v>3019</v>
      </c>
      <c r="C636" s="6" t="s">
        <v>5049</v>
      </c>
      <c r="D636" s="9" t="s">
        <v>6736</v>
      </c>
      <c r="E636" s="9" t="s">
        <v>7259</v>
      </c>
    </row>
    <row r="637" spans="1:5" ht="15.75" x14ac:dyDescent="0.25">
      <c r="A637" s="6" t="s">
        <v>1735</v>
      </c>
      <c r="B637" s="6" t="s">
        <v>3020</v>
      </c>
      <c r="C637" s="6" t="s">
        <v>5328</v>
      </c>
      <c r="D637" s="9" t="s">
        <v>7152</v>
      </c>
      <c r="E637" s="9" t="s">
        <v>7260</v>
      </c>
    </row>
    <row r="638" spans="1:5" ht="15.75" x14ac:dyDescent="0.25">
      <c r="A638" s="6" t="s">
        <v>1734</v>
      </c>
      <c r="B638" s="6" t="s">
        <v>3021</v>
      </c>
      <c r="C638" s="6" t="s">
        <v>5329</v>
      </c>
      <c r="D638" s="9" t="s">
        <v>6734</v>
      </c>
      <c r="E638" s="9" t="s">
        <v>6961</v>
      </c>
    </row>
    <row r="639" spans="1:5" ht="15.75" x14ac:dyDescent="0.25">
      <c r="A639" s="6" t="s">
        <v>1733</v>
      </c>
      <c r="B639" s="6" t="s">
        <v>3022</v>
      </c>
      <c r="C639" s="6" t="s">
        <v>5330</v>
      </c>
      <c r="D639" s="9" t="s">
        <v>6736</v>
      </c>
      <c r="E639" s="9" t="s">
        <v>6851</v>
      </c>
    </row>
    <row r="640" spans="1:5" ht="15.75" x14ac:dyDescent="0.25">
      <c r="A640" s="6" t="s">
        <v>1732</v>
      </c>
      <c r="B640" s="6" t="s">
        <v>3023</v>
      </c>
      <c r="C640" s="6" t="s">
        <v>5331</v>
      </c>
      <c r="D640" s="9" t="s">
        <v>6734</v>
      </c>
      <c r="E640" s="9" t="s">
        <v>7261</v>
      </c>
    </row>
    <row r="641" spans="1:5" ht="15.75" x14ac:dyDescent="0.25">
      <c r="A641" s="6" t="s">
        <v>1731</v>
      </c>
      <c r="B641" s="6" t="s">
        <v>3024</v>
      </c>
      <c r="C641" s="6" t="s">
        <v>4733</v>
      </c>
      <c r="D641" s="9" t="s">
        <v>7152</v>
      </c>
      <c r="E641" s="9" t="s">
        <v>7262</v>
      </c>
    </row>
    <row r="642" spans="1:5" ht="15.75" x14ac:dyDescent="0.25">
      <c r="A642" s="6" t="s">
        <v>1730</v>
      </c>
      <c r="B642" s="6" t="s">
        <v>3025</v>
      </c>
      <c r="C642" s="6" t="s">
        <v>5332</v>
      </c>
      <c r="D642" s="9" t="s">
        <v>6736</v>
      </c>
      <c r="E642" s="9" t="s">
        <v>7263</v>
      </c>
    </row>
    <row r="643" spans="1:5" ht="15.75" x14ac:dyDescent="0.25">
      <c r="A643" s="6" t="s">
        <v>1729</v>
      </c>
      <c r="B643" s="6" t="s">
        <v>3026</v>
      </c>
      <c r="C643" s="6" t="s">
        <v>4793</v>
      </c>
      <c r="D643" s="9" t="s">
        <v>6734</v>
      </c>
      <c r="E643" s="9" t="s">
        <v>7264</v>
      </c>
    </row>
    <row r="644" spans="1:5" ht="15.75" x14ac:dyDescent="0.25">
      <c r="A644" s="6" t="s">
        <v>1728</v>
      </c>
      <c r="B644" s="6" t="s">
        <v>3027</v>
      </c>
      <c r="C644" s="6" t="s">
        <v>5333</v>
      </c>
      <c r="D644" s="9" t="s">
        <v>6736</v>
      </c>
      <c r="E644" s="9" t="s">
        <v>6742</v>
      </c>
    </row>
    <row r="645" spans="1:5" ht="15.75" x14ac:dyDescent="0.25">
      <c r="A645" s="6" t="s">
        <v>1727</v>
      </c>
      <c r="B645" s="6" t="s">
        <v>3028</v>
      </c>
      <c r="C645" s="6" t="s">
        <v>5334</v>
      </c>
      <c r="D645" s="9" t="s">
        <v>6736</v>
      </c>
      <c r="E645" s="9" t="s">
        <v>7265</v>
      </c>
    </row>
    <row r="646" spans="1:5" ht="15.75" x14ac:dyDescent="0.25">
      <c r="A646" s="6" t="s">
        <v>1726</v>
      </c>
      <c r="B646" s="6" t="s">
        <v>3029</v>
      </c>
      <c r="C646" s="6" t="s">
        <v>5335</v>
      </c>
      <c r="D646" s="9" t="s">
        <v>6734</v>
      </c>
      <c r="E646" s="9" t="s">
        <v>7083</v>
      </c>
    </row>
    <row r="647" spans="1:5" ht="15.75" x14ac:dyDescent="0.25">
      <c r="A647" s="6" t="s">
        <v>1725</v>
      </c>
      <c r="B647" s="6" t="s">
        <v>3030</v>
      </c>
      <c r="C647" s="6" t="s">
        <v>5336</v>
      </c>
      <c r="D647" s="9" t="s">
        <v>6734</v>
      </c>
      <c r="E647" s="9" t="s">
        <v>7266</v>
      </c>
    </row>
    <row r="648" spans="1:5" ht="15.75" x14ac:dyDescent="0.25">
      <c r="A648" s="6" t="s">
        <v>1724</v>
      </c>
      <c r="B648" s="6" t="s">
        <v>3031</v>
      </c>
      <c r="C648" s="6" t="s">
        <v>5337</v>
      </c>
      <c r="D648" s="9" t="s">
        <v>6734</v>
      </c>
      <c r="E648" s="9" t="s">
        <v>7267</v>
      </c>
    </row>
    <row r="649" spans="1:5" ht="15.75" x14ac:dyDescent="0.25">
      <c r="A649" s="6" t="s">
        <v>1723</v>
      </c>
      <c r="B649" s="6" t="s">
        <v>3032</v>
      </c>
      <c r="C649" s="6" t="s">
        <v>5338</v>
      </c>
      <c r="D649" s="9" t="s">
        <v>6736</v>
      </c>
      <c r="E649" s="9" t="s">
        <v>7268</v>
      </c>
    </row>
    <row r="650" spans="1:5" ht="15.75" x14ac:dyDescent="0.25">
      <c r="A650" s="6" t="s">
        <v>1722</v>
      </c>
      <c r="B650" s="6" t="s">
        <v>3033</v>
      </c>
      <c r="C650" s="6" t="s">
        <v>5339</v>
      </c>
      <c r="D650" s="9" t="s">
        <v>6736</v>
      </c>
      <c r="E650" s="9" t="s">
        <v>7084</v>
      </c>
    </row>
    <row r="651" spans="1:5" ht="15.75" x14ac:dyDescent="0.25">
      <c r="A651" s="6" t="s">
        <v>1721</v>
      </c>
      <c r="B651" s="6" t="s">
        <v>3034</v>
      </c>
      <c r="C651" s="6" t="s">
        <v>5340</v>
      </c>
      <c r="D651" s="9" t="s">
        <v>6734</v>
      </c>
      <c r="E651" s="9" t="s">
        <v>7269</v>
      </c>
    </row>
    <row r="652" spans="1:5" ht="15.75" x14ac:dyDescent="0.25">
      <c r="A652" s="6" t="s">
        <v>1720</v>
      </c>
      <c r="B652" s="6" t="s">
        <v>3035</v>
      </c>
      <c r="C652" s="6" t="s">
        <v>5341</v>
      </c>
      <c r="D652" s="9" t="s">
        <v>6736</v>
      </c>
      <c r="E652" s="9" t="s">
        <v>6747</v>
      </c>
    </row>
    <row r="653" spans="1:5" ht="15.75" x14ac:dyDescent="0.25">
      <c r="A653" s="6" t="s">
        <v>1719</v>
      </c>
      <c r="B653" s="6" t="s">
        <v>3036</v>
      </c>
      <c r="C653" s="6" t="s">
        <v>5342</v>
      </c>
      <c r="D653" s="9" t="s">
        <v>6734</v>
      </c>
      <c r="E653" s="9" t="s">
        <v>7270</v>
      </c>
    </row>
    <row r="654" spans="1:5" ht="15.75" x14ac:dyDescent="0.25">
      <c r="A654" s="6" t="s">
        <v>1718</v>
      </c>
      <c r="B654" s="6" t="s">
        <v>3037</v>
      </c>
      <c r="C654" s="6" t="s">
        <v>5343</v>
      </c>
      <c r="D654" s="9" t="s">
        <v>6736</v>
      </c>
      <c r="E654" s="9" t="s">
        <v>7271</v>
      </c>
    </row>
    <row r="655" spans="1:5" ht="15.75" x14ac:dyDescent="0.25">
      <c r="A655" s="6" t="s">
        <v>1717</v>
      </c>
      <c r="B655" s="6" t="s">
        <v>3038</v>
      </c>
      <c r="C655" s="6" t="s">
        <v>5344</v>
      </c>
      <c r="D655" s="9" t="s">
        <v>6736</v>
      </c>
      <c r="E655" s="9" t="s">
        <v>6826</v>
      </c>
    </row>
    <row r="656" spans="1:5" ht="15.75" x14ac:dyDescent="0.25">
      <c r="A656" s="6" t="s">
        <v>1716</v>
      </c>
      <c r="B656" s="6" t="s">
        <v>3039</v>
      </c>
      <c r="C656" s="6" t="s">
        <v>5345</v>
      </c>
      <c r="D656" s="9" t="s">
        <v>6736</v>
      </c>
      <c r="E656" s="9" t="s">
        <v>7272</v>
      </c>
    </row>
    <row r="657" spans="1:5" ht="15.75" x14ac:dyDescent="0.25">
      <c r="A657" s="6" t="s">
        <v>1715</v>
      </c>
      <c r="B657" s="6" t="s">
        <v>3040</v>
      </c>
      <c r="C657" s="6" t="s">
        <v>5346</v>
      </c>
      <c r="D657" s="9" t="s">
        <v>6736</v>
      </c>
      <c r="E657" s="9" t="s">
        <v>7273</v>
      </c>
    </row>
    <row r="658" spans="1:5" ht="15.75" x14ac:dyDescent="0.25">
      <c r="A658" s="6" t="s">
        <v>1714</v>
      </c>
      <c r="B658" s="6" t="s">
        <v>3041</v>
      </c>
      <c r="C658" s="6" t="s">
        <v>5347</v>
      </c>
      <c r="D658" s="9" t="s">
        <v>6734</v>
      </c>
      <c r="E658" s="9" t="s">
        <v>7274</v>
      </c>
    </row>
    <row r="659" spans="1:5" ht="15.75" x14ac:dyDescent="0.25">
      <c r="A659" s="6" t="s">
        <v>1713</v>
      </c>
      <c r="B659" s="6" t="s">
        <v>3042</v>
      </c>
      <c r="C659" s="6" t="s">
        <v>5348</v>
      </c>
      <c r="D659" s="9" t="s">
        <v>6734</v>
      </c>
      <c r="E659" s="9" t="s">
        <v>7275</v>
      </c>
    </row>
    <row r="660" spans="1:5" ht="15.75" x14ac:dyDescent="0.25">
      <c r="A660" s="6" t="s">
        <v>1712</v>
      </c>
      <c r="B660" s="6" t="s">
        <v>3043</v>
      </c>
      <c r="C660" s="6" t="s">
        <v>5349</v>
      </c>
      <c r="D660" s="9" t="s">
        <v>6734</v>
      </c>
      <c r="E660" s="9" t="s">
        <v>7276</v>
      </c>
    </row>
    <row r="661" spans="1:5" ht="15.75" x14ac:dyDescent="0.25">
      <c r="A661" s="6" t="s">
        <v>1711</v>
      </c>
      <c r="B661" s="6" t="s">
        <v>3044</v>
      </c>
      <c r="C661" s="6" t="s">
        <v>5350</v>
      </c>
      <c r="D661" s="9" t="s">
        <v>6734</v>
      </c>
      <c r="E661" s="9" t="s">
        <v>7277</v>
      </c>
    </row>
    <row r="662" spans="1:5" ht="15.75" x14ac:dyDescent="0.25">
      <c r="A662" s="6" t="s">
        <v>1710</v>
      </c>
      <c r="B662" s="6" t="s">
        <v>3045</v>
      </c>
      <c r="C662" s="6" t="s">
        <v>5351</v>
      </c>
      <c r="D662" s="9" t="s">
        <v>6736</v>
      </c>
      <c r="E662" s="9" t="s">
        <v>7278</v>
      </c>
    </row>
    <row r="663" spans="1:5" ht="15.75" x14ac:dyDescent="0.25">
      <c r="A663" s="6" t="s">
        <v>1709</v>
      </c>
      <c r="B663" s="6" t="s">
        <v>3046</v>
      </c>
      <c r="C663" s="6" t="s">
        <v>5352</v>
      </c>
      <c r="D663" s="9" t="s">
        <v>6736</v>
      </c>
      <c r="E663" s="9" t="s">
        <v>7279</v>
      </c>
    </row>
    <row r="664" spans="1:5" ht="15.75" x14ac:dyDescent="0.25">
      <c r="A664" s="6" t="s">
        <v>1708</v>
      </c>
      <c r="B664" s="6" t="s">
        <v>3047</v>
      </c>
      <c r="C664" s="6" t="s">
        <v>5353</v>
      </c>
      <c r="D664" s="9" t="s">
        <v>6736</v>
      </c>
      <c r="E664" s="9" t="s">
        <v>7280</v>
      </c>
    </row>
    <row r="665" spans="1:5" ht="15.75" x14ac:dyDescent="0.25">
      <c r="A665" s="6" t="s">
        <v>1707</v>
      </c>
      <c r="B665" s="6" t="s">
        <v>3048</v>
      </c>
      <c r="C665" s="6" t="s">
        <v>5354</v>
      </c>
      <c r="D665" s="9" t="s">
        <v>6734</v>
      </c>
      <c r="E665" s="9" t="s">
        <v>7281</v>
      </c>
    </row>
    <row r="666" spans="1:5" ht="15.75" x14ac:dyDescent="0.25">
      <c r="A666" s="6" t="s">
        <v>1706</v>
      </c>
      <c r="B666" s="6" t="s">
        <v>3049</v>
      </c>
      <c r="C666" s="6" t="s">
        <v>5355</v>
      </c>
      <c r="D666" s="9" t="s">
        <v>6734</v>
      </c>
      <c r="E666" s="9" t="s">
        <v>7282</v>
      </c>
    </row>
    <row r="667" spans="1:5" ht="15.75" x14ac:dyDescent="0.25">
      <c r="A667" s="6" t="s">
        <v>1705</v>
      </c>
      <c r="B667" s="6" t="s">
        <v>3050</v>
      </c>
      <c r="C667" s="6" t="s">
        <v>5356</v>
      </c>
      <c r="D667" s="9" t="s">
        <v>6736</v>
      </c>
      <c r="E667" s="9" t="s">
        <v>7283</v>
      </c>
    </row>
    <row r="668" spans="1:5" ht="15.75" x14ac:dyDescent="0.25">
      <c r="A668" s="6" t="s">
        <v>1704</v>
      </c>
      <c r="B668" s="6" t="s">
        <v>3051</v>
      </c>
      <c r="C668" s="6" t="s">
        <v>5357</v>
      </c>
      <c r="D668" s="9" t="s">
        <v>7152</v>
      </c>
      <c r="E668" s="9" t="s">
        <v>7200</v>
      </c>
    </row>
    <row r="669" spans="1:5" ht="15.75" x14ac:dyDescent="0.25">
      <c r="A669" s="6" t="s">
        <v>1703</v>
      </c>
      <c r="B669" s="6" t="s">
        <v>3052</v>
      </c>
      <c r="C669" s="6" t="s">
        <v>5358</v>
      </c>
      <c r="D669" s="9" t="s">
        <v>7152</v>
      </c>
      <c r="E669" s="9" t="s">
        <v>7284</v>
      </c>
    </row>
    <row r="670" spans="1:5" ht="15.75" x14ac:dyDescent="0.25">
      <c r="A670" s="6" t="s">
        <v>1702</v>
      </c>
      <c r="B670" s="6" t="s">
        <v>3053</v>
      </c>
      <c r="C670" s="6" t="s">
        <v>5359</v>
      </c>
      <c r="D670" s="9" t="s">
        <v>6736</v>
      </c>
      <c r="E670" s="9" t="s">
        <v>6907</v>
      </c>
    </row>
    <row r="671" spans="1:5" ht="15.75" x14ac:dyDescent="0.25">
      <c r="A671" s="6" t="s">
        <v>1701</v>
      </c>
      <c r="B671" s="6" t="s">
        <v>3054</v>
      </c>
      <c r="C671" s="6" t="s">
        <v>5081</v>
      </c>
      <c r="D671" s="9" t="s">
        <v>7152</v>
      </c>
      <c r="E671" s="9" t="s">
        <v>6812</v>
      </c>
    </row>
    <row r="672" spans="1:5" ht="15.75" x14ac:dyDescent="0.25">
      <c r="A672" s="6" t="s">
        <v>1700</v>
      </c>
      <c r="B672" s="6" t="s">
        <v>3055</v>
      </c>
      <c r="C672" s="6" t="s">
        <v>5360</v>
      </c>
      <c r="D672" s="9" t="s">
        <v>6736</v>
      </c>
      <c r="E672" s="9" t="s">
        <v>7285</v>
      </c>
    </row>
    <row r="673" spans="1:5" ht="15.75" x14ac:dyDescent="0.25">
      <c r="A673" s="6" t="s">
        <v>1699</v>
      </c>
      <c r="B673" s="6" t="s">
        <v>3056</v>
      </c>
      <c r="C673" s="6" t="s">
        <v>5361</v>
      </c>
      <c r="D673" s="9" t="s">
        <v>6734</v>
      </c>
      <c r="E673" s="9" t="s">
        <v>7286</v>
      </c>
    </row>
    <row r="674" spans="1:5" ht="15.75" x14ac:dyDescent="0.25">
      <c r="A674" s="6" t="s">
        <v>1698</v>
      </c>
      <c r="B674" s="6" t="s">
        <v>3057</v>
      </c>
      <c r="C674" s="6" t="s">
        <v>5362</v>
      </c>
      <c r="D674" s="9" t="s">
        <v>6734</v>
      </c>
      <c r="E674" s="9" t="s">
        <v>7287</v>
      </c>
    </row>
    <row r="675" spans="1:5" ht="15.75" x14ac:dyDescent="0.25">
      <c r="A675" s="6" t="s">
        <v>1697</v>
      </c>
      <c r="B675" s="6" t="s">
        <v>3058</v>
      </c>
      <c r="C675" s="6" t="s">
        <v>5363</v>
      </c>
      <c r="D675" s="9" t="s">
        <v>6734</v>
      </c>
      <c r="E675" s="9" t="s">
        <v>7288</v>
      </c>
    </row>
    <row r="676" spans="1:5" ht="15.75" x14ac:dyDescent="0.25">
      <c r="A676" s="6" t="s">
        <v>1696</v>
      </c>
      <c r="B676" s="6" t="s">
        <v>3059</v>
      </c>
      <c r="C676" s="6" t="s">
        <v>5364</v>
      </c>
      <c r="D676" s="9" t="s">
        <v>6734</v>
      </c>
      <c r="E676" s="9" t="s">
        <v>7289</v>
      </c>
    </row>
    <row r="677" spans="1:5" ht="15.75" x14ac:dyDescent="0.25">
      <c r="A677" s="6" t="s">
        <v>1695</v>
      </c>
      <c r="B677" s="6" t="s">
        <v>3060</v>
      </c>
      <c r="C677" s="6" t="s">
        <v>5365</v>
      </c>
      <c r="D677" s="9" t="s">
        <v>6734</v>
      </c>
      <c r="E677" s="9" t="s">
        <v>7290</v>
      </c>
    </row>
    <row r="678" spans="1:5" ht="15.75" x14ac:dyDescent="0.25">
      <c r="A678" s="6" t="s">
        <v>1694</v>
      </c>
      <c r="B678" s="6" t="s">
        <v>3061</v>
      </c>
      <c r="C678" s="6" t="s">
        <v>5366</v>
      </c>
      <c r="D678" s="9" t="s">
        <v>7152</v>
      </c>
      <c r="E678" s="9" t="s">
        <v>7291</v>
      </c>
    </row>
    <row r="679" spans="1:5" ht="15.75" x14ac:dyDescent="0.25">
      <c r="A679" s="6" t="s">
        <v>1693</v>
      </c>
      <c r="B679" s="6" t="s">
        <v>3062</v>
      </c>
      <c r="C679" s="6" t="s">
        <v>5367</v>
      </c>
      <c r="D679" s="9" t="s">
        <v>6734</v>
      </c>
      <c r="E679" s="9" t="s">
        <v>7292</v>
      </c>
    </row>
    <row r="680" spans="1:5" ht="15.75" x14ac:dyDescent="0.25">
      <c r="A680" s="6" t="s">
        <v>1692</v>
      </c>
      <c r="B680" s="6" t="s">
        <v>3063</v>
      </c>
      <c r="C680" s="6" t="s">
        <v>5368</v>
      </c>
      <c r="D680" s="9" t="s">
        <v>6736</v>
      </c>
      <c r="E680" s="9" t="s">
        <v>7293</v>
      </c>
    </row>
    <row r="681" spans="1:5" ht="15.75" x14ac:dyDescent="0.25">
      <c r="A681" s="6" t="s">
        <v>1691</v>
      </c>
      <c r="B681" s="6" t="s">
        <v>3064</v>
      </c>
      <c r="C681" s="6" t="s">
        <v>5369</v>
      </c>
      <c r="D681" s="9" t="s">
        <v>6736</v>
      </c>
      <c r="E681" s="9" t="s">
        <v>7082</v>
      </c>
    </row>
    <row r="682" spans="1:5" ht="15.75" x14ac:dyDescent="0.25">
      <c r="A682" s="6" t="s">
        <v>1690</v>
      </c>
      <c r="B682" s="6" t="s">
        <v>3065</v>
      </c>
      <c r="C682" s="6" t="s">
        <v>5370</v>
      </c>
      <c r="D682" s="9" t="s">
        <v>6734</v>
      </c>
      <c r="E682" s="9" t="s">
        <v>7294</v>
      </c>
    </row>
    <row r="683" spans="1:5" ht="15.75" x14ac:dyDescent="0.25">
      <c r="A683" s="6" t="s">
        <v>1689</v>
      </c>
      <c r="B683" s="6" t="s">
        <v>3066</v>
      </c>
      <c r="C683" s="6" t="s">
        <v>5371</v>
      </c>
      <c r="D683" s="9" t="s">
        <v>7152</v>
      </c>
      <c r="E683" s="9" t="s">
        <v>7295</v>
      </c>
    </row>
    <row r="684" spans="1:5" ht="15.75" x14ac:dyDescent="0.25">
      <c r="A684" s="6" t="s">
        <v>1688</v>
      </c>
      <c r="B684" s="6" t="s">
        <v>3067</v>
      </c>
      <c r="C684" s="6" t="s">
        <v>5372</v>
      </c>
      <c r="D684" s="9" t="s">
        <v>6734</v>
      </c>
      <c r="E684" s="9" t="s">
        <v>6828</v>
      </c>
    </row>
    <row r="685" spans="1:5" ht="15.75" x14ac:dyDescent="0.25">
      <c r="A685" s="6" t="s">
        <v>1687</v>
      </c>
      <c r="B685" s="6" t="s">
        <v>3068</v>
      </c>
      <c r="C685" s="6" t="s">
        <v>5373</v>
      </c>
      <c r="D685" s="9" t="s">
        <v>6734</v>
      </c>
      <c r="E685" s="9" t="s">
        <v>7296</v>
      </c>
    </row>
    <row r="686" spans="1:5" ht="15.75" x14ac:dyDescent="0.25">
      <c r="A686" s="6" t="s">
        <v>1686</v>
      </c>
      <c r="B686" s="6" t="s">
        <v>3069</v>
      </c>
      <c r="C686" s="6" t="s">
        <v>5374</v>
      </c>
      <c r="D686" s="9" t="s">
        <v>6736</v>
      </c>
      <c r="E686" s="9" t="s">
        <v>7297</v>
      </c>
    </row>
    <row r="687" spans="1:5" ht="15.75" x14ac:dyDescent="0.25">
      <c r="A687" s="6" t="s">
        <v>1685</v>
      </c>
      <c r="B687" s="6" t="s">
        <v>3070</v>
      </c>
      <c r="C687" s="6" t="s">
        <v>5375</v>
      </c>
      <c r="D687" s="9" t="s">
        <v>6736</v>
      </c>
      <c r="E687" s="9" t="s">
        <v>7298</v>
      </c>
    </row>
    <row r="688" spans="1:5" ht="15.75" x14ac:dyDescent="0.25">
      <c r="A688" s="6" t="s">
        <v>1684</v>
      </c>
      <c r="B688" s="6" t="s">
        <v>3071</v>
      </c>
      <c r="C688" s="6" t="s">
        <v>5376</v>
      </c>
      <c r="D688" s="9" t="s">
        <v>6734</v>
      </c>
      <c r="E688" s="9" t="s">
        <v>7299</v>
      </c>
    </row>
    <row r="689" spans="1:5" ht="15.75" x14ac:dyDescent="0.25">
      <c r="A689" s="6" t="s">
        <v>1683</v>
      </c>
      <c r="B689" s="6" t="s">
        <v>3072</v>
      </c>
      <c r="C689" s="6" t="s">
        <v>5377</v>
      </c>
      <c r="D689" s="9" t="s">
        <v>6734</v>
      </c>
      <c r="E689" s="9" t="s">
        <v>7300</v>
      </c>
    </row>
    <row r="690" spans="1:5" ht="15.75" x14ac:dyDescent="0.25">
      <c r="A690" s="6" t="s">
        <v>1682</v>
      </c>
      <c r="B690" s="6" t="s">
        <v>3073</v>
      </c>
      <c r="C690" s="6" t="s">
        <v>5378</v>
      </c>
      <c r="D690" s="9" t="s">
        <v>6734</v>
      </c>
      <c r="E690" s="9" t="s">
        <v>7301</v>
      </c>
    </row>
    <row r="691" spans="1:5" ht="15.75" x14ac:dyDescent="0.25">
      <c r="A691" s="6" t="s">
        <v>1681</v>
      </c>
      <c r="B691" s="6" t="s">
        <v>3074</v>
      </c>
      <c r="C691" s="6" t="s">
        <v>5379</v>
      </c>
      <c r="D691" s="9" t="s">
        <v>6734</v>
      </c>
      <c r="E691" s="9" t="s">
        <v>7302</v>
      </c>
    </row>
    <row r="692" spans="1:5" ht="15.75" x14ac:dyDescent="0.25">
      <c r="A692" s="6" t="s">
        <v>1680</v>
      </c>
      <c r="B692" s="6" t="s">
        <v>3075</v>
      </c>
      <c r="C692" s="6" t="s">
        <v>5380</v>
      </c>
      <c r="D692" s="9" t="s">
        <v>6734</v>
      </c>
      <c r="E692" s="9" t="s">
        <v>7303</v>
      </c>
    </row>
    <row r="693" spans="1:5" ht="15.75" x14ac:dyDescent="0.25">
      <c r="A693" s="6" t="s">
        <v>1679</v>
      </c>
      <c r="B693" s="6" t="s">
        <v>3076</v>
      </c>
      <c r="C693" s="6" t="s">
        <v>5381</v>
      </c>
      <c r="D693" s="9" t="s">
        <v>6736</v>
      </c>
      <c r="E693" s="9" t="s">
        <v>7304</v>
      </c>
    </row>
    <row r="694" spans="1:5" ht="15.75" x14ac:dyDescent="0.25">
      <c r="A694" s="6" t="s">
        <v>1678</v>
      </c>
      <c r="B694" s="6" t="s">
        <v>3077</v>
      </c>
      <c r="C694" s="6" t="s">
        <v>5382</v>
      </c>
      <c r="D694" s="9" t="s">
        <v>7152</v>
      </c>
      <c r="E694" s="9" t="s">
        <v>7305</v>
      </c>
    </row>
    <row r="695" spans="1:5" ht="15.75" x14ac:dyDescent="0.25">
      <c r="A695" s="6" t="s">
        <v>1677</v>
      </c>
      <c r="B695" s="6" t="s">
        <v>3078</v>
      </c>
      <c r="C695" s="6" t="s">
        <v>5383</v>
      </c>
      <c r="D695" s="9" t="s">
        <v>6734</v>
      </c>
      <c r="E695" s="9" t="s">
        <v>7306</v>
      </c>
    </row>
    <row r="696" spans="1:5" ht="15.75" x14ac:dyDescent="0.25">
      <c r="A696" s="6" t="s">
        <v>1676</v>
      </c>
      <c r="B696" s="6" t="s">
        <v>3079</v>
      </c>
      <c r="C696" s="6" t="s">
        <v>5384</v>
      </c>
      <c r="D696" s="9" t="s">
        <v>6736</v>
      </c>
      <c r="E696" s="9" t="s">
        <v>7307</v>
      </c>
    </row>
    <row r="697" spans="1:5" ht="15.75" x14ac:dyDescent="0.25">
      <c r="A697" s="6" t="s">
        <v>1675</v>
      </c>
      <c r="B697" s="6" t="s">
        <v>3080</v>
      </c>
      <c r="C697" s="6" t="s">
        <v>5385</v>
      </c>
      <c r="D697" s="9" t="s">
        <v>6736</v>
      </c>
      <c r="E697" s="9" t="s">
        <v>7308</v>
      </c>
    </row>
    <row r="698" spans="1:5" ht="15.75" x14ac:dyDescent="0.25">
      <c r="A698" s="6" t="s">
        <v>1674</v>
      </c>
      <c r="B698" s="6" t="s">
        <v>3081</v>
      </c>
      <c r="C698" s="6" t="s">
        <v>5386</v>
      </c>
      <c r="D698" s="9" t="s">
        <v>6736</v>
      </c>
      <c r="E698" s="9" t="s">
        <v>7309</v>
      </c>
    </row>
    <row r="699" spans="1:5" ht="15.75" x14ac:dyDescent="0.25">
      <c r="A699" s="6" t="s">
        <v>1673</v>
      </c>
      <c r="B699" s="6" t="s">
        <v>3082</v>
      </c>
      <c r="C699" s="6" t="s">
        <v>5387</v>
      </c>
      <c r="D699" s="9" t="s">
        <v>6734</v>
      </c>
      <c r="E699" s="9" t="s">
        <v>6815</v>
      </c>
    </row>
    <row r="700" spans="1:5" ht="15.75" x14ac:dyDescent="0.25">
      <c r="A700" s="6" t="s">
        <v>1672</v>
      </c>
      <c r="B700" s="6" t="s">
        <v>3083</v>
      </c>
      <c r="C700" s="6" t="s">
        <v>5388</v>
      </c>
      <c r="D700" s="9" t="s">
        <v>6734</v>
      </c>
      <c r="E700" s="9" t="s">
        <v>7310</v>
      </c>
    </row>
    <row r="701" spans="1:5" ht="15.75" x14ac:dyDescent="0.25">
      <c r="A701" s="6" t="s">
        <v>1671</v>
      </c>
      <c r="B701" s="6" t="s">
        <v>3084</v>
      </c>
      <c r="C701" s="6" t="s">
        <v>5389</v>
      </c>
      <c r="D701" s="9" t="s">
        <v>6736</v>
      </c>
      <c r="E701" s="9" t="s">
        <v>7311</v>
      </c>
    </row>
    <row r="702" spans="1:5" ht="15.75" x14ac:dyDescent="0.25">
      <c r="A702" s="6" t="s">
        <v>1670</v>
      </c>
      <c r="B702" s="6" t="s">
        <v>3085</v>
      </c>
      <c r="C702" s="6" t="s">
        <v>5390</v>
      </c>
      <c r="D702" s="9" t="s">
        <v>7152</v>
      </c>
      <c r="E702" s="9" t="s">
        <v>7312</v>
      </c>
    </row>
    <row r="703" spans="1:5" ht="15.75" x14ac:dyDescent="0.25">
      <c r="A703" s="6" t="s">
        <v>1669</v>
      </c>
      <c r="B703" s="6" t="s">
        <v>3086</v>
      </c>
      <c r="C703" s="6" t="s">
        <v>5391</v>
      </c>
      <c r="D703" s="9" t="s">
        <v>6736</v>
      </c>
      <c r="E703" s="9" t="s">
        <v>7313</v>
      </c>
    </row>
    <row r="704" spans="1:5" ht="15.75" x14ac:dyDescent="0.25">
      <c r="A704" s="6" t="s">
        <v>1668</v>
      </c>
      <c r="B704" s="6" t="s">
        <v>3087</v>
      </c>
      <c r="C704" s="6" t="s">
        <v>5392</v>
      </c>
      <c r="D704" s="9" t="s">
        <v>6736</v>
      </c>
      <c r="E704" s="9" t="s">
        <v>7314</v>
      </c>
    </row>
    <row r="705" spans="1:5" ht="15.75" x14ac:dyDescent="0.25">
      <c r="A705" s="6" t="s">
        <v>1667</v>
      </c>
      <c r="B705" s="6" t="s">
        <v>3088</v>
      </c>
      <c r="C705" s="6" t="s">
        <v>5393</v>
      </c>
      <c r="D705" s="9" t="s">
        <v>6734</v>
      </c>
      <c r="E705" s="9" t="s">
        <v>6809</v>
      </c>
    </row>
    <row r="706" spans="1:5" ht="15.75" x14ac:dyDescent="0.25">
      <c r="A706" s="6" t="s">
        <v>1666</v>
      </c>
      <c r="B706" s="6" t="s">
        <v>3089</v>
      </c>
      <c r="C706" s="6" t="s">
        <v>5394</v>
      </c>
      <c r="D706" s="9" t="s">
        <v>6734</v>
      </c>
      <c r="E706" s="9" t="s">
        <v>7315</v>
      </c>
    </row>
    <row r="707" spans="1:5" ht="15.75" x14ac:dyDescent="0.25">
      <c r="A707" s="6" t="s">
        <v>1665</v>
      </c>
      <c r="B707" s="6" t="s">
        <v>3090</v>
      </c>
      <c r="C707" s="6" t="s">
        <v>5395</v>
      </c>
      <c r="D707" s="9" t="s">
        <v>6736</v>
      </c>
      <c r="E707" s="9" t="s">
        <v>7316</v>
      </c>
    </row>
    <row r="708" spans="1:5" ht="15.75" x14ac:dyDescent="0.25">
      <c r="A708" s="6" t="s">
        <v>1664</v>
      </c>
      <c r="B708" s="6" t="s">
        <v>3091</v>
      </c>
      <c r="C708" s="6" t="s">
        <v>5396</v>
      </c>
      <c r="D708" s="9" t="s">
        <v>6734</v>
      </c>
      <c r="E708" s="9" t="s">
        <v>7104</v>
      </c>
    </row>
    <row r="709" spans="1:5" ht="15.75" x14ac:dyDescent="0.25">
      <c r="A709" s="6" t="s">
        <v>1663</v>
      </c>
      <c r="B709" s="6" t="s">
        <v>3092</v>
      </c>
      <c r="C709" s="6" t="s">
        <v>5186</v>
      </c>
      <c r="D709" s="9" t="s">
        <v>7152</v>
      </c>
      <c r="E709" s="9" t="s">
        <v>7180</v>
      </c>
    </row>
    <row r="710" spans="1:5" ht="15.75" x14ac:dyDescent="0.25">
      <c r="A710" s="6" t="s">
        <v>1662</v>
      </c>
      <c r="B710" s="6" t="s">
        <v>3093</v>
      </c>
      <c r="C710" s="6" t="s">
        <v>5397</v>
      </c>
      <c r="D710" s="9" t="s">
        <v>7152</v>
      </c>
      <c r="E710" s="9" t="s">
        <v>7317</v>
      </c>
    </row>
    <row r="711" spans="1:5" ht="15.75" x14ac:dyDescent="0.25">
      <c r="A711" s="6" t="s">
        <v>1661</v>
      </c>
      <c r="B711" s="6" t="s">
        <v>3094</v>
      </c>
      <c r="C711" s="6" t="s">
        <v>5398</v>
      </c>
      <c r="D711" s="9" t="s">
        <v>6734</v>
      </c>
      <c r="E711" s="9" t="s">
        <v>7318</v>
      </c>
    </row>
    <row r="712" spans="1:5" ht="15.75" x14ac:dyDescent="0.25">
      <c r="A712" s="6" t="s">
        <v>1660</v>
      </c>
      <c r="B712" s="6" t="s">
        <v>3095</v>
      </c>
      <c r="C712" s="6" t="s">
        <v>5399</v>
      </c>
      <c r="D712" s="9" t="s">
        <v>6734</v>
      </c>
      <c r="E712" s="9" t="s">
        <v>7319</v>
      </c>
    </row>
    <row r="713" spans="1:5" ht="15.75" x14ac:dyDescent="0.25">
      <c r="A713" s="6" t="s">
        <v>1659</v>
      </c>
      <c r="B713" s="6" t="s">
        <v>3096</v>
      </c>
      <c r="C713" s="6" t="s">
        <v>5400</v>
      </c>
      <c r="D713" s="9" t="s">
        <v>6734</v>
      </c>
      <c r="E713" s="9" t="s">
        <v>7320</v>
      </c>
    </row>
    <row r="714" spans="1:5" ht="15.75" x14ac:dyDescent="0.25">
      <c r="A714" s="6" t="s">
        <v>1658</v>
      </c>
      <c r="B714" s="6" t="s">
        <v>3097</v>
      </c>
      <c r="C714" s="6" t="s">
        <v>5401</v>
      </c>
      <c r="D714" s="9" t="s">
        <v>6736</v>
      </c>
      <c r="E714" s="9" t="s">
        <v>7321</v>
      </c>
    </row>
    <row r="715" spans="1:5" ht="15.75" x14ac:dyDescent="0.25">
      <c r="A715" s="6" t="s">
        <v>1657</v>
      </c>
      <c r="B715" s="6" t="s">
        <v>3098</v>
      </c>
      <c r="C715" s="6" t="s">
        <v>5402</v>
      </c>
      <c r="D715" s="9" t="s">
        <v>7152</v>
      </c>
      <c r="E715" s="9" t="s">
        <v>6963</v>
      </c>
    </row>
    <row r="716" spans="1:5" ht="15.75" x14ac:dyDescent="0.25">
      <c r="A716" s="6" t="s">
        <v>1656</v>
      </c>
      <c r="B716" s="6" t="s">
        <v>3099</v>
      </c>
      <c r="C716" s="6" t="s">
        <v>4793</v>
      </c>
      <c r="D716" s="9" t="s">
        <v>7152</v>
      </c>
      <c r="E716" s="9" t="s">
        <v>7322</v>
      </c>
    </row>
    <row r="717" spans="1:5" ht="15.75" x14ac:dyDescent="0.25">
      <c r="A717" s="6" t="s">
        <v>1655</v>
      </c>
      <c r="B717" s="6" t="s">
        <v>3100</v>
      </c>
      <c r="C717" s="6" t="s">
        <v>5403</v>
      </c>
      <c r="D717" s="9" t="s">
        <v>6734</v>
      </c>
      <c r="E717" s="9" t="s">
        <v>7323</v>
      </c>
    </row>
    <row r="718" spans="1:5" ht="15.75" x14ac:dyDescent="0.25">
      <c r="A718" s="6" t="s">
        <v>1654</v>
      </c>
      <c r="B718" s="6" t="s">
        <v>3101</v>
      </c>
      <c r="C718" s="6" t="s">
        <v>5404</v>
      </c>
      <c r="D718" s="9" t="s">
        <v>6734</v>
      </c>
      <c r="E718" s="9" t="s">
        <v>7324</v>
      </c>
    </row>
    <row r="719" spans="1:5" ht="15.75" x14ac:dyDescent="0.25">
      <c r="A719" s="6" t="s">
        <v>1653</v>
      </c>
      <c r="B719" s="6" t="s">
        <v>3102</v>
      </c>
      <c r="C719" s="6" t="s">
        <v>5405</v>
      </c>
      <c r="D719" s="9" t="s">
        <v>6736</v>
      </c>
      <c r="E719" s="9" t="s">
        <v>7325</v>
      </c>
    </row>
    <row r="720" spans="1:5" ht="15.75" x14ac:dyDescent="0.25">
      <c r="A720" s="6" t="s">
        <v>1652</v>
      </c>
      <c r="B720" s="6" t="s">
        <v>3103</v>
      </c>
      <c r="C720" s="6" t="s">
        <v>5406</v>
      </c>
      <c r="D720" s="9" t="s">
        <v>6736</v>
      </c>
      <c r="E720" s="9" t="s">
        <v>7326</v>
      </c>
    </row>
    <row r="721" spans="1:6" ht="15.75" x14ac:dyDescent="0.25">
      <c r="A721" s="6" t="s">
        <v>1651</v>
      </c>
      <c r="B721" s="6" t="s">
        <v>3104</v>
      </c>
      <c r="C721" s="6" t="s">
        <v>5407</v>
      </c>
      <c r="D721" s="9" t="s">
        <v>6736</v>
      </c>
      <c r="E721" s="9" t="s">
        <v>7327</v>
      </c>
    </row>
    <row r="722" spans="1:6" ht="15.75" x14ac:dyDescent="0.25">
      <c r="A722" s="6" t="s">
        <v>1650</v>
      </c>
      <c r="B722" s="6" t="s">
        <v>3105</v>
      </c>
      <c r="C722" s="6" t="s">
        <v>5408</v>
      </c>
      <c r="D722" s="9" t="s">
        <v>6734</v>
      </c>
      <c r="E722" s="9" t="s">
        <v>6764</v>
      </c>
    </row>
    <row r="723" spans="1:6" ht="15.75" x14ac:dyDescent="0.25">
      <c r="A723" s="6" t="s">
        <v>1649</v>
      </c>
      <c r="B723" s="6" t="s">
        <v>3106</v>
      </c>
      <c r="C723" s="6" t="s">
        <v>5409</v>
      </c>
      <c r="D723" s="9" t="s">
        <v>6734</v>
      </c>
      <c r="E723" s="9" t="s">
        <v>7093</v>
      </c>
    </row>
    <row r="724" spans="1:6" ht="15.75" x14ac:dyDescent="0.25">
      <c r="A724" s="6" t="s">
        <v>1648</v>
      </c>
      <c r="B724" s="6" t="s">
        <v>3107</v>
      </c>
      <c r="C724" s="6" t="s">
        <v>5410</v>
      </c>
      <c r="D724" s="9" t="s">
        <v>6734</v>
      </c>
      <c r="E724" s="9" t="s">
        <v>7328</v>
      </c>
    </row>
    <row r="725" spans="1:6" ht="15.75" x14ac:dyDescent="0.25">
      <c r="A725" s="6" t="s">
        <v>1647</v>
      </c>
      <c r="B725" s="6" t="s">
        <v>3108</v>
      </c>
      <c r="C725" s="6" t="s">
        <v>5411</v>
      </c>
      <c r="D725" s="9" t="s">
        <v>7152</v>
      </c>
      <c r="E725" s="9" t="s">
        <v>7156</v>
      </c>
    </row>
    <row r="726" spans="1:6" ht="15.75" x14ac:dyDescent="0.25">
      <c r="A726" s="6" t="s">
        <v>1646</v>
      </c>
      <c r="B726" s="6" t="s">
        <v>3109</v>
      </c>
      <c r="C726" s="6" t="s">
        <v>5412</v>
      </c>
      <c r="D726" s="9" t="s">
        <v>6736</v>
      </c>
      <c r="E726" s="9" t="s">
        <v>7329</v>
      </c>
      <c r="F726" t="s">
        <v>7330</v>
      </c>
    </row>
    <row r="727" spans="1:6" ht="15.75" x14ac:dyDescent="0.25">
      <c r="A727" s="6" t="s">
        <v>1645</v>
      </c>
      <c r="B727" s="6" t="s">
        <v>3110</v>
      </c>
      <c r="C727" s="6" t="s">
        <v>4817</v>
      </c>
      <c r="D727" s="9" t="s">
        <v>6736</v>
      </c>
      <c r="E727" s="9" t="s">
        <v>6982</v>
      </c>
    </row>
    <row r="728" spans="1:6" ht="15.75" x14ac:dyDescent="0.25">
      <c r="A728" s="6" t="s">
        <v>1644</v>
      </c>
      <c r="B728" s="6" t="s">
        <v>3111</v>
      </c>
      <c r="C728" s="6" t="s">
        <v>5413</v>
      </c>
      <c r="D728" s="9" t="s">
        <v>6736</v>
      </c>
      <c r="E728" s="9" t="s">
        <v>6755</v>
      </c>
    </row>
    <row r="729" spans="1:6" ht="15.75" x14ac:dyDescent="0.25">
      <c r="A729" s="6" t="s">
        <v>1643</v>
      </c>
      <c r="B729" s="6" t="s">
        <v>3112</v>
      </c>
      <c r="C729" s="6" t="s">
        <v>5414</v>
      </c>
      <c r="D729" s="9" t="s">
        <v>6736</v>
      </c>
      <c r="E729" s="9" t="s">
        <v>7331</v>
      </c>
    </row>
    <row r="730" spans="1:6" ht="15.75" x14ac:dyDescent="0.25">
      <c r="A730" s="6" t="s">
        <v>1642</v>
      </c>
      <c r="B730" s="6" t="s">
        <v>3113</v>
      </c>
      <c r="C730" s="6" t="s">
        <v>5406</v>
      </c>
      <c r="D730" s="9" t="s">
        <v>6736</v>
      </c>
      <c r="E730" s="9" t="s">
        <v>7332</v>
      </c>
    </row>
    <row r="731" spans="1:6" ht="15.75" x14ac:dyDescent="0.25">
      <c r="A731" s="6" t="s">
        <v>1641</v>
      </c>
      <c r="B731" s="6" t="s">
        <v>3114</v>
      </c>
      <c r="C731" s="6" t="s">
        <v>5415</v>
      </c>
      <c r="D731" s="9" t="s">
        <v>6734</v>
      </c>
      <c r="E731" s="9" t="s">
        <v>7333</v>
      </c>
    </row>
    <row r="732" spans="1:6" ht="15.75" x14ac:dyDescent="0.25">
      <c r="A732" s="6" t="s">
        <v>1640</v>
      </c>
      <c r="B732" s="6" t="s">
        <v>3115</v>
      </c>
      <c r="C732" s="6" t="s">
        <v>5416</v>
      </c>
      <c r="D732" s="9" t="s">
        <v>6734</v>
      </c>
      <c r="E732" s="9" t="s">
        <v>6902</v>
      </c>
    </row>
    <row r="733" spans="1:6" ht="15.75" x14ac:dyDescent="0.25">
      <c r="A733" s="6" t="s">
        <v>1639</v>
      </c>
      <c r="B733" s="6" t="s">
        <v>3116</v>
      </c>
      <c r="C733" s="6" t="s">
        <v>5417</v>
      </c>
      <c r="D733" s="9" t="s">
        <v>6736</v>
      </c>
      <c r="E733" s="9" t="s">
        <v>7334</v>
      </c>
    </row>
    <row r="734" spans="1:6" ht="15.75" x14ac:dyDescent="0.25">
      <c r="A734" s="6" t="s">
        <v>1638</v>
      </c>
      <c r="B734" s="6" t="s">
        <v>3117</v>
      </c>
      <c r="C734" s="6" t="s">
        <v>5418</v>
      </c>
      <c r="D734" s="9" t="s">
        <v>6734</v>
      </c>
      <c r="E734" s="9" t="s">
        <v>7335</v>
      </c>
    </row>
    <row r="735" spans="1:6" ht="15.75" x14ac:dyDescent="0.25">
      <c r="A735" s="6" t="s">
        <v>1637</v>
      </c>
      <c r="B735" s="6" t="s">
        <v>3118</v>
      </c>
      <c r="C735" s="6" t="s">
        <v>4796</v>
      </c>
      <c r="D735" s="9" t="s">
        <v>6734</v>
      </c>
      <c r="E735" s="9" t="s">
        <v>7336</v>
      </c>
    </row>
    <row r="736" spans="1:6" ht="15.75" x14ac:dyDescent="0.25">
      <c r="A736" s="6" t="s">
        <v>1636</v>
      </c>
      <c r="B736" s="6" t="s">
        <v>3119</v>
      </c>
      <c r="C736" s="6" t="s">
        <v>5419</v>
      </c>
      <c r="D736" s="9" t="s">
        <v>6734</v>
      </c>
      <c r="E736" s="9" t="s">
        <v>7337</v>
      </c>
    </row>
    <row r="737" spans="1:5" ht="15.75" x14ac:dyDescent="0.25">
      <c r="A737" s="6" t="s">
        <v>1635</v>
      </c>
      <c r="B737" s="6" t="s">
        <v>3120</v>
      </c>
      <c r="C737" s="6" t="s">
        <v>5420</v>
      </c>
      <c r="D737" s="9" t="s">
        <v>6734</v>
      </c>
      <c r="E737" s="9" t="s">
        <v>7338</v>
      </c>
    </row>
    <row r="738" spans="1:5" ht="15.75" x14ac:dyDescent="0.25">
      <c r="A738" s="6" t="s">
        <v>1634</v>
      </c>
      <c r="B738" s="6" t="s">
        <v>3121</v>
      </c>
      <c r="C738" s="6" t="s">
        <v>5421</v>
      </c>
      <c r="D738" s="9" t="s">
        <v>6736</v>
      </c>
      <c r="E738" s="9" t="s">
        <v>7006</v>
      </c>
    </row>
    <row r="739" spans="1:5" ht="15.75" x14ac:dyDescent="0.25">
      <c r="A739" s="6" t="s">
        <v>1633</v>
      </c>
      <c r="B739" s="6" t="s">
        <v>3122</v>
      </c>
      <c r="C739" s="6" t="s">
        <v>5422</v>
      </c>
      <c r="D739" s="9" t="s">
        <v>6736</v>
      </c>
      <c r="E739" s="9" t="s">
        <v>7339</v>
      </c>
    </row>
    <row r="740" spans="1:5" ht="15.75" x14ac:dyDescent="0.25">
      <c r="A740" s="6" t="s">
        <v>1632</v>
      </c>
      <c r="B740" s="6" t="s">
        <v>3123</v>
      </c>
      <c r="C740" s="6" t="s">
        <v>5423</v>
      </c>
      <c r="D740" s="9" t="s">
        <v>6736</v>
      </c>
      <c r="E740" s="9" t="s">
        <v>7340</v>
      </c>
    </row>
    <row r="741" spans="1:5" ht="15.75" x14ac:dyDescent="0.25">
      <c r="A741" s="6" t="s">
        <v>1631</v>
      </c>
      <c r="B741" s="6" t="s">
        <v>3124</v>
      </c>
      <c r="C741" s="6" t="s">
        <v>5424</v>
      </c>
      <c r="D741" s="9" t="s">
        <v>7152</v>
      </c>
      <c r="E741" s="9" t="s">
        <v>7341</v>
      </c>
    </row>
    <row r="742" spans="1:5" ht="15.75" x14ac:dyDescent="0.25">
      <c r="A742" s="6" t="s">
        <v>1630</v>
      </c>
      <c r="B742" s="6" t="s">
        <v>3125</v>
      </c>
      <c r="C742" s="6" t="s">
        <v>5425</v>
      </c>
      <c r="D742" s="9" t="s">
        <v>6736</v>
      </c>
      <c r="E742" s="9" t="s">
        <v>6941</v>
      </c>
    </row>
    <row r="743" spans="1:5" ht="15.75" x14ac:dyDescent="0.25">
      <c r="A743" s="6" t="s">
        <v>1629</v>
      </c>
      <c r="B743" s="6" t="s">
        <v>3126</v>
      </c>
      <c r="C743" s="6" t="s">
        <v>5426</v>
      </c>
      <c r="D743" s="9" t="s">
        <v>6736</v>
      </c>
      <c r="E743" s="9" t="s">
        <v>7342</v>
      </c>
    </row>
    <row r="744" spans="1:5" ht="15.75" x14ac:dyDescent="0.25">
      <c r="A744" s="6" t="s">
        <v>1628</v>
      </c>
      <c r="B744" s="6" t="s">
        <v>3127</v>
      </c>
      <c r="C744" s="6" t="s">
        <v>5427</v>
      </c>
      <c r="D744" s="9" t="s">
        <v>7152</v>
      </c>
      <c r="E744" s="9" t="s">
        <v>7124</v>
      </c>
    </row>
    <row r="745" spans="1:5" ht="15.75" x14ac:dyDescent="0.25">
      <c r="A745" s="6" t="s">
        <v>1627</v>
      </c>
      <c r="B745" s="6" t="s">
        <v>3128</v>
      </c>
      <c r="C745" s="6" t="s">
        <v>4751</v>
      </c>
      <c r="D745" s="9" t="s">
        <v>7152</v>
      </c>
      <c r="E745" s="9" t="s">
        <v>7343</v>
      </c>
    </row>
    <row r="746" spans="1:5" ht="15.75" x14ac:dyDescent="0.25">
      <c r="A746" s="6" t="s">
        <v>1626</v>
      </c>
      <c r="B746" s="6" t="s">
        <v>3129</v>
      </c>
      <c r="C746" s="6" t="s">
        <v>5428</v>
      </c>
      <c r="D746" s="9" t="s">
        <v>6734</v>
      </c>
      <c r="E746" s="9" t="s">
        <v>7344</v>
      </c>
    </row>
    <row r="747" spans="1:5" ht="15.75" x14ac:dyDescent="0.25">
      <c r="A747" s="6" t="s">
        <v>1625</v>
      </c>
      <c r="B747" s="6" t="s">
        <v>3130</v>
      </c>
      <c r="C747" s="6" t="s">
        <v>5429</v>
      </c>
      <c r="D747" s="9" t="s">
        <v>6736</v>
      </c>
      <c r="E747" s="9" t="s">
        <v>7345</v>
      </c>
    </row>
    <row r="748" spans="1:5" ht="15.75" x14ac:dyDescent="0.25">
      <c r="A748" s="6" t="s">
        <v>1624</v>
      </c>
      <c r="B748" s="6" t="s">
        <v>3131</v>
      </c>
      <c r="C748" s="6" t="s">
        <v>5430</v>
      </c>
      <c r="D748" s="9" t="s">
        <v>7152</v>
      </c>
      <c r="E748" s="9" t="s">
        <v>7346</v>
      </c>
    </row>
    <row r="749" spans="1:5" ht="15.75" x14ac:dyDescent="0.25">
      <c r="A749" s="6" t="s">
        <v>1623</v>
      </c>
      <c r="B749" s="6" t="s">
        <v>3132</v>
      </c>
      <c r="C749" s="6" t="s">
        <v>5431</v>
      </c>
      <c r="D749" s="9" t="s">
        <v>6736</v>
      </c>
      <c r="E749" s="9" t="s">
        <v>6941</v>
      </c>
    </row>
    <row r="750" spans="1:5" ht="15.75" x14ac:dyDescent="0.25">
      <c r="A750" s="6" t="s">
        <v>1622</v>
      </c>
      <c r="B750" s="6" t="s">
        <v>3133</v>
      </c>
      <c r="C750" s="6" t="s">
        <v>5432</v>
      </c>
      <c r="D750" s="9" t="s">
        <v>6736</v>
      </c>
      <c r="E750" s="9" t="s">
        <v>6798</v>
      </c>
    </row>
    <row r="751" spans="1:5" ht="15.75" x14ac:dyDescent="0.25">
      <c r="A751" s="6" t="s">
        <v>1621</v>
      </c>
      <c r="B751" s="6" t="s">
        <v>3134</v>
      </c>
      <c r="C751" s="6" t="s">
        <v>5433</v>
      </c>
      <c r="D751" s="9" t="s">
        <v>6734</v>
      </c>
      <c r="E751" s="9" t="s">
        <v>6797</v>
      </c>
    </row>
    <row r="752" spans="1:5" ht="15.75" x14ac:dyDescent="0.25">
      <c r="A752" s="6" t="s">
        <v>1620</v>
      </c>
      <c r="B752" s="6" t="s">
        <v>3135</v>
      </c>
      <c r="C752" s="6" t="s">
        <v>5434</v>
      </c>
      <c r="D752" s="9" t="s">
        <v>6736</v>
      </c>
      <c r="E752" s="9" t="s">
        <v>6816</v>
      </c>
    </row>
    <row r="753" spans="1:5" ht="15.75" x14ac:dyDescent="0.25">
      <c r="A753" s="6" t="s">
        <v>1619</v>
      </c>
      <c r="B753" s="6" t="s">
        <v>3136</v>
      </c>
      <c r="C753" s="6" t="s">
        <v>5435</v>
      </c>
      <c r="D753" s="9" t="s">
        <v>6734</v>
      </c>
      <c r="E753" s="9" t="s">
        <v>7347</v>
      </c>
    </row>
    <row r="754" spans="1:5" ht="15.75" x14ac:dyDescent="0.25">
      <c r="A754" s="6" t="s">
        <v>1618</v>
      </c>
      <c r="B754" s="6" t="s">
        <v>3137</v>
      </c>
      <c r="C754" s="6" t="s">
        <v>5436</v>
      </c>
      <c r="D754" s="9" t="s">
        <v>6734</v>
      </c>
      <c r="E754" s="9" t="s">
        <v>7348</v>
      </c>
    </row>
    <row r="755" spans="1:5" ht="15.75" x14ac:dyDescent="0.25">
      <c r="A755" s="6" t="s">
        <v>1617</v>
      </c>
      <c r="B755" s="6" t="s">
        <v>3138</v>
      </c>
      <c r="C755" s="6" t="s">
        <v>5437</v>
      </c>
      <c r="D755" s="9" t="s">
        <v>6734</v>
      </c>
      <c r="E755" s="9" t="s">
        <v>7349</v>
      </c>
    </row>
    <row r="756" spans="1:5" ht="15.75" x14ac:dyDescent="0.25">
      <c r="A756" s="6" t="s">
        <v>1616</v>
      </c>
      <c r="B756" s="6" t="s">
        <v>3139</v>
      </c>
      <c r="C756" s="6" t="s">
        <v>5438</v>
      </c>
      <c r="D756" s="9" t="s">
        <v>7152</v>
      </c>
      <c r="E756" s="9" t="s">
        <v>7350</v>
      </c>
    </row>
    <row r="757" spans="1:5" ht="15.75" x14ac:dyDescent="0.25">
      <c r="A757" s="6" t="s">
        <v>1615</v>
      </c>
      <c r="B757" s="6" t="s">
        <v>3140</v>
      </c>
      <c r="C757" s="6" t="s">
        <v>5439</v>
      </c>
      <c r="D757" s="9" t="s">
        <v>6736</v>
      </c>
      <c r="E757" s="9" t="s">
        <v>7351</v>
      </c>
    </row>
    <row r="758" spans="1:5" ht="15.75" x14ac:dyDescent="0.25">
      <c r="A758" s="6" t="s">
        <v>1614</v>
      </c>
      <c r="B758" s="6" t="s">
        <v>3141</v>
      </c>
      <c r="C758" s="6" t="s">
        <v>5440</v>
      </c>
      <c r="D758" s="9" t="s">
        <v>6736</v>
      </c>
      <c r="E758" s="9" t="s">
        <v>7352</v>
      </c>
    </row>
    <row r="759" spans="1:5" ht="15.75" x14ac:dyDescent="0.25">
      <c r="A759" s="6" t="s">
        <v>1613</v>
      </c>
      <c r="B759" s="6" t="s">
        <v>3142</v>
      </c>
      <c r="C759" s="6" t="s">
        <v>5441</v>
      </c>
      <c r="D759" s="9" t="s">
        <v>6736</v>
      </c>
      <c r="E759" s="9" t="s">
        <v>6898</v>
      </c>
    </row>
    <row r="760" spans="1:5" ht="15.75" x14ac:dyDescent="0.25">
      <c r="A760" s="6" t="s">
        <v>1612</v>
      </c>
      <c r="B760" s="6" t="s">
        <v>3143</v>
      </c>
      <c r="C760" s="6" t="s">
        <v>5442</v>
      </c>
      <c r="D760" s="9" t="s">
        <v>6736</v>
      </c>
      <c r="E760" s="9" t="s">
        <v>7353</v>
      </c>
    </row>
    <row r="761" spans="1:5" ht="15.75" x14ac:dyDescent="0.25">
      <c r="A761" s="6" t="s">
        <v>1611</v>
      </c>
      <c r="B761" s="6" t="s">
        <v>3144</v>
      </c>
      <c r="C761" s="6" t="s">
        <v>5443</v>
      </c>
      <c r="D761" s="9" t="s">
        <v>6734</v>
      </c>
      <c r="E761" s="9" t="s">
        <v>7354</v>
      </c>
    </row>
    <row r="762" spans="1:5" ht="15.75" x14ac:dyDescent="0.25">
      <c r="A762" s="6" t="s">
        <v>1610</v>
      </c>
      <c r="B762" s="6" t="s">
        <v>3145</v>
      </c>
      <c r="C762" s="6" t="s">
        <v>5444</v>
      </c>
      <c r="D762" s="9" t="s">
        <v>6734</v>
      </c>
      <c r="E762" s="9" t="s">
        <v>7156</v>
      </c>
    </row>
    <row r="763" spans="1:5" ht="15.75" x14ac:dyDescent="0.25">
      <c r="A763" s="6" t="s">
        <v>1609</v>
      </c>
      <c r="B763" s="6" t="s">
        <v>3146</v>
      </c>
      <c r="C763" s="6" t="s">
        <v>5445</v>
      </c>
      <c r="D763" s="9" t="s">
        <v>6736</v>
      </c>
      <c r="E763" s="9" t="s">
        <v>6971</v>
      </c>
    </row>
    <row r="764" spans="1:5" ht="15.75" x14ac:dyDescent="0.25">
      <c r="A764" s="6" t="s">
        <v>1608</v>
      </c>
      <c r="B764" s="6" t="s">
        <v>3147</v>
      </c>
      <c r="C764" s="6" t="s">
        <v>5446</v>
      </c>
      <c r="D764" s="9" t="s">
        <v>6734</v>
      </c>
      <c r="E764" s="9" t="s">
        <v>6768</v>
      </c>
    </row>
    <row r="765" spans="1:5" ht="15.75" x14ac:dyDescent="0.25">
      <c r="A765" s="6" t="s">
        <v>1607</v>
      </c>
      <c r="B765" s="6" t="s">
        <v>3148</v>
      </c>
      <c r="C765" s="6" t="s">
        <v>5447</v>
      </c>
      <c r="D765" s="9" t="s">
        <v>6734</v>
      </c>
      <c r="E765" s="9" t="s">
        <v>7355</v>
      </c>
    </row>
    <row r="766" spans="1:5" ht="15.75" x14ac:dyDescent="0.25">
      <c r="A766" s="6" t="s">
        <v>1606</v>
      </c>
      <c r="B766" s="6" t="s">
        <v>3149</v>
      </c>
      <c r="C766" s="6" t="s">
        <v>5448</v>
      </c>
      <c r="D766" s="9" t="s">
        <v>6734</v>
      </c>
      <c r="E766" s="9" t="s">
        <v>7356</v>
      </c>
    </row>
    <row r="767" spans="1:5" ht="15.75" x14ac:dyDescent="0.25">
      <c r="A767" s="6" t="s">
        <v>1605</v>
      </c>
      <c r="B767" s="6" t="s">
        <v>3150</v>
      </c>
      <c r="C767" s="6" t="s">
        <v>5449</v>
      </c>
      <c r="D767" s="9" t="s">
        <v>6734</v>
      </c>
      <c r="E767" s="9" t="s">
        <v>7357</v>
      </c>
    </row>
    <row r="768" spans="1:5" ht="15.75" x14ac:dyDescent="0.25">
      <c r="A768" s="6" t="s">
        <v>1604</v>
      </c>
      <c r="B768" s="6" t="s">
        <v>3151</v>
      </c>
      <c r="C768" s="6" t="s">
        <v>5450</v>
      </c>
      <c r="D768" s="9" t="s">
        <v>6734</v>
      </c>
      <c r="E768" s="9" t="s">
        <v>7358</v>
      </c>
    </row>
    <row r="769" spans="1:5" ht="15.75" x14ac:dyDescent="0.25">
      <c r="A769" s="6" t="s">
        <v>1603</v>
      </c>
      <c r="B769" s="6" t="s">
        <v>3152</v>
      </c>
      <c r="C769" s="6" t="s">
        <v>5451</v>
      </c>
      <c r="D769" s="9" t="s">
        <v>6734</v>
      </c>
      <c r="E769" s="9" t="s">
        <v>7359</v>
      </c>
    </row>
    <row r="770" spans="1:5" ht="15.75" x14ac:dyDescent="0.25">
      <c r="A770" s="6" t="s">
        <v>1602</v>
      </c>
      <c r="B770" s="6" t="s">
        <v>3153</v>
      </c>
      <c r="C770" s="6" t="s">
        <v>5452</v>
      </c>
      <c r="D770" s="9" t="s">
        <v>6734</v>
      </c>
      <c r="E770" s="9" t="s">
        <v>7008</v>
      </c>
    </row>
    <row r="771" spans="1:5" ht="15.75" x14ac:dyDescent="0.25">
      <c r="A771" s="6" t="s">
        <v>1601</v>
      </c>
      <c r="B771" s="6" t="s">
        <v>3154</v>
      </c>
      <c r="C771" s="6" t="s">
        <v>5453</v>
      </c>
      <c r="D771" s="9" t="s">
        <v>6734</v>
      </c>
      <c r="E771" s="9" t="s">
        <v>7360</v>
      </c>
    </row>
    <row r="772" spans="1:5" ht="15.75" x14ac:dyDescent="0.25">
      <c r="A772" s="6" t="s">
        <v>1600</v>
      </c>
      <c r="B772" s="6" t="s">
        <v>3155</v>
      </c>
      <c r="C772" s="6" t="s">
        <v>5454</v>
      </c>
      <c r="D772" s="9" t="s">
        <v>6736</v>
      </c>
      <c r="E772" s="9" t="s">
        <v>6737</v>
      </c>
    </row>
    <row r="773" spans="1:5" ht="15.75" x14ac:dyDescent="0.25">
      <c r="A773" s="6" t="s">
        <v>1599</v>
      </c>
      <c r="B773" s="6" t="s">
        <v>3156</v>
      </c>
      <c r="C773" s="6" t="s">
        <v>5455</v>
      </c>
      <c r="D773" s="9" t="s">
        <v>6736</v>
      </c>
      <c r="E773" s="9" t="s">
        <v>6880</v>
      </c>
    </row>
    <row r="774" spans="1:5" ht="15.75" x14ac:dyDescent="0.25">
      <c r="A774" s="6" t="s">
        <v>1598</v>
      </c>
      <c r="B774" s="6" t="s">
        <v>3157</v>
      </c>
      <c r="C774" s="6" t="s">
        <v>5456</v>
      </c>
      <c r="D774" s="9" t="s">
        <v>6736</v>
      </c>
      <c r="E774" s="9" t="s">
        <v>6889</v>
      </c>
    </row>
    <row r="775" spans="1:5" ht="15.75" x14ac:dyDescent="0.25">
      <c r="A775" s="6" t="s">
        <v>1597</v>
      </c>
      <c r="B775" s="6" t="s">
        <v>3158</v>
      </c>
      <c r="C775" s="6" t="s">
        <v>5457</v>
      </c>
      <c r="D775" s="9" t="s">
        <v>6736</v>
      </c>
      <c r="E775" s="9" t="s">
        <v>6941</v>
      </c>
    </row>
    <row r="776" spans="1:5" ht="15.75" x14ac:dyDescent="0.25">
      <c r="A776" s="6" t="s">
        <v>1596</v>
      </c>
      <c r="B776" s="6" t="s">
        <v>3159</v>
      </c>
      <c r="C776" s="6" t="s">
        <v>5458</v>
      </c>
      <c r="D776" s="9" t="s">
        <v>6736</v>
      </c>
      <c r="E776" s="9" t="s">
        <v>7361</v>
      </c>
    </row>
    <row r="777" spans="1:5" ht="15.75" x14ac:dyDescent="0.25">
      <c r="A777" s="6" t="s">
        <v>1595</v>
      </c>
      <c r="B777" s="6" t="s">
        <v>3160</v>
      </c>
      <c r="C777" s="6" t="s">
        <v>5459</v>
      </c>
      <c r="D777" s="9" t="s">
        <v>7152</v>
      </c>
      <c r="E777" s="9" t="s">
        <v>7362</v>
      </c>
    </row>
    <row r="778" spans="1:5" ht="15.75" x14ac:dyDescent="0.25">
      <c r="A778" s="6" t="s">
        <v>1594</v>
      </c>
      <c r="B778" s="6" t="s">
        <v>3161</v>
      </c>
      <c r="C778" s="6" t="s">
        <v>4798</v>
      </c>
      <c r="D778" s="9" t="s">
        <v>7152</v>
      </c>
      <c r="E778" s="9" t="s">
        <v>7363</v>
      </c>
    </row>
    <row r="779" spans="1:5" ht="15.75" x14ac:dyDescent="0.25">
      <c r="A779" s="6" t="s">
        <v>1593</v>
      </c>
      <c r="B779" s="6" t="s">
        <v>3162</v>
      </c>
      <c r="C779" s="6" t="s">
        <v>5460</v>
      </c>
      <c r="D779" s="9" t="s">
        <v>6734</v>
      </c>
      <c r="E779" s="9" t="s">
        <v>7364</v>
      </c>
    </row>
    <row r="780" spans="1:5" ht="15.75" x14ac:dyDescent="0.25">
      <c r="A780" s="6" t="s">
        <v>1592</v>
      </c>
      <c r="B780" s="6" t="s">
        <v>3163</v>
      </c>
      <c r="C780" s="6" t="s">
        <v>5461</v>
      </c>
      <c r="D780" s="9" t="s">
        <v>6736</v>
      </c>
      <c r="E780" s="9" t="s">
        <v>6925</v>
      </c>
    </row>
    <row r="781" spans="1:5" ht="15.75" x14ac:dyDescent="0.25">
      <c r="A781" s="6" t="s">
        <v>1591</v>
      </c>
      <c r="B781" s="6" t="s">
        <v>3164</v>
      </c>
      <c r="C781" s="6" t="s">
        <v>5462</v>
      </c>
      <c r="D781" s="9" t="s">
        <v>6734</v>
      </c>
      <c r="E781" s="9" t="s">
        <v>7104</v>
      </c>
    </row>
    <row r="782" spans="1:5" ht="15.75" x14ac:dyDescent="0.25">
      <c r="A782" s="6" t="s">
        <v>1590</v>
      </c>
      <c r="B782" s="6" t="s">
        <v>3165</v>
      </c>
      <c r="C782" s="6" t="s">
        <v>5463</v>
      </c>
      <c r="D782" s="9" t="s">
        <v>6736</v>
      </c>
      <c r="E782" s="9" t="s">
        <v>7365</v>
      </c>
    </row>
    <row r="783" spans="1:5" ht="15.75" x14ac:dyDescent="0.25">
      <c r="A783" s="6" t="s">
        <v>1589</v>
      </c>
      <c r="B783" s="6" t="s">
        <v>3166</v>
      </c>
      <c r="C783" s="6" t="s">
        <v>5357</v>
      </c>
      <c r="D783" s="9" t="s">
        <v>6734</v>
      </c>
      <c r="E783" s="9" t="s">
        <v>7366</v>
      </c>
    </row>
    <row r="784" spans="1:5" ht="15.75" x14ac:dyDescent="0.25">
      <c r="A784" s="6" t="s">
        <v>1588</v>
      </c>
      <c r="B784" s="6" t="s">
        <v>3167</v>
      </c>
      <c r="C784" s="6" t="s">
        <v>5464</v>
      </c>
      <c r="D784" s="9" t="s">
        <v>6734</v>
      </c>
      <c r="E784" s="9" t="s">
        <v>7367</v>
      </c>
    </row>
    <row r="785" spans="1:5" ht="15.75" x14ac:dyDescent="0.25">
      <c r="A785" s="6" t="s">
        <v>1587</v>
      </c>
      <c r="B785" s="6" t="s">
        <v>3168</v>
      </c>
      <c r="C785" s="6" t="s">
        <v>5465</v>
      </c>
      <c r="D785" s="9" t="s">
        <v>6734</v>
      </c>
      <c r="E785" s="9" t="s">
        <v>7368</v>
      </c>
    </row>
    <row r="786" spans="1:5" ht="15.75" x14ac:dyDescent="0.25">
      <c r="A786" s="6" t="s">
        <v>1586</v>
      </c>
      <c r="B786" s="6" t="s">
        <v>3169</v>
      </c>
      <c r="C786" s="6" t="s">
        <v>5466</v>
      </c>
      <c r="D786" s="9" t="s">
        <v>6734</v>
      </c>
      <c r="E786" s="9" t="s">
        <v>7369</v>
      </c>
    </row>
    <row r="787" spans="1:5" ht="15.75" x14ac:dyDescent="0.25">
      <c r="A787" s="6" t="s">
        <v>1585</v>
      </c>
      <c r="B787" s="6" t="s">
        <v>3170</v>
      </c>
      <c r="C787" s="6" t="s">
        <v>5467</v>
      </c>
      <c r="D787" s="9" t="s">
        <v>6734</v>
      </c>
      <c r="E787" s="9" t="s">
        <v>7370</v>
      </c>
    </row>
    <row r="788" spans="1:5" ht="15.75" x14ac:dyDescent="0.25">
      <c r="A788" s="6" t="s">
        <v>1584</v>
      </c>
      <c r="B788" s="6" t="s">
        <v>3171</v>
      </c>
      <c r="C788" s="6" t="s">
        <v>5468</v>
      </c>
      <c r="D788" s="9" t="s">
        <v>6734</v>
      </c>
      <c r="E788" s="9" t="s">
        <v>7371</v>
      </c>
    </row>
    <row r="789" spans="1:5" ht="15.75" x14ac:dyDescent="0.25">
      <c r="A789" s="6" t="s">
        <v>1583</v>
      </c>
      <c r="B789" s="6" t="s">
        <v>3172</v>
      </c>
      <c r="C789" s="6" t="s">
        <v>4769</v>
      </c>
      <c r="D789" s="9" t="s">
        <v>6736</v>
      </c>
      <c r="E789" s="9" t="s">
        <v>7372</v>
      </c>
    </row>
    <row r="790" spans="1:5" ht="15.75" x14ac:dyDescent="0.25">
      <c r="A790" s="6" t="s">
        <v>1582</v>
      </c>
      <c r="B790" s="6" t="s">
        <v>3173</v>
      </c>
      <c r="C790" s="6" t="s">
        <v>5469</v>
      </c>
      <c r="D790" s="9" t="s">
        <v>6736</v>
      </c>
      <c r="E790" s="9" t="s">
        <v>7373</v>
      </c>
    </row>
    <row r="791" spans="1:5" ht="15.75" x14ac:dyDescent="0.25">
      <c r="A791" s="6" t="s">
        <v>1581</v>
      </c>
      <c r="B791" s="6" t="s">
        <v>3174</v>
      </c>
      <c r="C791" s="6" t="s">
        <v>5470</v>
      </c>
      <c r="D791" s="9" t="s">
        <v>6736</v>
      </c>
      <c r="E791" s="9" t="s">
        <v>7374</v>
      </c>
    </row>
    <row r="792" spans="1:5" ht="15.75" x14ac:dyDescent="0.25">
      <c r="A792" s="6" t="s">
        <v>1580</v>
      </c>
      <c r="B792" s="6" t="s">
        <v>3175</v>
      </c>
      <c r="C792" s="6" t="s">
        <v>5471</v>
      </c>
      <c r="D792" s="9" t="s">
        <v>6734</v>
      </c>
      <c r="E792" s="9" t="s">
        <v>6827</v>
      </c>
    </row>
    <row r="793" spans="1:5" ht="15.75" x14ac:dyDescent="0.25">
      <c r="A793" s="6" t="s">
        <v>1579</v>
      </c>
      <c r="B793" s="6" t="s">
        <v>3176</v>
      </c>
      <c r="C793" s="6" t="s">
        <v>5472</v>
      </c>
      <c r="D793" s="9" t="s">
        <v>6734</v>
      </c>
      <c r="E793" s="9" t="s">
        <v>7375</v>
      </c>
    </row>
    <row r="794" spans="1:5" ht="15.75" x14ac:dyDescent="0.25">
      <c r="A794" s="6" t="s">
        <v>1578</v>
      </c>
      <c r="B794" s="6" t="s">
        <v>3177</v>
      </c>
      <c r="C794" s="6" t="s">
        <v>5473</v>
      </c>
      <c r="D794" s="9" t="s">
        <v>7152</v>
      </c>
      <c r="E794" s="9" t="s">
        <v>7376</v>
      </c>
    </row>
    <row r="795" spans="1:5" ht="15.75" x14ac:dyDescent="0.25">
      <c r="A795" s="6" t="s">
        <v>1577</v>
      </c>
      <c r="B795" s="6" t="s">
        <v>3178</v>
      </c>
      <c r="C795" s="6" t="s">
        <v>5474</v>
      </c>
      <c r="D795" s="9" t="s">
        <v>6736</v>
      </c>
      <c r="E795" s="9" t="s">
        <v>7377</v>
      </c>
    </row>
    <row r="796" spans="1:5" ht="15.75" x14ac:dyDescent="0.25">
      <c r="A796" s="6" t="s">
        <v>1576</v>
      </c>
      <c r="B796" s="6" t="s">
        <v>3179</v>
      </c>
      <c r="C796" s="6" t="s">
        <v>5475</v>
      </c>
      <c r="D796" s="9" t="s">
        <v>6734</v>
      </c>
      <c r="E796" s="9" t="s">
        <v>6912</v>
      </c>
    </row>
    <row r="797" spans="1:5" ht="15.75" x14ac:dyDescent="0.25">
      <c r="A797" s="6" t="s">
        <v>1575</v>
      </c>
      <c r="B797" s="6" t="s">
        <v>3180</v>
      </c>
      <c r="C797" s="6" t="s">
        <v>5476</v>
      </c>
      <c r="D797" s="9" t="s">
        <v>7152</v>
      </c>
      <c r="E797" s="9" t="s">
        <v>7378</v>
      </c>
    </row>
    <row r="798" spans="1:5" ht="15.75" x14ac:dyDescent="0.25">
      <c r="A798" s="6" t="s">
        <v>1574</v>
      </c>
      <c r="B798" s="6" t="s">
        <v>3181</v>
      </c>
      <c r="C798" s="6" t="s">
        <v>5477</v>
      </c>
      <c r="D798" s="9" t="s">
        <v>6734</v>
      </c>
      <c r="E798" s="9" t="s">
        <v>7379</v>
      </c>
    </row>
    <row r="799" spans="1:5" ht="15.75" x14ac:dyDescent="0.25">
      <c r="A799" s="6" t="s">
        <v>1573</v>
      </c>
      <c r="B799" s="6" t="s">
        <v>3182</v>
      </c>
      <c r="C799" s="6" t="s">
        <v>5478</v>
      </c>
      <c r="D799" s="9" t="s">
        <v>7152</v>
      </c>
      <c r="E799" s="9" t="s">
        <v>7380</v>
      </c>
    </row>
    <row r="800" spans="1:5" ht="15.75" x14ac:dyDescent="0.25">
      <c r="A800" s="6" t="s">
        <v>1572</v>
      </c>
      <c r="B800" s="6" t="s">
        <v>3183</v>
      </c>
      <c r="C800" s="6" t="s">
        <v>5195</v>
      </c>
      <c r="D800" s="9" t="s">
        <v>6734</v>
      </c>
      <c r="E800" s="9" t="s">
        <v>7381</v>
      </c>
    </row>
    <row r="801" spans="1:5" ht="15.75" x14ac:dyDescent="0.25">
      <c r="A801" s="6" t="s">
        <v>1571</v>
      </c>
      <c r="B801" s="6" t="s">
        <v>3184</v>
      </c>
      <c r="C801" s="6" t="s">
        <v>5479</v>
      </c>
      <c r="D801" s="9" t="s">
        <v>6734</v>
      </c>
      <c r="E801" s="9" t="s">
        <v>7085</v>
      </c>
    </row>
    <row r="802" spans="1:5" ht="15.75" x14ac:dyDescent="0.25">
      <c r="A802" s="6" t="s">
        <v>1570</v>
      </c>
      <c r="B802" s="6" t="s">
        <v>3185</v>
      </c>
      <c r="C802" s="6" t="s">
        <v>5480</v>
      </c>
      <c r="D802" s="9" t="s">
        <v>6734</v>
      </c>
      <c r="E802" s="9" t="s">
        <v>7382</v>
      </c>
    </row>
    <row r="803" spans="1:5" ht="15.75" x14ac:dyDescent="0.25">
      <c r="A803" s="6" t="s">
        <v>1569</v>
      </c>
      <c r="B803" s="6" t="s">
        <v>3186</v>
      </c>
      <c r="C803" s="6" t="s">
        <v>5481</v>
      </c>
      <c r="D803" s="9" t="s">
        <v>7152</v>
      </c>
      <c r="E803" s="9" t="s">
        <v>7383</v>
      </c>
    </row>
    <row r="804" spans="1:5" ht="15.75" x14ac:dyDescent="0.25">
      <c r="A804" s="6" t="s">
        <v>1568</v>
      </c>
      <c r="B804" s="6" t="s">
        <v>3187</v>
      </c>
      <c r="C804" s="6" t="s">
        <v>4994</v>
      </c>
      <c r="D804" s="9" t="s">
        <v>6734</v>
      </c>
      <c r="E804" s="9" t="s">
        <v>7119</v>
      </c>
    </row>
    <row r="805" spans="1:5" ht="15.75" x14ac:dyDescent="0.25">
      <c r="A805" s="6" t="s">
        <v>1567</v>
      </c>
      <c r="B805" s="6" t="s">
        <v>3188</v>
      </c>
      <c r="C805" s="6" t="s">
        <v>5482</v>
      </c>
      <c r="D805" s="9" t="s">
        <v>6734</v>
      </c>
      <c r="E805" s="9" t="s">
        <v>7119</v>
      </c>
    </row>
    <row r="806" spans="1:5" ht="15.75" x14ac:dyDescent="0.25">
      <c r="A806" s="6" t="s">
        <v>1566</v>
      </c>
      <c r="B806" s="6" t="s">
        <v>3189</v>
      </c>
      <c r="C806" s="6" t="s">
        <v>5483</v>
      </c>
      <c r="D806" s="9" t="s">
        <v>6736</v>
      </c>
      <c r="E806" s="9" t="s">
        <v>7384</v>
      </c>
    </row>
    <row r="807" spans="1:5" ht="15.75" x14ac:dyDescent="0.25">
      <c r="A807" s="6" t="s">
        <v>1565</v>
      </c>
      <c r="B807" s="6" t="s">
        <v>3190</v>
      </c>
      <c r="C807" s="6" t="s">
        <v>5484</v>
      </c>
      <c r="D807" s="9" t="s">
        <v>6736</v>
      </c>
      <c r="E807" s="9" t="s">
        <v>6743</v>
      </c>
    </row>
    <row r="808" spans="1:5" ht="15.75" x14ac:dyDescent="0.25">
      <c r="A808" s="6" t="s">
        <v>1564</v>
      </c>
      <c r="B808" s="6" t="s">
        <v>3191</v>
      </c>
      <c r="C808" s="6" t="s">
        <v>5485</v>
      </c>
      <c r="D808" s="9" t="s">
        <v>6736</v>
      </c>
      <c r="E808" s="9" t="s">
        <v>7385</v>
      </c>
    </row>
    <row r="809" spans="1:5" ht="15.75" x14ac:dyDescent="0.25">
      <c r="A809" s="6" t="s">
        <v>1563</v>
      </c>
      <c r="B809" s="6" t="s">
        <v>3192</v>
      </c>
      <c r="C809" s="6" t="s">
        <v>5486</v>
      </c>
      <c r="D809" s="9" t="s">
        <v>6736</v>
      </c>
      <c r="E809" s="9" t="s">
        <v>7386</v>
      </c>
    </row>
    <row r="810" spans="1:5" ht="15.75" x14ac:dyDescent="0.25">
      <c r="A810" s="6" t="s">
        <v>1562</v>
      </c>
      <c r="B810" s="6" t="s">
        <v>3193</v>
      </c>
      <c r="C810" s="6" t="s">
        <v>5487</v>
      </c>
      <c r="D810" s="9" t="s">
        <v>7152</v>
      </c>
      <c r="E810" s="9" t="s">
        <v>7387</v>
      </c>
    </row>
    <row r="811" spans="1:5" ht="15.75" x14ac:dyDescent="0.25">
      <c r="A811" s="6" t="s">
        <v>1561</v>
      </c>
      <c r="B811" s="6" t="s">
        <v>3194</v>
      </c>
      <c r="C811" s="6" t="s">
        <v>5488</v>
      </c>
      <c r="D811" s="9" t="s">
        <v>6736</v>
      </c>
      <c r="E811" s="9" t="s">
        <v>7388</v>
      </c>
    </row>
    <row r="812" spans="1:5" ht="15.75" x14ac:dyDescent="0.25">
      <c r="A812" s="6" t="s">
        <v>1560</v>
      </c>
      <c r="B812" s="6" t="s">
        <v>3195</v>
      </c>
      <c r="C812" s="6" t="s">
        <v>5489</v>
      </c>
      <c r="D812" s="9" t="s">
        <v>6736</v>
      </c>
      <c r="E812" s="9" t="s">
        <v>6851</v>
      </c>
    </row>
    <row r="813" spans="1:5" ht="15.75" x14ac:dyDescent="0.25">
      <c r="A813" s="6" t="s">
        <v>1559</v>
      </c>
      <c r="B813" s="6" t="s">
        <v>3196</v>
      </c>
      <c r="C813" s="6" t="s">
        <v>5114</v>
      </c>
      <c r="D813" s="9" t="s">
        <v>6736</v>
      </c>
      <c r="E813" s="9" t="s">
        <v>7389</v>
      </c>
    </row>
    <row r="814" spans="1:5" ht="15.75" x14ac:dyDescent="0.25">
      <c r="A814" s="6" t="s">
        <v>1558</v>
      </c>
      <c r="B814" s="6" t="s">
        <v>3197</v>
      </c>
      <c r="C814" s="6" t="s">
        <v>5490</v>
      </c>
      <c r="D814" s="9" t="s">
        <v>6736</v>
      </c>
      <c r="E814" s="9" t="s">
        <v>7217</v>
      </c>
    </row>
    <row r="815" spans="1:5" ht="15.75" x14ac:dyDescent="0.25">
      <c r="A815" s="6" t="s">
        <v>1557</v>
      </c>
      <c r="B815" s="6" t="s">
        <v>3198</v>
      </c>
      <c r="C815" s="6" t="s">
        <v>5491</v>
      </c>
      <c r="D815" s="9" t="s">
        <v>6736</v>
      </c>
      <c r="E815" s="9" t="s">
        <v>7390</v>
      </c>
    </row>
    <row r="816" spans="1:5" ht="15.75" x14ac:dyDescent="0.25">
      <c r="A816" s="6" t="s">
        <v>1556</v>
      </c>
      <c r="B816" s="6" t="s">
        <v>3199</v>
      </c>
      <c r="C816" s="6" t="s">
        <v>5492</v>
      </c>
      <c r="D816" s="9" t="s">
        <v>6736</v>
      </c>
      <c r="E816" s="9" t="s">
        <v>7391</v>
      </c>
    </row>
    <row r="817" spans="1:5" ht="15.75" x14ac:dyDescent="0.25">
      <c r="A817" s="6" t="s">
        <v>1555</v>
      </c>
      <c r="B817" s="6" t="s">
        <v>3200</v>
      </c>
      <c r="C817" s="6" t="s">
        <v>5493</v>
      </c>
      <c r="D817" s="9" t="s">
        <v>6736</v>
      </c>
      <c r="E817" s="9" t="s">
        <v>7392</v>
      </c>
    </row>
    <row r="818" spans="1:5" ht="15.75" x14ac:dyDescent="0.25">
      <c r="A818" s="6" t="s">
        <v>1554</v>
      </c>
      <c r="B818" s="6" t="s">
        <v>3201</v>
      </c>
      <c r="C818" s="6" t="s">
        <v>5494</v>
      </c>
      <c r="D818" s="9" t="s">
        <v>6736</v>
      </c>
      <c r="E818" s="9" t="s">
        <v>7393</v>
      </c>
    </row>
    <row r="819" spans="1:5" ht="15.75" x14ac:dyDescent="0.25">
      <c r="A819" s="6" t="s">
        <v>1553</v>
      </c>
      <c r="B819" s="6" t="s">
        <v>3202</v>
      </c>
      <c r="C819" s="6" t="s">
        <v>5024</v>
      </c>
      <c r="D819" s="9" t="s">
        <v>6736</v>
      </c>
      <c r="E819" s="9" t="s">
        <v>7078</v>
      </c>
    </row>
    <row r="820" spans="1:5" ht="15.75" x14ac:dyDescent="0.25">
      <c r="A820" s="6" t="s">
        <v>1552</v>
      </c>
      <c r="B820" s="6" t="s">
        <v>3203</v>
      </c>
      <c r="C820" s="6" t="s">
        <v>5495</v>
      </c>
      <c r="D820" s="9" t="s">
        <v>6736</v>
      </c>
      <c r="E820" s="9" t="s">
        <v>7394</v>
      </c>
    </row>
    <row r="821" spans="1:5" ht="15.75" x14ac:dyDescent="0.25">
      <c r="A821" s="6" t="s">
        <v>1551</v>
      </c>
      <c r="B821" s="6" t="s">
        <v>3204</v>
      </c>
      <c r="C821" s="6" t="s">
        <v>5496</v>
      </c>
      <c r="D821" s="9" t="s">
        <v>6734</v>
      </c>
      <c r="E821" s="9" t="s">
        <v>7224</v>
      </c>
    </row>
    <row r="822" spans="1:5" ht="15.75" x14ac:dyDescent="0.25">
      <c r="A822" s="6" t="s">
        <v>1550</v>
      </c>
      <c r="B822" s="6" t="s">
        <v>3205</v>
      </c>
      <c r="C822" s="6" t="s">
        <v>5497</v>
      </c>
      <c r="D822" s="9" t="s">
        <v>6736</v>
      </c>
      <c r="E822" s="9" t="s">
        <v>7395</v>
      </c>
    </row>
    <row r="823" spans="1:5" ht="15.75" x14ac:dyDescent="0.25">
      <c r="A823" s="6" t="s">
        <v>1549</v>
      </c>
      <c r="B823" s="6" t="s">
        <v>3206</v>
      </c>
      <c r="C823" s="6" t="s">
        <v>5498</v>
      </c>
      <c r="D823" s="9" t="s">
        <v>6736</v>
      </c>
      <c r="E823" s="9" t="s">
        <v>7396</v>
      </c>
    </row>
    <row r="824" spans="1:5" ht="15.75" x14ac:dyDescent="0.25">
      <c r="A824" s="6" t="s">
        <v>1548</v>
      </c>
      <c r="B824" s="6" t="s">
        <v>3207</v>
      </c>
      <c r="C824" s="6" t="s">
        <v>5499</v>
      </c>
      <c r="D824" s="9" t="s">
        <v>6736</v>
      </c>
      <c r="E824" s="9" t="s">
        <v>6774</v>
      </c>
    </row>
    <row r="825" spans="1:5" ht="15.75" x14ac:dyDescent="0.25">
      <c r="A825" s="6" t="s">
        <v>1547</v>
      </c>
      <c r="B825" s="6" t="s">
        <v>3208</v>
      </c>
      <c r="C825" s="6" t="s">
        <v>5379</v>
      </c>
      <c r="D825" s="9" t="s">
        <v>6736</v>
      </c>
      <c r="E825" s="9" t="s">
        <v>7397</v>
      </c>
    </row>
    <row r="826" spans="1:5" ht="15.75" x14ac:dyDescent="0.25">
      <c r="A826" s="6" t="s">
        <v>1546</v>
      </c>
      <c r="B826" s="6" t="s">
        <v>3209</v>
      </c>
      <c r="C826" s="6" t="s">
        <v>5500</v>
      </c>
      <c r="D826" s="9" t="s">
        <v>6736</v>
      </c>
      <c r="E826" s="9" t="s">
        <v>7398</v>
      </c>
    </row>
    <row r="827" spans="1:5" ht="15.75" x14ac:dyDescent="0.25">
      <c r="A827" s="6" t="s">
        <v>1545</v>
      </c>
      <c r="B827" s="6" t="s">
        <v>3210</v>
      </c>
      <c r="C827" s="6" t="s">
        <v>5501</v>
      </c>
      <c r="D827" s="9" t="s">
        <v>6734</v>
      </c>
      <c r="E827" s="9" t="s">
        <v>7399</v>
      </c>
    </row>
    <row r="828" spans="1:5" ht="15.75" x14ac:dyDescent="0.25">
      <c r="A828" s="6" t="s">
        <v>1544</v>
      </c>
      <c r="B828" s="6" t="s">
        <v>3211</v>
      </c>
      <c r="C828" s="6" t="s">
        <v>5502</v>
      </c>
      <c r="D828" s="9" t="s">
        <v>6734</v>
      </c>
      <c r="E828" s="9" t="s">
        <v>7400</v>
      </c>
    </row>
    <row r="829" spans="1:5" ht="15.75" x14ac:dyDescent="0.25">
      <c r="A829" s="6" t="s">
        <v>1543</v>
      </c>
      <c r="B829" s="6" t="s">
        <v>3212</v>
      </c>
      <c r="C829" s="6" t="s">
        <v>5195</v>
      </c>
      <c r="D829" s="9" t="s">
        <v>7152</v>
      </c>
      <c r="E829" s="9" t="s">
        <v>7401</v>
      </c>
    </row>
    <row r="830" spans="1:5" ht="15.75" x14ac:dyDescent="0.25">
      <c r="A830" s="6" t="s">
        <v>1542</v>
      </c>
      <c r="B830" s="6" t="s">
        <v>3213</v>
      </c>
      <c r="C830" s="6" t="s">
        <v>5211</v>
      </c>
      <c r="D830" s="9" t="s">
        <v>7152</v>
      </c>
      <c r="E830" s="9" t="s">
        <v>7402</v>
      </c>
    </row>
    <row r="831" spans="1:5" ht="15.75" x14ac:dyDescent="0.25">
      <c r="A831" s="6" t="s">
        <v>1541</v>
      </c>
      <c r="B831" s="6" t="s">
        <v>3214</v>
      </c>
      <c r="C831" s="6" t="s">
        <v>5503</v>
      </c>
      <c r="D831" s="9" t="s">
        <v>7152</v>
      </c>
      <c r="E831" s="9" t="s">
        <v>7403</v>
      </c>
    </row>
    <row r="832" spans="1:5" ht="15.75" x14ac:dyDescent="0.25">
      <c r="A832" s="6" t="s">
        <v>1540</v>
      </c>
      <c r="B832" s="6" t="s">
        <v>3215</v>
      </c>
      <c r="C832" s="6" t="s">
        <v>5504</v>
      </c>
      <c r="D832" s="9" t="s">
        <v>6736</v>
      </c>
      <c r="E832" s="9" t="s">
        <v>6880</v>
      </c>
    </row>
    <row r="833" spans="1:5" ht="15.75" x14ac:dyDescent="0.25">
      <c r="A833" s="6" t="s">
        <v>1539</v>
      </c>
      <c r="B833" s="6" t="s">
        <v>3216</v>
      </c>
      <c r="C833" s="6" t="s">
        <v>5505</v>
      </c>
      <c r="D833" s="9" t="s">
        <v>6736</v>
      </c>
      <c r="E833" s="9" t="s">
        <v>7404</v>
      </c>
    </row>
    <row r="834" spans="1:5" ht="15.75" x14ac:dyDescent="0.25">
      <c r="A834" s="6" t="s">
        <v>1538</v>
      </c>
      <c r="B834" s="6" t="s">
        <v>3217</v>
      </c>
      <c r="C834" s="6" t="s">
        <v>5506</v>
      </c>
      <c r="D834" s="9" t="s">
        <v>6736</v>
      </c>
      <c r="E834" s="9" t="s">
        <v>7405</v>
      </c>
    </row>
    <row r="835" spans="1:5" ht="15.75" x14ac:dyDescent="0.25">
      <c r="A835" s="6" t="s">
        <v>1537</v>
      </c>
      <c r="B835" s="6" t="s">
        <v>3218</v>
      </c>
      <c r="C835" s="6" t="s">
        <v>5507</v>
      </c>
      <c r="D835" s="9" t="s">
        <v>7152</v>
      </c>
      <c r="E835" s="9" t="s">
        <v>7299</v>
      </c>
    </row>
    <row r="836" spans="1:5" ht="15.75" x14ac:dyDescent="0.25">
      <c r="A836" s="6" t="s">
        <v>1536</v>
      </c>
      <c r="B836" s="6" t="s">
        <v>3219</v>
      </c>
      <c r="C836" s="6" t="s">
        <v>5508</v>
      </c>
      <c r="D836" s="9" t="s">
        <v>6734</v>
      </c>
      <c r="E836" s="9" t="s">
        <v>7406</v>
      </c>
    </row>
    <row r="837" spans="1:5" ht="15.75" x14ac:dyDescent="0.25">
      <c r="A837" s="6" t="s">
        <v>1535</v>
      </c>
      <c r="B837" s="6" t="s">
        <v>3220</v>
      </c>
      <c r="C837" s="6" t="s">
        <v>4946</v>
      </c>
      <c r="D837" s="9" t="s">
        <v>6734</v>
      </c>
      <c r="E837" s="9" t="s">
        <v>7407</v>
      </c>
    </row>
    <row r="838" spans="1:5" ht="15.75" x14ac:dyDescent="0.25">
      <c r="A838" s="6" t="s">
        <v>1534</v>
      </c>
      <c r="B838" s="6" t="s">
        <v>3221</v>
      </c>
      <c r="C838" s="6" t="s">
        <v>5509</v>
      </c>
      <c r="D838" s="9" t="s">
        <v>6734</v>
      </c>
      <c r="E838" s="9" t="s">
        <v>7408</v>
      </c>
    </row>
    <row r="839" spans="1:5" ht="15.75" x14ac:dyDescent="0.25">
      <c r="A839" s="6" t="s">
        <v>1533</v>
      </c>
      <c r="B839" s="6" t="s">
        <v>3222</v>
      </c>
      <c r="C839" s="6" t="s">
        <v>5323</v>
      </c>
      <c r="D839" s="9" t="s">
        <v>6736</v>
      </c>
      <c r="E839" s="9" t="s">
        <v>7204</v>
      </c>
    </row>
    <row r="840" spans="1:5" ht="15.75" x14ac:dyDescent="0.25">
      <c r="A840" s="6" t="s">
        <v>1532</v>
      </c>
      <c r="B840" s="6" t="s">
        <v>3223</v>
      </c>
      <c r="C840" s="6" t="s">
        <v>5510</v>
      </c>
      <c r="D840" s="9" t="s">
        <v>6734</v>
      </c>
      <c r="E840" s="9" t="s">
        <v>6945</v>
      </c>
    </row>
    <row r="841" spans="1:5" ht="15.75" x14ac:dyDescent="0.25">
      <c r="A841" s="6" t="s">
        <v>1531</v>
      </c>
      <c r="B841" s="6" t="s">
        <v>3224</v>
      </c>
      <c r="C841" s="6" t="s">
        <v>5511</v>
      </c>
      <c r="D841" s="9" t="s">
        <v>6734</v>
      </c>
      <c r="E841" s="9" t="s">
        <v>7409</v>
      </c>
    </row>
    <row r="842" spans="1:5" ht="15.75" x14ac:dyDescent="0.25">
      <c r="A842" s="6" t="s">
        <v>1530</v>
      </c>
      <c r="B842" s="6" t="s">
        <v>3225</v>
      </c>
      <c r="C842" s="6" t="s">
        <v>5512</v>
      </c>
      <c r="D842" s="9" t="s">
        <v>6734</v>
      </c>
      <c r="E842" s="9" t="s">
        <v>7410</v>
      </c>
    </row>
    <row r="843" spans="1:5" ht="15.75" x14ac:dyDescent="0.25">
      <c r="A843" s="6" t="s">
        <v>1529</v>
      </c>
      <c r="B843" s="6" t="s">
        <v>3226</v>
      </c>
      <c r="C843" s="6" t="s">
        <v>5513</v>
      </c>
      <c r="D843" s="9" t="s">
        <v>6734</v>
      </c>
      <c r="E843" s="9" t="s">
        <v>7362</v>
      </c>
    </row>
    <row r="844" spans="1:5" ht="15.75" x14ac:dyDescent="0.25">
      <c r="A844" s="6" t="s">
        <v>1528</v>
      </c>
      <c r="B844" s="6" t="s">
        <v>3227</v>
      </c>
      <c r="C844" s="6" t="s">
        <v>5514</v>
      </c>
      <c r="D844" s="9" t="s">
        <v>6734</v>
      </c>
      <c r="E844" s="9" t="s">
        <v>7411</v>
      </c>
    </row>
    <row r="845" spans="1:5" ht="15.75" x14ac:dyDescent="0.25">
      <c r="A845" s="6" t="s">
        <v>1527</v>
      </c>
      <c r="B845" s="6" t="s">
        <v>3228</v>
      </c>
      <c r="C845" s="6" t="s">
        <v>4872</v>
      </c>
      <c r="D845" s="9" t="s">
        <v>6734</v>
      </c>
      <c r="E845" s="9" t="s">
        <v>7177</v>
      </c>
    </row>
    <row r="846" spans="1:5" ht="15.75" x14ac:dyDescent="0.25">
      <c r="A846" s="6" t="s">
        <v>1526</v>
      </c>
      <c r="B846" s="6" t="s">
        <v>3229</v>
      </c>
      <c r="C846" s="6" t="s">
        <v>5515</v>
      </c>
      <c r="D846" s="9" t="s">
        <v>7152</v>
      </c>
      <c r="E846" s="9" t="s">
        <v>7412</v>
      </c>
    </row>
    <row r="847" spans="1:5" ht="15.75" x14ac:dyDescent="0.25">
      <c r="A847" s="6" t="s">
        <v>1525</v>
      </c>
      <c r="B847" s="6" t="s">
        <v>3230</v>
      </c>
      <c r="C847" s="6" t="s">
        <v>5516</v>
      </c>
      <c r="D847" s="9" t="s">
        <v>6734</v>
      </c>
      <c r="E847" s="9" t="s">
        <v>7413</v>
      </c>
    </row>
    <row r="848" spans="1:5" ht="15.75" x14ac:dyDescent="0.25">
      <c r="A848" s="6" t="s">
        <v>1524</v>
      </c>
      <c r="B848" s="6" t="s">
        <v>3231</v>
      </c>
      <c r="C848" s="6" t="s">
        <v>5517</v>
      </c>
      <c r="D848" s="9" t="s">
        <v>6734</v>
      </c>
      <c r="E848" s="9" t="s">
        <v>7414</v>
      </c>
    </row>
    <row r="849" spans="1:5" ht="15.75" x14ac:dyDescent="0.25">
      <c r="A849" s="6" t="s">
        <v>1523</v>
      </c>
      <c r="B849" s="6" t="s">
        <v>3232</v>
      </c>
      <c r="C849" s="6" t="s">
        <v>5518</v>
      </c>
      <c r="D849" s="9" t="s">
        <v>6734</v>
      </c>
      <c r="E849" s="9" t="s">
        <v>7415</v>
      </c>
    </row>
    <row r="850" spans="1:5" ht="15.75" x14ac:dyDescent="0.25">
      <c r="A850" s="6" t="s">
        <v>1522</v>
      </c>
      <c r="B850" s="6" t="s">
        <v>3233</v>
      </c>
      <c r="C850" s="6" t="s">
        <v>5519</v>
      </c>
      <c r="D850" s="9" t="s">
        <v>6736</v>
      </c>
      <c r="E850" s="9" t="s">
        <v>6785</v>
      </c>
    </row>
    <row r="851" spans="1:5" ht="15.75" x14ac:dyDescent="0.25">
      <c r="A851" s="6" t="s">
        <v>1521</v>
      </c>
      <c r="B851" s="6" t="s">
        <v>3234</v>
      </c>
      <c r="C851" s="6" t="s">
        <v>5520</v>
      </c>
      <c r="D851" s="9" t="s">
        <v>6736</v>
      </c>
      <c r="E851" s="9" t="s">
        <v>6777</v>
      </c>
    </row>
    <row r="852" spans="1:5" ht="15.75" x14ac:dyDescent="0.25">
      <c r="A852" s="6" t="s">
        <v>1520</v>
      </c>
      <c r="B852" s="6" t="s">
        <v>3235</v>
      </c>
      <c r="C852" s="6" t="s">
        <v>5521</v>
      </c>
      <c r="D852" s="9" t="s">
        <v>6734</v>
      </c>
      <c r="E852" s="9" t="s">
        <v>7416</v>
      </c>
    </row>
    <row r="853" spans="1:5" ht="15.75" x14ac:dyDescent="0.25">
      <c r="A853" s="6" t="s">
        <v>1519</v>
      </c>
      <c r="B853" s="6" t="s">
        <v>3236</v>
      </c>
      <c r="C853" s="6" t="s">
        <v>5522</v>
      </c>
      <c r="D853" s="9" t="s">
        <v>7152</v>
      </c>
      <c r="E853" s="9" t="s">
        <v>6908</v>
      </c>
    </row>
    <row r="854" spans="1:5" ht="15.75" x14ac:dyDescent="0.25">
      <c r="A854" s="6" t="s">
        <v>1518</v>
      </c>
      <c r="B854" s="6" t="s">
        <v>3237</v>
      </c>
      <c r="C854" s="6" t="s">
        <v>4903</v>
      </c>
      <c r="D854" s="9" t="s">
        <v>6736</v>
      </c>
      <c r="E854" s="9" t="s">
        <v>6811</v>
      </c>
    </row>
    <row r="855" spans="1:5" ht="15.75" x14ac:dyDescent="0.25">
      <c r="A855" s="6" t="s">
        <v>1517</v>
      </c>
      <c r="B855" s="6" t="s">
        <v>3238</v>
      </c>
      <c r="C855" s="6" t="s">
        <v>5523</v>
      </c>
      <c r="D855" s="9" t="s">
        <v>6736</v>
      </c>
      <c r="E855" s="9" t="s">
        <v>7417</v>
      </c>
    </row>
    <row r="856" spans="1:5" ht="15.75" x14ac:dyDescent="0.25">
      <c r="A856" s="6" t="s">
        <v>1516</v>
      </c>
      <c r="B856" s="6" t="s">
        <v>3239</v>
      </c>
      <c r="C856" s="6" t="s">
        <v>5524</v>
      </c>
      <c r="D856" s="9" t="s">
        <v>6736</v>
      </c>
      <c r="E856" s="9" t="s">
        <v>6943</v>
      </c>
    </row>
    <row r="857" spans="1:5" ht="15.75" x14ac:dyDescent="0.25">
      <c r="A857" s="6" t="s">
        <v>1515</v>
      </c>
      <c r="B857" s="6" t="s">
        <v>3240</v>
      </c>
      <c r="C857" s="6" t="s">
        <v>5525</v>
      </c>
      <c r="D857" s="9" t="s">
        <v>6736</v>
      </c>
      <c r="E857" s="9" t="s">
        <v>7418</v>
      </c>
    </row>
    <row r="858" spans="1:5" ht="15.75" x14ac:dyDescent="0.25">
      <c r="A858" s="6" t="s">
        <v>1514</v>
      </c>
      <c r="B858" s="6" t="s">
        <v>3241</v>
      </c>
      <c r="C858" s="6" t="s">
        <v>5526</v>
      </c>
      <c r="D858" s="9" t="s">
        <v>6734</v>
      </c>
      <c r="E858" s="9" t="s">
        <v>7419</v>
      </c>
    </row>
    <row r="859" spans="1:5" ht="15.75" x14ac:dyDescent="0.25">
      <c r="A859" s="6" t="s">
        <v>1513</v>
      </c>
      <c r="B859" s="6" t="s">
        <v>3242</v>
      </c>
      <c r="C859" s="6" t="s">
        <v>5527</v>
      </c>
      <c r="D859" s="9" t="s">
        <v>6734</v>
      </c>
      <c r="E859" s="9" t="s">
        <v>7119</v>
      </c>
    </row>
    <row r="860" spans="1:5" ht="15.75" x14ac:dyDescent="0.25">
      <c r="A860" s="6" t="s">
        <v>1512</v>
      </c>
      <c r="B860" s="6" t="s">
        <v>3243</v>
      </c>
      <c r="C860" s="6" t="s">
        <v>5528</v>
      </c>
      <c r="D860" s="9" t="s">
        <v>6734</v>
      </c>
      <c r="E860" s="9" t="s">
        <v>7420</v>
      </c>
    </row>
    <row r="861" spans="1:5" ht="15.75" x14ac:dyDescent="0.25">
      <c r="A861" s="6" t="s">
        <v>1511</v>
      </c>
      <c r="B861" s="6" t="s">
        <v>3244</v>
      </c>
      <c r="C861" s="6" t="s">
        <v>5529</v>
      </c>
      <c r="D861" s="9" t="s">
        <v>6734</v>
      </c>
      <c r="E861" s="9" t="s">
        <v>7421</v>
      </c>
    </row>
    <row r="862" spans="1:5" ht="15.75" x14ac:dyDescent="0.25">
      <c r="A862" s="6" t="s">
        <v>1510</v>
      </c>
      <c r="B862" s="6" t="s">
        <v>3245</v>
      </c>
      <c r="C862" s="6" t="s">
        <v>5530</v>
      </c>
      <c r="D862" s="9" t="s">
        <v>6736</v>
      </c>
      <c r="E862" s="9" t="s">
        <v>6785</v>
      </c>
    </row>
    <row r="863" spans="1:5" ht="15.75" x14ac:dyDescent="0.25">
      <c r="A863" s="6" t="s">
        <v>1509</v>
      </c>
      <c r="B863" s="6" t="s">
        <v>3246</v>
      </c>
      <c r="C863" s="6" t="s">
        <v>5531</v>
      </c>
      <c r="D863" s="9" t="s">
        <v>6734</v>
      </c>
      <c r="E863" s="9" t="s">
        <v>7034</v>
      </c>
    </row>
    <row r="864" spans="1:5" ht="15.75" x14ac:dyDescent="0.25">
      <c r="A864" s="6" t="s">
        <v>1508</v>
      </c>
      <c r="B864" s="6" t="s">
        <v>3247</v>
      </c>
      <c r="C864" s="6" t="s">
        <v>5532</v>
      </c>
      <c r="D864" s="9" t="s">
        <v>6736</v>
      </c>
      <c r="E864" s="9" t="s">
        <v>7422</v>
      </c>
    </row>
    <row r="865" spans="1:5" ht="15.75" x14ac:dyDescent="0.25">
      <c r="A865" s="6" t="s">
        <v>1507</v>
      </c>
      <c r="B865" s="6" t="s">
        <v>3248</v>
      </c>
      <c r="C865" s="6" t="s">
        <v>5533</v>
      </c>
      <c r="D865" s="9" t="s">
        <v>6736</v>
      </c>
      <c r="E865" s="9" t="s">
        <v>7423</v>
      </c>
    </row>
    <row r="866" spans="1:5" ht="15.75" x14ac:dyDescent="0.25">
      <c r="A866" s="6" t="s">
        <v>1506</v>
      </c>
      <c r="B866" s="6" t="s">
        <v>3249</v>
      </c>
      <c r="C866" s="6" t="s">
        <v>5534</v>
      </c>
      <c r="D866" s="9" t="s">
        <v>6736</v>
      </c>
      <c r="E866" s="9" t="s">
        <v>6799</v>
      </c>
    </row>
    <row r="867" spans="1:5" ht="15.75" x14ac:dyDescent="0.25">
      <c r="A867" s="6" t="s">
        <v>1505</v>
      </c>
      <c r="B867" s="6" t="s">
        <v>3250</v>
      </c>
      <c r="C867" s="6" t="s">
        <v>5535</v>
      </c>
      <c r="D867" s="9" t="s">
        <v>7152</v>
      </c>
      <c r="E867" s="9" t="s">
        <v>7424</v>
      </c>
    </row>
    <row r="868" spans="1:5" ht="15.75" x14ac:dyDescent="0.25">
      <c r="A868" s="6" t="s">
        <v>1504</v>
      </c>
      <c r="B868" s="6" t="s">
        <v>3251</v>
      </c>
      <c r="C868" s="6" t="s">
        <v>5536</v>
      </c>
      <c r="D868" s="9" t="s">
        <v>6736</v>
      </c>
      <c r="E868" s="9" t="s">
        <v>7425</v>
      </c>
    </row>
    <row r="869" spans="1:5" ht="15.75" x14ac:dyDescent="0.25">
      <c r="A869" s="6" t="s">
        <v>1503</v>
      </c>
      <c r="B869" s="6" t="s">
        <v>3252</v>
      </c>
      <c r="C869" s="6" t="s">
        <v>5537</v>
      </c>
      <c r="D869" s="9" t="s">
        <v>6736</v>
      </c>
      <c r="E869" s="9" t="s">
        <v>6835</v>
      </c>
    </row>
    <row r="870" spans="1:5" ht="15.75" x14ac:dyDescent="0.25">
      <c r="A870" s="6" t="s">
        <v>1502</v>
      </c>
      <c r="B870" s="6" t="s">
        <v>3253</v>
      </c>
      <c r="C870" s="6" t="s">
        <v>5538</v>
      </c>
      <c r="D870" s="9" t="s">
        <v>6736</v>
      </c>
      <c r="E870" s="9" t="s">
        <v>6747</v>
      </c>
    </row>
    <row r="871" spans="1:5" ht="15.75" x14ac:dyDescent="0.25">
      <c r="A871" s="6" t="s">
        <v>1501</v>
      </c>
      <c r="B871" s="6" t="s">
        <v>3254</v>
      </c>
      <c r="C871" s="6" t="s">
        <v>5539</v>
      </c>
      <c r="D871" s="9" t="s">
        <v>6736</v>
      </c>
      <c r="E871" s="9" t="s">
        <v>7426</v>
      </c>
    </row>
    <row r="872" spans="1:5" ht="15.75" x14ac:dyDescent="0.25">
      <c r="A872" s="6" t="s">
        <v>1500</v>
      </c>
      <c r="B872" s="6" t="s">
        <v>3255</v>
      </c>
      <c r="C872" s="6" t="s">
        <v>5540</v>
      </c>
      <c r="D872" s="9" t="s">
        <v>7152</v>
      </c>
      <c r="E872" s="9" t="s">
        <v>7427</v>
      </c>
    </row>
    <row r="873" spans="1:5" ht="15.75" x14ac:dyDescent="0.25">
      <c r="A873" s="6" t="s">
        <v>1499</v>
      </c>
      <c r="B873" s="6" t="s">
        <v>3256</v>
      </c>
      <c r="C873" s="6" t="s">
        <v>5541</v>
      </c>
      <c r="D873" s="9" t="s">
        <v>6734</v>
      </c>
      <c r="E873" s="9" t="s">
        <v>7428</v>
      </c>
    </row>
    <row r="874" spans="1:5" ht="15.75" x14ac:dyDescent="0.25">
      <c r="A874" s="6" t="s">
        <v>1498</v>
      </c>
      <c r="B874" s="6" t="s">
        <v>3257</v>
      </c>
      <c r="C874" s="6" t="s">
        <v>5542</v>
      </c>
      <c r="D874" s="9" t="s">
        <v>7152</v>
      </c>
      <c r="E874" s="9" t="s">
        <v>7104</v>
      </c>
    </row>
    <row r="875" spans="1:5" ht="15.75" x14ac:dyDescent="0.25">
      <c r="A875" s="6" t="s">
        <v>1497</v>
      </c>
      <c r="B875" s="6" t="s">
        <v>3258</v>
      </c>
      <c r="C875" s="6" t="s">
        <v>5543</v>
      </c>
      <c r="D875" s="9" t="s">
        <v>6734</v>
      </c>
      <c r="E875" s="9" t="s">
        <v>7429</v>
      </c>
    </row>
    <row r="876" spans="1:5" ht="15.75" x14ac:dyDescent="0.25">
      <c r="A876" s="6" t="s">
        <v>1496</v>
      </c>
      <c r="B876" s="6" t="s">
        <v>3259</v>
      </c>
      <c r="C876" s="6" t="s">
        <v>5544</v>
      </c>
      <c r="D876" s="9" t="s">
        <v>6734</v>
      </c>
      <c r="E876" s="9" t="s">
        <v>7430</v>
      </c>
    </row>
    <row r="877" spans="1:5" ht="15.75" x14ac:dyDescent="0.25">
      <c r="A877" s="6" t="s">
        <v>1495</v>
      </c>
      <c r="B877" s="6" t="s">
        <v>3260</v>
      </c>
      <c r="C877" s="6" t="s">
        <v>5545</v>
      </c>
      <c r="D877" s="9" t="s">
        <v>6734</v>
      </c>
      <c r="E877" s="9" t="s">
        <v>7431</v>
      </c>
    </row>
    <row r="878" spans="1:5" ht="15.75" x14ac:dyDescent="0.25">
      <c r="A878" s="6" t="s">
        <v>1494</v>
      </c>
      <c r="B878" s="6" t="s">
        <v>3261</v>
      </c>
      <c r="C878" s="6" t="s">
        <v>5546</v>
      </c>
      <c r="D878" s="9" t="s">
        <v>7152</v>
      </c>
      <c r="E878" s="9" t="s">
        <v>7270</v>
      </c>
    </row>
    <row r="879" spans="1:5" ht="15.75" x14ac:dyDescent="0.25">
      <c r="A879" s="6" t="s">
        <v>1493</v>
      </c>
      <c r="B879" s="6" t="s">
        <v>3262</v>
      </c>
      <c r="C879" s="6" t="s">
        <v>5547</v>
      </c>
      <c r="D879" s="9" t="s">
        <v>7152</v>
      </c>
      <c r="E879" s="9" t="s">
        <v>7432</v>
      </c>
    </row>
    <row r="880" spans="1:5" ht="15.75" x14ac:dyDescent="0.25">
      <c r="A880" s="6" t="s">
        <v>1492</v>
      </c>
      <c r="B880" s="6" t="s">
        <v>3263</v>
      </c>
      <c r="C880" s="6" t="s">
        <v>5548</v>
      </c>
      <c r="D880" s="9" t="s">
        <v>6734</v>
      </c>
      <c r="E880" s="9" t="s">
        <v>7433</v>
      </c>
    </row>
    <row r="881" spans="1:6" ht="15.75" x14ac:dyDescent="0.25">
      <c r="A881" s="6" t="s">
        <v>1491</v>
      </c>
      <c r="B881" s="6" t="s">
        <v>3264</v>
      </c>
      <c r="C881" s="6" t="s">
        <v>5549</v>
      </c>
      <c r="D881" s="9" t="s">
        <v>6734</v>
      </c>
      <c r="E881" s="9" t="s">
        <v>7434</v>
      </c>
    </row>
    <row r="882" spans="1:6" ht="15.75" x14ac:dyDescent="0.25">
      <c r="A882" s="6" t="s">
        <v>1490</v>
      </c>
      <c r="B882" s="6" t="s">
        <v>3265</v>
      </c>
      <c r="C882" s="6" t="s">
        <v>5550</v>
      </c>
      <c r="D882" s="9" t="s">
        <v>6734</v>
      </c>
      <c r="E882" s="9" t="s">
        <v>7435</v>
      </c>
    </row>
    <row r="883" spans="1:6" ht="15.75" x14ac:dyDescent="0.25">
      <c r="A883" s="6" t="s">
        <v>1489</v>
      </c>
      <c r="B883" s="6" t="s">
        <v>3266</v>
      </c>
      <c r="C883" s="6" t="s">
        <v>5551</v>
      </c>
      <c r="D883" s="9" t="s">
        <v>6734</v>
      </c>
      <c r="E883" s="9" t="s">
        <v>6986</v>
      </c>
    </row>
    <row r="884" spans="1:6" ht="15.75" x14ac:dyDescent="0.25">
      <c r="A884" s="6" t="s">
        <v>1488</v>
      </c>
      <c r="B884" s="6" t="s">
        <v>3267</v>
      </c>
      <c r="C884" s="6" t="s">
        <v>5552</v>
      </c>
      <c r="D884" s="9" t="s">
        <v>6734</v>
      </c>
      <c r="E884" s="9" t="s">
        <v>7436</v>
      </c>
    </row>
    <row r="885" spans="1:6" ht="15.75" x14ac:dyDescent="0.25">
      <c r="A885" s="6" t="s">
        <v>1487</v>
      </c>
      <c r="B885" s="6" t="s">
        <v>3268</v>
      </c>
      <c r="C885" s="6" t="s">
        <v>5553</v>
      </c>
      <c r="D885" s="9" t="s">
        <v>6734</v>
      </c>
      <c r="E885" s="9" t="s">
        <v>7437</v>
      </c>
    </row>
    <row r="886" spans="1:6" ht="15.75" x14ac:dyDescent="0.25">
      <c r="A886" s="6" t="s">
        <v>1486</v>
      </c>
      <c r="B886" s="6" t="s">
        <v>3269</v>
      </c>
      <c r="C886" s="6" t="s">
        <v>5554</v>
      </c>
      <c r="D886" s="9" t="s">
        <v>6734</v>
      </c>
      <c r="E886" s="9" t="s">
        <v>7438</v>
      </c>
    </row>
    <row r="887" spans="1:6" ht="15.75" x14ac:dyDescent="0.25">
      <c r="A887" s="6" t="s">
        <v>1485</v>
      </c>
      <c r="B887" s="6" t="s">
        <v>3270</v>
      </c>
      <c r="C887" s="6" t="s">
        <v>5555</v>
      </c>
      <c r="D887" s="9" t="s">
        <v>6734</v>
      </c>
      <c r="E887" s="9" t="s">
        <v>7439</v>
      </c>
    </row>
    <row r="888" spans="1:6" ht="15.75" x14ac:dyDescent="0.25">
      <c r="A888" s="6" t="s">
        <v>1484</v>
      </c>
      <c r="B888" s="6" t="s">
        <v>3271</v>
      </c>
      <c r="C888" s="6" t="s">
        <v>5556</v>
      </c>
      <c r="D888" s="9" t="s">
        <v>6734</v>
      </c>
      <c r="E888" s="9" t="s">
        <v>7440</v>
      </c>
    </row>
    <row r="889" spans="1:6" ht="15.75" x14ac:dyDescent="0.25">
      <c r="A889" s="6" t="s">
        <v>1483</v>
      </c>
      <c r="B889" s="6" t="s">
        <v>3272</v>
      </c>
      <c r="C889" s="6" t="s">
        <v>5557</v>
      </c>
      <c r="D889" s="9" t="s">
        <v>7152</v>
      </c>
      <c r="E889" s="9" t="s">
        <v>7441</v>
      </c>
    </row>
    <row r="890" spans="1:6" ht="15.75" x14ac:dyDescent="0.25">
      <c r="A890" s="6" t="s">
        <v>1482</v>
      </c>
      <c r="B890" s="6" t="s">
        <v>3273</v>
      </c>
      <c r="C890" s="6" t="s">
        <v>5558</v>
      </c>
      <c r="D890" s="9" t="s">
        <v>6736</v>
      </c>
      <c r="E890" s="9" t="s">
        <v>7442</v>
      </c>
    </row>
    <row r="891" spans="1:6" ht="15.75" x14ac:dyDescent="0.25">
      <c r="A891" s="6" t="s">
        <v>1481</v>
      </c>
      <c r="B891" s="6" t="s">
        <v>3274</v>
      </c>
      <c r="C891" s="6" t="s">
        <v>5559</v>
      </c>
      <c r="D891" s="9" t="s">
        <v>6736</v>
      </c>
      <c r="E891" s="9" t="s">
        <v>6905</v>
      </c>
    </row>
    <row r="892" spans="1:6" ht="15.75" x14ac:dyDescent="0.25">
      <c r="A892" s="6" t="s">
        <v>1480</v>
      </c>
      <c r="B892" s="6" t="s">
        <v>3275</v>
      </c>
      <c r="C892" s="6" t="s">
        <v>5560</v>
      </c>
      <c r="D892" s="9" t="s">
        <v>6736</v>
      </c>
      <c r="E892" s="9" t="s">
        <v>7443</v>
      </c>
    </row>
    <row r="893" spans="1:6" ht="15.75" x14ac:dyDescent="0.25">
      <c r="A893" s="6" t="s">
        <v>1479</v>
      </c>
      <c r="B893" s="6" t="s">
        <v>3276</v>
      </c>
      <c r="C893" s="6" t="s">
        <v>5561</v>
      </c>
      <c r="D893" s="9" t="s">
        <v>6736</v>
      </c>
      <c r="E893" s="9" t="s">
        <v>7444</v>
      </c>
      <c r="F893" t="s">
        <v>6804</v>
      </c>
    </row>
    <row r="894" spans="1:6" ht="15.75" x14ac:dyDescent="0.25">
      <c r="A894" s="6" t="s">
        <v>1478</v>
      </c>
      <c r="B894" s="6" t="s">
        <v>3277</v>
      </c>
      <c r="C894" s="6" t="s">
        <v>5562</v>
      </c>
      <c r="D894" s="9" t="s">
        <v>7152</v>
      </c>
      <c r="E894" s="9" t="s">
        <v>7445</v>
      </c>
    </row>
    <row r="895" spans="1:6" ht="15.75" x14ac:dyDescent="0.25">
      <c r="A895" s="6" t="s">
        <v>1477</v>
      </c>
      <c r="B895" s="6" t="s">
        <v>3278</v>
      </c>
      <c r="C895" s="6" t="s">
        <v>5563</v>
      </c>
      <c r="D895" s="9" t="s">
        <v>6736</v>
      </c>
      <c r="E895" s="9" t="s">
        <v>6755</v>
      </c>
    </row>
    <row r="896" spans="1:6" ht="15.75" x14ac:dyDescent="0.25">
      <c r="A896" s="6" t="s">
        <v>1476</v>
      </c>
      <c r="B896" s="6" t="s">
        <v>3279</v>
      </c>
      <c r="C896" s="6" t="s">
        <v>5564</v>
      </c>
      <c r="D896" s="9" t="s">
        <v>6736</v>
      </c>
      <c r="E896" s="9" t="s">
        <v>7446</v>
      </c>
    </row>
    <row r="897" spans="1:5" ht="15.75" x14ac:dyDescent="0.25">
      <c r="A897" s="6" t="s">
        <v>1475</v>
      </c>
      <c r="B897" s="6" t="s">
        <v>3280</v>
      </c>
      <c r="C897" s="6" t="s">
        <v>5565</v>
      </c>
      <c r="D897" s="9" t="s">
        <v>6734</v>
      </c>
      <c r="E897" s="9" t="s">
        <v>7447</v>
      </c>
    </row>
    <row r="898" spans="1:5" ht="15.75" x14ac:dyDescent="0.25">
      <c r="A898" s="6" t="s">
        <v>1474</v>
      </c>
      <c r="B898" s="6" t="s">
        <v>3281</v>
      </c>
      <c r="C898" s="6" t="s">
        <v>5225</v>
      </c>
      <c r="D898" s="9" t="s">
        <v>6734</v>
      </c>
      <c r="E898" s="9" t="s">
        <v>7448</v>
      </c>
    </row>
    <row r="899" spans="1:5" ht="15.75" x14ac:dyDescent="0.25">
      <c r="A899" s="6" t="s">
        <v>1473</v>
      </c>
      <c r="B899" s="6" t="s">
        <v>3282</v>
      </c>
      <c r="C899" s="6" t="s">
        <v>5566</v>
      </c>
      <c r="D899" s="9" t="s">
        <v>6734</v>
      </c>
      <c r="E899" s="9" t="s">
        <v>7449</v>
      </c>
    </row>
    <row r="900" spans="1:5" ht="15.75" x14ac:dyDescent="0.25">
      <c r="A900" s="6" t="s">
        <v>1472</v>
      </c>
      <c r="B900" s="6" t="s">
        <v>3283</v>
      </c>
      <c r="C900" s="6" t="s">
        <v>4927</v>
      </c>
      <c r="D900" s="9" t="s">
        <v>6736</v>
      </c>
      <c r="E900" s="9" t="s">
        <v>6774</v>
      </c>
    </row>
    <row r="901" spans="1:5" ht="15.75" x14ac:dyDescent="0.25">
      <c r="A901" s="6" t="s">
        <v>1471</v>
      </c>
      <c r="B901" s="6" t="s">
        <v>3284</v>
      </c>
      <c r="C901" s="6" t="s">
        <v>4944</v>
      </c>
      <c r="D901" s="9" t="s">
        <v>7152</v>
      </c>
      <c r="E901" s="9" t="s">
        <v>7450</v>
      </c>
    </row>
    <row r="902" spans="1:5" ht="15.75" x14ac:dyDescent="0.25">
      <c r="A902" s="6" t="s">
        <v>1470</v>
      </c>
      <c r="B902" s="6" t="s">
        <v>3285</v>
      </c>
      <c r="C902" s="6" t="s">
        <v>5567</v>
      </c>
      <c r="D902" s="9" t="s">
        <v>6734</v>
      </c>
      <c r="E902" s="9" t="s">
        <v>7451</v>
      </c>
    </row>
    <row r="903" spans="1:5" ht="15.75" x14ac:dyDescent="0.25">
      <c r="A903" s="6" t="s">
        <v>1469</v>
      </c>
      <c r="B903" s="6" t="s">
        <v>3286</v>
      </c>
      <c r="C903" s="6" t="s">
        <v>5568</v>
      </c>
      <c r="D903" s="9" t="s">
        <v>6736</v>
      </c>
      <c r="E903" s="9" t="s">
        <v>7209</v>
      </c>
    </row>
    <row r="904" spans="1:5" ht="15.75" x14ac:dyDescent="0.25">
      <c r="A904" s="6" t="s">
        <v>1468</v>
      </c>
      <c r="B904" s="6" t="s">
        <v>3287</v>
      </c>
      <c r="C904" s="6" t="s">
        <v>5569</v>
      </c>
      <c r="D904" s="9" t="s">
        <v>6734</v>
      </c>
      <c r="E904" s="9" t="s">
        <v>7452</v>
      </c>
    </row>
    <row r="905" spans="1:5" ht="15.75" x14ac:dyDescent="0.25">
      <c r="A905" s="6" t="s">
        <v>1467</v>
      </c>
      <c r="B905" s="6" t="s">
        <v>3288</v>
      </c>
      <c r="C905" s="6" t="s">
        <v>5570</v>
      </c>
      <c r="D905" s="9" t="s">
        <v>6734</v>
      </c>
      <c r="E905" s="9" t="s">
        <v>7453</v>
      </c>
    </row>
    <row r="906" spans="1:5" ht="15.75" x14ac:dyDescent="0.25">
      <c r="A906" s="6" t="s">
        <v>1466</v>
      </c>
      <c r="B906" s="6" t="s">
        <v>3289</v>
      </c>
      <c r="C906" s="6" t="s">
        <v>5571</v>
      </c>
      <c r="D906" s="9" t="s">
        <v>6736</v>
      </c>
      <c r="E906" s="9" t="s">
        <v>7454</v>
      </c>
    </row>
    <row r="907" spans="1:5" ht="15.75" x14ac:dyDescent="0.25">
      <c r="A907" s="6" t="s">
        <v>1465</v>
      </c>
      <c r="B907" s="6" t="s">
        <v>3290</v>
      </c>
      <c r="C907" s="6" t="s">
        <v>5572</v>
      </c>
      <c r="D907" s="9" t="s">
        <v>6734</v>
      </c>
      <c r="E907" s="9" t="s">
        <v>7408</v>
      </c>
    </row>
    <row r="908" spans="1:5" ht="15.75" x14ac:dyDescent="0.25">
      <c r="A908" s="6" t="s">
        <v>1464</v>
      </c>
      <c r="B908" s="6" t="s">
        <v>3291</v>
      </c>
      <c r="C908" s="6" t="s">
        <v>5573</v>
      </c>
      <c r="D908" s="9" t="s">
        <v>7152</v>
      </c>
      <c r="E908" s="9" t="s">
        <v>7455</v>
      </c>
    </row>
    <row r="909" spans="1:5" ht="15.75" x14ac:dyDescent="0.25">
      <c r="A909" s="6" t="s">
        <v>1463</v>
      </c>
      <c r="B909" s="6" t="s">
        <v>3292</v>
      </c>
      <c r="C909" s="6" t="s">
        <v>5574</v>
      </c>
      <c r="D909" s="9" t="s">
        <v>6736</v>
      </c>
      <c r="E909" s="9" t="s">
        <v>7456</v>
      </c>
    </row>
    <row r="910" spans="1:5" ht="15.75" x14ac:dyDescent="0.25">
      <c r="A910" s="6" t="s">
        <v>1462</v>
      </c>
      <c r="B910" s="6" t="s">
        <v>3293</v>
      </c>
      <c r="C910" s="6" t="s">
        <v>5575</v>
      </c>
      <c r="D910" s="9" t="s">
        <v>6736</v>
      </c>
      <c r="E910" s="9" t="s">
        <v>7020</v>
      </c>
    </row>
    <row r="911" spans="1:5" ht="15.75" x14ac:dyDescent="0.25">
      <c r="A911" s="6" t="s">
        <v>1461</v>
      </c>
      <c r="B911" s="6" t="s">
        <v>3294</v>
      </c>
      <c r="C911" s="6" t="s">
        <v>5576</v>
      </c>
      <c r="D911" s="9" t="s">
        <v>6736</v>
      </c>
      <c r="E911" s="9" t="s">
        <v>7457</v>
      </c>
    </row>
    <row r="912" spans="1:5" ht="15.75" x14ac:dyDescent="0.25">
      <c r="A912" s="6" t="s">
        <v>1460</v>
      </c>
      <c r="B912" s="6" t="s">
        <v>3295</v>
      </c>
      <c r="C912" s="6" t="s">
        <v>5577</v>
      </c>
      <c r="D912" s="9" t="s">
        <v>6736</v>
      </c>
      <c r="E912" s="9" t="s">
        <v>7458</v>
      </c>
    </row>
    <row r="913" spans="1:5" ht="15.75" x14ac:dyDescent="0.25">
      <c r="A913" s="6" t="s">
        <v>1459</v>
      </c>
      <c r="B913" s="6" t="s">
        <v>3296</v>
      </c>
      <c r="C913" s="6" t="s">
        <v>5578</v>
      </c>
      <c r="D913" s="9" t="s">
        <v>6736</v>
      </c>
      <c r="E913" s="9" t="s">
        <v>7095</v>
      </c>
    </row>
    <row r="914" spans="1:5" ht="15.75" x14ac:dyDescent="0.25">
      <c r="A914" s="6" t="s">
        <v>1458</v>
      </c>
      <c r="B914" s="6" t="s">
        <v>3297</v>
      </c>
      <c r="C914" s="6" t="s">
        <v>5579</v>
      </c>
      <c r="D914" s="9" t="s">
        <v>6736</v>
      </c>
      <c r="E914" s="9" t="s">
        <v>6816</v>
      </c>
    </row>
    <row r="915" spans="1:5" ht="15.75" x14ac:dyDescent="0.25">
      <c r="A915" s="6" t="s">
        <v>1457</v>
      </c>
      <c r="B915" s="6" t="s">
        <v>3298</v>
      </c>
      <c r="C915" s="6" t="s">
        <v>4859</v>
      </c>
      <c r="D915" s="9" t="s">
        <v>6736</v>
      </c>
      <c r="E915" s="9" t="s">
        <v>7459</v>
      </c>
    </row>
    <row r="916" spans="1:5" ht="15.75" x14ac:dyDescent="0.25">
      <c r="A916" s="6" t="s">
        <v>1456</v>
      </c>
      <c r="B916" s="6" t="s">
        <v>3299</v>
      </c>
      <c r="C916" s="6" t="s">
        <v>5580</v>
      </c>
      <c r="D916" s="9" t="s">
        <v>6736</v>
      </c>
      <c r="E916" s="9" t="s">
        <v>7460</v>
      </c>
    </row>
    <row r="917" spans="1:5" ht="15.75" x14ac:dyDescent="0.25">
      <c r="A917" s="6" t="s">
        <v>1455</v>
      </c>
      <c r="B917" s="6" t="s">
        <v>3300</v>
      </c>
      <c r="C917" s="6" t="s">
        <v>4944</v>
      </c>
      <c r="D917" s="9" t="s">
        <v>6736</v>
      </c>
      <c r="E917" s="9" t="s">
        <v>7461</v>
      </c>
    </row>
    <row r="918" spans="1:5" ht="15.75" x14ac:dyDescent="0.25">
      <c r="A918" s="6" t="s">
        <v>1454</v>
      </c>
      <c r="B918" s="6" t="s">
        <v>3301</v>
      </c>
      <c r="C918" s="6" t="s">
        <v>5581</v>
      </c>
      <c r="D918" s="9" t="s">
        <v>6734</v>
      </c>
      <c r="E918" s="9" t="s">
        <v>7462</v>
      </c>
    </row>
    <row r="919" spans="1:5" ht="15.75" x14ac:dyDescent="0.25">
      <c r="A919" s="6" t="s">
        <v>1453</v>
      </c>
      <c r="B919" s="6" t="s">
        <v>3302</v>
      </c>
      <c r="C919" s="6" t="s">
        <v>5582</v>
      </c>
      <c r="D919" s="9" t="s">
        <v>6734</v>
      </c>
      <c r="E919" s="9" t="s">
        <v>7103</v>
      </c>
    </row>
    <row r="920" spans="1:5" ht="15.75" x14ac:dyDescent="0.25">
      <c r="A920" s="6" t="s">
        <v>1452</v>
      </c>
      <c r="B920" s="6" t="s">
        <v>3303</v>
      </c>
      <c r="C920" s="6" t="s">
        <v>5583</v>
      </c>
      <c r="D920" s="9" t="s">
        <v>6734</v>
      </c>
      <c r="E920" s="9" t="s">
        <v>6781</v>
      </c>
    </row>
    <row r="921" spans="1:5" ht="15.75" x14ac:dyDescent="0.25">
      <c r="A921" s="6" t="s">
        <v>1451</v>
      </c>
      <c r="B921" s="6" t="s">
        <v>3304</v>
      </c>
      <c r="C921" s="6" t="s">
        <v>5584</v>
      </c>
      <c r="D921" s="9" t="s">
        <v>6734</v>
      </c>
      <c r="E921" s="9" t="s">
        <v>7463</v>
      </c>
    </row>
    <row r="922" spans="1:5" ht="15.75" x14ac:dyDescent="0.25">
      <c r="A922" s="6" t="s">
        <v>1450</v>
      </c>
      <c r="B922" s="6" t="s">
        <v>3305</v>
      </c>
      <c r="C922" s="6" t="s">
        <v>5585</v>
      </c>
      <c r="D922" s="9" t="s">
        <v>6734</v>
      </c>
      <c r="E922" s="9" t="s">
        <v>7464</v>
      </c>
    </row>
    <row r="923" spans="1:5" ht="15.75" x14ac:dyDescent="0.25">
      <c r="A923" s="6" t="s">
        <v>1449</v>
      </c>
      <c r="B923" s="6" t="s">
        <v>3306</v>
      </c>
      <c r="C923" s="6" t="s">
        <v>5586</v>
      </c>
      <c r="D923" s="9" t="s">
        <v>6734</v>
      </c>
      <c r="E923" s="9" t="s">
        <v>7465</v>
      </c>
    </row>
    <row r="924" spans="1:5" ht="15.75" x14ac:dyDescent="0.25">
      <c r="A924" s="6" t="s">
        <v>1448</v>
      </c>
      <c r="B924" s="6" t="s">
        <v>3307</v>
      </c>
      <c r="C924" s="6" t="s">
        <v>5587</v>
      </c>
      <c r="D924" s="9" t="s">
        <v>6734</v>
      </c>
      <c r="E924" s="9" t="s">
        <v>7466</v>
      </c>
    </row>
    <row r="925" spans="1:5" ht="15.75" x14ac:dyDescent="0.25">
      <c r="A925" s="6" t="s">
        <v>1447</v>
      </c>
      <c r="B925" s="6" t="s">
        <v>3308</v>
      </c>
      <c r="C925" s="6" t="s">
        <v>5588</v>
      </c>
      <c r="D925" s="9" t="s">
        <v>6734</v>
      </c>
      <c r="E925" s="9" t="s">
        <v>7467</v>
      </c>
    </row>
    <row r="926" spans="1:5" ht="15.75" x14ac:dyDescent="0.25">
      <c r="A926" s="6" t="s">
        <v>1446</v>
      </c>
      <c r="B926" s="6" t="s">
        <v>3309</v>
      </c>
      <c r="C926" s="6" t="s">
        <v>5589</v>
      </c>
      <c r="D926" s="9" t="s">
        <v>6734</v>
      </c>
      <c r="E926" s="9" t="s">
        <v>7468</v>
      </c>
    </row>
    <row r="927" spans="1:5" ht="15.75" x14ac:dyDescent="0.25">
      <c r="A927" s="6" t="s">
        <v>1445</v>
      </c>
      <c r="B927" s="6" t="s">
        <v>3310</v>
      </c>
      <c r="C927" s="6" t="s">
        <v>5590</v>
      </c>
      <c r="D927" s="9" t="s">
        <v>6734</v>
      </c>
      <c r="E927" s="9" t="s">
        <v>7469</v>
      </c>
    </row>
    <row r="928" spans="1:5" ht="15.75" x14ac:dyDescent="0.25">
      <c r="A928" s="6" t="s">
        <v>1444</v>
      </c>
      <c r="B928" s="6" t="s">
        <v>3311</v>
      </c>
      <c r="C928" s="6" t="s">
        <v>5591</v>
      </c>
      <c r="D928" s="9" t="s">
        <v>6734</v>
      </c>
      <c r="E928" s="9" t="s">
        <v>7305</v>
      </c>
    </row>
    <row r="929" spans="1:5" ht="15.75" x14ac:dyDescent="0.25">
      <c r="A929" s="6" t="s">
        <v>1443</v>
      </c>
      <c r="B929" s="6" t="s">
        <v>3312</v>
      </c>
      <c r="C929" s="6" t="s">
        <v>5592</v>
      </c>
      <c r="D929" s="9" t="s">
        <v>6734</v>
      </c>
      <c r="E929" s="9" t="s">
        <v>7470</v>
      </c>
    </row>
    <row r="930" spans="1:5" ht="15.75" x14ac:dyDescent="0.25">
      <c r="A930" s="6" t="s">
        <v>1442</v>
      </c>
      <c r="B930" s="6" t="s">
        <v>3313</v>
      </c>
      <c r="C930" s="6" t="s">
        <v>5593</v>
      </c>
      <c r="D930" s="9" t="s">
        <v>7152</v>
      </c>
      <c r="E930" s="9" t="s">
        <v>7471</v>
      </c>
    </row>
    <row r="931" spans="1:5" ht="15.75" x14ac:dyDescent="0.25">
      <c r="A931" s="6" t="s">
        <v>1441</v>
      </c>
      <c r="B931" s="6" t="s">
        <v>3314</v>
      </c>
      <c r="C931" s="6" t="s">
        <v>5594</v>
      </c>
      <c r="D931" s="9" t="s">
        <v>6736</v>
      </c>
      <c r="E931" s="9" t="s">
        <v>7472</v>
      </c>
    </row>
    <row r="932" spans="1:5" ht="15.75" x14ac:dyDescent="0.25">
      <c r="A932" s="6" t="s">
        <v>1440</v>
      </c>
      <c r="B932" s="6" t="s">
        <v>3315</v>
      </c>
      <c r="C932" s="6" t="s">
        <v>5595</v>
      </c>
      <c r="D932" s="9" t="s">
        <v>7152</v>
      </c>
      <c r="E932" s="9" t="s">
        <v>7306</v>
      </c>
    </row>
    <row r="933" spans="1:5" ht="15.75" x14ac:dyDescent="0.25">
      <c r="A933" s="6" t="s">
        <v>1439</v>
      </c>
      <c r="B933" s="6" t="s">
        <v>3316</v>
      </c>
      <c r="C933" s="6" t="s">
        <v>5596</v>
      </c>
      <c r="D933" s="9" t="s">
        <v>6736</v>
      </c>
      <c r="E933" s="9" t="s">
        <v>6898</v>
      </c>
    </row>
    <row r="934" spans="1:5" ht="15.75" x14ac:dyDescent="0.25">
      <c r="A934" s="6" t="s">
        <v>1438</v>
      </c>
      <c r="B934" s="6" t="s">
        <v>3317</v>
      </c>
      <c r="C934" s="6" t="s">
        <v>5597</v>
      </c>
      <c r="D934" s="9" t="s">
        <v>6736</v>
      </c>
      <c r="E934" s="9" t="s">
        <v>7473</v>
      </c>
    </row>
    <row r="935" spans="1:5" ht="15.75" x14ac:dyDescent="0.25">
      <c r="A935" s="6" t="s">
        <v>1437</v>
      </c>
      <c r="B935" s="6" t="s">
        <v>3318</v>
      </c>
      <c r="C935" s="6" t="s">
        <v>4738</v>
      </c>
      <c r="D935" s="9" t="s">
        <v>6734</v>
      </c>
      <c r="E935" s="9" t="s">
        <v>7474</v>
      </c>
    </row>
    <row r="936" spans="1:5" ht="15.75" x14ac:dyDescent="0.25">
      <c r="A936" s="6" t="s">
        <v>1436</v>
      </c>
      <c r="B936" s="6" t="s">
        <v>3319</v>
      </c>
      <c r="C936" s="6" t="s">
        <v>5598</v>
      </c>
      <c r="D936" s="9" t="s">
        <v>6736</v>
      </c>
      <c r="E936" s="9" t="s">
        <v>7475</v>
      </c>
    </row>
    <row r="937" spans="1:5" ht="15.75" x14ac:dyDescent="0.25">
      <c r="A937" s="6" t="s">
        <v>1435</v>
      </c>
      <c r="B937" s="6" t="s">
        <v>3320</v>
      </c>
      <c r="C937" s="6" t="s">
        <v>5599</v>
      </c>
      <c r="D937" s="9" t="s">
        <v>6736</v>
      </c>
      <c r="E937" s="9" t="s">
        <v>6793</v>
      </c>
    </row>
    <row r="938" spans="1:5" ht="15.75" x14ac:dyDescent="0.25">
      <c r="A938" s="6" t="s">
        <v>1434</v>
      </c>
      <c r="B938" s="6" t="s">
        <v>3321</v>
      </c>
      <c r="C938" s="6" t="s">
        <v>5581</v>
      </c>
      <c r="D938" s="9" t="s">
        <v>7152</v>
      </c>
      <c r="E938" s="9" t="s">
        <v>7476</v>
      </c>
    </row>
    <row r="939" spans="1:5" ht="15.75" x14ac:dyDescent="0.25">
      <c r="A939" s="6" t="s">
        <v>1433</v>
      </c>
      <c r="B939" s="6" t="s">
        <v>3322</v>
      </c>
      <c r="C939" s="6" t="s">
        <v>5600</v>
      </c>
      <c r="D939" s="9" t="s">
        <v>6734</v>
      </c>
      <c r="E939" s="9" t="s">
        <v>7477</v>
      </c>
    </row>
    <row r="940" spans="1:5" ht="15.75" x14ac:dyDescent="0.25">
      <c r="A940" s="6" t="s">
        <v>1432</v>
      </c>
      <c r="B940" s="6" t="s">
        <v>3323</v>
      </c>
      <c r="C940" s="6" t="s">
        <v>5601</v>
      </c>
      <c r="D940" s="9" t="s">
        <v>6736</v>
      </c>
      <c r="E940" s="9" t="s">
        <v>7478</v>
      </c>
    </row>
    <row r="941" spans="1:5" ht="15.75" x14ac:dyDescent="0.25">
      <c r="A941" s="6" t="s">
        <v>1431</v>
      </c>
      <c r="B941" s="6" t="s">
        <v>3324</v>
      </c>
      <c r="C941" s="6" t="s">
        <v>5602</v>
      </c>
      <c r="D941" s="9" t="s">
        <v>6736</v>
      </c>
      <c r="E941" s="9" t="s">
        <v>7082</v>
      </c>
    </row>
    <row r="942" spans="1:5" ht="15.75" x14ac:dyDescent="0.25">
      <c r="A942" s="6" t="s">
        <v>1430</v>
      </c>
      <c r="B942" s="6" t="s">
        <v>3325</v>
      </c>
      <c r="C942" s="6" t="s">
        <v>5603</v>
      </c>
      <c r="D942" s="9" t="s">
        <v>6734</v>
      </c>
      <c r="E942" s="9" t="s">
        <v>7479</v>
      </c>
    </row>
    <row r="943" spans="1:5" ht="15.75" x14ac:dyDescent="0.25">
      <c r="A943" s="6" t="s">
        <v>1429</v>
      </c>
      <c r="B943" s="6" t="s">
        <v>3326</v>
      </c>
      <c r="C943" s="6" t="s">
        <v>5604</v>
      </c>
      <c r="D943" s="9" t="s">
        <v>6734</v>
      </c>
      <c r="E943" s="9" t="s">
        <v>7480</v>
      </c>
    </row>
    <row r="944" spans="1:5" ht="15.75" x14ac:dyDescent="0.25">
      <c r="A944" s="6" t="s">
        <v>1428</v>
      </c>
      <c r="B944" s="6" t="s">
        <v>3327</v>
      </c>
      <c r="C944" s="6" t="s">
        <v>5605</v>
      </c>
      <c r="D944" s="9" t="s">
        <v>6734</v>
      </c>
      <c r="E944" s="9" t="s">
        <v>7481</v>
      </c>
    </row>
    <row r="945" spans="1:5" ht="15.75" x14ac:dyDescent="0.25">
      <c r="A945" s="6" t="s">
        <v>1427</v>
      </c>
      <c r="B945" s="6" t="s">
        <v>3328</v>
      </c>
      <c r="C945" s="6" t="s">
        <v>5103</v>
      </c>
      <c r="D945" s="9" t="s">
        <v>6736</v>
      </c>
      <c r="E945" s="9" t="s">
        <v>7482</v>
      </c>
    </row>
    <row r="946" spans="1:5" ht="15.75" x14ac:dyDescent="0.25">
      <c r="A946" s="6" t="s">
        <v>1426</v>
      </c>
      <c r="B946" s="6" t="s">
        <v>3329</v>
      </c>
      <c r="C946" s="6" t="s">
        <v>5606</v>
      </c>
      <c r="D946" s="9" t="s">
        <v>6734</v>
      </c>
      <c r="E946" s="9" t="s">
        <v>6820</v>
      </c>
    </row>
    <row r="947" spans="1:5" ht="15.75" x14ac:dyDescent="0.25">
      <c r="A947" s="6" t="s">
        <v>1425</v>
      </c>
      <c r="B947" s="6" t="s">
        <v>3330</v>
      </c>
      <c r="C947" s="6" t="s">
        <v>5607</v>
      </c>
      <c r="D947" s="9" t="s">
        <v>6736</v>
      </c>
      <c r="E947" s="9" t="s">
        <v>6755</v>
      </c>
    </row>
    <row r="948" spans="1:5" ht="15.75" x14ac:dyDescent="0.25">
      <c r="A948" s="6" t="s">
        <v>1424</v>
      </c>
      <c r="B948" s="6" t="s">
        <v>3331</v>
      </c>
      <c r="C948" s="6" t="s">
        <v>5299</v>
      </c>
      <c r="D948" s="9" t="s">
        <v>6736</v>
      </c>
      <c r="E948" s="9" t="s">
        <v>7483</v>
      </c>
    </row>
    <row r="949" spans="1:5" ht="15.75" x14ac:dyDescent="0.25">
      <c r="A949" s="6" t="s">
        <v>1423</v>
      </c>
      <c r="B949" s="6" t="s">
        <v>3332</v>
      </c>
      <c r="C949" s="6" t="s">
        <v>5608</v>
      </c>
      <c r="D949" s="9" t="s">
        <v>6736</v>
      </c>
      <c r="E949" s="9" t="s">
        <v>6872</v>
      </c>
    </row>
    <row r="950" spans="1:5" ht="15.75" x14ac:dyDescent="0.25">
      <c r="A950" s="6" t="s">
        <v>1422</v>
      </c>
      <c r="B950" s="6" t="s">
        <v>3333</v>
      </c>
      <c r="C950" s="6" t="s">
        <v>5609</v>
      </c>
      <c r="D950" s="9" t="s">
        <v>6736</v>
      </c>
      <c r="E950" s="9" t="s">
        <v>6939</v>
      </c>
    </row>
    <row r="951" spans="1:5" ht="15.75" x14ac:dyDescent="0.25">
      <c r="A951" s="6" t="s">
        <v>1421</v>
      </c>
      <c r="B951" s="6" t="s">
        <v>3334</v>
      </c>
      <c r="C951" s="6" t="s">
        <v>5610</v>
      </c>
      <c r="D951" s="9" t="s">
        <v>6736</v>
      </c>
      <c r="E951" s="9" t="s">
        <v>7136</v>
      </c>
    </row>
    <row r="952" spans="1:5" ht="15.75" x14ac:dyDescent="0.25">
      <c r="A952" s="6" t="s">
        <v>1420</v>
      </c>
      <c r="B952" s="6" t="s">
        <v>3335</v>
      </c>
      <c r="C952" s="6" t="s">
        <v>5611</v>
      </c>
      <c r="D952" s="9" t="s">
        <v>6734</v>
      </c>
      <c r="E952" s="9" t="s">
        <v>7484</v>
      </c>
    </row>
    <row r="953" spans="1:5" ht="15.75" x14ac:dyDescent="0.25">
      <c r="A953" s="6" t="s">
        <v>1419</v>
      </c>
      <c r="B953" s="6" t="s">
        <v>3336</v>
      </c>
      <c r="C953" s="6" t="s">
        <v>5055</v>
      </c>
      <c r="D953" s="9" t="s">
        <v>6734</v>
      </c>
      <c r="E953" s="9" t="s">
        <v>7485</v>
      </c>
    </row>
    <row r="954" spans="1:5" ht="15.75" x14ac:dyDescent="0.25">
      <c r="A954" s="6" t="s">
        <v>1418</v>
      </c>
      <c r="B954" s="6" t="s">
        <v>3337</v>
      </c>
      <c r="C954" s="6" t="s">
        <v>5612</v>
      </c>
      <c r="D954" s="9" t="s">
        <v>6734</v>
      </c>
      <c r="E954" s="9" t="s">
        <v>7486</v>
      </c>
    </row>
    <row r="955" spans="1:5" ht="15.75" x14ac:dyDescent="0.25">
      <c r="A955" s="6" t="s">
        <v>1417</v>
      </c>
      <c r="B955" s="6" t="s">
        <v>3338</v>
      </c>
      <c r="C955" s="6" t="s">
        <v>5613</v>
      </c>
      <c r="D955" s="9" t="s">
        <v>6736</v>
      </c>
      <c r="E955" s="9" t="s">
        <v>7487</v>
      </c>
    </row>
    <row r="956" spans="1:5" ht="15.75" x14ac:dyDescent="0.25">
      <c r="A956" s="6" t="s">
        <v>1416</v>
      </c>
      <c r="B956" s="6" t="s">
        <v>3339</v>
      </c>
      <c r="C956" s="6" t="s">
        <v>5614</v>
      </c>
      <c r="D956" s="9" t="s">
        <v>6736</v>
      </c>
      <c r="E956" s="9" t="s">
        <v>7426</v>
      </c>
    </row>
    <row r="957" spans="1:5" ht="15.75" x14ac:dyDescent="0.25">
      <c r="A957" s="6" t="s">
        <v>1415</v>
      </c>
      <c r="B957" s="6" t="s">
        <v>3340</v>
      </c>
      <c r="C957" s="6" t="s">
        <v>5615</v>
      </c>
      <c r="D957" s="9" t="s">
        <v>7152</v>
      </c>
      <c r="E957" s="9" t="s">
        <v>7488</v>
      </c>
    </row>
    <row r="958" spans="1:5" ht="15.75" x14ac:dyDescent="0.25">
      <c r="A958" s="6" t="s">
        <v>1414</v>
      </c>
      <c r="B958" s="6" t="s">
        <v>3341</v>
      </c>
      <c r="C958" s="6" t="s">
        <v>5561</v>
      </c>
      <c r="D958" s="9" t="s">
        <v>6736</v>
      </c>
      <c r="E958" s="9" t="s">
        <v>6872</v>
      </c>
    </row>
    <row r="959" spans="1:5" ht="15.75" x14ac:dyDescent="0.25">
      <c r="A959" s="6" t="s">
        <v>1413</v>
      </c>
      <c r="B959" s="6" t="s">
        <v>3342</v>
      </c>
      <c r="C959" s="6" t="s">
        <v>5616</v>
      </c>
      <c r="D959" s="9" t="s">
        <v>6734</v>
      </c>
      <c r="E959" s="9" t="s">
        <v>7489</v>
      </c>
    </row>
    <row r="960" spans="1:5" ht="15.75" x14ac:dyDescent="0.25">
      <c r="A960" s="6" t="s">
        <v>1412</v>
      </c>
      <c r="B960" s="6" t="s">
        <v>3343</v>
      </c>
      <c r="C960" s="6" t="s">
        <v>5617</v>
      </c>
      <c r="D960" s="9" t="s">
        <v>7152</v>
      </c>
      <c r="E960" s="9" t="s">
        <v>7490</v>
      </c>
    </row>
    <row r="961" spans="1:5" ht="15.75" x14ac:dyDescent="0.25">
      <c r="A961" s="6" t="s">
        <v>1411</v>
      </c>
      <c r="B961" s="6" t="s">
        <v>3344</v>
      </c>
      <c r="C961" s="6" t="s">
        <v>5618</v>
      </c>
      <c r="D961" s="9" t="s">
        <v>6734</v>
      </c>
      <c r="E961" s="9" t="s">
        <v>7301</v>
      </c>
    </row>
    <row r="962" spans="1:5" ht="15.75" x14ac:dyDescent="0.25">
      <c r="A962" s="6" t="s">
        <v>1410</v>
      </c>
      <c r="B962" s="6" t="s">
        <v>3345</v>
      </c>
      <c r="C962" s="6" t="s">
        <v>5619</v>
      </c>
      <c r="D962" s="9" t="s">
        <v>7152</v>
      </c>
      <c r="E962" s="9" t="s">
        <v>7085</v>
      </c>
    </row>
    <row r="963" spans="1:5" ht="15.75" x14ac:dyDescent="0.25">
      <c r="A963" s="6" t="s">
        <v>1409</v>
      </c>
      <c r="B963" s="6" t="s">
        <v>3346</v>
      </c>
      <c r="C963" s="6" t="s">
        <v>5015</v>
      </c>
      <c r="D963" s="9" t="s">
        <v>6736</v>
      </c>
      <c r="E963" s="9" t="s">
        <v>7014</v>
      </c>
    </row>
    <row r="964" spans="1:5" ht="15.75" x14ac:dyDescent="0.25">
      <c r="A964" s="6" t="s">
        <v>1408</v>
      </c>
      <c r="B964" s="6" t="s">
        <v>3347</v>
      </c>
      <c r="C964" s="6" t="s">
        <v>5620</v>
      </c>
      <c r="D964" s="9" t="s">
        <v>6734</v>
      </c>
      <c r="E964" s="9" t="s">
        <v>7491</v>
      </c>
    </row>
    <row r="965" spans="1:5" ht="15.75" x14ac:dyDescent="0.25">
      <c r="A965" s="6" t="s">
        <v>1407</v>
      </c>
      <c r="B965" s="6" t="s">
        <v>3348</v>
      </c>
      <c r="C965" s="6" t="s">
        <v>5621</v>
      </c>
      <c r="D965" s="9" t="s">
        <v>7152</v>
      </c>
      <c r="E965" s="9" t="s">
        <v>7492</v>
      </c>
    </row>
    <row r="966" spans="1:5" ht="15.75" x14ac:dyDescent="0.25">
      <c r="A966" s="6" t="s">
        <v>1406</v>
      </c>
      <c r="B966" s="6" t="s">
        <v>3349</v>
      </c>
      <c r="C966" s="6" t="s">
        <v>5622</v>
      </c>
      <c r="D966" s="9" t="s">
        <v>6734</v>
      </c>
      <c r="E966" s="9" t="s">
        <v>7493</v>
      </c>
    </row>
    <row r="967" spans="1:5" ht="15.75" x14ac:dyDescent="0.25">
      <c r="A967" s="6" t="s">
        <v>1405</v>
      </c>
      <c r="B967" s="6" t="s">
        <v>3350</v>
      </c>
      <c r="C967" s="6" t="s">
        <v>5623</v>
      </c>
      <c r="D967" s="9" t="s">
        <v>6734</v>
      </c>
      <c r="E967" s="9" t="s">
        <v>7494</v>
      </c>
    </row>
    <row r="968" spans="1:5" ht="15.75" x14ac:dyDescent="0.25">
      <c r="A968" s="6" t="s">
        <v>1404</v>
      </c>
      <c r="B968" s="6" t="s">
        <v>3351</v>
      </c>
      <c r="C968" s="6" t="s">
        <v>5624</v>
      </c>
      <c r="D968" s="9" t="s">
        <v>6734</v>
      </c>
      <c r="E968" s="9" t="s">
        <v>7495</v>
      </c>
    </row>
    <row r="969" spans="1:5" ht="15.75" x14ac:dyDescent="0.25">
      <c r="A969" s="6" t="s">
        <v>1403</v>
      </c>
      <c r="B969" s="6" t="s">
        <v>3352</v>
      </c>
      <c r="C969" s="6" t="s">
        <v>5625</v>
      </c>
      <c r="D969" s="9" t="s">
        <v>6736</v>
      </c>
      <c r="E969" s="9" t="s">
        <v>6795</v>
      </c>
    </row>
    <row r="970" spans="1:5" ht="15.75" x14ac:dyDescent="0.25">
      <c r="A970" s="6" t="s">
        <v>1402</v>
      </c>
      <c r="B970" s="6" t="s">
        <v>3353</v>
      </c>
      <c r="C970" s="6" t="s">
        <v>5626</v>
      </c>
      <c r="D970" s="9" t="s">
        <v>6734</v>
      </c>
      <c r="E970" s="9" t="s">
        <v>7246</v>
      </c>
    </row>
    <row r="971" spans="1:5" ht="15.75" x14ac:dyDescent="0.25">
      <c r="A971" s="6" t="s">
        <v>1401</v>
      </c>
      <c r="B971" s="6" t="s">
        <v>3354</v>
      </c>
      <c r="C971" s="6" t="s">
        <v>5627</v>
      </c>
      <c r="D971" s="9" t="s">
        <v>6736</v>
      </c>
      <c r="E971" s="9" t="s">
        <v>7496</v>
      </c>
    </row>
    <row r="972" spans="1:5" ht="15.75" x14ac:dyDescent="0.25">
      <c r="A972" s="6" t="s">
        <v>1400</v>
      </c>
      <c r="B972" s="6" t="s">
        <v>3355</v>
      </c>
      <c r="C972" s="6" t="s">
        <v>5628</v>
      </c>
      <c r="D972" s="9" t="s">
        <v>6734</v>
      </c>
      <c r="E972" s="9" t="s">
        <v>7093</v>
      </c>
    </row>
    <row r="973" spans="1:5" ht="15.75" x14ac:dyDescent="0.25">
      <c r="A973" s="6" t="s">
        <v>1399</v>
      </c>
      <c r="B973" s="6" t="s">
        <v>3356</v>
      </c>
      <c r="C973" s="6" t="s">
        <v>5629</v>
      </c>
      <c r="D973" s="9" t="s">
        <v>6734</v>
      </c>
      <c r="E973" s="9" t="s">
        <v>7497</v>
      </c>
    </row>
    <row r="974" spans="1:5" ht="15.75" x14ac:dyDescent="0.25">
      <c r="A974" s="6" t="s">
        <v>1398</v>
      </c>
      <c r="B974" s="6" t="s">
        <v>3357</v>
      </c>
      <c r="C974" s="6" t="s">
        <v>5630</v>
      </c>
      <c r="D974" s="9" t="s">
        <v>6736</v>
      </c>
      <c r="E974" s="9" t="s">
        <v>6882</v>
      </c>
    </row>
    <row r="975" spans="1:5" ht="15.75" x14ac:dyDescent="0.25">
      <c r="A975" s="6" t="s">
        <v>1397</v>
      </c>
      <c r="B975" s="6" t="s">
        <v>3358</v>
      </c>
      <c r="C975" s="6" t="s">
        <v>5447</v>
      </c>
      <c r="D975" s="9" t="s">
        <v>7152</v>
      </c>
      <c r="E975" s="9" t="s">
        <v>7498</v>
      </c>
    </row>
    <row r="976" spans="1:5" ht="15.75" x14ac:dyDescent="0.25">
      <c r="A976" s="6" t="s">
        <v>1396</v>
      </c>
      <c r="B976" s="6" t="s">
        <v>3359</v>
      </c>
      <c r="C976" s="6" t="s">
        <v>5631</v>
      </c>
      <c r="D976" s="9" t="s">
        <v>6736</v>
      </c>
      <c r="E976" s="9" t="s">
        <v>7307</v>
      </c>
    </row>
    <row r="977" spans="1:5" ht="15.75" x14ac:dyDescent="0.25">
      <c r="A977" s="6" t="s">
        <v>1395</v>
      </c>
      <c r="B977" s="6" t="s">
        <v>3360</v>
      </c>
      <c r="C977" s="6" t="s">
        <v>5632</v>
      </c>
      <c r="D977" s="9" t="s">
        <v>7152</v>
      </c>
      <c r="E977" s="9" t="s">
        <v>7499</v>
      </c>
    </row>
    <row r="978" spans="1:5" ht="15.75" x14ac:dyDescent="0.25">
      <c r="A978" s="6" t="s">
        <v>1394</v>
      </c>
      <c r="B978" s="6" t="s">
        <v>3361</v>
      </c>
      <c r="C978" s="6" t="s">
        <v>5186</v>
      </c>
      <c r="D978" s="9" t="s">
        <v>7152</v>
      </c>
      <c r="E978" s="9" t="s">
        <v>7500</v>
      </c>
    </row>
    <row r="979" spans="1:5" ht="15.75" x14ac:dyDescent="0.25">
      <c r="A979" s="6" t="s">
        <v>1393</v>
      </c>
      <c r="B979" s="6" t="s">
        <v>3362</v>
      </c>
      <c r="C979" s="6" t="s">
        <v>5633</v>
      </c>
      <c r="D979" s="9" t="s">
        <v>6736</v>
      </c>
      <c r="E979" s="9" t="s">
        <v>7006</v>
      </c>
    </row>
    <row r="980" spans="1:5" ht="15.75" x14ac:dyDescent="0.25">
      <c r="A980" s="6" t="s">
        <v>1392</v>
      </c>
      <c r="B980" s="6" t="s">
        <v>3363</v>
      </c>
      <c r="C980" s="6" t="s">
        <v>5634</v>
      </c>
      <c r="D980" s="9" t="s">
        <v>6736</v>
      </c>
      <c r="E980" s="9" t="s">
        <v>6780</v>
      </c>
    </row>
    <row r="981" spans="1:5" ht="15.75" x14ac:dyDescent="0.25">
      <c r="A981" s="6" t="s">
        <v>1391</v>
      </c>
      <c r="B981" s="6" t="s">
        <v>3364</v>
      </c>
      <c r="C981" s="6" t="s">
        <v>5635</v>
      </c>
      <c r="D981" s="9" t="s">
        <v>6736</v>
      </c>
      <c r="E981" s="9" t="s">
        <v>6941</v>
      </c>
    </row>
    <row r="982" spans="1:5" ht="15.75" x14ac:dyDescent="0.25">
      <c r="A982" s="6" t="s">
        <v>1390</v>
      </c>
      <c r="B982" s="6" t="s">
        <v>3365</v>
      </c>
      <c r="C982" s="6" t="s">
        <v>5636</v>
      </c>
      <c r="D982" s="9" t="s">
        <v>6736</v>
      </c>
      <c r="E982" s="9" t="s">
        <v>7501</v>
      </c>
    </row>
    <row r="983" spans="1:5" ht="15.75" x14ac:dyDescent="0.25">
      <c r="A983" s="6" t="s">
        <v>1389</v>
      </c>
      <c r="B983" s="6" t="s">
        <v>3366</v>
      </c>
      <c r="C983" s="6" t="s">
        <v>5637</v>
      </c>
      <c r="D983" s="9" t="s">
        <v>6736</v>
      </c>
      <c r="E983" s="9" t="s">
        <v>7502</v>
      </c>
    </row>
    <row r="984" spans="1:5" ht="15.75" x14ac:dyDescent="0.25">
      <c r="A984" s="6" t="s">
        <v>1388</v>
      </c>
      <c r="B984" s="6" t="s">
        <v>3367</v>
      </c>
      <c r="C984" s="6" t="s">
        <v>5638</v>
      </c>
      <c r="D984" s="9" t="s">
        <v>6736</v>
      </c>
      <c r="E984" s="9" t="s">
        <v>6946</v>
      </c>
    </row>
    <row r="985" spans="1:5" ht="15.75" x14ac:dyDescent="0.25">
      <c r="A985" s="6" t="s">
        <v>1387</v>
      </c>
      <c r="B985" s="6" t="s">
        <v>3368</v>
      </c>
      <c r="C985" s="6" t="s">
        <v>5639</v>
      </c>
      <c r="D985" s="9" t="s">
        <v>7152</v>
      </c>
      <c r="E985" s="9" t="s">
        <v>7503</v>
      </c>
    </row>
    <row r="986" spans="1:5" ht="15.75" x14ac:dyDescent="0.25">
      <c r="A986" s="6" t="s">
        <v>1386</v>
      </c>
      <c r="B986" s="6" t="s">
        <v>3369</v>
      </c>
      <c r="C986" s="6" t="s">
        <v>5640</v>
      </c>
      <c r="D986" s="9" t="s">
        <v>6736</v>
      </c>
      <c r="E986" s="9" t="s">
        <v>7504</v>
      </c>
    </row>
    <row r="987" spans="1:5" ht="15.75" x14ac:dyDescent="0.25">
      <c r="A987" s="6" t="s">
        <v>1385</v>
      </c>
      <c r="B987" s="6" t="s">
        <v>3370</v>
      </c>
      <c r="C987" s="6" t="s">
        <v>5641</v>
      </c>
      <c r="D987" s="9" t="s">
        <v>6734</v>
      </c>
      <c r="E987" s="9" t="s">
        <v>7505</v>
      </c>
    </row>
    <row r="988" spans="1:5" ht="15.75" x14ac:dyDescent="0.25">
      <c r="A988" s="6" t="s">
        <v>1384</v>
      </c>
      <c r="B988" s="6" t="s">
        <v>3371</v>
      </c>
      <c r="C988" s="6" t="s">
        <v>4872</v>
      </c>
      <c r="D988" s="9" t="s">
        <v>6734</v>
      </c>
      <c r="E988" s="9" t="s">
        <v>6966</v>
      </c>
    </row>
    <row r="989" spans="1:5" ht="15.75" x14ac:dyDescent="0.25">
      <c r="A989" s="6" t="s">
        <v>1383</v>
      </c>
      <c r="B989" s="6" t="s">
        <v>3372</v>
      </c>
      <c r="C989" s="6" t="s">
        <v>5642</v>
      </c>
      <c r="D989" s="9" t="s">
        <v>7152</v>
      </c>
      <c r="E989" s="9" t="s">
        <v>7437</v>
      </c>
    </row>
    <row r="990" spans="1:5" ht="15.75" x14ac:dyDescent="0.25">
      <c r="A990" s="6" t="s">
        <v>1382</v>
      </c>
      <c r="B990" s="6" t="s">
        <v>3373</v>
      </c>
      <c r="C990" s="6" t="s">
        <v>5643</v>
      </c>
      <c r="D990" s="9" t="s">
        <v>6734</v>
      </c>
      <c r="E990" s="9" t="s">
        <v>7506</v>
      </c>
    </row>
    <row r="991" spans="1:5" ht="15.75" x14ac:dyDescent="0.25">
      <c r="A991" s="6" t="s">
        <v>1381</v>
      </c>
      <c r="B991" s="6" t="s">
        <v>3374</v>
      </c>
      <c r="C991" s="6" t="s">
        <v>5644</v>
      </c>
      <c r="D991" s="9" t="s">
        <v>6734</v>
      </c>
      <c r="E991" s="9" t="s">
        <v>6812</v>
      </c>
    </row>
    <row r="992" spans="1:5" ht="15.75" x14ac:dyDescent="0.25">
      <c r="A992" s="6" t="s">
        <v>1380</v>
      </c>
      <c r="B992" s="6" t="s">
        <v>3375</v>
      </c>
      <c r="C992" s="6" t="s">
        <v>5645</v>
      </c>
      <c r="D992" s="9" t="s">
        <v>6734</v>
      </c>
      <c r="E992" s="9" t="s">
        <v>7507</v>
      </c>
    </row>
    <row r="993" spans="1:5" ht="15.75" x14ac:dyDescent="0.25">
      <c r="A993" s="6" t="s">
        <v>1379</v>
      </c>
      <c r="B993" s="6" t="s">
        <v>3376</v>
      </c>
      <c r="C993" s="6" t="s">
        <v>4818</v>
      </c>
      <c r="D993" s="9" t="s">
        <v>6736</v>
      </c>
      <c r="E993" s="9" t="s">
        <v>7508</v>
      </c>
    </row>
    <row r="994" spans="1:5" ht="15.75" x14ac:dyDescent="0.25">
      <c r="A994" s="6" t="s">
        <v>1378</v>
      </c>
      <c r="B994" s="6" t="s">
        <v>3377</v>
      </c>
      <c r="C994" s="6" t="s">
        <v>5646</v>
      </c>
      <c r="D994" s="9" t="s">
        <v>6736</v>
      </c>
      <c r="E994" s="9" t="s">
        <v>7509</v>
      </c>
    </row>
    <row r="995" spans="1:5" ht="15.75" x14ac:dyDescent="0.25">
      <c r="A995" s="6" t="s">
        <v>1377</v>
      </c>
      <c r="B995" s="6" t="s">
        <v>3378</v>
      </c>
      <c r="C995" s="6" t="s">
        <v>5647</v>
      </c>
      <c r="D995" s="9" t="s">
        <v>6734</v>
      </c>
      <c r="E995" s="9" t="s">
        <v>7510</v>
      </c>
    </row>
    <row r="996" spans="1:5" ht="15.75" x14ac:dyDescent="0.25">
      <c r="A996" s="6" t="s">
        <v>1376</v>
      </c>
      <c r="B996" s="6" t="s">
        <v>3379</v>
      </c>
      <c r="C996" s="6" t="s">
        <v>4771</v>
      </c>
      <c r="D996" s="9" t="s">
        <v>6736</v>
      </c>
      <c r="E996" s="9" t="s">
        <v>7511</v>
      </c>
    </row>
    <row r="997" spans="1:5" ht="15.75" x14ac:dyDescent="0.25">
      <c r="A997" s="6" t="s">
        <v>1375</v>
      </c>
      <c r="B997" s="6" t="s">
        <v>3380</v>
      </c>
      <c r="C997" s="6" t="s">
        <v>5648</v>
      </c>
      <c r="D997" s="9" t="s">
        <v>7152</v>
      </c>
      <c r="E997" s="9" t="s">
        <v>7512</v>
      </c>
    </row>
    <row r="998" spans="1:5" ht="15.75" x14ac:dyDescent="0.25">
      <c r="A998" s="6" t="s">
        <v>1374</v>
      </c>
      <c r="B998" s="6" t="s">
        <v>3381</v>
      </c>
      <c r="C998" s="6" t="s">
        <v>4754</v>
      </c>
      <c r="D998" s="9" t="s">
        <v>6736</v>
      </c>
      <c r="E998" s="9" t="s">
        <v>7513</v>
      </c>
    </row>
    <row r="999" spans="1:5" ht="15.75" x14ac:dyDescent="0.25">
      <c r="A999" s="6" t="s">
        <v>1373</v>
      </c>
      <c r="B999" s="6" t="s">
        <v>3382</v>
      </c>
      <c r="C999" s="6" t="s">
        <v>5649</v>
      </c>
      <c r="D999" s="9" t="s">
        <v>7152</v>
      </c>
      <c r="E999" s="9" t="s">
        <v>7124</v>
      </c>
    </row>
    <row r="1000" spans="1:5" ht="15.75" x14ac:dyDescent="0.25">
      <c r="A1000" s="6" t="s">
        <v>1372</v>
      </c>
      <c r="B1000" s="6" t="s">
        <v>3383</v>
      </c>
      <c r="C1000" s="6" t="s">
        <v>5253</v>
      </c>
      <c r="D1000" s="9" t="s">
        <v>6736</v>
      </c>
      <c r="E1000" s="9" t="s">
        <v>7514</v>
      </c>
    </row>
    <row r="1001" spans="1:5" ht="15.75" x14ac:dyDescent="0.25">
      <c r="A1001" s="6" t="s">
        <v>1371</v>
      </c>
      <c r="B1001" s="6" t="s">
        <v>3384</v>
      </c>
      <c r="C1001" s="6" t="s">
        <v>5650</v>
      </c>
      <c r="D1001" s="9" t="s">
        <v>7152</v>
      </c>
      <c r="E1001" s="9" t="s">
        <v>7515</v>
      </c>
    </row>
    <row r="1002" spans="1:5" ht="15.75" x14ac:dyDescent="0.25">
      <c r="A1002" s="6" t="s">
        <v>1370</v>
      </c>
      <c r="B1002" s="6" t="s">
        <v>3385</v>
      </c>
      <c r="C1002" s="6" t="s">
        <v>5651</v>
      </c>
      <c r="D1002" s="9" t="s">
        <v>6736</v>
      </c>
      <c r="E1002" s="9" t="s">
        <v>6814</v>
      </c>
    </row>
    <row r="1003" spans="1:5" ht="15.75" x14ac:dyDescent="0.25">
      <c r="A1003" s="6" t="s">
        <v>1369</v>
      </c>
      <c r="B1003" s="6" t="s">
        <v>3386</v>
      </c>
      <c r="C1003" s="6" t="s">
        <v>5652</v>
      </c>
      <c r="D1003" s="9" t="s">
        <v>7152</v>
      </c>
      <c r="E1003" s="9" t="s">
        <v>7516</v>
      </c>
    </row>
    <row r="1004" spans="1:5" ht="15.75" x14ac:dyDescent="0.25">
      <c r="A1004" s="6" t="s">
        <v>1368</v>
      </c>
      <c r="B1004" s="6" t="s">
        <v>3387</v>
      </c>
      <c r="C1004" s="6" t="s">
        <v>5653</v>
      </c>
      <c r="D1004" s="9" t="s">
        <v>6734</v>
      </c>
      <c r="E1004" s="9" t="s">
        <v>7517</v>
      </c>
    </row>
    <row r="1005" spans="1:5" ht="15.75" x14ac:dyDescent="0.25">
      <c r="A1005" s="6" t="s">
        <v>1367</v>
      </c>
      <c r="B1005" s="6" t="s">
        <v>3388</v>
      </c>
      <c r="C1005" s="6" t="s">
        <v>5654</v>
      </c>
      <c r="D1005" s="9" t="s">
        <v>6736</v>
      </c>
      <c r="E1005" s="9" t="s">
        <v>6771</v>
      </c>
    </row>
    <row r="1006" spans="1:5" ht="15.75" x14ac:dyDescent="0.25">
      <c r="A1006" s="6" t="s">
        <v>1366</v>
      </c>
      <c r="B1006" s="6" t="s">
        <v>3389</v>
      </c>
      <c r="C1006" s="6" t="s">
        <v>5655</v>
      </c>
      <c r="D1006" s="9" t="s">
        <v>6736</v>
      </c>
      <c r="E1006" s="9" t="s">
        <v>6826</v>
      </c>
    </row>
    <row r="1007" spans="1:5" ht="15.75" x14ac:dyDescent="0.25">
      <c r="A1007" s="6" t="s">
        <v>1365</v>
      </c>
      <c r="B1007" s="6" t="s">
        <v>3390</v>
      </c>
      <c r="C1007" s="6" t="s">
        <v>5656</v>
      </c>
      <c r="D1007" s="9" t="s">
        <v>6734</v>
      </c>
      <c r="E1007" s="9" t="s">
        <v>7518</v>
      </c>
    </row>
    <row r="1008" spans="1:5" ht="15.75" x14ac:dyDescent="0.25">
      <c r="A1008" s="6" t="s">
        <v>1364</v>
      </c>
      <c r="B1008" s="6" t="s">
        <v>3391</v>
      </c>
      <c r="C1008" s="6" t="s">
        <v>4985</v>
      </c>
      <c r="D1008" s="9" t="s">
        <v>6734</v>
      </c>
      <c r="E1008" s="9" t="s">
        <v>7519</v>
      </c>
    </row>
    <row r="1009" spans="1:5" ht="15.75" x14ac:dyDescent="0.25">
      <c r="A1009" s="6" t="s">
        <v>1363</v>
      </c>
      <c r="B1009" s="6" t="s">
        <v>3392</v>
      </c>
      <c r="C1009" s="6" t="s">
        <v>5657</v>
      </c>
      <c r="D1009" s="9" t="s">
        <v>6736</v>
      </c>
      <c r="E1009" s="9" t="s">
        <v>7520</v>
      </c>
    </row>
    <row r="1010" spans="1:5" ht="15.75" x14ac:dyDescent="0.25">
      <c r="A1010" s="6" t="s">
        <v>1362</v>
      </c>
      <c r="B1010" s="6" t="s">
        <v>3393</v>
      </c>
      <c r="C1010" s="6" t="s">
        <v>5658</v>
      </c>
      <c r="D1010" s="9" t="s">
        <v>6734</v>
      </c>
      <c r="E1010" s="9" t="s">
        <v>6908</v>
      </c>
    </row>
    <row r="1011" spans="1:5" ht="15.75" x14ac:dyDescent="0.25">
      <c r="A1011" s="6" t="s">
        <v>1361</v>
      </c>
      <c r="B1011" s="6" t="s">
        <v>3394</v>
      </c>
      <c r="C1011" s="6" t="s">
        <v>5659</v>
      </c>
      <c r="D1011" s="9" t="s">
        <v>6734</v>
      </c>
      <c r="E1011" s="9" t="s">
        <v>7521</v>
      </c>
    </row>
    <row r="1012" spans="1:5" ht="15.75" x14ac:dyDescent="0.25">
      <c r="A1012" s="6" t="s">
        <v>1360</v>
      </c>
      <c r="B1012" s="6" t="s">
        <v>3395</v>
      </c>
      <c r="C1012" s="6" t="s">
        <v>5660</v>
      </c>
      <c r="D1012" s="9" t="s">
        <v>6734</v>
      </c>
      <c r="E1012" s="9" t="s">
        <v>6963</v>
      </c>
    </row>
    <row r="1013" spans="1:5" ht="15.75" x14ac:dyDescent="0.25">
      <c r="A1013" s="6" t="s">
        <v>1359</v>
      </c>
      <c r="B1013" s="6" t="s">
        <v>3396</v>
      </c>
      <c r="C1013" s="6" t="s">
        <v>5661</v>
      </c>
      <c r="D1013" s="9" t="s">
        <v>6734</v>
      </c>
      <c r="E1013" s="9" t="s">
        <v>7462</v>
      </c>
    </row>
    <row r="1014" spans="1:5" ht="15.75" x14ac:dyDescent="0.25">
      <c r="A1014" s="6" t="s">
        <v>1358</v>
      </c>
      <c r="B1014" s="6" t="s">
        <v>3397</v>
      </c>
      <c r="C1014" s="6" t="s">
        <v>5662</v>
      </c>
      <c r="D1014" s="9" t="s">
        <v>6734</v>
      </c>
      <c r="E1014" s="9" t="s">
        <v>7522</v>
      </c>
    </row>
    <row r="1015" spans="1:5" ht="15.75" x14ac:dyDescent="0.25">
      <c r="A1015" s="6" t="s">
        <v>1357</v>
      </c>
      <c r="B1015" s="6" t="s">
        <v>3398</v>
      </c>
      <c r="C1015" s="6" t="s">
        <v>5663</v>
      </c>
      <c r="D1015" s="9" t="s">
        <v>6734</v>
      </c>
      <c r="E1015" s="9" t="s">
        <v>7178</v>
      </c>
    </row>
    <row r="1016" spans="1:5" ht="15.75" x14ac:dyDescent="0.25">
      <c r="A1016" s="6" t="s">
        <v>1356</v>
      </c>
      <c r="B1016" s="6" t="s">
        <v>3399</v>
      </c>
      <c r="C1016" s="6" t="s">
        <v>5664</v>
      </c>
      <c r="D1016" s="9" t="s">
        <v>6734</v>
      </c>
      <c r="E1016" s="9" t="s">
        <v>6884</v>
      </c>
    </row>
    <row r="1017" spans="1:5" ht="15.75" x14ac:dyDescent="0.25">
      <c r="A1017" s="6" t="s">
        <v>1355</v>
      </c>
      <c r="B1017" s="6" t="s">
        <v>3400</v>
      </c>
      <c r="C1017" s="6" t="s">
        <v>5665</v>
      </c>
      <c r="D1017" s="9" t="s">
        <v>6734</v>
      </c>
      <c r="E1017" s="9" t="s">
        <v>7523</v>
      </c>
    </row>
    <row r="1018" spans="1:5" ht="15.75" x14ac:dyDescent="0.25">
      <c r="A1018" s="6" t="s">
        <v>1354</v>
      </c>
      <c r="B1018" s="6" t="s">
        <v>3401</v>
      </c>
      <c r="C1018" s="6" t="s">
        <v>5666</v>
      </c>
      <c r="D1018" s="9" t="s">
        <v>7152</v>
      </c>
      <c r="E1018" s="9" t="s">
        <v>7524</v>
      </c>
    </row>
    <row r="1019" spans="1:5" ht="15.75" x14ac:dyDescent="0.25">
      <c r="A1019" s="6" t="s">
        <v>1353</v>
      </c>
      <c r="B1019" s="6" t="s">
        <v>3402</v>
      </c>
      <c r="C1019" s="6" t="s">
        <v>5667</v>
      </c>
      <c r="D1019" s="9" t="s">
        <v>7152</v>
      </c>
      <c r="E1019" s="9" t="s">
        <v>7525</v>
      </c>
    </row>
    <row r="1020" spans="1:5" ht="15.75" x14ac:dyDescent="0.25">
      <c r="A1020" s="6" t="s">
        <v>1352</v>
      </c>
      <c r="B1020" s="6" t="s">
        <v>3403</v>
      </c>
      <c r="C1020" s="6" t="s">
        <v>5668</v>
      </c>
      <c r="D1020" s="9" t="s">
        <v>6736</v>
      </c>
      <c r="E1020" s="9" t="s">
        <v>6743</v>
      </c>
    </row>
    <row r="1021" spans="1:5" ht="15.75" x14ac:dyDescent="0.25">
      <c r="A1021" s="6" t="s">
        <v>1351</v>
      </c>
      <c r="B1021" s="6" t="s">
        <v>3404</v>
      </c>
      <c r="C1021" s="6" t="s">
        <v>5669</v>
      </c>
      <c r="D1021" s="9" t="s">
        <v>6734</v>
      </c>
      <c r="E1021" s="9" t="s">
        <v>7526</v>
      </c>
    </row>
    <row r="1022" spans="1:5" ht="15.75" x14ac:dyDescent="0.25">
      <c r="A1022" s="6" t="s">
        <v>1350</v>
      </c>
      <c r="B1022" s="6" t="s">
        <v>3405</v>
      </c>
      <c r="C1022" s="6" t="s">
        <v>5670</v>
      </c>
      <c r="D1022" s="9" t="s">
        <v>6736</v>
      </c>
      <c r="E1022" s="9" t="s">
        <v>7527</v>
      </c>
    </row>
    <row r="1023" spans="1:5" ht="15.75" x14ac:dyDescent="0.25">
      <c r="A1023" s="6" t="s">
        <v>1349</v>
      </c>
      <c r="B1023" s="6" t="s">
        <v>3406</v>
      </c>
      <c r="C1023" s="6" t="s">
        <v>5671</v>
      </c>
      <c r="D1023" s="9" t="s">
        <v>6734</v>
      </c>
      <c r="E1023" s="9" t="s">
        <v>7528</v>
      </c>
    </row>
    <row r="1024" spans="1:5" ht="15.75" x14ac:dyDescent="0.25">
      <c r="A1024" s="6" t="s">
        <v>1348</v>
      </c>
      <c r="B1024" s="6" t="s">
        <v>3407</v>
      </c>
      <c r="C1024" s="6" t="s">
        <v>5672</v>
      </c>
      <c r="D1024" s="9" t="s">
        <v>6734</v>
      </c>
      <c r="E1024" s="9" t="s">
        <v>7529</v>
      </c>
    </row>
    <row r="1025" spans="1:5" ht="15.75" x14ac:dyDescent="0.25">
      <c r="A1025" s="6" t="s">
        <v>1347</v>
      </c>
      <c r="B1025" s="6" t="s">
        <v>3408</v>
      </c>
      <c r="C1025" s="6" t="s">
        <v>5673</v>
      </c>
      <c r="D1025" s="9" t="s">
        <v>6736</v>
      </c>
      <c r="E1025" s="9" t="s">
        <v>7530</v>
      </c>
    </row>
    <row r="1026" spans="1:5" ht="15.75" x14ac:dyDescent="0.25">
      <c r="A1026" s="6" t="s">
        <v>1346</v>
      </c>
      <c r="B1026" s="6" t="s">
        <v>3409</v>
      </c>
      <c r="C1026" s="6" t="s">
        <v>5674</v>
      </c>
      <c r="D1026" s="9" t="s">
        <v>6736</v>
      </c>
      <c r="E1026" s="9" t="s">
        <v>6747</v>
      </c>
    </row>
    <row r="1027" spans="1:5" ht="15.75" x14ac:dyDescent="0.25">
      <c r="A1027" s="6" t="s">
        <v>1345</v>
      </c>
      <c r="B1027" s="6" t="s">
        <v>3410</v>
      </c>
      <c r="C1027" s="6" t="s">
        <v>5675</v>
      </c>
      <c r="D1027" s="9" t="s">
        <v>6736</v>
      </c>
      <c r="E1027" s="9" t="s">
        <v>7531</v>
      </c>
    </row>
    <row r="1028" spans="1:5" ht="15.75" x14ac:dyDescent="0.25">
      <c r="A1028" s="6" t="s">
        <v>1344</v>
      </c>
      <c r="B1028" s="6" t="s">
        <v>3411</v>
      </c>
      <c r="C1028" s="6" t="s">
        <v>5676</v>
      </c>
      <c r="D1028" s="9" t="s">
        <v>6734</v>
      </c>
      <c r="E1028" s="9" t="s">
        <v>7532</v>
      </c>
    </row>
    <row r="1029" spans="1:5" ht="15.75" x14ac:dyDescent="0.25">
      <c r="A1029" s="6" t="s">
        <v>1343</v>
      </c>
      <c r="B1029" s="6" t="s">
        <v>3412</v>
      </c>
      <c r="C1029" s="6" t="s">
        <v>5677</v>
      </c>
      <c r="D1029" s="9" t="s">
        <v>6736</v>
      </c>
      <c r="E1029" s="9" t="s">
        <v>7531</v>
      </c>
    </row>
    <row r="1030" spans="1:5" ht="15.75" x14ac:dyDescent="0.25">
      <c r="A1030" s="6" t="s">
        <v>1342</v>
      </c>
      <c r="B1030" s="6" t="s">
        <v>3413</v>
      </c>
      <c r="C1030" s="6" t="s">
        <v>5678</v>
      </c>
      <c r="D1030" s="9" t="s">
        <v>6736</v>
      </c>
      <c r="E1030" s="9" t="s">
        <v>6814</v>
      </c>
    </row>
    <row r="1031" spans="1:5" ht="15.75" x14ac:dyDescent="0.25">
      <c r="A1031" s="6" t="s">
        <v>1341</v>
      </c>
      <c r="B1031" s="6" t="s">
        <v>3414</v>
      </c>
      <c r="C1031" s="6" t="s">
        <v>5679</v>
      </c>
      <c r="D1031" s="9" t="s">
        <v>6734</v>
      </c>
      <c r="E1031" s="9" t="s">
        <v>7533</v>
      </c>
    </row>
    <row r="1032" spans="1:5" ht="15.75" x14ac:dyDescent="0.25">
      <c r="A1032" s="6" t="s">
        <v>1340</v>
      </c>
      <c r="B1032" s="6" t="s">
        <v>3415</v>
      </c>
      <c r="C1032" s="6" t="s">
        <v>5680</v>
      </c>
      <c r="D1032" s="9" t="s">
        <v>6736</v>
      </c>
      <c r="E1032" s="9" t="s">
        <v>7534</v>
      </c>
    </row>
    <row r="1033" spans="1:5" ht="15.75" x14ac:dyDescent="0.25">
      <c r="A1033" s="6" t="s">
        <v>1339</v>
      </c>
      <c r="B1033" s="6" t="s">
        <v>3416</v>
      </c>
      <c r="C1033" s="6" t="s">
        <v>5681</v>
      </c>
      <c r="D1033" s="9" t="s">
        <v>6734</v>
      </c>
      <c r="E1033" s="9" t="s">
        <v>7535</v>
      </c>
    </row>
    <row r="1034" spans="1:5" ht="15.75" x14ac:dyDescent="0.25">
      <c r="A1034" s="6" t="s">
        <v>1338</v>
      </c>
      <c r="B1034" s="6" t="s">
        <v>3417</v>
      </c>
      <c r="C1034" s="6" t="s">
        <v>5352</v>
      </c>
      <c r="D1034" s="9" t="s">
        <v>6734</v>
      </c>
      <c r="E1034" s="9" t="s">
        <v>7536</v>
      </c>
    </row>
    <row r="1035" spans="1:5" ht="15.75" x14ac:dyDescent="0.25">
      <c r="A1035" s="6" t="s">
        <v>1337</v>
      </c>
      <c r="B1035" s="6" t="s">
        <v>3418</v>
      </c>
      <c r="C1035" s="6" t="s">
        <v>5682</v>
      </c>
      <c r="D1035" s="9" t="s">
        <v>6734</v>
      </c>
      <c r="E1035" s="9" t="s">
        <v>7073</v>
      </c>
    </row>
    <row r="1036" spans="1:5" ht="15.75" x14ac:dyDescent="0.25">
      <c r="A1036" s="6" t="s">
        <v>1336</v>
      </c>
      <c r="B1036" s="6" t="s">
        <v>3419</v>
      </c>
      <c r="C1036" s="6" t="s">
        <v>5683</v>
      </c>
      <c r="D1036" s="9" t="s">
        <v>6734</v>
      </c>
      <c r="E1036" s="9" t="s">
        <v>7537</v>
      </c>
    </row>
    <row r="1037" spans="1:5" ht="15.75" x14ac:dyDescent="0.25">
      <c r="A1037" s="6" t="s">
        <v>1335</v>
      </c>
      <c r="B1037" s="6" t="s">
        <v>3420</v>
      </c>
      <c r="C1037" s="6" t="s">
        <v>5684</v>
      </c>
      <c r="D1037" s="9" t="s">
        <v>6734</v>
      </c>
      <c r="E1037" s="9" t="s">
        <v>7205</v>
      </c>
    </row>
    <row r="1038" spans="1:5" ht="15.75" x14ac:dyDescent="0.25">
      <c r="A1038" s="6" t="s">
        <v>1334</v>
      </c>
      <c r="B1038" s="6" t="s">
        <v>3421</v>
      </c>
      <c r="C1038" s="6" t="s">
        <v>5685</v>
      </c>
      <c r="D1038" s="9" t="s">
        <v>6736</v>
      </c>
      <c r="E1038" s="9" t="s">
        <v>6798</v>
      </c>
    </row>
    <row r="1039" spans="1:5" ht="15.75" x14ac:dyDescent="0.25">
      <c r="A1039" s="6" t="s">
        <v>1333</v>
      </c>
      <c r="B1039" s="6" t="s">
        <v>3422</v>
      </c>
      <c r="C1039" s="6" t="s">
        <v>5686</v>
      </c>
      <c r="D1039" s="9" t="s">
        <v>6736</v>
      </c>
      <c r="E1039" s="9" t="s">
        <v>7538</v>
      </c>
    </row>
    <row r="1040" spans="1:5" ht="15.75" x14ac:dyDescent="0.25">
      <c r="A1040" s="6" t="s">
        <v>1332</v>
      </c>
      <c r="B1040" s="6" t="s">
        <v>3423</v>
      </c>
      <c r="C1040" s="6" t="s">
        <v>5687</v>
      </c>
      <c r="D1040" s="9" t="s">
        <v>6734</v>
      </c>
      <c r="E1040" s="9" t="s">
        <v>6978</v>
      </c>
    </row>
    <row r="1041" spans="1:5" ht="15.75" x14ac:dyDescent="0.25">
      <c r="A1041" s="6" t="s">
        <v>1331</v>
      </c>
      <c r="B1041" s="6" t="s">
        <v>3424</v>
      </c>
      <c r="C1041" s="6" t="s">
        <v>5688</v>
      </c>
      <c r="D1041" s="9" t="s">
        <v>6734</v>
      </c>
      <c r="E1041" s="9" t="s">
        <v>7539</v>
      </c>
    </row>
    <row r="1042" spans="1:5" ht="15.75" x14ac:dyDescent="0.25">
      <c r="A1042" s="6" t="s">
        <v>1330</v>
      </c>
      <c r="B1042" s="6" t="s">
        <v>3425</v>
      </c>
      <c r="C1042" s="6" t="s">
        <v>5379</v>
      </c>
      <c r="D1042" s="9" t="s">
        <v>6736</v>
      </c>
      <c r="E1042" s="9" t="s">
        <v>6886</v>
      </c>
    </row>
    <row r="1043" spans="1:5" ht="15.75" x14ac:dyDescent="0.25">
      <c r="A1043" s="6" t="s">
        <v>1329</v>
      </c>
      <c r="B1043" s="6" t="s">
        <v>3426</v>
      </c>
      <c r="C1043" s="6" t="s">
        <v>5689</v>
      </c>
      <c r="D1043" s="9" t="s">
        <v>6734</v>
      </c>
      <c r="E1043" s="9" t="s">
        <v>7540</v>
      </c>
    </row>
    <row r="1044" spans="1:5" ht="15.75" x14ac:dyDescent="0.25">
      <c r="A1044" s="6" t="s">
        <v>1328</v>
      </c>
      <c r="B1044" s="6" t="s">
        <v>3427</v>
      </c>
      <c r="C1044" s="6" t="s">
        <v>5690</v>
      </c>
      <c r="D1044" s="9" t="s">
        <v>6736</v>
      </c>
      <c r="E1044" s="9" t="s">
        <v>7541</v>
      </c>
    </row>
    <row r="1045" spans="1:5" ht="15.75" x14ac:dyDescent="0.25">
      <c r="A1045" s="6" t="s">
        <v>1327</v>
      </c>
      <c r="B1045" s="6" t="s">
        <v>3428</v>
      </c>
      <c r="C1045" s="6" t="s">
        <v>5691</v>
      </c>
      <c r="D1045" s="9" t="s">
        <v>6736</v>
      </c>
      <c r="E1045" s="9" t="s">
        <v>7542</v>
      </c>
    </row>
    <row r="1046" spans="1:5" ht="15.75" x14ac:dyDescent="0.25">
      <c r="A1046" s="6" t="s">
        <v>1326</v>
      </c>
      <c r="B1046" s="6" t="s">
        <v>3429</v>
      </c>
      <c r="C1046" s="6" t="s">
        <v>5692</v>
      </c>
      <c r="D1046" s="9" t="s">
        <v>7152</v>
      </c>
      <c r="E1046" s="9" t="s">
        <v>7543</v>
      </c>
    </row>
    <row r="1047" spans="1:5" ht="15.75" x14ac:dyDescent="0.25">
      <c r="A1047" s="6" t="s">
        <v>1325</v>
      </c>
      <c r="B1047" s="6" t="s">
        <v>3430</v>
      </c>
      <c r="C1047" s="6" t="s">
        <v>5693</v>
      </c>
      <c r="D1047" s="9" t="s">
        <v>6736</v>
      </c>
      <c r="E1047" s="9" t="s">
        <v>7544</v>
      </c>
    </row>
    <row r="1048" spans="1:5" ht="15.75" x14ac:dyDescent="0.25">
      <c r="A1048" s="6" t="s">
        <v>1324</v>
      </c>
      <c r="B1048" s="6" t="s">
        <v>3431</v>
      </c>
      <c r="C1048" s="6" t="s">
        <v>5694</v>
      </c>
      <c r="D1048" s="9" t="s">
        <v>6736</v>
      </c>
      <c r="E1048" s="9" t="s">
        <v>7531</v>
      </c>
    </row>
    <row r="1049" spans="1:5" ht="15.75" x14ac:dyDescent="0.25">
      <c r="A1049" s="6" t="s">
        <v>1323</v>
      </c>
      <c r="B1049" s="6" t="s">
        <v>3432</v>
      </c>
      <c r="C1049" s="6" t="s">
        <v>5695</v>
      </c>
      <c r="D1049" s="9" t="s">
        <v>6734</v>
      </c>
      <c r="E1049" s="9" t="s">
        <v>7545</v>
      </c>
    </row>
    <row r="1050" spans="1:5" ht="15.75" x14ac:dyDescent="0.25">
      <c r="A1050" s="6" t="s">
        <v>1322</v>
      </c>
      <c r="B1050" s="6" t="s">
        <v>3433</v>
      </c>
      <c r="C1050" s="6" t="s">
        <v>5696</v>
      </c>
      <c r="D1050" s="9" t="s">
        <v>6734</v>
      </c>
      <c r="E1050" s="9" t="s">
        <v>7546</v>
      </c>
    </row>
    <row r="1051" spans="1:5" ht="15.75" x14ac:dyDescent="0.25">
      <c r="A1051" s="6" t="s">
        <v>1321</v>
      </c>
      <c r="B1051" s="6" t="s">
        <v>3434</v>
      </c>
      <c r="C1051" s="6" t="s">
        <v>5697</v>
      </c>
      <c r="D1051" s="9" t="s">
        <v>6734</v>
      </c>
      <c r="E1051" s="9" t="s">
        <v>7306</v>
      </c>
    </row>
    <row r="1052" spans="1:5" ht="15.75" x14ac:dyDescent="0.25">
      <c r="A1052" s="6" t="s">
        <v>1320</v>
      </c>
      <c r="B1052" s="6" t="s">
        <v>3435</v>
      </c>
      <c r="C1052" s="6" t="s">
        <v>5698</v>
      </c>
      <c r="D1052" s="9" t="s">
        <v>7152</v>
      </c>
      <c r="E1052" s="9" t="s">
        <v>7547</v>
      </c>
    </row>
    <row r="1053" spans="1:5" ht="15.75" x14ac:dyDescent="0.25">
      <c r="A1053" s="6" t="s">
        <v>1319</v>
      </c>
      <c r="B1053" s="6" t="s">
        <v>3436</v>
      </c>
      <c r="C1053" s="6" t="s">
        <v>5699</v>
      </c>
      <c r="D1053" s="9" t="s">
        <v>6736</v>
      </c>
      <c r="E1053" s="9" t="s">
        <v>7548</v>
      </c>
    </row>
    <row r="1054" spans="1:5" ht="15.75" x14ac:dyDescent="0.25">
      <c r="A1054" s="6" t="s">
        <v>1318</v>
      </c>
      <c r="B1054" s="6" t="s">
        <v>3437</v>
      </c>
      <c r="C1054" s="6" t="s">
        <v>5700</v>
      </c>
      <c r="D1054" s="9" t="s">
        <v>6734</v>
      </c>
      <c r="E1054" s="9" t="s">
        <v>7549</v>
      </c>
    </row>
    <row r="1055" spans="1:5" ht="15.75" x14ac:dyDescent="0.25">
      <c r="A1055" s="6" t="s">
        <v>1317</v>
      </c>
      <c r="B1055" s="6" t="s">
        <v>3438</v>
      </c>
      <c r="C1055" s="6" t="s">
        <v>5701</v>
      </c>
      <c r="D1055" s="9" t="s">
        <v>6736</v>
      </c>
      <c r="E1055" s="9" t="s">
        <v>7136</v>
      </c>
    </row>
    <row r="1056" spans="1:5" ht="15.75" x14ac:dyDescent="0.25">
      <c r="A1056" s="6" t="s">
        <v>1316</v>
      </c>
      <c r="B1056" s="6" t="s">
        <v>3439</v>
      </c>
      <c r="C1056" s="6" t="s">
        <v>5702</v>
      </c>
      <c r="D1056" s="9" t="s">
        <v>7152</v>
      </c>
      <c r="E1056" s="9" t="s">
        <v>7104</v>
      </c>
    </row>
    <row r="1057" spans="1:6" ht="15.75" x14ac:dyDescent="0.25">
      <c r="A1057" s="6" t="s">
        <v>1315</v>
      </c>
      <c r="B1057" s="6" t="s">
        <v>3440</v>
      </c>
      <c r="C1057" s="6" t="s">
        <v>5703</v>
      </c>
      <c r="D1057" s="9" t="s">
        <v>6734</v>
      </c>
      <c r="E1057" s="9" t="s">
        <v>7550</v>
      </c>
    </row>
    <row r="1058" spans="1:6" ht="15.75" x14ac:dyDescent="0.25">
      <c r="A1058" s="6" t="s">
        <v>1314</v>
      </c>
      <c r="B1058" s="6" t="s">
        <v>3441</v>
      </c>
      <c r="C1058" s="6" t="s">
        <v>5644</v>
      </c>
      <c r="D1058" s="9" t="s">
        <v>7152</v>
      </c>
      <c r="E1058" s="9" t="s">
        <v>7551</v>
      </c>
    </row>
    <row r="1059" spans="1:6" ht="15.75" x14ac:dyDescent="0.25">
      <c r="A1059" s="6" t="s">
        <v>1313</v>
      </c>
      <c r="B1059" s="6" t="s">
        <v>3442</v>
      </c>
      <c r="C1059" s="6" t="s">
        <v>5704</v>
      </c>
      <c r="D1059" s="9" t="s">
        <v>6734</v>
      </c>
      <c r="E1059" s="9" t="s">
        <v>7471</v>
      </c>
    </row>
    <row r="1060" spans="1:6" ht="15.75" x14ac:dyDescent="0.25">
      <c r="A1060" s="6" t="s">
        <v>1312</v>
      </c>
      <c r="B1060" s="6" t="s">
        <v>3443</v>
      </c>
      <c r="C1060" s="6" t="s">
        <v>5705</v>
      </c>
      <c r="D1060" s="9" t="s">
        <v>6736</v>
      </c>
      <c r="E1060" s="9" t="s">
        <v>6925</v>
      </c>
    </row>
    <row r="1061" spans="1:6" ht="15.75" x14ac:dyDescent="0.25">
      <c r="A1061" s="6" t="s">
        <v>1311</v>
      </c>
      <c r="B1061" s="6" t="s">
        <v>3444</v>
      </c>
      <c r="C1061" s="6" t="s">
        <v>5706</v>
      </c>
      <c r="D1061" s="9" t="s">
        <v>6736</v>
      </c>
      <c r="E1061" s="9" t="s">
        <v>7552</v>
      </c>
    </row>
    <row r="1062" spans="1:6" ht="15.75" x14ac:dyDescent="0.25">
      <c r="A1062" s="6" t="s">
        <v>1310</v>
      </c>
      <c r="B1062" s="6" t="s">
        <v>3445</v>
      </c>
      <c r="C1062" s="6" t="s">
        <v>5707</v>
      </c>
      <c r="D1062" s="9" t="s">
        <v>6736</v>
      </c>
      <c r="E1062" s="9" t="s">
        <v>7553</v>
      </c>
    </row>
    <row r="1063" spans="1:6" ht="15.75" x14ac:dyDescent="0.25">
      <c r="A1063" s="6" t="s">
        <v>1309</v>
      </c>
      <c r="B1063" s="6" t="s">
        <v>3446</v>
      </c>
      <c r="C1063" s="6" t="s">
        <v>5450</v>
      </c>
      <c r="D1063" s="9" t="s">
        <v>6736</v>
      </c>
      <c r="E1063" s="9" t="s">
        <v>7554</v>
      </c>
      <c r="F1063" t="s">
        <v>7555</v>
      </c>
    </row>
    <row r="1064" spans="1:6" ht="15.75" x14ac:dyDescent="0.25">
      <c r="A1064" s="6" t="s">
        <v>1308</v>
      </c>
      <c r="B1064" s="6" t="s">
        <v>3447</v>
      </c>
      <c r="C1064" s="6" t="s">
        <v>5708</v>
      </c>
      <c r="D1064" s="9" t="s">
        <v>6736</v>
      </c>
      <c r="E1064" s="9" t="s">
        <v>7556</v>
      </c>
    </row>
    <row r="1065" spans="1:6" ht="15.75" x14ac:dyDescent="0.25">
      <c r="A1065" s="6" t="s">
        <v>1307</v>
      </c>
      <c r="B1065" s="6" t="s">
        <v>3448</v>
      </c>
      <c r="C1065" s="6" t="s">
        <v>5709</v>
      </c>
      <c r="D1065" s="9" t="s">
        <v>6736</v>
      </c>
      <c r="E1065" s="9" t="s">
        <v>7557</v>
      </c>
    </row>
    <row r="1066" spans="1:6" ht="15.75" x14ac:dyDescent="0.25">
      <c r="A1066" s="6" t="s">
        <v>1306</v>
      </c>
      <c r="B1066" s="6" t="s">
        <v>3449</v>
      </c>
      <c r="C1066" s="6" t="s">
        <v>5710</v>
      </c>
      <c r="D1066" s="9" t="s">
        <v>6734</v>
      </c>
      <c r="E1066" s="9" t="s">
        <v>7558</v>
      </c>
    </row>
    <row r="1067" spans="1:6" ht="15.75" x14ac:dyDescent="0.25">
      <c r="A1067" s="6" t="s">
        <v>1305</v>
      </c>
      <c r="B1067" s="6" t="s">
        <v>3450</v>
      </c>
      <c r="C1067" s="6" t="s">
        <v>5711</v>
      </c>
      <c r="D1067" s="9" t="s">
        <v>6736</v>
      </c>
      <c r="E1067" s="9" t="s">
        <v>7559</v>
      </c>
    </row>
    <row r="1068" spans="1:6" ht="15.75" x14ac:dyDescent="0.25">
      <c r="A1068" s="6" t="s">
        <v>1304</v>
      </c>
      <c r="B1068" s="6" t="s">
        <v>3451</v>
      </c>
      <c r="C1068" s="6" t="s">
        <v>5712</v>
      </c>
      <c r="D1068" s="9" t="s">
        <v>6734</v>
      </c>
      <c r="E1068" s="9" t="s">
        <v>7363</v>
      </c>
    </row>
    <row r="1069" spans="1:6" ht="15.75" x14ac:dyDescent="0.25">
      <c r="A1069" s="6" t="s">
        <v>1303</v>
      </c>
      <c r="B1069" s="6" t="s">
        <v>3452</v>
      </c>
      <c r="C1069" s="6" t="s">
        <v>5713</v>
      </c>
      <c r="D1069" s="9" t="s">
        <v>6736</v>
      </c>
      <c r="E1069" s="9" t="s">
        <v>6742</v>
      </c>
    </row>
    <row r="1070" spans="1:6" ht="15.75" x14ac:dyDescent="0.25">
      <c r="A1070" s="6" t="s">
        <v>1302</v>
      </c>
      <c r="B1070" s="6" t="s">
        <v>3453</v>
      </c>
      <c r="C1070" s="6" t="s">
        <v>5458</v>
      </c>
      <c r="D1070" s="9" t="s">
        <v>6734</v>
      </c>
      <c r="E1070" s="9" t="s">
        <v>7560</v>
      </c>
    </row>
    <row r="1071" spans="1:6" ht="15.75" x14ac:dyDescent="0.25">
      <c r="A1071" s="6" t="s">
        <v>1301</v>
      </c>
      <c r="B1071" s="6" t="s">
        <v>3454</v>
      </c>
      <c r="C1071" s="6" t="s">
        <v>5714</v>
      </c>
      <c r="D1071" s="9" t="s">
        <v>6734</v>
      </c>
      <c r="E1071" s="9" t="s">
        <v>7561</v>
      </c>
    </row>
    <row r="1072" spans="1:6" ht="15.75" x14ac:dyDescent="0.25">
      <c r="A1072" s="6" t="s">
        <v>1300</v>
      </c>
      <c r="B1072" s="6" t="s">
        <v>3455</v>
      </c>
      <c r="C1072" s="6" t="s">
        <v>5715</v>
      </c>
      <c r="D1072" s="9" t="s">
        <v>6734</v>
      </c>
      <c r="E1072" s="9" t="s">
        <v>7041</v>
      </c>
    </row>
    <row r="1073" spans="1:5" ht="15.75" x14ac:dyDescent="0.25">
      <c r="A1073" s="6" t="s">
        <v>1299</v>
      </c>
      <c r="B1073" s="6" t="s">
        <v>3456</v>
      </c>
      <c r="C1073" s="6" t="s">
        <v>5716</v>
      </c>
      <c r="D1073" s="9" t="s">
        <v>7152</v>
      </c>
      <c r="E1073" s="9" t="s">
        <v>7562</v>
      </c>
    </row>
    <row r="1074" spans="1:5" ht="15.75" x14ac:dyDescent="0.25">
      <c r="A1074" s="6" t="s">
        <v>1298</v>
      </c>
      <c r="B1074" s="6" t="s">
        <v>3457</v>
      </c>
      <c r="C1074" s="6" t="s">
        <v>5717</v>
      </c>
      <c r="D1074" s="9" t="s">
        <v>6734</v>
      </c>
      <c r="E1074" s="9" t="s">
        <v>7563</v>
      </c>
    </row>
    <row r="1075" spans="1:5" ht="15.75" x14ac:dyDescent="0.25">
      <c r="A1075" s="6" t="s">
        <v>1297</v>
      </c>
      <c r="B1075" s="6" t="s">
        <v>3458</v>
      </c>
      <c r="C1075" s="6" t="s">
        <v>5718</v>
      </c>
      <c r="D1075" s="9" t="s">
        <v>6736</v>
      </c>
      <c r="E1075" s="9" t="s">
        <v>6872</v>
      </c>
    </row>
    <row r="1076" spans="1:5" ht="15.75" x14ac:dyDescent="0.25">
      <c r="A1076" s="6" t="s">
        <v>1296</v>
      </c>
      <c r="B1076" s="6" t="s">
        <v>3459</v>
      </c>
      <c r="C1076" s="6" t="s">
        <v>5719</v>
      </c>
      <c r="D1076" s="9" t="s">
        <v>6736</v>
      </c>
      <c r="E1076" s="9" t="s">
        <v>7193</v>
      </c>
    </row>
    <row r="1077" spans="1:5" ht="15.75" x14ac:dyDescent="0.25">
      <c r="A1077" s="6" t="s">
        <v>1295</v>
      </c>
      <c r="B1077" s="6" t="s">
        <v>3460</v>
      </c>
      <c r="C1077" s="6" t="s">
        <v>5206</v>
      </c>
      <c r="D1077" s="9" t="s">
        <v>6736</v>
      </c>
      <c r="E1077" s="9" t="s">
        <v>7564</v>
      </c>
    </row>
    <row r="1078" spans="1:5" ht="15.75" x14ac:dyDescent="0.25">
      <c r="A1078" s="6" t="s">
        <v>1294</v>
      </c>
      <c r="B1078" s="6" t="s">
        <v>3461</v>
      </c>
      <c r="C1078" s="6" t="s">
        <v>5720</v>
      </c>
      <c r="D1078" s="9" t="s">
        <v>6734</v>
      </c>
      <c r="E1078" s="9" t="s">
        <v>7565</v>
      </c>
    </row>
    <row r="1079" spans="1:5" ht="15.75" x14ac:dyDescent="0.25">
      <c r="A1079" s="6" t="s">
        <v>1293</v>
      </c>
      <c r="B1079" s="6" t="s">
        <v>3462</v>
      </c>
      <c r="C1079" s="6" t="s">
        <v>5721</v>
      </c>
      <c r="D1079" s="9" t="s">
        <v>6736</v>
      </c>
      <c r="E1079" s="9" t="s">
        <v>6941</v>
      </c>
    </row>
    <row r="1080" spans="1:5" ht="15.75" x14ac:dyDescent="0.25">
      <c r="A1080" s="6" t="s">
        <v>1292</v>
      </c>
      <c r="B1080" s="6" t="s">
        <v>3463</v>
      </c>
      <c r="C1080" s="6" t="s">
        <v>5722</v>
      </c>
      <c r="D1080" s="9" t="s">
        <v>6736</v>
      </c>
      <c r="E1080" s="9" t="s">
        <v>7566</v>
      </c>
    </row>
    <row r="1081" spans="1:5" ht="15.75" x14ac:dyDescent="0.25">
      <c r="A1081" s="6" t="s">
        <v>1291</v>
      </c>
      <c r="B1081" s="6" t="s">
        <v>3464</v>
      </c>
      <c r="C1081" s="6" t="s">
        <v>5723</v>
      </c>
      <c r="D1081" s="9" t="s">
        <v>6736</v>
      </c>
      <c r="E1081" s="9" t="s">
        <v>7567</v>
      </c>
    </row>
    <row r="1082" spans="1:5" ht="15.75" x14ac:dyDescent="0.25">
      <c r="A1082" s="6" t="s">
        <v>1290</v>
      </c>
      <c r="B1082" s="6" t="s">
        <v>3465</v>
      </c>
      <c r="C1082" s="6" t="s">
        <v>5724</v>
      </c>
      <c r="D1082" s="9" t="s">
        <v>6736</v>
      </c>
      <c r="E1082" s="9" t="s">
        <v>7202</v>
      </c>
    </row>
    <row r="1083" spans="1:5" ht="15.75" x14ac:dyDescent="0.25">
      <c r="A1083" s="6" t="s">
        <v>1289</v>
      </c>
      <c r="B1083" s="6" t="s">
        <v>3466</v>
      </c>
      <c r="C1083" s="6" t="s">
        <v>5725</v>
      </c>
      <c r="D1083" s="9" t="s">
        <v>7152</v>
      </c>
      <c r="E1083" s="9" t="s">
        <v>7568</v>
      </c>
    </row>
    <row r="1084" spans="1:5" ht="15.75" x14ac:dyDescent="0.25">
      <c r="A1084" s="6" t="s">
        <v>1288</v>
      </c>
      <c r="B1084" s="6" t="s">
        <v>3467</v>
      </c>
      <c r="C1084" s="6" t="s">
        <v>5726</v>
      </c>
      <c r="D1084" s="9" t="s">
        <v>7152</v>
      </c>
      <c r="E1084" s="9" t="s">
        <v>7569</v>
      </c>
    </row>
    <row r="1085" spans="1:5" ht="15.75" x14ac:dyDescent="0.25">
      <c r="A1085" s="6" t="s">
        <v>1287</v>
      </c>
      <c r="B1085" s="6" t="s">
        <v>3468</v>
      </c>
      <c r="C1085" s="6" t="s">
        <v>5727</v>
      </c>
      <c r="D1085" s="9" t="s">
        <v>6736</v>
      </c>
      <c r="E1085" s="9" t="s">
        <v>7570</v>
      </c>
    </row>
    <row r="1086" spans="1:5" ht="15.75" x14ac:dyDescent="0.25">
      <c r="A1086" s="6" t="s">
        <v>1286</v>
      </c>
      <c r="B1086" s="6" t="s">
        <v>3469</v>
      </c>
      <c r="C1086" s="6" t="s">
        <v>5728</v>
      </c>
      <c r="D1086" s="9" t="s">
        <v>6736</v>
      </c>
      <c r="E1086" s="9" t="s">
        <v>7193</v>
      </c>
    </row>
    <row r="1087" spans="1:5" ht="15.75" x14ac:dyDescent="0.25">
      <c r="A1087" s="6" t="s">
        <v>1285</v>
      </c>
      <c r="B1087" s="6" t="s">
        <v>3470</v>
      </c>
      <c r="C1087" s="6" t="s">
        <v>5729</v>
      </c>
      <c r="D1087" s="9" t="s">
        <v>6736</v>
      </c>
      <c r="E1087" s="9" t="s">
        <v>6941</v>
      </c>
    </row>
    <row r="1088" spans="1:5" ht="15.75" x14ac:dyDescent="0.25">
      <c r="A1088" s="6" t="s">
        <v>1284</v>
      </c>
      <c r="B1088" s="6" t="s">
        <v>3471</v>
      </c>
      <c r="C1088" s="6" t="s">
        <v>5730</v>
      </c>
      <c r="D1088" s="9" t="s">
        <v>6734</v>
      </c>
      <c r="E1088" s="9" t="s">
        <v>7571</v>
      </c>
    </row>
    <row r="1089" spans="1:5" ht="15.75" x14ac:dyDescent="0.25">
      <c r="A1089" s="6" t="s">
        <v>1283</v>
      </c>
      <c r="B1089" s="6" t="s">
        <v>3472</v>
      </c>
      <c r="C1089" s="6" t="s">
        <v>5731</v>
      </c>
      <c r="D1089" s="9" t="s">
        <v>6734</v>
      </c>
      <c r="E1089" s="9" t="s">
        <v>7572</v>
      </c>
    </row>
    <row r="1090" spans="1:5" ht="15.75" x14ac:dyDescent="0.25">
      <c r="A1090" s="6" t="s">
        <v>1282</v>
      </c>
      <c r="B1090" s="6" t="s">
        <v>3473</v>
      </c>
      <c r="C1090" s="6" t="s">
        <v>5732</v>
      </c>
      <c r="D1090" s="9" t="s">
        <v>7152</v>
      </c>
      <c r="E1090" s="9" t="s">
        <v>7573</v>
      </c>
    </row>
    <row r="1091" spans="1:5" ht="15.75" x14ac:dyDescent="0.25">
      <c r="A1091" s="6" t="s">
        <v>1281</v>
      </c>
      <c r="B1091" s="6" t="s">
        <v>3474</v>
      </c>
      <c r="C1091" s="6" t="s">
        <v>5733</v>
      </c>
      <c r="D1091" s="9" t="s">
        <v>6734</v>
      </c>
      <c r="E1091" s="9" t="s">
        <v>7574</v>
      </c>
    </row>
    <row r="1092" spans="1:5" ht="15.75" x14ac:dyDescent="0.25">
      <c r="A1092" s="6" t="s">
        <v>1280</v>
      </c>
      <c r="B1092" s="6" t="s">
        <v>3475</v>
      </c>
      <c r="C1092" s="6" t="s">
        <v>5686</v>
      </c>
      <c r="D1092" s="9" t="s">
        <v>6734</v>
      </c>
      <c r="E1092" s="9" t="s">
        <v>7575</v>
      </c>
    </row>
    <row r="1093" spans="1:5" ht="15.75" x14ac:dyDescent="0.25">
      <c r="A1093" s="6" t="s">
        <v>1279</v>
      </c>
      <c r="B1093" s="6" t="s">
        <v>3476</v>
      </c>
      <c r="C1093" s="6" t="s">
        <v>5734</v>
      </c>
      <c r="D1093" s="9" t="s">
        <v>6736</v>
      </c>
      <c r="E1093" s="9" t="s">
        <v>7576</v>
      </c>
    </row>
    <row r="1094" spans="1:5" ht="15.75" x14ac:dyDescent="0.25">
      <c r="A1094" s="6" t="s">
        <v>1278</v>
      </c>
      <c r="B1094" s="6" t="s">
        <v>3477</v>
      </c>
      <c r="C1094" s="6" t="s">
        <v>5735</v>
      </c>
      <c r="D1094" s="9" t="s">
        <v>6734</v>
      </c>
      <c r="E1094" s="9" t="s">
        <v>7577</v>
      </c>
    </row>
    <row r="1095" spans="1:5" ht="15.75" x14ac:dyDescent="0.25">
      <c r="A1095" s="6" t="s">
        <v>1277</v>
      </c>
      <c r="B1095" s="6" t="s">
        <v>3478</v>
      </c>
      <c r="C1095" s="6" t="s">
        <v>4793</v>
      </c>
      <c r="D1095" s="9" t="s">
        <v>6736</v>
      </c>
      <c r="E1095" s="9" t="s">
        <v>7405</v>
      </c>
    </row>
    <row r="1096" spans="1:5" ht="15.75" x14ac:dyDescent="0.25">
      <c r="A1096" s="6" t="s">
        <v>1276</v>
      </c>
      <c r="B1096" s="6" t="s">
        <v>3479</v>
      </c>
      <c r="C1096" s="6" t="s">
        <v>5736</v>
      </c>
      <c r="D1096" s="9" t="s">
        <v>6736</v>
      </c>
      <c r="E1096" s="9" t="s">
        <v>6882</v>
      </c>
    </row>
    <row r="1097" spans="1:5" ht="15.75" x14ac:dyDescent="0.25">
      <c r="A1097" s="6" t="s">
        <v>1275</v>
      </c>
      <c r="B1097" s="6" t="s">
        <v>3480</v>
      </c>
      <c r="C1097" s="6" t="s">
        <v>5737</v>
      </c>
      <c r="D1097" s="9" t="s">
        <v>7152</v>
      </c>
      <c r="E1097" s="9" t="s">
        <v>7578</v>
      </c>
    </row>
    <row r="1098" spans="1:5" ht="15.75" x14ac:dyDescent="0.25">
      <c r="A1098" s="6" t="s">
        <v>1274</v>
      </c>
      <c r="B1098" s="6" t="s">
        <v>3481</v>
      </c>
      <c r="C1098" s="6" t="s">
        <v>5738</v>
      </c>
      <c r="D1098" s="9" t="s">
        <v>6734</v>
      </c>
      <c r="E1098" s="9" t="s">
        <v>7579</v>
      </c>
    </row>
    <row r="1099" spans="1:5" ht="15.75" x14ac:dyDescent="0.25">
      <c r="A1099" s="6" t="s">
        <v>1273</v>
      </c>
      <c r="B1099" s="6" t="s">
        <v>3482</v>
      </c>
      <c r="C1099" s="6" t="s">
        <v>5739</v>
      </c>
      <c r="D1099" s="9" t="s">
        <v>6734</v>
      </c>
      <c r="E1099" s="9" t="s">
        <v>7306</v>
      </c>
    </row>
    <row r="1100" spans="1:5" ht="15.75" x14ac:dyDescent="0.25">
      <c r="A1100" s="6" t="s">
        <v>1272</v>
      </c>
      <c r="B1100" s="6" t="s">
        <v>3483</v>
      </c>
      <c r="C1100" s="6" t="s">
        <v>4980</v>
      </c>
      <c r="D1100" s="9" t="s">
        <v>6734</v>
      </c>
      <c r="E1100" s="9" t="s">
        <v>7580</v>
      </c>
    </row>
    <row r="1101" spans="1:5" ht="15.75" x14ac:dyDescent="0.25">
      <c r="A1101" s="6" t="s">
        <v>1271</v>
      </c>
      <c r="B1101" s="6" t="s">
        <v>3484</v>
      </c>
      <c r="C1101" s="6" t="s">
        <v>5740</v>
      </c>
      <c r="D1101" s="9" t="s">
        <v>6736</v>
      </c>
      <c r="E1101" s="9" t="s">
        <v>7581</v>
      </c>
    </row>
    <row r="1102" spans="1:5" ht="15.75" x14ac:dyDescent="0.25">
      <c r="A1102" s="6" t="s">
        <v>1270</v>
      </c>
      <c r="B1102" s="6" t="s">
        <v>3485</v>
      </c>
      <c r="C1102" s="6" t="s">
        <v>5741</v>
      </c>
      <c r="D1102" s="9" t="s">
        <v>7152</v>
      </c>
      <c r="E1102" s="9" t="s">
        <v>7124</v>
      </c>
    </row>
    <row r="1103" spans="1:5" ht="15.75" x14ac:dyDescent="0.25">
      <c r="A1103" s="6" t="s">
        <v>1269</v>
      </c>
      <c r="B1103" s="6" t="s">
        <v>3486</v>
      </c>
      <c r="C1103" s="6" t="s">
        <v>5184</v>
      </c>
      <c r="D1103" s="9" t="s">
        <v>6736</v>
      </c>
      <c r="E1103" s="9" t="s">
        <v>6742</v>
      </c>
    </row>
    <row r="1104" spans="1:5" ht="15.75" x14ac:dyDescent="0.25">
      <c r="A1104" s="6" t="s">
        <v>1268</v>
      </c>
      <c r="B1104" s="6" t="s">
        <v>3487</v>
      </c>
      <c r="C1104" s="6" t="s">
        <v>5742</v>
      </c>
      <c r="D1104" s="9" t="s">
        <v>6736</v>
      </c>
      <c r="E1104" s="9" t="s">
        <v>7582</v>
      </c>
    </row>
    <row r="1105" spans="1:5" ht="15.75" x14ac:dyDescent="0.25">
      <c r="A1105" s="6" t="s">
        <v>1267</v>
      </c>
      <c r="B1105" s="6" t="s">
        <v>3488</v>
      </c>
      <c r="C1105" s="6" t="s">
        <v>5743</v>
      </c>
      <c r="D1105" s="9" t="s">
        <v>6734</v>
      </c>
      <c r="E1105" s="9" t="s">
        <v>7583</v>
      </c>
    </row>
    <row r="1106" spans="1:5" ht="15.75" x14ac:dyDescent="0.25">
      <c r="A1106" s="6" t="s">
        <v>1266</v>
      </c>
      <c r="B1106" s="6" t="s">
        <v>3489</v>
      </c>
      <c r="C1106" s="6" t="s">
        <v>5744</v>
      </c>
      <c r="D1106" s="9" t="s">
        <v>6736</v>
      </c>
      <c r="E1106" s="9" t="s">
        <v>7584</v>
      </c>
    </row>
    <row r="1107" spans="1:5" ht="15.75" x14ac:dyDescent="0.25">
      <c r="A1107" s="6" t="s">
        <v>1265</v>
      </c>
      <c r="B1107" s="6" t="s">
        <v>3490</v>
      </c>
      <c r="C1107" s="6" t="s">
        <v>5745</v>
      </c>
      <c r="D1107" s="9" t="s">
        <v>6736</v>
      </c>
      <c r="E1107" s="9" t="s">
        <v>6846</v>
      </c>
    </row>
    <row r="1108" spans="1:5" ht="15.75" x14ac:dyDescent="0.25">
      <c r="A1108" s="6" t="s">
        <v>1264</v>
      </c>
      <c r="B1108" s="6" t="s">
        <v>3491</v>
      </c>
      <c r="C1108" s="6" t="s">
        <v>5746</v>
      </c>
      <c r="D1108" s="9" t="s">
        <v>6736</v>
      </c>
      <c r="E1108" s="9" t="s">
        <v>7228</v>
      </c>
    </row>
    <row r="1109" spans="1:5" ht="15.75" x14ac:dyDescent="0.25">
      <c r="A1109" s="6" t="s">
        <v>1263</v>
      </c>
      <c r="B1109" s="6" t="s">
        <v>3492</v>
      </c>
      <c r="C1109" s="6" t="s">
        <v>5747</v>
      </c>
      <c r="D1109" s="9" t="s">
        <v>6734</v>
      </c>
      <c r="E1109" s="9" t="s">
        <v>7585</v>
      </c>
    </row>
    <row r="1110" spans="1:5" ht="15.75" x14ac:dyDescent="0.25">
      <c r="A1110" s="6" t="s">
        <v>1262</v>
      </c>
      <c r="B1110" s="6" t="s">
        <v>3493</v>
      </c>
      <c r="C1110" s="6" t="s">
        <v>5748</v>
      </c>
      <c r="D1110" s="9" t="s">
        <v>7152</v>
      </c>
      <c r="E1110" s="9" t="s">
        <v>7586</v>
      </c>
    </row>
    <row r="1111" spans="1:5" ht="15.75" x14ac:dyDescent="0.25">
      <c r="A1111" s="6" t="s">
        <v>1261</v>
      </c>
      <c r="B1111" s="6" t="s">
        <v>3494</v>
      </c>
      <c r="C1111" s="6" t="s">
        <v>5749</v>
      </c>
      <c r="D1111" s="9" t="s">
        <v>7152</v>
      </c>
      <c r="E1111" s="9" t="s">
        <v>7587</v>
      </c>
    </row>
    <row r="1112" spans="1:5" ht="15.75" x14ac:dyDescent="0.25">
      <c r="A1112" s="6" t="s">
        <v>1260</v>
      </c>
      <c r="B1112" s="6" t="s">
        <v>3495</v>
      </c>
      <c r="C1112" s="6" t="s">
        <v>5114</v>
      </c>
      <c r="D1112" s="9" t="s">
        <v>6734</v>
      </c>
      <c r="E1112" s="9" t="s">
        <v>6812</v>
      </c>
    </row>
    <row r="1113" spans="1:5" ht="15.75" x14ac:dyDescent="0.25">
      <c r="A1113" s="6" t="s">
        <v>1259</v>
      </c>
      <c r="B1113" s="6" t="s">
        <v>3496</v>
      </c>
      <c r="C1113" s="6" t="s">
        <v>5750</v>
      </c>
      <c r="D1113" s="9" t="s">
        <v>7152</v>
      </c>
      <c r="E1113" s="9" t="s">
        <v>7588</v>
      </c>
    </row>
    <row r="1114" spans="1:5" ht="15.75" x14ac:dyDescent="0.25">
      <c r="A1114" s="6" t="s">
        <v>1258</v>
      </c>
      <c r="B1114" s="6" t="s">
        <v>3497</v>
      </c>
      <c r="C1114" s="6" t="s">
        <v>5751</v>
      </c>
      <c r="D1114" s="9" t="s">
        <v>6736</v>
      </c>
      <c r="E1114" s="9" t="s">
        <v>6826</v>
      </c>
    </row>
    <row r="1115" spans="1:5" ht="15.75" x14ac:dyDescent="0.25">
      <c r="A1115" s="6" t="s">
        <v>1257</v>
      </c>
      <c r="B1115" s="6" t="s">
        <v>3498</v>
      </c>
      <c r="C1115" s="6" t="s">
        <v>5752</v>
      </c>
      <c r="D1115" s="9" t="s">
        <v>6734</v>
      </c>
      <c r="E1115" s="9" t="s">
        <v>7589</v>
      </c>
    </row>
    <row r="1116" spans="1:5" ht="15.75" x14ac:dyDescent="0.25">
      <c r="A1116" s="6" t="s">
        <v>1256</v>
      </c>
      <c r="B1116" s="6" t="s">
        <v>3499</v>
      </c>
      <c r="C1116" s="6" t="s">
        <v>5753</v>
      </c>
      <c r="D1116" s="9" t="s">
        <v>6734</v>
      </c>
      <c r="E1116" s="9" t="s">
        <v>7590</v>
      </c>
    </row>
    <row r="1117" spans="1:5" ht="15.75" x14ac:dyDescent="0.25">
      <c r="A1117" s="6" t="s">
        <v>1255</v>
      </c>
      <c r="B1117" s="6" t="s">
        <v>3500</v>
      </c>
      <c r="C1117" s="6" t="s">
        <v>5754</v>
      </c>
      <c r="D1117" s="9" t="s">
        <v>6734</v>
      </c>
      <c r="E1117" s="9" t="s">
        <v>7591</v>
      </c>
    </row>
    <row r="1118" spans="1:5" ht="15.75" x14ac:dyDescent="0.25">
      <c r="A1118" s="6" t="s">
        <v>1254</v>
      </c>
      <c r="B1118" s="6" t="s">
        <v>3501</v>
      </c>
      <c r="C1118" s="6" t="s">
        <v>5755</v>
      </c>
      <c r="D1118" s="9" t="s">
        <v>6734</v>
      </c>
      <c r="E1118" s="9" t="s">
        <v>7592</v>
      </c>
    </row>
    <row r="1119" spans="1:5" ht="15.75" x14ac:dyDescent="0.25">
      <c r="A1119" s="6" t="s">
        <v>1253</v>
      </c>
      <c r="B1119" s="6" t="s">
        <v>3502</v>
      </c>
      <c r="C1119" s="6" t="s">
        <v>5756</v>
      </c>
      <c r="D1119" s="9" t="s">
        <v>6734</v>
      </c>
      <c r="E1119" s="9" t="s">
        <v>6945</v>
      </c>
    </row>
    <row r="1120" spans="1:5" ht="15.75" x14ac:dyDescent="0.25">
      <c r="A1120" s="6" t="s">
        <v>1252</v>
      </c>
      <c r="B1120" s="6" t="s">
        <v>3503</v>
      </c>
      <c r="C1120" s="6" t="s">
        <v>5757</v>
      </c>
      <c r="D1120" s="9" t="s">
        <v>6736</v>
      </c>
      <c r="E1120" s="9" t="s">
        <v>7593</v>
      </c>
    </row>
    <row r="1121" spans="1:5" ht="15.75" x14ac:dyDescent="0.25">
      <c r="A1121" s="6" t="s">
        <v>1251</v>
      </c>
      <c r="B1121" s="6" t="s">
        <v>3504</v>
      </c>
      <c r="C1121" s="6" t="s">
        <v>5758</v>
      </c>
      <c r="D1121" s="9" t="s">
        <v>6736</v>
      </c>
      <c r="E1121" s="9" t="s">
        <v>7594</v>
      </c>
    </row>
    <row r="1122" spans="1:5" ht="15.75" x14ac:dyDescent="0.25">
      <c r="A1122" s="6" t="s">
        <v>1250</v>
      </c>
      <c r="B1122" s="6" t="s">
        <v>3505</v>
      </c>
      <c r="C1122" s="6" t="s">
        <v>5759</v>
      </c>
      <c r="D1122" s="9" t="s">
        <v>6736</v>
      </c>
      <c r="E1122" s="9" t="s">
        <v>7595</v>
      </c>
    </row>
    <row r="1123" spans="1:5" ht="15.75" x14ac:dyDescent="0.25">
      <c r="A1123" s="6" t="s">
        <v>1249</v>
      </c>
      <c r="B1123" s="6" t="s">
        <v>3506</v>
      </c>
      <c r="C1123" s="6" t="s">
        <v>5760</v>
      </c>
      <c r="D1123" s="9" t="s">
        <v>6736</v>
      </c>
      <c r="E1123" s="9" t="s">
        <v>7405</v>
      </c>
    </row>
    <row r="1124" spans="1:5" ht="15.75" x14ac:dyDescent="0.25">
      <c r="A1124" s="6" t="s">
        <v>1248</v>
      </c>
      <c r="B1124" s="6" t="s">
        <v>3507</v>
      </c>
      <c r="C1124" s="6" t="s">
        <v>5761</v>
      </c>
      <c r="D1124" s="9" t="s">
        <v>6734</v>
      </c>
      <c r="E1124" s="9" t="s">
        <v>7596</v>
      </c>
    </row>
    <row r="1125" spans="1:5" ht="15.75" x14ac:dyDescent="0.25">
      <c r="A1125" s="6" t="s">
        <v>1247</v>
      </c>
      <c r="B1125" s="6" t="s">
        <v>3508</v>
      </c>
      <c r="C1125" s="6" t="s">
        <v>5762</v>
      </c>
      <c r="D1125" s="9" t="s">
        <v>6736</v>
      </c>
      <c r="E1125" s="9" t="s">
        <v>7089</v>
      </c>
    </row>
    <row r="1126" spans="1:5" ht="15.75" x14ac:dyDescent="0.25">
      <c r="A1126" s="6" t="s">
        <v>1246</v>
      </c>
      <c r="B1126" s="6" t="s">
        <v>3509</v>
      </c>
      <c r="C1126" s="6" t="s">
        <v>5763</v>
      </c>
      <c r="D1126" s="9" t="s">
        <v>7152</v>
      </c>
      <c r="E1126" s="9" t="s">
        <v>7597</v>
      </c>
    </row>
    <row r="1127" spans="1:5" ht="15.75" x14ac:dyDescent="0.25">
      <c r="A1127" s="6" t="s">
        <v>1245</v>
      </c>
      <c r="B1127" s="6" t="s">
        <v>3510</v>
      </c>
      <c r="C1127" s="6" t="s">
        <v>5764</v>
      </c>
      <c r="D1127" s="9" t="s">
        <v>6734</v>
      </c>
      <c r="E1127" s="9" t="s">
        <v>7598</v>
      </c>
    </row>
    <row r="1128" spans="1:5" ht="15.75" x14ac:dyDescent="0.25">
      <c r="A1128" s="6" t="s">
        <v>1244</v>
      </c>
      <c r="B1128" s="6" t="s">
        <v>3511</v>
      </c>
      <c r="C1128" s="6" t="s">
        <v>5765</v>
      </c>
      <c r="D1128" s="9" t="s">
        <v>6736</v>
      </c>
      <c r="E1128" s="9" t="s">
        <v>7095</v>
      </c>
    </row>
    <row r="1129" spans="1:5" ht="15.75" x14ac:dyDescent="0.25">
      <c r="A1129" s="6" t="s">
        <v>1243</v>
      </c>
      <c r="B1129" s="6" t="s">
        <v>3512</v>
      </c>
      <c r="C1129" s="6" t="s">
        <v>5766</v>
      </c>
      <c r="D1129" s="9" t="s">
        <v>6736</v>
      </c>
      <c r="E1129" s="9" t="s">
        <v>6783</v>
      </c>
    </row>
    <row r="1130" spans="1:5" ht="15.75" x14ac:dyDescent="0.25">
      <c r="A1130" s="6" t="s">
        <v>1242</v>
      </c>
      <c r="B1130" s="6" t="s">
        <v>3513</v>
      </c>
      <c r="C1130" s="6" t="s">
        <v>5767</v>
      </c>
      <c r="D1130" s="9" t="s">
        <v>6736</v>
      </c>
      <c r="E1130" s="9" t="s">
        <v>7599</v>
      </c>
    </row>
    <row r="1131" spans="1:5" ht="15.75" x14ac:dyDescent="0.25">
      <c r="A1131" s="6" t="s">
        <v>1241</v>
      </c>
      <c r="B1131" s="6" t="s">
        <v>3514</v>
      </c>
      <c r="C1131" s="6" t="s">
        <v>5768</v>
      </c>
      <c r="D1131" s="9" t="s">
        <v>6734</v>
      </c>
      <c r="E1131" s="9" t="s">
        <v>7180</v>
      </c>
    </row>
    <row r="1132" spans="1:5" ht="15.75" x14ac:dyDescent="0.25">
      <c r="A1132" s="6" t="s">
        <v>1240</v>
      </c>
      <c r="B1132" s="6" t="s">
        <v>3515</v>
      </c>
      <c r="C1132" s="6" t="s">
        <v>5769</v>
      </c>
      <c r="D1132" s="9" t="s">
        <v>7152</v>
      </c>
      <c r="E1132" s="9" t="s">
        <v>7600</v>
      </c>
    </row>
    <row r="1133" spans="1:5" ht="15.75" x14ac:dyDescent="0.25">
      <c r="A1133" s="6" t="s">
        <v>1239</v>
      </c>
      <c r="B1133" s="6" t="s">
        <v>3516</v>
      </c>
      <c r="C1133" s="6" t="s">
        <v>5770</v>
      </c>
      <c r="D1133" s="9" t="s">
        <v>6734</v>
      </c>
      <c r="E1133" s="9" t="s">
        <v>7601</v>
      </c>
    </row>
    <row r="1134" spans="1:5" ht="15.75" x14ac:dyDescent="0.25">
      <c r="A1134" s="6" t="s">
        <v>1238</v>
      </c>
      <c r="B1134" s="6" t="s">
        <v>3517</v>
      </c>
      <c r="C1134" s="6" t="s">
        <v>5771</v>
      </c>
      <c r="D1134" s="9" t="s">
        <v>6736</v>
      </c>
      <c r="E1134" s="9" t="s">
        <v>7602</v>
      </c>
    </row>
    <row r="1135" spans="1:5" ht="15.75" x14ac:dyDescent="0.25">
      <c r="A1135" s="6" t="s">
        <v>1237</v>
      </c>
      <c r="B1135" s="6" t="s">
        <v>3518</v>
      </c>
      <c r="C1135" s="6" t="s">
        <v>5772</v>
      </c>
      <c r="D1135" s="9" t="s">
        <v>6734</v>
      </c>
      <c r="E1135" s="9" t="s">
        <v>6913</v>
      </c>
    </row>
    <row r="1136" spans="1:5" ht="15.75" x14ac:dyDescent="0.25">
      <c r="A1136" s="6" t="s">
        <v>1236</v>
      </c>
      <c r="B1136" s="6" t="s">
        <v>3519</v>
      </c>
      <c r="C1136" s="6" t="s">
        <v>5773</v>
      </c>
      <c r="D1136" s="9" t="s">
        <v>6734</v>
      </c>
      <c r="E1136" s="9" t="s">
        <v>6797</v>
      </c>
    </row>
    <row r="1137" spans="1:5" ht="15.75" x14ac:dyDescent="0.25">
      <c r="A1137" s="6" t="s">
        <v>1235</v>
      </c>
      <c r="B1137" s="6" t="s">
        <v>3520</v>
      </c>
      <c r="C1137" s="6" t="s">
        <v>5774</v>
      </c>
      <c r="D1137" s="9" t="s">
        <v>6734</v>
      </c>
      <c r="E1137" s="9" t="s">
        <v>7603</v>
      </c>
    </row>
    <row r="1138" spans="1:5" ht="15.75" x14ac:dyDescent="0.25">
      <c r="A1138" s="6" t="s">
        <v>1234</v>
      </c>
      <c r="B1138" s="6" t="s">
        <v>3521</v>
      </c>
      <c r="C1138" s="6" t="s">
        <v>5775</v>
      </c>
      <c r="D1138" s="9" t="s">
        <v>6734</v>
      </c>
      <c r="E1138" s="9" t="s">
        <v>7604</v>
      </c>
    </row>
    <row r="1139" spans="1:5" ht="15.75" x14ac:dyDescent="0.25">
      <c r="A1139" s="6" t="s">
        <v>1233</v>
      </c>
      <c r="B1139" s="6" t="s">
        <v>3522</v>
      </c>
      <c r="C1139" s="6" t="s">
        <v>5776</v>
      </c>
      <c r="D1139" s="9" t="s">
        <v>6734</v>
      </c>
      <c r="E1139" s="9" t="s">
        <v>7605</v>
      </c>
    </row>
    <row r="1140" spans="1:5" ht="15.75" x14ac:dyDescent="0.25">
      <c r="A1140" s="6" t="s">
        <v>1232</v>
      </c>
      <c r="B1140" s="6" t="s">
        <v>3523</v>
      </c>
      <c r="C1140" s="6" t="s">
        <v>5777</v>
      </c>
      <c r="D1140" s="9" t="s">
        <v>6734</v>
      </c>
      <c r="E1140" s="9" t="s">
        <v>7606</v>
      </c>
    </row>
    <row r="1141" spans="1:5" ht="15.75" x14ac:dyDescent="0.25">
      <c r="A1141" s="6" t="s">
        <v>1231</v>
      </c>
      <c r="B1141" s="6" t="s">
        <v>3524</v>
      </c>
      <c r="C1141" s="6" t="s">
        <v>5778</v>
      </c>
      <c r="D1141" s="9" t="s">
        <v>6736</v>
      </c>
      <c r="E1141" s="9" t="s">
        <v>6783</v>
      </c>
    </row>
    <row r="1142" spans="1:5" ht="15.75" x14ac:dyDescent="0.25">
      <c r="A1142" s="6" t="s">
        <v>1230</v>
      </c>
      <c r="B1142" s="6" t="s">
        <v>3525</v>
      </c>
      <c r="C1142" s="6" t="s">
        <v>4946</v>
      </c>
      <c r="D1142" s="9" t="s">
        <v>6736</v>
      </c>
      <c r="E1142" s="9" t="s">
        <v>6798</v>
      </c>
    </row>
    <row r="1143" spans="1:5" ht="15.75" x14ac:dyDescent="0.25">
      <c r="A1143" s="6" t="s">
        <v>1229</v>
      </c>
      <c r="B1143" s="6" t="s">
        <v>3526</v>
      </c>
      <c r="C1143" s="6" t="s">
        <v>5779</v>
      </c>
      <c r="D1143" s="9" t="s">
        <v>6734</v>
      </c>
      <c r="E1143" s="9" t="s">
        <v>6912</v>
      </c>
    </row>
    <row r="1144" spans="1:5" ht="15.75" x14ac:dyDescent="0.25">
      <c r="A1144" s="6" t="s">
        <v>1228</v>
      </c>
      <c r="B1144" s="6" t="s">
        <v>3527</v>
      </c>
      <c r="C1144" s="6" t="s">
        <v>5780</v>
      </c>
      <c r="D1144" s="9" t="s">
        <v>6736</v>
      </c>
      <c r="E1144" s="9" t="s">
        <v>7405</v>
      </c>
    </row>
    <row r="1145" spans="1:5" ht="15.75" x14ac:dyDescent="0.25">
      <c r="A1145" s="6" t="s">
        <v>1227</v>
      </c>
      <c r="B1145" s="6" t="s">
        <v>3528</v>
      </c>
      <c r="C1145" s="6" t="s">
        <v>5781</v>
      </c>
      <c r="D1145" s="9" t="s">
        <v>6734</v>
      </c>
      <c r="E1145" s="9" t="s">
        <v>7607</v>
      </c>
    </row>
    <row r="1146" spans="1:5" ht="15.75" x14ac:dyDescent="0.25">
      <c r="A1146" s="6" t="s">
        <v>1226</v>
      </c>
      <c r="B1146" s="6" t="s">
        <v>3529</v>
      </c>
      <c r="C1146" s="6" t="s">
        <v>5782</v>
      </c>
      <c r="D1146" s="9" t="s">
        <v>6734</v>
      </c>
      <c r="E1146" s="9" t="s">
        <v>6758</v>
      </c>
    </row>
    <row r="1147" spans="1:5" ht="15.75" x14ac:dyDescent="0.25">
      <c r="A1147" s="6" t="s">
        <v>1225</v>
      </c>
      <c r="B1147" s="6" t="s">
        <v>3530</v>
      </c>
      <c r="C1147" s="6" t="s">
        <v>5783</v>
      </c>
      <c r="D1147" s="9" t="s">
        <v>6736</v>
      </c>
      <c r="E1147" s="9" t="s">
        <v>7608</v>
      </c>
    </row>
    <row r="1148" spans="1:5" ht="15.75" x14ac:dyDescent="0.25">
      <c r="A1148" s="6" t="s">
        <v>1224</v>
      </c>
      <c r="B1148" s="6" t="s">
        <v>3531</v>
      </c>
      <c r="C1148" s="6" t="s">
        <v>5784</v>
      </c>
      <c r="D1148" s="9" t="s">
        <v>6736</v>
      </c>
      <c r="E1148" s="9" t="s">
        <v>7609</v>
      </c>
    </row>
    <row r="1149" spans="1:5" ht="15.75" x14ac:dyDescent="0.25">
      <c r="A1149" s="6" t="s">
        <v>1223</v>
      </c>
      <c r="B1149" s="6" t="s">
        <v>3532</v>
      </c>
      <c r="C1149" s="6" t="s">
        <v>5785</v>
      </c>
      <c r="D1149" s="9" t="s">
        <v>6736</v>
      </c>
      <c r="E1149" s="9" t="s">
        <v>6830</v>
      </c>
    </row>
    <row r="1150" spans="1:5" ht="15.75" x14ac:dyDescent="0.25">
      <c r="A1150" s="6" t="s">
        <v>1222</v>
      </c>
      <c r="B1150" s="6" t="s">
        <v>3533</v>
      </c>
      <c r="C1150" s="6" t="s">
        <v>5786</v>
      </c>
      <c r="D1150" s="9" t="s">
        <v>6736</v>
      </c>
      <c r="E1150" s="9" t="s">
        <v>6882</v>
      </c>
    </row>
    <row r="1151" spans="1:5" ht="15.75" x14ac:dyDescent="0.25">
      <c r="A1151" s="6" t="s">
        <v>1221</v>
      </c>
      <c r="B1151" s="6" t="s">
        <v>3534</v>
      </c>
      <c r="C1151" s="6" t="s">
        <v>5787</v>
      </c>
      <c r="D1151" s="9" t="s">
        <v>6734</v>
      </c>
      <c r="E1151" s="9" t="s">
        <v>7610</v>
      </c>
    </row>
    <row r="1152" spans="1:5" ht="15.75" x14ac:dyDescent="0.25">
      <c r="A1152" s="6" t="s">
        <v>1220</v>
      </c>
      <c r="B1152" s="6" t="s">
        <v>3535</v>
      </c>
      <c r="C1152" s="6" t="s">
        <v>5225</v>
      </c>
      <c r="D1152" s="9" t="s">
        <v>6736</v>
      </c>
      <c r="E1152" s="9" t="s">
        <v>7611</v>
      </c>
    </row>
    <row r="1153" spans="1:5" ht="15.75" x14ac:dyDescent="0.25">
      <c r="A1153" s="6" t="s">
        <v>1219</v>
      </c>
      <c r="B1153" s="6" t="s">
        <v>3536</v>
      </c>
      <c r="C1153" s="6" t="s">
        <v>5788</v>
      </c>
      <c r="D1153" s="9" t="s">
        <v>6736</v>
      </c>
      <c r="E1153" s="9" t="s">
        <v>7612</v>
      </c>
    </row>
    <row r="1154" spans="1:5" ht="15.75" x14ac:dyDescent="0.25">
      <c r="A1154" s="6" t="s">
        <v>1218</v>
      </c>
      <c r="B1154" s="6" t="s">
        <v>3537</v>
      </c>
      <c r="C1154" s="6" t="s">
        <v>5789</v>
      </c>
      <c r="D1154" s="9" t="s">
        <v>6734</v>
      </c>
      <c r="E1154" s="9" t="s">
        <v>7165</v>
      </c>
    </row>
    <row r="1155" spans="1:5" ht="15.75" x14ac:dyDescent="0.25">
      <c r="A1155" s="6" t="s">
        <v>1217</v>
      </c>
      <c r="B1155" s="6" t="s">
        <v>3538</v>
      </c>
      <c r="C1155" s="6" t="s">
        <v>5790</v>
      </c>
      <c r="D1155" s="9" t="s">
        <v>6734</v>
      </c>
      <c r="E1155" s="9" t="s">
        <v>7613</v>
      </c>
    </row>
    <row r="1156" spans="1:5" ht="15.75" x14ac:dyDescent="0.25">
      <c r="A1156" s="6" t="s">
        <v>1216</v>
      </c>
      <c r="B1156" s="6" t="s">
        <v>3539</v>
      </c>
      <c r="C1156" s="6" t="s">
        <v>5791</v>
      </c>
      <c r="D1156" s="9" t="s">
        <v>6734</v>
      </c>
      <c r="E1156" s="9" t="s">
        <v>7614</v>
      </c>
    </row>
    <row r="1157" spans="1:5" ht="15.75" x14ac:dyDescent="0.25">
      <c r="A1157" s="6" t="s">
        <v>1215</v>
      </c>
      <c r="B1157" s="6" t="s">
        <v>3540</v>
      </c>
      <c r="C1157" s="6" t="s">
        <v>5792</v>
      </c>
      <c r="D1157" s="9" t="s">
        <v>6736</v>
      </c>
      <c r="E1157" s="9" t="s">
        <v>7615</v>
      </c>
    </row>
    <row r="1158" spans="1:5" ht="15.75" x14ac:dyDescent="0.25">
      <c r="A1158" s="6" t="s">
        <v>1214</v>
      </c>
      <c r="B1158" s="6" t="s">
        <v>3541</v>
      </c>
      <c r="C1158" s="6" t="s">
        <v>5793</v>
      </c>
      <c r="D1158" s="9" t="s">
        <v>6736</v>
      </c>
      <c r="E1158" s="9" t="s">
        <v>7616</v>
      </c>
    </row>
    <row r="1159" spans="1:5" ht="15.75" x14ac:dyDescent="0.25">
      <c r="A1159" s="6" t="s">
        <v>1213</v>
      </c>
      <c r="B1159" s="6" t="s">
        <v>3542</v>
      </c>
      <c r="C1159" s="6" t="s">
        <v>5794</v>
      </c>
      <c r="D1159" s="9" t="s">
        <v>6736</v>
      </c>
      <c r="E1159" s="9" t="s">
        <v>7617</v>
      </c>
    </row>
    <row r="1160" spans="1:5" ht="15.75" x14ac:dyDescent="0.25">
      <c r="A1160" s="6" t="s">
        <v>1212</v>
      </c>
      <c r="B1160" s="6" t="s">
        <v>3543</v>
      </c>
      <c r="C1160" s="6" t="s">
        <v>5795</v>
      </c>
      <c r="D1160" s="9" t="s">
        <v>6734</v>
      </c>
      <c r="E1160" s="9" t="s">
        <v>7618</v>
      </c>
    </row>
    <row r="1161" spans="1:5" ht="15.75" x14ac:dyDescent="0.25">
      <c r="A1161" s="6" t="s">
        <v>1211</v>
      </c>
      <c r="B1161" s="6" t="s">
        <v>3544</v>
      </c>
      <c r="C1161" s="6" t="s">
        <v>5796</v>
      </c>
      <c r="D1161" s="9" t="s">
        <v>6736</v>
      </c>
      <c r="E1161" s="9" t="s">
        <v>7619</v>
      </c>
    </row>
    <row r="1162" spans="1:5" ht="15.75" x14ac:dyDescent="0.25">
      <c r="A1162" s="6" t="s">
        <v>1210</v>
      </c>
      <c r="B1162" s="6" t="s">
        <v>3545</v>
      </c>
      <c r="C1162" s="6" t="s">
        <v>5797</v>
      </c>
      <c r="D1162" s="9" t="s">
        <v>6734</v>
      </c>
      <c r="E1162" s="9" t="s">
        <v>7620</v>
      </c>
    </row>
    <row r="1163" spans="1:5" ht="15.75" x14ac:dyDescent="0.25">
      <c r="A1163" s="6" t="s">
        <v>1209</v>
      </c>
      <c r="B1163" s="6" t="s">
        <v>3546</v>
      </c>
      <c r="C1163" s="6" t="s">
        <v>5798</v>
      </c>
      <c r="D1163" s="9" t="s">
        <v>6734</v>
      </c>
      <c r="E1163" s="9" t="s">
        <v>7343</v>
      </c>
    </row>
    <row r="1164" spans="1:5" ht="15.75" x14ac:dyDescent="0.25">
      <c r="A1164" s="6" t="s">
        <v>1208</v>
      </c>
      <c r="B1164" s="6" t="s">
        <v>3547</v>
      </c>
      <c r="C1164" s="6" t="s">
        <v>5799</v>
      </c>
      <c r="D1164" s="9" t="s">
        <v>6736</v>
      </c>
      <c r="E1164" s="9" t="s">
        <v>7621</v>
      </c>
    </row>
    <row r="1165" spans="1:5" ht="15.75" x14ac:dyDescent="0.25">
      <c r="A1165" s="6" t="s">
        <v>1207</v>
      </c>
      <c r="B1165" s="6" t="s">
        <v>3548</v>
      </c>
      <c r="C1165" s="6" t="s">
        <v>5800</v>
      </c>
      <c r="D1165" s="9" t="s">
        <v>6734</v>
      </c>
      <c r="E1165" s="9" t="s">
        <v>7622</v>
      </c>
    </row>
    <row r="1166" spans="1:5" ht="15.75" x14ac:dyDescent="0.25">
      <c r="A1166" s="6" t="s">
        <v>1206</v>
      </c>
      <c r="B1166" s="6" t="s">
        <v>3549</v>
      </c>
      <c r="C1166" s="6" t="s">
        <v>5801</v>
      </c>
      <c r="D1166" s="9" t="s">
        <v>6734</v>
      </c>
      <c r="E1166" s="9" t="s">
        <v>7623</v>
      </c>
    </row>
    <row r="1167" spans="1:5" ht="15.75" x14ac:dyDescent="0.25">
      <c r="A1167" s="6" t="s">
        <v>1205</v>
      </c>
      <c r="B1167" s="6" t="s">
        <v>3550</v>
      </c>
      <c r="C1167" s="6" t="s">
        <v>5802</v>
      </c>
      <c r="D1167" s="9" t="s">
        <v>6734</v>
      </c>
      <c r="E1167" s="9" t="s">
        <v>6927</v>
      </c>
    </row>
    <row r="1168" spans="1:5" ht="15.75" x14ac:dyDescent="0.25">
      <c r="A1168" s="6" t="s">
        <v>1204</v>
      </c>
      <c r="B1168" s="6" t="s">
        <v>3551</v>
      </c>
      <c r="C1168" s="6" t="s">
        <v>5803</v>
      </c>
      <c r="D1168" s="9" t="s">
        <v>6734</v>
      </c>
      <c r="E1168" s="9" t="s">
        <v>6773</v>
      </c>
    </row>
    <row r="1169" spans="1:5" ht="15.75" x14ac:dyDescent="0.25">
      <c r="A1169" s="6" t="s">
        <v>1203</v>
      </c>
      <c r="B1169" s="6" t="s">
        <v>3552</v>
      </c>
      <c r="C1169" s="6" t="s">
        <v>5804</v>
      </c>
      <c r="D1169" s="9" t="s">
        <v>7152</v>
      </c>
      <c r="E1169" s="9" t="s">
        <v>7624</v>
      </c>
    </row>
    <row r="1170" spans="1:5" ht="15.75" x14ac:dyDescent="0.25">
      <c r="A1170" s="6" t="s">
        <v>1202</v>
      </c>
      <c r="B1170" s="6" t="s">
        <v>3553</v>
      </c>
      <c r="C1170" s="6" t="s">
        <v>4771</v>
      </c>
      <c r="D1170" s="9" t="s">
        <v>6736</v>
      </c>
      <c r="E1170" s="9" t="s">
        <v>7625</v>
      </c>
    </row>
    <row r="1171" spans="1:5" ht="15.75" x14ac:dyDescent="0.25">
      <c r="A1171" s="6" t="s">
        <v>1201</v>
      </c>
      <c r="B1171" s="6" t="s">
        <v>3554</v>
      </c>
      <c r="C1171" s="6" t="s">
        <v>5805</v>
      </c>
      <c r="D1171" s="9" t="s">
        <v>6736</v>
      </c>
      <c r="E1171" s="9" t="s">
        <v>7626</v>
      </c>
    </row>
    <row r="1172" spans="1:5" ht="15.75" x14ac:dyDescent="0.25">
      <c r="A1172" s="6" t="s">
        <v>1200</v>
      </c>
      <c r="B1172" s="6" t="s">
        <v>3555</v>
      </c>
      <c r="C1172" s="6" t="s">
        <v>5646</v>
      </c>
      <c r="D1172" s="9" t="s">
        <v>7152</v>
      </c>
      <c r="E1172" s="9" t="s">
        <v>7627</v>
      </c>
    </row>
    <row r="1173" spans="1:5" ht="15.75" x14ac:dyDescent="0.25">
      <c r="A1173" s="6" t="s">
        <v>1199</v>
      </c>
      <c r="B1173" s="6" t="s">
        <v>3556</v>
      </c>
      <c r="C1173" s="6" t="s">
        <v>5806</v>
      </c>
      <c r="D1173" s="9" t="s">
        <v>6734</v>
      </c>
      <c r="E1173" s="9" t="s">
        <v>7628</v>
      </c>
    </row>
    <row r="1174" spans="1:5" ht="15.75" x14ac:dyDescent="0.25">
      <c r="A1174" s="6" t="s">
        <v>1198</v>
      </c>
      <c r="B1174" s="6" t="s">
        <v>3557</v>
      </c>
      <c r="C1174" s="6" t="s">
        <v>5807</v>
      </c>
      <c r="D1174" s="9" t="s">
        <v>6736</v>
      </c>
      <c r="E1174" s="9" t="s">
        <v>7629</v>
      </c>
    </row>
    <row r="1175" spans="1:5" ht="15.75" x14ac:dyDescent="0.25">
      <c r="A1175" s="6" t="s">
        <v>1197</v>
      </c>
      <c r="B1175" s="6" t="s">
        <v>3558</v>
      </c>
      <c r="C1175" s="6" t="s">
        <v>5808</v>
      </c>
      <c r="D1175" s="9" t="s">
        <v>7152</v>
      </c>
      <c r="E1175" s="9" t="s">
        <v>7630</v>
      </c>
    </row>
    <row r="1176" spans="1:5" ht="15.75" x14ac:dyDescent="0.25">
      <c r="A1176" s="6" t="s">
        <v>1196</v>
      </c>
      <c r="B1176" s="6" t="s">
        <v>3559</v>
      </c>
      <c r="C1176" s="6" t="s">
        <v>5809</v>
      </c>
      <c r="D1176" s="9" t="s">
        <v>6736</v>
      </c>
      <c r="E1176" s="9" t="s">
        <v>7631</v>
      </c>
    </row>
    <row r="1177" spans="1:5" ht="15.75" x14ac:dyDescent="0.25">
      <c r="A1177" s="6" t="s">
        <v>1195</v>
      </c>
      <c r="B1177" s="6" t="s">
        <v>3560</v>
      </c>
      <c r="C1177" s="6" t="s">
        <v>5810</v>
      </c>
      <c r="D1177" s="9" t="s">
        <v>6736</v>
      </c>
      <c r="E1177" s="9" t="s">
        <v>7632</v>
      </c>
    </row>
    <row r="1178" spans="1:5" ht="15.75" x14ac:dyDescent="0.25">
      <c r="A1178" s="6" t="s">
        <v>1194</v>
      </c>
      <c r="B1178" s="6" t="s">
        <v>3561</v>
      </c>
      <c r="C1178" s="6" t="s">
        <v>5811</v>
      </c>
      <c r="D1178" s="9" t="s">
        <v>6736</v>
      </c>
      <c r="E1178" s="9" t="s">
        <v>7633</v>
      </c>
    </row>
    <row r="1179" spans="1:5" ht="15.75" x14ac:dyDescent="0.25">
      <c r="A1179" s="6" t="s">
        <v>1193</v>
      </c>
      <c r="B1179" s="6" t="s">
        <v>3562</v>
      </c>
      <c r="C1179" s="6" t="s">
        <v>5812</v>
      </c>
      <c r="D1179" s="9" t="s">
        <v>6734</v>
      </c>
      <c r="E1179" s="9" t="s">
        <v>7634</v>
      </c>
    </row>
    <row r="1180" spans="1:5" ht="15.75" x14ac:dyDescent="0.25">
      <c r="A1180" s="6" t="s">
        <v>1192</v>
      </c>
      <c r="B1180" s="6" t="s">
        <v>3563</v>
      </c>
      <c r="C1180" s="6" t="s">
        <v>5813</v>
      </c>
      <c r="D1180" s="9" t="s">
        <v>6736</v>
      </c>
      <c r="E1180" s="9" t="s">
        <v>6802</v>
      </c>
    </row>
    <row r="1181" spans="1:5" ht="15.75" x14ac:dyDescent="0.25">
      <c r="A1181" s="6" t="s">
        <v>1191</v>
      </c>
      <c r="B1181" s="6" t="s">
        <v>3564</v>
      </c>
      <c r="C1181" s="6" t="s">
        <v>5814</v>
      </c>
      <c r="D1181" s="9" t="s">
        <v>6734</v>
      </c>
      <c r="E1181" s="9" t="s">
        <v>6908</v>
      </c>
    </row>
    <row r="1182" spans="1:5" ht="15.75" x14ac:dyDescent="0.25">
      <c r="A1182" s="6" t="s">
        <v>1190</v>
      </c>
      <c r="B1182" s="6" t="s">
        <v>3565</v>
      </c>
      <c r="C1182" s="6" t="s">
        <v>5815</v>
      </c>
      <c r="D1182" s="9" t="s">
        <v>6736</v>
      </c>
      <c r="E1182" s="9" t="s">
        <v>6761</v>
      </c>
    </row>
    <row r="1183" spans="1:5" ht="15.75" x14ac:dyDescent="0.25">
      <c r="A1183" s="6" t="s">
        <v>1189</v>
      </c>
      <c r="B1183" s="6" t="s">
        <v>3566</v>
      </c>
      <c r="C1183" s="6" t="s">
        <v>4770</v>
      </c>
      <c r="D1183" s="9" t="s">
        <v>6734</v>
      </c>
      <c r="E1183" s="9" t="s">
        <v>7635</v>
      </c>
    </row>
    <row r="1184" spans="1:5" ht="15.75" x14ac:dyDescent="0.25">
      <c r="A1184" s="6" t="s">
        <v>1188</v>
      </c>
      <c r="B1184" s="6" t="s">
        <v>3567</v>
      </c>
      <c r="C1184" s="6" t="s">
        <v>5816</v>
      </c>
      <c r="D1184" s="9" t="s">
        <v>6734</v>
      </c>
      <c r="E1184" s="9" t="s">
        <v>7636</v>
      </c>
    </row>
    <row r="1185" spans="1:5" ht="15.75" x14ac:dyDescent="0.25">
      <c r="A1185" s="6" t="s">
        <v>1187</v>
      </c>
      <c r="B1185" s="6" t="s">
        <v>3568</v>
      </c>
      <c r="C1185" s="6" t="s">
        <v>5817</v>
      </c>
      <c r="D1185" s="9" t="s">
        <v>7152</v>
      </c>
      <c r="E1185" s="9" t="s">
        <v>7637</v>
      </c>
    </row>
    <row r="1186" spans="1:5" ht="15.75" x14ac:dyDescent="0.25">
      <c r="A1186" s="6" t="s">
        <v>1186</v>
      </c>
      <c r="B1186" s="6" t="s">
        <v>3569</v>
      </c>
      <c r="C1186" s="6" t="s">
        <v>5818</v>
      </c>
      <c r="D1186" s="9" t="s">
        <v>6736</v>
      </c>
      <c r="E1186" s="9" t="s">
        <v>7638</v>
      </c>
    </row>
    <row r="1187" spans="1:5" ht="15.75" x14ac:dyDescent="0.25">
      <c r="A1187" s="6" t="s">
        <v>1185</v>
      </c>
      <c r="B1187" s="6" t="s">
        <v>3570</v>
      </c>
      <c r="C1187" s="6" t="s">
        <v>5819</v>
      </c>
      <c r="D1187" s="9" t="s">
        <v>6734</v>
      </c>
      <c r="E1187" s="9" t="s">
        <v>6758</v>
      </c>
    </row>
    <row r="1188" spans="1:5" ht="15.75" x14ac:dyDescent="0.25">
      <c r="A1188" s="6" t="s">
        <v>1184</v>
      </c>
      <c r="B1188" s="6" t="s">
        <v>3571</v>
      </c>
      <c r="C1188" s="6" t="s">
        <v>5820</v>
      </c>
      <c r="D1188" s="9" t="s">
        <v>6734</v>
      </c>
      <c r="E1188" s="9" t="s">
        <v>7639</v>
      </c>
    </row>
    <row r="1189" spans="1:5" ht="15.75" x14ac:dyDescent="0.25">
      <c r="A1189" s="6" t="s">
        <v>1183</v>
      </c>
      <c r="B1189" s="6" t="s">
        <v>3572</v>
      </c>
      <c r="C1189" s="6" t="s">
        <v>4998</v>
      </c>
      <c r="D1189" s="9" t="s">
        <v>6736</v>
      </c>
      <c r="E1189" s="9" t="s">
        <v>7640</v>
      </c>
    </row>
    <row r="1190" spans="1:5" ht="15.75" x14ac:dyDescent="0.25">
      <c r="A1190" s="6" t="s">
        <v>1182</v>
      </c>
      <c r="B1190" s="6" t="s">
        <v>3573</v>
      </c>
      <c r="C1190" s="6" t="s">
        <v>5821</v>
      </c>
      <c r="D1190" s="9" t="s">
        <v>6736</v>
      </c>
      <c r="E1190" s="9" t="s">
        <v>7641</v>
      </c>
    </row>
    <row r="1191" spans="1:5" ht="15.75" x14ac:dyDescent="0.25">
      <c r="A1191" s="6" t="s">
        <v>1181</v>
      </c>
      <c r="B1191" s="6" t="s">
        <v>3574</v>
      </c>
      <c r="C1191" s="6" t="s">
        <v>5822</v>
      </c>
      <c r="D1191" s="9" t="s">
        <v>6736</v>
      </c>
      <c r="E1191" s="9" t="s">
        <v>7642</v>
      </c>
    </row>
    <row r="1192" spans="1:5" ht="15.75" x14ac:dyDescent="0.25">
      <c r="A1192" s="6" t="s">
        <v>1180</v>
      </c>
      <c r="B1192" s="6" t="s">
        <v>3575</v>
      </c>
      <c r="C1192" s="6" t="s">
        <v>5823</v>
      </c>
      <c r="D1192" s="9" t="s">
        <v>6736</v>
      </c>
      <c r="E1192" s="9" t="s">
        <v>7643</v>
      </c>
    </row>
    <row r="1193" spans="1:5" ht="15.75" x14ac:dyDescent="0.25">
      <c r="A1193" s="6" t="s">
        <v>1179</v>
      </c>
      <c r="B1193" s="6" t="s">
        <v>3576</v>
      </c>
      <c r="C1193" s="6" t="s">
        <v>5824</v>
      </c>
      <c r="D1193" s="9" t="s">
        <v>6736</v>
      </c>
      <c r="E1193" s="9" t="s">
        <v>6957</v>
      </c>
    </row>
    <row r="1194" spans="1:5" ht="15.75" x14ac:dyDescent="0.25">
      <c r="A1194" s="6" t="s">
        <v>1178</v>
      </c>
      <c r="B1194" s="6" t="s">
        <v>3577</v>
      </c>
      <c r="C1194" s="6" t="s">
        <v>5825</v>
      </c>
      <c r="D1194" s="9" t="s">
        <v>6734</v>
      </c>
      <c r="E1194" s="9" t="s">
        <v>7040</v>
      </c>
    </row>
    <row r="1195" spans="1:5" ht="15.75" x14ac:dyDescent="0.25">
      <c r="A1195" s="6" t="s">
        <v>1177</v>
      </c>
      <c r="B1195" s="6" t="s">
        <v>3578</v>
      </c>
      <c r="C1195" s="6" t="s">
        <v>5826</v>
      </c>
      <c r="D1195" s="9" t="s">
        <v>6734</v>
      </c>
      <c r="E1195" s="9" t="s">
        <v>6838</v>
      </c>
    </row>
    <row r="1196" spans="1:5" ht="15.75" x14ac:dyDescent="0.25">
      <c r="A1196" s="6" t="s">
        <v>1176</v>
      </c>
      <c r="B1196" s="6" t="s">
        <v>3579</v>
      </c>
      <c r="C1196" s="6" t="s">
        <v>5827</v>
      </c>
      <c r="D1196" s="9" t="s">
        <v>6734</v>
      </c>
      <c r="E1196" s="9" t="s">
        <v>7644</v>
      </c>
    </row>
    <row r="1197" spans="1:5" ht="15.75" x14ac:dyDescent="0.25">
      <c r="A1197" s="6" t="s">
        <v>1175</v>
      </c>
      <c r="B1197" s="6" t="s">
        <v>3580</v>
      </c>
      <c r="C1197" s="6" t="s">
        <v>5828</v>
      </c>
      <c r="D1197" s="9" t="s">
        <v>6734</v>
      </c>
      <c r="E1197" s="9" t="s">
        <v>7645</v>
      </c>
    </row>
    <row r="1198" spans="1:5" ht="15.75" x14ac:dyDescent="0.25">
      <c r="A1198" s="6" t="s">
        <v>1174</v>
      </c>
      <c r="B1198" s="6" t="s">
        <v>3581</v>
      </c>
      <c r="C1198" s="6" t="s">
        <v>5829</v>
      </c>
      <c r="D1198" s="9" t="s">
        <v>6734</v>
      </c>
      <c r="E1198" s="9" t="s">
        <v>7646</v>
      </c>
    </row>
    <row r="1199" spans="1:5" ht="15.75" x14ac:dyDescent="0.25">
      <c r="A1199" s="6" t="s">
        <v>1173</v>
      </c>
      <c r="B1199" s="6" t="s">
        <v>3582</v>
      </c>
      <c r="C1199" s="6" t="s">
        <v>5830</v>
      </c>
      <c r="D1199" s="9" t="s">
        <v>6736</v>
      </c>
      <c r="E1199" s="9" t="s">
        <v>7531</v>
      </c>
    </row>
    <row r="1200" spans="1:5" ht="15.75" x14ac:dyDescent="0.25">
      <c r="A1200" s="6" t="s">
        <v>1172</v>
      </c>
      <c r="B1200" s="6" t="s">
        <v>3583</v>
      </c>
      <c r="C1200" s="6" t="s">
        <v>5831</v>
      </c>
      <c r="D1200" s="9" t="s">
        <v>6736</v>
      </c>
      <c r="E1200" s="9" t="s">
        <v>7647</v>
      </c>
    </row>
    <row r="1201" spans="1:5" ht="15.75" x14ac:dyDescent="0.25">
      <c r="A1201" s="6" t="s">
        <v>1171</v>
      </c>
      <c r="B1201" s="6" t="s">
        <v>3584</v>
      </c>
      <c r="C1201" s="6" t="s">
        <v>5832</v>
      </c>
      <c r="D1201" s="9" t="s">
        <v>7152</v>
      </c>
      <c r="E1201" s="9" t="s">
        <v>7471</v>
      </c>
    </row>
    <row r="1202" spans="1:5" ht="15.75" x14ac:dyDescent="0.25">
      <c r="A1202" s="6" t="s">
        <v>1170</v>
      </c>
      <c r="B1202" s="6" t="s">
        <v>3585</v>
      </c>
      <c r="C1202" s="6" t="s">
        <v>5509</v>
      </c>
      <c r="D1202" s="9" t="s">
        <v>6736</v>
      </c>
      <c r="E1202" s="9" t="s">
        <v>6783</v>
      </c>
    </row>
    <row r="1203" spans="1:5" ht="15.75" x14ac:dyDescent="0.25">
      <c r="A1203" s="6" t="s">
        <v>1169</v>
      </c>
      <c r="B1203" s="6" t="s">
        <v>3586</v>
      </c>
      <c r="C1203" s="6" t="s">
        <v>5833</v>
      </c>
      <c r="D1203" s="9" t="s">
        <v>7152</v>
      </c>
      <c r="E1203" s="9" t="s">
        <v>7648</v>
      </c>
    </row>
    <row r="1204" spans="1:5" ht="15.75" x14ac:dyDescent="0.25">
      <c r="A1204" s="6" t="s">
        <v>1168</v>
      </c>
      <c r="B1204" s="6" t="s">
        <v>3587</v>
      </c>
      <c r="C1204" s="6" t="s">
        <v>5834</v>
      </c>
      <c r="D1204" s="9" t="s">
        <v>6736</v>
      </c>
      <c r="E1204" s="9" t="s">
        <v>7649</v>
      </c>
    </row>
    <row r="1205" spans="1:5" ht="15.75" x14ac:dyDescent="0.25">
      <c r="A1205" s="6" t="s">
        <v>1167</v>
      </c>
      <c r="B1205" s="6" t="s">
        <v>3588</v>
      </c>
      <c r="C1205" s="6" t="s">
        <v>5835</v>
      </c>
      <c r="D1205" s="9" t="s">
        <v>6736</v>
      </c>
      <c r="E1205" s="9" t="s">
        <v>7038</v>
      </c>
    </row>
    <row r="1206" spans="1:5" ht="15.75" x14ac:dyDescent="0.25">
      <c r="A1206" s="6" t="s">
        <v>1166</v>
      </c>
      <c r="B1206" s="6" t="s">
        <v>3589</v>
      </c>
      <c r="C1206" s="6" t="s">
        <v>5836</v>
      </c>
      <c r="D1206" s="9" t="s">
        <v>7152</v>
      </c>
      <c r="E1206" s="9" t="s">
        <v>7650</v>
      </c>
    </row>
    <row r="1207" spans="1:5" ht="15.75" x14ac:dyDescent="0.25">
      <c r="A1207" s="6" t="s">
        <v>1165</v>
      </c>
      <c r="B1207" s="6" t="s">
        <v>3590</v>
      </c>
      <c r="C1207" s="6" t="s">
        <v>5837</v>
      </c>
      <c r="D1207" s="9" t="s">
        <v>6736</v>
      </c>
      <c r="E1207" s="9" t="s">
        <v>7651</v>
      </c>
    </row>
    <row r="1208" spans="1:5" ht="15.75" x14ac:dyDescent="0.25">
      <c r="A1208" s="6" t="s">
        <v>1164</v>
      </c>
      <c r="B1208" s="6" t="s">
        <v>3591</v>
      </c>
      <c r="C1208" s="6" t="s">
        <v>5838</v>
      </c>
      <c r="D1208" s="9" t="s">
        <v>7152</v>
      </c>
      <c r="E1208" s="9" t="s">
        <v>7652</v>
      </c>
    </row>
    <row r="1209" spans="1:5" ht="15.75" x14ac:dyDescent="0.25">
      <c r="A1209" s="6" t="s">
        <v>1163</v>
      </c>
      <c r="B1209" s="6" t="s">
        <v>3592</v>
      </c>
      <c r="C1209" s="6" t="s">
        <v>5265</v>
      </c>
      <c r="D1209" s="9" t="s">
        <v>6734</v>
      </c>
      <c r="E1209" s="9" t="s">
        <v>7653</v>
      </c>
    </row>
    <row r="1210" spans="1:5" ht="15.75" x14ac:dyDescent="0.25">
      <c r="A1210" s="6" t="s">
        <v>1162</v>
      </c>
      <c r="B1210" s="6" t="s">
        <v>3593</v>
      </c>
      <c r="C1210" s="6" t="s">
        <v>5839</v>
      </c>
      <c r="D1210" s="9" t="s">
        <v>6736</v>
      </c>
      <c r="E1210" s="9" t="s">
        <v>7654</v>
      </c>
    </row>
    <row r="1211" spans="1:5" ht="15.75" x14ac:dyDescent="0.25">
      <c r="A1211" s="6" t="s">
        <v>1161</v>
      </c>
      <c r="B1211" s="6" t="s">
        <v>3594</v>
      </c>
      <c r="C1211" s="6" t="s">
        <v>5322</v>
      </c>
      <c r="D1211" s="9" t="s">
        <v>6736</v>
      </c>
      <c r="E1211" s="9" t="s">
        <v>6882</v>
      </c>
    </row>
    <row r="1212" spans="1:5" ht="15.75" x14ac:dyDescent="0.25">
      <c r="A1212" s="6" t="s">
        <v>1160</v>
      </c>
      <c r="B1212" s="6" t="s">
        <v>3595</v>
      </c>
      <c r="C1212" s="6" t="s">
        <v>5840</v>
      </c>
      <c r="D1212" s="9" t="s">
        <v>6736</v>
      </c>
      <c r="E1212" s="9" t="s">
        <v>7655</v>
      </c>
    </row>
    <row r="1213" spans="1:5" ht="15.75" x14ac:dyDescent="0.25">
      <c r="A1213" s="6" t="s">
        <v>1159</v>
      </c>
      <c r="B1213" s="6" t="s">
        <v>3596</v>
      </c>
      <c r="C1213" s="6" t="s">
        <v>5841</v>
      </c>
      <c r="D1213" s="9" t="s">
        <v>6736</v>
      </c>
      <c r="E1213" s="9" t="s">
        <v>6881</v>
      </c>
    </row>
    <row r="1214" spans="1:5" ht="15.75" x14ac:dyDescent="0.25">
      <c r="A1214" s="6" t="s">
        <v>1158</v>
      </c>
      <c r="B1214" s="6" t="s">
        <v>3597</v>
      </c>
      <c r="C1214" s="6" t="s">
        <v>5842</v>
      </c>
      <c r="D1214" s="9" t="s">
        <v>7152</v>
      </c>
      <c r="E1214" s="9" t="s">
        <v>7104</v>
      </c>
    </row>
    <row r="1215" spans="1:5" ht="15.75" x14ac:dyDescent="0.25">
      <c r="A1215" s="6" t="s">
        <v>1157</v>
      </c>
      <c r="B1215" s="6" t="s">
        <v>3598</v>
      </c>
      <c r="C1215" s="6" t="s">
        <v>5843</v>
      </c>
      <c r="D1215" s="9" t="s">
        <v>6734</v>
      </c>
      <c r="E1215" s="9" t="s">
        <v>7306</v>
      </c>
    </row>
    <row r="1216" spans="1:5" ht="15.75" x14ac:dyDescent="0.25">
      <c r="A1216" s="6" t="s">
        <v>1156</v>
      </c>
      <c r="B1216" s="6" t="s">
        <v>3599</v>
      </c>
      <c r="C1216" s="6" t="s">
        <v>5844</v>
      </c>
      <c r="D1216" s="9" t="s">
        <v>6736</v>
      </c>
      <c r="E1216" s="9" t="s">
        <v>7656</v>
      </c>
    </row>
    <row r="1217" spans="1:5" ht="15.75" x14ac:dyDescent="0.25">
      <c r="A1217" s="6" t="s">
        <v>1155</v>
      </c>
      <c r="B1217" s="6" t="s">
        <v>3600</v>
      </c>
      <c r="C1217" s="6" t="s">
        <v>5845</v>
      </c>
      <c r="D1217" s="9" t="s">
        <v>6734</v>
      </c>
      <c r="E1217" s="9" t="s">
        <v>7657</v>
      </c>
    </row>
    <row r="1218" spans="1:5" ht="15.75" x14ac:dyDescent="0.25">
      <c r="A1218" s="6" t="s">
        <v>1154</v>
      </c>
      <c r="B1218" s="6" t="s">
        <v>3601</v>
      </c>
      <c r="C1218" s="6" t="s">
        <v>5433</v>
      </c>
      <c r="D1218" s="9" t="s">
        <v>6734</v>
      </c>
      <c r="E1218" s="9" t="s">
        <v>7301</v>
      </c>
    </row>
    <row r="1219" spans="1:5" ht="15.75" x14ac:dyDescent="0.25">
      <c r="A1219" s="6" t="s">
        <v>1153</v>
      </c>
      <c r="B1219" s="6" t="s">
        <v>3602</v>
      </c>
      <c r="C1219" s="6" t="s">
        <v>5846</v>
      </c>
      <c r="D1219" s="9" t="s">
        <v>6736</v>
      </c>
      <c r="E1219" s="9" t="s">
        <v>7658</v>
      </c>
    </row>
    <row r="1220" spans="1:5" ht="15.75" x14ac:dyDescent="0.25">
      <c r="A1220" s="6" t="s">
        <v>1152</v>
      </c>
      <c r="B1220" s="6" t="s">
        <v>3603</v>
      </c>
      <c r="C1220" s="6" t="s">
        <v>5847</v>
      </c>
      <c r="D1220" s="9" t="s">
        <v>6736</v>
      </c>
      <c r="E1220" s="9" t="s">
        <v>6743</v>
      </c>
    </row>
    <row r="1221" spans="1:5" ht="15.75" x14ac:dyDescent="0.25">
      <c r="A1221" s="6" t="s">
        <v>1151</v>
      </c>
      <c r="B1221" s="6" t="s">
        <v>3604</v>
      </c>
      <c r="C1221" s="6" t="s">
        <v>5848</v>
      </c>
      <c r="D1221" s="9" t="s">
        <v>6736</v>
      </c>
      <c r="E1221" s="9" t="s">
        <v>7659</v>
      </c>
    </row>
    <row r="1222" spans="1:5" ht="15.75" x14ac:dyDescent="0.25">
      <c r="A1222" s="6" t="s">
        <v>1150</v>
      </c>
      <c r="B1222" s="6" t="s">
        <v>3605</v>
      </c>
      <c r="C1222" s="6" t="s">
        <v>5849</v>
      </c>
      <c r="D1222" s="9" t="s">
        <v>6736</v>
      </c>
      <c r="E1222" s="9" t="s">
        <v>7660</v>
      </c>
    </row>
    <row r="1223" spans="1:5" ht="15.75" x14ac:dyDescent="0.25">
      <c r="A1223" s="6" t="s">
        <v>1149</v>
      </c>
      <c r="B1223" s="6" t="s">
        <v>3606</v>
      </c>
      <c r="C1223" s="6" t="s">
        <v>5850</v>
      </c>
      <c r="D1223" s="9" t="s">
        <v>6734</v>
      </c>
      <c r="E1223" s="9" t="s">
        <v>7234</v>
      </c>
    </row>
    <row r="1224" spans="1:5" ht="15.75" x14ac:dyDescent="0.25">
      <c r="A1224" s="6" t="s">
        <v>1148</v>
      </c>
      <c r="B1224" s="6" t="s">
        <v>3607</v>
      </c>
      <c r="C1224" s="6" t="s">
        <v>5851</v>
      </c>
      <c r="D1224" s="9" t="s">
        <v>6734</v>
      </c>
      <c r="E1224" s="9" t="s">
        <v>7661</v>
      </c>
    </row>
    <row r="1225" spans="1:5" ht="15.75" x14ac:dyDescent="0.25">
      <c r="A1225" s="6" t="s">
        <v>1147</v>
      </c>
      <c r="B1225" s="6" t="s">
        <v>3608</v>
      </c>
      <c r="C1225" s="6" t="s">
        <v>5024</v>
      </c>
      <c r="D1225" s="9" t="s">
        <v>6736</v>
      </c>
      <c r="E1225" s="9" t="s">
        <v>7662</v>
      </c>
    </row>
    <row r="1226" spans="1:5" ht="15.75" x14ac:dyDescent="0.25">
      <c r="A1226" s="6" t="s">
        <v>1146</v>
      </c>
      <c r="B1226" s="6" t="s">
        <v>3609</v>
      </c>
      <c r="C1226" s="6" t="s">
        <v>4780</v>
      </c>
      <c r="D1226" s="9" t="s">
        <v>6734</v>
      </c>
      <c r="E1226" s="9" t="s">
        <v>7663</v>
      </c>
    </row>
    <row r="1227" spans="1:5" ht="15.75" x14ac:dyDescent="0.25">
      <c r="A1227" s="6" t="s">
        <v>1145</v>
      </c>
      <c r="B1227" s="6" t="s">
        <v>3610</v>
      </c>
      <c r="C1227" s="6" t="s">
        <v>5852</v>
      </c>
      <c r="D1227" s="9" t="s">
        <v>6736</v>
      </c>
      <c r="E1227" s="9" t="s">
        <v>7664</v>
      </c>
    </row>
    <row r="1228" spans="1:5" ht="15.75" x14ac:dyDescent="0.25">
      <c r="A1228" s="6" t="s">
        <v>1144</v>
      </c>
      <c r="B1228" s="6" t="s">
        <v>3611</v>
      </c>
      <c r="C1228" s="6" t="s">
        <v>5853</v>
      </c>
      <c r="D1228" s="9" t="s">
        <v>6734</v>
      </c>
      <c r="E1228" s="9" t="s">
        <v>7665</v>
      </c>
    </row>
    <row r="1229" spans="1:5" ht="15.75" x14ac:dyDescent="0.25">
      <c r="A1229" s="6" t="s">
        <v>1143</v>
      </c>
      <c r="B1229" s="6" t="s">
        <v>3612</v>
      </c>
      <c r="C1229" s="6" t="s">
        <v>5854</v>
      </c>
      <c r="D1229" s="9" t="s">
        <v>6736</v>
      </c>
      <c r="E1229" s="9" t="s">
        <v>7666</v>
      </c>
    </row>
    <row r="1230" spans="1:5" ht="15.75" x14ac:dyDescent="0.25">
      <c r="A1230" s="6" t="s">
        <v>1142</v>
      </c>
      <c r="B1230" s="6" t="s">
        <v>3613</v>
      </c>
      <c r="C1230" s="6" t="s">
        <v>5855</v>
      </c>
      <c r="D1230" s="9" t="s">
        <v>6736</v>
      </c>
      <c r="E1230" s="9" t="s">
        <v>6957</v>
      </c>
    </row>
    <row r="1231" spans="1:5" ht="15.75" x14ac:dyDescent="0.25">
      <c r="A1231" s="6" t="s">
        <v>1141</v>
      </c>
      <c r="B1231" s="6" t="s">
        <v>3614</v>
      </c>
      <c r="C1231" s="6" t="s">
        <v>5856</v>
      </c>
      <c r="D1231" s="9" t="s">
        <v>6734</v>
      </c>
      <c r="E1231" s="9" t="s">
        <v>7667</v>
      </c>
    </row>
    <row r="1232" spans="1:5" ht="15.75" x14ac:dyDescent="0.25">
      <c r="A1232" s="6" t="s">
        <v>1140</v>
      </c>
      <c r="B1232" s="6" t="s">
        <v>3615</v>
      </c>
      <c r="C1232" s="6" t="s">
        <v>5857</v>
      </c>
      <c r="D1232" s="9" t="s">
        <v>6734</v>
      </c>
      <c r="E1232" s="9" t="s">
        <v>7668</v>
      </c>
    </row>
    <row r="1233" spans="1:5" ht="15.75" x14ac:dyDescent="0.25">
      <c r="A1233" s="6" t="s">
        <v>1139</v>
      </c>
      <c r="B1233" s="6" t="s">
        <v>3616</v>
      </c>
      <c r="C1233" s="6" t="s">
        <v>5858</v>
      </c>
      <c r="D1233" s="9" t="s">
        <v>6734</v>
      </c>
      <c r="E1233" s="9" t="s">
        <v>7669</v>
      </c>
    </row>
    <row r="1234" spans="1:5" ht="15.75" x14ac:dyDescent="0.25">
      <c r="A1234" s="6" t="s">
        <v>1138</v>
      </c>
      <c r="B1234" s="6" t="s">
        <v>3617</v>
      </c>
      <c r="C1234" s="6" t="s">
        <v>5859</v>
      </c>
      <c r="D1234" s="9" t="s">
        <v>6736</v>
      </c>
      <c r="E1234" s="9" t="s">
        <v>7670</v>
      </c>
    </row>
    <row r="1235" spans="1:5" ht="15.75" x14ac:dyDescent="0.25">
      <c r="A1235" s="6" t="s">
        <v>1137</v>
      </c>
      <c r="B1235" s="6" t="s">
        <v>3618</v>
      </c>
      <c r="C1235" s="6" t="s">
        <v>5669</v>
      </c>
      <c r="D1235" s="9" t="s">
        <v>6736</v>
      </c>
      <c r="E1235" s="9" t="s">
        <v>7671</v>
      </c>
    </row>
    <row r="1236" spans="1:5" ht="15.75" x14ac:dyDescent="0.25">
      <c r="A1236" s="6" t="s">
        <v>1136</v>
      </c>
      <c r="B1236" s="6" t="s">
        <v>3619</v>
      </c>
      <c r="C1236" s="6" t="s">
        <v>5860</v>
      </c>
      <c r="D1236" s="9" t="s">
        <v>7152</v>
      </c>
      <c r="E1236" s="9" t="s">
        <v>7587</v>
      </c>
    </row>
    <row r="1237" spans="1:5" ht="15.75" x14ac:dyDescent="0.25">
      <c r="A1237" s="6" t="s">
        <v>1135</v>
      </c>
      <c r="B1237" s="6" t="s">
        <v>3620</v>
      </c>
      <c r="C1237" s="6" t="s">
        <v>5861</v>
      </c>
      <c r="D1237" s="9" t="s">
        <v>7152</v>
      </c>
      <c r="E1237" s="9" t="s">
        <v>7672</v>
      </c>
    </row>
    <row r="1238" spans="1:5" ht="15.75" x14ac:dyDescent="0.25">
      <c r="A1238" s="6" t="s">
        <v>1134</v>
      </c>
      <c r="B1238" s="6" t="s">
        <v>3621</v>
      </c>
      <c r="C1238" s="6" t="s">
        <v>5862</v>
      </c>
      <c r="D1238" s="9" t="s">
        <v>6734</v>
      </c>
      <c r="E1238" s="9" t="s">
        <v>7673</v>
      </c>
    </row>
    <row r="1239" spans="1:5" ht="15.75" x14ac:dyDescent="0.25">
      <c r="A1239" s="6" t="s">
        <v>1133</v>
      </c>
      <c r="B1239" s="6" t="s">
        <v>3622</v>
      </c>
      <c r="C1239" s="6" t="s">
        <v>5863</v>
      </c>
      <c r="D1239" s="9" t="s">
        <v>6736</v>
      </c>
      <c r="E1239" s="9" t="s">
        <v>6881</v>
      </c>
    </row>
    <row r="1240" spans="1:5" ht="15.75" x14ac:dyDescent="0.25">
      <c r="A1240" s="6" t="s">
        <v>1132</v>
      </c>
      <c r="B1240" s="6" t="s">
        <v>3623</v>
      </c>
      <c r="C1240" s="6" t="s">
        <v>5864</v>
      </c>
      <c r="D1240" s="9" t="s">
        <v>6736</v>
      </c>
      <c r="E1240" s="9" t="s">
        <v>7674</v>
      </c>
    </row>
    <row r="1241" spans="1:5" ht="15.75" x14ac:dyDescent="0.25">
      <c r="A1241" s="6" t="s">
        <v>1131</v>
      </c>
      <c r="B1241" s="6" t="s">
        <v>3624</v>
      </c>
      <c r="C1241" s="6" t="s">
        <v>5865</v>
      </c>
      <c r="D1241" s="9" t="s">
        <v>6734</v>
      </c>
      <c r="E1241" s="9" t="s">
        <v>7675</v>
      </c>
    </row>
    <row r="1242" spans="1:5" ht="15.75" x14ac:dyDescent="0.25">
      <c r="A1242" s="6" t="s">
        <v>1130</v>
      </c>
      <c r="B1242" s="6" t="s">
        <v>3625</v>
      </c>
      <c r="C1242" s="6" t="s">
        <v>5866</v>
      </c>
      <c r="D1242" s="9" t="s">
        <v>6736</v>
      </c>
      <c r="E1242" s="9" t="s">
        <v>7676</v>
      </c>
    </row>
    <row r="1243" spans="1:5" ht="15.75" x14ac:dyDescent="0.25">
      <c r="A1243" s="6" t="s">
        <v>1129</v>
      </c>
      <c r="B1243" s="6" t="s">
        <v>3626</v>
      </c>
      <c r="C1243" s="6" t="s">
        <v>5578</v>
      </c>
      <c r="D1243" s="9" t="s">
        <v>7152</v>
      </c>
      <c r="E1243" s="9" t="s">
        <v>7677</v>
      </c>
    </row>
    <row r="1244" spans="1:5" ht="15.75" x14ac:dyDescent="0.25">
      <c r="A1244" s="6" t="s">
        <v>1128</v>
      </c>
      <c r="B1244" s="6" t="s">
        <v>3627</v>
      </c>
      <c r="C1244" s="6" t="s">
        <v>5867</v>
      </c>
      <c r="D1244" s="9" t="s">
        <v>6736</v>
      </c>
      <c r="E1244" s="9" t="s">
        <v>7678</v>
      </c>
    </row>
    <row r="1245" spans="1:5" ht="15.75" x14ac:dyDescent="0.25">
      <c r="A1245" s="6" t="s">
        <v>1127</v>
      </c>
      <c r="B1245" s="6" t="s">
        <v>3628</v>
      </c>
      <c r="C1245" s="6" t="s">
        <v>5868</v>
      </c>
      <c r="D1245" s="9" t="s">
        <v>6734</v>
      </c>
      <c r="E1245" s="9" t="s">
        <v>7560</v>
      </c>
    </row>
    <row r="1246" spans="1:5" ht="15.75" x14ac:dyDescent="0.25">
      <c r="A1246" s="6" t="s">
        <v>1126</v>
      </c>
      <c r="B1246" s="6" t="s">
        <v>3629</v>
      </c>
      <c r="C1246" s="6" t="s">
        <v>5834</v>
      </c>
      <c r="D1246" s="9" t="s">
        <v>6734</v>
      </c>
      <c r="E1246" s="9" t="s">
        <v>7679</v>
      </c>
    </row>
    <row r="1247" spans="1:5" ht="15.75" x14ac:dyDescent="0.25">
      <c r="A1247" s="6" t="s">
        <v>1125</v>
      </c>
      <c r="B1247" s="6" t="s">
        <v>3630</v>
      </c>
      <c r="C1247" s="6" t="s">
        <v>5869</v>
      </c>
      <c r="D1247" s="9" t="s">
        <v>6736</v>
      </c>
      <c r="E1247" s="9" t="s">
        <v>7680</v>
      </c>
    </row>
    <row r="1248" spans="1:5" ht="15.75" x14ac:dyDescent="0.25">
      <c r="A1248" s="6" t="s">
        <v>1124</v>
      </c>
      <c r="B1248" s="6" t="s">
        <v>3631</v>
      </c>
      <c r="C1248" s="6" t="s">
        <v>5870</v>
      </c>
      <c r="D1248" s="9" t="s">
        <v>6736</v>
      </c>
      <c r="E1248" s="9" t="s">
        <v>7681</v>
      </c>
    </row>
    <row r="1249" spans="1:5" ht="15.75" x14ac:dyDescent="0.25">
      <c r="A1249" s="6" t="s">
        <v>1123</v>
      </c>
      <c r="B1249" s="6" t="s">
        <v>3632</v>
      </c>
      <c r="C1249" s="6" t="s">
        <v>5871</v>
      </c>
      <c r="D1249" s="9" t="s">
        <v>6736</v>
      </c>
      <c r="E1249" s="9" t="s">
        <v>7084</v>
      </c>
    </row>
    <row r="1250" spans="1:5" ht="15.75" x14ac:dyDescent="0.25">
      <c r="A1250" s="6" t="s">
        <v>1122</v>
      </c>
      <c r="B1250" s="6" t="s">
        <v>3633</v>
      </c>
      <c r="C1250" s="6" t="s">
        <v>5872</v>
      </c>
      <c r="D1250" s="9" t="s">
        <v>6736</v>
      </c>
      <c r="E1250" s="9" t="s">
        <v>6872</v>
      </c>
    </row>
    <row r="1251" spans="1:5" ht="15.75" x14ac:dyDescent="0.25">
      <c r="A1251" s="6" t="s">
        <v>1121</v>
      </c>
      <c r="B1251" s="6" t="s">
        <v>3634</v>
      </c>
      <c r="C1251" s="6" t="s">
        <v>5873</v>
      </c>
      <c r="D1251" s="9" t="s">
        <v>6734</v>
      </c>
      <c r="E1251" s="9" t="s">
        <v>7682</v>
      </c>
    </row>
    <row r="1252" spans="1:5" ht="15.75" x14ac:dyDescent="0.25">
      <c r="A1252" s="6" t="s">
        <v>1120</v>
      </c>
      <c r="B1252" s="6" t="s">
        <v>3635</v>
      </c>
      <c r="C1252" s="6" t="s">
        <v>5874</v>
      </c>
      <c r="D1252" s="9" t="s">
        <v>6736</v>
      </c>
      <c r="E1252" s="9" t="s">
        <v>7683</v>
      </c>
    </row>
    <row r="1253" spans="1:5" ht="15.75" x14ac:dyDescent="0.25">
      <c r="A1253" s="6" t="s">
        <v>1119</v>
      </c>
      <c r="B1253" s="6" t="s">
        <v>3636</v>
      </c>
      <c r="C1253" s="6" t="s">
        <v>5875</v>
      </c>
      <c r="D1253" s="9" t="s">
        <v>6736</v>
      </c>
      <c r="E1253" s="9" t="s">
        <v>7248</v>
      </c>
    </row>
    <row r="1254" spans="1:5" ht="15.75" x14ac:dyDescent="0.25">
      <c r="A1254" s="6" t="s">
        <v>1118</v>
      </c>
      <c r="B1254" s="6" t="s">
        <v>3637</v>
      </c>
      <c r="C1254" s="6" t="s">
        <v>5876</v>
      </c>
      <c r="D1254" s="9" t="s">
        <v>6734</v>
      </c>
      <c r="E1254" s="9" t="s">
        <v>7684</v>
      </c>
    </row>
    <row r="1255" spans="1:5" ht="15.75" x14ac:dyDescent="0.25">
      <c r="A1255" s="6" t="s">
        <v>1117</v>
      </c>
      <c r="B1255" s="6" t="s">
        <v>3638</v>
      </c>
      <c r="C1255" s="6" t="s">
        <v>5877</v>
      </c>
      <c r="D1255" s="9" t="s">
        <v>7152</v>
      </c>
      <c r="E1255" s="9" t="s">
        <v>6812</v>
      </c>
    </row>
    <row r="1256" spans="1:5" ht="15.75" x14ac:dyDescent="0.25">
      <c r="A1256" s="6" t="s">
        <v>1116</v>
      </c>
      <c r="B1256" s="6" t="s">
        <v>3639</v>
      </c>
      <c r="C1256" s="6" t="s">
        <v>5878</v>
      </c>
      <c r="D1256" s="9" t="s">
        <v>6734</v>
      </c>
      <c r="E1256" s="9" t="s">
        <v>7685</v>
      </c>
    </row>
    <row r="1257" spans="1:5" ht="15.75" x14ac:dyDescent="0.25">
      <c r="A1257" s="6" t="s">
        <v>1115</v>
      </c>
      <c r="B1257" s="6" t="s">
        <v>3640</v>
      </c>
      <c r="C1257" s="6" t="s">
        <v>5879</v>
      </c>
      <c r="D1257" s="9" t="s">
        <v>6734</v>
      </c>
      <c r="E1257" s="9" t="s">
        <v>7686</v>
      </c>
    </row>
    <row r="1258" spans="1:5" ht="15.75" x14ac:dyDescent="0.25">
      <c r="A1258" s="6" t="s">
        <v>1114</v>
      </c>
      <c r="B1258" s="6" t="s">
        <v>3641</v>
      </c>
      <c r="C1258" s="6" t="s">
        <v>5880</v>
      </c>
      <c r="D1258" s="9" t="s">
        <v>6736</v>
      </c>
      <c r="E1258" s="9" t="s">
        <v>6880</v>
      </c>
    </row>
    <row r="1259" spans="1:5" ht="15.75" x14ac:dyDescent="0.25">
      <c r="A1259" s="6" t="s">
        <v>1113</v>
      </c>
      <c r="B1259" s="6" t="s">
        <v>3642</v>
      </c>
      <c r="C1259" s="6" t="s">
        <v>5881</v>
      </c>
      <c r="D1259" s="9" t="s">
        <v>6734</v>
      </c>
      <c r="E1259" s="9" t="s">
        <v>7687</v>
      </c>
    </row>
    <row r="1260" spans="1:5" ht="15.75" x14ac:dyDescent="0.25">
      <c r="A1260" s="6" t="s">
        <v>1112</v>
      </c>
      <c r="B1260" s="6" t="s">
        <v>3643</v>
      </c>
      <c r="C1260" s="6" t="s">
        <v>5882</v>
      </c>
      <c r="D1260" s="9" t="s">
        <v>6736</v>
      </c>
      <c r="E1260" s="9" t="s">
        <v>7688</v>
      </c>
    </row>
    <row r="1261" spans="1:5" ht="15.75" x14ac:dyDescent="0.25">
      <c r="A1261" s="6" t="s">
        <v>1111</v>
      </c>
      <c r="B1261" s="6" t="s">
        <v>3644</v>
      </c>
      <c r="C1261" s="6" t="s">
        <v>5650</v>
      </c>
      <c r="D1261" s="9" t="s">
        <v>6736</v>
      </c>
      <c r="E1261" s="9" t="s">
        <v>7689</v>
      </c>
    </row>
    <row r="1262" spans="1:5" ht="15.75" x14ac:dyDescent="0.25">
      <c r="A1262" s="6" t="s">
        <v>1110</v>
      </c>
      <c r="B1262" s="6" t="s">
        <v>3645</v>
      </c>
      <c r="C1262" s="6" t="s">
        <v>5883</v>
      </c>
      <c r="D1262" s="9" t="s">
        <v>6736</v>
      </c>
      <c r="E1262" s="9" t="s">
        <v>7082</v>
      </c>
    </row>
    <row r="1263" spans="1:5" ht="15.75" x14ac:dyDescent="0.25">
      <c r="A1263" s="6" t="s">
        <v>1109</v>
      </c>
      <c r="B1263" s="6" t="s">
        <v>3646</v>
      </c>
      <c r="C1263" s="6" t="s">
        <v>5884</v>
      </c>
      <c r="D1263" s="9" t="s">
        <v>6734</v>
      </c>
      <c r="E1263" s="9" t="s">
        <v>7690</v>
      </c>
    </row>
    <row r="1264" spans="1:5" ht="15.75" x14ac:dyDescent="0.25">
      <c r="A1264" s="6" t="s">
        <v>1108</v>
      </c>
      <c r="B1264" s="6" t="s">
        <v>3647</v>
      </c>
      <c r="C1264" s="6" t="s">
        <v>5885</v>
      </c>
      <c r="D1264" s="9" t="s">
        <v>6734</v>
      </c>
      <c r="E1264" s="9" t="s">
        <v>7691</v>
      </c>
    </row>
    <row r="1265" spans="1:5" ht="15.75" x14ac:dyDescent="0.25">
      <c r="A1265" s="6" t="s">
        <v>1107</v>
      </c>
      <c r="B1265" s="6" t="s">
        <v>3648</v>
      </c>
      <c r="C1265" s="6" t="s">
        <v>5886</v>
      </c>
      <c r="D1265" s="9" t="s">
        <v>6736</v>
      </c>
      <c r="E1265" s="9" t="s">
        <v>7692</v>
      </c>
    </row>
    <row r="1266" spans="1:5" ht="15.75" x14ac:dyDescent="0.25">
      <c r="A1266" s="6" t="s">
        <v>1106</v>
      </c>
      <c r="B1266" s="6" t="s">
        <v>3649</v>
      </c>
      <c r="C1266" s="6" t="s">
        <v>5887</v>
      </c>
      <c r="D1266" s="9" t="s">
        <v>6736</v>
      </c>
      <c r="E1266" s="9" t="s">
        <v>7693</v>
      </c>
    </row>
    <row r="1267" spans="1:5" ht="15.75" x14ac:dyDescent="0.25">
      <c r="A1267" s="6" t="s">
        <v>1105</v>
      </c>
      <c r="B1267" s="6" t="s">
        <v>3650</v>
      </c>
      <c r="C1267" s="6" t="s">
        <v>5888</v>
      </c>
      <c r="D1267" s="9" t="s">
        <v>6736</v>
      </c>
      <c r="E1267" s="9" t="s">
        <v>6925</v>
      </c>
    </row>
    <row r="1268" spans="1:5" ht="15.75" x14ac:dyDescent="0.25">
      <c r="A1268" s="6" t="s">
        <v>1104</v>
      </c>
      <c r="B1268" s="6" t="s">
        <v>3651</v>
      </c>
      <c r="C1268" s="6" t="s">
        <v>5889</v>
      </c>
      <c r="D1268" s="9" t="s">
        <v>6736</v>
      </c>
      <c r="E1268" s="9" t="s">
        <v>7694</v>
      </c>
    </row>
    <row r="1269" spans="1:5" ht="15.75" x14ac:dyDescent="0.25">
      <c r="A1269" s="6" t="s">
        <v>1103</v>
      </c>
      <c r="B1269" s="6" t="s">
        <v>3652</v>
      </c>
      <c r="C1269" s="6" t="s">
        <v>5890</v>
      </c>
      <c r="D1269" s="9" t="s">
        <v>6734</v>
      </c>
      <c r="E1269" s="9" t="s">
        <v>7695</v>
      </c>
    </row>
    <row r="1270" spans="1:5" ht="15.75" x14ac:dyDescent="0.25">
      <c r="A1270" s="6" t="s">
        <v>1102</v>
      </c>
      <c r="B1270" s="6" t="s">
        <v>3653</v>
      </c>
      <c r="C1270" s="6" t="s">
        <v>5891</v>
      </c>
      <c r="D1270" s="9" t="s">
        <v>6734</v>
      </c>
      <c r="E1270" s="9" t="s">
        <v>7690</v>
      </c>
    </row>
    <row r="1271" spans="1:5" ht="15.75" x14ac:dyDescent="0.25">
      <c r="A1271" s="6" t="s">
        <v>1101</v>
      </c>
      <c r="B1271" s="6" t="s">
        <v>3654</v>
      </c>
      <c r="C1271" s="6" t="s">
        <v>4916</v>
      </c>
      <c r="D1271" s="9" t="s">
        <v>6734</v>
      </c>
      <c r="E1271" s="9" t="s">
        <v>7696</v>
      </c>
    </row>
    <row r="1272" spans="1:5" ht="15.75" x14ac:dyDescent="0.25">
      <c r="A1272" s="6" t="s">
        <v>1100</v>
      </c>
      <c r="B1272" s="6" t="s">
        <v>3655</v>
      </c>
      <c r="C1272" s="6" t="s">
        <v>4872</v>
      </c>
      <c r="D1272" s="9" t="s">
        <v>6736</v>
      </c>
      <c r="E1272" s="9" t="s">
        <v>7697</v>
      </c>
    </row>
    <row r="1273" spans="1:5" ht="15.75" x14ac:dyDescent="0.25">
      <c r="A1273" s="6" t="s">
        <v>1099</v>
      </c>
      <c r="B1273" s="6" t="s">
        <v>3656</v>
      </c>
      <c r="C1273" s="6" t="s">
        <v>5892</v>
      </c>
      <c r="D1273" s="9" t="s">
        <v>6736</v>
      </c>
      <c r="E1273" s="9" t="s">
        <v>7698</v>
      </c>
    </row>
    <row r="1274" spans="1:5" ht="15.75" x14ac:dyDescent="0.25">
      <c r="A1274" s="6" t="s">
        <v>1098</v>
      </c>
      <c r="B1274" s="6" t="s">
        <v>3657</v>
      </c>
      <c r="C1274" s="6" t="s">
        <v>5893</v>
      </c>
      <c r="D1274" s="9" t="s">
        <v>6736</v>
      </c>
      <c r="E1274" s="9" t="s">
        <v>7699</v>
      </c>
    </row>
    <row r="1275" spans="1:5" ht="15.75" x14ac:dyDescent="0.25">
      <c r="A1275" s="6" t="s">
        <v>1097</v>
      </c>
      <c r="B1275" s="6" t="s">
        <v>3658</v>
      </c>
      <c r="C1275" s="6" t="s">
        <v>5894</v>
      </c>
      <c r="D1275" s="9" t="s">
        <v>6736</v>
      </c>
      <c r="E1275" s="9" t="s">
        <v>7208</v>
      </c>
    </row>
    <row r="1276" spans="1:5" ht="15.75" x14ac:dyDescent="0.25">
      <c r="A1276" s="6" t="s">
        <v>1096</v>
      </c>
      <c r="B1276" s="6" t="s">
        <v>3659</v>
      </c>
      <c r="C1276" s="6" t="s">
        <v>5895</v>
      </c>
      <c r="D1276" s="9" t="s">
        <v>6736</v>
      </c>
      <c r="E1276" s="9" t="s">
        <v>6761</v>
      </c>
    </row>
    <row r="1277" spans="1:5" ht="15.75" x14ac:dyDescent="0.25">
      <c r="A1277" s="6" t="s">
        <v>1095</v>
      </c>
      <c r="B1277" s="6" t="s">
        <v>3660</v>
      </c>
      <c r="C1277" s="6" t="s">
        <v>5634</v>
      </c>
      <c r="D1277" s="9" t="s">
        <v>6736</v>
      </c>
      <c r="E1277" s="9" t="s">
        <v>7700</v>
      </c>
    </row>
    <row r="1278" spans="1:5" ht="15.75" x14ac:dyDescent="0.25">
      <c r="A1278" s="6" t="s">
        <v>1094</v>
      </c>
      <c r="B1278" s="6" t="s">
        <v>3661</v>
      </c>
      <c r="C1278" s="6" t="s">
        <v>5896</v>
      </c>
      <c r="D1278" s="9" t="s">
        <v>6734</v>
      </c>
      <c r="E1278" s="9" t="s">
        <v>7701</v>
      </c>
    </row>
    <row r="1279" spans="1:5" ht="15.75" x14ac:dyDescent="0.25">
      <c r="A1279" s="6" t="s">
        <v>1093</v>
      </c>
      <c r="B1279" s="6" t="s">
        <v>3662</v>
      </c>
      <c r="C1279" s="6" t="s">
        <v>5897</v>
      </c>
      <c r="D1279" s="9" t="s">
        <v>6734</v>
      </c>
      <c r="E1279" s="9" t="s">
        <v>7702</v>
      </c>
    </row>
    <row r="1280" spans="1:5" ht="15.75" x14ac:dyDescent="0.25">
      <c r="A1280" s="6" t="s">
        <v>1092</v>
      </c>
      <c r="B1280" s="6" t="s">
        <v>3663</v>
      </c>
      <c r="C1280" s="6" t="s">
        <v>5898</v>
      </c>
      <c r="D1280" s="9" t="s">
        <v>6734</v>
      </c>
      <c r="E1280" s="9" t="s">
        <v>7574</v>
      </c>
    </row>
    <row r="1281" spans="1:6" ht="15.75" x14ac:dyDescent="0.25">
      <c r="A1281" s="6" t="s">
        <v>1091</v>
      </c>
      <c r="B1281" s="6" t="s">
        <v>3664</v>
      </c>
      <c r="C1281" s="6" t="s">
        <v>5899</v>
      </c>
      <c r="D1281" s="9" t="s">
        <v>6736</v>
      </c>
      <c r="E1281" s="9" t="s">
        <v>7703</v>
      </c>
    </row>
    <row r="1282" spans="1:6" ht="15.75" x14ac:dyDescent="0.25">
      <c r="A1282" s="6" t="s">
        <v>1090</v>
      </c>
      <c r="B1282" s="6" t="s">
        <v>3665</v>
      </c>
      <c r="C1282" s="6" t="s">
        <v>5900</v>
      </c>
      <c r="D1282" s="9" t="s">
        <v>6736</v>
      </c>
      <c r="E1282" s="9" t="s">
        <v>6879</v>
      </c>
    </row>
    <row r="1283" spans="1:6" ht="15.75" x14ac:dyDescent="0.25">
      <c r="A1283" s="6" t="s">
        <v>1089</v>
      </c>
      <c r="B1283" s="6" t="s">
        <v>3666</v>
      </c>
      <c r="C1283" s="6" t="s">
        <v>5901</v>
      </c>
      <c r="D1283" s="9" t="s">
        <v>6734</v>
      </c>
      <c r="E1283" s="9" t="s">
        <v>7563</v>
      </c>
    </row>
    <row r="1284" spans="1:6" ht="15.75" x14ac:dyDescent="0.25">
      <c r="A1284" s="6" t="s">
        <v>1088</v>
      </c>
      <c r="B1284" s="6" t="s">
        <v>3667</v>
      </c>
      <c r="C1284" s="6" t="s">
        <v>4968</v>
      </c>
      <c r="D1284" s="9" t="s">
        <v>6736</v>
      </c>
      <c r="E1284" s="9" t="s">
        <v>6939</v>
      </c>
    </row>
    <row r="1285" spans="1:6" ht="15.75" x14ac:dyDescent="0.25">
      <c r="A1285" s="6" t="s">
        <v>1087</v>
      </c>
      <c r="B1285" s="6" t="s">
        <v>3668</v>
      </c>
      <c r="C1285" s="6" t="s">
        <v>5902</v>
      </c>
      <c r="D1285" s="9" t="s">
        <v>6734</v>
      </c>
      <c r="E1285" s="9" t="s">
        <v>7704</v>
      </c>
    </row>
    <row r="1286" spans="1:6" ht="15.75" x14ac:dyDescent="0.25">
      <c r="A1286" s="6" t="s">
        <v>1086</v>
      </c>
      <c r="B1286" s="6" t="s">
        <v>3669</v>
      </c>
      <c r="C1286" s="6" t="s">
        <v>5903</v>
      </c>
      <c r="D1286" s="9" t="s">
        <v>6734</v>
      </c>
      <c r="E1286" s="9" t="s">
        <v>7705</v>
      </c>
    </row>
    <row r="1287" spans="1:6" ht="15.75" x14ac:dyDescent="0.25">
      <c r="A1287" s="6" t="s">
        <v>1085</v>
      </c>
      <c r="B1287" s="6" t="s">
        <v>3670</v>
      </c>
      <c r="C1287" s="6" t="s">
        <v>5904</v>
      </c>
      <c r="D1287" s="9" t="s">
        <v>6734</v>
      </c>
      <c r="E1287" s="9" t="s">
        <v>7706</v>
      </c>
    </row>
    <row r="1288" spans="1:6" ht="15.75" x14ac:dyDescent="0.25">
      <c r="A1288" s="6" t="s">
        <v>1084</v>
      </c>
      <c r="B1288" s="6" t="s">
        <v>3671</v>
      </c>
      <c r="C1288" s="6" t="s">
        <v>4742</v>
      </c>
      <c r="D1288" s="9" t="s">
        <v>6734</v>
      </c>
      <c r="E1288" s="9" t="s">
        <v>7707</v>
      </c>
    </row>
    <row r="1289" spans="1:6" ht="15.75" x14ac:dyDescent="0.25">
      <c r="A1289" s="6" t="s">
        <v>1083</v>
      </c>
      <c r="B1289" s="6" t="s">
        <v>3672</v>
      </c>
      <c r="C1289" s="6" t="s">
        <v>5905</v>
      </c>
      <c r="D1289" s="9" t="s">
        <v>6734</v>
      </c>
      <c r="E1289" s="9" t="s">
        <v>6912</v>
      </c>
    </row>
    <row r="1290" spans="1:6" ht="15.75" x14ac:dyDescent="0.25">
      <c r="A1290" s="6" t="s">
        <v>1082</v>
      </c>
      <c r="B1290" s="6" t="s">
        <v>3673</v>
      </c>
      <c r="C1290" s="6" t="s">
        <v>5906</v>
      </c>
      <c r="D1290" s="9" t="s">
        <v>6734</v>
      </c>
      <c r="E1290" s="9" t="s">
        <v>7708</v>
      </c>
    </row>
    <row r="1291" spans="1:6" ht="15.75" x14ac:dyDescent="0.25">
      <c r="A1291" s="6" t="s">
        <v>1081</v>
      </c>
      <c r="B1291" s="6" t="s">
        <v>3674</v>
      </c>
      <c r="C1291" s="6" t="s">
        <v>5907</v>
      </c>
      <c r="D1291" s="9" t="s">
        <v>6734</v>
      </c>
      <c r="E1291" s="9" t="s">
        <v>7709</v>
      </c>
    </row>
    <row r="1292" spans="1:6" ht="15.75" x14ac:dyDescent="0.25">
      <c r="A1292" s="6" t="s">
        <v>1080</v>
      </c>
      <c r="B1292" s="6" t="s">
        <v>3675</v>
      </c>
      <c r="C1292" s="6" t="s">
        <v>5908</v>
      </c>
      <c r="D1292" s="9" t="s">
        <v>6734</v>
      </c>
      <c r="E1292" s="9" t="s">
        <v>6790</v>
      </c>
    </row>
    <row r="1293" spans="1:6" ht="15.75" x14ac:dyDescent="0.25">
      <c r="A1293" s="6" t="s">
        <v>1079</v>
      </c>
      <c r="B1293" s="6" t="s">
        <v>3676</v>
      </c>
      <c r="C1293" s="6" t="s">
        <v>5909</v>
      </c>
      <c r="D1293" s="9" t="s">
        <v>6734</v>
      </c>
      <c r="E1293" s="9" t="s">
        <v>7574</v>
      </c>
    </row>
    <row r="1294" spans="1:6" ht="15.75" x14ac:dyDescent="0.25">
      <c r="A1294" s="6" t="s">
        <v>1078</v>
      </c>
      <c r="B1294" s="6" t="s">
        <v>3677</v>
      </c>
      <c r="C1294" s="6" t="s">
        <v>5910</v>
      </c>
      <c r="D1294" s="9" t="s">
        <v>6734</v>
      </c>
      <c r="E1294" s="9" t="s">
        <v>7710</v>
      </c>
    </row>
    <row r="1295" spans="1:6" ht="15.75" x14ac:dyDescent="0.25">
      <c r="A1295" s="6" t="s">
        <v>1077</v>
      </c>
      <c r="B1295" s="6" t="s">
        <v>3678</v>
      </c>
      <c r="C1295" s="6" t="s">
        <v>5911</v>
      </c>
      <c r="D1295" s="9" t="s">
        <v>6734</v>
      </c>
      <c r="E1295" s="9" t="s">
        <v>7711</v>
      </c>
    </row>
    <row r="1296" spans="1:6" ht="15.75" x14ac:dyDescent="0.25">
      <c r="A1296" s="6" t="s">
        <v>1076</v>
      </c>
      <c r="B1296" s="6" t="s">
        <v>3679</v>
      </c>
      <c r="C1296" s="6" t="s">
        <v>5912</v>
      </c>
      <c r="D1296" s="9" t="s">
        <v>6736</v>
      </c>
      <c r="E1296" s="9" t="s">
        <v>7712</v>
      </c>
      <c r="F1296" t="s">
        <v>7713</v>
      </c>
    </row>
    <row r="1297" spans="1:5" ht="15.75" x14ac:dyDescent="0.25">
      <c r="A1297" s="6" t="s">
        <v>1075</v>
      </c>
      <c r="B1297" s="6" t="s">
        <v>3680</v>
      </c>
      <c r="C1297" s="6" t="s">
        <v>5913</v>
      </c>
      <c r="D1297" s="9" t="s">
        <v>6734</v>
      </c>
      <c r="E1297" s="9" t="s">
        <v>7714</v>
      </c>
    </row>
    <row r="1298" spans="1:5" ht="15.75" x14ac:dyDescent="0.25">
      <c r="A1298" s="6" t="s">
        <v>1074</v>
      </c>
      <c r="B1298" s="6" t="s">
        <v>3681</v>
      </c>
      <c r="C1298" s="6" t="s">
        <v>5914</v>
      </c>
      <c r="D1298" s="9" t="s">
        <v>6736</v>
      </c>
      <c r="E1298" s="9" t="s">
        <v>7715</v>
      </c>
    </row>
    <row r="1299" spans="1:5" ht="15.75" x14ac:dyDescent="0.25">
      <c r="A1299" s="6" t="s">
        <v>1073</v>
      </c>
      <c r="B1299" s="6" t="s">
        <v>3682</v>
      </c>
      <c r="C1299" s="6" t="s">
        <v>5333</v>
      </c>
      <c r="D1299" s="9" t="s">
        <v>7152</v>
      </c>
      <c r="E1299" s="9" t="s">
        <v>7716</v>
      </c>
    </row>
    <row r="1300" spans="1:5" ht="15.75" x14ac:dyDescent="0.25">
      <c r="A1300" s="6" t="s">
        <v>1072</v>
      </c>
      <c r="B1300" s="6" t="s">
        <v>3683</v>
      </c>
      <c r="C1300" s="6" t="s">
        <v>5733</v>
      </c>
      <c r="D1300" s="9" t="s">
        <v>6734</v>
      </c>
      <c r="E1300" s="9" t="s">
        <v>7717</v>
      </c>
    </row>
    <row r="1301" spans="1:5" ht="15.75" x14ac:dyDescent="0.25">
      <c r="A1301" s="6" t="s">
        <v>1071</v>
      </c>
      <c r="B1301" s="6" t="s">
        <v>3684</v>
      </c>
      <c r="C1301" s="6" t="s">
        <v>5915</v>
      </c>
      <c r="D1301" s="9" t="s">
        <v>6736</v>
      </c>
      <c r="E1301" s="9" t="s">
        <v>6774</v>
      </c>
    </row>
    <row r="1302" spans="1:5" ht="15.75" x14ac:dyDescent="0.25">
      <c r="A1302" s="6" t="s">
        <v>1070</v>
      </c>
      <c r="B1302" s="6" t="s">
        <v>3685</v>
      </c>
      <c r="C1302" s="6" t="s">
        <v>5916</v>
      </c>
      <c r="D1302" s="9" t="s">
        <v>6736</v>
      </c>
      <c r="E1302" s="9" t="s">
        <v>7718</v>
      </c>
    </row>
    <row r="1303" spans="1:5" ht="15.75" x14ac:dyDescent="0.25">
      <c r="A1303" s="6" t="s">
        <v>1069</v>
      </c>
      <c r="B1303" s="6" t="s">
        <v>3686</v>
      </c>
      <c r="C1303" s="6" t="s">
        <v>5917</v>
      </c>
      <c r="D1303" s="9" t="s">
        <v>6736</v>
      </c>
      <c r="E1303" s="9" t="s">
        <v>7719</v>
      </c>
    </row>
    <row r="1304" spans="1:5" ht="15.75" x14ac:dyDescent="0.25">
      <c r="A1304" s="6" t="s">
        <v>1068</v>
      </c>
      <c r="B1304" s="6" t="s">
        <v>3687</v>
      </c>
      <c r="C1304" s="6" t="s">
        <v>5918</v>
      </c>
      <c r="D1304" s="9" t="s">
        <v>6736</v>
      </c>
      <c r="E1304" s="9" t="s">
        <v>7720</v>
      </c>
    </row>
    <row r="1305" spans="1:5" ht="15.75" x14ac:dyDescent="0.25">
      <c r="A1305" s="6" t="s">
        <v>1067</v>
      </c>
      <c r="B1305" s="6" t="s">
        <v>3688</v>
      </c>
      <c r="C1305" s="6" t="s">
        <v>5919</v>
      </c>
      <c r="D1305" s="9" t="s">
        <v>6736</v>
      </c>
      <c r="E1305" s="9" t="s">
        <v>6939</v>
      </c>
    </row>
    <row r="1306" spans="1:5" ht="15.75" x14ac:dyDescent="0.25">
      <c r="A1306" s="6" t="s">
        <v>1066</v>
      </c>
      <c r="B1306" s="6" t="s">
        <v>3689</v>
      </c>
      <c r="C1306" s="6" t="s">
        <v>5920</v>
      </c>
      <c r="D1306" s="9" t="s">
        <v>6736</v>
      </c>
      <c r="E1306" s="9" t="s">
        <v>7095</v>
      </c>
    </row>
    <row r="1307" spans="1:5" ht="15.75" x14ac:dyDescent="0.25">
      <c r="A1307" s="6" t="s">
        <v>1065</v>
      </c>
      <c r="B1307" s="6" t="s">
        <v>3690</v>
      </c>
      <c r="C1307" s="6" t="s">
        <v>5921</v>
      </c>
      <c r="D1307" s="9" t="s">
        <v>6736</v>
      </c>
      <c r="E1307" s="9" t="s">
        <v>7721</v>
      </c>
    </row>
    <row r="1308" spans="1:5" ht="15.75" x14ac:dyDescent="0.25">
      <c r="A1308" s="6" t="s">
        <v>1064</v>
      </c>
      <c r="B1308" s="6" t="s">
        <v>3691</v>
      </c>
      <c r="C1308" s="6" t="s">
        <v>5922</v>
      </c>
      <c r="D1308" s="9" t="s">
        <v>6736</v>
      </c>
      <c r="E1308" s="9" t="s">
        <v>7722</v>
      </c>
    </row>
    <row r="1309" spans="1:5" ht="15.75" x14ac:dyDescent="0.25">
      <c r="A1309" s="6" t="s">
        <v>1063</v>
      </c>
      <c r="B1309" s="6" t="s">
        <v>3692</v>
      </c>
      <c r="C1309" s="6" t="s">
        <v>5923</v>
      </c>
      <c r="D1309" s="9" t="s">
        <v>6736</v>
      </c>
      <c r="E1309" s="9" t="s">
        <v>7426</v>
      </c>
    </row>
    <row r="1310" spans="1:5" ht="15.75" x14ac:dyDescent="0.25">
      <c r="A1310" s="6" t="s">
        <v>1062</v>
      </c>
      <c r="B1310" s="6" t="s">
        <v>3693</v>
      </c>
      <c r="C1310" s="6" t="s">
        <v>5042</v>
      </c>
      <c r="D1310" s="9" t="s">
        <v>6736</v>
      </c>
      <c r="E1310" s="9" t="s">
        <v>7243</v>
      </c>
    </row>
    <row r="1311" spans="1:5" ht="15.75" x14ac:dyDescent="0.25">
      <c r="A1311" s="6" t="s">
        <v>1061</v>
      </c>
      <c r="B1311" s="6" t="s">
        <v>3694</v>
      </c>
      <c r="C1311" s="6" t="s">
        <v>5924</v>
      </c>
      <c r="D1311" s="9" t="s">
        <v>6736</v>
      </c>
      <c r="E1311" s="9" t="s">
        <v>7723</v>
      </c>
    </row>
    <row r="1312" spans="1:5" ht="15.75" x14ac:dyDescent="0.25">
      <c r="A1312" s="6" t="s">
        <v>1060</v>
      </c>
      <c r="B1312" s="6" t="s">
        <v>3695</v>
      </c>
      <c r="C1312" s="6" t="s">
        <v>5925</v>
      </c>
      <c r="D1312" s="9" t="s">
        <v>6736</v>
      </c>
      <c r="E1312" s="9" t="s">
        <v>7724</v>
      </c>
    </row>
    <row r="1313" spans="1:5" ht="15.75" x14ac:dyDescent="0.25">
      <c r="A1313" s="6" t="s">
        <v>1059</v>
      </c>
      <c r="B1313" s="6" t="s">
        <v>3696</v>
      </c>
      <c r="C1313" s="6" t="s">
        <v>5926</v>
      </c>
      <c r="D1313" s="9" t="s">
        <v>6736</v>
      </c>
      <c r="E1313" s="9" t="s">
        <v>7082</v>
      </c>
    </row>
    <row r="1314" spans="1:5" ht="15.75" x14ac:dyDescent="0.25">
      <c r="A1314" s="6" t="s">
        <v>1058</v>
      </c>
      <c r="B1314" s="6" t="s">
        <v>3697</v>
      </c>
      <c r="C1314" s="6" t="s">
        <v>5927</v>
      </c>
      <c r="D1314" s="9" t="s">
        <v>6734</v>
      </c>
      <c r="E1314" s="9" t="s">
        <v>7725</v>
      </c>
    </row>
    <row r="1315" spans="1:5" ht="15.75" x14ac:dyDescent="0.25">
      <c r="A1315" s="6" t="s">
        <v>1057</v>
      </c>
      <c r="B1315" s="6" t="s">
        <v>3698</v>
      </c>
      <c r="C1315" s="6" t="s">
        <v>5928</v>
      </c>
      <c r="D1315" s="9" t="s">
        <v>6734</v>
      </c>
      <c r="E1315" s="9" t="s">
        <v>6978</v>
      </c>
    </row>
    <row r="1316" spans="1:5" ht="15.75" x14ac:dyDescent="0.25">
      <c r="A1316" s="6" t="s">
        <v>1056</v>
      </c>
      <c r="B1316" s="6" t="s">
        <v>3699</v>
      </c>
      <c r="C1316" s="6" t="s">
        <v>5929</v>
      </c>
      <c r="D1316" s="9" t="s">
        <v>6736</v>
      </c>
      <c r="E1316" s="9" t="s">
        <v>7726</v>
      </c>
    </row>
    <row r="1317" spans="1:5" ht="15.75" x14ac:dyDescent="0.25">
      <c r="A1317" s="6" t="s">
        <v>1055</v>
      </c>
      <c r="B1317" s="6" t="s">
        <v>3700</v>
      </c>
      <c r="C1317" s="6" t="s">
        <v>5930</v>
      </c>
      <c r="D1317" s="9" t="s">
        <v>6734</v>
      </c>
      <c r="E1317" s="9" t="s">
        <v>7156</v>
      </c>
    </row>
    <row r="1318" spans="1:5" ht="15.75" x14ac:dyDescent="0.25">
      <c r="A1318" s="6" t="s">
        <v>1054</v>
      </c>
      <c r="B1318" s="6" t="s">
        <v>3701</v>
      </c>
      <c r="C1318" s="6" t="s">
        <v>5931</v>
      </c>
      <c r="D1318" s="9" t="s">
        <v>6734</v>
      </c>
      <c r="E1318" s="9" t="s">
        <v>7727</v>
      </c>
    </row>
    <row r="1319" spans="1:5" ht="15.75" x14ac:dyDescent="0.25">
      <c r="A1319" s="6" t="s">
        <v>1053</v>
      </c>
      <c r="B1319" s="6" t="s">
        <v>3702</v>
      </c>
      <c r="C1319" s="6" t="s">
        <v>5932</v>
      </c>
      <c r="D1319" s="9" t="s">
        <v>6734</v>
      </c>
      <c r="E1319" s="9" t="s">
        <v>7728</v>
      </c>
    </row>
    <row r="1320" spans="1:5" ht="15.75" x14ac:dyDescent="0.25">
      <c r="A1320" s="6" t="s">
        <v>1052</v>
      </c>
      <c r="B1320" s="6" t="s">
        <v>3703</v>
      </c>
      <c r="C1320" s="6" t="s">
        <v>5933</v>
      </c>
      <c r="D1320" s="9" t="s">
        <v>6736</v>
      </c>
      <c r="E1320" s="9" t="s">
        <v>7729</v>
      </c>
    </row>
    <row r="1321" spans="1:5" ht="15.75" x14ac:dyDescent="0.25">
      <c r="A1321" s="6" t="s">
        <v>1051</v>
      </c>
      <c r="B1321" s="6" t="s">
        <v>3704</v>
      </c>
      <c r="C1321" s="6" t="s">
        <v>5934</v>
      </c>
      <c r="D1321" s="9" t="s">
        <v>6734</v>
      </c>
      <c r="E1321" s="9" t="s">
        <v>6739</v>
      </c>
    </row>
    <row r="1322" spans="1:5" ht="15.75" x14ac:dyDescent="0.25">
      <c r="A1322" s="6" t="s">
        <v>1050</v>
      </c>
      <c r="B1322" s="6" t="s">
        <v>3705</v>
      </c>
      <c r="C1322" s="6" t="s">
        <v>5935</v>
      </c>
      <c r="D1322" s="9" t="s">
        <v>6736</v>
      </c>
      <c r="E1322" s="9" t="s">
        <v>7730</v>
      </c>
    </row>
    <row r="1323" spans="1:5" ht="15.75" x14ac:dyDescent="0.25">
      <c r="A1323" s="6" t="s">
        <v>1049</v>
      </c>
      <c r="B1323" s="6" t="s">
        <v>3706</v>
      </c>
      <c r="C1323" s="6" t="s">
        <v>5936</v>
      </c>
      <c r="D1323" s="9" t="s">
        <v>6734</v>
      </c>
      <c r="E1323" s="9" t="s">
        <v>7731</v>
      </c>
    </row>
    <row r="1324" spans="1:5" ht="15.75" x14ac:dyDescent="0.25">
      <c r="A1324" s="6" t="s">
        <v>1048</v>
      </c>
      <c r="B1324" s="6" t="s">
        <v>3707</v>
      </c>
      <c r="C1324" s="6" t="s">
        <v>5937</v>
      </c>
      <c r="D1324" s="9" t="s">
        <v>6734</v>
      </c>
      <c r="E1324" s="9" t="s">
        <v>7732</v>
      </c>
    </row>
    <row r="1325" spans="1:5" ht="15.75" x14ac:dyDescent="0.25">
      <c r="A1325" s="6" t="s">
        <v>1047</v>
      </c>
      <c r="B1325" s="6" t="s">
        <v>3708</v>
      </c>
      <c r="C1325" s="6" t="s">
        <v>5938</v>
      </c>
      <c r="D1325" s="9" t="s">
        <v>6734</v>
      </c>
      <c r="E1325" s="9" t="s">
        <v>7733</v>
      </c>
    </row>
    <row r="1326" spans="1:5" ht="15.75" x14ac:dyDescent="0.25">
      <c r="A1326" s="6" t="s">
        <v>1046</v>
      </c>
      <c r="B1326" s="6" t="s">
        <v>3709</v>
      </c>
      <c r="C1326" s="6" t="s">
        <v>5939</v>
      </c>
      <c r="D1326" s="9" t="s">
        <v>6734</v>
      </c>
      <c r="E1326" s="9" t="s">
        <v>6797</v>
      </c>
    </row>
    <row r="1327" spans="1:5" ht="15.75" x14ac:dyDescent="0.25">
      <c r="A1327" s="6" t="s">
        <v>1045</v>
      </c>
      <c r="B1327" s="6" t="s">
        <v>3710</v>
      </c>
      <c r="C1327" s="6" t="s">
        <v>5940</v>
      </c>
      <c r="D1327" s="9" t="s">
        <v>6734</v>
      </c>
      <c r="E1327" s="9" t="s">
        <v>7734</v>
      </c>
    </row>
    <row r="1328" spans="1:5" ht="15.75" x14ac:dyDescent="0.25">
      <c r="A1328" s="6" t="s">
        <v>1044</v>
      </c>
      <c r="B1328" s="6" t="s">
        <v>3711</v>
      </c>
      <c r="C1328" s="6" t="s">
        <v>5941</v>
      </c>
      <c r="D1328" s="9" t="s">
        <v>6734</v>
      </c>
      <c r="E1328" s="9" t="s">
        <v>7154</v>
      </c>
    </row>
    <row r="1329" spans="1:5" ht="15.75" x14ac:dyDescent="0.25">
      <c r="A1329" s="6" t="s">
        <v>1043</v>
      </c>
      <c r="B1329" s="6" t="s">
        <v>3712</v>
      </c>
      <c r="C1329" s="6" t="s">
        <v>5942</v>
      </c>
      <c r="D1329" s="9" t="s">
        <v>6736</v>
      </c>
      <c r="E1329" s="9" t="s">
        <v>7087</v>
      </c>
    </row>
    <row r="1330" spans="1:5" ht="15.75" x14ac:dyDescent="0.25">
      <c r="A1330" s="6" t="s">
        <v>1042</v>
      </c>
      <c r="B1330" s="6" t="s">
        <v>3713</v>
      </c>
      <c r="C1330" s="6" t="s">
        <v>5943</v>
      </c>
      <c r="D1330" s="9" t="s">
        <v>7152</v>
      </c>
      <c r="E1330" s="9" t="s">
        <v>7707</v>
      </c>
    </row>
    <row r="1331" spans="1:5" ht="15.75" x14ac:dyDescent="0.25">
      <c r="A1331" s="6" t="s">
        <v>1041</v>
      </c>
      <c r="B1331" s="6" t="s">
        <v>3714</v>
      </c>
      <c r="C1331" s="6" t="s">
        <v>5944</v>
      </c>
      <c r="D1331" s="9" t="s">
        <v>6736</v>
      </c>
      <c r="E1331" s="9" t="s">
        <v>6946</v>
      </c>
    </row>
    <row r="1332" spans="1:5" ht="15.75" x14ac:dyDescent="0.25">
      <c r="A1332" s="6" t="s">
        <v>1040</v>
      </c>
      <c r="B1332" s="6" t="s">
        <v>3715</v>
      </c>
      <c r="C1332" s="6" t="s">
        <v>5945</v>
      </c>
      <c r="D1332" s="9" t="s">
        <v>6734</v>
      </c>
      <c r="E1332" s="9" t="s">
        <v>7159</v>
      </c>
    </row>
    <row r="1333" spans="1:5" ht="15.75" x14ac:dyDescent="0.25">
      <c r="A1333" s="6" t="s">
        <v>1039</v>
      </c>
      <c r="B1333" s="6" t="s">
        <v>3716</v>
      </c>
      <c r="C1333" s="6" t="s">
        <v>5946</v>
      </c>
      <c r="D1333" s="9" t="s">
        <v>6736</v>
      </c>
      <c r="E1333" s="9" t="s">
        <v>7735</v>
      </c>
    </row>
    <row r="1334" spans="1:5" ht="15.75" x14ac:dyDescent="0.25">
      <c r="A1334" s="6" t="s">
        <v>1038</v>
      </c>
      <c r="B1334" s="6" t="s">
        <v>3717</v>
      </c>
      <c r="C1334" s="6" t="s">
        <v>5947</v>
      </c>
      <c r="D1334" s="9" t="s">
        <v>7152</v>
      </c>
      <c r="E1334" s="9" t="s">
        <v>7736</v>
      </c>
    </row>
    <row r="1335" spans="1:5" ht="15.75" x14ac:dyDescent="0.25">
      <c r="A1335" s="6" t="s">
        <v>1037</v>
      </c>
      <c r="B1335" s="6" t="s">
        <v>3718</v>
      </c>
      <c r="C1335" s="6" t="s">
        <v>5948</v>
      </c>
      <c r="D1335" s="9" t="s">
        <v>6736</v>
      </c>
      <c r="E1335" s="9" t="s">
        <v>7737</v>
      </c>
    </row>
    <row r="1336" spans="1:5" ht="15.75" x14ac:dyDescent="0.25">
      <c r="A1336" s="6" t="s">
        <v>1036</v>
      </c>
      <c r="B1336" s="6" t="s">
        <v>3719</v>
      </c>
      <c r="C1336" s="6" t="s">
        <v>5949</v>
      </c>
      <c r="D1336" s="9" t="s">
        <v>6736</v>
      </c>
      <c r="E1336" s="9" t="s">
        <v>7738</v>
      </c>
    </row>
    <row r="1337" spans="1:5" ht="15.75" x14ac:dyDescent="0.25">
      <c r="A1337" s="6" t="s">
        <v>1035</v>
      </c>
      <c r="B1337" s="6" t="s">
        <v>3720</v>
      </c>
      <c r="C1337" s="6" t="s">
        <v>4735</v>
      </c>
      <c r="D1337" s="9" t="s">
        <v>6736</v>
      </c>
      <c r="E1337" s="9" t="s">
        <v>7739</v>
      </c>
    </row>
    <row r="1338" spans="1:5" ht="15.75" x14ac:dyDescent="0.25">
      <c r="A1338" s="6" t="s">
        <v>1034</v>
      </c>
      <c r="B1338" s="6" t="s">
        <v>3721</v>
      </c>
      <c r="C1338" s="6" t="s">
        <v>5950</v>
      </c>
      <c r="D1338" s="9" t="s">
        <v>6736</v>
      </c>
      <c r="E1338" s="9" t="s">
        <v>7740</v>
      </c>
    </row>
    <row r="1339" spans="1:5" ht="15.75" x14ac:dyDescent="0.25">
      <c r="A1339" s="6" t="s">
        <v>1033</v>
      </c>
      <c r="B1339" s="6" t="s">
        <v>3722</v>
      </c>
      <c r="C1339" s="6" t="s">
        <v>4796</v>
      </c>
      <c r="D1339" s="9" t="s">
        <v>7152</v>
      </c>
      <c r="E1339" s="9" t="s">
        <v>7224</v>
      </c>
    </row>
    <row r="1340" spans="1:5" ht="15.75" x14ac:dyDescent="0.25">
      <c r="A1340" s="6" t="s">
        <v>1032</v>
      </c>
      <c r="B1340" s="6" t="s">
        <v>3723</v>
      </c>
      <c r="C1340" s="6" t="s">
        <v>5951</v>
      </c>
      <c r="D1340" s="9" t="s">
        <v>6736</v>
      </c>
      <c r="E1340" s="9" t="s">
        <v>6881</v>
      </c>
    </row>
    <row r="1341" spans="1:5" ht="15.75" x14ac:dyDescent="0.25">
      <c r="A1341" s="6" t="s">
        <v>1031</v>
      </c>
      <c r="B1341" s="6" t="s">
        <v>3724</v>
      </c>
      <c r="C1341" s="6" t="s">
        <v>5952</v>
      </c>
      <c r="D1341" s="9" t="s">
        <v>6736</v>
      </c>
      <c r="E1341" s="9" t="s">
        <v>7741</v>
      </c>
    </row>
    <row r="1342" spans="1:5" ht="15.75" x14ac:dyDescent="0.25">
      <c r="A1342" s="6" t="s">
        <v>1030</v>
      </c>
      <c r="B1342" s="6" t="s">
        <v>3725</v>
      </c>
      <c r="C1342" s="6" t="s">
        <v>5953</v>
      </c>
      <c r="D1342" s="9" t="s">
        <v>7152</v>
      </c>
      <c r="E1342" s="9" t="s">
        <v>7246</v>
      </c>
    </row>
    <row r="1343" spans="1:5" ht="15.75" x14ac:dyDescent="0.25">
      <c r="A1343" s="6" t="s">
        <v>1029</v>
      </c>
      <c r="B1343" s="6" t="s">
        <v>3726</v>
      </c>
      <c r="C1343" s="6" t="s">
        <v>5954</v>
      </c>
      <c r="D1343" s="9" t="s">
        <v>6734</v>
      </c>
      <c r="E1343" s="9" t="s">
        <v>7742</v>
      </c>
    </row>
    <row r="1344" spans="1:5" ht="15.75" x14ac:dyDescent="0.25">
      <c r="A1344" s="6" t="s">
        <v>1028</v>
      </c>
      <c r="B1344" s="6" t="s">
        <v>3727</v>
      </c>
      <c r="C1344" s="6" t="s">
        <v>5955</v>
      </c>
      <c r="D1344" s="9" t="s">
        <v>7152</v>
      </c>
      <c r="E1344" s="9" t="s">
        <v>7743</v>
      </c>
    </row>
    <row r="1345" spans="1:5" ht="15.75" x14ac:dyDescent="0.25">
      <c r="A1345" s="6" t="s">
        <v>1027</v>
      </c>
      <c r="B1345" s="6" t="s">
        <v>3728</v>
      </c>
      <c r="C1345" s="6" t="s">
        <v>5956</v>
      </c>
      <c r="D1345" s="9" t="s">
        <v>6734</v>
      </c>
      <c r="E1345" s="9" t="s">
        <v>7103</v>
      </c>
    </row>
    <row r="1346" spans="1:5" ht="15.75" x14ac:dyDescent="0.25">
      <c r="A1346" s="6" t="s">
        <v>1026</v>
      </c>
      <c r="B1346" s="6" t="s">
        <v>3729</v>
      </c>
      <c r="C1346" s="6" t="s">
        <v>5957</v>
      </c>
      <c r="D1346" s="9" t="s">
        <v>6736</v>
      </c>
      <c r="E1346" s="9" t="s">
        <v>6830</v>
      </c>
    </row>
    <row r="1347" spans="1:5" ht="15.75" x14ac:dyDescent="0.25">
      <c r="A1347" s="6" t="s">
        <v>1025</v>
      </c>
      <c r="B1347" s="6" t="s">
        <v>3730</v>
      </c>
      <c r="C1347" s="6" t="s">
        <v>5958</v>
      </c>
      <c r="D1347" s="9" t="s">
        <v>6734</v>
      </c>
      <c r="E1347" s="9" t="s">
        <v>7744</v>
      </c>
    </row>
    <row r="1348" spans="1:5" ht="15.75" x14ac:dyDescent="0.25">
      <c r="A1348" s="6" t="s">
        <v>1024</v>
      </c>
      <c r="B1348" s="6" t="s">
        <v>3731</v>
      </c>
      <c r="C1348" s="6" t="s">
        <v>5959</v>
      </c>
      <c r="D1348" s="9" t="s">
        <v>6736</v>
      </c>
      <c r="E1348" s="9" t="s">
        <v>6904</v>
      </c>
    </row>
    <row r="1349" spans="1:5" ht="15.75" x14ac:dyDescent="0.25">
      <c r="A1349" s="6" t="s">
        <v>1023</v>
      </c>
      <c r="B1349" s="6" t="s">
        <v>3732</v>
      </c>
      <c r="C1349" s="6" t="s">
        <v>5960</v>
      </c>
      <c r="D1349" s="9" t="s">
        <v>6734</v>
      </c>
      <c r="E1349" s="9" t="s">
        <v>7745</v>
      </c>
    </row>
    <row r="1350" spans="1:5" ht="15.75" x14ac:dyDescent="0.25">
      <c r="A1350" s="6" t="s">
        <v>1022</v>
      </c>
      <c r="B1350" s="6" t="s">
        <v>3733</v>
      </c>
      <c r="C1350" s="6" t="s">
        <v>5961</v>
      </c>
      <c r="D1350" s="9" t="s">
        <v>7152</v>
      </c>
      <c r="E1350" s="9" t="s">
        <v>7104</v>
      </c>
    </row>
    <row r="1351" spans="1:5" ht="15.75" x14ac:dyDescent="0.25">
      <c r="A1351" s="6" t="s">
        <v>1021</v>
      </c>
      <c r="B1351" s="6" t="s">
        <v>3734</v>
      </c>
      <c r="C1351" s="6" t="s">
        <v>5962</v>
      </c>
      <c r="D1351" s="9" t="s">
        <v>6736</v>
      </c>
      <c r="E1351" s="9" t="s">
        <v>7746</v>
      </c>
    </row>
    <row r="1352" spans="1:5" ht="15.75" x14ac:dyDescent="0.25">
      <c r="A1352" s="6" t="s">
        <v>1020</v>
      </c>
      <c r="B1352" s="6" t="s">
        <v>3735</v>
      </c>
      <c r="C1352" s="6" t="s">
        <v>5024</v>
      </c>
      <c r="D1352" s="9" t="s">
        <v>6734</v>
      </c>
      <c r="E1352" s="9" t="s">
        <v>7747</v>
      </c>
    </row>
    <row r="1353" spans="1:5" ht="15.75" x14ac:dyDescent="0.25">
      <c r="A1353" s="6" t="s">
        <v>1019</v>
      </c>
      <c r="B1353" s="6" t="s">
        <v>3736</v>
      </c>
      <c r="C1353" s="6" t="s">
        <v>5963</v>
      </c>
      <c r="D1353" s="9" t="s">
        <v>6736</v>
      </c>
      <c r="E1353" s="9" t="s">
        <v>7074</v>
      </c>
    </row>
    <row r="1354" spans="1:5" ht="15.75" x14ac:dyDescent="0.25">
      <c r="A1354" s="6" t="s">
        <v>1018</v>
      </c>
      <c r="B1354" s="6" t="s">
        <v>3737</v>
      </c>
      <c r="C1354" s="6" t="s">
        <v>5964</v>
      </c>
      <c r="D1354" s="9" t="s">
        <v>6734</v>
      </c>
      <c r="E1354" s="9" t="s">
        <v>7748</v>
      </c>
    </row>
    <row r="1355" spans="1:5" ht="15.75" x14ac:dyDescent="0.25">
      <c r="A1355" s="6" t="s">
        <v>1017</v>
      </c>
      <c r="B1355" s="6" t="s">
        <v>3738</v>
      </c>
      <c r="C1355" s="6" t="s">
        <v>5068</v>
      </c>
      <c r="D1355" s="9" t="s">
        <v>6734</v>
      </c>
      <c r="E1355" s="9" t="s">
        <v>7749</v>
      </c>
    </row>
    <row r="1356" spans="1:5" ht="15.75" x14ac:dyDescent="0.25">
      <c r="A1356" s="6" t="s">
        <v>1016</v>
      </c>
      <c r="B1356" s="6" t="s">
        <v>3739</v>
      </c>
      <c r="C1356" s="6" t="s">
        <v>5811</v>
      </c>
      <c r="D1356" s="9" t="s">
        <v>6734</v>
      </c>
      <c r="E1356" s="9" t="s">
        <v>7750</v>
      </c>
    </row>
    <row r="1357" spans="1:5" ht="15.75" x14ac:dyDescent="0.25">
      <c r="A1357" s="6" t="s">
        <v>1015</v>
      </c>
      <c r="B1357" s="6" t="s">
        <v>3740</v>
      </c>
      <c r="C1357" s="6" t="s">
        <v>5965</v>
      </c>
      <c r="D1357" s="9" t="s">
        <v>6734</v>
      </c>
      <c r="E1357" s="9" t="s">
        <v>7751</v>
      </c>
    </row>
    <row r="1358" spans="1:5" ht="15.75" x14ac:dyDescent="0.25">
      <c r="A1358" s="6" t="s">
        <v>1014</v>
      </c>
      <c r="B1358" s="6" t="s">
        <v>3741</v>
      </c>
      <c r="C1358" s="6" t="s">
        <v>5966</v>
      </c>
      <c r="D1358" s="9" t="s">
        <v>6734</v>
      </c>
      <c r="E1358" s="9" t="s">
        <v>7752</v>
      </c>
    </row>
    <row r="1359" spans="1:5" ht="15.75" x14ac:dyDescent="0.25">
      <c r="A1359" s="6" t="s">
        <v>1013</v>
      </c>
      <c r="B1359" s="6" t="s">
        <v>3742</v>
      </c>
      <c r="C1359" s="6" t="s">
        <v>5967</v>
      </c>
      <c r="D1359" s="9" t="s">
        <v>6736</v>
      </c>
      <c r="E1359" s="9" t="s">
        <v>7241</v>
      </c>
    </row>
    <row r="1360" spans="1:5" ht="15.75" x14ac:dyDescent="0.25">
      <c r="A1360" s="6" t="s">
        <v>1012</v>
      </c>
      <c r="B1360" s="6" t="s">
        <v>3743</v>
      </c>
      <c r="C1360" s="6" t="s">
        <v>5968</v>
      </c>
      <c r="D1360" s="9" t="s">
        <v>6734</v>
      </c>
      <c r="E1360" s="9" t="s">
        <v>7753</v>
      </c>
    </row>
    <row r="1361" spans="1:5" ht="15.75" x14ac:dyDescent="0.25">
      <c r="A1361" s="6" t="s">
        <v>1011</v>
      </c>
      <c r="B1361" s="6" t="s">
        <v>3744</v>
      </c>
      <c r="C1361" s="6" t="s">
        <v>4862</v>
      </c>
      <c r="D1361" s="9" t="s">
        <v>6734</v>
      </c>
      <c r="E1361" s="9" t="s">
        <v>7754</v>
      </c>
    </row>
    <row r="1362" spans="1:5" ht="15.75" x14ac:dyDescent="0.25">
      <c r="A1362" s="6" t="s">
        <v>1010</v>
      </c>
      <c r="B1362" s="6" t="s">
        <v>3745</v>
      </c>
      <c r="C1362" s="6" t="s">
        <v>5969</v>
      </c>
      <c r="D1362" s="9" t="s">
        <v>6736</v>
      </c>
      <c r="E1362" s="9" t="s">
        <v>7755</v>
      </c>
    </row>
    <row r="1363" spans="1:5" ht="15.75" x14ac:dyDescent="0.25">
      <c r="A1363" s="6" t="s">
        <v>1009</v>
      </c>
      <c r="B1363" s="6" t="s">
        <v>3746</v>
      </c>
      <c r="C1363" s="6" t="s">
        <v>5970</v>
      </c>
      <c r="D1363" s="9" t="s">
        <v>6736</v>
      </c>
      <c r="E1363" s="9" t="s">
        <v>7756</v>
      </c>
    </row>
    <row r="1364" spans="1:5" ht="15.75" x14ac:dyDescent="0.25">
      <c r="A1364" s="6" t="s">
        <v>1008</v>
      </c>
      <c r="B1364" s="6" t="s">
        <v>3747</v>
      </c>
      <c r="C1364" s="6" t="s">
        <v>5493</v>
      </c>
      <c r="D1364" s="9" t="s">
        <v>6736</v>
      </c>
      <c r="E1364" s="9" t="s">
        <v>7209</v>
      </c>
    </row>
    <row r="1365" spans="1:5" ht="15.75" x14ac:dyDescent="0.25">
      <c r="A1365" s="6" t="s">
        <v>1007</v>
      </c>
      <c r="B1365" s="6" t="s">
        <v>3748</v>
      </c>
      <c r="C1365" s="6" t="s">
        <v>5971</v>
      </c>
      <c r="D1365" s="9" t="s">
        <v>6734</v>
      </c>
      <c r="E1365" s="9" t="s">
        <v>7757</v>
      </c>
    </row>
    <row r="1366" spans="1:5" ht="15.75" x14ac:dyDescent="0.25">
      <c r="A1366" s="6" t="s">
        <v>1006</v>
      </c>
      <c r="B1366" s="6" t="s">
        <v>3749</v>
      </c>
      <c r="C1366" s="6" t="s">
        <v>5972</v>
      </c>
      <c r="D1366" s="9" t="s">
        <v>6734</v>
      </c>
      <c r="E1366" s="9" t="s">
        <v>6758</v>
      </c>
    </row>
    <row r="1367" spans="1:5" ht="15.75" x14ac:dyDescent="0.25">
      <c r="A1367" s="6" t="s">
        <v>1005</v>
      </c>
      <c r="B1367" s="6" t="s">
        <v>3750</v>
      </c>
      <c r="C1367" s="6" t="s">
        <v>5973</v>
      </c>
      <c r="D1367" s="9" t="s">
        <v>7152</v>
      </c>
      <c r="E1367" s="9" t="s">
        <v>7758</v>
      </c>
    </row>
    <row r="1368" spans="1:5" ht="15.75" x14ac:dyDescent="0.25">
      <c r="A1368" s="6" t="s">
        <v>1004</v>
      </c>
      <c r="B1368" s="6" t="s">
        <v>3751</v>
      </c>
      <c r="C1368" s="6" t="s">
        <v>5974</v>
      </c>
      <c r="D1368" s="9" t="s">
        <v>6734</v>
      </c>
      <c r="E1368" s="9" t="s">
        <v>7759</v>
      </c>
    </row>
    <row r="1369" spans="1:5" ht="15.75" x14ac:dyDescent="0.25">
      <c r="A1369" s="6" t="s">
        <v>1003</v>
      </c>
      <c r="B1369" s="6" t="s">
        <v>3752</v>
      </c>
      <c r="C1369" s="6" t="s">
        <v>5975</v>
      </c>
      <c r="D1369" s="9" t="s">
        <v>6736</v>
      </c>
      <c r="E1369" s="9" t="s">
        <v>6830</v>
      </c>
    </row>
    <row r="1370" spans="1:5" ht="15.75" x14ac:dyDescent="0.25">
      <c r="A1370" s="6" t="s">
        <v>1002</v>
      </c>
      <c r="B1370" s="6" t="s">
        <v>3753</v>
      </c>
      <c r="C1370" s="6" t="s">
        <v>5976</v>
      </c>
      <c r="D1370" s="9" t="s">
        <v>6736</v>
      </c>
      <c r="E1370" s="9" t="s">
        <v>7760</v>
      </c>
    </row>
    <row r="1371" spans="1:5" ht="15.75" x14ac:dyDescent="0.25">
      <c r="A1371" s="6" t="s">
        <v>1001</v>
      </c>
      <c r="B1371" s="6" t="s">
        <v>3754</v>
      </c>
      <c r="C1371" s="6" t="s">
        <v>5977</v>
      </c>
      <c r="D1371" s="9" t="s">
        <v>6736</v>
      </c>
      <c r="E1371" s="9" t="s">
        <v>7761</v>
      </c>
    </row>
    <row r="1372" spans="1:5" ht="15.75" x14ac:dyDescent="0.25">
      <c r="A1372" s="6" t="s">
        <v>1000</v>
      </c>
      <c r="B1372" s="6" t="s">
        <v>3755</v>
      </c>
      <c r="C1372" s="6" t="s">
        <v>5978</v>
      </c>
      <c r="D1372" s="9" t="s">
        <v>6734</v>
      </c>
      <c r="E1372" s="9" t="s">
        <v>7762</v>
      </c>
    </row>
    <row r="1373" spans="1:5" ht="15.75" x14ac:dyDescent="0.25">
      <c r="A1373" s="6" t="s">
        <v>999</v>
      </c>
      <c r="B1373" s="6" t="s">
        <v>3756</v>
      </c>
      <c r="C1373" s="6" t="s">
        <v>5979</v>
      </c>
      <c r="D1373" s="9" t="s">
        <v>6734</v>
      </c>
      <c r="E1373" s="9" t="s">
        <v>7763</v>
      </c>
    </row>
    <row r="1374" spans="1:5" ht="15.75" x14ac:dyDescent="0.25">
      <c r="A1374" s="6" t="s">
        <v>998</v>
      </c>
      <c r="B1374" s="6" t="s">
        <v>3757</v>
      </c>
      <c r="C1374" s="6" t="s">
        <v>4907</v>
      </c>
      <c r="D1374" s="9" t="s">
        <v>6736</v>
      </c>
      <c r="E1374" s="9" t="s">
        <v>7764</v>
      </c>
    </row>
    <row r="1375" spans="1:5" ht="15.75" x14ac:dyDescent="0.25">
      <c r="A1375" s="6" t="s">
        <v>997</v>
      </c>
      <c r="B1375" s="6" t="s">
        <v>3758</v>
      </c>
      <c r="C1375" s="6" t="s">
        <v>5980</v>
      </c>
      <c r="D1375" s="9" t="s">
        <v>6736</v>
      </c>
      <c r="E1375" s="9" t="s">
        <v>7765</v>
      </c>
    </row>
    <row r="1376" spans="1:5" ht="15.75" x14ac:dyDescent="0.25">
      <c r="A1376" s="6" t="s">
        <v>996</v>
      </c>
      <c r="B1376" s="6" t="s">
        <v>3759</v>
      </c>
      <c r="C1376" s="6" t="s">
        <v>5253</v>
      </c>
      <c r="D1376" s="9" t="s">
        <v>7152</v>
      </c>
      <c r="E1376" s="9" t="s">
        <v>7766</v>
      </c>
    </row>
    <row r="1377" spans="1:5" ht="15.75" x14ac:dyDescent="0.25">
      <c r="A1377" s="6" t="s">
        <v>995</v>
      </c>
      <c r="B1377" s="6" t="s">
        <v>3760</v>
      </c>
      <c r="C1377" s="6" t="s">
        <v>5981</v>
      </c>
      <c r="D1377" s="9" t="s">
        <v>6736</v>
      </c>
      <c r="E1377" s="9" t="s">
        <v>7767</v>
      </c>
    </row>
    <row r="1378" spans="1:5" ht="15.75" x14ac:dyDescent="0.25">
      <c r="A1378" s="6" t="s">
        <v>994</v>
      </c>
      <c r="B1378" s="6" t="s">
        <v>3761</v>
      </c>
      <c r="C1378" s="6" t="s">
        <v>5982</v>
      </c>
      <c r="D1378" s="9" t="s">
        <v>6736</v>
      </c>
      <c r="E1378" s="9" t="s">
        <v>7053</v>
      </c>
    </row>
    <row r="1379" spans="1:5" ht="15.75" x14ac:dyDescent="0.25">
      <c r="A1379" s="6" t="s">
        <v>993</v>
      </c>
      <c r="B1379" s="6" t="s">
        <v>3762</v>
      </c>
      <c r="C1379" s="6" t="s">
        <v>5983</v>
      </c>
      <c r="D1379" s="9" t="s">
        <v>6734</v>
      </c>
      <c r="E1379" s="9" t="s">
        <v>7768</v>
      </c>
    </row>
    <row r="1380" spans="1:5" ht="15.75" x14ac:dyDescent="0.25">
      <c r="A1380" s="6" t="s">
        <v>992</v>
      </c>
      <c r="B1380" s="6" t="s">
        <v>3763</v>
      </c>
      <c r="C1380" s="6" t="s">
        <v>5984</v>
      </c>
      <c r="D1380" s="9" t="s">
        <v>6736</v>
      </c>
      <c r="E1380" s="9" t="s">
        <v>6798</v>
      </c>
    </row>
    <row r="1381" spans="1:5" ht="15.75" x14ac:dyDescent="0.25">
      <c r="A1381" s="6" t="s">
        <v>991</v>
      </c>
      <c r="B1381" s="6" t="s">
        <v>3764</v>
      </c>
      <c r="C1381" s="6" t="s">
        <v>5985</v>
      </c>
      <c r="D1381" s="9" t="s">
        <v>6736</v>
      </c>
      <c r="E1381" s="9" t="s">
        <v>6928</v>
      </c>
    </row>
    <row r="1382" spans="1:5" ht="15.75" x14ac:dyDescent="0.25">
      <c r="A1382" s="6" t="s">
        <v>990</v>
      </c>
      <c r="B1382" s="6" t="s">
        <v>3765</v>
      </c>
      <c r="C1382" s="6" t="s">
        <v>5986</v>
      </c>
      <c r="D1382" s="9" t="s">
        <v>6736</v>
      </c>
      <c r="E1382" s="9" t="s">
        <v>7769</v>
      </c>
    </row>
    <row r="1383" spans="1:5" ht="15.75" x14ac:dyDescent="0.25">
      <c r="A1383" s="6" t="s">
        <v>989</v>
      </c>
      <c r="B1383" s="6" t="s">
        <v>3766</v>
      </c>
      <c r="C1383" s="6" t="s">
        <v>5987</v>
      </c>
      <c r="D1383" s="9" t="s">
        <v>6734</v>
      </c>
      <c r="E1383" s="9" t="s">
        <v>7180</v>
      </c>
    </row>
    <row r="1384" spans="1:5" ht="15.75" x14ac:dyDescent="0.25">
      <c r="A1384" s="6" t="s">
        <v>988</v>
      </c>
      <c r="B1384" s="6" t="s">
        <v>3767</v>
      </c>
      <c r="C1384" s="6" t="s">
        <v>5336</v>
      </c>
      <c r="D1384" s="9" t="s">
        <v>6736</v>
      </c>
      <c r="E1384" s="9" t="s">
        <v>7552</v>
      </c>
    </row>
    <row r="1385" spans="1:5" ht="15.75" x14ac:dyDescent="0.25">
      <c r="A1385" s="6" t="s">
        <v>987</v>
      </c>
      <c r="B1385" s="6" t="s">
        <v>3768</v>
      </c>
      <c r="C1385" s="6" t="s">
        <v>5988</v>
      </c>
      <c r="D1385" s="9" t="s">
        <v>6736</v>
      </c>
      <c r="E1385" s="9" t="s">
        <v>7770</v>
      </c>
    </row>
    <row r="1386" spans="1:5" ht="15.75" x14ac:dyDescent="0.25">
      <c r="A1386" s="6" t="s">
        <v>986</v>
      </c>
      <c r="B1386" s="6" t="s">
        <v>3769</v>
      </c>
      <c r="C1386" s="6" t="s">
        <v>5004</v>
      </c>
      <c r="D1386" s="9" t="s">
        <v>6734</v>
      </c>
      <c r="E1386" s="9" t="s">
        <v>7771</v>
      </c>
    </row>
    <row r="1387" spans="1:5" ht="15.75" x14ac:dyDescent="0.25">
      <c r="A1387" s="6" t="s">
        <v>985</v>
      </c>
      <c r="B1387" s="6" t="s">
        <v>3770</v>
      </c>
      <c r="C1387" s="6" t="s">
        <v>5989</v>
      </c>
      <c r="D1387" s="9" t="s">
        <v>6736</v>
      </c>
      <c r="E1387" s="9" t="s">
        <v>7772</v>
      </c>
    </row>
    <row r="1388" spans="1:5" ht="15.75" x14ac:dyDescent="0.25">
      <c r="A1388" s="6" t="s">
        <v>984</v>
      </c>
      <c r="B1388" s="6" t="s">
        <v>3771</v>
      </c>
      <c r="C1388" s="6" t="s">
        <v>5653</v>
      </c>
      <c r="D1388" s="9" t="s">
        <v>6736</v>
      </c>
      <c r="E1388" s="9" t="s">
        <v>7773</v>
      </c>
    </row>
    <row r="1389" spans="1:5" ht="15.75" x14ac:dyDescent="0.25">
      <c r="A1389" s="6" t="s">
        <v>983</v>
      </c>
      <c r="B1389" s="6" t="s">
        <v>3772</v>
      </c>
      <c r="C1389" s="6" t="s">
        <v>5990</v>
      </c>
      <c r="D1389" s="9" t="s">
        <v>6734</v>
      </c>
      <c r="E1389" s="9" t="s">
        <v>7774</v>
      </c>
    </row>
    <row r="1390" spans="1:5" ht="15.75" x14ac:dyDescent="0.25">
      <c r="A1390" s="6" t="s">
        <v>982</v>
      </c>
      <c r="B1390" s="6" t="s">
        <v>3773</v>
      </c>
      <c r="C1390" s="6" t="s">
        <v>5991</v>
      </c>
      <c r="D1390" s="9" t="s">
        <v>6736</v>
      </c>
      <c r="E1390" s="9" t="s">
        <v>6747</v>
      </c>
    </row>
    <row r="1391" spans="1:5" ht="15.75" x14ac:dyDescent="0.25">
      <c r="A1391" s="6" t="s">
        <v>981</v>
      </c>
      <c r="B1391" s="6" t="s">
        <v>3774</v>
      </c>
      <c r="C1391" s="6" t="s">
        <v>5992</v>
      </c>
      <c r="D1391" s="9" t="s">
        <v>6736</v>
      </c>
      <c r="E1391" s="9" t="s">
        <v>7135</v>
      </c>
    </row>
    <row r="1392" spans="1:5" ht="15.75" x14ac:dyDescent="0.25">
      <c r="A1392" s="6" t="s">
        <v>980</v>
      </c>
      <c r="B1392" s="6" t="s">
        <v>3775</v>
      </c>
      <c r="C1392" s="6" t="s">
        <v>5161</v>
      </c>
      <c r="D1392" s="9" t="s">
        <v>6736</v>
      </c>
      <c r="E1392" s="9" t="s">
        <v>7775</v>
      </c>
    </row>
    <row r="1393" spans="1:5" ht="15.75" x14ac:dyDescent="0.25">
      <c r="A1393" s="6" t="s">
        <v>979</v>
      </c>
      <c r="B1393" s="6" t="s">
        <v>3776</v>
      </c>
      <c r="C1393" s="6" t="s">
        <v>5993</v>
      </c>
      <c r="D1393" s="9" t="s">
        <v>6736</v>
      </c>
      <c r="E1393" s="9" t="s">
        <v>6880</v>
      </c>
    </row>
    <row r="1394" spans="1:5" ht="15.75" x14ac:dyDescent="0.25">
      <c r="A1394" s="6" t="s">
        <v>978</v>
      </c>
      <c r="B1394" s="6" t="s">
        <v>3777</v>
      </c>
      <c r="C1394" s="6" t="s">
        <v>5994</v>
      </c>
      <c r="D1394" s="9" t="s">
        <v>6734</v>
      </c>
      <c r="E1394" s="9" t="s">
        <v>7776</v>
      </c>
    </row>
    <row r="1395" spans="1:5" ht="15.75" x14ac:dyDescent="0.25">
      <c r="A1395" s="6" t="s">
        <v>977</v>
      </c>
      <c r="B1395" s="6" t="s">
        <v>3778</v>
      </c>
      <c r="C1395" s="6" t="s">
        <v>5995</v>
      </c>
      <c r="D1395" s="9" t="s">
        <v>6734</v>
      </c>
      <c r="E1395" s="9" t="s">
        <v>7777</v>
      </c>
    </row>
    <row r="1396" spans="1:5" ht="15.75" x14ac:dyDescent="0.25">
      <c r="A1396" s="6" t="s">
        <v>976</v>
      </c>
      <c r="B1396" s="6" t="s">
        <v>3779</v>
      </c>
      <c r="C1396" s="6" t="s">
        <v>5996</v>
      </c>
      <c r="D1396" s="9" t="s">
        <v>6736</v>
      </c>
      <c r="E1396" s="9" t="s">
        <v>6830</v>
      </c>
    </row>
    <row r="1397" spans="1:5" ht="15.75" x14ac:dyDescent="0.25">
      <c r="A1397" s="6" t="s">
        <v>975</v>
      </c>
      <c r="B1397" s="6" t="s">
        <v>3780</v>
      </c>
      <c r="C1397" s="6" t="s">
        <v>5997</v>
      </c>
      <c r="D1397" s="9" t="s">
        <v>6736</v>
      </c>
      <c r="E1397" s="9" t="s">
        <v>6830</v>
      </c>
    </row>
    <row r="1398" spans="1:5" ht="15.75" x14ac:dyDescent="0.25">
      <c r="A1398" s="6" t="s">
        <v>974</v>
      </c>
      <c r="B1398" s="6" t="s">
        <v>3781</v>
      </c>
      <c r="C1398" s="6" t="s">
        <v>5998</v>
      </c>
      <c r="D1398" s="9" t="s">
        <v>6734</v>
      </c>
      <c r="E1398" s="9" t="s">
        <v>7778</v>
      </c>
    </row>
    <row r="1399" spans="1:5" ht="15.75" x14ac:dyDescent="0.25">
      <c r="A1399" s="6" t="s">
        <v>973</v>
      </c>
      <c r="B1399" s="6" t="s">
        <v>3782</v>
      </c>
      <c r="C1399" s="6" t="s">
        <v>5999</v>
      </c>
      <c r="D1399" s="9" t="s">
        <v>7152</v>
      </c>
      <c r="E1399" s="9" t="s">
        <v>7779</v>
      </c>
    </row>
    <row r="1400" spans="1:5" ht="15.75" x14ac:dyDescent="0.25">
      <c r="A1400" s="6" t="s">
        <v>972</v>
      </c>
      <c r="B1400" s="6" t="s">
        <v>3783</v>
      </c>
      <c r="C1400" s="6" t="s">
        <v>6000</v>
      </c>
      <c r="D1400" s="9" t="s">
        <v>6734</v>
      </c>
      <c r="E1400" s="9" t="s">
        <v>6963</v>
      </c>
    </row>
    <row r="1401" spans="1:5" ht="15.75" x14ac:dyDescent="0.25">
      <c r="A1401" s="6" t="s">
        <v>971</v>
      </c>
      <c r="B1401" s="6" t="s">
        <v>3784</v>
      </c>
      <c r="C1401" s="6" t="s">
        <v>6001</v>
      </c>
      <c r="D1401" s="9" t="s">
        <v>6734</v>
      </c>
      <c r="E1401" s="9" t="s">
        <v>7333</v>
      </c>
    </row>
    <row r="1402" spans="1:5" ht="15.75" x14ac:dyDescent="0.25">
      <c r="A1402" s="6" t="s">
        <v>970</v>
      </c>
      <c r="B1402" s="6" t="s">
        <v>3785</v>
      </c>
      <c r="C1402" s="6" t="s">
        <v>5829</v>
      </c>
      <c r="D1402" s="9" t="s">
        <v>6734</v>
      </c>
      <c r="E1402" s="9" t="s">
        <v>7780</v>
      </c>
    </row>
    <row r="1403" spans="1:5" ht="15.75" x14ac:dyDescent="0.25">
      <c r="A1403" s="6" t="s">
        <v>969</v>
      </c>
      <c r="B1403" s="6" t="s">
        <v>3786</v>
      </c>
      <c r="C1403" s="6" t="s">
        <v>6002</v>
      </c>
      <c r="D1403" s="9" t="s">
        <v>6734</v>
      </c>
      <c r="E1403" s="9" t="s">
        <v>6790</v>
      </c>
    </row>
    <row r="1404" spans="1:5" ht="15.75" x14ac:dyDescent="0.25">
      <c r="A1404" s="6" t="s">
        <v>968</v>
      </c>
      <c r="B1404" s="6" t="s">
        <v>3787</v>
      </c>
      <c r="C1404" s="6" t="s">
        <v>6003</v>
      </c>
      <c r="D1404" s="9" t="s">
        <v>6734</v>
      </c>
      <c r="E1404" s="9" t="s">
        <v>7264</v>
      </c>
    </row>
    <row r="1405" spans="1:5" ht="15.75" x14ac:dyDescent="0.25">
      <c r="A1405" s="6" t="s">
        <v>967</v>
      </c>
      <c r="B1405" s="6" t="s">
        <v>3788</v>
      </c>
      <c r="C1405" s="6" t="s">
        <v>6004</v>
      </c>
      <c r="D1405" s="9" t="s">
        <v>6734</v>
      </c>
      <c r="E1405" s="9" t="s">
        <v>7781</v>
      </c>
    </row>
    <row r="1406" spans="1:5" ht="15.75" x14ac:dyDescent="0.25">
      <c r="A1406" s="6" t="s">
        <v>966</v>
      </c>
      <c r="B1406" s="6" t="s">
        <v>3789</v>
      </c>
      <c r="C1406" s="6" t="s">
        <v>6005</v>
      </c>
      <c r="D1406" s="9" t="s">
        <v>6734</v>
      </c>
      <c r="E1406" s="9" t="s">
        <v>7782</v>
      </c>
    </row>
    <row r="1407" spans="1:5" ht="15.75" x14ac:dyDescent="0.25">
      <c r="A1407" s="6" t="s">
        <v>965</v>
      </c>
      <c r="B1407" s="6" t="s">
        <v>3790</v>
      </c>
      <c r="C1407" s="6" t="s">
        <v>6006</v>
      </c>
      <c r="D1407" s="9" t="s">
        <v>6736</v>
      </c>
      <c r="E1407" s="9" t="s">
        <v>6761</v>
      </c>
    </row>
    <row r="1408" spans="1:5" ht="15.75" x14ac:dyDescent="0.25">
      <c r="A1408" s="6" t="s">
        <v>964</v>
      </c>
      <c r="B1408" s="6" t="s">
        <v>3791</v>
      </c>
      <c r="C1408" s="6" t="s">
        <v>6007</v>
      </c>
      <c r="D1408" s="9" t="s">
        <v>6734</v>
      </c>
      <c r="E1408" s="9" t="s">
        <v>7333</v>
      </c>
    </row>
    <row r="1409" spans="1:5" ht="15.75" x14ac:dyDescent="0.25">
      <c r="A1409" s="6" t="s">
        <v>963</v>
      </c>
      <c r="B1409" s="6" t="s">
        <v>3792</v>
      </c>
      <c r="C1409" s="6" t="s">
        <v>6008</v>
      </c>
      <c r="D1409" s="9" t="s">
        <v>6736</v>
      </c>
      <c r="E1409" s="9" t="s">
        <v>6778</v>
      </c>
    </row>
    <row r="1410" spans="1:5" ht="15.75" x14ac:dyDescent="0.25">
      <c r="A1410" s="6" t="s">
        <v>962</v>
      </c>
      <c r="B1410" s="6" t="s">
        <v>3793</v>
      </c>
      <c r="C1410" s="6" t="s">
        <v>6009</v>
      </c>
      <c r="D1410" s="9" t="s">
        <v>6736</v>
      </c>
      <c r="E1410" s="9" t="s">
        <v>6737</v>
      </c>
    </row>
    <row r="1411" spans="1:5" ht="15.75" x14ac:dyDescent="0.25">
      <c r="A1411" s="6" t="s">
        <v>961</v>
      </c>
      <c r="B1411" s="6" t="s">
        <v>3794</v>
      </c>
      <c r="C1411" s="6" t="s">
        <v>6010</v>
      </c>
      <c r="D1411" s="9" t="s">
        <v>6736</v>
      </c>
      <c r="E1411" s="9" t="s">
        <v>7783</v>
      </c>
    </row>
    <row r="1412" spans="1:5" ht="15.75" x14ac:dyDescent="0.25">
      <c r="A1412" s="6" t="s">
        <v>960</v>
      </c>
      <c r="B1412" s="6" t="s">
        <v>3795</v>
      </c>
      <c r="C1412" s="6" t="s">
        <v>5750</v>
      </c>
      <c r="D1412" s="9" t="s">
        <v>6734</v>
      </c>
      <c r="E1412" s="9" t="s">
        <v>7784</v>
      </c>
    </row>
    <row r="1413" spans="1:5" ht="15.75" x14ac:dyDescent="0.25">
      <c r="A1413" s="6" t="s">
        <v>959</v>
      </c>
      <c r="B1413" s="6" t="s">
        <v>3796</v>
      </c>
      <c r="C1413" s="6" t="s">
        <v>6011</v>
      </c>
      <c r="D1413" s="9" t="s">
        <v>6734</v>
      </c>
      <c r="E1413" s="9" t="s">
        <v>7762</v>
      </c>
    </row>
    <row r="1414" spans="1:5" ht="15.75" x14ac:dyDescent="0.25">
      <c r="A1414" s="6" t="s">
        <v>958</v>
      </c>
      <c r="B1414" s="6" t="s">
        <v>3797</v>
      </c>
      <c r="C1414" s="6" t="s">
        <v>5854</v>
      </c>
      <c r="D1414" s="9" t="s">
        <v>6734</v>
      </c>
      <c r="E1414" s="9" t="s">
        <v>7785</v>
      </c>
    </row>
    <row r="1415" spans="1:5" ht="15.75" x14ac:dyDescent="0.25">
      <c r="A1415" s="6" t="s">
        <v>957</v>
      </c>
      <c r="B1415" s="6" t="s">
        <v>3798</v>
      </c>
      <c r="C1415" s="6" t="s">
        <v>6012</v>
      </c>
      <c r="D1415" s="9" t="s">
        <v>6736</v>
      </c>
      <c r="E1415" s="9" t="s">
        <v>6882</v>
      </c>
    </row>
    <row r="1416" spans="1:5" ht="15.75" x14ac:dyDescent="0.25">
      <c r="A1416" s="6" t="s">
        <v>956</v>
      </c>
      <c r="B1416" s="6" t="s">
        <v>3799</v>
      </c>
      <c r="C1416" s="6" t="s">
        <v>6013</v>
      </c>
      <c r="D1416" s="9" t="s">
        <v>6736</v>
      </c>
      <c r="E1416" s="9" t="s">
        <v>7786</v>
      </c>
    </row>
    <row r="1417" spans="1:5" ht="15.75" x14ac:dyDescent="0.25">
      <c r="A1417" s="6" t="s">
        <v>955</v>
      </c>
      <c r="B1417" s="6" t="s">
        <v>3800</v>
      </c>
      <c r="C1417" s="6" t="s">
        <v>6014</v>
      </c>
      <c r="D1417" s="9" t="s">
        <v>6736</v>
      </c>
      <c r="E1417" s="9" t="s">
        <v>6816</v>
      </c>
    </row>
    <row r="1418" spans="1:5" ht="15.75" x14ac:dyDescent="0.25">
      <c r="A1418" s="6" t="s">
        <v>954</v>
      </c>
      <c r="B1418" s="6" t="s">
        <v>3801</v>
      </c>
      <c r="C1418" s="6" t="s">
        <v>6015</v>
      </c>
      <c r="D1418" s="9" t="s">
        <v>6734</v>
      </c>
      <c r="E1418" s="9" t="s">
        <v>7787</v>
      </c>
    </row>
    <row r="1419" spans="1:5" ht="15.75" x14ac:dyDescent="0.25">
      <c r="A1419" s="6" t="s">
        <v>953</v>
      </c>
      <c r="B1419" s="6" t="s">
        <v>3802</v>
      </c>
      <c r="C1419" s="6" t="s">
        <v>6016</v>
      </c>
      <c r="D1419" s="9" t="s">
        <v>7152</v>
      </c>
      <c r="E1419" s="9" t="s">
        <v>6838</v>
      </c>
    </row>
    <row r="1420" spans="1:5" ht="15.75" x14ac:dyDescent="0.25">
      <c r="A1420" s="6" t="s">
        <v>952</v>
      </c>
      <c r="B1420" s="6" t="s">
        <v>3803</v>
      </c>
      <c r="C1420" s="6" t="s">
        <v>6017</v>
      </c>
      <c r="D1420" s="9" t="s">
        <v>6736</v>
      </c>
      <c r="E1420" s="9" t="s">
        <v>6982</v>
      </c>
    </row>
    <row r="1421" spans="1:5" ht="15.75" x14ac:dyDescent="0.25">
      <c r="A1421" s="6" t="s">
        <v>951</v>
      </c>
      <c r="B1421" s="6" t="s">
        <v>3804</v>
      </c>
      <c r="C1421" s="6" t="s">
        <v>6018</v>
      </c>
      <c r="D1421" s="9" t="s">
        <v>6736</v>
      </c>
      <c r="E1421" s="9" t="s">
        <v>7788</v>
      </c>
    </row>
    <row r="1422" spans="1:5" ht="15.75" x14ac:dyDescent="0.25">
      <c r="A1422" s="6" t="s">
        <v>950</v>
      </c>
      <c r="B1422" s="6" t="s">
        <v>3805</v>
      </c>
      <c r="C1422" s="6" t="s">
        <v>6019</v>
      </c>
      <c r="D1422" s="9" t="s">
        <v>6734</v>
      </c>
      <c r="E1422" s="9" t="s">
        <v>7789</v>
      </c>
    </row>
    <row r="1423" spans="1:5" ht="15.75" x14ac:dyDescent="0.25">
      <c r="A1423" s="6" t="s">
        <v>949</v>
      </c>
      <c r="B1423" s="6" t="s">
        <v>3806</v>
      </c>
      <c r="C1423" s="6" t="s">
        <v>6020</v>
      </c>
      <c r="D1423" s="9" t="s">
        <v>6736</v>
      </c>
      <c r="E1423" s="9" t="s">
        <v>7790</v>
      </c>
    </row>
    <row r="1424" spans="1:5" ht="15.75" x14ac:dyDescent="0.25">
      <c r="A1424" s="6" t="s">
        <v>948</v>
      </c>
      <c r="B1424" s="6" t="s">
        <v>3807</v>
      </c>
      <c r="C1424" s="6" t="s">
        <v>6021</v>
      </c>
      <c r="D1424" s="9" t="s">
        <v>6736</v>
      </c>
      <c r="E1424" s="9" t="s">
        <v>7791</v>
      </c>
    </row>
    <row r="1425" spans="1:5" ht="15.75" x14ac:dyDescent="0.25">
      <c r="A1425" s="6" t="s">
        <v>947</v>
      </c>
      <c r="B1425" s="6" t="s">
        <v>3808</v>
      </c>
      <c r="C1425" s="6" t="s">
        <v>6022</v>
      </c>
      <c r="D1425" s="9" t="s">
        <v>6734</v>
      </c>
      <c r="E1425" s="9" t="s">
        <v>7792</v>
      </c>
    </row>
    <row r="1426" spans="1:5" ht="15.75" x14ac:dyDescent="0.25">
      <c r="A1426" s="6" t="s">
        <v>946</v>
      </c>
      <c r="B1426" s="6" t="s">
        <v>3809</v>
      </c>
      <c r="C1426" s="6" t="s">
        <v>6023</v>
      </c>
      <c r="D1426" s="9" t="s">
        <v>6736</v>
      </c>
      <c r="E1426" s="9" t="s">
        <v>7793</v>
      </c>
    </row>
    <row r="1427" spans="1:5" ht="15.75" x14ac:dyDescent="0.25">
      <c r="A1427" s="6" t="s">
        <v>945</v>
      </c>
      <c r="B1427" s="6" t="s">
        <v>3810</v>
      </c>
      <c r="C1427" s="6" t="s">
        <v>6024</v>
      </c>
      <c r="D1427" s="9" t="s">
        <v>6736</v>
      </c>
      <c r="E1427" s="9" t="s">
        <v>6742</v>
      </c>
    </row>
    <row r="1428" spans="1:5" ht="15.75" x14ac:dyDescent="0.25">
      <c r="A1428" s="6" t="s">
        <v>944</v>
      </c>
      <c r="B1428" s="6" t="s">
        <v>3811</v>
      </c>
      <c r="C1428" s="6" t="s">
        <v>5016</v>
      </c>
      <c r="D1428" s="9" t="s">
        <v>6734</v>
      </c>
      <c r="E1428" s="9" t="s">
        <v>7794</v>
      </c>
    </row>
    <row r="1429" spans="1:5" ht="15.75" x14ac:dyDescent="0.25">
      <c r="A1429" s="6" t="s">
        <v>943</v>
      </c>
      <c r="B1429" s="6" t="s">
        <v>3812</v>
      </c>
      <c r="C1429" s="6" t="s">
        <v>6025</v>
      </c>
      <c r="D1429" s="9" t="s">
        <v>6734</v>
      </c>
      <c r="E1429" s="9" t="s">
        <v>7795</v>
      </c>
    </row>
    <row r="1430" spans="1:5" ht="15.75" x14ac:dyDescent="0.25">
      <c r="A1430" s="6" t="s">
        <v>942</v>
      </c>
      <c r="B1430" s="6" t="s">
        <v>3813</v>
      </c>
      <c r="C1430" s="6" t="s">
        <v>4793</v>
      </c>
      <c r="D1430" s="9" t="s">
        <v>6734</v>
      </c>
      <c r="E1430" s="9" t="s">
        <v>7132</v>
      </c>
    </row>
    <row r="1431" spans="1:5" ht="15.75" x14ac:dyDescent="0.25">
      <c r="A1431" s="6" t="s">
        <v>941</v>
      </c>
      <c r="B1431" s="6" t="s">
        <v>3814</v>
      </c>
      <c r="C1431" s="6" t="s">
        <v>6026</v>
      </c>
      <c r="D1431" s="9" t="s">
        <v>6736</v>
      </c>
      <c r="E1431" s="9" t="s">
        <v>7796</v>
      </c>
    </row>
    <row r="1432" spans="1:5" ht="15.75" x14ac:dyDescent="0.25">
      <c r="A1432" s="6" t="s">
        <v>940</v>
      </c>
      <c r="B1432" s="6" t="s">
        <v>3815</v>
      </c>
      <c r="C1432" s="6" t="s">
        <v>6027</v>
      </c>
      <c r="D1432" s="9" t="s">
        <v>7152</v>
      </c>
      <c r="E1432" s="9" t="s">
        <v>7797</v>
      </c>
    </row>
    <row r="1433" spans="1:5" ht="15.75" x14ac:dyDescent="0.25">
      <c r="A1433" s="6" t="s">
        <v>939</v>
      </c>
      <c r="B1433" s="6" t="s">
        <v>3816</v>
      </c>
      <c r="C1433" s="6" t="s">
        <v>6028</v>
      </c>
      <c r="D1433" s="9" t="s">
        <v>6734</v>
      </c>
      <c r="E1433" s="9" t="s">
        <v>6758</v>
      </c>
    </row>
    <row r="1434" spans="1:5" ht="15.75" x14ac:dyDescent="0.25">
      <c r="A1434" s="6" t="s">
        <v>938</v>
      </c>
      <c r="B1434" s="6" t="s">
        <v>3817</v>
      </c>
      <c r="C1434" s="6" t="s">
        <v>6029</v>
      </c>
      <c r="D1434" s="9" t="s">
        <v>6734</v>
      </c>
      <c r="E1434" s="9" t="s">
        <v>7798</v>
      </c>
    </row>
    <row r="1435" spans="1:5" ht="15.75" x14ac:dyDescent="0.25">
      <c r="A1435" s="6" t="s">
        <v>937</v>
      </c>
      <c r="B1435" s="6" t="s">
        <v>3818</v>
      </c>
      <c r="C1435" s="6" t="s">
        <v>6030</v>
      </c>
      <c r="D1435" s="9" t="s">
        <v>6734</v>
      </c>
      <c r="E1435" s="9" t="s">
        <v>7039</v>
      </c>
    </row>
    <row r="1436" spans="1:5" ht="15.75" x14ac:dyDescent="0.25">
      <c r="A1436" s="6" t="s">
        <v>936</v>
      </c>
      <c r="B1436" s="6" t="s">
        <v>3819</v>
      </c>
      <c r="C1436" s="6" t="s">
        <v>5028</v>
      </c>
      <c r="D1436" s="9" t="s">
        <v>6734</v>
      </c>
      <c r="E1436" s="9" t="s">
        <v>7799</v>
      </c>
    </row>
    <row r="1437" spans="1:5" ht="15.75" x14ac:dyDescent="0.25">
      <c r="A1437" s="6" t="s">
        <v>935</v>
      </c>
      <c r="B1437" s="6" t="s">
        <v>3820</v>
      </c>
      <c r="C1437" s="6" t="s">
        <v>6031</v>
      </c>
      <c r="D1437" s="9" t="s">
        <v>6736</v>
      </c>
      <c r="E1437" s="9" t="s">
        <v>7800</v>
      </c>
    </row>
    <row r="1438" spans="1:5" ht="15.75" x14ac:dyDescent="0.25">
      <c r="A1438" s="6" t="s">
        <v>934</v>
      </c>
      <c r="B1438" s="6" t="s">
        <v>3821</v>
      </c>
      <c r="C1438" s="6" t="s">
        <v>6032</v>
      </c>
      <c r="D1438" s="9" t="s">
        <v>6734</v>
      </c>
      <c r="E1438" s="9" t="s">
        <v>7449</v>
      </c>
    </row>
    <row r="1439" spans="1:5" ht="15.75" x14ac:dyDescent="0.25">
      <c r="A1439" s="6" t="s">
        <v>933</v>
      </c>
      <c r="B1439" s="6" t="s">
        <v>3822</v>
      </c>
      <c r="C1439" s="6" t="s">
        <v>6033</v>
      </c>
      <c r="D1439" s="9" t="s">
        <v>6734</v>
      </c>
      <c r="E1439" s="9" t="s">
        <v>7003</v>
      </c>
    </row>
    <row r="1440" spans="1:5" ht="15.75" x14ac:dyDescent="0.25">
      <c r="A1440" s="6" t="s">
        <v>932</v>
      </c>
      <c r="B1440" s="6" t="s">
        <v>3823</v>
      </c>
      <c r="C1440" s="6" t="s">
        <v>6034</v>
      </c>
      <c r="D1440" s="9" t="s">
        <v>6734</v>
      </c>
      <c r="E1440" s="9" t="s">
        <v>7359</v>
      </c>
    </row>
    <row r="1441" spans="1:5" ht="15.75" x14ac:dyDescent="0.25">
      <c r="A1441" s="6" t="s">
        <v>931</v>
      </c>
      <c r="B1441" s="6" t="s">
        <v>3824</v>
      </c>
      <c r="C1441" s="6" t="s">
        <v>6035</v>
      </c>
      <c r="D1441" s="9" t="s">
        <v>6734</v>
      </c>
      <c r="E1441" s="9" t="s">
        <v>7801</v>
      </c>
    </row>
    <row r="1442" spans="1:5" ht="15.75" x14ac:dyDescent="0.25">
      <c r="A1442" s="6" t="s">
        <v>930</v>
      </c>
      <c r="B1442" s="6" t="s">
        <v>3825</v>
      </c>
      <c r="C1442" s="6" t="s">
        <v>4872</v>
      </c>
      <c r="D1442" s="9" t="s">
        <v>6734</v>
      </c>
      <c r="E1442" s="9" t="s">
        <v>7802</v>
      </c>
    </row>
    <row r="1443" spans="1:5" ht="15.75" x14ac:dyDescent="0.25">
      <c r="A1443" s="6" t="s">
        <v>929</v>
      </c>
      <c r="B1443" s="6" t="s">
        <v>3826</v>
      </c>
      <c r="C1443" s="6" t="s">
        <v>6036</v>
      </c>
      <c r="D1443" s="9" t="s">
        <v>6736</v>
      </c>
      <c r="E1443" s="9" t="s">
        <v>6816</v>
      </c>
    </row>
    <row r="1444" spans="1:5" ht="15.75" x14ac:dyDescent="0.25">
      <c r="A1444" s="6" t="s">
        <v>928</v>
      </c>
      <c r="B1444" s="6" t="s">
        <v>3827</v>
      </c>
      <c r="C1444" s="6" t="s">
        <v>6037</v>
      </c>
      <c r="D1444" s="9" t="s">
        <v>6734</v>
      </c>
      <c r="E1444" s="9" t="s">
        <v>7156</v>
      </c>
    </row>
    <row r="1445" spans="1:5" ht="15.75" x14ac:dyDescent="0.25">
      <c r="A1445" s="6" t="s">
        <v>927</v>
      </c>
      <c r="B1445" s="6" t="s">
        <v>3828</v>
      </c>
      <c r="C1445" s="6" t="s">
        <v>4735</v>
      </c>
      <c r="D1445" s="9" t="s">
        <v>6734</v>
      </c>
      <c r="E1445" s="9" t="s">
        <v>7803</v>
      </c>
    </row>
    <row r="1446" spans="1:5" ht="15.75" x14ac:dyDescent="0.25">
      <c r="A1446" s="6" t="s">
        <v>926</v>
      </c>
      <c r="B1446" s="6" t="s">
        <v>3829</v>
      </c>
      <c r="C1446" s="6" t="s">
        <v>6038</v>
      </c>
      <c r="D1446" s="9" t="s">
        <v>6736</v>
      </c>
      <c r="E1446" s="9" t="s">
        <v>7804</v>
      </c>
    </row>
    <row r="1447" spans="1:5" ht="15.75" x14ac:dyDescent="0.25">
      <c r="A1447" s="6" t="s">
        <v>925</v>
      </c>
      <c r="B1447" s="6" t="s">
        <v>3830</v>
      </c>
      <c r="C1447" s="6" t="s">
        <v>4796</v>
      </c>
      <c r="D1447" s="9" t="s">
        <v>6734</v>
      </c>
      <c r="E1447" s="9" t="s">
        <v>6930</v>
      </c>
    </row>
    <row r="1448" spans="1:5" ht="15.75" x14ac:dyDescent="0.25">
      <c r="A1448" s="6" t="s">
        <v>924</v>
      </c>
      <c r="B1448" s="6" t="s">
        <v>3831</v>
      </c>
      <c r="C1448" s="6" t="s">
        <v>6039</v>
      </c>
      <c r="D1448" s="9" t="s">
        <v>6734</v>
      </c>
      <c r="E1448" s="9" t="s">
        <v>7415</v>
      </c>
    </row>
    <row r="1449" spans="1:5" ht="15.75" x14ac:dyDescent="0.25">
      <c r="A1449" s="6" t="s">
        <v>923</v>
      </c>
      <c r="B1449" s="6" t="s">
        <v>3832</v>
      </c>
      <c r="C1449" s="6" t="s">
        <v>6040</v>
      </c>
      <c r="D1449" s="9" t="s">
        <v>6734</v>
      </c>
      <c r="E1449" s="9" t="s">
        <v>7805</v>
      </c>
    </row>
    <row r="1450" spans="1:5" ht="15.75" x14ac:dyDescent="0.25">
      <c r="A1450" s="6" t="s">
        <v>922</v>
      </c>
      <c r="B1450" s="6" t="s">
        <v>3833</v>
      </c>
      <c r="C1450" s="6" t="s">
        <v>6041</v>
      </c>
      <c r="D1450" s="9" t="s">
        <v>6734</v>
      </c>
      <c r="E1450" s="9" t="s">
        <v>7806</v>
      </c>
    </row>
    <row r="1451" spans="1:5" ht="15.75" x14ac:dyDescent="0.25">
      <c r="A1451" s="6" t="s">
        <v>921</v>
      </c>
      <c r="B1451" s="6" t="s">
        <v>3834</v>
      </c>
      <c r="C1451" s="6" t="s">
        <v>6042</v>
      </c>
      <c r="D1451" s="9" t="s">
        <v>6734</v>
      </c>
      <c r="E1451" s="9" t="s">
        <v>7807</v>
      </c>
    </row>
    <row r="1452" spans="1:5" ht="15.75" x14ac:dyDescent="0.25">
      <c r="A1452" s="6" t="s">
        <v>920</v>
      </c>
      <c r="B1452" s="6" t="s">
        <v>3835</v>
      </c>
      <c r="C1452" s="6" t="s">
        <v>6043</v>
      </c>
      <c r="D1452" s="9" t="s">
        <v>6736</v>
      </c>
      <c r="E1452" s="9" t="s">
        <v>7808</v>
      </c>
    </row>
    <row r="1453" spans="1:5" ht="15.75" x14ac:dyDescent="0.25">
      <c r="A1453" s="6" t="s">
        <v>919</v>
      </c>
      <c r="B1453" s="6" t="s">
        <v>3836</v>
      </c>
      <c r="C1453" s="6" t="s">
        <v>6044</v>
      </c>
      <c r="D1453" s="9" t="s">
        <v>6736</v>
      </c>
      <c r="E1453" s="9" t="s">
        <v>6761</v>
      </c>
    </row>
    <row r="1454" spans="1:5" ht="15.75" x14ac:dyDescent="0.25">
      <c r="A1454" s="6" t="s">
        <v>918</v>
      </c>
      <c r="B1454" s="6" t="s">
        <v>3837</v>
      </c>
      <c r="C1454" s="6" t="s">
        <v>6045</v>
      </c>
      <c r="D1454" s="9" t="s">
        <v>6736</v>
      </c>
      <c r="E1454" s="9" t="s">
        <v>7361</v>
      </c>
    </row>
    <row r="1455" spans="1:5" ht="15.75" x14ac:dyDescent="0.25">
      <c r="A1455" s="6" t="s">
        <v>917</v>
      </c>
      <c r="B1455" s="6" t="s">
        <v>3838</v>
      </c>
      <c r="C1455" s="6" t="s">
        <v>6046</v>
      </c>
      <c r="D1455" s="9" t="s">
        <v>6736</v>
      </c>
      <c r="E1455" s="9" t="s">
        <v>7809</v>
      </c>
    </row>
    <row r="1456" spans="1:5" ht="15.75" x14ac:dyDescent="0.25">
      <c r="A1456" s="6" t="s">
        <v>916</v>
      </c>
      <c r="B1456" s="6" t="s">
        <v>3839</v>
      </c>
      <c r="C1456" s="6" t="s">
        <v>6047</v>
      </c>
      <c r="D1456" s="9" t="s">
        <v>6736</v>
      </c>
      <c r="E1456" s="9" t="s">
        <v>7810</v>
      </c>
    </row>
    <row r="1457" spans="1:6" ht="15.75" x14ac:dyDescent="0.25">
      <c r="A1457" s="6" t="s">
        <v>915</v>
      </c>
      <c r="B1457" s="6" t="s">
        <v>3840</v>
      </c>
      <c r="C1457" s="6" t="s">
        <v>5072</v>
      </c>
      <c r="D1457" s="9" t="s">
        <v>6736</v>
      </c>
      <c r="E1457" s="9" t="s">
        <v>7811</v>
      </c>
    </row>
    <row r="1458" spans="1:6" ht="15.75" x14ac:dyDescent="0.25">
      <c r="A1458" s="6" t="s">
        <v>914</v>
      </c>
      <c r="B1458" s="6" t="s">
        <v>3841</v>
      </c>
      <c r="C1458" s="6" t="s">
        <v>6048</v>
      </c>
      <c r="D1458" s="9" t="s">
        <v>6734</v>
      </c>
      <c r="E1458" s="9" t="s">
        <v>7812</v>
      </c>
    </row>
    <row r="1459" spans="1:6" ht="15.75" x14ac:dyDescent="0.25">
      <c r="A1459" s="6" t="s">
        <v>913</v>
      </c>
      <c r="B1459" s="6" t="s">
        <v>3842</v>
      </c>
      <c r="C1459" s="6" t="s">
        <v>6049</v>
      </c>
      <c r="D1459" s="9" t="s">
        <v>6734</v>
      </c>
      <c r="E1459" s="9" t="s">
        <v>6963</v>
      </c>
    </row>
    <row r="1460" spans="1:6" ht="15.75" x14ac:dyDescent="0.25">
      <c r="A1460" s="6" t="s">
        <v>912</v>
      </c>
      <c r="B1460" s="6" t="s">
        <v>3843</v>
      </c>
      <c r="C1460" s="6" t="s">
        <v>6050</v>
      </c>
      <c r="D1460" s="9" t="s">
        <v>6736</v>
      </c>
      <c r="E1460" s="9" t="s">
        <v>7813</v>
      </c>
    </row>
    <row r="1461" spans="1:6" ht="15.75" x14ac:dyDescent="0.25">
      <c r="A1461" s="6" t="s">
        <v>911</v>
      </c>
      <c r="B1461" s="6" t="s">
        <v>3844</v>
      </c>
      <c r="C1461" s="6" t="s">
        <v>5479</v>
      </c>
      <c r="D1461" s="9" t="s">
        <v>6736</v>
      </c>
      <c r="E1461" s="9" t="s">
        <v>7814</v>
      </c>
    </row>
    <row r="1462" spans="1:6" ht="15.75" x14ac:dyDescent="0.25">
      <c r="A1462" s="6" t="s">
        <v>910</v>
      </c>
      <c r="B1462" s="6" t="s">
        <v>3845</v>
      </c>
      <c r="C1462" s="6" t="s">
        <v>5013</v>
      </c>
      <c r="D1462" s="9" t="s">
        <v>6734</v>
      </c>
      <c r="E1462" s="9" t="s">
        <v>7180</v>
      </c>
    </row>
    <row r="1463" spans="1:6" ht="15.75" x14ac:dyDescent="0.25">
      <c r="A1463" s="6" t="s">
        <v>909</v>
      </c>
      <c r="B1463" s="6" t="s">
        <v>3846</v>
      </c>
      <c r="C1463" s="6" t="s">
        <v>4952</v>
      </c>
      <c r="D1463" s="9" t="s">
        <v>6734</v>
      </c>
      <c r="E1463" s="9" t="s">
        <v>7815</v>
      </c>
    </row>
    <row r="1464" spans="1:6" ht="15.75" x14ac:dyDescent="0.25">
      <c r="A1464" s="6" t="s">
        <v>908</v>
      </c>
      <c r="B1464" s="6" t="s">
        <v>3847</v>
      </c>
      <c r="C1464" s="6" t="s">
        <v>6051</v>
      </c>
      <c r="D1464" s="9" t="s">
        <v>6736</v>
      </c>
      <c r="E1464" s="9" t="s">
        <v>6968</v>
      </c>
    </row>
    <row r="1465" spans="1:6" ht="15.75" x14ac:dyDescent="0.25">
      <c r="A1465" s="6" t="s">
        <v>907</v>
      </c>
      <c r="B1465" s="6" t="s">
        <v>3848</v>
      </c>
      <c r="C1465" s="6" t="s">
        <v>6052</v>
      </c>
      <c r="D1465" s="9" t="s">
        <v>6736</v>
      </c>
      <c r="E1465" s="9" t="s">
        <v>7816</v>
      </c>
      <c r="F1465" t="s">
        <v>6804</v>
      </c>
    </row>
    <row r="1466" spans="1:6" ht="15.75" x14ac:dyDescent="0.25">
      <c r="A1466" s="6" t="s">
        <v>906</v>
      </c>
      <c r="B1466" s="6" t="s">
        <v>3849</v>
      </c>
      <c r="C1466" s="6" t="s">
        <v>4994</v>
      </c>
      <c r="D1466" s="9" t="s">
        <v>6734</v>
      </c>
      <c r="E1466" s="9" t="s">
        <v>7817</v>
      </c>
    </row>
    <row r="1467" spans="1:6" ht="15.75" x14ac:dyDescent="0.25">
      <c r="A1467" s="6" t="s">
        <v>905</v>
      </c>
      <c r="B1467" s="6" t="s">
        <v>3850</v>
      </c>
      <c r="C1467" s="6" t="s">
        <v>5161</v>
      </c>
      <c r="D1467" s="9" t="s">
        <v>6736</v>
      </c>
      <c r="E1467" s="9" t="s">
        <v>7818</v>
      </c>
    </row>
    <row r="1468" spans="1:6" ht="15.75" x14ac:dyDescent="0.25">
      <c r="A1468" s="6" t="s">
        <v>904</v>
      </c>
      <c r="B1468" s="6" t="s">
        <v>3851</v>
      </c>
      <c r="C1468" s="6" t="s">
        <v>6053</v>
      </c>
      <c r="D1468" s="9" t="s">
        <v>6736</v>
      </c>
      <c r="E1468" s="9" t="s">
        <v>7819</v>
      </c>
    </row>
    <row r="1469" spans="1:6" ht="15.75" x14ac:dyDescent="0.25">
      <c r="A1469" s="6" t="s">
        <v>903</v>
      </c>
      <c r="B1469" s="6" t="s">
        <v>3852</v>
      </c>
      <c r="C1469" s="6" t="s">
        <v>6054</v>
      </c>
      <c r="D1469" s="9" t="s">
        <v>6736</v>
      </c>
      <c r="E1469" s="9" t="s">
        <v>7820</v>
      </c>
    </row>
    <row r="1470" spans="1:6" ht="15.75" x14ac:dyDescent="0.25">
      <c r="A1470" s="6" t="s">
        <v>902</v>
      </c>
      <c r="B1470" s="6" t="s">
        <v>3853</v>
      </c>
      <c r="C1470" s="6" t="s">
        <v>6055</v>
      </c>
      <c r="D1470" s="9" t="s">
        <v>6736</v>
      </c>
      <c r="E1470" s="9" t="s">
        <v>6946</v>
      </c>
    </row>
    <row r="1471" spans="1:6" ht="15.75" x14ac:dyDescent="0.25">
      <c r="A1471" s="6" t="s">
        <v>901</v>
      </c>
      <c r="B1471" s="6" t="s">
        <v>3854</v>
      </c>
      <c r="C1471" s="6" t="s">
        <v>6056</v>
      </c>
      <c r="D1471" s="9" t="s">
        <v>6734</v>
      </c>
      <c r="E1471" s="9" t="s">
        <v>7821</v>
      </c>
    </row>
    <row r="1472" spans="1:6" ht="15.75" x14ac:dyDescent="0.25">
      <c r="A1472" s="6" t="s">
        <v>900</v>
      </c>
      <c r="B1472" s="6" t="s">
        <v>3855</v>
      </c>
      <c r="C1472" s="6" t="s">
        <v>6057</v>
      </c>
      <c r="D1472" s="9" t="s">
        <v>6736</v>
      </c>
      <c r="E1472" s="9" t="s">
        <v>7822</v>
      </c>
    </row>
    <row r="1473" spans="1:5" ht="15.75" x14ac:dyDescent="0.25">
      <c r="A1473" s="6" t="s">
        <v>899</v>
      </c>
      <c r="B1473" s="6" t="s">
        <v>3856</v>
      </c>
      <c r="C1473" s="6" t="s">
        <v>6058</v>
      </c>
      <c r="D1473" s="9" t="s">
        <v>6734</v>
      </c>
      <c r="E1473" s="9" t="s">
        <v>7085</v>
      </c>
    </row>
    <row r="1474" spans="1:5" ht="15.75" x14ac:dyDescent="0.25">
      <c r="A1474" s="6" t="s">
        <v>898</v>
      </c>
      <c r="B1474" s="6" t="s">
        <v>3857</v>
      </c>
      <c r="C1474" s="6" t="s">
        <v>6059</v>
      </c>
      <c r="D1474" s="9" t="s">
        <v>6736</v>
      </c>
      <c r="E1474" s="9" t="s">
        <v>7326</v>
      </c>
    </row>
    <row r="1475" spans="1:5" ht="15.75" x14ac:dyDescent="0.25">
      <c r="A1475" s="6" t="s">
        <v>897</v>
      </c>
      <c r="B1475" s="6" t="s">
        <v>3858</v>
      </c>
      <c r="C1475" s="6" t="s">
        <v>6060</v>
      </c>
      <c r="D1475" s="9" t="s">
        <v>6736</v>
      </c>
      <c r="E1475" s="9" t="s">
        <v>7823</v>
      </c>
    </row>
    <row r="1476" spans="1:5" ht="15.75" x14ac:dyDescent="0.25">
      <c r="A1476" s="6" t="s">
        <v>896</v>
      </c>
      <c r="B1476" s="6" t="s">
        <v>3859</v>
      </c>
      <c r="C1476" s="6" t="s">
        <v>6061</v>
      </c>
      <c r="D1476" s="9" t="s">
        <v>6734</v>
      </c>
      <c r="E1476" s="9" t="s">
        <v>7824</v>
      </c>
    </row>
    <row r="1477" spans="1:5" ht="15.75" x14ac:dyDescent="0.25">
      <c r="A1477" s="6" t="s">
        <v>895</v>
      </c>
      <c r="B1477" s="6" t="s">
        <v>3860</v>
      </c>
      <c r="C1477" s="6" t="s">
        <v>6062</v>
      </c>
      <c r="D1477" s="9" t="s">
        <v>6736</v>
      </c>
      <c r="E1477" s="9" t="s">
        <v>7825</v>
      </c>
    </row>
    <row r="1478" spans="1:5" ht="15.75" x14ac:dyDescent="0.25">
      <c r="A1478" s="6" t="s">
        <v>894</v>
      </c>
      <c r="B1478" s="6" t="s">
        <v>3861</v>
      </c>
      <c r="C1478" s="6" t="s">
        <v>6063</v>
      </c>
      <c r="D1478" s="9" t="s">
        <v>6734</v>
      </c>
      <c r="E1478" s="9" t="s">
        <v>7714</v>
      </c>
    </row>
    <row r="1479" spans="1:5" ht="15.75" x14ac:dyDescent="0.25">
      <c r="A1479" s="6" t="s">
        <v>893</v>
      </c>
      <c r="B1479" s="6" t="s">
        <v>3862</v>
      </c>
      <c r="C1479" s="6" t="s">
        <v>6064</v>
      </c>
      <c r="D1479" s="9" t="s">
        <v>6736</v>
      </c>
      <c r="E1479" s="9" t="s">
        <v>7826</v>
      </c>
    </row>
    <row r="1480" spans="1:5" ht="15.75" x14ac:dyDescent="0.25">
      <c r="A1480" s="6" t="s">
        <v>892</v>
      </c>
      <c r="B1480" s="6" t="s">
        <v>3863</v>
      </c>
      <c r="C1480" s="6" t="s">
        <v>6065</v>
      </c>
      <c r="D1480" s="9" t="s">
        <v>6736</v>
      </c>
      <c r="E1480" s="9" t="s">
        <v>7827</v>
      </c>
    </row>
    <row r="1481" spans="1:5" ht="15.75" x14ac:dyDescent="0.25">
      <c r="A1481" s="6" t="s">
        <v>891</v>
      </c>
      <c r="B1481" s="6" t="s">
        <v>3864</v>
      </c>
      <c r="C1481" s="6" t="s">
        <v>6066</v>
      </c>
      <c r="D1481" s="9" t="s">
        <v>6734</v>
      </c>
      <c r="E1481" s="9" t="s">
        <v>7828</v>
      </c>
    </row>
    <row r="1482" spans="1:5" ht="15.75" x14ac:dyDescent="0.25">
      <c r="A1482" s="6" t="s">
        <v>890</v>
      </c>
      <c r="B1482" s="6" t="s">
        <v>3865</v>
      </c>
      <c r="C1482" s="6" t="s">
        <v>6067</v>
      </c>
      <c r="D1482" s="9" t="s">
        <v>6736</v>
      </c>
      <c r="E1482" s="9" t="s">
        <v>6984</v>
      </c>
    </row>
    <row r="1483" spans="1:5" ht="15.75" x14ac:dyDescent="0.25">
      <c r="A1483" s="6" t="s">
        <v>889</v>
      </c>
      <c r="B1483" s="6" t="s">
        <v>3866</v>
      </c>
      <c r="C1483" s="6" t="s">
        <v>5960</v>
      </c>
      <c r="D1483" s="9" t="s">
        <v>6734</v>
      </c>
      <c r="E1483" s="9" t="s">
        <v>7829</v>
      </c>
    </row>
    <row r="1484" spans="1:5" ht="15.75" x14ac:dyDescent="0.25">
      <c r="A1484" s="6" t="s">
        <v>888</v>
      </c>
      <c r="B1484" s="6" t="s">
        <v>3867</v>
      </c>
      <c r="C1484" s="6" t="s">
        <v>6068</v>
      </c>
      <c r="D1484" s="9" t="s">
        <v>6736</v>
      </c>
      <c r="E1484" s="9" t="s">
        <v>7830</v>
      </c>
    </row>
    <row r="1485" spans="1:5" ht="15.75" x14ac:dyDescent="0.25">
      <c r="A1485" s="6" t="s">
        <v>887</v>
      </c>
      <c r="B1485" s="6" t="s">
        <v>3868</v>
      </c>
      <c r="C1485" s="6" t="s">
        <v>6069</v>
      </c>
      <c r="D1485" s="9" t="s">
        <v>6734</v>
      </c>
      <c r="E1485" s="9" t="s">
        <v>6795</v>
      </c>
    </row>
    <row r="1486" spans="1:5" ht="15.75" x14ac:dyDescent="0.25">
      <c r="A1486" s="6" t="s">
        <v>886</v>
      </c>
      <c r="B1486" s="6" t="s">
        <v>3869</v>
      </c>
      <c r="C1486" s="6" t="s">
        <v>6070</v>
      </c>
      <c r="D1486" s="9" t="s">
        <v>6734</v>
      </c>
      <c r="E1486" s="9" t="s">
        <v>7432</v>
      </c>
    </row>
    <row r="1487" spans="1:5" ht="15.75" x14ac:dyDescent="0.25">
      <c r="A1487" s="6" t="s">
        <v>885</v>
      </c>
      <c r="B1487" s="6" t="s">
        <v>3870</v>
      </c>
      <c r="C1487" s="6" t="s">
        <v>6071</v>
      </c>
      <c r="D1487" s="9" t="s">
        <v>6734</v>
      </c>
      <c r="E1487" s="9" t="s">
        <v>7831</v>
      </c>
    </row>
    <row r="1488" spans="1:5" ht="15.75" x14ac:dyDescent="0.25">
      <c r="A1488" s="6" t="s">
        <v>884</v>
      </c>
      <c r="B1488" s="6" t="s">
        <v>3871</v>
      </c>
      <c r="C1488" s="6" t="s">
        <v>6072</v>
      </c>
      <c r="D1488" s="9" t="s">
        <v>6734</v>
      </c>
      <c r="E1488" s="9" t="s">
        <v>7832</v>
      </c>
    </row>
    <row r="1489" spans="1:6" ht="15.75" x14ac:dyDescent="0.25">
      <c r="A1489" s="6" t="s">
        <v>883</v>
      </c>
      <c r="B1489" s="6" t="s">
        <v>3872</v>
      </c>
      <c r="C1489" s="6" t="s">
        <v>5636</v>
      </c>
      <c r="D1489" s="9" t="s">
        <v>6736</v>
      </c>
      <c r="E1489" s="9" t="s">
        <v>7833</v>
      </c>
    </row>
    <row r="1490" spans="1:6" ht="15.75" x14ac:dyDescent="0.25">
      <c r="A1490" s="6" t="s">
        <v>882</v>
      </c>
      <c r="B1490" s="6" t="s">
        <v>3873</v>
      </c>
      <c r="C1490" s="6" t="s">
        <v>6073</v>
      </c>
      <c r="D1490" s="9" t="s">
        <v>6734</v>
      </c>
      <c r="E1490" s="9" t="s">
        <v>7834</v>
      </c>
    </row>
    <row r="1491" spans="1:6" ht="15.75" x14ac:dyDescent="0.25">
      <c r="A1491" s="6" t="s">
        <v>881</v>
      </c>
      <c r="B1491" s="6" t="s">
        <v>3874</v>
      </c>
      <c r="C1491" s="6" t="s">
        <v>6074</v>
      </c>
      <c r="D1491" s="9" t="s">
        <v>6734</v>
      </c>
      <c r="E1491" s="9" t="s">
        <v>7835</v>
      </c>
    </row>
    <row r="1492" spans="1:6" ht="15.75" x14ac:dyDescent="0.25">
      <c r="A1492" s="6" t="s">
        <v>880</v>
      </c>
      <c r="B1492" s="6" t="s">
        <v>3875</v>
      </c>
      <c r="C1492" s="6" t="s">
        <v>6075</v>
      </c>
      <c r="D1492" s="9" t="s">
        <v>6734</v>
      </c>
      <c r="E1492" s="9" t="s">
        <v>7836</v>
      </c>
    </row>
    <row r="1493" spans="1:6" ht="15.75" x14ac:dyDescent="0.25">
      <c r="A1493" s="6" t="s">
        <v>879</v>
      </c>
      <c r="B1493" s="6" t="s">
        <v>3876</v>
      </c>
      <c r="C1493" s="6" t="s">
        <v>6076</v>
      </c>
      <c r="D1493" s="9" t="s">
        <v>6736</v>
      </c>
      <c r="E1493" s="9" t="s">
        <v>7837</v>
      </c>
      <c r="F1493" t="s">
        <v>6804</v>
      </c>
    </row>
    <row r="1494" spans="1:6" ht="15.75" x14ac:dyDescent="0.25">
      <c r="A1494" s="6" t="s">
        <v>878</v>
      </c>
      <c r="B1494" s="6" t="s">
        <v>3877</v>
      </c>
      <c r="C1494" s="6" t="s">
        <v>6077</v>
      </c>
      <c r="D1494" s="9" t="s">
        <v>6736</v>
      </c>
      <c r="E1494" s="9" t="s">
        <v>7838</v>
      </c>
    </row>
    <row r="1495" spans="1:6" ht="15.75" x14ac:dyDescent="0.25">
      <c r="A1495" s="6" t="s">
        <v>877</v>
      </c>
      <c r="B1495" s="6" t="s">
        <v>3878</v>
      </c>
      <c r="C1495" s="6" t="s">
        <v>6078</v>
      </c>
      <c r="D1495" s="9" t="s">
        <v>6734</v>
      </c>
      <c r="E1495" s="9" t="s">
        <v>7707</v>
      </c>
    </row>
    <row r="1496" spans="1:6" ht="15.75" x14ac:dyDescent="0.25">
      <c r="A1496" s="6" t="s">
        <v>876</v>
      </c>
      <c r="B1496" s="6" t="s">
        <v>3879</v>
      </c>
      <c r="C1496" s="6" t="s">
        <v>6079</v>
      </c>
      <c r="D1496" s="9" t="s">
        <v>6736</v>
      </c>
      <c r="E1496" s="9" t="s">
        <v>7839</v>
      </c>
    </row>
    <row r="1497" spans="1:6" ht="15.75" x14ac:dyDescent="0.25">
      <c r="A1497" s="6" t="s">
        <v>875</v>
      </c>
      <c r="B1497" s="6" t="s">
        <v>3880</v>
      </c>
      <c r="C1497" s="6" t="s">
        <v>6080</v>
      </c>
      <c r="D1497" s="9" t="s">
        <v>6736</v>
      </c>
      <c r="E1497" s="9" t="s">
        <v>7840</v>
      </c>
    </row>
    <row r="1498" spans="1:6" ht="15.75" x14ac:dyDescent="0.25">
      <c r="A1498" s="6" t="s">
        <v>874</v>
      </c>
      <c r="B1498" s="6" t="s">
        <v>3881</v>
      </c>
      <c r="C1498" s="6" t="s">
        <v>6081</v>
      </c>
      <c r="D1498" s="9" t="s">
        <v>6736</v>
      </c>
      <c r="E1498" s="9" t="s">
        <v>7841</v>
      </c>
    </row>
    <row r="1499" spans="1:6" ht="15.75" x14ac:dyDescent="0.25">
      <c r="A1499" s="6" t="s">
        <v>873</v>
      </c>
      <c r="B1499" s="6" t="s">
        <v>3882</v>
      </c>
      <c r="C1499" s="6" t="s">
        <v>6082</v>
      </c>
      <c r="D1499" s="9" t="s">
        <v>6736</v>
      </c>
      <c r="E1499" s="9" t="s">
        <v>6830</v>
      </c>
    </row>
    <row r="1500" spans="1:6" ht="15.75" x14ac:dyDescent="0.25">
      <c r="A1500" s="6" t="s">
        <v>872</v>
      </c>
      <c r="B1500" s="6" t="s">
        <v>3883</v>
      </c>
      <c r="C1500" s="6" t="s">
        <v>6083</v>
      </c>
      <c r="D1500" s="9" t="s">
        <v>6734</v>
      </c>
      <c r="E1500" s="9" t="s">
        <v>7842</v>
      </c>
    </row>
    <row r="1501" spans="1:6" ht="15.75" x14ac:dyDescent="0.25">
      <c r="A1501" s="6" t="s">
        <v>871</v>
      </c>
      <c r="B1501" s="6" t="s">
        <v>3884</v>
      </c>
      <c r="C1501" s="6" t="s">
        <v>6084</v>
      </c>
      <c r="D1501" s="9" t="s">
        <v>6734</v>
      </c>
      <c r="E1501" s="9" t="s">
        <v>7289</v>
      </c>
    </row>
    <row r="1502" spans="1:6" ht="15.75" x14ac:dyDescent="0.25">
      <c r="A1502" s="6" t="s">
        <v>870</v>
      </c>
      <c r="B1502" s="6" t="s">
        <v>3885</v>
      </c>
      <c r="C1502" s="6" t="s">
        <v>6085</v>
      </c>
      <c r="D1502" s="9" t="s">
        <v>7152</v>
      </c>
      <c r="E1502" s="9" t="s">
        <v>7843</v>
      </c>
    </row>
    <row r="1503" spans="1:6" ht="15.75" x14ac:dyDescent="0.25">
      <c r="A1503" s="6" t="s">
        <v>869</v>
      </c>
      <c r="B1503" s="6" t="s">
        <v>3886</v>
      </c>
      <c r="C1503" s="6" t="s">
        <v>6086</v>
      </c>
      <c r="D1503" s="9" t="s">
        <v>6734</v>
      </c>
      <c r="E1503" s="9" t="s">
        <v>7277</v>
      </c>
    </row>
    <row r="1504" spans="1:6" ht="15.75" x14ac:dyDescent="0.25">
      <c r="A1504" s="6" t="s">
        <v>868</v>
      </c>
      <c r="B1504" s="6" t="s">
        <v>3887</v>
      </c>
      <c r="C1504" s="6" t="s">
        <v>6087</v>
      </c>
      <c r="D1504" s="9" t="s">
        <v>6734</v>
      </c>
      <c r="E1504" s="9" t="s">
        <v>7844</v>
      </c>
    </row>
    <row r="1505" spans="1:5" ht="15.75" x14ac:dyDescent="0.25">
      <c r="A1505" s="6" t="s">
        <v>867</v>
      </c>
      <c r="B1505" s="6" t="s">
        <v>3888</v>
      </c>
      <c r="C1505" s="6" t="s">
        <v>5570</v>
      </c>
      <c r="D1505" s="9" t="s">
        <v>6736</v>
      </c>
      <c r="E1505" s="9" t="s">
        <v>7845</v>
      </c>
    </row>
    <row r="1506" spans="1:5" ht="15.75" x14ac:dyDescent="0.25">
      <c r="A1506" s="6" t="s">
        <v>866</v>
      </c>
      <c r="B1506" s="6" t="s">
        <v>3889</v>
      </c>
      <c r="C1506" s="6" t="s">
        <v>6088</v>
      </c>
      <c r="D1506" s="9" t="s">
        <v>6736</v>
      </c>
      <c r="E1506" s="9" t="s">
        <v>7846</v>
      </c>
    </row>
    <row r="1507" spans="1:5" ht="15.75" x14ac:dyDescent="0.25">
      <c r="A1507" s="6" t="s">
        <v>865</v>
      </c>
      <c r="B1507" s="6" t="s">
        <v>3890</v>
      </c>
      <c r="C1507" s="6" t="s">
        <v>6089</v>
      </c>
      <c r="D1507" s="9" t="s">
        <v>6734</v>
      </c>
      <c r="E1507" s="9" t="s">
        <v>7847</v>
      </c>
    </row>
    <row r="1508" spans="1:5" ht="15.75" x14ac:dyDescent="0.25">
      <c r="A1508" s="6" t="s">
        <v>864</v>
      </c>
      <c r="B1508" s="6" t="s">
        <v>3891</v>
      </c>
      <c r="C1508" s="6" t="s">
        <v>6090</v>
      </c>
      <c r="D1508" s="9" t="s">
        <v>6736</v>
      </c>
      <c r="E1508" s="9" t="s">
        <v>7773</v>
      </c>
    </row>
    <row r="1509" spans="1:5" ht="15.75" x14ac:dyDescent="0.25">
      <c r="A1509" s="6" t="s">
        <v>863</v>
      </c>
      <c r="B1509" s="6" t="s">
        <v>3892</v>
      </c>
      <c r="C1509" s="6" t="s">
        <v>5497</v>
      </c>
      <c r="D1509" s="9" t="s">
        <v>6736</v>
      </c>
      <c r="E1509" s="9" t="s">
        <v>7848</v>
      </c>
    </row>
    <row r="1510" spans="1:5" ht="15.75" x14ac:dyDescent="0.25">
      <c r="A1510" s="6" t="s">
        <v>862</v>
      </c>
      <c r="B1510" s="6" t="s">
        <v>3893</v>
      </c>
      <c r="C1510" s="6" t="s">
        <v>4894</v>
      </c>
      <c r="D1510" s="9" t="s">
        <v>6736</v>
      </c>
      <c r="E1510" s="9" t="s">
        <v>6914</v>
      </c>
    </row>
    <row r="1511" spans="1:5" ht="15.75" x14ac:dyDescent="0.25">
      <c r="A1511" s="6" t="s">
        <v>861</v>
      </c>
      <c r="B1511" s="6" t="s">
        <v>3894</v>
      </c>
      <c r="C1511" s="6" t="s">
        <v>6091</v>
      </c>
      <c r="D1511" s="9" t="s">
        <v>6734</v>
      </c>
      <c r="E1511" s="9" t="s">
        <v>7849</v>
      </c>
    </row>
    <row r="1512" spans="1:5" ht="15.75" x14ac:dyDescent="0.25">
      <c r="A1512" s="6" t="s">
        <v>860</v>
      </c>
      <c r="B1512" s="6" t="s">
        <v>3895</v>
      </c>
      <c r="C1512" s="6" t="s">
        <v>6092</v>
      </c>
      <c r="D1512" s="9" t="s">
        <v>6736</v>
      </c>
      <c r="E1512" s="9" t="s">
        <v>6882</v>
      </c>
    </row>
    <row r="1513" spans="1:5" ht="15.75" x14ac:dyDescent="0.25">
      <c r="A1513" s="6" t="s">
        <v>859</v>
      </c>
      <c r="B1513" s="6" t="s">
        <v>3896</v>
      </c>
      <c r="C1513" s="6" t="s">
        <v>6093</v>
      </c>
      <c r="D1513" s="9" t="s">
        <v>6736</v>
      </c>
      <c r="E1513" s="9" t="s">
        <v>7850</v>
      </c>
    </row>
    <row r="1514" spans="1:5" ht="15.75" x14ac:dyDescent="0.25">
      <c r="A1514" s="6" t="s">
        <v>858</v>
      </c>
      <c r="B1514" s="6" t="s">
        <v>3897</v>
      </c>
      <c r="C1514" s="6" t="s">
        <v>6094</v>
      </c>
      <c r="D1514" s="9" t="s">
        <v>6734</v>
      </c>
      <c r="E1514" s="9" t="s">
        <v>7851</v>
      </c>
    </row>
    <row r="1515" spans="1:5" ht="15.75" x14ac:dyDescent="0.25">
      <c r="A1515" s="6" t="s">
        <v>857</v>
      </c>
      <c r="B1515" s="6" t="s">
        <v>3898</v>
      </c>
      <c r="C1515" s="6" t="s">
        <v>6095</v>
      </c>
      <c r="D1515" s="9" t="s">
        <v>6736</v>
      </c>
      <c r="E1515" s="9" t="s">
        <v>7852</v>
      </c>
    </row>
    <row r="1516" spans="1:5" ht="15.75" x14ac:dyDescent="0.25">
      <c r="A1516" s="6" t="s">
        <v>856</v>
      </c>
      <c r="B1516" s="6" t="s">
        <v>3899</v>
      </c>
      <c r="C1516" s="6" t="s">
        <v>6096</v>
      </c>
      <c r="D1516" s="9" t="s">
        <v>6736</v>
      </c>
      <c r="E1516" s="9" t="s">
        <v>6882</v>
      </c>
    </row>
    <row r="1517" spans="1:5" ht="15.75" x14ac:dyDescent="0.25">
      <c r="A1517" s="6" t="s">
        <v>855</v>
      </c>
      <c r="B1517" s="6" t="s">
        <v>3900</v>
      </c>
      <c r="C1517" s="6" t="s">
        <v>6097</v>
      </c>
      <c r="D1517" s="9" t="s">
        <v>6736</v>
      </c>
      <c r="E1517" s="9" t="s">
        <v>7640</v>
      </c>
    </row>
    <row r="1518" spans="1:5" ht="15.75" x14ac:dyDescent="0.25">
      <c r="A1518" s="6" t="s">
        <v>854</v>
      </c>
      <c r="B1518" s="6" t="s">
        <v>3901</v>
      </c>
      <c r="C1518" s="6" t="s">
        <v>6098</v>
      </c>
      <c r="D1518" s="9" t="s">
        <v>6734</v>
      </c>
      <c r="E1518" s="9" t="s">
        <v>7853</v>
      </c>
    </row>
    <row r="1519" spans="1:5" ht="15.75" x14ac:dyDescent="0.25">
      <c r="A1519" s="6" t="s">
        <v>853</v>
      </c>
      <c r="B1519" s="6" t="s">
        <v>3902</v>
      </c>
      <c r="C1519" s="6" t="s">
        <v>6099</v>
      </c>
      <c r="D1519" s="9" t="s">
        <v>6734</v>
      </c>
      <c r="E1519" s="9" t="s">
        <v>7124</v>
      </c>
    </row>
    <row r="1520" spans="1:5" ht="15.75" x14ac:dyDescent="0.25">
      <c r="A1520" s="6" t="s">
        <v>852</v>
      </c>
      <c r="B1520" s="6" t="s">
        <v>3903</v>
      </c>
      <c r="C1520" s="6" t="s">
        <v>6100</v>
      </c>
      <c r="D1520" s="9" t="s">
        <v>6734</v>
      </c>
      <c r="E1520" s="9" t="s">
        <v>7854</v>
      </c>
    </row>
    <row r="1521" spans="1:5" ht="15.75" x14ac:dyDescent="0.25">
      <c r="A1521" s="6" t="s">
        <v>851</v>
      </c>
      <c r="B1521" s="6" t="s">
        <v>3904</v>
      </c>
      <c r="C1521" s="6" t="s">
        <v>6101</v>
      </c>
      <c r="D1521" s="9" t="s">
        <v>6734</v>
      </c>
      <c r="E1521" s="9" t="s">
        <v>7855</v>
      </c>
    </row>
    <row r="1522" spans="1:5" ht="15.75" x14ac:dyDescent="0.25">
      <c r="A1522" s="6" t="s">
        <v>850</v>
      </c>
      <c r="B1522" s="6" t="s">
        <v>3905</v>
      </c>
      <c r="C1522" s="6" t="s">
        <v>6102</v>
      </c>
      <c r="D1522" s="9" t="s">
        <v>6736</v>
      </c>
      <c r="E1522" s="9" t="s">
        <v>7856</v>
      </c>
    </row>
    <row r="1523" spans="1:5" ht="15.75" x14ac:dyDescent="0.25">
      <c r="A1523" s="6" t="s">
        <v>849</v>
      </c>
      <c r="B1523" s="6" t="s">
        <v>3906</v>
      </c>
      <c r="C1523" s="6" t="s">
        <v>6103</v>
      </c>
      <c r="D1523" s="9" t="s">
        <v>6734</v>
      </c>
      <c r="E1523" s="9" t="s">
        <v>7270</v>
      </c>
    </row>
    <row r="1524" spans="1:5" ht="15.75" x14ac:dyDescent="0.25">
      <c r="A1524" s="6" t="s">
        <v>848</v>
      </c>
      <c r="B1524" s="6" t="s">
        <v>3907</v>
      </c>
      <c r="C1524" s="6" t="s">
        <v>6104</v>
      </c>
      <c r="D1524" s="9" t="s">
        <v>6736</v>
      </c>
      <c r="E1524" s="9" t="s">
        <v>7857</v>
      </c>
    </row>
    <row r="1525" spans="1:5" ht="15.75" x14ac:dyDescent="0.25">
      <c r="A1525" s="6" t="s">
        <v>847</v>
      </c>
      <c r="B1525" s="6" t="s">
        <v>3908</v>
      </c>
      <c r="C1525" s="6" t="s">
        <v>6105</v>
      </c>
      <c r="D1525" s="9" t="s">
        <v>6736</v>
      </c>
      <c r="E1525" s="9" t="s">
        <v>6946</v>
      </c>
    </row>
    <row r="1526" spans="1:5" ht="15.75" x14ac:dyDescent="0.25">
      <c r="A1526" s="6" t="s">
        <v>846</v>
      </c>
      <c r="B1526" s="6" t="s">
        <v>3909</v>
      </c>
      <c r="C1526" s="6" t="s">
        <v>5546</v>
      </c>
      <c r="D1526" s="9" t="s">
        <v>6736</v>
      </c>
      <c r="E1526" s="9" t="s">
        <v>7042</v>
      </c>
    </row>
    <row r="1527" spans="1:5" ht="15.75" x14ac:dyDescent="0.25">
      <c r="A1527" s="6" t="s">
        <v>845</v>
      </c>
      <c r="B1527" s="6" t="s">
        <v>3910</v>
      </c>
      <c r="C1527" s="6" t="s">
        <v>6106</v>
      </c>
      <c r="D1527" s="9" t="s">
        <v>6734</v>
      </c>
      <c r="E1527" s="9" t="s">
        <v>7858</v>
      </c>
    </row>
    <row r="1528" spans="1:5" ht="15.75" x14ac:dyDescent="0.25">
      <c r="A1528" s="6" t="s">
        <v>844</v>
      </c>
      <c r="B1528" s="6" t="s">
        <v>3911</v>
      </c>
      <c r="C1528" s="6" t="s">
        <v>6107</v>
      </c>
      <c r="D1528" s="9" t="s">
        <v>6734</v>
      </c>
      <c r="E1528" s="9" t="s">
        <v>7859</v>
      </c>
    </row>
    <row r="1529" spans="1:5" ht="15.75" x14ac:dyDescent="0.25">
      <c r="A1529" s="6" t="s">
        <v>843</v>
      </c>
      <c r="B1529" s="6" t="s">
        <v>3912</v>
      </c>
      <c r="C1529" s="6" t="s">
        <v>6108</v>
      </c>
      <c r="D1529" s="9" t="s">
        <v>6736</v>
      </c>
      <c r="E1529" s="9" t="s">
        <v>7860</v>
      </c>
    </row>
    <row r="1530" spans="1:5" ht="15.75" x14ac:dyDescent="0.25">
      <c r="A1530" s="6" t="s">
        <v>842</v>
      </c>
      <c r="B1530" s="6" t="s">
        <v>3913</v>
      </c>
      <c r="C1530" s="6" t="s">
        <v>6109</v>
      </c>
      <c r="D1530" s="9" t="s">
        <v>6734</v>
      </c>
      <c r="E1530" s="9" t="s">
        <v>7861</v>
      </c>
    </row>
    <row r="1531" spans="1:5" ht="15.75" x14ac:dyDescent="0.25">
      <c r="A1531" s="6" t="s">
        <v>841</v>
      </c>
      <c r="B1531" s="6" t="s">
        <v>3914</v>
      </c>
      <c r="C1531" s="6" t="s">
        <v>5016</v>
      </c>
      <c r="D1531" s="9" t="s">
        <v>6734</v>
      </c>
      <c r="E1531" s="9" t="s">
        <v>6815</v>
      </c>
    </row>
    <row r="1532" spans="1:5" ht="15.75" x14ac:dyDescent="0.25">
      <c r="A1532" s="6" t="s">
        <v>840</v>
      </c>
      <c r="B1532" s="6" t="s">
        <v>3915</v>
      </c>
      <c r="C1532" s="6" t="s">
        <v>6110</v>
      </c>
      <c r="D1532" s="9" t="s">
        <v>6734</v>
      </c>
      <c r="E1532" s="9" t="s">
        <v>7862</v>
      </c>
    </row>
    <row r="1533" spans="1:5" ht="15.75" x14ac:dyDescent="0.25">
      <c r="A1533" s="6" t="s">
        <v>839</v>
      </c>
      <c r="B1533" s="6" t="s">
        <v>3916</v>
      </c>
      <c r="C1533" s="6" t="s">
        <v>6111</v>
      </c>
      <c r="D1533" s="9" t="s">
        <v>6736</v>
      </c>
      <c r="E1533" s="9" t="s">
        <v>7863</v>
      </c>
    </row>
    <row r="1534" spans="1:5" ht="15.75" x14ac:dyDescent="0.25">
      <c r="A1534" s="6" t="s">
        <v>838</v>
      </c>
      <c r="B1534" s="6" t="s">
        <v>3917</v>
      </c>
      <c r="C1534" s="6" t="s">
        <v>6112</v>
      </c>
      <c r="D1534" s="9" t="s">
        <v>6736</v>
      </c>
      <c r="E1534" s="9" t="s">
        <v>7084</v>
      </c>
    </row>
    <row r="1535" spans="1:5" ht="15.75" x14ac:dyDescent="0.25">
      <c r="A1535" s="6" t="s">
        <v>837</v>
      </c>
      <c r="B1535" s="6" t="s">
        <v>3918</v>
      </c>
      <c r="C1535" s="6" t="s">
        <v>6113</v>
      </c>
      <c r="D1535" s="9" t="s">
        <v>6734</v>
      </c>
      <c r="E1535" s="9" t="s">
        <v>6820</v>
      </c>
    </row>
    <row r="1536" spans="1:5" ht="15.75" x14ac:dyDescent="0.25">
      <c r="A1536" s="6" t="s">
        <v>836</v>
      </c>
      <c r="B1536" s="6" t="s">
        <v>3919</v>
      </c>
      <c r="C1536" s="6" t="s">
        <v>6114</v>
      </c>
      <c r="D1536" s="9" t="s">
        <v>6736</v>
      </c>
      <c r="E1536" s="9" t="s">
        <v>6761</v>
      </c>
    </row>
    <row r="1537" spans="1:6" ht="15.75" x14ac:dyDescent="0.25">
      <c r="A1537" s="6" t="s">
        <v>835</v>
      </c>
      <c r="B1537" s="6" t="s">
        <v>3920</v>
      </c>
      <c r="C1537" s="6" t="s">
        <v>6115</v>
      </c>
      <c r="D1537" s="9" t="s">
        <v>6736</v>
      </c>
      <c r="E1537" s="9" t="s">
        <v>6783</v>
      </c>
    </row>
    <row r="1538" spans="1:6" ht="15.75" x14ac:dyDescent="0.25">
      <c r="A1538" s="6" t="s">
        <v>834</v>
      </c>
      <c r="B1538" s="6" t="s">
        <v>3921</v>
      </c>
      <c r="C1538" s="6" t="s">
        <v>6116</v>
      </c>
      <c r="D1538" s="9" t="s">
        <v>6734</v>
      </c>
      <c r="E1538" s="9" t="s">
        <v>7864</v>
      </c>
    </row>
    <row r="1539" spans="1:6" ht="15.75" x14ac:dyDescent="0.25">
      <c r="A1539" s="6" t="s">
        <v>833</v>
      </c>
      <c r="B1539" s="6" t="s">
        <v>3922</v>
      </c>
      <c r="C1539" s="6" t="s">
        <v>6117</v>
      </c>
      <c r="D1539" s="9" t="s">
        <v>6736</v>
      </c>
      <c r="E1539" s="9" t="s">
        <v>6941</v>
      </c>
    </row>
    <row r="1540" spans="1:6" ht="15.75" x14ac:dyDescent="0.25">
      <c r="A1540" s="6" t="s">
        <v>832</v>
      </c>
      <c r="B1540" s="6" t="s">
        <v>3923</v>
      </c>
      <c r="C1540" s="6" t="s">
        <v>6118</v>
      </c>
      <c r="D1540" s="9" t="s">
        <v>6736</v>
      </c>
      <c r="E1540" s="9" t="s">
        <v>7865</v>
      </c>
    </row>
    <row r="1541" spans="1:6" ht="15.75" x14ac:dyDescent="0.25">
      <c r="A1541" s="6" t="s">
        <v>831</v>
      </c>
      <c r="B1541" s="6" t="s">
        <v>3924</v>
      </c>
      <c r="C1541" s="6" t="s">
        <v>6119</v>
      </c>
      <c r="D1541" s="9" t="s">
        <v>6734</v>
      </c>
      <c r="E1541" s="9" t="s">
        <v>7866</v>
      </c>
    </row>
    <row r="1542" spans="1:6" ht="15.75" x14ac:dyDescent="0.25">
      <c r="A1542" s="6" t="s">
        <v>830</v>
      </c>
      <c r="B1542" s="6" t="s">
        <v>3925</v>
      </c>
      <c r="C1542" s="6" t="s">
        <v>6120</v>
      </c>
      <c r="D1542" s="9" t="s">
        <v>6734</v>
      </c>
      <c r="E1542" s="9" t="s">
        <v>7867</v>
      </c>
    </row>
    <row r="1543" spans="1:6" ht="15.75" x14ac:dyDescent="0.25">
      <c r="A1543" s="6" t="s">
        <v>829</v>
      </c>
      <c r="B1543" s="6" t="s">
        <v>3926</v>
      </c>
      <c r="C1543" s="6" t="s">
        <v>6121</v>
      </c>
      <c r="D1543" s="9" t="s">
        <v>6736</v>
      </c>
      <c r="E1543" s="9" t="s">
        <v>7868</v>
      </c>
    </row>
    <row r="1544" spans="1:6" ht="15.75" x14ac:dyDescent="0.25">
      <c r="A1544" s="6" t="s">
        <v>828</v>
      </c>
      <c r="B1544" s="6" t="s">
        <v>3927</v>
      </c>
      <c r="C1544" s="6" t="s">
        <v>6122</v>
      </c>
      <c r="D1544" s="9" t="s">
        <v>6736</v>
      </c>
      <c r="E1544" s="9" t="s">
        <v>6783</v>
      </c>
    </row>
    <row r="1545" spans="1:6" ht="15.75" x14ac:dyDescent="0.25">
      <c r="A1545" s="6" t="s">
        <v>827</v>
      </c>
      <c r="B1545" s="6" t="s">
        <v>3928</v>
      </c>
      <c r="C1545" s="6" t="s">
        <v>6123</v>
      </c>
      <c r="D1545" s="9" t="s">
        <v>6736</v>
      </c>
      <c r="E1545" s="9" t="s">
        <v>7869</v>
      </c>
    </row>
    <row r="1546" spans="1:6" ht="15.75" x14ac:dyDescent="0.25">
      <c r="A1546" s="6" t="s">
        <v>826</v>
      </c>
      <c r="B1546" s="6" t="s">
        <v>3929</v>
      </c>
      <c r="C1546" s="6" t="s">
        <v>6124</v>
      </c>
      <c r="D1546" s="9" t="s">
        <v>6736</v>
      </c>
      <c r="E1546" s="9" t="s">
        <v>7870</v>
      </c>
    </row>
    <row r="1547" spans="1:6" ht="15.75" x14ac:dyDescent="0.25">
      <c r="A1547" s="6" t="s">
        <v>825</v>
      </c>
      <c r="B1547" s="6" t="s">
        <v>3930</v>
      </c>
      <c r="C1547" s="6" t="s">
        <v>6125</v>
      </c>
      <c r="D1547" s="9" t="s">
        <v>6734</v>
      </c>
      <c r="E1547" s="9" t="s">
        <v>7085</v>
      </c>
    </row>
    <row r="1548" spans="1:6" ht="15.75" x14ac:dyDescent="0.25">
      <c r="A1548" s="6" t="s">
        <v>824</v>
      </c>
      <c r="B1548" s="6" t="s">
        <v>3931</v>
      </c>
      <c r="C1548" s="6" t="s">
        <v>6126</v>
      </c>
      <c r="D1548" s="9" t="s">
        <v>6734</v>
      </c>
      <c r="E1548" s="9" t="s">
        <v>7871</v>
      </c>
    </row>
    <row r="1549" spans="1:6" ht="15.75" x14ac:dyDescent="0.25">
      <c r="A1549" s="6" t="s">
        <v>823</v>
      </c>
      <c r="B1549" s="6" t="s">
        <v>3932</v>
      </c>
      <c r="C1549" s="6" t="s">
        <v>6127</v>
      </c>
      <c r="D1549" s="9" t="s">
        <v>6734</v>
      </c>
      <c r="E1549" s="9" t="s">
        <v>7872</v>
      </c>
    </row>
    <row r="1550" spans="1:6" ht="15.75" x14ac:dyDescent="0.25">
      <c r="A1550" s="6" t="s">
        <v>822</v>
      </c>
      <c r="B1550" s="6" t="s">
        <v>3933</v>
      </c>
      <c r="C1550" s="6" t="s">
        <v>6128</v>
      </c>
      <c r="D1550" s="9" t="s">
        <v>6736</v>
      </c>
      <c r="E1550" s="9" t="s">
        <v>7873</v>
      </c>
      <c r="F1550" t="s">
        <v>7330</v>
      </c>
    </row>
    <row r="1551" spans="1:6" ht="15.75" x14ac:dyDescent="0.25">
      <c r="A1551" s="6" t="s">
        <v>821</v>
      </c>
      <c r="B1551" s="6" t="s">
        <v>3934</v>
      </c>
      <c r="C1551" s="6" t="s">
        <v>6129</v>
      </c>
      <c r="D1551" s="9" t="s">
        <v>6734</v>
      </c>
      <c r="E1551" s="9" t="s">
        <v>6763</v>
      </c>
    </row>
    <row r="1552" spans="1:6" ht="15.75" x14ac:dyDescent="0.25">
      <c r="A1552" s="6" t="s">
        <v>820</v>
      </c>
      <c r="B1552" s="6" t="s">
        <v>3935</v>
      </c>
      <c r="C1552" s="6" t="s">
        <v>6130</v>
      </c>
      <c r="D1552" s="9" t="s">
        <v>6736</v>
      </c>
      <c r="E1552" s="9" t="s">
        <v>7874</v>
      </c>
    </row>
    <row r="1553" spans="1:6" ht="15.75" x14ac:dyDescent="0.25">
      <c r="A1553" s="6" t="s">
        <v>819</v>
      </c>
      <c r="B1553" s="6" t="s">
        <v>3936</v>
      </c>
      <c r="C1553" s="6" t="s">
        <v>5879</v>
      </c>
      <c r="D1553" s="9" t="s">
        <v>6736</v>
      </c>
      <c r="E1553" s="9" t="s">
        <v>7135</v>
      </c>
    </row>
    <row r="1554" spans="1:6" ht="15.75" x14ac:dyDescent="0.25">
      <c r="A1554" s="6" t="s">
        <v>818</v>
      </c>
      <c r="B1554" s="6" t="s">
        <v>3937</v>
      </c>
      <c r="C1554" s="6" t="s">
        <v>6131</v>
      </c>
      <c r="D1554" s="9" t="s">
        <v>6736</v>
      </c>
      <c r="E1554" s="9" t="s">
        <v>7875</v>
      </c>
    </row>
    <row r="1555" spans="1:6" ht="15.75" x14ac:dyDescent="0.25">
      <c r="A1555" s="6" t="s">
        <v>817</v>
      </c>
      <c r="B1555" s="6" t="s">
        <v>3938</v>
      </c>
      <c r="C1555" s="6" t="s">
        <v>6132</v>
      </c>
      <c r="D1555" s="9" t="s">
        <v>6734</v>
      </c>
      <c r="E1555" s="9" t="s">
        <v>7876</v>
      </c>
    </row>
    <row r="1556" spans="1:6" ht="15.75" x14ac:dyDescent="0.25">
      <c r="A1556" s="6" t="s">
        <v>816</v>
      </c>
      <c r="B1556" s="6" t="s">
        <v>3939</v>
      </c>
      <c r="C1556" s="6" t="s">
        <v>6133</v>
      </c>
      <c r="D1556" s="9" t="s">
        <v>6734</v>
      </c>
      <c r="E1556" s="9" t="s">
        <v>6916</v>
      </c>
    </row>
    <row r="1557" spans="1:6" ht="15.75" x14ac:dyDescent="0.25">
      <c r="A1557" s="6" t="s">
        <v>815</v>
      </c>
      <c r="B1557" s="6" t="s">
        <v>3940</v>
      </c>
      <c r="C1557" s="6" t="s">
        <v>5731</v>
      </c>
      <c r="D1557" s="9" t="s">
        <v>6736</v>
      </c>
      <c r="E1557" s="9" t="s">
        <v>6955</v>
      </c>
      <c r="F1557" t="s">
        <v>6804</v>
      </c>
    </row>
    <row r="1558" spans="1:6" ht="15.75" x14ac:dyDescent="0.25">
      <c r="A1558" s="6" t="s">
        <v>814</v>
      </c>
      <c r="B1558" s="6" t="s">
        <v>3941</v>
      </c>
      <c r="C1558" s="6" t="s">
        <v>6134</v>
      </c>
      <c r="D1558" s="9" t="s">
        <v>6734</v>
      </c>
      <c r="E1558" s="9" t="s">
        <v>7877</v>
      </c>
    </row>
    <row r="1559" spans="1:6" ht="15.75" x14ac:dyDescent="0.25">
      <c r="A1559" s="6" t="s">
        <v>813</v>
      </c>
      <c r="B1559" s="6" t="s">
        <v>3942</v>
      </c>
      <c r="C1559" s="6" t="s">
        <v>6135</v>
      </c>
      <c r="D1559" s="9" t="s">
        <v>6734</v>
      </c>
      <c r="E1559" s="9" t="s">
        <v>7264</v>
      </c>
    </row>
    <row r="1560" spans="1:6" ht="15.75" x14ac:dyDescent="0.25">
      <c r="A1560" s="6" t="s">
        <v>812</v>
      </c>
      <c r="B1560" s="6" t="s">
        <v>3943</v>
      </c>
      <c r="C1560" s="6" t="s">
        <v>6136</v>
      </c>
      <c r="D1560" s="9" t="s">
        <v>6734</v>
      </c>
      <c r="E1560" s="9" t="s">
        <v>7878</v>
      </c>
    </row>
    <row r="1561" spans="1:6" ht="15.75" x14ac:dyDescent="0.25">
      <c r="A1561" s="6" t="s">
        <v>811</v>
      </c>
      <c r="B1561" s="6" t="s">
        <v>3944</v>
      </c>
      <c r="C1561" s="6" t="s">
        <v>6137</v>
      </c>
      <c r="D1561" s="9" t="s">
        <v>6734</v>
      </c>
      <c r="E1561" s="9" t="s">
        <v>7879</v>
      </c>
    </row>
    <row r="1562" spans="1:6" ht="15.75" x14ac:dyDescent="0.25">
      <c r="A1562" s="6" t="s">
        <v>810</v>
      </c>
      <c r="B1562" s="6" t="s">
        <v>3945</v>
      </c>
      <c r="C1562" s="6" t="s">
        <v>6138</v>
      </c>
      <c r="D1562" s="9" t="s">
        <v>6736</v>
      </c>
      <c r="E1562" s="9" t="s">
        <v>7880</v>
      </c>
    </row>
    <row r="1563" spans="1:6" ht="15.75" x14ac:dyDescent="0.25">
      <c r="A1563" s="6" t="s">
        <v>809</v>
      </c>
      <c r="B1563" s="6" t="s">
        <v>3946</v>
      </c>
      <c r="C1563" s="6" t="s">
        <v>6139</v>
      </c>
      <c r="D1563" s="9" t="s">
        <v>6736</v>
      </c>
      <c r="E1563" s="9" t="s">
        <v>7881</v>
      </c>
    </row>
    <row r="1564" spans="1:6" ht="15.75" x14ac:dyDescent="0.25">
      <c r="A1564" s="6" t="s">
        <v>808</v>
      </c>
      <c r="B1564" s="6" t="s">
        <v>3947</v>
      </c>
      <c r="C1564" s="6" t="s">
        <v>6140</v>
      </c>
      <c r="D1564" s="9" t="s">
        <v>6736</v>
      </c>
      <c r="E1564" s="9" t="s">
        <v>7882</v>
      </c>
    </row>
    <row r="1565" spans="1:6" ht="15.75" x14ac:dyDescent="0.25">
      <c r="A1565" s="6" t="s">
        <v>807</v>
      </c>
      <c r="B1565" s="6" t="s">
        <v>3948</v>
      </c>
      <c r="C1565" s="6" t="s">
        <v>5195</v>
      </c>
      <c r="D1565" s="9" t="s">
        <v>6736</v>
      </c>
      <c r="E1565" s="9" t="s">
        <v>6879</v>
      </c>
    </row>
    <row r="1566" spans="1:6" ht="15.75" x14ac:dyDescent="0.25">
      <c r="A1566" s="6" t="s">
        <v>806</v>
      </c>
      <c r="B1566" s="6" t="s">
        <v>3949</v>
      </c>
      <c r="C1566" s="6" t="s">
        <v>5554</v>
      </c>
      <c r="D1566" s="9" t="s">
        <v>6736</v>
      </c>
      <c r="E1566" s="9" t="s">
        <v>7883</v>
      </c>
    </row>
    <row r="1567" spans="1:6" ht="15.75" x14ac:dyDescent="0.25">
      <c r="A1567" s="6" t="s">
        <v>805</v>
      </c>
      <c r="B1567" s="6" t="s">
        <v>3950</v>
      </c>
      <c r="C1567" s="6" t="s">
        <v>6141</v>
      </c>
      <c r="D1567" s="9" t="s">
        <v>6734</v>
      </c>
      <c r="E1567" s="9" t="s">
        <v>7884</v>
      </c>
    </row>
    <row r="1568" spans="1:6" ht="15.75" x14ac:dyDescent="0.25">
      <c r="A1568" s="6" t="s">
        <v>804</v>
      </c>
      <c r="B1568" s="6" t="s">
        <v>3951</v>
      </c>
      <c r="C1568" s="6" t="s">
        <v>6142</v>
      </c>
      <c r="D1568" s="9" t="s">
        <v>6734</v>
      </c>
      <c r="E1568" s="9" t="s">
        <v>7057</v>
      </c>
    </row>
    <row r="1569" spans="1:5" ht="15.75" x14ac:dyDescent="0.25">
      <c r="A1569" s="6" t="s">
        <v>803</v>
      </c>
      <c r="B1569" s="6" t="s">
        <v>3952</v>
      </c>
      <c r="C1569" s="6" t="s">
        <v>5238</v>
      </c>
      <c r="D1569" s="9" t="s">
        <v>6736</v>
      </c>
      <c r="E1569" s="9" t="s">
        <v>7885</v>
      </c>
    </row>
    <row r="1570" spans="1:5" ht="15.75" x14ac:dyDescent="0.25">
      <c r="A1570" s="6" t="s">
        <v>802</v>
      </c>
      <c r="B1570" s="6" t="s">
        <v>3953</v>
      </c>
      <c r="C1570" s="6" t="s">
        <v>6143</v>
      </c>
      <c r="D1570" s="9" t="s">
        <v>6734</v>
      </c>
      <c r="E1570" s="9" t="s">
        <v>7886</v>
      </c>
    </row>
    <row r="1571" spans="1:5" ht="15.75" x14ac:dyDescent="0.25">
      <c r="A1571" s="6" t="s">
        <v>801</v>
      </c>
      <c r="B1571" s="6" t="s">
        <v>3954</v>
      </c>
      <c r="C1571" s="6" t="s">
        <v>6144</v>
      </c>
      <c r="D1571" s="9" t="s">
        <v>6736</v>
      </c>
      <c r="E1571" s="9" t="s">
        <v>7544</v>
      </c>
    </row>
    <row r="1572" spans="1:5" ht="15.75" x14ac:dyDescent="0.25">
      <c r="A1572" s="6" t="s">
        <v>800</v>
      </c>
      <c r="B1572" s="6" t="s">
        <v>3955</v>
      </c>
      <c r="C1572" s="6" t="s">
        <v>6145</v>
      </c>
      <c r="D1572" s="9" t="s">
        <v>6734</v>
      </c>
      <c r="E1572" s="9" t="s">
        <v>7547</v>
      </c>
    </row>
    <row r="1573" spans="1:5" ht="15.75" x14ac:dyDescent="0.25">
      <c r="A1573" s="6" t="s">
        <v>799</v>
      </c>
      <c r="B1573" s="6" t="s">
        <v>3956</v>
      </c>
      <c r="C1573" s="6" t="s">
        <v>5186</v>
      </c>
      <c r="D1573" s="9" t="s">
        <v>6736</v>
      </c>
      <c r="E1573" s="9" t="s">
        <v>7887</v>
      </c>
    </row>
    <row r="1574" spans="1:5" ht="15.75" x14ac:dyDescent="0.25">
      <c r="A1574" s="6" t="s">
        <v>798</v>
      </c>
      <c r="B1574" s="6" t="s">
        <v>3957</v>
      </c>
      <c r="C1574" s="6" t="s">
        <v>6146</v>
      </c>
      <c r="D1574" s="9" t="s">
        <v>6736</v>
      </c>
      <c r="E1574" s="9" t="s">
        <v>7888</v>
      </c>
    </row>
    <row r="1575" spans="1:5" ht="15.75" x14ac:dyDescent="0.25">
      <c r="A1575" s="6" t="s">
        <v>797</v>
      </c>
      <c r="B1575" s="6" t="s">
        <v>3958</v>
      </c>
      <c r="C1575" s="6" t="s">
        <v>6147</v>
      </c>
      <c r="D1575" s="9" t="s">
        <v>6736</v>
      </c>
      <c r="E1575" s="9" t="s">
        <v>7889</v>
      </c>
    </row>
    <row r="1576" spans="1:5" ht="15.75" x14ac:dyDescent="0.25">
      <c r="A1576" s="6" t="s">
        <v>796</v>
      </c>
      <c r="B1576" s="6" t="s">
        <v>3959</v>
      </c>
      <c r="C1576" s="6" t="s">
        <v>6148</v>
      </c>
      <c r="D1576" s="9" t="s">
        <v>6736</v>
      </c>
      <c r="E1576" s="9" t="s">
        <v>6759</v>
      </c>
    </row>
    <row r="1577" spans="1:5" ht="15.75" x14ac:dyDescent="0.25">
      <c r="A1577" s="6" t="s">
        <v>795</v>
      </c>
      <c r="B1577" s="6" t="s">
        <v>3960</v>
      </c>
      <c r="C1577" s="6" t="s">
        <v>5253</v>
      </c>
      <c r="D1577" s="9" t="s">
        <v>6734</v>
      </c>
      <c r="E1577" s="9" t="s">
        <v>7890</v>
      </c>
    </row>
    <row r="1578" spans="1:5" ht="15.75" x14ac:dyDescent="0.25">
      <c r="A1578" s="6" t="s">
        <v>794</v>
      </c>
      <c r="B1578" s="6" t="s">
        <v>3961</v>
      </c>
      <c r="C1578" s="6" t="s">
        <v>6149</v>
      </c>
      <c r="D1578" s="9" t="s">
        <v>6736</v>
      </c>
      <c r="E1578" s="9" t="s">
        <v>7891</v>
      </c>
    </row>
    <row r="1579" spans="1:5" ht="15.75" x14ac:dyDescent="0.25">
      <c r="A1579" s="6" t="s">
        <v>793</v>
      </c>
      <c r="B1579" s="6" t="s">
        <v>3962</v>
      </c>
      <c r="C1579" s="6" t="s">
        <v>6150</v>
      </c>
      <c r="D1579" s="9" t="s">
        <v>6736</v>
      </c>
      <c r="E1579" s="9" t="s">
        <v>7892</v>
      </c>
    </row>
    <row r="1580" spans="1:5" ht="15.75" x14ac:dyDescent="0.25">
      <c r="A1580" s="6" t="s">
        <v>792</v>
      </c>
      <c r="B1580" s="6" t="s">
        <v>3963</v>
      </c>
      <c r="C1580" s="6" t="s">
        <v>5346</v>
      </c>
      <c r="D1580" s="9" t="s">
        <v>6734</v>
      </c>
      <c r="E1580" s="9" t="s">
        <v>7893</v>
      </c>
    </row>
    <row r="1581" spans="1:5" ht="15.75" x14ac:dyDescent="0.25">
      <c r="A1581" s="6" t="s">
        <v>791</v>
      </c>
      <c r="B1581" s="6" t="s">
        <v>3964</v>
      </c>
      <c r="C1581" s="6" t="s">
        <v>6151</v>
      </c>
      <c r="D1581" s="9" t="s">
        <v>6736</v>
      </c>
      <c r="E1581" s="9" t="s">
        <v>6880</v>
      </c>
    </row>
    <row r="1582" spans="1:5" ht="15.75" x14ac:dyDescent="0.25">
      <c r="A1582" s="6" t="s">
        <v>790</v>
      </c>
      <c r="B1582" s="6" t="s">
        <v>3965</v>
      </c>
      <c r="C1582" s="6" t="s">
        <v>6152</v>
      </c>
      <c r="D1582" s="9" t="s">
        <v>6736</v>
      </c>
      <c r="E1582" s="9" t="s">
        <v>7894</v>
      </c>
    </row>
    <row r="1583" spans="1:5" ht="15.75" x14ac:dyDescent="0.25">
      <c r="A1583" s="6" t="s">
        <v>789</v>
      </c>
      <c r="B1583" s="6" t="s">
        <v>3966</v>
      </c>
      <c r="C1583" s="6" t="s">
        <v>5055</v>
      </c>
      <c r="D1583" s="9" t="s">
        <v>6736</v>
      </c>
      <c r="E1583" s="9" t="s">
        <v>7895</v>
      </c>
    </row>
    <row r="1584" spans="1:5" ht="15.75" x14ac:dyDescent="0.25">
      <c r="A1584" s="6" t="s">
        <v>788</v>
      </c>
      <c r="B1584" s="6" t="s">
        <v>3967</v>
      </c>
      <c r="C1584" s="6" t="s">
        <v>6153</v>
      </c>
      <c r="D1584" s="9" t="s">
        <v>7152</v>
      </c>
      <c r="E1584" s="9" t="s">
        <v>7896</v>
      </c>
    </row>
    <row r="1585" spans="1:5" ht="15.75" x14ac:dyDescent="0.25">
      <c r="A1585" s="6" t="s">
        <v>787</v>
      </c>
      <c r="B1585" s="6" t="s">
        <v>3968</v>
      </c>
      <c r="C1585" s="6" t="s">
        <v>6154</v>
      </c>
      <c r="D1585" s="9" t="s">
        <v>6734</v>
      </c>
      <c r="E1585" s="9" t="s">
        <v>7897</v>
      </c>
    </row>
    <row r="1586" spans="1:5" ht="15.75" x14ac:dyDescent="0.25">
      <c r="A1586" s="6" t="s">
        <v>786</v>
      </c>
      <c r="B1586" s="6" t="s">
        <v>3969</v>
      </c>
      <c r="C1586" s="6" t="s">
        <v>6155</v>
      </c>
      <c r="D1586" s="9" t="s">
        <v>7152</v>
      </c>
      <c r="E1586" s="9" t="s">
        <v>7898</v>
      </c>
    </row>
    <row r="1587" spans="1:5" ht="15.75" x14ac:dyDescent="0.25">
      <c r="A1587" s="6" t="s">
        <v>785</v>
      </c>
      <c r="B1587" s="6" t="s">
        <v>3970</v>
      </c>
      <c r="C1587" s="6" t="s">
        <v>6156</v>
      </c>
      <c r="D1587" s="9" t="s">
        <v>6734</v>
      </c>
      <c r="E1587" s="9" t="s">
        <v>7899</v>
      </c>
    </row>
    <row r="1588" spans="1:5" ht="15.75" x14ac:dyDescent="0.25">
      <c r="A1588" s="6" t="s">
        <v>784</v>
      </c>
      <c r="B1588" s="6" t="s">
        <v>3971</v>
      </c>
      <c r="C1588" s="6" t="s">
        <v>6157</v>
      </c>
      <c r="D1588" s="9" t="s">
        <v>6736</v>
      </c>
      <c r="E1588" s="9" t="s">
        <v>7900</v>
      </c>
    </row>
    <row r="1589" spans="1:5" ht="15.75" x14ac:dyDescent="0.25">
      <c r="A1589" s="6" t="s">
        <v>783</v>
      </c>
      <c r="B1589" s="6" t="s">
        <v>3972</v>
      </c>
      <c r="C1589" s="6" t="s">
        <v>6158</v>
      </c>
      <c r="D1589" s="9" t="s">
        <v>6736</v>
      </c>
      <c r="E1589" s="9" t="s">
        <v>7901</v>
      </c>
    </row>
    <row r="1590" spans="1:5" ht="15.75" x14ac:dyDescent="0.25">
      <c r="A1590" s="6" t="s">
        <v>782</v>
      </c>
      <c r="B1590" s="6" t="s">
        <v>3973</v>
      </c>
      <c r="C1590" s="6" t="s">
        <v>6159</v>
      </c>
      <c r="D1590" s="9" t="s">
        <v>6734</v>
      </c>
      <c r="E1590" s="9" t="s">
        <v>7902</v>
      </c>
    </row>
    <row r="1591" spans="1:5" ht="15.75" x14ac:dyDescent="0.25">
      <c r="A1591" s="6" t="s">
        <v>781</v>
      </c>
      <c r="B1591" s="6" t="s">
        <v>3974</v>
      </c>
      <c r="C1591" s="6" t="s">
        <v>5020</v>
      </c>
      <c r="D1591" s="9" t="s">
        <v>6736</v>
      </c>
      <c r="E1591" s="9" t="s">
        <v>7095</v>
      </c>
    </row>
    <row r="1592" spans="1:5" ht="15.75" x14ac:dyDescent="0.25">
      <c r="A1592" s="6" t="s">
        <v>780</v>
      </c>
      <c r="B1592" s="6" t="s">
        <v>3975</v>
      </c>
      <c r="C1592" s="6" t="s">
        <v>6160</v>
      </c>
      <c r="D1592" s="9" t="s">
        <v>6736</v>
      </c>
      <c r="E1592" s="9" t="s">
        <v>7174</v>
      </c>
    </row>
    <row r="1593" spans="1:5" ht="15.75" x14ac:dyDescent="0.25">
      <c r="A1593" s="6" t="s">
        <v>779</v>
      </c>
      <c r="B1593" s="6" t="s">
        <v>3976</v>
      </c>
      <c r="C1593" s="6" t="s">
        <v>6161</v>
      </c>
      <c r="D1593" s="9" t="s">
        <v>6736</v>
      </c>
      <c r="E1593" s="9" t="s">
        <v>6934</v>
      </c>
    </row>
    <row r="1594" spans="1:5" ht="15.75" x14ac:dyDescent="0.25">
      <c r="A1594" s="6" t="s">
        <v>778</v>
      </c>
      <c r="B1594" s="6" t="s">
        <v>3977</v>
      </c>
      <c r="C1594" s="6" t="s">
        <v>6162</v>
      </c>
      <c r="D1594" s="9" t="s">
        <v>7152</v>
      </c>
      <c r="E1594" s="9" t="s">
        <v>7180</v>
      </c>
    </row>
    <row r="1595" spans="1:5" ht="15.75" x14ac:dyDescent="0.25">
      <c r="A1595" s="6" t="s">
        <v>777</v>
      </c>
      <c r="B1595" s="6" t="s">
        <v>3978</v>
      </c>
      <c r="C1595" s="6" t="s">
        <v>6163</v>
      </c>
      <c r="D1595" s="9" t="s">
        <v>6736</v>
      </c>
      <c r="E1595" s="9" t="s">
        <v>7903</v>
      </c>
    </row>
    <row r="1596" spans="1:5" ht="15.75" x14ac:dyDescent="0.25">
      <c r="A1596" s="6" t="s">
        <v>776</v>
      </c>
      <c r="B1596" s="6" t="s">
        <v>3979</v>
      </c>
      <c r="C1596" s="6" t="s">
        <v>6164</v>
      </c>
      <c r="D1596" s="9" t="s">
        <v>6734</v>
      </c>
      <c r="E1596" s="9" t="s">
        <v>6912</v>
      </c>
    </row>
    <row r="1597" spans="1:5" ht="15.75" x14ac:dyDescent="0.25">
      <c r="A1597" s="6" t="s">
        <v>775</v>
      </c>
      <c r="B1597" s="6" t="s">
        <v>3980</v>
      </c>
      <c r="C1597" s="6" t="s">
        <v>6165</v>
      </c>
      <c r="D1597" s="9" t="s">
        <v>7152</v>
      </c>
      <c r="E1597" s="9" t="s">
        <v>7030</v>
      </c>
    </row>
    <row r="1598" spans="1:5" ht="15.75" x14ac:dyDescent="0.25">
      <c r="A1598" s="6" t="s">
        <v>774</v>
      </c>
      <c r="B1598" s="6" t="s">
        <v>3981</v>
      </c>
      <c r="C1598" s="6" t="s">
        <v>6166</v>
      </c>
      <c r="D1598" s="9" t="s">
        <v>6736</v>
      </c>
      <c r="E1598" s="9" t="s">
        <v>7904</v>
      </c>
    </row>
    <row r="1599" spans="1:5" ht="15.75" x14ac:dyDescent="0.25">
      <c r="A1599" s="6" t="s">
        <v>773</v>
      </c>
      <c r="B1599" s="6" t="s">
        <v>3982</v>
      </c>
      <c r="C1599" s="6" t="s">
        <v>6167</v>
      </c>
      <c r="D1599" s="9" t="s">
        <v>6736</v>
      </c>
      <c r="E1599" s="9" t="s">
        <v>7905</v>
      </c>
    </row>
    <row r="1600" spans="1:5" ht="15.75" x14ac:dyDescent="0.25">
      <c r="A1600" s="6" t="s">
        <v>772</v>
      </c>
      <c r="B1600" s="6" t="s">
        <v>3983</v>
      </c>
      <c r="C1600" s="6" t="s">
        <v>5591</v>
      </c>
      <c r="D1600" s="9" t="s">
        <v>6736</v>
      </c>
      <c r="E1600" s="9" t="s">
        <v>7906</v>
      </c>
    </row>
    <row r="1601" spans="1:5" ht="15.75" x14ac:dyDescent="0.25">
      <c r="A1601" s="6" t="s">
        <v>771</v>
      </c>
      <c r="B1601" s="6" t="s">
        <v>3984</v>
      </c>
      <c r="C1601" s="6" t="s">
        <v>6168</v>
      </c>
      <c r="D1601" s="9" t="s">
        <v>6736</v>
      </c>
      <c r="E1601" s="9" t="s">
        <v>7078</v>
      </c>
    </row>
    <row r="1602" spans="1:5" ht="15.75" x14ac:dyDescent="0.25">
      <c r="A1602" s="6" t="s">
        <v>770</v>
      </c>
      <c r="B1602" s="6" t="s">
        <v>3985</v>
      </c>
      <c r="C1602" s="6" t="s">
        <v>6169</v>
      </c>
      <c r="D1602" s="9" t="s">
        <v>6734</v>
      </c>
      <c r="E1602" s="9" t="s">
        <v>7907</v>
      </c>
    </row>
    <row r="1603" spans="1:5" ht="15.75" x14ac:dyDescent="0.25">
      <c r="A1603" s="6" t="s">
        <v>769</v>
      </c>
      <c r="B1603" s="6" t="s">
        <v>3986</v>
      </c>
      <c r="C1603" s="6" t="s">
        <v>6170</v>
      </c>
      <c r="D1603" s="9" t="s">
        <v>6736</v>
      </c>
      <c r="E1603" s="9" t="s">
        <v>7431</v>
      </c>
    </row>
    <row r="1604" spans="1:5" ht="15.75" x14ac:dyDescent="0.25">
      <c r="A1604" s="6" t="s">
        <v>768</v>
      </c>
      <c r="B1604" s="6" t="s">
        <v>3987</v>
      </c>
      <c r="C1604" s="6" t="s">
        <v>6171</v>
      </c>
      <c r="D1604" s="9" t="s">
        <v>6736</v>
      </c>
      <c r="E1604" s="9" t="s">
        <v>6860</v>
      </c>
    </row>
    <row r="1605" spans="1:5" ht="15.75" x14ac:dyDescent="0.25">
      <c r="A1605" s="6" t="s">
        <v>767</v>
      </c>
      <c r="B1605" s="6" t="s">
        <v>3988</v>
      </c>
      <c r="C1605" s="6" t="s">
        <v>5478</v>
      </c>
      <c r="D1605" s="9" t="s">
        <v>6736</v>
      </c>
      <c r="E1605" s="9" t="s">
        <v>7908</v>
      </c>
    </row>
    <row r="1606" spans="1:5" ht="15.75" x14ac:dyDescent="0.25">
      <c r="A1606" s="6" t="s">
        <v>766</v>
      </c>
      <c r="B1606" s="6" t="s">
        <v>3989</v>
      </c>
      <c r="C1606" s="6" t="s">
        <v>6172</v>
      </c>
      <c r="D1606" s="9" t="s">
        <v>7152</v>
      </c>
      <c r="E1606" s="9" t="s">
        <v>7675</v>
      </c>
    </row>
    <row r="1607" spans="1:5" ht="15.75" x14ac:dyDescent="0.25">
      <c r="A1607" s="6" t="s">
        <v>765</v>
      </c>
      <c r="B1607" s="6" t="s">
        <v>3990</v>
      </c>
      <c r="C1607" s="6" t="s">
        <v>6173</v>
      </c>
      <c r="D1607" s="9" t="s">
        <v>6736</v>
      </c>
      <c r="E1607" s="9" t="s">
        <v>6825</v>
      </c>
    </row>
    <row r="1608" spans="1:5" ht="15.75" x14ac:dyDescent="0.25">
      <c r="A1608" s="6" t="s">
        <v>764</v>
      </c>
      <c r="B1608" s="6" t="s">
        <v>3991</v>
      </c>
      <c r="C1608" s="6" t="s">
        <v>5195</v>
      </c>
      <c r="D1608" s="9" t="s">
        <v>6736</v>
      </c>
      <c r="E1608" s="9" t="s">
        <v>7255</v>
      </c>
    </row>
    <row r="1609" spans="1:5" ht="15.75" x14ac:dyDescent="0.25">
      <c r="A1609" s="6" t="s">
        <v>763</v>
      </c>
      <c r="B1609" s="6" t="s">
        <v>3992</v>
      </c>
      <c r="C1609" s="6" t="s">
        <v>6174</v>
      </c>
      <c r="D1609" s="9" t="s">
        <v>6734</v>
      </c>
      <c r="E1609" s="9" t="s">
        <v>7909</v>
      </c>
    </row>
    <row r="1610" spans="1:5" ht="15.75" x14ac:dyDescent="0.25">
      <c r="A1610" s="6" t="s">
        <v>762</v>
      </c>
      <c r="B1610" s="6" t="s">
        <v>3993</v>
      </c>
      <c r="C1610" s="6" t="s">
        <v>6175</v>
      </c>
      <c r="D1610" s="9" t="s">
        <v>6734</v>
      </c>
      <c r="E1610" s="9" t="s">
        <v>7180</v>
      </c>
    </row>
    <row r="1611" spans="1:5" ht="15.75" x14ac:dyDescent="0.25">
      <c r="A1611" s="6" t="s">
        <v>761</v>
      </c>
      <c r="B1611" s="6" t="s">
        <v>3994</v>
      </c>
      <c r="C1611" s="6" t="s">
        <v>6176</v>
      </c>
      <c r="D1611" s="9" t="s">
        <v>6734</v>
      </c>
      <c r="E1611" s="9" t="s">
        <v>7362</v>
      </c>
    </row>
    <row r="1612" spans="1:5" ht="15.75" x14ac:dyDescent="0.25">
      <c r="A1612" s="6" t="s">
        <v>760</v>
      </c>
      <c r="B1612" s="6" t="s">
        <v>3995</v>
      </c>
      <c r="C1612" s="6" t="s">
        <v>6177</v>
      </c>
      <c r="D1612" s="9" t="s">
        <v>6734</v>
      </c>
      <c r="E1612" s="9" t="s">
        <v>7910</v>
      </c>
    </row>
    <row r="1613" spans="1:5" ht="15.75" x14ac:dyDescent="0.25">
      <c r="A1613" s="6" t="s">
        <v>759</v>
      </c>
      <c r="B1613" s="6" t="s">
        <v>3996</v>
      </c>
      <c r="C1613" s="6" t="s">
        <v>6178</v>
      </c>
      <c r="D1613" s="9" t="s">
        <v>6734</v>
      </c>
      <c r="E1613" s="9" t="s">
        <v>7083</v>
      </c>
    </row>
    <row r="1614" spans="1:5" ht="15.75" x14ac:dyDescent="0.25">
      <c r="A1614" s="6" t="s">
        <v>758</v>
      </c>
      <c r="B1614" s="6" t="s">
        <v>3997</v>
      </c>
      <c r="C1614" s="6" t="s">
        <v>6179</v>
      </c>
      <c r="D1614" s="9" t="s">
        <v>6736</v>
      </c>
      <c r="E1614" s="9" t="s">
        <v>7911</v>
      </c>
    </row>
    <row r="1615" spans="1:5" ht="15.75" x14ac:dyDescent="0.25">
      <c r="A1615" s="6" t="s">
        <v>757</v>
      </c>
      <c r="B1615" s="6" t="s">
        <v>3998</v>
      </c>
      <c r="C1615" s="6" t="s">
        <v>6180</v>
      </c>
      <c r="D1615" s="9" t="s">
        <v>6734</v>
      </c>
      <c r="E1615" s="9" t="s">
        <v>7912</v>
      </c>
    </row>
    <row r="1616" spans="1:5" ht="15.75" x14ac:dyDescent="0.25">
      <c r="A1616" s="6" t="s">
        <v>756</v>
      </c>
      <c r="B1616" s="6" t="s">
        <v>3999</v>
      </c>
      <c r="C1616" s="6" t="s">
        <v>6181</v>
      </c>
      <c r="D1616" s="9" t="s">
        <v>6736</v>
      </c>
      <c r="E1616" s="9" t="s">
        <v>6941</v>
      </c>
    </row>
    <row r="1617" spans="1:5" ht="15.75" x14ac:dyDescent="0.25">
      <c r="A1617" s="6" t="s">
        <v>755</v>
      </c>
      <c r="B1617" s="6" t="s">
        <v>4000</v>
      </c>
      <c r="C1617" s="6" t="s">
        <v>6182</v>
      </c>
      <c r="D1617" s="9" t="s">
        <v>6734</v>
      </c>
      <c r="E1617" s="9" t="s">
        <v>6752</v>
      </c>
    </row>
    <row r="1618" spans="1:5" ht="15.75" x14ac:dyDescent="0.25">
      <c r="A1618" s="6" t="s">
        <v>754</v>
      </c>
      <c r="B1618" s="6" t="s">
        <v>4001</v>
      </c>
      <c r="C1618" s="6" t="s">
        <v>6183</v>
      </c>
      <c r="D1618" s="9" t="s">
        <v>6736</v>
      </c>
      <c r="E1618" s="9" t="s">
        <v>7913</v>
      </c>
    </row>
    <row r="1619" spans="1:5" ht="15.75" x14ac:dyDescent="0.25">
      <c r="A1619" s="6" t="s">
        <v>753</v>
      </c>
      <c r="B1619" s="6" t="s">
        <v>4002</v>
      </c>
      <c r="C1619" s="6" t="s">
        <v>6184</v>
      </c>
      <c r="D1619" s="9" t="s">
        <v>6734</v>
      </c>
      <c r="E1619" s="9" t="s">
        <v>7515</v>
      </c>
    </row>
    <row r="1620" spans="1:5" ht="15.75" x14ac:dyDescent="0.25">
      <c r="A1620" s="6" t="s">
        <v>752</v>
      </c>
      <c r="B1620" s="6" t="s">
        <v>4003</v>
      </c>
      <c r="C1620" s="6" t="s">
        <v>4780</v>
      </c>
      <c r="D1620" s="9" t="s">
        <v>6736</v>
      </c>
      <c r="E1620" s="9" t="s">
        <v>7914</v>
      </c>
    </row>
    <row r="1621" spans="1:5" ht="15.75" x14ac:dyDescent="0.25">
      <c r="A1621" s="6" t="s">
        <v>751</v>
      </c>
      <c r="B1621" s="6" t="s">
        <v>4004</v>
      </c>
      <c r="C1621" s="6" t="s">
        <v>6185</v>
      </c>
      <c r="D1621" s="9" t="s">
        <v>6734</v>
      </c>
      <c r="E1621" s="9" t="s">
        <v>7915</v>
      </c>
    </row>
    <row r="1622" spans="1:5" ht="15.75" x14ac:dyDescent="0.25">
      <c r="A1622" s="6" t="s">
        <v>750</v>
      </c>
      <c r="B1622" s="6" t="s">
        <v>4005</v>
      </c>
      <c r="C1622" s="6" t="s">
        <v>6186</v>
      </c>
      <c r="D1622" s="9" t="s">
        <v>6734</v>
      </c>
      <c r="E1622" s="9" t="s">
        <v>7916</v>
      </c>
    </row>
    <row r="1623" spans="1:5" ht="15.75" x14ac:dyDescent="0.25">
      <c r="A1623" s="6" t="s">
        <v>749</v>
      </c>
      <c r="B1623" s="6" t="s">
        <v>4006</v>
      </c>
      <c r="C1623" s="6" t="s">
        <v>6187</v>
      </c>
      <c r="D1623" s="9" t="s">
        <v>6736</v>
      </c>
      <c r="E1623" s="9" t="s">
        <v>6905</v>
      </c>
    </row>
    <row r="1624" spans="1:5" ht="15.75" x14ac:dyDescent="0.25">
      <c r="A1624" s="6" t="s">
        <v>748</v>
      </c>
      <c r="B1624" s="6" t="s">
        <v>4007</v>
      </c>
      <c r="C1624" s="6" t="s">
        <v>6188</v>
      </c>
      <c r="D1624" s="9" t="s">
        <v>6736</v>
      </c>
      <c r="E1624" s="9" t="s">
        <v>7241</v>
      </c>
    </row>
    <row r="1625" spans="1:5" ht="15.75" x14ac:dyDescent="0.25">
      <c r="A1625" s="6" t="s">
        <v>747</v>
      </c>
      <c r="B1625" s="6" t="s">
        <v>4008</v>
      </c>
      <c r="C1625" s="6" t="s">
        <v>6189</v>
      </c>
      <c r="D1625" s="9" t="s">
        <v>6734</v>
      </c>
      <c r="E1625" s="9" t="s">
        <v>7104</v>
      </c>
    </row>
    <row r="1626" spans="1:5" ht="15.75" x14ac:dyDescent="0.25">
      <c r="A1626" s="6" t="s">
        <v>746</v>
      </c>
      <c r="B1626" s="6" t="s">
        <v>4009</v>
      </c>
      <c r="C1626" s="6" t="s">
        <v>6190</v>
      </c>
      <c r="D1626" s="9" t="s">
        <v>6734</v>
      </c>
      <c r="E1626" s="9" t="s">
        <v>6820</v>
      </c>
    </row>
    <row r="1627" spans="1:5" ht="15.75" x14ac:dyDescent="0.25">
      <c r="A1627" s="6" t="s">
        <v>745</v>
      </c>
      <c r="B1627" s="6" t="s">
        <v>4010</v>
      </c>
      <c r="C1627" s="6" t="s">
        <v>5684</v>
      </c>
      <c r="D1627" s="9" t="s">
        <v>7152</v>
      </c>
      <c r="E1627" s="9" t="s">
        <v>7917</v>
      </c>
    </row>
    <row r="1628" spans="1:5" ht="15.75" x14ac:dyDescent="0.25">
      <c r="A1628" s="6" t="s">
        <v>744</v>
      </c>
      <c r="B1628" s="6" t="s">
        <v>4011</v>
      </c>
      <c r="C1628" s="6" t="s">
        <v>6191</v>
      </c>
      <c r="D1628" s="9" t="s">
        <v>6734</v>
      </c>
      <c r="E1628" s="9" t="s">
        <v>7918</v>
      </c>
    </row>
    <row r="1629" spans="1:5" ht="15.75" x14ac:dyDescent="0.25">
      <c r="A1629" s="6" t="s">
        <v>743</v>
      </c>
      <c r="B1629" s="6" t="s">
        <v>4012</v>
      </c>
      <c r="C1629" s="6" t="s">
        <v>6192</v>
      </c>
      <c r="D1629" s="9" t="s">
        <v>6736</v>
      </c>
      <c r="E1629" s="9" t="s">
        <v>6816</v>
      </c>
    </row>
    <row r="1630" spans="1:5" ht="15.75" x14ac:dyDescent="0.25">
      <c r="A1630" s="6" t="s">
        <v>742</v>
      </c>
      <c r="B1630" s="6" t="s">
        <v>4013</v>
      </c>
      <c r="C1630" s="6" t="s">
        <v>6193</v>
      </c>
      <c r="D1630" s="9" t="s">
        <v>6736</v>
      </c>
      <c r="E1630" s="9" t="s">
        <v>7919</v>
      </c>
    </row>
    <row r="1631" spans="1:5" ht="15.75" x14ac:dyDescent="0.25">
      <c r="A1631" s="6" t="s">
        <v>741</v>
      </c>
      <c r="B1631" s="6" t="s">
        <v>4014</v>
      </c>
      <c r="C1631" s="6" t="s">
        <v>6194</v>
      </c>
      <c r="D1631" s="9" t="s">
        <v>6734</v>
      </c>
      <c r="E1631" s="9" t="s">
        <v>7920</v>
      </c>
    </row>
    <row r="1632" spans="1:5" ht="15.75" x14ac:dyDescent="0.25">
      <c r="A1632" s="6" t="s">
        <v>740</v>
      </c>
      <c r="B1632" s="6" t="s">
        <v>4015</v>
      </c>
      <c r="C1632" s="6" t="s">
        <v>5679</v>
      </c>
      <c r="D1632" s="9" t="s">
        <v>6736</v>
      </c>
      <c r="E1632" s="9" t="s">
        <v>6941</v>
      </c>
    </row>
    <row r="1633" spans="1:5" ht="15.75" x14ac:dyDescent="0.25">
      <c r="A1633" s="6" t="s">
        <v>739</v>
      </c>
      <c r="B1633" s="6" t="s">
        <v>4016</v>
      </c>
      <c r="C1633" s="6" t="s">
        <v>6116</v>
      </c>
      <c r="D1633" s="9" t="s">
        <v>6736</v>
      </c>
      <c r="E1633" s="9" t="s">
        <v>7921</v>
      </c>
    </row>
    <row r="1634" spans="1:5" ht="15.75" x14ac:dyDescent="0.25">
      <c r="A1634" s="6" t="s">
        <v>738</v>
      </c>
      <c r="B1634" s="6" t="s">
        <v>4017</v>
      </c>
      <c r="C1634" s="6" t="s">
        <v>6195</v>
      </c>
      <c r="D1634" s="9" t="s">
        <v>6734</v>
      </c>
      <c r="E1634" s="9" t="s">
        <v>7628</v>
      </c>
    </row>
    <row r="1635" spans="1:5" ht="15.75" x14ac:dyDescent="0.25">
      <c r="A1635" s="6" t="s">
        <v>737</v>
      </c>
      <c r="B1635" s="6" t="s">
        <v>4018</v>
      </c>
      <c r="C1635" s="6" t="s">
        <v>6196</v>
      </c>
      <c r="D1635" s="9" t="s">
        <v>6736</v>
      </c>
      <c r="E1635" s="9" t="s">
        <v>7922</v>
      </c>
    </row>
    <row r="1636" spans="1:5" ht="15.75" x14ac:dyDescent="0.25">
      <c r="A1636" s="6" t="s">
        <v>736</v>
      </c>
      <c r="B1636" s="6" t="s">
        <v>4019</v>
      </c>
      <c r="C1636" s="6" t="s">
        <v>6197</v>
      </c>
      <c r="D1636" s="9" t="s">
        <v>6734</v>
      </c>
      <c r="E1636" s="9" t="s">
        <v>7923</v>
      </c>
    </row>
    <row r="1637" spans="1:5" ht="15.75" x14ac:dyDescent="0.25">
      <c r="A1637" s="6" t="s">
        <v>735</v>
      </c>
      <c r="B1637" s="6" t="s">
        <v>4020</v>
      </c>
      <c r="C1637" s="6" t="s">
        <v>6198</v>
      </c>
      <c r="D1637" s="9" t="s">
        <v>6734</v>
      </c>
      <c r="E1637" s="9" t="s">
        <v>7154</v>
      </c>
    </row>
    <row r="1638" spans="1:5" ht="15.75" x14ac:dyDescent="0.25">
      <c r="A1638" s="6" t="s">
        <v>734</v>
      </c>
      <c r="B1638" s="6" t="s">
        <v>4021</v>
      </c>
      <c r="C1638" s="6" t="s">
        <v>6199</v>
      </c>
      <c r="D1638" s="9" t="s">
        <v>6734</v>
      </c>
      <c r="E1638" s="9" t="s">
        <v>7924</v>
      </c>
    </row>
    <row r="1639" spans="1:5" ht="15.75" x14ac:dyDescent="0.25">
      <c r="A1639" s="6" t="s">
        <v>733</v>
      </c>
      <c r="B1639" s="6" t="s">
        <v>4022</v>
      </c>
      <c r="C1639" s="6" t="s">
        <v>5958</v>
      </c>
      <c r="D1639" s="9" t="s">
        <v>6734</v>
      </c>
      <c r="E1639" s="9" t="s">
        <v>7925</v>
      </c>
    </row>
    <row r="1640" spans="1:5" ht="15.75" x14ac:dyDescent="0.25">
      <c r="A1640" s="6" t="s">
        <v>732</v>
      </c>
      <c r="B1640" s="6" t="s">
        <v>4023</v>
      </c>
      <c r="C1640" s="6" t="s">
        <v>4967</v>
      </c>
      <c r="D1640" s="9" t="s">
        <v>6736</v>
      </c>
      <c r="E1640" s="9" t="s">
        <v>7926</v>
      </c>
    </row>
    <row r="1641" spans="1:5" ht="15.75" x14ac:dyDescent="0.25">
      <c r="A1641" s="6" t="s">
        <v>731</v>
      </c>
      <c r="B1641" s="6" t="s">
        <v>4024</v>
      </c>
      <c r="C1641" s="6" t="s">
        <v>6200</v>
      </c>
      <c r="D1641" s="9" t="s">
        <v>6734</v>
      </c>
      <c r="E1641" s="9" t="s">
        <v>7927</v>
      </c>
    </row>
    <row r="1642" spans="1:5" ht="15.75" x14ac:dyDescent="0.25">
      <c r="A1642" s="6" t="s">
        <v>730</v>
      </c>
      <c r="B1642" s="6" t="s">
        <v>4025</v>
      </c>
      <c r="C1642" s="6" t="s">
        <v>6201</v>
      </c>
      <c r="D1642" s="9" t="s">
        <v>6734</v>
      </c>
      <c r="E1642" s="9" t="s">
        <v>7928</v>
      </c>
    </row>
    <row r="1643" spans="1:5" ht="15.75" x14ac:dyDescent="0.25">
      <c r="A1643" s="6" t="s">
        <v>729</v>
      </c>
      <c r="B1643" s="6" t="s">
        <v>4026</v>
      </c>
      <c r="C1643" s="6" t="s">
        <v>5168</v>
      </c>
      <c r="D1643" s="9" t="s">
        <v>6734</v>
      </c>
      <c r="E1643" s="9" t="s">
        <v>7132</v>
      </c>
    </row>
    <row r="1644" spans="1:5" ht="15.75" x14ac:dyDescent="0.25">
      <c r="A1644" s="6" t="s">
        <v>728</v>
      </c>
      <c r="B1644" s="6" t="s">
        <v>4027</v>
      </c>
      <c r="C1644" s="6" t="s">
        <v>6202</v>
      </c>
      <c r="D1644" s="9" t="s">
        <v>6734</v>
      </c>
      <c r="E1644" s="9" t="s">
        <v>7173</v>
      </c>
    </row>
    <row r="1645" spans="1:5" ht="15.75" x14ac:dyDescent="0.25">
      <c r="A1645" s="6" t="s">
        <v>727</v>
      </c>
      <c r="B1645" s="6" t="s">
        <v>4028</v>
      </c>
      <c r="C1645" s="6" t="s">
        <v>5254</v>
      </c>
      <c r="D1645" s="9" t="s">
        <v>6736</v>
      </c>
      <c r="E1645" s="9" t="s">
        <v>6895</v>
      </c>
    </row>
    <row r="1646" spans="1:5" ht="15.75" x14ac:dyDescent="0.25">
      <c r="A1646" s="6" t="s">
        <v>726</v>
      </c>
      <c r="B1646" s="6" t="s">
        <v>4029</v>
      </c>
      <c r="C1646" s="6" t="s">
        <v>5469</v>
      </c>
      <c r="D1646" s="9" t="s">
        <v>6736</v>
      </c>
      <c r="E1646" s="9" t="s">
        <v>7929</v>
      </c>
    </row>
    <row r="1647" spans="1:5" ht="15.75" x14ac:dyDescent="0.25">
      <c r="A1647" s="6" t="s">
        <v>725</v>
      </c>
      <c r="B1647" s="6" t="s">
        <v>4030</v>
      </c>
      <c r="C1647" s="6" t="s">
        <v>6203</v>
      </c>
      <c r="D1647" s="9" t="s">
        <v>7152</v>
      </c>
      <c r="E1647" s="9" t="s">
        <v>7682</v>
      </c>
    </row>
    <row r="1648" spans="1:5" ht="15.75" x14ac:dyDescent="0.25">
      <c r="A1648" s="6" t="s">
        <v>724</v>
      </c>
      <c r="B1648" s="6" t="s">
        <v>4031</v>
      </c>
      <c r="C1648" s="6" t="s">
        <v>6204</v>
      </c>
      <c r="D1648" s="9" t="s">
        <v>6736</v>
      </c>
      <c r="E1648" s="9" t="s">
        <v>6898</v>
      </c>
    </row>
    <row r="1649" spans="1:5" ht="15.75" x14ac:dyDescent="0.25">
      <c r="A1649" s="6" t="s">
        <v>723</v>
      </c>
      <c r="B1649" s="6" t="s">
        <v>4032</v>
      </c>
      <c r="C1649" s="6" t="s">
        <v>6205</v>
      </c>
      <c r="D1649" s="9" t="s">
        <v>6736</v>
      </c>
      <c r="E1649" s="9" t="s">
        <v>6957</v>
      </c>
    </row>
    <row r="1650" spans="1:5" ht="15.75" x14ac:dyDescent="0.25">
      <c r="A1650" s="6" t="s">
        <v>722</v>
      </c>
      <c r="B1650" s="6" t="s">
        <v>4033</v>
      </c>
      <c r="C1650" s="6" t="s">
        <v>4967</v>
      </c>
      <c r="D1650" s="9" t="s">
        <v>6734</v>
      </c>
      <c r="E1650" s="9" t="s">
        <v>6752</v>
      </c>
    </row>
    <row r="1651" spans="1:5" ht="15.75" x14ac:dyDescent="0.25">
      <c r="A1651" s="6" t="s">
        <v>721</v>
      </c>
      <c r="B1651" s="6" t="s">
        <v>4034</v>
      </c>
      <c r="C1651" s="6" t="s">
        <v>6206</v>
      </c>
      <c r="D1651" s="9" t="s">
        <v>7152</v>
      </c>
      <c r="E1651" s="9" t="s">
        <v>6828</v>
      </c>
    </row>
    <row r="1652" spans="1:5" ht="15.75" x14ac:dyDescent="0.25">
      <c r="A1652" s="6" t="s">
        <v>720</v>
      </c>
      <c r="B1652" s="6" t="s">
        <v>4035</v>
      </c>
      <c r="C1652" s="6" t="s">
        <v>6207</v>
      </c>
      <c r="D1652" s="9" t="s">
        <v>6736</v>
      </c>
      <c r="E1652" s="9" t="s">
        <v>7930</v>
      </c>
    </row>
    <row r="1653" spans="1:5" ht="15.75" x14ac:dyDescent="0.25">
      <c r="A1653" s="6" t="s">
        <v>719</v>
      </c>
      <c r="B1653" s="6" t="s">
        <v>4036</v>
      </c>
      <c r="C1653" s="6" t="s">
        <v>6208</v>
      </c>
      <c r="D1653" s="9" t="s">
        <v>6734</v>
      </c>
      <c r="E1653" s="9" t="s">
        <v>7931</v>
      </c>
    </row>
    <row r="1654" spans="1:5" ht="15.75" x14ac:dyDescent="0.25">
      <c r="A1654" s="6" t="s">
        <v>718</v>
      </c>
      <c r="B1654" s="6" t="s">
        <v>4037</v>
      </c>
      <c r="C1654" s="6" t="s">
        <v>6209</v>
      </c>
      <c r="D1654" s="9" t="s">
        <v>6734</v>
      </c>
      <c r="E1654" s="9" t="s">
        <v>7156</v>
      </c>
    </row>
    <row r="1655" spans="1:5" ht="15.75" x14ac:dyDescent="0.25">
      <c r="A1655" s="6" t="s">
        <v>717</v>
      </c>
      <c r="B1655" s="6" t="s">
        <v>4038</v>
      </c>
      <c r="C1655" s="6" t="s">
        <v>6210</v>
      </c>
      <c r="D1655" s="9" t="s">
        <v>6736</v>
      </c>
      <c r="E1655" s="9" t="s">
        <v>7932</v>
      </c>
    </row>
    <row r="1656" spans="1:5" ht="15.75" x14ac:dyDescent="0.25">
      <c r="A1656" s="6" t="s">
        <v>716</v>
      </c>
      <c r="B1656" s="6" t="s">
        <v>4039</v>
      </c>
      <c r="C1656" s="6" t="s">
        <v>6211</v>
      </c>
      <c r="D1656" s="9" t="s">
        <v>6736</v>
      </c>
      <c r="E1656" s="9" t="s">
        <v>7933</v>
      </c>
    </row>
    <row r="1657" spans="1:5" ht="15.75" x14ac:dyDescent="0.25">
      <c r="A1657" s="6" t="s">
        <v>715</v>
      </c>
      <c r="B1657" s="6" t="s">
        <v>4040</v>
      </c>
      <c r="C1657" s="6" t="s">
        <v>6212</v>
      </c>
      <c r="D1657" s="9" t="s">
        <v>6736</v>
      </c>
      <c r="E1657" s="9" t="s">
        <v>6874</v>
      </c>
    </row>
    <row r="1658" spans="1:5" ht="15.75" x14ac:dyDescent="0.25">
      <c r="A1658" s="6" t="s">
        <v>714</v>
      </c>
      <c r="B1658" s="6" t="s">
        <v>4041</v>
      </c>
      <c r="C1658" s="6" t="s">
        <v>5400</v>
      </c>
      <c r="D1658" s="9" t="s">
        <v>6734</v>
      </c>
      <c r="E1658" s="9" t="s">
        <v>7934</v>
      </c>
    </row>
    <row r="1659" spans="1:5" ht="15.75" x14ac:dyDescent="0.25">
      <c r="A1659" s="6" t="s">
        <v>713</v>
      </c>
      <c r="B1659" s="6" t="s">
        <v>4042</v>
      </c>
      <c r="C1659" s="6" t="s">
        <v>6213</v>
      </c>
      <c r="D1659" s="9" t="s">
        <v>7152</v>
      </c>
      <c r="E1659" s="9" t="s">
        <v>7935</v>
      </c>
    </row>
    <row r="1660" spans="1:5" ht="15.75" x14ac:dyDescent="0.25">
      <c r="A1660" s="6" t="s">
        <v>712</v>
      </c>
      <c r="B1660" s="6" t="s">
        <v>4043</v>
      </c>
      <c r="C1660" s="6" t="s">
        <v>5584</v>
      </c>
      <c r="D1660" s="9" t="s">
        <v>6734</v>
      </c>
      <c r="E1660" s="9" t="s">
        <v>6735</v>
      </c>
    </row>
    <row r="1661" spans="1:5" ht="15.75" x14ac:dyDescent="0.25">
      <c r="A1661" s="6" t="s">
        <v>711</v>
      </c>
      <c r="B1661" s="6" t="s">
        <v>4044</v>
      </c>
      <c r="C1661" s="6" t="s">
        <v>6214</v>
      </c>
      <c r="D1661" s="9" t="s">
        <v>6736</v>
      </c>
      <c r="E1661" s="9" t="s">
        <v>7936</v>
      </c>
    </row>
    <row r="1662" spans="1:5" ht="15.75" x14ac:dyDescent="0.25">
      <c r="A1662" s="6" t="s">
        <v>710</v>
      </c>
      <c r="B1662" s="6" t="s">
        <v>4045</v>
      </c>
      <c r="C1662" s="6" t="s">
        <v>6215</v>
      </c>
      <c r="D1662" s="9" t="s">
        <v>7152</v>
      </c>
      <c r="E1662" s="9" t="s">
        <v>7937</v>
      </c>
    </row>
    <row r="1663" spans="1:5" ht="15.75" x14ac:dyDescent="0.25">
      <c r="A1663" s="6" t="s">
        <v>709</v>
      </c>
      <c r="B1663" s="6" t="s">
        <v>4046</v>
      </c>
      <c r="C1663" s="6" t="s">
        <v>6216</v>
      </c>
      <c r="D1663" s="9" t="s">
        <v>6736</v>
      </c>
      <c r="E1663" s="9" t="s">
        <v>6946</v>
      </c>
    </row>
    <row r="1664" spans="1:5" ht="15.75" x14ac:dyDescent="0.25">
      <c r="A1664" s="6" t="s">
        <v>708</v>
      </c>
      <c r="B1664" s="6" t="s">
        <v>4047</v>
      </c>
      <c r="C1664" s="6" t="s">
        <v>6217</v>
      </c>
      <c r="D1664" s="9" t="s">
        <v>6734</v>
      </c>
      <c r="E1664" s="9" t="s">
        <v>7938</v>
      </c>
    </row>
    <row r="1665" spans="1:5" ht="15.75" x14ac:dyDescent="0.25">
      <c r="A1665" s="6" t="s">
        <v>707</v>
      </c>
      <c r="B1665" s="6" t="s">
        <v>4048</v>
      </c>
      <c r="C1665" s="6" t="s">
        <v>6218</v>
      </c>
      <c r="D1665" s="9" t="s">
        <v>6736</v>
      </c>
      <c r="E1665" s="9" t="s">
        <v>7939</v>
      </c>
    </row>
    <row r="1666" spans="1:5" ht="15.75" x14ac:dyDescent="0.25">
      <c r="A1666" s="6" t="s">
        <v>706</v>
      </c>
      <c r="B1666" s="6" t="s">
        <v>4049</v>
      </c>
      <c r="C1666" s="6" t="s">
        <v>6219</v>
      </c>
      <c r="D1666" s="9" t="s">
        <v>6736</v>
      </c>
      <c r="E1666" s="9" t="s">
        <v>7940</v>
      </c>
    </row>
    <row r="1667" spans="1:5" ht="15.75" x14ac:dyDescent="0.25">
      <c r="A1667" s="6" t="s">
        <v>705</v>
      </c>
      <c r="B1667" s="6" t="s">
        <v>4050</v>
      </c>
      <c r="C1667" s="6" t="s">
        <v>4796</v>
      </c>
      <c r="D1667" s="9" t="s">
        <v>6736</v>
      </c>
      <c r="E1667" s="9" t="s">
        <v>7941</v>
      </c>
    </row>
    <row r="1668" spans="1:5" ht="15.75" x14ac:dyDescent="0.25">
      <c r="A1668" s="6" t="s">
        <v>704</v>
      </c>
      <c r="B1668" s="6" t="s">
        <v>4051</v>
      </c>
      <c r="C1668" s="6" t="s">
        <v>6220</v>
      </c>
      <c r="D1668" s="9" t="s">
        <v>6736</v>
      </c>
      <c r="E1668" s="9" t="s">
        <v>6774</v>
      </c>
    </row>
    <row r="1669" spans="1:5" ht="15.75" x14ac:dyDescent="0.25">
      <c r="A1669" s="6" t="s">
        <v>703</v>
      </c>
      <c r="B1669" s="6" t="s">
        <v>4052</v>
      </c>
      <c r="C1669" s="6" t="s">
        <v>6221</v>
      </c>
      <c r="D1669" s="9" t="s">
        <v>6736</v>
      </c>
      <c r="E1669" s="9" t="s">
        <v>7942</v>
      </c>
    </row>
    <row r="1670" spans="1:5" ht="15.75" x14ac:dyDescent="0.25">
      <c r="A1670" s="6" t="s">
        <v>702</v>
      </c>
      <c r="B1670" s="6" t="s">
        <v>4053</v>
      </c>
      <c r="C1670" s="6" t="s">
        <v>5130</v>
      </c>
      <c r="D1670" s="9" t="s">
        <v>6736</v>
      </c>
      <c r="E1670" s="9" t="s">
        <v>6882</v>
      </c>
    </row>
    <row r="1671" spans="1:5" ht="15.75" x14ac:dyDescent="0.25">
      <c r="A1671" s="6" t="s">
        <v>701</v>
      </c>
      <c r="B1671" s="6" t="s">
        <v>4054</v>
      </c>
      <c r="C1671" s="6" t="s">
        <v>6222</v>
      </c>
      <c r="D1671" s="9" t="s">
        <v>6736</v>
      </c>
      <c r="E1671" s="9" t="s">
        <v>7943</v>
      </c>
    </row>
    <row r="1672" spans="1:5" ht="15.75" x14ac:dyDescent="0.25">
      <c r="A1672" s="6" t="s">
        <v>700</v>
      </c>
      <c r="B1672" s="6" t="s">
        <v>4055</v>
      </c>
      <c r="C1672" s="6" t="s">
        <v>5829</v>
      </c>
      <c r="D1672" s="9" t="s">
        <v>6734</v>
      </c>
      <c r="E1672" s="9" t="s">
        <v>7944</v>
      </c>
    </row>
    <row r="1673" spans="1:5" ht="15.75" x14ac:dyDescent="0.25">
      <c r="A1673" s="6" t="s">
        <v>699</v>
      </c>
      <c r="B1673" s="6" t="s">
        <v>4056</v>
      </c>
      <c r="C1673" s="6" t="s">
        <v>6223</v>
      </c>
      <c r="D1673" s="9" t="s">
        <v>6736</v>
      </c>
      <c r="E1673" s="9" t="s">
        <v>7870</v>
      </c>
    </row>
    <row r="1674" spans="1:5" ht="15.75" x14ac:dyDescent="0.25">
      <c r="A1674" s="6" t="s">
        <v>698</v>
      </c>
      <c r="B1674" s="6" t="s">
        <v>4057</v>
      </c>
      <c r="C1674" s="6" t="s">
        <v>6224</v>
      </c>
      <c r="D1674" s="9" t="s">
        <v>6734</v>
      </c>
      <c r="E1674" s="9" t="s">
        <v>7871</v>
      </c>
    </row>
    <row r="1675" spans="1:5" ht="15.75" x14ac:dyDescent="0.25">
      <c r="A1675" s="6" t="s">
        <v>697</v>
      </c>
      <c r="B1675" s="6" t="s">
        <v>4058</v>
      </c>
      <c r="C1675" s="6" t="s">
        <v>6225</v>
      </c>
      <c r="D1675" s="9" t="s">
        <v>6734</v>
      </c>
      <c r="E1675" s="9" t="s">
        <v>7787</v>
      </c>
    </row>
    <row r="1676" spans="1:5" ht="15.75" x14ac:dyDescent="0.25">
      <c r="A1676" s="6" t="s">
        <v>696</v>
      </c>
      <c r="B1676" s="6" t="s">
        <v>4059</v>
      </c>
      <c r="C1676" s="6" t="s">
        <v>6226</v>
      </c>
      <c r="D1676" s="9" t="s">
        <v>6736</v>
      </c>
      <c r="E1676" s="9" t="s">
        <v>7945</v>
      </c>
    </row>
    <row r="1677" spans="1:5" ht="15.75" x14ac:dyDescent="0.25">
      <c r="A1677" s="6" t="s">
        <v>695</v>
      </c>
      <c r="B1677" s="6" t="s">
        <v>4060</v>
      </c>
      <c r="C1677" s="6" t="s">
        <v>6227</v>
      </c>
      <c r="D1677" s="9" t="s">
        <v>6734</v>
      </c>
      <c r="E1677" s="9" t="s">
        <v>7946</v>
      </c>
    </row>
    <row r="1678" spans="1:5" ht="15.75" x14ac:dyDescent="0.25">
      <c r="A1678" s="6" t="s">
        <v>694</v>
      </c>
      <c r="B1678" s="6" t="s">
        <v>4061</v>
      </c>
      <c r="C1678" s="6" t="s">
        <v>6228</v>
      </c>
      <c r="D1678" s="9" t="s">
        <v>6734</v>
      </c>
      <c r="E1678" s="9" t="s">
        <v>7947</v>
      </c>
    </row>
    <row r="1679" spans="1:5" ht="15.75" x14ac:dyDescent="0.25">
      <c r="A1679" s="6" t="s">
        <v>693</v>
      </c>
      <c r="B1679" s="6" t="s">
        <v>4062</v>
      </c>
      <c r="C1679" s="6" t="s">
        <v>6229</v>
      </c>
      <c r="D1679" s="9" t="s">
        <v>6736</v>
      </c>
      <c r="E1679" s="9" t="s">
        <v>7948</v>
      </c>
    </row>
    <row r="1680" spans="1:5" ht="15.75" x14ac:dyDescent="0.25">
      <c r="A1680" s="6" t="s">
        <v>692</v>
      </c>
      <c r="B1680" s="6" t="s">
        <v>4063</v>
      </c>
      <c r="C1680" s="6" t="s">
        <v>5802</v>
      </c>
      <c r="D1680" s="9" t="s">
        <v>6734</v>
      </c>
      <c r="E1680" s="9" t="s">
        <v>7949</v>
      </c>
    </row>
    <row r="1681" spans="1:5" ht="15.75" x14ac:dyDescent="0.25">
      <c r="A1681" s="6" t="s">
        <v>691</v>
      </c>
      <c r="B1681" s="6" t="s">
        <v>4064</v>
      </c>
      <c r="C1681" s="6" t="s">
        <v>6230</v>
      </c>
      <c r="D1681" s="9" t="s">
        <v>6734</v>
      </c>
      <c r="E1681" s="9" t="s">
        <v>7950</v>
      </c>
    </row>
    <row r="1682" spans="1:5" ht="15.75" x14ac:dyDescent="0.25">
      <c r="A1682" s="6" t="s">
        <v>690</v>
      </c>
      <c r="B1682" s="6" t="s">
        <v>4065</v>
      </c>
      <c r="C1682" s="6" t="s">
        <v>5268</v>
      </c>
      <c r="D1682" s="9" t="s">
        <v>6736</v>
      </c>
      <c r="E1682" s="9" t="s">
        <v>7951</v>
      </c>
    </row>
    <row r="1683" spans="1:5" ht="15.75" x14ac:dyDescent="0.25">
      <c r="A1683" s="6" t="s">
        <v>689</v>
      </c>
      <c r="B1683" s="6" t="s">
        <v>4066</v>
      </c>
      <c r="C1683" s="6" t="s">
        <v>6231</v>
      </c>
      <c r="D1683" s="9" t="s">
        <v>6736</v>
      </c>
      <c r="E1683" s="9" t="s">
        <v>7640</v>
      </c>
    </row>
    <row r="1684" spans="1:5" ht="15.75" x14ac:dyDescent="0.25">
      <c r="A1684" s="6" t="s">
        <v>688</v>
      </c>
      <c r="B1684" s="6" t="s">
        <v>4067</v>
      </c>
      <c r="C1684" s="6" t="s">
        <v>5067</v>
      </c>
      <c r="D1684" s="9" t="s">
        <v>6734</v>
      </c>
      <c r="E1684" s="9" t="s">
        <v>7952</v>
      </c>
    </row>
    <row r="1685" spans="1:5" ht="15.75" x14ac:dyDescent="0.25">
      <c r="A1685" s="6" t="s">
        <v>687</v>
      </c>
      <c r="B1685" s="6" t="s">
        <v>4068</v>
      </c>
      <c r="C1685" s="6" t="s">
        <v>5956</v>
      </c>
      <c r="D1685" s="9" t="s">
        <v>6736</v>
      </c>
      <c r="E1685" s="9" t="s">
        <v>7953</v>
      </c>
    </row>
    <row r="1686" spans="1:5" ht="15.75" x14ac:dyDescent="0.25">
      <c r="A1686" s="6" t="s">
        <v>686</v>
      </c>
      <c r="B1686" s="6" t="s">
        <v>4069</v>
      </c>
      <c r="C1686" s="6" t="s">
        <v>6232</v>
      </c>
      <c r="D1686" s="9" t="s">
        <v>6736</v>
      </c>
      <c r="E1686" s="9" t="s">
        <v>6780</v>
      </c>
    </row>
    <row r="1687" spans="1:5" ht="15.75" x14ac:dyDescent="0.25">
      <c r="A1687" s="6" t="s">
        <v>685</v>
      </c>
      <c r="B1687" s="6" t="s">
        <v>4070</v>
      </c>
      <c r="C1687" s="6" t="s">
        <v>5183</v>
      </c>
      <c r="D1687" s="9" t="s">
        <v>6736</v>
      </c>
      <c r="E1687" s="9" t="s">
        <v>7954</v>
      </c>
    </row>
    <row r="1688" spans="1:5" ht="15.75" x14ac:dyDescent="0.25">
      <c r="A1688" s="6" t="s">
        <v>684</v>
      </c>
      <c r="B1688" s="6" t="s">
        <v>4071</v>
      </c>
      <c r="C1688" s="6" t="s">
        <v>6233</v>
      </c>
      <c r="D1688" s="9" t="s">
        <v>6734</v>
      </c>
      <c r="E1688" s="9" t="s">
        <v>7955</v>
      </c>
    </row>
    <row r="1689" spans="1:5" ht="15.75" x14ac:dyDescent="0.25">
      <c r="A1689" s="6" t="s">
        <v>683</v>
      </c>
      <c r="B1689" s="6" t="s">
        <v>4072</v>
      </c>
      <c r="C1689" s="6" t="s">
        <v>6234</v>
      </c>
      <c r="D1689" s="9" t="s">
        <v>7152</v>
      </c>
      <c r="E1689" s="9" t="s">
        <v>7956</v>
      </c>
    </row>
    <row r="1690" spans="1:5" ht="15.75" x14ac:dyDescent="0.25">
      <c r="A1690" s="6" t="s">
        <v>682</v>
      </c>
      <c r="B1690" s="6" t="s">
        <v>4073</v>
      </c>
      <c r="C1690" s="6" t="s">
        <v>6235</v>
      </c>
      <c r="D1690" s="9" t="s">
        <v>6736</v>
      </c>
      <c r="E1690" s="9" t="s">
        <v>7643</v>
      </c>
    </row>
    <row r="1691" spans="1:5" ht="15.75" x14ac:dyDescent="0.25">
      <c r="A1691" s="6" t="s">
        <v>681</v>
      </c>
      <c r="B1691" s="6" t="s">
        <v>4074</v>
      </c>
      <c r="C1691" s="6" t="s">
        <v>6236</v>
      </c>
      <c r="D1691" s="9" t="s">
        <v>6734</v>
      </c>
      <c r="E1691" s="9" t="s">
        <v>7957</v>
      </c>
    </row>
    <row r="1692" spans="1:5" ht="15.75" x14ac:dyDescent="0.25">
      <c r="A1692" s="6" t="s">
        <v>680</v>
      </c>
      <c r="B1692" s="6" t="s">
        <v>4075</v>
      </c>
      <c r="C1692" s="6" t="s">
        <v>6237</v>
      </c>
      <c r="D1692" s="9" t="s">
        <v>6734</v>
      </c>
      <c r="E1692" s="9" t="s">
        <v>7958</v>
      </c>
    </row>
    <row r="1693" spans="1:5" ht="15.75" x14ac:dyDescent="0.25">
      <c r="A1693" s="6" t="s">
        <v>679</v>
      </c>
      <c r="B1693" s="6" t="s">
        <v>4076</v>
      </c>
      <c r="C1693" s="6" t="s">
        <v>6238</v>
      </c>
      <c r="D1693" s="9" t="s">
        <v>6736</v>
      </c>
      <c r="E1693" s="9" t="s">
        <v>7632</v>
      </c>
    </row>
    <row r="1694" spans="1:5" ht="15.75" x14ac:dyDescent="0.25">
      <c r="A1694" s="6" t="s">
        <v>678</v>
      </c>
      <c r="B1694" s="6" t="s">
        <v>4077</v>
      </c>
      <c r="C1694" s="6" t="s">
        <v>5193</v>
      </c>
      <c r="D1694" s="9" t="s">
        <v>6736</v>
      </c>
      <c r="E1694" s="9" t="s">
        <v>7959</v>
      </c>
    </row>
    <row r="1695" spans="1:5" ht="15.75" x14ac:dyDescent="0.25">
      <c r="A1695" s="6" t="s">
        <v>677</v>
      </c>
      <c r="B1695" s="6" t="s">
        <v>4078</v>
      </c>
      <c r="C1695" s="6" t="s">
        <v>6239</v>
      </c>
      <c r="D1695" s="9" t="s">
        <v>6734</v>
      </c>
      <c r="E1695" s="9" t="s">
        <v>7233</v>
      </c>
    </row>
    <row r="1696" spans="1:5" ht="15.75" x14ac:dyDescent="0.25">
      <c r="A1696" s="6" t="s">
        <v>676</v>
      </c>
      <c r="B1696" s="6" t="s">
        <v>4079</v>
      </c>
      <c r="C1696" s="6" t="s">
        <v>6240</v>
      </c>
      <c r="D1696" s="9" t="s">
        <v>6734</v>
      </c>
      <c r="E1696" s="9" t="s">
        <v>7960</v>
      </c>
    </row>
    <row r="1697" spans="1:6" ht="15.75" x14ac:dyDescent="0.25">
      <c r="A1697" s="6" t="s">
        <v>675</v>
      </c>
      <c r="B1697" s="6" t="s">
        <v>4080</v>
      </c>
      <c r="C1697" s="6" t="s">
        <v>6241</v>
      </c>
      <c r="D1697" s="9" t="s">
        <v>6734</v>
      </c>
      <c r="E1697" s="9" t="s">
        <v>7961</v>
      </c>
    </row>
    <row r="1698" spans="1:6" ht="15.75" x14ac:dyDescent="0.25">
      <c r="A1698" s="6" t="s">
        <v>674</v>
      </c>
      <c r="B1698" s="6" t="s">
        <v>4081</v>
      </c>
      <c r="C1698" s="6" t="s">
        <v>5984</v>
      </c>
      <c r="D1698" s="9" t="s">
        <v>6734</v>
      </c>
      <c r="E1698" s="9" t="s">
        <v>7962</v>
      </c>
    </row>
    <row r="1699" spans="1:6" ht="15.75" x14ac:dyDescent="0.25">
      <c r="A1699" s="6" t="s">
        <v>673</v>
      </c>
      <c r="B1699" s="6" t="s">
        <v>4082</v>
      </c>
      <c r="C1699" s="6" t="s">
        <v>6242</v>
      </c>
      <c r="D1699" s="9" t="s">
        <v>6734</v>
      </c>
      <c r="E1699" s="9" t="s">
        <v>7545</v>
      </c>
    </row>
    <row r="1700" spans="1:6" ht="15.75" x14ac:dyDescent="0.25">
      <c r="A1700" s="6" t="s">
        <v>672</v>
      </c>
      <c r="B1700" s="6" t="s">
        <v>4083</v>
      </c>
      <c r="C1700" s="6" t="s">
        <v>6243</v>
      </c>
      <c r="D1700" s="9" t="s">
        <v>6736</v>
      </c>
      <c r="E1700" s="9" t="s">
        <v>6830</v>
      </c>
    </row>
    <row r="1701" spans="1:6" ht="15.75" x14ac:dyDescent="0.25">
      <c r="A1701" s="6" t="s">
        <v>671</v>
      </c>
      <c r="B1701" s="6" t="s">
        <v>4084</v>
      </c>
      <c r="C1701" s="6" t="s">
        <v>6244</v>
      </c>
      <c r="D1701" s="9" t="s">
        <v>6734</v>
      </c>
      <c r="E1701" s="9" t="s">
        <v>7963</v>
      </c>
    </row>
    <row r="1702" spans="1:6" ht="15.75" x14ac:dyDescent="0.25">
      <c r="A1702" s="6" t="s">
        <v>670</v>
      </c>
      <c r="B1702" s="6" t="s">
        <v>4085</v>
      </c>
      <c r="C1702" s="6" t="s">
        <v>6245</v>
      </c>
      <c r="D1702" s="9" t="s">
        <v>6736</v>
      </c>
      <c r="E1702" s="9" t="s">
        <v>6743</v>
      </c>
    </row>
    <row r="1703" spans="1:6" ht="15.75" x14ac:dyDescent="0.25">
      <c r="A1703" s="6" t="s">
        <v>669</v>
      </c>
      <c r="B1703" s="6" t="s">
        <v>4086</v>
      </c>
      <c r="C1703" s="6" t="s">
        <v>6246</v>
      </c>
      <c r="D1703" s="9" t="s">
        <v>6736</v>
      </c>
      <c r="E1703" s="9" t="s">
        <v>6811</v>
      </c>
    </row>
    <row r="1704" spans="1:6" ht="15.75" x14ac:dyDescent="0.25">
      <c r="A1704" s="6" t="s">
        <v>668</v>
      </c>
      <c r="B1704" s="6" t="s">
        <v>4087</v>
      </c>
      <c r="C1704" s="6" t="s">
        <v>6247</v>
      </c>
      <c r="D1704" s="9" t="s">
        <v>6736</v>
      </c>
      <c r="E1704" s="9" t="s">
        <v>7326</v>
      </c>
    </row>
    <row r="1705" spans="1:6" ht="15.75" x14ac:dyDescent="0.25">
      <c r="A1705" s="6" t="s">
        <v>667</v>
      </c>
      <c r="B1705" s="6" t="s">
        <v>4088</v>
      </c>
      <c r="C1705" s="6" t="s">
        <v>6248</v>
      </c>
      <c r="D1705" s="9" t="s">
        <v>6734</v>
      </c>
      <c r="E1705" s="9" t="s">
        <v>6916</v>
      </c>
    </row>
    <row r="1706" spans="1:6" ht="15.75" x14ac:dyDescent="0.25">
      <c r="A1706" s="6" t="s">
        <v>666</v>
      </c>
      <c r="B1706" s="6" t="s">
        <v>4089</v>
      </c>
      <c r="C1706" s="6" t="s">
        <v>5452</v>
      </c>
      <c r="D1706" s="9" t="s">
        <v>6736</v>
      </c>
      <c r="E1706" s="9" t="s">
        <v>7964</v>
      </c>
    </row>
    <row r="1707" spans="1:6" ht="15.75" x14ac:dyDescent="0.25">
      <c r="A1707" s="6" t="s">
        <v>665</v>
      </c>
      <c r="B1707" s="6" t="s">
        <v>4090</v>
      </c>
      <c r="C1707" s="6" t="s">
        <v>6249</v>
      </c>
      <c r="D1707" s="9" t="s">
        <v>6734</v>
      </c>
      <c r="E1707" s="9" t="s">
        <v>7965</v>
      </c>
    </row>
    <row r="1708" spans="1:6" ht="15.75" x14ac:dyDescent="0.25">
      <c r="A1708" s="6" t="s">
        <v>664</v>
      </c>
      <c r="B1708" s="6" t="s">
        <v>4091</v>
      </c>
      <c r="C1708" s="6" t="s">
        <v>5777</v>
      </c>
      <c r="D1708" s="9" t="s">
        <v>6734</v>
      </c>
      <c r="E1708" s="9" t="s">
        <v>7203</v>
      </c>
    </row>
    <row r="1709" spans="1:6" ht="15.75" x14ac:dyDescent="0.25">
      <c r="A1709" s="6" t="s">
        <v>663</v>
      </c>
      <c r="B1709" s="6" t="s">
        <v>4092</v>
      </c>
      <c r="C1709" s="6" t="s">
        <v>6250</v>
      </c>
      <c r="D1709" s="9" t="s">
        <v>6736</v>
      </c>
      <c r="E1709" s="9" t="s">
        <v>7966</v>
      </c>
    </row>
    <row r="1710" spans="1:6" ht="15.75" x14ac:dyDescent="0.25">
      <c r="A1710" s="6" t="s">
        <v>662</v>
      </c>
      <c r="B1710" s="6" t="s">
        <v>4093</v>
      </c>
      <c r="C1710" s="6" t="s">
        <v>5984</v>
      </c>
      <c r="D1710" s="9" t="s">
        <v>6734</v>
      </c>
      <c r="E1710" s="9" t="s">
        <v>7451</v>
      </c>
    </row>
    <row r="1711" spans="1:6" ht="15.75" x14ac:dyDescent="0.25">
      <c r="A1711" s="6" t="s">
        <v>661</v>
      </c>
      <c r="B1711" s="6" t="s">
        <v>4094</v>
      </c>
      <c r="C1711" s="6" t="s">
        <v>6251</v>
      </c>
      <c r="D1711" s="9" t="s">
        <v>6734</v>
      </c>
      <c r="E1711" s="9" t="s">
        <v>7967</v>
      </c>
    </row>
    <row r="1712" spans="1:6" ht="15.75" x14ac:dyDescent="0.25">
      <c r="A1712" s="6" t="s">
        <v>660</v>
      </c>
      <c r="B1712" s="6" t="s">
        <v>4095</v>
      </c>
      <c r="C1712" s="6" t="s">
        <v>6252</v>
      </c>
      <c r="D1712" s="9" t="s">
        <v>6736</v>
      </c>
      <c r="E1712" s="9" t="s">
        <v>7968</v>
      </c>
      <c r="F1712" t="s">
        <v>6804</v>
      </c>
    </row>
    <row r="1713" spans="1:5" ht="15.75" x14ac:dyDescent="0.25">
      <c r="A1713" s="6" t="s">
        <v>659</v>
      </c>
      <c r="B1713" s="6" t="s">
        <v>4096</v>
      </c>
      <c r="C1713" s="6" t="s">
        <v>6253</v>
      </c>
      <c r="D1713" s="9" t="s">
        <v>6734</v>
      </c>
      <c r="E1713" s="9" t="s">
        <v>7037</v>
      </c>
    </row>
    <row r="1714" spans="1:5" ht="15.75" x14ac:dyDescent="0.25">
      <c r="A1714" s="6" t="s">
        <v>658</v>
      </c>
      <c r="B1714" s="6" t="s">
        <v>4097</v>
      </c>
      <c r="C1714" s="6" t="s">
        <v>6254</v>
      </c>
      <c r="D1714" s="9" t="s">
        <v>6736</v>
      </c>
      <c r="E1714" s="9" t="s">
        <v>6904</v>
      </c>
    </row>
    <row r="1715" spans="1:5" ht="15.75" x14ac:dyDescent="0.25">
      <c r="A1715" s="6" t="s">
        <v>657</v>
      </c>
      <c r="B1715" s="6" t="s">
        <v>4098</v>
      </c>
      <c r="C1715" s="6" t="s">
        <v>6255</v>
      </c>
      <c r="D1715" s="9" t="s">
        <v>6734</v>
      </c>
      <c r="E1715" s="9" t="s">
        <v>7969</v>
      </c>
    </row>
    <row r="1716" spans="1:5" ht="15.75" x14ac:dyDescent="0.25">
      <c r="A1716" s="6" t="s">
        <v>656</v>
      </c>
      <c r="B1716" s="6" t="s">
        <v>4099</v>
      </c>
      <c r="C1716" s="6" t="s">
        <v>6256</v>
      </c>
      <c r="D1716" s="9" t="s">
        <v>6734</v>
      </c>
      <c r="E1716" s="9" t="s">
        <v>7967</v>
      </c>
    </row>
    <row r="1717" spans="1:5" ht="15.75" x14ac:dyDescent="0.25">
      <c r="A1717" s="6" t="s">
        <v>655</v>
      </c>
      <c r="B1717" s="6" t="s">
        <v>4100</v>
      </c>
      <c r="C1717" s="6" t="s">
        <v>6257</v>
      </c>
      <c r="D1717" s="9" t="s">
        <v>6736</v>
      </c>
      <c r="E1717" s="9" t="s">
        <v>6826</v>
      </c>
    </row>
    <row r="1718" spans="1:5" ht="15.75" x14ac:dyDescent="0.25">
      <c r="A1718" s="6" t="s">
        <v>654</v>
      </c>
      <c r="B1718" s="6" t="s">
        <v>4101</v>
      </c>
      <c r="C1718" s="6" t="s">
        <v>6258</v>
      </c>
      <c r="D1718" s="9" t="s">
        <v>6734</v>
      </c>
      <c r="E1718" s="9" t="s">
        <v>7970</v>
      </c>
    </row>
    <row r="1719" spans="1:5" ht="15.75" x14ac:dyDescent="0.25">
      <c r="A1719" s="6" t="s">
        <v>653</v>
      </c>
      <c r="B1719" s="6" t="s">
        <v>4102</v>
      </c>
      <c r="C1719" s="6" t="s">
        <v>6259</v>
      </c>
      <c r="D1719" s="9" t="s">
        <v>6734</v>
      </c>
      <c r="E1719" s="9" t="s">
        <v>7971</v>
      </c>
    </row>
    <row r="1720" spans="1:5" ht="15.75" x14ac:dyDescent="0.25">
      <c r="A1720" s="6" t="s">
        <v>652</v>
      </c>
      <c r="B1720" s="6" t="s">
        <v>4103</v>
      </c>
      <c r="C1720" s="6" t="s">
        <v>6260</v>
      </c>
      <c r="D1720" s="9" t="s">
        <v>6734</v>
      </c>
      <c r="E1720" s="9" t="s">
        <v>7471</v>
      </c>
    </row>
    <row r="1721" spans="1:5" ht="15.75" x14ac:dyDescent="0.25">
      <c r="A1721" s="6" t="s">
        <v>651</v>
      </c>
      <c r="B1721" s="6" t="s">
        <v>4104</v>
      </c>
      <c r="C1721" s="6" t="s">
        <v>4933</v>
      </c>
      <c r="D1721" s="9" t="s">
        <v>6734</v>
      </c>
      <c r="E1721" s="9" t="s">
        <v>7972</v>
      </c>
    </row>
    <row r="1722" spans="1:5" ht="15.75" x14ac:dyDescent="0.25">
      <c r="A1722" s="6" t="s">
        <v>650</v>
      </c>
      <c r="B1722" s="6" t="s">
        <v>4105</v>
      </c>
      <c r="C1722" s="6" t="s">
        <v>6261</v>
      </c>
      <c r="D1722" s="9" t="s">
        <v>6736</v>
      </c>
      <c r="E1722" s="9" t="s">
        <v>6814</v>
      </c>
    </row>
    <row r="1723" spans="1:5" ht="15.75" x14ac:dyDescent="0.25">
      <c r="A1723" s="6" t="s">
        <v>649</v>
      </c>
      <c r="B1723" s="6" t="s">
        <v>4106</v>
      </c>
      <c r="C1723" s="6" t="s">
        <v>6262</v>
      </c>
      <c r="D1723" s="9" t="s">
        <v>6736</v>
      </c>
      <c r="E1723" s="9" t="s">
        <v>7973</v>
      </c>
    </row>
    <row r="1724" spans="1:5" ht="15.75" x14ac:dyDescent="0.25">
      <c r="A1724" s="6" t="s">
        <v>648</v>
      </c>
      <c r="B1724" s="6" t="s">
        <v>4107</v>
      </c>
      <c r="C1724" s="6" t="s">
        <v>6263</v>
      </c>
      <c r="D1724" s="9" t="s">
        <v>6734</v>
      </c>
      <c r="E1724" s="9" t="s">
        <v>7974</v>
      </c>
    </row>
    <row r="1725" spans="1:5" ht="15.75" x14ac:dyDescent="0.25">
      <c r="A1725" s="6" t="s">
        <v>647</v>
      </c>
      <c r="B1725" s="6" t="s">
        <v>4108</v>
      </c>
      <c r="C1725" s="6" t="s">
        <v>6264</v>
      </c>
      <c r="D1725" s="9" t="s">
        <v>6736</v>
      </c>
      <c r="E1725" s="9" t="s">
        <v>7975</v>
      </c>
    </row>
    <row r="1726" spans="1:5" ht="15.75" x14ac:dyDescent="0.25">
      <c r="A1726" s="6" t="s">
        <v>646</v>
      </c>
      <c r="B1726" s="6" t="s">
        <v>4109</v>
      </c>
      <c r="C1726" s="6" t="s">
        <v>6041</v>
      </c>
      <c r="D1726" s="9" t="s">
        <v>6734</v>
      </c>
      <c r="E1726" s="9" t="s">
        <v>7976</v>
      </c>
    </row>
    <row r="1727" spans="1:5" ht="15.75" x14ac:dyDescent="0.25">
      <c r="A1727" s="6" t="s">
        <v>645</v>
      </c>
      <c r="B1727" s="6" t="s">
        <v>4110</v>
      </c>
      <c r="C1727" s="6" t="s">
        <v>6265</v>
      </c>
      <c r="D1727" s="9" t="s">
        <v>6734</v>
      </c>
      <c r="E1727" s="9" t="s">
        <v>7977</v>
      </c>
    </row>
    <row r="1728" spans="1:5" ht="15.75" x14ac:dyDescent="0.25">
      <c r="A1728" s="6" t="s">
        <v>644</v>
      </c>
      <c r="B1728" s="6" t="s">
        <v>4111</v>
      </c>
      <c r="C1728" s="6" t="s">
        <v>6266</v>
      </c>
      <c r="D1728" s="9" t="s">
        <v>6734</v>
      </c>
      <c r="E1728" s="9" t="s">
        <v>7787</v>
      </c>
    </row>
    <row r="1729" spans="1:5" ht="15.75" x14ac:dyDescent="0.25">
      <c r="A1729" s="6" t="s">
        <v>643</v>
      </c>
      <c r="B1729" s="6" t="s">
        <v>4112</v>
      </c>
      <c r="C1729" s="6" t="s">
        <v>5359</v>
      </c>
      <c r="D1729" s="9" t="s">
        <v>6736</v>
      </c>
      <c r="E1729" s="9" t="s">
        <v>7978</v>
      </c>
    </row>
    <row r="1730" spans="1:5" ht="15.75" x14ac:dyDescent="0.25">
      <c r="A1730" s="6" t="s">
        <v>642</v>
      </c>
      <c r="B1730" s="6" t="s">
        <v>4113</v>
      </c>
      <c r="C1730" s="6" t="s">
        <v>6267</v>
      </c>
      <c r="D1730" s="9" t="s">
        <v>6736</v>
      </c>
      <c r="E1730" s="9" t="s">
        <v>7979</v>
      </c>
    </row>
    <row r="1731" spans="1:5" ht="15.75" x14ac:dyDescent="0.25">
      <c r="A1731" s="6" t="s">
        <v>641</v>
      </c>
      <c r="B1731" s="6" t="s">
        <v>4114</v>
      </c>
      <c r="C1731" s="6" t="s">
        <v>6164</v>
      </c>
      <c r="D1731" s="9" t="s">
        <v>6736</v>
      </c>
      <c r="E1731" s="9" t="s">
        <v>7980</v>
      </c>
    </row>
    <row r="1732" spans="1:5" ht="15.75" x14ac:dyDescent="0.25">
      <c r="A1732" s="6" t="s">
        <v>640</v>
      </c>
      <c r="B1732" s="6" t="s">
        <v>4115</v>
      </c>
      <c r="C1732" s="6" t="s">
        <v>5289</v>
      </c>
      <c r="D1732" s="9" t="s">
        <v>6734</v>
      </c>
      <c r="E1732" s="9" t="s">
        <v>7981</v>
      </c>
    </row>
    <row r="1733" spans="1:5" ht="15.75" x14ac:dyDescent="0.25">
      <c r="A1733" s="6" t="s">
        <v>639</v>
      </c>
      <c r="B1733" s="6" t="s">
        <v>4116</v>
      </c>
      <c r="C1733" s="6" t="s">
        <v>6268</v>
      </c>
      <c r="D1733" s="9" t="s">
        <v>6734</v>
      </c>
      <c r="E1733" s="9" t="s">
        <v>6815</v>
      </c>
    </row>
    <row r="1734" spans="1:5" ht="15.75" x14ac:dyDescent="0.25">
      <c r="A1734" s="6" t="s">
        <v>638</v>
      </c>
      <c r="B1734" s="6" t="s">
        <v>4117</v>
      </c>
      <c r="C1734" s="6" t="s">
        <v>6269</v>
      </c>
      <c r="D1734" s="9" t="s">
        <v>6734</v>
      </c>
      <c r="E1734" s="9" t="s">
        <v>7982</v>
      </c>
    </row>
    <row r="1735" spans="1:5" ht="15.75" x14ac:dyDescent="0.25">
      <c r="A1735" s="6" t="s">
        <v>637</v>
      </c>
      <c r="B1735" s="6" t="s">
        <v>4118</v>
      </c>
      <c r="C1735" s="6" t="s">
        <v>6270</v>
      </c>
      <c r="D1735" s="9" t="s">
        <v>6734</v>
      </c>
      <c r="E1735" s="9" t="s">
        <v>7983</v>
      </c>
    </row>
    <row r="1736" spans="1:5" ht="15.75" x14ac:dyDescent="0.25">
      <c r="A1736" s="6" t="s">
        <v>636</v>
      </c>
      <c r="B1736" s="6" t="s">
        <v>4119</v>
      </c>
      <c r="C1736" s="6" t="s">
        <v>6271</v>
      </c>
      <c r="D1736" s="9" t="s">
        <v>7152</v>
      </c>
      <c r="E1736" s="9" t="s">
        <v>7984</v>
      </c>
    </row>
    <row r="1737" spans="1:5" ht="15.75" x14ac:dyDescent="0.25">
      <c r="A1737" s="6" t="s">
        <v>635</v>
      </c>
      <c r="B1737" s="6" t="s">
        <v>4120</v>
      </c>
      <c r="C1737" s="6" t="s">
        <v>6272</v>
      </c>
      <c r="D1737" s="9" t="s">
        <v>6734</v>
      </c>
      <c r="E1737" s="9" t="s">
        <v>7985</v>
      </c>
    </row>
    <row r="1738" spans="1:5" ht="15.75" x14ac:dyDescent="0.25">
      <c r="A1738" s="6" t="s">
        <v>634</v>
      </c>
      <c r="B1738" s="6" t="s">
        <v>4121</v>
      </c>
      <c r="C1738" s="6" t="s">
        <v>5570</v>
      </c>
      <c r="D1738" s="9" t="s">
        <v>6736</v>
      </c>
      <c r="E1738" s="9" t="s">
        <v>7986</v>
      </c>
    </row>
    <row r="1739" spans="1:5" ht="15.75" x14ac:dyDescent="0.25">
      <c r="A1739" s="6" t="s">
        <v>633</v>
      </c>
      <c r="B1739" s="6" t="s">
        <v>4122</v>
      </c>
      <c r="C1739" s="6" t="s">
        <v>6273</v>
      </c>
      <c r="D1739" s="9" t="s">
        <v>6736</v>
      </c>
      <c r="E1739" s="9" t="s">
        <v>6785</v>
      </c>
    </row>
    <row r="1740" spans="1:5" ht="15.75" x14ac:dyDescent="0.25">
      <c r="A1740" s="6" t="s">
        <v>631</v>
      </c>
      <c r="B1740" s="6" t="s">
        <v>4123</v>
      </c>
      <c r="C1740" s="6" t="s">
        <v>6274</v>
      </c>
      <c r="D1740" s="9" t="s">
        <v>6736</v>
      </c>
      <c r="E1740" s="9" t="s">
        <v>7987</v>
      </c>
    </row>
    <row r="1741" spans="1:5" ht="15.75" x14ac:dyDescent="0.25">
      <c r="A1741" s="6" t="s">
        <v>630</v>
      </c>
      <c r="B1741" s="6" t="s">
        <v>4124</v>
      </c>
      <c r="C1741" s="6" t="s">
        <v>6275</v>
      </c>
      <c r="D1741" s="9" t="s">
        <v>6734</v>
      </c>
      <c r="E1741" s="9" t="s">
        <v>7988</v>
      </c>
    </row>
    <row r="1742" spans="1:5" ht="15.75" x14ac:dyDescent="0.25">
      <c r="A1742" s="6" t="s">
        <v>629</v>
      </c>
      <c r="B1742" s="6" t="s">
        <v>4125</v>
      </c>
      <c r="C1742" s="6" t="s">
        <v>6276</v>
      </c>
      <c r="D1742" s="9" t="s">
        <v>6734</v>
      </c>
      <c r="E1742" s="9" t="s">
        <v>7989</v>
      </c>
    </row>
    <row r="1743" spans="1:5" ht="15.75" x14ac:dyDescent="0.25">
      <c r="A1743" s="6" t="s">
        <v>628</v>
      </c>
      <c r="B1743" s="6" t="s">
        <v>4126</v>
      </c>
      <c r="C1743" s="6" t="s">
        <v>6277</v>
      </c>
      <c r="D1743" s="9" t="s">
        <v>6734</v>
      </c>
      <c r="E1743" s="9" t="s">
        <v>7990</v>
      </c>
    </row>
    <row r="1744" spans="1:5" ht="15.75" x14ac:dyDescent="0.25">
      <c r="A1744" s="6" t="s">
        <v>627</v>
      </c>
      <c r="B1744" s="6" t="s">
        <v>4127</v>
      </c>
      <c r="C1744" s="6" t="s">
        <v>6278</v>
      </c>
      <c r="D1744" s="9" t="s">
        <v>6734</v>
      </c>
      <c r="E1744" s="9" t="s">
        <v>7991</v>
      </c>
    </row>
    <row r="1745" spans="1:5" ht="15.75" x14ac:dyDescent="0.25">
      <c r="A1745" s="6" t="s">
        <v>626</v>
      </c>
      <c r="B1745" s="6" t="s">
        <v>4128</v>
      </c>
      <c r="C1745" s="6" t="s">
        <v>6279</v>
      </c>
      <c r="D1745" s="9" t="s">
        <v>6734</v>
      </c>
      <c r="E1745" s="9" t="s">
        <v>7180</v>
      </c>
    </row>
    <row r="1746" spans="1:5" ht="15.75" x14ac:dyDescent="0.25">
      <c r="A1746" s="6" t="s">
        <v>625</v>
      </c>
      <c r="B1746" s="6" t="s">
        <v>4129</v>
      </c>
      <c r="C1746" s="6" t="s">
        <v>5422</v>
      </c>
      <c r="D1746" s="9" t="s">
        <v>6736</v>
      </c>
      <c r="E1746" s="9" t="s">
        <v>7567</v>
      </c>
    </row>
    <row r="1747" spans="1:5" ht="15.75" x14ac:dyDescent="0.25">
      <c r="A1747" s="6" t="s">
        <v>624</v>
      </c>
      <c r="B1747" s="6" t="s">
        <v>4130</v>
      </c>
      <c r="C1747" s="6" t="s">
        <v>6280</v>
      </c>
      <c r="D1747" s="9" t="s">
        <v>6734</v>
      </c>
      <c r="E1747" s="9" t="s">
        <v>7858</v>
      </c>
    </row>
    <row r="1748" spans="1:5" ht="15.75" x14ac:dyDescent="0.25">
      <c r="A1748" s="6" t="s">
        <v>623</v>
      </c>
      <c r="B1748" s="6" t="s">
        <v>4131</v>
      </c>
      <c r="C1748" s="6" t="s">
        <v>6281</v>
      </c>
      <c r="D1748" s="9" t="s">
        <v>6734</v>
      </c>
      <c r="E1748" s="9" t="s">
        <v>7992</v>
      </c>
    </row>
    <row r="1749" spans="1:5" ht="15.75" x14ac:dyDescent="0.25">
      <c r="A1749" s="6" t="s">
        <v>622</v>
      </c>
      <c r="B1749" s="6" t="s">
        <v>4132</v>
      </c>
      <c r="C1749" s="6" t="s">
        <v>6272</v>
      </c>
      <c r="D1749" s="9" t="s">
        <v>6736</v>
      </c>
      <c r="E1749" s="9" t="s">
        <v>7993</v>
      </c>
    </row>
    <row r="1750" spans="1:5" ht="15.75" x14ac:dyDescent="0.25">
      <c r="A1750" s="6" t="s">
        <v>621</v>
      </c>
      <c r="B1750" s="6" t="s">
        <v>4133</v>
      </c>
      <c r="C1750" s="6" t="s">
        <v>6282</v>
      </c>
      <c r="D1750" s="9" t="s">
        <v>6736</v>
      </c>
      <c r="E1750" s="9" t="s">
        <v>7389</v>
      </c>
    </row>
    <row r="1751" spans="1:5" ht="15.75" x14ac:dyDescent="0.25">
      <c r="A1751" s="6" t="s">
        <v>620</v>
      </c>
      <c r="B1751" s="6" t="s">
        <v>4134</v>
      </c>
      <c r="C1751" s="6" t="s">
        <v>5740</v>
      </c>
      <c r="D1751" s="9" t="s">
        <v>6736</v>
      </c>
      <c r="E1751" s="9" t="s">
        <v>7994</v>
      </c>
    </row>
    <row r="1752" spans="1:5" ht="15.75" x14ac:dyDescent="0.25">
      <c r="A1752" s="6" t="s">
        <v>619</v>
      </c>
      <c r="B1752" s="6" t="s">
        <v>4135</v>
      </c>
      <c r="C1752" s="6" t="s">
        <v>6283</v>
      </c>
      <c r="D1752" s="9" t="s">
        <v>7152</v>
      </c>
      <c r="E1752" s="9" t="s">
        <v>7995</v>
      </c>
    </row>
    <row r="1753" spans="1:5" ht="15.75" x14ac:dyDescent="0.25">
      <c r="A1753" s="6" t="s">
        <v>618</v>
      </c>
      <c r="B1753" s="6" t="s">
        <v>4136</v>
      </c>
      <c r="C1753" s="6" t="s">
        <v>6284</v>
      </c>
      <c r="D1753" s="9" t="s">
        <v>6736</v>
      </c>
      <c r="E1753" s="9" t="s">
        <v>7255</v>
      </c>
    </row>
    <row r="1754" spans="1:5" ht="15.75" x14ac:dyDescent="0.25">
      <c r="A1754" s="6" t="s">
        <v>617</v>
      </c>
      <c r="B1754" s="6" t="s">
        <v>4137</v>
      </c>
      <c r="C1754" s="6" t="s">
        <v>6285</v>
      </c>
      <c r="D1754" s="9" t="s">
        <v>6736</v>
      </c>
      <c r="E1754" s="9" t="s">
        <v>7996</v>
      </c>
    </row>
    <row r="1755" spans="1:5" ht="15.75" x14ac:dyDescent="0.25">
      <c r="A1755" s="6" t="s">
        <v>616</v>
      </c>
      <c r="B1755" s="6" t="s">
        <v>4138</v>
      </c>
      <c r="C1755" s="6" t="s">
        <v>5299</v>
      </c>
      <c r="D1755" s="9" t="s">
        <v>6736</v>
      </c>
      <c r="E1755" s="9" t="s">
        <v>7997</v>
      </c>
    </row>
    <row r="1756" spans="1:5" ht="15.75" x14ac:dyDescent="0.25">
      <c r="A1756" s="6" t="s">
        <v>615</v>
      </c>
      <c r="B1756" s="6" t="s">
        <v>4139</v>
      </c>
      <c r="C1756" s="6" t="s">
        <v>6286</v>
      </c>
      <c r="D1756" s="9" t="s">
        <v>6734</v>
      </c>
      <c r="E1756" s="9" t="s">
        <v>7998</v>
      </c>
    </row>
    <row r="1757" spans="1:5" ht="15.75" x14ac:dyDescent="0.25">
      <c r="A1757" s="6" t="s">
        <v>614</v>
      </c>
      <c r="B1757" s="6" t="s">
        <v>4140</v>
      </c>
      <c r="C1757" s="6" t="s">
        <v>6287</v>
      </c>
      <c r="D1757" s="9" t="s">
        <v>6734</v>
      </c>
      <c r="E1757" s="9" t="s">
        <v>7999</v>
      </c>
    </row>
    <row r="1758" spans="1:5" ht="15.75" x14ac:dyDescent="0.25">
      <c r="A1758" s="6" t="s">
        <v>613</v>
      </c>
      <c r="B1758" s="6" t="s">
        <v>4141</v>
      </c>
      <c r="C1758" s="6" t="s">
        <v>4967</v>
      </c>
      <c r="D1758" s="9" t="s">
        <v>6736</v>
      </c>
      <c r="E1758" s="9" t="s">
        <v>8000</v>
      </c>
    </row>
    <row r="1759" spans="1:5" ht="15.75" x14ac:dyDescent="0.25">
      <c r="A1759" s="6" t="s">
        <v>612</v>
      </c>
      <c r="B1759" s="6" t="s">
        <v>4142</v>
      </c>
      <c r="C1759" s="6" t="s">
        <v>6288</v>
      </c>
      <c r="D1759" s="9" t="s">
        <v>7152</v>
      </c>
      <c r="E1759" s="9" t="s">
        <v>8001</v>
      </c>
    </row>
    <row r="1760" spans="1:5" ht="15.75" x14ac:dyDescent="0.25">
      <c r="A1760" s="6" t="s">
        <v>611</v>
      </c>
      <c r="B1760" s="6" t="s">
        <v>4143</v>
      </c>
      <c r="C1760" s="6" t="s">
        <v>6289</v>
      </c>
      <c r="D1760" s="9" t="s">
        <v>6736</v>
      </c>
      <c r="E1760" s="9" t="s">
        <v>8002</v>
      </c>
    </row>
    <row r="1761" spans="1:5" ht="15.75" x14ac:dyDescent="0.25">
      <c r="A1761" s="6" t="s">
        <v>610</v>
      </c>
      <c r="B1761" s="6" t="s">
        <v>4144</v>
      </c>
      <c r="C1761" s="6" t="s">
        <v>6290</v>
      </c>
      <c r="D1761" s="9" t="s">
        <v>6736</v>
      </c>
      <c r="E1761" s="9" t="s">
        <v>8003</v>
      </c>
    </row>
    <row r="1762" spans="1:5" ht="15.75" x14ac:dyDescent="0.25">
      <c r="A1762" s="6" t="s">
        <v>609</v>
      </c>
      <c r="B1762" s="6" t="s">
        <v>4145</v>
      </c>
      <c r="C1762" s="6" t="s">
        <v>6291</v>
      </c>
      <c r="D1762" s="9" t="s">
        <v>6736</v>
      </c>
      <c r="E1762" s="9" t="s">
        <v>8004</v>
      </c>
    </row>
    <row r="1763" spans="1:5" ht="15.75" x14ac:dyDescent="0.25">
      <c r="A1763" s="6" t="s">
        <v>608</v>
      </c>
      <c r="B1763" s="6" t="s">
        <v>4146</v>
      </c>
      <c r="C1763" s="6" t="s">
        <v>6292</v>
      </c>
      <c r="D1763" s="9" t="s">
        <v>6734</v>
      </c>
      <c r="E1763" s="9" t="s">
        <v>8005</v>
      </c>
    </row>
    <row r="1764" spans="1:5" ht="15.75" x14ac:dyDescent="0.25">
      <c r="A1764" s="6" t="s">
        <v>607</v>
      </c>
      <c r="B1764" s="6" t="s">
        <v>4147</v>
      </c>
      <c r="C1764" s="6" t="s">
        <v>6293</v>
      </c>
      <c r="D1764" s="9" t="s">
        <v>6734</v>
      </c>
      <c r="E1764" s="9" t="s">
        <v>8006</v>
      </c>
    </row>
    <row r="1765" spans="1:5" ht="15.75" x14ac:dyDescent="0.25">
      <c r="A1765" s="6" t="s">
        <v>606</v>
      </c>
      <c r="B1765" s="6" t="s">
        <v>4148</v>
      </c>
      <c r="C1765" s="6" t="s">
        <v>4957</v>
      </c>
      <c r="D1765" s="9" t="s">
        <v>6734</v>
      </c>
      <c r="E1765" s="9" t="s">
        <v>8007</v>
      </c>
    </row>
    <row r="1766" spans="1:5" ht="15.75" x14ac:dyDescent="0.25">
      <c r="A1766" s="6" t="s">
        <v>605</v>
      </c>
      <c r="B1766" s="6" t="s">
        <v>4149</v>
      </c>
      <c r="C1766" s="6" t="s">
        <v>5797</v>
      </c>
      <c r="D1766" s="9" t="s">
        <v>6734</v>
      </c>
      <c r="E1766" s="9" t="s">
        <v>8008</v>
      </c>
    </row>
    <row r="1767" spans="1:5" ht="15.75" x14ac:dyDescent="0.25">
      <c r="A1767" s="6" t="s">
        <v>604</v>
      </c>
      <c r="B1767" s="6" t="s">
        <v>4150</v>
      </c>
      <c r="C1767" s="6" t="s">
        <v>6294</v>
      </c>
      <c r="D1767" s="9" t="s">
        <v>6736</v>
      </c>
      <c r="E1767" s="9" t="s">
        <v>6889</v>
      </c>
    </row>
    <row r="1768" spans="1:5" ht="15.75" x14ac:dyDescent="0.25">
      <c r="A1768" s="6" t="s">
        <v>603</v>
      </c>
      <c r="B1768" s="6" t="s">
        <v>4151</v>
      </c>
      <c r="C1768" s="6" t="s">
        <v>6295</v>
      </c>
      <c r="D1768" s="9" t="s">
        <v>6734</v>
      </c>
      <c r="E1768" s="9" t="s">
        <v>7587</v>
      </c>
    </row>
    <row r="1769" spans="1:5" ht="15.75" x14ac:dyDescent="0.25">
      <c r="A1769" s="6" t="s">
        <v>602</v>
      </c>
      <c r="B1769" s="6" t="s">
        <v>4152</v>
      </c>
      <c r="C1769" s="6" t="s">
        <v>6296</v>
      </c>
      <c r="D1769" s="9" t="s">
        <v>6734</v>
      </c>
      <c r="E1769" s="9" t="s">
        <v>6912</v>
      </c>
    </row>
    <row r="1770" spans="1:5" ht="15.75" x14ac:dyDescent="0.25">
      <c r="A1770" s="6" t="s">
        <v>601</v>
      </c>
      <c r="B1770" s="6" t="s">
        <v>4153</v>
      </c>
      <c r="C1770" s="6" t="s">
        <v>6297</v>
      </c>
      <c r="D1770" s="9" t="s">
        <v>6734</v>
      </c>
      <c r="E1770" s="9" t="s">
        <v>7180</v>
      </c>
    </row>
    <row r="1771" spans="1:5" ht="15.75" x14ac:dyDescent="0.25">
      <c r="A1771" s="6" t="s">
        <v>600</v>
      </c>
      <c r="B1771" s="6" t="s">
        <v>4154</v>
      </c>
      <c r="C1771" s="6" t="s">
        <v>6298</v>
      </c>
      <c r="D1771" s="9" t="s">
        <v>6734</v>
      </c>
      <c r="E1771" s="9" t="s">
        <v>8009</v>
      </c>
    </row>
    <row r="1772" spans="1:5" ht="15.75" x14ac:dyDescent="0.25">
      <c r="A1772" s="6" t="s">
        <v>599</v>
      </c>
      <c r="B1772" s="6" t="s">
        <v>4155</v>
      </c>
      <c r="C1772" s="6" t="s">
        <v>6299</v>
      </c>
      <c r="D1772" s="9" t="s">
        <v>6734</v>
      </c>
      <c r="E1772" s="9" t="s">
        <v>8010</v>
      </c>
    </row>
    <row r="1773" spans="1:5" ht="15.75" x14ac:dyDescent="0.25">
      <c r="A1773" s="6" t="s">
        <v>598</v>
      </c>
      <c r="B1773" s="6" t="s">
        <v>4156</v>
      </c>
      <c r="C1773" s="6" t="s">
        <v>6300</v>
      </c>
      <c r="D1773" s="9" t="s">
        <v>6734</v>
      </c>
      <c r="E1773" s="9" t="s">
        <v>7160</v>
      </c>
    </row>
    <row r="1774" spans="1:5" ht="15.75" x14ac:dyDescent="0.25">
      <c r="A1774" s="6" t="s">
        <v>597</v>
      </c>
      <c r="B1774" s="6" t="s">
        <v>4157</v>
      </c>
      <c r="C1774" s="6" t="s">
        <v>6301</v>
      </c>
      <c r="D1774" s="9" t="s">
        <v>6734</v>
      </c>
      <c r="E1774" s="9" t="s">
        <v>8011</v>
      </c>
    </row>
    <row r="1775" spans="1:5" ht="15.75" x14ac:dyDescent="0.25">
      <c r="A1775" s="6" t="s">
        <v>596</v>
      </c>
      <c r="B1775" s="6" t="s">
        <v>4158</v>
      </c>
      <c r="C1775" s="6" t="s">
        <v>6302</v>
      </c>
      <c r="D1775" s="9" t="s">
        <v>6736</v>
      </c>
      <c r="E1775" s="9" t="s">
        <v>7511</v>
      </c>
    </row>
    <row r="1776" spans="1:5" ht="15.75" x14ac:dyDescent="0.25">
      <c r="A1776" s="6" t="s">
        <v>595</v>
      </c>
      <c r="B1776" s="6" t="s">
        <v>4159</v>
      </c>
      <c r="C1776" s="6" t="s">
        <v>6303</v>
      </c>
      <c r="D1776" s="9" t="s">
        <v>6734</v>
      </c>
      <c r="E1776" s="9" t="s">
        <v>7546</v>
      </c>
    </row>
    <row r="1777" spans="1:6" ht="15.75" x14ac:dyDescent="0.25">
      <c r="A1777" s="6" t="s">
        <v>594</v>
      </c>
      <c r="B1777" s="6" t="s">
        <v>4160</v>
      </c>
      <c r="C1777" s="6" t="s">
        <v>6304</v>
      </c>
      <c r="D1777" s="9" t="s">
        <v>6734</v>
      </c>
      <c r="E1777" s="9" t="s">
        <v>6828</v>
      </c>
    </row>
    <row r="1778" spans="1:6" ht="15.75" x14ac:dyDescent="0.25">
      <c r="A1778" s="6" t="s">
        <v>593</v>
      </c>
      <c r="B1778" s="6" t="s">
        <v>4161</v>
      </c>
      <c r="C1778" s="6" t="s">
        <v>6305</v>
      </c>
      <c r="D1778" s="9" t="s">
        <v>6736</v>
      </c>
      <c r="E1778" s="9" t="s">
        <v>8012</v>
      </c>
    </row>
    <row r="1779" spans="1:6" ht="15.75" x14ac:dyDescent="0.25">
      <c r="A1779" s="6" t="s">
        <v>592</v>
      </c>
      <c r="B1779" s="6" t="s">
        <v>4162</v>
      </c>
      <c r="C1779" s="6" t="s">
        <v>5741</v>
      </c>
      <c r="D1779" s="9" t="s">
        <v>6734</v>
      </c>
      <c r="E1779" s="9" t="s">
        <v>8013</v>
      </c>
    </row>
    <row r="1780" spans="1:6" ht="15.75" x14ac:dyDescent="0.25">
      <c r="A1780" s="6" t="s">
        <v>591</v>
      </c>
      <c r="B1780" s="6" t="s">
        <v>4163</v>
      </c>
      <c r="C1780" s="6" t="s">
        <v>6306</v>
      </c>
      <c r="D1780" s="9" t="s">
        <v>6736</v>
      </c>
      <c r="E1780" s="9" t="s">
        <v>8014</v>
      </c>
      <c r="F1780" t="s">
        <v>7330</v>
      </c>
    </row>
    <row r="1781" spans="1:6" ht="15.75" x14ac:dyDescent="0.25">
      <c r="A1781" s="6" t="s">
        <v>590</v>
      </c>
      <c r="B1781" s="6" t="s">
        <v>4164</v>
      </c>
      <c r="C1781" s="6" t="s">
        <v>6307</v>
      </c>
      <c r="D1781" s="9" t="s">
        <v>6734</v>
      </c>
      <c r="E1781" s="9" t="s">
        <v>7378</v>
      </c>
    </row>
    <row r="1782" spans="1:6" ht="15.75" x14ac:dyDescent="0.25">
      <c r="A1782" s="6" t="s">
        <v>589</v>
      </c>
      <c r="B1782" s="6" t="s">
        <v>4165</v>
      </c>
      <c r="C1782" s="6" t="s">
        <v>6308</v>
      </c>
      <c r="D1782" s="9" t="s">
        <v>6734</v>
      </c>
      <c r="E1782" s="9" t="s">
        <v>7429</v>
      </c>
    </row>
    <row r="1783" spans="1:6" ht="15.75" x14ac:dyDescent="0.25">
      <c r="A1783" s="6" t="s">
        <v>588</v>
      </c>
      <c r="B1783" s="6" t="s">
        <v>4166</v>
      </c>
      <c r="C1783" s="6" t="s">
        <v>6170</v>
      </c>
      <c r="D1783" s="9" t="s">
        <v>6736</v>
      </c>
      <c r="E1783" s="9" t="s">
        <v>8015</v>
      </c>
    </row>
    <row r="1784" spans="1:6" ht="15.75" x14ac:dyDescent="0.25">
      <c r="A1784" s="6" t="s">
        <v>587</v>
      </c>
      <c r="B1784" s="6" t="s">
        <v>4167</v>
      </c>
      <c r="C1784" s="6" t="s">
        <v>4755</v>
      </c>
      <c r="D1784" s="9" t="s">
        <v>6734</v>
      </c>
      <c r="E1784" s="9" t="s">
        <v>8016</v>
      </c>
    </row>
    <row r="1785" spans="1:6" ht="15.75" x14ac:dyDescent="0.25">
      <c r="A1785" s="6" t="s">
        <v>586</v>
      </c>
      <c r="B1785" s="6" t="s">
        <v>4168</v>
      </c>
      <c r="C1785" s="6" t="s">
        <v>5287</v>
      </c>
      <c r="D1785" s="9" t="s">
        <v>6736</v>
      </c>
      <c r="E1785" s="9" t="s">
        <v>7372</v>
      </c>
    </row>
    <row r="1786" spans="1:6" ht="15.75" x14ac:dyDescent="0.25">
      <c r="A1786" s="6" t="s">
        <v>585</v>
      </c>
      <c r="B1786" s="6" t="s">
        <v>4169</v>
      </c>
      <c r="C1786" s="6" t="s">
        <v>6309</v>
      </c>
      <c r="D1786" s="9" t="s">
        <v>6736</v>
      </c>
      <c r="E1786" s="9" t="s">
        <v>8017</v>
      </c>
    </row>
    <row r="1787" spans="1:6" ht="15.75" x14ac:dyDescent="0.25">
      <c r="A1787" s="6" t="s">
        <v>584</v>
      </c>
      <c r="B1787" s="6" t="s">
        <v>4170</v>
      </c>
      <c r="C1787" s="6" t="s">
        <v>6310</v>
      </c>
      <c r="D1787" s="9" t="s">
        <v>6736</v>
      </c>
      <c r="E1787" s="9" t="s">
        <v>6755</v>
      </c>
    </row>
    <row r="1788" spans="1:6" ht="15.75" x14ac:dyDescent="0.25">
      <c r="A1788" s="6" t="s">
        <v>583</v>
      </c>
      <c r="B1788" s="6" t="s">
        <v>4171</v>
      </c>
      <c r="C1788" s="6" t="s">
        <v>6311</v>
      </c>
      <c r="D1788" s="9" t="s">
        <v>6736</v>
      </c>
      <c r="E1788" s="9" t="s">
        <v>8018</v>
      </c>
    </row>
    <row r="1789" spans="1:6" ht="15.75" x14ac:dyDescent="0.25">
      <c r="A1789" s="6" t="s">
        <v>582</v>
      </c>
      <c r="B1789" s="6" t="s">
        <v>4172</v>
      </c>
      <c r="C1789" s="6" t="s">
        <v>5761</v>
      </c>
      <c r="D1789" s="9" t="s">
        <v>6736</v>
      </c>
      <c r="E1789" s="9" t="s">
        <v>8019</v>
      </c>
    </row>
    <row r="1790" spans="1:6" ht="15.75" x14ac:dyDescent="0.25">
      <c r="A1790" s="6" t="s">
        <v>581</v>
      </c>
      <c r="B1790" s="6" t="s">
        <v>4173</v>
      </c>
      <c r="C1790" s="6" t="s">
        <v>6312</v>
      </c>
      <c r="D1790" s="9" t="s">
        <v>6736</v>
      </c>
      <c r="E1790" s="9" t="s">
        <v>6742</v>
      </c>
    </row>
    <row r="1791" spans="1:6" ht="15.75" x14ac:dyDescent="0.25">
      <c r="A1791" s="6" t="s">
        <v>580</v>
      </c>
      <c r="B1791" s="6" t="s">
        <v>4174</v>
      </c>
      <c r="C1791" s="6" t="s">
        <v>6313</v>
      </c>
      <c r="D1791" s="9" t="s">
        <v>6736</v>
      </c>
      <c r="E1791" s="9" t="s">
        <v>8020</v>
      </c>
    </row>
    <row r="1792" spans="1:6" ht="15.75" x14ac:dyDescent="0.25">
      <c r="A1792" s="6" t="s">
        <v>579</v>
      </c>
      <c r="B1792" s="6" t="s">
        <v>4175</v>
      </c>
      <c r="C1792" s="6" t="s">
        <v>5123</v>
      </c>
      <c r="D1792" s="9" t="s">
        <v>6736</v>
      </c>
      <c r="E1792" s="9" t="s">
        <v>8021</v>
      </c>
      <c r="F1792" t="s">
        <v>7330</v>
      </c>
    </row>
    <row r="1793" spans="1:5" ht="15.75" x14ac:dyDescent="0.25">
      <c r="A1793" s="6" t="s">
        <v>578</v>
      </c>
      <c r="B1793" s="6" t="s">
        <v>4176</v>
      </c>
      <c r="C1793" s="6" t="s">
        <v>6314</v>
      </c>
      <c r="D1793" s="9" t="s">
        <v>6734</v>
      </c>
      <c r="E1793" s="9" t="s">
        <v>6916</v>
      </c>
    </row>
    <row r="1794" spans="1:5" ht="15.75" x14ac:dyDescent="0.25">
      <c r="A1794" s="6" t="s">
        <v>577</v>
      </c>
      <c r="B1794" s="6" t="s">
        <v>4177</v>
      </c>
      <c r="C1794" s="6" t="s">
        <v>6315</v>
      </c>
      <c r="D1794" s="9" t="s">
        <v>6736</v>
      </c>
      <c r="E1794" s="9" t="s">
        <v>6880</v>
      </c>
    </row>
    <row r="1795" spans="1:5" ht="15.75" x14ac:dyDescent="0.25">
      <c r="A1795" s="6" t="s">
        <v>576</v>
      </c>
      <c r="B1795" s="6" t="s">
        <v>4178</v>
      </c>
      <c r="C1795" s="6" t="s">
        <v>6316</v>
      </c>
      <c r="D1795" s="9" t="s">
        <v>6734</v>
      </c>
      <c r="E1795" s="9" t="s">
        <v>7277</v>
      </c>
    </row>
    <row r="1796" spans="1:5" ht="15.75" x14ac:dyDescent="0.25">
      <c r="A1796" s="6" t="s">
        <v>575</v>
      </c>
      <c r="B1796" s="6" t="s">
        <v>4179</v>
      </c>
      <c r="C1796" s="6" t="s">
        <v>6029</v>
      </c>
      <c r="D1796" s="9" t="s">
        <v>6736</v>
      </c>
      <c r="E1796" s="9" t="s">
        <v>6771</v>
      </c>
    </row>
    <row r="1797" spans="1:5" ht="15.75" x14ac:dyDescent="0.25">
      <c r="A1797" s="6" t="s">
        <v>574</v>
      </c>
      <c r="B1797" s="6" t="s">
        <v>4180</v>
      </c>
      <c r="C1797" s="6" t="s">
        <v>6317</v>
      </c>
      <c r="D1797" s="9" t="s">
        <v>6734</v>
      </c>
      <c r="E1797" s="9" t="s">
        <v>7603</v>
      </c>
    </row>
    <row r="1798" spans="1:5" ht="15.75" x14ac:dyDescent="0.25">
      <c r="A1798" s="6" t="s">
        <v>573</v>
      </c>
      <c r="B1798" s="6" t="s">
        <v>4181</v>
      </c>
      <c r="C1798" s="6" t="s">
        <v>6318</v>
      </c>
      <c r="D1798" s="9" t="s">
        <v>6736</v>
      </c>
      <c r="E1798" s="9" t="s">
        <v>8022</v>
      </c>
    </row>
    <row r="1799" spans="1:5" ht="15.75" x14ac:dyDescent="0.25">
      <c r="A1799" s="6" t="s">
        <v>572</v>
      </c>
      <c r="B1799" s="6" t="s">
        <v>4182</v>
      </c>
      <c r="C1799" s="6" t="s">
        <v>6319</v>
      </c>
      <c r="D1799" s="9" t="s">
        <v>6734</v>
      </c>
      <c r="E1799" s="9" t="s">
        <v>7322</v>
      </c>
    </row>
    <row r="1800" spans="1:5" ht="15.75" x14ac:dyDescent="0.25">
      <c r="A1800" s="6" t="s">
        <v>571</v>
      </c>
      <c r="B1800" s="6" t="s">
        <v>4183</v>
      </c>
      <c r="C1800" s="6" t="s">
        <v>5260</v>
      </c>
      <c r="D1800" s="9" t="s">
        <v>6734</v>
      </c>
      <c r="E1800" s="9" t="s">
        <v>7648</v>
      </c>
    </row>
    <row r="1801" spans="1:5" ht="15.75" x14ac:dyDescent="0.25">
      <c r="A1801" s="6" t="s">
        <v>570</v>
      </c>
      <c r="B1801" s="6" t="s">
        <v>4184</v>
      </c>
      <c r="C1801" s="6" t="s">
        <v>6320</v>
      </c>
      <c r="D1801" s="9" t="s">
        <v>6736</v>
      </c>
      <c r="E1801" s="9" t="s">
        <v>8023</v>
      </c>
    </row>
    <row r="1802" spans="1:5" ht="15.75" x14ac:dyDescent="0.25">
      <c r="A1802" s="6" t="s">
        <v>569</v>
      </c>
      <c r="B1802" s="6" t="s">
        <v>4185</v>
      </c>
      <c r="C1802" s="6" t="s">
        <v>6321</v>
      </c>
      <c r="D1802" s="9" t="s">
        <v>6734</v>
      </c>
      <c r="E1802" s="9" t="s">
        <v>7967</v>
      </c>
    </row>
    <row r="1803" spans="1:5" ht="15.75" x14ac:dyDescent="0.25">
      <c r="A1803" s="6" t="s">
        <v>568</v>
      </c>
      <c r="B1803" s="6" t="s">
        <v>4186</v>
      </c>
      <c r="C1803" s="6" t="s">
        <v>6322</v>
      </c>
      <c r="D1803" s="9" t="s">
        <v>6736</v>
      </c>
      <c r="E1803" s="9" t="s">
        <v>6798</v>
      </c>
    </row>
    <row r="1804" spans="1:5" ht="15.75" x14ac:dyDescent="0.25">
      <c r="A1804" s="6" t="s">
        <v>567</v>
      </c>
      <c r="B1804" s="6" t="s">
        <v>4187</v>
      </c>
      <c r="C1804" s="6" t="s">
        <v>4930</v>
      </c>
      <c r="D1804" s="9" t="s">
        <v>6736</v>
      </c>
      <c r="E1804" s="9" t="s">
        <v>7217</v>
      </c>
    </row>
    <row r="1805" spans="1:5" ht="15.75" x14ac:dyDescent="0.25">
      <c r="A1805" s="6" t="s">
        <v>566</v>
      </c>
      <c r="B1805" s="6" t="s">
        <v>4188</v>
      </c>
      <c r="C1805" s="6" t="s">
        <v>4758</v>
      </c>
      <c r="D1805" s="9" t="s">
        <v>6736</v>
      </c>
      <c r="E1805" s="9" t="s">
        <v>8024</v>
      </c>
    </row>
    <row r="1806" spans="1:5" ht="15.75" x14ac:dyDescent="0.25">
      <c r="A1806" s="6" t="s">
        <v>565</v>
      </c>
      <c r="B1806" s="6" t="s">
        <v>4189</v>
      </c>
      <c r="C1806" s="6" t="s">
        <v>6323</v>
      </c>
      <c r="D1806" s="9" t="s">
        <v>6736</v>
      </c>
      <c r="E1806" s="9" t="s">
        <v>7796</v>
      </c>
    </row>
    <row r="1807" spans="1:5" ht="15.75" x14ac:dyDescent="0.25">
      <c r="A1807" s="6" t="s">
        <v>564</v>
      </c>
      <c r="B1807" s="6" t="s">
        <v>4190</v>
      </c>
      <c r="C1807" s="6" t="s">
        <v>6324</v>
      </c>
      <c r="D1807" s="9" t="s">
        <v>6734</v>
      </c>
      <c r="E1807" s="9" t="s">
        <v>7124</v>
      </c>
    </row>
    <row r="1808" spans="1:5" ht="15.75" x14ac:dyDescent="0.25">
      <c r="A1808" s="6" t="s">
        <v>563</v>
      </c>
      <c r="B1808" s="6" t="s">
        <v>4191</v>
      </c>
      <c r="C1808" s="6" t="s">
        <v>6325</v>
      </c>
      <c r="D1808" s="9" t="s">
        <v>6734</v>
      </c>
      <c r="E1808" s="9" t="s">
        <v>8025</v>
      </c>
    </row>
    <row r="1809" spans="1:6" ht="15.75" x14ac:dyDescent="0.25">
      <c r="A1809" s="6" t="s">
        <v>562</v>
      </c>
      <c r="B1809" s="6" t="s">
        <v>4192</v>
      </c>
      <c r="C1809" s="6" t="s">
        <v>6326</v>
      </c>
      <c r="D1809" s="9" t="s">
        <v>6734</v>
      </c>
      <c r="E1809" s="9" t="s">
        <v>8026</v>
      </c>
    </row>
    <row r="1810" spans="1:6" ht="15.75" x14ac:dyDescent="0.25">
      <c r="A1810" s="6" t="s">
        <v>561</v>
      </c>
      <c r="B1810" s="6" t="s">
        <v>4193</v>
      </c>
      <c r="C1810" s="6" t="s">
        <v>6327</v>
      </c>
      <c r="D1810" s="9" t="s">
        <v>6734</v>
      </c>
      <c r="E1810" s="9" t="s">
        <v>6963</v>
      </c>
    </row>
    <row r="1811" spans="1:6" ht="15.75" x14ac:dyDescent="0.25">
      <c r="A1811" s="6" t="s">
        <v>560</v>
      </c>
      <c r="B1811" s="6" t="s">
        <v>4194</v>
      </c>
      <c r="C1811" s="6" t="s">
        <v>6328</v>
      </c>
      <c r="D1811" s="9" t="s">
        <v>6734</v>
      </c>
      <c r="E1811" s="9" t="s">
        <v>7989</v>
      </c>
    </row>
    <row r="1812" spans="1:6" ht="15.75" x14ac:dyDescent="0.25">
      <c r="A1812" s="6" t="s">
        <v>559</v>
      </c>
      <c r="B1812" s="6" t="s">
        <v>4195</v>
      </c>
      <c r="C1812" s="6" t="s">
        <v>6329</v>
      </c>
      <c r="D1812" s="9" t="s">
        <v>6734</v>
      </c>
      <c r="E1812" s="9" t="s">
        <v>8027</v>
      </c>
    </row>
    <row r="1813" spans="1:6" ht="15.75" x14ac:dyDescent="0.25">
      <c r="A1813" s="6" t="s">
        <v>558</v>
      </c>
      <c r="B1813" s="6" t="s">
        <v>4196</v>
      </c>
      <c r="C1813" s="6" t="s">
        <v>6330</v>
      </c>
      <c r="D1813" s="9" t="s">
        <v>6734</v>
      </c>
      <c r="E1813" s="9" t="s">
        <v>8028</v>
      </c>
    </row>
    <row r="1814" spans="1:6" ht="15.75" x14ac:dyDescent="0.25">
      <c r="A1814" s="6" t="s">
        <v>557</v>
      </c>
      <c r="B1814" s="6" t="s">
        <v>4197</v>
      </c>
      <c r="C1814" s="6" t="s">
        <v>6331</v>
      </c>
      <c r="D1814" s="9" t="s">
        <v>6736</v>
      </c>
      <c r="E1814" s="9" t="s">
        <v>8029</v>
      </c>
    </row>
    <row r="1815" spans="1:6" ht="15.75" x14ac:dyDescent="0.25">
      <c r="A1815" s="6" t="s">
        <v>556</v>
      </c>
      <c r="B1815" s="6" t="s">
        <v>4198</v>
      </c>
      <c r="C1815" s="6" t="s">
        <v>6332</v>
      </c>
      <c r="D1815" s="9" t="s">
        <v>6734</v>
      </c>
      <c r="E1815" s="9" t="s">
        <v>7124</v>
      </c>
    </row>
    <row r="1816" spans="1:6" ht="15.75" x14ac:dyDescent="0.25">
      <c r="A1816" s="6" t="s">
        <v>555</v>
      </c>
      <c r="B1816" s="6" t="s">
        <v>4199</v>
      </c>
      <c r="C1816" s="6" t="s">
        <v>6333</v>
      </c>
      <c r="D1816" s="9" t="s">
        <v>6736</v>
      </c>
      <c r="E1816" s="9" t="s">
        <v>7334</v>
      </c>
    </row>
    <row r="1817" spans="1:6" ht="15.75" x14ac:dyDescent="0.25">
      <c r="A1817" s="6" t="s">
        <v>554</v>
      </c>
      <c r="B1817" s="6" t="s">
        <v>4200</v>
      </c>
      <c r="C1817" s="6" t="s">
        <v>6334</v>
      </c>
      <c r="D1817" s="9" t="s">
        <v>6736</v>
      </c>
      <c r="E1817" s="9" t="s">
        <v>8030</v>
      </c>
    </row>
    <row r="1818" spans="1:6" ht="15.75" x14ac:dyDescent="0.25">
      <c r="A1818" s="6" t="s">
        <v>553</v>
      </c>
      <c r="B1818" s="6" t="s">
        <v>4201</v>
      </c>
      <c r="C1818" s="6" t="s">
        <v>6335</v>
      </c>
      <c r="D1818" s="9" t="s">
        <v>6736</v>
      </c>
      <c r="E1818" s="9" t="s">
        <v>7511</v>
      </c>
      <c r="F1818" t="s">
        <v>7330</v>
      </c>
    </row>
    <row r="1819" spans="1:6" ht="15.75" x14ac:dyDescent="0.25">
      <c r="A1819" s="6" t="s">
        <v>552</v>
      </c>
      <c r="B1819" s="6" t="s">
        <v>4202</v>
      </c>
      <c r="C1819" s="6" t="s">
        <v>6336</v>
      </c>
      <c r="D1819" s="9" t="s">
        <v>6736</v>
      </c>
      <c r="E1819" s="9" t="s">
        <v>7830</v>
      </c>
    </row>
    <row r="1820" spans="1:6" ht="15.75" x14ac:dyDescent="0.25">
      <c r="A1820" s="6" t="s">
        <v>551</v>
      </c>
      <c r="B1820" s="6" t="s">
        <v>4203</v>
      </c>
      <c r="C1820" s="6" t="s">
        <v>5678</v>
      </c>
      <c r="D1820" s="9" t="s">
        <v>6736</v>
      </c>
      <c r="E1820" s="9" t="s">
        <v>7046</v>
      </c>
    </row>
    <row r="1821" spans="1:6" ht="15.75" x14ac:dyDescent="0.25">
      <c r="A1821" s="6" t="s">
        <v>550</v>
      </c>
      <c r="B1821" s="6" t="s">
        <v>4204</v>
      </c>
      <c r="C1821" s="6" t="s">
        <v>6337</v>
      </c>
      <c r="D1821" s="9" t="s">
        <v>6736</v>
      </c>
      <c r="E1821" s="9" t="s">
        <v>8031</v>
      </c>
    </row>
    <row r="1822" spans="1:6" ht="15.75" x14ac:dyDescent="0.25">
      <c r="A1822" s="6" t="s">
        <v>549</v>
      </c>
      <c r="B1822" s="6" t="s">
        <v>4205</v>
      </c>
      <c r="C1822" s="6" t="s">
        <v>6338</v>
      </c>
      <c r="D1822" s="9" t="s">
        <v>6736</v>
      </c>
      <c r="E1822" s="9" t="s">
        <v>6814</v>
      </c>
    </row>
    <row r="1823" spans="1:6" ht="15.75" x14ac:dyDescent="0.25">
      <c r="A1823" s="6" t="s">
        <v>548</v>
      </c>
      <c r="B1823" s="6" t="s">
        <v>4206</v>
      </c>
      <c r="C1823" s="6" t="s">
        <v>6339</v>
      </c>
      <c r="D1823" s="9" t="s">
        <v>6736</v>
      </c>
      <c r="E1823" s="9" t="s">
        <v>8032</v>
      </c>
    </row>
    <row r="1824" spans="1:6" ht="15.75" x14ac:dyDescent="0.25">
      <c r="A1824" s="6" t="s">
        <v>547</v>
      </c>
      <c r="B1824" s="6" t="s">
        <v>4207</v>
      </c>
      <c r="C1824" s="6" t="s">
        <v>6340</v>
      </c>
      <c r="D1824" s="9" t="s">
        <v>6734</v>
      </c>
      <c r="E1824" s="9" t="s">
        <v>8033</v>
      </c>
    </row>
    <row r="1825" spans="1:5" ht="15.75" x14ac:dyDescent="0.25">
      <c r="A1825" s="6" t="s">
        <v>546</v>
      </c>
      <c r="B1825" s="6" t="s">
        <v>4208</v>
      </c>
      <c r="C1825" s="6" t="s">
        <v>5439</v>
      </c>
      <c r="D1825" s="9" t="s">
        <v>6736</v>
      </c>
      <c r="E1825" s="9" t="s">
        <v>7136</v>
      </c>
    </row>
    <row r="1826" spans="1:5" ht="15.75" x14ac:dyDescent="0.25">
      <c r="A1826" s="6" t="s">
        <v>545</v>
      </c>
      <c r="B1826" s="6" t="s">
        <v>4209</v>
      </c>
      <c r="C1826" s="6" t="s">
        <v>6341</v>
      </c>
      <c r="D1826" s="9" t="s">
        <v>6734</v>
      </c>
      <c r="E1826" s="9" t="s">
        <v>8034</v>
      </c>
    </row>
    <row r="1827" spans="1:5" ht="15.75" x14ac:dyDescent="0.25">
      <c r="A1827" s="6" t="s">
        <v>544</v>
      </c>
      <c r="B1827" s="6" t="s">
        <v>4210</v>
      </c>
      <c r="C1827" s="6" t="s">
        <v>6342</v>
      </c>
      <c r="D1827" s="9" t="s">
        <v>6734</v>
      </c>
      <c r="E1827" s="9" t="s">
        <v>8035</v>
      </c>
    </row>
    <row r="1828" spans="1:5" ht="15.75" x14ac:dyDescent="0.25">
      <c r="A1828" s="6" t="s">
        <v>543</v>
      </c>
      <c r="B1828" s="6" t="s">
        <v>4211</v>
      </c>
      <c r="C1828" s="6" t="s">
        <v>6343</v>
      </c>
      <c r="D1828" s="9" t="s">
        <v>6734</v>
      </c>
      <c r="E1828" s="9" t="s">
        <v>8036</v>
      </c>
    </row>
    <row r="1829" spans="1:5" ht="15.75" x14ac:dyDescent="0.25">
      <c r="A1829" s="6" t="s">
        <v>542</v>
      </c>
      <c r="B1829" s="6" t="s">
        <v>4212</v>
      </c>
      <c r="C1829" s="6" t="s">
        <v>6344</v>
      </c>
      <c r="D1829" s="9" t="s">
        <v>6734</v>
      </c>
      <c r="E1829" s="9" t="s">
        <v>7974</v>
      </c>
    </row>
    <row r="1830" spans="1:5" ht="15.75" x14ac:dyDescent="0.25">
      <c r="A1830" s="6" t="s">
        <v>541</v>
      </c>
      <c r="B1830" s="6" t="s">
        <v>4213</v>
      </c>
      <c r="C1830" s="6" t="s">
        <v>6345</v>
      </c>
      <c r="D1830" s="9" t="s">
        <v>6734</v>
      </c>
      <c r="E1830" s="9" t="s">
        <v>7119</v>
      </c>
    </row>
    <row r="1831" spans="1:5" ht="15.75" x14ac:dyDescent="0.25">
      <c r="A1831" s="6" t="s">
        <v>540</v>
      </c>
      <c r="B1831" s="6" t="s">
        <v>4214</v>
      </c>
      <c r="C1831" s="6" t="s">
        <v>4917</v>
      </c>
      <c r="D1831" s="9" t="s">
        <v>6736</v>
      </c>
      <c r="E1831" s="9" t="s">
        <v>8037</v>
      </c>
    </row>
    <row r="1832" spans="1:5" ht="15.75" x14ac:dyDescent="0.25">
      <c r="A1832" s="6" t="s">
        <v>539</v>
      </c>
      <c r="B1832" s="6" t="s">
        <v>4215</v>
      </c>
      <c r="C1832" s="6" t="s">
        <v>5679</v>
      </c>
      <c r="D1832" s="9" t="s">
        <v>6734</v>
      </c>
      <c r="E1832" s="9" t="s">
        <v>6928</v>
      </c>
    </row>
    <row r="1833" spans="1:5" ht="15.75" x14ac:dyDescent="0.25">
      <c r="A1833" s="6" t="s">
        <v>538</v>
      </c>
      <c r="B1833" s="6" t="s">
        <v>4216</v>
      </c>
      <c r="C1833" s="6" t="s">
        <v>5110</v>
      </c>
      <c r="D1833" s="9" t="s">
        <v>6734</v>
      </c>
      <c r="E1833" s="9" t="s">
        <v>7938</v>
      </c>
    </row>
    <row r="1834" spans="1:5" ht="15.75" x14ac:dyDescent="0.25">
      <c r="A1834" s="6" t="s">
        <v>537</v>
      </c>
      <c r="B1834" s="6" t="s">
        <v>4217</v>
      </c>
      <c r="C1834" s="6" t="s">
        <v>6346</v>
      </c>
      <c r="D1834" s="9" t="s">
        <v>6736</v>
      </c>
      <c r="E1834" s="9" t="s">
        <v>8038</v>
      </c>
    </row>
    <row r="1835" spans="1:5" ht="15.75" x14ac:dyDescent="0.25">
      <c r="A1835" s="6" t="s">
        <v>536</v>
      </c>
      <c r="B1835" s="6" t="s">
        <v>4218</v>
      </c>
      <c r="C1835" s="6" t="s">
        <v>6347</v>
      </c>
      <c r="D1835" s="9" t="s">
        <v>6734</v>
      </c>
      <c r="E1835" s="9" t="s">
        <v>8039</v>
      </c>
    </row>
    <row r="1836" spans="1:5" ht="15.75" x14ac:dyDescent="0.25">
      <c r="A1836" s="6" t="s">
        <v>534</v>
      </c>
      <c r="B1836" s="6" t="s">
        <v>4219</v>
      </c>
      <c r="C1836" s="6" t="s">
        <v>6348</v>
      </c>
      <c r="D1836" s="9" t="s">
        <v>7152</v>
      </c>
      <c r="E1836" s="9" t="s">
        <v>7707</v>
      </c>
    </row>
    <row r="1837" spans="1:5" ht="15.75" x14ac:dyDescent="0.25">
      <c r="A1837" s="6" t="s">
        <v>533</v>
      </c>
      <c r="B1837" s="6" t="s">
        <v>4220</v>
      </c>
      <c r="C1837" s="6" t="s">
        <v>6349</v>
      </c>
      <c r="D1837" s="9" t="s">
        <v>6736</v>
      </c>
      <c r="E1837" s="9" t="s">
        <v>7334</v>
      </c>
    </row>
    <row r="1838" spans="1:5" ht="15.75" x14ac:dyDescent="0.25">
      <c r="A1838" s="6" t="s">
        <v>532</v>
      </c>
      <c r="B1838" s="6" t="s">
        <v>4221</v>
      </c>
      <c r="C1838" s="6" t="s">
        <v>6350</v>
      </c>
      <c r="D1838" s="9" t="s">
        <v>6736</v>
      </c>
      <c r="E1838" s="9" t="s">
        <v>8040</v>
      </c>
    </row>
    <row r="1839" spans="1:5" ht="15.75" x14ac:dyDescent="0.25">
      <c r="A1839" s="6" t="s">
        <v>531</v>
      </c>
      <c r="B1839" s="6" t="s">
        <v>4222</v>
      </c>
      <c r="C1839" s="6" t="s">
        <v>6351</v>
      </c>
      <c r="D1839" s="9" t="s">
        <v>6736</v>
      </c>
      <c r="E1839" s="9" t="s">
        <v>8041</v>
      </c>
    </row>
    <row r="1840" spans="1:5" ht="15.75" x14ac:dyDescent="0.25">
      <c r="A1840" s="6" t="s">
        <v>530</v>
      </c>
      <c r="B1840" s="6" t="s">
        <v>4223</v>
      </c>
      <c r="C1840" s="6" t="s">
        <v>5808</v>
      </c>
      <c r="D1840" s="9" t="s">
        <v>6736</v>
      </c>
      <c r="E1840" s="9" t="s">
        <v>8042</v>
      </c>
    </row>
    <row r="1841" spans="1:5" ht="15.75" x14ac:dyDescent="0.25">
      <c r="A1841" s="6" t="s">
        <v>529</v>
      </c>
      <c r="B1841" s="6" t="s">
        <v>4224</v>
      </c>
      <c r="C1841" s="6" t="s">
        <v>5854</v>
      </c>
      <c r="D1841" s="9" t="s">
        <v>6736</v>
      </c>
      <c r="E1841" s="9" t="s">
        <v>8043</v>
      </c>
    </row>
    <row r="1842" spans="1:5" ht="15.75" x14ac:dyDescent="0.25">
      <c r="A1842" s="6" t="s">
        <v>528</v>
      </c>
      <c r="B1842" s="6" t="s">
        <v>4225</v>
      </c>
      <c r="C1842" s="6" t="s">
        <v>6352</v>
      </c>
      <c r="D1842" s="9" t="s">
        <v>6734</v>
      </c>
      <c r="E1842" s="9" t="s">
        <v>6797</v>
      </c>
    </row>
    <row r="1843" spans="1:5" ht="15.75" x14ac:dyDescent="0.25">
      <c r="A1843" s="6" t="s">
        <v>527</v>
      </c>
      <c r="B1843" s="6" t="s">
        <v>4226</v>
      </c>
      <c r="C1843" s="6" t="s">
        <v>6353</v>
      </c>
      <c r="D1843" s="9" t="s">
        <v>6734</v>
      </c>
      <c r="E1843" s="9" t="s">
        <v>8044</v>
      </c>
    </row>
    <row r="1844" spans="1:5" ht="15.75" x14ac:dyDescent="0.25">
      <c r="A1844" s="6" t="s">
        <v>526</v>
      </c>
      <c r="B1844" s="6" t="s">
        <v>4227</v>
      </c>
      <c r="C1844" s="6" t="s">
        <v>4796</v>
      </c>
      <c r="D1844" s="9" t="s">
        <v>6736</v>
      </c>
      <c r="E1844" s="9" t="s">
        <v>8045</v>
      </c>
    </row>
    <row r="1845" spans="1:5" ht="15.75" x14ac:dyDescent="0.25">
      <c r="A1845" s="6" t="s">
        <v>525</v>
      </c>
      <c r="B1845" s="6" t="s">
        <v>4228</v>
      </c>
      <c r="C1845" s="6" t="s">
        <v>6354</v>
      </c>
      <c r="D1845" s="9" t="s">
        <v>6736</v>
      </c>
      <c r="E1845" s="9" t="s">
        <v>8046</v>
      </c>
    </row>
    <row r="1846" spans="1:5" ht="15.75" x14ac:dyDescent="0.25">
      <c r="A1846" s="6" t="s">
        <v>524</v>
      </c>
      <c r="B1846" s="6" t="s">
        <v>4229</v>
      </c>
      <c r="C1846" s="6" t="s">
        <v>6355</v>
      </c>
      <c r="D1846" s="9" t="s">
        <v>6736</v>
      </c>
      <c r="E1846" s="9" t="s">
        <v>6761</v>
      </c>
    </row>
    <row r="1847" spans="1:5" ht="15.75" x14ac:dyDescent="0.25">
      <c r="A1847" s="6" t="s">
        <v>523</v>
      </c>
      <c r="B1847" s="6" t="s">
        <v>4230</v>
      </c>
      <c r="C1847" s="6" t="s">
        <v>6356</v>
      </c>
      <c r="D1847" s="9" t="s">
        <v>6736</v>
      </c>
      <c r="E1847" s="9" t="s">
        <v>8047</v>
      </c>
    </row>
    <row r="1848" spans="1:5" ht="15.75" x14ac:dyDescent="0.25">
      <c r="A1848" s="6" t="s">
        <v>522</v>
      </c>
      <c r="B1848" s="6" t="s">
        <v>4231</v>
      </c>
      <c r="C1848" s="6" t="s">
        <v>6357</v>
      </c>
      <c r="D1848" s="9" t="s">
        <v>6736</v>
      </c>
      <c r="E1848" s="9" t="s">
        <v>8048</v>
      </c>
    </row>
    <row r="1849" spans="1:5" ht="15.75" x14ac:dyDescent="0.25">
      <c r="A1849" s="6" t="s">
        <v>521</v>
      </c>
      <c r="B1849" s="6" t="s">
        <v>4232</v>
      </c>
      <c r="C1849" s="6" t="s">
        <v>6358</v>
      </c>
      <c r="D1849" s="9" t="s">
        <v>6736</v>
      </c>
      <c r="E1849" s="9" t="s">
        <v>8049</v>
      </c>
    </row>
    <row r="1850" spans="1:5" ht="15.75" x14ac:dyDescent="0.25">
      <c r="A1850" s="6" t="s">
        <v>520</v>
      </c>
      <c r="B1850" s="6" t="s">
        <v>4233</v>
      </c>
      <c r="C1850" s="6" t="s">
        <v>6359</v>
      </c>
      <c r="D1850" s="9" t="s">
        <v>6736</v>
      </c>
      <c r="E1850" s="9" t="s">
        <v>8050</v>
      </c>
    </row>
    <row r="1851" spans="1:5" ht="15.75" x14ac:dyDescent="0.25">
      <c r="A1851" s="6" t="s">
        <v>519</v>
      </c>
      <c r="B1851" s="6" t="s">
        <v>4234</v>
      </c>
      <c r="C1851" s="6" t="s">
        <v>6360</v>
      </c>
      <c r="D1851" s="9" t="s">
        <v>6736</v>
      </c>
      <c r="E1851" s="9" t="s">
        <v>7006</v>
      </c>
    </row>
    <row r="1852" spans="1:5" ht="15.75" x14ac:dyDescent="0.25">
      <c r="A1852" s="6" t="s">
        <v>518</v>
      </c>
      <c r="B1852" s="6" t="s">
        <v>4235</v>
      </c>
      <c r="C1852" s="6" t="s">
        <v>6361</v>
      </c>
      <c r="D1852" s="9" t="s">
        <v>6736</v>
      </c>
      <c r="E1852" s="9" t="s">
        <v>6783</v>
      </c>
    </row>
    <row r="1853" spans="1:5" ht="15.75" x14ac:dyDescent="0.25">
      <c r="A1853" s="6" t="s">
        <v>517</v>
      </c>
      <c r="B1853" s="6" t="s">
        <v>4236</v>
      </c>
      <c r="C1853" s="6" t="s">
        <v>6362</v>
      </c>
      <c r="D1853" s="9" t="s">
        <v>6736</v>
      </c>
      <c r="E1853" s="9" t="s">
        <v>8051</v>
      </c>
    </row>
    <row r="1854" spans="1:5" ht="15.75" x14ac:dyDescent="0.25">
      <c r="A1854" s="6" t="s">
        <v>515</v>
      </c>
      <c r="B1854" s="6" t="s">
        <v>4237</v>
      </c>
      <c r="C1854" s="6" t="s">
        <v>6363</v>
      </c>
      <c r="D1854" s="9" t="s">
        <v>6736</v>
      </c>
      <c r="E1854" s="9" t="s">
        <v>6783</v>
      </c>
    </row>
    <row r="1855" spans="1:5" ht="15.75" x14ac:dyDescent="0.25">
      <c r="A1855" s="6" t="s">
        <v>514</v>
      </c>
      <c r="B1855" s="6" t="s">
        <v>4238</v>
      </c>
      <c r="C1855" s="6" t="s">
        <v>6196</v>
      </c>
      <c r="D1855" s="9" t="s">
        <v>6734</v>
      </c>
      <c r="E1855" s="9" t="s">
        <v>8052</v>
      </c>
    </row>
    <row r="1856" spans="1:5" ht="15.75" x14ac:dyDescent="0.25">
      <c r="A1856" s="6" t="s">
        <v>513</v>
      </c>
      <c r="B1856" s="6" t="s">
        <v>4239</v>
      </c>
      <c r="C1856" s="6" t="s">
        <v>5378</v>
      </c>
      <c r="D1856" s="9" t="s">
        <v>6736</v>
      </c>
      <c r="E1856" s="9" t="s">
        <v>7208</v>
      </c>
    </row>
    <row r="1857" spans="1:5" ht="15.75" x14ac:dyDescent="0.25">
      <c r="A1857" s="6" t="s">
        <v>512</v>
      </c>
      <c r="B1857" s="6" t="s">
        <v>4240</v>
      </c>
      <c r="C1857" s="6" t="s">
        <v>6364</v>
      </c>
      <c r="D1857" s="9" t="s">
        <v>6736</v>
      </c>
      <c r="E1857" s="9" t="s">
        <v>7095</v>
      </c>
    </row>
    <row r="1858" spans="1:5" ht="15.75" x14ac:dyDescent="0.25">
      <c r="A1858" s="6" t="s">
        <v>511</v>
      </c>
      <c r="B1858" s="6" t="s">
        <v>4241</v>
      </c>
      <c r="C1858" s="6" t="s">
        <v>6365</v>
      </c>
      <c r="D1858" s="9" t="s">
        <v>6734</v>
      </c>
      <c r="E1858" s="9" t="s">
        <v>8053</v>
      </c>
    </row>
    <row r="1859" spans="1:5" ht="15.75" x14ac:dyDescent="0.25">
      <c r="A1859" s="6" t="s">
        <v>510</v>
      </c>
      <c r="B1859" s="6" t="s">
        <v>4242</v>
      </c>
      <c r="C1859" s="6" t="s">
        <v>6366</v>
      </c>
      <c r="D1859" s="9" t="s">
        <v>6736</v>
      </c>
      <c r="E1859" s="9" t="s">
        <v>8054</v>
      </c>
    </row>
    <row r="1860" spans="1:5" ht="15.75" x14ac:dyDescent="0.25">
      <c r="A1860" s="6" t="s">
        <v>509</v>
      </c>
      <c r="B1860" s="6" t="s">
        <v>4243</v>
      </c>
      <c r="C1860" s="6" t="s">
        <v>5728</v>
      </c>
      <c r="D1860" s="9" t="s">
        <v>6734</v>
      </c>
      <c r="E1860" s="9" t="s">
        <v>7728</v>
      </c>
    </row>
    <row r="1861" spans="1:5" ht="15.75" x14ac:dyDescent="0.25">
      <c r="A1861" s="6" t="s">
        <v>508</v>
      </c>
      <c r="B1861" s="6" t="s">
        <v>4244</v>
      </c>
      <c r="C1861" s="6" t="s">
        <v>5570</v>
      </c>
      <c r="D1861" s="9" t="s">
        <v>6734</v>
      </c>
      <c r="E1861" s="9" t="s">
        <v>8055</v>
      </c>
    </row>
    <row r="1862" spans="1:5" ht="15.75" x14ac:dyDescent="0.25">
      <c r="A1862" s="6" t="s">
        <v>507</v>
      </c>
      <c r="B1862" s="6" t="s">
        <v>4245</v>
      </c>
      <c r="C1862" s="6" t="s">
        <v>6367</v>
      </c>
      <c r="D1862" s="9" t="s">
        <v>6734</v>
      </c>
      <c r="E1862" s="9" t="s">
        <v>8056</v>
      </c>
    </row>
    <row r="1863" spans="1:5" ht="15.75" x14ac:dyDescent="0.25">
      <c r="A1863" s="6" t="s">
        <v>506</v>
      </c>
      <c r="B1863" s="6" t="s">
        <v>4246</v>
      </c>
      <c r="C1863" s="6" t="s">
        <v>5114</v>
      </c>
      <c r="D1863" s="9" t="s">
        <v>6734</v>
      </c>
      <c r="E1863" s="9" t="s">
        <v>7180</v>
      </c>
    </row>
    <row r="1864" spans="1:5" ht="15.75" x14ac:dyDescent="0.25">
      <c r="A1864" s="6" t="s">
        <v>505</v>
      </c>
      <c r="B1864" s="6" t="s">
        <v>4247</v>
      </c>
      <c r="C1864" s="6" t="s">
        <v>6368</v>
      </c>
      <c r="D1864" s="9" t="s">
        <v>6734</v>
      </c>
      <c r="E1864" s="9" t="s">
        <v>8057</v>
      </c>
    </row>
    <row r="1865" spans="1:5" ht="15.75" x14ac:dyDescent="0.25">
      <c r="A1865" s="6" t="s">
        <v>504</v>
      </c>
      <c r="B1865" s="6" t="s">
        <v>4248</v>
      </c>
      <c r="C1865" s="6" t="s">
        <v>6369</v>
      </c>
      <c r="D1865" s="9" t="s">
        <v>6734</v>
      </c>
      <c r="E1865" s="9" t="s">
        <v>6788</v>
      </c>
    </row>
    <row r="1866" spans="1:5" ht="15.75" x14ac:dyDescent="0.25">
      <c r="A1866" s="6" t="s">
        <v>503</v>
      </c>
      <c r="B1866" s="6" t="s">
        <v>4249</v>
      </c>
      <c r="C1866" s="6" t="s">
        <v>5161</v>
      </c>
      <c r="D1866" s="9" t="s">
        <v>6734</v>
      </c>
      <c r="E1866" s="9" t="s">
        <v>8058</v>
      </c>
    </row>
    <row r="1867" spans="1:5" ht="15.75" x14ac:dyDescent="0.25">
      <c r="A1867" s="6" t="s">
        <v>502</v>
      </c>
      <c r="B1867" s="6" t="s">
        <v>4250</v>
      </c>
      <c r="C1867" s="6" t="s">
        <v>6370</v>
      </c>
      <c r="D1867" s="9" t="s">
        <v>6736</v>
      </c>
      <c r="E1867" s="9" t="s">
        <v>8059</v>
      </c>
    </row>
    <row r="1868" spans="1:5" ht="15.75" x14ac:dyDescent="0.25">
      <c r="A1868" s="6" t="s">
        <v>501</v>
      </c>
      <c r="B1868" s="6" t="s">
        <v>4251</v>
      </c>
      <c r="C1868" s="6" t="s">
        <v>5493</v>
      </c>
      <c r="D1868" s="9" t="s">
        <v>6734</v>
      </c>
      <c r="E1868" s="9" t="s">
        <v>7360</v>
      </c>
    </row>
    <row r="1869" spans="1:5" ht="15.75" x14ac:dyDescent="0.25">
      <c r="A1869" s="6" t="s">
        <v>500</v>
      </c>
      <c r="B1869" s="6" t="s">
        <v>4252</v>
      </c>
      <c r="C1869" s="6" t="s">
        <v>5400</v>
      </c>
      <c r="D1869" s="9" t="s">
        <v>6736</v>
      </c>
      <c r="E1869" s="9" t="s">
        <v>8060</v>
      </c>
    </row>
    <row r="1870" spans="1:5" ht="15.75" x14ac:dyDescent="0.25">
      <c r="A1870" s="6" t="s">
        <v>499</v>
      </c>
      <c r="B1870" s="6" t="s">
        <v>4253</v>
      </c>
      <c r="C1870" s="6" t="s">
        <v>6371</v>
      </c>
      <c r="D1870" s="9" t="s">
        <v>6736</v>
      </c>
      <c r="E1870" s="9" t="s">
        <v>7067</v>
      </c>
    </row>
    <row r="1871" spans="1:5" ht="15.75" x14ac:dyDescent="0.25">
      <c r="A1871" s="6" t="s">
        <v>498</v>
      </c>
      <c r="B1871" s="6" t="s">
        <v>4254</v>
      </c>
      <c r="C1871" s="6" t="s">
        <v>4934</v>
      </c>
      <c r="D1871" s="9" t="s">
        <v>6736</v>
      </c>
      <c r="E1871" s="9" t="s">
        <v>6856</v>
      </c>
    </row>
    <row r="1872" spans="1:5" ht="15.75" x14ac:dyDescent="0.25">
      <c r="A1872" s="6" t="s">
        <v>497</v>
      </c>
      <c r="B1872" s="6" t="s">
        <v>4255</v>
      </c>
      <c r="C1872" s="6" t="s">
        <v>6372</v>
      </c>
      <c r="D1872" s="9" t="s">
        <v>6736</v>
      </c>
      <c r="E1872" s="9" t="s">
        <v>8061</v>
      </c>
    </row>
    <row r="1873" spans="1:5" ht="15.75" x14ac:dyDescent="0.25">
      <c r="A1873" s="6" t="s">
        <v>496</v>
      </c>
      <c r="B1873" s="6" t="s">
        <v>4256</v>
      </c>
      <c r="C1873" s="6" t="s">
        <v>6373</v>
      </c>
      <c r="D1873" s="9" t="s">
        <v>6736</v>
      </c>
      <c r="E1873" s="9" t="s">
        <v>8062</v>
      </c>
    </row>
    <row r="1874" spans="1:5" ht="15.75" x14ac:dyDescent="0.25">
      <c r="A1874" s="6" t="s">
        <v>495</v>
      </c>
      <c r="B1874" s="6" t="s">
        <v>4257</v>
      </c>
      <c r="C1874" s="6" t="s">
        <v>6374</v>
      </c>
      <c r="D1874" s="9" t="s">
        <v>6736</v>
      </c>
      <c r="E1874" s="9" t="s">
        <v>8063</v>
      </c>
    </row>
    <row r="1875" spans="1:5" ht="15.75" x14ac:dyDescent="0.25">
      <c r="A1875" s="6" t="s">
        <v>494</v>
      </c>
      <c r="B1875" s="6" t="s">
        <v>4258</v>
      </c>
      <c r="C1875" s="6" t="s">
        <v>6375</v>
      </c>
      <c r="D1875" s="9" t="s">
        <v>6736</v>
      </c>
      <c r="E1875" s="9" t="s">
        <v>8064</v>
      </c>
    </row>
    <row r="1876" spans="1:5" ht="15.75" x14ac:dyDescent="0.25">
      <c r="A1876" s="6" t="s">
        <v>493</v>
      </c>
      <c r="B1876" s="6" t="s">
        <v>4259</v>
      </c>
      <c r="C1876" s="6" t="s">
        <v>6376</v>
      </c>
      <c r="D1876" s="9" t="s">
        <v>6736</v>
      </c>
      <c r="E1876" s="9" t="s">
        <v>8065</v>
      </c>
    </row>
    <row r="1877" spans="1:5" ht="15.75" x14ac:dyDescent="0.25">
      <c r="A1877" s="6" t="s">
        <v>492</v>
      </c>
      <c r="B1877" s="6" t="s">
        <v>4260</v>
      </c>
      <c r="C1877" s="6" t="s">
        <v>5761</v>
      </c>
      <c r="D1877" s="9" t="s">
        <v>6734</v>
      </c>
      <c r="E1877" s="9" t="s">
        <v>8066</v>
      </c>
    </row>
    <row r="1878" spans="1:5" ht="15.75" x14ac:dyDescent="0.25">
      <c r="A1878" s="6" t="s">
        <v>491</v>
      </c>
      <c r="B1878" s="6" t="s">
        <v>4261</v>
      </c>
      <c r="C1878" s="6" t="s">
        <v>6377</v>
      </c>
      <c r="D1878" s="9" t="s">
        <v>6734</v>
      </c>
      <c r="E1878" s="9" t="s">
        <v>7301</v>
      </c>
    </row>
    <row r="1879" spans="1:5" ht="15.75" x14ac:dyDescent="0.25">
      <c r="A1879" s="6" t="s">
        <v>490</v>
      </c>
      <c r="B1879" s="6" t="s">
        <v>4262</v>
      </c>
      <c r="C1879" s="6" t="s">
        <v>6378</v>
      </c>
      <c r="D1879" s="9" t="s">
        <v>7152</v>
      </c>
      <c r="E1879" s="9" t="s">
        <v>8067</v>
      </c>
    </row>
    <row r="1880" spans="1:5" ht="15.75" x14ac:dyDescent="0.25">
      <c r="A1880" s="6" t="s">
        <v>489</v>
      </c>
      <c r="B1880" s="6" t="s">
        <v>4263</v>
      </c>
      <c r="C1880" s="6" t="s">
        <v>6379</v>
      </c>
      <c r="D1880" s="9" t="s">
        <v>6734</v>
      </c>
      <c r="E1880" s="9" t="s">
        <v>8068</v>
      </c>
    </row>
    <row r="1881" spans="1:5" ht="15.75" x14ac:dyDescent="0.25">
      <c r="A1881" s="6" t="s">
        <v>488</v>
      </c>
      <c r="B1881" s="6" t="s">
        <v>4264</v>
      </c>
      <c r="C1881" s="6" t="s">
        <v>6380</v>
      </c>
      <c r="D1881" s="9" t="s">
        <v>6734</v>
      </c>
      <c r="E1881" s="9" t="s">
        <v>8069</v>
      </c>
    </row>
    <row r="1882" spans="1:5" ht="15.75" x14ac:dyDescent="0.25">
      <c r="A1882" s="6" t="s">
        <v>487</v>
      </c>
      <c r="B1882" s="6" t="s">
        <v>4265</v>
      </c>
      <c r="C1882" s="6" t="s">
        <v>5269</v>
      </c>
      <c r="D1882" s="9" t="s">
        <v>6736</v>
      </c>
      <c r="E1882" s="9" t="s">
        <v>8070</v>
      </c>
    </row>
    <row r="1883" spans="1:5" ht="15.75" x14ac:dyDescent="0.25">
      <c r="A1883" s="6" t="s">
        <v>486</v>
      </c>
      <c r="B1883" s="6" t="s">
        <v>4266</v>
      </c>
      <c r="C1883" s="6" t="s">
        <v>6381</v>
      </c>
      <c r="D1883" s="9" t="s">
        <v>6734</v>
      </c>
      <c r="E1883" s="9" t="s">
        <v>8066</v>
      </c>
    </row>
    <row r="1884" spans="1:5" ht="15.75" x14ac:dyDescent="0.25">
      <c r="A1884" s="6" t="s">
        <v>485</v>
      </c>
      <c r="B1884" s="6" t="s">
        <v>4267</v>
      </c>
      <c r="C1884" s="6" t="s">
        <v>6382</v>
      </c>
      <c r="D1884" s="9" t="s">
        <v>6734</v>
      </c>
      <c r="E1884" s="9" t="s">
        <v>8071</v>
      </c>
    </row>
    <row r="1885" spans="1:5" ht="15.75" x14ac:dyDescent="0.25">
      <c r="A1885" s="6" t="s">
        <v>484</v>
      </c>
      <c r="B1885" s="6" t="s">
        <v>4268</v>
      </c>
      <c r="C1885" s="6" t="s">
        <v>6383</v>
      </c>
      <c r="D1885" s="9" t="s">
        <v>6734</v>
      </c>
      <c r="E1885" s="9" t="s">
        <v>8072</v>
      </c>
    </row>
    <row r="1886" spans="1:5" ht="15.75" x14ac:dyDescent="0.25">
      <c r="A1886" s="6" t="s">
        <v>483</v>
      </c>
      <c r="B1886" s="6" t="s">
        <v>4269</v>
      </c>
      <c r="C1886" s="6" t="s">
        <v>6384</v>
      </c>
      <c r="D1886" s="9" t="s">
        <v>6734</v>
      </c>
      <c r="E1886" s="9" t="s">
        <v>8073</v>
      </c>
    </row>
    <row r="1887" spans="1:5" ht="15.75" x14ac:dyDescent="0.25">
      <c r="A1887" s="6" t="s">
        <v>482</v>
      </c>
      <c r="B1887" s="6" t="s">
        <v>4270</v>
      </c>
      <c r="C1887" s="6" t="s">
        <v>6385</v>
      </c>
      <c r="D1887" s="9" t="s">
        <v>6734</v>
      </c>
      <c r="E1887" s="9" t="s">
        <v>8074</v>
      </c>
    </row>
    <row r="1888" spans="1:5" ht="15.75" x14ac:dyDescent="0.25">
      <c r="A1888" s="6" t="s">
        <v>481</v>
      </c>
      <c r="B1888" s="6" t="s">
        <v>4271</v>
      </c>
      <c r="C1888" s="6" t="s">
        <v>6386</v>
      </c>
      <c r="D1888" s="9" t="s">
        <v>6736</v>
      </c>
      <c r="E1888" s="9" t="s">
        <v>8075</v>
      </c>
    </row>
    <row r="1889" spans="1:6" ht="15.75" x14ac:dyDescent="0.25">
      <c r="A1889" s="6" t="s">
        <v>480</v>
      </c>
      <c r="B1889" s="6" t="s">
        <v>4272</v>
      </c>
      <c r="C1889" s="6" t="s">
        <v>6387</v>
      </c>
      <c r="D1889" s="9" t="s">
        <v>6736</v>
      </c>
      <c r="E1889" s="9" t="s">
        <v>7082</v>
      </c>
    </row>
    <row r="1890" spans="1:6" ht="15.75" x14ac:dyDescent="0.25">
      <c r="A1890" s="6" t="s">
        <v>479</v>
      </c>
      <c r="B1890" s="6" t="s">
        <v>4273</v>
      </c>
      <c r="C1890" s="6" t="s">
        <v>5284</v>
      </c>
      <c r="D1890" s="9" t="s">
        <v>6736</v>
      </c>
      <c r="E1890" s="9" t="s">
        <v>8076</v>
      </c>
    </row>
    <row r="1891" spans="1:6" ht="15.75" x14ac:dyDescent="0.25">
      <c r="A1891" s="6" t="s">
        <v>478</v>
      </c>
      <c r="B1891" s="6" t="s">
        <v>4274</v>
      </c>
      <c r="C1891" s="6" t="s">
        <v>6388</v>
      </c>
      <c r="D1891" s="9" t="s">
        <v>6734</v>
      </c>
      <c r="E1891" s="9" t="s">
        <v>7628</v>
      </c>
    </row>
    <row r="1892" spans="1:6" ht="15.75" x14ac:dyDescent="0.25">
      <c r="A1892" s="6" t="s">
        <v>477</v>
      </c>
      <c r="B1892" s="6" t="s">
        <v>4275</v>
      </c>
      <c r="C1892" s="6" t="s">
        <v>6389</v>
      </c>
      <c r="D1892" s="9" t="s">
        <v>6736</v>
      </c>
      <c r="E1892" s="9" t="s">
        <v>6755</v>
      </c>
    </row>
    <row r="1893" spans="1:6" ht="15.75" x14ac:dyDescent="0.25">
      <c r="A1893" s="6" t="s">
        <v>476</v>
      </c>
      <c r="B1893" s="6" t="s">
        <v>4276</v>
      </c>
      <c r="C1893" s="6" t="s">
        <v>6390</v>
      </c>
      <c r="D1893" s="9" t="s">
        <v>6736</v>
      </c>
      <c r="E1893" s="9" t="s">
        <v>8077</v>
      </c>
    </row>
    <row r="1894" spans="1:6" ht="15.75" x14ac:dyDescent="0.25">
      <c r="A1894" s="6" t="s">
        <v>475</v>
      </c>
      <c r="B1894" s="6" t="s">
        <v>4277</v>
      </c>
      <c r="C1894" s="6" t="s">
        <v>6391</v>
      </c>
      <c r="D1894" s="9" t="s">
        <v>6734</v>
      </c>
      <c r="E1894" s="9" t="s">
        <v>8078</v>
      </c>
    </row>
    <row r="1895" spans="1:6" ht="15.75" x14ac:dyDescent="0.25">
      <c r="A1895" s="6" t="s">
        <v>474</v>
      </c>
      <c r="B1895" s="6" t="s">
        <v>4278</v>
      </c>
      <c r="C1895" s="6" t="s">
        <v>6392</v>
      </c>
      <c r="D1895" s="9" t="s">
        <v>6736</v>
      </c>
      <c r="E1895" s="9" t="s">
        <v>6846</v>
      </c>
    </row>
    <row r="1896" spans="1:6" ht="15.75" x14ac:dyDescent="0.25">
      <c r="A1896" s="6" t="s">
        <v>473</v>
      </c>
      <c r="B1896" s="6" t="s">
        <v>4279</v>
      </c>
      <c r="C1896" s="6" t="s">
        <v>6393</v>
      </c>
      <c r="D1896" s="9" t="s">
        <v>6734</v>
      </c>
      <c r="E1896" s="9" t="s">
        <v>8079</v>
      </c>
    </row>
    <row r="1897" spans="1:6" ht="15.75" x14ac:dyDescent="0.25">
      <c r="A1897" s="6" t="s">
        <v>472</v>
      </c>
      <c r="B1897" s="6" t="s">
        <v>4280</v>
      </c>
      <c r="C1897" s="6" t="s">
        <v>4966</v>
      </c>
      <c r="D1897" s="9" t="s">
        <v>6736</v>
      </c>
      <c r="E1897" s="9" t="s">
        <v>8080</v>
      </c>
      <c r="F1897" t="s">
        <v>7330</v>
      </c>
    </row>
    <row r="1898" spans="1:6" ht="15.75" x14ac:dyDescent="0.25">
      <c r="A1898" s="6" t="s">
        <v>471</v>
      </c>
      <c r="B1898" s="6" t="s">
        <v>4281</v>
      </c>
      <c r="C1898" s="6" t="s">
        <v>6394</v>
      </c>
      <c r="D1898" s="9" t="s">
        <v>6736</v>
      </c>
      <c r="E1898" s="9" t="s">
        <v>6882</v>
      </c>
    </row>
    <row r="1899" spans="1:6" ht="15.75" x14ac:dyDescent="0.25">
      <c r="A1899" s="6" t="s">
        <v>470</v>
      </c>
      <c r="B1899" s="6" t="s">
        <v>4282</v>
      </c>
      <c r="C1899" s="6" t="s">
        <v>4799</v>
      </c>
      <c r="D1899" s="9" t="s">
        <v>6736</v>
      </c>
      <c r="E1899" s="9" t="s">
        <v>8081</v>
      </c>
    </row>
    <row r="1900" spans="1:6" ht="15.75" x14ac:dyDescent="0.25">
      <c r="A1900" s="6" t="s">
        <v>469</v>
      </c>
      <c r="B1900" s="6" t="s">
        <v>4283</v>
      </c>
      <c r="C1900" s="6" t="s">
        <v>4829</v>
      </c>
      <c r="D1900" s="9" t="s">
        <v>6736</v>
      </c>
      <c r="E1900" s="9" t="s">
        <v>7095</v>
      </c>
    </row>
    <row r="1901" spans="1:6" ht="15.75" x14ac:dyDescent="0.25">
      <c r="A1901" s="6" t="s">
        <v>468</v>
      </c>
      <c r="B1901" s="6" t="s">
        <v>4284</v>
      </c>
      <c r="C1901" s="6" t="s">
        <v>6395</v>
      </c>
      <c r="D1901" s="9" t="s">
        <v>6734</v>
      </c>
      <c r="E1901" s="9" t="s">
        <v>6828</v>
      </c>
    </row>
    <row r="1902" spans="1:6" ht="15.75" x14ac:dyDescent="0.25">
      <c r="A1902" s="6" t="s">
        <v>467</v>
      </c>
      <c r="B1902" s="6" t="s">
        <v>4285</v>
      </c>
      <c r="C1902" s="6" t="s">
        <v>6305</v>
      </c>
      <c r="D1902" s="9" t="s">
        <v>6734</v>
      </c>
      <c r="E1902" s="9" t="s">
        <v>8082</v>
      </c>
    </row>
    <row r="1903" spans="1:6" ht="15.75" x14ac:dyDescent="0.25">
      <c r="A1903" s="6" t="s">
        <v>466</v>
      </c>
      <c r="B1903" s="6" t="s">
        <v>4286</v>
      </c>
      <c r="C1903" s="6" t="s">
        <v>6396</v>
      </c>
      <c r="D1903" s="9" t="s">
        <v>6734</v>
      </c>
      <c r="E1903" s="9" t="s">
        <v>7603</v>
      </c>
    </row>
    <row r="1904" spans="1:6" ht="15.75" x14ac:dyDescent="0.25">
      <c r="A1904" s="6" t="s">
        <v>465</v>
      </c>
      <c r="B1904" s="6" t="s">
        <v>4287</v>
      </c>
      <c r="C1904" s="6" t="s">
        <v>6397</v>
      </c>
      <c r="D1904" s="9" t="s">
        <v>6734</v>
      </c>
      <c r="E1904" s="9" t="s">
        <v>6945</v>
      </c>
    </row>
    <row r="1905" spans="1:5" ht="15.75" x14ac:dyDescent="0.25">
      <c r="A1905" s="6" t="s">
        <v>464</v>
      </c>
      <c r="B1905" s="6" t="s">
        <v>4288</v>
      </c>
      <c r="C1905" s="6" t="s">
        <v>6398</v>
      </c>
      <c r="D1905" s="9" t="s">
        <v>6734</v>
      </c>
      <c r="E1905" s="9" t="s">
        <v>8083</v>
      </c>
    </row>
    <row r="1906" spans="1:5" ht="15.75" x14ac:dyDescent="0.25">
      <c r="A1906" s="6" t="s">
        <v>463</v>
      </c>
      <c r="B1906" s="6" t="s">
        <v>4289</v>
      </c>
      <c r="C1906" s="6" t="s">
        <v>6399</v>
      </c>
      <c r="D1906" s="9" t="s">
        <v>6734</v>
      </c>
      <c r="E1906" s="9" t="s">
        <v>8084</v>
      </c>
    </row>
    <row r="1907" spans="1:5" ht="15.75" x14ac:dyDescent="0.25">
      <c r="A1907" s="6" t="s">
        <v>462</v>
      </c>
      <c r="B1907" s="6" t="s">
        <v>4290</v>
      </c>
      <c r="C1907" s="6" t="s">
        <v>6400</v>
      </c>
      <c r="D1907" s="9" t="s">
        <v>6736</v>
      </c>
      <c r="E1907" s="9" t="s">
        <v>8085</v>
      </c>
    </row>
    <row r="1908" spans="1:5" ht="15.75" x14ac:dyDescent="0.25">
      <c r="A1908" s="6" t="s">
        <v>461</v>
      </c>
      <c r="B1908" s="6" t="s">
        <v>4291</v>
      </c>
      <c r="C1908" s="6" t="s">
        <v>5015</v>
      </c>
      <c r="D1908" s="9" t="s">
        <v>6734</v>
      </c>
      <c r="E1908" s="9" t="s">
        <v>8086</v>
      </c>
    </row>
    <row r="1909" spans="1:5" ht="15.75" x14ac:dyDescent="0.25">
      <c r="A1909" s="6" t="s">
        <v>460</v>
      </c>
      <c r="B1909" s="6" t="s">
        <v>4292</v>
      </c>
      <c r="C1909" s="6" t="s">
        <v>6401</v>
      </c>
      <c r="D1909" s="9" t="s">
        <v>6734</v>
      </c>
      <c r="E1909" s="9" t="s">
        <v>8087</v>
      </c>
    </row>
    <row r="1910" spans="1:5" ht="15.75" x14ac:dyDescent="0.25">
      <c r="A1910" s="6" t="s">
        <v>459</v>
      </c>
      <c r="B1910" s="6" t="s">
        <v>4293</v>
      </c>
      <c r="C1910" s="6" t="s">
        <v>6402</v>
      </c>
      <c r="D1910" s="9" t="s">
        <v>6736</v>
      </c>
      <c r="E1910" s="9" t="s">
        <v>8088</v>
      </c>
    </row>
    <row r="1911" spans="1:5" ht="15.75" x14ac:dyDescent="0.25">
      <c r="A1911" s="6" t="s">
        <v>458</v>
      </c>
      <c r="B1911" s="6" t="s">
        <v>4294</v>
      </c>
      <c r="C1911" s="6" t="s">
        <v>5161</v>
      </c>
      <c r="D1911" s="9" t="s">
        <v>6736</v>
      </c>
      <c r="E1911" s="9" t="s">
        <v>8089</v>
      </c>
    </row>
    <row r="1912" spans="1:5" ht="15.75" x14ac:dyDescent="0.25">
      <c r="A1912" s="6" t="s">
        <v>457</v>
      </c>
      <c r="B1912" s="6" t="s">
        <v>4295</v>
      </c>
      <c r="C1912" s="6" t="s">
        <v>6403</v>
      </c>
      <c r="D1912" s="9" t="s">
        <v>6734</v>
      </c>
      <c r="E1912" s="9" t="s">
        <v>8090</v>
      </c>
    </row>
    <row r="1913" spans="1:5" ht="15.75" x14ac:dyDescent="0.25">
      <c r="A1913" s="6" t="s">
        <v>456</v>
      </c>
      <c r="B1913" s="6" t="s">
        <v>4296</v>
      </c>
      <c r="C1913" s="6" t="s">
        <v>5103</v>
      </c>
      <c r="D1913" s="9" t="s">
        <v>6736</v>
      </c>
      <c r="E1913" s="9" t="s">
        <v>8091</v>
      </c>
    </row>
    <row r="1914" spans="1:5" ht="15.75" x14ac:dyDescent="0.25">
      <c r="A1914" s="6" t="s">
        <v>455</v>
      </c>
      <c r="B1914" s="6" t="s">
        <v>4297</v>
      </c>
      <c r="C1914" s="6" t="s">
        <v>6404</v>
      </c>
      <c r="D1914" s="9" t="s">
        <v>6736</v>
      </c>
      <c r="E1914" s="9" t="s">
        <v>8092</v>
      </c>
    </row>
    <row r="1915" spans="1:5" ht="15.75" x14ac:dyDescent="0.25">
      <c r="A1915" s="6" t="s">
        <v>454</v>
      </c>
      <c r="B1915" s="6" t="s">
        <v>4298</v>
      </c>
      <c r="C1915" s="6" t="s">
        <v>5289</v>
      </c>
      <c r="D1915" s="9" t="s">
        <v>6736</v>
      </c>
      <c r="E1915" s="9" t="s">
        <v>8093</v>
      </c>
    </row>
    <row r="1916" spans="1:5" ht="15.75" x14ac:dyDescent="0.25">
      <c r="A1916" s="6" t="s">
        <v>453</v>
      </c>
      <c r="B1916" s="6" t="s">
        <v>4299</v>
      </c>
      <c r="C1916" s="6" t="s">
        <v>6405</v>
      </c>
      <c r="D1916" s="9" t="s">
        <v>6734</v>
      </c>
      <c r="E1916" s="9" t="s">
        <v>8094</v>
      </c>
    </row>
    <row r="1917" spans="1:5" ht="15.75" x14ac:dyDescent="0.25">
      <c r="A1917" s="6" t="s">
        <v>452</v>
      </c>
      <c r="B1917" s="6" t="s">
        <v>4300</v>
      </c>
      <c r="C1917" s="6" t="s">
        <v>6406</v>
      </c>
      <c r="D1917" s="9" t="s">
        <v>6736</v>
      </c>
      <c r="E1917" s="9" t="s">
        <v>8095</v>
      </c>
    </row>
    <row r="1918" spans="1:5" ht="15.75" x14ac:dyDescent="0.25">
      <c r="A1918" s="6" t="s">
        <v>451</v>
      </c>
      <c r="B1918" s="6" t="s">
        <v>4301</v>
      </c>
      <c r="C1918" s="6" t="s">
        <v>6407</v>
      </c>
      <c r="D1918" s="9" t="s">
        <v>6736</v>
      </c>
      <c r="E1918" s="9" t="s">
        <v>6880</v>
      </c>
    </row>
    <row r="1919" spans="1:5" ht="15.75" x14ac:dyDescent="0.25">
      <c r="A1919" s="6" t="s">
        <v>450</v>
      </c>
      <c r="B1919" s="6" t="s">
        <v>4302</v>
      </c>
      <c r="C1919" s="6" t="s">
        <v>6408</v>
      </c>
      <c r="D1919" s="9" t="s">
        <v>6736</v>
      </c>
      <c r="E1919" s="9" t="s">
        <v>7738</v>
      </c>
    </row>
    <row r="1920" spans="1:5" ht="15.75" x14ac:dyDescent="0.25">
      <c r="A1920" s="6" t="s">
        <v>449</v>
      </c>
      <c r="B1920" s="6" t="s">
        <v>4303</v>
      </c>
      <c r="C1920" s="6" t="s">
        <v>6409</v>
      </c>
      <c r="D1920" s="9" t="s">
        <v>6736</v>
      </c>
      <c r="E1920" s="9" t="s">
        <v>8096</v>
      </c>
    </row>
    <row r="1921" spans="1:5" ht="15.75" x14ac:dyDescent="0.25">
      <c r="A1921" s="6" t="s">
        <v>448</v>
      </c>
      <c r="B1921" s="6" t="s">
        <v>4304</v>
      </c>
      <c r="C1921" s="6" t="s">
        <v>6410</v>
      </c>
      <c r="D1921" s="9" t="s">
        <v>6736</v>
      </c>
      <c r="E1921" s="9" t="s">
        <v>6843</v>
      </c>
    </row>
    <row r="1922" spans="1:5" ht="15.75" x14ac:dyDescent="0.25">
      <c r="A1922" s="6" t="s">
        <v>447</v>
      </c>
      <c r="B1922" s="6" t="s">
        <v>4305</v>
      </c>
      <c r="C1922" s="6" t="s">
        <v>6411</v>
      </c>
      <c r="D1922" s="9" t="s">
        <v>7152</v>
      </c>
      <c r="E1922" s="9" t="s">
        <v>8097</v>
      </c>
    </row>
    <row r="1923" spans="1:5" ht="15.75" x14ac:dyDescent="0.25">
      <c r="A1923" s="6" t="s">
        <v>446</v>
      </c>
      <c r="B1923" s="6" t="s">
        <v>4306</v>
      </c>
      <c r="C1923" s="6" t="s">
        <v>6412</v>
      </c>
      <c r="D1923" s="9" t="s">
        <v>6736</v>
      </c>
      <c r="E1923" s="9" t="s">
        <v>6880</v>
      </c>
    </row>
    <row r="1924" spans="1:5" ht="15.75" x14ac:dyDescent="0.25">
      <c r="A1924" s="6" t="s">
        <v>445</v>
      </c>
      <c r="B1924" s="6" t="s">
        <v>4307</v>
      </c>
      <c r="C1924" s="6" t="s">
        <v>6413</v>
      </c>
      <c r="D1924" s="9" t="s">
        <v>6736</v>
      </c>
      <c r="E1924" s="9" t="s">
        <v>7334</v>
      </c>
    </row>
    <row r="1925" spans="1:5" ht="15.75" x14ac:dyDescent="0.25">
      <c r="A1925" s="6" t="s">
        <v>444</v>
      </c>
      <c r="B1925" s="6" t="s">
        <v>4308</v>
      </c>
      <c r="C1925" s="6" t="s">
        <v>6414</v>
      </c>
      <c r="D1925" s="9" t="s">
        <v>6736</v>
      </c>
      <c r="E1925" s="9" t="s">
        <v>8098</v>
      </c>
    </row>
    <row r="1926" spans="1:5" ht="15.75" x14ac:dyDescent="0.25">
      <c r="A1926" s="6" t="s">
        <v>443</v>
      </c>
      <c r="B1926" s="6" t="s">
        <v>4309</v>
      </c>
      <c r="C1926" s="6" t="s">
        <v>6415</v>
      </c>
      <c r="D1926" s="9" t="s">
        <v>6736</v>
      </c>
      <c r="E1926" s="9" t="s">
        <v>6866</v>
      </c>
    </row>
    <row r="1927" spans="1:5" ht="15.75" x14ac:dyDescent="0.25">
      <c r="A1927" s="6" t="s">
        <v>442</v>
      </c>
      <c r="B1927" s="6" t="s">
        <v>4310</v>
      </c>
      <c r="C1927" s="6" t="s">
        <v>5531</v>
      </c>
      <c r="D1927" s="9" t="s">
        <v>6734</v>
      </c>
      <c r="E1927" s="9" t="s">
        <v>8099</v>
      </c>
    </row>
    <row r="1928" spans="1:5" ht="15.75" x14ac:dyDescent="0.25">
      <c r="A1928" s="6" t="s">
        <v>441</v>
      </c>
      <c r="B1928" s="6" t="s">
        <v>4311</v>
      </c>
      <c r="C1928" s="6" t="s">
        <v>6416</v>
      </c>
      <c r="D1928" s="9" t="s">
        <v>6734</v>
      </c>
      <c r="E1928" s="9" t="s">
        <v>8100</v>
      </c>
    </row>
    <row r="1929" spans="1:5" ht="15.75" x14ac:dyDescent="0.25">
      <c r="A1929" s="6" t="s">
        <v>440</v>
      </c>
      <c r="B1929" s="6" t="s">
        <v>4312</v>
      </c>
      <c r="C1929" s="6" t="s">
        <v>6417</v>
      </c>
      <c r="D1929" s="9" t="s">
        <v>6736</v>
      </c>
      <c r="E1929" s="9" t="s">
        <v>6798</v>
      </c>
    </row>
    <row r="1930" spans="1:5" ht="15.75" x14ac:dyDescent="0.25">
      <c r="A1930" s="6" t="s">
        <v>439</v>
      </c>
      <c r="B1930" s="6" t="s">
        <v>4313</v>
      </c>
      <c r="C1930" s="6" t="s">
        <v>5733</v>
      </c>
      <c r="D1930" s="9" t="s">
        <v>6734</v>
      </c>
      <c r="E1930" s="9" t="s">
        <v>8101</v>
      </c>
    </row>
    <row r="1931" spans="1:5" ht="15.75" x14ac:dyDescent="0.25">
      <c r="A1931" s="6" t="s">
        <v>438</v>
      </c>
      <c r="B1931" s="6" t="s">
        <v>4314</v>
      </c>
      <c r="C1931" s="6" t="s">
        <v>5195</v>
      </c>
      <c r="D1931" s="9" t="s">
        <v>6734</v>
      </c>
      <c r="E1931" s="9" t="s">
        <v>7601</v>
      </c>
    </row>
    <row r="1932" spans="1:5" ht="15.75" x14ac:dyDescent="0.25">
      <c r="A1932" s="6" t="s">
        <v>437</v>
      </c>
      <c r="B1932" s="6" t="s">
        <v>4315</v>
      </c>
      <c r="C1932" s="6" t="s">
        <v>6418</v>
      </c>
      <c r="D1932" s="9" t="s">
        <v>6734</v>
      </c>
      <c r="E1932" s="9" t="s">
        <v>8102</v>
      </c>
    </row>
    <row r="1933" spans="1:5" ht="15.75" x14ac:dyDescent="0.25">
      <c r="A1933" s="6" t="s">
        <v>436</v>
      </c>
      <c r="B1933" s="6" t="s">
        <v>4316</v>
      </c>
      <c r="C1933" s="6" t="s">
        <v>6419</v>
      </c>
      <c r="D1933" s="9" t="s">
        <v>6734</v>
      </c>
      <c r="E1933" s="9" t="s">
        <v>8103</v>
      </c>
    </row>
    <row r="1934" spans="1:5" ht="15.75" x14ac:dyDescent="0.25">
      <c r="A1934" s="6" t="s">
        <v>435</v>
      </c>
      <c r="B1934" s="6" t="s">
        <v>4317</v>
      </c>
      <c r="C1934" s="6" t="s">
        <v>6420</v>
      </c>
      <c r="D1934" s="9" t="s">
        <v>6736</v>
      </c>
      <c r="E1934" s="9" t="s">
        <v>6816</v>
      </c>
    </row>
    <row r="1935" spans="1:5" ht="15.75" x14ac:dyDescent="0.25">
      <c r="A1935" s="6" t="s">
        <v>434</v>
      </c>
      <c r="B1935" s="6" t="s">
        <v>4318</v>
      </c>
      <c r="C1935" s="6" t="s">
        <v>6421</v>
      </c>
      <c r="D1935" s="9" t="s">
        <v>6734</v>
      </c>
      <c r="E1935" s="9" t="s">
        <v>6828</v>
      </c>
    </row>
    <row r="1936" spans="1:5" ht="15.75" x14ac:dyDescent="0.25">
      <c r="A1936" s="6" t="s">
        <v>433</v>
      </c>
      <c r="B1936" s="6" t="s">
        <v>4319</v>
      </c>
      <c r="C1936" s="6" t="s">
        <v>6422</v>
      </c>
      <c r="D1936" s="9" t="s">
        <v>6734</v>
      </c>
      <c r="E1936" s="9" t="s">
        <v>8104</v>
      </c>
    </row>
    <row r="1937" spans="1:5" ht="15.75" x14ac:dyDescent="0.25">
      <c r="A1937" s="6" t="s">
        <v>432</v>
      </c>
      <c r="B1937" s="6" t="s">
        <v>4320</v>
      </c>
      <c r="C1937" s="6" t="s">
        <v>6423</v>
      </c>
      <c r="D1937" s="9" t="s">
        <v>6736</v>
      </c>
      <c r="E1937" s="9" t="s">
        <v>8105</v>
      </c>
    </row>
    <row r="1938" spans="1:5" ht="15.75" x14ac:dyDescent="0.25">
      <c r="A1938" s="6" t="s">
        <v>431</v>
      </c>
      <c r="B1938" s="6" t="s">
        <v>4321</v>
      </c>
      <c r="C1938" s="6" t="s">
        <v>6424</v>
      </c>
      <c r="D1938" s="9" t="s">
        <v>7152</v>
      </c>
      <c r="E1938" s="9" t="s">
        <v>8106</v>
      </c>
    </row>
    <row r="1939" spans="1:5" ht="15.75" x14ac:dyDescent="0.25">
      <c r="A1939" s="6" t="s">
        <v>430</v>
      </c>
      <c r="B1939" s="6" t="s">
        <v>4322</v>
      </c>
      <c r="C1939" s="6" t="s">
        <v>6246</v>
      </c>
      <c r="D1939" s="9" t="s">
        <v>6736</v>
      </c>
      <c r="E1939" s="9" t="s">
        <v>6747</v>
      </c>
    </row>
    <row r="1940" spans="1:5" ht="15.75" x14ac:dyDescent="0.25">
      <c r="A1940" s="6" t="s">
        <v>429</v>
      </c>
      <c r="B1940" s="6" t="s">
        <v>4323</v>
      </c>
      <c r="C1940" s="6" t="s">
        <v>6425</v>
      </c>
      <c r="D1940" s="9" t="s">
        <v>6736</v>
      </c>
      <c r="E1940" s="9" t="s">
        <v>8107</v>
      </c>
    </row>
    <row r="1941" spans="1:5" ht="15.75" x14ac:dyDescent="0.25">
      <c r="A1941" s="6" t="s">
        <v>428</v>
      </c>
      <c r="B1941" s="6" t="s">
        <v>4324</v>
      </c>
      <c r="C1941" s="6" t="s">
        <v>6426</v>
      </c>
      <c r="D1941" s="9" t="s">
        <v>6736</v>
      </c>
      <c r="E1941" s="9" t="s">
        <v>6874</v>
      </c>
    </row>
    <row r="1942" spans="1:5" ht="15.75" x14ac:dyDescent="0.25">
      <c r="A1942" s="6" t="s">
        <v>427</v>
      </c>
      <c r="B1942" s="6" t="s">
        <v>4325</v>
      </c>
      <c r="C1942" s="6" t="s">
        <v>5497</v>
      </c>
      <c r="D1942" s="9" t="s">
        <v>6736</v>
      </c>
      <c r="E1942" s="9" t="s">
        <v>8108</v>
      </c>
    </row>
    <row r="1943" spans="1:5" ht="15.75" x14ac:dyDescent="0.25">
      <c r="A1943" s="6" t="s">
        <v>426</v>
      </c>
      <c r="B1943" s="6" t="s">
        <v>4326</v>
      </c>
      <c r="C1943" s="6" t="s">
        <v>6427</v>
      </c>
      <c r="D1943" s="9" t="s">
        <v>6736</v>
      </c>
      <c r="E1943" s="9" t="s">
        <v>8109</v>
      </c>
    </row>
    <row r="1944" spans="1:5" ht="15.75" x14ac:dyDescent="0.25">
      <c r="A1944" s="6" t="s">
        <v>425</v>
      </c>
      <c r="B1944" s="6" t="s">
        <v>4327</v>
      </c>
      <c r="C1944" s="6" t="s">
        <v>6428</v>
      </c>
      <c r="D1944" s="9" t="s">
        <v>6736</v>
      </c>
      <c r="E1944" s="9" t="s">
        <v>6880</v>
      </c>
    </row>
    <row r="1945" spans="1:5" ht="15.75" x14ac:dyDescent="0.25">
      <c r="A1945" s="6" t="s">
        <v>424</v>
      </c>
      <c r="B1945" s="6" t="s">
        <v>4328</v>
      </c>
      <c r="C1945" s="6" t="s">
        <v>5421</v>
      </c>
      <c r="D1945" s="9" t="s">
        <v>6736</v>
      </c>
      <c r="E1945" s="9" t="s">
        <v>8110</v>
      </c>
    </row>
    <row r="1946" spans="1:5" ht="15.75" x14ac:dyDescent="0.25">
      <c r="A1946" s="6" t="s">
        <v>423</v>
      </c>
      <c r="B1946" s="6" t="s">
        <v>4329</v>
      </c>
      <c r="C1946" s="6" t="s">
        <v>6429</v>
      </c>
      <c r="D1946" s="9" t="s">
        <v>6734</v>
      </c>
      <c r="E1946" s="9" t="s">
        <v>6838</v>
      </c>
    </row>
    <row r="1947" spans="1:5" ht="15.75" x14ac:dyDescent="0.25">
      <c r="A1947" s="6" t="s">
        <v>422</v>
      </c>
      <c r="B1947" s="6" t="s">
        <v>4330</v>
      </c>
      <c r="C1947" s="6" t="s">
        <v>6430</v>
      </c>
      <c r="D1947" s="9" t="s">
        <v>6736</v>
      </c>
      <c r="E1947" s="9" t="s">
        <v>8065</v>
      </c>
    </row>
    <row r="1948" spans="1:5" ht="15.75" x14ac:dyDescent="0.25">
      <c r="A1948" s="6" t="s">
        <v>421</v>
      </c>
      <c r="B1948" s="6" t="s">
        <v>4331</v>
      </c>
      <c r="C1948" s="6" t="s">
        <v>6431</v>
      </c>
      <c r="D1948" s="9" t="s">
        <v>6736</v>
      </c>
      <c r="E1948" s="9" t="s">
        <v>8111</v>
      </c>
    </row>
    <row r="1949" spans="1:5" ht="15.75" x14ac:dyDescent="0.25">
      <c r="A1949" s="6" t="s">
        <v>420</v>
      </c>
      <c r="B1949" s="6" t="s">
        <v>4332</v>
      </c>
      <c r="C1949" s="6" t="s">
        <v>6432</v>
      </c>
      <c r="D1949" s="9" t="s">
        <v>6736</v>
      </c>
      <c r="E1949" s="9" t="s">
        <v>8112</v>
      </c>
    </row>
    <row r="1950" spans="1:5" ht="15.75" x14ac:dyDescent="0.25">
      <c r="A1950" s="6" t="s">
        <v>419</v>
      </c>
      <c r="B1950" s="6" t="s">
        <v>4333</v>
      </c>
      <c r="C1950" s="6" t="s">
        <v>6433</v>
      </c>
      <c r="D1950" s="9" t="s">
        <v>6734</v>
      </c>
      <c r="E1950" s="9" t="s">
        <v>8113</v>
      </c>
    </row>
    <row r="1951" spans="1:5" ht="15.75" x14ac:dyDescent="0.25">
      <c r="A1951" s="6" t="s">
        <v>418</v>
      </c>
      <c r="B1951" s="6" t="s">
        <v>4334</v>
      </c>
      <c r="C1951" s="6" t="s">
        <v>5295</v>
      </c>
      <c r="D1951" s="9" t="s">
        <v>6736</v>
      </c>
      <c r="E1951" s="9" t="s">
        <v>6866</v>
      </c>
    </row>
    <row r="1952" spans="1:5" ht="15.75" x14ac:dyDescent="0.25">
      <c r="A1952" s="6" t="s">
        <v>417</v>
      </c>
      <c r="B1952" s="6" t="s">
        <v>4335</v>
      </c>
      <c r="C1952" s="6" t="s">
        <v>6434</v>
      </c>
      <c r="D1952" s="9" t="s">
        <v>6734</v>
      </c>
      <c r="E1952" s="9" t="s">
        <v>8114</v>
      </c>
    </row>
    <row r="1953" spans="1:5" ht="15.75" x14ac:dyDescent="0.25">
      <c r="A1953" s="6" t="s">
        <v>416</v>
      </c>
      <c r="B1953" s="6" t="s">
        <v>4336</v>
      </c>
      <c r="C1953" s="6" t="s">
        <v>6435</v>
      </c>
      <c r="D1953" s="9" t="s">
        <v>6736</v>
      </c>
      <c r="E1953" s="9" t="s">
        <v>8115</v>
      </c>
    </row>
    <row r="1954" spans="1:5" ht="15.75" x14ac:dyDescent="0.25">
      <c r="A1954" s="6" t="s">
        <v>415</v>
      </c>
      <c r="B1954" s="6" t="s">
        <v>4337</v>
      </c>
      <c r="C1954" s="6" t="s">
        <v>6436</v>
      </c>
      <c r="D1954" s="9" t="s">
        <v>6736</v>
      </c>
      <c r="E1954" s="9" t="s">
        <v>8116</v>
      </c>
    </row>
    <row r="1955" spans="1:5" ht="15.75" x14ac:dyDescent="0.25">
      <c r="A1955" s="6" t="s">
        <v>414</v>
      </c>
      <c r="B1955" s="6" t="s">
        <v>4338</v>
      </c>
      <c r="C1955" s="6" t="s">
        <v>6437</v>
      </c>
      <c r="D1955" s="9" t="s">
        <v>6734</v>
      </c>
      <c r="E1955" s="9" t="s">
        <v>8117</v>
      </c>
    </row>
    <row r="1956" spans="1:5" ht="15.75" x14ac:dyDescent="0.25">
      <c r="A1956" s="6" t="s">
        <v>413</v>
      </c>
      <c r="B1956" s="6" t="s">
        <v>4339</v>
      </c>
      <c r="C1956" s="6" t="s">
        <v>6438</v>
      </c>
      <c r="D1956" s="9" t="s">
        <v>6734</v>
      </c>
      <c r="E1956" s="9" t="s">
        <v>8118</v>
      </c>
    </row>
    <row r="1957" spans="1:5" ht="15.75" x14ac:dyDescent="0.25">
      <c r="A1957" s="6" t="s">
        <v>412</v>
      </c>
      <c r="B1957" s="6" t="s">
        <v>4340</v>
      </c>
      <c r="C1957" s="6" t="s">
        <v>6439</v>
      </c>
      <c r="D1957" s="9" t="s">
        <v>6734</v>
      </c>
      <c r="E1957" s="9" t="s">
        <v>8119</v>
      </c>
    </row>
    <row r="1958" spans="1:5" ht="15.75" x14ac:dyDescent="0.25">
      <c r="A1958" s="6" t="s">
        <v>411</v>
      </c>
      <c r="B1958" s="6" t="s">
        <v>4341</v>
      </c>
      <c r="C1958" s="6" t="s">
        <v>6440</v>
      </c>
      <c r="D1958" s="9" t="s">
        <v>6736</v>
      </c>
      <c r="E1958" s="9" t="s">
        <v>8120</v>
      </c>
    </row>
    <row r="1959" spans="1:5" ht="15.75" x14ac:dyDescent="0.25">
      <c r="A1959" s="6" t="s">
        <v>410</v>
      </c>
      <c r="B1959" s="6" t="s">
        <v>4342</v>
      </c>
      <c r="C1959" s="6" t="s">
        <v>5059</v>
      </c>
      <c r="D1959" s="9" t="s">
        <v>6734</v>
      </c>
      <c r="E1959" s="9" t="s">
        <v>7124</v>
      </c>
    </row>
    <row r="1960" spans="1:5" ht="15.75" x14ac:dyDescent="0.25">
      <c r="A1960" s="6" t="s">
        <v>409</v>
      </c>
      <c r="B1960" s="6" t="s">
        <v>4343</v>
      </c>
      <c r="C1960" s="6" t="s">
        <v>6441</v>
      </c>
      <c r="D1960" s="9" t="s">
        <v>6734</v>
      </c>
      <c r="E1960" s="9" t="s">
        <v>6768</v>
      </c>
    </row>
    <row r="1961" spans="1:5" ht="15.75" x14ac:dyDescent="0.25">
      <c r="A1961" s="6" t="s">
        <v>408</v>
      </c>
      <c r="B1961" s="6" t="s">
        <v>4344</v>
      </c>
      <c r="C1961" s="6" t="s">
        <v>5195</v>
      </c>
      <c r="D1961" s="9" t="s">
        <v>6734</v>
      </c>
      <c r="E1961" s="9" t="s">
        <v>6945</v>
      </c>
    </row>
    <row r="1962" spans="1:5" ht="15.75" x14ac:dyDescent="0.25">
      <c r="A1962" s="6" t="s">
        <v>407</v>
      </c>
      <c r="B1962" s="6" t="s">
        <v>4345</v>
      </c>
      <c r="C1962" s="6" t="s">
        <v>6442</v>
      </c>
      <c r="D1962" s="9" t="s">
        <v>6734</v>
      </c>
      <c r="E1962" s="9" t="s">
        <v>8121</v>
      </c>
    </row>
    <row r="1963" spans="1:5" ht="15.75" x14ac:dyDescent="0.25">
      <c r="A1963" s="6" t="s">
        <v>406</v>
      </c>
      <c r="B1963" s="6" t="s">
        <v>4346</v>
      </c>
      <c r="C1963" s="6" t="s">
        <v>6305</v>
      </c>
      <c r="D1963" s="9" t="s">
        <v>6736</v>
      </c>
      <c r="E1963" s="9" t="s">
        <v>6737</v>
      </c>
    </row>
    <row r="1964" spans="1:5" ht="15.75" x14ac:dyDescent="0.25">
      <c r="A1964" s="6" t="s">
        <v>405</v>
      </c>
      <c r="B1964" s="6" t="s">
        <v>4347</v>
      </c>
      <c r="C1964" s="6" t="s">
        <v>6443</v>
      </c>
      <c r="D1964" s="9" t="s">
        <v>6736</v>
      </c>
      <c r="E1964" s="9" t="s">
        <v>8122</v>
      </c>
    </row>
    <row r="1965" spans="1:5" ht="15.75" x14ac:dyDescent="0.25">
      <c r="A1965" s="6" t="s">
        <v>404</v>
      </c>
      <c r="B1965" s="6" t="s">
        <v>4348</v>
      </c>
      <c r="C1965" s="6" t="s">
        <v>5028</v>
      </c>
      <c r="D1965" s="9" t="s">
        <v>6736</v>
      </c>
      <c r="E1965" s="9" t="s">
        <v>8123</v>
      </c>
    </row>
    <row r="1966" spans="1:5" ht="15.75" x14ac:dyDescent="0.25">
      <c r="A1966" s="6" t="s">
        <v>403</v>
      </c>
      <c r="B1966" s="6" t="s">
        <v>4349</v>
      </c>
      <c r="C1966" s="6" t="s">
        <v>6444</v>
      </c>
      <c r="D1966" s="9" t="s">
        <v>6734</v>
      </c>
      <c r="E1966" s="9" t="s">
        <v>8124</v>
      </c>
    </row>
    <row r="1967" spans="1:5" ht="15.75" x14ac:dyDescent="0.25">
      <c r="A1967" s="6" t="s">
        <v>402</v>
      </c>
      <c r="B1967" s="6" t="s">
        <v>4350</v>
      </c>
      <c r="C1967" s="6" t="s">
        <v>4782</v>
      </c>
      <c r="D1967" s="9" t="s">
        <v>6736</v>
      </c>
      <c r="E1967" s="9" t="s">
        <v>8125</v>
      </c>
    </row>
    <row r="1968" spans="1:5" ht="15.75" x14ac:dyDescent="0.25">
      <c r="A1968" s="6" t="s">
        <v>401</v>
      </c>
      <c r="B1968" s="6" t="s">
        <v>4351</v>
      </c>
      <c r="C1968" s="6" t="s">
        <v>6445</v>
      </c>
      <c r="D1968" s="9" t="s">
        <v>6736</v>
      </c>
      <c r="E1968" s="9" t="s">
        <v>8126</v>
      </c>
    </row>
    <row r="1969" spans="1:5" ht="15.75" x14ac:dyDescent="0.25">
      <c r="A1969" s="6" t="s">
        <v>400</v>
      </c>
      <c r="B1969" s="6" t="s">
        <v>4352</v>
      </c>
      <c r="C1969" s="6" t="s">
        <v>5973</v>
      </c>
      <c r="D1969" s="9" t="s">
        <v>6736</v>
      </c>
      <c r="E1969" s="9" t="s">
        <v>8127</v>
      </c>
    </row>
    <row r="1970" spans="1:5" ht="15.75" x14ac:dyDescent="0.25">
      <c r="A1970" s="6" t="s">
        <v>399</v>
      </c>
      <c r="B1970" s="6" t="s">
        <v>4353</v>
      </c>
      <c r="C1970" s="6" t="s">
        <v>5757</v>
      </c>
      <c r="D1970" s="9" t="s">
        <v>6736</v>
      </c>
      <c r="E1970" s="9" t="s">
        <v>8128</v>
      </c>
    </row>
    <row r="1971" spans="1:5" ht="15.75" x14ac:dyDescent="0.25">
      <c r="A1971" s="6" t="s">
        <v>398</v>
      </c>
      <c r="B1971" s="6" t="s">
        <v>4354</v>
      </c>
      <c r="C1971" s="6" t="s">
        <v>6446</v>
      </c>
      <c r="D1971" s="9" t="s">
        <v>7152</v>
      </c>
      <c r="E1971" s="9" t="s">
        <v>8129</v>
      </c>
    </row>
    <row r="1972" spans="1:5" ht="15.75" x14ac:dyDescent="0.25">
      <c r="A1972" s="6" t="s">
        <v>397</v>
      </c>
      <c r="B1972" s="6" t="s">
        <v>4355</v>
      </c>
      <c r="C1972" s="6" t="s">
        <v>6447</v>
      </c>
      <c r="D1972" s="9" t="s">
        <v>6734</v>
      </c>
      <c r="E1972" s="9" t="s">
        <v>8130</v>
      </c>
    </row>
    <row r="1973" spans="1:5" ht="15.75" x14ac:dyDescent="0.25">
      <c r="A1973" s="6" t="s">
        <v>396</v>
      </c>
      <c r="B1973" s="6" t="s">
        <v>4356</v>
      </c>
      <c r="C1973" s="6" t="s">
        <v>6448</v>
      </c>
      <c r="D1973" s="9" t="s">
        <v>6736</v>
      </c>
      <c r="E1973" s="9" t="s">
        <v>6811</v>
      </c>
    </row>
    <row r="1974" spans="1:5" ht="15.75" x14ac:dyDescent="0.25">
      <c r="A1974" s="6" t="s">
        <v>395</v>
      </c>
      <c r="B1974" s="6" t="s">
        <v>4357</v>
      </c>
      <c r="C1974" s="6" t="s">
        <v>6449</v>
      </c>
      <c r="D1974" s="9" t="s">
        <v>6736</v>
      </c>
      <c r="E1974" s="9" t="s">
        <v>8131</v>
      </c>
    </row>
    <row r="1975" spans="1:5" ht="15.75" x14ac:dyDescent="0.25">
      <c r="A1975" s="6" t="s">
        <v>394</v>
      </c>
      <c r="B1975" s="6" t="s">
        <v>4358</v>
      </c>
      <c r="C1975" s="6" t="s">
        <v>6450</v>
      </c>
      <c r="D1975" s="9" t="s">
        <v>6734</v>
      </c>
      <c r="E1975" s="9" t="s">
        <v>8132</v>
      </c>
    </row>
    <row r="1976" spans="1:5" ht="15.75" x14ac:dyDescent="0.25">
      <c r="A1976" s="6" t="s">
        <v>393</v>
      </c>
      <c r="B1976" s="6" t="s">
        <v>4359</v>
      </c>
      <c r="C1976" s="6" t="s">
        <v>6451</v>
      </c>
      <c r="D1976" s="9" t="s">
        <v>6734</v>
      </c>
      <c r="E1976" s="9" t="s">
        <v>8133</v>
      </c>
    </row>
    <row r="1977" spans="1:5" ht="15.75" x14ac:dyDescent="0.25">
      <c r="A1977" s="6" t="s">
        <v>392</v>
      </c>
      <c r="B1977" s="6" t="s">
        <v>4360</v>
      </c>
      <c r="C1977" s="6" t="s">
        <v>6452</v>
      </c>
      <c r="D1977" s="9" t="s">
        <v>6734</v>
      </c>
      <c r="E1977" s="9" t="s">
        <v>8134</v>
      </c>
    </row>
    <row r="1978" spans="1:5" ht="15.75" x14ac:dyDescent="0.25">
      <c r="A1978" s="6" t="s">
        <v>391</v>
      </c>
      <c r="B1978" s="6" t="s">
        <v>4361</v>
      </c>
      <c r="C1978" s="6" t="s">
        <v>6453</v>
      </c>
      <c r="D1978" s="9" t="s">
        <v>6734</v>
      </c>
      <c r="E1978" s="9" t="s">
        <v>6790</v>
      </c>
    </row>
    <row r="1979" spans="1:5" ht="15.75" x14ac:dyDescent="0.25">
      <c r="A1979" s="6" t="s">
        <v>390</v>
      </c>
      <c r="B1979" s="6" t="s">
        <v>4362</v>
      </c>
      <c r="C1979" s="6" t="s">
        <v>4944</v>
      </c>
      <c r="D1979" s="9" t="s">
        <v>6734</v>
      </c>
      <c r="E1979" s="9" t="s">
        <v>8135</v>
      </c>
    </row>
    <row r="1980" spans="1:5" ht="15.75" x14ac:dyDescent="0.25">
      <c r="A1980" s="6" t="s">
        <v>389</v>
      </c>
      <c r="B1980" s="6" t="s">
        <v>4363</v>
      </c>
      <c r="C1980" s="6" t="s">
        <v>6454</v>
      </c>
      <c r="D1980" s="9" t="s">
        <v>6734</v>
      </c>
      <c r="E1980" s="9" t="s">
        <v>8136</v>
      </c>
    </row>
    <row r="1981" spans="1:5" ht="15.75" x14ac:dyDescent="0.25">
      <c r="A1981" s="6" t="s">
        <v>388</v>
      </c>
      <c r="B1981" s="6" t="s">
        <v>4364</v>
      </c>
      <c r="C1981" s="6" t="s">
        <v>6455</v>
      </c>
      <c r="D1981" s="9" t="s">
        <v>6734</v>
      </c>
      <c r="E1981" s="9" t="s">
        <v>8137</v>
      </c>
    </row>
    <row r="1982" spans="1:5" ht="15.75" x14ac:dyDescent="0.25">
      <c r="A1982" s="6" t="s">
        <v>387</v>
      </c>
      <c r="B1982" s="6" t="s">
        <v>4365</v>
      </c>
      <c r="C1982" s="6" t="s">
        <v>6456</v>
      </c>
      <c r="D1982" s="9" t="s">
        <v>6734</v>
      </c>
      <c r="E1982" s="9" t="s">
        <v>8138</v>
      </c>
    </row>
    <row r="1983" spans="1:5" ht="15.75" x14ac:dyDescent="0.25">
      <c r="A1983" s="6" t="s">
        <v>386</v>
      </c>
      <c r="B1983" s="6" t="s">
        <v>4366</v>
      </c>
      <c r="C1983" s="6" t="s">
        <v>6457</v>
      </c>
      <c r="D1983" s="9" t="s">
        <v>6734</v>
      </c>
      <c r="E1983" s="9" t="s">
        <v>8139</v>
      </c>
    </row>
    <row r="1984" spans="1:5" ht="15.75" x14ac:dyDescent="0.25">
      <c r="A1984" s="6" t="s">
        <v>385</v>
      </c>
      <c r="B1984" s="6" t="s">
        <v>4367</v>
      </c>
      <c r="C1984" s="6" t="s">
        <v>6458</v>
      </c>
      <c r="D1984" s="9" t="s">
        <v>6734</v>
      </c>
      <c r="E1984" s="9" t="s">
        <v>8140</v>
      </c>
    </row>
    <row r="1985" spans="1:5" ht="15.75" x14ac:dyDescent="0.25">
      <c r="A1985" s="6" t="s">
        <v>384</v>
      </c>
      <c r="B1985" s="6" t="s">
        <v>4368</v>
      </c>
      <c r="C1985" s="6" t="s">
        <v>6459</v>
      </c>
      <c r="D1985" s="9" t="s">
        <v>6736</v>
      </c>
      <c r="E1985" s="9" t="s">
        <v>8141</v>
      </c>
    </row>
    <row r="1986" spans="1:5" ht="15.75" x14ac:dyDescent="0.25">
      <c r="A1986" s="6" t="s">
        <v>383</v>
      </c>
      <c r="B1986" s="6" t="s">
        <v>4369</v>
      </c>
      <c r="C1986" s="6" t="s">
        <v>6460</v>
      </c>
      <c r="D1986" s="9" t="s">
        <v>6736</v>
      </c>
      <c r="E1986" s="9" t="s">
        <v>7531</v>
      </c>
    </row>
    <row r="1987" spans="1:5" ht="15.75" x14ac:dyDescent="0.25">
      <c r="A1987" s="6" t="s">
        <v>382</v>
      </c>
      <c r="B1987" s="6" t="s">
        <v>4370</v>
      </c>
      <c r="C1987" s="6" t="s">
        <v>6461</v>
      </c>
      <c r="D1987" s="9" t="s">
        <v>6736</v>
      </c>
      <c r="E1987" s="9" t="s">
        <v>6755</v>
      </c>
    </row>
    <row r="1988" spans="1:5" ht="15.75" x14ac:dyDescent="0.25">
      <c r="A1988" s="6" t="s">
        <v>381</v>
      </c>
      <c r="B1988" s="6" t="s">
        <v>4371</v>
      </c>
      <c r="C1988" s="6" t="s">
        <v>6462</v>
      </c>
      <c r="D1988" s="9" t="s">
        <v>7152</v>
      </c>
      <c r="E1988" s="9" t="s">
        <v>7037</v>
      </c>
    </row>
    <row r="1989" spans="1:5" ht="15.75" x14ac:dyDescent="0.25">
      <c r="A1989" s="6" t="s">
        <v>380</v>
      </c>
      <c r="B1989" s="6" t="s">
        <v>4372</v>
      </c>
      <c r="C1989" s="6" t="s">
        <v>6463</v>
      </c>
      <c r="D1989" s="9" t="s">
        <v>6736</v>
      </c>
      <c r="E1989" s="9" t="s">
        <v>8142</v>
      </c>
    </row>
    <row r="1990" spans="1:5" ht="15.75" x14ac:dyDescent="0.25">
      <c r="A1990" s="6" t="s">
        <v>379</v>
      </c>
      <c r="B1990" s="6" t="s">
        <v>4373</v>
      </c>
      <c r="C1990" s="6" t="s">
        <v>6464</v>
      </c>
      <c r="D1990" s="9" t="s">
        <v>6734</v>
      </c>
      <c r="E1990" s="9" t="s">
        <v>6815</v>
      </c>
    </row>
    <row r="1991" spans="1:5" ht="15.75" x14ac:dyDescent="0.25">
      <c r="A1991" s="6" t="s">
        <v>378</v>
      </c>
      <c r="B1991" s="6" t="s">
        <v>4374</v>
      </c>
      <c r="C1991" s="6" t="s">
        <v>6465</v>
      </c>
      <c r="D1991" s="9" t="s">
        <v>6736</v>
      </c>
      <c r="E1991" s="9" t="s">
        <v>8143</v>
      </c>
    </row>
    <row r="1992" spans="1:5" ht="15.75" x14ac:dyDescent="0.25">
      <c r="A1992" s="6" t="s">
        <v>377</v>
      </c>
      <c r="B1992" s="6" t="s">
        <v>4375</v>
      </c>
      <c r="C1992" s="6" t="s">
        <v>6466</v>
      </c>
      <c r="D1992" s="9" t="s">
        <v>6736</v>
      </c>
      <c r="E1992" s="9" t="s">
        <v>7283</v>
      </c>
    </row>
    <row r="1993" spans="1:5" ht="15.75" x14ac:dyDescent="0.25">
      <c r="A1993" s="6" t="s">
        <v>376</v>
      </c>
      <c r="B1993" s="6" t="s">
        <v>4376</v>
      </c>
      <c r="C1993" s="6" t="s">
        <v>6467</v>
      </c>
      <c r="D1993" s="9" t="s">
        <v>6736</v>
      </c>
      <c r="E1993" s="9" t="s">
        <v>8144</v>
      </c>
    </row>
    <row r="1994" spans="1:5" ht="15.75" x14ac:dyDescent="0.25">
      <c r="A1994" s="6" t="s">
        <v>375</v>
      </c>
      <c r="B1994" s="6" t="s">
        <v>4377</v>
      </c>
      <c r="C1994" s="6" t="s">
        <v>6468</v>
      </c>
      <c r="D1994" s="9" t="s">
        <v>6736</v>
      </c>
      <c r="E1994" s="9" t="s">
        <v>8145</v>
      </c>
    </row>
    <row r="1995" spans="1:5" ht="15.75" x14ac:dyDescent="0.25">
      <c r="A1995" s="6" t="s">
        <v>374</v>
      </c>
      <c r="B1995" s="6" t="s">
        <v>4378</v>
      </c>
      <c r="C1995" s="6" t="s">
        <v>6469</v>
      </c>
      <c r="D1995" s="9" t="s">
        <v>6734</v>
      </c>
      <c r="E1995" s="9" t="s">
        <v>7859</v>
      </c>
    </row>
    <row r="1996" spans="1:5" ht="15.75" x14ac:dyDescent="0.25">
      <c r="A1996" s="6" t="s">
        <v>373</v>
      </c>
      <c r="B1996" s="6" t="s">
        <v>4379</v>
      </c>
      <c r="C1996" s="6" t="s">
        <v>6470</v>
      </c>
      <c r="D1996" s="9" t="s">
        <v>6734</v>
      </c>
      <c r="E1996" s="9" t="s">
        <v>8146</v>
      </c>
    </row>
    <row r="1997" spans="1:5" ht="15.75" x14ac:dyDescent="0.25">
      <c r="A1997" s="6" t="s">
        <v>372</v>
      </c>
      <c r="B1997" s="6" t="s">
        <v>4380</v>
      </c>
      <c r="C1997" s="6" t="s">
        <v>5099</v>
      </c>
      <c r="D1997" s="9" t="s">
        <v>6734</v>
      </c>
      <c r="E1997" s="9" t="s">
        <v>8147</v>
      </c>
    </row>
    <row r="1998" spans="1:5" ht="15.75" x14ac:dyDescent="0.25">
      <c r="A1998" s="6" t="s">
        <v>371</v>
      </c>
      <c r="B1998" s="6" t="s">
        <v>4381</v>
      </c>
      <c r="C1998" s="6" t="s">
        <v>4824</v>
      </c>
      <c r="D1998" s="9" t="s">
        <v>6734</v>
      </c>
      <c r="E1998" s="9" t="s">
        <v>6966</v>
      </c>
    </row>
    <row r="1999" spans="1:5" ht="15.75" x14ac:dyDescent="0.25">
      <c r="A1999" s="6" t="s">
        <v>370</v>
      </c>
      <c r="B1999" s="6" t="s">
        <v>4382</v>
      </c>
      <c r="C1999" s="6" t="s">
        <v>6471</v>
      </c>
      <c r="D1999" s="9" t="s">
        <v>6734</v>
      </c>
      <c r="E1999" s="9" t="s">
        <v>8148</v>
      </c>
    </row>
    <row r="2000" spans="1:5" ht="15.75" x14ac:dyDescent="0.25">
      <c r="A2000" s="6" t="s">
        <v>369</v>
      </c>
      <c r="B2000" s="6" t="s">
        <v>4383</v>
      </c>
      <c r="C2000" s="6" t="s">
        <v>5015</v>
      </c>
      <c r="D2000" s="9" t="s">
        <v>6734</v>
      </c>
      <c r="E2000" s="9" t="s">
        <v>7132</v>
      </c>
    </row>
    <row r="2001" spans="1:5" ht="15.75" x14ac:dyDescent="0.25">
      <c r="A2001" s="6" t="s">
        <v>368</v>
      </c>
      <c r="B2001" s="6" t="s">
        <v>4384</v>
      </c>
      <c r="C2001" s="6" t="s">
        <v>6472</v>
      </c>
      <c r="D2001" s="9" t="s">
        <v>6734</v>
      </c>
      <c r="E2001" s="9" t="s">
        <v>8149</v>
      </c>
    </row>
    <row r="2002" spans="1:5" ht="15.75" x14ac:dyDescent="0.25">
      <c r="A2002" s="6" t="s">
        <v>367</v>
      </c>
      <c r="B2002" s="6" t="s">
        <v>4385</v>
      </c>
      <c r="C2002" s="6" t="s">
        <v>6473</v>
      </c>
      <c r="D2002" s="9" t="s">
        <v>6736</v>
      </c>
      <c r="E2002" s="9" t="s">
        <v>8150</v>
      </c>
    </row>
    <row r="2003" spans="1:5" ht="15.75" x14ac:dyDescent="0.25">
      <c r="A2003" s="6" t="s">
        <v>366</v>
      </c>
      <c r="B2003" s="6" t="s">
        <v>4386</v>
      </c>
      <c r="C2003" s="6" t="s">
        <v>6474</v>
      </c>
      <c r="D2003" s="9" t="s">
        <v>6734</v>
      </c>
      <c r="E2003" s="9" t="s">
        <v>8151</v>
      </c>
    </row>
    <row r="2004" spans="1:5" ht="15.75" x14ac:dyDescent="0.25">
      <c r="A2004" s="6" t="s">
        <v>365</v>
      </c>
      <c r="B2004" s="6" t="s">
        <v>4387</v>
      </c>
      <c r="C2004" s="6" t="s">
        <v>6475</v>
      </c>
      <c r="D2004" s="9" t="s">
        <v>6734</v>
      </c>
      <c r="E2004" s="9" t="s">
        <v>7156</v>
      </c>
    </row>
    <row r="2005" spans="1:5" ht="15.75" x14ac:dyDescent="0.25">
      <c r="A2005" s="6" t="s">
        <v>364</v>
      </c>
      <c r="B2005" s="6" t="s">
        <v>4388</v>
      </c>
      <c r="C2005" s="6" t="s">
        <v>6476</v>
      </c>
      <c r="D2005" s="9" t="s">
        <v>6734</v>
      </c>
      <c r="E2005" s="9" t="s">
        <v>8152</v>
      </c>
    </row>
    <row r="2006" spans="1:5" ht="15.75" x14ac:dyDescent="0.25">
      <c r="A2006" s="6" t="s">
        <v>363</v>
      </c>
      <c r="B2006" s="6" t="s">
        <v>4389</v>
      </c>
      <c r="C2006" s="6" t="s">
        <v>5908</v>
      </c>
      <c r="D2006" s="9" t="s">
        <v>6734</v>
      </c>
      <c r="E2006" s="9" t="s">
        <v>8153</v>
      </c>
    </row>
    <row r="2007" spans="1:5" ht="15.75" x14ac:dyDescent="0.25">
      <c r="A2007" s="6" t="s">
        <v>362</v>
      </c>
      <c r="B2007" s="6" t="s">
        <v>4390</v>
      </c>
      <c r="C2007" s="6" t="s">
        <v>6477</v>
      </c>
      <c r="D2007" s="9" t="s">
        <v>6734</v>
      </c>
      <c r="E2007" s="9" t="s">
        <v>6797</v>
      </c>
    </row>
    <row r="2008" spans="1:5" ht="15.75" x14ac:dyDescent="0.25">
      <c r="A2008" s="6" t="s">
        <v>361</v>
      </c>
      <c r="B2008" s="6" t="s">
        <v>4391</v>
      </c>
      <c r="C2008" s="6" t="s">
        <v>5123</v>
      </c>
      <c r="D2008" s="9" t="s">
        <v>7152</v>
      </c>
      <c r="E2008" s="9" t="s">
        <v>8154</v>
      </c>
    </row>
    <row r="2009" spans="1:5" ht="15.75" x14ac:dyDescent="0.25">
      <c r="A2009" s="6" t="s">
        <v>360</v>
      </c>
      <c r="B2009" s="6" t="s">
        <v>4392</v>
      </c>
      <c r="C2009" s="6" t="s">
        <v>6478</v>
      </c>
      <c r="D2009" s="9" t="s">
        <v>6734</v>
      </c>
      <c r="E2009" s="9" t="s">
        <v>8155</v>
      </c>
    </row>
    <row r="2010" spans="1:5" ht="15.75" x14ac:dyDescent="0.25">
      <c r="A2010" s="6" t="s">
        <v>359</v>
      </c>
      <c r="B2010" s="6" t="s">
        <v>4393</v>
      </c>
      <c r="C2010" s="6" t="s">
        <v>6479</v>
      </c>
      <c r="D2010" s="9" t="s">
        <v>6736</v>
      </c>
      <c r="E2010" s="9" t="s">
        <v>8156</v>
      </c>
    </row>
    <row r="2011" spans="1:5" ht="15.75" x14ac:dyDescent="0.25">
      <c r="A2011" s="6" t="s">
        <v>358</v>
      </c>
      <c r="B2011" s="6" t="s">
        <v>4394</v>
      </c>
      <c r="C2011" s="6" t="s">
        <v>6480</v>
      </c>
      <c r="D2011" s="9" t="s">
        <v>6736</v>
      </c>
      <c r="E2011" s="9" t="s">
        <v>7074</v>
      </c>
    </row>
    <row r="2012" spans="1:5" ht="15.75" x14ac:dyDescent="0.25">
      <c r="A2012" s="6" t="s">
        <v>357</v>
      </c>
      <c r="B2012" s="6" t="s">
        <v>4395</v>
      </c>
      <c r="C2012" s="6" t="s">
        <v>6481</v>
      </c>
      <c r="D2012" s="9" t="s">
        <v>6736</v>
      </c>
      <c r="E2012" s="9" t="s">
        <v>6992</v>
      </c>
    </row>
    <row r="2013" spans="1:5" ht="15.75" x14ac:dyDescent="0.25">
      <c r="A2013" s="6" t="s">
        <v>355</v>
      </c>
      <c r="B2013" s="6" t="s">
        <v>4396</v>
      </c>
      <c r="C2013" s="6" t="s">
        <v>6482</v>
      </c>
      <c r="D2013" s="9" t="s">
        <v>6736</v>
      </c>
      <c r="E2013" s="9" t="s">
        <v>6925</v>
      </c>
    </row>
    <row r="2014" spans="1:5" ht="15.75" x14ac:dyDescent="0.25">
      <c r="A2014" s="6" t="s">
        <v>354</v>
      </c>
      <c r="B2014" s="6" t="s">
        <v>4397</v>
      </c>
      <c r="C2014" s="6" t="s">
        <v>5678</v>
      </c>
      <c r="D2014" s="9" t="s">
        <v>6734</v>
      </c>
      <c r="E2014" s="9" t="s">
        <v>8157</v>
      </c>
    </row>
    <row r="2015" spans="1:5" ht="15.75" x14ac:dyDescent="0.25">
      <c r="A2015" s="6" t="s">
        <v>353</v>
      </c>
      <c r="B2015" s="6" t="s">
        <v>4398</v>
      </c>
      <c r="C2015" s="6" t="s">
        <v>6483</v>
      </c>
      <c r="D2015" s="9" t="s">
        <v>6736</v>
      </c>
      <c r="E2015" s="9" t="s">
        <v>8158</v>
      </c>
    </row>
    <row r="2016" spans="1:5" ht="15.75" x14ac:dyDescent="0.25">
      <c r="A2016" s="6" t="s">
        <v>352</v>
      </c>
      <c r="B2016" s="6" t="s">
        <v>4399</v>
      </c>
      <c r="C2016" s="6" t="s">
        <v>6484</v>
      </c>
      <c r="D2016" s="9" t="s">
        <v>6734</v>
      </c>
      <c r="E2016" s="9" t="s">
        <v>8159</v>
      </c>
    </row>
    <row r="2017" spans="1:6" ht="15.75" x14ac:dyDescent="0.25">
      <c r="A2017" s="6" t="s">
        <v>351</v>
      </c>
      <c r="B2017" s="6" t="s">
        <v>4400</v>
      </c>
      <c r="C2017" s="6" t="s">
        <v>6485</v>
      </c>
      <c r="D2017" s="9" t="s">
        <v>6736</v>
      </c>
      <c r="E2017" s="9" t="s">
        <v>8112</v>
      </c>
    </row>
    <row r="2018" spans="1:6" ht="15.75" x14ac:dyDescent="0.25">
      <c r="A2018" s="6" t="s">
        <v>350</v>
      </c>
      <c r="B2018" s="6" t="s">
        <v>4401</v>
      </c>
      <c r="C2018" s="6" t="s">
        <v>6486</v>
      </c>
      <c r="D2018" s="9" t="s">
        <v>6734</v>
      </c>
      <c r="E2018" s="9" t="s">
        <v>8160</v>
      </c>
    </row>
    <row r="2019" spans="1:6" ht="15.75" x14ac:dyDescent="0.25">
      <c r="A2019" s="6" t="s">
        <v>349</v>
      </c>
      <c r="B2019" s="6" t="s">
        <v>4402</v>
      </c>
      <c r="C2019" s="6" t="s">
        <v>6487</v>
      </c>
      <c r="D2019" s="9" t="s">
        <v>6734</v>
      </c>
      <c r="E2019" s="9" t="s">
        <v>6797</v>
      </c>
    </row>
    <row r="2020" spans="1:6" ht="15.75" x14ac:dyDescent="0.25">
      <c r="A2020" s="6" t="s">
        <v>348</v>
      </c>
      <c r="B2020" s="6" t="s">
        <v>4403</v>
      </c>
      <c r="C2020" s="6" t="s">
        <v>4791</v>
      </c>
      <c r="D2020" s="9" t="s">
        <v>6734</v>
      </c>
      <c r="E2020" s="9" t="s">
        <v>8161</v>
      </c>
    </row>
    <row r="2021" spans="1:6" ht="15.75" x14ac:dyDescent="0.25">
      <c r="A2021" s="6" t="s">
        <v>347</v>
      </c>
      <c r="B2021" s="6" t="s">
        <v>4404</v>
      </c>
      <c r="C2021" s="6" t="s">
        <v>6488</v>
      </c>
      <c r="D2021" s="9" t="s">
        <v>6736</v>
      </c>
      <c r="E2021" s="9" t="s">
        <v>8162</v>
      </c>
    </row>
    <row r="2022" spans="1:6" ht="15.75" x14ac:dyDescent="0.25">
      <c r="A2022" s="6" t="s">
        <v>346</v>
      </c>
      <c r="B2022" s="6" t="s">
        <v>4405</v>
      </c>
      <c r="C2022" s="6" t="s">
        <v>4952</v>
      </c>
      <c r="D2022" s="9" t="s">
        <v>6736</v>
      </c>
      <c r="E2022" s="9" t="s">
        <v>8019</v>
      </c>
    </row>
    <row r="2023" spans="1:6" ht="15.75" x14ac:dyDescent="0.25">
      <c r="A2023" s="6" t="s">
        <v>345</v>
      </c>
      <c r="B2023" s="6" t="s">
        <v>4406</v>
      </c>
      <c r="C2023" s="6" t="s">
        <v>6489</v>
      </c>
      <c r="D2023" s="9" t="s">
        <v>6734</v>
      </c>
      <c r="E2023" s="9" t="s">
        <v>8163</v>
      </c>
    </row>
    <row r="2024" spans="1:6" ht="15.75" x14ac:dyDescent="0.25">
      <c r="A2024" s="6" t="s">
        <v>344</v>
      </c>
      <c r="B2024" s="6" t="s">
        <v>4407</v>
      </c>
      <c r="C2024" s="6" t="s">
        <v>6490</v>
      </c>
      <c r="D2024" s="9" t="s">
        <v>6736</v>
      </c>
      <c r="E2024" s="9" t="s">
        <v>8164</v>
      </c>
    </row>
    <row r="2025" spans="1:6" ht="15.75" x14ac:dyDescent="0.25">
      <c r="A2025" s="6" t="s">
        <v>343</v>
      </c>
      <c r="B2025" s="6" t="s">
        <v>4408</v>
      </c>
      <c r="C2025" s="6" t="s">
        <v>6491</v>
      </c>
      <c r="D2025" s="9" t="s">
        <v>6734</v>
      </c>
      <c r="E2025" s="9" t="s">
        <v>8165</v>
      </c>
    </row>
    <row r="2026" spans="1:6" ht="15.75" x14ac:dyDescent="0.25">
      <c r="A2026" s="6" t="s">
        <v>342</v>
      </c>
      <c r="B2026" s="6" t="s">
        <v>4409</v>
      </c>
      <c r="C2026" s="6" t="s">
        <v>6492</v>
      </c>
      <c r="D2026" s="9" t="s">
        <v>6734</v>
      </c>
      <c r="E2026" s="9" t="s">
        <v>8166</v>
      </c>
    </row>
    <row r="2027" spans="1:6" ht="15.75" x14ac:dyDescent="0.25">
      <c r="A2027" s="6" t="s">
        <v>341</v>
      </c>
      <c r="B2027" s="6" t="s">
        <v>4410</v>
      </c>
      <c r="C2027" s="6" t="s">
        <v>6493</v>
      </c>
      <c r="D2027" s="9" t="s">
        <v>6736</v>
      </c>
      <c r="E2027" s="9" t="s">
        <v>8167</v>
      </c>
    </row>
    <row r="2028" spans="1:6" ht="15.75" x14ac:dyDescent="0.25">
      <c r="A2028" s="6" t="s">
        <v>340</v>
      </c>
      <c r="B2028" s="6" t="s">
        <v>4411</v>
      </c>
      <c r="C2028" s="6" t="s">
        <v>6145</v>
      </c>
      <c r="D2028" s="9" t="s">
        <v>6734</v>
      </c>
      <c r="E2028" s="9" t="s">
        <v>8168</v>
      </c>
    </row>
    <row r="2029" spans="1:6" ht="15.75" x14ac:dyDescent="0.25">
      <c r="A2029" s="6" t="s">
        <v>339</v>
      </c>
      <c r="B2029" s="6" t="s">
        <v>4412</v>
      </c>
      <c r="C2029" s="6" t="s">
        <v>6494</v>
      </c>
      <c r="D2029" s="9" t="s">
        <v>6736</v>
      </c>
      <c r="E2029" s="9" t="s">
        <v>8169</v>
      </c>
      <c r="F2029" t="s">
        <v>7330</v>
      </c>
    </row>
    <row r="2030" spans="1:6" ht="15.75" x14ac:dyDescent="0.25">
      <c r="A2030" s="6" t="s">
        <v>338</v>
      </c>
      <c r="B2030" s="6" t="s">
        <v>4413</v>
      </c>
      <c r="C2030" s="6" t="s">
        <v>6495</v>
      </c>
      <c r="D2030" s="9" t="s">
        <v>6736</v>
      </c>
      <c r="E2030" s="9" t="s">
        <v>6798</v>
      </c>
    </row>
    <row r="2031" spans="1:6" ht="15.75" x14ac:dyDescent="0.25">
      <c r="A2031" s="6" t="s">
        <v>337</v>
      </c>
      <c r="B2031" s="6" t="s">
        <v>4414</v>
      </c>
      <c r="C2031" s="6" t="s">
        <v>6496</v>
      </c>
      <c r="D2031" s="9" t="s">
        <v>6734</v>
      </c>
      <c r="E2031" s="9" t="s">
        <v>8170</v>
      </c>
    </row>
    <row r="2032" spans="1:6" ht="15.75" x14ac:dyDescent="0.25">
      <c r="A2032" s="6" t="s">
        <v>336</v>
      </c>
      <c r="B2032" s="6" t="s">
        <v>4415</v>
      </c>
      <c r="C2032" s="6" t="s">
        <v>6497</v>
      </c>
      <c r="D2032" s="9" t="s">
        <v>6734</v>
      </c>
      <c r="E2032" s="9" t="s">
        <v>8171</v>
      </c>
    </row>
    <row r="2033" spans="1:5" ht="15.75" x14ac:dyDescent="0.25">
      <c r="A2033" s="6" t="s">
        <v>335</v>
      </c>
      <c r="B2033" s="6" t="s">
        <v>4416</v>
      </c>
      <c r="C2033" s="6" t="s">
        <v>5410</v>
      </c>
      <c r="D2033" s="9" t="s">
        <v>6736</v>
      </c>
      <c r="E2033" s="9" t="s">
        <v>8172</v>
      </c>
    </row>
    <row r="2034" spans="1:5" ht="15.75" x14ac:dyDescent="0.25">
      <c r="A2034" s="6" t="s">
        <v>334</v>
      </c>
      <c r="B2034" s="6" t="s">
        <v>4417</v>
      </c>
      <c r="C2034" s="6" t="s">
        <v>6498</v>
      </c>
      <c r="D2034" s="9" t="s">
        <v>6736</v>
      </c>
      <c r="E2034" s="9" t="s">
        <v>8173</v>
      </c>
    </row>
    <row r="2035" spans="1:5" ht="15.75" x14ac:dyDescent="0.25">
      <c r="A2035" s="6" t="s">
        <v>333</v>
      </c>
      <c r="B2035" s="6" t="s">
        <v>4418</v>
      </c>
      <c r="C2035" s="6" t="s">
        <v>6499</v>
      </c>
      <c r="D2035" s="9" t="s">
        <v>6736</v>
      </c>
      <c r="E2035" s="9" t="s">
        <v>7511</v>
      </c>
    </row>
    <row r="2036" spans="1:5" ht="15.75" x14ac:dyDescent="0.25">
      <c r="A2036" s="6" t="s">
        <v>332</v>
      </c>
      <c r="B2036" s="6" t="s">
        <v>4419</v>
      </c>
      <c r="C2036" s="6" t="s">
        <v>6500</v>
      </c>
      <c r="D2036" s="9" t="s">
        <v>6734</v>
      </c>
      <c r="E2036" s="9" t="s">
        <v>8174</v>
      </c>
    </row>
    <row r="2037" spans="1:5" ht="15.75" x14ac:dyDescent="0.25">
      <c r="A2037" s="6" t="s">
        <v>331</v>
      </c>
      <c r="B2037" s="6" t="s">
        <v>4420</v>
      </c>
      <c r="C2037" s="6" t="s">
        <v>6501</v>
      </c>
      <c r="D2037" s="9" t="s">
        <v>6734</v>
      </c>
      <c r="E2037" s="9" t="s">
        <v>8175</v>
      </c>
    </row>
    <row r="2038" spans="1:5" ht="15.75" x14ac:dyDescent="0.25">
      <c r="A2038" s="6" t="s">
        <v>330</v>
      </c>
      <c r="B2038" s="6" t="s">
        <v>4421</v>
      </c>
      <c r="C2038" s="6" t="s">
        <v>6502</v>
      </c>
      <c r="D2038" s="9" t="s">
        <v>6734</v>
      </c>
      <c r="E2038" s="9" t="s">
        <v>7357</v>
      </c>
    </row>
    <row r="2039" spans="1:5" ht="15.75" x14ac:dyDescent="0.25">
      <c r="A2039" s="6" t="s">
        <v>329</v>
      </c>
      <c r="B2039" s="6" t="s">
        <v>4422</v>
      </c>
      <c r="C2039" s="6" t="s">
        <v>6503</v>
      </c>
      <c r="D2039" s="9" t="s">
        <v>6734</v>
      </c>
      <c r="E2039" s="9" t="s">
        <v>6961</v>
      </c>
    </row>
    <row r="2040" spans="1:5" ht="15.75" x14ac:dyDescent="0.25">
      <c r="A2040" s="6" t="s">
        <v>328</v>
      </c>
      <c r="B2040" s="6" t="s">
        <v>4423</v>
      </c>
      <c r="C2040" s="6" t="s">
        <v>4794</v>
      </c>
      <c r="D2040" s="9" t="s">
        <v>6736</v>
      </c>
      <c r="E2040" s="9" t="s">
        <v>8019</v>
      </c>
    </row>
    <row r="2041" spans="1:5" ht="15.75" x14ac:dyDescent="0.25">
      <c r="A2041" s="6" t="s">
        <v>327</v>
      </c>
      <c r="B2041" s="6" t="s">
        <v>4424</v>
      </c>
      <c r="C2041" s="6" t="s">
        <v>6504</v>
      </c>
      <c r="D2041" s="9" t="s">
        <v>6734</v>
      </c>
      <c r="E2041" s="9" t="s">
        <v>8176</v>
      </c>
    </row>
    <row r="2042" spans="1:5" ht="15.75" x14ac:dyDescent="0.25">
      <c r="A2042" s="6" t="s">
        <v>326</v>
      </c>
      <c r="B2042" s="6" t="s">
        <v>4425</v>
      </c>
      <c r="C2042" s="6" t="s">
        <v>5570</v>
      </c>
      <c r="D2042" s="9" t="s">
        <v>6736</v>
      </c>
      <c r="E2042" s="9" t="s">
        <v>7461</v>
      </c>
    </row>
    <row r="2043" spans="1:5" ht="15.75" x14ac:dyDescent="0.25">
      <c r="A2043" s="6" t="s">
        <v>325</v>
      </c>
      <c r="B2043" s="6" t="s">
        <v>4426</v>
      </c>
      <c r="C2043" s="6" t="s">
        <v>6505</v>
      </c>
      <c r="D2043" s="9" t="s">
        <v>6736</v>
      </c>
      <c r="E2043" s="9" t="s">
        <v>8177</v>
      </c>
    </row>
    <row r="2044" spans="1:5" ht="15.75" x14ac:dyDescent="0.25">
      <c r="A2044" s="6" t="s">
        <v>324</v>
      </c>
      <c r="B2044" s="6" t="s">
        <v>4427</v>
      </c>
      <c r="C2044" s="6" t="s">
        <v>6506</v>
      </c>
      <c r="D2044" s="9" t="s">
        <v>6736</v>
      </c>
      <c r="E2044" s="9" t="s">
        <v>8178</v>
      </c>
    </row>
    <row r="2045" spans="1:5" ht="15.75" x14ac:dyDescent="0.25">
      <c r="A2045" s="6" t="s">
        <v>323</v>
      </c>
      <c r="B2045" s="6" t="s">
        <v>4428</v>
      </c>
      <c r="C2045" s="6" t="s">
        <v>6507</v>
      </c>
      <c r="D2045" s="9" t="s">
        <v>6734</v>
      </c>
      <c r="E2045" s="9" t="s">
        <v>8179</v>
      </c>
    </row>
    <row r="2046" spans="1:5" ht="15.75" x14ac:dyDescent="0.25">
      <c r="A2046" s="6" t="s">
        <v>322</v>
      </c>
      <c r="B2046" s="6" t="s">
        <v>4429</v>
      </c>
      <c r="C2046" s="6" t="s">
        <v>6508</v>
      </c>
      <c r="D2046" s="9" t="s">
        <v>6734</v>
      </c>
      <c r="E2046" s="9" t="s">
        <v>8180</v>
      </c>
    </row>
    <row r="2047" spans="1:5" ht="15.75" x14ac:dyDescent="0.25">
      <c r="A2047" s="6" t="s">
        <v>321</v>
      </c>
      <c r="B2047" s="6" t="s">
        <v>4430</v>
      </c>
      <c r="C2047" s="6" t="s">
        <v>6509</v>
      </c>
      <c r="D2047" s="9" t="s">
        <v>6734</v>
      </c>
      <c r="E2047" s="9" t="s">
        <v>8181</v>
      </c>
    </row>
    <row r="2048" spans="1:5" ht="15.75" x14ac:dyDescent="0.25">
      <c r="A2048" s="6" t="s">
        <v>320</v>
      </c>
      <c r="B2048" s="6" t="s">
        <v>4431</v>
      </c>
      <c r="C2048" s="6" t="s">
        <v>4798</v>
      </c>
      <c r="D2048" s="9" t="s">
        <v>6734</v>
      </c>
      <c r="E2048" s="9" t="s">
        <v>6812</v>
      </c>
    </row>
    <row r="2049" spans="1:5" ht="15.75" x14ac:dyDescent="0.25">
      <c r="A2049" s="6" t="s">
        <v>319</v>
      </c>
      <c r="B2049" s="6" t="s">
        <v>4432</v>
      </c>
      <c r="C2049" s="6" t="s">
        <v>6510</v>
      </c>
      <c r="D2049" s="9" t="s">
        <v>6734</v>
      </c>
      <c r="E2049" s="9" t="s">
        <v>8182</v>
      </c>
    </row>
    <row r="2050" spans="1:5" ht="15.75" x14ac:dyDescent="0.25">
      <c r="A2050" s="6" t="s">
        <v>318</v>
      </c>
      <c r="B2050" s="6" t="s">
        <v>4433</v>
      </c>
      <c r="C2050" s="6" t="s">
        <v>5761</v>
      </c>
      <c r="D2050" s="9" t="s">
        <v>6736</v>
      </c>
      <c r="E2050" s="9" t="s">
        <v>8183</v>
      </c>
    </row>
    <row r="2051" spans="1:5" ht="15.75" x14ac:dyDescent="0.25">
      <c r="A2051" s="6" t="s">
        <v>317</v>
      </c>
      <c r="B2051" s="6" t="s">
        <v>4434</v>
      </c>
      <c r="C2051" s="6" t="s">
        <v>6077</v>
      </c>
      <c r="D2051" s="9" t="s">
        <v>6736</v>
      </c>
      <c r="E2051" s="9" t="s">
        <v>7209</v>
      </c>
    </row>
    <row r="2052" spans="1:5" ht="15.75" x14ac:dyDescent="0.25">
      <c r="A2052" s="6" t="s">
        <v>316</v>
      </c>
      <c r="B2052" s="6" t="s">
        <v>4435</v>
      </c>
      <c r="C2052" s="6" t="s">
        <v>6511</v>
      </c>
      <c r="D2052" s="9" t="s">
        <v>6736</v>
      </c>
      <c r="E2052" s="9" t="s">
        <v>8184</v>
      </c>
    </row>
    <row r="2053" spans="1:5" ht="15.75" x14ac:dyDescent="0.25">
      <c r="A2053" s="6" t="s">
        <v>315</v>
      </c>
      <c r="B2053" s="6" t="s">
        <v>4436</v>
      </c>
      <c r="C2053" s="6" t="s">
        <v>5365</v>
      </c>
      <c r="D2053" s="9" t="s">
        <v>6734</v>
      </c>
      <c r="E2053" s="9" t="s">
        <v>8185</v>
      </c>
    </row>
    <row r="2054" spans="1:5" ht="15.75" x14ac:dyDescent="0.25">
      <c r="A2054" s="6" t="s">
        <v>314</v>
      </c>
      <c r="B2054" s="6" t="s">
        <v>4437</v>
      </c>
      <c r="C2054" s="6" t="s">
        <v>6512</v>
      </c>
      <c r="D2054" s="9" t="s">
        <v>6734</v>
      </c>
      <c r="E2054" s="9" t="s">
        <v>8186</v>
      </c>
    </row>
    <row r="2055" spans="1:5" ht="15.75" x14ac:dyDescent="0.25">
      <c r="A2055" s="6" t="s">
        <v>313</v>
      </c>
      <c r="B2055" s="6" t="s">
        <v>4438</v>
      </c>
      <c r="C2055" s="6" t="s">
        <v>6513</v>
      </c>
      <c r="D2055" s="9" t="s">
        <v>6734</v>
      </c>
      <c r="E2055" s="9" t="s">
        <v>6902</v>
      </c>
    </row>
    <row r="2056" spans="1:5" ht="15.75" x14ac:dyDescent="0.25">
      <c r="A2056" s="6" t="s">
        <v>312</v>
      </c>
      <c r="B2056" s="6" t="s">
        <v>4439</v>
      </c>
      <c r="C2056" s="6" t="s">
        <v>5193</v>
      </c>
      <c r="D2056" s="9" t="s">
        <v>6734</v>
      </c>
      <c r="E2056" s="9" t="s">
        <v>8187</v>
      </c>
    </row>
    <row r="2057" spans="1:5" ht="15.75" x14ac:dyDescent="0.25">
      <c r="A2057" s="6" t="s">
        <v>311</v>
      </c>
      <c r="B2057" s="6" t="s">
        <v>4440</v>
      </c>
      <c r="C2057" s="6" t="s">
        <v>6514</v>
      </c>
      <c r="D2057" s="9" t="s">
        <v>6736</v>
      </c>
      <c r="E2057" s="9" t="s">
        <v>8188</v>
      </c>
    </row>
    <row r="2058" spans="1:5" ht="15.75" x14ac:dyDescent="0.25">
      <c r="A2058" s="6" t="s">
        <v>310</v>
      </c>
      <c r="B2058" s="6" t="s">
        <v>4441</v>
      </c>
      <c r="C2058" s="6" t="s">
        <v>6515</v>
      </c>
      <c r="D2058" s="9" t="s">
        <v>6734</v>
      </c>
      <c r="E2058" s="9" t="s">
        <v>8189</v>
      </c>
    </row>
    <row r="2059" spans="1:5" ht="15.75" x14ac:dyDescent="0.25">
      <c r="A2059" s="6" t="s">
        <v>309</v>
      </c>
      <c r="B2059" s="6" t="s">
        <v>4442</v>
      </c>
      <c r="C2059" s="6" t="s">
        <v>6516</v>
      </c>
      <c r="D2059" s="9" t="s">
        <v>6736</v>
      </c>
      <c r="E2059" s="9" t="s">
        <v>7193</v>
      </c>
    </row>
    <row r="2060" spans="1:5" ht="15.75" x14ac:dyDescent="0.25">
      <c r="A2060" s="6" t="s">
        <v>308</v>
      </c>
      <c r="B2060" s="6" t="s">
        <v>4443</v>
      </c>
      <c r="C2060" s="6" t="s">
        <v>6517</v>
      </c>
      <c r="D2060" s="9" t="s">
        <v>6734</v>
      </c>
      <c r="E2060" s="9" t="s">
        <v>8190</v>
      </c>
    </row>
    <row r="2061" spans="1:5" ht="15.75" x14ac:dyDescent="0.25">
      <c r="A2061" s="6" t="s">
        <v>307</v>
      </c>
      <c r="B2061" s="6" t="s">
        <v>4444</v>
      </c>
      <c r="C2061" s="6" t="s">
        <v>6518</v>
      </c>
      <c r="D2061" s="9" t="s">
        <v>6736</v>
      </c>
      <c r="E2061" s="9" t="s">
        <v>7458</v>
      </c>
    </row>
    <row r="2062" spans="1:5" ht="15.75" x14ac:dyDescent="0.25">
      <c r="A2062" s="6" t="s">
        <v>306</v>
      </c>
      <c r="B2062" s="6" t="s">
        <v>4445</v>
      </c>
      <c r="C2062" s="6" t="s">
        <v>6519</v>
      </c>
      <c r="D2062" s="9" t="s">
        <v>6736</v>
      </c>
      <c r="E2062" s="9" t="s">
        <v>8191</v>
      </c>
    </row>
    <row r="2063" spans="1:5" ht="15.75" x14ac:dyDescent="0.25">
      <c r="A2063" s="6" t="s">
        <v>305</v>
      </c>
      <c r="B2063" s="6" t="s">
        <v>4446</v>
      </c>
      <c r="C2063" s="6" t="s">
        <v>6520</v>
      </c>
      <c r="D2063" s="9" t="s">
        <v>6736</v>
      </c>
      <c r="E2063" s="9" t="s">
        <v>8192</v>
      </c>
    </row>
    <row r="2064" spans="1:5" ht="15.75" x14ac:dyDescent="0.25">
      <c r="A2064" s="6" t="s">
        <v>304</v>
      </c>
      <c r="B2064" s="6" t="s">
        <v>4447</v>
      </c>
      <c r="C2064" s="6" t="s">
        <v>5966</v>
      </c>
      <c r="D2064" s="9" t="s">
        <v>6734</v>
      </c>
      <c r="E2064" s="9" t="s">
        <v>8193</v>
      </c>
    </row>
    <row r="2065" spans="1:5" ht="15.75" x14ac:dyDescent="0.25">
      <c r="A2065" s="6" t="s">
        <v>303</v>
      </c>
      <c r="B2065" s="6" t="s">
        <v>4448</v>
      </c>
      <c r="C2065" s="6" t="s">
        <v>5229</v>
      </c>
      <c r="D2065" s="9" t="s">
        <v>6734</v>
      </c>
      <c r="E2065" s="9" t="s">
        <v>6961</v>
      </c>
    </row>
    <row r="2066" spans="1:5" ht="15.75" x14ac:dyDescent="0.25">
      <c r="A2066" s="6" t="s">
        <v>302</v>
      </c>
      <c r="B2066" s="6" t="s">
        <v>4449</v>
      </c>
      <c r="C2066" s="6" t="s">
        <v>6521</v>
      </c>
      <c r="D2066" s="9" t="s">
        <v>6734</v>
      </c>
      <c r="E2066" s="9" t="s">
        <v>8194</v>
      </c>
    </row>
    <row r="2067" spans="1:5" ht="15.75" x14ac:dyDescent="0.25">
      <c r="A2067" s="6" t="s">
        <v>301</v>
      </c>
      <c r="B2067" s="6" t="s">
        <v>4450</v>
      </c>
      <c r="C2067" s="6" t="s">
        <v>5570</v>
      </c>
      <c r="D2067" s="9" t="s">
        <v>6734</v>
      </c>
      <c r="E2067" s="9" t="s">
        <v>8195</v>
      </c>
    </row>
    <row r="2068" spans="1:5" ht="15.75" x14ac:dyDescent="0.25">
      <c r="A2068" s="6" t="s">
        <v>299</v>
      </c>
      <c r="B2068" s="6" t="s">
        <v>4451</v>
      </c>
      <c r="C2068" s="6" t="s">
        <v>6522</v>
      </c>
      <c r="D2068" s="9" t="s">
        <v>6736</v>
      </c>
      <c r="E2068" s="9" t="s">
        <v>7863</v>
      </c>
    </row>
    <row r="2069" spans="1:5" ht="15.75" x14ac:dyDescent="0.25">
      <c r="A2069" s="6" t="s">
        <v>298</v>
      </c>
      <c r="B2069" s="6" t="s">
        <v>4452</v>
      </c>
      <c r="C2069" s="6" t="s">
        <v>6523</v>
      </c>
      <c r="D2069" s="9" t="s">
        <v>6736</v>
      </c>
      <c r="E2069" s="9" t="s">
        <v>8196</v>
      </c>
    </row>
    <row r="2070" spans="1:5" ht="15.75" x14ac:dyDescent="0.25">
      <c r="A2070" s="6" t="s">
        <v>297</v>
      </c>
      <c r="B2070" s="6" t="s">
        <v>4453</v>
      </c>
      <c r="C2070" s="6" t="s">
        <v>6524</v>
      </c>
      <c r="D2070" s="9" t="s">
        <v>6736</v>
      </c>
      <c r="E2070" s="9" t="s">
        <v>8197</v>
      </c>
    </row>
    <row r="2071" spans="1:5" ht="15.75" x14ac:dyDescent="0.25">
      <c r="A2071" s="6" t="s">
        <v>296</v>
      </c>
      <c r="B2071" s="6" t="s">
        <v>4454</v>
      </c>
      <c r="C2071" s="6" t="s">
        <v>6525</v>
      </c>
      <c r="D2071" s="9" t="s">
        <v>6734</v>
      </c>
      <c r="E2071" s="9" t="s">
        <v>6912</v>
      </c>
    </row>
    <row r="2072" spans="1:5" ht="15.75" x14ac:dyDescent="0.25">
      <c r="A2072" s="6" t="s">
        <v>295</v>
      </c>
      <c r="B2072" s="6" t="s">
        <v>4455</v>
      </c>
      <c r="C2072" s="6" t="s">
        <v>4927</v>
      </c>
      <c r="D2072" s="9" t="s">
        <v>6736</v>
      </c>
      <c r="E2072" s="9" t="s">
        <v>6938</v>
      </c>
    </row>
    <row r="2073" spans="1:5" ht="15.75" x14ac:dyDescent="0.25">
      <c r="A2073" s="6" t="s">
        <v>294</v>
      </c>
      <c r="B2073" s="6" t="s">
        <v>4456</v>
      </c>
      <c r="C2073" s="6" t="s">
        <v>6526</v>
      </c>
      <c r="D2073" s="9" t="s">
        <v>6734</v>
      </c>
      <c r="E2073" s="9" t="s">
        <v>8198</v>
      </c>
    </row>
    <row r="2074" spans="1:5" ht="15.75" x14ac:dyDescent="0.25">
      <c r="A2074" s="6" t="s">
        <v>293</v>
      </c>
      <c r="B2074" s="6" t="s">
        <v>4457</v>
      </c>
      <c r="C2074" s="6" t="s">
        <v>6527</v>
      </c>
      <c r="D2074" s="9" t="s">
        <v>6736</v>
      </c>
      <c r="E2074" s="9" t="s">
        <v>8199</v>
      </c>
    </row>
    <row r="2075" spans="1:5" ht="15.75" x14ac:dyDescent="0.25">
      <c r="A2075" s="6" t="s">
        <v>292</v>
      </c>
      <c r="B2075" s="6" t="s">
        <v>4458</v>
      </c>
      <c r="C2075" s="6" t="s">
        <v>6528</v>
      </c>
      <c r="D2075" s="9" t="s">
        <v>6734</v>
      </c>
      <c r="E2075" s="9" t="s">
        <v>8200</v>
      </c>
    </row>
    <row r="2076" spans="1:5" ht="15.75" x14ac:dyDescent="0.25">
      <c r="A2076" s="6" t="s">
        <v>291</v>
      </c>
      <c r="B2076" s="6" t="s">
        <v>4459</v>
      </c>
      <c r="C2076" s="6" t="s">
        <v>6424</v>
      </c>
      <c r="D2076" s="9" t="s">
        <v>6734</v>
      </c>
      <c r="E2076" s="9" t="s">
        <v>8201</v>
      </c>
    </row>
    <row r="2077" spans="1:5" ht="15.75" x14ac:dyDescent="0.25">
      <c r="A2077" s="6" t="s">
        <v>290</v>
      </c>
      <c r="B2077" s="6" t="s">
        <v>4460</v>
      </c>
      <c r="C2077" s="6" t="s">
        <v>6529</v>
      </c>
      <c r="D2077" s="9" t="s">
        <v>6736</v>
      </c>
      <c r="E2077" s="9" t="s">
        <v>7980</v>
      </c>
    </row>
    <row r="2078" spans="1:5" ht="15.75" x14ac:dyDescent="0.25">
      <c r="A2078" s="6" t="s">
        <v>289</v>
      </c>
      <c r="B2078" s="6" t="s">
        <v>4461</v>
      </c>
      <c r="C2078" s="6" t="s">
        <v>6530</v>
      </c>
      <c r="D2078" s="9" t="s">
        <v>6736</v>
      </c>
      <c r="E2078" s="9" t="s">
        <v>6825</v>
      </c>
    </row>
    <row r="2079" spans="1:5" ht="15.75" x14ac:dyDescent="0.25">
      <c r="A2079" s="6" t="s">
        <v>288</v>
      </c>
      <c r="B2079" s="6" t="s">
        <v>4462</v>
      </c>
      <c r="C2079" s="6" t="s">
        <v>6531</v>
      </c>
      <c r="D2079" s="9" t="s">
        <v>6736</v>
      </c>
      <c r="E2079" s="9" t="s">
        <v>7268</v>
      </c>
    </row>
    <row r="2080" spans="1:5" ht="15.75" x14ac:dyDescent="0.25">
      <c r="A2080" s="6" t="s">
        <v>287</v>
      </c>
      <c r="B2080" s="6" t="s">
        <v>4463</v>
      </c>
      <c r="C2080" s="6" t="s">
        <v>6532</v>
      </c>
      <c r="D2080" s="9" t="s">
        <v>6736</v>
      </c>
      <c r="E2080" s="9" t="s">
        <v>7193</v>
      </c>
    </row>
    <row r="2081" spans="1:5" ht="15.75" x14ac:dyDescent="0.25">
      <c r="A2081" s="6" t="s">
        <v>286</v>
      </c>
      <c r="B2081" s="6" t="s">
        <v>4464</v>
      </c>
      <c r="C2081" s="6" t="s">
        <v>5532</v>
      </c>
      <c r="D2081" s="9" t="s">
        <v>6734</v>
      </c>
      <c r="E2081" s="9" t="s">
        <v>8202</v>
      </c>
    </row>
    <row r="2082" spans="1:5" ht="15.75" x14ac:dyDescent="0.25">
      <c r="A2082" s="6" t="s">
        <v>285</v>
      </c>
      <c r="B2082" s="6" t="s">
        <v>4465</v>
      </c>
      <c r="C2082" s="6" t="s">
        <v>6533</v>
      </c>
      <c r="D2082" s="9" t="s">
        <v>6734</v>
      </c>
      <c r="E2082" s="9" t="s">
        <v>7639</v>
      </c>
    </row>
    <row r="2083" spans="1:5" ht="15.75" x14ac:dyDescent="0.25">
      <c r="A2083" s="6" t="s">
        <v>284</v>
      </c>
      <c r="B2083" s="6" t="s">
        <v>4466</v>
      </c>
      <c r="C2083" s="6" t="s">
        <v>6534</v>
      </c>
      <c r="D2083" s="9" t="s">
        <v>6734</v>
      </c>
      <c r="E2083" s="9" t="s">
        <v>7574</v>
      </c>
    </row>
    <row r="2084" spans="1:5" ht="15.75" x14ac:dyDescent="0.25">
      <c r="A2084" s="6" t="s">
        <v>283</v>
      </c>
      <c r="B2084" s="6" t="s">
        <v>4467</v>
      </c>
      <c r="C2084" s="6" t="s">
        <v>6535</v>
      </c>
      <c r="D2084" s="9" t="s">
        <v>6734</v>
      </c>
      <c r="E2084" s="9" t="s">
        <v>8203</v>
      </c>
    </row>
    <row r="2085" spans="1:5" ht="15.75" x14ac:dyDescent="0.25">
      <c r="A2085" s="6" t="s">
        <v>282</v>
      </c>
      <c r="B2085" s="6" t="s">
        <v>4468</v>
      </c>
      <c r="C2085" s="6" t="s">
        <v>6536</v>
      </c>
      <c r="D2085" s="9" t="s">
        <v>6734</v>
      </c>
      <c r="E2085" s="9" t="s">
        <v>8204</v>
      </c>
    </row>
    <row r="2086" spans="1:5" ht="15.75" x14ac:dyDescent="0.25">
      <c r="A2086" s="6" t="s">
        <v>281</v>
      </c>
      <c r="B2086" s="6" t="s">
        <v>4469</v>
      </c>
      <c r="C2086" s="6" t="s">
        <v>6537</v>
      </c>
      <c r="D2086" s="9" t="s">
        <v>6734</v>
      </c>
      <c r="E2086" s="9" t="s">
        <v>8205</v>
      </c>
    </row>
    <row r="2087" spans="1:5" ht="15.75" x14ac:dyDescent="0.25">
      <c r="A2087" s="6" t="s">
        <v>280</v>
      </c>
      <c r="B2087" s="6" t="s">
        <v>4470</v>
      </c>
      <c r="C2087" s="6" t="s">
        <v>6538</v>
      </c>
      <c r="D2087" s="9" t="s">
        <v>6736</v>
      </c>
      <c r="E2087" s="9" t="s">
        <v>8206</v>
      </c>
    </row>
    <row r="2088" spans="1:5" ht="15.75" x14ac:dyDescent="0.25">
      <c r="A2088" s="6" t="s">
        <v>279</v>
      </c>
      <c r="B2088" s="6" t="s">
        <v>4471</v>
      </c>
      <c r="C2088" s="6" t="s">
        <v>4927</v>
      </c>
      <c r="D2088" s="9" t="s">
        <v>6736</v>
      </c>
      <c r="E2088" s="9" t="s">
        <v>6943</v>
      </c>
    </row>
    <row r="2089" spans="1:5" ht="15.75" x14ac:dyDescent="0.25">
      <c r="A2089" s="6" t="s">
        <v>278</v>
      </c>
      <c r="B2089" s="6" t="s">
        <v>4472</v>
      </c>
      <c r="C2089" s="6" t="s">
        <v>6539</v>
      </c>
      <c r="D2089" s="9" t="s">
        <v>6734</v>
      </c>
      <c r="E2089" s="9" t="s">
        <v>8207</v>
      </c>
    </row>
    <row r="2090" spans="1:5" ht="15.75" x14ac:dyDescent="0.25">
      <c r="A2090" s="6" t="s">
        <v>277</v>
      </c>
      <c r="B2090" s="6" t="s">
        <v>4473</v>
      </c>
      <c r="C2090" s="6" t="s">
        <v>6540</v>
      </c>
      <c r="D2090" s="9" t="s">
        <v>6736</v>
      </c>
      <c r="E2090" s="9" t="s">
        <v>8098</v>
      </c>
    </row>
    <row r="2091" spans="1:5" ht="15.75" x14ac:dyDescent="0.25">
      <c r="A2091" s="6" t="s">
        <v>275</v>
      </c>
      <c r="B2091" s="6" t="s">
        <v>4474</v>
      </c>
      <c r="C2091" s="6" t="s">
        <v>6541</v>
      </c>
      <c r="D2091" s="9" t="s">
        <v>6736</v>
      </c>
      <c r="E2091" s="9" t="s">
        <v>8208</v>
      </c>
    </row>
    <row r="2092" spans="1:5" ht="15.75" x14ac:dyDescent="0.25">
      <c r="A2092" s="6" t="s">
        <v>274</v>
      </c>
      <c r="B2092" s="6" t="s">
        <v>4475</v>
      </c>
      <c r="C2092" s="6" t="s">
        <v>6542</v>
      </c>
      <c r="D2092" s="9" t="s">
        <v>6736</v>
      </c>
      <c r="E2092" s="9" t="s">
        <v>8209</v>
      </c>
    </row>
    <row r="2093" spans="1:5" ht="15.75" x14ac:dyDescent="0.25">
      <c r="A2093" s="6" t="s">
        <v>273</v>
      </c>
      <c r="B2093" s="6" t="s">
        <v>4476</v>
      </c>
      <c r="C2093" s="6" t="s">
        <v>6543</v>
      </c>
      <c r="D2093" s="9" t="s">
        <v>6736</v>
      </c>
      <c r="E2093" s="9" t="s">
        <v>6869</v>
      </c>
    </row>
    <row r="2094" spans="1:5" ht="15.75" x14ac:dyDescent="0.25">
      <c r="A2094" s="6" t="s">
        <v>272</v>
      </c>
      <c r="B2094" s="6" t="s">
        <v>4477</v>
      </c>
      <c r="C2094" s="6" t="s">
        <v>6544</v>
      </c>
      <c r="D2094" s="9" t="s">
        <v>6736</v>
      </c>
      <c r="E2094" s="9" t="s">
        <v>6835</v>
      </c>
    </row>
    <row r="2095" spans="1:5" ht="15.75" x14ac:dyDescent="0.25">
      <c r="A2095" s="6" t="s">
        <v>271</v>
      </c>
      <c r="B2095" s="6" t="s">
        <v>4478</v>
      </c>
      <c r="C2095" s="6" t="s">
        <v>6545</v>
      </c>
      <c r="D2095" s="9" t="s">
        <v>6734</v>
      </c>
      <c r="E2095" s="9" t="s">
        <v>7124</v>
      </c>
    </row>
    <row r="2096" spans="1:5" ht="15.75" x14ac:dyDescent="0.25">
      <c r="A2096" s="6" t="s">
        <v>270</v>
      </c>
      <c r="B2096" s="6" t="s">
        <v>4479</v>
      </c>
      <c r="C2096" s="6" t="s">
        <v>6546</v>
      </c>
      <c r="D2096" s="9" t="s">
        <v>6736</v>
      </c>
      <c r="E2096" s="9" t="s">
        <v>8210</v>
      </c>
    </row>
    <row r="2097" spans="1:5" ht="15.75" x14ac:dyDescent="0.25">
      <c r="A2097" s="6" t="s">
        <v>269</v>
      </c>
      <c r="B2097" s="6" t="s">
        <v>4480</v>
      </c>
      <c r="C2097" s="6" t="s">
        <v>6547</v>
      </c>
      <c r="D2097" s="9" t="s">
        <v>6736</v>
      </c>
      <c r="E2097" s="9" t="s">
        <v>7326</v>
      </c>
    </row>
    <row r="2098" spans="1:5" ht="15.75" x14ac:dyDescent="0.25">
      <c r="A2098" s="6" t="s">
        <v>268</v>
      </c>
      <c r="B2098" s="6" t="s">
        <v>4481</v>
      </c>
      <c r="C2098" s="6" t="s">
        <v>6548</v>
      </c>
      <c r="D2098" s="9" t="s">
        <v>6736</v>
      </c>
      <c r="E2098" s="9" t="s">
        <v>8211</v>
      </c>
    </row>
    <row r="2099" spans="1:5" ht="15.75" x14ac:dyDescent="0.25">
      <c r="A2099" s="6" t="s">
        <v>267</v>
      </c>
      <c r="B2099" s="6" t="s">
        <v>4482</v>
      </c>
      <c r="C2099" s="6" t="s">
        <v>6549</v>
      </c>
      <c r="D2099" s="9" t="s">
        <v>6734</v>
      </c>
      <c r="E2099" s="9" t="s">
        <v>7432</v>
      </c>
    </row>
    <row r="2100" spans="1:5" ht="15.75" x14ac:dyDescent="0.25">
      <c r="A2100" s="6" t="s">
        <v>266</v>
      </c>
      <c r="B2100" s="6" t="s">
        <v>4483</v>
      </c>
      <c r="C2100" s="6" t="s">
        <v>6550</v>
      </c>
      <c r="D2100" s="9" t="s">
        <v>6736</v>
      </c>
      <c r="E2100" s="9" t="s">
        <v>6882</v>
      </c>
    </row>
    <row r="2101" spans="1:5" ht="15.75" x14ac:dyDescent="0.25">
      <c r="A2101" s="6" t="s">
        <v>265</v>
      </c>
      <c r="B2101" s="6" t="s">
        <v>4484</v>
      </c>
      <c r="C2101" s="6" t="s">
        <v>6551</v>
      </c>
      <c r="D2101" s="9" t="s">
        <v>6734</v>
      </c>
      <c r="E2101" s="9" t="s">
        <v>8212</v>
      </c>
    </row>
    <row r="2102" spans="1:5" ht="15.75" x14ac:dyDescent="0.25">
      <c r="A2102" s="6" t="s">
        <v>264</v>
      </c>
      <c r="B2102" s="6" t="s">
        <v>4485</v>
      </c>
      <c r="C2102" s="6" t="s">
        <v>6552</v>
      </c>
      <c r="D2102" s="9" t="s">
        <v>6734</v>
      </c>
      <c r="E2102" s="9" t="s">
        <v>8213</v>
      </c>
    </row>
    <row r="2103" spans="1:5" ht="15.75" x14ac:dyDescent="0.25">
      <c r="A2103" s="6" t="s">
        <v>263</v>
      </c>
      <c r="B2103" s="6" t="s">
        <v>4486</v>
      </c>
      <c r="C2103" s="6" t="s">
        <v>6209</v>
      </c>
      <c r="D2103" s="9" t="s">
        <v>6736</v>
      </c>
      <c r="E2103" s="9" t="s">
        <v>7241</v>
      </c>
    </row>
    <row r="2104" spans="1:5" ht="15.75" x14ac:dyDescent="0.25">
      <c r="A2104" s="6" t="s">
        <v>262</v>
      </c>
      <c r="B2104" s="6" t="s">
        <v>4487</v>
      </c>
      <c r="C2104" s="6" t="s">
        <v>6553</v>
      </c>
      <c r="D2104" s="9" t="s">
        <v>6736</v>
      </c>
      <c r="E2104" s="9" t="s">
        <v>8214</v>
      </c>
    </row>
    <row r="2105" spans="1:5" ht="15.75" x14ac:dyDescent="0.25">
      <c r="A2105" s="6" t="s">
        <v>261</v>
      </c>
      <c r="B2105" s="6" t="s">
        <v>4488</v>
      </c>
      <c r="C2105" s="6" t="s">
        <v>4738</v>
      </c>
      <c r="D2105" s="9" t="s">
        <v>6736</v>
      </c>
      <c r="E2105" s="9" t="s">
        <v>7052</v>
      </c>
    </row>
    <row r="2106" spans="1:5" ht="15.75" x14ac:dyDescent="0.25">
      <c r="A2106" s="6" t="s">
        <v>260</v>
      </c>
      <c r="B2106" s="6" t="s">
        <v>4489</v>
      </c>
      <c r="C2106" s="6" t="s">
        <v>6554</v>
      </c>
      <c r="D2106" s="9" t="s">
        <v>6734</v>
      </c>
      <c r="E2106" s="9" t="s">
        <v>8215</v>
      </c>
    </row>
    <row r="2107" spans="1:5" ht="15.75" x14ac:dyDescent="0.25">
      <c r="A2107" s="6" t="s">
        <v>259</v>
      </c>
      <c r="B2107" s="6" t="s">
        <v>4490</v>
      </c>
      <c r="C2107" s="6" t="s">
        <v>6555</v>
      </c>
      <c r="D2107" s="9" t="s">
        <v>6734</v>
      </c>
      <c r="E2107" s="9" t="s">
        <v>8216</v>
      </c>
    </row>
    <row r="2108" spans="1:5" ht="15.75" x14ac:dyDescent="0.25">
      <c r="A2108" s="6" t="s">
        <v>258</v>
      </c>
      <c r="B2108" s="6" t="s">
        <v>4491</v>
      </c>
      <c r="C2108" s="6" t="s">
        <v>6556</v>
      </c>
      <c r="D2108" s="9" t="s">
        <v>6734</v>
      </c>
      <c r="E2108" s="9" t="s">
        <v>8217</v>
      </c>
    </row>
    <row r="2109" spans="1:5" ht="15.75" x14ac:dyDescent="0.25">
      <c r="A2109" s="6" t="s">
        <v>257</v>
      </c>
      <c r="B2109" s="6" t="s">
        <v>4492</v>
      </c>
      <c r="C2109" s="6" t="s">
        <v>6557</v>
      </c>
      <c r="D2109" s="9" t="s">
        <v>6734</v>
      </c>
      <c r="E2109" s="9" t="s">
        <v>8218</v>
      </c>
    </row>
    <row r="2110" spans="1:5" ht="15.75" x14ac:dyDescent="0.25">
      <c r="A2110" s="6" t="s">
        <v>256</v>
      </c>
      <c r="B2110" s="6" t="s">
        <v>4493</v>
      </c>
      <c r="C2110" s="6" t="s">
        <v>5176</v>
      </c>
      <c r="D2110" s="9" t="s">
        <v>6734</v>
      </c>
      <c r="E2110" s="9" t="s">
        <v>8219</v>
      </c>
    </row>
    <row r="2111" spans="1:5" ht="15.75" x14ac:dyDescent="0.25">
      <c r="A2111" s="6" t="s">
        <v>255</v>
      </c>
      <c r="B2111" s="6" t="s">
        <v>4494</v>
      </c>
      <c r="C2111" s="6" t="s">
        <v>6558</v>
      </c>
      <c r="D2111" s="9" t="s">
        <v>6734</v>
      </c>
      <c r="E2111" s="9" t="s">
        <v>8220</v>
      </c>
    </row>
    <row r="2112" spans="1:5" ht="15.75" x14ac:dyDescent="0.25">
      <c r="A2112" s="6" t="s">
        <v>254</v>
      </c>
      <c r="B2112" s="6" t="s">
        <v>4495</v>
      </c>
      <c r="C2112" s="6" t="s">
        <v>6559</v>
      </c>
      <c r="D2112" s="9" t="s">
        <v>6734</v>
      </c>
      <c r="E2112" s="9" t="s">
        <v>8221</v>
      </c>
    </row>
    <row r="2113" spans="1:5" ht="15.75" x14ac:dyDescent="0.25">
      <c r="A2113" s="6" t="s">
        <v>253</v>
      </c>
      <c r="B2113" s="6" t="s">
        <v>4496</v>
      </c>
      <c r="C2113" s="6" t="s">
        <v>6560</v>
      </c>
      <c r="D2113" s="9" t="s">
        <v>6734</v>
      </c>
      <c r="E2113" s="9" t="s">
        <v>8222</v>
      </c>
    </row>
    <row r="2114" spans="1:5" ht="15.75" x14ac:dyDescent="0.25">
      <c r="A2114" s="6" t="s">
        <v>252</v>
      </c>
      <c r="B2114" s="6" t="s">
        <v>4497</v>
      </c>
      <c r="C2114" s="6" t="s">
        <v>6561</v>
      </c>
      <c r="D2114" s="9" t="s">
        <v>6734</v>
      </c>
      <c r="E2114" s="9" t="s">
        <v>7415</v>
      </c>
    </row>
    <row r="2115" spans="1:5" ht="15.75" x14ac:dyDescent="0.25">
      <c r="A2115" s="6" t="s">
        <v>251</v>
      </c>
      <c r="B2115" s="6" t="s">
        <v>4498</v>
      </c>
      <c r="C2115" s="6" t="s">
        <v>6562</v>
      </c>
      <c r="D2115" s="9" t="s">
        <v>6734</v>
      </c>
      <c r="E2115" s="9" t="s">
        <v>7039</v>
      </c>
    </row>
    <row r="2116" spans="1:5" ht="15.75" x14ac:dyDescent="0.25">
      <c r="A2116" s="6" t="s">
        <v>250</v>
      </c>
      <c r="B2116" s="6" t="s">
        <v>4499</v>
      </c>
      <c r="C2116" s="6" t="s">
        <v>6563</v>
      </c>
      <c r="D2116" s="9" t="s">
        <v>6734</v>
      </c>
      <c r="E2116" s="9" t="s">
        <v>7178</v>
      </c>
    </row>
    <row r="2117" spans="1:5" ht="15.75" x14ac:dyDescent="0.25">
      <c r="A2117" s="6" t="s">
        <v>248</v>
      </c>
      <c r="B2117" s="6" t="s">
        <v>4500</v>
      </c>
      <c r="C2117" s="6" t="s">
        <v>6564</v>
      </c>
      <c r="D2117" s="9" t="s">
        <v>6734</v>
      </c>
      <c r="E2117" s="9" t="s">
        <v>8223</v>
      </c>
    </row>
    <row r="2118" spans="1:5" ht="15.75" x14ac:dyDescent="0.25">
      <c r="A2118" s="6" t="s">
        <v>246</v>
      </c>
      <c r="B2118" s="6" t="s">
        <v>4501</v>
      </c>
      <c r="C2118" s="6" t="s">
        <v>6565</v>
      </c>
      <c r="D2118" s="9" t="s">
        <v>6734</v>
      </c>
      <c r="E2118" s="9" t="s">
        <v>8224</v>
      </c>
    </row>
    <row r="2119" spans="1:5" ht="15.75" x14ac:dyDescent="0.25">
      <c r="A2119" s="6" t="s">
        <v>245</v>
      </c>
      <c r="B2119" s="6" t="s">
        <v>4502</v>
      </c>
      <c r="C2119" s="6" t="s">
        <v>6566</v>
      </c>
      <c r="D2119" s="9" t="s">
        <v>6736</v>
      </c>
      <c r="E2119" s="9" t="s">
        <v>8225</v>
      </c>
    </row>
    <row r="2120" spans="1:5" ht="15.75" x14ac:dyDescent="0.25">
      <c r="A2120" s="6" t="s">
        <v>244</v>
      </c>
      <c r="B2120" s="6" t="s">
        <v>4503</v>
      </c>
      <c r="C2120" s="6" t="s">
        <v>6567</v>
      </c>
      <c r="D2120" s="9" t="s">
        <v>6736</v>
      </c>
      <c r="E2120" s="9" t="s">
        <v>6882</v>
      </c>
    </row>
    <row r="2121" spans="1:5" ht="15.75" x14ac:dyDescent="0.25">
      <c r="A2121" s="6" t="s">
        <v>243</v>
      </c>
      <c r="B2121" s="6" t="s">
        <v>4504</v>
      </c>
      <c r="C2121" s="6" t="s">
        <v>6568</v>
      </c>
      <c r="D2121" s="9" t="s">
        <v>6734</v>
      </c>
      <c r="E2121" s="9" t="s">
        <v>7165</v>
      </c>
    </row>
    <row r="2122" spans="1:5" ht="15.75" x14ac:dyDescent="0.25">
      <c r="A2122" s="6" t="s">
        <v>242</v>
      </c>
      <c r="B2122" s="6" t="s">
        <v>4505</v>
      </c>
      <c r="C2122" s="6" t="s">
        <v>6569</v>
      </c>
      <c r="D2122" s="9" t="s">
        <v>6734</v>
      </c>
      <c r="E2122" s="9" t="s">
        <v>8226</v>
      </c>
    </row>
    <row r="2123" spans="1:5" ht="15.75" x14ac:dyDescent="0.25">
      <c r="A2123" s="6" t="s">
        <v>241</v>
      </c>
      <c r="B2123" s="6" t="s">
        <v>4506</v>
      </c>
      <c r="C2123" s="6" t="s">
        <v>6570</v>
      </c>
      <c r="D2123" s="9" t="s">
        <v>6734</v>
      </c>
      <c r="E2123" s="9" t="s">
        <v>8227</v>
      </c>
    </row>
    <row r="2124" spans="1:5" ht="15.75" x14ac:dyDescent="0.25">
      <c r="A2124" s="6" t="s">
        <v>240</v>
      </c>
      <c r="B2124" s="6" t="s">
        <v>4507</v>
      </c>
      <c r="C2124" s="6" t="s">
        <v>6571</v>
      </c>
      <c r="D2124" s="9" t="s">
        <v>6734</v>
      </c>
      <c r="E2124" s="9" t="s">
        <v>8228</v>
      </c>
    </row>
    <row r="2125" spans="1:5" ht="15.75" x14ac:dyDescent="0.25">
      <c r="A2125" s="6" t="s">
        <v>239</v>
      </c>
      <c r="B2125" s="6" t="s">
        <v>4508</v>
      </c>
      <c r="C2125" s="6" t="s">
        <v>5428</v>
      </c>
      <c r="D2125" s="9" t="s">
        <v>6734</v>
      </c>
      <c r="E2125" s="9" t="s">
        <v>8229</v>
      </c>
    </row>
    <row r="2126" spans="1:5" ht="15.75" x14ac:dyDescent="0.25">
      <c r="A2126" s="6" t="s">
        <v>238</v>
      </c>
      <c r="B2126" s="6" t="s">
        <v>4509</v>
      </c>
      <c r="C2126" s="6" t="s">
        <v>6572</v>
      </c>
      <c r="D2126" s="9" t="s">
        <v>6734</v>
      </c>
      <c r="E2126" s="9" t="s">
        <v>8230</v>
      </c>
    </row>
    <row r="2127" spans="1:5" ht="15.75" x14ac:dyDescent="0.25">
      <c r="A2127" s="6" t="s">
        <v>237</v>
      </c>
      <c r="B2127" s="6" t="s">
        <v>4510</v>
      </c>
      <c r="C2127" s="6" t="s">
        <v>6573</v>
      </c>
      <c r="D2127" s="9" t="s">
        <v>6734</v>
      </c>
      <c r="E2127" s="9" t="s">
        <v>6902</v>
      </c>
    </row>
    <row r="2128" spans="1:5" ht="15.75" x14ac:dyDescent="0.25">
      <c r="A2128" s="6" t="s">
        <v>236</v>
      </c>
      <c r="B2128" s="6" t="s">
        <v>4511</v>
      </c>
      <c r="C2128" s="6" t="s">
        <v>6574</v>
      </c>
      <c r="D2128" s="9" t="s">
        <v>6736</v>
      </c>
      <c r="E2128" s="9" t="s">
        <v>8231</v>
      </c>
    </row>
    <row r="2129" spans="1:5" ht="15.75" x14ac:dyDescent="0.25">
      <c r="A2129" s="6" t="s">
        <v>235</v>
      </c>
      <c r="B2129" s="6" t="s">
        <v>4512</v>
      </c>
      <c r="C2129" s="6" t="s">
        <v>6575</v>
      </c>
      <c r="D2129" s="9" t="s">
        <v>6734</v>
      </c>
      <c r="E2129" s="9" t="s">
        <v>7967</v>
      </c>
    </row>
    <row r="2130" spans="1:5" ht="15.75" x14ac:dyDescent="0.25">
      <c r="A2130" s="6" t="s">
        <v>234</v>
      </c>
      <c r="B2130" s="6" t="s">
        <v>4513</v>
      </c>
      <c r="C2130" s="6" t="s">
        <v>6576</v>
      </c>
      <c r="D2130" s="9" t="s">
        <v>6734</v>
      </c>
      <c r="E2130" s="9" t="s">
        <v>8232</v>
      </c>
    </row>
    <row r="2131" spans="1:5" ht="15.75" x14ac:dyDescent="0.25">
      <c r="A2131" s="6" t="s">
        <v>233</v>
      </c>
      <c r="B2131" s="6" t="s">
        <v>4514</v>
      </c>
      <c r="C2131" s="6" t="s">
        <v>5488</v>
      </c>
      <c r="D2131" s="9" t="s">
        <v>6734</v>
      </c>
      <c r="E2131" s="9" t="s">
        <v>7897</v>
      </c>
    </row>
    <row r="2132" spans="1:5" ht="15.75" x14ac:dyDescent="0.25">
      <c r="A2132" s="6" t="s">
        <v>232</v>
      </c>
      <c r="B2132" s="6" t="s">
        <v>4515</v>
      </c>
      <c r="C2132" s="6" t="s">
        <v>4769</v>
      </c>
      <c r="D2132" s="9" t="s">
        <v>6734</v>
      </c>
      <c r="E2132" s="9" t="s">
        <v>8233</v>
      </c>
    </row>
    <row r="2133" spans="1:5" ht="15.75" x14ac:dyDescent="0.25">
      <c r="A2133" s="6" t="s">
        <v>231</v>
      </c>
      <c r="B2133" s="6" t="s">
        <v>4516</v>
      </c>
      <c r="C2133" s="6" t="s">
        <v>6577</v>
      </c>
      <c r="D2133" s="9" t="s">
        <v>6736</v>
      </c>
      <c r="E2133" s="9" t="s">
        <v>8234</v>
      </c>
    </row>
    <row r="2134" spans="1:5" ht="15.75" x14ac:dyDescent="0.25">
      <c r="A2134" s="6" t="s">
        <v>230</v>
      </c>
      <c r="B2134" s="6" t="s">
        <v>4517</v>
      </c>
      <c r="C2134" s="6" t="s">
        <v>6578</v>
      </c>
      <c r="D2134" s="9" t="s">
        <v>6734</v>
      </c>
      <c r="E2134" s="9" t="s">
        <v>7357</v>
      </c>
    </row>
    <row r="2135" spans="1:5" ht="15.75" x14ac:dyDescent="0.25">
      <c r="A2135" s="6" t="s">
        <v>229</v>
      </c>
      <c r="B2135" s="6" t="s">
        <v>4518</v>
      </c>
      <c r="C2135" s="6" t="s">
        <v>6579</v>
      </c>
      <c r="D2135" s="9" t="s">
        <v>6736</v>
      </c>
      <c r="E2135" s="9" t="s">
        <v>6971</v>
      </c>
    </row>
    <row r="2136" spans="1:5" ht="15.75" x14ac:dyDescent="0.25">
      <c r="A2136" s="6" t="s">
        <v>228</v>
      </c>
      <c r="B2136" s="6" t="s">
        <v>4519</v>
      </c>
      <c r="C2136" s="6" t="s">
        <v>6580</v>
      </c>
      <c r="D2136" s="9" t="s">
        <v>6736</v>
      </c>
      <c r="E2136" s="9" t="s">
        <v>8235</v>
      </c>
    </row>
    <row r="2137" spans="1:5" ht="15.75" x14ac:dyDescent="0.25">
      <c r="A2137" s="6" t="s">
        <v>227</v>
      </c>
      <c r="B2137" s="6" t="s">
        <v>4520</v>
      </c>
      <c r="C2137" s="6" t="s">
        <v>6485</v>
      </c>
      <c r="D2137" s="9" t="s">
        <v>6736</v>
      </c>
      <c r="E2137" s="9" t="s">
        <v>8236</v>
      </c>
    </row>
    <row r="2138" spans="1:5" ht="15.75" x14ac:dyDescent="0.25">
      <c r="A2138" s="6" t="s">
        <v>226</v>
      </c>
      <c r="B2138" s="6" t="s">
        <v>4521</v>
      </c>
      <c r="C2138" s="6" t="s">
        <v>6153</v>
      </c>
      <c r="D2138" s="9" t="s">
        <v>6736</v>
      </c>
      <c r="E2138" s="9" t="s">
        <v>8237</v>
      </c>
    </row>
    <row r="2139" spans="1:5" ht="15.75" x14ac:dyDescent="0.25">
      <c r="A2139" s="6" t="s">
        <v>225</v>
      </c>
      <c r="B2139" s="6" t="s">
        <v>4522</v>
      </c>
      <c r="C2139" s="6" t="s">
        <v>6581</v>
      </c>
      <c r="D2139" s="9" t="s">
        <v>7152</v>
      </c>
      <c r="E2139" s="9" t="s">
        <v>7124</v>
      </c>
    </row>
    <row r="2140" spans="1:5" ht="15.75" x14ac:dyDescent="0.25">
      <c r="A2140" s="6" t="s">
        <v>224</v>
      </c>
      <c r="B2140" s="6" t="s">
        <v>4523</v>
      </c>
      <c r="C2140" s="6" t="s">
        <v>6582</v>
      </c>
      <c r="D2140" s="9" t="s">
        <v>6736</v>
      </c>
      <c r="E2140" s="9" t="s">
        <v>8238</v>
      </c>
    </row>
    <row r="2141" spans="1:5" ht="15.75" x14ac:dyDescent="0.25">
      <c r="A2141" s="6" t="s">
        <v>223</v>
      </c>
      <c r="B2141" s="6" t="s">
        <v>4524</v>
      </c>
      <c r="C2141" s="6" t="s">
        <v>6583</v>
      </c>
      <c r="D2141" s="9" t="s">
        <v>6736</v>
      </c>
      <c r="E2141" s="9" t="s">
        <v>6826</v>
      </c>
    </row>
    <row r="2142" spans="1:5" ht="15.75" x14ac:dyDescent="0.25">
      <c r="A2142" s="6" t="s">
        <v>222</v>
      </c>
      <c r="B2142" s="6" t="s">
        <v>4525</v>
      </c>
      <c r="C2142" s="6" t="s">
        <v>6584</v>
      </c>
      <c r="D2142" s="9" t="s">
        <v>6734</v>
      </c>
      <c r="E2142" s="9" t="s">
        <v>6812</v>
      </c>
    </row>
    <row r="2143" spans="1:5" ht="15.75" x14ac:dyDescent="0.25">
      <c r="A2143" s="6" t="s">
        <v>221</v>
      </c>
      <c r="B2143" s="6" t="s">
        <v>4526</v>
      </c>
      <c r="C2143" s="6" t="s">
        <v>6585</v>
      </c>
      <c r="D2143" s="9" t="s">
        <v>6734</v>
      </c>
      <c r="E2143" s="9" t="s">
        <v>8239</v>
      </c>
    </row>
    <row r="2144" spans="1:5" ht="15.75" x14ac:dyDescent="0.25">
      <c r="A2144" s="6" t="s">
        <v>220</v>
      </c>
      <c r="B2144" s="6" t="s">
        <v>4527</v>
      </c>
      <c r="C2144" s="6" t="s">
        <v>6586</v>
      </c>
      <c r="D2144" s="9" t="s">
        <v>6734</v>
      </c>
      <c r="E2144" s="9" t="s">
        <v>8240</v>
      </c>
    </row>
    <row r="2145" spans="1:5" ht="15.75" x14ac:dyDescent="0.25">
      <c r="A2145" s="6" t="s">
        <v>219</v>
      </c>
      <c r="B2145" s="6" t="s">
        <v>4528</v>
      </c>
      <c r="C2145" s="6" t="s">
        <v>6587</v>
      </c>
      <c r="D2145" s="9" t="s">
        <v>6734</v>
      </c>
      <c r="E2145" s="9" t="s">
        <v>8241</v>
      </c>
    </row>
    <row r="2146" spans="1:5" ht="15.75" x14ac:dyDescent="0.25">
      <c r="A2146" s="6" t="s">
        <v>218</v>
      </c>
      <c r="B2146" s="6" t="s">
        <v>4529</v>
      </c>
      <c r="C2146" s="6" t="s">
        <v>6588</v>
      </c>
      <c r="D2146" s="9" t="s">
        <v>6736</v>
      </c>
      <c r="E2146" s="9" t="s">
        <v>8242</v>
      </c>
    </row>
    <row r="2147" spans="1:5" ht="15.75" x14ac:dyDescent="0.25">
      <c r="A2147" s="6" t="s">
        <v>217</v>
      </c>
      <c r="B2147" s="6" t="s">
        <v>4530</v>
      </c>
      <c r="C2147" s="6" t="s">
        <v>6589</v>
      </c>
      <c r="D2147" s="9" t="s">
        <v>6736</v>
      </c>
      <c r="E2147" s="9" t="s">
        <v>8243</v>
      </c>
    </row>
    <row r="2148" spans="1:5" ht="15.75" x14ac:dyDescent="0.25">
      <c r="A2148" s="6" t="s">
        <v>216</v>
      </c>
      <c r="B2148" s="6" t="s">
        <v>4531</v>
      </c>
      <c r="C2148" s="6" t="s">
        <v>6590</v>
      </c>
      <c r="D2148" s="9" t="s">
        <v>6736</v>
      </c>
      <c r="E2148" s="9" t="s">
        <v>8244</v>
      </c>
    </row>
    <row r="2149" spans="1:5" ht="15.75" x14ac:dyDescent="0.25">
      <c r="A2149" s="6" t="s">
        <v>215</v>
      </c>
      <c r="B2149" s="6" t="s">
        <v>4532</v>
      </c>
      <c r="C2149" s="6" t="s">
        <v>6591</v>
      </c>
      <c r="D2149" s="9" t="s">
        <v>6736</v>
      </c>
      <c r="E2149" s="9" t="s">
        <v>8245</v>
      </c>
    </row>
    <row r="2150" spans="1:5" ht="15.75" x14ac:dyDescent="0.25">
      <c r="A2150" s="6" t="s">
        <v>214</v>
      </c>
      <c r="B2150" s="6" t="s">
        <v>4533</v>
      </c>
      <c r="C2150" s="6" t="s">
        <v>6592</v>
      </c>
      <c r="D2150" s="9" t="s">
        <v>6736</v>
      </c>
      <c r="E2150" s="9" t="s">
        <v>6761</v>
      </c>
    </row>
    <row r="2151" spans="1:5" ht="15.75" x14ac:dyDescent="0.25">
      <c r="A2151" s="6" t="s">
        <v>213</v>
      </c>
      <c r="B2151" s="6" t="s">
        <v>4534</v>
      </c>
      <c r="C2151" s="6" t="s">
        <v>6015</v>
      </c>
      <c r="D2151" s="9" t="s">
        <v>6736</v>
      </c>
      <c r="E2151" s="9" t="s">
        <v>8246</v>
      </c>
    </row>
    <row r="2152" spans="1:5" ht="15.75" x14ac:dyDescent="0.25">
      <c r="A2152" s="6" t="s">
        <v>212</v>
      </c>
      <c r="B2152" s="6" t="s">
        <v>4535</v>
      </c>
      <c r="C2152" s="6" t="s">
        <v>6593</v>
      </c>
      <c r="D2152" s="9" t="s">
        <v>6736</v>
      </c>
      <c r="E2152" s="9" t="s">
        <v>8247</v>
      </c>
    </row>
    <row r="2153" spans="1:5" ht="15.75" x14ac:dyDescent="0.25">
      <c r="A2153" s="6" t="s">
        <v>211</v>
      </c>
      <c r="B2153" s="6" t="s">
        <v>4536</v>
      </c>
      <c r="C2153" s="6" t="s">
        <v>6594</v>
      </c>
      <c r="D2153" s="9" t="s">
        <v>6736</v>
      </c>
      <c r="E2153" s="9" t="s">
        <v>8248</v>
      </c>
    </row>
    <row r="2154" spans="1:5" ht="15.75" x14ac:dyDescent="0.25">
      <c r="A2154" s="6" t="s">
        <v>210</v>
      </c>
      <c r="B2154" s="6" t="s">
        <v>4537</v>
      </c>
      <c r="C2154" s="6" t="s">
        <v>6595</v>
      </c>
      <c r="D2154" s="9" t="s">
        <v>6736</v>
      </c>
      <c r="E2154" s="9" t="s">
        <v>8249</v>
      </c>
    </row>
    <row r="2155" spans="1:5" ht="15.75" x14ac:dyDescent="0.25">
      <c r="A2155" s="6" t="s">
        <v>209</v>
      </c>
      <c r="B2155" s="6" t="s">
        <v>4538</v>
      </c>
      <c r="C2155" s="6" t="s">
        <v>6596</v>
      </c>
      <c r="D2155" s="9" t="s">
        <v>6736</v>
      </c>
      <c r="E2155" s="9" t="s">
        <v>8250</v>
      </c>
    </row>
    <row r="2156" spans="1:5" ht="15.75" x14ac:dyDescent="0.25">
      <c r="A2156" s="6" t="s">
        <v>208</v>
      </c>
      <c r="B2156" s="6" t="s">
        <v>4539</v>
      </c>
      <c r="C2156" s="6" t="s">
        <v>6568</v>
      </c>
      <c r="D2156" s="9" t="s">
        <v>6736</v>
      </c>
      <c r="E2156" s="9" t="s">
        <v>8251</v>
      </c>
    </row>
    <row r="2157" spans="1:5" ht="15.75" x14ac:dyDescent="0.25">
      <c r="A2157" s="6" t="s">
        <v>207</v>
      </c>
      <c r="B2157" s="6" t="s">
        <v>4540</v>
      </c>
      <c r="C2157" s="6" t="s">
        <v>6597</v>
      </c>
      <c r="D2157" s="9" t="s">
        <v>6736</v>
      </c>
      <c r="E2157" s="9" t="s">
        <v>8089</v>
      </c>
    </row>
    <row r="2158" spans="1:5" ht="15.75" x14ac:dyDescent="0.25">
      <c r="A2158" s="6" t="s">
        <v>206</v>
      </c>
      <c r="B2158" s="6" t="s">
        <v>4541</v>
      </c>
      <c r="C2158" s="6" t="s">
        <v>6598</v>
      </c>
      <c r="D2158" s="9" t="s">
        <v>6736</v>
      </c>
      <c r="E2158" s="9" t="s">
        <v>6743</v>
      </c>
    </row>
    <row r="2159" spans="1:5" ht="15.75" x14ac:dyDescent="0.25">
      <c r="A2159" s="6" t="s">
        <v>205</v>
      </c>
      <c r="B2159" s="6" t="s">
        <v>4542</v>
      </c>
      <c r="C2159" s="6" t="s">
        <v>6599</v>
      </c>
      <c r="D2159" s="9" t="s">
        <v>6734</v>
      </c>
      <c r="E2159" s="9" t="s">
        <v>8252</v>
      </c>
    </row>
    <row r="2160" spans="1:5" ht="15.75" x14ac:dyDescent="0.25">
      <c r="A2160" s="6" t="s">
        <v>204</v>
      </c>
      <c r="B2160" s="6" t="s">
        <v>4543</v>
      </c>
      <c r="C2160" s="6" t="s">
        <v>6600</v>
      </c>
      <c r="D2160" s="9" t="s">
        <v>6734</v>
      </c>
      <c r="E2160" s="9" t="s">
        <v>7989</v>
      </c>
    </row>
    <row r="2161" spans="1:5" ht="15.75" x14ac:dyDescent="0.25">
      <c r="A2161" s="6" t="s">
        <v>203</v>
      </c>
      <c r="B2161" s="6" t="s">
        <v>4544</v>
      </c>
      <c r="C2161" s="6" t="s">
        <v>6601</v>
      </c>
      <c r="D2161" s="9" t="s">
        <v>6734</v>
      </c>
      <c r="E2161" s="9" t="s">
        <v>8253</v>
      </c>
    </row>
    <row r="2162" spans="1:5" ht="15.75" x14ac:dyDescent="0.25">
      <c r="A2162" s="6" t="s">
        <v>202</v>
      </c>
      <c r="B2162" s="6" t="s">
        <v>4545</v>
      </c>
      <c r="C2162" s="6" t="s">
        <v>6602</v>
      </c>
      <c r="D2162" s="9" t="s">
        <v>6734</v>
      </c>
      <c r="E2162" s="9" t="s">
        <v>7362</v>
      </c>
    </row>
    <row r="2163" spans="1:5" ht="15.75" x14ac:dyDescent="0.25">
      <c r="A2163" s="6" t="s">
        <v>201</v>
      </c>
      <c r="B2163" s="6" t="s">
        <v>4546</v>
      </c>
      <c r="C2163" s="6" t="s">
        <v>6603</v>
      </c>
      <c r="D2163" s="9" t="s">
        <v>6734</v>
      </c>
      <c r="E2163" s="9" t="s">
        <v>6908</v>
      </c>
    </row>
    <row r="2164" spans="1:5" ht="15.75" x14ac:dyDescent="0.25">
      <c r="A2164" s="6" t="s">
        <v>199</v>
      </c>
      <c r="B2164" s="6" t="s">
        <v>4547</v>
      </c>
      <c r="C2164" s="6" t="s">
        <v>6604</v>
      </c>
      <c r="D2164" s="9" t="s">
        <v>7152</v>
      </c>
      <c r="E2164" s="9" t="s">
        <v>8254</v>
      </c>
    </row>
    <row r="2165" spans="1:5" ht="15.75" x14ac:dyDescent="0.25">
      <c r="A2165" s="6" t="s">
        <v>198</v>
      </c>
      <c r="B2165" s="6" t="s">
        <v>4548</v>
      </c>
      <c r="C2165" s="6" t="s">
        <v>4809</v>
      </c>
      <c r="D2165" s="9" t="s">
        <v>6734</v>
      </c>
      <c r="E2165" s="9" t="s">
        <v>8255</v>
      </c>
    </row>
    <row r="2166" spans="1:5" ht="15.75" x14ac:dyDescent="0.25">
      <c r="A2166" s="6" t="s">
        <v>197</v>
      </c>
      <c r="B2166" s="6" t="s">
        <v>4549</v>
      </c>
      <c r="C2166" s="6" t="s">
        <v>6605</v>
      </c>
      <c r="D2166" s="9" t="s">
        <v>6736</v>
      </c>
      <c r="E2166" s="9" t="s">
        <v>7334</v>
      </c>
    </row>
    <row r="2167" spans="1:5" ht="15.75" x14ac:dyDescent="0.25">
      <c r="A2167" s="6" t="s">
        <v>196</v>
      </c>
      <c r="B2167" s="6" t="s">
        <v>4550</v>
      </c>
      <c r="C2167" s="6" t="s">
        <v>6606</v>
      </c>
      <c r="D2167" s="9" t="s">
        <v>6736</v>
      </c>
      <c r="E2167" s="9" t="s">
        <v>8256</v>
      </c>
    </row>
    <row r="2168" spans="1:5" ht="15.75" x14ac:dyDescent="0.25">
      <c r="A2168" s="6" t="s">
        <v>195</v>
      </c>
      <c r="B2168" s="6" t="s">
        <v>4551</v>
      </c>
      <c r="C2168" s="6" t="s">
        <v>6607</v>
      </c>
      <c r="D2168" s="9" t="s">
        <v>6736</v>
      </c>
      <c r="E2168" s="9" t="s">
        <v>8257</v>
      </c>
    </row>
    <row r="2169" spans="1:5" ht="15.75" x14ac:dyDescent="0.25">
      <c r="A2169" s="6" t="s">
        <v>194</v>
      </c>
      <c r="B2169" s="6" t="s">
        <v>4552</v>
      </c>
      <c r="C2169" s="6" t="s">
        <v>6608</v>
      </c>
      <c r="D2169" s="9" t="s">
        <v>6736</v>
      </c>
      <c r="E2169" s="9" t="s">
        <v>7217</v>
      </c>
    </row>
    <row r="2170" spans="1:5" ht="15.75" x14ac:dyDescent="0.25">
      <c r="A2170" s="6" t="s">
        <v>193</v>
      </c>
      <c r="B2170" s="6" t="s">
        <v>4553</v>
      </c>
      <c r="C2170" s="6" t="s">
        <v>6609</v>
      </c>
      <c r="D2170" s="9" t="s">
        <v>6736</v>
      </c>
      <c r="E2170" s="9" t="s">
        <v>8258</v>
      </c>
    </row>
    <row r="2171" spans="1:5" ht="15.75" x14ac:dyDescent="0.25">
      <c r="A2171" s="6" t="s">
        <v>192</v>
      </c>
      <c r="B2171" s="6" t="s">
        <v>4554</v>
      </c>
      <c r="C2171" s="6" t="s">
        <v>6610</v>
      </c>
      <c r="D2171" s="9" t="s">
        <v>6736</v>
      </c>
      <c r="E2171" s="9" t="s">
        <v>6872</v>
      </c>
    </row>
    <row r="2172" spans="1:5" ht="15.75" x14ac:dyDescent="0.25">
      <c r="A2172" s="6" t="s">
        <v>191</v>
      </c>
      <c r="B2172" s="6" t="s">
        <v>4555</v>
      </c>
      <c r="C2172" s="6" t="s">
        <v>6611</v>
      </c>
      <c r="D2172" s="9" t="s">
        <v>6734</v>
      </c>
      <c r="E2172" s="9" t="s">
        <v>7301</v>
      </c>
    </row>
    <row r="2173" spans="1:5" ht="15.75" x14ac:dyDescent="0.25">
      <c r="A2173" s="6" t="s">
        <v>190</v>
      </c>
      <c r="B2173" s="6" t="s">
        <v>4556</v>
      </c>
      <c r="C2173" s="6" t="s">
        <v>6220</v>
      </c>
      <c r="D2173" s="9" t="s">
        <v>6736</v>
      </c>
      <c r="E2173" s="9" t="s">
        <v>6879</v>
      </c>
    </row>
    <row r="2174" spans="1:5" ht="15.75" x14ac:dyDescent="0.25">
      <c r="A2174" s="6" t="s">
        <v>189</v>
      </c>
      <c r="B2174" s="6" t="s">
        <v>4557</v>
      </c>
      <c r="C2174" s="6" t="s">
        <v>6612</v>
      </c>
      <c r="D2174" s="9" t="s">
        <v>6736</v>
      </c>
      <c r="E2174" s="9" t="s">
        <v>8259</v>
      </c>
    </row>
    <row r="2175" spans="1:5" ht="15.75" x14ac:dyDescent="0.25">
      <c r="A2175" s="6" t="s">
        <v>188</v>
      </c>
      <c r="B2175" s="6" t="s">
        <v>4558</v>
      </c>
      <c r="C2175" s="6" t="s">
        <v>5763</v>
      </c>
      <c r="D2175" s="9" t="s">
        <v>6734</v>
      </c>
      <c r="E2175" s="9" t="s">
        <v>8260</v>
      </c>
    </row>
    <row r="2176" spans="1:5" ht="15.75" x14ac:dyDescent="0.25">
      <c r="A2176" s="6" t="s">
        <v>187</v>
      </c>
      <c r="B2176" s="6" t="s">
        <v>4559</v>
      </c>
      <c r="C2176" s="6" t="s">
        <v>6613</v>
      </c>
      <c r="D2176" s="9" t="s">
        <v>6736</v>
      </c>
      <c r="E2176" s="9" t="s">
        <v>8261</v>
      </c>
    </row>
    <row r="2177" spans="1:5" ht="15.75" x14ac:dyDescent="0.25">
      <c r="A2177" s="6" t="s">
        <v>186</v>
      </c>
      <c r="B2177" s="6" t="s">
        <v>4560</v>
      </c>
      <c r="C2177" s="6" t="s">
        <v>4952</v>
      </c>
      <c r="D2177" s="9" t="s">
        <v>6734</v>
      </c>
      <c r="E2177" s="9" t="s">
        <v>8262</v>
      </c>
    </row>
    <row r="2178" spans="1:5" ht="15.75" x14ac:dyDescent="0.25">
      <c r="A2178" s="6" t="s">
        <v>185</v>
      </c>
      <c r="B2178" s="6" t="s">
        <v>4561</v>
      </c>
      <c r="C2178" s="6" t="s">
        <v>4944</v>
      </c>
      <c r="D2178" s="9" t="s">
        <v>6734</v>
      </c>
      <c r="E2178" s="9" t="s">
        <v>8263</v>
      </c>
    </row>
    <row r="2179" spans="1:5" ht="15.75" x14ac:dyDescent="0.25">
      <c r="A2179" s="6" t="s">
        <v>184</v>
      </c>
      <c r="B2179" s="6" t="s">
        <v>4562</v>
      </c>
      <c r="C2179" s="6" t="s">
        <v>5359</v>
      </c>
      <c r="D2179" s="9" t="s">
        <v>6734</v>
      </c>
      <c r="E2179" s="9" t="s">
        <v>7049</v>
      </c>
    </row>
    <row r="2180" spans="1:5" ht="15.75" x14ac:dyDescent="0.25">
      <c r="A2180" s="6" t="s">
        <v>183</v>
      </c>
      <c r="B2180" s="6" t="s">
        <v>4563</v>
      </c>
      <c r="C2180" s="6" t="s">
        <v>6614</v>
      </c>
      <c r="D2180" s="9" t="s">
        <v>6734</v>
      </c>
      <c r="E2180" s="9" t="s">
        <v>8264</v>
      </c>
    </row>
    <row r="2181" spans="1:5" ht="15.75" x14ac:dyDescent="0.25">
      <c r="A2181" s="6" t="s">
        <v>182</v>
      </c>
      <c r="B2181" s="6" t="s">
        <v>4564</v>
      </c>
      <c r="C2181" s="6" t="s">
        <v>5797</v>
      </c>
      <c r="D2181" s="9" t="s">
        <v>6734</v>
      </c>
      <c r="E2181" s="9" t="s">
        <v>7032</v>
      </c>
    </row>
    <row r="2182" spans="1:5" ht="15.75" x14ac:dyDescent="0.25">
      <c r="A2182" s="6" t="s">
        <v>181</v>
      </c>
      <c r="B2182" s="6" t="s">
        <v>4565</v>
      </c>
      <c r="C2182" s="6" t="s">
        <v>6615</v>
      </c>
      <c r="D2182" s="9" t="s">
        <v>6734</v>
      </c>
      <c r="E2182" s="9" t="s">
        <v>8265</v>
      </c>
    </row>
    <row r="2183" spans="1:5" ht="15.75" x14ac:dyDescent="0.25">
      <c r="A2183" s="6" t="s">
        <v>180</v>
      </c>
      <c r="B2183" s="6" t="s">
        <v>4566</v>
      </c>
      <c r="C2183" s="6" t="s">
        <v>6616</v>
      </c>
      <c r="D2183" s="9" t="s">
        <v>6734</v>
      </c>
      <c r="E2183" s="9" t="s">
        <v>7047</v>
      </c>
    </row>
    <row r="2184" spans="1:5" ht="15.75" x14ac:dyDescent="0.25">
      <c r="A2184" s="6" t="s">
        <v>179</v>
      </c>
      <c r="B2184" s="6" t="s">
        <v>4567</v>
      </c>
      <c r="C2184" s="6" t="s">
        <v>5103</v>
      </c>
      <c r="D2184" s="9" t="s">
        <v>6736</v>
      </c>
      <c r="E2184" s="9" t="s">
        <v>8029</v>
      </c>
    </row>
    <row r="2185" spans="1:5" ht="15.75" x14ac:dyDescent="0.25">
      <c r="A2185" s="6" t="s">
        <v>178</v>
      </c>
      <c r="B2185" s="6" t="s">
        <v>4568</v>
      </c>
      <c r="C2185" s="6" t="s">
        <v>6617</v>
      </c>
      <c r="D2185" s="9" t="s">
        <v>6736</v>
      </c>
      <c r="E2185" s="9" t="s">
        <v>8266</v>
      </c>
    </row>
    <row r="2186" spans="1:5" ht="15.75" x14ac:dyDescent="0.25">
      <c r="A2186" s="6" t="s">
        <v>177</v>
      </c>
      <c r="B2186" s="6" t="s">
        <v>4569</v>
      </c>
      <c r="C2186" s="6" t="s">
        <v>6618</v>
      </c>
      <c r="D2186" s="9" t="s">
        <v>6736</v>
      </c>
      <c r="E2186" s="9" t="s">
        <v>6969</v>
      </c>
    </row>
    <row r="2187" spans="1:5" ht="15.75" x14ac:dyDescent="0.25">
      <c r="A2187" s="6" t="s">
        <v>176</v>
      </c>
      <c r="B2187" s="6" t="s">
        <v>4570</v>
      </c>
      <c r="C2187" s="6" t="s">
        <v>5252</v>
      </c>
      <c r="D2187" s="9" t="s">
        <v>6736</v>
      </c>
      <c r="E2187" s="9" t="s">
        <v>8267</v>
      </c>
    </row>
    <row r="2188" spans="1:5" ht="15.75" x14ac:dyDescent="0.25">
      <c r="A2188" s="6" t="s">
        <v>175</v>
      </c>
      <c r="B2188" s="6" t="s">
        <v>4571</v>
      </c>
      <c r="C2188" s="6" t="s">
        <v>6619</v>
      </c>
      <c r="D2188" s="9" t="s">
        <v>6736</v>
      </c>
      <c r="E2188" s="9" t="s">
        <v>6742</v>
      </c>
    </row>
    <row r="2189" spans="1:5" ht="15.75" x14ac:dyDescent="0.25">
      <c r="A2189" s="6" t="s">
        <v>174</v>
      </c>
      <c r="B2189" s="6" t="s">
        <v>4572</v>
      </c>
      <c r="C2189" s="6" t="s">
        <v>6620</v>
      </c>
      <c r="D2189" s="9" t="s">
        <v>6736</v>
      </c>
      <c r="E2189" s="9" t="s">
        <v>6816</v>
      </c>
    </row>
    <row r="2190" spans="1:5" ht="15.75" x14ac:dyDescent="0.25">
      <c r="A2190" s="6" t="s">
        <v>173</v>
      </c>
      <c r="B2190" s="6" t="s">
        <v>4573</v>
      </c>
      <c r="C2190" s="6" t="s">
        <v>5951</v>
      </c>
      <c r="D2190" s="9" t="s">
        <v>6736</v>
      </c>
      <c r="E2190" s="9" t="s">
        <v>8268</v>
      </c>
    </row>
    <row r="2191" spans="1:5" ht="15.75" x14ac:dyDescent="0.25">
      <c r="A2191" s="6" t="s">
        <v>172</v>
      </c>
      <c r="B2191" s="6" t="s">
        <v>4574</v>
      </c>
      <c r="C2191" s="6" t="s">
        <v>6621</v>
      </c>
      <c r="D2191" s="9" t="s">
        <v>6736</v>
      </c>
      <c r="E2191" s="9" t="s">
        <v>8269</v>
      </c>
    </row>
    <row r="2192" spans="1:5" ht="15.75" x14ac:dyDescent="0.25">
      <c r="A2192" s="6" t="s">
        <v>171</v>
      </c>
      <c r="B2192" s="6" t="s">
        <v>4575</v>
      </c>
      <c r="C2192" s="6" t="s">
        <v>4942</v>
      </c>
      <c r="D2192" s="9" t="s">
        <v>6736</v>
      </c>
      <c r="E2192" s="9" t="s">
        <v>8270</v>
      </c>
    </row>
    <row r="2193" spans="1:6" ht="15.75" x14ac:dyDescent="0.25">
      <c r="A2193" s="6" t="s">
        <v>169</v>
      </c>
      <c r="B2193" s="6" t="s">
        <v>4576</v>
      </c>
      <c r="C2193" s="6" t="s">
        <v>6622</v>
      </c>
      <c r="D2193" s="9" t="s">
        <v>6736</v>
      </c>
      <c r="E2193" s="9" t="s">
        <v>8271</v>
      </c>
      <c r="F2193" t="s">
        <v>7330</v>
      </c>
    </row>
    <row r="2194" spans="1:6" ht="15.75" x14ac:dyDescent="0.25">
      <c r="A2194" s="6" t="s">
        <v>167</v>
      </c>
      <c r="B2194" s="6" t="s">
        <v>4577</v>
      </c>
      <c r="C2194" s="6" t="s">
        <v>6278</v>
      </c>
      <c r="D2194" s="9" t="s">
        <v>6736</v>
      </c>
      <c r="E2194" s="9" t="s">
        <v>7553</v>
      </c>
    </row>
    <row r="2195" spans="1:6" ht="15.75" x14ac:dyDescent="0.25">
      <c r="A2195" s="6" t="s">
        <v>165</v>
      </c>
      <c r="B2195" s="6" t="s">
        <v>4578</v>
      </c>
      <c r="C2195" s="6" t="s">
        <v>5314</v>
      </c>
      <c r="D2195" s="9" t="s">
        <v>6736</v>
      </c>
      <c r="E2195" s="9" t="s">
        <v>8272</v>
      </c>
    </row>
    <row r="2196" spans="1:6" ht="15.75" x14ac:dyDescent="0.25">
      <c r="A2196" s="6" t="s">
        <v>163</v>
      </c>
      <c r="B2196" s="6" t="s">
        <v>4579</v>
      </c>
      <c r="C2196" s="6" t="s">
        <v>6623</v>
      </c>
      <c r="D2196" s="9" t="s">
        <v>6736</v>
      </c>
      <c r="E2196" s="9" t="s">
        <v>8273</v>
      </c>
    </row>
    <row r="2197" spans="1:6" ht="15.75" x14ac:dyDescent="0.25">
      <c r="A2197" s="6" t="s">
        <v>162</v>
      </c>
      <c r="B2197" s="6" t="s">
        <v>4580</v>
      </c>
      <c r="C2197" s="6" t="s">
        <v>5218</v>
      </c>
      <c r="D2197" s="9" t="s">
        <v>6736</v>
      </c>
      <c r="E2197" s="9" t="s">
        <v>8274</v>
      </c>
    </row>
    <row r="2198" spans="1:6" ht="15.75" x14ac:dyDescent="0.25">
      <c r="A2198" s="6" t="s">
        <v>161</v>
      </c>
      <c r="B2198" s="6" t="s">
        <v>4581</v>
      </c>
      <c r="C2198" s="6" t="s">
        <v>6624</v>
      </c>
      <c r="D2198" s="9" t="s">
        <v>6736</v>
      </c>
      <c r="E2198" s="9" t="s">
        <v>8275</v>
      </c>
    </row>
    <row r="2199" spans="1:6" ht="15.75" x14ac:dyDescent="0.25">
      <c r="A2199" s="6" t="s">
        <v>160</v>
      </c>
      <c r="B2199" s="6" t="s">
        <v>4582</v>
      </c>
      <c r="C2199" s="6" t="s">
        <v>6625</v>
      </c>
      <c r="D2199" s="9" t="s">
        <v>6736</v>
      </c>
      <c r="E2199" s="9" t="s">
        <v>6783</v>
      </c>
    </row>
    <row r="2200" spans="1:6" ht="15.75" x14ac:dyDescent="0.25">
      <c r="A2200" s="6" t="s">
        <v>159</v>
      </c>
      <c r="B2200" s="6" t="s">
        <v>4583</v>
      </c>
      <c r="C2200" s="6" t="s">
        <v>6626</v>
      </c>
      <c r="D2200" s="9" t="s">
        <v>6736</v>
      </c>
      <c r="E2200" s="9" t="s">
        <v>8276</v>
      </c>
    </row>
    <row r="2201" spans="1:6" ht="15.75" x14ac:dyDescent="0.25">
      <c r="A2201" s="6" t="s">
        <v>158</v>
      </c>
      <c r="B2201" s="6" t="s">
        <v>4584</v>
      </c>
      <c r="C2201" s="6" t="s">
        <v>6627</v>
      </c>
      <c r="D2201" s="9" t="s">
        <v>6736</v>
      </c>
      <c r="E2201" s="9" t="s">
        <v>8277</v>
      </c>
    </row>
    <row r="2202" spans="1:6" ht="15.75" x14ac:dyDescent="0.25">
      <c r="A2202" s="6" t="s">
        <v>157</v>
      </c>
      <c r="B2202" s="6" t="s">
        <v>4585</v>
      </c>
      <c r="C2202" s="6" t="s">
        <v>6628</v>
      </c>
      <c r="D2202" s="9" t="s">
        <v>6736</v>
      </c>
      <c r="E2202" s="9" t="s">
        <v>8278</v>
      </c>
    </row>
    <row r="2203" spans="1:6" ht="15.75" x14ac:dyDescent="0.25">
      <c r="A2203" s="6" t="s">
        <v>156</v>
      </c>
      <c r="B2203" s="6" t="s">
        <v>4586</v>
      </c>
      <c r="C2203" s="6" t="s">
        <v>6629</v>
      </c>
      <c r="D2203" s="9" t="s">
        <v>6736</v>
      </c>
      <c r="E2203" s="9" t="s">
        <v>6904</v>
      </c>
    </row>
    <row r="2204" spans="1:6" ht="15.75" x14ac:dyDescent="0.25">
      <c r="A2204" s="6" t="s">
        <v>155</v>
      </c>
      <c r="B2204" s="6" t="s">
        <v>4587</v>
      </c>
      <c r="C2204" s="6" t="s">
        <v>6630</v>
      </c>
      <c r="D2204" s="9" t="s">
        <v>6734</v>
      </c>
      <c r="E2204" s="9" t="s">
        <v>8279</v>
      </c>
    </row>
    <row r="2205" spans="1:6" ht="15.75" x14ac:dyDescent="0.25">
      <c r="A2205" s="6" t="s">
        <v>154</v>
      </c>
      <c r="B2205" s="6" t="s">
        <v>4588</v>
      </c>
      <c r="C2205" s="6" t="s">
        <v>6631</v>
      </c>
      <c r="D2205" s="9" t="s">
        <v>6734</v>
      </c>
      <c r="E2205" s="9" t="s">
        <v>7924</v>
      </c>
    </row>
    <row r="2206" spans="1:6" ht="15.75" x14ac:dyDescent="0.25">
      <c r="A2206" s="6" t="s">
        <v>153</v>
      </c>
      <c r="B2206" s="6" t="s">
        <v>4589</v>
      </c>
      <c r="C2206" s="6" t="s">
        <v>6632</v>
      </c>
      <c r="D2206" s="9" t="s">
        <v>6734</v>
      </c>
      <c r="E2206" s="9" t="s">
        <v>8280</v>
      </c>
    </row>
    <row r="2207" spans="1:6" ht="15.75" x14ac:dyDescent="0.25">
      <c r="A2207" s="6" t="s">
        <v>152</v>
      </c>
      <c r="B2207" s="6" t="s">
        <v>4590</v>
      </c>
      <c r="C2207" s="6" t="s">
        <v>6633</v>
      </c>
      <c r="D2207" s="9" t="s">
        <v>6736</v>
      </c>
      <c r="E2207" s="9" t="s">
        <v>8281</v>
      </c>
    </row>
    <row r="2208" spans="1:6" ht="15.75" x14ac:dyDescent="0.25">
      <c r="A2208" s="6" t="s">
        <v>151</v>
      </c>
      <c r="B2208" s="6" t="s">
        <v>4591</v>
      </c>
      <c r="C2208" s="6" t="s">
        <v>6634</v>
      </c>
      <c r="D2208" s="9" t="s">
        <v>6736</v>
      </c>
      <c r="E2208" s="9" t="s">
        <v>7804</v>
      </c>
    </row>
    <row r="2209" spans="1:5" ht="15.75" x14ac:dyDescent="0.25">
      <c r="A2209" s="6" t="s">
        <v>150</v>
      </c>
      <c r="B2209" s="6" t="s">
        <v>4592</v>
      </c>
      <c r="C2209" s="6" t="s">
        <v>6635</v>
      </c>
      <c r="D2209" s="9" t="s">
        <v>6734</v>
      </c>
      <c r="E2209" s="9" t="s">
        <v>8282</v>
      </c>
    </row>
    <row r="2210" spans="1:5" ht="15.75" x14ac:dyDescent="0.25">
      <c r="A2210" s="6" t="s">
        <v>149</v>
      </c>
      <c r="B2210" s="6" t="s">
        <v>4593</v>
      </c>
      <c r="C2210" s="6" t="s">
        <v>6636</v>
      </c>
      <c r="D2210" s="9" t="s">
        <v>6734</v>
      </c>
      <c r="E2210" s="9" t="s">
        <v>8283</v>
      </c>
    </row>
    <row r="2211" spans="1:5" ht="15.75" x14ac:dyDescent="0.25">
      <c r="A2211" s="6" t="s">
        <v>148</v>
      </c>
      <c r="B2211" s="6" t="s">
        <v>4594</v>
      </c>
      <c r="C2211" s="6" t="s">
        <v>6637</v>
      </c>
      <c r="D2211" s="9" t="s">
        <v>6734</v>
      </c>
      <c r="E2211" s="9" t="s">
        <v>6752</v>
      </c>
    </row>
    <row r="2212" spans="1:5" ht="15.75" x14ac:dyDescent="0.25">
      <c r="A2212" s="6" t="s">
        <v>147</v>
      </c>
      <c r="B2212" s="6" t="s">
        <v>4595</v>
      </c>
      <c r="C2212" s="6" t="s">
        <v>6638</v>
      </c>
      <c r="D2212" s="9" t="s">
        <v>6736</v>
      </c>
      <c r="E2212" s="9" t="s">
        <v>8109</v>
      </c>
    </row>
    <row r="2213" spans="1:5" ht="15.75" x14ac:dyDescent="0.25">
      <c r="A2213" s="6" t="s">
        <v>146</v>
      </c>
      <c r="B2213" s="6" t="s">
        <v>4596</v>
      </c>
      <c r="C2213" s="6" t="s">
        <v>6325</v>
      </c>
      <c r="D2213" s="9" t="s">
        <v>6736</v>
      </c>
      <c r="E2213" s="9" t="s">
        <v>7804</v>
      </c>
    </row>
    <row r="2214" spans="1:5" ht="15.75" x14ac:dyDescent="0.25">
      <c r="A2214" s="6" t="s">
        <v>145</v>
      </c>
      <c r="B2214" s="6" t="s">
        <v>4597</v>
      </c>
      <c r="C2214" s="6" t="s">
        <v>6639</v>
      </c>
      <c r="D2214" s="9" t="s">
        <v>6736</v>
      </c>
      <c r="E2214" s="9" t="s">
        <v>7095</v>
      </c>
    </row>
    <row r="2215" spans="1:5" ht="15.75" x14ac:dyDescent="0.25">
      <c r="A2215" s="6" t="s">
        <v>144</v>
      </c>
      <c r="B2215" s="6" t="s">
        <v>4598</v>
      </c>
      <c r="C2215" s="6" t="s">
        <v>6640</v>
      </c>
      <c r="D2215" s="9" t="s">
        <v>6734</v>
      </c>
      <c r="E2215" s="9" t="s">
        <v>8284</v>
      </c>
    </row>
    <row r="2216" spans="1:5" ht="15.75" x14ac:dyDescent="0.25">
      <c r="A2216" s="6" t="s">
        <v>143</v>
      </c>
      <c r="B2216" s="6" t="s">
        <v>4599</v>
      </c>
      <c r="C2216" s="6" t="s">
        <v>6641</v>
      </c>
      <c r="D2216" s="9" t="s">
        <v>6734</v>
      </c>
      <c r="E2216" s="9" t="s">
        <v>7104</v>
      </c>
    </row>
    <row r="2217" spans="1:5" ht="15.75" x14ac:dyDescent="0.25">
      <c r="A2217" s="6" t="s">
        <v>142</v>
      </c>
      <c r="B2217" s="6" t="s">
        <v>4600</v>
      </c>
      <c r="C2217" s="6" t="s">
        <v>5460</v>
      </c>
      <c r="D2217" s="9" t="s">
        <v>6736</v>
      </c>
      <c r="E2217" s="9" t="s">
        <v>8285</v>
      </c>
    </row>
    <row r="2218" spans="1:5" ht="15.75" x14ac:dyDescent="0.25">
      <c r="A2218" s="6" t="s">
        <v>141</v>
      </c>
      <c r="B2218" s="6" t="s">
        <v>4601</v>
      </c>
      <c r="C2218" s="6" t="s">
        <v>4793</v>
      </c>
      <c r="D2218" s="9" t="s">
        <v>6734</v>
      </c>
      <c r="E2218" s="9" t="s">
        <v>8286</v>
      </c>
    </row>
    <row r="2219" spans="1:5" ht="15.75" x14ac:dyDescent="0.25">
      <c r="A2219" s="6" t="s">
        <v>140</v>
      </c>
      <c r="B2219" s="6" t="s">
        <v>4602</v>
      </c>
      <c r="C2219" s="6" t="s">
        <v>6642</v>
      </c>
      <c r="D2219" s="9" t="s">
        <v>6734</v>
      </c>
      <c r="E2219" s="9" t="s">
        <v>7344</v>
      </c>
    </row>
    <row r="2220" spans="1:5" ht="15.75" x14ac:dyDescent="0.25">
      <c r="A2220" s="6" t="s">
        <v>139</v>
      </c>
      <c r="B2220" s="6" t="s">
        <v>4603</v>
      </c>
      <c r="C2220" s="6" t="s">
        <v>6643</v>
      </c>
      <c r="D2220" s="9" t="s">
        <v>6734</v>
      </c>
      <c r="E2220" s="9" t="s">
        <v>6945</v>
      </c>
    </row>
    <row r="2221" spans="1:5" ht="15.75" x14ac:dyDescent="0.25">
      <c r="A2221" s="6" t="s">
        <v>138</v>
      </c>
      <c r="B2221" s="6" t="s">
        <v>4604</v>
      </c>
      <c r="C2221" s="6" t="s">
        <v>6644</v>
      </c>
      <c r="D2221" s="9" t="s">
        <v>6734</v>
      </c>
      <c r="E2221" s="9" t="s">
        <v>7849</v>
      </c>
    </row>
    <row r="2222" spans="1:5" ht="15.75" x14ac:dyDescent="0.25">
      <c r="A2222" s="6" t="s">
        <v>137</v>
      </c>
      <c r="B2222" s="6" t="s">
        <v>4605</v>
      </c>
      <c r="C2222" s="6" t="s">
        <v>6645</v>
      </c>
      <c r="D2222" s="9" t="s">
        <v>6736</v>
      </c>
      <c r="E2222" s="9" t="s">
        <v>6868</v>
      </c>
    </row>
    <row r="2223" spans="1:5" ht="15.75" x14ac:dyDescent="0.25">
      <c r="A2223" s="6" t="s">
        <v>136</v>
      </c>
      <c r="B2223" s="6" t="s">
        <v>4606</v>
      </c>
      <c r="C2223" s="6" t="s">
        <v>6646</v>
      </c>
      <c r="D2223" s="9" t="s">
        <v>6736</v>
      </c>
      <c r="E2223" s="9" t="s">
        <v>7136</v>
      </c>
    </row>
    <row r="2224" spans="1:5" ht="15.75" x14ac:dyDescent="0.25">
      <c r="A2224" s="6" t="s">
        <v>135</v>
      </c>
      <c r="B2224" s="6" t="s">
        <v>4607</v>
      </c>
      <c r="C2224" s="6" t="s">
        <v>5186</v>
      </c>
      <c r="D2224" s="9" t="s">
        <v>6736</v>
      </c>
      <c r="E2224" s="9" t="s">
        <v>7067</v>
      </c>
    </row>
    <row r="2225" spans="1:5" ht="15.75" x14ac:dyDescent="0.25">
      <c r="A2225" s="6" t="s">
        <v>134</v>
      </c>
      <c r="B2225" s="6" t="s">
        <v>4608</v>
      </c>
      <c r="C2225" s="6" t="s">
        <v>6647</v>
      </c>
      <c r="D2225" s="9" t="s">
        <v>6736</v>
      </c>
      <c r="E2225" s="9" t="s">
        <v>7136</v>
      </c>
    </row>
    <row r="2226" spans="1:5" ht="15.75" x14ac:dyDescent="0.25">
      <c r="A2226" s="6" t="s">
        <v>133</v>
      </c>
      <c r="B2226" s="6" t="s">
        <v>4609</v>
      </c>
      <c r="C2226" s="6" t="s">
        <v>6327</v>
      </c>
      <c r="D2226" s="9" t="s">
        <v>6736</v>
      </c>
      <c r="E2226" s="9" t="s">
        <v>8287</v>
      </c>
    </row>
    <row r="2227" spans="1:5" ht="15.75" x14ac:dyDescent="0.25">
      <c r="A2227" s="6" t="s">
        <v>132</v>
      </c>
      <c r="B2227" s="6" t="s">
        <v>4610</v>
      </c>
      <c r="C2227" s="6" t="s">
        <v>5434</v>
      </c>
      <c r="D2227" s="9" t="s">
        <v>6734</v>
      </c>
      <c r="E2227" s="9" t="s">
        <v>6963</v>
      </c>
    </row>
    <row r="2228" spans="1:5" ht="15.75" x14ac:dyDescent="0.25">
      <c r="A2228" s="6" t="s">
        <v>131</v>
      </c>
      <c r="B2228" s="6" t="s">
        <v>4611</v>
      </c>
      <c r="C2228" s="6" t="s">
        <v>5971</v>
      </c>
      <c r="D2228" s="9" t="s">
        <v>6734</v>
      </c>
      <c r="E2228" s="9" t="s">
        <v>7707</v>
      </c>
    </row>
    <row r="2229" spans="1:5" ht="15.75" x14ac:dyDescent="0.25">
      <c r="A2229" s="6" t="s">
        <v>130</v>
      </c>
      <c r="B2229" s="6" t="s">
        <v>4612</v>
      </c>
      <c r="C2229" s="6" t="s">
        <v>6648</v>
      </c>
      <c r="D2229" s="9" t="s">
        <v>6734</v>
      </c>
      <c r="E2229" s="9" t="s">
        <v>8288</v>
      </c>
    </row>
    <row r="2230" spans="1:5" ht="15.75" x14ac:dyDescent="0.25">
      <c r="A2230" s="6" t="s">
        <v>129</v>
      </c>
      <c r="B2230" s="6" t="s">
        <v>4613</v>
      </c>
      <c r="C2230" s="6" t="s">
        <v>6649</v>
      </c>
      <c r="D2230" s="9" t="s">
        <v>6734</v>
      </c>
      <c r="E2230" s="9" t="s">
        <v>8289</v>
      </c>
    </row>
    <row r="2231" spans="1:5" ht="15.75" x14ac:dyDescent="0.25">
      <c r="A2231" s="6" t="s">
        <v>128</v>
      </c>
      <c r="B2231" s="6" t="s">
        <v>4614</v>
      </c>
      <c r="C2231" s="6" t="s">
        <v>6650</v>
      </c>
      <c r="D2231" s="9" t="s">
        <v>6736</v>
      </c>
      <c r="E2231" s="9" t="s">
        <v>8290</v>
      </c>
    </row>
    <row r="2232" spans="1:5" ht="15.75" x14ac:dyDescent="0.25">
      <c r="A2232" s="6" t="s">
        <v>127</v>
      </c>
      <c r="B2232" s="6" t="s">
        <v>4615</v>
      </c>
      <c r="C2232" s="6" t="s">
        <v>6651</v>
      </c>
      <c r="D2232" s="9" t="s">
        <v>6734</v>
      </c>
      <c r="E2232" s="9" t="s">
        <v>8291</v>
      </c>
    </row>
    <row r="2233" spans="1:5" ht="15.75" x14ac:dyDescent="0.25">
      <c r="A2233" s="6" t="s">
        <v>126</v>
      </c>
      <c r="B2233" s="6" t="s">
        <v>4616</v>
      </c>
      <c r="C2233" s="6" t="s">
        <v>6652</v>
      </c>
      <c r="D2233" s="9" t="s">
        <v>6734</v>
      </c>
      <c r="E2233" s="9" t="s">
        <v>8292</v>
      </c>
    </row>
    <row r="2234" spans="1:5" ht="15.75" x14ac:dyDescent="0.25">
      <c r="A2234" s="6" t="s">
        <v>125</v>
      </c>
      <c r="B2234" s="6" t="s">
        <v>4617</v>
      </c>
      <c r="C2234" s="6" t="s">
        <v>6653</v>
      </c>
      <c r="D2234" s="9" t="s">
        <v>6734</v>
      </c>
      <c r="E2234" s="9" t="s">
        <v>8293</v>
      </c>
    </row>
    <row r="2235" spans="1:5" ht="15.75" x14ac:dyDescent="0.25">
      <c r="A2235" s="6" t="s">
        <v>124</v>
      </c>
      <c r="B2235" s="6" t="s">
        <v>4618</v>
      </c>
      <c r="C2235" s="6" t="s">
        <v>5733</v>
      </c>
      <c r="D2235" s="9" t="s">
        <v>6736</v>
      </c>
      <c r="E2235" s="9" t="s">
        <v>6742</v>
      </c>
    </row>
    <row r="2236" spans="1:5" ht="15.75" x14ac:dyDescent="0.25">
      <c r="A2236" s="6" t="s">
        <v>123</v>
      </c>
      <c r="B2236" s="6" t="s">
        <v>4619</v>
      </c>
      <c r="C2236" s="6" t="s">
        <v>6654</v>
      </c>
      <c r="D2236" s="9" t="s">
        <v>6736</v>
      </c>
      <c r="E2236" s="9" t="s">
        <v>6755</v>
      </c>
    </row>
    <row r="2237" spans="1:5" ht="15.75" x14ac:dyDescent="0.25">
      <c r="A2237" s="6" t="s">
        <v>122</v>
      </c>
      <c r="B2237" s="6" t="s">
        <v>4620</v>
      </c>
      <c r="C2237" s="6" t="s">
        <v>6655</v>
      </c>
      <c r="D2237" s="9" t="s">
        <v>6736</v>
      </c>
      <c r="E2237" s="9" t="s">
        <v>8294</v>
      </c>
    </row>
    <row r="2238" spans="1:5" ht="15.75" x14ac:dyDescent="0.25">
      <c r="A2238" s="6" t="s">
        <v>121</v>
      </c>
      <c r="B2238" s="6" t="s">
        <v>4621</v>
      </c>
      <c r="C2238" s="6" t="s">
        <v>6656</v>
      </c>
      <c r="D2238" s="9" t="s">
        <v>6736</v>
      </c>
      <c r="E2238" s="9" t="s">
        <v>7796</v>
      </c>
    </row>
    <row r="2239" spans="1:5" ht="15.75" x14ac:dyDescent="0.25">
      <c r="A2239" s="6" t="s">
        <v>120</v>
      </c>
      <c r="B2239" s="6" t="s">
        <v>4622</v>
      </c>
      <c r="C2239" s="6" t="s">
        <v>6657</v>
      </c>
      <c r="D2239" s="9" t="s">
        <v>6736</v>
      </c>
      <c r="E2239" s="9" t="s">
        <v>8295</v>
      </c>
    </row>
    <row r="2240" spans="1:5" ht="15.75" x14ac:dyDescent="0.25">
      <c r="A2240" s="6" t="s">
        <v>119</v>
      </c>
      <c r="B2240" s="6" t="s">
        <v>4623</v>
      </c>
      <c r="C2240" s="6" t="s">
        <v>4796</v>
      </c>
      <c r="D2240" s="9" t="s">
        <v>6736</v>
      </c>
      <c r="E2240" s="9" t="s">
        <v>7649</v>
      </c>
    </row>
    <row r="2241" spans="1:5" ht="15.75" x14ac:dyDescent="0.25">
      <c r="A2241" s="6" t="s">
        <v>118</v>
      </c>
      <c r="B2241" s="6" t="s">
        <v>4624</v>
      </c>
      <c r="C2241" s="6" t="s">
        <v>6658</v>
      </c>
      <c r="D2241" s="9" t="s">
        <v>6734</v>
      </c>
      <c r="E2241" s="9" t="s">
        <v>8296</v>
      </c>
    </row>
    <row r="2242" spans="1:5" ht="15.75" x14ac:dyDescent="0.25">
      <c r="A2242" s="6" t="s">
        <v>117</v>
      </c>
      <c r="B2242" s="6" t="s">
        <v>4625</v>
      </c>
      <c r="C2242" s="6" t="s">
        <v>6659</v>
      </c>
      <c r="D2242" s="9" t="s">
        <v>6734</v>
      </c>
      <c r="E2242" s="9" t="s">
        <v>6828</v>
      </c>
    </row>
    <row r="2243" spans="1:5" ht="15.75" x14ac:dyDescent="0.25">
      <c r="A2243" s="6" t="s">
        <v>116</v>
      </c>
      <c r="B2243" s="6" t="s">
        <v>4626</v>
      </c>
      <c r="C2243" s="6" t="s">
        <v>6660</v>
      </c>
      <c r="D2243" s="9" t="s">
        <v>6734</v>
      </c>
      <c r="E2243" s="9" t="s">
        <v>8297</v>
      </c>
    </row>
    <row r="2244" spans="1:5" ht="15.75" x14ac:dyDescent="0.25">
      <c r="A2244" s="6" t="s">
        <v>115</v>
      </c>
      <c r="B2244" s="6" t="s">
        <v>4627</v>
      </c>
      <c r="C2244" s="6" t="s">
        <v>5584</v>
      </c>
      <c r="D2244" s="9" t="s">
        <v>6736</v>
      </c>
      <c r="E2244" s="9" t="s">
        <v>7097</v>
      </c>
    </row>
    <row r="2245" spans="1:5" ht="15.75" x14ac:dyDescent="0.25">
      <c r="A2245" s="6" t="s">
        <v>114</v>
      </c>
      <c r="B2245" s="6" t="s">
        <v>4628</v>
      </c>
      <c r="C2245" s="6" t="s">
        <v>6661</v>
      </c>
      <c r="D2245" s="9" t="s">
        <v>6736</v>
      </c>
      <c r="E2245" s="9" t="s">
        <v>6830</v>
      </c>
    </row>
    <row r="2246" spans="1:5" ht="15.75" x14ac:dyDescent="0.25">
      <c r="A2246" s="6" t="s">
        <v>113</v>
      </c>
      <c r="B2246" s="6" t="s">
        <v>4629</v>
      </c>
      <c r="C2246" s="6" t="s">
        <v>5359</v>
      </c>
      <c r="D2246" s="9" t="s">
        <v>6734</v>
      </c>
      <c r="E2246" s="9" t="s">
        <v>7803</v>
      </c>
    </row>
    <row r="2247" spans="1:5" ht="15.75" x14ac:dyDescent="0.25">
      <c r="A2247" s="6" t="s">
        <v>112</v>
      </c>
      <c r="B2247" s="6" t="s">
        <v>4630</v>
      </c>
      <c r="C2247" s="6" t="s">
        <v>6662</v>
      </c>
      <c r="D2247" s="9" t="s">
        <v>6734</v>
      </c>
      <c r="E2247" s="9" t="s">
        <v>7368</v>
      </c>
    </row>
    <row r="2248" spans="1:5" ht="15.75" x14ac:dyDescent="0.25">
      <c r="A2248" s="6" t="s">
        <v>111</v>
      </c>
      <c r="B2248" s="6" t="s">
        <v>4631</v>
      </c>
      <c r="C2248" s="6" t="s">
        <v>6663</v>
      </c>
      <c r="D2248" s="9" t="s">
        <v>6734</v>
      </c>
      <c r="E2248" s="9" t="s">
        <v>6828</v>
      </c>
    </row>
    <row r="2249" spans="1:5" ht="15.75" x14ac:dyDescent="0.25">
      <c r="A2249" s="6" t="s">
        <v>110</v>
      </c>
      <c r="B2249" s="6" t="s">
        <v>4632</v>
      </c>
      <c r="C2249" s="6" t="s">
        <v>6664</v>
      </c>
      <c r="D2249" s="9" t="s">
        <v>6736</v>
      </c>
      <c r="E2249" s="9" t="s">
        <v>8298</v>
      </c>
    </row>
    <row r="2250" spans="1:5" ht="15.75" x14ac:dyDescent="0.25">
      <c r="A2250" s="6" t="s">
        <v>109</v>
      </c>
      <c r="B2250" s="6" t="s">
        <v>4633</v>
      </c>
      <c r="C2250" s="6" t="s">
        <v>6665</v>
      </c>
      <c r="D2250" s="9" t="s">
        <v>6736</v>
      </c>
      <c r="E2250" s="9" t="s">
        <v>7174</v>
      </c>
    </row>
    <row r="2251" spans="1:5" ht="15.75" x14ac:dyDescent="0.25">
      <c r="A2251" s="6" t="s">
        <v>108</v>
      </c>
      <c r="B2251" s="6" t="s">
        <v>4634</v>
      </c>
      <c r="C2251" s="6" t="s">
        <v>6666</v>
      </c>
      <c r="D2251" s="9" t="s">
        <v>6734</v>
      </c>
      <c r="E2251" s="9" t="s">
        <v>7224</v>
      </c>
    </row>
    <row r="2252" spans="1:5" ht="15.75" x14ac:dyDescent="0.25">
      <c r="A2252" s="6" t="s">
        <v>107</v>
      </c>
      <c r="B2252" s="6" t="s">
        <v>4635</v>
      </c>
      <c r="C2252" s="6" t="s">
        <v>6667</v>
      </c>
      <c r="D2252" s="9" t="s">
        <v>6734</v>
      </c>
      <c r="E2252" s="9" t="s">
        <v>6764</v>
      </c>
    </row>
    <row r="2253" spans="1:5" ht="15.75" x14ac:dyDescent="0.25">
      <c r="A2253" s="6" t="s">
        <v>106</v>
      </c>
      <c r="B2253" s="6" t="s">
        <v>4636</v>
      </c>
      <c r="C2253" s="6" t="s">
        <v>6668</v>
      </c>
      <c r="D2253" s="9" t="s">
        <v>6736</v>
      </c>
      <c r="E2253" s="9" t="s">
        <v>7095</v>
      </c>
    </row>
    <row r="2254" spans="1:5" ht="15.75" x14ac:dyDescent="0.25">
      <c r="A2254" s="6" t="s">
        <v>105</v>
      </c>
      <c r="B2254" s="6" t="s">
        <v>4637</v>
      </c>
      <c r="C2254" s="6" t="s">
        <v>6669</v>
      </c>
      <c r="D2254" s="9" t="s">
        <v>6734</v>
      </c>
      <c r="E2254" s="9" t="s">
        <v>8299</v>
      </c>
    </row>
    <row r="2255" spans="1:5" ht="15.75" x14ac:dyDescent="0.25">
      <c r="A2255" s="6" t="s">
        <v>104</v>
      </c>
      <c r="B2255" s="6" t="s">
        <v>4638</v>
      </c>
      <c r="C2255" s="6" t="s">
        <v>6670</v>
      </c>
      <c r="D2255" s="9" t="s">
        <v>6734</v>
      </c>
      <c r="E2255" s="9" t="s">
        <v>7546</v>
      </c>
    </row>
    <row r="2256" spans="1:5" ht="15.75" x14ac:dyDescent="0.25">
      <c r="A2256" s="6" t="s">
        <v>103</v>
      </c>
      <c r="B2256" s="6" t="s">
        <v>4639</v>
      </c>
      <c r="C2256" s="6" t="s">
        <v>6671</v>
      </c>
      <c r="D2256" s="9" t="s">
        <v>6734</v>
      </c>
      <c r="E2256" s="9" t="s">
        <v>8300</v>
      </c>
    </row>
    <row r="2257" spans="1:5" ht="15.75" x14ac:dyDescent="0.25">
      <c r="A2257" s="6" t="s">
        <v>102</v>
      </c>
      <c r="B2257" s="6" t="s">
        <v>4640</v>
      </c>
      <c r="C2257" s="6" t="s">
        <v>4796</v>
      </c>
      <c r="D2257" s="9" t="s">
        <v>6736</v>
      </c>
      <c r="E2257" s="9" t="s">
        <v>6855</v>
      </c>
    </row>
    <row r="2258" spans="1:5" ht="15.75" x14ac:dyDescent="0.25">
      <c r="A2258" s="6" t="s">
        <v>101</v>
      </c>
      <c r="B2258" s="6" t="s">
        <v>4641</v>
      </c>
      <c r="C2258" s="6" t="s">
        <v>6672</v>
      </c>
      <c r="D2258" s="9" t="s">
        <v>6736</v>
      </c>
      <c r="E2258" s="9" t="s">
        <v>8301</v>
      </c>
    </row>
    <row r="2259" spans="1:5" ht="15.75" x14ac:dyDescent="0.25">
      <c r="A2259" s="6" t="s">
        <v>100</v>
      </c>
      <c r="B2259" s="6" t="s">
        <v>4642</v>
      </c>
      <c r="C2259" s="6" t="s">
        <v>6673</v>
      </c>
      <c r="D2259" s="9" t="s">
        <v>6736</v>
      </c>
      <c r="E2259" s="9" t="s">
        <v>8302</v>
      </c>
    </row>
    <row r="2260" spans="1:5" ht="15.75" x14ac:dyDescent="0.25">
      <c r="A2260" s="6" t="s">
        <v>99</v>
      </c>
      <c r="B2260" s="6" t="s">
        <v>4643</v>
      </c>
      <c r="C2260" s="6" t="s">
        <v>6674</v>
      </c>
      <c r="D2260" s="9" t="s">
        <v>6736</v>
      </c>
      <c r="E2260" s="9" t="s">
        <v>8303</v>
      </c>
    </row>
    <row r="2261" spans="1:5" ht="15.75" x14ac:dyDescent="0.25">
      <c r="A2261" s="6" t="s">
        <v>98</v>
      </c>
      <c r="B2261" s="6" t="s">
        <v>4644</v>
      </c>
      <c r="C2261" s="6" t="s">
        <v>6675</v>
      </c>
      <c r="D2261" s="9" t="s">
        <v>6736</v>
      </c>
      <c r="E2261" s="9" t="s">
        <v>6946</v>
      </c>
    </row>
    <row r="2262" spans="1:5" ht="15.75" x14ac:dyDescent="0.25">
      <c r="A2262" s="6" t="s">
        <v>97</v>
      </c>
      <c r="B2262" s="6" t="s">
        <v>4645</v>
      </c>
      <c r="C2262" s="6" t="s">
        <v>6676</v>
      </c>
      <c r="D2262" s="9" t="s">
        <v>6734</v>
      </c>
      <c r="E2262" s="9" t="s">
        <v>6810</v>
      </c>
    </row>
    <row r="2263" spans="1:5" ht="15.75" x14ac:dyDescent="0.25">
      <c r="A2263" s="6" t="s">
        <v>96</v>
      </c>
      <c r="B2263" s="6" t="s">
        <v>4646</v>
      </c>
      <c r="C2263" s="6" t="s">
        <v>6677</v>
      </c>
      <c r="D2263" s="9" t="s">
        <v>6736</v>
      </c>
      <c r="E2263" s="9" t="s">
        <v>6798</v>
      </c>
    </row>
    <row r="2264" spans="1:5" ht="15.75" x14ac:dyDescent="0.25">
      <c r="A2264" s="6" t="s">
        <v>95</v>
      </c>
      <c r="B2264" s="6" t="s">
        <v>4647</v>
      </c>
      <c r="C2264" s="6" t="s">
        <v>6678</v>
      </c>
      <c r="D2264" s="9" t="s">
        <v>6736</v>
      </c>
      <c r="E2264" s="9" t="s">
        <v>6928</v>
      </c>
    </row>
    <row r="2265" spans="1:5" ht="15.75" x14ac:dyDescent="0.25">
      <c r="A2265" s="6" t="s">
        <v>94</v>
      </c>
      <c r="B2265" s="6" t="s">
        <v>4648</v>
      </c>
      <c r="C2265" s="6" t="s">
        <v>6679</v>
      </c>
      <c r="D2265" s="9" t="s">
        <v>6736</v>
      </c>
      <c r="E2265" s="9" t="s">
        <v>8304</v>
      </c>
    </row>
    <row r="2266" spans="1:5" ht="15.75" x14ac:dyDescent="0.25">
      <c r="A2266" s="6" t="s">
        <v>93</v>
      </c>
      <c r="B2266" s="6" t="s">
        <v>4649</v>
      </c>
      <c r="C2266" s="6" t="s">
        <v>6202</v>
      </c>
      <c r="D2266" s="9" t="s">
        <v>6736</v>
      </c>
      <c r="E2266" s="9" t="s">
        <v>6882</v>
      </c>
    </row>
    <row r="2267" spans="1:5" ht="15.75" x14ac:dyDescent="0.25">
      <c r="A2267" s="6" t="s">
        <v>92</v>
      </c>
      <c r="B2267" s="6" t="s">
        <v>4650</v>
      </c>
      <c r="C2267" s="6" t="s">
        <v>6680</v>
      </c>
      <c r="D2267" s="9" t="s">
        <v>6734</v>
      </c>
      <c r="E2267" s="9" t="s">
        <v>7605</v>
      </c>
    </row>
    <row r="2268" spans="1:5" ht="15.75" x14ac:dyDescent="0.25">
      <c r="A2268" s="6" t="s">
        <v>91</v>
      </c>
      <c r="B2268" s="6" t="s">
        <v>4651</v>
      </c>
      <c r="C2268" s="6" t="s">
        <v>6681</v>
      </c>
      <c r="D2268" s="9" t="s">
        <v>6734</v>
      </c>
      <c r="E2268" s="9" t="s">
        <v>7180</v>
      </c>
    </row>
    <row r="2269" spans="1:5" ht="15.75" x14ac:dyDescent="0.25">
      <c r="A2269" s="6" t="s">
        <v>90</v>
      </c>
      <c r="B2269" s="6" t="s">
        <v>4652</v>
      </c>
      <c r="C2269" s="6" t="s">
        <v>6682</v>
      </c>
      <c r="D2269" s="9" t="s">
        <v>6734</v>
      </c>
      <c r="E2269" s="9" t="s">
        <v>8305</v>
      </c>
    </row>
    <row r="2270" spans="1:5" ht="15.75" x14ac:dyDescent="0.25">
      <c r="A2270" s="6" t="s">
        <v>89</v>
      </c>
      <c r="B2270" s="6" t="s">
        <v>4653</v>
      </c>
      <c r="C2270" s="6" t="s">
        <v>4862</v>
      </c>
      <c r="D2270" s="9" t="s">
        <v>6734</v>
      </c>
      <c r="E2270" s="9" t="s">
        <v>8306</v>
      </c>
    </row>
    <row r="2271" spans="1:5" ht="15.75" x14ac:dyDescent="0.25">
      <c r="A2271" s="6" t="s">
        <v>88</v>
      </c>
      <c r="B2271" s="6" t="s">
        <v>4654</v>
      </c>
      <c r="C2271" s="6" t="s">
        <v>5289</v>
      </c>
      <c r="D2271" s="9" t="s">
        <v>6734</v>
      </c>
      <c r="E2271" s="9" t="s">
        <v>7805</v>
      </c>
    </row>
    <row r="2272" spans="1:5" ht="15.75" x14ac:dyDescent="0.25">
      <c r="A2272" s="6" t="s">
        <v>87</v>
      </c>
      <c r="B2272" s="6" t="s">
        <v>4655</v>
      </c>
      <c r="C2272" s="6" t="s">
        <v>6683</v>
      </c>
      <c r="D2272" s="9" t="s">
        <v>6736</v>
      </c>
      <c r="E2272" s="9" t="s">
        <v>8307</v>
      </c>
    </row>
    <row r="2273" spans="1:5" ht="15.75" x14ac:dyDescent="0.25">
      <c r="A2273" s="6" t="s">
        <v>86</v>
      </c>
      <c r="B2273" s="6" t="s">
        <v>4656</v>
      </c>
      <c r="C2273" s="6" t="s">
        <v>6684</v>
      </c>
      <c r="D2273" s="9" t="s">
        <v>6734</v>
      </c>
      <c r="E2273" s="9" t="s">
        <v>8308</v>
      </c>
    </row>
    <row r="2274" spans="1:5" ht="15.75" x14ac:dyDescent="0.25">
      <c r="A2274" s="6" t="s">
        <v>85</v>
      </c>
      <c r="B2274" s="6" t="s">
        <v>4657</v>
      </c>
      <c r="C2274" s="6" t="s">
        <v>4798</v>
      </c>
      <c r="D2274" s="9" t="s">
        <v>6736</v>
      </c>
      <c r="E2274" s="9" t="s">
        <v>8309</v>
      </c>
    </row>
    <row r="2275" spans="1:5" ht="15.75" x14ac:dyDescent="0.25">
      <c r="A2275" s="6" t="s">
        <v>84</v>
      </c>
      <c r="B2275" s="6" t="s">
        <v>4658</v>
      </c>
      <c r="C2275" s="6" t="s">
        <v>6685</v>
      </c>
      <c r="D2275" s="9" t="s">
        <v>6734</v>
      </c>
      <c r="E2275" s="9" t="s">
        <v>8264</v>
      </c>
    </row>
    <row r="2276" spans="1:5" ht="15.75" x14ac:dyDescent="0.25">
      <c r="A2276" s="6" t="s">
        <v>83</v>
      </c>
      <c r="B2276" s="6" t="s">
        <v>4659</v>
      </c>
      <c r="C2276" s="6" t="s">
        <v>6686</v>
      </c>
      <c r="D2276" s="9" t="s">
        <v>6736</v>
      </c>
      <c r="E2276" s="9" t="s">
        <v>7135</v>
      </c>
    </row>
    <row r="2277" spans="1:5" ht="15.75" x14ac:dyDescent="0.25">
      <c r="A2277" s="6" t="s">
        <v>82</v>
      </c>
      <c r="B2277" s="6" t="s">
        <v>4660</v>
      </c>
      <c r="C2277" s="6" t="s">
        <v>6687</v>
      </c>
      <c r="D2277" s="9" t="s">
        <v>6736</v>
      </c>
      <c r="E2277" s="9" t="s">
        <v>7531</v>
      </c>
    </row>
    <row r="2278" spans="1:5" ht="15.75" x14ac:dyDescent="0.25">
      <c r="A2278" s="6" t="s">
        <v>81</v>
      </c>
      <c r="B2278" s="6" t="s">
        <v>4661</v>
      </c>
      <c r="C2278" s="6" t="s">
        <v>6688</v>
      </c>
      <c r="D2278" s="9" t="s">
        <v>6734</v>
      </c>
      <c r="E2278" s="9" t="s">
        <v>8310</v>
      </c>
    </row>
    <row r="2279" spans="1:5" ht="15.75" x14ac:dyDescent="0.25">
      <c r="A2279" s="6" t="s">
        <v>80</v>
      </c>
      <c r="B2279" s="6" t="s">
        <v>4662</v>
      </c>
      <c r="C2279" s="6" t="s">
        <v>6689</v>
      </c>
      <c r="D2279" s="9" t="s">
        <v>6736</v>
      </c>
      <c r="E2279" s="9" t="s">
        <v>6835</v>
      </c>
    </row>
    <row r="2280" spans="1:5" ht="15.75" x14ac:dyDescent="0.25">
      <c r="A2280" s="6" t="s">
        <v>79</v>
      </c>
      <c r="B2280" s="6" t="s">
        <v>4663</v>
      </c>
      <c r="C2280" s="6" t="s">
        <v>4907</v>
      </c>
      <c r="D2280" s="9" t="s">
        <v>6736</v>
      </c>
      <c r="E2280" s="9" t="s">
        <v>8311</v>
      </c>
    </row>
    <row r="2281" spans="1:5" ht="15.75" x14ac:dyDescent="0.25">
      <c r="A2281" s="6" t="s">
        <v>78</v>
      </c>
      <c r="B2281" s="6" t="s">
        <v>4664</v>
      </c>
      <c r="C2281" s="6" t="s">
        <v>6690</v>
      </c>
      <c r="D2281" s="9" t="s">
        <v>6736</v>
      </c>
      <c r="E2281" s="9" t="s">
        <v>6811</v>
      </c>
    </row>
    <row r="2282" spans="1:5" ht="15.75" x14ac:dyDescent="0.25">
      <c r="A2282" s="6" t="s">
        <v>77</v>
      </c>
      <c r="B2282" s="6" t="s">
        <v>4665</v>
      </c>
      <c r="C2282" s="6" t="s">
        <v>6691</v>
      </c>
      <c r="D2282" s="9" t="s">
        <v>6736</v>
      </c>
      <c r="E2282" s="9" t="s">
        <v>8312</v>
      </c>
    </row>
    <row r="2283" spans="1:5" ht="15.75" x14ac:dyDescent="0.25">
      <c r="A2283" s="6" t="s">
        <v>76</v>
      </c>
      <c r="B2283" s="6" t="s">
        <v>4666</v>
      </c>
      <c r="C2283" s="6" t="s">
        <v>4771</v>
      </c>
      <c r="D2283" s="9" t="s">
        <v>6734</v>
      </c>
      <c r="E2283" s="9" t="s">
        <v>6815</v>
      </c>
    </row>
    <row r="2284" spans="1:5" ht="15.75" x14ac:dyDescent="0.25">
      <c r="A2284" s="6" t="s">
        <v>75</v>
      </c>
      <c r="B2284" s="6" t="s">
        <v>4667</v>
      </c>
      <c r="C2284" s="6" t="s">
        <v>6692</v>
      </c>
      <c r="D2284" s="9" t="s">
        <v>6736</v>
      </c>
      <c r="E2284" s="9" t="s">
        <v>6747</v>
      </c>
    </row>
    <row r="2285" spans="1:5" ht="15.75" x14ac:dyDescent="0.25">
      <c r="A2285" s="6" t="s">
        <v>74</v>
      </c>
      <c r="B2285" s="6" t="s">
        <v>4668</v>
      </c>
      <c r="C2285" s="6" t="s">
        <v>6693</v>
      </c>
      <c r="D2285" s="9" t="s">
        <v>6734</v>
      </c>
      <c r="E2285" s="9" t="s">
        <v>7468</v>
      </c>
    </row>
    <row r="2286" spans="1:5" ht="15.75" x14ac:dyDescent="0.25">
      <c r="A2286" s="6" t="s">
        <v>73</v>
      </c>
      <c r="B2286" s="6" t="s">
        <v>4669</v>
      </c>
      <c r="C2286" s="6" t="s">
        <v>6694</v>
      </c>
      <c r="D2286" s="9" t="s">
        <v>6736</v>
      </c>
      <c r="E2286" s="9" t="s">
        <v>8313</v>
      </c>
    </row>
    <row r="2287" spans="1:5" ht="15.75" x14ac:dyDescent="0.25">
      <c r="A2287" s="6" t="s">
        <v>72</v>
      </c>
      <c r="B2287" s="6" t="s">
        <v>4670</v>
      </c>
      <c r="C2287" s="6" t="s">
        <v>6668</v>
      </c>
      <c r="D2287" s="9" t="s">
        <v>6734</v>
      </c>
      <c r="E2287" s="9" t="s">
        <v>6823</v>
      </c>
    </row>
    <row r="2288" spans="1:5" ht="15.75" x14ac:dyDescent="0.25">
      <c r="A2288" s="6" t="s">
        <v>71</v>
      </c>
      <c r="B2288" s="6" t="s">
        <v>4671</v>
      </c>
      <c r="C2288" s="6" t="s">
        <v>6695</v>
      </c>
      <c r="D2288" s="9" t="s">
        <v>6736</v>
      </c>
      <c r="E2288" s="9" t="s">
        <v>8314</v>
      </c>
    </row>
    <row r="2289" spans="1:5" ht="15.75" x14ac:dyDescent="0.25">
      <c r="A2289" s="6" t="s">
        <v>70</v>
      </c>
      <c r="B2289" s="6" t="s">
        <v>4672</v>
      </c>
      <c r="C2289" s="6" t="s">
        <v>6696</v>
      </c>
      <c r="D2289" s="9" t="s">
        <v>6734</v>
      </c>
      <c r="E2289" s="9" t="s">
        <v>7807</v>
      </c>
    </row>
    <row r="2290" spans="1:5" ht="15.75" x14ac:dyDescent="0.25">
      <c r="A2290" s="6" t="s">
        <v>69</v>
      </c>
      <c r="B2290" s="6" t="s">
        <v>4673</v>
      </c>
      <c r="C2290" s="6" t="s">
        <v>6697</v>
      </c>
      <c r="D2290" s="9" t="s">
        <v>6736</v>
      </c>
      <c r="E2290" s="9" t="s">
        <v>8315</v>
      </c>
    </row>
    <row r="2291" spans="1:5" ht="15.75" x14ac:dyDescent="0.25">
      <c r="A2291" s="6" t="s">
        <v>68</v>
      </c>
      <c r="B2291" s="6" t="s">
        <v>4674</v>
      </c>
      <c r="C2291" s="6" t="s">
        <v>6698</v>
      </c>
      <c r="D2291" s="9" t="s">
        <v>6736</v>
      </c>
      <c r="E2291" s="9" t="s">
        <v>8316</v>
      </c>
    </row>
    <row r="2292" spans="1:5" ht="15.75" x14ac:dyDescent="0.25">
      <c r="A2292" s="6" t="s">
        <v>67</v>
      </c>
      <c r="B2292" s="6" t="s">
        <v>4675</v>
      </c>
      <c r="C2292" s="6" t="s">
        <v>4907</v>
      </c>
      <c r="D2292" s="9" t="s">
        <v>6734</v>
      </c>
      <c r="E2292" s="9" t="s">
        <v>6978</v>
      </c>
    </row>
    <row r="2293" spans="1:5" ht="15.75" x14ac:dyDescent="0.25">
      <c r="A2293" s="6" t="s">
        <v>66</v>
      </c>
      <c r="B2293" s="6" t="s">
        <v>4676</v>
      </c>
      <c r="C2293" s="6" t="s">
        <v>6699</v>
      </c>
      <c r="D2293" s="9" t="s">
        <v>6736</v>
      </c>
      <c r="E2293" s="9" t="s">
        <v>8317</v>
      </c>
    </row>
    <row r="2294" spans="1:5" ht="15.75" x14ac:dyDescent="0.25">
      <c r="A2294" s="6" t="s">
        <v>65</v>
      </c>
      <c r="B2294" s="6" t="s">
        <v>4677</v>
      </c>
      <c r="C2294" s="6" t="s">
        <v>4814</v>
      </c>
      <c r="D2294" s="9" t="s">
        <v>6736</v>
      </c>
      <c r="E2294" s="9" t="s">
        <v>6783</v>
      </c>
    </row>
    <row r="2295" spans="1:5" ht="15.75" x14ac:dyDescent="0.25">
      <c r="A2295" s="6" t="s">
        <v>64</v>
      </c>
      <c r="B2295" s="6" t="s">
        <v>4678</v>
      </c>
      <c r="C2295" s="6" t="s">
        <v>6700</v>
      </c>
      <c r="D2295" s="9" t="s">
        <v>6734</v>
      </c>
      <c r="E2295" s="9" t="s">
        <v>6823</v>
      </c>
    </row>
    <row r="2296" spans="1:5" ht="15.75" x14ac:dyDescent="0.25">
      <c r="A2296" s="6" t="s">
        <v>63</v>
      </c>
      <c r="B2296" s="6" t="s">
        <v>4679</v>
      </c>
      <c r="C2296" s="6" t="s">
        <v>6701</v>
      </c>
      <c r="D2296" s="9" t="s">
        <v>6736</v>
      </c>
      <c r="E2296" s="9" t="s">
        <v>7326</v>
      </c>
    </row>
    <row r="2297" spans="1:5" ht="15.75" x14ac:dyDescent="0.25">
      <c r="A2297" s="6" t="s">
        <v>62</v>
      </c>
      <c r="B2297" s="6" t="s">
        <v>4680</v>
      </c>
      <c r="C2297" s="6" t="s">
        <v>6702</v>
      </c>
      <c r="D2297" s="9" t="s">
        <v>6736</v>
      </c>
      <c r="E2297" s="9" t="s">
        <v>8318</v>
      </c>
    </row>
    <row r="2298" spans="1:5" ht="15.75" x14ac:dyDescent="0.25">
      <c r="A2298" s="6" t="s">
        <v>61</v>
      </c>
      <c r="B2298" s="6" t="s">
        <v>4681</v>
      </c>
      <c r="C2298" s="6" t="s">
        <v>6703</v>
      </c>
      <c r="D2298" s="9" t="s">
        <v>6736</v>
      </c>
      <c r="E2298" s="9" t="s">
        <v>8319</v>
      </c>
    </row>
    <row r="2299" spans="1:5" ht="15.75" x14ac:dyDescent="0.25">
      <c r="A2299" s="6" t="s">
        <v>60</v>
      </c>
      <c r="B2299" s="6" t="s">
        <v>4682</v>
      </c>
      <c r="C2299" s="6" t="s">
        <v>6704</v>
      </c>
      <c r="D2299" s="9" t="s">
        <v>6734</v>
      </c>
      <c r="E2299" s="9" t="s">
        <v>8320</v>
      </c>
    </row>
    <row r="2300" spans="1:5" ht="15.75" x14ac:dyDescent="0.25">
      <c r="A2300" s="6" t="s">
        <v>59</v>
      </c>
      <c r="B2300" s="6" t="s">
        <v>4683</v>
      </c>
      <c r="C2300" s="6" t="s">
        <v>6705</v>
      </c>
      <c r="D2300" s="9" t="s">
        <v>6736</v>
      </c>
      <c r="E2300" s="9" t="s">
        <v>8321</v>
      </c>
    </row>
    <row r="2301" spans="1:5" ht="15.75" x14ac:dyDescent="0.25">
      <c r="A2301" s="6" t="s">
        <v>58</v>
      </c>
      <c r="B2301" s="6" t="s">
        <v>4684</v>
      </c>
      <c r="C2301" s="6" t="s">
        <v>6706</v>
      </c>
      <c r="D2301" s="9" t="s">
        <v>6736</v>
      </c>
      <c r="E2301" s="9" t="s">
        <v>6814</v>
      </c>
    </row>
    <row r="2302" spans="1:5" ht="15.75" x14ac:dyDescent="0.25">
      <c r="A2302" s="6" t="s">
        <v>57</v>
      </c>
      <c r="B2302" s="6" t="s">
        <v>4685</v>
      </c>
      <c r="C2302" s="6" t="s">
        <v>6707</v>
      </c>
      <c r="D2302" s="9" t="s">
        <v>6736</v>
      </c>
      <c r="E2302" s="9" t="s">
        <v>8322</v>
      </c>
    </row>
    <row r="2303" spans="1:5" ht="15.75" x14ac:dyDescent="0.25">
      <c r="A2303" s="6" t="s">
        <v>56</v>
      </c>
      <c r="B2303" s="6" t="s">
        <v>4686</v>
      </c>
      <c r="C2303" s="6" t="s">
        <v>4999</v>
      </c>
      <c r="D2303" s="9" t="s">
        <v>6736</v>
      </c>
      <c r="E2303" s="9" t="s">
        <v>6747</v>
      </c>
    </row>
    <row r="2304" spans="1:5" ht="15.75" x14ac:dyDescent="0.25">
      <c r="A2304" s="6" t="s">
        <v>55</v>
      </c>
      <c r="B2304" s="6" t="s">
        <v>4687</v>
      </c>
      <c r="C2304" s="6" t="s">
        <v>6708</v>
      </c>
      <c r="D2304" s="9" t="s">
        <v>6734</v>
      </c>
      <c r="E2304" s="9" t="s">
        <v>8323</v>
      </c>
    </row>
    <row r="2305" spans="1:5" ht="15.75" x14ac:dyDescent="0.25">
      <c r="A2305" s="6" t="s">
        <v>54</v>
      </c>
      <c r="B2305" s="6" t="s">
        <v>4688</v>
      </c>
      <c r="C2305" s="6" t="s">
        <v>6709</v>
      </c>
      <c r="D2305" s="9" t="s">
        <v>6736</v>
      </c>
      <c r="E2305" s="9" t="s">
        <v>7135</v>
      </c>
    </row>
    <row r="2306" spans="1:5" ht="15.75" x14ac:dyDescent="0.25">
      <c r="A2306" s="6" t="s">
        <v>53</v>
      </c>
      <c r="B2306" s="6" t="s">
        <v>4689</v>
      </c>
      <c r="C2306" s="6" t="s">
        <v>6710</v>
      </c>
      <c r="D2306" s="9" t="s">
        <v>6736</v>
      </c>
      <c r="E2306" s="9" t="s">
        <v>6871</v>
      </c>
    </row>
    <row r="2307" spans="1:5" ht="15.75" x14ac:dyDescent="0.25">
      <c r="A2307" s="6" t="s">
        <v>52</v>
      </c>
      <c r="B2307" s="6" t="s">
        <v>4690</v>
      </c>
      <c r="C2307" s="6" t="s">
        <v>6711</v>
      </c>
      <c r="D2307" s="9" t="s">
        <v>6736</v>
      </c>
      <c r="E2307" s="9" t="s">
        <v>7593</v>
      </c>
    </row>
    <row r="2308" spans="1:5" ht="15.75" x14ac:dyDescent="0.25">
      <c r="A2308" s="6" t="s">
        <v>51</v>
      </c>
      <c r="B2308" s="6" t="s">
        <v>4691</v>
      </c>
      <c r="C2308" s="6" t="s">
        <v>6712</v>
      </c>
      <c r="D2308" s="9" t="s">
        <v>6734</v>
      </c>
      <c r="E2308" s="9" t="s">
        <v>6993</v>
      </c>
    </row>
    <row r="2309" spans="1:5" ht="15.75" x14ac:dyDescent="0.25">
      <c r="A2309" s="6" t="s">
        <v>50</v>
      </c>
      <c r="B2309" s="6" t="s">
        <v>4692</v>
      </c>
      <c r="C2309" s="6" t="s">
        <v>6713</v>
      </c>
      <c r="D2309" s="9" t="s">
        <v>6734</v>
      </c>
      <c r="E2309" s="9" t="s">
        <v>7982</v>
      </c>
    </row>
    <row r="2310" spans="1:5" ht="15.75" x14ac:dyDescent="0.25">
      <c r="A2310" s="6" t="s">
        <v>49</v>
      </c>
      <c r="B2310" s="6" t="s">
        <v>4693</v>
      </c>
      <c r="C2310" s="6" t="s">
        <v>6349</v>
      </c>
      <c r="D2310" s="9" t="s">
        <v>6734</v>
      </c>
      <c r="E2310" s="9" t="s">
        <v>7967</v>
      </c>
    </row>
    <row r="2311" spans="1:5" ht="15.75" x14ac:dyDescent="0.25">
      <c r="A2311" s="6" t="s">
        <v>48</v>
      </c>
      <c r="B2311" s="6" t="s">
        <v>4694</v>
      </c>
      <c r="C2311" s="6" t="s">
        <v>4862</v>
      </c>
      <c r="D2311" s="9" t="s">
        <v>6736</v>
      </c>
      <c r="E2311" s="9" t="s">
        <v>6882</v>
      </c>
    </row>
    <row r="2312" spans="1:5" ht="15.75" x14ac:dyDescent="0.25">
      <c r="A2312" s="6" t="s">
        <v>47</v>
      </c>
      <c r="B2312" s="6" t="s">
        <v>4695</v>
      </c>
      <c r="C2312" s="6" t="s">
        <v>6714</v>
      </c>
      <c r="D2312" s="9" t="s">
        <v>7152</v>
      </c>
      <c r="E2312" s="9" t="s">
        <v>7277</v>
      </c>
    </row>
    <row r="2313" spans="1:5" ht="15.75" x14ac:dyDescent="0.25">
      <c r="A2313" s="6" t="s">
        <v>46</v>
      </c>
      <c r="B2313" s="6" t="s">
        <v>4696</v>
      </c>
      <c r="C2313" s="6" t="s">
        <v>6715</v>
      </c>
      <c r="D2313" s="9" t="s">
        <v>6734</v>
      </c>
      <c r="E2313" s="9" t="s">
        <v>6790</v>
      </c>
    </row>
    <row r="2314" spans="1:5" ht="15.75" x14ac:dyDescent="0.25">
      <c r="A2314" s="6" t="s">
        <v>45</v>
      </c>
      <c r="B2314" s="6" t="s">
        <v>4697</v>
      </c>
      <c r="C2314" s="6" t="s">
        <v>6716</v>
      </c>
      <c r="D2314" s="9" t="s">
        <v>6736</v>
      </c>
      <c r="E2314" s="9" t="s">
        <v>6774</v>
      </c>
    </row>
    <row r="2315" spans="1:5" ht="15.75" x14ac:dyDescent="0.25">
      <c r="A2315" s="6" t="s">
        <v>44</v>
      </c>
      <c r="B2315" s="6" t="s">
        <v>4698</v>
      </c>
      <c r="C2315" s="6" t="s">
        <v>6717</v>
      </c>
      <c r="D2315" s="9" t="s">
        <v>6734</v>
      </c>
      <c r="E2315" s="9" t="s">
        <v>7085</v>
      </c>
    </row>
    <row r="2316" spans="1:5" ht="15.75" x14ac:dyDescent="0.25">
      <c r="A2316" s="6" t="s">
        <v>43</v>
      </c>
      <c r="B2316" s="6" t="s">
        <v>4699</v>
      </c>
      <c r="C2316" s="6" t="s">
        <v>5540</v>
      </c>
      <c r="D2316" s="9" t="s">
        <v>6734</v>
      </c>
      <c r="E2316" s="9" t="s">
        <v>8324</v>
      </c>
    </row>
    <row r="2317" spans="1:5" ht="15.75" x14ac:dyDescent="0.25">
      <c r="A2317" s="6" t="s">
        <v>41</v>
      </c>
      <c r="B2317" s="6" t="s">
        <v>4700</v>
      </c>
      <c r="C2317" s="6" t="s">
        <v>5016</v>
      </c>
      <c r="D2317" s="9" t="s">
        <v>6736</v>
      </c>
      <c r="E2317" s="9" t="s">
        <v>8325</v>
      </c>
    </row>
    <row r="2318" spans="1:5" ht="15.75" x14ac:dyDescent="0.25">
      <c r="A2318" s="6" t="s">
        <v>40</v>
      </c>
      <c r="B2318" s="6" t="s">
        <v>4701</v>
      </c>
      <c r="C2318" s="6" t="s">
        <v>6718</v>
      </c>
      <c r="D2318" s="9" t="s">
        <v>6736</v>
      </c>
      <c r="E2318" s="9" t="s">
        <v>7377</v>
      </c>
    </row>
    <row r="2319" spans="1:5" ht="15.75" x14ac:dyDescent="0.25">
      <c r="A2319" s="6" t="s">
        <v>39</v>
      </c>
      <c r="B2319" s="6" t="s">
        <v>4702</v>
      </c>
      <c r="C2319" s="6" t="s">
        <v>6281</v>
      </c>
      <c r="D2319" s="9" t="s">
        <v>6734</v>
      </c>
      <c r="E2319" s="9" t="s">
        <v>8326</v>
      </c>
    </row>
    <row r="2320" spans="1:5" ht="15.75" x14ac:dyDescent="0.25">
      <c r="A2320" s="6" t="s">
        <v>38</v>
      </c>
      <c r="B2320" s="6" t="s">
        <v>4703</v>
      </c>
      <c r="C2320" s="6" t="s">
        <v>6719</v>
      </c>
      <c r="D2320" s="9" t="s">
        <v>6736</v>
      </c>
      <c r="E2320" s="9" t="s">
        <v>8327</v>
      </c>
    </row>
    <row r="2321" spans="1:6" ht="15.75" x14ac:dyDescent="0.25">
      <c r="A2321" s="6" t="s">
        <v>36</v>
      </c>
      <c r="B2321" s="6" t="s">
        <v>4704</v>
      </c>
      <c r="C2321" s="6" t="s">
        <v>6720</v>
      </c>
      <c r="D2321" s="9" t="s">
        <v>6734</v>
      </c>
      <c r="E2321" s="9" t="s">
        <v>8328</v>
      </c>
    </row>
    <row r="2322" spans="1:6" ht="15.75" x14ac:dyDescent="0.25">
      <c r="A2322" s="6" t="s">
        <v>34</v>
      </c>
      <c r="B2322" s="6" t="s">
        <v>4705</v>
      </c>
      <c r="C2322" s="6" t="s">
        <v>6721</v>
      </c>
      <c r="D2322" s="9" t="s">
        <v>6736</v>
      </c>
      <c r="E2322" s="9" t="s">
        <v>6826</v>
      </c>
    </row>
    <row r="2323" spans="1:6" ht="15.75" x14ac:dyDescent="0.25">
      <c r="A2323" s="6" t="s">
        <v>33</v>
      </c>
      <c r="B2323" s="6" t="s">
        <v>4706</v>
      </c>
      <c r="C2323" s="6" t="s">
        <v>6722</v>
      </c>
      <c r="D2323" s="9" t="s">
        <v>6734</v>
      </c>
      <c r="E2323" s="9" t="s">
        <v>8329</v>
      </c>
    </row>
    <row r="2324" spans="1:6" ht="15.75" x14ac:dyDescent="0.25">
      <c r="A2324" s="6" t="s">
        <v>32</v>
      </c>
      <c r="B2324" s="6" t="s">
        <v>4707</v>
      </c>
      <c r="C2324" s="6" t="s">
        <v>6723</v>
      </c>
      <c r="D2324" s="9" t="s">
        <v>6736</v>
      </c>
      <c r="E2324" s="9" t="s">
        <v>6882</v>
      </c>
    </row>
    <row r="2325" spans="1:6" ht="15.75" x14ac:dyDescent="0.25">
      <c r="A2325" s="6" t="s">
        <v>29</v>
      </c>
      <c r="B2325" s="6" t="s">
        <v>4708</v>
      </c>
      <c r="C2325" s="6" t="s">
        <v>6724</v>
      </c>
      <c r="D2325" s="9" t="s">
        <v>6734</v>
      </c>
      <c r="E2325" s="9" t="s">
        <v>8330</v>
      </c>
    </row>
    <row r="2326" spans="1:6" ht="15.75" x14ac:dyDescent="0.25">
      <c r="A2326" s="6" t="s">
        <v>28</v>
      </c>
      <c r="B2326" s="6" t="s">
        <v>4709</v>
      </c>
      <c r="C2326" s="6" t="s">
        <v>5438</v>
      </c>
      <c r="D2326" s="9" t="s">
        <v>6736</v>
      </c>
      <c r="E2326" s="9" t="s">
        <v>8331</v>
      </c>
    </row>
    <row r="2327" spans="1:6" ht="15.75" x14ac:dyDescent="0.25">
      <c r="A2327" s="6" t="s">
        <v>27</v>
      </c>
      <c r="B2327" s="6" t="s">
        <v>4710</v>
      </c>
      <c r="C2327" s="6" t="s">
        <v>6725</v>
      </c>
      <c r="D2327" s="9" t="s">
        <v>6736</v>
      </c>
      <c r="E2327" s="9" t="s">
        <v>8332</v>
      </c>
    </row>
    <row r="2328" spans="1:6" ht="15.75" x14ac:dyDescent="0.25">
      <c r="A2328" s="6" t="s">
        <v>26</v>
      </c>
      <c r="B2328" s="6" t="s">
        <v>4711</v>
      </c>
      <c r="C2328" s="6" t="s">
        <v>5066</v>
      </c>
      <c r="D2328" s="9" t="s">
        <v>6734</v>
      </c>
      <c r="E2328" s="9" t="s">
        <v>7574</v>
      </c>
    </row>
    <row r="2329" spans="1:6" ht="15.75" x14ac:dyDescent="0.25">
      <c r="A2329" s="6" t="s">
        <v>25</v>
      </c>
      <c r="B2329" s="6" t="s">
        <v>4712</v>
      </c>
      <c r="C2329" s="6" t="s">
        <v>6726</v>
      </c>
      <c r="D2329" s="9" t="s">
        <v>6734</v>
      </c>
      <c r="E2329" s="9" t="s">
        <v>6758</v>
      </c>
    </row>
    <row r="2330" spans="1:6" ht="15.75" x14ac:dyDescent="0.25">
      <c r="A2330" s="6" t="s">
        <v>24</v>
      </c>
      <c r="B2330" s="6" t="s">
        <v>4713</v>
      </c>
      <c r="C2330" s="6" t="s">
        <v>6727</v>
      </c>
      <c r="D2330" s="9" t="s">
        <v>6734</v>
      </c>
      <c r="E2330" s="9" t="s">
        <v>8333</v>
      </c>
    </row>
    <row r="2331" spans="1:6" ht="15.75" x14ac:dyDescent="0.25">
      <c r="A2331" s="6" t="s">
        <v>22</v>
      </c>
      <c r="B2331" s="6" t="s">
        <v>4714</v>
      </c>
      <c r="C2331" s="6" t="s">
        <v>6728</v>
      </c>
      <c r="D2331" s="9" t="s">
        <v>6734</v>
      </c>
      <c r="E2331" s="9" t="s">
        <v>8334</v>
      </c>
    </row>
    <row r="2332" spans="1:6" ht="15.75" x14ac:dyDescent="0.25">
      <c r="A2332" s="6" t="s">
        <v>21</v>
      </c>
      <c r="B2332" s="6" t="s">
        <v>4715</v>
      </c>
      <c r="C2332" s="6" t="s">
        <v>6729</v>
      </c>
      <c r="D2332" s="9" t="s">
        <v>6736</v>
      </c>
      <c r="E2332" s="9" t="s">
        <v>7097</v>
      </c>
    </row>
    <row r="2333" spans="1:6" ht="15.75" x14ac:dyDescent="0.25">
      <c r="A2333" s="6" t="s">
        <v>19</v>
      </c>
      <c r="B2333" s="6" t="s">
        <v>4716</v>
      </c>
      <c r="C2333" s="6" t="s">
        <v>6730</v>
      </c>
      <c r="D2333" s="9" t="s">
        <v>6736</v>
      </c>
      <c r="E2333" s="9" t="s">
        <v>8335</v>
      </c>
      <c r="F2333" t="s">
        <v>6804</v>
      </c>
    </row>
    <row r="2334" spans="1:6" ht="15.75" x14ac:dyDescent="0.25">
      <c r="A2334" s="6" t="s">
        <v>17</v>
      </c>
      <c r="B2334" s="6" t="s">
        <v>4717</v>
      </c>
      <c r="C2334" s="6" t="s">
        <v>6731</v>
      </c>
      <c r="D2334" s="9" t="s">
        <v>6734</v>
      </c>
      <c r="E2334" s="9" t="s">
        <v>7974</v>
      </c>
    </row>
    <row r="2335" spans="1:6" ht="15.75" x14ac:dyDescent="0.25">
      <c r="A2335" s="6" t="s">
        <v>14</v>
      </c>
      <c r="B2335" s="6" t="s">
        <v>4718</v>
      </c>
      <c r="C2335" s="6" t="s">
        <v>6732</v>
      </c>
      <c r="D2335" s="9" t="s">
        <v>6736</v>
      </c>
      <c r="E2335" s="9" t="s">
        <v>8336</v>
      </c>
    </row>
    <row r="2336" spans="1:6" ht="15.75" x14ac:dyDescent="0.25">
      <c r="A2336" s="6" t="s">
        <v>9</v>
      </c>
      <c r="B2336" s="6" t="s">
        <v>4719</v>
      </c>
      <c r="C2336" s="6" t="s">
        <v>6733</v>
      </c>
      <c r="D2336" s="9" t="s">
        <v>6736</v>
      </c>
      <c r="E2336" s="9" t="s">
        <v>8337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68E7-36B1-4567-8C03-F35FAFFC6985}">
  <sheetPr>
    <tabColor rgb="FF00B050"/>
  </sheetPr>
  <dimension ref="A1:J2336"/>
  <sheetViews>
    <sheetView workbookViewId="0">
      <pane ySplit="1" topLeftCell="A2" activePane="bottomLeft" state="frozen"/>
      <selection pane="bottomLeft" activeCell="G17" sqref="G17"/>
    </sheetView>
  </sheetViews>
  <sheetFormatPr defaultRowHeight="15" x14ac:dyDescent="0.25"/>
  <cols>
    <col min="1" max="1" width="11.85546875" bestFit="1" customWidth="1"/>
    <col min="2" max="2" width="11.85546875" customWidth="1"/>
    <col min="4" max="4" width="11.7109375" bestFit="1" customWidth="1"/>
    <col min="5" max="5" width="15.140625" bestFit="1" customWidth="1"/>
    <col min="6" max="6" width="13.7109375" bestFit="1" customWidth="1"/>
    <col min="7" max="7" width="24.28515625" bestFit="1" customWidth="1"/>
    <col min="9" max="9" width="18.140625" bestFit="1" customWidth="1"/>
  </cols>
  <sheetData>
    <row r="1" spans="1:10" ht="18.95" customHeight="1" x14ac:dyDescent="0.25">
      <c r="A1" s="11" t="s">
        <v>0</v>
      </c>
      <c r="B1" s="11" t="s">
        <v>2373</v>
      </c>
      <c r="C1" s="11" t="s">
        <v>2374</v>
      </c>
      <c r="D1" s="11" t="s">
        <v>2375</v>
      </c>
      <c r="E1" s="11" t="s">
        <v>2376</v>
      </c>
      <c r="F1" s="11" t="s">
        <v>2377</v>
      </c>
      <c r="G1" s="11" t="s">
        <v>2378</v>
      </c>
      <c r="H1" s="11" t="s">
        <v>2379</v>
      </c>
      <c r="I1" s="11" t="s">
        <v>8342</v>
      </c>
    </row>
    <row r="2" spans="1:10" x14ac:dyDescent="0.25">
      <c r="A2" s="7" t="s">
        <v>2372</v>
      </c>
      <c r="B2" s="7">
        <v>47.41</v>
      </c>
      <c r="C2" s="7">
        <v>7.47</v>
      </c>
      <c r="D2" s="7" t="s">
        <v>2380</v>
      </c>
      <c r="E2" s="7" t="s">
        <v>2380</v>
      </c>
      <c r="F2" s="7" t="s">
        <v>2380</v>
      </c>
      <c r="G2" s="7">
        <f>IF('OG Medical Examinations'!G2="No major surgery",0,VALUE('OG Medical Examinations'!G2))</f>
        <v>0</v>
      </c>
      <c r="H2" s="7" t="s">
        <v>2383</v>
      </c>
      <c r="I2" s="7" t="str">
        <f t="shared" ref="I2:I65" si="0">IF(B2&lt;18.5,"Underweight",IF(B2&lt;25,"Normal Weight",IF(B2&lt;30,"Overweight","Obesity")))</f>
        <v>Obesity</v>
      </c>
    </row>
    <row r="3" spans="1:10" x14ac:dyDescent="0.25">
      <c r="A3" s="7" t="s">
        <v>2371</v>
      </c>
      <c r="B3" s="7">
        <v>30.36</v>
      </c>
      <c r="C3" s="7">
        <v>5.77</v>
      </c>
      <c r="D3" s="7" t="s">
        <v>2380</v>
      </c>
      <c r="E3" s="7" t="s">
        <v>2380</v>
      </c>
      <c r="F3" s="7" t="s">
        <v>2380</v>
      </c>
      <c r="G3" s="7">
        <f>IF('OG Medical Examinations'!G3="No major surgery",0,VALUE('OG Medical Examinations'!G3))</f>
        <v>0</v>
      </c>
      <c r="H3" s="7" t="s">
        <v>2383</v>
      </c>
      <c r="I3" s="7" t="str">
        <f t="shared" si="0"/>
        <v>Obesity</v>
      </c>
    </row>
    <row r="4" spans="1:10" x14ac:dyDescent="0.25">
      <c r="A4" s="7" t="s">
        <v>2370</v>
      </c>
      <c r="B4" s="7">
        <v>34.484999999999999</v>
      </c>
      <c r="C4" s="7">
        <v>11.87</v>
      </c>
      <c r="D4" s="7" t="s">
        <v>2383</v>
      </c>
      <c r="E4" s="7" t="s">
        <v>2380</v>
      </c>
      <c r="F4" s="7" t="s">
        <v>2380</v>
      </c>
      <c r="G4" s="7">
        <f>IF('OG Medical Examinations'!G4="No major surgery",0,VALUE('OG Medical Examinations'!G4))</f>
        <v>2</v>
      </c>
      <c r="H4" s="7" t="s">
        <v>2383</v>
      </c>
      <c r="I4" s="7" t="str">
        <f t="shared" si="0"/>
        <v>Obesity</v>
      </c>
    </row>
    <row r="5" spans="1:10" x14ac:dyDescent="0.25">
      <c r="A5" s="7" t="s">
        <v>2369</v>
      </c>
      <c r="B5" s="7">
        <v>38.094999999999999</v>
      </c>
      <c r="C5" s="7">
        <v>6.05</v>
      </c>
      <c r="D5" s="7" t="s">
        <v>2380</v>
      </c>
      <c r="E5" s="7" t="s">
        <v>2380</v>
      </c>
      <c r="F5" s="7" t="s">
        <v>2380</v>
      </c>
      <c r="G5" s="7">
        <f>IF('OG Medical Examinations'!G5="No major surgery",0,VALUE('OG Medical Examinations'!G5))</f>
        <v>0</v>
      </c>
      <c r="H5" s="7" t="s">
        <v>2383</v>
      </c>
      <c r="I5" s="7" t="str">
        <f t="shared" si="0"/>
        <v>Obesity</v>
      </c>
    </row>
    <row r="6" spans="1:10" x14ac:dyDescent="0.25">
      <c r="A6" s="7" t="s">
        <v>2368</v>
      </c>
      <c r="B6" s="7">
        <v>35.53</v>
      </c>
      <c r="C6" s="7">
        <v>5.45</v>
      </c>
      <c r="D6" s="7" t="s">
        <v>2380</v>
      </c>
      <c r="E6" s="7" t="s">
        <v>2380</v>
      </c>
      <c r="F6" s="7" t="s">
        <v>2380</v>
      </c>
      <c r="G6" s="7">
        <f>IF('OG Medical Examinations'!G6="No major surgery",0,VALUE('OG Medical Examinations'!G6))</f>
        <v>0</v>
      </c>
      <c r="H6" s="7" t="s">
        <v>2383</v>
      </c>
      <c r="I6" s="7" t="str">
        <f t="shared" si="0"/>
        <v>Obesity</v>
      </c>
    </row>
    <row r="7" spans="1:10" x14ac:dyDescent="0.25">
      <c r="A7" s="7" t="s">
        <v>2367</v>
      </c>
      <c r="B7" s="7">
        <v>32.799999999999997</v>
      </c>
      <c r="C7" s="7">
        <v>6.59</v>
      </c>
      <c r="D7" s="7" t="s">
        <v>2380</v>
      </c>
      <c r="E7" s="7" t="s">
        <v>2380</v>
      </c>
      <c r="F7" s="7" t="s">
        <v>2380</v>
      </c>
      <c r="G7" s="7">
        <f>IF('OG Medical Examinations'!G7="No major surgery",0,VALUE('OG Medical Examinations'!G7))</f>
        <v>0</v>
      </c>
      <c r="H7" s="7" t="s">
        <v>2383</v>
      </c>
      <c r="I7" s="7" t="str">
        <f t="shared" si="0"/>
        <v>Obesity</v>
      </c>
    </row>
    <row r="8" spans="1:10" x14ac:dyDescent="0.25">
      <c r="A8" s="7" t="s">
        <v>2366</v>
      </c>
      <c r="B8" s="7">
        <v>36.4</v>
      </c>
      <c r="C8" s="7">
        <v>6.07</v>
      </c>
      <c r="D8" s="7" t="s">
        <v>2380</v>
      </c>
      <c r="E8" s="7" t="s">
        <v>2380</v>
      </c>
      <c r="F8" s="7" t="s">
        <v>2380</v>
      </c>
      <c r="G8" s="7">
        <f>IF('OG Medical Examinations'!G8="No major surgery",0,VALUE('OG Medical Examinations'!G8))</f>
        <v>0</v>
      </c>
      <c r="H8" s="7" t="s">
        <v>2383</v>
      </c>
      <c r="I8" s="7" t="str">
        <f t="shared" si="0"/>
        <v>Obesity</v>
      </c>
    </row>
    <row r="9" spans="1:10" x14ac:dyDescent="0.25">
      <c r="A9" s="7" t="s">
        <v>2365</v>
      </c>
      <c r="B9" s="7">
        <v>36.96</v>
      </c>
      <c r="C9" s="7">
        <v>7.93</v>
      </c>
      <c r="D9" s="7" t="s">
        <v>2380</v>
      </c>
      <c r="E9" s="7" t="s">
        <v>2380</v>
      </c>
      <c r="F9" s="7" t="s">
        <v>2380</v>
      </c>
      <c r="G9" s="7">
        <f>IF('OG Medical Examinations'!G9="No major surgery",0,VALUE('OG Medical Examinations'!G9))</f>
        <v>3</v>
      </c>
      <c r="H9" s="7" t="s">
        <v>2383</v>
      </c>
      <c r="I9" s="7" t="str">
        <f t="shared" si="0"/>
        <v>Obesity</v>
      </c>
    </row>
    <row r="10" spans="1:10" x14ac:dyDescent="0.25">
      <c r="A10" s="7" t="s">
        <v>2364</v>
      </c>
      <c r="B10" s="7">
        <v>41.14</v>
      </c>
      <c r="C10" s="7">
        <v>9.58</v>
      </c>
      <c r="D10" s="7" t="s">
        <v>2383</v>
      </c>
      <c r="E10" s="7" t="s">
        <v>2380</v>
      </c>
      <c r="F10" s="7" t="s">
        <v>2383</v>
      </c>
      <c r="G10" s="7">
        <f>IF('OG Medical Examinations'!G10="No major surgery",0,VALUE('OG Medical Examinations'!G10))</f>
        <v>1</v>
      </c>
      <c r="H10" s="7" t="s">
        <v>2383</v>
      </c>
      <c r="I10" s="7" t="str">
        <f t="shared" si="0"/>
        <v>Obesity</v>
      </c>
    </row>
    <row r="11" spans="1:10" x14ac:dyDescent="0.25">
      <c r="A11" s="7" t="s">
        <v>2363</v>
      </c>
      <c r="B11" s="7">
        <v>38.06</v>
      </c>
      <c r="C11" s="7">
        <v>10.79</v>
      </c>
      <c r="D11" s="7" t="s">
        <v>2380</v>
      </c>
      <c r="E11" s="7" t="s">
        <v>2380</v>
      </c>
      <c r="F11" s="7" t="s">
        <v>2380</v>
      </c>
      <c r="G11" s="7">
        <f>IF('OG Medical Examinations'!G11="No major surgery",0,VALUE('OG Medical Examinations'!G11))</f>
        <v>0</v>
      </c>
      <c r="H11" s="7" t="s">
        <v>2383</v>
      </c>
      <c r="I11" s="7" t="str">
        <f t="shared" si="0"/>
        <v>Obesity</v>
      </c>
    </row>
    <row r="12" spans="1:10" x14ac:dyDescent="0.25">
      <c r="A12" s="7" t="s">
        <v>2362</v>
      </c>
      <c r="B12" s="7">
        <v>37.700000000000003</v>
      </c>
      <c r="C12" s="7">
        <v>5.96</v>
      </c>
      <c r="D12" s="7" t="s">
        <v>2383</v>
      </c>
      <c r="E12" s="7" t="s">
        <v>2380</v>
      </c>
      <c r="F12" s="7" t="s">
        <v>2380</v>
      </c>
      <c r="G12" s="7">
        <f>IF('OG Medical Examinations'!G12="No major surgery",0,VALUE('OG Medical Examinations'!G12))</f>
        <v>2</v>
      </c>
      <c r="H12" s="7" t="s">
        <v>2383</v>
      </c>
      <c r="I12" s="7" t="str">
        <f t="shared" si="0"/>
        <v>Obesity</v>
      </c>
    </row>
    <row r="13" spans="1:10" x14ac:dyDescent="0.25">
      <c r="A13" s="7" t="s">
        <v>2361</v>
      </c>
      <c r="B13" s="7">
        <v>42.13</v>
      </c>
      <c r="C13" s="7">
        <v>11.9</v>
      </c>
      <c r="D13" s="7" t="s">
        <v>2380</v>
      </c>
      <c r="E13" s="7" t="s">
        <v>2380</v>
      </c>
      <c r="F13" s="7" t="s">
        <v>2380</v>
      </c>
      <c r="G13" s="7">
        <f>IF('OG Medical Examinations'!G13="No major surgery",0,VALUE('OG Medical Examinations'!G13))</f>
        <v>0</v>
      </c>
      <c r="H13" s="7" t="s">
        <v>2383</v>
      </c>
      <c r="I13" s="7" t="str">
        <f t="shared" si="0"/>
        <v>Obesity</v>
      </c>
      <c r="J13" t="s">
        <v>4722</v>
      </c>
    </row>
    <row r="14" spans="1:10" x14ac:dyDescent="0.25">
      <c r="A14" s="7" t="s">
        <v>2360</v>
      </c>
      <c r="B14" s="7">
        <v>40.92</v>
      </c>
      <c r="C14" s="7">
        <v>8.41</v>
      </c>
      <c r="D14" s="7" t="s">
        <v>2380</v>
      </c>
      <c r="E14" s="7" t="s">
        <v>2380</v>
      </c>
      <c r="F14" s="7" t="s">
        <v>2380</v>
      </c>
      <c r="G14" s="7">
        <f>IF('OG Medical Examinations'!G14="No major surgery",0,VALUE('OG Medical Examinations'!G14))</f>
        <v>0</v>
      </c>
      <c r="H14" s="7" t="s">
        <v>2383</v>
      </c>
      <c r="I14" s="7" t="str">
        <f t="shared" si="0"/>
        <v>Obesity</v>
      </c>
    </row>
    <row r="15" spans="1:10" x14ac:dyDescent="0.25">
      <c r="A15" s="7" t="s">
        <v>2359</v>
      </c>
      <c r="B15" s="7">
        <v>40.564999999999998</v>
      </c>
      <c r="C15" s="7">
        <v>7.02</v>
      </c>
      <c r="D15" s="7" t="s">
        <v>2380</v>
      </c>
      <c r="E15" s="7" t="s">
        <v>2380</v>
      </c>
      <c r="F15" s="7" t="s">
        <v>2380</v>
      </c>
      <c r="G15" s="7">
        <f>IF('OG Medical Examinations'!G15="No major surgery",0,VALUE('OG Medical Examinations'!G15))</f>
        <v>0</v>
      </c>
      <c r="H15" s="7" t="s">
        <v>2383</v>
      </c>
      <c r="I15" s="7" t="str">
        <f t="shared" si="0"/>
        <v>Obesity</v>
      </c>
    </row>
    <row r="16" spans="1:10" x14ac:dyDescent="0.25">
      <c r="A16" s="7" t="s">
        <v>2358</v>
      </c>
      <c r="B16" s="7">
        <v>36.384999999999998</v>
      </c>
      <c r="C16" s="7">
        <v>7.59</v>
      </c>
      <c r="D16" s="7" t="s">
        <v>2383</v>
      </c>
      <c r="E16" s="7" t="s">
        <v>2380</v>
      </c>
      <c r="F16" s="7" t="s">
        <v>2380</v>
      </c>
      <c r="G16" s="7">
        <f>IF('OG Medical Examinations'!G16="No major surgery",0,VALUE('OG Medical Examinations'!G16))</f>
        <v>2</v>
      </c>
      <c r="H16" s="7" t="s">
        <v>2383</v>
      </c>
      <c r="I16" s="7" t="str">
        <f t="shared" si="0"/>
        <v>Obesity</v>
      </c>
    </row>
    <row r="17" spans="1:9" x14ac:dyDescent="0.25">
      <c r="A17" s="7" t="s">
        <v>2357</v>
      </c>
      <c r="B17" s="7">
        <v>39.9</v>
      </c>
      <c r="C17" s="7">
        <v>11.32</v>
      </c>
      <c r="D17" s="7" t="s">
        <v>2380</v>
      </c>
      <c r="E17" s="7" t="s">
        <v>2380</v>
      </c>
      <c r="F17" s="7" t="s">
        <v>2380</v>
      </c>
      <c r="G17" s="7">
        <f>IF('OG Medical Examinations'!G17="No major surgery",0,VALUE('OG Medical Examinations'!G17))</f>
        <v>0</v>
      </c>
      <c r="H17" s="7" t="s">
        <v>2383</v>
      </c>
      <c r="I17" s="7" t="str">
        <f t="shared" si="0"/>
        <v>Obesity</v>
      </c>
    </row>
    <row r="18" spans="1:9" x14ac:dyDescent="0.25">
      <c r="A18" s="7" t="s">
        <v>2356</v>
      </c>
      <c r="B18" s="7">
        <v>33.799999999999997</v>
      </c>
      <c r="C18" s="7">
        <v>7.67</v>
      </c>
      <c r="D18" s="7" t="s">
        <v>2380</v>
      </c>
      <c r="E18" s="7" t="s">
        <v>2380</v>
      </c>
      <c r="F18" s="7" t="s">
        <v>2380</v>
      </c>
      <c r="G18" s="7">
        <f>IF('OG Medical Examinations'!G18="No major surgery",0,VALUE('OG Medical Examinations'!G18))</f>
        <v>3</v>
      </c>
      <c r="H18" s="7" t="s">
        <v>2383</v>
      </c>
      <c r="I18" s="7" t="str">
        <f t="shared" si="0"/>
        <v>Obesity</v>
      </c>
    </row>
    <row r="19" spans="1:9" x14ac:dyDescent="0.25">
      <c r="A19" s="7" t="s">
        <v>2355</v>
      </c>
      <c r="B19" s="7">
        <v>36.765000000000001</v>
      </c>
      <c r="C19" s="7">
        <v>7.29</v>
      </c>
      <c r="D19" s="7" t="s">
        <v>2383</v>
      </c>
      <c r="E19" s="7" t="s">
        <v>2380</v>
      </c>
      <c r="F19" s="7" t="s">
        <v>2383</v>
      </c>
      <c r="G19" s="7">
        <f>IF('OG Medical Examinations'!G19="No major surgery",0,VALUE('OG Medical Examinations'!G19))</f>
        <v>1</v>
      </c>
      <c r="H19" s="7" t="s">
        <v>2383</v>
      </c>
      <c r="I19" s="7" t="str">
        <f t="shared" si="0"/>
        <v>Obesity</v>
      </c>
    </row>
    <row r="20" spans="1:9" x14ac:dyDescent="0.25">
      <c r="A20" s="7" t="s">
        <v>2354</v>
      </c>
      <c r="B20" s="7">
        <v>36.954999999999998</v>
      </c>
      <c r="C20" s="7">
        <v>4.72</v>
      </c>
      <c r="D20" s="7" t="s">
        <v>2383</v>
      </c>
      <c r="E20" s="7" t="s">
        <v>2380</v>
      </c>
      <c r="F20" s="7" t="s">
        <v>2380</v>
      </c>
      <c r="G20" s="7">
        <f>IF('OG Medical Examinations'!G20="No major surgery",0,VALUE('OG Medical Examinations'!G20))</f>
        <v>1</v>
      </c>
      <c r="H20" s="7" t="s">
        <v>2383</v>
      </c>
      <c r="I20" s="7" t="str">
        <f t="shared" si="0"/>
        <v>Obesity</v>
      </c>
    </row>
    <row r="21" spans="1:9" x14ac:dyDescent="0.25">
      <c r="A21" s="7" t="s">
        <v>2353</v>
      </c>
      <c r="B21" s="7">
        <v>42.9</v>
      </c>
      <c r="C21" s="7">
        <v>11.41</v>
      </c>
      <c r="D21" s="7" t="s">
        <v>2380</v>
      </c>
      <c r="E21" s="7" t="s">
        <v>2380</v>
      </c>
      <c r="F21" s="7" t="s">
        <v>2380</v>
      </c>
      <c r="G21" s="7">
        <f>IF('OG Medical Examinations'!G21="No major surgery",0,VALUE('OG Medical Examinations'!G21))</f>
        <v>0</v>
      </c>
      <c r="H21" s="7" t="s">
        <v>2383</v>
      </c>
      <c r="I21" s="7" t="str">
        <f t="shared" si="0"/>
        <v>Obesity</v>
      </c>
    </row>
    <row r="22" spans="1:9" x14ac:dyDescent="0.25">
      <c r="A22" s="7" t="s">
        <v>2352</v>
      </c>
      <c r="B22" s="7">
        <v>36.299999999999997</v>
      </c>
      <c r="C22" s="7">
        <v>11.5</v>
      </c>
      <c r="D22" s="7" t="s">
        <v>2383</v>
      </c>
      <c r="E22" s="7" t="s">
        <v>2380</v>
      </c>
      <c r="F22" s="7" t="s">
        <v>2380</v>
      </c>
      <c r="G22" s="7">
        <f>IF('OG Medical Examinations'!G22="No major surgery",0,VALUE('OG Medical Examinations'!G22))</f>
        <v>2</v>
      </c>
      <c r="H22" s="7" t="s">
        <v>2383</v>
      </c>
      <c r="I22" s="7" t="str">
        <f t="shared" si="0"/>
        <v>Obesity</v>
      </c>
    </row>
    <row r="23" spans="1:9" x14ac:dyDescent="0.25">
      <c r="A23" s="7" t="s">
        <v>2351</v>
      </c>
      <c r="B23" s="7">
        <v>32.200000000000003</v>
      </c>
      <c r="C23" s="7">
        <v>6.22</v>
      </c>
      <c r="D23" s="7" t="s">
        <v>2383</v>
      </c>
      <c r="E23" s="7" t="s">
        <v>2380</v>
      </c>
      <c r="F23" s="7" t="s">
        <v>2380</v>
      </c>
      <c r="G23" s="7">
        <f>IF('OG Medical Examinations'!G23="No major surgery",0,VALUE('OG Medical Examinations'!G23))</f>
        <v>2</v>
      </c>
      <c r="H23" s="7" t="s">
        <v>2383</v>
      </c>
      <c r="I23" s="7" t="str">
        <f t="shared" si="0"/>
        <v>Obesity</v>
      </c>
    </row>
    <row r="24" spans="1:9" x14ac:dyDescent="0.25">
      <c r="A24" s="7" t="s">
        <v>2350</v>
      </c>
      <c r="B24" s="7">
        <v>31.3</v>
      </c>
      <c r="C24" s="7">
        <v>11.38</v>
      </c>
      <c r="D24" s="7" t="s">
        <v>2380</v>
      </c>
      <c r="E24" s="7" t="s">
        <v>2380</v>
      </c>
      <c r="F24" s="7" t="s">
        <v>2380</v>
      </c>
      <c r="G24" s="7">
        <f>IF('OG Medical Examinations'!G24="No major surgery",0,VALUE('OG Medical Examinations'!G24))</f>
        <v>3</v>
      </c>
      <c r="H24" s="7" t="s">
        <v>2383</v>
      </c>
      <c r="I24" s="7" t="str">
        <f t="shared" si="0"/>
        <v>Obesity</v>
      </c>
    </row>
    <row r="25" spans="1:9" x14ac:dyDescent="0.25">
      <c r="A25" s="7" t="s">
        <v>2349</v>
      </c>
      <c r="B25" s="7">
        <v>41.8</v>
      </c>
      <c r="C25" s="7">
        <v>7.89</v>
      </c>
      <c r="D25" s="7" t="s">
        <v>2383</v>
      </c>
      <c r="E25" s="7" t="s">
        <v>2380</v>
      </c>
      <c r="F25" s="7" t="s">
        <v>2380</v>
      </c>
      <c r="G25" s="7">
        <f>IF('OG Medical Examinations'!G25="No major surgery",0,VALUE('OG Medical Examinations'!G25))</f>
        <v>2</v>
      </c>
      <c r="H25" s="7" t="s">
        <v>2383</v>
      </c>
      <c r="I25" s="7" t="str">
        <f t="shared" si="0"/>
        <v>Obesity</v>
      </c>
    </row>
    <row r="26" spans="1:9" x14ac:dyDescent="0.25">
      <c r="A26" s="7" t="s">
        <v>2348</v>
      </c>
      <c r="B26" s="7">
        <v>35.090000000000003</v>
      </c>
      <c r="C26" s="7">
        <v>4.38</v>
      </c>
      <c r="D26" s="7" t="s">
        <v>2383</v>
      </c>
      <c r="E26" s="7" t="s">
        <v>2380</v>
      </c>
      <c r="F26" s="7" t="s">
        <v>2380</v>
      </c>
      <c r="G26" s="7">
        <f>IF('OG Medical Examinations'!G26="No major surgery",0,VALUE('OG Medical Examinations'!G26))</f>
        <v>2</v>
      </c>
      <c r="H26" s="7" t="s">
        <v>2383</v>
      </c>
      <c r="I26" s="7" t="str">
        <f t="shared" si="0"/>
        <v>Obesity</v>
      </c>
    </row>
    <row r="27" spans="1:9" x14ac:dyDescent="0.25">
      <c r="A27" s="7" t="s">
        <v>2347</v>
      </c>
      <c r="B27" s="7">
        <v>33.880000000000003</v>
      </c>
      <c r="C27" s="7">
        <v>7.01</v>
      </c>
      <c r="D27" s="7" t="s">
        <v>2380</v>
      </c>
      <c r="E27" s="7" t="s">
        <v>2380</v>
      </c>
      <c r="F27" s="7" t="s">
        <v>2380</v>
      </c>
      <c r="G27" s="7">
        <f>IF('OG Medical Examinations'!G27="No major surgery",0,VALUE('OG Medical Examinations'!G27))</f>
        <v>3</v>
      </c>
      <c r="H27" s="7" t="s">
        <v>2383</v>
      </c>
      <c r="I27" s="7" t="str">
        <f t="shared" si="0"/>
        <v>Obesity</v>
      </c>
    </row>
    <row r="28" spans="1:9" x14ac:dyDescent="0.25">
      <c r="A28" s="7" t="s">
        <v>2346</v>
      </c>
      <c r="B28" s="7">
        <v>30.875</v>
      </c>
      <c r="C28" s="7">
        <v>11.88</v>
      </c>
      <c r="D28" s="7" t="s">
        <v>2380</v>
      </c>
      <c r="E28" s="7" t="s">
        <v>2380</v>
      </c>
      <c r="F28" s="7" t="s">
        <v>2380</v>
      </c>
      <c r="G28" s="7">
        <f>IF('OG Medical Examinations'!G28="No major surgery",0,VALUE('OG Medical Examinations'!G28))</f>
        <v>0</v>
      </c>
      <c r="H28" s="7" t="s">
        <v>2383</v>
      </c>
      <c r="I28" s="7" t="str">
        <f t="shared" si="0"/>
        <v>Obesity</v>
      </c>
    </row>
    <row r="29" spans="1:9" x14ac:dyDescent="0.25">
      <c r="A29" s="7" t="s">
        <v>2345</v>
      </c>
      <c r="B29" s="7">
        <v>36.86</v>
      </c>
      <c r="C29" s="7">
        <v>5.19</v>
      </c>
      <c r="D29" s="7" t="s">
        <v>2383</v>
      </c>
      <c r="E29" s="7" t="s">
        <v>2380</v>
      </c>
      <c r="F29" s="7" t="s">
        <v>2383</v>
      </c>
      <c r="G29" s="7">
        <f>IF('OG Medical Examinations'!G29="No major surgery",0,VALUE('OG Medical Examinations'!G29))</f>
        <v>1</v>
      </c>
      <c r="H29" s="7" t="s">
        <v>2383</v>
      </c>
      <c r="I29" s="7" t="str">
        <f t="shared" si="0"/>
        <v>Obesity</v>
      </c>
    </row>
    <row r="30" spans="1:9" x14ac:dyDescent="0.25">
      <c r="A30" s="7" t="s">
        <v>2344</v>
      </c>
      <c r="B30" s="7">
        <v>35.86</v>
      </c>
      <c r="C30" s="7">
        <v>6.74</v>
      </c>
      <c r="D30" s="7" t="s">
        <v>2383</v>
      </c>
      <c r="E30" s="7" t="s">
        <v>2380</v>
      </c>
      <c r="F30" s="7" t="s">
        <v>2380</v>
      </c>
      <c r="G30" s="7">
        <f>IF('OG Medical Examinations'!G30="No major surgery",0,VALUE('OG Medical Examinations'!G30))</f>
        <v>2</v>
      </c>
      <c r="H30" s="7" t="s">
        <v>2383</v>
      </c>
      <c r="I30" s="7" t="str">
        <f t="shared" si="0"/>
        <v>Obesity</v>
      </c>
    </row>
    <row r="31" spans="1:9" x14ac:dyDescent="0.25">
      <c r="A31" s="7" t="s">
        <v>2343</v>
      </c>
      <c r="B31" s="7">
        <v>37.049999999999997</v>
      </c>
      <c r="C31" s="7">
        <v>8.44</v>
      </c>
      <c r="D31" s="7" t="s">
        <v>2380</v>
      </c>
      <c r="E31" s="7" t="s">
        <v>2380</v>
      </c>
      <c r="F31" s="7" t="s">
        <v>2380</v>
      </c>
      <c r="G31" s="7">
        <f>IF('OG Medical Examinations'!G31="No major surgery",0,VALUE('OG Medical Examinations'!G31))</f>
        <v>0</v>
      </c>
      <c r="H31" s="7" t="s">
        <v>2383</v>
      </c>
      <c r="I31" s="7" t="str">
        <f t="shared" si="0"/>
        <v>Obesity</v>
      </c>
    </row>
    <row r="32" spans="1:9" x14ac:dyDescent="0.25">
      <c r="A32" s="7" t="s">
        <v>2342</v>
      </c>
      <c r="B32" s="7">
        <v>43.89</v>
      </c>
      <c r="C32" s="7">
        <v>8.7100000000000009</v>
      </c>
      <c r="D32" s="7" t="s">
        <v>2380</v>
      </c>
      <c r="E32" s="7" t="s">
        <v>2380</v>
      </c>
      <c r="F32" s="7" t="s">
        <v>2380</v>
      </c>
      <c r="G32" s="7">
        <f>IF('OG Medical Examinations'!G32="No major surgery",0,VALUE('OG Medical Examinations'!G32))</f>
        <v>0</v>
      </c>
      <c r="H32" s="7" t="s">
        <v>2383</v>
      </c>
      <c r="I32" s="7" t="str">
        <f t="shared" si="0"/>
        <v>Obesity</v>
      </c>
    </row>
    <row r="33" spans="1:9" x14ac:dyDescent="0.25">
      <c r="A33" s="7" t="s">
        <v>2341</v>
      </c>
      <c r="B33" s="7">
        <v>42.35</v>
      </c>
      <c r="C33" s="7">
        <v>5.08</v>
      </c>
      <c r="D33" s="7" t="s">
        <v>2383</v>
      </c>
      <c r="E33" s="7" t="s">
        <v>2380</v>
      </c>
      <c r="F33" s="7" t="s">
        <v>2380</v>
      </c>
      <c r="G33" s="7">
        <f>IF('OG Medical Examinations'!G33="No major surgery",0,VALUE('OG Medical Examinations'!G33))</f>
        <v>0</v>
      </c>
      <c r="H33" s="7" t="s">
        <v>2383</v>
      </c>
      <c r="I33" s="7" t="str">
        <f t="shared" si="0"/>
        <v>Obesity</v>
      </c>
    </row>
    <row r="34" spans="1:9" x14ac:dyDescent="0.25">
      <c r="A34" s="7" t="s">
        <v>2340</v>
      </c>
      <c r="B34" s="7">
        <v>31.35</v>
      </c>
      <c r="C34" s="7">
        <v>6.86</v>
      </c>
      <c r="D34" s="7" t="s">
        <v>2380</v>
      </c>
      <c r="E34" s="7" t="s">
        <v>2380</v>
      </c>
      <c r="F34" s="7" t="s">
        <v>2380</v>
      </c>
      <c r="G34" s="7">
        <f>IF('OG Medical Examinations'!G34="No major surgery",0,VALUE('OG Medical Examinations'!G34))</f>
        <v>0</v>
      </c>
      <c r="H34" s="7" t="s">
        <v>2383</v>
      </c>
      <c r="I34" s="7" t="str">
        <f t="shared" si="0"/>
        <v>Obesity</v>
      </c>
    </row>
    <row r="35" spans="1:9" x14ac:dyDescent="0.25">
      <c r="A35" s="7" t="s">
        <v>2339</v>
      </c>
      <c r="B35" s="7">
        <v>47.6</v>
      </c>
      <c r="C35" s="7">
        <v>5.95</v>
      </c>
      <c r="D35" s="7" t="s">
        <v>2383</v>
      </c>
      <c r="E35" s="7" t="s">
        <v>2380</v>
      </c>
      <c r="F35" s="7" t="s">
        <v>2380</v>
      </c>
      <c r="G35" s="7">
        <f>IF('OG Medical Examinations'!G35="No major surgery",0,VALUE('OG Medical Examinations'!G35))</f>
        <v>0</v>
      </c>
      <c r="H35" s="7" t="s">
        <v>2383</v>
      </c>
      <c r="I35" s="7" t="str">
        <f t="shared" si="0"/>
        <v>Obesity</v>
      </c>
    </row>
    <row r="36" spans="1:9" x14ac:dyDescent="0.25">
      <c r="A36" s="7" t="s">
        <v>2338</v>
      </c>
      <c r="B36" s="7">
        <v>46.2</v>
      </c>
      <c r="C36" s="7">
        <v>6.09</v>
      </c>
      <c r="D36" s="7" t="s">
        <v>2380</v>
      </c>
      <c r="E36" s="7" t="s">
        <v>2380</v>
      </c>
      <c r="F36" s="7" t="s">
        <v>2383</v>
      </c>
      <c r="G36" s="7">
        <f>IF('OG Medical Examinations'!G36="No major surgery",0,VALUE('OG Medical Examinations'!G36))</f>
        <v>1</v>
      </c>
      <c r="H36" s="7" t="s">
        <v>2383</v>
      </c>
      <c r="I36" s="7" t="str">
        <f t="shared" si="0"/>
        <v>Obesity</v>
      </c>
    </row>
    <row r="37" spans="1:9" x14ac:dyDescent="0.25">
      <c r="A37" s="7" t="s">
        <v>2337</v>
      </c>
      <c r="B37" s="7">
        <v>32.015000000000001</v>
      </c>
      <c r="C37" s="7">
        <v>11.75</v>
      </c>
      <c r="D37" s="7" t="s">
        <v>2380</v>
      </c>
      <c r="E37" s="7" t="s">
        <v>2380</v>
      </c>
      <c r="F37" s="7" t="s">
        <v>2380</v>
      </c>
      <c r="G37" s="7">
        <f>IF('OG Medical Examinations'!G37="No major surgery",0,VALUE('OG Medical Examinations'!G37))</f>
        <v>0</v>
      </c>
      <c r="H37" s="7" t="s">
        <v>2383</v>
      </c>
      <c r="I37" s="7" t="str">
        <f t="shared" si="0"/>
        <v>Obesity</v>
      </c>
    </row>
    <row r="38" spans="1:9" x14ac:dyDescent="0.25">
      <c r="A38" s="7" t="s">
        <v>2336</v>
      </c>
      <c r="B38" s="7">
        <v>40.564999999999998</v>
      </c>
      <c r="C38" s="7">
        <v>7.37</v>
      </c>
      <c r="D38" s="7" t="s">
        <v>2380</v>
      </c>
      <c r="E38" s="7" t="s">
        <v>2380</v>
      </c>
      <c r="F38" s="7" t="s">
        <v>2380</v>
      </c>
      <c r="G38" s="7">
        <f>IF('OG Medical Examinations'!G38="No major surgery",0,VALUE('OG Medical Examinations'!G38))</f>
        <v>0</v>
      </c>
      <c r="H38" s="7" t="s">
        <v>2383</v>
      </c>
      <c r="I38" s="7" t="str">
        <f t="shared" si="0"/>
        <v>Obesity</v>
      </c>
    </row>
    <row r="39" spans="1:9" x14ac:dyDescent="0.25">
      <c r="A39" s="7" t="s">
        <v>2335</v>
      </c>
      <c r="B39" s="7">
        <v>32.450000000000003</v>
      </c>
      <c r="C39" s="7">
        <v>11.91</v>
      </c>
      <c r="D39" s="7" t="s">
        <v>2380</v>
      </c>
      <c r="E39" s="7" t="s">
        <v>2380</v>
      </c>
      <c r="F39" s="7" t="s">
        <v>2380</v>
      </c>
      <c r="G39" s="7">
        <f>IF('OG Medical Examinations'!G39="No major surgery",0,VALUE('OG Medical Examinations'!G39))</f>
        <v>0</v>
      </c>
      <c r="H39" s="7" t="s">
        <v>2383</v>
      </c>
      <c r="I39" s="7" t="str">
        <f t="shared" si="0"/>
        <v>Obesity</v>
      </c>
    </row>
    <row r="40" spans="1:9" x14ac:dyDescent="0.25">
      <c r="A40" s="7" t="s">
        <v>2334</v>
      </c>
      <c r="B40" s="7">
        <v>34.96</v>
      </c>
      <c r="C40" s="7">
        <v>6.52</v>
      </c>
      <c r="D40" s="7" t="s">
        <v>2380</v>
      </c>
      <c r="E40" s="7" t="s">
        <v>2380</v>
      </c>
      <c r="F40" s="7" t="s">
        <v>2380</v>
      </c>
      <c r="G40" s="7">
        <f>IF('OG Medical Examinations'!G40="No major surgery",0,VALUE('OG Medical Examinations'!G40))</f>
        <v>0</v>
      </c>
      <c r="H40" s="7" t="s">
        <v>2383</v>
      </c>
      <c r="I40" s="7" t="str">
        <f t="shared" si="0"/>
        <v>Obesity</v>
      </c>
    </row>
    <row r="41" spans="1:9" x14ac:dyDescent="0.25">
      <c r="A41" s="7" t="s">
        <v>2333</v>
      </c>
      <c r="B41" s="7">
        <v>35.5</v>
      </c>
      <c r="C41" s="7">
        <v>5.14</v>
      </c>
      <c r="D41" s="7" t="s">
        <v>2380</v>
      </c>
      <c r="E41" s="7" t="s">
        <v>2380</v>
      </c>
      <c r="F41" s="7" t="s">
        <v>2383</v>
      </c>
      <c r="G41" s="7">
        <f>IF('OG Medical Examinations'!G41="No major surgery",0,VALUE('OG Medical Examinations'!G41))</f>
        <v>1</v>
      </c>
      <c r="H41" s="7" t="s">
        <v>2383</v>
      </c>
      <c r="I41" s="7" t="str">
        <f t="shared" si="0"/>
        <v>Obesity</v>
      </c>
    </row>
    <row r="42" spans="1:9" x14ac:dyDescent="0.25">
      <c r="A42" s="7" t="s">
        <v>2332</v>
      </c>
      <c r="B42" s="7">
        <v>52.58</v>
      </c>
      <c r="C42" s="7">
        <v>4.1900000000000004</v>
      </c>
      <c r="D42" s="7" t="s">
        <v>2380</v>
      </c>
      <c r="E42" s="7" t="s">
        <v>2383</v>
      </c>
      <c r="F42" s="7" t="s">
        <v>2380</v>
      </c>
      <c r="G42" s="7">
        <f>IF('OG Medical Examinations'!G42="No major surgery",0,VALUE('OG Medical Examinations'!G42))</f>
        <v>1</v>
      </c>
      <c r="H42" s="7" t="s">
        <v>2383</v>
      </c>
      <c r="I42" s="7" t="str">
        <f t="shared" si="0"/>
        <v>Obesity</v>
      </c>
    </row>
    <row r="43" spans="1:9" x14ac:dyDescent="0.25">
      <c r="A43" s="7" t="s">
        <v>2331</v>
      </c>
      <c r="B43" s="7">
        <v>35.200000000000003</v>
      </c>
      <c r="C43" s="7">
        <v>11.68</v>
      </c>
      <c r="D43" s="7" t="s">
        <v>2383</v>
      </c>
      <c r="E43" s="7" t="s">
        <v>2380</v>
      </c>
      <c r="F43" s="7" t="s">
        <v>2380</v>
      </c>
      <c r="G43" s="7">
        <f>IF('OG Medical Examinations'!G43="No major surgery",0,VALUE('OG Medical Examinations'!G43))</f>
        <v>0</v>
      </c>
      <c r="H43" s="7" t="s">
        <v>2383</v>
      </c>
      <c r="I43" s="7" t="str">
        <f t="shared" si="0"/>
        <v>Obesity</v>
      </c>
    </row>
    <row r="44" spans="1:9" x14ac:dyDescent="0.25">
      <c r="A44" s="7" t="s">
        <v>2330</v>
      </c>
      <c r="B44" s="7">
        <v>38.06</v>
      </c>
      <c r="C44" s="7">
        <v>6.98</v>
      </c>
      <c r="D44" s="7" t="s">
        <v>2380</v>
      </c>
      <c r="E44" s="7" t="s">
        <v>2380</v>
      </c>
      <c r="F44" s="7" t="s">
        <v>2380</v>
      </c>
      <c r="G44" s="7">
        <f>IF('OG Medical Examinations'!G44="No major surgery",0,VALUE('OG Medical Examinations'!G44))</f>
        <v>0</v>
      </c>
      <c r="H44" s="7" t="s">
        <v>2383</v>
      </c>
      <c r="I44" s="7" t="str">
        <f t="shared" si="0"/>
        <v>Obesity</v>
      </c>
    </row>
    <row r="45" spans="1:9" x14ac:dyDescent="0.25">
      <c r="A45" s="7" t="s">
        <v>2329</v>
      </c>
      <c r="B45" s="7">
        <v>34.21</v>
      </c>
      <c r="C45" s="7">
        <v>8.34</v>
      </c>
      <c r="D45" s="7" t="s">
        <v>2380</v>
      </c>
      <c r="E45" s="7" t="s">
        <v>2380</v>
      </c>
      <c r="F45" s="7" t="s">
        <v>2380</v>
      </c>
      <c r="G45" s="7">
        <f>IF('OG Medical Examinations'!G45="No major surgery",0,VALUE('OG Medical Examinations'!G45))</f>
        <v>0</v>
      </c>
      <c r="H45" s="7" t="s">
        <v>2383</v>
      </c>
      <c r="I45" s="7" t="str">
        <f t="shared" si="0"/>
        <v>Obesity</v>
      </c>
    </row>
    <row r="46" spans="1:9" x14ac:dyDescent="0.25">
      <c r="A46" s="7" t="s">
        <v>2328</v>
      </c>
      <c r="B46" s="7">
        <v>38.94</v>
      </c>
      <c r="C46" s="7">
        <v>8.49</v>
      </c>
      <c r="D46" s="7" t="s">
        <v>2383</v>
      </c>
      <c r="E46" s="7" t="s">
        <v>2380</v>
      </c>
      <c r="F46" s="7" t="s">
        <v>2380</v>
      </c>
      <c r="G46" s="7">
        <f>IF('OG Medical Examinations'!G46="No major surgery",0,VALUE('OG Medical Examinations'!G46))</f>
        <v>1</v>
      </c>
      <c r="H46" s="7" t="s">
        <v>2383</v>
      </c>
      <c r="I46" s="7" t="str">
        <f t="shared" si="0"/>
        <v>Obesity</v>
      </c>
    </row>
    <row r="47" spans="1:9" x14ac:dyDescent="0.25">
      <c r="A47" s="7" t="s">
        <v>2327</v>
      </c>
      <c r="B47" s="7">
        <v>30.21</v>
      </c>
      <c r="C47" s="7">
        <v>5.34</v>
      </c>
      <c r="D47" s="7" t="s">
        <v>2383</v>
      </c>
      <c r="E47" s="7" t="s">
        <v>2380</v>
      </c>
      <c r="F47" s="7" t="s">
        <v>2380</v>
      </c>
      <c r="G47" s="7">
        <f>IF('OG Medical Examinations'!G47="No major surgery",0,VALUE('OG Medical Examinations'!G47))</f>
        <v>1</v>
      </c>
      <c r="H47" s="7" t="s">
        <v>2383</v>
      </c>
      <c r="I47" s="7" t="str">
        <f t="shared" si="0"/>
        <v>Obesity</v>
      </c>
    </row>
    <row r="48" spans="1:9" x14ac:dyDescent="0.25">
      <c r="A48" s="7" t="s">
        <v>2326</v>
      </c>
      <c r="B48" s="7">
        <v>33.630000000000003</v>
      </c>
      <c r="C48" s="7">
        <v>4.43</v>
      </c>
      <c r="D48" s="7" t="s">
        <v>2383</v>
      </c>
      <c r="E48" s="7" t="s">
        <v>2380</v>
      </c>
      <c r="F48" s="7" t="s">
        <v>2380</v>
      </c>
      <c r="G48" s="7">
        <f>IF('OG Medical Examinations'!G48="No major surgery",0,VALUE('OG Medical Examinations'!G48))</f>
        <v>2</v>
      </c>
      <c r="H48" s="7" t="s">
        <v>2383</v>
      </c>
      <c r="I48" s="7" t="str">
        <f t="shared" si="0"/>
        <v>Obesity</v>
      </c>
    </row>
    <row r="49" spans="1:9" x14ac:dyDescent="0.25">
      <c r="A49" s="7" t="s">
        <v>2325</v>
      </c>
      <c r="B49" s="7">
        <v>40.369999999999997</v>
      </c>
      <c r="C49" s="7">
        <v>4.47</v>
      </c>
      <c r="D49" s="7" t="s">
        <v>2380</v>
      </c>
      <c r="E49" s="7" t="s">
        <v>2380</v>
      </c>
      <c r="F49" s="7" t="s">
        <v>2380</v>
      </c>
      <c r="G49" s="7">
        <f>IF('OG Medical Examinations'!G49="No major surgery",0,VALUE('OG Medical Examinations'!G49))</f>
        <v>0</v>
      </c>
      <c r="H49" s="7" t="s">
        <v>2383</v>
      </c>
      <c r="I49" s="7" t="str">
        <f t="shared" si="0"/>
        <v>Obesity</v>
      </c>
    </row>
    <row r="50" spans="1:9" x14ac:dyDescent="0.25">
      <c r="A50" s="7" t="s">
        <v>2324</v>
      </c>
      <c r="B50" s="7">
        <v>53.09</v>
      </c>
      <c r="C50" s="7">
        <v>4.82</v>
      </c>
      <c r="D50" s="7" t="s">
        <v>2383</v>
      </c>
      <c r="E50" s="7" t="s">
        <v>2380</v>
      </c>
      <c r="F50" s="7" t="s">
        <v>2380</v>
      </c>
      <c r="G50" s="7">
        <f>IF('OG Medical Examinations'!G50="No major surgery",0,VALUE('OG Medical Examinations'!G50))</f>
        <v>2</v>
      </c>
      <c r="H50" s="7" t="s">
        <v>2383</v>
      </c>
      <c r="I50" s="7" t="str">
        <f t="shared" si="0"/>
        <v>Obesity</v>
      </c>
    </row>
    <row r="51" spans="1:9" x14ac:dyDescent="0.25">
      <c r="A51" s="7" t="s">
        <v>2323</v>
      </c>
      <c r="B51" s="7">
        <v>31.79</v>
      </c>
      <c r="C51" s="7">
        <v>5.51</v>
      </c>
      <c r="D51" s="7" t="s">
        <v>2383</v>
      </c>
      <c r="E51" s="7" t="s">
        <v>2380</v>
      </c>
      <c r="F51" s="7" t="s">
        <v>2380</v>
      </c>
      <c r="G51" s="7">
        <f>IF('OG Medical Examinations'!G51="No major surgery",0,VALUE('OG Medical Examinations'!G51))</f>
        <v>2</v>
      </c>
      <c r="H51" s="7" t="s">
        <v>2383</v>
      </c>
      <c r="I51" s="7" t="str">
        <f t="shared" si="0"/>
        <v>Obesity</v>
      </c>
    </row>
    <row r="52" spans="1:9" x14ac:dyDescent="0.25">
      <c r="A52" s="7" t="s">
        <v>2322</v>
      </c>
      <c r="B52" s="7">
        <v>41.895000000000003</v>
      </c>
      <c r="C52" s="7">
        <v>10.87</v>
      </c>
      <c r="D52" s="7" t="s">
        <v>2383</v>
      </c>
      <c r="E52" s="7" t="s">
        <v>2380</v>
      </c>
      <c r="F52" s="7" t="s">
        <v>2380</v>
      </c>
      <c r="G52" s="7">
        <f>IF('OG Medical Examinations'!G52="No major surgery",0,VALUE('OG Medical Examinations'!G52))</f>
        <v>1</v>
      </c>
      <c r="H52" s="7" t="s">
        <v>2383</v>
      </c>
      <c r="I52" s="7" t="str">
        <f t="shared" si="0"/>
        <v>Obesity</v>
      </c>
    </row>
    <row r="53" spans="1:9" x14ac:dyDescent="0.25">
      <c r="A53" s="7" t="s">
        <v>2321</v>
      </c>
      <c r="B53" s="7">
        <v>31.16</v>
      </c>
      <c r="C53" s="7">
        <v>9.34</v>
      </c>
      <c r="D53" s="7" t="s">
        <v>2380</v>
      </c>
      <c r="E53" s="7" t="s">
        <v>2380</v>
      </c>
      <c r="F53" s="7" t="s">
        <v>2380</v>
      </c>
      <c r="G53" s="7">
        <f>IF('OG Medical Examinations'!G53="No major surgery",0,VALUE('OG Medical Examinations'!G53))</f>
        <v>0</v>
      </c>
      <c r="H53" s="7" t="s">
        <v>2383</v>
      </c>
      <c r="I53" s="7" t="str">
        <f t="shared" si="0"/>
        <v>Obesity</v>
      </c>
    </row>
    <row r="54" spans="1:9" x14ac:dyDescent="0.25">
      <c r="A54" s="7" t="s">
        <v>2320</v>
      </c>
      <c r="B54" s="7">
        <v>34.104999999999997</v>
      </c>
      <c r="C54" s="7">
        <v>5.03</v>
      </c>
      <c r="D54" s="7" t="s">
        <v>2383</v>
      </c>
      <c r="E54" s="7" t="s">
        <v>2380</v>
      </c>
      <c r="F54" s="7" t="s">
        <v>2383</v>
      </c>
      <c r="G54" s="7">
        <f>IF('OG Medical Examinations'!G54="No major surgery",0,VALUE('OG Medical Examinations'!G54))</f>
        <v>1</v>
      </c>
      <c r="H54" s="7" t="s">
        <v>2383</v>
      </c>
      <c r="I54" s="7" t="str">
        <f t="shared" si="0"/>
        <v>Obesity</v>
      </c>
    </row>
    <row r="55" spans="1:9" x14ac:dyDescent="0.25">
      <c r="A55" s="7" t="s">
        <v>2319</v>
      </c>
      <c r="B55" s="7">
        <v>51.93</v>
      </c>
      <c r="C55" s="7">
        <v>11.05</v>
      </c>
      <c r="D55" s="7" t="s">
        <v>2380</v>
      </c>
      <c r="E55" s="7" t="s">
        <v>2380</v>
      </c>
      <c r="F55" s="7" t="s">
        <v>2380</v>
      </c>
      <c r="G55" s="7">
        <f>IF('OG Medical Examinations'!G55="No major surgery",0,VALUE('OG Medical Examinations'!G55))</f>
        <v>0</v>
      </c>
      <c r="H55" s="7" t="s">
        <v>2383</v>
      </c>
      <c r="I55" s="7" t="str">
        <f t="shared" si="0"/>
        <v>Obesity</v>
      </c>
    </row>
    <row r="56" spans="1:9" x14ac:dyDescent="0.25">
      <c r="A56" s="7" t="s">
        <v>2318</v>
      </c>
      <c r="B56" s="7">
        <v>38.950000000000003</v>
      </c>
      <c r="C56" s="7">
        <v>11.95</v>
      </c>
      <c r="D56" s="7" t="s">
        <v>2380</v>
      </c>
      <c r="E56" s="7" t="s">
        <v>2380</v>
      </c>
      <c r="F56" s="7" t="s">
        <v>2380</v>
      </c>
      <c r="G56" s="7">
        <f>IF('OG Medical Examinations'!G56="No major surgery",0,VALUE('OG Medical Examinations'!G56))</f>
        <v>0</v>
      </c>
      <c r="H56" s="7" t="s">
        <v>2383</v>
      </c>
      <c r="I56" s="7" t="str">
        <f t="shared" si="0"/>
        <v>Obesity</v>
      </c>
    </row>
    <row r="57" spans="1:9" x14ac:dyDescent="0.25">
      <c r="A57" s="7" t="s">
        <v>2317</v>
      </c>
      <c r="B57" s="7">
        <v>36.630000000000003</v>
      </c>
      <c r="C57" s="7">
        <v>7.72</v>
      </c>
      <c r="D57" s="7" t="s">
        <v>2383</v>
      </c>
      <c r="E57" s="7" t="s">
        <v>2380</v>
      </c>
      <c r="F57" s="7" t="s">
        <v>2380</v>
      </c>
      <c r="G57" s="7">
        <f>IF('OG Medical Examinations'!G57="No major surgery",0,VALUE('OG Medical Examinations'!G57))</f>
        <v>1</v>
      </c>
      <c r="H57" s="7" t="s">
        <v>2383</v>
      </c>
      <c r="I57" s="7" t="str">
        <f t="shared" si="0"/>
        <v>Obesity</v>
      </c>
    </row>
    <row r="58" spans="1:9" x14ac:dyDescent="0.25">
      <c r="A58" s="7" t="s">
        <v>2316</v>
      </c>
      <c r="B58" s="7">
        <v>34.200000000000003</v>
      </c>
      <c r="C58" s="7">
        <v>5.75</v>
      </c>
      <c r="D58" s="7" t="s">
        <v>2380</v>
      </c>
      <c r="E58" s="7" t="s">
        <v>2380</v>
      </c>
      <c r="F58" s="7" t="s">
        <v>2380</v>
      </c>
      <c r="G58" s="7">
        <f>IF('OG Medical Examinations'!G58="No major surgery",0,VALUE('OG Medical Examinations'!G58))</f>
        <v>2</v>
      </c>
      <c r="H58" s="7" t="s">
        <v>2383</v>
      </c>
      <c r="I58" s="7" t="str">
        <f t="shared" si="0"/>
        <v>Obesity</v>
      </c>
    </row>
    <row r="59" spans="1:9" x14ac:dyDescent="0.25">
      <c r="A59" s="7" t="s">
        <v>2315</v>
      </c>
      <c r="B59" s="7">
        <v>50.63</v>
      </c>
      <c r="C59" s="7">
        <v>11.89</v>
      </c>
      <c r="D59" s="7" t="s">
        <v>2380</v>
      </c>
      <c r="E59" s="7" t="s">
        <v>2380</v>
      </c>
      <c r="F59" s="7" t="s">
        <v>2380</v>
      </c>
      <c r="G59" s="7">
        <f>IF('OG Medical Examinations'!G59="No major surgery",0,VALUE('OG Medical Examinations'!G59))</f>
        <v>0</v>
      </c>
      <c r="H59" s="7" t="s">
        <v>2383</v>
      </c>
      <c r="I59" s="7" t="str">
        <f t="shared" si="0"/>
        <v>Obesity</v>
      </c>
    </row>
    <row r="60" spans="1:9" x14ac:dyDescent="0.25">
      <c r="A60" s="7" t="s">
        <v>2314</v>
      </c>
      <c r="B60" s="7">
        <v>36.479999999999997</v>
      </c>
      <c r="C60" s="7">
        <v>6.2</v>
      </c>
      <c r="D60" s="7" t="s">
        <v>2380</v>
      </c>
      <c r="E60" s="7" t="s">
        <v>2380</v>
      </c>
      <c r="F60" s="7" t="s">
        <v>2380</v>
      </c>
      <c r="G60" s="7">
        <f>IF('OG Medical Examinations'!G60="No major surgery",0,VALUE('OG Medical Examinations'!G60))</f>
        <v>0</v>
      </c>
      <c r="H60" s="7" t="s">
        <v>2383</v>
      </c>
      <c r="I60" s="7" t="str">
        <f t="shared" si="0"/>
        <v>Obesity</v>
      </c>
    </row>
    <row r="61" spans="1:9" x14ac:dyDescent="0.25">
      <c r="A61" s="7" t="s">
        <v>2313</v>
      </c>
      <c r="B61" s="7">
        <v>54.82</v>
      </c>
      <c r="C61" s="7">
        <v>10.61</v>
      </c>
      <c r="D61" s="7" t="s">
        <v>2380</v>
      </c>
      <c r="E61" s="7" t="s">
        <v>2380</v>
      </c>
      <c r="F61" s="7" t="s">
        <v>2380</v>
      </c>
      <c r="G61" s="7">
        <f>IF('OG Medical Examinations'!G61="No major surgery",0,VALUE('OG Medical Examinations'!G61))</f>
        <v>0</v>
      </c>
      <c r="H61" s="7" t="s">
        <v>2383</v>
      </c>
      <c r="I61" s="7" t="str">
        <f t="shared" si="0"/>
        <v>Obesity</v>
      </c>
    </row>
    <row r="62" spans="1:9" x14ac:dyDescent="0.25">
      <c r="A62" s="7" t="s">
        <v>2312</v>
      </c>
      <c r="B62" s="7">
        <v>38.06</v>
      </c>
      <c r="C62" s="7">
        <v>6.04</v>
      </c>
      <c r="D62" s="7" t="s">
        <v>2380</v>
      </c>
      <c r="E62" s="7" t="s">
        <v>2380</v>
      </c>
      <c r="F62" s="7" t="s">
        <v>2383</v>
      </c>
      <c r="G62" s="7">
        <f>IF('OG Medical Examinations'!G62="No major surgery",0,VALUE('OG Medical Examinations'!G62))</f>
        <v>1</v>
      </c>
      <c r="H62" s="7" t="s">
        <v>2383</v>
      </c>
      <c r="I62" s="7" t="str">
        <f t="shared" si="0"/>
        <v>Obesity</v>
      </c>
    </row>
    <row r="63" spans="1:9" x14ac:dyDescent="0.25">
      <c r="A63" s="7" t="s">
        <v>2311</v>
      </c>
      <c r="B63" s="7">
        <v>51.48</v>
      </c>
      <c r="C63" s="7">
        <v>9.33</v>
      </c>
      <c r="D63" s="7" t="s">
        <v>2383</v>
      </c>
      <c r="E63" s="7" t="s">
        <v>2380</v>
      </c>
      <c r="F63" s="7" t="s">
        <v>2380</v>
      </c>
      <c r="G63" s="7">
        <f>IF('OG Medical Examinations'!G63="No major surgery",0,VALUE('OG Medical Examinations'!G63))</f>
        <v>0</v>
      </c>
      <c r="H63" s="7" t="s">
        <v>2383</v>
      </c>
      <c r="I63" s="7" t="str">
        <f t="shared" si="0"/>
        <v>Obesity</v>
      </c>
    </row>
    <row r="64" spans="1:9" x14ac:dyDescent="0.25">
      <c r="A64" s="7" t="s">
        <v>2310</v>
      </c>
      <c r="B64" s="7">
        <v>52.06</v>
      </c>
      <c r="C64" s="7">
        <v>11.47</v>
      </c>
      <c r="D64" s="7" t="s">
        <v>2380</v>
      </c>
      <c r="E64" s="7" t="s">
        <v>2380</v>
      </c>
      <c r="F64" s="7" t="s">
        <v>2380</v>
      </c>
      <c r="G64" s="7">
        <f>IF('OG Medical Examinations'!G64="No major surgery",0,VALUE('OG Medical Examinations'!G64))</f>
        <v>0</v>
      </c>
      <c r="H64" s="7" t="s">
        <v>2383</v>
      </c>
      <c r="I64" s="7" t="str">
        <f t="shared" si="0"/>
        <v>Obesity</v>
      </c>
    </row>
    <row r="65" spans="1:9" x14ac:dyDescent="0.25">
      <c r="A65" s="7" t="s">
        <v>2309</v>
      </c>
      <c r="B65" s="7">
        <v>30.684999999999999</v>
      </c>
      <c r="C65" s="7">
        <v>7.02</v>
      </c>
      <c r="D65" s="7" t="s">
        <v>2383</v>
      </c>
      <c r="E65" s="7" t="s">
        <v>2380</v>
      </c>
      <c r="F65" s="7" t="s">
        <v>2380</v>
      </c>
      <c r="G65" s="7">
        <f>IF('OG Medical Examinations'!G65="No major surgery",0,VALUE('OG Medical Examinations'!G65))</f>
        <v>0</v>
      </c>
      <c r="H65" s="7" t="s">
        <v>2383</v>
      </c>
      <c r="I65" s="7" t="str">
        <f t="shared" si="0"/>
        <v>Obesity</v>
      </c>
    </row>
    <row r="66" spans="1:9" x14ac:dyDescent="0.25">
      <c r="A66" s="7" t="s">
        <v>2308</v>
      </c>
      <c r="B66" s="7">
        <v>36.08</v>
      </c>
      <c r="C66" s="7">
        <v>8.8000000000000007</v>
      </c>
      <c r="D66" s="7" t="s">
        <v>2383</v>
      </c>
      <c r="E66" s="7" t="s">
        <v>2380</v>
      </c>
      <c r="F66" s="7" t="s">
        <v>2380</v>
      </c>
      <c r="G66" s="7">
        <f>IF('OG Medical Examinations'!G66="No major surgery",0,VALUE('OG Medical Examinations'!G66))</f>
        <v>1</v>
      </c>
      <c r="H66" s="7" t="s">
        <v>2383</v>
      </c>
      <c r="I66" s="7" t="str">
        <f t="shared" ref="I66:I129" si="1">IF(B66&lt;18.5,"Underweight",IF(B66&lt;25,"Normal Weight",IF(B66&lt;30,"Overweight","Obesity")))</f>
        <v>Obesity</v>
      </c>
    </row>
    <row r="67" spans="1:9" x14ac:dyDescent="0.25">
      <c r="A67" s="7" t="s">
        <v>2307</v>
      </c>
      <c r="B67" s="7">
        <v>54.99</v>
      </c>
      <c r="C67" s="7">
        <v>8.68</v>
      </c>
      <c r="D67" s="7" t="s">
        <v>2380</v>
      </c>
      <c r="E67" s="7" t="s">
        <v>2380</v>
      </c>
      <c r="F67" s="7" t="s">
        <v>2380</v>
      </c>
      <c r="G67" s="7">
        <f>IF('OG Medical Examinations'!G67="No major surgery",0,VALUE('OG Medical Examinations'!G67))</f>
        <v>2</v>
      </c>
      <c r="H67" s="7" t="s">
        <v>2383</v>
      </c>
      <c r="I67" s="7" t="str">
        <f t="shared" si="1"/>
        <v>Obesity</v>
      </c>
    </row>
    <row r="68" spans="1:9" x14ac:dyDescent="0.25">
      <c r="A68" s="7" t="s">
        <v>2306</v>
      </c>
      <c r="B68" s="7">
        <v>35.97</v>
      </c>
      <c r="C68" s="7">
        <v>6.12</v>
      </c>
      <c r="D68" s="7" t="s">
        <v>2380</v>
      </c>
      <c r="E68" s="7" t="s">
        <v>2380</v>
      </c>
      <c r="F68" s="7" t="s">
        <v>2383</v>
      </c>
      <c r="G68" s="7">
        <f>IF('OG Medical Examinations'!G68="No major surgery",0,VALUE('OG Medical Examinations'!G68))</f>
        <v>1</v>
      </c>
      <c r="H68" s="7" t="s">
        <v>2383</v>
      </c>
      <c r="I68" s="7" t="str">
        <f t="shared" si="1"/>
        <v>Obesity</v>
      </c>
    </row>
    <row r="69" spans="1:9" x14ac:dyDescent="0.25">
      <c r="A69" s="7" t="s">
        <v>2305</v>
      </c>
      <c r="B69" s="7">
        <v>45.54</v>
      </c>
      <c r="C69" s="7">
        <v>5.4</v>
      </c>
      <c r="D69" s="7" t="s">
        <v>2383</v>
      </c>
      <c r="E69" s="7" t="s">
        <v>2380</v>
      </c>
      <c r="F69" s="7" t="s">
        <v>2383</v>
      </c>
      <c r="G69" s="7">
        <f>IF('OG Medical Examinations'!G69="No major surgery",0,VALUE('OG Medical Examinations'!G69))</f>
        <v>1</v>
      </c>
      <c r="H69" s="7" t="s">
        <v>2383</v>
      </c>
      <c r="I69" s="7" t="str">
        <f t="shared" si="1"/>
        <v>Obesity</v>
      </c>
    </row>
    <row r="70" spans="1:9" x14ac:dyDescent="0.25">
      <c r="A70" s="7" t="s">
        <v>2304</v>
      </c>
      <c r="B70" s="7">
        <v>35.53</v>
      </c>
      <c r="C70" s="7">
        <v>4.3600000000000003</v>
      </c>
      <c r="D70" s="7" t="s">
        <v>2383</v>
      </c>
      <c r="E70" s="7" t="s">
        <v>2380</v>
      </c>
      <c r="F70" s="7" t="s">
        <v>2380</v>
      </c>
      <c r="G70" s="7">
        <f>IF('OG Medical Examinations'!G70="No major surgery",0,VALUE('OG Medical Examinations'!G70))</f>
        <v>0</v>
      </c>
      <c r="H70" s="7" t="s">
        <v>2383</v>
      </c>
      <c r="I70" s="7" t="str">
        <f t="shared" si="1"/>
        <v>Obesity</v>
      </c>
    </row>
    <row r="71" spans="1:9" x14ac:dyDescent="0.25">
      <c r="A71" s="7" t="s">
        <v>2303</v>
      </c>
      <c r="B71" s="7">
        <v>30.8</v>
      </c>
      <c r="C71" s="7">
        <v>9.77</v>
      </c>
      <c r="D71" s="7" t="s">
        <v>2380</v>
      </c>
      <c r="E71" s="7" t="s">
        <v>2380</v>
      </c>
      <c r="F71" s="7" t="s">
        <v>2380</v>
      </c>
      <c r="G71" s="7">
        <f>IF('OG Medical Examinations'!G71="No major surgery",0,VALUE('OG Medical Examinations'!G71))</f>
        <v>0</v>
      </c>
      <c r="H71" s="7" t="s">
        <v>2383</v>
      </c>
      <c r="I71" s="7" t="str">
        <f t="shared" si="1"/>
        <v>Obesity</v>
      </c>
    </row>
    <row r="72" spans="1:9" x14ac:dyDescent="0.25">
      <c r="A72" s="7" t="s">
        <v>2302</v>
      </c>
      <c r="B72" s="7">
        <v>38.39</v>
      </c>
      <c r="C72" s="7">
        <v>4.25</v>
      </c>
      <c r="D72" s="7" t="s">
        <v>2380</v>
      </c>
      <c r="E72" s="7" t="s">
        <v>2380</v>
      </c>
      <c r="F72" s="7" t="s">
        <v>2380</v>
      </c>
      <c r="G72" s="7">
        <f>IF('OG Medical Examinations'!G72="No major surgery",0,VALUE('OG Medical Examinations'!G72))</f>
        <v>1</v>
      </c>
      <c r="H72" s="7" t="s">
        <v>2383</v>
      </c>
      <c r="I72" s="7" t="str">
        <f t="shared" si="1"/>
        <v>Obesity</v>
      </c>
    </row>
    <row r="73" spans="1:9" x14ac:dyDescent="0.25">
      <c r="A73" s="7" t="s">
        <v>2301</v>
      </c>
      <c r="B73" s="7">
        <v>32.299999999999997</v>
      </c>
      <c r="C73" s="7">
        <v>4.76</v>
      </c>
      <c r="D73" s="7" t="s">
        <v>2380</v>
      </c>
      <c r="E73" s="7" t="s">
        <v>2380</v>
      </c>
      <c r="F73" s="7" t="s">
        <v>2380</v>
      </c>
      <c r="G73" s="7">
        <f>IF('OG Medical Examinations'!G73="No major surgery",0,VALUE('OG Medical Examinations'!G73))</f>
        <v>2</v>
      </c>
      <c r="H73" s="7" t="s">
        <v>2383</v>
      </c>
      <c r="I73" s="7" t="str">
        <f t="shared" si="1"/>
        <v>Obesity</v>
      </c>
    </row>
    <row r="74" spans="1:9" x14ac:dyDescent="0.25">
      <c r="A74" s="7" t="s">
        <v>2300</v>
      </c>
      <c r="B74" s="7">
        <v>48.8</v>
      </c>
      <c r="C74" s="7">
        <v>6.22</v>
      </c>
      <c r="D74" s="7" t="s">
        <v>2383</v>
      </c>
      <c r="E74" s="7" t="s">
        <v>2380</v>
      </c>
      <c r="F74" s="7" t="s">
        <v>2380</v>
      </c>
      <c r="G74" s="7">
        <f>IF('OG Medical Examinations'!G74="No major surgery",0,VALUE('OG Medical Examinations'!G74))</f>
        <v>2</v>
      </c>
      <c r="H74" s="7" t="s">
        <v>2383</v>
      </c>
      <c r="I74" s="7" t="str">
        <f t="shared" si="1"/>
        <v>Obesity</v>
      </c>
    </row>
    <row r="75" spans="1:9" x14ac:dyDescent="0.25">
      <c r="A75" s="7" t="s">
        <v>2299</v>
      </c>
      <c r="B75" s="7">
        <v>45.5</v>
      </c>
      <c r="C75" s="7">
        <v>7.96</v>
      </c>
      <c r="D75" s="7" t="s">
        <v>2380</v>
      </c>
      <c r="E75" s="7" t="s">
        <v>2380</v>
      </c>
      <c r="F75" s="7" t="s">
        <v>2380</v>
      </c>
      <c r="G75" s="7">
        <f>IF('OG Medical Examinations'!G75="No major surgery",0,VALUE('OG Medical Examinations'!G75))</f>
        <v>0</v>
      </c>
      <c r="H75" s="7" t="s">
        <v>2383</v>
      </c>
      <c r="I75" s="7" t="str">
        <f t="shared" si="1"/>
        <v>Obesity</v>
      </c>
    </row>
    <row r="76" spans="1:9" x14ac:dyDescent="0.25">
      <c r="A76" s="7" t="s">
        <v>2298</v>
      </c>
      <c r="B76" s="7">
        <v>53.61</v>
      </c>
      <c r="C76" s="7">
        <v>10.92</v>
      </c>
      <c r="D76" s="7" t="s">
        <v>2383</v>
      </c>
      <c r="E76" s="7" t="s">
        <v>2380</v>
      </c>
      <c r="F76" s="7" t="s">
        <v>2380</v>
      </c>
      <c r="G76" s="7">
        <f>IF('OG Medical Examinations'!G76="No major surgery",0,VALUE('OG Medical Examinations'!G76))</f>
        <v>1</v>
      </c>
      <c r="H76" s="7" t="s">
        <v>2383</v>
      </c>
      <c r="I76" s="7" t="str">
        <f t="shared" si="1"/>
        <v>Obesity</v>
      </c>
    </row>
    <row r="77" spans="1:9" x14ac:dyDescent="0.25">
      <c r="A77" s="7" t="s">
        <v>2297</v>
      </c>
      <c r="B77" s="7">
        <v>36.19</v>
      </c>
      <c r="C77" s="7">
        <v>11.51</v>
      </c>
      <c r="D77" s="7" t="s">
        <v>2383</v>
      </c>
      <c r="E77" s="7" t="s">
        <v>2380</v>
      </c>
      <c r="F77" s="7" t="s">
        <v>2380</v>
      </c>
      <c r="G77" s="7">
        <f>IF('OG Medical Examinations'!G77="No major surgery",0,VALUE('OG Medical Examinations'!G77))</f>
        <v>1</v>
      </c>
      <c r="H77" s="7" t="s">
        <v>2383</v>
      </c>
      <c r="I77" s="7" t="str">
        <f t="shared" si="1"/>
        <v>Obesity</v>
      </c>
    </row>
    <row r="78" spans="1:9" x14ac:dyDescent="0.25">
      <c r="A78" s="7" t="s">
        <v>2296</v>
      </c>
      <c r="B78" s="7">
        <v>34.6</v>
      </c>
      <c r="C78" s="7">
        <v>5.99</v>
      </c>
      <c r="D78" s="7" t="s">
        <v>2383</v>
      </c>
      <c r="E78" s="7" t="s">
        <v>2380</v>
      </c>
      <c r="F78" s="7" t="s">
        <v>2380</v>
      </c>
      <c r="G78" s="7">
        <f>IF('OG Medical Examinations'!G78="No major surgery",0,VALUE('OG Medical Examinations'!G78))</f>
        <v>0</v>
      </c>
      <c r="H78" s="7" t="s">
        <v>2383</v>
      </c>
      <c r="I78" s="7" t="str">
        <f t="shared" si="1"/>
        <v>Obesity</v>
      </c>
    </row>
    <row r="79" spans="1:9" x14ac:dyDescent="0.25">
      <c r="A79" s="7" t="s">
        <v>2295</v>
      </c>
      <c r="B79" s="7">
        <v>54.12</v>
      </c>
      <c r="C79" s="7">
        <v>11.57</v>
      </c>
      <c r="D79" s="7" t="s">
        <v>2380</v>
      </c>
      <c r="E79" s="7" t="s">
        <v>2380</v>
      </c>
      <c r="F79" s="7" t="s">
        <v>2380</v>
      </c>
      <c r="G79" s="7">
        <f>IF('OG Medical Examinations'!G79="No major surgery",0,VALUE('OG Medical Examinations'!G79))</f>
        <v>0</v>
      </c>
      <c r="H79" s="7" t="s">
        <v>2383</v>
      </c>
      <c r="I79" s="7" t="str">
        <f t="shared" si="1"/>
        <v>Obesity</v>
      </c>
    </row>
    <row r="80" spans="1:9" x14ac:dyDescent="0.25">
      <c r="A80" s="7" t="s">
        <v>2294</v>
      </c>
      <c r="B80" s="7">
        <v>48.82</v>
      </c>
      <c r="C80" s="7">
        <v>6.67</v>
      </c>
      <c r="D80" s="7" t="s">
        <v>2383</v>
      </c>
      <c r="E80" s="7" t="s">
        <v>2380</v>
      </c>
      <c r="F80" s="7" t="s">
        <v>2380</v>
      </c>
      <c r="G80" s="7">
        <f>IF('OG Medical Examinations'!G80="No major surgery",0,VALUE('OG Medical Examinations'!G80))</f>
        <v>0</v>
      </c>
      <c r="H80" s="7" t="s">
        <v>2383</v>
      </c>
      <c r="I80" s="7" t="str">
        <f t="shared" si="1"/>
        <v>Obesity</v>
      </c>
    </row>
    <row r="81" spans="1:9" x14ac:dyDescent="0.25">
      <c r="A81" s="7" t="s">
        <v>2293</v>
      </c>
      <c r="B81" s="7">
        <v>51.01</v>
      </c>
      <c r="C81" s="7">
        <v>9.1999999999999993</v>
      </c>
      <c r="D81" s="7" t="s">
        <v>2380</v>
      </c>
      <c r="E81" s="7" t="s">
        <v>2380</v>
      </c>
      <c r="F81" s="7" t="s">
        <v>2380</v>
      </c>
      <c r="G81" s="7">
        <f>IF('OG Medical Examinations'!G81="No major surgery",0,VALUE('OG Medical Examinations'!G81))</f>
        <v>0</v>
      </c>
      <c r="H81" s="7" t="s">
        <v>2383</v>
      </c>
      <c r="I81" s="7" t="str">
        <f t="shared" si="1"/>
        <v>Obesity</v>
      </c>
    </row>
    <row r="82" spans="1:9" x14ac:dyDescent="0.25">
      <c r="A82" s="7" t="s">
        <v>2292</v>
      </c>
      <c r="B82" s="7">
        <v>45.65</v>
      </c>
      <c r="C82" s="7">
        <v>5.1100000000000003</v>
      </c>
      <c r="D82" s="7" t="s">
        <v>2383</v>
      </c>
      <c r="E82" s="7" t="s">
        <v>2380</v>
      </c>
      <c r="F82" s="7" t="s">
        <v>2380</v>
      </c>
      <c r="G82" s="7">
        <f>IF('OG Medical Examinations'!G82="No major surgery",0,VALUE('OG Medical Examinations'!G82))</f>
        <v>1</v>
      </c>
      <c r="H82" s="7" t="s">
        <v>2383</v>
      </c>
      <c r="I82" s="7" t="str">
        <f t="shared" si="1"/>
        <v>Obesity</v>
      </c>
    </row>
    <row r="83" spans="1:9" x14ac:dyDescent="0.25">
      <c r="A83" s="7" t="s">
        <v>2291</v>
      </c>
      <c r="B83" s="7">
        <v>52.9</v>
      </c>
      <c r="C83" s="7">
        <v>5.34</v>
      </c>
      <c r="D83" s="7" t="s">
        <v>2380</v>
      </c>
      <c r="E83" s="7" t="s">
        <v>2380</v>
      </c>
      <c r="F83" s="7" t="s">
        <v>2380</v>
      </c>
      <c r="G83" s="7">
        <f>IF('OG Medical Examinations'!G83="No major surgery",0,VALUE('OG Medical Examinations'!G83))</f>
        <v>0</v>
      </c>
      <c r="H83" s="7" t="s">
        <v>2383</v>
      </c>
      <c r="I83" s="7" t="str">
        <f t="shared" si="1"/>
        <v>Obesity</v>
      </c>
    </row>
    <row r="84" spans="1:9" x14ac:dyDescent="0.25">
      <c r="A84" s="7" t="s">
        <v>2290</v>
      </c>
      <c r="B84" s="7">
        <v>45.41</v>
      </c>
      <c r="C84" s="7">
        <v>4.03</v>
      </c>
      <c r="D84" s="7" t="s">
        <v>2383</v>
      </c>
      <c r="E84" s="7" t="s">
        <v>2380</v>
      </c>
      <c r="F84" s="7" t="s">
        <v>2380</v>
      </c>
      <c r="G84" s="7">
        <f>IF('OG Medical Examinations'!G84="No major surgery",0,VALUE('OG Medical Examinations'!G84))</f>
        <v>1</v>
      </c>
      <c r="H84" s="7" t="s">
        <v>2383</v>
      </c>
      <c r="I84" s="7" t="str">
        <f t="shared" si="1"/>
        <v>Obesity</v>
      </c>
    </row>
    <row r="85" spans="1:9" x14ac:dyDescent="0.25">
      <c r="A85" s="7" t="s">
        <v>2289</v>
      </c>
      <c r="B85" s="7">
        <v>49.41</v>
      </c>
      <c r="C85" s="7">
        <v>4.2300000000000004</v>
      </c>
      <c r="D85" s="7" t="s">
        <v>2383</v>
      </c>
      <c r="E85" s="7" t="s">
        <v>2380</v>
      </c>
      <c r="F85" s="7" t="s">
        <v>2383</v>
      </c>
      <c r="G85" s="7">
        <f>IF('OG Medical Examinations'!G85="No major surgery",0,VALUE('OG Medical Examinations'!G85))</f>
        <v>1</v>
      </c>
      <c r="H85" s="7" t="s">
        <v>2383</v>
      </c>
      <c r="I85" s="7" t="str">
        <f t="shared" si="1"/>
        <v>Obesity</v>
      </c>
    </row>
    <row r="86" spans="1:9" x14ac:dyDescent="0.25">
      <c r="A86" s="7" t="s">
        <v>2288</v>
      </c>
      <c r="B86" s="7">
        <v>31.824999999999999</v>
      </c>
      <c r="C86" s="7">
        <v>4.0599999999999996</v>
      </c>
      <c r="D86" s="7" t="s">
        <v>2380</v>
      </c>
      <c r="E86" s="7" t="s">
        <v>2380</v>
      </c>
      <c r="F86" s="7" t="s">
        <v>2380</v>
      </c>
      <c r="G86" s="7">
        <f>IF('OG Medical Examinations'!G86="No major surgery",0,VALUE('OG Medical Examinations'!G86))</f>
        <v>2</v>
      </c>
      <c r="H86" s="7" t="s">
        <v>2383</v>
      </c>
      <c r="I86" s="7" t="str">
        <f t="shared" si="1"/>
        <v>Obesity</v>
      </c>
    </row>
    <row r="87" spans="1:9" x14ac:dyDescent="0.25">
      <c r="A87" s="7" t="s">
        <v>2287</v>
      </c>
      <c r="B87" s="7">
        <v>51.28</v>
      </c>
      <c r="C87" s="7">
        <v>4.68</v>
      </c>
      <c r="D87" s="7" t="s">
        <v>2380</v>
      </c>
      <c r="E87" s="7" t="s">
        <v>2380</v>
      </c>
      <c r="F87" s="7" t="s">
        <v>2380</v>
      </c>
      <c r="G87" s="7">
        <f>IF('OG Medical Examinations'!G87="No major surgery",0,VALUE('OG Medical Examinations'!G87))</f>
        <v>2</v>
      </c>
      <c r="H87" s="7" t="s">
        <v>2383</v>
      </c>
      <c r="I87" s="7" t="str">
        <f t="shared" si="1"/>
        <v>Obesity</v>
      </c>
    </row>
    <row r="88" spans="1:9" x14ac:dyDescent="0.25">
      <c r="A88" s="7" t="s">
        <v>2286</v>
      </c>
      <c r="B88" s="7">
        <v>34.96</v>
      </c>
      <c r="C88" s="7">
        <v>4.34</v>
      </c>
      <c r="D88" s="7" t="s">
        <v>2380</v>
      </c>
      <c r="E88" s="7" t="s">
        <v>2380</v>
      </c>
      <c r="F88" s="7" t="s">
        <v>2383</v>
      </c>
      <c r="G88" s="7">
        <f>IF('OG Medical Examinations'!G88="No major surgery",0,VALUE('OG Medical Examinations'!G88))</f>
        <v>1</v>
      </c>
      <c r="H88" s="7" t="s">
        <v>2383</v>
      </c>
      <c r="I88" s="7" t="str">
        <f t="shared" si="1"/>
        <v>Obesity</v>
      </c>
    </row>
    <row r="89" spans="1:9" x14ac:dyDescent="0.25">
      <c r="A89" s="7" t="s">
        <v>2285</v>
      </c>
      <c r="B89" s="7">
        <v>33.11</v>
      </c>
      <c r="C89" s="7">
        <v>10.51</v>
      </c>
      <c r="D89" s="7" t="s">
        <v>2380</v>
      </c>
      <c r="E89" s="7" t="s">
        <v>2380</v>
      </c>
      <c r="F89" s="7" t="s">
        <v>2380</v>
      </c>
      <c r="G89" s="7">
        <f>IF('OG Medical Examinations'!G89="No major surgery",0,VALUE('OG Medical Examinations'!G89))</f>
        <v>0</v>
      </c>
      <c r="H89" s="7" t="s">
        <v>2383</v>
      </c>
      <c r="I89" s="7" t="str">
        <f t="shared" si="1"/>
        <v>Obesity</v>
      </c>
    </row>
    <row r="90" spans="1:9" x14ac:dyDescent="0.25">
      <c r="A90" s="7" t="s">
        <v>2284</v>
      </c>
      <c r="B90" s="7">
        <v>54.74</v>
      </c>
      <c r="C90" s="7">
        <v>5.84</v>
      </c>
      <c r="D90" s="7" t="s">
        <v>2383</v>
      </c>
      <c r="E90" s="7" t="s">
        <v>2380</v>
      </c>
      <c r="F90" s="7" t="s">
        <v>2383</v>
      </c>
      <c r="G90" s="7">
        <f>IF('OG Medical Examinations'!G90="No major surgery",0,VALUE('OG Medical Examinations'!G90))</f>
        <v>1</v>
      </c>
      <c r="H90" s="7" t="s">
        <v>2383</v>
      </c>
      <c r="I90" s="7" t="str">
        <f t="shared" si="1"/>
        <v>Obesity</v>
      </c>
    </row>
    <row r="91" spans="1:9" x14ac:dyDescent="0.25">
      <c r="A91" s="7" t="s">
        <v>2283</v>
      </c>
      <c r="B91" s="7">
        <v>32.56</v>
      </c>
      <c r="C91" s="7">
        <v>5.41</v>
      </c>
      <c r="D91" s="7" t="s">
        <v>2380</v>
      </c>
      <c r="E91" s="7" t="s">
        <v>2380</v>
      </c>
      <c r="F91" s="7" t="s">
        <v>2383</v>
      </c>
      <c r="G91" s="7">
        <f>IF('OG Medical Examinations'!G91="No major surgery",0,VALUE('OG Medical Examinations'!G91))</f>
        <v>1</v>
      </c>
      <c r="H91" s="7" t="s">
        <v>2383</v>
      </c>
      <c r="I91" s="7" t="str">
        <f t="shared" si="1"/>
        <v>Obesity</v>
      </c>
    </row>
    <row r="92" spans="1:9" x14ac:dyDescent="0.25">
      <c r="A92" s="7" t="s">
        <v>2282</v>
      </c>
      <c r="B92" s="7">
        <v>39.049999999999997</v>
      </c>
      <c r="C92" s="7">
        <v>6.06</v>
      </c>
      <c r="D92" s="7" t="s">
        <v>2380</v>
      </c>
      <c r="E92" s="7" t="s">
        <v>2380</v>
      </c>
      <c r="F92" s="7" t="s">
        <v>2380</v>
      </c>
      <c r="G92" s="7">
        <f>IF('OG Medical Examinations'!G92="No major surgery",0,VALUE('OG Medical Examinations'!G92))</f>
        <v>1</v>
      </c>
      <c r="H92" s="7" t="s">
        <v>2383</v>
      </c>
      <c r="I92" s="7" t="str">
        <f t="shared" si="1"/>
        <v>Obesity</v>
      </c>
    </row>
    <row r="93" spans="1:9" x14ac:dyDescent="0.25">
      <c r="A93" s="7" t="s">
        <v>2281</v>
      </c>
      <c r="B93" s="7">
        <v>42.75</v>
      </c>
      <c r="C93" s="7">
        <v>4.22</v>
      </c>
      <c r="D93" s="7" t="s">
        <v>2380</v>
      </c>
      <c r="E93" s="7" t="s">
        <v>2380</v>
      </c>
      <c r="F93" s="7" t="s">
        <v>2380</v>
      </c>
      <c r="G93" s="7">
        <f>IF('OG Medical Examinations'!G93="No major surgery",0,VALUE('OG Medical Examinations'!G93))</f>
        <v>0</v>
      </c>
      <c r="H93" s="7" t="s">
        <v>2383</v>
      </c>
      <c r="I93" s="7" t="str">
        <f t="shared" si="1"/>
        <v>Obesity</v>
      </c>
    </row>
    <row r="94" spans="1:9" x14ac:dyDescent="0.25">
      <c r="A94" s="7" t="s">
        <v>2280</v>
      </c>
      <c r="B94" s="7">
        <v>50.58</v>
      </c>
      <c r="C94" s="7">
        <v>5.12</v>
      </c>
      <c r="D94" s="7" t="s">
        <v>2380</v>
      </c>
      <c r="E94" s="7" t="s">
        <v>2380</v>
      </c>
      <c r="F94" s="7" t="s">
        <v>2380</v>
      </c>
      <c r="G94" s="7">
        <f>IF('OG Medical Examinations'!G94="No major surgery",0,VALUE('OG Medical Examinations'!G94))</f>
        <v>2</v>
      </c>
      <c r="H94" s="7" t="s">
        <v>2383</v>
      </c>
      <c r="I94" s="7" t="str">
        <f t="shared" si="1"/>
        <v>Obesity</v>
      </c>
    </row>
    <row r="95" spans="1:9" x14ac:dyDescent="0.25">
      <c r="A95" s="7" t="s">
        <v>2279</v>
      </c>
      <c r="B95" s="7">
        <v>30.495000000000001</v>
      </c>
      <c r="C95" s="7">
        <v>4.57</v>
      </c>
      <c r="D95" s="7" t="s">
        <v>2383</v>
      </c>
      <c r="E95" s="7" t="s">
        <v>2380</v>
      </c>
      <c r="F95" s="7" t="s">
        <v>2380</v>
      </c>
      <c r="G95" s="7">
        <f>IF('OG Medical Examinations'!G95="No major surgery",0,VALUE('OG Medical Examinations'!G95))</f>
        <v>0</v>
      </c>
      <c r="H95" s="7" t="s">
        <v>2383</v>
      </c>
      <c r="I95" s="7" t="str">
        <f t="shared" si="1"/>
        <v>Obesity</v>
      </c>
    </row>
    <row r="96" spans="1:9" x14ac:dyDescent="0.25">
      <c r="A96" s="7" t="s">
        <v>2278</v>
      </c>
      <c r="B96" s="7">
        <v>48.31</v>
      </c>
      <c r="C96" s="7">
        <v>9.58</v>
      </c>
      <c r="D96" s="7" t="s">
        <v>2383</v>
      </c>
      <c r="E96" s="7" t="s">
        <v>2380</v>
      </c>
      <c r="F96" s="7" t="s">
        <v>2380</v>
      </c>
      <c r="G96" s="7">
        <f>IF('OG Medical Examinations'!G96="No major surgery",0,VALUE('OG Medical Examinations'!G96))</f>
        <v>2</v>
      </c>
      <c r="H96" s="7" t="s">
        <v>2383</v>
      </c>
      <c r="I96" s="7" t="str">
        <f t="shared" si="1"/>
        <v>Obesity</v>
      </c>
    </row>
    <row r="97" spans="1:9" x14ac:dyDescent="0.25">
      <c r="A97" s="7" t="s">
        <v>2277</v>
      </c>
      <c r="B97" s="7">
        <v>48.99</v>
      </c>
      <c r="C97" s="7">
        <v>9.7799999999999994</v>
      </c>
      <c r="D97" s="7" t="s">
        <v>2383</v>
      </c>
      <c r="E97" s="7" t="s">
        <v>2380</v>
      </c>
      <c r="F97" s="7" t="s">
        <v>2380</v>
      </c>
      <c r="G97" s="7">
        <f>IF('OG Medical Examinations'!G97="No major surgery",0,VALUE('OG Medical Examinations'!G97))</f>
        <v>1</v>
      </c>
      <c r="H97" s="7" t="s">
        <v>2383</v>
      </c>
      <c r="I97" s="7" t="str">
        <f t="shared" si="1"/>
        <v>Obesity</v>
      </c>
    </row>
    <row r="98" spans="1:9" x14ac:dyDescent="0.25">
      <c r="A98" s="7" t="s">
        <v>2276</v>
      </c>
      <c r="B98" s="7">
        <v>38.39</v>
      </c>
      <c r="C98" s="7">
        <v>4.1100000000000003</v>
      </c>
      <c r="D98" s="7" t="s">
        <v>2383</v>
      </c>
      <c r="E98" s="7" t="s">
        <v>2380</v>
      </c>
      <c r="F98" s="7" t="s">
        <v>2380</v>
      </c>
      <c r="G98" s="7">
        <f>IF('OG Medical Examinations'!G98="No major surgery",0,VALUE('OG Medical Examinations'!G98))</f>
        <v>0</v>
      </c>
      <c r="H98" s="7" t="s">
        <v>2383</v>
      </c>
      <c r="I98" s="7" t="str">
        <f t="shared" si="1"/>
        <v>Obesity</v>
      </c>
    </row>
    <row r="99" spans="1:9" x14ac:dyDescent="0.25">
      <c r="A99" s="7" t="s">
        <v>2275</v>
      </c>
      <c r="B99" s="7">
        <v>44.34</v>
      </c>
      <c r="C99" s="7">
        <v>4.0199999999999996</v>
      </c>
      <c r="D99" s="7" t="s">
        <v>2383</v>
      </c>
      <c r="E99" s="7" t="s">
        <v>2380</v>
      </c>
      <c r="F99" s="7" t="s">
        <v>2380</v>
      </c>
      <c r="G99" s="7">
        <f>IF('OG Medical Examinations'!G99="No major surgery",0,VALUE('OG Medical Examinations'!G99))</f>
        <v>2</v>
      </c>
      <c r="H99" s="7" t="s">
        <v>2383</v>
      </c>
      <c r="I99" s="7" t="str">
        <f t="shared" si="1"/>
        <v>Obesity</v>
      </c>
    </row>
    <row r="100" spans="1:9" x14ac:dyDescent="0.25">
      <c r="A100" s="7" t="s">
        <v>2274</v>
      </c>
      <c r="B100" s="7">
        <v>41.51</v>
      </c>
      <c r="C100" s="7">
        <v>6.92</v>
      </c>
      <c r="D100" s="7" t="s">
        <v>2380</v>
      </c>
      <c r="E100" s="7" t="s">
        <v>2380</v>
      </c>
      <c r="F100" s="7" t="s">
        <v>2380</v>
      </c>
      <c r="G100" s="7">
        <f>IF('OG Medical Examinations'!G100="No major surgery",0,VALUE('OG Medical Examinations'!G100))</f>
        <v>0</v>
      </c>
      <c r="H100" s="7" t="s">
        <v>2383</v>
      </c>
      <c r="I100" s="7" t="str">
        <f t="shared" si="1"/>
        <v>Obesity</v>
      </c>
    </row>
    <row r="101" spans="1:9" x14ac:dyDescent="0.25">
      <c r="A101" s="7" t="s">
        <v>2273</v>
      </c>
      <c r="B101" s="7">
        <v>48.2</v>
      </c>
      <c r="C101" s="7">
        <v>4.84</v>
      </c>
      <c r="D101" s="7" t="s">
        <v>2380</v>
      </c>
      <c r="E101" s="7" t="s">
        <v>2380</v>
      </c>
      <c r="F101" s="7" t="s">
        <v>2380</v>
      </c>
      <c r="G101" s="7">
        <f>IF('OG Medical Examinations'!G101="No major surgery",0,VALUE('OG Medical Examinations'!G101))</f>
        <v>0</v>
      </c>
      <c r="H101" s="7" t="s">
        <v>2383</v>
      </c>
      <c r="I101" s="7" t="str">
        <f t="shared" si="1"/>
        <v>Obesity</v>
      </c>
    </row>
    <row r="102" spans="1:9" x14ac:dyDescent="0.25">
      <c r="A102" s="7" t="s">
        <v>2272</v>
      </c>
      <c r="B102" s="7">
        <v>35.75</v>
      </c>
      <c r="C102" s="7">
        <v>8</v>
      </c>
      <c r="D102" s="7" t="s">
        <v>2383</v>
      </c>
      <c r="E102" s="7" t="s">
        <v>2380</v>
      </c>
      <c r="F102" s="7" t="s">
        <v>2380</v>
      </c>
      <c r="G102" s="7">
        <f>IF('OG Medical Examinations'!G102="No major surgery",0,VALUE('OG Medical Examinations'!G102))</f>
        <v>0</v>
      </c>
      <c r="H102" s="7" t="s">
        <v>2383</v>
      </c>
      <c r="I102" s="7" t="str">
        <f t="shared" si="1"/>
        <v>Obesity</v>
      </c>
    </row>
    <row r="103" spans="1:9" x14ac:dyDescent="0.25">
      <c r="A103" s="7" t="s">
        <v>2271</v>
      </c>
      <c r="B103" s="7">
        <v>53.81</v>
      </c>
      <c r="C103" s="7">
        <v>8.77</v>
      </c>
      <c r="D103" s="7" t="s">
        <v>2383</v>
      </c>
      <c r="E103" s="7" t="s">
        <v>2380</v>
      </c>
      <c r="F103" s="7" t="s">
        <v>2380</v>
      </c>
      <c r="G103" s="7">
        <f>IF('OG Medical Examinations'!G103="No major surgery",0,VALUE('OG Medical Examinations'!G103))</f>
        <v>0</v>
      </c>
      <c r="H103" s="7" t="s">
        <v>2383</v>
      </c>
      <c r="I103" s="7" t="str">
        <f t="shared" si="1"/>
        <v>Obesity</v>
      </c>
    </row>
    <row r="104" spans="1:9" x14ac:dyDescent="0.25">
      <c r="A104" s="7" t="s">
        <v>2270</v>
      </c>
      <c r="B104" s="7">
        <v>49.48</v>
      </c>
      <c r="C104" s="7">
        <v>4.96</v>
      </c>
      <c r="D104" s="7" t="s">
        <v>2380</v>
      </c>
      <c r="E104" s="7" t="s">
        <v>2380</v>
      </c>
      <c r="F104" s="7" t="s">
        <v>2383</v>
      </c>
      <c r="G104" s="7">
        <f>IF('OG Medical Examinations'!G104="No major surgery",0,VALUE('OG Medical Examinations'!G104))</f>
        <v>1</v>
      </c>
      <c r="H104" s="7" t="s">
        <v>2383</v>
      </c>
      <c r="I104" s="7" t="str">
        <f t="shared" si="1"/>
        <v>Obesity</v>
      </c>
    </row>
    <row r="105" spans="1:9" x14ac:dyDescent="0.25">
      <c r="A105" s="7" t="s">
        <v>2269</v>
      </c>
      <c r="B105" s="7">
        <v>34.1</v>
      </c>
      <c r="C105" s="7">
        <v>4.43</v>
      </c>
      <c r="D105" s="7" t="s">
        <v>2383</v>
      </c>
      <c r="E105" s="7" t="s">
        <v>2380</v>
      </c>
      <c r="F105" s="7" t="s">
        <v>2380</v>
      </c>
      <c r="G105" s="7">
        <f>IF('OG Medical Examinations'!G105="No major surgery",0,VALUE('OG Medical Examinations'!G105))</f>
        <v>0</v>
      </c>
      <c r="H105" s="7" t="s">
        <v>2383</v>
      </c>
      <c r="I105" s="7" t="str">
        <f t="shared" si="1"/>
        <v>Obesity</v>
      </c>
    </row>
    <row r="106" spans="1:9" x14ac:dyDescent="0.25">
      <c r="A106" s="7" t="s">
        <v>2268</v>
      </c>
      <c r="B106" s="7">
        <v>35.299999999999997</v>
      </c>
      <c r="C106" s="7">
        <v>5.82</v>
      </c>
      <c r="D106" s="7" t="s">
        <v>2383</v>
      </c>
      <c r="E106" s="7" t="s">
        <v>2380</v>
      </c>
      <c r="F106" s="7" t="s">
        <v>2383</v>
      </c>
      <c r="G106" s="7">
        <f>IF('OG Medical Examinations'!G106="No major surgery",0,VALUE('OG Medical Examinations'!G106))</f>
        <v>1</v>
      </c>
      <c r="H106" s="7" t="s">
        <v>2383</v>
      </c>
      <c r="I106" s="7" t="str">
        <f t="shared" si="1"/>
        <v>Obesity</v>
      </c>
    </row>
    <row r="107" spans="1:9" x14ac:dyDescent="0.25">
      <c r="A107" s="7" t="s">
        <v>2267</v>
      </c>
      <c r="B107" s="7">
        <v>43.83</v>
      </c>
      <c r="C107" s="7">
        <v>6.03</v>
      </c>
      <c r="D107" s="7" t="s">
        <v>2383</v>
      </c>
      <c r="E107" s="7" t="s">
        <v>2380</v>
      </c>
      <c r="F107" s="7" t="s">
        <v>2380</v>
      </c>
      <c r="G107" s="7">
        <f>IF('OG Medical Examinations'!G107="No major surgery",0,VALUE('OG Medical Examinations'!G107))</f>
        <v>2</v>
      </c>
      <c r="H107" s="7" t="s">
        <v>2383</v>
      </c>
      <c r="I107" s="7" t="str">
        <f t="shared" si="1"/>
        <v>Obesity</v>
      </c>
    </row>
    <row r="108" spans="1:9" x14ac:dyDescent="0.25">
      <c r="A108" s="7" t="s">
        <v>2266</v>
      </c>
      <c r="B108" s="7">
        <v>50.07</v>
      </c>
      <c r="C108" s="7">
        <v>9.27</v>
      </c>
      <c r="D108" s="7" t="s">
        <v>2380</v>
      </c>
      <c r="E108" s="7" t="s">
        <v>2380</v>
      </c>
      <c r="F108" s="7" t="s">
        <v>2380</v>
      </c>
      <c r="G108" s="7">
        <f>IF('OG Medical Examinations'!G108="No major surgery",0,VALUE('OG Medical Examinations'!G108))</f>
        <v>0</v>
      </c>
      <c r="H108" s="7" t="s">
        <v>2383</v>
      </c>
      <c r="I108" s="7" t="str">
        <f t="shared" si="1"/>
        <v>Obesity</v>
      </c>
    </row>
    <row r="109" spans="1:9" x14ac:dyDescent="0.25">
      <c r="A109" s="7" t="s">
        <v>2265</v>
      </c>
      <c r="B109" s="7">
        <v>32.774999999999999</v>
      </c>
      <c r="C109" s="7">
        <v>5.53</v>
      </c>
      <c r="D109" s="7" t="s">
        <v>2380</v>
      </c>
      <c r="E109" s="7" t="s">
        <v>2380</v>
      </c>
      <c r="F109" s="7" t="s">
        <v>2380</v>
      </c>
      <c r="G109" s="7">
        <f>IF('OG Medical Examinations'!G109="No major surgery",0,VALUE('OG Medical Examinations'!G109))</f>
        <v>0</v>
      </c>
      <c r="H109" s="7" t="s">
        <v>2383</v>
      </c>
      <c r="I109" s="7" t="str">
        <f t="shared" si="1"/>
        <v>Obesity</v>
      </c>
    </row>
    <row r="110" spans="1:9" x14ac:dyDescent="0.25">
      <c r="A110" s="7" t="s">
        <v>2264</v>
      </c>
      <c r="B110" s="7">
        <v>34.104999999999997</v>
      </c>
      <c r="C110" s="7">
        <v>5.07</v>
      </c>
      <c r="D110" s="7" t="s">
        <v>2380</v>
      </c>
      <c r="E110" s="7" t="s">
        <v>2380</v>
      </c>
      <c r="F110" s="7" t="s">
        <v>2380</v>
      </c>
      <c r="G110" s="7">
        <f>IF('OG Medical Examinations'!G110="No major surgery",0,VALUE('OG Medical Examinations'!G110))</f>
        <v>1</v>
      </c>
      <c r="H110" s="7" t="s">
        <v>2383</v>
      </c>
      <c r="I110" s="7" t="str">
        <f t="shared" si="1"/>
        <v>Obesity</v>
      </c>
    </row>
    <row r="111" spans="1:9" x14ac:dyDescent="0.25">
      <c r="A111" s="7" t="s">
        <v>2263</v>
      </c>
      <c r="B111" s="7">
        <v>48.93</v>
      </c>
      <c r="C111" s="7">
        <v>11.17</v>
      </c>
      <c r="D111" s="7" t="s">
        <v>2383</v>
      </c>
      <c r="E111" s="7" t="s">
        <v>2380</v>
      </c>
      <c r="F111" s="7" t="s">
        <v>2380</v>
      </c>
      <c r="G111" s="7">
        <f>IF('OG Medical Examinations'!G111="No major surgery",0,VALUE('OG Medical Examinations'!G111))</f>
        <v>1</v>
      </c>
      <c r="H111" s="7" t="s">
        <v>2383</v>
      </c>
      <c r="I111" s="7" t="str">
        <f t="shared" si="1"/>
        <v>Obesity</v>
      </c>
    </row>
    <row r="112" spans="1:9" x14ac:dyDescent="0.25">
      <c r="A112" s="7" t="s">
        <v>2262</v>
      </c>
      <c r="B112" s="7">
        <v>37.07</v>
      </c>
      <c r="C112" s="7">
        <v>6.14</v>
      </c>
      <c r="D112" s="7" t="s">
        <v>2383</v>
      </c>
      <c r="E112" s="7" t="s">
        <v>2380</v>
      </c>
      <c r="F112" s="7" t="s">
        <v>2380</v>
      </c>
      <c r="G112" s="7">
        <f>IF('OG Medical Examinations'!G112="No major surgery",0,VALUE('OG Medical Examinations'!G112))</f>
        <v>0</v>
      </c>
      <c r="H112" s="7" t="s">
        <v>2383</v>
      </c>
      <c r="I112" s="7" t="str">
        <f t="shared" si="1"/>
        <v>Obesity</v>
      </c>
    </row>
    <row r="113" spans="1:9" x14ac:dyDescent="0.25">
      <c r="A113" s="7" t="s">
        <v>2261</v>
      </c>
      <c r="B113" s="7">
        <v>51.51</v>
      </c>
      <c r="C113" s="7">
        <v>6.26</v>
      </c>
      <c r="D113" s="7" t="s">
        <v>2383</v>
      </c>
      <c r="E113" s="7" t="s">
        <v>2380</v>
      </c>
      <c r="F113" s="7" t="s">
        <v>2383</v>
      </c>
      <c r="G113" s="7">
        <f>IF('OG Medical Examinations'!G113="No major surgery",0,VALUE('OG Medical Examinations'!G113))</f>
        <v>1</v>
      </c>
      <c r="H113" s="7" t="s">
        <v>2383</v>
      </c>
      <c r="I113" s="7" t="str">
        <f t="shared" si="1"/>
        <v>Obesity</v>
      </c>
    </row>
    <row r="114" spans="1:9" x14ac:dyDescent="0.25">
      <c r="A114" s="7" t="s">
        <v>2260</v>
      </c>
      <c r="B114" s="7">
        <v>34.799999999999997</v>
      </c>
      <c r="C114" s="7">
        <v>4.72</v>
      </c>
      <c r="D114" s="7" t="s">
        <v>2383</v>
      </c>
      <c r="E114" s="7" t="s">
        <v>2380</v>
      </c>
      <c r="F114" s="7" t="s">
        <v>2380</v>
      </c>
      <c r="G114" s="7">
        <f>IF('OG Medical Examinations'!G114="No major surgery",0,VALUE('OG Medical Examinations'!G114))</f>
        <v>0</v>
      </c>
      <c r="H114" s="7" t="s">
        <v>2383</v>
      </c>
      <c r="I114" s="7" t="str">
        <f t="shared" si="1"/>
        <v>Obesity</v>
      </c>
    </row>
    <row r="115" spans="1:9" x14ac:dyDescent="0.25">
      <c r="A115" s="7" t="s">
        <v>2259</v>
      </c>
      <c r="B115" s="7">
        <v>36.67</v>
      </c>
      <c r="C115" s="7">
        <v>5.18</v>
      </c>
      <c r="D115" s="7" t="s">
        <v>2380</v>
      </c>
      <c r="E115" s="7" t="s">
        <v>2380</v>
      </c>
      <c r="F115" s="7" t="s">
        <v>2380</v>
      </c>
      <c r="G115" s="7">
        <f>IF('OG Medical Examinations'!G115="No major surgery",0,VALUE('OG Medical Examinations'!G115))</f>
        <v>1</v>
      </c>
      <c r="H115" s="7" t="s">
        <v>2383</v>
      </c>
      <c r="I115" s="7" t="str">
        <f t="shared" si="1"/>
        <v>Obesity</v>
      </c>
    </row>
    <row r="116" spans="1:9" x14ac:dyDescent="0.25">
      <c r="A116" s="7" t="s">
        <v>2258</v>
      </c>
      <c r="B116" s="7">
        <v>30.9</v>
      </c>
      <c r="C116" s="7">
        <v>9.4</v>
      </c>
      <c r="D116" s="7" t="s">
        <v>2380</v>
      </c>
      <c r="E116" s="7" t="s">
        <v>2380</v>
      </c>
      <c r="F116" s="7" t="s">
        <v>2380</v>
      </c>
      <c r="G116" s="7">
        <f>IF('OG Medical Examinations'!G116="No major surgery",0,VALUE('OG Medical Examinations'!G116))</f>
        <v>2</v>
      </c>
      <c r="H116" s="7" t="s">
        <v>2383</v>
      </c>
      <c r="I116" s="7" t="str">
        <f t="shared" si="1"/>
        <v>Obesity</v>
      </c>
    </row>
    <row r="117" spans="1:9" x14ac:dyDescent="0.25">
      <c r="A117" s="7" t="s">
        <v>2257</v>
      </c>
      <c r="B117" s="7">
        <v>30.495000000000001</v>
      </c>
      <c r="C117" s="7">
        <v>6.29</v>
      </c>
      <c r="D117" s="7" t="s">
        <v>2380</v>
      </c>
      <c r="E117" s="7" t="s">
        <v>2380</v>
      </c>
      <c r="F117" s="7" t="s">
        <v>2380</v>
      </c>
      <c r="G117" s="7">
        <f>IF('OG Medical Examinations'!G117="No major surgery",0,VALUE('OG Medical Examinations'!G117))</f>
        <v>0</v>
      </c>
      <c r="H117" s="7" t="s">
        <v>2383</v>
      </c>
      <c r="I117" s="7" t="str">
        <f t="shared" si="1"/>
        <v>Obesity</v>
      </c>
    </row>
    <row r="118" spans="1:9" x14ac:dyDescent="0.25">
      <c r="A118" s="7" t="s">
        <v>2256</v>
      </c>
      <c r="B118" s="7">
        <v>44.88</v>
      </c>
      <c r="C118" s="7">
        <v>6.04</v>
      </c>
      <c r="D118" s="7" t="s">
        <v>2380</v>
      </c>
      <c r="E118" s="7" t="s">
        <v>2380</v>
      </c>
      <c r="F118" s="7" t="s">
        <v>2383</v>
      </c>
      <c r="G118" s="7">
        <f>IF('OG Medical Examinations'!G118="No major surgery",0,VALUE('OG Medical Examinations'!G118))</f>
        <v>1</v>
      </c>
      <c r="H118" s="7" t="s">
        <v>2383</v>
      </c>
      <c r="I118" s="7" t="str">
        <f t="shared" si="1"/>
        <v>Obesity</v>
      </c>
    </row>
    <row r="119" spans="1:9" x14ac:dyDescent="0.25">
      <c r="A119" s="7" t="s">
        <v>2255</v>
      </c>
      <c r="B119" s="7">
        <v>44.32</v>
      </c>
      <c r="C119" s="7">
        <v>10.55</v>
      </c>
      <c r="D119" s="7" t="s">
        <v>2380</v>
      </c>
      <c r="E119" s="7" t="s">
        <v>2380</v>
      </c>
      <c r="F119" s="7" t="s">
        <v>2380</v>
      </c>
      <c r="G119" s="7">
        <f>IF('OG Medical Examinations'!G119="No major surgery",0,VALUE('OG Medical Examinations'!G119))</f>
        <v>0</v>
      </c>
      <c r="H119" s="7" t="s">
        <v>2383</v>
      </c>
      <c r="I119" s="7" t="str">
        <f t="shared" si="1"/>
        <v>Obesity</v>
      </c>
    </row>
    <row r="120" spans="1:9" x14ac:dyDescent="0.25">
      <c r="A120" s="7" t="s">
        <v>2254</v>
      </c>
      <c r="B120" s="7">
        <v>46.39</v>
      </c>
      <c r="C120" s="7">
        <v>5.09</v>
      </c>
      <c r="D120" s="7" t="s">
        <v>2380</v>
      </c>
      <c r="E120" s="7" t="s">
        <v>2380</v>
      </c>
      <c r="F120" s="7" t="s">
        <v>2380</v>
      </c>
      <c r="G120" s="7">
        <f>IF('OG Medical Examinations'!G120="No major surgery",0,VALUE('OG Medical Examinations'!G120))</f>
        <v>0</v>
      </c>
      <c r="H120" s="7" t="s">
        <v>2383</v>
      </c>
      <c r="I120" s="7" t="str">
        <f t="shared" si="1"/>
        <v>Obesity</v>
      </c>
    </row>
    <row r="121" spans="1:9" x14ac:dyDescent="0.25">
      <c r="A121" s="7" t="s">
        <v>2253</v>
      </c>
      <c r="B121" s="7">
        <v>42.13</v>
      </c>
      <c r="C121" s="7">
        <v>5.2</v>
      </c>
      <c r="D121" s="7" t="s">
        <v>2383</v>
      </c>
      <c r="E121" s="7" t="s">
        <v>2380</v>
      </c>
      <c r="F121" s="7" t="s">
        <v>2380</v>
      </c>
      <c r="G121" s="7">
        <f>IF('OG Medical Examinations'!G121="No major surgery",0,VALUE('OG Medical Examinations'!G121))</f>
        <v>1</v>
      </c>
      <c r="H121" s="7" t="s">
        <v>2383</v>
      </c>
      <c r="I121" s="7" t="str">
        <f t="shared" si="1"/>
        <v>Obesity</v>
      </c>
    </row>
    <row r="122" spans="1:9" x14ac:dyDescent="0.25">
      <c r="A122" s="7" t="s">
        <v>2252</v>
      </c>
      <c r="B122" s="7">
        <v>30.78</v>
      </c>
      <c r="C122" s="7">
        <v>8.4499999999999993</v>
      </c>
      <c r="D122" s="7" t="s">
        <v>2383</v>
      </c>
      <c r="E122" s="7" t="s">
        <v>2380</v>
      </c>
      <c r="F122" s="7" t="s">
        <v>2380</v>
      </c>
      <c r="G122" s="7">
        <f>IF('OG Medical Examinations'!G122="No major surgery",0,VALUE('OG Medical Examinations'!G122))</f>
        <v>0</v>
      </c>
      <c r="H122" s="7" t="s">
        <v>2383</v>
      </c>
      <c r="I122" s="7" t="str">
        <f t="shared" si="1"/>
        <v>Obesity</v>
      </c>
    </row>
    <row r="123" spans="1:9" x14ac:dyDescent="0.25">
      <c r="A123" s="7" t="s">
        <v>2251</v>
      </c>
      <c r="B123" s="7">
        <v>31.35</v>
      </c>
      <c r="C123" s="7">
        <v>9.5399999999999991</v>
      </c>
      <c r="D123" s="7" t="s">
        <v>2380</v>
      </c>
      <c r="E123" s="7" t="s">
        <v>2380</v>
      </c>
      <c r="F123" s="7" t="s">
        <v>2380</v>
      </c>
      <c r="G123" s="7">
        <f>IF('OG Medical Examinations'!G123="No major surgery",0,VALUE('OG Medical Examinations'!G123))</f>
        <v>0</v>
      </c>
      <c r="H123" s="7" t="s">
        <v>2383</v>
      </c>
      <c r="I123" s="7" t="str">
        <f t="shared" si="1"/>
        <v>Obesity</v>
      </c>
    </row>
    <row r="124" spans="1:9" x14ac:dyDescent="0.25">
      <c r="A124" s="7" t="s">
        <v>2250</v>
      </c>
      <c r="B124" s="7">
        <v>41.46</v>
      </c>
      <c r="C124" s="7">
        <v>4.99</v>
      </c>
      <c r="D124" s="7" t="s">
        <v>2383</v>
      </c>
      <c r="E124" s="7" t="s">
        <v>2380</v>
      </c>
      <c r="F124" s="7" t="s">
        <v>2380</v>
      </c>
      <c r="G124" s="7">
        <f>IF('OG Medical Examinations'!G124="No major surgery",0,VALUE('OG Medical Examinations'!G124))</f>
        <v>2</v>
      </c>
      <c r="H124" s="7" t="s">
        <v>2383</v>
      </c>
      <c r="I124" s="7" t="str">
        <f t="shared" si="1"/>
        <v>Obesity</v>
      </c>
    </row>
    <row r="125" spans="1:9" x14ac:dyDescent="0.25">
      <c r="A125" s="7" t="s">
        <v>2249</v>
      </c>
      <c r="B125" s="7">
        <v>48</v>
      </c>
      <c r="C125" s="7">
        <v>10.54</v>
      </c>
      <c r="D125" s="7" t="s">
        <v>2380</v>
      </c>
      <c r="E125" s="7" t="s">
        <v>2380</v>
      </c>
      <c r="F125" s="7" t="s">
        <v>2380</v>
      </c>
      <c r="G125" s="7">
        <f>IF('OG Medical Examinations'!G125="No major surgery",0,VALUE('OG Medical Examinations'!G125))</f>
        <v>0</v>
      </c>
      <c r="H125" s="7" t="s">
        <v>2383</v>
      </c>
      <c r="I125" s="7" t="str">
        <f t="shared" si="1"/>
        <v>Obesity</v>
      </c>
    </row>
    <row r="126" spans="1:9" x14ac:dyDescent="0.25">
      <c r="A126" s="7" t="s">
        <v>2248</v>
      </c>
      <c r="B126" s="7">
        <v>49.13</v>
      </c>
      <c r="C126" s="7">
        <v>4.54</v>
      </c>
      <c r="D126" s="7" t="s">
        <v>2380</v>
      </c>
      <c r="E126" s="7" t="s">
        <v>2380</v>
      </c>
      <c r="F126" s="7" t="s">
        <v>2380</v>
      </c>
      <c r="G126" s="7">
        <f>IF('OG Medical Examinations'!G126="No major surgery",0,VALUE('OG Medical Examinations'!G126))</f>
        <v>0</v>
      </c>
      <c r="H126" s="7" t="s">
        <v>2383</v>
      </c>
      <c r="I126" s="7" t="str">
        <f t="shared" si="1"/>
        <v>Obesity</v>
      </c>
    </row>
    <row r="127" spans="1:9" x14ac:dyDescent="0.25">
      <c r="A127" s="7" t="s">
        <v>2247</v>
      </c>
      <c r="B127" s="7">
        <v>37.799999999999997</v>
      </c>
      <c r="C127" s="7">
        <v>6.29</v>
      </c>
      <c r="D127" s="7" t="s">
        <v>2380</v>
      </c>
      <c r="E127" s="7" t="s">
        <v>2380</v>
      </c>
      <c r="F127" s="7" t="s">
        <v>2380</v>
      </c>
      <c r="G127" s="7">
        <f>IF('OG Medical Examinations'!G127="No major surgery",0,VALUE('OG Medical Examinations'!G127))</f>
        <v>1</v>
      </c>
      <c r="H127" s="7" t="s">
        <v>2383</v>
      </c>
      <c r="I127" s="7" t="str">
        <f t="shared" si="1"/>
        <v>Obesity</v>
      </c>
    </row>
    <row r="128" spans="1:9" x14ac:dyDescent="0.25">
      <c r="A128" s="7" t="s">
        <v>2246</v>
      </c>
      <c r="B128" s="7">
        <v>38.299999999999997</v>
      </c>
      <c r="C128" s="7">
        <v>9.51</v>
      </c>
      <c r="D128" s="7" t="s">
        <v>2380</v>
      </c>
      <c r="E128" s="7" t="s">
        <v>2380</v>
      </c>
      <c r="F128" s="7" t="s">
        <v>2380</v>
      </c>
      <c r="G128" s="7">
        <f>IF('OG Medical Examinations'!G128="No major surgery",0,VALUE('OG Medical Examinations'!G128))</f>
        <v>0</v>
      </c>
      <c r="H128" s="7" t="s">
        <v>2383</v>
      </c>
      <c r="I128" s="7" t="str">
        <f t="shared" si="1"/>
        <v>Obesity</v>
      </c>
    </row>
    <row r="129" spans="1:9" x14ac:dyDescent="0.25">
      <c r="A129" s="7" t="s">
        <v>2245</v>
      </c>
      <c r="B129" s="7">
        <v>32.774999999999999</v>
      </c>
      <c r="C129" s="7">
        <v>4.72</v>
      </c>
      <c r="D129" s="7" t="s">
        <v>2380</v>
      </c>
      <c r="E129" s="7" t="s">
        <v>2380</v>
      </c>
      <c r="F129" s="7" t="s">
        <v>2380</v>
      </c>
      <c r="G129" s="7">
        <f>IF('OG Medical Examinations'!G129="No major surgery",0,VALUE('OG Medical Examinations'!G129))</f>
        <v>0</v>
      </c>
      <c r="H129" s="7" t="s">
        <v>2383</v>
      </c>
      <c r="I129" s="7" t="str">
        <f t="shared" si="1"/>
        <v>Obesity</v>
      </c>
    </row>
    <row r="130" spans="1:9" x14ac:dyDescent="0.25">
      <c r="A130" s="7" t="s">
        <v>2244</v>
      </c>
      <c r="B130" s="7">
        <v>34.200000000000003</v>
      </c>
      <c r="C130" s="7">
        <v>5.91</v>
      </c>
      <c r="D130" s="7" t="s">
        <v>2383</v>
      </c>
      <c r="E130" s="7" t="s">
        <v>2380</v>
      </c>
      <c r="F130" s="7" t="s">
        <v>2380</v>
      </c>
      <c r="G130" s="7">
        <f>IF('OG Medical Examinations'!G130="No major surgery",0,VALUE('OG Medical Examinations'!G130))</f>
        <v>0</v>
      </c>
      <c r="H130" s="7" t="s">
        <v>2383</v>
      </c>
      <c r="I130" s="7" t="str">
        <f t="shared" ref="I130:I193" si="2">IF(B130&lt;18.5,"Underweight",IF(B130&lt;25,"Normal Weight",IF(B130&lt;30,"Overweight","Obesity")))</f>
        <v>Obesity</v>
      </c>
    </row>
    <row r="131" spans="1:9" x14ac:dyDescent="0.25">
      <c r="A131" s="7" t="s">
        <v>2243</v>
      </c>
      <c r="B131" s="7">
        <v>30.2</v>
      </c>
      <c r="C131" s="7">
        <v>9.58</v>
      </c>
      <c r="D131" s="7" t="s">
        <v>2380</v>
      </c>
      <c r="E131" s="7" t="s">
        <v>2380</v>
      </c>
      <c r="F131" s="7" t="s">
        <v>2380</v>
      </c>
      <c r="G131" s="7">
        <f>IF('OG Medical Examinations'!G131="No major surgery",0,VALUE('OG Medical Examinations'!G131))</f>
        <v>0</v>
      </c>
      <c r="H131" s="7" t="s">
        <v>2383</v>
      </c>
      <c r="I131" s="7" t="str">
        <f t="shared" si="2"/>
        <v>Obesity</v>
      </c>
    </row>
    <row r="132" spans="1:9" x14ac:dyDescent="0.25">
      <c r="A132" s="7" t="s">
        <v>2242</v>
      </c>
      <c r="B132" s="7">
        <v>48.32</v>
      </c>
      <c r="C132" s="7">
        <v>5.77</v>
      </c>
      <c r="D132" s="7" t="s">
        <v>2380</v>
      </c>
      <c r="E132" s="7" t="s">
        <v>2380</v>
      </c>
      <c r="F132" s="7" t="s">
        <v>2380</v>
      </c>
      <c r="G132" s="7">
        <f>IF('OG Medical Examinations'!G132="No major surgery",0,VALUE('OG Medical Examinations'!G132))</f>
        <v>0</v>
      </c>
      <c r="H132" s="7" t="s">
        <v>2383</v>
      </c>
      <c r="I132" s="7" t="str">
        <f t="shared" si="2"/>
        <v>Obesity</v>
      </c>
    </row>
    <row r="133" spans="1:9" x14ac:dyDescent="0.25">
      <c r="A133" s="7" t="s">
        <v>2241</v>
      </c>
      <c r="B133" s="7">
        <v>44.86</v>
      </c>
      <c r="C133" s="7">
        <v>4.38</v>
      </c>
      <c r="D133" s="7" t="s">
        <v>2383</v>
      </c>
      <c r="E133" s="7" t="s">
        <v>2380</v>
      </c>
      <c r="F133" s="7" t="s">
        <v>2380</v>
      </c>
      <c r="G133" s="7">
        <f>IF('OG Medical Examinations'!G133="No major surgery",0,VALUE('OG Medical Examinations'!G133))</f>
        <v>0</v>
      </c>
      <c r="H133" s="7" t="s">
        <v>2383</v>
      </c>
      <c r="I133" s="7" t="str">
        <f t="shared" si="2"/>
        <v>Obesity</v>
      </c>
    </row>
    <row r="134" spans="1:9" x14ac:dyDescent="0.25">
      <c r="A134" s="7" t="s">
        <v>2240</v>
      </c>
      <c r="B134" s="7">
        <v>52.15</v>
      </c>
      <c r="C134" s="7">
        <v>5.65</v>
      </c>
      <c r="D134" s="7" t="s">
        <v>2380</v>
      </c>
      <c r="E134" s="7" t="s">
        <v>2380</v>
      </c>
      <c r="F134" s="7" t="s">
        <v>2380</v>
      </c>
      <c r="G134" s="7">
        <f>IF('OG Medical Examinations'!G134="No major surgery",0,VALUE('OG Medical Examinations'!G134))</f>
        <v>1</v>
      </c>
      <c r="H134" s="7" t="s">
        <v>2383</v>
      </c>
      <c r="I134" s="7" t="str">
        <f t="shared" si="2"/>
        <v>Obesity</v>
      </c>
    </row>
    <row r="135" spans="1:9" x14ac:dyDescent="0.25">
      <c r="A135" s="7" t="s">
        <v>2239</v>
      </c>
      <c r="B135" s="7">
        <v>41.12</v>
      </c>
      <c r="C135" s="7">
        <v>7.54</v>
      </c>
      <c r="D135" s="7" t="s">
        <v>2383</v>
      </c>
      <c r="E135" s="7" t="s">
        <v>2380</v>
      </c>
      <c r="F135" s="7" t="s">
        <v>2380</v>
      </c>
      <c r="G135" s="7">
        <f>IF('OG Medical Examinations'!G135="No major surgery",0,VALUE('OG Medical Examinations'!G135))</f>
        <v>0</v>
      </c>
      <c r="H135" s="7" t="s">
        <v>2383</v>
      </c>
      <c r="I135" s="7" t="str">
        <f t="shared" si="2"/>
        <v>Obesity</v>
      </c>
    </row>
    <row r="136" spans="1:9" x14ac:dyDescent="0.25">
      <c r="A136" s="7" t="s">
        <v>2238</v>
      </c>
      <c r="B136" s="7">
        <v>38.39</v>
      </c>
      <c r="C136" s="7">
        <v>5.1100000000000003</v>
      </c>
      <c r="D136" s="7" t="s">
        <v>2383</v>
      </c>
      <c r="E136" s="7" t="s">
        <v>2380</v>
      </c>
      <c r="F136" s="7" t="s">
        <v>2380</v>
      </c>
      <c r="G136" s="7">
        <f>IF('OG Medical Examinations'!G136="No major surgery",0,VALUE('OG Medical Examinations'!G136))</f>
        <v>1</v>
      </c>
      <c r="H136" s="7" t="s">
        <v>2383</v>
      </c>
      <c r="I136" s="7" t="str">
        <f t="shared" si="2"/>
        <v>Obesity</v>
      </c>
    </row>
    <row r="137" spans="1:9" x14ac:dyDescent="0.25">
      <c r="A137" s="7" t="s">
        <v>2237</v>
      </c>
      <c r="B137" s="7">
        <v>46.85</v>
      </c>
      <c r="C137" s="7">
        <v>4.25</v>
      </c>
      <c r="D137" s="7" t="s">
        <v>2380</v>
      </c>
      <c r="E137" s="7" t="s">
        <v>2380</v>
      </c>
      <c r="F137" s="7" t="s">
        <v>2383</v>
      </c>
      <c r="G137" s="7">
        <f>IF('OG Medical Examinations'!G137="No major surgery",0,VALUE('OG Medical Examinations'!G137))</f>
        <v>1</v>
      </c>
      <c r="H137" s="7" t="s">
        <v>2383</v>
      </c>
      <c r="I137" s="7" t="str">
        <f t="shared" si="2"/>
        <v>Obesity</v>
      </c>
    </row>
    <row r="138" spans="1:9" x14ac:dyDescent="0.25">
      <c r="A138" s="7" t="s">
        <v>2236</v>
      </c>
      <c r="B138" s="7">
        <v>42.24</v>
      </c>
      <c r="C138" s="7">
        <v>5.55</v>
      </c>
      <c r="D138" s="7" t="s">
        <v>2380</v>
      </c>
      <c r="E138" s="7" t="s">
        <v>2383</v>
      </c>
      <c r="F138" s="7" t="s">
        <v>2380</v>
      </c>
      <c r="G138" s="7">
        <f>IF('OG Medical Examinations'!G138="No major surgery",0,VALUE('OG Medical Examinations'!G138))</f>
        <v>1</v>
      </c>
      <c r="H138" s="7" t="s">
        <v>2383</v>
      </c>
      <c r="I138" s="7" t="str">
        <f t="shared" si="2"/>
        <v>Obesity</v>
      </c>
    </row>
    <row r="139" spans="1:9" x14ac:dyDescent="0.25">
      <c r="A139" s="7" t="s">
        <v>2235</v>
      </c>
      <c r="B139" s="7">
        <v>34.39</v>
      </c>
      <c r="C139" s="7">
        <v>5.78</v>
      </c>
      <c r="D139" s="7" t="s">
        <v>2380</v>
      </c>
      <c r="E139" s="7" t="s">
        <v>2380</v>
      </c>
      <c r="F139" s="7" t="s">
        <v>2380</v>
      </c>
      <c r="G139" s="7">
        <f>IF('OG Medical Examinations'!G139="No major surgery",0,VALUE('OG Medical Examinations'!G139))</f>
        <v>0</v>
      </c>
      <c r="H139" s="7" t="s">
        <v>2383</v>
      </c>
      <c r="I139" s="7" t="str">
        <f t="shared" si="2"/>
        <v>Obesity</v>
      </c>
    </row>
    <row r="140" spans="1:9" x14ac:dyDescent="0.25">
      <c r="A140" s="7" t="s">
        <v>2234</v>
      </c>
      <c r="B140" s="7">
        <v>42.89</v>
      </c>
      <c r="C140" s="7">
        <v>5.28</v>
      </c>
      <c r="D140" s="7" t="s">
        <v>2383</v>
      </c>
      <c r="E140" s="7" t="s">
        <v>2380</v>
      </c>
      <c r="F140" s="7" t="s">
        <v>2380</v>
      </c>
      <c r="G140" s="7">
        <f>IF('OG Medical Examinations'!G140="No major surgery",0,VALUE('OG Medical Examinations'!G140))</f>
        <v>0</v>
      </c>
      <c r="H140" s="7" t="s">
        <v>2383</v>
      </c>
      <c r="I140" s="7" t="str">
        <f t="shared" si="2"/>
        <v>Obesity</v>
      </c>
    </row>
    <row r="141" spans="1:9" x14ac:dyDescent="0.25">
      <c r="A141" s="7" t="s">
        <v>2233</v>
      </c>
      <c r="B141" s="7">
        <v>36.299999999999997</v>
      </c>
      <c r="C141" s="7">
        <v>5.39</v>
      </c>
      <c r="D141" s="7" t="s">
        <v>2380</v>
      </c>
      <c r="E141" s="7" t="s">
        <v>2380</v>
      </c>
      <c r="F141" s="7" t="s">
        <v>2380</v>
      </c>
      <c r="G141" s="7">
        <f>IF('OG Medical Examinations'!G141="No major surgery",0,VALUE('OG Medical Examinations'!G141))</f>
        <v>0</v>
      </c>
      <c r="H141" s="7" t="s">
        <v>2383</v>
      </c>
      <c r="I141" s="7" t="str">
        <f t="shared" si="2"/>
        <v>Obesity</v>
      </c>
    </row>
    <row r="142" spans="1:9" x14ac:dyDescent="0.25">
      <c r="A142" s="7" t="s">
        <v>2232</v>
      </c>
      <c r="B142" s="7">
        <v>35.200000000000003</v>
      </c>
      <c r="C142" s="7">
        <v>8.01</v>
      </c>
      <c r="D142" s="7" t="s">
        <v>2383</v>
      </c>
      <c r="E142" s="7" t="s">
        <v>2380</v>
      </c>
      <c r="F142" s="7" t="s">
        <v>2380</v>
      </c>
      <c r="G142" s="7">
        <f>IF('OG Medical Examinations'!G142="No major surgery",0,VALUE('OG Medical Examinations'!G142))</f>
        <v>1</v>
      </c>
      <c r="H142" s="7" t="s">
        <v>2383</v>
      </c>
      <c r="I142" s="7" t="str">
        <f t="shared" si="2"/>
        <v>Obesity</v>
      </c>
    </row>
    <row r="143" spans="1:9" x14ac:dyDescent="0.25">
      <c r="A143" s="7" t="s">
        <v>2231</v>
      </c>
      <c r="B143" s="7">
        <v>53.62</v>
      </c>
      <c r="C143" s="7">
        <v>5.21</v>
      </c>
      <c r="D143" s="7" t="s">
        <v>2380</v>
      </c>
      <c r="E143" s="7" t="s">
        <v>2380</v>
      </c>
      <c r="F143" s="7" t="s">
        <v>2380</v>
      </c>
      <c r="G143" s="7">
        <f>IF('OG Medical Examinations'!G143="No major surgery",0,VALUE('OG Medical Examinations'!G143))</f>
        <v>0</v>
      </c>
      <c r="H143" s="7" t="s">
        <v>2383</v>
      </c>
      <c r="I143" s="7" t="str">
        <f t="shared" si="2"/>
        <v>Obesity</v>
      </c>
    </row>
    <row r="144" spans="1:9" x14ac:dyDescent="0.25">
      <c r="A144" s="7" t="s">
        <v>2230</v>
      </c>
      <c r="B144" s="7">
        <v>36.67</v>
      </c>
      <c r="C144" s="7">
        <v>6.27</v>
      </c>
      <c r="D144" s="7" t="s">
        <v>2380</v>
      </c>
      <c r="E144" s="7" t="s">
        <v>2380</v>
      </c>
      <c r="F144" s="7" t="s">
        <v>2380</v>
      </c>
      <c r="G144" s="7">
        <f>IF('OG Medical Examinations'!G144="No major surgery",0,VALUE('OG Medical Examinations'!G144))</f>
        <v>0</v>
      </c>
      <c r="H144" s="7" t="s">
        <v>2383</v>
      </c>
      <c r="I144" s="7" t="str">
        <f t="shared" si="2"/>
        <v>Obesity</v>
      </c>
    </row>
    <row r="145" spans="1:9" x14ac:dyDescent="0.25">
      <c r="A145" s="7" t="s">
        <v>2229</v>
      </c>
      <c r="B145" s="7">
        <v>33.4</v>
      </c>
      <c r="C145" s="7">
        <v>10.73</v>
      </c>
      <c r="D145" s="7" t="s">
        <v>2383</v>
      </c>
      <c r="E145" s="7" t="s">
        <v>2380</v>
      </c>
      <c r="F145" s="7" t="s">
        <v>2380</v>
      </c>
      <c r="G145" s="7">
        <f>IF('OG Medical Examinations'!G145="No major surgery",0,VALUE('OG Medical Examinations'!G145))</f>
        <v>1</v>
      </c>
      <c r="H145" s="7" t="s">
        <v>2383</v>
      </c>
      <c r="I145" s="7" t="str">
        <f t="shared" si="2"/>
        <v>Obesity</v>
      </c>
    </row>
    <row r="146" spans="1:9" x14ac:dyDescent="0.25">
      <c r="A146" s="7" t="s">
        <v>2228</v>
      </c>
      <c r="B146" s="7">
        <v>42.71</v>
      </c>
      <c r="C146" s="7">
        <v>10.52</v>
      </c>
      <c r="D146" s="7" t="s">
        <v>2380</v>
      </c>
      <c r="E146" s="7" t="s">
        <v>2380</v>
      </c>
      <c r="F146" s="7" t="s">
        <v>2380</v>
      </c>
      <c r="G146" s="7">
        <f>IF('OG Medical Examinations'!G146="No major surgery",0,VALUE('OG Medical Examinations'!G146))</f>
        <v>0</v>
      </c>
      <c r="H146" s="7" t="s">
        <v>2383</v>
      </c>
      <c r="I146" s="7" t="str">
        <f t="shared" si="2"/>
        <v>Obesity</v>
      </c>
    </row>
    <row r="147" spans="1:9" x14ac:dyDescent="0.25">
      <c r="A147" s="7" t="s">
        <v>2227</v>
      </c>
      <c r="B147" s="7">
        <v>41.52</v>
      </c>
      <c r="C147" s="7">
        <v>11.82</v>
      </c>
      <c r="D147" s="7" t="s">
        <v>2383</v>
      </c>
      <c r="E147" s="7" t="s">
        <v>2380</v>
      </c>
      <c r="F147" s="7" t="s">
        <v>2380</v>
      </c>
      <c r="G147" s="7">
        <f>IF('OG Medical Examinations'!G147="No major surgery",0,VALUE('OG Medical Examinations'!G147))</f>
        <v>2</v>
      </c>
      <c r="H147" s="7" t="s">
        <v>2383</v>
      </c>
      <c r="I147" s="7" t="str">
        <f t="shared" si="2"/>
        <v>Obesity</v>
      </c>
    </row>
    <row r="148" spans="1:9" x14ac:dyDescent="0.25">
      <c r="A148" s="7" t="s">
        <v>2226</v>
      </c>
      <c r="B148" s="7">
        <v>39.4</v>
      </c>
      <c r="C148" s="7">
        <v>6.76</v>
      </c>
      <c r="D148" s="7" t="s">
        <v>2380</v>
      </c>
      <c r="E148" s="7" t="s">
        <v>2380</v>
      </c>
      <c r="F148" s="7" t="s">
        <v>2380</v>
      </c>
      <c r="G148" s="7">
        <f>IF('OG Medical Examinations'!G148="No major surgery",0,VALUE('OG Medical Examinations'!G148))</f>
        <v>0</v>
      </c>
      <c r="H148" s="7" t="s">
        <v>2383</v>
      </c>
      <c r="I148" s="7" t="str">
        <f t="shared" si="2"/>
        <v>Obesity</v>
      </c>
    </row>
    <row r="149" spans="1:9" x14ac:dyDescent="0.25">
      <c r="A149" s="7" t="s">
        <v>2225</v>
      </c>
      <c r="B149" s="7">
        <v>46.45</v>
      </c>
      <c r="C149" s="7">
        <v>5.62</v>
      </c>
      <c r="D149" s="7" t="s">
        <v>2380</v>
      </c>
      <c r="E149" s="7" t="s">
        <v>2380</v>
      </c>
      <c r="F149" s="7" t="s">
        <v>2380</v>
      </c>
      <c r="G149" s="7">
        <f>IF('OG Medical Examinations'!G149="No major surgery",0,VALUE('OG Medical Examinations'!G149))</f>
        <v>0</v>
      </c>
      <c r="H149" s="7" t="s">
        <v>2383</v>
      </c>
      <c r="I149" s="7" t="str">
        <f t="shared" si="2"/>
        <v>Obesity</v>
      </c>
    </row>
    <row r="150" spans="1:9" x14ac:dyDescent="0.25">
      <c r="A150" s="7" t="s">
        <v>2224</v>
      </c>
      <c r="B150" s="7">
        <v>35.75</v>
      </c>
      <c r="C150" s="7">
        <v>4.1900000000000004</v>
      </c>
      <c r="D150" s="7" t="s">
        <v>2380</v>
      </c>
      <c r="E150" s="7" t="s">
        <v>2380</v>
      </c>
      <c r="F150" s="7" t="s">
        <v>2380</v>
      </c>
      <c r="G150" s="7">
        <f>IF('OG Medical Examinations'!G150="No major surgery",0,VALUE('OG Medical Examinations'!G150))</f>
        <v>0</v>
      </c>
      <c r="H150" s="7" t="s">
        <v>2383</v>
      </c>
      <c r="I150" s="7" t="str">
        <f t="shared" si="2"/>
        <v>Obesity</v>
      </c>
    </row>
    <row r="151" spans="1:9" x14ac:dyDescent="0.25">
      <c r="A151" s="7" t="s">
        <v>2223</v>
      </c>
      <c r="B151" s="7">
        <v>26.07</v>
      </c>
      <c r="C151" s="7">
        <v>5.32</v>
      </c>
      <c r="D151" s="7" t="s">
        <v>2380</v>
      </c>
      <c r="E151" s="7" t="s">
        <v>2380</v>
      </c>
      <c r="F151" s="7" t="s">
        <v>2380</v>
      </c>
      <c r="G151" s="7">
        <f>IF('OG Medical Examinations'!G151="No major surgery",0,VALUE('OG Medical Examinations'!G151))</f>
        <v>0</v>
      </c>
      <c r="H151" s="7" t="s">
        <v>2383</v>
      </c>
      <c r="I151" s="7" t="str">
        <f t="shared" si="2"/>
        <v>Overweight</v>
      </c>
    </row>
    <row r="152" spans="1:9" x14ac:dyDescent="0.25">
      <c r="A152" s="7" t="s">
        <v>2222</v>
      </c>
      <c r="B152" s="7">
        <v>36.54</v>
      </c>
      <c r="C152" s="7">
        <v>4.46</v>
      </c>
      <c r="D152" s="7" t="s">
        <v>2383</v>
      </c>
      <c r="E152" s="7" t="s">
        <v>2380</v>
      </c>
      <c r="F152" s="7" t="s">
        <v>2380</v>
      </c>
      <c r="G152" s="7">
        <f>IF('OG Medical Examinations'!G152="No major surgery",0,VALUE('OG Medical Examinations'!G152))</f>
        <v>1</v>
      </c>
      <c r="H152" s="7" t="s">
        <v>2383</v>
      </c>
      <c r="I152" s="7" t="str">
        <f t="shared" si="2"/>
        <v>Obesity</v>
      </c>
    </row>
    <row r="153" spans="1:9" x14ac:dyDescent="0.25">
      <c r="A153" s="7" t="s">
        <v>2221</v>
      </c>
      <c r="B153" s="7">
        <v>51.64</v>
      </c>
      <c r="C153" s="7">
        <v>5.65</v>
      </c>
      <c r="D153" s="7" t="s">
        <v>2380</v>
      </c>
      <c r="E153" s="7" t="s">
        <v>2380</v>
      </c>
      <c r="F153" s="7" t="s">
        <v>2380</v>
      </c>
      <c r="G153" s="7">
        <f>IF('OG Medical Examinations'!G153="No major surgery",0,VALUE('OG Medical Examinations'!G153))</f>
        <v>0</v>
      </c>
      <c r="H153" s="7" t="s">
        <v>2383</v>
      </c>
      <c r="I153" s="7" t="str">
        <f t="shared" si="2"/>
        <v>Obesity</v>
      </c>
    </row>
    <row r="154" spans="1:9" x14ac:dyDescent="0.25">
      <c r="A154" s="7" t="s">
        <v>2220</v>
      </c>
      <c r="B154" s="7">
        <v>42.83</v>
      </c>
      <c r="C154" s="7">
        <v>6.04</v>
      </c>
      <c r="D154" s="7" t="s">
        <v>2380</v>
      </c>
      <c r="E154" s="7" t="s">
        <v>2380</v>
      </c>
      <c r="F154" s="7" t="s">
        <v>2380</v>
      </c>
      <c r="G154" s="7">
        <f>IF('OG Medical Examinations'!G154="No major surgery",0,VALUE('OG Medical Examinations'!G154))</f>
        <v>2</v>
      </c>
      <c r="H154" s="7" t="s">
        <v>2383</v>
      </c>
      <c r="I154" s="7" t="str">
        <f t="shared" si="2"/>
        <v>Obesity</v>
      </c>
    </row>
    <row r="155" spans="1:9" x14ac:dyDescent="0.25">
      <c r="A155" s="7" t="s">
        <v>2219</v>
      </c>
      <c r="B155" s="7">
        <v>40.15</v>
      </c>
      <c r="C155" s="7">
        <v>5.76</v>
      </c>
      <c r="D155" s="7" t="s">
        <v>2380</v>
      </c>
      <c r="E155" s="7" t="s">
        <v>2380</v>
      </c>
      <c r="F155" s="7" t="s">
        <v>2380</v>
      </c>
      <c r="G155" s="7">
        <f>IF('OG Medical Examinations'!G155="No major surgery",0,VALUE('OG Medical Examinations'!G155))</f>
        <v>1</v>
      </c>
      <c r="H155" s="7" t="s">
        <v>2383</v>
      </c>
      <c r="I155" s="7" t="str">
        <f t="shared" si="2"/>
        <v>Obesity</v>
      </c>
    </row>
    <row r="156" spans="1:9" x14ac:dyDescent="0.25">
      <c r="A156" s="7" t="s">
        <v>2218</v>
      </c>
      <c r="B156" s="7">
        <v>27.8</v>
      </c>
      <c r="C156" s="7">
        <v>4.3600000000000003</v>
      </c>
      <c r="D156" s="7" t="s">
        <v>2380</v>
      </c>
      <c r="E156" s="7" t="s">
        <v>2380</v>
      </c>
      <c r="F156" s="7" t="s">
        <v>2383</v>
      </c>
      <c r="G156" s="7">
        <f>IF('OG Medical Examinations'!G156="No major surgery",0,VALUE('OG Medical Examinations'!G156))</f>
        <v>1</v>
      </c>
      <c r="H156" s="7" t="s">
        <v>2383</v>
      </c>
      <c r="I156" s="7" t="str">
        <f t="shared" si="2"/>
        <v>Overweight</v>
      </c>
    </row>
    <row r="157" spans="1:9" x14ac:dyDescent="0.25">
      <c r="A157" s="7" t="s">
        <v>2217</v>
      </c>
      <c r="B157" s="7">
        <v>45.81</v>
      </c>
      <c r="C157" s="7">
        <v>4.76</v>
      </c>
      <c r="D157" s="7" t="s">
        <v>2383</v>
      </c>
      <c r="E157" s="7" t="s">
        <v>2380</v>
      </c>
      <c r="F157" s="7" t="s">
        <v>2383</v>
      </c>
      <c r="G157" s="7">
        <f>IF('OG Medical Examinations'!G157="No major surgery",0,VALUE('OG Medical Examinations'!G157))</f>
        <v>1</v>
      </c>
      <c r="H157" s="7" t="s">
        <v>2383</v>
      </c>
      <c r="I157" s="7" t="str">
        <f t="shared" si="2"/>
        <v>Obesity</v>
      </c>
    </row>
    <row r="158" spans="1:9" x14ac:dyDescent="0.25">
      <c r="A158" s="7" t="s">
        <v>2216</v>
      </c>
      <c r="B158" s="7">
        <v>34.43</v>
      </c>
      <c r="C158" s="7">
        <v>10.82</v>
      </c>
      <c r="D158" s="7" t="s">
        <v>2383</v>
      </c>
      <c r="E158" s="7" t="s">
        <v>2380</v>
      </c>
      <c r="F158" s="7" t="s">
        <v>2380</v>
      </c>
      <c r="G158" s="7">
        <f>IF('OG Medical Examinations'!G158="No major surgery",0,VALUE('OG Medical Examinations'!G158))</f>
        <v>1</v>
      </c>
      <c r="H158" s="7" t="s">
        <v>2383</v>
      </c>
      <c r="I158" s="7" t="str">
        <f t="shared" si="2"/>
        <v>Obesity</v>
      </c>
    </row>
    <row r="159" spans="1:9" x14ac:dyDescent="0.25">
      <c r="A159" s="7" t="s">
        <v>2215</v>
      </c>
      <c r="B159" s="7">
        <v>41.33</v>
      </c>
      <c r="C159" s="7">
        <v>4.01</v>
      </c>
      <c r="D159" s="7" t="s">
        <v>2383</v>
      </c>
      <c r="E159" s="7" t="s">
        <v>2380</v>
      </c>
      <c r="F159" s="7" t="s">
        <v>2380</v>
      </c>
      <c r="G159" s="7">
        <f>IF('OG Medical Examinations'!G159="No major surgery",0,VALUE('OG Medical Examinations'!G159))</f>
        <v>0</v>
      </c>
      <c r="H159" s="7" t="s">
        <v>2383</v>
      </c>
      <c r="I159" s="7" t="str">
        <f t="shared" si="2"/>
        <v>Obesity</v>
      </c>
    </row>
    <row r="160" spans="1:9" x14ac:dyDescent="0.25">
      <c r="A160" s="7" t="s">
        <v>2214</v>
      </c>
      <c r="B160" s="7">
        <v>31.92</v>
      </c>
      <c r="C160" s="7">
        <v>5.12</v>
      </c>
      <c r="D160" s="7" t="s">
        <v>2383</v>
      </c>
      <c r="E160" s="7" t="s">
        <v>2380</v>
      </c>
      <c r="F160" s="7" t="s">
        <v>2380</v>
      </c>
      <c r="G160" s="7">
        <f>IF('OG Medical Examinations'!G160="No major surgery",0,VALUE('OG Medical Examinations'!G160))</f>
        <v>1</v>
      </c>
      <c r="H160" s="7" t="s">
        <v>2383</v>
      </c>
      <c r="I160" s="7" t="str">
        <f t="shared" si="2"/>
        <v>Obesity</v>
      </c>
    </row>
    <row r="161" spans="1:9" x14ac:dyDescent="0.25">
      <c r="A161" s="7" t="s">
        <v>2213</v>
      </c>
      <c r="B161" s="7">
        <v>39.799999999999997</v>
      </c>
      <c r="C161" s="7">
        <v>10.54</v>
      </c>
      <c r="D161" s="7" t="s">
        <v>2383</v>
      </c>
      <c r="E161" s="7" t="s">
        <v>2380</v>
      </c>
      <c r="F161" s="7" t="s">
        <v>2380</v>
      </c>
      <c r="G161" s="7">
        <f>IF('OG Medical Examinations'!G161="No major surgery",0,VALUE('OG Medical Examinations'!G161))</f>
        <v>2</v>
      </c>
      <c r="H161" s="7" t="s">
        <v>2383</v>
      </c>
      <c r="I161" s="7" t="str">
        <f t="shared" si="2"/>
        <v>Obesity</v>
      </c>
    </row>
    <row r="162" spans="1:9" x14ac:dyDescent="0.25">
      <c r="A162" s="7" t="s">
        <v>2212</v>
      </c>
      <c r="B162" s="7">
        <v>42.82</v>
      </c>
      <c r="C162" s="7">
        <v>4.21</v>
      </c>
      <c r="D162" s="7" t="s">
        <v>2380</v>
      </c>
      <c r="E162" s="7" t="s">
        <v>2380</v>
      </c>
      <c r="F162" s="7" t="s">
        <v>2380</v>
      </c>
      <c r="G162" s="7">
        <f>IF('OG Medical Examinations'!G162="No major surgery",0,VALUE('OG Medical Examinations'!G162))</f>
        <v>0</v>
      </c>
      <c r="H162" s="7" t="s">
        <v>2383</v>
      </c>
      <c r="I162" s="7" t="str">
        <f t="shared" si="2"/>
        <v>Obesity</v>
      </c>
    </row>
    <row r="163" spans="1:9" x14ac:dyDescent="0.25">
      <c r="A163" s="7" t="s">
        <v>2211</v>
      </c>
      <c r="B163" s="7">
        <v>33.630000000000003</v>
      </c>
      <c r="C163" s="7">
        <v>5.42</v>
      </c>
      <c r="D163" s="7" t="s">
        <v>2380</v>
      </c>
      <c r="E163" s="7" t="s">
        <v>2380</v>
      </c>
      <c r="F163" s="7" t="s">
        <v>2380</v>
      </c>
      <c r="G163" s="7">
        <f>IF('OG Medical Examinations'!G163="No major surgery",0,VALUE('OG Medical Examinations'!G163))</f>
        <v>0</v>
      </c>
      <c r="H163" s="7" t="s">
        <v>2383</v>
      </c>
      <c r="I163" s="7" t="str">
        <f t="shared" si="2"/>
        <v>Obesity</v>
      </c>
    </row>
    <row r="164" spans="1:9" x14ac:dyDescent="0.25">
      <c r="A164" s="7" t="s">
        <v>2210</v>
      </c>
      <c r="B164" s="7">
        <v>37.07</v>
      </c>
      <c r="C164" s="7">
        <v>4.28</v>
      </c>
      <c r="D164" s="7" t="s">
        <v>2380</v>
      </c>
      <c r="E164" s="7" t="s">
        <v>2383</v>
      </c>
      <c r="F164" s="7" t="s">
        <v>2380</v>
      </c>
      <c r="G164" s="7">
        <f>IF('OG Medical Examinations'!G164="No major surgery",0,VALUE('OG Medical Examinations'!G164))</f>
        <v>1</v>
      </c>
      <c r="H164" s="7" t="s">
        <v>2383</v>
      </c>
      <c r="I164" s="7" t="str">
        <f t="shared" si="2"/>
        <v>Obesity</v>
      </c>
    </row>
    <row r="165" spans="1:9" x14ac:dyDescent="0.25">
      <c r="A165" s="7" t="s">
        <v>2209</v>
      </c>
      <c r="B165" s="7">
        <v>35.625</v>
      </c>
      <c r="C165" s="7">
        <v>8.9</v>
      </c>
      <c r="D165" s="7" t="s">
        <v>2380</v>
      </c>
      <c r="E165" s="7" t="s">
        <v>2380</v>
      </c>
      <c r="F165" s="7" t="s">
        <v>2380</v>
      </c>
      <c r="G165" s="7">
        <f>IF('OG Medical Examinations'!G165="No major surgery",0,VALUE('OG Medical Examinations'!G165))</f>
        <v>0</v>
      </c>
      <c r="H165" s="7" t="s">
        <v>2383</v>
      </c>
      <c r="I165" s="7" t="str">
        <f t="shared" si="2"/>
        <v>Obesity</v>
      </c>
    </row>
    <row r="166" spans="1:9" x14ac:dyDescent="0.25">
      <c r="A166" s="7" t="s">
        <v>2208</v>
      </c>
      <c r="B166" s="7">
        <v>42.69</v>
      </c>
      <c r="C166" s="7">
        <v>4.8899999999999997</v>
      </c>
      <c r="D166" s="7" t="s">
        <v>2380</v>
      </c>
      <c r="E166" s="7" t="s">
        <v>2380</v>
      </c>
      <c r="F166" s="7" t="s">
        <v>2383</v>
      </c>
      <c r="G166" s="7">
        <f>IF('OG Medical Examinations'!G166="No major surgery",0,VALUE('OG Medical Examinations'!G166))</f>
        <v>1</v>
      </c>
      <c r="H166" s="7" t="s">
        <v>2383</v>
      </c>
      <c r="I166" s="7" t="str">
        <f t="shared" si="2"/>
        <v>Obesity</v>
      </c>
    </row>
    <row r="167" spans="1:9" x14ac:dyDescent="0.25">
      <c r="A167" s="7" t="s">
        <v>2207</v>
      </c>
      <c r="B167" s="7">
        <v>37.869999999999997</v>
      </c>
      <c r="C167" s="7">
        <v>4.29</v>
      </c>
      <c r="D167" s="7" t="s">
        <v>2383</v>
      </c>
      <c r="E167" s="7" t="s">
        <v>2380</v>
      </c>
      <c r="F167" s="7" t="s">
        <v>2383</v>
      </c>
      <c r="G167" s="7">
        <f>IF('OG Medical Examinations'!G167="No major surgery",0,VALUE('OG Medical Examinations'!G167))</f>
        <v>1</v>
      </c>
      <c r="H167" s="7" t="s">
        <v>2383</v>
      </c>
      <c r="I167" s="7" t="str">
        <f t="shared" si="2"/>
        <v>Obesity</v>
      </c>
    </row>
    <row r="168" spans="1:9" x14ac:dyDescent="0.25">
      <c r="A168" s="7" t="s">
        <v>2206</v>
      </c>
      <c r="B168" s="7">
        <v>40.61</v>
      </c>
      <c r="C168" s="7">
        <v>8</v>
      </c>
      <c r="D168" s="7" t="s">
        <v>2383</v>
      </c>
      <c r="E168" s="7" t="s">
        <v>2380</v>
      </c>
      <c r="F168" s="7" t="s">
        <v>2380</v>
      </c>
      <c r="G168" s="7">
        <f>IF('OG Medical Examinations'!G168="No major surgery",0,VALUE('OG Medical Examinations'!G168))</f>
        <v>1</v>
      </c>
      <c r="H168" s="7" t="s">
        <v>2383</v>
      </c>
      <c r="I168" s="7" t="str">
        <f t="shared" si="2"/>
        <v>Obesity</v>
      </c>
    </row>
    <row r="169" spans="1:9" x14ac:dyDescent="0.25">
      <c r="A169" s="7" t="s">
        <v>2205</v>
      </c>
      <c r="B169" s="7">
        <v>30.78</v>
      </c>
      <c r="C169" s="7">
        <v>4.67</v>
      </c>
      <c r="D169" s="7" t="s">
        <v>2383</v>
      </c>
      <c r="E169" s="7" t="s">
        <v>2380</v>
      </c>
      <c r="F169" s="7" t="s">
        <v>2380</v>
      </c>
      <c r="G169" s="7">
        <f>IF('OG Medical Examinations'!G169="No major surgery",0,VALUE('OG Medical Examinations'!G169))</f>
        <v>0</v>
      </c>
      <c r="H169" s="7" t="s">
        <v>2383</v>
      </c>
      <c r="I169" s="7" t="str">
        <f t="shared" si="2"/>
        <v>Obesity</v>
      </c>
    </row>
    <row r="170" spans="1:9" x14ac:dyDescent="0.25">
      <c r="A170" s="7" t="s">
        <v>2204</v>
      </c>
      <c r="B170" s="7">
        <v>49.49</v>
      </c>
      <c r="C170" s="7">
        <v>4.5</v>
      </c>
      <c r="D170" s="7" t="s">
        <v>2380</v>
      </c>
      <c r="E170" s="7" t="s">
        <v>2380</v>
      </c>
      <c r="F170" s="7" t="s">
        <v>2380</v>
      </c>
      <c r="G170" s="7">
        <f>IF('OG Medical Examinations'!G170="No major surgery",0,VALUE('OG Medical Examinations'!G170))</f>
        <v>0</v>
      </c>
      <c r="H170" s="7" t="s">
        <v>2383</v>
      </c>
      <c r="I170" s="7" t="str">
        <f t="shared" si="2"/>
        <v>Obesity</v>
      </c>
    </row>
    <row r="171" spans="1:9" x14ac:dyDescent="0.25">
      <c r="A171" s="7" t="s">
        <v>2203</v>
      </c>
      <c r="B171" s="7">
        <v>37.619999999999997</v>
      </c>
      <c r="C171" s="7">
        <v>6.32</v>
      </c>
      <c r="D171" s="7" t="s">
        <v>2383</v>
      </c>
      <c r="E171" s="7" t="s">
        <v>2383</v>
      </c>
      <c r="F171" s="7" t="s">
        <v>2380</v>
      </c>
      <c r="G171" s="7">
        <f>IF('OG Medical Examinations'!G171="No major surgery",0,VALUE('OG Medical Examinations'!G171))</f>
        <v>2</v>
      </c>
      <c r="H171" s="7" t="s">
        <v>2383</v>
      </c>
      <c r="I171" s="7" t="str">
        <f t="shared" si="2"/>
        <v>Obesity</v>
      </c>
    </row>
    <row r="172" spans="1:9" x14ac:dyDescent="0.25">
      <c r="A172" s="7" t="s">
        <v>2202</v>
      </c>
      <c r="B172" s="7">
        <v>36.08</v>
      </c>
      <c r="C172" s="7">
        <v>6.1</v>
      </c>
      <c r="D172" s="7" t="s">
        <v>2383</v>
      </c>
      <c r="E172" s="7" t="s">
        <v>2380</v>
      </c>
      <c r="F172" s="7" t="s">
        <v>2380</v>
      </c>
      <c r="G172" s="7">
        <f>IF('OG Medical Examinations'!G172="No major surgery",0,VALUE('OG Medical Examinations'!G172))</f>
        <v>1</v>
      </c>
      <c r="H172" s="7" t="s">
        <v>2383</v>
      </c>
      <c r="I172" s="7" t="str">
        <f t="shared" si="2"/>
        <v>Obesity</v>
      </c>
    </row>
    <row r="173" spans="1:9" x14ac:dyDescent="0.25">
      <c r="A173" s="7" t="s">
        <v>2201</v>
      </c>
      <c r="B173" s="7">
        <v>33.5</v>
      </c>
      <c r="C173" s="7">
        <v>5.4</v>
      </c>
      <c r="D173" s="7" t="s">
        <v>2380</v>
      </c>
      <c r="E173" s="7" t="s">
        <v>2380</v>
      </c>
      <c r="F173" s="7" t="s">
        <v>2380</v>
      </c>
      <c r="G173" s="7">
        <f>IF('OG Medical Examinations'!G173="No major surgery",0,VALUE('OG Medical Examinations'!G173))</f>
        <v>0</v>
      </c>
      <c r="H173" s="7" t="s">
        <v>2383</v>
      </c>
      <c r="I173" s="7" t="str">
        <f t="shared" si="2"/>
        <v>Obesity</v>
      </c>
    </row>
    <row r="174" spans="1:9" x14ac:dyDescent="0.25">
      <c r="A174" s="7" t="s">
        <v>2200</v>
      </c>
      <c r="B174" s="7">
        <v>47.46</v>
      </c>
      <c r="C174" s="7">
        <v>6.24</v>
      </c>
      <c r="D174" s="7" t="s">
        <v>2383</v>
      </c>
      <c r="E174" s="7" t="s">
        <v>2380</v>
      </c>
      <c r="F174" s="7" t="s">
        <v>2380</v>
      </c>
      <c r="G174" s="7">
        <f>IF('OG Medical Examinations'!G174="No major surgery",0,VALUE('OG Medical Examinations'!G174))</f>
        <v>1</v>
      </c>
      <c r="H174" s="7" t="s">
        <v>2383</v>
      </c>
      <c r="I174" s="7" t="str">
        <f t="shared" si="2"/>
        <v>Obesity</v>
      </c>
    </row>
    <row r="175" spans="1:9" x14ac:dyDescent="0.25">
      <c r="A175" s="7" t="s">
        <v>2199</v>
      </c>
      <c r="B175" s="7">
        <v>49.24</v>
      </c>
      <c r="C175" s="7">
        <v>4.45</v>
      </c>
      <c r="D175" s="7" t="s">
        <v>2380</v>
      </c>
      <c r="E175" s="7" t="s">
        <v>2380</v>
      </c>
      <c r="F175" s="7" t="s">
        <v>2380</v>
      </c>
      <c r="G175" s="7">
        <f>IF('OG Medical Examinations'!G175="No major surgery",0,VALUE('OG Medical Examinations'!G175))</f>
        <v>0</v>
      </c>
      <c r="H175" s="7" t="s">
        <v>2383</v>
      </c>
      <c r="I175" s="7" t="str">
        <f t="shared" si="2"/>
        <v>Obesity</v>
      </c>
    </row>
    <row r="176" spans="1:9" x14ac:dyDescent="0.25">
      <c r="A176" s="7" t="s">
        <v>2198</v>
      </c>
      <c r="B176" s="7">
        <v>54.4</v>
      </c>
      <c r="C176" s="7">
        <v>5.22</v>
      </c>
      <c r="D176" s="7" t="s">
        <v>2380</v>
      </c>
      <c r="E176" s="7" t="s">
        <v>2380</v>
      </c>
      <c r="F176" s="7" t="s">
        <v>2380</v>
      </c>
      <c r="G176" s="7">
        <f>IF('OG Medical Examinations'!G176="No major surgery",0,VALUE('OG Medical Examinations'!G176))</f>
        <v>1</v>
      </c>
      <c r="H176" s="7" t="s">
        <v>2383</v>
      </c>
      <c r="I176" s="7" t="str">
        <f t="shared" si="2"/>
        <v>Obesity</v>
      </c>
    </row>
    <row r="177" spans="1:9" x14ac:dyDescent="0.25">
      <c r="A177" s="7" t="s">
        <v>2197</v>
      </c>
      <c r="B177" s="7">
        <v>35.53</v>
      </c>
      <c r="C177" s="7">
        <v>4.6100000000000003</v>
      </c>
      <c r="D177" s="7" t="s">
        <v>2380</v>
      </c>
      <c r="E177" s="7" t="s">
        <v>2380</v>
      </c>
      <c r="F177" s="7" t="s">
        <v>2380</v>
      </c>
      <c r="G177" s="7">
        <f>IF('OG Medical Examinations'!G177="No major surgery",0,VALUE('OG Medical Examinations'!G177))</f>
        <v>1</v>
      </c>
      <c r="H177" s="7" t="s">
        <v>2383</v>
      </c>
      <c r="I177" s="7" t="str">
        <f t="shared" si="2"/>
        <v>Obesity</v>
      </c>
    </row>
    <row r="178" spans="1:9" x14ac:dyDescent="0.25">
      <c r="A178" s="7" t="s">
        <v>2196</v>
      </c>
      <c r="B178" s="7">
        <v>39.729999999999997</v>
      </c>
      <c r="C178" s="7">
        <v>6.24</v>
      </c>
      <c r="D178" s="7" t="s">
        <v>2380</v>
      </c>
      <c r="E178" s="7" t="s">
        <v>2380</v>
      </c>
      <c r="F178" s="7" t="s">
        <v>2380</v>
      </c>
      <c r="G178" s="7">
        <f>IF('OG Medical Examinations'!G178="No major surgery",0,VALUE('OG Medical Examinations'!G178))</f>
        <v>0</v>
      </c>
      <c r="H178" s="7" t="s">
        <v>2383</v>
      </c>
      <c r="I178" s="7" t="str">
        <f t="shared" si="2"/>
        <v>Obesity</v>
      </c>
    </row>
    <row r="179" spans="1:9" x14ac:dyDescent="0.25">
      <c r="A179" s="7" t="s">
        <v>2195</v>
      </c>
      <c r="B179" s="7">
        <v>35.68</v>
      </c>
      <c r="C179" s="7">
        <v>10.039999999999999</v>
      </c>
      <c r="D179" s="7" t="s">
        <v>2380</v>
      </c>
      <c r="E179" s="7" t="s">
        <v>2380</v>
      </c>
      <c r="F179" s="7" t="s">
        <v>2380</v>
      </c>
      <c r="G179" s="7">
        <f>IF('OG Medical Examinations'!G179="No major surgery",0,VALUE('OG Medical Examinations'!G179))</f>
        <v>0</v>
      </c>
      <c r="H179" s="7" t="s">
        <v>2383</v>
      </c>
      <c r="I179" s="7" t="str">
        <f t="shared" si="2"/>
        <v>Obesity</v>
      </c>
    </row>
    <row r="180" spans="1:9" x14ac:dyDescent="0.25">
      <c r="A180" s="7" t="s">
        <v>2194</v>
      </c>
      <c r="B180" s="7">
        <v>48.86</v>
      </c>
      <c r="C180" s="7">
        <v>6.09</v>
      </c>
      <c r="D180" s="7" t="s">
        <v>2380</v>
      </c>
      <c r="E180" s="7" t="s">
        <v>2380</v>
      </c>
      <c r="F180" s="7" t="s">
        <v>2380</v>
      </c>
      <c r="G180" s="7">
        <f>IF('OG Medical Examinations'!G180="No major surgery",0,VALUE('OG Medical Examinations'!G180))</f>
        <v>0</v>
      </c>
      <c r="H180" s="7" t="s">
        <v>2383</v>
      </c>
      <c r="I180" s="7" t="str">
        <f t="shared" si="2"/>
        <v>Obesity</v>
      </c>
    </row>
    <row r="181" spans="1:9" x14ac:dyDescent="0.25">
      <c r="A181" s="7" t="s">
        <v>2193</v>
      </c>
      <c r="B181" s="7">
        <v>34.799999999999997</v>
      </c>
      <c r="C181" s="7">
        <v>11.4</v>
      </c>
      <c r="D181" s="7" t="s">
        <v>2383</v>
      </c>
      <c r="E181" s="7" t="s">
        <v>2380</v>
      </c>
      <c r="F181" s="7" t="s">
        <v>2383</v>
      </c>
      <c r="G181" s="7">
        <f>IF('OG Medical Examinations'!G181="No major surgery",0,VALUE('OG Medical Examinations'!G181))</f>
        <v>1</v>
      </c>
      <c r="H181" s="7" t="s">
        <v>2380</v>
      </c>
      <c r="I181" s="7" t="str">
        <f t="shared" si="2"/>
        <v>Obesity</v>
      </c>
    </row>
    <row r="182" spans="1:9" x14ac:dyDescent="0.25">
      <c r="A182" s="7" t="s">
        <v>2192</v>
      </c>
      <c r="B182" s="7">
        <v>32.49</v>
      </c>
      <c r="C182" s="7">
        <v>4.29</v>
      </c>
      <c r="D182" s="7" t="s">
        <v>2380</v>
      </c>
      <c r="E182" s="7" t="s">
        <v>2380</v>
      </c>
      <c r="F182" s="7" t="s">
        <v>2383</v>
      </c>
      <c r="G182" s="7">
        <f>IF('OG Medical Examinations'!G182="No major surgery",0,VALUE('OG Medical Examinations'!G182))</f>
        <v>1</v>
      </c>
      <c r="H182" s="7" t="s">
        <v>2383</v>
      </c>
      <c r="I182" s="7" t="str">
        <f t="shared" si="2"/>
        <v>Obesity</v>
      </c>
    </row>
    <row r="183" spans="1:9" x14ac:dyDescent="0.25">
      <c r="A183" s="7" t="s">
        <v>2191</v>
      </c>
      <c r="B183" s="7">
        <v>39</v>
      </c>
      <c r="C183" s="7">
        <v>5.7</v>
      </c>
      <c r="D183" s="7" t="s">
        <v>2380</v>
      </c>
      <c r="E183" s="7" t="s">
        <v>2380</v>
      </c>
      <c r="F183" s="7" t="s">
        <v>2380</v>
      </c>
      <c r="G183" s="7">
        <f>IF('OG Medical Examinations'!G183="No major surgery",0,VALUE('OG Medical Examinations'!G183))</f>
        <v>2</v>
      </c>
      <c r="H183" s="7" t="s">
        <v>2383</v>
      </c>
      <c r="I183" s="7" t="str">
        <f t="shared" si="2"/>
        <v>Obesity</v>
      </c>
    </row>
    <row r="184" spans="1:9" x14ac:dyDescent="0.25">
      <c r="A184" s="7" t="s">
        <v>2190</v>
      </c>
      <c r="B184" s="7">
        <v>35.299999999999997</v>
      </c>
      <c r="C184" s="7">
        <v>6.09</v>
      </c>
      <c r="D184" s="7" t="s">
        <v>2380</v>
      </c>
      <c r="E184" s="7" t="s">
        <v>2380</v>
      </c>
      <c r="F184" s="7" t="s">
        <v>2380</v>
      </c>
      <c r="G184" s="7">
        <f>IF('OG Medical Examinations'!G184="No major surgery",0,VALUE('OG Medical Examinations'!G184))</f>
        <v>1</v>
      </c>
      <c r="H184" s="7" t="s">
        <v>2383</v>
      </c>
      <c r="I184" s="7" t="str">
        <f t="shared" si="2"/>
        <v>Obesity</v>
      </c>
    </row>
    <row r="185" spans="1:9" x14ac:dyDescent="0.25">
      <c r="A185" s="7" t="s">
        <v>2189</v>
      </c>
      <c r="B185" s="7">
        <v>33.42</v>
      </c>
      <c r="C185" s="7">
        <v>10.67</v>
      </c>
      <c r="D185" s="7" t="s">
        <v>2380</v>
      </c>
      <c r="E185" s="7" t="s">
        <v>2380</v>
      </c>
      <c r="F185" s="7" t="s">
        <v>2380</v>
      </c>
      <c r="G185" s="7">
        <f>IF('OG Medical Examinations'!G185="No major surgery",0,VALUE('OG Medical Examinations'!G185))</f>
        <v>0</v>
      </c>
      <c r="H185" s="7" t="s">
        <v>2383</v>
      </c>
      <c r="I185" s="7" t="str">
        <f t="shared" si="2"/>
        <v>Obesity</v>
      </c>
    </row>
    <row r="186" spans="1:9" x14ac:dyDescent="0.25">
      <c r="A186" s="7" t="s">
        <v>2188</v>
      </c>
      <c r="B186" s="7">
        <v>37.18</v>
      </c>
      <c r="C186" s="7">
        <v>6.75</v>
      </c>
      <c r="D186" s="7" t="s">
        <v>2383</v>
      </c>
      <c r="E186" s="7" t="s">
        <v>2380</v>
      </c>
      <c r="F186" s="7" t="s">
        <v>2380</v>
      </c>
      <c r="G186" s="7">
        <f>IF('OG Medical Examinations'!G186="No major surgery",0,VALUE('OG Medical Examinations'!G186))</f>
        <v>2</v>
      </c>
      <c r="H186" s="7" t="s">
        <v>2383</v>
      </c>
      <c r="I186" s="7" t="str">
        <f t="shared" si="2"/>
        <v>Obesity</v>
      </c>
    </row>
    <row r="187" spans="1:9" x14ac:dyDescent="0.25">
      <c r="A187" s="7" t="s">
        <v>2187</v>
      </c>
      <c r="B187" s="7">
        <v>33.33</v>
      </c>
      <c r="C187" s="7">
        <v>9.26</v>
      </c>
      <c r="D187" s="7" t="s">
        <v>2383</v>
      </c>
      <c r="E187" s="7" t="s">
        <v>2380</v>
      </c>
      <c r="F187" s="7" t="s">
        <v>2380</v>
      </c>
      <c r="G187" s="7">
        <f>IF('OG Medical Examinations'!G187="No major surgery",0,VALUE('OG Medical Examinations'!G187))</f>
        <v>2</v>
      </c>
      <c r="H187" s="7" t="s">
        <v>2380</v>
      </c>
      <c r="I187" s="7" t="str">
        <f t="shared" si="2"/>
        <v>Obesity</v>
      </c>
    </row>
    <row r="188" spans="1:9" x14ac:dyDescent="0.25">
      <c r="A188" s="7" t="s">
        <v>2186</v>
      </c>
      <c r="B188" s="7">
        <v>53.21</v>
      </c>
      <c r="C188" s="7">
        <v>4.2699999999999996</v>
      </c>
      <c r="D188" s="7" t="s">
        <v>2380</v>
      </c>
      <c r="E188" s="7" t="s">
        <v>2380</v>
      </c>
      <c r="F188" s="7" t="s">
        <v>2380</v>
      </c>
      <c r="G188" s="7">
        <f>IF('OG Medical Examinations'!G188="No major surgery",0,VALUE('OG Medical Examinations'!G188))</f>
        <v>1</v>
      </c>
      <c r="H188" s="7" t="s">
        <v>2383</v>
      </c>
      <c r="I188" s="7" t="str">
        <f t="shared" si="2"/>
        <v>Obesity</v>
      </c>
    </row>
    <row r="189" spans="1:9" x14ac:dyDescent="0.25">
      <c r="A189" s="7" t="s">
        <v>2185</v>
      </c>
      <c r="B189" s="7">
        <v>38.729999999999997</v>
      </c>
      <c r="C189" s="7">
        <v>11.51</v>
      </c>
      <c r="D189" s="7" t="s">
        <v>2380</v>
      </c>
      <c r="E189" s="7" t="s">
        <v>2380</v>
      </c>
      <c r="F189" s="7" t="s">
        <v>2380</v>
      </c>
      <c r="G189" s="7">
        <f>IF('OG Medical Examinations'!G189="No major surgery",0,VALUE('OG Medical Examinations'!G189))</f>
        <v>2</v>
      </c>
      <c r="H189" s="7" t="s">
        <v>2383</v>
      </c>
      <c r="I189" s="7" t="str">
        <f t="shared" si="2"/>
        <v>Obesity</v>
      </c>
    </row>
    <row r="190" spans="1:9" x14ac:dyDescent="0.25">
      <c r="A190" s="7" t="s">
        <v>2184</v>
      </c>
      <c r="B190" s="7">
        <v>29.73</v>
      </c>
      <c r="C190" s="7">
        <v>7.22</v>
      </c>
      <c r="D190" s="7" t="s">
        <v>2380</v>
      </c>
      <c r="E190" s="7" t="s">
        <v>2380</v>
      </c>
      <c r="F190" s="7" t="s">
        <v>2380</v>
      </c>
      <c r="G190" s="7">
        <f>IF('OG Medical Examinations'!G190="No major surgery",0,VALUE('OG Medical Examinations'!G190))</f>
        <v>0</v>
      </c>
      <c r="H190" s="7" t="s">
        <v>2383</v>
      </c>
      <c r="I190" s="7" t="str">
        <f t="shared" si="2"/>
        <v>Overweight</v>
      </c>
    </row>
    <row r="191" spans="1:9" x14ac:dyDescent="0.25">
      <c r="A191" s="7" t="s">
        <v>2183</v>
      </c>
      <c r="B191" s="7">
        <v>34.700000000000003</v>
      </c>
      <c r="C191" s="7">
        <v>4.37</v>
      </c>
      <c r="D191" s="7" t="s">
        <v>2380</v>
      </c>
      <c r="E191" s="7" t="s">
        <v>2380</v>
      </c>
      <c r="F191" s="7" t="s">
        <v>2383</v>
      </c>
      <c r="G191" s="7">
        <f>IF('OG Medical Examinations'!G191="No major surgery",0,VALUE('OG Medical Examinations'!G191))</f>
        <v>1</v>
      </c>
      <c r="H191" s="7" t="s">
        <v>2383</v>
      </c>
      <c r="I191" s="7" t="str">
        <f t="shared" si="2"/>
        <v>Obesity</v>
      </c>
    </row>
    <row r="192" spans="1:9" x14ac:dyDescent="0.25">
      <c r="A192" s="7" t="s">
        <v>2182</v>
      </c>
      <c r="B192" s="7">
        <v>38.28</v>
      </c>
      <c r="C192" s="7">
        <v>11.56</v>
      </c>
      <c r="D192" s="7" t="s">
        <v>2383</v>
      </c>
      <c r="E192" s="7" t="s">
        <v>2380</v>
      </c>
      <c r="F192" s="7" t="s">
        <v>2380</v>
      </c>
      <c r="G192" s="7">
        <f>IF('OG Medical Examinations'!G192="No major surgery",0,VALUE('OG Medical Examinations'!G192))</f>
        <v>1</v>
      </c>
      <c r="H192" s="7" t="s">
        <v>2383</v>
      </c>
      <c r="I192" s="7" t="str">
        <f t="shared" si="2"/>
        <v>Obesity</v>
      </c>
    </row>
    <row r="193" spans="1:9" x14ac:dyDescent="0.25">
      <c r="A193" s="7" t="s">
        <v>2181</v>
      </c>
      <c r="B193" s="7">
        <v>33.57</v>
      </c>
      <c r="C193" s="7">
        <v>8.82</v>
      </c>
      <c r="D193" s="7" t="s">
        <v>2383</v>
      </c>
      <c r="E193" s="7" t="s">
        <v>2380</v>
      </c>
      <c r="F193" s="7" t="s">
        <v>2380</v>
      </c>
      <c r="G193" s="7">
        <f>IF('OG Medical Examinations'!G193="No major surgery",0,VALUE('OG Medical Examinations'!G193))</f>
        <v>0</v>
      </c>
      <c r="H193" s="7" t="s">
        <v>2383</v>
      </c>
      <c r="I193" s="7" t="str">
        <f t="shared" si="2"/>
        <v>Obesity</v>
      </c>
    </row>
    <row r="194" spans="1:9" x14ac:dyDescent="0.25">
      <c r="A194" s="7" t="s">
        <v>2180</v>
      </c>
      <c r="B194" s="7">
        <v>52.06</v>
      </c>
      <c r="C194" s="7">
        <v>4.6900000000000004</v>
      </c>
      <c r="D194" s="7" t="s">
        <v>2380</v>
      </c>
      <c r="E194" s="7" t="s">
        <v>2380</v>
      </c>
      <c r="F194" s="7" t="s">
        <v>2380</v>
      </c>
      <c r="G194" s="7">
        <f>IF('OG Medical Examinations'!G194="No major surgery",0,VALUE('OG Medical Examinations'!G194))</f>
        <v>1</v>
      </c>
      <c r="H194" s="7" t="s">
        <v>2383</v>
      </c>
      <c r="I194" s="7" t="str">
        <f t="shared" ref="I194:I257" si="3">IF(B194&lt;18.5,"Underweight",IF(B194&lt;25,"Normal Weight",IF(B194&lt;30,"Overweight","Obesity")))</f>
        <v>Obesity</v>
      </c>
    </row>
    <row r="195" spans="1:9" x14ac:dyDescent="0.25">
      <c r="A195" s="7" t="s">
        <v>2179</v>
      </c>
      <c r="B195" s="7">
        <v>38.17</v>
      </c>
      <c r="C195" s="7">
        <v>4.53</v>
      </c>
      <c r="D195" s="7" t="s">
        <v>2380</v>
      </c>
      <c r="E195" s="7" t="s">
        <v>2383</v>
      </c>
      <c r="F195" s="7" t="s">
        <v>2380</v>
      </c>
      <c r="G195" s="7">
        <f>IF('OG Medical Examinations'!G195="No major surgery",0,VALUE('OG Medical Examinations'!G195))</f>
        <v>1</v>
      </c>
      <c r="H195" s="7" t="s">
        <v>2383</v>
      </c>
      <c r="I195" s="7" t="str">
        <f t="shared" si="3"/>
        <v>Obesity</v>
      </c>
    </row>
    <row r="196" spans="1:9" x14ac:dyDescent="0.25">
      <c r="A196" s="7" t="s">
        <v>2178</v>
      </c>
      <c r="B196" s="7">
        <v>36.954999999999998</v>
      </c>
      <c r="C196" s="7">
        <v>5.84</v>
      </c>
      <c r="D196" s="7" t="s">
        <v>2380</v>
      </c>
      <c r="E196" s="7" t="s">
        <v>2380</v>
      </c>
      <c r="F196" s="7" t="s">
        <v>2383</v>
      </c>
      <c r="G196" s="7">
        <f>IF('OG Medical Examinations'!G196="No major surgery",0,VALUE('OG Medical Examinations'!G196))</f>
        <v>1</v>
      </c>
      <c r="H196" s="7" t="s">
        <v>2383</v>
      </c>
      <c r="I196" s="7" t="str">
        <f t="shared" si="3"/>
        <v>Obesity</v>
      </c>
    </row>
    <row r="197" spans="1:9" x14ac:dyDescent="0.25">
      <c r="A197" s="7" t="s">
        <v>2177</v>
      </c>
      <c r="B197" s="7">
        <v>34.4</v>
      </c>
      <c r="C197" s="7">
        <v>4.9000000000000004</v>
      </c>
      <c r="D197" s="7" t="s">
        <v>2380</v>
      </c>
      <c r="E197" s="7" t="s">
        <v>2380</v>
      </c>
      <c r="F197" s="7" t="s">
        <v>2383</v>
      </c>
      <c r="G197" s="7">
        <f>IF('OG Medical Examinations'!G197="No major surgery",0,VALUE('OG Medical Examinations'!G197))</f>
        <v>1</v>
      </c>
      <c r="H197" s="7" t="s">
        <v>2383</v>
      </c>
      <c r="I197" s="7" t="str">
        <f t="shared" si="3"/>
        <v>Obesity</v>
      </c>
    </row>
    <row r="198" spans="1:9" x14ac:dyDescent="0.25">
      <c r="A198" s="7" t="s">
        <v>2176</v>
      </c>
      <c r="B198" s="7">
        <v>31.73</v>
      </c>
      <c r="C198" s="7">
        <v>4.3</v>
      </c>
      <c r="D198" s="7" t="s">
        <v>2380</v>
      </c>
      <c r="E198" s="7" t="s">
        <v>2380</v>
      </c>
      <c r="F198" s="7" t="s">
        <v>2380</v>
      </c>
      <c r="G198" s="7">
        <f>IF('OG Medical Examinations'!G198="No major surgery",0,VALUE('OG Medical Examinations'!G198))</f>
        <v>0</v>
      </c>
      <c r="H198" s="7" t="s">
        <v>2383</v>
      </c>
      <c r="I198" s="7" t="str">
        <f t="shared" si="3"/>
        <v>Obesity</v>
      </c>
    </row>
    <row r="199" spans="1:9" x14ac:dyDescent="0.25">
      <c r="A199" s="7" t="s">
        <v>2175</v>
      </c>
      <c r="B199" s="7">
        <v>36.64</v>
      </c>
      <c r="C199" s="7">
        <v>11.34</v>
      </c>
      <c r="D199" s="7" t="s">
        <v>2380</v>
      </c>
      <c r="E199" s="7" t="s">
        <v>2380</v>
      </c>
      <c r="F199" s="7" t="s">
        <v>2380</v>
      </c>
      <c r="G199" s="7">
        <f>IF('OG Medical Examinations'!G199="No major surgery",0,VALUE('OG Medical Examinations'!G199))</f>
        <v>0</v>
      </c>
      <c r="H199" s="7" t="s">
        <v>2383</v>
      </c>
      <c r="I199" s="7" t="str">
        <f t="shared" si="3"/>
        <v>Obesity</v>
      </c>
    </row>
    <row r="200" spans="1:9" x14ac:dyDescent="0.25">
      <c r="A200" s="7" t="s">
        <v>2174</v>
      </c>
      <c r="B200" s="7">
        <v>36.85</v>
      </c>
      <c r="C200" s="7">
        <v>5.88</v>
      </c>
      <c r="D200" s="7" t="s">
        <v>2380</v>
      </c>
      <c r="E200" s="7" t="s">
        <v>2383</v>
      </c>
      <c r="F200" s="7" t="s">
        <v>2380</v>
      </c>
      <c r="G200" s="7">
        <f>IF('OG Medical Examinations'!G200="No major surgery",0,VALUE('OG Medical Examinations'!G200))</f>
        <v>1</v>
      </c>
      <c r="H200" s="7" t="s">
        <v>2383</v>
      </c>
      <c r="I200" s="7" t="str">
        <f t="shared" si="3"/>
        <v>Obesity</v>
      </c>
    </row>
    <row r="201" spans="1:9" x14ac:dyDescent="0.25">
      <c r="A201" s="7" t="s">
        <v>2173</v>
      </c>
      <c r="B201" s="7">
        <v>33.33</v>
      </c>
      <c r="C201" s="7">
        <v>5.01</v>
      </c>
      <c r="D201" s="7" t="s">
        <v>2383</v>
      </c>
      <c r="E201" s="7" t="s">
        <v>2380</v>
      </c>
      <c r="F201" s="7" t="s">
        <v>2383</v>
      </c>
      <c r="G201" s="7">
        <f>IF('OG Medical Examinations'!G201="No major surgery",0,VALUE('OG Medical Examinations'!G201))</f>
        <v>1</v>
      </c>
      <c r="H201" s="7" t="s">
        <v>2383</v>
      </c>
      <c r="I201" s="7" t="str">
        <f t="shared" si="3"/>
        <v>Obesity</v>
      </c>
    </row>
    <row r="202" spans="1:9" x14ac:dyDescent="0.25">
      <c r="A202" s="7" t="s">
        <v>2172</v>
      </c>
      <c r="B202" s="7">
        <v>39.14</v>
      </c>
      <c r="C202" s="7">
        <v>4.4000000000000004</v>
      </c>
      <c r="D202" s="7" t="s">
        <v>2380</v>
      </c>
      <c r="E202" s="7" t="s">
        <v>2380</v>
      </c>
      <c r="F202" s="7" t="s">
        <v>2383</v>
      </c>
      <c r="G202" s="7">
        <f>IF('OG Medical Examinations'!G202="No major surgery",0,VALUE('OG Medical Examinations'!G202))</f>
        <v>1</v>
      </c>
      <c r="H202" s="7" t="s">
        <v>2383</v>
      </c>
      <c r="I202" s="7" t="str">
        <f t="shared" si="3"/>
        <v>Obesity</v>
      </c>
    </row>
    <row r="203" spans="1:9" x14ac:dyDescent="0.25">
      <c r="A203" s="7" t="s">
        <v>2171</v>
      </c>
      <c r="B203" s="7">
        <v>32.9</v>
      </c>
      <c r="C203" s="7">
        <v>6.26</v>
      </c>
      <c r="D203" s="7" t="s">
        <v>2383</v>
      </c>
      <c r="E203" s="7" t="s">
        <v>2380</v>
      </c>
      <c r="F203" s="7" t="s">
        <v>2380</v>
      </c>
      <c r="G203" s="7">
        <f>IF('OG Medical Examinations'!G203="No major surgery",0,VALUE('OG Medical Examinations'!G203))</f>
        <v>0</v>
      </c>
      <c r="H203" s="7" t="s">
        <v>2383</v>
      </c>
      <c r="I203" s="7" t="str">
        <f t="shared" si="3"/>
        <v>Obesity</v>
      </c>
    </row>
    <row r="204" spans="1:9" x14ac:dyDescent="0.25">
      <c r="A204" s="7" t="s">
        <v>2170</v>
      </c>
      <c r="B204" s="7">
        <v>29.78</v>
      </c>
      <c r="C204" s="7">
        <v>10.27</v>
      </c>
      <c r="D204" s="7" t="s">
        <v>2383</v>
      </c>
      <c r="E204" s="7" t="s">
        <v>2380</v>
      </c>
      <c r="F204" s="7" t="s">
        <v>2383</v>
      </c>
      <c r="G204" s="7">
        <f>IF('OG Medical Examinations'!G204="No major surgery",0,VALUE('OG Medical Examinations'!G204))</f>
        <v>1</v>
      </c>
      <c r="H204" s="7" t="s">
        <v>2383</v>
      </c>
      <c r="I204" s="7" t="str">
        <f t="shared" si="3"/>
        <v>Overweight</v>
      </c>
    </row>
    <row r="205" spans="1:9" x14ac:dyDescent="0.25">
      <c r="A205" s="7" t="s">
        <v>2169</v>
      </c>
      <c r="B205" s="7">
        <v>32.78</v>
      </c>
      <c r="C205" s="7">
        <v>5.27</v>
      </c>
      <c r="D205" s="7" t="s">
        <v>2380</v>
      </c>
      <c r="E205" s="7" t="s">
        <v>2380</v>
      </c>
      <c r="F205" s="7" t="s">
        <v>2380</v>
      </c>
      <c r="G205" s="7">
        <f>IF('OG Medical Examinations'!G205="No major surgery",0,VALUE('OG Medical Examinations'!G205))</f>
        <v>0</v>
      </c>
      <c r="H205" s="7" t="s">
        <v>2383</v>
      </c>
      <c r="I205" s="7" t="str">
        <f t="shared" si="3"/>
        <v>Obesity</v>
      </c>
    </row>
    <row r="206" spans="1:9" x14ac:dyDescent="0.25">
      <c r="A206" s="7" t="s">
        <v>2168</v>
      </c>
      <c r="B206" s="7">
        <v>41.65</v>
      </c>
      <c r="C206" s="7">
        <v>10.73</v>
      </c>
      <c r="D206" s="7" t="s">
        <v>2383</v>
      </c>
      <c r="E206" s="7" t="s">
        <v>2380</v>
      </c>
      <c r="F206" s="7" t="s">
        <v>2380</v>
      </c>
      <c r="G206" s="7">
        <f>IF('OG Medical Examinations'!G206="No major surgery",0,VALUE('OG Medical Examinations'!G206))</f>
        <v>0</v>
      </c>
      <c r="H206" s="7" t="s">
        <v>2383</v>
      </c>
      <c r="I206" s="7" t="str">
        <f t="shared" si="3"/>
        <v>Obesity</v>
      </c>
    </row>
    <row r="207" spans="1:9" x14ac:dyDescent="0.25">
      <c r="A207" s="7" t="s">
        <v>2167</v>
      </c>
      <c r="B207" s="7">
        <v>50.79</v>
      </c>
      <c r="C207" s="7">
        <v>4.45</v>
      </c>
      <c r="D207" s="7" t="s">
        <v>2380</v>
      </c>
      <c r="E207" s="7" t="s">
        <v>2380</v>
      </c>
      <c r="F207" s="7" t="s">
        <v>2380</v>
      </c>
      <c r="G207" s="7">
        <f>IF('OG Medical Examinations'!G207="No major surgery",0,VALUE('OG Medical Examinations'!G207))</f>
        <v>1</v>
      </c>
      <c r="H207" s="7" t="s">
        <v>2383</v>
      </c>
      <c r="I207" s="7" t="str">
        <f t="shared" si="3"/>
        <v>Obesity</v>
      </c>
    </row>
    <row r="208" spans="1:9" x14ac:dyDescent="0.25">
      <c r="A208" s="7" t="s">
        <v>2166</v>
      </c>
      <c r="B208" s="7">
        <v>35.43</v>
      </c>
      <c r="C208" s="7">
        <v>5.25</v>
      </c>
      <c r="D208" s="7" t="s">
        <v>2383</v>
      </c>
      <c r="E208" s="7" t="s">
        <v>2380</v>
      </c>
      <c r="F208" s="7" t="s">
        <v>2380</v>
      </c>
      <c r="G208" s="7">
        <f>IF('OG Medical Examinations'!G208="No major surgery",0,VALUE('OG Medical Examinations'!G208))</f>
        <v>0</v>
      </c>
      <c r="H208" s="7" t="s">
        <v>2383</v>
      </c>
      <c r="I208" s="7" t="str">
        <f t="shared" si="3"/>
        <v>Obesity</v>
      </c>
    </row>
    <row r="209" spans="1:9" x14ac:dyDescent="0.25">
      <c r="A209" s="7" t="s">
        <v>2165</v>
      </c>
      <c r="B209" s="7">
        <v>35.25</v>
      </c>
      <c r="C209" s="7">
        <v>9.51</v>
      </c>
      <c r="D209" s="7" t="s">
        <v>2380</v>
      </c>
      <c r="E209" s="7" t="s">
        <v>2380</v>
      </c>
      <c r="F209" s="7" t="s">
        <v>2380</v>
      </c>
      <c r="G209" s="7">
        <f>IF('OG Medical Examinations'!G209="No major surgery",0,VALUE('OG Medical Examinations'!G209))</f>
        <v>0</v>
      </c>
      <c r="H209" s="7" t="s">
        <v>2383</v>
      </c>
      <c r="I209" s="7" t="str">
        <f t="shared" si="3"/>
        <v>Obesity</v>
      </c>
    </row>
    <row r="210" spans="1:9" x14ac:dyDescent="0.25">
      <c r="A210" s="7" t="s">
        <v>2164</v>
      </c>
      <c r="B210" s="7">
        <v>36.85</v>
      </c>
      <c r="C210" s="7">
        <v>11.12</v>
      </c>
      <c r="D210" s="7" t="s">
        <v>2380</v>
      </c>
      <c r="E210" s="7" t="s">
        <v>2380</v>
      </c>
      <c r="F210" s="7" t="s">
        <v>2380</v>
      </c>
      <c r="G210" s="7">
        <f>IF('OG Medical Examinations'!G210="No major surgery",0,VALUE('OG Medical Examinations'!G210))</f>
        <v>0</v>
      </c>
      <c r="H210" s="7" t="s">
        <v>2383</v>
      </c>
      <c r="I210" s="7" t="str">
        <f t="shared" si="3"/>
        <v>Obesity</v>
      </c>
    </row>
    <row r="211" spans="1:9" x14ac:dyDescent="0.25">
      <c r="A211" s="7" t="s">
        <v>2163</v>
      </c>
      <c r="B211" s="7">
        <v>31.02</v>
      </c>
      <c r="C211" s="7">
        <v>4.5599999999999996</v>
      </c>
      <c r="D211" s="7" t="s">
        <v>2380</v>
      </c>
      <c r="E211" s="7" t="s">
        <v>2383</v>
      </c>
      <c r="F211" s="7" t="s">
        <v>2380</v>
      </c>
      <c r="G211" s="7">
        <f>IF('OG Medical Examinations'!G211="No major surgery",0,VALUE('OG Medical Examinations'!G211))</f>
        <v>1</v>
      </c>
      <c r="H211" s="7" t="s">
        <v>2383</v>
      </c>
      <c r="I211" s="7" t="str">
        <f t="shared" si="3"/>
        <v>Obesity</v>
      </c>
    </row>
    <row r="212" spans="1:9" x14ac:dyDescent="0.25">
      <c r="A212" s="7" t="s">
        <v>2162</v>
      </c>
      <c r="B212" s="7">
        <v>35.6</v>
      </c>
      <c r="C212" s="7">
        <v>4.0199999999999996</v>
      </c>
      <c r="D212" s="7" t="s">
        <v>2383</v>
      </c>
      <c r="E212" s="7" t="s">
        <v>2383</v>
      </c>
      <c r="F212" s="7" t="s">
        <v>2380</v>
      </c>
      <c r="G212" s="7">
        <f>IF('OG Medical Examinations'!G212="No major surgery",0,VALUE('OG Medical Examinations'!G212))</f>
        <v>2</v>
      </c>
      <c r="H212" s="7" t="s">
        <v>2383</v>
      </c>
      <c r="I212" s="7" t="str">
        <f t="shared" si="3"/>
        <v>Obesity</v>
      </c>
    </row>
    <row r="213" spans="1:9" x14ac:dyDescent="0.25">
      <c r="A213" s="7" t="s">
        <v>2161</v>
      </c>
      <c r="B213" s="7">
        <v>34.39</v>
      </c>
      <c r="C213" s="7">
        <v>8.7200000000000006</v>
      </c>
      <c r="D213" s="7" t="s">
        <v>2380</v>
      </c>
      <c r="E213" s="7" t="s">
        <v>2380</v>
      </c>
      <c r="F213" s="7" t="s">
        <v>2380</v>
      </c>
      <c r="G213" s="7">
        <f>IF('OG Medical Examinations'!G213="No major surgery",0,VALUE('OG Medical Examinations'!G213))</f>
        <v>0</v>
      </c>
      <c r="H213" s="7" t="s">
        <v>2383</v>
      </c>
      <c r="I213" s="7" t="str">
        <f t="shared" si="3"/>
        <v>Obesity</v>
      </c>
    </row>
    <row r="214" spans="1:9" x14ac:dyDescent="0.25">
      <c r="A214" s="7" t="s">
        <v>2160</v>
      </c>
      <c r="B214" s="7">
        <v>29.06</v>
      </c>
      <c r="C214" s="7">
        <v>6.25</v>
      </c>
      <c r="D214" s="7" t="s">
        <v>2383</v>
      </c>
      <c r="E214" s="7" t="s">
        <v>2380</v>
      </c>
      <c r="F214" s="7" t="s">
        <v>2380</v>
      </c>
      <c r="G214" s="7">
        <f>IF('OG Medical Examinations'!G214="No major surgery",0,VALUE('OG Medical Examinations'!G214))</f>
        <v>1</v>
      </c>
      <c r="H214" s="7" t="s">
        <v>2383</v>
      </c>
      <c r="I214" s="7" t="str">
        <f t="shared" si="3"/>
        <v>Overweight</v>
      </c>
    </row>
    <row r="215" spans="1:9" x14ac:dyDescent="0.25">
      <c r="A215" s="7" t="s">
        <v>2159</v>
      </c>
      <c r="B215" s="7">
        <v>35.799999999999997</v>
      </c>
      <c r="C215" s="7">
        <v>7.32</v>
      </c>
      <c r="D215" s="7" t="s">
        <v>2380</v>
      </c>
      <c r="E215" s="7" t="s">
        <v>2380</v>
      </c>
      <c r="F215" s="7" t="s">
        <v>2380</v>
      </c>
      <c r="G215" s="7">
        <f>IF('OG Medical Examinations'!G215="No major surgery",0,VALUE('OG Medical Examinations'!G215))</f>
        <v>2</v>
      </c>
      <c r="H215" s="7" t="s">
        <v>2383</v>
      </c>
      <c r="I215" s="7" t="str">
        <f t="shared" si="3"/>
        <v>Obesity</v>
      </c>
    </row>
    <row r="216" spans="1:9" x14ac:dyDescent="0.25">
      <c r="A216" s="7" t="s">
        <v>2158</v>
      </c>
      <c r="B216" s="7">
        <v>49.8</v>
      </c>
      <c r="C216" s="7">
        <v>4.24</v>
      </c>
      <c r="D216" s="7" t="s">
        <v>2380</v>
      </c>
      <c r="E216" s="7" t="s">
        <v>2380</v>
      </c>
      <c r="F216" s="7" t="s">
        <v>2380</v>
      </c>
      <c r="G216" s="7">
        <f>IF('OG Medical Examinations'!G216="No major surgery",0,VALUE('OG Medical Examinations'!G216))</f>
        <v>1</v>
      </c>
      <c r="H216" s="7" t="s">
        <v>2383</v>
      </c>
      <c r="I216" s="7" t="str">
        <f t="shared" si="3"/>
        <v>Obesity</v>
      </c>
    </row>
    <row r="217" spans="1:9" x14ac:dyDescent="0.25">
      <c r="A217" s="7" t="s">
        <v>2157</v>
      </c>
      <c r="B217" s="7">
        <v>35.71</v>
      </c>
      <c r="C217" s="7">
        <v>6.84</v>
      </c>
      <c r="D217" s="7" t="s">
        <v>2380</v>
      </c>
      <c r="E217" s="7" t="s">
        <v>2380</v>
      </c>
      <c r="F217" s="7" t="s">
        <v>2380</v>
      </c>
      <c r="G217" s="7">
        <f>IF('OG Medical Examinations'!G217="No major surgery",0,VALUE('OG Medical Examinations'!G217))</f>
        <v>2</v>
      </c>
      <c r="H217" s="7" t="s">
        <v>2383</v>
      </c>
      <c r="I217" s="7" t="str">
        <f t="shared" si="3"/>
        <v>Obesity</v>
      </c>
    </row>
    <row r="218" spans="1:9" x14ac:dyDescent="0.25">
      <c r="A218" s="7" t="s">
        <v>2156</v>
      </c>
      <c r="B218" s="7">
        <v>30.8</v>
      </c>
      <c r="C218" s="7">
        <v>5.23</v>
      </c>
      <c r="D218" s="7" t="s">
        <v>2383</v>
      </c>
      <c r="E218" s="7" t="s">
        <v>2380</v>
      </c>
      <c r="F218" s="7" t="s">
        <v>2380</v>
      </c>
      <c r="G218" s="7">
        <f>IF('OG Medical Examinations'!G218="No major surgery",0,VALUE('OG Medical Examinations'!G218))</f>
        <v>1</v>
      </c>
      <c r="H218" s="7" t="s">
        <v>2383</v>
      </c>
      <c r="I218" s="7" t="str">
        <f t="shared" si="3"/>
        <v>Obesity</v>
      </c>
    </row>
    <row r="219" spans="1:9" x14ac:dyDescent="0.25">
      <c r="A219" s="7" t="s">
        <v>2155</v>
      </c>
      <c r="B219" s="7">
        <v>33.69</v>
      </c>
      <c r="C219" s="7">
        <v>9.68</v>
      </c>
      <c r="D219" s="7" t="s">
        <v>2380</v>
      </c>
      <c r="E219" s="7" t="s">
        <v>2380</v>
      </c>
      <c r="F219" s="7" t="s">
        <v>2380</v>
      </c>
      <c r="G219" s="7">
        <f>IF('OG Medical Examinations'!G219="No major surgery",0,VALUE('OG Medical Examinations'!G219))</f>
        <v>0</v>
      </c>
      <c r="H219" s="7" t="s">
        <v>2383</v>
      </c>
      <c r="I219" s="7" t="str">
        <f t="shared" si="3"/>
        <v>Obesity</v>
      </c>
    </row>
    <row r="220" spans="1:9" x14ac:dyDescent="0.25">
      <c r="A220" s="7" t="s">
        <v>2154</v>
      </c>
      <c r="B220" s="7">
        <v>42.27</v>
      </c>
      <c r="C220" s="7">
        <v>6.05</v>
      </c>
      <c r="D220" s="7" t="s">
        <v>2383</v>
      </c>
      <c r="E220" s="7" t="s">
        <v>2380</v>
      </c>
      <c r="F220" s="7" t="s">
        <v>2380</v>
      </c>
      <c r="G220" s="7">
        <f>IF('OG Medical Examinations'!G220="No major surgery",0,VALUE('OG Medical Examinations'!G220))</f>
        <v>1</v>
      </c>
      <c r="H220" s="7" t="s">
        <v>2383</v>
      </c>
      <c r="I220" s="7" t="str">
        <f t="shared" si="3"/>
        <v>Obesity</v>
      </c>
    </row>
    <row r="221" spans="1:9" x14ac:dyDescent="0.25">
      <c r="A221" s="7" t="s">
        <v>2153</v>
      </c>
      <c r="B221" s="7">
        <v>53.25</v>
      </c>
      <c r="C221" s="7">
        <v>6.11</v>
      </c>
      <c r="D221" s="7" t="s">
        <v>2383</v>
      </c>
      <c r="E221" s="7" t="s">
        <v>2380</v>
      </c>
      <c r="F221" s="7" t="s">
        <v>2383</v>
      </c>
      <c r="G221" s="7">
        <f>IF('OG Medical Examinations'!G221="No major surgery",0,VALUE('OG Medical Examinations'!G221))</f>
        <v>1</v>
      </c>
      <c r="H221" s="7" t="s">
        <v>2383</v>
      </c>
      <c r="I221" s="7" t="str">
        <f t="shared" si="3"/>
        <v>Obesity</v>
      </c>
    </row>
    <row r="222" spans="1:9" x14ac:dyDescent="0.25">
      <c r="A222" s="7" t="s">
        <v>2152</v>
      </c>
      <c r="B222" s="7">
        <v>26.8</v>
      </c>
      <c r="C222" s="7">
        <v>10.93</v>
      </c>
      <c r="D222" s="7" t="s">
        <v>2383</v>
      </c>
      <c r="E222" s="7" t="s">
        <v>2380</v>
      </c>
      <c r="F222" s="7" t="s">
        <v>2380</v>
      </c>
      <c r="G222" s="7">
        <f>IF('OG Medical Examinations'!G222="No major surgery",0,VALUE('OG Medical Examinations'!G222))</f>
        <v>0</v>
      </c>
      <c r="H222" s="7" t="s">
        <v>2380</v>
      </c>
      <c r="I222" s="7" t="str">
        <f t="shared" si="3"/>
        <v>Overweight</v>
      </c>
    </row>
    <row r="223" spans="1:9" x14ac:dyDescent="0.25">
      <c r="A223" s="7" t="s">
        <v>2151</v>
      </c>
      <c r="B223" s="7">
        <v>28.5</v>
      </c>
      <c r="C223" s="7">
        <v>5.12</v>
      </c>
      <c r="D223" s="7" t="s">
        <v>2380</v>
      </c>
      <c r="E223" s="7" t="s">
        <v>2380</v>
      </c>
      <c r="F223" s="7" t="s">
        <v>2380</v>
      </c>
      <c r="G223" s="7">
        <f>IF('OG Medical Examinations'!G223="No major surgery",0,VALUE('OG Medical Examinations'!G223))</f>
        <v>1</v>
      </c>
      <c r="H223" s="7" t="s">
        <v>2383</v>
      </c>
      <c r="I223" s="7" t="str">
        <f t="shared" si="3"/>
        <v>Overweight</v>
      </c>
    </row>
    <row r="224" spans="1:9" x14ac:dyDescent="0.25">
      <c r="A224" s="7" t="s">
        <v>2150</v>
      </c>
      <c r="B224" s="7">
        <v>22.895</v>
      </c>
      <c r="C224" s="7">
        <v>5.72</v>
      </c>
      <c r="D224" s="7" t="s">
        <v>2380</v>
      </c>
      <c r="E224" s="7" t="s">
        <v>2380</v>
      </c>
      <c r="F224" s="7" t="s">
        <v>2380</v>
      </c>
      <c r="G224" s="7">
        <f>IF('OG Medical Examinations'!G224="No major surgery",0,VALUE('OG Medical Examinations'!G224))</f>
        <v>0</v>
      </c>
      <c r="H224" s="7" t="s">
        <v>2383</v>
      </c>
      <c r="I224" s="7" t="str">
        <f t="shared" si="3"/>
        <v>Normal Weight</v>
      </c>
    </row>
    <row r="225" spans="1:9" x14ac:dyDescent="0.25">
      <c r="A225" s="7" t="s">
        <v>2149</v>
      </c>
      <c r="B225" s="7">
        <v>34.06</v>
      </c>
      <c r="C225" s="7">
        <v>11.83</v>
      </c>
      <c r="D225" s="7" t="s">
        <v>2383</v>
      </c>
      <c r="E225" s="7" t="s">
        <v>2380</v>
      </c>
      <c r="F225" s="7" t="s">
        <v>2380</v>
      </c>
      <c r="G225" s="7">
        <f>IF('OG Medical Examinations'!G225="No major surgery",0,VALUE('OG Medical Examinations'!G225))</f>
        <v>1</v>
      </c>
      <c r="H225" s="7" t="s">
        <v>2383</v>
      </c>
      <c r="I225" s="7" t="str">
        <f t="shared" si="3"/>
        <v>Obesity</v>
      </c>
    </row>
    <row r="226" spans="1:9" x14ac:dyDescent="0.25">
      <c r="A226" s="7" t="s">
        <v>2148</v>
      </c>
      <c r="B226" s="7">
        <v>36.409999999999997</v>
      </c>
      <c r="C226" s="7">
        <v>4.55</v>
      </c>
      <c r="D226" s="7" t="s">
        <v>2380</v>
      </c>
      <c r="E226" s="7" t="s">
        <v>2380</v>
      </c>
      <c r="F226" s="7" t="s">
        <v>2380</v>
      </c>
      <c r="G226" s="7">
        <f>IF('OG Medical Examinations'!G226="No major surgery",0,VALUE('OG Medical Examinations'!G226))</f>
        <v>0</v>
      </c>
      <c r="H226" s="7" t="s">
        <v>2383</v>
      </c>
      <c r="I226" s="7" t="str">
        <f t="shared" si="3"/>
        <v>Obesity</v>
      </c>
    </row>
    <row r="227" spans="1:9" x14ac:dyDescent="0.25">
      <c r="A227" s="7" t="s">
        <v>2147</v>
      </c>
      <c r="B227" s="7">
        <v>52.3</v>
      </c>
      <c r="C227" s="7">
        <v>4.87</v>
      </c>
      <c r="D227" s="7" t="s">
        <v>2383</v>
      </c>
      <c r="E227" s="7" t="s">
        <v>2380</v>
      </c>
      <c r="F227" s="7" t="s">
        <v>2383</v>
      </c>
      <c r="G227" s="7">
        <f>IF('OG Medical Examinations'!G227="No major surgery",0,VALUE('OG Medical Examinations'!G227))</f>
        <v>1</v>
      </c>
      <c r="H227" s="7" t="s">
        <v>2383</v>
      </c>
      <c r="I227" s="7" t="str">
        <f t="shared" si="3"/>
        <v>Obesity</v>
      </c>
    </row>
    <row r="228" spans="1:9" x14ac:dyDescent="0.25">
      <c r="A228" s="7" t="s">
        <v>2146</v>
      </c>
      <c r="B228" s="7">
        <v>52.66</v>
      </c>
      <c r="C228" s="7">
        <v>4.45</v>
      </c>
      <c r="D228" s="7" t="s">
        <v>2380</v>
      </c>
      <c r="E228" s="7" t="s">
        <v>2380</v>
      </c>
      <c r="F228" s="7" t="s">
        <v>2380</v>
      </c>
      <c r="G228" s="7">
        <f>IF('OG Medical Examinations'!G228="No major surgery",0,VALUE('OG Medical Examinations'!G228))</f>
        <v>1</v>
      </c>
      <c r="H228" s="7" t="s">
        <v>2383</v>
      </c>
      <c r="I228" s="7" t="str">
        <f t="shared" si="3"/>
        <v>Obesity</v>
      </c>
    </row>
    <row r="229" spans="1:9" x14ac:dyDescent="0.25">
      <c r="A229" s="7" t="s">
        <v>2145</v>
      </c>
      <c r="B229" s="7">
        <v>29.57</v>
      </c>
      <c r="C229" s="7">
        <v>9.42</v>
      </c>
      <c r="D229" s="7" t="s">
        <v>2383</v>
      </c>
      <c r="E229" s="7" t="s">
        <v>2380</v>
      </c>
      <c r="F229" s="7" t="s">
        <v>2380</v>
      </c>
      <c r="G229" s="7">
        <f>IF('OG Medical Examinations'!G229="No major surgery",0,VALUE('OG Medical Examinations'!G229))</f>
        <v>0</v>
      </c>
      <c r="H229" s="7" t="s">
        <v>2383</v>
      </c>
      <c r="I229" s="7" t="str">
        <f t="shared" si="3"/>
        <v>Overweight</v>
      </c>
    </row>
    <row r="230" spans="1:9" x14ac:dyDescent="0.25">
      <c r="A230" s="7" t="s">
        <v>2144</v>
      </c>
      <c r="B230" s="7">
        <v>36.99</v>
      </c>
      <c r="C230" s="7">
        <v>5.37</v>
      </c>
      <c r="D230" s="7" t="s">
        <v>2383</v>
      </c>
      <c r="E230" s="7" t="s">
        <v>2380</v>
      </c>
      <c r="F230" s="7" t="s">
        <v>2383</v>
      </c>
      <c r="G230" s="7">
        <f>IF('OG Medical Examinations'!G230="No major surgery",0,VALUE('OG Medical Examinations'!G230))</f>
        <v>1</v>
      </c>
      <c r="H230" s="7" t="s">
        <v>2383</v>
      </c>
      <c r="I230" s="7" t="str">
        <f t="shared" si="3"/>
        <v>Obesity</v>
      </c>
    </row>
    <row r="231" spans="1:9" x14ac:dyDescent="0.25">
      <c r="A231" s="7" t="s">
        <v>2143</v>
      </c>
      <c r="B231" s="7">
        <v>31.4</v>
      </c>
      <c r="C231" s="7">
        <v>4.5999999999999996</v>
      </c>
      <c r="D231" s="7" t="s">
        <v>2383</v>
      </c>
      <c r="E231" s="7" t="s">
        <v>2380</v>
      </c>
      <c r="F231" s="7" t="s">
        <v>2380</v>
      </c>
      <c r="G231" s="7">
        <f>IF('OG Medical Examinations'!G231="No major surgery",0,VALUE('OG Medical Examinations'!G231))</f>
        <v>1</v>
      </c>
      <c r="H231" s="7" t="s">
        <v>2383</v>
      </c>
      <c r="I231" s="7" t="str">
        <f t="shared" si="3"/>
        <v>Obesity</v>
      </c>
    </row>
    <row r="232" spans="1:9" x14ac:dyDescent="0.25">
      <c r="A232" s="7" t="s">
        <v>2142</v>
      </c>
      <c r="B232" s="7">
        <v>34.9</v>
      </c>
      <c r="C232" s="7">
        <v>6.22</v>
      </c>
      <c r="D232" s="7" t="s">
        <v>2380</v>
      </c>
      <c r="E232" s="7" t="s">
        <v>2380</v>
      </c>
      <c r="F232" s="7" t="s">
        <v>2383</v>
      </c>
      <c r="G232" s="7">
        <f>IF('OG Medical Examinations'!G232="No major surgery",0,VALUE('OG Medical Examinations'!G232))</f>
        <v>1</v>
      </c>
      <c r="H232" s="7" t="s">
        <v>2383</v>
      </c>
      <c r="I232" s="7" t="str">
        <f t="shared" si="3"/>
        <v>Obesity</v>
      </c>
    </row>
    <row r="233" spans="1:9" x14ac:dyDescent="0.25">
      <c r="A233" s="7" t="s">
        <v>2141</v>
      </c>
      <c r="B233" s="7">
        <v>31.13</v>
      </c>
      <c r="C233" s="7">
        <v>4.5199999999999996</v>
      </c>
      <c r="D233" s="7" t="s">
        <v>2383</v>
      </c>
      <c r="E233" s="7" t="s">
        <v>2380</v>
      </c>
      <c r="F233" s="7" t="s">
        <v>2380</v>
      </c>
      <c r="G233" s="7">
        <f>IF('OG Medical Examinations'!G233="No major surgery",0,VALUE('OG Medical Examinations'!G233))</f>
        <v>1</v>
      </c>
      <c r="H233" s="7" t="s">
        <v>2383</v>
      </c>
      <c r="I233" s="7" t="str">
        <f t="shared" si="3"/>
        <v>Obesity</v>
      </c>
    </row>
    <row r="234" spans="1:9" x14ac:dyDescent="0.25">
      <c r="A234" s="7" t="s">
        <v>2140</v>
      </c>
      <c r="B234" s="7">
        <v>34.799999999999997</v>
      </c>
      <c r="C234" s="7">
        <v>6.18</v>
      </c>
      <c r="D234" s="7" t="s">
        <v>2380</v>
      </c>
      <c r="E234" s="7" t="s">
        <v>2380</v>
      </c>
      <c r="F234" s="7" t="s">
        <v>2383</v>
      </c>
      <c r="G234" s="7">
        <f>IF('OG Medical Examinations'!G234="No major surgery",0,VALUE('OG Medical Examinations'!G234))</f>
        <v>1</v>
      </c>
      <c r="H234" s="7" t="s">
        <v>2383</v>
      </c>
      <c r="I234" s="7" t="str">
        <f t="shared" si="3"/>
        <v>Obesity</v>
      </c>
    </row>
    <row r="235" spans="1:9" x14ac:dyDescent="0.25">
      <c r="A235" s="7" t="s">
        <v>2139</v>
      </c>
      <c r="B235" s="7">
        <v>31.68</v>
      </c>
      <c r="C235" s="7">
        <v>4.4000000000000004</v>
      </c>
      <c r="D235" s="7" t="s">
        <v>2380</v>
      </c>
      <c r="E235" s="7" t="s">
        <v>2380</v>
      </c>
      <c r="F235" s="7" t="s">
        <v>2380</v>
      </c>
      <c r="G235" s="7">
        <f>IF('OG Medical Examinations'!G235="No major surgery",0,VALUE('OG Medical Examinations'!G235))</f>
        <v>0</v>
      </c>
      <c r="H235" s="7" t="s">
        <v>2383</v>
      </c>
      <c r="I235" s="7" t="str">
        <f t="shared" si="3"/>
        <v>Obesity</v>
      </c>
    </row>
    <row r="236" spans="1:9" x14ac:dyDescent="0.25">
      <c r="A236" s="7" t="s">
        <v>2138</v>
      </c>
      <c r="B236" s="7">
        <v>33.534999999999997</v>
      </c>
      <c r="C236" s="7">
        <v>6.23</v>
      </c>
      <c r="D236" s="7" t="s">
        <v>2380</v>
      </c>
      <c r="E236" s="7" t="s">
        <v>2383</v>
      </c>
      <c r="F236" s="7" t="s">
        <v>2380</v>
      </c>
      <c r="G236" s="7">
        <f>IF('OG Medical Examinations'!G236="No major surgery",0,VALUE('OG Medical Examinations'!G236))</f>
        <v>1</v>
      </c>
      <c r="H236" s="7" t="s">
        <v>2383</v>
      </c>
      <c r="I236" s="7" t="str">
        <f t="shared" si="3"/>
        <v>Obesity</v>
      </c>
    </row>
    <row r="237" spans="1:9" x14ac:dyDescent="0.25">
      <c r="A237" s="7" t="s">
        <v>2137</v>
      </c>
      <c r="B237" s="7">
        <v>31.92</v>
      </c>
      <c r="C237" s="7">
        <v>5.33</v>
      </c>
      <c r="D237" s="7" t="s">
        <v>2383</v>
      </c>
      <c r="E237" s="7" t="s">
        <v>2380</v>
      </c>
      <c r="F237" s="7" t="s">
        <v>2380</v>
      </c>
      <c r="G237" s="7">
        <f>IF('OG Medical Examinations'!G237="No major surgery",0,VALUE('OG Medical Examinations'!G237))</f>
        <v>0</v>
      </c>
      <c r="H237" s="7" t="s">
        <v>2383</v>
      </c>
      <c r="I237" s="7" t="str">
        <f t="shared" si="3"/>
        <v>Obesity</v>
      </c>
    </row>
    <row r="238" spans="1:9" x14ac:dyDescent="0.25">
      <c r="A238" s="7" t="s">
        <v>2136</v>
      </c>
      <c r="B238" s="7">
        <v>32.700000000000003</v>
      </c>
      <c r="C238" s="7">
        <v>4.09</v>
      </c>
      <c r="D238" s="7" t="s">
        <v>2380</v>
      </c>
      <c r="E238" s="7" t="s">
        <v>2380</v>
      </c>
      <c r="F238" s="7" t="s">
        <v>2380</v>
      </c>
      <c r="G238" s="7">
        <f>IF('OG Medical Examinations'!G238="No major surgery",0,VALUE('OG Medical Examinations'!G238))</f>
        <v>1</v>
      </c>
      <c r="H238" s="7" t="s">
        <v>2383</v>
      </c>
      <c r="I238" s="7" t="str">
        <f t="shared" si="3"/>
        <v>Obesity</v>
      </c>
    </row>
    <row r="239" spans="1:9" x14ac:dyDescent="0.25">
      <c r="A239" s="7" t="s">
        <v>2135</v>
      </c>
      <c r="B239" s="7">
        <v>41.25</v>
      </c>
      <c r="C239" s="7">
        <v>5.19</v>
      </c>
      <c r="D239" s="7" t="s">
        <v>2380</v>
      </c>
      <c r="E239" s="7" t="s">
        <v>2380</v>
      </c>
      <c r="F239" s="7" t="s">
        <v>2380</v>
      </c>
      <c r="G239" s="7">
        <f>IF('OG Medical Examinations'!G239="No major surgery",0,VALUE('OG Medical Examinations'!G239))</f>
        <v>0</v>
      </c>
      <c r="H239" s="7" t="s">
        <v>2383</v>
      </c>
      <c r="I239" s="7" t="str">
        <f t="shared" si="3"/>
        <v>Obesity</v>
      </c>
    </row>
    <row r="240" spans="1:9" x14ac:dyDescent="0.25">
      <c r="A240" s="7" t="s">
        <v>2134</v>
      </c>
      <c r="B240" s="7">
        <v>33.11</v>
      </c>
      <c r="C240" s="7">
        <v>4.12</v>
      </c>
      <c r="D240" s="7" t="s">
        <v>2380</v>
      </c>
      <c r="E240" s="7" t="s">
        <v>2380</v>
      </c>
      <c r="F240" s="7" t="s">
        <v>2383</v>
      </c>
      <c r="G240" s="7">
        <f>IF('OG Medical Examinations'!G240="No major surgery",0,VALUE('OG Medical Examinations'!G240))</f>
        <v>1</v>
      </c>
      <c r="H240" s="7" t="s">
        <v>2383</v>
      </c>
      <c r="I240" s="7" t="str">
        <f t="shared" si="3"/>
        <v>Obesity</v>
      </c>
    </row>
    <row r="241" spans="1:9" x14ac:dyDescent="0.25">
      <c r="A241" s="7" t="s">
        <v>2133</v>
      </c>
      <c r="B241" s="7">
        <v>36.159999999999997</v>
      </c>
      <c r="C241" s="7">
        <v>5.0999999999999996</v>
      </c>
      <c r="D241" s="7" t="s">
        <v>2380</v>
      </c>
      <c r="E241" s="7" t="s">
        <v>2380</v>
      </c>
      <c r="F241" s="7" t="s">
        <v>2380</v>
      </c>
      <c r="G241" s="7">
        <f>IF('OG Medical Examinations'!G241="No major surgery",0,VALUE('OG Medical Examinations'!G241))</f>
        <v>1</v>
      </c>
      <c r="H241" s="7" t="s">
        <v>2383</v>
      </c>
      <c r="I241" s="7" t="str">
        <f t="shared" si="3"/>
        <v>Obesity</v>
      </c>
    </row>
    <row r="242" spans="1:9" x14ac:dyDescent="0.25">
      <c r="A242" s="7" t="s">
        <v>2132</v>
      </c>
      <c r="B242" s="7">
        <v>33.72</v>
      </c>
      <c r="C242" s="7">
        <v>6.21</v>
      </c>
      <c r="D242" s="7" t="s">
        <v>2383</v>
      </c>
      <c r="E242" s="7" t="s">
        <v>2380</v>
      </c>
      <c r="F242" s="7" t="s">
        <v>2383</v>
      </c>
      <c r="G242" s="7">
        <f>IF('OG Medical Examinations'!G242="No major surgery",0,VALUE('OG Medical Examinations'!G242))</f>
        <v>1</v>
      </c>
      <c r="H242" s="7" t="s">
        <v>2383</v>
      </c>
      <c r="I242" s="7" t="str">
        <f t="shared" si="3"/>
        <v>Obesity</v>
      </c>
    </row>
    <row r="243" spans="1:9" x14ac:dyDescent="0.25">
      <c r="A243" s="7" t="s">
        <v>2130</v>
      </c>
      <c r="B243" s="7">
        <v>37.74</v>
      </c>
      <c r="C243" s="7">
        <v>9.5299999999999994</v>
      </c>
      <c r="D243" s="7" t="s">
        <v>2383</v>
      </c>
      <c r="E243" s="7" t="s">
        <v>2380</v>
      </c>
      <c r="F243" s="7" t="s">
        <v>2380</v>
      </c>
      <c r="G243" s="7">
        <f>IF('OG Medical Examinations'!G243="No major surgery",0,VALUE('OG Medical Examinations'!G243))</f>
        <v>1</v>
      </c>
      <c r="H243" s="7" t="s">
        <v>2383</v>
      </c>
      <c r="I243" s="7" t="str">
        <f t="shared" si="3"/>
        <v>Obesity</v>
      </c>
    </row>
    <row r="244" spans="1:9" x14ac:dyDescent="0.25">
      <c r="A244" s="7" t="s">
        <v>2129</v>
      </c>
      <c r="B244" s="7">
        <v>48.75</v>
      </c>
      <c r="C244" s="7">
        <v>4.6399999999999997</v>
      </c>
      <c r="D244" s="7" t="s">
        <v>2383</v>
      </c>
      <c r="E244" s="7" t="s">
        <v>2380</v>
      </c>
      <c r="F244" s="7" t="s">
        <v>2380</v>
      </c>
      <c r="G244" s="7">
        <f>IF('OG Medical Examinations'!G244="No major surgery",0,VALUE('OG Medical Examinations'!G244))</f>
        <v>1</v>
      </c>
      <c r="H244" s="7" t="s">
        <v>2383</v>
      </c>
      <c r="I244" s="7" t="str">
        <f t="shared" si="3"/>
        <v>Obesity</v>
      </c>
    </row>
    <row r="245" spans="1:9" x14ac:dyDescent="0.25">
      <c r="A245" s="7" t="s">
        <v>2128</v>
      </c>
      <c r="B245" s="7">
        <v>31.065000000000001</v>
      </c>
      <c r="C245" s="7">
        <v>5.05</v>
      </c>
      <c r="D245" s="7" t="s">
        <v>2380</v>
      </c>
      <c r="E245" s="7" t="s">
        <v>2380</v>
      </c>
      <c r="F245" s="7" t="s">
        <v>2380</v>
      </c>
      <c r="G245" s="7">
        <f>IF('OG Medical Examinations'!G245="No major surgery",0,VALUE('OG Medical Examinations'!G245))</f>
        <v>1</v>
      </c>
      <c r="H245" s="7" t="s">
        <v>2383</v>
      </c>
      <c r="I245" s="7" t="str">
        <f t="shared" si="3"/>
        <v>Obesity</v>
      </c>
    </row>
    <row r="246" spans="1:9" x14ac:dyDescent="0.25">
      <c r="A246" s="7" t="s">
        <v>2127</v>
      </c>
      <c r="B246" s="7">
        <v>23.55</v>
      </c>
      <c r="C246" s="7">
        <v>10.38</v>
      </c>
      <c r="D246" s="7" t="s">
        <v>2380</v>
      </c>
      <c r="E246" s="7" t="s">
        <v>2380</v>
      </c>
      <c r="F246" s="7" t="s">
        <v>2380</v>
      </c>
      <c r="G246" s="7">
        <f>IF('OG Medical Examinations'!G246="No major surgery",0,VALUE('OG Medical Examinations'!G246))</f>
        <v>0</v>
      </c>
      <c r="H246" s="7" t="s">
        <v>2383</v>
      </c>
      <c r="I246" s="7" t="str">
        <f t="shared" si="3"/>
        <v>Normal Weight</v>
      </c>
    </row>
    <row r="247" spans="1:9" x14ac:dyDescent="0.25">
      <c r="A247" s="7" t="s">
        <v>2126</v>
      </c>
      <c r="B247" s="7">
        <v>30.18</v>
      </c>
      <c r="C247" s="7">
        <v>8.31</v>
      </c>
      <c r="D247" s="7" t="s">
        <v>2383</v>
      </c>
      <c r="E247" s="7" t="s">
        <v>2380</v>
      </c>
      <c r="F247" s="7" t="s">
        <v>2380</v>
      </c>
      <c r="G247" s="7">
        <f>IF('OG Medical Examinations'!G247="No major surgery",0,VALUE('OG Medical Examinations'!G247))</f>
        <v>1</v>
      </c>
      <c r="H247" s="7" t="s">
        <v>2383</v>
      </c>
      <c r="I247" s="7" t="str">
        <f t="shared" si="3"/>
        <v>Obesity</v>
      </c>
    </row>
    <row r="248" spans="1:9" x14ac:dyDescent="0.25">
      <c r="A248" s="7" t="s">
        <v>2125</v>
      </c>
      <c r="B248" s="7">
        <v>29.94</v>
      </c>
      <c r="C248" s="7">
        <v>7.59</v>
      </c>
      <c r="D248" s="7" t="s">
        <v>2380</v>
      </c>
      <c r="E248" s="7" t="s">
        <v>2380</v>
      </c>
      <c r="F248" s="7" t="s">
        <v>2380</v>
      </c>
      <c r="G248" s="7">
        <f>IF('OG Medical Examinations'!G248="No major surgery",0,VALUE('OG Medical Examinations'!G248))</f>
        <v>0</v>
      </c>
      <c r="H248" s="7" t="s">
        <v>2383</v>
      </c>
      <c r="I248" s="7" t="str">
        <f t="shared" si="3"/>
        <v>Overweight</v>
      </c>
    </row>
    <row r="249" spans="1:9" x14ac:dyDescent="0.25">
      <c r="A249" s="7" t="s">
        <v>2124</v>
      </c>
      <c r="B249" s="7">
        <v>31.4</v>
      </c>
      <c r="C249" s="7">
        <v>5.49</v>
      </c>
      <c r="D249" s="7" t="s">
        <v>2380</v>
      </c>
      <c r="E249" s="7" t="s">
        <v>2380</v>
      </c>
      <c r="F249" s="7" t="s">
        <v>2380</v>
      </c>
      <c r="G249" s="7">
        <f>IF('OG Medical Examinations'!G249="No major surgery",0,VALUE('OG Medical Examinations'!G249))</f>
        <v>0</v>
      </c>
      <c r="H249" s="7" t="s">
        <v>2383</v>
      </c>
      <c r="I249" s="7" t="str">
        <f t="shared" si="3"/>
        <v>Obesity</v>
      </c>
    </row>
    <row r="250" spans="1:9" x14ac:dyDescent="0.25">
      <c r="A250" s="7" t="s">
        <v>2123</v>
      </c>
      <c r="B250" s="7">
        <v>53.06</v>
      </c>
      <c r="C250" s="7">
        <v>11.68</v>
      </c>
      <c r="D250" s="7" t="s">
        <v>2380</v>
      </c>
      <c r="E250" s="7" t="s">
        <v>2380</v>
      </c>
      <c r="F250" s="7" t="s">
        <v>2380</v>
      </c>
      <c r="G250" s="7">
        <f>IF('OG Medical Examinations'!G250="No major surgery",0,VALUE('OG Medical Examinations'!G250))</f>
        <v>0</v>
      </c>
      <c r="H250" s="7" t="s">
        <v>2383</v>
      </c>
      <c r="I250" s="7" t="str">
        <f t="shared" si="3"/>
        <v>Obesity</v>
      </c>
    </row>
    <row r="251" spans="1:9" x14ac:dyDescent="0.25">
      <c r="A251" s="7" t="s">
        <v>2122</v>
      </c>
      <c r="B251" s="7">
        <v>30.25</v>
      </c>
      <c r="C251" s="7">
        <v>4.1900000000000004</v>
      </c>
      <c r="D251" s="7" t="s">
        <v>2380</v>
      </c>
      <c r="E251" s="7" t="s">
        <v>2380</v>
      </c>
      <c r="F251" s="7" t="s">
        <v>2380</v>
      </c>
      <c r="G251" s="7">
        <f>IF('OG Medical Examinations'!G251="No major surgery",0,VALUE('OG Medical Examinations'!G251))</f>
        <v>2</v>
      </c>
      <c r="H251" s="7" t="s">
        <v>2383</v>
      </c>
      <c r="I251" s="7" t="str">
        <f t="shared" si="3"/>
        <v>Obesity</v>
      </c>
    </row>
    <row r="252" spans="1:9" x14ac:dyDescent="0.25">
      <c r="A252" s="7" t="s">
        <v>2121</v>
      </c>
      <c r="B252" s="7">
        <v>46.68</v>
      </c>
      <c r="C252" s="7">
        <v>4.01</v>
      </c>
      <c r="D252" s="7" t="s">
        <v>2380</v>
      </c>
      <c r="E252" s="7" t="s">
        <v>2380</v>
      </c>
      <c r="F252" s="7" t="s">
        <v>2380</v>
      </c>
      <c r="G252" s="7">
        <f>IF('OG Medical Examinations'!G252="No major surgery",0,VALUE('OG Medical Examinations'!G252))</f>
        <v>0</v>
      </c>
      <c r="H252" s="7" t="s">
        <v>2383</v>
      </c>
      <c r="I252" s="7" t="str">
        <f t="shared" si="3"/>
        <v>Obesity</v>
      </c>
    </row>
    <row r="253" spans="1:9" x14ac:dyDescent="0.25">
      <c r="A253" s="7" t="s">
        <v>2120</v>
      </c>
      <c r="B253" s="7">
        <v>30.4</v>
      </c>
      <c r="C253" s="7">
        <v>5.91</v>
      </c>
      <c r="D253" s="7" t="s">
        <v>2380</v>
      </c>
      <c r="E253" s="7" t="s">
        <v>2383</v>
      </c>
      <c r="F253" s="7" t="s">
        <v>2380</v>
      </c>
      <c r="G253" s="7">
        <f>IF('OG Medical Examinations'!G253="No major surgery",0,VALUE('OG Medical Examinations'!G253))</f>
        <v>2</v>
      </c>
      <c r="H253" s="7" t="s">
        <v>2383</v>
      </c>
      <c r="I253" s="7" t="str">
        <f t="shared" si="3"/>
        <v>Obesity</v>
      </c>
    </row>
    <row r="254" spans="1:9" x14ac:dyDescent="0.25">
      <c r="A254" s="7" t="s">
        <v>2119</v>
      </c>
      <c r="B254" s="7">
        <v>30.2</v>
      </c>
      <c r="C254" s="7">
        <v>4.47</v>
      </c>
      <c r="D254" s="7" t="s">
        <v>2383</v>
      </c>
      <c r="E254" s="7" t="s">
        <v>2380</v>
      </c>
      <c r="F254" s="7" t="s">
        <v>2383</v>
      </c>
      <c r="G254" s="7">
        <f>IF('OG Medical Examinations'!G254="No major surgery",0,VALUE('OG Medical Examinations'!G254))</f>
        <v>1</v>
      </c>
      <c r="H254" s="7" t="s">
        <v>2383</v>
      </c>
      <c r="I254" s="7" t="str">
        <f t="shared" si="3"/>
        <v>Obesity</v>
      </c>
    </row>
    <row r="255" spans="1:9" x14ac:dyDescent="0.25">
      <c r="A255" s="7" t="s">
        <v>2118</v>
      </c>
      <c r="B255" s="7">
        <v>51.18</v>
      </c>
      <c r="C255" s="7">
        <v>4.5599999999999996</v>
      </c>
      <c r="D255" s="7" t="s">
        <v>2383</v>
      </c>
      <c r="E255" s="7" t="s">
        <v>2383</v>
      </c>
      <c r="F255" s="7" t="s">
        <v>2380</v>
      </c>
      <c r="G255" s="7">
        <f>IF('OG Medical Examinations'!G255="No major surgery",0,VALUE('OG Medical Examinations'!G255))</f>
        <v>2</v>
      </c>
      <c r="H255" s="7" t="s">
        <v>2383</v>
      </c>
      <c r="I255" s="7" t="str">
        <f t="shared" si="3"/>
        <v>Obesity</v>
      </c>
    </row>
    <row r="256" spans="1:9" x14ac:dyDescent="0.25">
      <c r="A256" s="7" t="s">
        <v>2117</v>
      </c>
      <c r="B256" s="7">
        <v>22.18</v>
      </c>
      <c r="C256" s="7">
        <v>9.9</v>
      </c>
      <c r="D256" s="7" t="s">
        <v>2380</v>
      </c>
      <c r="E256" s="7" t="s">
        <v>2380</v>
      </c>
      <c r="F256" s="7" t="s">
        <v>2380</v>
      </c>
      <c r="G256" s="7">
        <f>IF('OG Medical Examinations'!G256="No major surgery",0,VALUE('OG Medical Examinations'!G256))</f>
        <v>0</v>
      </c>
      <c r="H256" s="7" t="s">
        <v>2383</v>
      </c>
      <c r="I256" s="7" t="str">
        <f t="shared" si="3"/>
        <v>Normal Weight</v>
      </c>
    </row>
    <row r="257" spans="1:9" x14ac:dyDescent="0.25">
      <c r="A257" s="7" t="s">
        <v>2116</v>
      </c>
      <c r="B257" s="7">
        <v>31.92</v>
      </c>
      <c r="C257" s="7">
        <v>5.1100000000000003</v>
      </c>
      <c r="D257" s="7" t="s">
        <v>2380</v>
      </c>
      <c r="E257" s="7" t="s">
        <v>2380</v>
      </c>
      <c r="F257" s="7" t="s">
        <v>2383</v>
      </c>
      <c r="G257" s="7">
        <f>IF('OG Medical Examinations'!G257="No major surgery",0,VALUE('OG Medical Examinations'!G257))</f>
        <v>1</v>
      </c>
      <c r="H257" s="7" t="s">
        <v>2383</v>
      </c>
      <c r="I257" s="7" t="str">
        <f t="shared" si="3"/>
        <v>Obesity</v>
      </c>
    </row>
    <row r="258" spans="1:9" x14ac:dyDescent="0.25">
      <c r="A258" s="7" t="s">
        <v>2115</v>
      </c>
      <c r="B258" s="7">
        <v>31.73</v>
      </c>
      <c r="C258" s="7">
        <v>5.73</v>
      </c>
      <c r="D258" s="7" t="s">
        <v>2380</v>
      </c>
      <c r="E258" s="7" t="s">
        <v>2383</v>
      </c>
      <c r="F258" s="7" t="s">
        <v>2380</v>
      </c>
      <c r="G258" s="7">
        <f>IF('OG Medical Examinations'!G258="No major surgery",0,VALUE('OG Medical Examinations'!G258))</f>
        <v>1</v>
      </c>
      <c r="H258" s="7" t="s">
        <v>2383</v>
      </c>
      <c r="I258" s="7" t="str">
        <f t="shared" ref="I258:I321" si="4">IF(B258&lt;18.5,"Underweight",IF(B258&lt;25,"Normal Weight",IF(B258&lt;30,"Overweight","Obesity")))</f>
        <v>Obesity</v>
      </c>
    </row>
    <row r="259" spans="1:9" x14ac:dyDescent="0.25">
      <c r="A259" s="7" t="s">
        <v>2114</v>
      </c>
      <c r="B259" s="7">
        <v>45.52</v>
      </c>
      <c r="C259" s="7">
        <v>6.04</v>
      </c>
      <c r="D259" s="7" t="s">
        <v>2380</v>
      </c>
      <c r="E259" s="7" t="s">
        <v>2380</v>
      </c>
      <c r="F259" s="7" t="s">
        <v>2383</v>
      </c>
      <c r="G259" s="7">
        <f>IF('OG Medical Examinations'!G259="No major surgery",0,VALUE('OG Medical Examinations'!G259))</f>
        <v>1</v>
      </c>
      <c r="H259" s="7" t="s">
        <v>2383</v>
      </c>
      <c r="I259" s="7" t="str">
        <f t="shared" si="4"/>
        <v>Obesity</v>
      </c>
    </row>
    <row r="260" spans="1:9" x14ac:dyDescent="0.25">
      <c r="A260" s="7" t="s">
        <v>2113</v>
      </c>
      <c r="B260" s="7">
        <v>52.81</v>
      </c>
      <c r="C260" s="7">
        <v>5.19</v>
      </c>
      <c r="D260" s="7" t="s">
        <v>2380</v>
      </c>
      <c r="E260" s="7" t="s">
        <v>2380</v>
      </c>
      <c r="F260" s="7" t="s">
        <v>2383</v>
      </c>
      <c r="G260" s="7">
        <f>IF('OG Medical Examinations'!G260="No major surgery",0,VALUE('OG Medical Examinations'!G260))</f>
        <v>1</v>
      </c>
      <c r="H260" s="7" t="s">
        <v>2383</v>
      </c>
      <c r="I260" s="7" t="str">
        <f t="shared" si="4"/>
        <v>Obesity</v>
      </c>
    </row>
    <row r="261" spans="1:9" x14ac:dyDescent="0.25">
      <c r="A261" s="7" t="s">
        <v>2112</v>
      </c>
      <c r="B261" s="7">
        <v>33.58</v>
      </c>
      <c r="C261" s="7">
        <v>5.56</v>
      </c>
      <c r="D261" s="7" t="s">
        <v>2380</v>
      </c>
      <c r="E261" s="7" t="s">
        <v>2380</v>
      </c>
      <c r="F261" s="7" t="s">
        <v>2380</v>
      </c>
      <c r="G261" s="7">
        <f>IF('OG Medical Examinations'!G261="No major surgery",0,VALUE('OG Medical Examinations'!G261))</f>
        <v>1</v>
      </c>
      <c r="H261" s="7" t="s">
        <v>2383</v>
      </c>
      <c r="I261" s="7" t="str">
        <f t="shared" si="4"/>
        <v>Obesity</v>
      </c>
    </row>
    <row r="262" spans="1:9" x14ac:dyDescent="0.25">
      <c r="A262" s="7" t="s">
        <v>2111</v>
      </c>
      <c r="B262" s="7">
        <v>30.684999999999999</v>
      </c>
      <c r="C262" s="7">
        <v>8.23</v>
      </c>
      <c r="D262" s="7" t="s">
        <v>2380</v>
      </c>
      <c r="E262" s="7" t="s">
        <v>2380</v>
      </c>
      <c r="F262" s="7" t="s">
        <v>2380</v>
      </c>
      <c r="G262" s="7">
        <f>IF('OG Medical Examinations'!G262="No major surgery",0,VALUE('OG Medical Examinations'!G262))</f>
        <v>0</v>
      </c>
      <c r="H262" s="7" t="s">
        <v>2383</v>
      </c>
      <c r="I262" s="7" t="str">
        <f t="shared" si="4"/>
        <v>Obesity</v>
      </c>
    </row>
    <row r="263" spans="1:9" x14ac:dyDescent="0.25">
      <c r="A263" s="7" t="s">
        <v>2110</v>
      </c>
      <c r="B263" s="7">
        <v>37.524999999999999</v>
      </c>
      <c r="C263" s="7">
        <v>9.0299999999999994</v>
      </c>
      <c r="D263" s="7" t="s">
        <v>2383</v>
      </c>
      <c r="E263" s="7" t="s">
        <v>2380</v>
      </c>
      <c r="F263" s="7" t="s">
        <v>2380</v>
      </c>
      <c r="G263" s="7">
        <f>IF('OG Medical Examinations'!G263="No major surgery",0,VALUE('OG Medical Examinations'!G263))</f>
        <v>2</v>
      </c>
      <c r="H263" s="7" t="s">
        <v>2380</v>
      </c>
      <c r="I263" s="7" t="str">
        <f t="shared" si="4"/>
        <v>Obesity</v>
      </c>
    </row>
    <row r="264" spans="1:9" x14ac:dyDescent="0.25">
      <c r="A264" s="7" t="s">
        <v>2109</v>
      </c>
      <c r="B264" s="7">
        <v>34.5</v>
      </c>
      <c r="C264" s="7">
        <v>4.07</v>
      </c>
      <c r="D264" s="7" t="s">
        <v>2383</v>
      </c>
      <c r="E264" s="7" t="s">
        <v>2380</v>
      </c>
      <c r="F264" s="7" t="s">
        <v>2380</v>
      </c>
      <c r="G264" s="7">
        <f>IF('OG Medical Examinations'!G264="No major surgery",0,VALUE('OG Medical Examinations'!G264))</f>
        <v>0</v>
      </c>
      <c r="H264" s="7" t="s">
        <v>2383</v>
      </c>
      <c r="I264" s="7" t="str">
        <f t="shared" si="4"/>
        <v>Obesity</v>
      </c>
    </row>
    <row r="265" spans="1:9" x14ac:dyDescent="0.25">
      <c r="A265" s="7" t="s">
        <v>2108</v>
      </c>
      <c r="B265" s="7">
        <v>28.16</v>
      </c>
      <c r="C265" s="7">
        <v>5.77</v>
      </c>
      <c r="D265" s="7" t="s">
        <v>2380</v>
      </c>
      <c r="E265" s="7" t="s">
        <v>2380</v>
      </c>
      <c r="F265" s="7" t="s">
        <v>2380</v>
      </c>
      <c r="G265" s="7">
        <f>IF('OG Medical Examinations'!G265="No major surgery",0,VALUE('OG Medical Examinations'!G265))</f>
        <v>2</v>
      </c>
      <c r="H265" s="7" t="s">
        <v>2383</v>
      </c>
      <c r="I265" s="7" t="str">
        <f t="shared" si="4"/>
        <v>Overweight</v>
      </c>
    </row>
    <row r="266" spans="1:9" x14ac:dyDescent="0.25">
      <c r="A266" s="7" t="s">
        <v>2107</v>
      </c>
      <c r="B266" s="7">
        <v>30.02</v>
      </c>
      <c r="C266" s="7">
        <v>5.98</v>
      </c>
      <c r="D266" s="7" t="s">
        <v>2380</v>
      </c>
      <c r="E266" s="7" t="s">
        <v>2380</v>
      </c>
      <c r="F266" s="7" t="s">
        <v>2383</v>
      </c>
      <c r="G266" s="7">
        <f>IF('OG Medical Examinations'!G266="No major surgery",0,VALUE('OG Medical Examinations'!G266))</f>
        <v>1</v>
      </c>
      <c r="H266" s="7" t="s">
        <v>2383</v>
      </c>
      <c r="I266" s="7" t="str">
        <f t="shared" si="4"/>
        <v>Obesity</v>
      </c>
    </row>
    <row r="267" spans="1:9" x14ac:dyDescent="0.25">
      <c r="A267" s="7" t="s">
        <v>2106</v>
      </c>
      <c r="B267" s="7">
        <v>37.82</v>
      </c>
      <c r="C267" s="7">
        <v>6.01</v>
      </c>
      <c r="D267" s="7" t="s">
        <v>2380</v>
      </c>
      <c r="E267" s="7" t="s">
        <v>2380</v>
      </c>
      <c r="F267" s="7" t="s">
        <v>2380</v>
      </c>
      <c r="G267" s="7">
        <f>IF('OG Medical Examinations'!G267="No major surgery",0,VALUE('OG Medical Examinations'!G267))</f>
        <v>0</v>
      </c>
      <c r="H267" s="7" t="s">
        <v>2383</v>
      </c>
      <c r="I267" s="7" t="str">
        <f t="shared" si="4"/>
        <v>Obesity</v>
      </c>
    </row>
    <row r="268" spans="1:9" x14ac:dyDescent="0.25">
      <c r="A268" s="7" t="s">
        <v>2105</v>
      </c>
      <c r="B268" s="7">
        <v>33.14</v>
      </c>
      <c r="C268" s="7">
        <v>5.67</v>
      </c>
      <c r="D268" s="7" t="s">
        <v>2383</v>
      </c>
      <c r="E268" s="7" t="s">
        <v>2380</v>
      </c>
      <c r="F268" s="7" t="s">
        <v>2380</v>
      </c>
      <c r="G268" s="7">
        <f>IF('OG Medical Examinations'!G268="No major surgery",0,VALUE('OG Medical Examinations'!G268))</f>
        <v>0</v>
      </c>
      <c r="H268" s="7" t="s">
        <v>2383</v>
      </c>
      <c r="I268" s="7" t="str">
        <f t="shared" si="4"/>
        <v>Obesity</v>
      </c>
    </row>
    <row r="269" spans="1:9" x14ac:dyDescent="0.25">
      <c r="A269" s="7" t="s">
        <v>2104</v>
      </c>
      <c r="B269" s="7">
        <v>25.14</v>
      </c>
      <c r="C269" s="7">
        <v>6.02</v>
      </c>
      <c r="D269" s="7" t="s">
        <v>2383</v>
      </c>
      <c r="E269" s="7" t="s">
        <v>2380</v>
      </c>
      <c r="F269" s="7" t="s">
        <v>2383</v>
      </c>
      <c r="G269" s="7">
        <f>IF('OG Medical Examinations'!G269="No major surgery",0,VALUE('OG Medical Examinations'!G269))</f>
        <v>1</v>
      </c>
      <c r="H269" s="7" t="s">
        <v>2383</v>
      </c>
      <c r="I269" s="7" t="str">
        <f t="shared" si="4"/>
        <v>Overweight</v>
      </c>
    </row>
    <row r="270" spans="1:9" x14ac:dyDescent="0.25">
      <c r="A270" s="7" t="s">
        <v>2103</v>
      </c>
      <c r="B270" s="7">
        <v>20.18</v>
      </c>
      <c r="C270" s="7">
        <v>11.19</v>
      </c>
      <c r="D270" s="7" t="s">
        <v>2380</v>
      </c>
      <c r="E270" s="7" t="s">
        <v>2380</v>
      </c>
      <c r="F270" s="7" t="s">
        <v>2380</v>
      </c>
      <c r="G270" s="7">
        <f>IF('OG Medical Examinations'!G270="No major surgery",0,VALUE('OG Medical Examinations'!G270))</f>
        <v>0</v>
      </c>
      <c r="H270" s="7" t="s">
        <v>2383</v>
      </c>
      <c r="I270" s="7" t="str">
        <f t="shared" si="4"/>
        <v>Normal Weight</v>
      </c>
    </row>
    <row r="271" spans="1:9" x14ac:dyDescent="0.25">
      <c r="A271" s="7" t="s">
        <v>2102</v>
      </c>
      <c r="B271" s="7">
        <v>44.36</v>
      </c>
      <c r="C271" s="7">
        <v>5.1100000000000003</v>
      </c>
      <c r="D271" s="7" t="s">
        <v>2380</v>
      </c>
      <c r="E271" s="7" t="s">
        <v>2380</v>
      </c>
      <c r="F271" s="7" t="s">
        <v>2380</v>
      </c>
      <c r="G271" s="7">
        <f>IF('OG Medical Examinations'!G271="No major surgery",0,VALUE('OG Medical Examinations'!G271))</f>
        <v>0</v>
      </c>
      <c r="H271" s="7" t="s">
        <v>2383</v>
      </c>
      <c r="I271" s="7" t="str">
        <f t="shared" si="4"/>
        <v>Obesity</v>
      </c>
    </row>
    <row r="272" spans="1:9" x14ac:dyDescent="0.25">
      <c r="A272" s="7" t="s">
        <v>2101</v>
      </c>
      <c r="B272" s="7">
        <v>23.82</v>
      </c>
      <c r="C272" s="7">
        <v>10.85</v>
      </c>
      <c r="D272" s="7" t="s">
        <v>2383</v>
      </c>
      <c r="E272" s="7" t="s">
        <v>2380</v>
      </c>
      <c r="F272" s="7" t="s">
        <v>2380</v>
      </c>
      <c r="G272" s="7">
        <f>IF('OG Medical Examinations'!G272="No major surgery",0,VALUE('OG Medical Examinations'!G272))</f>
        <v>0</v>
      </c>
      <c r="H272" s="7" t="s">
        <v>2383</v>
      </c>
      <c r="I272" s="7" t="str">
        <f t="shared" si="4"/>
        <v>Normal Weight</v>
      </c>
    </row>
    <row r="273" spans="1:9" x14ac:dyDescent="0.25">
      <c r="A273" s="7" t="s">
        <v>2100</v>
      </c>
      <c r="B273" s="7">
        <v>45</v>
      </c>
      <c r="C273" s="7">
        <v>5.24</v>
      </c>
      <c r="D273" s="7" t="s">
        <v>2383</v>
      </c>
      <c r="E273" s="7" t="s">
        <v>2380</v>
      </c>
      <c r="F273" s="7" t="s">
        <v>2380</v>
      </c>
      <c r="G273" s="7">
        <f>IF('OG Medical Examinations'!G273="No major surgery",0,VALUE('OG Medical Examinations'!G273))</f>
        <v>1</v>
      </c>
      <c r="H273" s="7" t="s">
        <v>2383</v>
      </c>
      <c r="I273" s="7" t="str">
        <f t="shared" si="4"/>
        <v>Obesity</v>
      </c>
    </row>
    <row r="274" spans="1:9" x14ac:dyDescent="0.25">
      <c r="A274" s="7" t="s">
        <v>2099</v>
      </c>
      <c r="B274" s="7">
        <v>26.62</v>
      </c>
      <c r="C274" s="7">
        <v>10.08</v>
      </c>
      <c r="D274" s="7" t="s">
        <v>2380</v>
      </c>
      <c r="E274" s="7" t="s">
        <v>2380</v>
      </c>
      <c r="F274" s="7" t="s">
        <v>2380</v>
      </c>
      <c r="G274" s="7">
        <f>IF('OG Medical Examinations'!G274="No major surgery",0,VALUE('OG Medical Examinations'!G274))</f>
        <v>0</v>
      </c>
      <c r="H274" s="7" t="s">
        <v>2383</v>
      </c>
      <c r="I274" s="7" t="str">
        <f t="shared" si="4"/>
        <v>Overweight</v>
      </c>
    </row>
    <row r="275" spans="1:9" x14ac:dyDescent="0.25">
      <c r="A275" s="7" t="s">
        <v>2098</v>
      </c>
      <c r="B275" s="7">
        <v>32.67</v>
      </c>
      <c r="C275" s="7">
        <v>10.97</v>
      </c>
      <c r="D275" s="7" t="s">
        <v>2383</v>
      </c>
      <c r="E275" s="7" t="s">
        <v>2380</v>
      </c>
      <c r="F275" s="7" t="s">
        <v>2380</v>
      </c>
      <c r="G275" s="7">
        <f>IF('OG Medical Examinations'!G275="No major surgery",0,VALUE('OG Medical Examinations'!G275))</f>
        <v>0</v>
      </c>
      <c r="H275" s="7" t="s">
        <v>2383</v>
      </c>
      <c r="I275" s="7" t="str">
        <f t="shared" si="4"/>
        <v>Obesity</v>
      </c>
    </row>
    <row r="276" spans="1:9" x14ac:dyDescent="0.25">
      <c r="A276" s="7" t="s">
        <v>2097</v>
      </c>
      <c r="B276" s="7">
        <v>44.44</v>
      </c>
      <c r="C276" s="7">
        <v>4.9000000000000004</v>
      </c>
      <c r="D276" s="7" t="s">
        <v>2383</v>
      </c>
      <c r="E276" s="7" t="s">
        <v>2380</v>
      </c>
      <c r="F276" s="7" t="s">
        <v>2380</v>
      </c>
      <c r="G276" s="7">
        <f>IF('OG Medical Examinations'!G276="No major surgery",0,VALUE('OG Medical Examinations'!G276))</f>
        <v>1</v>
      </c>
      <c r="H276" s="7" t="s">
        <v>2383</v>
      </c>
      <c r="I276" s="7" t="str">
        <f t="shared" si="4"/>
        <v>Obesity</v>
      </c>
    </row>
    <row r="277" spans="1:9" x14ac:dyDescent="0.25">
      <c r="A277" s="7" t="s">
        <v>2096</v>
      </c>
      <c r="B277" s="7">
        <v>28.31</v>
      </c>
      <c r="C277" s="7">
        <v>5.33</v>
      </c>
      <c r="D277" s="7" t="s">
        <v>2380</v>
      </c>
      <c r="E277" s="7" t="s">
        <v>2380</v>
      </c>
      <c r="F277" s="7" t="s">
        <v>2380</v>
      </c>
      <c r="G277" s="7">
        <f>IF('OG Medical Examinations'!G277="No major surgery",0,VALUE('OG Medical Examinations'!G277))</f>
        <v>0</v>
      </c>
      <c r="H277" s="7" t="s">
        <v>2383</v>
      </c>
      <c r="I277" s="7" t="str">
        <f t="shared" si="4"/>
        <v>Overweight</v>
      </c>
    </row>
    <row r="278" spans="1:9" x14ac:dyDescent="0.25">
      <c r="A278" s="7" t="s">
        <v>2095</v>
      </c>
      <c r="B278" s="7">
        <v>25.05</v>
      </c>
      <c r="C278" s="7">
        <v>4.6100000000000003</v>
      </c>
      <c r="D278" s="7" t="s">
        <v>2380</v>
      </c>
      <c r="E278" s="7" t="s">
        <v>2380</v>
      </c>
      <c r="F278" s="7" t="s">
        <v>2380</v>
      </c>
      <c r="G278" s="7">
        <f>IF('OG Medical Examinations'!G278="No major surgery",0,VALUE('OG Medical Examinations'!G278))</f>
        <v>2</v>
      </c>
      <c r="H278" s="7" t="s">
        <v>2383</v>
      </c>
      <c r="I278" s="7" t="str">
        <f t="shared" si="4"/>
        <v>Overweight</v>
      </c>
    </row>
    <row r="279" spans="1:9" x14ac:dyDescent="0.25">
      <c r="A279" s="7" t="s">
        <v>2094</v>
      </c>
      <c r="B279" s="7">
        <v>28.34</v>
      </c>
      <c r="C279" s="7">
        <v>8.18</v>
      </c>
      <c r="D279" s="7" t="s">
        <v>2380</v>
      </c>
      <c r="E279" s="7" t="s">
        <v>2380</v>
      </c>
      <c r="F279" s="7" t="s">
        <v>2380</v>
      </c>
      <c r="G279" s="7">
        <f>IF('OG Medical Examinations'!G279="No major surgery",0,VALUE('OG Medical Examinations'!G279))</f>
        <v>0</v>
      </c>
      <c r="H279" s="7" t="s">
        <v>2383</v>
      </c>
      <c r="I279" s="7" t="str">
        <f t="shared" si="4"/>
        <v>Overweight</v>
      </c>
    </row>
    <row r="280" spans="1:9" x14ac:dyDescent="0.25">
      <c r="A280" s="7" t="s">
        <v>2093</v>
      </c>
      <c r="B280" s="7">
        <v>17.765000000000001</v>
      </c>
      <c r="C280" s="7">
        <v>5.62</v>
      </c>
      <c r="D280" s="7" t="s">
        <v>2380</v>
      </c>
      <c r="E280" s="7" t="s">
        <v>2380</v>
      </c>
      <c r="F280" s="7" t="s">
        <v>2380</v>
      </c>
      <c r="G280" s="7">
        <f>IF('OG Medical Examinations'!G280="No major surgery",0,VALUE('OG Medical Examinations'!G280))</f>
        <v>0</v>
      </c>
      <c r="H280" s="7" t="s">
        <v>2383</v>
      </c>
      <c r="I280" s="7" t="str">
        <f t="shared" si="4"/>
        <v>Underweight</v>
      </c>
    </row>
    <row r="281" spans="1:9" x14ac:dyDescent="0.25">
      <c r="A281" s="7" t="s">
        <v>2092</v>
      </c>
      <c r="B281" s="7">
        <v>36.119999999999997</v>
      </c>
      <c r="C281" s="7">
        <v>5.82</v>
      </c>
      <c r="D281" s="7" t="s">
        <v>2380</v>
      </c>
      <c r="E281" s="7" t="s">
        <v>2380</v>
      </c>
      <c r="F281" s="7" t="s">
        <v>2380</v>
      </c>
      <c r="G281" s="7">
        <f>IF('OG Medical Examinations'!G281="No major surgery",0,VALUE('OG Medical Examinations'!G281))</f>
        <v>0</v>
      </c>
      <c r="H281" s="7" t="s">
        <v>2383</v>
      </c>
      <c r="I281" s="7" t="str">
        <f t="shared" si="4"/>
        <v>Obesity</v>
      </c>
    </row>
    <row r="282" spans="1:9" x14ac:dyDescent="0.25">
      <c r="A282" s="7" t="s">
        <v>2091</v>
      </c>
      <c r="B282" s="7">
        <v>23.19</v>
      </c>
      <c r="C282" s="7">
        <v>7.66</v>
      </c>
      <c r="D282" s="7" t="s">
        <v>2380</v>
      </c>
      <c r="E282" s="7" t="s">
        <v>2380</v>
      </c>
      <c r="F282" s="7" t="s">
        <v>2380</v>
      </c>
      <c r="G282" s="7">
        <f>IF('OG Medical Examinations'!G282="No major surgery",0,VALUE('OG Medical Examinations'!G282))</f>
        <v>0</v>
      </c>
      <c r="H282" s="7" t="s">
        <v>2383</v>
      </c>
      <c r="I282" s="7" t="str">
        <f t="shared" si="4"/>
        <v>Normal Weight</v>
      </c>
    </row>
    <row r="283" spans="1:9" x14ac:dyDescent="0.25">
      <c r="A283" s="7" t="s">
        <v>2090</v>
      </c>
      <c r="B283" s="7">
        <v>35.99</v>
      </c>
      <c r="C283" s="7">
        <v>4.2300000000000004</v>
      </c>
      <c r="D283" s="7" t="s">
        <v>2380</v>
      </c>
      <c r="E283" s="7" t="s">
        <v>2380</v>
      </c>
      <c r="F283" s="7" t="s">
        <v>2380</v>
      </c>
      <c r="G283" s="7">
        <f>IF('OG Medical Examinations'!G283="No major surgery",0,VALUE('OG Medical Examinations'!G283))</f>
        <v>0</v>
      </c>
      <c r="H283" s="7" t="s">
        <v>2383</v>
      </c>
      <c r="I283" s="7" t="str">
        <f t="shared" si="4"/>
        <v>Obesity</v>
      </c>
    </row>
    <row r="284" spans="1:9" x14ac:dyDescent="0.25">
      <c r="A284" s="7" t="s">
        <v>2089</v>
      </c>
      <c r="B284" s="7">
        <v>30.25</v>
      </c>
      <c r="C284" s="7">
        <v>5.58</v>
      </c>
      <c r="D284" s="7" t="s">
        <v>2380</v>
      </c>
      <c r="E284" s="7" t="s">
        <v>2380</v>
      </c>
      <c r="F284" s="7" t="s">
        <v>2383</v>
      </c>
      <c r="G284" s="7">
        <f>IF('OG Medical Examinations'!G284="No major surgery",0,VALUE('OG Medical Examinations'!G284))</f>
        <v>1</v>
      </c>
      <c r="H284" s="7" t="s">
        <v>2383</v>
      </c>
      <c r="I284" s="7" t="str">
        <f t="shared" si="4"/>
        <v>Obesity</v>
      </c>
    </row>
    <row r="285" spans="1:9" x14ac:dyDescent="0.25">
      <c r="A285" s="7" t="s">
        <v>2088</v>
      </c>
      <c r="B285" s="7">
        <v>26.24</v>
      </c>
      <c r="C285" s="7">
        <v>6.26</v>
      </c>
      <c r="D285" s="7" t="s">
        <v>2383</v>
      </c>
      <c r="E285" s="7" t="s">
        <v>2380</v>
      </c>
      <c r="F285" s="7" t="s">
        <v>2380</v>
      </c>
      <c r="G285" s="7">
        <f>IF('OG Medical Examinations'!G285="No major surgery",0,VALUE('OG Medical Examinations'!G285))</f>
        <v>0</v>
      </c>
      <c r="H285" s="7" t="s">
        <v>2383</v>
      </c>
      <c r="I285" s="7" t="str">
        <f t="shared" si="4"/>
        <v>Overweight</v>
      </c>
    </row>
    <row r="286" spans="1:9" x14ac:dyDescent="0.25">
      <c r="A286" s="7" t="s">
        <v>2087</v>
      </c>
      <c r="B286" s="7">
        <v>31.36</v>
      </c>
      <c r="C286" s="7">
        <v>10.6</v>
      </c>
      <c r="D286" s="7" t="s">
        <v>2383</v>
      </c>
      <c r="E286" s="7" t="s">
        <v>2380</v>
      </c>
      <c r="F286" s="7" t="s">
        <v>2380</v>
      </c>
      <c r="G286" s="7">
        <f>IF('OG Medical Examinations'!G286="No major surgery",0,VALUE('OG Medical Examinations'!G286))</f>
        <v>0</v>
      </c>
      <c r="H286" s="7" t="s">
        <v>2383</v>
      </c>
      <c r="I286" s="7" t="str">
        <f t="shared" si="4"/>
        <v>Obesity</v>
      </c>
    </row>
    <row r="287" spans="1:9" x14ac:dyDescent="0.25">
      <c r="A287" s="7" t="s">
        <v>2086</v>
      </c>
      <c r="B287" s="7">
        <v>25.69</v>
      </c>
      <c r="C287" s="7">
        <v>4.78</v>
      </c>
      <c r="D287" s="7" t="s">
        <v>2383</v>
      </c>
      <c r="E287" s="7" t="s">
        <v>2380</v>
      </c>
      <c r="F287" s="7" t="s">
        <v>2380</v>
      </c>
      <c r="G287" s="7">
        <f>IF('OG Medical Examinations'!G287="No major surgery",0,VALUE('OG Medical Examinations'!G287))</f>
        <v>0</v>
      </c>
      <c r="H287" s="7" t="s">
        <v>2383</v>
      </c>
      <c r="I287" s="7" t="str">
        <f t="shared" si="4"/>
        <v>Overweight</v>
      </c>
    </row>
    <row r="288" spans="1:9" x14ac:dyDescent="0.25">
      <c r="A288" s="7" t="s">
        <v>2085</v>
      </c>
      <c r="B288" s="7">
        <v>25.46</v>
      </c>
      <c r="C288" s="7">
        <v>6.03</v>
      </c>
      <c r="D288" s="7" t="s">
        <v>2380</v>
      </c>
      <c r="E288" s="7" t="s">
        <v>2380</v>
      </c>
      <c r="F288" s="7" t="s">
        <v>2380</v>
      </c>
      <c r="G288" s="7">
        <f>IF('OG Medical Examinations'!G288="No major surgery",0,VALUE('OG Medical Examinations'!G288))</f>
        <v>2</v>
      </c>
      <c r="H288" s="7" t="s">
        <v>2383</v>
      </c>
      <c r="I288" s="7" t="str">
        <f t="shared" si="4"/>
        <v>Overweight</v>
      </c>
    </row>
    <row r="289" spans="1:9" x14ac:dyDescent="0.25">
      <c r="A289" s="7" t="s">
        <v>2084</v>
      </c>
      <c r="B289" s="7">
        <v>31.83</v>
      </c>
      <c r="C289" s="7">
        <v>11.55</v>
      </c>
      <c r="D289" s="7" t="s">
        <v>2383</v>
      </c>
      <c r="E289" s="7" t="s">
        <v>2380</v>
      </c>
      <c r="F289" s="7" t="s">
        <v>2380</v>
      </c>
      <c r="G289" s="7">
        <f>IF('OG Medical Examinations'!G289="No major surgery",0,VALUE('OG Medical Examinations'!G289))</f>
        <v>1</v>
      </c>
      <c r="H289" s="7" t="s">
        <v>2383</v>
      </c>
      <c r="I289" s="7" t="str">
        <f t="shared" si="4"/>
        <v>Obesity</v>
      </c>
    </row>
    <row r="290" spans="1:9" x14ac:dyDescent="0.25">
      <c r="A290" s="7" t="s">
        <v>2083</v>
      </c>
      <c r="B290" s="7">
        <v>24.43</v>
      </c>
      <c r="C290" s="7">
        <v>7.59</v>
      </c>
      <c r="D290" s="7" t="s">
        <v>2383</v>
      </c>
      <c r="E290" s="7" t="s">
        <v>2380</v>
      </c>
      <c r="F290" s="7" t="s">
        <v>2380</v>
      </c>
      <c r="G290" s="7">
        <f>IF('OG Medical Examinations'!G290="No major surgery",0,VALUE('OG Medical Examinations'!G290))</f>
        <v>1</v>
      </c>
      <c r="H290" s="7" t="s">
        <v>2383</v>
      </c>
      <c r="I290" s="7" t="str">
        <f t="shared" si="4"/>
        <v>Normal Weight</v>
      </c>
    </row>
    <row r="291" spans="1:9" x14ac:dyDescent="0.25">
      <c r="A291" s="7" t="s">
        <v>2082</v>
      </c>
      <c r="B291" s="7">
        <v>41.9</v>
      </c>
      <c r="C291" s="7">
        <v>4.26</v>
      </c>
      <c r="D291" s="7" t="s">
        <v>2380</v>
      </c>
      <c r="E291" s="7" t="s">
        <v>2380</v>
      </c>
      <c r="F291" s="7" t="s">
        <v>2380</v>
      </c>
      <c r="G291" s="7">
        <f>IF('OG Medical Examinations'!G291="No major surgery",0,VALUE('OG Medical Examinations'!G291))</f>
        <v>0</v>
      </c>
      <c r="H291" s="7" t="s">
        <v>2383</v>
      </c>
      <c r="I291" s="7" t="str">
        <f t="shared" si="4"/>
        <v>Obesity</v>
      </c>
    </row>
    <row r="292" spans="1:9" x14ac:dyDescent="0.25">
      <c r="A292" s="7" t="s">
        <v>2081</v>
      </c>
      <c r="B292" s="7">
        <v>22.88</v>
      </c>
      <c r="C292" s="7">
        <v>5.9</v>
      </c>
      <c r="D292" s="7" t="s">
        <v>2383</v>
      </c>
      <c r="E292" s="7" t="s">
        <v>2380</v>
      </c>
      <c r="F292" s="7" t="s">
        <v>2383</v>
      </c>
      <c r="G292" s="7">
        <f>IF('OG Medical Examinations'!G292="No major surgery",0,VALUE('OG Medical Examinations'!G292))</f>
        <v>1</v>
      </c>
      <c r="H292" s="7" t="s">
        <v>2383</v>
      </c>
      <c r="I292" s="7" t="str">
        <f t="shared" si="4"/>
        <v>Normal Weight</v>
      </c>
    </row>
    <row r="293" spans="1:9" x14ac:dyDescent="0.25">
      <c r="A293" s="7" t="s">
        <v>2080</v>
      </c>
      <c r="B293" s="7">
        <v>29.734999999999999</v>
      </c>
      <c r="C293" s="7">
        <v>7.79</v>
      </c>
      <c r="D293" s="7" t="s">
        <v>2380</v>
      </c>
      <c r="E293" s="7" t="s">
        <v>2380</v>
      </c>
      <c r="F293" s="7" t="s">
        <v>2380</v>
      </c>
      <c r="G293" s="7">
        <f>IF('OG Medical Examinations'!G293="No major surgery",0,VALUE('OG Medical Examinations'!G293))</f>
        <v>0</v>
      </c>
      <c r="H293" s="7" t="s">
        <v>2380</v>
      </c>
      <c r="I293" s="7" t="str">
        <f t="shared" si="4"/>
        <v>Overweight</v>
      </c>
    </row>
    <row r="294" spans="1:9" x14ac:dyDescent="0.25">
      <c r="A294" s="7" t="s">
        <v>2079</v>
      </c>
      <c r="B294" s="7">
        <v>40.74</v>
      </c>
      <c r="C294" s="7">
        <v>5.28</v>
      </c>
      <c r="D294" s="7" t="s">
        <v>2380</v>
      </c>
      <c r="E294" s="7" t="s">
        <v>2380</v>
      </c>
      <c r="F294" s="7" t="s">
        <v>2383</v>
      </c>
      <c r="G294" s="7">
        <f>IF('OG Medical Examinations'!G294="No major surgery",0,VALUE('OG Medical Examinations'!G294))</f>
        <v>1</v>
      </c>
      <c r="H294" s="7" t="s">
        <v>2383</v>
      </c>
      <c r="I294" s="7" t="str">
        <f t="shared" si="4"/>
        <v>Obesity</v>
      </c>
    </row>
    <row r="295" spans="1:9" x14ac:dyDescent="0.25">
      <c r="A295" s="7" t="s">
        <v>2078</v>
      </c>
      <c r="B295" s="7">
        <v>24.14</v>
      </c>
      <c r="C295" s="7">
        <v>5.87</v>
      </c>
      <c r="D295" s="7" t="s">
        <v>2380</v>
      </c>
      <c r="E295" s="7" t="s">
        <v>2380</v>
      </c>
      <c r="F295" s="7" t="s">
        <v>2380</v>
      </c>
      <c r="G295" s="7">
        <f>IF('OG Medical Examinations'!G295="No major surgery",0,VALUE('OG Medical Examinations'!G295))</f>
        <v>2</v>
      </c>
      <c r="H295" s="7" t="s">
        <v>2383</v>
      </c>
      <c r="I295" s="7" t="str">
        <f t="shared" si="4"/>
        <v>Normal Weight</v>
      </c>
    </row>
    <row r="296" spans="1:9" x14ac:dyDescent="0.25">
      <c r="A296" s="7" t="s">
        <v>2077</v>
      </c>
      <c r="B296" s="7">
        <v>25.15</v>
      </c>
      <c r="C296" s="7">
        <v>9.08</v>
      </c>
      <c r="D296" s="7" t="s">
        <v>2383</v>
      </c>
      <c r="E296" s="7" t="s">
        <v>2380</v>
      </c>
      <c r="F296" s="7" t="s">
        <v>2380</v>
      </c>
      <c r="G296" s="7">
        <f>IF('OG Medical Examinations'!G296="No major surgery",0,VALUE('OG Medical Examinations'!G296))</f>
        <v>1</v>
      </c>
      <c r="H296" s="7" t="s">
        <v>2383</v>
      </c>
      <c r="I296" s="7" t="str">
        <f t="shared" si="4"/>
        <v>Overweight</v>
      </c>
    </row>
    <row r="297" spans="1:9" x14ac:dyDescent="0.25">
      <c r="A297" s="7" t="s">
        <v>2076</v>
      </c>
      <c r="B297" s="7">
        <v>28.71</v>
      </c>
      <c r="C297" s="7">
        <v>5.2</v>
      </c>
      <c r="D297" s="7" t="s">
        <v>2380</v>
      </c>
      <c r="E297" s="7" t="s">
        <v>2380</v>
      </c>
      <c r="F297" s="7" t="s">
        <v>2380</v>
      </c>
      <c r="G297" s="7">
        <f>IF('OG Medical Examinations'!G297="No major surgery",0,VALUE('OG Medical Examinations'!G297))</f>
        <v>1</v>
      </c>
      <c r="H297" s="7" t="s">
        <v>2383</v>
      </c>
      <c r="I297" s="7" t="str">
        <f t="shared" si="4"/>
        <v>Overweight</v>
      </c>
    </row>
    <row r="298" spans="1:9" x14ac:dyDescent="0.25">
      <c r="A298" s="7" t="s">
        <v>2075</v>
      </c>
      <c r="B298" s="7">
        <v>23</v>
      </c>
      <c r="C298" s="7">
        <v>5.48</v>
      </c>
      <c r="D298" s="7" t="s">
        <v>2380</v>
      </c>
      <c r="E298" s="7" t="s">
        <v>2380</v>
      </c>
      <c r="F298" s="7" t="s">
        <v>2380</v>
      </c>
      <c r="G298" s="7">
        <f>IF('OG Medical Examinations'!G298="No major surgery",0,VALUE('OG Medical Examinations'!G298))</f>
        <v>0</v>
      </c>
      <c r="H298" s="7" t="s">
        <v>2383</v>
      </c>
      <c r="I298" s="7" t="str">
        <f t="shared" si="4"/>
        <v>Normal Weight</v>
      </c>
    </row>
    <row r="299" spans="1:9" x14ac:dyDescent="0.25">
      <c r="A299" s="7" t="s">
        <v>2074</v>
      </c>
      <c r="B299" s="7">
        <v>36.86</v>
      </c>
      <c r="C299" s="7">
        <v>11.95</v>
      </c>
      <c r="D299" s="7" t="s">
        <v>2380</v>
      </c>
      <c r="E299" s="7" t="s">
        <v>2380</v>
      </c>
      <c r="F299" s="7" t="s">
        <v>2380</v>
      </c>
      <c r="G299" s="7">
        <f>IF('OG Medical Examinations'!G299="No major surgery",0,VALUE('OG Medical Examinations'!G299))</f>
        <v>0</v>
      </c>
      <c r="H299" s="7" t="s">
        <v>2380</v>
      </c>
      <c r="I299" s="7" t="str">
        <f t="shared" si="4"/>
        <v>Obesity</v>
      </c>
    </row>
    <row r="300" spans="1:9" x14ac:dyDescent="0.25">
      <c r="A300" s="7" t="s">
        <v>2073</v>
      </c>
      <c r="B300" s="7">
        <v>24.25</v>
      </c>
      <c r="C300" s="7">
        <v>8.6999999999999993</v>
      </c>
      <c r="D300" s="7" t="s">
        <v>2383</v>
      </c>
      <c r="E300" s="7" t="s">
        <v>2380</v>
      </c>
      <c r="F300" s="7" t="s">
        <v>2380</v>
      </c>
      <c r="G300" s="7">
        <f>IF('OG Medical Examinations'!G300="No major surgery",0,VALUE('OG Medical Examinations'!G300))</f>
        <v>1</v>
      </c>
      <c r="H300" s="7" t="s">
        <v>2383</v>
      </c>
      <c r="I300" s="7" t="str">
        <f t="shared" si="4"/>
        <v>Normal Weight</v>
      </c>
    </row>
    <row r="301" spans="1:9" x14ac:dyDescent="0.25">
      <c r="A301" s="7" t="s">
        <v>2072</v>
      </c>
      <c r="B301" s="7">
        <v>23.85</v>
      </c>
      <c r="C301" s="7">
        <v>7.84</v>
      </c>
      <c r="D301" s="7" t="s">
        <v>2380</v>
      </c>
      <c r="E301" s="7" t="s">
        <v>2380</v>
      </c>
      <c r="F301" s="7" t="s">
        <v>2380</v>
      </c>
      <c r="G301" s="7">
        <f>IF('OG Medical Examinations'!G301="No major surgery",0,VALUE('OG Medical Examinations'!G301))</f>
        <v>0</v>
      </c>
      <c r="H301" s="7" t="s">
        <v>2383</v>
      </c>
      <c r="I301" s="7" t="str">
        <f t="shared" si="4"/>
        <v>Normal Weight</v>
      </c>
    </row>
    <row r="302" spans="1:9" x14ac:dyDescent="0.25">
      <c r="A302" s="7" t="s">
        <v>2071</v>
      </c>
      <c r="B302" s="7">
        <v>40.020000000000003</v>
      </c>
      <c r="C302" s="7">
        <v>5.19</v>
      </c>
      <c r="D302" s="7" t="s">
        <v>2383</v>
      </c>
      <c r="E302" s="7" t="s">
        <v>2380</v>
      </c>
      <c r="F302" s="7" t="s">
        <v>2380</v>
      </c>
      <c r="G302" s="7">
        <f>IF('OG Medical Examinations'!G302="No major surgery",0,VALUE('OG Medical Examinations'!G302))</f>
        <v>1</v>
      </c>
      <c r="H302" s="7" t="s">
        <v>2383</v>
      </c>
      <c r="I302" s="7" t="str">
        <f t="shared" si="4"/>
        <v>Obesity</v>
      </c>
    </row>
    <row r="303" spans="1:9" x14ac:dyDescent="0.25">
      <c r="A303" s="7" t="s">
        <v>2070</v>
      </c>
      <c r="B303" s="7">
        <v>19.170000000000002</v>
      </c>
      <c r="C303" s="7">
        <v>8.41</v>
      </c>
      <c r="D303" s="7" t="s">
        <v>2380</v>
      </c>
      <c r="E303" s="7" t="s">
        <v>2380</v>
      </c>
      <c r="F303" s="7" t="s">
        <v>2380</v>
      </c>
      <c r="G303" s="7">
        <f>IF('OG Medical Examinations'!G303="No major surgery",0,VALUE('OG Medical Examinations'!G303))</f>
        <v>0</v>
      </c>
      <c r="H303" s="7" t="s">
        <v>2383</v>
      </c>
      <c r="I303" s="7" t="str">
        <f t="shared" si="4"/>
        <v>Normal Weight</v>
      </c>
    </row>
    <row r="304" spans="1:9" x14ac:dyDescent="0.25">
      <c r="A304" s="7" t="s">
        <v>2069</v>
      </c>
      <c r="B304" s="7">
        <v>43.53</v>
      </c>
      <c r="C304" s="7">
        <v>5.86</v>
      </c>
      <c r="D304" s="7" t="s">
        <v>2383</v>
      </c>
      <c r="E304" s="7" t="s">
        <v>2383</v>
      </c>
      <c r="F304" s="7" t="s">
        <v>2380</v>
      </c>
      <c r="G304" s="7">
        <f>IF('OG Medical Examinations'!G304="No major surgery",0,VALUE('OG Medical Examinations'!G304))</f>
        <v>2</v>
      </c>
      <c r="H304" s="7" t="s">
        <v>2383</v>
      </c>
      <c r="I304" s="7" t="str">
        <f t="shared" si="4"/>
        <v>Obesity</v>
      </c>
    </row>
    <row r="305" spans="1:9" x14ac:dyDescent="0.25">
      <c r="A305" s="7" t="s">
        <v>2068</v>
      </c>
      <c r="B305" s="7">
        <v>46.06</v>
      </c>
      <c r="C305" s="7">
        <v>4.18</v>
      </c>
      <c r="D305" s="7" t="s">
        <v>2380</v>
      </c>
      <c r="E305" s="7" t="s">
        <v>2383</v>
      </c>
      <c r="F305" s="7" t="s">
        <v>2380</v>
      </c>
      <c r="G305" s="7">
        <f>IF('OG Medical Examinations'!G305="No major surgery",0,VALUE('OG Medical Examinations'!G305))</f>
        <v>1</v>
      </c>
      <c r="H305" s="7" t="s">
        <v>2383</v>
      </c>
      <c r="I305" s="7" t="str">
        <f t="shared" si="4"/>
        <v>Obesity</v>
      </c>
    </row>
    <row r="306" spans="1:9" x14ac:dyDescent="0.25">
      <c r="A306" s="7" t="s">
        <v>2067</v>
      </c>
      <c r="B306" s="7">
        <v>29.92</v>
      </c>
      <c r="C306" s="7">
        <v>11.99</v>
      </c>
      <c r="D306" s="7" t="s">
        <v>2383</v>
      </c>
      <c r="E306" s="7" t="s">
        <v>2380</v>
      </c>
      <c r="F306" s="7" t="s">
        <v>2380</v>
      </c>
      <c r="G306" s="7">
        <f>IF('OG Medical Examinations'!G306="No major surgery",0,VALUE('OG Medical Examinations'!G306))</f>
        <v>2</v>
      </c>
      <c r="H306" s="7" t="s">
        <v>2383</v>
      </c>
      <c r="I306" s="7" t="str">
        <f t="shared" si="4"/>
        <v>Overweight</v>
      </c>
    </row>
    <row r="307" spans="1:9" x14ac:dyDescent="0.25">
      <c r="A307" s="7" t="s">
        <v>2066</v>
      </c>
      <c r="B307" s="7">
        <v>28.46</v>
      </c>
      <c r="C307" s="7">
        <v>4.8499999999999996</v>
      </c>
      <c r="D307" s="7" t="s">
        <v>2383</v>
      </c>
      <c r="E307" s="7" t="s">
        <v>2380</v>
      </c>
      <c r="F307" s="7" t="s">
        <v>2380</v>
      </c>
      <c r="G307" s="7">
        <f>IF('OG Medical Examinations'!G307="No major surgery",0,VALUE('OG Medical Examinations'!G307))</f>
        <v>1</v>
      </c>
      <c r="H307" s="7" t="s">
        <v>2383</v>
      </c>
      <c r="I307" s="7" t="str">
        <f t="shared" si="4"/>
        <v>Overweight</v>
      </c>
    </row>
    <row r="308" spans="1:9" x14ac:dyDescent="0.25">
      <c r="A308" s="7" t="s">
        <v>2065</v>
      </c>
      <c r="B308" s="7">
        <v>24.56</v>
      </c>
      <c r="C308" s="7">
        <v>6.18</v>
      </c>
      <c r="D308" s="7" t="s">
        <v>2383</v>
      </c>
      <c r="E308" s="7" t="s">
        <v>2380</v>
      </c>
      <c r="F308" s="7" t="s">
        <v>2383</v>
      </c>
      <c r="G308" s="7">
        <f>IF('OG Medical Examinations'!G308="No major surgery",0,VALUE('OG Medical Examinations'!G308))</f>
        <v>1</v>
      </c>
      <c r="H308" s="7" t="s">
        <v>2383</v>
      </c>
      <c r="I308" s="7" t="str">
        <f t="shared" si="4"/>
        <v>Normal Weight</v>
      </c>
    </row>
    <row r="309" spans="1:9" x14ac:dyDescent="0.25">
      <c r="A309" s="7" t="s">
        <v>2064</v>
      </c>
      <c r="B309" s="7">
        <v>41.19</v>
      </c>
      <c r="C309" s="7">
        <v>6.37</v>
      </c>
      <c r="D309" s="7" t="s">
        <v>2380</v>
      </c>
      <c r="E309" s="7" t="s">
        <v>2380</v>
      </c>
      <c r="F309" s="7" t="s">
        <v>2380</v>
      </c>
      <c r="G309" s="7">
        <f>IF('OG Medical Examinations'!G309="No major surgery",0,VALUE('OG Medical Examinations'!G309))</f>
        <v>0</v>
      </c>
      <c r="H309" s="7" t="s">
        <v>2383</v>
      </c>
      <c r="I309" s="7" t="str">
        <f t="shared" si="4"/>
        <v>Obesity</v>
      </c>
    </row>
    <row r="310" spans="1:9" x14ac:dyDescent="0.25">
      <c r="A310" s="7" t="s">
        <v>2063</v>
      </c>
      <c r="B310" s="7">
        <v>18.63</v>
      </c>
      <c r="C310" s="7">
        <v>9.81</v>
      </c>
      <c r="D310" s="7" t="s">
        <v>2383</v>
      </c>
      <c r="E310" s="7" t="s">
        <v>2380</v>
      </c>
      <c r="F310" s="7" t="s">
        <v>2380</v>
      </c>
      <c r="G310" s="7">
        <f>IF('OG Medical Examinations'!G310="No major surgery",0,VALUE('OG Medical Examinations'!G310))</f>
        <v>2</v>
      </c>
      <c r="H310" s="7" t="s">
        <v>2383</v>
      </c>
      <c r="I310" s="7" t="str">
        <f t="shared" si="4"/>
        <v>Normal Weight</v>
      </c>
    </row>
    <row r="311" spans="1:9" x14ac:dyDescent="0.25">
      <c r="A311" s="7" t="s">
        <v>2062</v>
      </c>
      <c r="B311" s="7">
        <v>26.26</v>
      </c>
      <c r="C311" s="7">
        <v>11.8</v>
      </c>
      <c r="D311" s="7" t="s">
        <v>2383</v>
      </c>
      <c r="E311" s="7" t="s">
        <v>2380</v>
      </c>
      <c r="F311" s="7" t="s">
        <v>2380</v>
      </c>
      <c r="G311" s="7">
        <f>IF('OG Medical Examinations'!G311="No major surgery",0,VALUE('OG Medical Examinations'!G311))</f>
        <v>1</v>
      </c>
      <c r="H311" s="7" t="s">
        <v>2383</v>
      </c>
      <c r="I311" s="7" t="str">
        <f t="shared" si="4"/>
        <v>Overweight</v>
      </c>
    </row>
    <row r="312" spans="1:9" x14ac:dyDescent="0.25">
      <c r="A312" s="7" t="s">
        <v>2061</v>
      </c>
      <c r="B312" s="7">
        <v>22.37</v>
      </c>
      <c r="C312" s="7">
        <v>5.86</v>
      </c>
      <c r="D312" s="7" t="s">
        <v>2383</v>
      </c>
      <c r="E312" s="7" t="s">
        <v>2380</v>
      </c>
      <c r="F312" s="7" t="s">
        <v>2383</v>
      </c>
      <c r="G312" s="7">
        <f>IF('OG Medical Examinations'!G312="No major surgery",0,VALUE('OG Medical Examinations'!G312))</f>
        <v>1</v>
      </c>
      <c r="H312" s="7" t="s">
        <v>2383</v>
      </c>
      <c r="I312" s="7" t="str">
        <f t="shared" si="4"/>
        <v>Normal Weight</v>
      </c>
    </row>
    <row r="313" spans="1:9" x14ac:dyDescent="0.25">
      <c r="A313" s="7" t="s">
        <v>2060</v>
      </c>
      <c r="B313" s="7">
        <v>39.619999999999997</v>
      </c>
      <c r="C313" s="7">
        <v>4.28</v>
      </c>
      <c r="D313" s="7" t="s">
        <v>2380</v>
      </c>
      <c r="E313" s="7" t="s">
        <v>2380</v>
      </c>
      <c r="F313" s="7" t="s">
        <v>2380</v>
      </c>
      <c r="G313" s="7">
        <f>IF('OG Medical Examinations'!G313="No major surgery",0,VALUE('OG Medical Examinations'!G313))</f>
        <v>1</v>
      </c>
      <c r="H313" s="7" t="s">
        <v>2383</v>
      </c>
      <c r="I313" s="7" t="str">
        <f t="shared" si="4"/>
        <v>Obesity</v>
      </c>
    </row>
    <row r="314" spans="1:9" x14ac:dyDescent="0.25">
      <c r="A314" s="7" t="s">
        <v>2059</v>
      </c>
      <c r="B314" s="7">
        <v>18.329999999999998</v>
      </c>
      <c r="C314" s="7">
        <v>4.16</v>
      </c>
      <c r="D314" s="7" t="s">
        <v>2383</v>
      </c>
      <c r="E314" s="7" t="s">
        <v>2380</v>
      </c>
      <c r="F314" s="7" t="s">
        <v>2380</v>
      </c>
      <c r="G314" s="7">
        <f>IF('OG Medical Examinations'!G314="No major surgery",0,VALUE('OG Medical Examinations'!G314))</f>
        <v>0</v>
      </c>
      <c r="H314" s="7" t="s">
        <v>2383</v>
      </c>
      <c r="I314" s="7" t="str">
        <f t="shared" si="4"/>
        <v>Underweight</v>
      </c>
    </row>
    <row r="315" spans="1:9" x14ac:dyDescent="0.25">
      <c r="A315" s="7" t="s">
        <v>2058</v>
      </c>
      <c r="B315" s="7">
        <v>17.11</v>
      </c>
      <c r="C315" s="7">
        <v>4.9800000000000004</v>
      </c>
      <c r="D315" s="7" t="s">
        <v>2383</v>
      </c>
      <c r="E315" s="7" t="s">
        <v>2380</v>
      </c>
      <c r="F315" s="7" t="s">
        <v>2383</v>
      </c>
      <c r="G315" s="7">
        <f>IF('OG Medical Examinations'!G315="No major surgery",0,VALUE('OG Medical Examinations'!G315))</f>
        <v>1</v>
      </c>
      <c r="H315" s="7" t="s">
        <v>2383</v>
      </c>
      <c r="I315" s="7" t="str">
        <f t="shared" si="4"/>
        <v>Underweight</v>
      </c>
    </row>
    <row r="316" spans="1:9" x14ac:dyDescent="0.25">
      <c r="A316" s="7" t="s">
        <v>2057</v>
      </c>
      <c r="B316" s="7">
        <v>43.5</v>
      </c>
      <c r="C316" s="7">
        <v>6.38</v>
      </c>
      <c r="D316" s="7" t="s">
        <v>2380</v>
      </c>
      <c r="E316" s="7" t="s">
        <v>2383</v>
      </c>
      <c r="F316" s="7" t="s">
        <v>2380</v>
      </c>
      <c r="G316" s="7">
        <f>IF('OG Medical Examinations'!G316="No major surgery",0,VALUE('OG Medical Examinations'!G316))</f>
        <v>1</v>
      </c>
      <c r="H316" s="7" t="s">
        <v>2383</v>
      </c>
      <c r="I316" s="7" t="str">
        <f t="shared" si="4"/>
        <v>Obesity</v>
      </c>
    </row>
    <row r="317" spans="1:9" x14ac:dyDescent="0.25">
      <c r="A317" s="7" t="s">
        <v>2056</v>
      </c>
      <c r="B317" s="7">
        <v>25.364999999999998</v>
      </c>
      <c r="C317" s="7">
        <v>5.19</v>
      </c>
      <c r="D317" s="7" t="s">
        <v>2380</v>
      </c>
      <c r="E317" s="7" t="s">
        <v>2380</v>
      </c>
      <c r="F317" s="7" t="s">
        <v>2380</v>
      </c>
      <c r="G317" s="7">
        <f>IF('OG Medical Examinations'!G317="No major surgery",0,VALUE('OG Medical Examinations'!G317))</f>
        <v>2</v>
      </c>
      <c r="H317" s="7" t="s">
        <v>2380</v>
      </c>
      <c r="I317" s="7" t="str">
        <f t="shared" si="4"/>
        <v>Overweight</v>
      </c>
    </row>
    <row r="318" spans="1:9" x14ac:dyDescent="0.25">
      <c r="A318" s="7" t="s">
        <v>2055</v>
      </c>
      <c r="B318" s="7">
        <v>28.594999999999999</v>
      </c>
      <c r="C318" s="7">
        <v>10.210000000000001</v>
      </c>
      <c r="D318" s="7" t="s">
        <v>2380</v>
      </c>
      <c r="E318" s="7" t="s">
        <v>2380</v>
      </c>
      <c r="F318" s="7" t="s">
        <v>2380</v>
      </c>
      <c r="G318" s="7">
        <f>IF('OG Medical Examinations'!G318="No major surgery",0,VALUE('OG Medical Examinations'!G318))</f>
        <v>0</v>
      </c>
      <c r="H318" s="7" t="s">
        <v>2380</v>
      </c>
      <c r="I318" s="7" t="str">
        <f t="shared" si="4"/>
        <v>Overweight</v>
      </c>
    </row>
    <row r="319" spans="1:9" x14ac:dyDescent="0.25">
      <c r="A319" s="7" t="s">
        <v>2054</v>
      </c>
      <c r="B319" s="7">
        <v>29.83</v>
      </c>
      <c r="C319" s="7">
        <v>9.6999999999999993</v>
      </c>
      <c r="D319" s="7" t="s">
        <v>2383</v>
      </c>
      <c r="E319" s="7" t="s">
        <v>2380</v>
      </c>
      <c r="F319" s="7" t="s">
        <v>2383</v>
      </c>
      <c r="G319" s="7">
        <f>IF('OG Medical Examinations'!G319="No major surgery",0,VALUE('OG Medical Examinations'!G319))</f>
        <v>1</v>
      </c>
      <c r="H319" s="7" t="s">
        <v>2383</v>
      </c>
      <c r="I319" s="7" t="str">
        <f t="shared" si="4"/>
        <v>Overweight</v>
      </c>
    </row>
    <row r="320" spans="1:9" x14ac:dyDescent="0.25">
      <c r="A320" s="7" t="s">
        <v>2053</v>
      </c>
      <c r="B320" s="7">
        <v>24.7</v>
      </c>
      <c r="C320" s="7">
        <v>10.25</v>
      </c>
      <c r="D320" s="7" t="s">
        <v>2380</v>
      </c>
      <c r="E320" s="7" t="s">
        <v>2380</v>
      </c>
      <c r="F320" s="7" t="s">
        <v>2380</v>
      </c>
      <c r="G320" s="7">
        <f>IF('OG Medical Examinations'!G320="No major surgery",0,VALUE('OG Medical Examinations'!G320))</f>
        <v>3</v>
      </c>
      <c r="H320" s="7" t="s">
        <v>2380</v>
      </c>
      <c r="I320" s="7" t="str">
        <f t="shared" si="4"/>
        <v>Normal Weight</v>
      </c>
    </row>
    <row r="321" spans="1:9" x14ac:dyDescent="0.25">
      <c r="A321" s="7" t="s">
        <v>2052</v>
      </c>
      <c r="B321" s="7">
        <v>17.940000000000001</v>
      </c>
      <c r="C321" s="7">
        <v>9.77</v>
      </c>
      <c r="D321" s="7" t="s">
        <v>2380</v>
      </c>
      <c r="E321" s="7" t="s">
        <v>2380</v>
      </c>
      <c r="F321" s="7" t="s">
        <v>2380</v>
      </c>
      <c r="G321" s="7">
        <f>IF('OG Medical Examinations'!G321="No major surgery",0,VALUE('OG Medical Examinations'!G321))</f>
        <v>0</v>
      </c>
      <c r="H321" s="7" t="s">
        <v>2383</v>
      </c>
      <c r="I321" s="7" t="str">
        <f t="shared" si="4"/>
        <v>Underweight</v>
      </c>
    </row>
    <row r="322" spans="1:9" x14ac:dyDescent="0.25">
      <c r="A322" s="7" t="s">
        <v>2051</v>
      </c>
      <c r="B322" s="7">
        <v>21.08</v>
      </c>
      <c r="C322" s="7">
        <v>4.83</v>
      </c>
      <c r="D322" s="7" t="s">
        <v>2380</v>
      </c>
      <c r="E322" s="7" t="s">
        <v>2380</v>
      </c>
      <c r="F322" s="7" t="s">
        <v>2383</v>
      </c>
      <c r="G322" s="7">
        <f>IF('OG Medical Examinations'!G322="No major surgery",0,VALUE('OG Medical Examinations'!G322))</f>
        <v>1</v>
      </c>
      <c r="H322" s="7" t="s">
        <v>2383</v>
      </c>
      <c r="I322" s="7" t="str">
        <f t="shared" ref="I322:I385" si="5">IF(B322&lt;18.5,"Underweight",IF(B322&lt;25,"Normal Weight",IF(B322&lt;30,"Overweight","Obesity")))</f>
        <v>Normal Weight</v>
      </c>
    </row>
    <row r="323" spans="1:9" x14ac:dyDescent="0.25">
      <c r="A323" s="7" t="s">
        <v>2050</v>
      </c>
      <c r="B323" s="7">
        <v>37.715000000000003</v>
      </c>
      <c r="C323" s="7">
        <v>10.86</v>
      </c>
      <c r="D323" s="7" t="s">
        <v>2383</v>
      </c>
      <c r="E323" s="7" t="s">
        <v>2380</v>
      </c>
      <c r="F323" s="7" t="s">
        <v>2380</v>
      </c>
      <c r="G323" s="7">
        <f>IF('OG Medical Examinations'!G323="No major surgery",0,VALUE('OG Medical Examinations'!G323))</f>
        <v>0</v>
      </c>
      <c r="H323" s="7" t="s">
        <v>2380</v>
      </c>
      <c r="I323" s="7" t="str">
        <f t="shared" si="5"/>
        <v>Obesity</v>
      </c>
    </row>
    <row r="324" spans="1:9" x14ac:dyDescent="0.25">
      <c r="A324" s="7" t="s">
        <v>2049</v>
      </c>
      <c r="B324" s="7">
        <v>22.39</v>
      </c>
      <c r="C324" s="7">
        <v>9.5299999999999994</v>
      </c>
      <c r="D324" s="7" t="s">
        <v>2383</v>
      </c>
      <c r="E324" s="7" t="s">
        <v>2380</v>
      </c>
      <c r="F324" s="7" t="s">
        <v>2380</v>
      </c>
      <c r="G324" s="7">
        <f>IF('OG Medical Examinations'!G324="No major surgery",0,VALUE('OG Medical Examinations'!G324))</f>
        <v>0</v>
      </c>
      <c r="H324" s="7" t="s">
        <v>2383</v>
      </c>
      <c r="I324" s="7" t="str">
        <f t="shared" si="5"/>
        <v>Normal Weight</v>
      </c>
    </row>
    <row r="325" spans="1:9" x14ac:dyDescent="0.25">
      <c r="A325" s="7" t="s">
        <v>2048</v>
      </c>
      <c r="B325" s="7">
        <v>28.78</v>
      </c>
      <c r="C325" s="7">
        <v>5.68</v>
      </c>
      <c r="D325" s="7" t="s">
        <v>2380</v>
      </c>
      <c r="E325" s="7" t="s">
        <v>2380</v>
      </c>
      <c r="F325" s="7" t="s">
        <v>2380</v>
      </c>
      <c r="G325" s="7">
        <f>IF('OG Medical Examinations'!G325="No major surgery",0,VALUE('OG Medical Examinations'!G325))</f>
        <v>0</v>
      </c>
      <c r="H325" s="7" t="s">
        <v>2383</v>
      </c>
      <c r="I325" s="7" t="str">
        <f t="shared" si="5"/>
        <v>Overweight</v>
      </c>
    </row>
    <row r="326" spans="1:9" x14ac:dyDescent="0.25">
      <c r="A326" s="7" t="s">
        <v>2047</v>
      </c>
      <c r="B326" s="7">
        <v>18.329999999999998</v>
      </c>
      <c r="C326" s="7">
        <v>5.57</v>
      </c>
      <c r="D326" s="7" t="s">
        <v>2383</v>
      </c>
      <c r="E326" s="7" t="s">
        <v>2380</v>
      </c>
      <c r="F326" s="7" t="s">
        <v>2380</v>
      </c>
      <c r="G326" s="7">
        <f>IF('OG Medical Examinations'!G326="No major surgery",0,VALUE('OG Medical Examinations'!G326))</f>
        <v>0</v>
      </c>
      <c r="H326" s="7" t="s">
        <v>2383</v>
      </c>
      <c r="I326" s="7" t="str">
        <f t="shared" si="5"/>
        <v>Underweight</v>
      </c>
    </row>
    <row r="327" spans="1:9" x14ac:dyDescent="0.25">
      <c r="A327" s="7" t="s">
        <v>2046</v>
      </c>
      <c r="B327" s="7">
        <v>26.39</v>
      </c>
      <c r="C327" s="7">
        <v>4.58</v>
      </c>
      <c r="D327" s="7" t="s">
        <v>2383</v>
      </c>
      <c r="E327" s="7" t="s">
        <v>2380</v>
      </c>
      <c r="F327" s="7" t="s">
        <v>2380</v>
      </c>
      <c r="G327" s="7">
        <f>IF('OG Medical Examinations'!G327="No major surgery",0,VALUE('OG Medical Examinations'!G327))</f>
        <v>1</v>
      </c>
      <c r="H327" s="7" t="s">
        <v>2383</v>
      </c>
      <c r="I327" s="7" t="str">
        <f t="shared" si="5"/>
        <v>Overweight</v>
      </c>
    </row>
    <row r="328" spans="1:9" x14ac:dyDescent="0.25">
      <c r="A328" s="7" t="s">
        <v>2045</v>
      </c>
      <c r="B328" s="7">
        <v>19.260000000000002</v>
      </c>
      <c r="C328" s="7">
        <v>8.9600000000000009</v>
      </c>
      <c r="D328" s="7" t="s">
        <v>2383</v>
      </c>
      <c r="E328" s="7" t="s">
        <v>2380</v>
      </c>
      <c r="F328" s="7" t="s">
        <v>2380</v>
      </c>
      <c r="G328" s="7">
        <f>IF('OG Medical Examinations'!G328="No major surgery",0,VALUE('OG Medical Examinations'!G328))</f>
        <v>1</v>
      </c>
      <c r="H328" s="7" t="s">
        <v>2383</v>
      </c>
      <c r="I328" s="7" t="str">
        <f t="shared" si="5"/>
        <v>Normal Weight</v>
      </c>
    </row>
    <row r="329" spans="1:9" x14ac:dyDescent="0.25">
      <c r="A329" s="7" t="s">
        <v>2044</v>
      </c>
      <c r="B329" s="7">
        <v>26.92</v>
      </c>
      <c r="C329" s="7">
        <v>6.09</v>
      </c>
      <c r="D329" s="7" t="s">
        <v>2380</v>
      </c>
      <c r="E329" s="7" t="s">
        <v>2380</v>
      </c>
      <c r="F329" s="7" t="s">
        <v>2380</v>
      </c>
      <c r="G329" s="7">
        <f>IF('OG Medical Examinations'!G329="No major surgery",0,VALUE('OG Medical Examinations'!G329))</f>
        <v>0</v>
      </c>
      <c r="H329" s="7" t="s">
        <v>2383</v>
      </c>
      <c r="I329" s="7" t="str">
        <f t="shared" si="5"/>
        <v>Overweight</v>
      </c>
    </row>
    <row r="330" spans="1:9" x14ac:dyDescent="0.25">
      <c r="A330" s="7" t="s">
        <v>2043</v>
      </c>
      <c r="B330" s="7">
        <v>19.73</v>
      </c>
      <c r="C330" s="7">
        <v>4.3600000000000003</v>
      </c>
      <c r="D330" s="7" t="s">
        <v>2380</v>
      </c>
      <c r="E330" s="7" t="s">
        <v>2380</v>
      </c>
      <c r="F330" s="7" t="s">
        <v>2380</v>
      </c>
      <c r="G330" s="7">
        <f>IF('OG Medical Examinations'!G330="No major surgery",0,VALUE('OG Medical Examinations'!G330))</f>
        <v>0</v>
      </c>
      <c r="H330" s="7" t="s">
        <v>2383</v>
      </c>
      <c r="I330" s="7" t="str">
        <f t="shared" si="5"/>
        <v>Normal Weight</v>
      </c>
    </row>
    <row r="331" spans="1:9" x14ac:dyDescent="0.25">
      <c r="A331" s="7" t="s">
        <v>2042</v>
      </c>
      <c r="B331" s="7">
        <v>23.56</v>
      </c>
      <c r="C331" s="7">
        <v>11.74</v>
      </c>
      <c r="D331" s="7" t="s">
        <v>2383</v>
      </c>
      <c r="E331" s="7" t="s">
        <v>2380</v>
      </c>
      <c r="F331" s="7" t="s">
        <v>2380</v>
      </c>
      <c r="G331" s="7">
        <f>IF('OG Medical Examinations'!G331="No major surgery",0,VALUE('OG Medical Examinations'!G331))</f>
        <v>0</v>
      </c>
      <c r="H331" s="7" t="s">
        <v>2383</v>
      </c>
      <c r="I331" s="7" t="str">
        <f t="shared" si="5"/>
        <v>Normal Weight</v>
      </c>
    </row>
    <row r="332" spans="1:9" x14ac:dyDescent="0.25">
      <c r="A332" s="7" t="s">
        <v>2041</v>
      </c>
      <c r="B332" s="7">
        <v>37.67</v>
      </c>
      <c r="C332" s="7">
        <v>5.89</v>
      </c>
      <c r="D332" s="7" t="s">
        <v>2380</v>
      </c>
      <c r="E332" s="7" t="s">
        <v>2380</v>
      </c>
      <c r="F332" s="7" t="s">
        <v>2380</v>
      </c>
      <c r="G332" s="7">
        <f>IF('OG Medical Examinations'!G332="No major surgery",0,VALUE('OG Medical Examinations'!G332))</f>
        <v>1</v>
      </c>
      <c r="H332" s="7" t="s">
        <v>2383</v>
      </c>
      <c r="I332" s="7" t="str">
        <f t="shared" si="5"/>
        <v>Obesity</v>
      </c>
    </row>
    <row r="333" spans="1:9" x14ac:dyDescent="0.25">
      <c r="A333" s="7" t="s">
        <v>2040</v>
      </c>
      <c r="B333" s="7">
        <v>18.73</v>
      </c>
      <c r="C333" s="7">
        <v>10.64</v>
      </c>
      <c r="D333" s="7" t="s">
        <v>2380</v>
      </c>
      <c r="E333" s="7" t="s">
        <v>2380</v>
      </c>
      <c r="F333" s="7" t="s">
        <v>2380</v>
      </c>
      <c r="G333" s="7">
        <f>IF('OG Medical Examinations'!G333="No major surgery",0,VALUE('OG Medical Examinations'!G333))</f>
        <v>2</v>
      </c>
      <c r="H333" s="7" t="s">
        <v>2383</v>
      </c>
      <c r="I333" s="7" t="str">
        <f t="shared" si="5"/>
        <v>Normal Weight</v>
      </c>
    </row>
    <row r="334" spans="1:9" x14ac:dyDescent="0.25">
      <c r="A334" s="7" t="s">
        <v>2039</v>
      </c>
      <c r="B334" s="7">
        <v>33.090000000000003</v>
      </c>
      <c r="C334" s="7">
        <v>6.06</v>
      </c>
      <c r="D334" s="7" t="s">
        <v>2380</v>
      </c>
      <c r="E334" s="7" t="s">
        <v>2380</v>
      </c>
      <c r="F334" s="7" t="s">
        <v>2383</v>
      </c>
      <c r="G334" s="7">
        <f>IF('OG Medical Examinations'!G334="No major surgery",0,VALUE('OG Medical Examinations'!G334))</f>
        <v>1</v>
      </c>
      <c r="H334" s="7" t="s">
        <v>2383</v>
      </c>
      <c r="I334" s="7" t="str">
        <f t="shared" si="5"/>
        <v>Obesity</v>
      </c>
    </row>
    <row r="335" spans="1:9" x14ac:dyDescent="0.25">
      <c r="A335" s="7" t="s">
        <v>2038</v>
      </c>
      <c r="B335" s="7">
        <v>18.329999999999998</v>
      </c>
      <c r="C335" s="7">
        <v>7.46</v>
      </c>
      <c r="D335" s="7" t="s">
        <v>2383</v>
      </c>
      <c r="E335" s="7" t="s">
        <v>2380</v>
      </c>
      <c r="F335" s="7" t="s">
        <v>2380</v>
      </c>
      <c r="G335" s="7">
        <f>IF('OG Medical Examinations'!G335="No major surgery",0,VALUE('OG Medical Examinations'!G335))</f>
        <v>1</v>
      </c>
      <c r="H335" s="7" t="s">
        <v>2383</v>
      </c>
      <c r="I335" s="7" t="str">
        <f t="shared" si="5"/>
        <v>Underweight</v>
      </c>
    </row>
    <row r="336" spans="1:9" x14ac:dyDescent="0.25">
      <c r="A336" s="7" t="s">
        <v>2037</v>
      </c>
      <c r="B336" s="7">
        <v>27.74</v>
      </c>
      <c r="C336" s="7">
        <v>4.68</v>
      </c>
      <c r="D336" s="7" t="s">
        <v>2383</v>
      </c>
      <c r="E336" s="7" t="s">
        <v>2380</v>
      </c>
      <c r="F336" s="7" t="s">
        <v>2380</v>
      </c>
      <c r="G336" s="7">
        <f>IF('OG Medical Examinations'!G336="No major surgery",0,VALUE('OG Medical Examinations'!G336))</f>
        <v>2</v>
      </c>
      <c r="H336" s="7" t="s">
        <v>2383</v>
      </c>
      <c r="I336" s="7" t="str">
        <f t="shared" si="5"/>
        <v>Overweight</v>
      </c>
    </row>
    <row r="337" spans="1:9" x14ac:dyDescent="0.25">
      <c r="A337" s="7" t="s">
        <v>2036</v>
      </c>
      <c r="B337" s="7">
        <v>24.2</v>
      </c>
      <c r="C337" s="7">
        <v>6.15</v>
      </c>
      <c r="D337" s="7" t="s">
        <v>2380</v>
      </c>
      <c r="E337" s="7" t="s">
        <v>2380</v>
      </c>
      <c r="F337" s="7" t="s">
        <v>2380</v>
      </c>
      <c r="G337" s="7">
        <f>IF('OG Medical Examinations'!G337="No major surgery",0,VALUE('OG Medical Examinations'!G337))</f>
        <v>1</v>
      </c>
      <c r="H337" s="7" t="s">
        <v>2383</v>
      </c>
      <c r="I337" s="7" t="str">
        <f t="shared" si="5"/>
        <v>Normal Weight</v>
      </c>
    </row>
    <row r="338" spans="1:9" x14ac:dyDescent="0.25">
      <c r="A338" s="7" t="s">
        <v>2035</v>
      </c>
      <c r="B338" s="7">
        <v>22.03</v>
      </c>
      <c r="C338" s="7">
        <v>4.28</v>
      </c>
      <c r="D338" s="7" t="s">
        <v>2383</v>
      </c>
      <c r="E338" s="7" t="s">
        <v>2380</v>
      </c>
      <c r="F338" s="7" t="s">
        <v>2380</v>
      </c>
      <c r="G338" s="7">
        <f>IF('OG Medical Examinations'!G338="No major surgery",0,VALUE('OG Medical Examinations'!G338))</f>
        <v>0</v>
      </c>
      <c r="H338" s="7" t="s">
        <v>2383</v>
      </c>
      <c r="I338" s="7" t="str">
        <f t="shared" si="5"/>
        <v>Normal Weight</v>
      </c>
    </row>
    <row r="339" spans="1:9" x14ac:dyDescent="0.25">
      <c r="A339" s="7" t="s">
        <v>2034</v>
      </c>
      <c r="B339" s="7">
        <v>26.885000000000002</v>
      </c>
      <c r="C339" s="7">
        <v>9.86</v>
      </c>
      <c r="D339" s="7" t="s">
        <v>2380</v>
      </c>
      <c r="E339" s="7" t="s">
        <v>2380</v>
      </c>
      <c r="F339" s="7" t="s">
        <v>2380</v>
      </c>
      <c r="G339" s="7">
        <f>IF('OG Medical Examinations'!G339="No major surgery",0,VALUE('OG Medical Examinations'!G339))</f>
        <v>3</v>
      </c>
      <c r="H339" s="7" t="s">
        <v>2383</v>
      </c>
      <c r="I339" s="7" t="str">
        <f t="shared" si="5"/>
        <v>Overweight</v>
      </c>
    </row>
    <row r="340" spans="1:9" x14ac:dyDescent="0.25">
      <c r="A340" s="7" t="s">
        <v>2033</v>
      </c>
      <c r="B340" s="7">
        <v>16.36</v>
      </c>
      <c r="C340" s="7">
        <v>11.19</v>
      </c>
      <c r="D340" s="7" t="s">
        <v>2380</v>
      </c>
      <c r="E340" s="7" t="s">
        <v>2380</v>
      </c>
      <c r="F340" s="7" t="s">
        <v>2380</v>
      </c>
      <c r="G340" s="7">
        <f>IF('OG Medical Examinations'!G340="No major surgery",0,VALUE('OG Medical Examinations'!G340))</f>
        <v>0</v>
      </c>
      <c r="H340" s="7" t="s">
        <v>2383</v>
      </c>
      <c r="I340" s="7" t="str">
        <f t="shared" si="5"/>
        <v>Underweight</v>
      </c>
    </row>
    <row r="341" spans="1:9" x14ac:dyDescent="0.25">
      <c r="A341" s="7" t="s">
        <v>2032</v>
      </c>
      <c r="B341" s="7">
        <v>32.299999999999997</v>
      </c>
      <c r="C341" s="7">
        <v>4.8899999999999997</v>
      </c>
      <c r="D341" s="7" t="s">
        <v>2383</v>
      </c>
      <c r="E341" s="7" t="s">
        <v>2380</v>
      </c>
      <c r="F341" s="7" t="s">
        <v>2383</v>
      </c>
      <c r="G341" s="7">
        <f>IF('OG Medical Examinations'!G341="No major surgery",0,VALUE('OG Medical Examinations'!G341))</f>
        <v>1</v>
      </c>
      <c r="H341" s="7" t="s">
        <v>2380</v>
      </c>
      <c r="I341" s="7" t="str">
        <f t="shared" si="5"/>
        <v>Obesity</v>
      </c>
    </row>
    <row r="342" spans="1:9" x14ac:dyDescent="0.25">
      <c r="A342" s="7" t="s">
        <v>2031</v>
      </c>
      <c r="B342" s="7">
        <v>16.05</v>
      </c>
      <c r="C342" s="7">
        <v>4.3499999999999996</v>
      </c>
      <c r="D342" s="7" t="s">
        <v>2383</v>
      </c>
      <c r="E342" s="7" t="s">
        <v>2380</v>
      </c>
      <c r="F342" s="7" t="s">
        <v>2380</v>
      </c>
      <c r="G342" s="7">
        <f>IF('OG Medical Examinations'!G342="No major surgery",0,VALUE('OG Medical Examinations'!G342))</f>
        <v>0</v>
      </c>
      <c r="H342" s="7" t="s">
        <v>2383</v>
      </c>
      <c r="I342" s="7" t="str">
        <f t="shared" si="5"/>
        <v>Underweight</v>
      </c>
    </row>
    <row r="343" spans="1:9" x14ac:dyDescent="0.25">
      <c r="A343" s="7" t="s">
        <v>2030</v>
      </c>
      <c r="B343" s="7">
        <v>29.07</v>
      </c>
      <c r="C343" s="7">
        <v>8.66</v>
      </c>
      <c r="D343" s="7" t="s">
        <v>2383</v>
      </c>
      <c r="E343" s="7" t="s">
        <v>2380</v>
      </c>
      <c r="F343" s="7" t="s">
        <v>2380</v>
      </c>
      <c r="G343" s="7">
        <f>IF('OG Medical Examinations'!G343="No major surgery",0,VALUE('OG Medical Examinations'!G343))</f>
        <v>2</v>
      </c>
      <c r="H343" s="7" t="s">
        <v>2383</v>
      </c>
      <c r="I343" s="7" t="str">
        <f t="shared" si="5"/>
        <v>Overweight</v>
      </c>
    </row>
    <row r="344" spans="1:9" x14ac:dyDescent="0.25">
      <c r="A344" s="7" t="s">
        <v>2029</v>
      </c>
      <c r="B344" s="7">
        <v>17.43</v>
      </c>
      <c r="C344" s="7">
        <v>8.64</v>
      </c>
      <c r="D344" s="7" t="s">
        <v>2380</v>
      </c>
      <c r="E344" s="7" t="s">
        <v>2380</v>
      </c>
      <c r="F344" s="7" t="s">
        <v>2380</v>
      </c>
      <c r="G344" s="7">
        <f>IF('OG Medical Examinations'!G344="No major surgery",0,VALUE('OG Medical Examinations'!G344))</f>
        <v>0</v>
      </c>
      <c r="H344" s="7" t="s">
        <v>2383</v>
      </c>
      <c r="I344" s="7" t="str">
        <f t="shared" si="5"/>
        <v>Underweight</v>
      </c>
    </row>
    <row r="345" spans="1:9" x14ac:dyDescent="0.25">
      <c r="A345" s="7" t="s">
        <v>2028</v>
      </c>
      <c r="B345" s="7">
        <v>19.329999999999998</v>
      </c>
      <c r="C345" s="7">
        <v>4.2699999999999996</v>
      </c>
      <c r="D345" s="7" t="s">
        <v>2380</v>
      </c>
      <c r="E345" s="7" t="s">
        <v>2380</v>
      </c>
      <c r="F345" s="7" t="s">
        <v>2380</v>
      </c>
      <c r="G345" s="7">
        <f>IF('OG Medical Examinations'!G345="No major surgery",0,VALUE('OG Medical Examinations'!G345))</f>
        <v>0</v>
      </c>
      <c r="H345" s="7" t="s">
        <v>2383</v>
      </c>
      <c r="I345" s="7" t="str">
        <f t="shared" si="5"/>
        <v>Normal Weight</v>
      </c>
    </row>
    <row r="346" spans="1:9" x14ac:dyDescent="0.25">
      <c r="A346" s="7" t="s">
        <v>2027</v>
      </c>
      <c r="B346" s="7">
        <v>30.52</v>
      </c>
      <c r="C346" s="7">
        <v>4.21</v>
      </c>
      <c r="D346" s="7" t="s">
        <v>2380</v>
      </c>
      <c r="E346" s="7" t="s">
        <v>2380</v>
      </c>
      <c r="F346" s="7" t="s">
        <v>2380</v>
      </c>
      <c r="G346" s="7">
        <f>IF('OG Medical Examinations'!G346="No major surgery",0,VALUE('OG Medical Examinations'!G346))</f>
        <v>1</v>
      </c>
      <c r="H346" s="7" t="s">
        <v>2383</v>
      </c>
      <c r="I346" s="7" t="str">
        <f t="shared" si="5"/>
        <v>Obesity</v>
      </c>
    </row>
    <row r="347" spans="1:9" x14ac:dyDescent="0.25">
      <c r="A347" s="7" t="s">
        <v>2026</v>
      </c>
      <c r="B347" s="7">
        <v>39.21</v>
      </c>
      <c r="C347" s="7">
        <v>5.04</v>
      </c>
      <c r="D347" s="7" t="s">
        <v>2380</v>
      </c>
      <c r="E347" s="7" t="s">
        <v>2380</v>
      </c>
      <c r="F347" s="7" t="s">
        <v>2383</v>
      </c>
      <c r="G347" s="7">
        <f>IF('OG Medical Examinations'!G347="No major surgery",0,VALUE('OG Medical Examinations'!G347))</f>
        <v>1</v>
      </c>
      <c r="H347" s="7" t="s">
        <v>2383</v>
      </c>
      <c r="I347" s="7" t="str">
        <f t="shared" si="5"/>
        <v>Obesity</v>
      </c>
    </row>
    <row r="348" spans="1:9" x14ac:dyDescent="0.25">
      <c r="A348" s="7" t="s">
        <v>2025</v>
      </c>
      <c r="B348" s="7">
        <v>26.98</v>
      </c>
      <c r="C348" s="7">
        <v>5.21</v>
      </c>
      <c r="D348" s="7" t="s">
        <v>2383</v>
      </c>
      <c r="E348" s="7" t="s">
        <v>2380</v>
      </c>
      <c r="F348" s="7" t="s">
        <v>2380</v>
      </c>
      <c r="G348" s="7">
        <f>IF('OG Medical Examinations'!G348="No major surgery",0,VALUE('OG Medical Examinations'!G348))</f>
        <v>2</v>
      </c>
      <c r="H348" s="7" t="s">
        <v>2383</v>
      </c>
      <c r="I348" s="7" t="str">
        <f t="shared" si="5"/>
        <v>Overweight</v>
      </c>
    </row>
    <row r="349" spans="1:9" x14ac:dyDescent="0.25">
      <c r="A349" s="7" t="s">
        <v>2024</v>
      </c>
      <c r="B349" s="7">
        <v>25.84</v>
      </c>
      <c r="C349" s="7">
        <v>8.83</v>
      </c>
      <c r="D349" s="7" t="s">
        <v>2380</v>
      </c>
      <c r="E349" s="7" t="s">
        <v>2380</v>
      </c>
      <c r="F349" s="7" t="s">
        <v>2380</v>
      </c>
      <c r="G349" s="7">
        <f>IF('OG Medical Examinations'!G349="No major surgery",0,VALUE('OG Medical Examinations'!G349))</f>
        <v>0</v>
      </c>
      <c r="H349" s="7" t="s">
        <v>2380</v>
      </c>
      <c r="I349" s="7" t="str">
        <f t="shared" si="5"/>
        <v>Overweight</v>
      </c>
    </row>
    <row r="350" spans="1:9" x14ac:dyDescent="0.25">
      <c r="A350" s="7" t="s">
        <v>2023</v>
      </c>
      <c r="B350" s="7">
        <v>28.31</v>
      </c>
      <c r="C350" s="7">
        <v>8.4700000000000006</v>
      </c>
      <c r="D350" s="7" t="s">
        <v>2383</v>
      </c>
      <c r="E350" s="7" t="s">
        <v>2380</v>
      </c>
      <c r="F350" s="7" t="s">
        <v>2380</v>
      </c>
      <c r="G350" s="7">
        <f>IF('OG Medical Examinations'!G350="No major surgery",0,VALUE('OG Medical Examinations'!G350))</f>
        <v>2</v>
      </c>
      <c r="H350" s="7" t="s">
        <v>2383</v>
      </c>
      <c r="I350" s="7" t="str">
        <f t="shared" si="5"/>
        <v>Overweight</v>
      </c>
    </row>
    <row r="351" spans="1:9" x14ac:dyDescent="0.25">
      <c r="A351" s="7" t="s">
        <v>2022</v>
      </c>
      <c r="B351" s="7">
        <v>23.94</v>
      </c>
      <c r="C351" s="7">
        <v>4.2</v>
      </c>
      <c r="D351" s="7" t="s">
        <v>2380</v>
      </c>
      <c r="E351" s="7" t="s">
        <v>2380</v>
      </c>
      <c r="F351" s="7" t="s">
        <v>2380</v>
      </c>
      <c r="G351" s="7">
        <f>IF('OG Medical Examinations'!G351="No major surgery",0,VALUE('OG Medical Examinations'!G351))</f>
        <v>0</v>
      </c>
      <c r="H351" s="7" t="s">
        <v>2383</v>
      </c>
      <c r="I351" s="7" t="str">
        <f t="shared" si="5"/>
        <v>Normal Weight</v>
      </c>
    </row>
    <row r="352" spans="1:9" x14ac:dyDescent="0.25">
      <c r="A352" s="7" t="s">
        <v>2021</v>
      </c>
      <c r="B352" s="7">
        <v>20.03</v>
      </c>
      <c r="C352" s="7">
        <v>6.14</v>
      </c>
      <c r="D352" s="7" t="s">
        <v>2383</v>
      </c>
      <c r="E352" s="7" t="s">
        <v>2380</v>
      </c>
      <c r="F352" s="7" t="s">
        <v>2380</v>
      </c>
      <c r="G352" s="7">
        <f>IF('OG Medical Examinations'!G352="No major surgery",0,VALUE('OG Medical Examinations'!G352))</f>
        <v>0</v>
      </c>
      <c r="H352" s="7" t="s">
        <v>2383</v>
      </c>
      <c r="I352" s="7" t="str">
        <f t="shared" si="5"/>
        <v>Normal Weight</v>
      </c>
    </row>
    <row r="353" spans="1:9" x14ac:dyDescent="0.25">
      <c r="A353" s="7" t="s">
        <v>2020</v>
      </c>
      <c r="B353" s="7">
        <v>41.42</v>
      </c>
      <c r="C353" s="7">
        <v>6.07</v>
      </c>
      <c r="D353" s="7" t="s">
        <v>2380</v>
      </c>
      <c r="E353" s="7" t="s">
        <v>2380</v>
      </c>
      <c r="F353" s="7" t="s">
        <v>2380</v>
      </c>
      <c r="G353" s="7">
        <f>IF('OG Medical Examinations'!G353="No major surgery",0,VALUE('OG Medical Examinations'!G353))</f>
        <v>0</v>
      </c>
      <c r="H353" s="7" t="s">
        <v>2380</v>
      </c>
      <c r="I353" s="7" t="str">
        <f t="shared" si="5"/>
        <v>Obesity</v>
      </c>
    </row>
    <row r="354" spans="1:9" x14ac:dyDescent="0.25">
      <c r="A354" s="7" t="s">
        <v>2019</v>
      </c>
      <c r="B354" s="7">
        <v>36.67</v>
      </c>
      <c r="C354" s="7">
        <v>10.210000000000001</v>
      </c>
      <c r="D354" s="7" t="s">
        <v>2380</v>
      </c>
      <c r="E354" s="7" t="s">
        <v>2380</v>
      </c>
      <c r="F354" s="7" t="s">
        <v>2380</v>
      </c>
      <c r="G354" s="7">
        <f>IF('OG Medical Examinations'!G354="No major surgery",0,VALUE('OG Medical Examinations'!G354))</f>
        <v>0</v>
      </c>
      <c r="H354" s="7" t="s">
        <v>2380</v>
      </c>
      <c r="I354" s="7" t="str">
        <f t="shared" si="5"/>
        <v>Obesity</v>
      </c>
    </row>
    <row r="355" spans="1:9" x14ac:dyDescent="0.25">
      <c r="A355" s="7" t="s">
        <v>2018</v>
      </c>
      <c r="B355" s="7">
        <v>27.645</v>
      </c>
      <c r="C355" s="7">
        <v>4.6900000000000004</v>
      </c>
      <c r="D355" s="7" t="s">
        <v>2380</v>
      </c>
      <c r="E355" s="7" t="s">
        <v>2380</v>
      </c>
      <c r="F355" s="7" t="s">
        <v>2380</v>
      </c>
      <c r="G355" s="7">
        <f>IF('OG Medical Examinations'!G355="No major surgery",0,VALUE('OG Medical Examinations'!G355))</f>
        <v>0</v>
      </c>
      <c r="H355" s="7" t="s">
        <v>2380</v>
      </c>
      <c r="I355" s="7" t="str">
        <f t="shared" si="5"/>
        <v>Overweight</v>
      </c>
    </row>
    <row r="356" spans="1:9" x14ac:dyDescent="0.25">
      <c r="A356" s="7" t="s">
        <v>2017</v>
      </c>
      <c r="B356" s="7">
        <v>22.72</v>
      </c>
      <c r="C356" s="7">
        <v>5.71</v>
      </c>
      <c r="D356" s="7" t="s">
        <v>2380</v>
      </c>
      <c r="E356" s="7" t="s">
        <v>2380</v>
      </c>
      <c r="F356" s="7" t="s">
        <v>2380</v>
      </c>
      <c r="G356" s="7">
        <f>IF('OG Medical Examinations'!G356="No major surgery",0,VALUE('OG Medical Examinations'!G356))</f>
        <v>0</v>
      </c>
      <c r="H356" s="7" t="s">
        <v>2383</v>
      </c>
      <c r="I356" s="7" t="str">
        <f t="shared" si="5"/>
        <v>Normal Weight</v>
      </c>
    </row>
    <row r="357" spans="1:9" x14ac:dyDescent="0.25">
      <c r="A357" s="7" t="s">
        <v>2016</v>
      </c>
      <c r="B357" s="7">
        <v>36.520000000000003</v>
      </c>
      <c r="C357" s="7">
        <v>9.07</v>
      </c>
      <c r="D357" s="7" t="s">
        <v>2383</v>
      </c>
      <c r="E357" s="7" t="s">
        <v>2380</v>
      </c>
      <c r="F357" s="7" t="s">
        <v>2383</v>
      </c>
      <c r="G357" s="7">
        <f>IF('OG Medical Examinations'!G357="No major surgery",0,VALUE('OG Medical Examinations'!G357))</f>
        <v>1</v>
      </c>
      <c r="H357" s="7" t="s">
        <v>2380</v>
      </c>
      <c r="I357" s="7" t="str">
        <f t="shared" si="5"/>
        <v>Obesity</v>
      </c>
    </row>
    <row r="358" spans="1:9" x14ac:dyDescent="0.25">
      <c r="A358" s="7" t="s">
        <v>2015</v>
      </c>
      <c r="B358" s="7">
        <v>33.96</v>
      </c>
      <c r="C358" s="7">
        <v>4.99</v>
      </c>
      <c r="D358" s="7" t="s">
        <v>2380</v>
      </c>
      <c r="E358" s="7" t="s">
        <v>2380</v>
      </c>
      <c r="F358" s="7" t="s">
        <v>2380</v>
      </c>
      <c r="G358" s="7">
        <f>IF('OG Medical Examinations'!G358="No major surgery",0,VALUE('OG Medical Examinations'!G358))</f>
        <v>0</v>
      </c>
      <c r="H358" s="7" t="s">
        <v>2383</v>
      </c>
      <c r="I358" s="7" t="str">
        <f t="shared" si="5"/>
        <v>Obesity</v>
      </c>
    </row>
    <row r="359" spans="1:9" x14ac:dyDescent="0.25">
      <c r="A359" s="7" t="s">
        <v>2014</v>
      </c>
      <c r="B359" s="7">
        <v>26.695</v>
      </c>
      <c r="C359" s="7">
        <v>8.31</v>
      </c>
      <c r="D359" s="7" t="s">
        <v>2380</v>
      </c>
      <c r="E359" s="7" t="s">
        <v>2380</v>
      </c>
      <c r="F359" s="7" t="s">
        <v>2380</v>
      </c>
      <c r="G359" s="7">
        <f>IF('OG Medical Examinations'!G359="No major surgery",0,VALUE('OG Medical Examinations'!G359))</f>
        <v>0</v>
      </c>
      <c r="H359" s="7" t="s">
        <v>2383</v>
      </c>
      <c r="I359" s="7" t="str">
        <f t="shared" si="5"/>
        <v>Overweight</v>
      </c>
    </row>
    <row r="360" spans="1:9" x14ac:dyDescent="0.25">
      <c r="A360" s="7" t="s">
        <v>2013</v>
      </c>
      <c r="B360" s="7">
        <v>18.45</v>
      </c>
      <c r="C360" s="7">
        <v>5.07</v>
      </c>
      <c r="D360" s="7" t="s">
        <v>2383</v>
      </c>
      <c r="E360" s="7" t="s">
        <v>2380</v>
      </c>
      <c r="F360" s="7" t="s">
        <v>2380</v>
      </c>
      <c r="G360" s="7">
        <f>IF('OG Medical Examinations'!G360="No major surgery",0,VALUE('OG Medical Examinations'!G360))</f>
        <v>0</v>
      </c>
      <c r="H360" s="7" t="s">
        <v>2383</v>
      </c>
      <c r="I360" s="7" t="str">
        <f t="shared" si="5"/>
        <v>Underweight</v>
      </c>
    </row>
    <row r="361" spans="1:9" x14ac:dyDescent="0.25">
      <c r="A361" s="7" t="s">
        <v>2012</v>
      </c>
      <c r="B361" s="7">
        <v>33.18</v>
      </c>
      <c r="C361" s="7">
        <v>4.79</v>
      </c>
      <c r="D361" s="7" t="s">
        <v>2380</v>
      </c>
      <c r="E361" s="7" t="s">
        <v>2380</v>
      </c>
      <c r="F361" s="7" t="s">
        <v>2380</v>
      </c>
      <c r="G361" s="7">
        <f>IF('OG Medical Examinations'!G361="No major surgery",0,VALUE('OG Medical Examinations'!G361))</f>
        <v>0</v>
      </c>
      <c r="H361" s="7" t="s">
        <v>2383</v>
      </c>
      <c r="I361" s="7" t="str">
        <f t="shared" si="5"/>
        <v>Obesity</v>
      </c>
    </row>
    <row r="362" spans="1:9" x14ac:dyDescent="0.25">
      <c r="A362" s="7" t="s">
        <v>2011</v>
      </c>
      <c r="B362" s="7">
        <v>36.1</v>
      </c>
      <c r="C362" s="7">
        <v>11.39</v>
      </c>
      <c r="D362" s="7" t="s">
        <v>2383</v>
      </c>
      <c r="E362" s="7" t="s">
        <v>2380</v>
      </c>
      <c r="F362" s="7" t="s">
        <v>2380</v>
      </c>
      <c r="G362" s="7">
        <f>IF('OG Medical Examinations'!G362="No major surgery",0,VALUE('OG Medical Examinations'!G362))</f>
        <v>2</v>
      </c>
      <c r="H362" s="7" t="s">
        <v>2380</v>
      </c>
      <c r="I362" s="7" t="str">
        <f t="shared" si="5"/>
        <v>Obesity</v>
      </c>
    </row>
    <row r="363" spans="1:9" x14ac:dyDescent="0.25">
      <c r="A363" s="7" t="s">
        <v>2010</v>
      </c>
      <c r="B363" s="7">
        <v>22.77</v>
      </c>
      <c r="C363" s="7">
        <v>6</v>
      </c>
      <c r="D363" s="7" t="s">
        <v>2380</v>
      </c>
      <c r="E363" s="7" t="s">
        <v>2380</v>
      </c>
      <c r="F363" s="7" t="s">
        <v>2380</v>
      </c>
      <c r="G363" s="7">
        <f>IF('OG Medical Examinations'!G363="No major surgery",0,VALUE('OG Medical Examinations'!G363))</f>
        <v>0</v>
      </c>
      <c r="H363" s="7" t="s">
        <v>2383</v>
      </c>
      <c r="I363" s="7" t="str">
        <f t="shared" si="5"/>
        <v>Normal Weight</v>
      </c>
    </row>
    <row r="364" spans="1:9" x14ac:dyDescent="0.25">
      <c r="A364" s="7" t="s">
        <v>2009</v>
      </c>
      <c r="B364" s="7">
        <v>21.24</v>
      </c>
      <c r="C364" s="7">
        <v>5.13</v>
      </c>
      <c r="D364" s="7" t="s">
        <v>2380</v>
      </c>
      <c r="E364" s="7" t="s">
        <v>2380</v>
      </c>
      <c r="F364" s="7" t="s">
        <v>2380</v>
      </c>
      <c r="G364" s="7">
        <f>IF('OG Medical Examinations'!G364="No major surgery",0,VALUE('OG Medical Examinations'!G364))</f>
        <v>0</v>
      </c>
      <c r="H364" s="7" t="s">
        <v>2383</v>
      </c>
      <c r="I364" s="7" t="str">
        <f t="shared" si="5"/>
        <v>Normal Weight</v>
      </c>
    </row>
    <row r="365" spans="1:9" x14ac:dyDescent="0.25">
      <c r="A365" s="7" t="s">
        <v>2008</v>
      </c>
      <c r="B365" s="7">
        <v>17.600000000000001</v>
      </c>
      <c r="C365" s="7">
        <v>5.26</v>
      </c>
      <c r="D365" s="7" t="s">
        <v>2383</v>
      </c>
      <c r="E365" s="7" t="s">
        <v>2380</v>
      </c>
      <c r="F365" s="7" t="s">
        <v>2380</v>
      </c>
      <c r="G365" s="7">
        <f>IF('OG Medical Examinations'!G365="No major surgery",0,VALUE('OG Medical Examinations'!G365))</f>
        <v>0</v>
      </c>
      <c r="H365" s="7" t="s">
        <v>2383</v>
      </c>
      <c r="I365" s="7" t="str">
        <f t="shared" si="5"/>
        <v>Underweight</v>
      </c>
    </row>
    <row r="366" spans="1:9" x14ac:dyDescent="0.25">
      <c r="A366" s="7" t="s">
        <v>2007</v>
      </c>
      <c r="B366" s="7">
        <v>26.29</v>
      </c>
      <c r="C366" s="7">
        <v>6.84</v>
      </c>
      <c r="D366" s="7" t="s">
        <v>2380</v>
      </c>
      <c r="E366" s="7" t="s">
        <v>2380</v>
      </c>
      <c r="F366" s="7" t="s">
        <v>2380</v>
      </c>
      <c r="G366" s="7">
        <f>IF('OG Medical Examinations'!G366="No major surgery",0,VALUE('OG Medical Examinations'!G366))</f>
        <v>0</v>
      </c>
      <c r="H366" s="7" t="s">
        <v>2383</v>
      </c>
      <c r="I366" s="7" t="str">
        <f t="shared" si="5"/>
        <v>Overweight</v>
      </c>
    </row>
    <row r="367" spans="1:9" x14ac:dyDescent="0.25">
      <c r="A367" s="7" t="s">
        <v>2006</v>
      </c>
      <c r="B367" s="7">
        <v>35.31</v>
      </c>
      <c r="C367" s="7">
        <v>9.0399999999999991</v>
      </c>
      <c r="D367" s="7" t="s">
        <v>2380</v>
      </c>
      <c r="E367" s="7" t="s">
        <v>2380</v>
      </c>
      <c r="F367" s="7" t="s">
        <v>2380</v>
      </c>
      <c r="G367" s="7">
        <f>IF('OG Medical Examinations'!G367="No major surgery",0,VALUE('OG Medical Examinations'!G367))</f>
        <v>0</v>
      </c>
      <c r="H367" s="7" t="s">
        <v>2380</v>
      </c>
      <c r="I367" s="7" t="str">
        <f t="shared" si="5"/>
        <v>Obesity</v>
      </c>
    </row>
    <row r="368" spans="1:9" x14ac:dyDescent="0.25">
      <c r="A368" s="7" t="s">
        <v>2005</v>
      </c>
      <c r="B368" s="7">
        <v>27.04</v>
      </c>
      <c r="C368" s="7">
        <v>4.0999999999999996</v>
      </c>
      <c r="D368" s="7" t="s">
        <v>2380</v>
      </c>
      <c r="E368" s="7" t="s">
        <v>2380</v>
      </c>
      <c r="F368" s="7" t="s">
        <v>2380</v>
      </c>
      <c r="G368" s="7">
        <f>IF('OG Medical Examinations'!G368="No major surgery",0,VALUE('OG Medical Examinations'!G368))</f>
        <v>1</v>
      </c>
      <c r="H368" s="7" t="s">
        <v>2383</v>
      </c>
      <c r="I368" s="7" t="str">
        <f t="shared" si="5"/>
        <v>Overweight</v>
      </c>
    </row>
    <row r="369" spans="1:9" x14ac:dyDescent="0.25">
      <c r="A369" s="7" t="s">
        <v>2004</v>
      </c>
      <c r="B369" s="7">
        <v>30.23</v>
      </c>
      <c r="C369" s="7">
        <v>4.2300000000000004</v>
      </c>
      <c r="D369" s="7" t="s">
        <v>2383</v>
      </c>
      <c r="E369" s="7" t="s">
        <v>2380</v>
      </c>
      <c r="F369" s="7" t="s">
        <v>2383</v>
      </c>
      <c r="G369" s="7">
        <f>IF('OG Medical Examinations'!G369="No major surgery",0,VALUE('OG Medical Examinations'!G369))</f>
        <v>1</v>
      </c>
      <c r="H369" s="7" t="s">
        <v>2383</v>
      </c>
      <c r="I369" s="7" t="str">
        <f t="shared" si="5"/>
        <v>Obesity</v>
      </c>
    </row>
    <row r="370" spans="1:9" x14ac:dyDescent="0.25">
      <c r="A370" s="7" t="s">
        <v>2003</v>
      </c>
      <c r="B370" s="7">
        <v>30.6</v>
      </c>
      <c r="C370" s="7">
        <v>6.48</v>
      </c>
      <c r="D370" s="7" t="s">
        <v>2383</v>
      </c>
      <c r="E370" s="7" t="s">
        <v>2380</v>
      </c>
      <c r="F370" s="7" t="s">
        <v>2383</v>
      </c>
      <c r="G370" s="7">
        <f>IF('OG Medical Examinations'!G370="No major surgery",0,VALUE('OG Medical Examinations'!G370))</f>
        <v>1</v>
      </c>
      <c r="H370" s="7" t="s">
        <v>2383</v>
      </c>
      <c r="I370" s="7" t="str">
        <f t="shared" si="5"/>
        <v>Obesity</v>
      </c>
    </row>
    <row r="371" spans="1:9" x14ac:dyDescent="0.25">
      <c r="A371" s="7" t="s">
        <v>2002</v>
      </c>
      <c r="B371" s="7">
        <v>26.8</v>
      </c>
      <c r="C371" s="7">
        <v>5.53</v>
      </c>
      <c r="D371" s="7" t="s">
        <v>2380</v>
      </c>
      <c r="E371" s="7" t="s">
        <v>2380</v>
      </c>
      <c r="F371" s="7" t="s">
        <v>2380</v>
      </c>
      <c r="G371" s="7">
        <f>IF('OG Medical Examinations'!G371="No major surgery",0,VALUE('OG Medical Examinations'!G371))</f>
        <v>1</v>
      </c>
      <c r="H371" s="7" t="s">
        <v>2383</v>
      </c>
      <c r="I371" s="7" t="str">
        <f t="shared" si="5"/>
        <v>Overweight</v>
      </c>
    </row>
    <row r="372" spans="1:9" x14ac:dyDescent="0.25">
      <c r="A372" s="7" t="s">
        <v>2001</v>
      </c>
      <c r="B372" s="7">
        <v>16.86</v>
      </c>
      <c r="C372" s="7">
        <v>4.07</v>
      </c>
      <c r="D372" s="7" t="s">
        <v>2383</v>
      </c>
      <c r="E372" s="7" t="s">
        <v>2380</v>
      </c>
      <c r="F372" s="7" t="s">
        <v>2380</v>
      </c>
      <c r="G372" s="7">
        <f>IF('OG Medical Examinations'!G372="No major surgery",0,VALUE('OG Medical Examinations'!G372))</f>
        <v>0</v>
      </c>
      <c r="H372" s="7" t="s">
        <v>2383</v>
      </c>
      <c r="I372" s="7" t="str">
        <f t="shared" si="5"/>
        <v>Underweight</v>
      </c>
    </row>
    <row r="373" spans="1:9" x14ac:dyDescent="0.25">
      <c r="A373" s="7" t="s">
        <v>2000</v>
      </c>
      <c r="B373" s="7">
        <v>16.3</v>
      </c>
      <c r="C373" s="7">
        <v>5.51</v>
      </c>
      <c r="D373" s="7" t="s">
        <v>2380</v>
      </c>
      <c r="E373" s="7" t="s">
        <v>2380</v>
      </c>
      <c r="F373" s="7" t="s">
        <v>2380</v>
      </c>
      <c r="G373" s="7">
        <f>IF('OG Medical Examinations'!G373="No major surgery",0,VALUE('OG Medical Examinations'!G373))</f>
        <v>1</v>
      </c>
      <c r="H373" s="7" t="s">
        <v>2383</v>
      </c>
      <c r="I373" s="7" t="str">
        <f t="shared" si="5"/>
        <v>Underweight</v>
      </c>
    </row>
    <row r="374" spans="1:9" x14ac:dyDescent="0.25">
      <c r="A374" s="7" t="s">
        <v>1999</v>
      </c>
      <c r="B374" s="7">
        <v>29.81</v>
      </c>
      <c r="C374" s="7">
        <v>11.66</v>
      </c>
      <c r="D374" s="7" t="s">
        <v>2380</v>
      </c>
      <c r="E374" s="7" t="s">
        <v>2380</v>
      </c>
      <c r="F374" s="7" t="s">
        <v>2380</v>
      </c>
      <c r="G374" s="7">
        <f>IF('OG Medical Examinations'!G374="No major surgery",0,VALUE('OG Medical Examinations'!G374))</f>
        <v>0</v>
      </c>
      <c r="H374" s="7" t="s">
        <v>2383</v>
      </c>
      <c r="I374" s="7" t="str">
        <f t="shared" si="5"/>
        <v>Overweight</v>
      </c>
    </row>
    <row r="375" spans="1:9" x14ac:dyDescent="0.25">
      <c r="A375" s="7" t="s">
        <v>1998</v>
      </c>
      <c r="B375" s="7">
        <v>16.329999999999998</v>
      </c>
      <c r="C375" s="7">
        <v>7.26</v>
      </c>
      <c r="D375" s="7" t="s">
        <v>2383</v>
      </c>
      <c r="E375" s="7" t="s">
        <v>2380</v>
      </c>
      <c r="F375" s="7" t="s">
        <v>2380</v>
      </c>
      <c r="G375" s="7">
        <f>IF('OG Medical Examinations'!G375="No major surgery",0,VALUE('OG Medical Examinations'!G375))</f>
        <v>0</v>
      </c>
      <c r="H375" s="7" t="s">
        <v>2383</v>
      </c>
      <c r="I375" s="7" t="str">
        <f t="shared" si="5"/>
        <v>Underweight</v>
      </c>
    </row>
    <row r="376" spans="1:9" x14ac:dyDescent="0.25">
      <c r="A376" s="7" t="s">
        <v>1997</v>
      </c>
      <c r="B376" s="7">
        <v>16.37</v>
      </c>
      <c r="C376" s="7">
        <v>4.79</v>
      </c>
      <c r="D376" s="7" t="s">
        <v>2383</v>
      </c>
      <c r="E376" s="7" t="s">
        <v>2380</v>
      </c>
      <c r="F376" s="7" t="s">
        <v>2380</v>
      </c>
      <c r="G376" s="7">
        <f>IF('OG Medical Examinations'!G376="No major surgery",0,VALUE('OG Medical Examinations'!G376))</f>
        <v>0</v>
      </c>
      <c r="H376" s="7" t="s">
        <v>2383</v>
      </c>
      <c r="I376" s="7" t="str">
        <f t="shared" si="5"/>
        <v>Underweight</v>
      </c>
    </row>
    <row r="377" spans="1:9" x14ac:dyDescent="0.25">
      <c r="A377" s="7" t="s">
        <v>1996</v>
      </c>
      <c r="B377" s="7">
        <v>22.42</v>
      </c>
      <c r="C377" s="7">
        <v>4.68</v>
      </c>
      <c r="D377" s="7" t="s">
        <v>2383</v>
      </c>
      <c r="E377" s="7" t="s">
        <v>2380</v>
      </c>
      <c r="F377" s="7" t="s">
        <v>2380</v>
      </c>
      <c r="G377" s="7">
        <f>IF('OG Medical Examinations'!G377="No major surgery",0,VALUE('OG Medical Examinations'!G377))</f>
        <v>1</v>
      </c>
      <c r="H377" s="7" t="s">
        <v>2380</v>
      </c>
      <c r="I377" s="7" t="str">
        <f t="shared" si="5"/>
        <v>Normal Weight</v>
      </c>
    </row>
    <row r="378" spans="1:9" x14ac:dyDescent="0.25">
      <c r="A378" s="7" t="s">
        <v>1995</v>
      </c>
      <c r="B378" s="7">
        <v>31.35</v>
      </c>
      <c r="C378" s="7">
        <v>4.33</v>
      </c>
      <c r="D378" s="7" t="s">
        <v>2383</v>
      </c>
      <c r="E378" s="7" t="s">
        <v>2380</v>
      </c>
      <c r="F378" s="7" t="s">
        <v>2383</v>
      </c>
      <c r="G378" s="7">
        <f>IF('OG Medical Examinations'!G378="No major surgery",0,VALUE('OG Medical Examinations'!G378))</f>
        <v>1</v>
      </c>
      <c r="H378" s="7" t="s">
        <v>2380</v>
      </c>
      <c r="I378" s="7" t="str">
        <f t="shared" si="5"/>
        <v>Obesity</v>
      </c>
    </row>
    <row r="379" spans="1:9" x14ac:dyDescent="0.25">
      <c r="A379" s="7" t="s">
        <v>1994</v>
      </c>
      <c r="B379" s="7">
        <v>31.9</v>
      </c>
      <c r="C379" s="7">
        <v>11.89</v>
      </c>
      <c r="D379" s="7" t="s">
        <v>2380</v>
      </c>
      <c r="E379" s="7" t="s">
        <v>2380</v>
      </c>
      <c r="F379" s="7" t="s">
        <v>2380</v>
      </c>
      <c r="G379" s="7">
        <f>IF('OG Medical Examinations'!G379="No major surgery",0,VALUE('OG Medical Examinations'!G379))</f>
        <v>0</v>
      </c>
      <c r="H379" s="7" t="s">
        <v>2380</v>
      </c>
      <c r="I379" s="7" t="str">
        <f t="shared" si="5"/>
        <v>Obesity</v>
      </c>
    </row>
    <row r="380" spans="1:9" x14ac:dyDescent="0.25">
      <c r="A380" s="7" t="s">
        <v>1993</v>
      </c>
      <c r="B380" s="7">
        <v>30.6</v>
      </c>
      <c r="C380" s="7">
        <v>5.24</v>
      </c>
      <c r="D380" s="7" t="s">
        <v>2380</v>
      </c>
      <c r="E380" s="7" t="s">
        <v>2380</v>
      </c>
      <c r="F380" s="7" t="s">
        <v>2380</v>
      </c>
      <c r="G380" s="7">
        <f>IF('OG Medical Examinations'!G380="No major surgery",0,VALUE('OG Medical Examinations'!G380))</f>
        <v>0</v>
      </c>
      <c r="H380" s="7" t="s">
        <v>2383</v>
      </c>
      <c r="I380" s="7" t="str">
        <f t="shared" si="5"/>
        <v>Obesity</v>
      </c>
    </row>
    <row r="381" spans="1:9" x14ac:dyDescent="0.25">
      <c r="A381" s="7" t="s">
        <v>1992</v>
      </c>
      <c r="B381" s="7">
        <v>28.975000000000001</v>
      </c>
      <c r="C381" s="7">
        <v>7.63</v>
      </c>
      <c r="D381" s="7" t="s">
        <v>2380</v>
      </c>
      <c r="E381" s="7" t="s">
        <v>2380</v>
      </c>
      <c r="F381" s="7" t="s">
        <v>2380</v>
      </c>
      <c r="G381" s="7">
        <f>IF('OG Medical Examinations'!G381="No major surgery",0,VALUE('OG Medical Examinations'!G381))</f>
        <v>0</v>
      </c>
      <c r="H381" s="7" t="s">
        <v>2383</v>
      </c>
      <c r="I381" s="7" t="str">
        <f t="shared" si="5"/>
        <v>Overweight</v>
      </c>
    </row>
    <row r="382" spans="1:9" x14ac:dyDescent="0.25">
      <c r="A382" s="7" t="s">
        <v>1991</v>
      </c>
      <c r="B382" s="7">
        <v>24.86</v>
      </c>
      <c r="C382" s="7">
        <v>8.92</v>
      </c>
      <c r="D382" s="7" t="s">
        <v>2383</v>
      </c>
      <c r="E382" s="7" t="s">
        <v>2380</v>
      </c>
      <c r="F382" s="7" t="s">
        <v>2380</v>
      </c>
      <c r="G382" s="7">
        <f>IF('OG Medical Examinations'!G382="No major surgery",0,VALUE('OG Medical Examinations'!G382))</f>
        <v>2</v>
      </c>
      <c r="H382" s="7" t="s">
        <v>2380</v>
      </c>
      <c r="I382" s="7" t="str">
        <f t="shared" si="5"/>
        <v>Normal Weight</v>
      </c>
    </row>
    <row r="383" spans="1:9" x14ac:dyDescent="0.25">
      <c r="A383" s="7" t="s">
        <v>1990</v>
      </c>
      <c r="B383" s="7">
        <v>19.54</v>
      </c>
      <c r="C383" s="7">
        <v>5.37</v>
      </c>
      <c r="D383" s="7" t="s">
        <v>2380</v>
      </c>
      <c r="E383" s="7" t="s">
        <v>2380</v>
      </c>
      <c r="F383" s="7" t="s">
        <v>2380</v>
      </c>
      <c r="G383" s="7">
        <f>IF('OG Medical Examinations'!G383="No major surgery",0,VALUE('OG Medical Examinations'!G383))</f>
        <v>0</v>
      </c>
      <c r="H383" s="7" t="s">
        <v>2383</v>
      </c>
      <c r="I383" s="7" t="str">
        <f t="shared" si="5"/>
        <v>Normal Weight</v>
      </c>
    </row>
    <row r="384" spans="1:9" x14ac:dyDescent="0.25">
      <c r="A384" s="7" t="s">
        <v>1989</v>
      </c>
      <c r="B384" s="7">
        <v>26.74</v>
      </c>
      <c r="C384" s="7">
        <v>4.3099999999999996</v>
      </c>
      <c r="D384" s="7" t="s">
        <v>2380</v>
      </c>
      <c r="E384" s="7" t="s">
        <v>2380</v>
      </c>
      <c r="F384" s="7" t="s">
        <v>2380</v>
      </c>
      <c r="G384" s="7">
        <f>IF('OG Medical Examinations'!G384="No major surgery",0,VALUE('OG Medical Examinations'!G384))</f>
        <v>0</v>
      </c>
      <c r="H384" s="7" t="s">
        <v>2383</v>
      </c>
      <c r="I384" s="7" t="str">
        <f t="shared" si="5"/>
        <v>Overweight</v>
      </c>
    </row>
    <row r="385" spans="1:9" x14ac:dyDescent="0.25">
      <c r="A385" s="7" t="s">
        <v>1988</v>
      </c>
      <c r="B385" s="7">
        <v>22.99</v>
      </c>
      <c r="C385" s="7">
        <v>10.46</v>
      </c>
      <c r="D385" s="7" t="s">
        <v>2380</v>
      </c>
      <c r="E385" s="7" t="s">
        <v>2380</v>
      </c>
      <c r="F385" s="7" t="s">
        <v>2380</v>
      </c>
      <c r="G385" s="7">
        <f>IF('OG Medical Examinations'!G385="No major surgery",0,VALUE('OG Medical Examinations'!G385))</f>
        <v>3</v>
      </c>
      <c r="H385" s="7" t="s">
        <v>2383</v>
      </c>
      <c r="I385" s="7" t="str">
        <f t="shared" si="5"/>
        <v>Normal Weight</v>
      </c>
    </row>
    <row r="386" spans="1:9" x14ac:dyDescent="0.25">
      <c r="A386" s="7" t="s">
        <v>1987</v>
      </c>
      <c r="B386" s="7">
        <v>31.46</v>
      </c>
      <c r="C386" s="7">
        <v>7.39</v>
      </c>
      <c r="D386" s="7" t="s">
        <v>2380</v>
      </c>
      <c r="E386" s="7" t="s">
        <v>2380</v>
      </c>
      <c r="F386" s="7" t="s">
        <v>2380</v>
      </c>
      <c r="G386" s="7">
        <f>IF('OG Medical Examinations'!G386="No major surgery",0,VALUE('OG Medical Examinations'!G386))</f>
        <v>0</v>
      </c>
      <c r="H386" s="7" t="s">
        <v>2380</v>
      </c>
      <c r="I386" s="7" t="str">
        <f t="shared" ref="I386:I449" si="6">IF(B386&lt;18.5,"Underweight",IF(B386&lt;25,"Normal Weight",IF(B386&lt;30,"Overweight","Obesity")))</f>
        <v>Obesity</v>
      </c>
    </row>
    <row r="387" spans="1:9" x14ac:dyDescent="0.25">
      <c r="A387" s="7" t="s">
        <v>1986</v>
      </c>
      <c r="B387" s="7">
        <v>30.86</v>
      </c>
      <c r="C387" s="7">
        <v>6.18</v>
      </c>
      <c r="D387" s="7" t="s">
        <v>2380</v>
      </c>
      <c r="E387" s="7" t="s">
        <v>2383</v>
      </c>
      <c r="F387" s="7" t="s">
        <v>2380</v>
      </c>
      <c r="G387" s="7">
        <f>IF('OG Medical Examinations'!G387="No major surgery",0,VALUE('OG Medical Examinations'!G387))</f>
        <v>2</v>
      </c>
      <c r="H387" s="7" t="s">
        <v>2383</v>
      </c>
      <c r="I387" s="7" t="str">
        <f t="shared" si="6"/>
        <v>Obesity</v>
      </c>
    </row>
    <row r="388" spans="1:9" x14ac:dyDescent="0.25">
      <c r="A388" s="7" t="s">
        <v>1985</v>
      </c>
      <c r="B388" s="7">
        <v>31.96</v>
      </c>
      <c r="C388" s="7">
        <v>8.86</v>
      </c>
      <c r="D388" s="7" t="s">
        <v>2380</v>
      </c>
      <c r="E388" s="7" t="s">
        <v>2380</v>
      </c>
      <c r="F388" s="7" t="s">
        <v>2380</v>
      </c>
      <c r="G388" s="7">
        <f>IF('OG Medical Examinations'!G388="No major surgery",0,VALUE('OG Medical Examinations'!G388))</f>
        <v>0</v>
      </c>
      <c r="H388" s="7" t="s">
        <v>2383</v>
      </c>
      <c r="I388" s="7" t="str">
        <f t="shared" si="6"/>
        <v>Obesity</v>
      </c>
    </row>
    <row r="389" spans="1:9" x14ac:dyDescent="0.25">
      <c r="A389" s="7" t="s">
        <v>1984</v>
      </c>
      <c r="B389" s="7">
        <v>23.76</v>
      </c>
      <c r="C389" s="7">
        <v>10.96</v>
      </c>
      <c r="D389" s="7" t="s">
        <v>2380</v>
      </c>
      <c r="E389" s="7" t="s">
        <v>2380</v>
      </c>
      <c r="F389" s="7" t="s">
        <v>2380</v>
      </c>
      <c r="G389" s="7">
        <f>IF('OG Medical Examinations'!G389="No major surgery",0,VALUE('OG Medical Examinations'!G389))</f>
        <v>3</v>
      </c>
      <c r="H389" s="7" t="s">
        <v>2383</v>
      </c>
      <c r="I389" s="7" t="str">
        <f t="shared" si="6"/>
        <v>Normal Weight</v>
      </c>
    </row>
    <row r="390" spans="1:9" x14ac:dyDescent="0.25">
      <c r="A390" s="7" t="s">
        <v>1983</v>
      </c>
      <c r="B390" s="7">
        <v>19.38</v>
      </c>
      <c r="C390" s="7">
        <v>6.28</v>
      </c>
      <c r="D390" s="7" t="s">
        <v>2380</v>
      </c>
      <c r="E390" s="7" t="s">
        <v>2380</v>
      </c>
      <c r="F390" s="7" t="s">
        <v>2380</v>
      </c>
      <c r="G390" s="7">
        <f>IF('OG Medical Examinations'!G390="No major surgery",0,VALUE('OG Medical Examinations'!G390))</f>
        <v>0</v>
      </c>
      <c r="H390" s="7" t="s">
        <v>2383</v>
      </c>
      <c r="I390" s="7" t="str">
        <f t="shared" si="6"/>
        <v>Normal Weight</v>
      </c>
    </row>
    <row r="391" spans="1:9" x14ac:dyDescent="0.25">
      <c r="A391" s="7" t="s">
        <v>1982</v>
      </c>
      <c r="B391" s="7">
        <v>16.21</v>
      </c>
      <c r="C391" s="7">
        <v>6.29</v>
      </c>
      <c r="D391" s="7" t="s">
        <v>2383</v>
      </c>
      <c r="E391" s="7" t="s">
        <v>2380</v>
      </c>
      <c r="F391" s="7" t="s">
        <v>2380</v>
      </c>
      <c r="G391" s="7">
        <f>IF('OG Medical Examinations'!G391="No major surgery",0,VALUE('OG Medical Examinations'!G391))</f>
        <v>1</v>
      </c>
      <c r="H391" s="7" t="s">
        <v>2383</v>
      </c>
      <c r="I391" s="7" t="str">
        <f t="shared" si="6"/>
        <v>Underweight</v>
      </c>
    </row>
    <row r="392" spans="1:9" x14ac:dyDescent="0.25">
      <c r="A392" s="7" t="s">
        <v>1981</v>
      </c>
      <c r="B392" s="7">
        <v>32.54</v>
      </c>
      <c r="C392" s="7">
        <v>4.0199999999999996</v>
      </c>
      <c r="D392" s="7" t="s">
        <v>2380</v>
      </c>
      <c r="E392" s="7" t="s">
        <v>2383</v>
      </c>
      <c r="F392" s="7" t="s">
        <v>2380</v>
      </c>
      <c r="G392" s="7">
        <f>IF('OG Medical Examinations'!G392="No major surgery",0,VALUE('OG Medical Examinations'!G392))</f>
        <v>1</v>
      </c>
      <c r="H392" s="7" t="s">
        <v>2383</v>
      </c>
      <c r="I392" s="7" t="str">
        <f t="shared" si="6"/>
        <v>Obesity</v>
      </c>
    </row>
    <row r="393" spans="1:9" x14ac:dyDescent="0.25">
      <c r="A393" s="7" t="s">
        <v>1980</v>
      </c>
      <c r="B393" s="7">
        <v>36.765000000000001</v>
      </c>
      <c r="C393" s="7">
        <v>11.95</v>
      </c>
      <c r="D393" s="7" t="s">
        <v>2383</v>
      </c>
      <c r="E393" s="7" t="s">
        <v>2380</v>
      </c>
      <c r="F393" s="7" t="s">
        <v>2380</v>
      </c>
      <c r="G393" s="7">
        <f>IF('OG Medical Examinations'!G393="No major surgery",0,VALUE('OG Medical Examinations'!G393))</f>
        <v>2</v>
      </c>
      <c r="H393" s="7" t="s">
        <v>2380</v>
      </c>
      <c r="I393" s="7" t="str">
        <f t="shared" si="6"/>
        <v>Obesity</v>
      </c>
    </row>
    <row r="394" spans="1:9" x14ac:dyDescent="0.25">
      <c r="A394" s="7" t="s">
        <v>1979</v>
      </c>
      <c r="B394" s="7">
        <v>35.909999999999997</v>
      </c>
      <c r="C394" s="7">
        <v>8.7100000000000009</v>
      </c>
      <c r="D394" s="7" t="s">
        <v>2380</v>
      </c>
      <c r="E394" s="7" t="s">
        <v>2380</v>
      </c>
      <c r="F394" s="7" t="s">
        <v>2380</v>
      </c>
      <c r="G394" s="7">
        <f>IF('OG Medical Examinations'!G394="No major surgery",0,VALUE('OG Medical Examinations'!G394))</f>
        <v>0</v>
      </c>
      <c r="H394" s="7" t="s">
        <v>2380</v>
      </c>
      <c r="I394" s="7" t="str">
        <f t="shared" si="6"/>
        <v>Obesity</v>
      </c>
    </row>
    <row r="395" spans="1:9" x14ac:dyDescent="0.25">
      <c r="A395" s="7" t="s">
        <v>1978</v>
      </c>
      <c r="B395" s="7">
        <v>32.06</v>
      </c>
      <c r="C395" s="7">
        <v>4.67</v>
      </c>
      <c r="D395" s="7" t="s">
        <v>2380</v>
      </c>
      <c r="E395" s="7" t="s">
        <v>2383</v>
      </c>
      <c r="F395" s="7" t="s">
        <v>2380</v>
      </c>
      <c r="G395" s="7">
        <f>IF('OG Medical Examinations'!G395="No major surgery",0,VALUE('OG Medical Examinations'!G395))</f>
        <v>1</v>
      </c>
      <c r="H395" s="7" t="s">
        <v>2383</v>
      </c>
      <c r="I395" s="7" t="str">
        <f t="shared" si="6"/>
        <v>Obesity</v>
      </c>
    </row>
    <row r="396" spans="1:9" x14ac:dyDescent="0.25">
      <c r="A396" s="7" t="s">
        <v>1977</v>
      </c>
      <c r="B396" s="7">
        <v>24.1</v>
      </c>
      <c r="C396" s="7">
        <v>11.14</v>
      </c>
      <c r="D396" s="7" t="s">
        <v>2383</v>
      </c>
      <c r="E396" s="7" t="s">
        <v>2380</v>
      </c>
      <c r="F396" s="7" t="s">
        <v>2380</v>
      </c>
      <c r="G396" s="7">
        <f>IF('OG Medical Examinations'!G396="No major surgery",0,VALUE('OG Medical Examinations'!G396))</f>
        <v>1</v>
      </c>
      <c r="H396" s="7" t="s">
        <v>2380</v>
      </c>
      <c r="I396" s="7" t="str">
        <f t="shared" si="6"/>
        <v>Normal Weight</v>
      </c>
    </row>
    <row r="397" spans="1:9" x14ac:dyDescent="0.25">
      <c r="A397" s="7" t="s">
        <v>1976</v>
      </c>
      <c r="B397" s="7">
        <v>27.1</v>
      </c>
      <c r="C397" s="7">
        <v>9.0500000000000007</v>
      </c>
      <c r="D397" s="7" t="s">
        <v>2380</v>
      </c>
      <c r="E397" s="7" t="s">
        <v>2380</v>
      </c>
      <c r="F397" s="7" t="s">
        <v>2380</v>
      </c>
      <c r="G397" s="7">
        <f>IF('OG Medical Examinations'!G397="No major surgery",0,VALUE('OG Medical Examinations'!G397))</f>
        <v>2</v>
      </c>
      <c r="H397" s="7" t="s">
        <v>2380</v>
      </c>
      <c r="I397" s="7" t="str">
        <f t="shared" si="6"/>
        <v>Overweight</v>
      </c>
    </row>
    <row r="398" spans="1:9" x14ac:dyDescent="0.25">
      <c r="A398" s="7" t="s">
        <v>1975</v>
      </c>
      <c r="B398" s="7">
        <v>24.42</v>
      </c>
      <c r="C398" s="7">
        <v>11.31</v>
      </c>
      <c r="D398" s="7" t="s">
        <v>2380</v>
      </c>
      <c r="E398" s="7" t="s">
        <v>2380</v>
      </c>
      <c r="F398" s="7" t="s">
        <v>2380</v>
      </c>
      <c r="G398" s="7">
        <f>IF('OG Medical Examinations'!G398="No major surgery",0,VALUE('OG Medical Examinations'!G398))</f>
        <v>0</v>
      </c>
      <c r="H398" s="7" t="s">
        <v>2383</v>
      </c>
      <c r="I398" s="7" t="str">
        <f t="shared" si="6"/>
        <v>Normal Weight</v>
      </c>
    </row>
    <row r="399" spans="1:9" x14ac:dyDescent="0.25">
      <c r="A399" s="7" t="s">
        <v>1974</v>
      </c>
      <c r="B399" s="7">
        <v>26.695</v>
      </c>
      <c r="C399" s="7">
        <v>4.68</v>
      </c>
      <c r="D399" s="7" t="s">
        <v>2383</v>
      </c>
      <c r="E399" s="7" t="s">
        <v>2380</v>
      </c>
      <c r="F399" s="7" t="s">
        <v>2380</v>
      </c>
      <c r="G399" s="7">
        <f>IF('OG Medical Examinations'!G399="No major surgery",0,VALUE('OG Medical Examinations'!G399))</f>
        <v>2</v>
      </c>
      <c r="H399" s="7" t="s">
        <v>2383</v>
      </c>
      <c r="I399" s="7" t="str">
        <f t="shared" si="6"/>
        <v>Overweight</v>
      </c>
    </row>
    <row r="400" spans="1:9" x14ac:dyDescent="0.25">
      <c r="A400" s="7" t="s">
        <v>1973</v>
      </c>
      <c r="B400" s="7">
        <v>27.79</v>
      </c>
      <c r="C400" s="7">
        <v>6.05</v>
      </c>
      <c r="D400" s="7" t="s">
        <v>2383</v>
      </c>
      <c r="E400" s="7" t="s">
        <v>2383</v>
      </c>
      <c r="F400" s="7" t="s">
        <v>2380</v>
      </c>
      <c r="G400" s="7">
        <f>IF('OG Medical Examinations'!G400="No major surgery",0,VALUE('OG Medical Examinations'!G400))</f>
        <v>1</v>
      </c>
      <c r="H400" s="7" t="s">
        <v>2383</v>
      </c>
      <c r="I400" s="7" t="str">
        <f t="shared" si="6"/>
        <v>Overweight</v>
      </c>
    </row>
    <row r="401" spans="1:9" x14ac:dyDescent="0.25">
      <c r="A401" s="7" t="s">
        <v>1972</v>
      </c>
      <c r="B401" s="7">
        <v>32.68</v>
      </c>
      <c r="C401" s="7">
        <v>4.68</v>
      </c>
      <c r="D401" s="7" t="s">
        <v>2383</v>
      </c>
      <c r="E401" s="7" t="s">
        <v>2380</v>
      </c>
      <c r="F401" s="7" t="s">
        <v>2380</v>
      </c>
      <c r="G401" s="7">
        <f>IF('OG Medical Examinations'!G401="No major surgery",0,VALUE('OG Medical Examinations'!G401))</f>
        <v>0</v>
      </c>
      <c r="H401" s="7" t="s">
        <v>2380</v>
      </c>
      <c r="I401" s="7" t="str">
        <f t="shared" si="6"/>
        <v>Obesity</v>
      </c>
    </row>
    <row r="402" spans="1:9" x14ac:dyDescent="0.25">
      <c r="A402" s="7" t="s">
        <v>1971</v>
      </c>
      <c r="B402" s="7">
        <v>26.4</v>
      </c>
      <c r="C402" s="7">
        <v>9.5</v>
      </c>
      <c r="D402" s="7" t="s">
        <v>2383</v>
      </c>
      <c r="E402" s="7" t="s">
        <v>2380</v>
      </c>
      <c r="F402" s="7" t="s">
        <v>2380</v>
      </c>
      <c r="G402" s="7">
        <f>IF('OG Medical Examinations'!G402="No major surgery",0,VALUE('OG Medical Examinations'!G402))</f>
        <v>2</v>
      </c>
      <c r="H402" s="7" t="s">
        <v>2380</v>
      </c>
      <c r="I402" s="7" t="str">
        <f t="shared" si="6"/>
        <v>Overweight</v>
      </c>
    </row>
    <row r="403" spans="1:9" x14ac:dyDescent="0.25">
      <c r="A403" s="7" t="s">
        <v>1970</v>
      </c>
      <c r="B403" s="7">
        <v>23.655000000000001</v>
      </c>
      <c r="C403" s="7">
        <v>10.84</v>
      </c>
      <c r="D403" s="7" t="s">
        <v>2383</v>
      </c>
      <c r="E403" s="7" t="s">
        <v>2380</v>
      </c>
      <c r="F403" s="7" t="s">
        <v>2383</v>
      </c>
      <c r="G403" s="7">
        <f>IF('OG Medical Examinations'!G403="No major surgery",0,VALUE('OG Medical Examinations'!G403))</f>
        <v>1</v>
      </c>
      <c r="H403" s="7" t="s">
        <v>2383</v>
      </c>
      <c r="I403" s="7" t="str">
        <f t="shared" si="6"/>
        <v>Normal Weight</v>
      </c>
    </row>
    <row r="404" spans="1:9" x14ac:dyDescent="0.25">
      <c r="A404" s="7" t="s">
        <v>1969</v>
      </c>
      <c r="B404" s="7">
        <v>27.36</v>
      </c>
      <c r="C404" s="7">
        <v>5.88</v>
      </c>
      <c r="D404" s="7" t="s">
        <v>2380</v>
      </c>
      <c r="E404" s="7" t="s">
        <v>2380</v>
      </c>
      <c r="F404" s="7" t="s">
        <v>2380</v>
      </c>
      <c r="G404" s="7">
        <f>IF('OG Medical Examinations'!G404="No major surgery",0,VALUE('OG Medical Examinations'!G404))</f>
        <v>2</v>
      </c>
      <c r="H404" s="7" t="s">
        <v>2380</v>
      </c>
      <c r="I404" s="7" t="str">
        <f t="shared" si="6"/>
        <v>Overweight</v>
      </c>
    </row>
    <row r="405" spans="1:9" x14ac:dyDescent="0.25">
      <c r="A405" s="7" t="s">
        <v>1968</v>
      </c>
      <c r="B405" s="7">
        <v>27.82</v>
      </c>
      <c r="C405" s="7">
        <v>5.24</v>
      </c>
      <c r="D405" s="7" t="s">
        <v>2383</v>
      </c>
      <c r="E405" s="7" t="s">
        <v>2380</v>
      </c>
      <c r="F405" s="7" t="s">
        <v>2380</v>
      </c>
      <c r="G405" s="7">
        <f>IF('OG Medical Examinations'!G405="No major surgery",0,VALUE('OG Medical Examinations'!G405))</f>
        <v>0</v>
      </c>
      <c r="H405" s="7" t="s">
        <v>2383</v>
      </c>
      <c r="I405" s="7" t="str">
        <f t="shared" si="6"/>
        <v>Overweight</v>
      </c>
    </row>
    <row r="406" spans="1:9" x14ac:dyDescent="0.25">
      <c r="A406" s="7" t="s">
        <v>1967</v>
      </c>
      <c r="B406" s="7">
        <v>25.46</v>
      </c>
      <c r="C406" s="7">
        <v>11.75</v>
      </c>
      <c r="D406" s="7" t="s">
        <v>2380</v>
      </c>
      <c r="E406" s="7" t="s">
        <v>2380</v>
      </c>
      <c r="F406" s="7" t="s">
        <v>2380</v>
      </c>
      <c r="G406" s="7">
        <f>IF('OG Medical Examinations'!G406="No major surgery",0,VALUE('OG Medical Examinations'!G406))</f>
        <v>0</v>
      </c>
      <c r="H406" s="7" t="s">
        <v>2380</v>
      </c>
      <c r="I406" s="7" t="str">
        <f t="shared" si="6"/>
        <v>Overweight</v>
      </c>
    </row>
    <row r="407" spans="1:9" x14ac:dyDescent="0.25">
      <c r="A407" s="7" t="s">
        <v>1966</v>
      </c>
      <c r="B407" s="7">
        <v>25.1</v>
      </c>
      <c r="C407" s="7">
        <v>6.97</v>
      </c>
      <c r="D407" s="7" t="s">
        <v>2380</v>
      </c>
      <c r="E407" s="7" t="s">
        <v>2380</v>
      </c>
      <c r="F407" s="7" t="s">
        <v>2380</v>
      </c>
      <c r="G407" s="7">
        <f>IF('OG Medical Examinations'!G407="No major surgery",0,VALUE('OG Medical Examinations'!G407))</f>
        <v>0</v>
      </c>
      <c r="H407" s="7" t="s">
        <v>2383</v>
      </c>
      <c r="I407" s="7" t="str">
        <f t="shared" si="6"/>
        <v>Overweight</v>
      </c>
    </row>
    <row r="408" spans="1:9" x14ac:dyDescent="0.25">
      <c r="A408" s="7" t="s">
        <v>1965</v>
      </c>
      <c r="B408" s="7">
        <v>32.11</v>
      </c>
      <c r="C408" s="7">
        <v>4.76</v>
      </c>
      <c r="D408" s="7" t="s">
        <v>2380</v>
      </c>
      <c r="E408" s="7" t="s">
        <v>2380</v>
      </c>
      <c r="F408" s="7" t="s">
        <v>2380</v>
      </c>
      <c r="G408" s="7">
        <f>IF('OG Medical Examinations'!G408="No major surgery",0,VALUE('OG Medical Examinations'!G408))</f>
        <v>2</v>
      </c>
      <c r="H408" s="7" t="s">
        <v>2380</v>
      </c>
      <c r="I408" s="7" t="str">
        <f t="shared" si="6"/>
        <v>Obesity</v>
      </c>
    </row>
    <row r="409" spans="1:9" x14ac:dyDescent="0.25">
      <c r="A409" s="7" t="s">
        <v>1964</v>
      </c>
      <c r="B409" s="7">
        <v>29.8</v>
      </c>
      <c r="C409" s="7">
        <v>8.24</v>
      </c>
      <c r="D409" s="7" t="s">
        <v>2383</v>
      </c>
      <c r="E409" s="7" t="s">
        <v>2380</v>
      </c>
      <c r="F409" s="7" t="s">
        <v>2380</v>
      </c>
      <c r="G409" s="7">
        <f>IF('OG Medical Examinations'!G409="No major surgery",0,VALUE('OG Medical Examinations'!G409))</f>
        <v>1</v>
      </c>
      <c r="H409" s="7" t="s">
        <v>2383</v>
      </c>
      <c r="I409" s="7" t="str">
        <f t="shared" si="6"/>
        <v>Overweight</v>
      </c>
    </row>
    <row r="410" spans="1:9" x14ac:dyDescent="0.25">
      <c r="A410" s="7" t="s">
        <v>1963</v>
      </c>
      <c r="B410" s="7">
        <v>24.01</v>
      </c>
      <c r="C410" s="7">
        <v>4.76</v>
      </c>
      <c r="D410" s="7" t="s">
        <v>2380</v>
      </c>
      <c r="E410" s="7" t="s">
        <v>2380</v>
      </c>
      <c r="F410" s="7" t="s">
        <v>2380</v>
      </c>
      <c r="G410" s="7">
        <f>IF('OG Medical Examinations'!G410="No major surgery",0,VALUE('OG Medical Examinations'!G410))</f>
        <v>1</v>
      </c>
      <c r="H410" s="7" t="s">
        <v>2383</v>
      </c>
      <c r="I410" s="7" t="str">
        <f t="shared" si="6"/>
        <v>Normal Weight</v>
      </c>
    </row>
    <row r="411" spans="1:9" x14ac:dyDescent="0.25">
      <c r="A411" s="7" t="s">
        <v>1962</v>
      </c>
      <c r="B411" s="7">
        <v>23.21</v>
      </c>
      <c r="C411" s="7">
        <v>6.03</v>
      </c>
      <c r="D411" s="7" t="s">
        <v>2380</v>
      </c>
      <c r="E411" s="7" t="s">
        <v>2380</v>
      </c>
      <c r="F411" s="7" t="s">
        <v>2380</v>
      </c>
      <c r="G411" s="7">
        <f>IF('OG Medical Examinations'!G411="No major surgery",0,VALUE('OG Medical Examinations'!G411))</f>
        <v>1</v>
      </c>
      <c r="H411" s="7" t="s">
        <v>2380</v>
      </c>
      <c r="I411" s="7" t="str">
        <f t="shared" si="6"/>
        <v>Normal Weight</v>
      </c>
    </row>
    <row r="412" spans="1:9" x14ac:dyDescent="0.25">
      <c r="A412" s="7" t="s">
        <v>1961</v>
      </c>
      <c r="B412" s="7">
        <v>21.2</v>
      </c>
      <c r="C412" s="7">
        <v>4.07</v>
      </c>
      <c r="D412" s="7" t="s">
        <v>2383</v>
      </c>
      <c r="E412" s="7" t="s">
        <v>2380</v>
      </c>
      <c r="F412" s="7" t="s">
        <v>2380</v>
      </c>
      <c r="G412" s="7">
        <f>IF('OG Medical Examinations'!G412="No major surgery",0,VALUE('OG Medical Examinations'!G412))</f>
        <v>1</v>
      </c>
      <c r="H412" s="7" t="s">
        <v>2383</v>
      </c>
      <c r="I412" s="7" t="str">
        <f t="shared" si="6"/>
        <v>Normal Weight</v>
      </c>
    </row>
    <row r="413" spans="1:9" x14ac:dyDescent="0.25">
      <c r="A413" s="7" t="s">
        <v>1960</v>
      </c>
      <c r="B413" s="7">
        <v>28.215</v>
      </c>
      <c r="C413" s="7">
        <v>8.26</v>
      </c>
      <c r="D413" s="7" t="s">
        <v>2383</v>
      </c>
      <c r="E413" s="7" t="s">
        <v>2380</v>
      </c>
      <c r="F413" s="7" t="s">
        <v>2380</v>
      </c>
      <c r="G413" s="7">
        <f>IF('OG Medical Examinations'!G413="No major surgery",0,VALUE('OG Medical Examinations'!G413))</f>
        <v>1</v>
      </c>
      <c r="H413" s="7" t="s">
        <v>2383</v>
      </c>
      <c r="I413" s="7" t="str">
        <f t="shared" si="6"/>
        <v>Overweight</v>
      </c>
    </row>
    <row r="414" spans="1:9" x14ac:dyDescent="0.25">
      <c r="A414" s="7" t="s">
        <v>1959</v>
      </c>
      <c r="B414" s="7">
        <v>38.094999999999999</v>
      </c>
      <c r="C414" s="7">
        <v>4.76</v>
      </c>
      <c r="D414" s="7" t="s">
        <v>2380</v>
      </c>
      <c r="E414" s="7" t="s">
        <v>2380</v>
      </c>
      <c r="F414" s="7" t="s">
        <v>2380</v>
      </c>
      <c r="G414" s="7">
        <f>IF('OG Medical Examinations'!G414="No major surgery",0,VALUE('OG Medical Examinations'!G414))</f>
        <v>1</v>
      </c>
      <c r="H414" s="7" t="s">
        <v>2380</v>
      </c>
      <c r="I414" s="7" t="str">
        <f t="shared" si="6"/>
        <v>Obesity</v>
      </c>
    </row>
    <row r="415" spans="1:9" x14ac:dyDescent="0.25">
      <c r="A415" s="7" t="s">
        <v>1958</v>
      </c>
      <c r="B415" s="7">
        <v>22.61</v>
      </c>
      <c r="C415" s="7">
        <v>6.13</v>
      </c>
      <c r="D415" s="7" t="s">
        <v>2383</v>
      </c>
      <c r="E415" s="7" t="s">
        <v>2380</v>
      </c>
      <c r="F415" s="7" t="s">
        <v>2383</v>
      </c>
      <c r="G415" s="7">
        <f>IF('OG Medical Examinations'!G415="No major surgery",0,VALUE('OG Medical Examinations'!G415))</f>
        <v>1</v>
      </c>
      <c r="H415" s="7" t="s">
        <v>2383</v>
      </c>
      <c r="I415" s="7" t="str">
        <f t="shared" si="6"/>
        <v>Normal Weight</v>
      </c>
    </row>
    <row r="416" spans="1:9" x14ac:dyDescent="0.25">
      <c r="A416" s="7" t="s">
        <v>1957</v>
      </c>
      <c r="B416" s="7">
        <v>24.32</v>
      </c>
      <c r="C416" s="7">
        <v>10.47</v>
      </c>
      <c r="D416" s="7" t="s">
        <v>2383</v>
      </c>
      <c r="E416" s="7" t="s">
        <v>2380</v>
      </c>
      <c r="F416" s="7" t="s">
        <v>2380</v>
      </c>
      <c r="G416" s="7">
        <f>IF('OG Medical Examinations'!G416="No major surgery",0,VALUE('OG Medical Examinations'!G416))</f>
        <v>2</v>
      </c>
      <c r="H416" s="7" t="s">
        <v>2383</v>
      </c>
      <c r="I416" s="7" t="str">
        <f t="shared" si="6"/>
        <v>Normal Weight</v>
      </c>
    </row>
    <row r="417" spans="1:9" x14ac:dyDescent="0.25">
      <c r="A417" s="7" t="s">
        <v>1956</v>
      </c>
      <c r="B417" s="7">
        <v>20.96</v>
      </c>
      <c r="C417" s="7">
        <v>4.04</v>
      </c>
      <c r="D417" s="7" t="s">
        <v>2383</v>
      </c>
      <c r="E417" s="7" t="s">
        <v>2380</v>
      </c>
      <c r="F417" s="7" t="s">
        <v>2380</v>
      </c>
      <c r="G417" s="7">
        <f>IF('OG Medical Examinations'!G417="No major surgery",0,VALUE('OG Medical Examinations'!G417))</f>
        <v>1</v>
      </c>
      <c r="H417" s="7" t="s">
        <v>2383</v>
      </c>
      <c r="I417" s="7" t="str">
        <f t="shared" si="6"/>
        <v>Normal Weight</v>
      </c>
    </row>
    <row r="418" spans="1:9" x14ac:dyDescent="0.25">
      <c r="A418" s="7" t="s">
        <v>1955</v>
      </c>
      <c r="B418" s="7">
        <v>19.68</v>
      </c>
      <c r="C418" s="7">
        <v>5.74</v>
      </c>
      <c r="D418" s="7" t="s">
        <v>2380</v>
      </c>
      <c r="E418" s="7" t="s">
        <v>2380</v>
      </c>
      <c r="F418" s="7" t="s">
        <v>2380</v>
      </c>
      <c r="G418" s="7">
        <f>IF('OG Medical Examinations'!G418="No major surgery",0,VALUE('OG Medical Examinations'!G418))</f>
        <v>0</v>
      </c>
      <c r="H418" s="7" t="s">
        <v>2383</v>
      </c>
      <c r="I418" s="7" t="str">
        <f t="shared" si="6"/>
        <v>Normal Weight</v>
      </c>
    </row>
    <row r="419" spans="1:9" x14ac:dyDescent="0.25">
      <c r="A419" s="7" t="s">
        <v>1954</v>
      </c>
      <c r="B419" s="7">
        <v>18.100000000000001</v>
      </c>
      <c r="C419" s="7">
        <v>6.33</v>
      </c>
      <c r="D419" s="7" t="s">
        <v>2380</v>
      </c>
      <c r="E419" s="7" t="s">
        <v>2380</v>
      </c>
      <c r="F419" s="7" t="s">
        <v>2380</v>
      </c>
      <c r="G419" s="7">
        <f>IF('OG Medical Examinations'!G419="No major surgery",0,VALUE('OG Medical Examinations'!G419))</f>
        <v>1</v>
      </c>
      <c r="H419" s="7" t="s">
        <v>2383</v>
      </c>
      <c r="I419" s="7" t="str">
        <f t="shared" si="6"/>
        <v>Underweight</v>
      </c>
    </row>
    <row r="420" spans="1:9" x14ac:dyDescent="0.25">
      <c r="A420" s="7" t="s">
        <v>1953</v>
      </c>
      <c r="B420" s="7">
        <v>29.64</v>
      </c>
      <c r="C420" s="7">
        <v>4.28</v>
      </c>
      <c r="D420" s="7" t="s">
        <v>2383</v>
      </c>
      <c r="E420" s="7" t="s">
        <v>2380</v>
      </c>
      <c r="F420" s="7" t="s">
        <v>2380</v>
      </c>
      <c r="G420" s="7">
        <f>IF('OG Medical Examinations'!G420="No major surgery",0,VALUE('OG Medical Examinations'!G420))</f>
        <v>0</v>
      </c>
      <c r="H420" s="7" t="s">
        <v>2380</v>
      </c>
      <c r="I420" s="7" t="str">
        <f t="shared" si="6"/>
        <v>Overweight</v>
      </c>
    </row>
    <row r="421" spans="1:9" x14ac:dyDescent="0.25">
      <c r="A421" s="7" t="s">
        <v>1952</v>
      </c>
      <c r="B421" s="7">
        <v>25.3</v>
      </c>
      <c r="C421" s="7">
        <v>9.4700000000000006</v>
      </c>
      <c r="D421" s="7" t="s">
        <v>2383</v>
      </c>
      <c r="E421" s="7" t="s">
        <v>2380</v>
      </c>
      <c r="F421" s="7" t="s">
        <v>2380</v>
      </c>
      <c r="G421" s="7">
        <f>IF('OG Medical Examinations'!G421="No major surgery",0,VALUE('OG Medical Examinations'!G421))</f>
        <v>2</v>
      </c>
      <c r="H421" s="7" t="s">
        <v>2383</v>
      </c>
      <c r="I421" s="7" t="str">
        <f t="shared" si="6"/>
        <v>Overweight</v>
      </c>
    </row>
    <row r="422" spans="1:9" x14ac:dyDescent="0.25">
      <c r="A422" s="7" t="s">
        <v>1951</v>
      </c>
      <c r="B422" s="7">
        <v>27.6</v>
      </c>
      <c r="C422" s="7">
        <v>4.8499999999999996</v>
      </c>
      <c r="D422" s="7" t="s">
        <v>2383</v>
      </c>
      <c r="E422" s="7" t="s">
        <v>2380</v>
      </c>
      <c r="F422" s="7" t="s">
        <v>2380</v>
      </c>
      <c r="G422" s="7">
        <f>IF('OG Medical Examinations'!G422="No major surgery",0,VALUE('OG Medical Examinations'!G422))</f>
        <v>0</v>
      </c>
      <c r="H422" s="7" t="s">
        <v>2380</v>
      </c>
      <c r="I422" s="7" t="str">
        <f t="shared" si="6"/>
        <v>Overweight</v>
      </c>
    </row>
    <row r="423" spans="1:9" x14ac:dyDescent="0.25">
      <c r="A423" s="7" t="s">
        <v>1950</v>
      </c>
      <c r="B423" s="7">
        <v>27.645</v>
      </c>
      <c r="C423" s="7">
        <v>11.03</v>
      </c>
      <c r="D423" s="7" t="s">
        <v>2383</v>
      </c>
      <c r="E423" s="7" t="s">
        <v>2380</v>
      </c>
      <c r="F423" s="7" t="s">
        <v>2380</v>
      </c>
      <c r="G423" s="7">
        <f>IF('OG Medical Examinations'!G423="No major surgery",0,VALUE('OG Medical Examinations'!G423))</f>
        <v>1</v>
      </c>
      <c r="H423" s="7" t="s">
        <v>2383</v>
      </c>
      <c r="I423" s="7" t="str">
        <f t="shared" si="6"/>
        <v>Overweight</v>
      </c>
    </row>
    <row r="424" spans="1:9" x14ac:dyDescent="0.25">
      <c r="A424" s="7" t="s">
        <v>1949</v>
      </c>
      <c r="B424" s="7">
        <v>27.6</v>
      </c>
      <c r="C424" s="7">
        <v>5.22</v>
      </c>
      <c r="D424" s="7" t="s">
        <v>2380</v>
      </c>
      <c r="E424" s="7" t="s">
        <v>2380</v>
      </c>
      <c r="F424" s="7" t="s">
        <v>2380</v>
      </c>
      <c r="G424" s="7">
        <f>IF('OG Medical Examinations'!G424="No major surgery",0,VALUE('OG Medical Examinations'!G424))</f>
        <v>2</v>
      </c>
      <c r="H424" s="7" t="s">
        <v>2383</v>
      </c>
      <c r="I424" s="7" t="str">
        <f t="shared" si="6"/>
        <v>Overweight</v>
      </c>
    </row>
    <row r="425" spans="1:9" x14ac:dyDescent="0.25">
      <c r="A425" s="7" t="s">
        <v>1948</v>
      </c>
      <c r="B425" s="7">
        <v>25.08</v>
      </c>
      <c r="C425" s="7">
        <v>9.52</v>
      </c>
      <c r="D425" s="7" t="s">
        <v>2383</v>
      </c>
      <c r="E425" s="7" t="s">
        <v>2380</v>
      </c>
      <c r="F425" s="7" t="s">
        <v>2380</v>
      </c>
      <c r="G425" s="7">
        <f>IF('OG Medical Examinations'!G425="No major surgery",0,VALUE('OG Medical Examinations'!G425))</f>
        <v>2</v>
      </c>
      <c r="H425" s="7" t="s">
        <v>2380</v>
      </c>
      <c r="I425" s="7" t="str">
        <f t="shared" si="6"/>
        <v>Overweight</v>
      </c>
    </row>
    <row r="426" spans="1:9" x14ac:dyDescent="0.25">
      <c r="A426" s="7" t="s">
        <v>1947</v>
      </c>
      <c r="B426" s="7">
        <v>30.02</v>
      </c>
      <c r="C426" s="7">
        <v>11.09</v>
      </c>
      <c r="D426" s="7" t="s">
        <v>2380</v>
      </c>
      <c r="E426" s="7" t="s">
        <v>2380</v>
      </c>
      <c r="F426" s="7" t="s">
        <v>2380</v>
      </c>
      <c r="G426" s="7">
        <f>IF('OG Medical Examinations'!G426="No major surgery",0,VALUE('OG Medical Examinations'!G426))</f>
        <v>0</v>
      </c>
      <c r="H426" s="7" t="s">
        <v>2380</v>
      </c>
      <c r="I426" s="7" t="str">
        <f t="shared" si="6"/>
        <v>Obesity</v>
      </c>
    </row>
    <row r="427" spans="1:9" x14ac:dyDescent="0.25">
      <c r="A427" s="7" t="s">
        <v>1946</v>
      </c>
      <c r="B427" s="7">
        <v>27.36</v>
      </c>
      <c r="C427" s="7">
        <v>9.4499999999999993</v>
      </c>
      <c r="D427" s="7" t="s">
        <v>2383</v>
      </c>
      <c r="E427" s="7" t="s">
        <v>2380</v>
      </c>
      <c r="F427" s="7" t="s">
        <v>2380</v>
      </c>
      <c r="G427" s="7">
        <f>IF('OG Medical Examinations'!G427="No major surgery",0,VALUE('OG Medical Examinations'!G427))</f>
        <v>2</v>
      </c>
      <c r="H427" s="7" t="s">
        <v>2383</v>
      </c>
      <c r="I427" s="7" t="str">
        <f t="shared" si="6"/>
        <v>Overweight</v>
      </c>
    </row>
    <row r="428" spans="1:9" x14ac:dyDescent="0.25">
      <c r="A428" s="7" t="s">
        <v>1945</v>
      </c>
      <c r="B428" s="7">
        <v>22.2</v>
      </c>
      <c r="C428" s="7">
        <v>5.51</v>
      </c>
      <c r="D428" s="7" t="s">
        <v>2380</v>
      </c>
      <c r="E428" s="7" t="s">
        <v>2380</v>
      </c>
      <c r="F428" s="7" t="s">
        <v>2380</v>
      </c>
      <c r="G428" s="7">
        <f>IF('OG Medical Examinations'!G428="No major surgery",0,VALUE('OG Medical Examinations'!G428))</f>
        <v>0</v>
      </c>
      <c r="H428" s="7" t="s">
        <v>2383</v>
      </c>
      <c r="I428" s="7" t="str">
        <f t="shared" si="6"/>
        <v>Normal Weight</v>
      </c>
    </row>
    <row r="429" spans="1:9" x14ac:dyDescent="0.25">
      <c r="A429" s="7" t="s">
        <v>1944</v>
      </c>
      <c r="B429" s="7">
        <v>25.71</v>
      </c>
      <c r="C429" s="7">
        <v>4.18</v>
      </c>
      <c r="D429" s="7" t="s">
        <v>2380</v>
      </c>
      <c r="E429" s="7" t="s">
        <v>2383</v>
      </c>
      <c r="F429" s="7" t="s">
        <v>2380</v>
      </c>
      <c r="G429" s="7">
        <f>IF('OG Medical Examinations'!G429="No major surgery",0,VALUE('OG Medical Examinations'!G429))</f>
        <v>1</v>
      </c>
      <c r="H429" s="7" t="s">
        <v>2383</v>
      </c>
      <c r="I429" s="7" t="str">
        <f t="shared" si="6"/>
        <v>Overweight</v>
      </c>
    </row>
    <row r="430" spans="1:9" x14ac:dyDescent="0.25">
      <c r="A430" s="7" t="s">
        <v>1943</v>
      </c>
      <c r="B430" s="7">
        <v>41.91</v>
      </c>
      <c r="C430" s="7">
        <v>5.98</v>
      </c>
      <c r="D430" s="7" t="s">
        <v>2383</v>
      </c>
      <c r="E430" s="7" t="s">
        <v>2380</v>
      </c>
      <c r="F430" s="7" t="s">
        <v>2380</v>
      </c>
      <c r="G430" s="7">
        <f>IF('OG Medical Examinations'!G430="No major surgery",0,VALUE('OG Medical Examinations'!G430))</f>
        <v>1</v>
      </c>
      <c r="H430" s="7" t="s">
        <v>2380</v>
      </c>
      <c r="I430" s="7" t="str">
        <f t="shared" si="6"/>
        <v>Obesity</v>
      </c>
    </row>
    <row r="431" spans="1:9" x14ac:dyDescent="0.25">
      <c r="A431" s="7" t="s">
        <v>1942</v>
      </c>
      <c r="B431" s="7">
        <v>25.85</v>
      </c>
      <c r="C431" s="7">
        <v>10.16</v>
      </c>
      <c r="D431" s="7" t="s">
        <v>2380</v>
      </c>
      <c r="E431" s="7" t="s">
        <v>2380</v>
      </c>
      <c r="F431" s="7" t="s">
        <v>2380</v>
      </c>
      <c r="G431" s="7">
        <f>IF('OG Medical Examinations'!G431="No major surgery",0,VALUE('OG Medical Examinations'!G431))</f>
        <v>0</v>
      </c>
      <c r="H431" s="7" t="s">
        <v>2383</v>
      </c>
      <c r="I431" s="7" t="str">
        <f t="shared" si="6"/>
        <v>Overweight</v>
      </c>
    </row>
    <row r="432" spans="1:9" x14ac:dyDescent="0.25">
      <c r="A432" s="7" t="s">
        <v>1941</v>
      </c>
      <c r="B432" s="7">
        <v>23.844999999999999</v>
      </c>
      <c r="C432" s="7">
        <v>11.71</v>
      </c>
      <c r="D432" s="7" t="s">
        <v>2380</v>
      </c>
      <c r="E432" s="7" t="s">
        <v>2380</v>
      </c>
      <c r="F432" s="7" t="s">
        <v>2380</v>
      </c>
      <c r="G432" s="7">
        <f>IF('OG Medical Examinations'!G432="No major surgery",0,VALUE('OG Medical Examinations'!G432))</f>
        <v>2</v>
      </c>
      <c r="H432" s="7" t="s">
        <v>2383</v>
      </c>
      <c r="I432" s="7" t="str">
        <f t="shared" si="6"/>
        <v>Normal Weight</v>
      </c>
    </row>
    <row r="433" spans="1:9" x14ac:dyDescent="0.25">
      <c r="A433" s="7" t="s">
        <v>1940</v>
      </c>
      <c r="B433" s="7">
        <v>30.59</v>
      </c>
      <c r="C433" s="7">
        <v>5.23</v>
      </c>
      <c r="D433" s="7" t="s">
        <v>2380</v>
      </c>
      <c r="E433" s="7" t="s">
        <v>2380</v>
      </c>
      <c r="F433" s="7" t="s">
        <v>2383</v>
      </c>
      <c r="G433" s="7">
        <f>IF('OG Medical Examinations'!G433="No major surgery",0,VALUE('OG Medical Examinations'!G433))</f>
        <v>1</v>
      </c>
      <c r="H433" s="7" t="s">
        <v>2380</v>
      </c>
      <c r="I433" s="7" t="str">
        <f t="shared" si="6"/>
        <v>Obesity</v>
      </c>
    </row>
    <row r="434" spans="1:9" x14ac:dyDescent="0.25">
      <c r="A434" s="7" t="s">
        <v>1939</v>
      </c>
      <c r="B434" s="7">
        <v>24.795000000000002</v>
      </c>
      <c r="C434" s="7">
        <v>6.85</v>
      </c>
      <c r="D434" s="7" t="s">
        <v>2380</v>
      </c>
      <c r="E434" s="7" t="s">
        <v>2380</v>
      </c>
      <c r="F434" s="7" t="s">
        <v>2380</v>
      </c>
      <c r="G434" s="7">
        <f>IF('OG Medical Examinations'!G434="No major surgery",0,VALUE('OG Medical Examinations'!G434))</f>
        <v>0</v>
      </c>
      <c r="H434" s="7" t="s">
        <v>2383</v>
      </c>
      <c r="I434" s="7" t="str">
        <f t="shared" si="6"/>
        <v>Normal Weight</v>
      </c>
    </row>
    <row r="435" spans="1:9" x14ac:dyDescent="0.25">
      <c r="A435" s="7" t="s">
        <v>1938</v>
      </c>
      <c r="B435" s="7">
        <v>24.13</v>
      </c>
      <c r="C435" s="7">
        <v>7.05</v>
      </c>
      <c r="D435" s="7" t="s">
        <v>2383</v>
      </c>
      <c r="E435" s="7" t="s">
        <v>2380</v>
      </c>
      <c r="F435" s="7" t="s">
        <v>2380</v>
      </c>
      <c r="G435" s="7">
        <f>IF('OG Medical Examinations'!G435="No major surgery",0,VALUE('OG Medical Examinations'!G435))</f>
        <v>2</v>
      </c>
      <c r="H435" s="7" t="s">
        <v>2383</v>
      </c>
      <c r="I435" s="7" t="str">
        <f t="shared" si="6"/>
        <v>Normal Weight</v>
      </c>
    </row>
    <row r="436" spans="1:9" x14ac:dyDescent="0.25">
      <c r="A436" s="7" t="s">
        <v>1937</v>
      </c>
      <c r="B436" s="7">
        <v>25.84</v>
      </c>
      <c r="C436" s="7">
        <v>11.64</v>
      </c>
      <c r="D436" s="7" t="s">
        <v>2380</v>
      </c>
      <c r="E436" s="7" t="s">
        <v>2380</v>
      </c>
      <c r="F436" s="7" t="s">
        <v>2380</v>
      </c>
      <c r="G436" s="7">
        <f>IF('OG Medical Examinations'!G436="No major surgery",0,VALUE('OG Medical Examinations'!G436))</f>
        <v>2</v>
      </c>
      <c r="H436" s="7" t="s">
        <v>2383</v>
      </c>
      <c r="I436" s="7" t="str">
        <f t="shared" si="6"/>
        <v>Overweight</v>
      </c>
    </row>
    <row r="437" spans="1:9" x14ac:dyDescent="0.25">
      <c r="A437" s="7" t="s">
        <v>1936</v>
      </c>
      <c r="B437" s="7">
        <v>28</v>
      </c>
      <c r="C437" s="7">
        <v>10.52</v>
      </c>
      <c r="D437" s="7" t="s">
        <v>2380</v>
      </c>
      <c r="E437" s="7" t="s">
        <v>2380</v>
      </c>
      <c r="F437" s="7" t="s">
        <v>2380</v>
      </c>
      <c r="G437" s="7">
        <f>IF('OG Medical Examinations'!G437="No major surgery",0,VALUE('OG Medical Examinations'!G437))</f>
        <v>0</v>
      </c>
      <c r="H437" s="7" t="s">
        <v>2383</v>
      </c>
      <c r="I437" s="7" t="str">
        <f t="shared" si="6"/>
        <v>Overweight</v>
      </c>
    </row>
    <row r="438" spans="1:9" x14ac:dyDescent="0.25">
      <c r="A438" s="7" t="s">
        <v>1935</v>
      </c>
      <c r="B438" s="7">
        <v>34.1</v>
      </c>
      <c r="C438" s="7">
        <v>4.01</v>
      </c>
      <c r="D438" s="7" t="s">
        <v>2383</v>
      </c>
      <c r="E438" s="7" t="s">
        <v>2380</v>
      </c>
      <c r="F438" s="7" t="s">
        <v>2383</v>
      </c>
      <c r="G438" s="7">
        <f>IF('OG Medical Examinations'!G438="No major surgery",0,VALUE('OG Medical Examinations'!G438))</f>
        <v>1</v>
      </c>
      <c r="H438" s="7" t="s">
        <v>2380</v>
      </c>
      <c r="I438" s="7" t="str">
        <f t="shared" si="6"/>
        <v>Obesity</v>
      </c>
    </row>
    <row r="439" spans="1:9" x14ac:dyDescent="0.25">
      <c r="A439" s="7" t="s">
        <v>1934</v>
      </c>
      <c r="B439" s="7">
        <v>26.125</v>
      </c>
      <c r="C439" s="7">
        <v>8.56</v>
      </c>
      <c r="D439" s="7" t="s">
        <v>2383</v>
      </c>
      <c r="E439" s="7" t="s">
        <v>2380</v>
      </c>
      <c r="F439" s="7" t="s">
        <v>2380</v>
      </c>
      <c r="G439" s="7">
        <f>IF('OG Medical Examinations'!G439="No major surgery",0,VALUE('OG Medical Examinations'!G439))</f>
        <v>1</v>
      </c>
      <c r="H439" s="7" t="s">
        <v>2383</v>
      </c>
      <c r="I439" s="7" t="str">
        <f t="shared" si="6"/>
        <v>Overweight</v>
      </c>
    </row>
    <row r="440" spans="1:9" x14ac:dyDescent="0.25">
      <c r="A440" s="7" t="s">
        <v>1933</v>
      </c>
      <c r="B440" s="7">
        <v>25.6</v>
      </c>
      <c r="C440" s="7">
        <v>10.5</v>
      </c>
      <c r="D440" s="7" t="s">
        <v>2380</v>
      </c>
      <c r="E440" s="7" t="s">
        <v>2380</v>
      </c>
      <c r="F440" s="7" t="s">
        <v>2380</v>
      </c>
      <c r="G440" s="7">
        <f>IF('OG Medical Examinations'!G440="No major surgery",0,VALUE('OG Medical Examinations'!G440))</f>
        <v>2</v>
      </c>
      <c r="H440" s="7" t="s">
        <v>2383</v>
      </c>
      <c r="I440" s="7" t="str">
        <f t="shared" si="6"/>
        <v>Overweight</v>
      </c>
    </row>
    <row r="441" spans="1:9" x14ac:dyDescent="0.25">
      <c r="A441" s="7" t="s">
        <v>1932</v>
      </c>
      <c r="B441" s="7">
        <v>24.32</v>
      </c>
      <c r="C441" s="7">
        <v>6.39</v>
      </c>
      <c r="D441" s="7" t="s">
        <v>2380</v>
      </c>
      <c r="E441" s="7" t="s">
        <v>2380</v>
      </c>
      <c r="F441" s="7" t="s">
        <v>2380</v>
      </c>
      <c r="G441" s="7">
        <f>IF('OG Medical Examinations'!G441="No major surgery",0,VALUE('OG Medical Examinations'!G441))</f>
        <v>0</v>
      </c>
      <c r="H441" s="7" t="s">
        <v>2380</v>
      </c>
      <c r="I441" s="7" t="str">
        <f t="shared" si="6"/>
        <v>Normal Weight</v>
      </c>
    </row>
    <row r="442" spans="1:9" x14ac:dyDescent="0.25">
      <c r="A442" s="7" t="s">
        <v>1931</v>
      </c>
      <c r="B442" s="7">
        <v>22.88</v>
      </c>
      <c r="C442" s="7">
        <v>5.71</v>
      </c>
      <c r="D442" s="7" t="s">
        <v>2383</v>
      </c>
      <c r="E442" s="7" t="s">
        <v>2380</v>
      </c>
      <c r="F442" s="7" t="s">
        <v>2383</v>
      </c>
      <c r="G442" s="7">
        <f>IF('OG Medical Examinations'!G442="No major surgery",0,VALUE('OG Medical Examinations'!G442))</f>
        <v>1</v>
      </c>
      <c r="H442" s="7" t="s">
        <v>2383</v>
      </c>
      <c r="I442" s="7" t="str">
        <f t="shared" si="6"/>
        <v>Normal Weight</v>
      </c>
    </row>
    <row r="443" spans="1:9" x14ac:dyDescent="0.25">
      <c r="A443" s="7" t="s">
        <v>1930</v>
      </c>
      <c r="B443" s="7">
        <v>24.984999999999999</v>
      </c>
      <c r="C443" s="7">
        <v>4.43</v>
      </c>
      <c r="D443" s="7" t="s">
        <v>2383</v>
      </c>
      <c r="E443" s="7" t="s">
        <v>2380</v>
      </c>
      <c r="F443" s="7" t="s">
        <v>2383</v>
      </c>
      <c r="G443" s="7">
        <f>IF('OG Medical Examinations'!G443="No major surgery",0,VALUE('OG Medical Examinations'!G443))</f>
        <v>1</v>
      </c>
      <c r="H443" s="7" t="s">
        <v>2380</v>
      </c>
      <c r="I443" s="7" t="str">
        <f t="shared" si="6"/>
        <v>Normal Weight</v>
      </c>
    </row>
    <row r="444" spans="1:9" x14ac:dyDescent="0.25">
      <c r="A444" s="7" t="s">
        <v>1929</v>
      </c>
      <c r="B444" s="7">
        <v>33.1</v>
      </c>
      <c r="C444" s="7">
        <v>5.52</v>
      </c>
      <c r="D444" s="7" t="s">
        <v>2380</v>
      </c>
      <c r="E444" s="7" t="s">
        <v>2380</v>
      </c>
      <c r="F444" s="7" t="s">
        <v>2383</v>
      </c>
      <c r="G444" s="7">
        <f>IF('OG Medical Examinations'!G444="No major surgery",0,VALUE('OG Medical Examinations'!G444))</f>
        <v>1</v>
      </c>
      <c r="H444" s="7" t="s">
        <v>2380</v>
      </c>
      <c r="I444" s="7" t="str">
        <f t="shared" si="6"/>
        <v>Obesity</v>
      </c>
    </row>
    <row r="445" spans="1:9" x14ac:dyDescent="0.25">
      <c r="A445" s="7" t="s">
        <v>1928</v>
      </c>
      <c r="B445" s="7">
        <v>27.83</v>
      </c>
      <c r="C445" s="7">
        <v>9.1999999999999993</v>
      </c>
      <c r="D445" s="7" t="s">
        <v>2383</v>
      </c>
      <c r="E445" s="7" t="s">
        <v>2380</v>
      </c>
      <c r="F445" s="7" t="s">
        <v>2380</v>
      </c>
      <c r="G445" s="7">
        <f>IF('OG Medical Examinations'!G445="No major surgery",0,VALUE('OG Medical Examinations'!G445))</f>
        <v>1</v>
      </c>
      <c r="H445" s="7" t="s">
        <v>2383</v>
      </c>
      <c r="I445" s="7" t="str">
        <f t="shared" si="6"/>
        <v>Overweight</v>
      </c>
    </row>
    <row r="446" spans="1:9" x14ac:dyDescent="0.25">
      <c r="A446" s="7" t="s">
        <v>1927</v>
      </c>
      <c r="B446" s="7">
        <v>30.875</v>
      </c>
      <c r="C446" s="7">
        <v>10.97</v>
      </c>
      <c r="D446" s="7" t="s">
        <v>2383</v>
      </c>
      <c r="E446" s="7" t="s">
        <v>2380</v>
      </c>
      <c r="F446" s="7" t="s">
        <v>2380</v>
      </c>
      <c r="G446" s="7">
        <f>IF('OG Medical Examinations'!G446="No major surgery",0,VALUE('OG Medical Examinations'!G446))</f>
        <v>2</v>
      </c>
      <c r="H446" s="7" t="s">
        <v>2380</v>
      </c>
      <c r="I446" s="7" t="str">
        <f t="shared" si="6"/>
        <v>Obesity</v>
      </c>
    </row>
    <row r="447" spans="1:9" x14ac:dyDescent="0.25">
      <c r="A447" s="7" t="s">
        <v>1926</v>
      </c>
      <c r="B447" s="7">
        <v>27.265000000000001</v>
      </c>
      <c r="C447" s="7">
        <v>4.25</v>
      </c>
      <c r="D447" s="7" t="s">
        <v>2380</v>
      </c>
      <c r="E447" s="7" t="s">
        <v>2380</v>
      </c>
      <c r="F447" s="7" t="s">
        <v>2383</v>
      </c>
      <c r="G447" s="7">
        <f>IF('OG Medical Examinations'!G447="No major surgery",0,VALUE('OG Medical Examinations'!G447))</f>
        <v>1</v>
      </c>
      <c r="H447" s="7" t="s">
        <v>2380</v>
      </c>
      <c r="I447" s="7" t="str">
        <f t="shared" si="6"/>
        <v>Overweight</v>
      </c>
    </row>
    <row r="448" spans="1:9" x14ac:dyDescent="0.25">
      <c r="A448" s="7" t="s">
        <v>1925</v>
      </c>
      <c r="B448" s="7">
        <v>26.7</v>
      </c>
      <c r="C448" s="7">
        <v>5.23</v>
      </c>
      <c r="D448" s="7" t="s">
        <v>2380</v>
      </c>
      <c r="E448" s="7" t="s">
        <v>2380</v>
      </c>
      <c r="F448" s="7" t="s">
        <v>2383</v>
      </c>
      <c r="G448" s="7">
        <f>IF('OG Medical Examinations'!G448="No major surgery",0,VALUE('OG Medical Examinations'!G448))</f>
        <v>1</v>
      </c>
      <c r="H448" s="7" t="s">
        <v>2383</v>
      </c>
      <c r="I448" s="7" t="str">
        <f t="shared" si="6"/>
        <v>Overweight</v>
      </c>
    </row>
    <row r="449" spans="1:9" x14ac:dyDescent="0.25">
      <c r="A449" s="7" t="s">
        <v>1924</v>
      </c>
      <c r="B449" s="7">
        <v>29.925000000000001</v>
      </c>
      <c r="C449" s="7">
        <v>5.96</v>
      </c>
      <c r="D449" s="7" t="s">
        <v>2383</v>
      </c>
      <c r="E449" s="7" t="s">
        <v>2380</v>
      </c>
      <c r="F449" s="7" t="s">
        <v>2383</v>
      </c>
      <c r="G449" s="7">
        <f>IF('OG Medical Examinations'!G449="No major surgery",0,VALUE('OG Medical Examinations'!G449))</f>
        <v>1</v>
      </c>
      <c r="H449" s="7" t="s">
        <v>2383</v>
      </c>
      <c r="I449" s="7" t="str">
        <f t="shared" si="6"/>
        <v>Overweight</v>
      </c>
    </row>
    <row r="450" spans="1:9" x14ac:dyDescent="0.25">
      <c r="A450" s="7" t="s">
        <v>1923</v>
      </c>
      <c r="B450" s="7">
        <v>19.95</v>
      </c>
      <c r="C450" s="7">
        <v>4.29</v>
      </c>
      <c r="D450" s="7" t="s">
        <v>2383</v>
      </c>
      <c r="E450" s="7" t="s">
        <v>2380</v>
      </c>
      <c r="F450" s="7" t="s">
        <v>2380</v>
      </c>
      <c r="G450" s="7">
        <f>IF('OG Medical Examinations'!G450="No major surgery",0,VALUE('OG Medical Examinations'!G450))</f>
        <v>2</v>
      </c>
      <c r="H450" s="7" t="s">
        <v>2383</v>
      </c>
      <c r="I450" s="7" t="str">
        <f t="shared" ref="I450:I513" si="7">IF(B450&lt;18.5,"Underweight",IF(B450&lt;25,"Normal Weight",IF(B450&lt;30,"Overweight","Obesity")))</f>
        <v>Normal Weight</v>
      </c>
    </row>
    <row r="451" spans="1:9" x14ac:dyDescent="0.25">
      <c r="A451" s="7" t="s">
        <v>1922</v>
      </c>
      <c r="B451" s="7">
        <v>24.225000000000001</v>
      </c>
      <c r="C451" s="7">
        <v>4.09</v>
      </c>
      <c r="D451" s="7" t="s">
        <v>2380</v>
      </c>
      <c r="E451" s="7" t="s">
        <v>2380</v>
      </c>
      <c r="F451" s="7" t="s">
        <v>2380</v>
      </c>
      <c r="G451" s="7">
        <f>IF('OG Medical Examinations'!G451="No major surgery",0,VALUE('OG Medical Examinations'!G451))</f>
        <v>0</v>
      </c>
      <c r="H451" s="7" t="s">
        <v>2380</v>
      </c>
      <c r="I451" s="7" t="str">
        <f t="shared" si="7"/>
        <v>Normal Weight</v>
      </c>
    </row>
    <row r="452" spans="1:9" x14ac:dyDescent="0.25">
      <c r="A452" s="7" t="s">
        <v>1921</v>
      </c>
      <c r="B452" s="7">
        <v>28.12</v>
      </c>
      <c r="C452" s="7">
        <v>4.88</v>
      </c>
      <c r="D452" s="7" t="s">
        <v>2380</v>
      </c>
      <c r="E452" s="7" t="s">
        <v>2380</v>
      </c>
      <c r="F452" s="7" t="s">
        <v>2380</v>
      </c>
      <c r="G452" s="7">
        <f>IF('OG Medical Examinations'!G452="No major surgery",0,VALUE('OG Medical Examinations'!G452))</f>
        <v>0</v>
      </c>
      <c r="H452" s="7" t="s">
        <v>2383</v>
      </c>
      <c r="I452" s="7" t="str">
        <f t="shared" si="7"/>
        <v>Overweight</v>
      </c>
    </row>
    <row r="453" spans="1:9" x14ac:dyDescent="0.25">
      <c r="A453" s="7" t="s">
        <v>1920</v>
      </c>
      <c r="B453" s="7">
        <v>23.21</v>
      </c>
      <c r="C453" s="7">
        <v>6.76</v>
      </c>
      <c r="D453" s="7" t="s">
        <v>2380</v>
      </c>
      <c r="E453" s="7" t="s">
        <v>2380</v>
      </c>
      <c r="F453" s="7" t="s">
        <v>2380</v>
      </c>
      <c r="G453" s="7">
        <f>IF('OG Medical Examinations'!G453="No major surgery",0,VALUE('OG Medical Examinations'!G453))</f>
        <v>0</v>
      </c>
      <c r="H453" s="7" t="s">
        <v>2383</v>
      </c>
      <c r="I453" s="7" t="str">
        <f t="shared" si="7"/>
        <v>Normal Weight</v>
      </c>
    </row>
    <row r="454" spans="1:9" x14ac:dyDescent="0.25">
      <c r="A454" s="7" t="s">
        <v>1919</v>
      </c>
      <c r="B454" s="7">
        <v>23.98</v>
      </c>
      <c r="C454" s="7">
        <v>10.67</v>
      </c>
      <c r="D454" s="7" t="s">
        <v>2380</v>
      </c>
      <c r="E454" s="7" t="s">
        <v>2380</v>
      </c>
      <c r="F454" s="7" t="s">
        <v>2380</v>
      </c>
      <c r="G454" s="7">
        <f>IF('OG Medical Examinations'!G454="No major surgery",0,VALUE('OG Medical Examinations'!G454))</f>
        <v>0</v>
      </c>
      <c r="H454" s="7" t="s">
        <v>2380</v>
      </c>
      <c r="I454" s="7" t="str">
        <f t="shared" si="7"/>
        <v>Normal Weight</v>
      </c>
    </row>
    <row r="455" spans="1:9" x14ac:dyDescent="0.25">
      <c r="A455" s="7" t="s">
        <v>1918</v>
      </c>
      <c r="B455" s="7">
        <v>30</v>
      </c>
      <c r="C455" s="7">
        <v>6.21</v>
      </c>
      <c r="D455" s="7" t="s">
        <v>2380</v>
      </c>
      <c r="E455" s="7" t="s">
        <v>2380</v>
      </c>
      <c r="F455" s="7" t="s">
        <v>2380</v>
      </c>
      <c r="G455" s="7">
        <f>IF('OG Medical Examinations'!G455="No major surgery",0,VALUE('OG Medical Examinations'!G455))</f>
        <v>0</v>
      </c>
      <c r="H455" s="7" t="s">
        <v>2383</v>
      </c>
      <c r="I455" s="7" t="str">
        <f t="shared" si="7"/>
        <v>Obesity</v>
      </c>
    </row>
    <row r="456" spans="1:9" x14ac:dyDescent="0.25">
      <c r="A456" s="7" t="s">
        <v>1917</v>
      </c>
      <c r="B456" s="7">
        <v>17.350000000000001</v>
      </c>
      <c r="C456" s="7">
        <v>5.03</v>
      </c>
      <c r="D456" s="7" t="s">
        <v>2383</v>
      </c>
      <c r="E456" s="7" t="s">
        <v>2380</v>
      </c>
      <c r="F456" s="7" t="s">
        <v>2380</v>
      </c>
      <c r="G456" s="7">
        <f>IF('OG Medical Examinations'!G456="No major surgery",0,VALUE('OG Medical Examinations'!G456))</f>
        <v>0</v>
      </c>
      <c r="H456" s="7" t="s">
        <v>2383</v>
      </c>
      <c r="I456" s="7" t="str">
        <f t="shared" si="7"/>
        <v>Underweight</v>
      </c>
    </row>
    <row r="457" spans="1:9" x14ac:dyDescent="0.25">
      <c r="A457" s="7" t="s">
        <v>1916</v>
      </c>
      <c r="B457" s="7">
        <v>22.704999999999998</v>
      </c>
      <c r="C457" s="7">
        <v>5.27</v>
      </c>
      <c r="D457" s="7" t="s">
        <v>2380</v>
      </c>
      <c r="E457" s="7" t="s">
        <v>2380</v>
      </c>
      <c r="F457" s="7" t="s">
        <v>2380</v>
      </c>
      <c r="G457" s="7">
        <f>IF('OG Medical Examinations'!G457="No major surgery",0,VALUE('OG Medical Examinations'!G457))</f>
        <v>0</v>
      </c>
      <c r="H457" s="7" t="s">
        <v>2380</v>
      </c>
      <c r="I457" s="7" t="str">
        <f t="shared" si="7"/>
        <v>Normal Weight</v>
      </c>
    </row>
    <row r="458" spans="1:9" x14ac:dyDescent="0.25">
      <c r="A458" s="7" t="s">
        <v>1915</v>
      </c>
      <c r="B458" s="7">
        <v>25.41</v>
      </c>
      <c r="C458" s="7">
        <v>10.53</v>
      </c>
      <c r="D458" s="7" t="s">
        <v>2383</v>
      </c>
      <c r="E458" s="7" t="s">
        <v>2380</v>
      </c>
      <c r="F458" s="7" t="s">
        <v>2380</v>
      </c>
      <c r="G458" s="7">
        <f>IF('OG Medical Examinations'!G458="No major surgery",0,VALUE('OG Medical Examinations'!G458))</f>
        <v>1</v>
      </c>
      <c r="H458" s="7" t="s">
        <v>2383</v>
      </c>
      <c r="I458" s="7" t="str">
        <f t="shared" si="7"/>
        <v>Overweight</v>
      </c>
    </row>
    <row r="459" spans="1:9" x14ac:dyDescent="0.25">
      <c r="A459" s="7" t="s">
        <v>1914</v>
      </c>
      <c r="B459" s="7">
        <v>18.23</v>
      </c>
      <c r="C459" s="7">
        <v>5.78</v>
      </c>
      <c r="D459" s="7" t="s">
        <v>2380</v>
      </c>
      <c r="E459" s="7" t="s">
        <v>2380</v>
      </c>
      <c r="F459" s="7" t="s">
        <v>2383</v>
      </c>
      <c r="G459" s="7">
        <f>IF('OG Medical Examinations'!G459="No major surgery",0,VALUE('OG Medical Examinations'!G459))</f>
        <v>1</v>
      </c>
      <c r="H459" s="7" t="s">
        <v>2383</v>
      </c>
      <c r="I459" s="7" t="str">
        <f t="shared" si="7"/>
        <v>Underweight</v>
      </c>
    </row>
    <row r="460" spans="1:9" x14ac:dyDescent="0.25">
      <c r="A460" s="7" t="s">
        <v>1913</v>
      </c>
      <c r="B460" s="7">
        <v>24.7</v>
      </c>
      <c r="C460" s="7">
        <v>4.3600000000000003</v>
      </c>
      <c r="D460" s="7" t="s">
        <v>2380</v>
      </c>
      <c r="E460" s="7" t="s">
        <v>2380</v>
      </c>
      <c r="F460" s="7" t="s">
        <v>2383</v>
      </c>
      <c r="G460" s="7">
        <f>IF('OG Medical Examinations'!G460="No major surgery",0,VALUE('OG Medical Examinations'!G460))</f>
        <v>1</v>
      </c>
      <c r="H460" s="7" t="s">
        <v>2383</v>
      </c>
      <c r="I460" s="7" t="str">
        <f t="shared" si="7"/>
        <v>Normal Weight</v>
      </c>
    </row>
    <row r="461" spans="1:9" x14ac:dyDescent="0.25">
      <c r="A461" s="7" t="s">
        <v>1912</v>
      </c>
      <c r="B461" s="7">
        <v>37.4</v>
      </c>
      <c r="C461" s="7">
        <v>9.7200000000000006</v>
      </c>
      <c r="D461" s="7" t="s">
        <v>2383</v>
      </c>
      <c r="E461" s="7" t="s">
        <v>2380</v>
      </c>
      <c r="F461" s="7" t="s">
        <v>2383</v>
      </c>
      <c r="G461" s="7">
        <f>IF('OG Medical Examinations'!G461="No major surgery",0,VALUE('OG Medical Examinations'!G461))</f>
        <v>1</v>
      </c>
      <c r="H461" s="7" t="s">
        <v>2380</v>
      </c>
      <c r="I461" s="7" t="str">
        <f t="shared" si="7"/>
        <v>Obesity</v>
      </c>
    </row>
    <row r="462" spans="1:9" x14ac:dyDescent="0.25">
      <c r="A462" s="7" t="s">
        <v>1911</v>
      </c>
      <c r="B462" s="7">
        <v>26.885000000000002</v>
      </c>
      <c r="C462" s="7">
        <v>5.18</v>
      </c>
      <c r="D462" s="7" t="s">
        <v>2380</v>
      </c>
      <c r="E462" s="7" t="s">
        <v>2380</v>
      </c>
      <c r="F462" s="7" t="s">
        <v>2383</v>
      </c>
      <c r="G462" s="7">
        <f>IF('OG Medical Examinations'!G462="No major surgery",0,VALUE('OG Medical Examinations'!G462))</f>
        <v>1</v>
      </c>
      <c r="H462" s="7" t="s">
        <v>2383</v>
      </c>
      <c r="I462" s="7" t="str">
        <f t="shared" si="7"/>
        <v>Overweight</v>
      </c>
    </row>
    <row r="463" spans="1:9" x14ac:dyDescent="0.25">
      <c r="A463" s="7" t="s">
        <v>1910</v>
      </c>
      <c r="B463" s="7">
        <v>25.27</v>
      </c>
      <c r="C463" s="7">
        <v>5.29</v>
      </c>
      <c r="D463" s="7" t="s">
        <v>2380</v>
      </c>
      <c r="E463" s="7" t="s">
        <v>2380</v>
      </c>
      <c r="F463" s="7" t="s">
        <v>2383</v>
      </c>
      <c r="G463" s="7">
        <f>IF('OG Medical Examinations'!G463="No major surgery",0,VALUE('OG Medical Examinations'!G463))</f>
        <v>1</v>
      </c>
      <c r="H463" s="7" t="s">
        <v>2383</v>
      </c>
      <c r="I463" s="7" t="str">
        <f t="shared" si="7"/>
        <v>Overweight</v>
      </c>
    </row>
    <row r="464" spans="1:9" x14ac:dyDescent="0.25">
      <c r="A464" s="7" t="s">
        <v>1909</v>
      </c>
      <c r="B464" s="7">
        <v>23.655000000000001</v>
      </c>
      <c r="C464" s="7">
        <v>4.8600000000000003</v>
      </c>
      <c r="D464" s="7" t="s">
        <v>2383</v>
      </c>
      <c r="E464" s="7" t="s">
        <v>2380</v>
      </c>
      <c r="F464" s="7" t="s">
        <v>2380</v>
      </c>
      <c r="G464" s="7">
        <f>IF('OG Medical Examinations'!G464="No major surgery",0,VALUE('OG Medical Examinations'!G464))</f>
        <v>0</v>
      </c>
      <c r="H464" s="7" t="s">
        <v>2383</v>
      </c>
      <c r="I464" s="7" t="str">
        <f t="shared" si="7"/>
        <v>Normal Weight</v>
      </c>
    </row>
    <row r="465" spans="1:9" x14ac:dyDescent="0.25">
      <c r="A465" s="7" t="s">
        <v>1908</v>
      </c>
      <c r="B465" s="7">
        <v>55.05</v>
      </c>
      <c r="C465" s="7">
        <v>7.66</v>
      </c>
      <c r="D465" s="7" t="s">
        <v>2380</v>
      </c>
      <c r="E465" s="7" t="s">
        <v>2380</v>
      </c>
      <c r="F465" s="7" t="s">
        <v>2380</v>
      </c>
      <c r="G465" s="7">
        <f>IF('OG Medical Examinations'!G465="No major surgery",0,VALUE('OG Medical Examinations'!G465))</f>
        <v>0</v>
      </c>
      <c r="H465" s="7" t="s">
        <v>2380</v>
      </c>
      <c r="I465" s="7" t="str">
        <f t="shared" si="7"/>
        <v>Obesity</v>
      </c>
    </row>
    <row r="466" spans="1:9" x14ac:dyDescent="0.25">
      <c r="A466" s="7" t="s">
        <v>1907</v>
      </c>
      <c r="B466" s="7">
        <v>24.89</v>
      </c>
      <c r="C466" s="7">
        <v>6.1</v>
      </c>
      <c r="D466" s="7" t="s">
        <v>2383</v>
      </c>
      <c r="E466" s="7" t="s">
        <v>2380</v>
      </c>
      <c r="F466" s="7" t="s">
        <v>2383</v>
      </c>
      <c r="G466" s="7">
        <f>IF('OG Medical Examinations'!G466="No major surgery",0,VALUE('OG Medical Examinations'!G466))</f>
        <v>1</v>
      </c>
      <c r="H466" s="7" t="s">
        <v>2383</v>
      </c>
      <c r="I466" s="7" t="str">
        <f t="shared" si="7"/>
        <v>Normal Weight</v>
      </c>
    </row>
    <row r="467" spans="1:9" x14ac:dyDescent="0.25">
      <c r="A467" s="7" t="s">
        <v>1906</v>
      </c>
      <c r="B467" s="7">
        <v>18.715</v>
      </c>
      <c r="C467" s="7">
        <v>4.4400000000000004</v>
      </c>
      <c r="D467" s="7" t="s">
        <v>2380</v>
      </c>
      <c r="E467" s="7" t="s">
        <v>2380</v>
      </c>
      <c r="F467" s="7" t="s">
        <v>2380</v>
      </c>
      <c r="G467" s="7">
        <f>IF('OG Medical Examinations'!G467="No major surgery",0,VALUE('OG Medical Examinations'!G467))</f>
        <v>0</v>
      </c>
      <c r="H467" s="7" t="s">
        <v>2380</v>
      </c>
      <c r="I467" s="7" t="str">
        <f t="shared" si="7"/>
        <v>Normal Weight</v>
      </c>
    </row>
    <row r="468" spans="1:9" x14ac:dyDescent="0.25">
      <c r="A468" s="7" t="s">
        <v>1905</v>
      </c>
      <c r="B468" s="7">
        <v>28.12</v>
      </c>
      <c r="C468" s="7">
        <v>6.15</v>
      </c>
      <c r="D468" s="7" t="s">
        <v>2380</v>
      </c>
      <c r="E468" s="7" t="s">
        <v>2380</v>
      </c>
      <c r="F468" s="7" t="s">
        <v>2380</v>
      </c>
      <c r="G468" s="7">
        <f>IF('OG Medical Examinations'!G468="No major surgery",0,VALUE('OG Medical Examinations'!G468))</f>
        <v>0</v>
      </c>
      <c r="H468" s="7" t="s">
        <v>2383</v>
      </c>
      <c r="I468" s="7" t="str">
        <f t="shared" si="7"/>
        <v>Overweight</v>
      </c>
    </row>
    <row r="469" spans="1:9" x14ac:dyDescent="0.25">
      <c r="A469" s="7" t="s">
        <v>1904</v>
      </c>
      <c r="B469" s="7">
        <v>26.6</v>
      </c>
      <c r="C469" s="7">
        <v>4.53</v>
      </c>
      <c r="D469" s="7" t="s">
        <v>2380</v>
      </c>
      <c r="E469" s="7" t="s">
        <v>2380</v>
      </c>
      <c r="F469" s="7" t="s">
        <v>2380</v>
      </c>
      <c r="G469" s="7">
        <f>IF('OG Medical Examinations'!G469="No major surgery",0,VALUE('OG Medical Examinations'!G469))</f>
        <v>0</v>
      </c>
      <c r="H469" s="7" t="s">
        <v>2383</v>
      </c>
      <c r="I469" s="7" t="str">
        <f t="shared" si="7"/>
        <v>Overweight</v>
      </c>
    </row>
    <row r="470" spans="1:9" x14ac:dyDescent="0.25">
      <c r="A470" s="7" t="s">
        <v>1903</v>
      </c>
      <c r="B470" s="7">
        <v>30.114999999999998</v>
      </c>
      <c r="C470" s="7">
        <v>5.48</v>
      </c>
      <c r="D470" s="7" t="s">
        <v>2380</v>
      </c>
      <c r="E470" s="7" t="s">
        <v>2383</v>
      </c>
      <c r="F470" s="7" t="s">
        <v>2380</v>
      </c>
      <c r="G470" s="7">
        <f>IF('OG Medical Examinations'!G470="No major surgery",0,VALUE('OG Medical Examinations'!G470))</f>
        <v>1</v>
      </c>
      <c r="H470" s="7" t="s">
        <v>2380</v>
      </c>
      <c r="I470" s="7" t="str">
        <f t="shared" si="7"/>
        <v>Obesity</v>
      </c>
    </row>
    <row r="471" spans="1:9" x14ac:dyDescent="0.25">
      <c r="A471" s="7" t="s">
        <v>1902</v>
      </c>
      <c r="B471" s="7">
        <v>24.605</v>
      </c>
      <c r="C471" s="7">
        <v>5.48</v>
      </c>
      <c r="D471" s="7" t="s">
        <v>2380</v>
      </c>
      <c r="E471" s="7" t="s">
        <v>2380</v>
      </c>
      <c r="F471" s="7" t="s">
        <v>2380</v>
      </c>
      <c r="G471" s="7">
        <f>IF('OG Medical Examinations'!G471="No major surgery",0,VALUE('OG Medical Examinations'!G471))</f>
        <v>0</v>
      </c>
      <c r="H471" s="7" t="s">
        <v>2383</v>
      </c>
      <c r="I471" s="7" t="str">
        <f t="shared" si="7"/>
        <v>Normal Weight</v>
      </c>
    </row>
    <row r="472" spans="1:9" x14ac:dyDescent="0.25">
      <c r="A472" s="7" t="s">
        <v>1901</v>
      </c>
      <c r="B472" s="7">
        <v>29.6</v>
      </c>
      <c r="C472" s="7">
        <v>8.1</v>
      </c>
      <c r="D472" s="7" t="s">
        <v>2380</v>
      </c>
      <c r="E472" s="7" t="s">
        <v>2380</v>
      </c>
      <c r="F472" s="7" t="s">
        <v>2380</v>
      </c>
      <c r="G472" s="7">
        <f>IF('OG Medical Examinations'!G472="No major surgery",0,VALUE('OG Medical Examinations'!G472))</f>
        <v>0</v>
      </c>
      <c r="H472" s="7" t="s">
        <v>2380</v>
      </c>
      <c r="I472" s="7" t="str">
        <f t="shared" si="7"/>
        <v>Overweight</v>
      </c>
    </row>
    <row r="473" spans="1:9" x14ac:dyDescent="0.25">
      <c r="A473" s="7" t="s">
        <v>1900</v>
      </c>
      <c r="B473" s="7">
        <v>24.42</v>
      </c>
      <c r="C473" s="7">
        <v>7.16</v>
      </c>
      <c r="D473" s="7" t="s">
        <v>2380</v>
      </c>
      <c r="E473" s="7" t="s">
        <v>2380</v>
      </c>
      <c r="F473" s="7" t="s">
        <v>2380</v>
      </c>
      <c r="G473" s="7">
        <f>IF('OG Medical Examinations'!G473="No major surgery",0,VALUE('OG Medical Examinations'!G473))</f>
        <v>0</v>
      </c>
      <c r="H473" s="7" t="s">
        <v>2383</v>
      </c>
      <c r="I473" s="7" t="str">
        <f t="shared" si="7"/>
        <v>Normal Weight</v>
      </c>
    </row>
    <row r="474" spans="1:9" x14ac:dyDescent="0.25">
      <c r="A474" s="7" t="s">
        <v>1899</v>
      </c>
      <c r="B474" s="7">
        <v>20.9</v>
      </c>
      <c r="C474" s="7">
        <v>4.55</v>
      </c>
      <c r="D474" s="7" t="s">
        <v>2383</v>
      </c>
      <c r="E474" s="7" t="s">
        <v>2380</v>
      </c>
      <c r="F474" s="7" t="s">
        <v>2383</v>
      </c>
      <c r="G474" s="7">
        <f>IF('OG Medical Examinations'!G474="No major surgery",0,VALUE('OG Medical Examinations'!G474))</f>
        <v>1</v>
      </c>
      <c r="H474" s="7" t="s">
        <v>2383</v>
      </c>
      <c r="I474" s="7" t="str">
        <f t="shared" si="7"/>
        <v>Normal Weight</v>
      </c>
    </row>
    <row r="475" spans="1:9" x14ac:dyDescent="0.25">
      <c r="A475" s="7" t="s">
        <v>1898</v>
      </c>
      <c r="B475" s="7">
        <v>22.895</v>
      </c>
      <c r="C475" s="7">
        <v>6.03</v>
      </c>
      <c r="D475" s="7" t="s">
        <v>2380</v>
      </c>
      <c r="E475" s="7" t="s">
        <v>2380</v>
      </c>
      <c r="F475" s="7" t="s">
        <v>2380</v>
      </c>
      <c r="G475" s="7">
        <f>IF('OG Medical Examinations'!G475="No major surgery",0,VALUE('OG Medical Examinations'!G475))</f>
        <v>0</v>
      </c>
      <c r="H475" s="7" t="s">
        <v>2383</v>
      </c>
      <c r="I475" s="7" t="str">
        <f t="shared" si="7"/>
        <v>Normal Weight</v>
      </c>
    </row>
    <row r="476" spans="1:9" x14ac:dyDescent="0.25">
      <c r="A476" s="7" t="s">
        <v>1897</v>
      </c>
      <c r="B476" s="7">
        <v>28.3</v>
      </c>
      <c r="C476" s="7">
        <v>5.47</v>
      </c>
      <c r="D476" s="7" t="s">
        <v>2383</v>
      </c>
      <c r="E476" s="7" t="s">
        <v>2380</v>
      </c>
      <c r="F476" s="7" t="s">
        <v>2383</v>
      </c>
      <c r="G476" s="7">
        <f>IF('OG Medical Examinations'!G476="No major surgery",0,VALUE('OG Medical Examinations'!G476))</f>
        <v>1</v>
      </c>
      <c r="H476" s="7" t="s">
        <v>2383</v>
      </c>
      <c r="I476" s="7" t="str">
        <f t="shared" si="7"/>
        <v>Overweight</v>
      </c>
    </row>
    <row r="477" spans="1:9" x14ac:dyDescent="0.25">
      <c r="A477" s="7" t="s">
        <v>1895</v>
      </c>
      <c r="B477" s="7">
        <v>54.3</v>
      </c>
      <c r="C477" s="7">
        <v>4.1500000000000004</v>
      </c>
      <c r="D477" s="7" t="s">
        <v>2383</v>
      </c>
      <c r="E477" s="7" t="s">
        <v>2380</v>
      </c>
      <c r="F477" s="7" t="s">
        <v>2380</v>
      </c>
      <c r="G477" s="7">
        <f>IF('OG Medical Examinations'!G477="No major surgery",0,VALUE('OG Medical Examinations'!G477))</f>
        <v>1</v>
      </c>
      <c r="H477" s="7" t="s">
        <v>2380</v>
      </c>
      <c r="I477" s="7" t="str">
        <f t="shared" si="7"/>
        <v>Obesity</v>
      </c>
    </row>
    <row r="478" spans="1:9" x14ac:dyDescent="0.25">
      <c r="A478" s="7" t="s">
        <v>1894</v>
      </c>
      <c r="B478" s="7">
        <v>33.344999999999999</v>
      </c>
      <c r="C478" s="7">
        <v>11.32</v>
      </c>
      <c r="D478" s="7" t="s">
        <v>2383</v>
      </c>
      <c r="E478" s="7" t="s">
        <v>2380</v>
      </c>
      <c r="F478" s="7" t="s">
        <v>2380</v>
      </c>
      <c r="G478" s="7">
        <f>IF('OG Medical Examinations'!G478="No major surgery",0,VALUE('OG Medical Examinations'!G478))</f>
        <v>1</v>
      </c>
      <c r="H478" s="7" t="s">
        <v>2380</v>
      </c>
      <c r="I478" s="7" t="str">
        <f t="shared" si="7"/>
        <v>Obesity</v>
      </c>
    </row>
    <row r="479" spans="1:9" x14ac:dyDescent="0.25">
      <c r="A479" s="7" t="s">
        <v>1893</v>
      </c>
      <c r="B479" s="7">
        <v>33</v>
      </c>
      <c r="C479" s="7">
        <v>9.51</v>
      </c>
      <c r="D479" s="7" t="s">
        <v>2383</v>
      </c>
      <c r="E479" s="7" t="s">
        <v>2380</v>
      </c>
      <c r="F479" s="7" t="s">
        <v>2380</v>
      </c>
      <c r="G479" s="7">
        <f>IF('OG Medical Examinations'!G479="No major surgery",0,VALUE('OG Medical Examinations'!G479))</f>
        <v>0</v>
      </c>
      <c r="H479" s="7" t="s">
        <v>2380</v>
      </c>
      <c r="I479" s="7" t="str">
        <f t="shared" si="7"/>
        <v>Obesity</v>
      </c>
    </row>
    <row r="480" spans="1:9" x14ac:dyDescent="0.25">
      <c r="A480" s="7" t="s">
        <v>1892</v>
      </c>
      <c r="B480" s="7">
        <v>28.024999999999999</v>
      </c>
      <c r="C480" s="7">
        <v>7.67</v>
      </c>
      <c r="D480" s="7" t="s">
        <v>2383</v>
      </c>
      <c r="E480" s="7" t="s">
        <v>2380</v>
      </c>
      <c r="F480" s="7" t="s">
        <v>2380</v>
      </c>
      <c r="G480" s="7">
        <f>IF('OG Medical Examinations'!G480="No major surgery",0,VALUE('OG Medical Examinations'!G480))</f>
        <v>1</v>
      </c>
      <c r="H480" s="7" t="s">
        <v>2383</v>
      </c>
      <c r="I480" s="7" t="str">
        <f t="shared" si="7"/>
        <v>Overweight</v>
      </c>
    </row>
    <row r="481" spans="1:9" x14ac:dyDescent="0.25">
      <c r="A481" s="7" t="s">
        <v>1891</v>
      </c>
      <c r="B481" s="7">
        <v>28.69</v>
      </c>
      <c r="C481" s="7">
        <v>6.23</v>
      </c>
      <c r="D481" s="7" t="s">
        <v>2380</v>
      </c>
      <c r="E481" s="7" t="s">
        <v>2380</v>
      </c>
      <c r="F481" s="7" t="s">
        <v>2380</v>
      </c>
      <c r="G481" s="7">
        <f>IF('OG Medical Examinations'!G481="No major surgery",0,VALUE('OG Medical Examinations'!G481))</f>
        <v>1</v>
      </c>
      <c r="H481" s="7" t="s">
        <v>2383</v>
      </c>
      <c r="I481" s="7" t="str">
        <f t="shared" si="7"/>
        <v>Overweight</v>
      </c>
    </row>
    <row r="482" spans="1:9" x14ac:dyDescent="0.25">
      <c r="A482" s="7" t="s">
        <v>1890</v>
      </c>
      <c r="B482" s="7">
        <v>40.28</v>
      </c>
      <c r="C482" s="7">
        <v>8.9</v>
      </c>
      <c r="D482" s="7" t="s">
        <v>2380</v>
      </c>
      <c r="E482" s="7" t="s">
        <v>2380</v>
      </c>
      <c r="F482" s="7" t="s">
        <v>2380</v>
      </c>
      <c r="G482" s="7">
        <f>IF('OG Medical Examinations'!G482="No major surgery",0,VALUE('OG Medical Examinations'!G482))</f>
        <v>0</v>
      </c>
      <c r="H482" s="7" t="s">
        <v>2380</v>
      </c>
      <c r="I482" s="7" t="str">
        <f t="shared" si="7"/>
        <v>Obesity</v>
      </c>
    </row>
    <row r="483" spans="1:9" x14ac:dyDescent="0.25">
      <c r="A483" s="7" t="s">
        <v>1889</v>
      </c>
      <c r="B483" s="7">
        <v>37.299999999999997</v>
      </c>
      <c r="C483" s="7">
        <v>7.79</v>
      </c>
      <c r="D483" s="7" t="s">
        <v>2383</v>
      </c>
      <c r="E483" s="7" t="s">
        <v>2380</v>
      </c>
      <c r="F483" s="7" t="s">
        <v>2380</v>
      </c>
      <c r="G483" s="7">
        <f>IF('OG Medical Examinations'!G483="No major surgery",0,VALUE('OG Medical Examinations'!G483))</f>
        <v>0</v>
      </c>
      <c r="H483" s="7" t="s">
        <v>2380</v>
      </c>
      <c r="I483" s="7" t="str">
        <f t="shared" si="7"/>
        <v>Obesity</v>
      </c>
    </row>
    <row r="484" spans="1:9" x14ac:dyDescent="0.25">
      <c r="A484" s="7" t="s">
        <v>1888</v>
      </c>
      <c r="B484" s="7">
        <v>54.47</v>
      </c>
      <c r="C484" s="7">
        <v>4.49</v>
      </c>
      <c r="D484" s="7" t="s">
        <v>2383</v>
      </c>
      <c r="E484" s="7" t="s">
        <v>2380</v>
      </c>
      <c r="F484" s="7" t="s">
        <v>2380</v>
      </c>
      <c r="G484" s="7">
        <f>IF('OG Medical Examinations'!G484="No major surgery",0,VALUE('OG Medical Examinations'!G484))</f>
        <v>2</v>
      </c>
      <c r="H484" s="7" t="s">
        <v>2380</v>
      </c>
      <c r="I484" s="7" t="str">
        <f t="shared" si="7"/>
        <v>Obesity</v>
      </c>
    </row>
    <row r="485" spans="1:9" x14ac:dyDescent="0.25">
      <c r="A485" s="7" t="s">
        <v>1887</v>
      </c>
      <c r="B485" s="7">
        <v>38.06</v>
      </c>
      <c r="C485" s="7">
        <v>5.24</v>
      </c>
      <c r="D485" s="7" t="s">
        <v>2383</v>
      </c>
      <c r="E485" s="7" t="s">
        <v>2380</v>
      </c>
      <c r="F485" s="7" t="s">
        <v>2383</v>
      </c>
      <c r="G485" s="7">
        <f>IF('OG Medical Examinations'!G485="No major surgery",0,VALUE('OG Medical Examinations'!G485))</f>
        <v>1</v>
      </c>
      <c r="H485" s="7" t="s">
        <v>2380</v>
      </c>
      <c r="I485" s="7" t="str">
        <f t="shared" si="7"/>
        <v>Obesity</v>
      </c>
    </row>
    <row r="486" spans="1:9" x14ac:dyDescent="0.25">
      <c r="A486" s="7" t="s">
        <v>1886</v>
      </c>
      <c r="B486" s="7">
        <v>51.47</v>
      </c>
      <c r="C486" s="7">
        <v>9.6</v>
      </c>
      <c r="D486" s="7" t="s">
        <v>2380</v>
      </c>
      <c r="E486" s="7" t="s">
        <v>2380</v>
      </c>
      <c r="F486" s="7" t="s">
        <v>2380</v>
      </c>
      <c r="G486" s="7">
        <f>IF('OG Medical Examinations'!G486="No major surgery",0,VALUE('OG Medical Examinations'!G486))</f>
        <v>0</v>
      </c>
      <c r="H486" s="7" t="s">
        <v>2380</v>
      </c>
      <c r="I486" s="7" t="str">
        <f t="shared" si="7"/>
        <v>Obesity</v>
      </c>
    </row>
    <row r="487" spans="1:9" x14ac:dyDescent="0.25">
      <c r="A487" s="7" t="s">
        <v>1885</v>
      </c>
      <c r="B487" s="7">
        <v>29.8</v>
      </c>
      <c r="C487" s="7">
        <v>5.78</v>
      </c>
      <c r="D487" s="7" t="s">
        <v>2383</v>
      </c>
      <c r="E487" s="7" t="s">
        <v>2380</v>
      </c>
      <c r="F487" s="7" t="s">
        <v>2380</v>
      </c>
      <c r="G487" s="7">
        <f>IF('OG Medical Examinations'!G487="No major surgery",0,VALUE('OG Medical Examinations'!G487))</f>
        <v>0</v>
      </c>
      <c r="H487" s="7" t="s">
        <v>2380</v>
      </c>
      <c r="I487" s="7" t="str">
        <f t="shared" si="7"/>
        <v>Overweight</v>
      </c>
    </row>
    <row r="488" spans="1:9" x14ac:dyDescent="0.25">
      <c r="A488" s="7" t="s">
        <v>1884</v>
      </c>
      <c r="B488" s="7">
        <v>49.77</v>
      </c>
      <c r="C488" s="7">
        <v>7.02</v>
      </c>
      <c r="D488" s="7" t="s">
        <v>2380</v>
      </c>
      <c r="E488" s="7" t="s">
        <v>2380</v>
      </c>
      <c r="F488" s="7" t="s">
        <v>2380</v>
      </c>
      <c r="G488" s="7">
        <f>IF('OG Medical Examinations'!G488="No major surgery",0,VALUE('OG Medical Examinations'!G488))</f>
        <v>0</v>
      </c>
      <c r="H488" s="7" t="s">
        <v>2380</v>
      </c>
      <c r="I488" s="7" t="str">
        <f t="shared" si="7"/>
        <v>Obesity</v>
      </c>
    </row>
    <row r="489" spans="1:9" x14ac:dyDescent="0.25">
      <c r="A489" s="7" t="s">
        <v>1883</v>
      </c>
      <c r="B489" s="7">
        <v>25.555</v>
      </c>
      <c r="C489" s="7">
        <v>4.09</v>
      </c>
      <c r="D489" s="7" t="s">
        <v>2383</v>
      </c>
      <c r="E489" s="7" t="s">
        <v>2380</v>
      </c>
      <c r="F489" s="7" t="s">
        <v>2380</v>
      </c>
      <c r="G489" s="7">
        <f>IF('OG Medical Examinations'!G489="No major surgery",0,VALUE('OG Medical Examinations'!G489))</f>
        <v>0</v>
      </c>
      <c r="H489" s="7" t="s">
        <v>2383</v>
      </c>
      <c r="I489" s="7" t="str">
        <f t="shared" si="7"/>
        <v>Overweight</v>
      </c>
    </row>
    <row r="490" spans="1:9" x14ac:dyDescent="0.25">
      <c r="A490" s="7" t="s">
        <v>1882</v>
      </c>
      <c r="B490" s="7">
        <v>29.64</v>
      </c>
      <c r="C490" s="7">
        <v>4.93</v>
      </c>
      <c r="D490" s="7" t="s">
        <v>2380</v>
      </c>
      <c r="E490" s="7" t="s">
        <v>2380</v>
      </c>
      <c r="F490" s="7" t="s">
        <v>2383</v>
      </c>
      <c r="G490" s="7">
        <f>IF('OG Medical Examinations'!G490="No major surgery",0,VALUE('OG Medical Examinations'!G490))</f>
        <v>1</v>
      </c>
      <c r="H490" s="7" t="s">
        <v>2380</v>
      </c>
      <c r="I490" s="7" t="str">
        <f t="shared" si="7"/>
        <v>Overweight</v>
      </c>
    </row>
    <row r="491" spans="1:9" x14ac:dyDescent="0.25">
      <c r="A491" s="7" t="s">
        <v>1881</v>
      </c>
      <c r="B491" s="7">
        <v>53.93</v>
      </c>
      <c r="C491" s="7">
        <v>5.34</v>
      </c>
      <c r="D491" s="7" t="s">
        <v>2383</v>
      </c>
      <c r="E491" s="7" t="s">
        <v>2380</v>
      </c>
      <c r="F491" s="7" t="s">
        <v>2380</v>
      </c>
      <c r="G491" s="7">
        <f>IF('OG Medical Examinations'!G491="No major surgery",0,VALUE('OG Medical Examinations'!G491))</f>
        <v>2</v>
      </c>
      <c r="H491" s="7" t="s">
        <v>2380</v>
      </c>
      <c r="I491" s="7" t="str">
        <f t="shared" si="7"/>
        <v>Obesity</v>
      </c>
    </row>
    <row r="492" spans="1:9" x14ac:dyDescent="0.25">
      <c r="A492" s="7" t="s">
        <v>1880</v>
      </c>
      <c r="B492" s="7">
        <v>28.024999999999999</v>
      </c>
      <c r="C492" s="7">
        <v>5.65</v>
      </c>
      <c r="D492" s="7" t="s">
        <v>2380</v>
      </c>
      <c r="E492" s="7" t="s">
        <v>2380</v>
      </c>
      <c r="F492" s="7" t="s">
        <v>2380</v>
      </c>
      <c r="G492" s="7">
        <f>IF('OG Medical Examinations'!G492="No major surgery",0,VALUE('OG Medical Examinations'!G492))</f>
        <v>1</v>
      </c>
      <c r="H492" s="7" t="s">
        <v>2383</v>
      </c>
      <c r="I492" s="7" t="str">
        <f t="shared" si="7"/>
        <v>Overweight</v>
      </c>
    </row>
    <row r="493" spans="1:9" x14ac:dyDescent="0.25">
      <c r="A493" s="7" t="s">
        <v>1879</v>
      </c>
      <c r="B493" s="7">
        <v>27.5</v>
      </c>
      <c r="C493" s="7">
        <v>4.49</v>
      </c>
      <c r="D493" s="7" t="s">
        <v>2380</v>
      </c>
      <c r="E493" s="7" t="s">
        <v>2380</v>
      </c>
      <c r="F493" s="7" t="s">
        <v>2380</v>
      </c>
      <c r="G493" s="7">
        <f>IF('OG Medical Examinations'!G493="No major surgery",0,VALUE('OG Medical Examinations'!G493))</f>
        <v>0</v>
      </c>
      <c r="H493" s="7" t="s">
        <v>2380</v>
      </c>
      <c r="I493" s="7" t="str">
        <f t="shared" si="7"/>
        <v>Overweight</v>
      </c>
    </row>
    <row r="494" spans="1:9" x14ac:dyDescent="0.25">
      <c r="A494" s="7" t="s">
        <v>1878</v>
      </c>
      <c r="B494" s="7">
        <v>21.8</v>
      </c>
      <c r="C494" s="7">
        <v>10.55</v>
      </c>
      <c r="D494" s="7" t="s">
        <v>2380</v>
      </c>
      <c r="E494" s="7" t="s">
        <v>2380</v>
      </c>
      <c r="F494" s="7" t="s">
        <v>2380</v>
      </c>
      <c r="G494" s="7">
        <f>IF('OG Medical Examinations'!G494="No major surgery",0,VALUE('OG Medical Examinations'!G494))</f>
        <v>0</v>
      </c>
      <c r="H494" s="7" t="s">
        <v>2383</v>
      </c>
      <c r="I494" s="7" t="str">
        <f t="shared" si="7"/>
        <v>Normal Weight</v>
      </c>
    </row>
    <row r="495" spans="1:9" x14ac:dyDescent="0.25">
      <c r="A495" s="7" t="s">
        <v>1877</v>
      </c>
      <c r="B495" s="7">
        <v>26.41</v>
      </c>
      <c r="C495" s="7">
        <v>4.92</v>
      </c>
      <c r="D495" s="7" t="s">
        <v>2383</v>
      </c>
      <c r="E495" s="7" t="s">
        <v>2380</v>
      </c>
      <c r="F495" s="7" t="s">
        <v>2383</v>
      </c>
      <c r="G495" s="7">
        <f>IF('OG Medical Examinations'!G495="No major surgery",0,VALUE('OG Medical Examinations'!G495))</f>
        <v>1</v>
      </c>
      <c r="H495" s="7" t="s">
        <v>2383</v>
      </c>
      <c r="I495" s="7" t="str">
        <f t="shared" si="7"/>
        <v>Overweight</v>
      </c>
    </row>
    <row r="496" spans="1:9" x14ac:dyDescent="0.25">
      <c r="A496" s="7" t="s">
        <v>1876</v>
      </c>
      <c r="B496" s="7">
        <v>27.835000000000001</v>
      </c>
      <c r="C496" s="7">
        <v>5.9</v>
      </c>
      <c r="D496" s="7" t="s">
        <v>2383</v>
      </c>
      <c r="E496" s="7" t="s">
        <v>2380</v>
      </c>
      <c r="F496" s="7" t="s">
        <v>2380</v>
      </c>
      <c r="G496" s="7">
        <f>IF('OG Medical Examinations'!G496="No major surgery",0,VALUE('OG Medical Examinations'!G496))</f>
        <v>1</v>
      </c>
      <c r="H496" s="7" t="s">
        <v>2383</v>
      </c>
      <c r="I496" s="7" t="str">
        <f t="shared" si="7"/>
        <v>Overweight</v>
      </c>
    </row>
    <row r="497" spans="1:9" x14ac:dyDescent="0.25">
      <c r="A497" s="7" t="s">
        <v>1875</v>
      </c>
      <c r="B497" s="7">
        <v>51.74</v>
      </c>
      <c r="C497" s="7">
        <v>4.9800000000000004</v>
      </c>
      <c r="D497" s="7" t="s">
        <v>2383</v>
      </c>
      <c r="E497" s="7" t="s">
        <v>2380</v>
      </c>
      <c r="F497" s="7" t="s">
        <v>2380</v>
      </c>
      <c r="G497" s="7">
        <f>IF('OG Medical Examinations'!G497="No major surgery",0,VALUE('OG Medical Examinations'!G497))</f>
        <v>2</v>
      </c>
      <c r="H497" s="7" t="s">
        <v>2380</v>
      </c>
      <c r="I497" s="7" t="str">
        <f t="shared" si="7"/>
        <v>Obesity</v>
      </c>
    </row>
    <row r="498" spans="1:9" x14ac:dyDescent="0.25">
      <c r="A498" s="7" t="s">
        <v>1874</v>
      </c>
      <c r="B498" s="7">
        <v>23.37</v>
      </c>
      <c r="C498" s="7">
        <v>5.8</v>
      </c>
      <c r="D498" s="7" t="s">
        <v>2380</v>
      </c>
      <c r="E498" s="7" t="s">
        <v>2380</v>
      </c>
      <c r="F498" s="7" t="s">
        <v>2380</v>
      </c>
      <c r="G498" s="7">
        <f>IF('OG Medical Examinations'!G498="No major surgery",0,VALUE('OG Medical Examinations'!G498))</f>
        <v>0</v>
      </c>
      <c r="H498" s="7" t="s">
        <v>2383</v>
      </c>
      <c r="I498" s="7" t="str">
        <f t="shared" si="7"/>
        <v>Normal Weight</v>
      </c>
    </row>
    <row r="499" spans="1:9" x14ac:dyDescent="0.25">
      <c r="A499" s="7" t="s">
        <v>1873</v>
      </c>
      <c r="B499" s="7">
        <v>29.7</v>
      </c>
      <c r="C499" s="7">
        <v>6.21</v>
      </c>
      <c r="D499" s="7" t="s">
        <v>2383</v>
      </c>
      <c r="E499" s="7" t="s">
        <v>2380</v>
      </c>
      <c r="F499" s="7" t="s">
        <v>2383</v>
      </c>
      <c r="G499" s="7">
        <f>IF('OG Medical Examinations'!G499="No major surgery",0,VALUE('OG Medical Examinations'!G499))</f>
        <v>1</v>
      </c>
      <c r="H499" s="7" t="s">
        <v>2383</v>
      </c>
      <c r="I499" s="7" t="str">
        <f t="shared" si="7"/>
        <v>Overweight</v>
      </c>
    </row>
    <row r="500" spans="1:9" x14ac:dyDescent="0.25">
      <c r="A500" s="7" t="s">
        <v>1872</v>
      </c>
      <c r="B500" s="7">
        <v>20.045000000000002</v>
      </c>
      <c r="C500" s="7">
        <v>6.17</v>
      </c>
      <c r="D500" s="7" t="s">
        <v>2380</v>
      </c>
      <c r="E500" s="7" t="s">
        <v>2380</v>
      </c>
      <c r="F500" s="7" t="s">
        <v>2383</v>
      </c>
      <c r="G500" s="7">
        <f>IF('OG Medical Examinations'!G500="No major surgery",0,VALUE('OG Medical Examinations'!G500))</f>
        <v>1</v>
      </c>
      <c r="H500" s="7" t="s">
        <v>2383</v>
      </c>
      <c r="I500" s="7" t="str">
        <f t="shared" si="7"/>
        <v>Normal Weight</v>
      </c>
    </row>
    <row r="501" spans="1:9" x14ac:dyDescent="0.25">
      <c r="A501" s="7" t="s">
        <v>1871</v>
      </c>
      <c r="B501" s="7">
        <v>27.83</v>
      </c>
      <c r="C501" s="7">
        <v>5.36</v>
      </c>
      <c r="D501" s="7" t="s">
        <v>2380</v>
      </c>
      <c r="E501" s="7" t="s">
        <v>2380</v>
      </c>
      <c r="F501" s="7" t="s">
        <v>2380</v>
      </c>
      <c r="G501" s="7">
        <f>IF('OG Medical Examinations'!G501="No major surgery",0,VALUE('OG Medical Examinations'!G501))</f>
        <v>2</v>
      </c>
      <c r="H501" s="7" t="s">
        <v>2380</v>
      </c>
      <c r="I501" s="7" t="str">
        <f t="shared" si="7"/>
        <v>Overweight</v>
      </c>
    </row>
    <row r="502" spans="1:9" x14ac:dyDescent="0.25">
      <c r="A502" s="7" t="s">
        <v>1870</v>
      </c>
      <c r="B502" s="7">
        <v>28.93</v>
      </c>
      <c r="C502" s="7">
        <v>5.2</v>
      </c>
      <c r="D502" s="7" t="s">
        <v>2380</v>
      </c>
      <c r="E502" s="7" t="s">
        <v>2380</v>
      </c>
      <c r="F502" s="7" t="s">
        <v>2380</v>
      </c>
      <c r="G502" s="7">
        <f>IF('OG Medical Examinations'!G502="No major surgery",0,VALUE('OG Medical Examinations'!G502))</f>
        <v>0</v>
      </c>
      <c r="H502" s="7" t="s">
        <v>2383</v>
      </c>
      <c r="I502" s="7" t="str">
        <f t="shared" si="7"/>
        <v>Overweight</v>
      </c>
    </row>
    <row r="503" spans="1:9" x14ac:dyDescent="0.25">
      <c r="A503" s="7" t="s">
        <v>1869</v>
      </c>
      <c r="B503" s="7">
        <v>33.82</v>
      </c>
      <c r="C503" s="7">
        <v>5.42</v>
      </c>
      <c r="D503" s="7" t="s">
        <v>2380</v>
      </c>
      <c r="E503" s="7" t="s">
        <v>2380</v>
      </c>
      <c r="F503" s="7" t="s">
        <v>2380</v>
      </c>
      <c r="G503" s="7">
        <f>IF('OG Medical Examinations'!G503="No major surgery",0,VALUE('OG Medical Examinations'!G503))</f>
        <v>0</v>
      </c>
      <c r="H503" s="7" t="s">
        <v>2380</v>
      </c>
      <c r="I503" s="7" t="str">
        <f t="shared" si="7"/>
        <v>Obesity</v>
      </c>
    </row>
    <row r="504" spans="1:9" x14ac:dyDescent="0.25">
      <c r="A504" s="7" t="s">
        <v>1868</v>
      </c>
      <c r="B504" s="7">
        <v>20.234999999999999</v>
      </c>
      <c r="C504" s="7">
        <v>6.84</v>
      </c>
      <c r="D504" s="7" t="s">
        <v>2380</v>
      </c>
      <c r="E504" s="7" t="s">
        <v>2380</v>
      </c>
      <c r="F504" s="7" t="s">
        <v>2380</v>
      </c>
      <c r="G504" s="7">
        <f>IF('OG Medical Examinations'!G504="No major surgery",0,VALUE('OG Medical Examinations'!G504))</f>
        <v>0</v>
      </c>
      <c r="H504" s="7" t="s">
        <v>2383</v>
      </c>
      <c r="I504" s="7" t="str">
        <f t="shared" si="7"/>
        <v>Normal Weight</v>
      </c>
    </row>
    <row r="505" spans="1:9" x14ac:dyDescent="0.25">
      <c r="A505" s="7" t="s">
        <v>1867</v>
      </c>
      <c r="B505" s="7">
        <v>49.2</v>
      </c>
      <c r="C505" s="7">
        <v>10.9</v>
      </c>
      <c r="D505" s="7" t="s">
        <v>2383</v>
      </c>
      <c r="E505" s="7" t="s">
        <v>2380</v>
      </c>
      <c r="F505" s="7" t="s">
        <v>2383</v>
      </c>
      <c r="G505" s="7">
        <f>IF('OG Medical Examinations'!G505="No major surgery",0,VALUE('OG Medical Examinations'!G505))</f>
        <v>1</v>
      </c>
      <c r="H505" s="7" t="s">
        <v>2380</v>
      </c>
      <c r="I505" s="7" t="str">
        <f t="shared" si="7"/>
        <v>Obesity</v>
      </c>
    </row>
    <row r="506" spans="1:9" x14ac:dyDescent="0.25">
      <c r="A506" s="7" t="s">
        <v>1866</v>
      </c>
      <c r="B506" s="7">
        <v>26.4</v>
      </c>
      <c r="C506" s="7">
        <v>4.87</v>
      </c>
      <c r="D506" s="7" t="s">
        <v>2383</v>
      </c>
      <c r="E506" s="7" t="s">
        <v>2380</v>
      </c>
      <c r="F506" s="7" t="s">
        <v>2380</v>
      </c>
      <c r="G506" s="7">
        <f>IF('OG Medical Examinations'!G506="No major surgery",0,VALUE('OG Medical Examinations'!G506))</f>
        <v>0</v>
      </c>
      <c r="H506" s="7" t="s">
        <v>2383</v>
      </c>
      <c r="I506" s="7" t="str">
        <f t="shared" si="7"/>
        <v>Overweight</v>
      </c>
    </row>
    <row r="507" spans="1:9" x14ac:dyDescent="0.25">
      <c r="A507" s="7" t="s">
        <v>1865</v>
      </c>
      <c r="B507" s="7">
        <v>28.38</v>
      </c>
      <c r="C507" s="7">
        <v>6.07</v>
      </c>
      <c r="D507" s="7" t="s">
        <v>2380</v>
      </c>
      <c r="E507" s="7" t="s">
        <v>2380</v>
      </c>
      <c r="F507" s="7" t="s">
        <v>2380</v>
      </c>
      <c r="G507" s="7">
        <f>IF('OG Medical Examinations'!G507="No major surgery",0,VALUE('OG Medical Examinations'!G507))</f>
        <v>1</v>
      </c>
      <c r="H507" s="7" t="s">
        <v>2383</v>
      </c>
      <c r="I507" s="7" t="str">
        <f t="shared" si="7"/>
        <v>Overweight</v>
      </c>
    </row>
    <row r="508" spans="1:9" x14ac:dyDescent="0.25">
      <c r="A508" s="7" t="s">
        <v>1864</v>
      </c>
      <c r="B508" s="7">
        <v>24.64</v>
      </c>
      <c r="C508" s="7">
        <v>4.33</v>
      </c>
      <c r="D508" s="7" t="s">
        <v>2380</v>
      </c>
      <c r="E508" s="7" t="s">
        <v>2380</v>
      </c>
      <c r="F508" s="7" t="s">
        <v>2380</v>
      </c>
      <c r="G508" s="7">
        <f>IF('OG Medical Examinations'!G508="No major surgery",0,VALUE('OG Medical Examinations'!G508))</f>
        <v>0</v>
      </c>
      <c r="H508" s="7" t="s">
        <v>2383</v>
      </c>
      <c r="I508" s="7" t="str">
        <f t="shared" si="7"/>
        <v>Normal Weight</v>
      </c>
    </row>
    <row r="509" spans="1:9" x14ac:dyDescent="0.25">
      <c r="A509" s="7" t="s">
        <v>1863</v>
      </c>
      <c r="B509" s="7">
        <v>39.71</v>
      </c>
      <c r="C509" s="7">
        <v>5.83</v>
      </c>
      <c r="D509" s="7" t="s">
        <v>2380</v>
      </c>
      <c r="E509" s="7" t="s">
        <v>2380</v>
      </c>
      <c r="F509" s="7" t="s">
        <v>2380</v>
      </c>
      <c r="G509" s="7">
        <f>IF('OG Medical Examinations'!G509="No major surgery",0,VALUE('OG Medical Examinations'!G509))</f>
        <v>1</v>
      </c>
      <c r="H509" s="7" t="s">
        <v>2380</v>
      </c>
      <c r="I509" s="7" t="str">
        <f t="shared" si="7"/>
        <v>Obesity</v>
      </c>
    </row>
    <row r="510" spans="1:9" x14ac:dyDescent="0.25">
      <c r="A510" s="7" t="s">
        <v>1862</v>
      </c>
      <c r="B510" s="7">
        <v>22.22</v>
      </c>
      <c r="C510" s="7">
        <v>5.5</v>
      </c>
      <c r="D510" s="7" t="s">
        <v>2380</v>
      </c>
      <c r="E510" s="7" t="s">
        <v>2380</v>
      </c>
      <c r="F510" s="7" t="s">
        <v>2380</v>
      </c>
      <c r="G510" s="7">
        <f>IF('OG Medical Examinations'!G510="No major surgery",0,VALUE('OG Medical Examinations'!G510))</f>
        <v>0</v>
      </c>
      <c r="H510" s="7" t="s">
        <v>2383</v>
      </c>
      <c r="I510" s="7" t="str">
        <f t="shared" si="7"/>
        <v>Normal Weight</v>
      </c>
    </row>
    <row r="511" spans="1:9" x14ac:dyDescent="0.25">
      <c r="A511" s="7" t="s">
        <v>1861</v>
      </c>
      <c r="B511" s="7">
        <v>33.344999999999999</v>
      </c>
      <c r="C511" s="7">
        <v>4.79</v>
      </c>
      <c r="D511" s="7" t="s">
        <v>2380</v>
      </c>
      <c r="E511" s="7" t="s">
        <v>2380</v>
      </c>
      <c r="F511" s="7" t="s">
        <v>2383</v>
      </c>
      <c r="G511" s="7">
        <f>IF('OG Medical Examinations'!G511="No major surgery",0,VALUE('OG Medical Examinations'!G511))</f>
        <v>1</v>
      </c>
      <c r="H511" s="7" t="s">
        <v>2380</v>
      </c>
      <c r="I511" s="7" t="str">
        <f t="shared" si="7"/>
        <v>Obesity</v>
      </c>
    </row>
    <row r="512" spans="1:9" x14ac:dyDescent="0.25">
      <c r="A512" s="7" t="s">
        <v>1860</v>
      </c>
      <c r="B512" s="7">
        <v>24.42</v>
      </c>
      <c r="C512" s="7">
        <v>5.81</v>
      </c>
      <c r="D512" s="7" t="s">
        <v>2380</v>
      </c>
      <c r="E512" s="7" t="s">
        <v>2380</v>
      </c>
      <c r="F512" s="7" t="s">
        <v>2380</v>
      </c>
      <c r="G512" s="7">
        <f>IF('OG Medical Examinations'!G512="No major surgery",0,VALUE('OG Medical Examinations'!G512))</f>
        <v>1</v>
      </c>
      <c r="H512" s="7" t="s">
        <v>2383</v>
      </c>
      <c r="I512" s="7" t="str">
        <f t="shared" si="7"/>
        <v>Normal Weight</v>
      </c>
    </row>
    <row r="513" spans="1:9" x14ac:dyDescent="0.25">
      <c r="A513" s="7" t="s">
        <v>1859</v>
      </c>
      <c r="B513" s="7">
        <v>29.81</v>
      </c>
      <c r="C513" s="7">
        <v>5.58</v>
      </c>
      <c r="D513" s="7" t="s">
        <v>2380</v>
      </c>
      <c r="E513" s="7" t="s">
        <v>2380</v>
      </c>
      <c r="F513" s="7" t="s">
        <v>2380</v>
      </c>
      <c r="G513" s="7">
        <f>IF('OG Medical Examinations'!G513="No major surgery",0,VALUE('OG Medical Examinations'!G513))</f>
        <v>0</v>
      </c>
      <c r="H513" s="7" t="s">
        <v>2383</v>
      </c>
      <c r="I513" s="7" t="str">
        <f t="shared" si="7"/>
        <v>Overweight</v>
      </c>
    </row>
    <row r="514" spans="1:9" x14ac:dyDescent="0.25">
      <c r="A514" s="7" t="s">
        <v>1858</v>
      </c>
      <c r="B514" s="7">
        <v>51.18</v>
      </c>
      <c r="C514" s="7">
        <v>4.4000000000000004</v>
      </c>
      <c r="D514" s="7" t="s">
        <v>2383</v>
      </c>
      <c r="E514" s="7" t="s">
        <v>2380</v>
      </c>
      <c r="F514" s="7" t="s">
        <v>2380</v>
      </c>
      <c r="G514" s="7">
        <f>IF('OG Medical Examinations'!G514="No major surgery",0,VALUE('OG Medical Examinations'!G514))</f>
        <v>2</v>
      </c>
      <c r="H514" s="7" t="s">
        <v>2380</v>
      </c>
      <c r="I514" s="7" t="str">
        <f t="shared" ref="I514:I577" si="8">IF(B514&lt;18.5,"Underweight",IF(B514&lt;25,"Normal Weight",IF(B514&lt;30,"Overweight","Obesity")))</f>
        <v>Obesity</v>
      </c>
    </row>
    <row r="515" spans="1:9" x14ac:dyDescent="0.25">
      <c r="A515" s="7" t="s">
        <v>1857</v>
      </c>
      <c r="B515" s="7">
        <v>51.37</v>
      </c>
      <c r="C515" s="7">
        <v>8.18</v>
      </c>
      <c r="D515" s="7" t="s">
        <v>2383</v>
      </c>
      <c r="E515" s="7" t="s">
        <v>2380</v>
      </c>
      <c r="F515" s="7" t="s">
        <v>2380</v>
      </c>
      <c r="G515" s="7">
        <f>IF('OG Medical Examinations'!G515="No major surgery",0,VALUE('OG Medical Examinations'!G515))</f>
        <v>0</v>
      </c>
      <c r="H515" s="7" t="s">
        <v>2380</v>
      </c>
      <c r="I515" s="7" t="str">
        <f t="shared" si="8"/>
        <v>Obesity</v>
      </c>
    </row>
    <row r="516" spans="1:9" x14ac:dyDescent="0.25">
      <c r="A516" s="7" t="s">
        <v>1856</v>
      </c>
      <c r="B516" s="7">
        <v>36.19</v>
      </c>
      <c r="C516" s="7">
        <v>5.52</v>
      </c>
      <c r="D516" s="7" t="s">
        <v>2383</v>
      </c>
      <c r="E516" s="7" t="s">
        <v>2380</v>
      </c>
      <c r="F516" s="7" t="s">
        <v>2380</v>
      </c>
      <c r="G516" s="7">
        <f>IF('OG Medical Examinations'!G516="No major surgery",0,VALUE('OG Medical Examinations'!G516))</f>
        <v>0</v>
      </c>
      <c r="H516" s="7" t="s">
        <v>2380</v>
      </c>
      <c r="I516" s="7" t="str">
        <f t="shared" si="8"/>
        <v>Obesity</v>
      </c>
    </row>
    <row r="517" spans="1:9" x14ac:dyDescent="0.25">
      <c r="A517" s="7" t="s">
        <v>1855</v>
      </c>
      <c r="B517" s="7">
        <v>25.9</v>
      </c>
      <c r="C517" s="7">
        <v>4.84</v>
      </c>
      <c r="D517" s="7" t="s">
        <v>2380</v>
      </c>
      <c r="E517" s="7" t="s">
        <v>2380</v>
      </c>
      <c r="F517" s="7" t="s">
        <v>2380</v>
      </c>
      <c r="G517" s="7">
        <f>IF('OG Medical Examinations'!G517="No major surgery",0,VALUE('OG Medical Examinations'!G517))</f>
        <v>0</v>
      </c>
      <c r="H517" s="7" t="s">
        <v>2383</v>
      </c>
      <c r="I517" s="7" t="str">
        <f t="shared" si="8"/>
        <v>Overweight</v>
      </c>
    </row>
    <row r="518" spans="1:9" x14ac:dyDescent="0.25">
      <c r="A518" s="7" t="s">
        <v>1854</v>
      </c>
      <c r="B518" s="7">
        <v>35.72</v>
      </c>
      <c r="C518" s="7">
        <v>4.08</v>
      </c>
      <c r="D518" s="7" t="s">
        <v>2380</v>
      </c>
      <c r="E518" s="7" t="s">
        <v>2380</v>
      </c>
      <c r="F518" s="7" t="s">
        <v>2383</v>
      </c>
      <c r="G518" s="7">
        <f>IF('OG Medical Examinations'!G518="No major surgery",0,VALUE('OG Medical Examinations'!G518))</f>
        <v>1</v>
      </c>
      <c r="H518" s="7" t="s">
        <v>2380</v>
      </c>
      <c r="I518" s="7" t="str">
        <f t="shared" si="8"/>
        <v>Obesity</v>
      </c>
    </row>
    <row r="519" spans="1:9" x14ac:dyDescent="0.25">
      <c r="A519" s="7" t="s">
        <v>1853</v>
      </c>
      <c r="B519" s="7">
        <v>27.94</v>
      </c>
      <c r="C519" s="7">
        <v>4.4800000000000004</v>
      </c>
      <c r="D519" s="7" t="s">
        <v>2380</v>
      </c>
      <c r="E519" s="7" t="s">
        <v>2380</v>
      </c>
      <c r="F519" s="7" t="s">
        <v>2383</v>
      </c>
      <c r="G519" s="7">
        <f>IF('OG Medical Examinations'!G519="No major surgery",0,VALUE('OG Medical Examinations'!G519))</f>
        <v>1</v>
      </c>
      <c r="H519" s="7" t="s">
        <v>2383</v>
      </c>
      <c r="I519" s="7" t="str">
        <f t="shared" si="8"/>
        <v>Overweight</v>
      </c>
    </row>
    <row r="520" spans="1:9" x14ac:dyDescent="0.25">
      <c r="A520" s="7" t="s">
        <v>1852</v>
      </c>
      <c r="B520" s="7">
        <v>27.1</v>
      </c>
      <c r="C520" s="7">
        <v>5.73</v>
      </c>
      <c r="D520" s="7" t="s">
        <v>2380</v>
      </c>
      <c r="E520" s="7" t="s">
        <v>2380</v>
      </c>
      <c r="F520" s="7" t="s">
        <v>2380</v>
      </c>
      <c r="G520" s="7">
        <f>IF('OG Medical Examinations'!G520="No major surgery",0,VALUE('OG Medical Examinations'!G520))</f>
        <v>0</v>
      </c>
      <c r="H520" s="7" t="s">
        <v>2383</v>
      </c>
      <c r="I520" s="7" t="str">
        <f t="shared" si="8"/>
        <v>Overweight</v>
      </c>
    </row>
    <row r="521" spans="1:9" x14ac:dyDescent="0.25">
      <c r="A521" s="7" t="s">
        <v>1851</v>
      </c>
      <c r="B521" s="7">
        <v>18.3</v>
      </c>
      <c r="C521" s="7">
        <v>5.46</v>
      </c>
      <c r="D521" s="7" t="s">
        <v>2383</v>
      </c>
      <c r="E521" s="7" t="s">
        <v>2380</v>
      </c>
      <c r="F521" s="7" t="s">
        <v>2383</v>
      </c>
      <c r="G521" s="7">
        <f>IF('OG Medical Examinations'!G521="No major surgery",0,VALUE('OG Medical Examinations'!G521))</f>
        <v>1</v>
      </c>
      <c r="H521" s="7" t="s">
        <v>2383</v>
      </c>
      <c r="I521" s="7" t="str">
        <f t="shared" si="8"/>
        <v>Underweight</v>
      </c>
    </row>
    <row r="522" spans="1:9" x14ac:dyDescent="0.25">
      <c r="A522" s="7" t="s">
        <v>1850</v>
      </c>
      <c r="B522" s="7">
        <v>25.3</v>
      </c>
      <c r="C522" s="7">
        <v>5.0199999999999996</v>
      </c>
      <c r="D522" s="7" t="s">
        <v>2383</v>
      </c>
      <c r="E522" s="7" t="s">
        <v>2380</v>
      </c>
      <c r="F522" s="7" t="s">
        <v>2380</v>
      </c>
      <c r="G522" s="7">
        <f>IF('OG Medical Examinations'!G522="No major surgery",0,VALUE('OG Medical Examinations'!G522))</f>
        <v>1</v>
      </c>
      <c r="H522" s="7" t="s">
        <v>2383</v>
      </c>
      <c r="I522" s="7" t="str">
        <f t="shared" si="8"/>
        <v>Overweight</v>
      </c>
    </row>
    <row r="523" spans="1:9" x14ac:dyDescent="0.25">
      <c r="A523" s="7" t="s">
        <v>1849</v>
      </c>
      <c r="B523" s="7">
        <v>38.83</v>
      </c>
      <c r="C523" s="7">
        <v>6.36</v>
      </c>
      <c r="D523" s="7" t="s">
        <v>2380</v>
      </c>
      <c r="E523" s="7" t="s">
        <v>2380</v>
      </c>
      <c r="F523" s="7" t="s">
        <v>2380</v>
      </c>
      <c r="G523" s="7">
        <f>IF('OG Medical Examinations'!G523="No major surgery",0,VALUE('OG Medical Examinations'!G523))</f>
        <v>1</v>
      </c>
      <c r="H523" s="7" t="s">
        <v>2380</v>
      </c>
      <c r="I523" s="7" t="str">
        <f t="shared" si="8"/>
        <v>Obesity</v>
      </c>
    </row>
    <row r="524" spans="1:9" x14ac:dyDescent="0.25">
      <c r="A524" s="7" t="s">
        <v>1848</v>
      </c>
      <c r="B524" s="7">
        <v>27.6</v>
      </c>
      <c r="C524" s="7">
        <v>5.36</v>
      </c>
      <c r="D524" s="7" t="s">
        <v>2380</v>
      </c>
      <c r="E524" s="7" t="s">
        <v>2380</v>
      </c>
      <c r="F524" s="7" t="s">
        <v>2380</v>
      </c>
      <c r="G524" s="7">
        <f>IF('OG Medical Examinations'!G524="No major surgery",0,VALUE('OG Medical Examinations'!G524))</f>
        <v>1</v>
      </c>
      <c r="H524" s="7" t="s">
        <v>2380</v>
      </c>
      <c r="I524" s="7" t="str">
        <f t="shared" si="8"/>
        <v>Overweight</v>
      </c>
    </row>
    <row r="525" spans="1:9" x14ac:dyDescent="0.25">
      <c r="A525" s="7" t="s">
        <v>1847</v>
      </c>
      <c r="B525" s="7">
        <v>46.4</v>
      </c>
      <c r="C525" s="7">
        <v>8.3699999999999992</v>
      </c>
      <c r="D525" s="7" t="s">
        <v>2383</v>
      </c>
      <c r="E525" s="7" t="s">
        <v>2380</v>
      </c>
      <c r="F525" s="7" t="s">
        <v>2383</v>
      </c>
      <c r="G525" s="7">
        <f>IF('OG Medical Examinations'!G525="No major surgery",0,VALUE('OG Medical Examinations'!G525))</f>
        <v>1</v>
      </c>
      <c r="H525" s="7" t="s">
        <v>2380</v>
      </c>
      <c r="I525" s="7" t="str">
        <f t="shared" si="8"/>
        <v>Obesity</v>
      </c>
    </row>
    <row r="526" spans="1:9" x14ac:dyDescent="0.25">
      <c r="A526" s="7" t="s">
        <v>1846</v>
      </c>
      <c r="B526" s="7">
        <v>51.92</v>
      </c>
      <c r="C526" s="7">
        <v>5.18</v>
      </c>
      <c r="D526" s="7" t="s">
        <v>2383</v>
      </c>
      <c r="E526" s="7" t="s">
        <v>2380</v>
      </c>
      <c r="F526" s="7" t="s">
        <v>2383</v>
      </c>
      <c r="G526" s="7">
        <f>IF('OG Medical Examinations'!G526="No major surgery",0,VALUE('OG Medical Examinations'!G526))</f>
        <v>1</v>
      </c>
      <c r="H526" s="7" t="s">
        <v>2380</v>
      </c>
      <c r="I526" s="7" t="str">
        <f t="shared" si="8"/>
        <v>Obesity</v>
      </c>
    </row>
    <row r="527" spans="1:9" x14ac:dyDescent="0.25">
      <c r="A527" s="7" t="s">
        <v>1845</v>
      </c>
      <c r="B527" s="7">
        <v>32.395000000000003</v>
      </c>
      <c r="C527" s="7">
        <v>5.68</v>
      </c>
      <c r="D527" s="7" t="s">
        <v>2383</v>
      </c>
      <c r="E527" s="7" t="s">
        <v>2380</v>
      </c>
      <c r="F527" s="7" t="s">
        <v>2380</v>
      </c>
      <c r="G527" s="7">
        <f>IF('OG Medical Examinations'!G527="No major surgery",0,VALUE('OG Medical Examinations'!G527))</f>
        <v>1</v>
      </c>
      <c r="H527" s="7" t="s">
        <v>2380</v>
      </c>
      <c r="I527" s="7" t="str">
        <f t="shared" si="8"/>
        <v>Obesity</v>
      </c>
    </row>
    <row r="528" spans="1:9" x14ac:dyDescent="0.25">
      <c r="A528" s="7" t="s">
        <v>1844</v>
      </c>
      <c r="B528" s="7">
        <v>46.19</v>
      </c>
      <c r="C528" s="7">
        <v>7.31</v>
      </c>
      <c r="D528" s="7" t="s">
        <v>2383</v>
      </c>
      <c r="E528" s="7" t="s">
        <v>2380</v>
      </c>
      <c r="F528" s="7" t="s">
        <v>2383</v>
      </c>
      <c r="G528" s="7">
        <f>IF('OG Medical Examinations'!G528="No major surgery",0,VALUE('OG Medical Examinations'!G528))</f>
        <v>1</v>
      </c>
      <c r="H528" s="7" t="s">
        <v>2380</v>
      </c>
      <c r="I528" s="7" t="str">
        <f t="shared" si="8"/>
        <v>Obesity</v>
      </c>
    </row>
    <row r="529" spans="1:9" x14ac:dyDescent="0.25">
      <c r="A529" s="7" t="s">
        <v>1843</v>
      </c>
      <c r="B529" s="7">
        <v>27.93</v>
      </c>
      <c r="C529" s="7">
        <v>4.67</v>
      </c>
      <c r="D529" s="7" t="s">
        <v>2380</v>
      </c>
      <c r="E529" s="7" t="s">
        <v>2380</v>
      </c>
      <c r="F529" s="7" t="s">
        <v>2383</v>
      </c>
      <c r="G529" s="7">
        <f>IF('OG Medical Examinations'!G529="No major surgery",0,VALUE('OG Medical Examinations'!G529))</f>
        <v>1</v>
      </c>
      <c r="H529" s="7" t="s">
        <v>2380</v>
      </c>
      <c r="I529" s="7" t="str">
        <f t="shared" si="8"/>
        <v>Overweight</v>
      </c>
    </row>
    <row r="530" spans="1:9" x14ac:dyDescent="0.25">
      <c r="A530" s="7" t="s">
        <v>1842</v>
      </c>
      <c r="B530" s="7">
        <v>45.62</v>
      </c>
      <c r="C530" s="7">
        <v>6.87</v>
      </c>
      <c r="D530" s="7" t="s">
        <v>2380</v>
      </c>
      <c r="E530" s="7" t="s">
        <v>2380</v>
      </c>
      <c r="F530" s="7" t="s">
        <v>2380</v>
      </c>
      <c r="G530" s="7">
        <f>IF('OG Medical Examinations'!G530="No major surgery",0,VALUE('OG Medical Examinations'!G530))</f>
        <v>0</v>
      </c>
      <c r="H530" s="7" t="s">
        <v>2380</v>
      </c>
      <c r="I530" s="7" t="str">
        <f t="shared" si="8"/>
        <v>Obesity</v>
      </c>
    </row>
    <row r="531" spans="1:9" x14ac:dyDescent="0.25">
      <c r="A531" s="7" t="s">
        <v>1841</v>
      </c>
      <c r="B531" s="7">
        <v>35.31</v>
      </c>
      <c r="C531" s="7">
        <v>5.87</v>
      </c>
      <c r="D531" s="7" t="s">
        <v>2380</v>
      </c>
      <c r="E531" s="7" t="s">
        <v>2380</v>
      </c>
      <c r="F531" s="7" t="s">
        <v>2383</v>
      </c>
      <c r="G531" s="7">
        <f>IF('OG Medical Examinations'!G531="No major surgery",0,VALUE('OG Medical Examinations'!G531))</f>
        <v>1</v>
      </c>
      <c r="H531" s="7" t="s">
        <v>2380</v>
      </c>
      <c r="I531" s="7" t="str">
        <f t="shared" si="8"/>
        <v>Obesity</v>
      </c>
    </row>
    <row r="532" spans="1:9" x14ac:dyDescent="0.25">
      <c r="A532" s="7" t="s">
        <v>1840</v>
      </c>
      <c r="B532" s="7">
        <v>30.4</v>
      </c>
      <c r="C532" s="7">
        <v>4.07</v>
      </c>
      <c r="D532" s="7" t="s">
        <v>2383</v>
      </c>
      <c r="E532" s="7" t="s">
        <v>2380</v>
      </c>
      <c r="F532" s="7" t="s">
        <v>2380</v>
      </c>
      <c r="G532" s="7">
        <f>IF('OG Medical Examinations'!G532="No major surgery",0,VALUE('OG Medical Examinations'!G532))</f>
        <v>1</v>
      </c>
      <c r="H532" s="7" t="s">
        <v>2380</v>
      </c>
      <c r="I532" s="7" t="str">
        <f t="shared" si="8"/>
        <v>Obesity</v>
      </c>
    </row>
    <row r="533" spans="1:9" x14ac:dyDescent="0.25">
      <c r="A533" s="7" t="s">
        <v>1839</v>
      </c>
      <c r="B533" s="7">
        <v>20.13</v>
      </c>
      <c r="C533" s="7">
        <v>6.47</v>
      </c>
      <c r="D533" s="7" t="s">
        <v>2380</v>
      </c>
      <c r="E533" s="7" t="s">
        <v>2380</v>
      </c>
      <c r="F533" s="7" t="s">
        <v>2383</v>
      </c>
      <c r="G533" s="7">
        <f>IF('OG Medical Examinations'!G533="No major surgery",0,VALUE('OG Medical Examinations'!G533))</f>
        <v>1</v>
      </c>
      <c r="H533" s="7" t="s">
        <v>2383</v>
      </c>
      <c r="I533" s="7" t="str">
        <f t="shared" si="8"/>
        <v>Normal Weight</v>
      </c>
    </row>
    <row r="534" spans="1:9" x14ac:dyDescent="0.25">
      <c r="A534" s="7" t="s">
        <v>1838</v>
      </c>
      <c r="B534" s="7">
        <v>23.655000000000001</v>
      </c>
      <c r="C534" s="7">
        <v>5.14</v>
      </c>
      <c r="D534" s="7" t="s">
        <v>2380</v>
      </c>
      <c r="E534" s="7" t="s">
        <v>2380</v>
      </c>
      <c r="F534" s="7" t="s">
        <v>2380</v>
      </c>
      <c r="G534" s="7">
        <f>IF('OG Medical Examinations'!G534="No major surgery",0,VALUE('OG Medical Examinations'!G534))</f>
        <v>1</v>
      </c>
      <c r="H534" s="7" t="s">
        <v>2383</v>
      </c>
      <c r="I534" s="7" t="str">
        <f t="shared" si="8"/>
        <v>Normal Weight</v>
      </c>
    </row>
    <row r="535" spans="1:9" x14ac:dyDescent="0.25">
      <c r="A535" s="7" t="s">
        <v>1837</v>
      </c>
      <c r="B535" s="7">
        <v>49.05</v>
      </c>
      <c r="C535" s="7">
        <v>9.77</v>
      </c>
      <c r="D535" s="7" t="s">
        <v>2383</v>
      </c>
      <c r="E535" s="7" t="s">
        <v>2380</v>
      </c>
      <c r="F535" s="7" t="s">
        <v>2380</v>
      </c>
      <c r="G535" s="7">
        <f>IF('OG Medical Examinations'!G535="No major surgery",0,VALUE('OG Medical Examinations'!G535))</f>
        <v>0</v>
      </c>
      <c r="H535" s="7" t="s">
        <v>2380</v>
      </c>
      <c r="I535" s="7" t="str">
        <f t="shared" si="8"/>
        <v>Obesity</v>
      </c>
    </row>
    <row r="536" spans="1:9" x14ac:dyDescent="0.25">
      <c r="A536" s="7" t="s">
        <v>1836</v>
      </c>
      <c r="B536" s="7">
        <v>51.94</v>
      </c>
      <c r="C536" s="7">
        <v>8.8000000000000007</v>
      </c>
      <c r="D536" s="7" t="s">
        <v>2383</v>
      </c>
      <c r="E536" s="7" t="s">
        <v>2380</v>
      </c>
      <c r="F536" s="7" t="s">
        <v>2380</v>
      </c>
      <c r="G536" s="7">
        <f>IF('OG Medical Examinations'!G536="No major surgery",0,VALUE('OG Medical Examinations'!G536))</f>
        <v>2</v>
      </c>
      <c r="H536" s="7" t="s">
        <v>2380</v>
      </c>
      <c r="I536" s="7" t="str">
        <f t="shared" si="8"/>
        <v>Obesity</v>
      </c>
    </row>
    <row r="537" spans="1:9" x14ac:dyDescent="0.25">
      <c r="A537" s="7" t="s">
        <v>1835</v>
      </c>
      <c r="B537" s="7">
        <v>29.83</v>
      </c>
      <c r="C537" s="7">
        <v>5.84</v>
      </c>
      <c r="D537" s="7" t="s">
        <v>2380</v>
      </c>
      <c r="E537" s="7" t="s">
        <v>2380</v>
      </c>
      <c r="F537" s="7" t="s">
        <v>2380</v>
      </c>
      <c r="G537" s="7">
        <f>IF('OG Medical Examinations'!G537="No major surgery",0,VALUE('OG Medical Examinations'!G537))</f>
        <v>1</v>
      </c>
      <c r="H537" s="7" t="s">
        <v>2383</v>
      </c>
      <c r="I537" s="7" t="str">
        <f t="shared" si="8"/>
        <v>Overweight</v>
      </c>
    </row>
    <row r="538" spans="1:9" x14ac:dyDescent="0.25">
      <c r="A538" s="7" t="s">
        <v>1834</v>
      </c>
      <c r="B538" s="7">
        <v>22.6</v>
      </c>
      <c r="C538" s="7">
        <v>10.43</v>
      </c>
      <c r="D538" s="7" t="s">
        <v>2383</v>
      </c>
      <c r="E538" s="7" t="s">
        <v>2380</v>
      </c>
      <c r="F538" s="7" t="s">
        <v>2380</v>
      </c>
      <c r="G538" s="7">
        <f>IF('OG Medical Examinations'!G538="No major surgery",0,VALUE('OG Medical Examinations'!G538))</f>
        <v>1</v>
      </c>
      <c r="H538" s="7" t="s">
        <v>2383</v>
      </c>
      <c r="I538" s="7" t="str">
        <f t="shared" si="8"/>
        <v>Normal Weight</v>
      </c>
    </row>
    <row r="539" spans="1:9" x14ac:dyDescent="0.25">
      <c r="A539" s="7" t="s">
        <v>1833</v>
      </c>
      <c r="B539" s="7">
        <v>46.69</v>
      </c>
      <c r="C539" s="7">
        <v>4.25</v>
      </c>
      <c r="D539" s="7" t="s">
        <v>2383</v>
      </c>
      <c r="E539" s="7" t="s">
        <v>2380</v>
      </c>
      <c r="F539" s="7" t="s">
        <v>2380</v>
      </c>
      <c r="G539" s="7">
        <f>IF('OG Medical Examinations'!G539="No major surgery",0,VALUE('OG Medical Examinations'!G539))</f>
        <v>1</v>
      </c>
      <c r="H539" s="7" t="s">
        <v>2380</v>
      </c>
      <c r="I539" s="7" t="str">
        <f t="shared" si="8"/>
        <v>Obesity</v>
      </c>
    </row>
    <row r="540" spans="1:9" x14ac:dyDescent="0.25">
      <c r="A540" s="7" t="s">
        <v>1832</v>
      </c>
      <c r="B540" s="7">
        <v>28.49</v>
      </c>
      <c r="C540" s="7">
        <v>4.8899999999999997</v>
      </c>
      <c r="D540" s="7" t="s">
        <v>2380</v>
      </c>
      <c r="E540" s="7" t="s">
        <v>2380</v>
      </c>
      <c r="F540" s="7" t="s">
        <v>2380</v>
      </c>
      <c r="G540" s="7">
        <f>IF('OG Medical Examinations'!G540="No major surgery",0,VALUE('OG Medical Examinations'!G540))</f>
        <v>0</v>
      </c>
      <c r="H540" s="7" t="s">
        <v>2383</v>
      </c>
      <c r="I540" s="7" t="str">
        <f t="shared" si="8"/>
        <v>Overweight</v>
      </c>
    </row>
    <row r="541" spans="1:9" x14ac:dyDescent="0.25">
      <c r="A541" s="7" t="s">
        <v>1831</v>
      </c>
      <c r="B541" s="7">
        <v>28.5</v>
      </c>
      <c r="C541" s="7">
        <v>5.55</v>
      </c>
      <c r="D541" s="7" t="s">
        <v>2383</v>
      </c>
      <c r="E541" s="7" t="s">
        <v>2380</v>
      </c>
      <c r="F541" s="7" t="s">
        <v>2380</v>
      </c>
      <c r="G541" s="7">
        <f>IF('OG Medical Examinations'!G541="No major surgery",0,VALUE('OG Medical Examinations'!G541))</f>
        <v>1</v>
      </c>
      <c r="H541" s="7" t="s">
        <v>2383</v>
      </c>
      <c r="I541" s="7" t="str">
        <f t="shared" si="8"/>
        <v>Overweight</v>
      </c>
    </row>
    <row r="542" spans="1:9" x14ac:dyDescent="0.25">
      <c r="A542" s="7" t="s">
        <v>1830</v>
      </c>
      <c r="B542" s="7">
        <v>24.4</v>
      </c>
      <c r="C542" s="7">
        <v>4.5199999999999996</v>
      </c>
      <c r="D542" s="7" t="s">
        <v>2380</v>
      </c>
      <c r="E542" s="7" t="s">
        <v>2380</v>
      </c>
      <c r="F542" s="7" t="s">
        <v>2380</v>
      </c>
      <c r="G542" s="7">
        <f>IF('OG Medical Examinations'!G542="No major surgery",0,VALUE('OG Medical Examinations'!G542))</f>
        <v>1</v>
      </c>
      <c r="H542" s="7" t="s">
        <v>2383</v>
      </c>
      <c r="I542" s="7" t="str">
        <f t="shared" si="8"/>
        <v>Normal Weight</v>
      </c>
    </row>
    <row r="543" spans="1:9" x14ac:dyDescent="0.25">
      <c r="A543" s="7" t="s">
        <v>1829</v>
      </c>
      <c r="B543" s="7">
        <v>29.15</v>
      </c>
      <c r="C543" s="7">
        <v>4.45</v>
      </c>
      <c r="D543" s="7" t="s">
        <v>2383</v>
      </c>
      <c r="E543" s="7" t="s">
        <v>2380</v>
      </c>
      <c r="F543" s="7" t="s">
        <v>2380</v>
      </c>
      <c r="G543" s="7">
        <f>IF('OG Medical Examinations'!G543="No major surgery",0,VALUE('OG Medical Examinations'!G543))</f>
        <v>1</v>
      </c>
      <c r="H543" s="7" t="s">
        <v>2383</v>
      </c>
      <c r="I543" s="7" t="str">
        <f t="shared" si="8"/>
        <v>Overweight</v>
      </c>
    </row>
    <row r="544" spans="1:9" x14ac:dyDescent="0.25">
      <c r="A544" s="7" t="s">
        <v>1828</v>
      </c>
      <c r="B544" s="7">
        <v>27.28</v>
      </c>
      <c r="C544" s="7">
        <v>4.72</v>
      </c>
      <c r="D544" s="7" t="s">
        <v>2380</v>
      </c>
      <c r="E544" s="7" t="s">
        <v>2383</v>
      </c>
      <c r="F544" s="7" t="s">
        <v>2380</v>
      </c>
      <c r="G544" s="7">
        <f>IF('OG Medical Examinations'!G544="No major surgery",0,VALUE('OG Medical Examinations'!G544))</f>
        <v>1</v>
      </c>
      <c r="H544" s="7" t="s">
        <v>2383</v>
      </c>
      <c r="I544" s="7" t="str">
        <f t="shared" si="8"/>
        <v>Overweight</v>
      </c>
    </row>
    <row r="545" spans="1:9" x14ac:dyDescent="0.25">
      <c r="A545" s="7" t="s">
        <v>1827</v>
      </c>
      <c r="B545" s="7">
        <v>32.229999999999997</v>
      </c>
      <c r="C545" s="7">
        <v>4.6500000000000004</v>
      </c>
      <c r="D545" s="7" t="s">
        <v>2383</v>
      </c>
      <c r="E545" s="7" t="s">
        <v>2380</v>
      </c>
      <c r="F545" s="7" t="s">
        <v>2383</v>
      </c>
      <c r="G545" s="7">
        <f>IF('OG Medical Examinations'!G545="No major surgery",0,VALUE('OG Medical Examinations'!G545))</f>
        <v>1</v>
      </c>
      <c r="H545" s="7" t="s">
        <v>2380</v>
      </c>
      <c r="I545" s="7" t="str">
        <f t="shared" si="8"/>
        <v>Obesity</v>
      </c>
    </row>
    <row r="546" spans="1:9" x14ac:dyDescent="0.25">
      <c r="A546" s="7" t="s">
        <v>1826</v>
      </c>
      <c r="B546" s="7">
        <v>44.2</v>
      </c>
      <c r="C546" s="7">
        <v>11.34</v>
      </c>
      <c r="D546" s="7" t="s">
        <v>2383</v>
      </c>
      <c r="E546" s="7" t="s">
        <v>2380</v>
      </c>
      <c r="F546" s="7" t="s">
        <v>2383</v>
      </c>
      <c r="G546" s="7">
        <f>IF('OG Medical Examinations'!G546="No major surgery",0,VALUE('OG Medical Examinations'!G546))</f>
        <v>1</v>
      </c>
      <c r="H546" s="7" t="s">
        <v>2380</v>
      </c>
      <c r="I546" s="7" t="str">
        <f t="shared" si="8"/>
        <v>Obesity</v>
      </c>
    </row>
    <row r="547" spans="1:9" x14ac:dyDescent="0.25">
      <c r="A547" s="7" t="s">
        <v>1825</v>
      </c>
      <c r="B547" s="7">
        <v>29.734999999999999</v>
      </c>
      <c r="C547" s="7">
        <v>4.53</v>
      </c>
      <c r="D547" s="7" t="s">
        <v>2380</v>
      </c>
      <c r="E547" s="7" t="s">
        <v>2380</v>
      </c>
      <c r="F547" s="7" t="s">
        <v>2383</v>
      </c>
      <c r="G547" s="7">
        <f>IF('OG Medical Examinations'!G547="No major surgery",0,VALUE('OG Medical Examinations'!G547))</f>
        <v>1</v>
      </c>
      <c r="H547" s="7" t="s">
        <v>2380</v>
      </c>
      <c r="I547" s="7" t="str">
        <f t="shared" si="8"/>
        <v>Overweight</v>
      </c>
    </row>
    <row r="548" spans="1:9" x14ac:dyDescent="0.25">
      <c r="A548" s="7" t="s">
        <v>1824</v>
      </c>
      <c r="B548" s="7">
        <v>28.31</v>
      </c>
      <c r="C548" s="7">
        <v>6.35</v>
      </c>
      <c r="D548" s="7" t="s">
        <v>2380</v>
      </c>
      <c r="E548" s="7" t="s">
        <v>2380</v>
      </c>
      <c r="F548" s="7" t="s">
        <v>2380</v>
      </c>
      <c r="G548" s="7">
        <f>IF('OG Medical Examinations'!G548="No major surgery",0,VALUE('OG Medical Examinations'!G548))</f>
        <v>0</v>
      </c>
      <c r="H548" s="7" t="s">
        <v>2383</v>
      </c>
      <c r="I548" s="7" t="str">
        <f t="shared" si="8"/>
        <v>Overweight</v>
      </c>
    </row>
    <row r="549" spans="1:9" x14ac:dyDescent="0.25">
      <c r="A549" s="7" t="s">
        <v>1823</v>
      </c>
      <c r="B549" s="7">
        <v>46.62</v>
      </c>
      <c r="C549" s="7">
        <v>8.51</v>
      </c>
      <c r="D549" s="7" t="s">
        <v>2380</v>
      </c>
      <c r="E549" s="7" t="s">
        <v>2380</v>
      </c>
      <c r="F549" s="7" t="s">
        <v>2380</v>
      </c>
      <c r="G549" s="7">
        <f>IF('OG Medical Examinations'!G549="No major surgery",0,VALUE('OG Medical Examinations'!G549))</f>
        <v>0</v>
      </c>
      <c r="H549" s="7" t="s">
        <v>2380</v>
      </c>
      <c r="I549" s="7" t="str">
        <f t="shared" si="8"/>
        <v>Obesity</v>
      </c>
    </row>
    <row r="550" spans="1:9" x14ac:dyDescent="0.25">
      <c r="A550" s="7" t="s">
        <v>1822</v>
      </c>
      <c r="B550" s="7">
        <v>51.75</v>
      </c>
      <c r="C550" s="7">
        <v>8.59</v>
      </c>
      <c r="D550" s="7" t="s">
        <v>2383</v>
      </c>
      <c r="E550" s="7" t="s">
        <v>2380</v>
      </c>
      <c r="F550" s="7" t="s">
        <v>2380</v>
      </c>
      <c r="G550" s="7">
        <f>IF('OG Medical Examinations'!G550="No major surgery",0,VALUE('OG Medical Examinations'!G550))</f>
        <v>1</v>
      </c>
      <c r="H550" s="7" t="s">
        <v>2380</v>
      </c>
      <c r="I550" s="7" t="str">
        <f t="shared" si="8"/>
        <v>Obesity</v>
      </c>
    </row>
    <row r="551" spans="1:9" x14ac:dyDescent="0.25">
      <c r="A551" s="7" t="s">
        <v>1821</v>
      </c>
      <c r="B551" s="7">
        <v>25.7</v>
      </c>
      <c r="C551" s="7">
        <v>4.13</v>
      </c>
      <c r="D551" s="7" t="s">
        <v>2383</v>
      </c>
      <c r="E551" s="7" t="s">
        <v>2380</v>
      </c>
      <c r="F551" s="7" t="s">
        <v>2380</v>
      </c>
      <c r="G551" s="7">
        <f>IF('OG Medical Examinations'!G551="No major surgery",0,VALUE('OG Medical Examinations'!G551))</f>
        <v>0</v>
      </c>
      <c r="H551" s="7" t="s">
        <v>2383</v>
      </c>
      <c r="I551" s="7" t="str">
        <f t="shared" si="8"/>
        <v>Overweight</v>
      </c>
    </row>
    <row r="552" spans="1:9" x14ac:dyDescent="0.25">
      <c r="A552" s="7" t="s">
        <v>1820</v>
      </c>
      <c r="B552" s="7">
        <v>31.79</v>
      </c>
      <c r="C552" s="7">
        <v>4.55</v>
      </c>
      <c r="D552" s="7" t="s">
        <v>2380</v>
      </c>
      <c r="E552" s="7" t="s">
        <v>2380</v>
      </c>
      <c r="F552" s="7" t="s">
        <v>2380</v>
      </c>
      <c r="G552" s="7">
        <f>IF('OG Medical Examinations'!G552="No major surgery",0,VALUE('OG Medical Examinations'!G552))</f>
        <v>0</v>
      </c>
      <c r="H552" s="7" t="s">
        <v>2380</v>
      </c>
      <c r="I552" s="7" t="str">
        <f t="shared" si="8"/>
        <v>Obesity</v>
      </c>
    </row>
    <row r="553" spans="1:9" x14ac:dyDescent="0.25">
      <c r="A553" s="7" t="s">
        <v>1819</v>
      </c>
      <c r="B553" s="7">
        <v>24.795000000000002</v>
      </c>
      <c r="C553" s="7">
        <v>4.5199999999999996</v>
      </c>
      <c r="D553" s="7" t="s">
        <v>2380</v>
      </c>
      <c r="E553" s="7" t="s">
        <v>2380</v>
      </c>
      <c r="F553" s="7" t="s">
        <v>2380</v>
      </c>
      <c r="G553" s="7">
        <f>IF('OG Medical Examinations'!G553="No major surgery",0,VALUE('OG Medical Examinations'!G553))</f>
        <v>0</v>
      </c>
      <c r="H553" s="7" t="s">
        <v>2383</v>
      </c>
      <c r="I553" s="7" t="str">
        <f t="shared" si="8"/>
        <v>Normal Weight</v>
      </c>
    </row>
    <row r="554" spans="1:9" x14ac:dyDescent="0.25">
      <c r="A554" s="7" t="s">
        <v>1818</v>
      </c>
      <c r="B554" s="7">
        <v>53.98</v>
      </c>
      <c r="C554" s="7">
        <v>5.07</v>
      </c>
      <c r="D554" s="7" t="s">
        <v>2380</v>
      </c>
      <c r="E554" s="7" t="s">
        <v>2380</v>
      </c>
      <c r="F554" s="7" t="s">
        <v>2383</v>
      </c>
      <c r="G554" s="7">
        <f>IF('OG Medical Examinations'!G554="No major surgery",0,VALUE('OG Medical Examinations'!G554))</f>
        <v>1</v>
      </c>
      <c r="H554" s="7" t="s">
        <v>2380</v>
      </c>
      <c r="I554" s="7" t="str">
        <f t="shared" si="8"/>
        <v>Obesity</v>
      </c>
    </row>
    <row r="555" spans="1:9" x14ac:dyDescent="0.25">
      <c r="A555" s="7" t="s">
        <v>1817</v>
      </c>
      <c r="B555" s="7">
        <v>41.325000000000003</v>
      </c>
      <c r="C555" s="7">
        <v>4.04</v>
      </c>
      <c r="D555" s="7" t="s">
        <v>2383</v>
      </c>
      <c r="E555" s="7" t="s">
        <v>2380</v>
      </c>
      <c r="F555" s="7" t="s">
        <v>2383</v>
      </c>
      <c r="G555" s="7">
        <f>IF('OG Medical Examinations'!G555="No major surgery",0,VALUE('OG Medical Examinations'!G555))</f>
        <v>1</v>
      </c>
      <c r="H555" s="7" t="s">
        <v>2380</v>
      </c>
      <c r="I555" s="7" t="str">
        <f t="shared" si="8"/>
        <v>Obesity</v>
      </c>
    </row>
    <row r="556" spans="1:9" x14ac:dyDescent="0.25">
      <c r="A556" s="7" t="s">
        <v>1816</v>
      </c>
      <c r="B556" s="7">
        <v>51.65</v>
      </c>
      <c r="C556" s="7">
        <v>5.3</v>
      </c>
      <c r="D556" s="7" t="s">
        <v>2383</v>
      </c>
      <c r="E556" s="7" t="s">
        <v>2380</v>
      </c>
      <c r="F556" s="7" t="s">
        <v>2380</v>
      </c>
      <c r="G556" s="7">
        <f>IF('OG Medical Examinations'!G556="No major surgery",0,VALUE('OG Medical Examinations'!G556))</f>
        <v>0</v>
      </c>
      <c r="H556" s="7" t="s">
        <v>2380</v>
      </c>
      <c r="I556" s="7" t="str">
        <f t="shared" si="8"/>
        <v>Obesity</v>
      </c>
    </row>
    <row r="557" spans="1:9" x14ac:dyDescent="0.25">
      <c r="A557" s="7" t="s">
        <v>1815</v>
      </c>
      <c r="B557" s="7">
        <v>44.52</v>
      </c>
      <c r="C557" s="7">
        <v>8.64</v>
      </c>
      <c r="D557" s="7" t="s">
        <v>2383</v>
      </c>
      <c r="E557" s="7" t="s">
        <v>2380</v>
      </c>
      <c r="F557" s="7" t="s">
        <v>2383</v>
      </c>
      <c r="G557" s="7">
        <f>IF('OG Medical Examinations'!G557="No major surgery",0,VALUE('OG Medical Examinations'!G557))</f>
        <v>1</v>
      </c>
      <c r="H557" s="7" t="s">
        <v>2380</v>
      </c>
      <c r="I557" s="7" t="str">
        <f t="shared" si="8"/>
        <v>Obesity</v>
      </c>
    </row>
    <row r="558" spans="1:9" x14ac:dyDescent="0.25">
      <c r="A558" s="7" t="s">
        <v>1814</v>
      </c>
      <c r="B558" s="7">
        <v>53.29</v>
      </c>
      <c r="C558" s="7">
        <v>4.03</v>
      </c>
      <c r="D558" s="7" t="s">
        <v>2380</v>
      </c>
      <c r="E558" s="7" t="s">
        <v>2380</v>
      </c>
      <c r="F558" s="7" t="s">
        <v>2383</v>
      </c>
      <c r="G558" s="7">
        <f>IF('OG Medical Examinations'!G558="No major surgery",0,VALUE('OG Medical Examinations'!G558))</f>
        <v>1</v>
      </c>
      <c r="H558" s="7" t="s">
        <v>2380</v>
      </c>
      <c r="I558" s="7" t="str">
        <f t="shared" si="8"/>
        <v>Obesity</v>
      </c>
    </row>
    <row r="559" spans="1:9" x14ac:dyDescent="0.25">
      <c r="A559" s="7" t="s">
        <v>1813</v>
      </c>
      <c r="B559" s="7">
        <v>46.63</v>
      </c>
      <c r="C559" s="7">
        <v>4.26</v>
      </c>
      <c r="D559" s="7" t="s">
        <v>2383</v>
      </c>
      <c r="E559" s="7" t="s">
        <v>2380</v>
      </c>
      <c r="F559" s="7" t="s">
        <v>2380</v>
      </c>
      <c r="G559" s="7">
        <f>IF('OG Medical Examinations'!G559="No major surgery",0,VALUE('OG Medical Examinations'!G559))</f>
        <v>2</v>
      </c>
      <c r="H559" s="7" t="s">
        <v>2380</v>
      </c>
      <c r="I559" s="7" t="str">
        <f t="shared" si="8"/>
        <v>Obesity</v>
      </c>
    </row>
    <row r="560" spans="1:9" x14ac:dyDescent="0.25">
      <c r="A560" s="7" t="s">
        <v>1812</v>
      </c>
      <c r="B560" s="7">
        <v>28.88</v>
      </c>
      <c r="C560" s="7">
        <v>5.35</v>
      </c>
      <c r="D560" s="7" t="s">
        <v>2380</v>
      </c>
      <c r="E560" s="7" t="s">
        <v>2380</v>
      </c>
      <c r="F560" s="7" t="s">
        <v>2383</v>
      </c>
      <c r="G560" s="7">
        <f>IF('OG Medical Examinations'!G560="No major surgery",0,VALUE('OG Medical Examinations'!G560))</f>
        <v>1</v>
      </c>
      <c r="H560" s="7" t="s">
        <v>2383</v>
      </c>
      <c r="I560" s="7" t="str">
        <f t="shared" si="8"/>
        <v>Overweight</v>
      </c>
    </row>
    <row r="561" spans="1:9" x14ac:dyDescent="0.25">
      <c r="A561" s="7" t="s">
        <v>1811</v>
      </c>
      <c r="B561" s="7">
        <v>23.98</v>
      </c>
      <c r="C561" s="7">
        <v>4.9000000000000004</v>
      </c>
      <c r="D561" s="7" t="s">
        <v>2380</v>
      </c>
      <c r="E561" s="7" t="s">
        <v>2380</v>
      </c>
      <c r="F561" s="7" t="s">
        <v>2380</v>
      </c>
      <c r="G561" s="7">
        <f>IF('OG Medical Examinations'!G561="No major surgery",0,VALUE('OG Medical Examinations'!G561))</f>
        <v>0</v>
      </c>
      <c r="H561" s="7" t="s">
        <v>2383</v>
      </c>
      <c r="I561" s="7" t="str">
        <f t="shared" si="8"/>
        <v>Normal Weight</v>
      </c>
    </row>
    <row r="562" spans="1:9" x14ac:dyDescent="0.25">
      <c r="A562" s="7" t="s">
        <v>1810</v>
      </c>
      <c r="B562" s="7">
        <v>23.65</v>
      </c>
      <c r="C562" s="7">
        <v>4.5</v>
      </c>
      <c r="D562" s="7" t="s">
        <v>2380</v>
      </c>
      <c r="E562" s="7" t="s">
        <v>2380</v>
      </c>
      <c r="F562" s="7" t="s">
        <v>2380</v>
      </c>
      <c r="G562" s="7">
        <f>IF('OG Medical Examinations'!G562="No major surgery",0,VALUE('OG Medical Examinations'!G562))</f>
        <v>0</v>
      </c>
      <c r="H562" s="7" t="s">
        <v>2380</v>
      </c>
      <c r="I562" s="7" t="str">
        <f t="shared" si="8"/>
        <v>Normal Weight</v>
      </c>
    </row>
    <row r="563" spans="1:9" x14ac:dyDescent="0.25">
      <c r="A563" s="7" t="s">
        <v>1809</v>
      </c>
      <c r="B563" s="7">
        <v>49.09</v>
      </c>
      <c r="C563" s="7">
        <v>8.3800000000000008</v>
      </c>
      <c r="D563" s="7" t="s">
        <v>2383</v>
      </c>
      <c r="E563" s="7" t="s">
        <v>2380</v>
      </c>
      <c r="F563" s="7" t="s">
        <v>2380</v>
      </c>
      <c r="G563" s="7">
        <f>IF('OG Medical Examinations'!G563="No major surgery",0,VALUE('OG Medical Examinations'!G563))</f>
        <v>2</v>
      </c>
      <c r="H563" s="7" t="s">
        <v>2380</v>
      </c>
      <c r="I563" s="7" t="str">
        <f t="shared" si="8"/>
        <v>Obesity</v>
      </c>
    </row>
    <row r="564" spans="1:9" x14ac:dyDescent="0.25">
      <c r="A564" s="7" t="s">
        <v>1808</v>
      </c>
      <c r="B564" s="7">
        <v>28.024999999999999</v>
      </c>
      <c r="C564" s="7">
        <v>7.03</v>
      </c>
      <c r="D564" s="7" t="s">
        <v>2380</v>
      </c>
      <c r="E564" s="7" t="s">
        <v>2380</v>
      </c>
      <c r="F564" s="7" t="s">
        <v>2380</v>
      </c>
      <c r="G564" s="7">
        <f>IF('OG Medical Examinations'!G564="No major surgery",0,VALUE('OG Medical Examinations'!G564))</f>
        <v>0</v>
      </c>
      <c r="H564" s="7" t="s">
        <v>2383</v>
      </c>
      <c r="I564" s="7" t="str">
        <f t="shared" si="8"/>
        <v>Overweight</v>
      </c>
    </row>
    <row r="565" spans="1:9" x14ac:dyDescent="0.25">
      <c r="A565" s="7" t="s">
        <v>1807</v>
      </c>
      <c r="B565" s="7">
        <v>43.32</v>
      </c>
      <c r="C565" s="7">
        <v>8.75</v>
      </c>
      <c r="D565" s="7" t="s">
        <v>2383</v>
      </c>
      <c r="E565" s="7" t="s">
        <v>2380</v>
      </c>
      <c r="F565" s="7" t="s">
        <v>2383</v>
      </c>
      <c r="G565" s="7">
        <f>IF('OG Medical Examinations'!G565="No major surgery",0,VALUE('OG Medical Examinations'!G565))</f>
        <v>1</v>
      </c>
      <c r="H565" s="7" t="s">
        <v>2380</v>
      </c>
      <c r="I565" s="7" t="str">
        <f t="shared" si="8"/>
        <v>Obesity</v>
      </c>
    </row>
    <row r="566" spans="1:9" x14ac:dyDescent="0.25">
      <c r="A566" s="7" t="s">
        <v>1806</v>
      </c>
      <c r="B566" s="7">
        <v>45.92</v>
      </c>
      <c r="C566" s="7">
        <v>9.51</v>
      </c>
      <c r="D566" s="7" t="s">
        <v>2380</v>
      </c>
      <c r="E566" s="7" t="s">
        <v>2380</v>
      </c>
      <c r="F566" s="7" t="s">
        <v>2380</v>
      </c>
      <c r="G566" s="7">
        <f>IF('OG Medical Examinations'!G566="No major surgery",0,VALUE('OG Medical Examinations'!G566))</f>
        <v>0</v>
      </c>
      <c r="H566" s="7" t="s">
        <v>2380</v>
      </c>
      <c r="I566" s="7" t="str">
        <f t="shared" si="8"/>
        <v>Obesity</v>
      </c>
    </row>
    <row r="567" spans="1:9" x14ac:dyDescent="0.25">
      <c r="A567" s="7" t="s">
        <v>1805</v>
      </c>
      <c r="B567" s="7">
        <v>44.03</v>
      </c>
      <c r="C567" s="7">
        <v>9.36</v>
      </c>
      <c r="D567" s="7" t="s">
        <v>2380</v>
      </c>
      <c r="E567" s="7" t="s">
        <v>2380</v>
      </c>
      <c r="F567" s="7" t="s">
        <v>2380</v>
      </c>
      <c r="G567" s="7">
        <f>IF('OG Medical Examinations'!G567="No major surgery",0,VALUE('OG Medical Examinations'!G567))</f>
        <v>0</v>
      </c>
      <c r="H567" s="7" t="s">
        <v>2380</v>
      </c>
      <c r="I567" s="7" t="str">
        <f t="shared" si="8"/>
        <v>Obesity</v>
      </c>
    </row>
    <row r="568" spans="1:9" x14ac:dyDescent="0.25">
      <c r="A568" s="7" t="s">
        <v>1804</v>
      </c>
      <c r="B568" s="7">
        <v>24.6</v>
      </c>
      <c r="C568" s="7">
        <v>4.8099999999999996</v>
      </c>
      <c r="D568" s="7" t="s">
        <v>2380</v>
      </c>
      <c r="E568" s="7" t="s">
        <v>2380</v>
      </c>
      <c r="F568" s="7" t="s">
        <v>2380</v>
      </c>
      <c r="G568" s="7">
        <f>IF('OG Medical Examinations'!G568="No major surgery",0,VALUE('OG Medical Examinations'!G568))</f>
        <v>0</v>
      </c>
      <c r="H568" s="7" t="s">
        <v>2383</v>
      </c>
      <c r="I568" s="7" t="str">
        <f t="shared" si="8"/>
        <v>Normal Weight</v>
      </c>
    </row>
    <row r="569" spans="1:9" x14ac:dyDescent="0.25">
      <c r="A569" s="7" t="s">
        <v>1803</v>
      </c>
      <c r="B569" s="7">
        <v>49.15</v>
      </c>
      <c r="C569" s="7">
        <v>8.08</v>
      </c>
      <c r="D569" s="7" t="s">
        <v>2380</v>
      </c>
      <c r="E569" s="7" t="s">
        <v>2380</v>
      </c>
      <c r="F569" s="7" t="s">
        <v>2380</v>
      </c>
      <c r="G569" s="7">
        <f>IF('OG Medical Examinations'!G569="No major surgery",0,VALUE('OG Medical Examinations'!G569))</f>
        <v>0</v>
      </c>
      <c r="H569" s="7" t="s">
        <v>2380</v>
      </c>
      <c r="I569" s="7" t="str">
        <f t="shared" si="8"/>
        <v>Obesity</v>
      </c>
    </row>
    <row r="570" spans="1:9" x14ac:dyDescent="0.25">
      <c r="A570" s="7" t="s">
        <v>1802</v>
      </c>
      <c r="B570" s="7">
        <v>28.31</v>
      </c>
      <c r="C570" s="7">
        <v>6.29</v>
      </c>
      <c r="D570" s="7" t="s">
        <v>2380</v>
      </c>
      <c r="E570" s="7" t="s">
        <v>2380</v>
      </c>
      <c r="F570" s="7" t="s">
        <v>2383</v>
      </c>
      <c r="G570" s="7">
        <f>IF('OG Medical Examinations'!G570="No major surgery",0,VALUE('OG Medical Examinations'!G570))</f>
        <v>1</v>
      </c>
      <c r="H570" s="7" t="s">
        <v>2383</v>
      </c>
      <c r="I570" s="7" t="str">
        <f t="shared" si="8"/>
        <v>Overweight</v>
      </c>
    </row>
    <row r="571" spans="1:9" x14ac:dyDescent="0.25">
      <c r="A571" s="7" t="s">
        <v>1801</v>
      </c>
      <c r="B571" s="7">
        <v>22.99</v>
      </c>
      <c r="C571" s="7">
        <v>6.29</v>
      </c>
      <c r="D571" s="7" t="s">
        <v>2380</v>
      </c>
      <c r="E571" s="7" t="s">
        <v>2380</v>
      </c>
      <c r="F571" s="7" t="s">
        <v>2380</v>
      </c>
      <c r="G571" s="7">
        <f>IF('OG Medical Examinations'!G571="No major surgery",0,VALUE('OG Medical Examinations'!G571))</f>
        <v>1</v>
      </c>
      <c r="H571" s="7" t="s">
        <v>2383</v>
      </c>
      <c r="I571" s="7" t="str">
        <f t="shared" si="8"/>
        <v>Normal Weight</v>
      </c>
    </row>
    <row r="572" spans="1:9" x14ac:dyDescent="0.25">
      <c r="A572" s="7" t="s">
        <v>1800</v>
      </c>
      <c r="B572" s="7">
        <v>29.07</v>
      </c>
      <c r="C572" s="7">
        <v>5.12</v>
      </c>
      <c r="D572" s="7" t="s">
        <v>2380</v>
      </c>
      <c r="E572" s="7" t="s">
        <v>2380</v>
      </c>
      <c r="F572" s="7" t="s">
        <v>2383</v>
      </c>
      <c r="G572" s="7">
        <f>IF('OG Medical Examinations'!G572="No major surgery",0,VALUE('OG Medical Examinations'!G572))</f>
        <v>1</v>
      </c>
      <c r="H572" s="7" t="s">
        <v>2383</v>
      </c>
      <c r="I572" s="7" t="str">
        <f t="shared" si="8"/>
        <v>Overweight</v>
      </c>
    </row>
    <row r="573" spans="1:9" x14ac:dyDescent="0.25">
      <c r="A573" s="7" t="s">
        <v>1799</v>
      </c>
      <c r="B573" s="7">
        <v>42.02</v>
      </c>
      <c r="C573" s="7">
        <v>9.9499999999999993</v>
      </c>
      <c r="D573" s="7" t="s">
        <v>2383</v>
      </c>
      <c r="E573" s="7" t="s">
        <v>2380</v>
      </c>
      <c r="F573" s="7" t="s">
        <v>2383</v>
      </c>
      <c r="G573" s="7">
        <f>IF('OG Medical Examinations'!G573="No major surgery",0,VALUE('OG Medical Examinations'!G573))</f>
        <v>1</v>
      </c>
      <c r="H573" s="7" t="s">
        <v>2380</v>
      </c>
      <c r="I573" s="7" t="str">
        <f t="shared" si="8"/>
        <v>Obesity</v>
      </c>
    </row>
    <row r="574" spans="1:9" x14ac:dyDescent="0.25">
      <c r="A574" s="7" t="s">
        <v>1798</v>
      </c>
      <c r="B574" s="7">
        <v>49.07</v>
      </c>
      <c r="C574" s="7">
        <v>9.08</v>
      </c>
      <c r="D574" s="7" t="s">
        <v>2383</v>
      </c>
      <c r="E574" s="7" t="s">
        <v>2380</v>
      </c>
      <c r="F574" s="7" t="s">
        <v>2380</v>
      </c>
      <c r="G574" s="7">
        <f>IF('OG Medical Examinations'!G574="No major surgery",0,VALUE('OG Medical Examinations'!G574))</f>
        <v>1</v>
      </c>
      <c r="H574" s="7" t="s">
        <v>2380</v>
      </c>
      <c r="I574" s="7" t="str">
        <f t="shared" si="8"/>
        <v>Obesity</v>
      </c>
    </row>
    <row r="575" spans="1:9" x14ac:dyDescent="0.25">
      <c r="A575" s="7" t="s">
        <v>1797</v>
      </c>
      <c r="B575" s="7">
        <v>19.8</v>
      </c>
      <c r="C575" s="7">
        <v>4.82</v>
      </c>
      <c r="D575" s="7" t="s">
        <v>2380</v>
      </c>
      <c r="E575" s="7" t="s">
        <v>2380</v>
      </c>
      <c r="F575" s="7" t="s">
        <v>2380</v>
      </c>
      <c r="G575" s="7">
        <f>IF('OG Medical Examinations'!G575="No major surgery",0,VALUE('OG Medical Examinations'!G575))</f>
        <v>0</v>
      </c>
      <c r="H575" s="7" t="s">
        <v>2383</v>
      </c>
      <c r="I575" s="7" t="str">
        <f t="shared" si="8"/>
        <v>Normal Weight</v>
      </c>
    </row>
    <row r="576" spans="1:9" x14ac:dyDescent="0.25">
      <c r="A576" s="7" t="s">
        <v>1796</v>
      </c>
      <c r="B576" s="7">
        <v>27.36</v>
      </c>
      <c r="C576" s="7">
        <v>4.6500000000000004</v>
      </c>
      <c r="D576" s="7" t="s">
        <v>2380</v>
      </c>
      <c r="E576" s="7" t="s">
        <v>2383</v>
      </c>
      <c r="F576" s="7" t="s">
        <v>2380</v>
      </c>
      <c r="G576" s="7">
        <f>IF('OG Medical Examinations'!G576="No major surgery",0,VALUE('OG Medical Examinations'!G576))</f>
        <v>1</v>
      </c>
      <c r="H576" s="7" t="s">
        <v>2383</v>
      </c>
      <c r="I576" s="7" t="str">
        <f t="shared" si="8"/>
        <v>Overweight</v>
      </c>
    </row>
    <row r="577" spans="1:9" x14ac:dyDescent="0.25">
      <c r="A577" s="7" t="s">
        <v>1795</v>
      </c>
      <c r="B577" s="7">
        <v>42.95</v>
      </c>
      <c r="C577" s="7">
        <v>5.16</v>
      </c>
      <c r="D577" s="7" t="s">
        <v>2383</v>
      </c>
      <c r="E577" s="7" t="s">
        <v>2380</v>
      </c>
      <c r="F577" s="7" t="s">
        <v>2380</v>
      </c>
      <c r="G577" s="7">
        <f>IF('OG Medical Examinations'!G577="No major surgery",0,VALUE('OG Medical Examinations'!G577))</f>
        <v>1</v>
      </c>
      <c r="H577" s="7" t="s">
        <v>2380</v>
      </c>
      <c r="I577" s="7" t="str">
        <f t="shared" si="8"/>
        <v>Obesity</v>
      </c>
    </row>
    <row r="578" spans="1:9" x14ac:dyDescent="0.25">
      <c r="A578" s="7" t="s">
        <v>1794</v>
      </c>
      <c r="B578" s="7">
        <v>42.66</v>
      </c>
      <c r="C578" s="7">
        <v>10.44</v>
      </c>
      <c r="D578" s="7" t="s">
        <v>2380</v>
      </c>
      <c r="E578" s="7" t="s">
        <v>2380</v>
      </c>
      <c r="F578" s="7" t="s">
        <v>2380</v>
      </c>
      <c r="G578" s="7">
        <f>IF('OG Medical Examinations'!G578="No major surgery",0,VALUE('OG Medical Examinations'!G578))</f>
        <v>0</v>
      </c>
      <c r="H578" s="7" t="s">
        <v>2380</v>
      </c>
      <c r="I578" s="7" t="str">
        <f t="shared" ref="I578:I641" si="9">IF(B578&lt;18.5,"Underweight",IF(B578&lt;25,"Normal Weight",IF(B578&lt;30,"Overweight","Obesity")))</f>
        <v>Obesity</v>
      </c>
    </row>
    <row r="579" spans="1:9" x14ac:dyDescent="0.25">
      <c r="A579" s="7" t="s">
        <v>1793</v>
      </c>
      <c r="B579" s="7">
        <v>33.630000000000003</v>
      </c>
      <c r="C579" s="7">
        <v>5.69</v>
      </c>
      <c r="D579" s="7" t="s">
        <v>2380</v>
      </c>
      <c r="E579" s="7" t="s">
        <v>2380</v>
      </c>
      <c r="F579" s="7" t="s">
        <v>2380</v>
      </c>
      <c r="G579" s="7">
        <f>IF('OG Medical Examinations'!G579="No major surgery",0,VALUE('OG Medical Examinations'!G579))</f>
        <v>1</v>
      </c>
      <c r="H579" s="7" t="s">
        <v>2380</v>
      </c>
      <c r="I579" s="7" t="str">
        <f t="shared" si="9"/>
        <v>Obesity</v>
      </c>
    </row>
    <row r="580" spans="1:9" x14ac:dyDescent="0.25">
      <c r="A580" s="7" t="s">
        <v>1792</v>
      </c>
      <c r="B580" s="7">
        <v>26.84</v>
      </c>
      <c r="C580" s="7">
        <v>6.5</v>
      </c>
      <c r="D580" s="7" t="s">
        <v>2380</v>
      </c>
      <c r="E580" s="7" t="s">
        <v>2380</v>
      </c>
      <c r="F580" s="7" t="s">
        <v>2380</v>
      </c>
      <c r="G580" s="7">
        <f>IF('OG Medical Examinations'!G580="No major surgery",0,VALUE('OG Medical Examinations'!G580))</f>
        <v>0</v>
      </c>
      <c r="H580" s="7" t="s">
        <v>2383</v>
      </c>
      <c r="I580" s="7" t="str">
        <f t="shared" si="9"/>
        <v>Overweight</v>
      </c>
    </row>
    <row r="581" spans="1:9" x14ac:dyDescent="0.25">
      <c r="A581" s="7" t="s">
        <v>1791</v>
      </c>
      <c r="B581" s="7">
        <v>28.3</v>
      </c>
      <c r="C581" s="7">
        <v>5.73</v>
      </c>
      <c r="D581" s="7" t="s">
        <v>2380</v>
      </c>
      <c r="E581" s="7" t="s">
        <v>2380</v>
      </c>
      <c r="F581" s="7" t="s">
        <v>2383</v>
      </c>
      <c r="G581" s="7">
        <f>IF('OG Medical Examinations'!G581="No major surgery",0,VALUE('OG Medical Examinations'!G581))</f>
        <v>1</v>
      </c>
      <c r="H581" s="7" t="s">
        <v>2383</v>
      </c>
      <c r="I581" s="7" t="str">
        <f t="shared" si="9"/>
        <v>Overweight</v>
      </c>
    </row>
    <row r="582" spans="1:9" x14ac:dyDescent="0.25">
      <c r="A582" s="7" t="s">
        <v>1790</v>
      </c>
      <c r="B582" s="7">
        <v>27.06</v>
      </c>
      <c r="C582" s="7">
        <v>5.74</v>
      </c>
      <c r="D582" s="7" t="s">
        <v>2383</v>
      </c>
      <c r="E582" s="7" t="s">
        <v>2380</v>
      </c>
      <c r="F582" s="7" t="s">
        <v>2380</v>
      </c>
      <c r="G582" s="7">
        <f>IF('OG Medical Examinations'!G582="No major surgery",0,VALUE('OG Medical Examinations'!G582))</f>
        <v>0</v>
      </c>
      <c r="H582" s="7" t="s">
        <v>2383</v>
      </c>
      <c r="I582" s="7" t="str">
        <f t="shared" si="9"/>
        <v>Overweight</v>
      </c>
    </row>
    <row r="583" spans="1:9" x14ac:dyDescent="0.25">
      <c r="A583" s="7" t="s">
        <v>1789</v>
      </c>
      <c r="B583" s="7">
        <v>47.13</v>
      </c>
      <c r="C583" s="7">
        <v>8.6999999999999993</v>
      </c>
      <c r="D583" s="7" t="s">
        <v>2380</v>
      </c>
      <c r="E583" s="7" t="s">
        <v>2380</v>
      </c>
      <c r="F583" s="7" t="s">
        <v>2380</v>
      </c>
      <c r="G583" s="7">
        <f>IF('OG Medical Examinations'!G583="No major surgery",0,VALUE('OG Medical Examinations'!G583))</f>
        <v>0</v>
      </c>
      <c r="H583" s="7" t="s">
        <v>2380</v>
      </c>
      <c r="I583" s="7" t="str">
        <f t="shared" si="9"/>
        <v>Obesity</v>
      </c>
    </row>
    <row r="584" spans="1:9" x14ac:dyDescent="0.25">
      <c r="A584" s="7" t="s">
        <v>1788</v>
      </c>
      <c r="B584" s="7">
        <v>51.72</v>
      </c>
      <c r="C584" s="7">
        <v>5.09</v>
      </c>
      <c r="D584" s="7" t="s">
        <v>2380</v>
      </c>
      <c r="E584" s="7" t="s">
        <v>2380</v>
      </c>
      <c r="F584" s="7" t="s">
        <v>2380</v>
      </c>
      <c r="G584" s="7">
        <f>IF('OG Medical Examinations'!G584="No major surgery",0,VALUE('OG Medical Examinations'!G584))</f>
        <v>0</v>
      </c>
      <c r="H584" s="7" t="s">
        <v>2380</v>
      </c>
      <c r="I584" s="7" t="str">
        <f t="shared" si="9"/>
        <v>Obesity</v>
      </c>
    </row>
    <row r="585" spans="1:9" x14ac:dyDescent="0.25">
      <c r="A585" s="7" t="s">
        <v>1787</v>
      </c>
      <c r="B585" s="7">
        <v>48.59</v>
      </c>
      <c r="C585" s="7">
        <v>5.57</v>
      </c>
      <c r="D585" s="7" t="s">
        <v>2380</v>
      </c>
      <c r="E585" s="7" t="s">
        <v>2380</v>
      </c>
      <c r="F585" s="7" t="s">
        <v>2380</v>
      </c>
      <c r="G585" s="7">
        <f>IF('OG Medical Examinations'!G585="No major surgery",0,VALUE('OG Medical Examinations'!G585))</f>
        <v>0</v>
      </c>
      <c r="H585" s="7" t="s">
        <v>2380</v>
      </c>
      <c r="I585" s="7" t="str">
        <f t="shared" si="9"/>
        <v>Obesity</v>
      </c>
    </row>
    <row r="586" spans="1:9" x14ac:dyDescent="0.25">
      <c r="A586" s="7" t="s">
        <v>1786</v>
      </c>
      <c r="B586" s="7">
        <v>45.18</v>
      </c>
      <c r="C586" s="7">
        <v>10.87</v>
      </c>
      <c r="D586" s="7" t="s">
        <v>2380</v>
      </c>
      <c r="E586" s="7" t="s">
        <v>2380</v>
      </c>
      <c r="F586" s="7" t="s">
        <v>2380</v>
      </c>
      <c r="G586" s="7">
        <f>IF('OG Medical Examinations'!G586="No major surgery",0,VALUE('OG Medical Examinations'!G586))</f>
        <v>0</v>
      </c>
      <c r="H586" s="7" t="s">
        <v>2380</v>
      </c>
      <c r="I586" s="7" t="str">
        <f t="shared" si="9"/>
        <v>Obesity</v>
      </c>
    </row>
    <row r="587" spans="1:9" x14ac:dyDescent="0.25">
      <c r="A587" s="7" t="s">
        <v>1785</v>
      </c>
      <c r="B587" s="7">
        <v>27.9</v>
      </c>
      <c r="C587" s="7">
        <v>6.02</v>
      </c>
      <c r="D587" s="7" t="s">
        <v>2380</v>
      </c>
      <c r="E587" s="7" t="s">
        <v>2380</v>
      </c>
      <c r="F587" s="7" t="s">
        <v>2383</v>
      </c>
      <c r="G587" s="7">
        <f>IF('OG Medical Examinations'!G587="No major surgery",0,VALUE('OG Medical Examinations'!G587))</f>
        <v>1</v>
      </c>
      <c r="H587" s="7" t="s">
        <v>2383</v>
      </c>
      <c r="I587" s="7" t="str">
        <f t="shared" si="9"/>
        <v>Overweight</v>
      </c>
    </row>
    <row r="588" spans="1:9" x14ac:dyDescent="0.25">
      <c r="A588" s="7" t="s">
        <v>1784</v>
      </c>
      <c r="B588" s="7">
        <v>51.33</v>
      </c>
      <c r="C588" s="7">
        <v>7</v>
      </c>
      <c r="D588" s="7" t="s">
        <v>2380</v>
      </c>
      <c r="E588" s="7" t="s">
        <v>2380</v>
      </c>
      <c r="F588" s="7" t="s">
        <v>2380</v>
      </c>
      <c r="G588" s="7">
        <f>IF('OG Medical Examinations'!G588="No major surgery",0,VALUE('OG Medical Examinations'!G588))</f>
        <v>0</v>
      </c>
      <c r="H588" s="7" t="s">
        <v>2380</v>
      </c>
      <c r="I588" s="7" t="str">
        <f t="shared" si="9"/>
        <v>Obesity</v>
      </c>
    </row>
    <row r="589" spans="1:9" x14ac:dyDescent="0.25">
      <c r="A589" s="7" t="s">
        <v>1783</v>
      </c>
      <c r="B589" s="7">
        <v>30.59</v>
      </c>
      <c r="C589" s="7">
        <v>5.56</v>
      </c>
      <c r="D589" s="7" t="s">
        <v>2383</v>
      </c>
      <c r="E589" s="7" t="s">
        <v>2380</v>
      </c>
      <c r="F589" s="7" t="s">
        <v>2380</v>
      </c>
      <c r="G589" s="7">
        <f>IF('OG Medical Examinations'!G589="No major surgery",0,VALUE('OG Medical Examinations'!G589))</f>
        <v>1</v>
      </c>
      <c r="H589" s="7" t="s">
        <v>2380</v>
      </c>
      <c r="I589" s="7" t="str">
        <f t="shared" si="9"/>
        <v>Obesity</v>
      </c>
    </row>
    <row r="590" spans="1:9" x14ac:dyDescent="0.25">
      <c r="A590" s="7" t="s">
        <v>1782</v>
      </c>
      <c r="B590" s="7">
        <v>39.229999999999997</v>
      </c>
      <c r="C590" s="7">
        <v>8.4499999999999993</v>
      </c>
      <c r="D590" s="7" t="s">
        <v>2380</v>
      </c>
      <c r="E590" s="7" t="s">
        <v>2380</v>
      </c>
      <c r="F590" s="7" t="s">
        <v>2380</v>
      </c>
      <c r="G590" s="7">
        <f>IF('OG Medical Examinations'!G590="No major surgery",0,VALUE('OG Medical Examinations'!G590))</f>
        <v>0</v>
      </c>
      <c r="H590" s="7" t="s">
        <v>2380</v>
      </c>
      <c r="I590" s="7" t="str">
        <f t="shared" si="9"/>
        <v>Obesity</v>
      </c>
    </row>
    <row r="591" spans="1:9" x14ac:dyDescent="0.25">
      <c r="A591" s="7" t="s">
        <v>1781</v>
      </c>
      <c r="B591" s="7">
        <v>19.094999999999999</v>
      </c>
      <c r="C591" s="7">
        <v>6.19</v>
      </c>
      <c r="D591" s="7" t="s">
        <v>2380</v>
      </c>
      <c r="E591" s="7" t="s">
        <v>2380</v>
      </c>
      <c r="F591" s="7" t="s">
        <v>2380</v>
      </c>
      <c r="G591" s="7">
        <f>IF('OG Medical Examinations'!G591="No major surgery",0,VALUE('OG Medical Examinations'!G591))</f>
        <v>0</v>
      </c>
      <c r="H591" s="7" t="s">
        <v>2383</v>
      </c>
      <c r="I591" s="7" t="str">
        <f t="shared" si="9"/>
        <v>Normal Weight</v>
      </c>
    </row>
    <row r="592" spans="1:9" x14ac:dyDescent="0.25">
      <c r="A592" s="7" t="s">
        <v>1780</v>
      </c>
      <c r="B592" s="7">
        <v>49.72</v>
      </c>
      <c r="C592" s="7">
        <v>7.71</v>
      </c>
      <c r="D592" s="7" t="s">
        <v>2380</v>
      </c>
      <c r="E592" s="7" t="s">
        <v>2380</v>
      </c>
      <c r="F592" s="7" t="s">
        <v>2380</v>
      </c>
      <c r="G592" s="7">
        <f>IF('OG Medical Examinations'!G592="No major surgery",0,VALUE('OG Medical Examinations'!G592))</f>
        <v>0</v>
      </c>
      <c r="H592" s="7" t="s">
        <v>2380</v>
      </c>
      <c r="I592" s="7" t="str">
        <f t="shared" si="9"/>
        <v>Obesity</v>
      </c>
    </row>
    <row r="593" spans="1:9" x14ac:dyDescent="0.25">
      <c r="A593" s="7" t="s">
        <v>1779</v>
      </c>
      <c r="B593" s="7">
        <v>21.754999999999999</v>
      </c>
      <c r="C593" s="7">
        <v>4.63</v>
      </c>
      <c r="D593" s="7" t="s">
        <v>2380</v>
      </c>
      <c r="E593" s="7" t="s">
        <v>2380</v>
      </c>
      <c r="F593" s="7" t="s">
        <v>2383</v>
      </c>
      <c r="G593" s="7">
        <f>IF('OG Medical Examinations'!G593="No major surgery",0,VALUE('OG Medical Examinations'!G593))</f>
        <v>1</v>
      </c>
      <c r="H593" s="7" t="s">
        <v>2383</v>
      </c>
      <c r="I593" s="7" t="str">
        <f t="shared" si="9"/>
        <v>Normal Weight</v>
      </c>
    </row>
    <row r="594" spans="1:9" x14ac:dyDescent="0.25">
      <c r="A594" s="7" t="s">
        <v>1778</v>
      </c>
      <c r="B594" s="7">
        <v>48.39</v>
      </c>
      <c r="C594" s="7">
        <v>4.6100000000000003</v>
      </c>
      <c r="D594" s="7" t="s">
        <v>2380</v>
      </c>
      <c r="E594" s="7" t="s">
        <v>2380</v>
      </c>
      <c r="F594" s="7" t="s">
        <v>2380</v>
      </c>
      <c r="G594" s="7">
        <f>IF('OG Medical Examinations'!G594="No major surgery",0,VALUE('OG Medical Examinations'!G594))</f>
        <v>0</v>
      </c>
      <c r="H594" s="7" t="s">
        <v>2380</v>
      </c>
      <c r="I594" s="7" t="str">
        <f t="shared" si="9"/>
        <v>Obesity</v>
      </c>
    </row>
    <row r="595" spans="1:9" x14ac:dyDescent="0.25">
      <c r="A595" s="7" t="s">
        <v>1777</v>
      </c>
      <c r="B595" s="7">
        <v>47.15</v>
      </c>
      <c r="C595" s="7">
        <v>9.5299999999999994</v>
      </c>
      <c r="D595" s="7" t="s">
        <v>2383</v>
      </c>
      <c r="E595" s="7" t="s">
        <v>2380</v>
      </c>
      <c r="F595" s="7" t="s">
        <v>2380</v>
      </c>
      <c r="G595" s="7">
        <f>IF('OG Medical Examinations'!G595="No major surgery",0,VALUE('OG Medical Examinations'!G595))</f>
        <v>1</v>
      </c>
      <c r="H595" s="7" t="s">
        <v>2380</v>
      </c>
      <c r="I595" s="7" t="str">
        <f t="shared" si="9"/>
        <v>Obesity</v>
      </c>
    </row>
    <row r="596" spans="1:9" x14ac:dyDescent="0.25">
      <c r="A596" s="7" t="s">
        <v>1776</v>
      </c>
      <c r="B596" s="7">
        <v>47.59</v>
      </c>
      <c r="C596" s="7">
        <v>11.43</v>
      </c>
      <c r="D596" s="7" t="s">
        <v>2383</v>
      </c>
      <c r="E596" s="7" t="s">
        <v>2380</v>
      </c>
      <c r="F596" s="7" t="s">
        <v>2380</v>
      </c>
      <c r="G596" s="7">
        <f>IF('OG Medical Examinations'!G596="No major surgery",0,VALUE('OG Medical Examinations'!G596))</f>
        <v>2</v>
      </c>
      <c r="H596" s="7" t="s">
        <v>2380</v>
      </c>
      <c r="I596" s="7" t="str">
        <f t="shared" si="9"/>
        <v>Obesity</v>
      </c>
    </row>
    <row r="597" spans="1:9" x14ac:dyDescent="0.25">
      <c r="A597" s="7" t="s">
        <v>1775</v>
      </c>
      <c r="B597" s="7">
        <v>39.81</v>
      </c>
      <c r="C597" s="7">
        <v>7.65</v>
      </c>
      <c r="D597" s="7" t="s">
        <v>2383</v>
      </c>
      <c r="E597" s="7" t="s">
        <v>2380</v>
      </c>
      <c r="F597" s="7" t="s">
        <v>2383</v>
      </c>
      <c r="G597" s="7">
        <f>IF('OG Medical Examinations'!G597="No major surgery",0,VALUE('OG Medical Examinations'!G597))</f>
        <v>1</v>
      </c>
      <c r="H597" s="7" t="s">
        <v>2380</v>
      </c>
      <c r="I597" s="7" t="str">
        <f t="shared" si="9"/>
        <v>Obesity</v>
      </c>
    </row>
    <row r="598" spans="1:9" x14ac:dyDescent="0.25">
      <c r="A598" s="7" t="s">
        <v>1774</v>
      </c>
      <c r="B598" s="7">
        <v>31.02</v>
      </c>
      <c r="C598" s="7">
        <v>5.87</v>
      </c>
      <c r="D598" s="7" t="s">
        <v>2383</v>
      </c>
      <c r="E598" s="7" t="s">
        <v>2380</v>
      </c>
      <c r="F598" s="7" t="s">
        <v>2380</v>
      </c>
      <c r="G598" s="7">
        <f>IF('OG Medical Examinations'!G598="No major surgery",0,VALUE('OG Medical Examinations'!G598))</f>
        <v>0</v>
      </c>
      <c r="H598" s="7" t="s">
        <v>2380</v>
      </c>
      <c r="I598" s="7" t="str">
        <f t="shared" si="9"/>
        <v>Obesity</v>
      </c>
    </row>
    <row r="599" spans="1:9" x14ac:dyDescent="0.25">
      <c r="A599" s="7" t="s">
        <v>1773</v>
      </c>
      <c r="B599" s="7">
        <v>24.75</v>
      </c>
      <c r="C599" s="7">
        <v>4.3600000000000003</v>
      </c>
      <c r="D599" s="7" t="s">
        <v>2383</v>
      </c>
      <c r="E599" s="7" t="s">
        <v>2380</v>
      </c>
      <c r="F599" s="7" t="s">
        <v>2380</v>
      </c>
      <c r="G599" s="7">
        <f>IF('OG Medical Examinations'!G599="No major surgery",0,VALUE('OG Medical Examinations'!G599))</f>
        <v>1</v>
      </c>
      <c r="H599" s="7" t="s">
        <v>2383</v>
      </c>
      <c r="I599" s="7" t="str">
        <f t="shared" si="9"/>
        <v>Normal Weight</v>
      </c>
    </row>
    <row r="600" spans="1:9" x14ac:dyDescent="0.25">
      <c r="A600" s="7" t="s">
        <v>1772</v>
      </c>
      <c r="B600" s="7">
        <v>30.114999999999998</v>
      </c>
      <c r="C600" s="7">
        <v>10.119999999999999</v>
      </c>
      <c r="D600" s="7" t="s">
        <v>2380</v>
      </c>
      <c r="E600" s="7" t="s">
        <v>2380</v>
      </c>
      <c r="F600" s="7" t="s">
        <v>2380</v>
      </c>
      <c r="G600" s="7">
        <f>IF('OG Medical Examinations'!G600="No major surgery",0,VALUE('OG Medical Examinations'!G600))</f>
        <v>3</v>
      </c>
      <c r="H600" s="7" t="s">
        <v>2380</v>
      </c>
      <c r="I600" s="7" t="str">
        <f t="shared" si="9"/>
        <v>Obesity</v>
      </c>
    </row>
    <row r="601" spans="1:9" x14ac:dyDescent="0.25">
      <c r="A601" s="7" t="s">
        <v>1771</v>
      </c>
      <c r="B601" s="7">
        <v>26.03</v>
      </c>
      <c r="C601" s="7">
        <v>4.01</v>
      </c>
      <c r="D601" s="7" t="s">
        <v>2380</v>
      </c>
      <c r="E601" s="7" t="s">
        <v>2380</v>
      </c>
      <c r="F601" s="7" t="s">
        <v>2383</v>
      </c>
      <c r="G601" s="7">
        <f>IF('OG Medical Examinations'!G601="No major surgery",0,VALUE('OG Medical Examinations'!G601))</f>
        <v>1</v>
      </c>
      <c r="H601" s="7" t="s">
        <v>2383</v>
      </c>
      <c r="I601" s="7" t="str">
        <f t="shared" si="9"/>
        <v>Overweight</v>
      </c>
    </row>
    <row r="602" spans="1:9" x14ac:dyDescent="0.25">
      <c r="A602" s="7" t="s">
        <v>1770</v>
      </c>
      <c r="B602" s="7">
        <v>20.045000000000002</v>
      </c>
      <c r="C602" s="7">
        <v>4.7699999999999996</v>
      </c>
      <c r="D602" s="7" t="s">
        <v>2383</v>
      </c>
      <c r="E602" s="7" t="s">
        <v>2380</v>
      </c>
      <c r="F602" s="7" t="s">
        <v>2380</v>
      </c>
      <c r="G602" s="7">
        <f>IF('OG Medical Examinations'!G602="No major surgery",0,VALUE('OG Medical Examinations'!G602))</f>
        <v>1</v>
      </c>
      <c r="H602" s="7" t="s">
        <v>2383</v>
      </c>
      <c r="I602" s="7" t="str">
        <f t="shared" si="9"/>
        <v>Normal Weight</v>
      </c>
    </row>
    <row r="603" spans="1:9" x14ac:dyDescent="0.25">
      <c r="A603" s="7" t="s">
        <v>1769</v>
      </c>
      <c r="B603" s="7">
        <v>40.24</v>
      </c>
      <c r="C603" s="7">
        <v>6.83</v>
      </c>
      <c r="D603" s="7" t="s">
        <v>2380</v>
      </c>
      <c r="E603" s="7" t="s">
        <v>2380</v>
      </c>
      <c r="F603" s="7" t="s">
        <v>2380</v>
      </c>
      <c r="G603" s="7">
        <f>IF('OG Medical Examinations'!G603="No major surgery",0,VALUE('OG Medical Examinations'!G603))</f>
        <v>0</v>
      </c>
      <c r="H603" s="7" t="s">
        <v>2380</v>
      </c>
      <c r="I603" s="7" t="str">
        <f t="shared" si="9"/>
        <v>Obesity</v>
      </c>
    </row>
    <row r="604" spans="1:9" x14ac:dyDescent="0.25">
      <c r="A604" s="7" t="s">
        <v>1768</v>
      </c>
      <c r="B604" s="7">
        <v>43.15</v>
      </c>
      <c r="C604" s="7">
        <v>6.14</v>
      </c>
      <c r="D604" s="7" t="s">
        <v>2383</v>
      </c>
      <c r="E604" s="7" t="s">
        <v>2380</v>
      </c>
      <c r="F604" s="7" t="s">
        <v>2383</v>
      </c>
      <c r="G604" s="7">
        <f>IF('OG Medical Examinations'!G604="No major surgery",0,VALUE('OG Medical Examinations'!G604))</f>
        <v>1</v>
      </c>
      <c r="H604" s="7" t="s">
        <v>2380</v>
      </c>
      <c r="I604" s="7" t="str">
        <f t="shared" si="9"/>
        <v>Obesity</v>
      </c>
    </row>
    <row r="605" spans="1:9" x14ac:dyDescent="0.25">
      <c r="A605" s="7" t="s">
        <v>1767</v>
      </c>
      <c r="B605" s="7">
        <v>27.7</v>
      </c>
      <c r="C605" s="7">
        <v>5.6</v>
      </c>
      <c r="D605" s="7" t="s">
        <v>2380</v>
      </c>
      <c r="E605" s="7" t="s">
        <v>2380</v>
      </c>
      <c r="F605" s="7" t="s">
        <v>2383</v>
      </c>
      <c r="G605" s="7">
        <f>IF('OG Medical Examinations'!G605="No major surgery",0,VALUE('OG Medical Examinations'!G605))</f>
        <v>1</v>
      </c>
      <c r="H605" s="7" t="s">
        <v>2383</v>
      </c>
      <c r="I605" s="7" t="str">
        <f t="shared" si="9"/>
        <v>Overweight</v>
      </c>
    </row>
    <row r="606" spans="1:9" x14ac:dyDescent="0.25">
      <c r="A606" s="7" t="s">
        <v>1766</v>
      </c>
      <c r="B606" s="7">
        <v>45.68</v>
      </c>
      <c r="C606" s="7">
        <v>4.8</v>
      </c>
      <c r="D606" s="7" t="s">
        <v>2380</v>
      </c>
      <c r="E606" s="7" t="s">
        <v>2380</v>
      </c>
      <c r="F606" s="7" t="s">
        <v>2380</v>
      </c>
      <c r="G606" s="7">
        <f>IF('OG Medical Examinations'!G606="No major surgery",0,VALUE('OG Medical Examinations'!G606))</f>
        <v>2</v>
      </c>
      <c r="H606" s="7" t="s">
        <v>2380</v>
      </c>
      <c r="I606" s="7" t="str">
        <f t="shared" si="9"/>
        <v>Obesity</v>
      </c>
    </row>
    <row r="607" spans="1:9" x14ac:dyDescent="0.25">
      <c r="A607" s="7" t="s">
        <v>1765</v>
      </c>
      <c r="B607" s="7">
        <v>27.3</v>
      </c>
      <c r="C607" s="7">
        <v>11.89</v>
      </c>
      <c r="D607" s="7" t="s">
        <v>2380</v>
      </c>
      <c r="E607" s="7" t="s">
        <v>2380</v>
      </c>
      <c r="F607" s="7" t="s">
        <v>2380</v>
      </c>
      <c r="G607" s="7">
        <f>IF('OG Medical Examinations'!G607="No major surgery",0,VALUE('OG Medical Examinations'!G607))</f>
        <v>0</v>
      </c>
      <c r="H607" s="7" t="s">
        <v>2383</v>
      </c>
      <c r="I607" s="7" t="str">
        <f t="shared" si="9"/>
        <v>Overweight</v>
      </c>
    </row>
    <row r="608" spans="1:9" x14ac:dyDescent="0.25">
      <c r="A608" s="7" t="s">
        <v>1764</v>
      </c>
      <c r="B608" s="7">
        <v>54.45</v>
      </c>
      <c r="C608" s="7">
        <v>4.7300000000000004</v>
      </c>
      <c r="D608" s="7" t="s">
        <v>2383</v>
      </c>
      <c r="E608" s="7" t="s">
        <v>2380</v>
      </c>
      <c r="F608" s="7" t="s">
        <v>2380</v>
      </c>
      <c r="G608" s="7">
        <f>IF('OG Medical Examinations'!G608="No major surgery",0,VALUE('OG Medical Examinations'!G608))</f>
        <v>1</v>
      </c>
      <c r="H608" s="7" t="s">
        <v>2380</v>
      </c>
      <c r="I608" s="7" t="str">
        <f t="shared" si="9"/>
        <v>Obesity</v>
      </c>
    </row>
    <row r="609" spans="1:9" x14ac:dyDescent="0.25">
      <c r="A609" s="7" t="s">
        <v>1763</v>
      </c>
      <c r="B609" s="7">
        <v>54.43</v>
      </c>
      <c r="C609" s="7">
        <v>4.6100000000000003</v>
      </c>
      <c r="D609" s="7" t="s">
        <v>2383</v>
      </c>
      <c r="E609" s="7" t="s">
        <v>2380</v>
      </c>
      <c r="F609" s="7" t="s">
        <v>2380</v>
      </c>
      <c r="G609" s="7">
        <f>IF('OG Medical Examinations'!G609="No major surgery",0,VALUE('OG Medical Examinations'!G609))</f>
        <v>1</v>
      </c>
      <c r="H609" s="7" t="s">
        <v>2380</v>
      </c>
      <c r="I609" s="7" t="str">
        <f t="shared" si="9"/>
        <v>Obesity</v>
      </c>
    </row>
    <row r="610" spans="1:9" x14ac:dyDescent="0.25">
      <c r="A610" s="7" t="s">
        <v>1762</v>
      </c>
      <c r="B610" s="7">
        <v>48.01</v>
      </c>
      <c r="C610" s="7">
        <v>7.3</v>
      </c>
      <c r="D610" s="7" t="s">
        <v>2380</v>
      </c>
      <c r="E610" s="7" t="s">
        <v>2380</v>
      </c>
      <c r="F610" s="7" t="s">
        <v>2380</v>
      </c>
      <c r="G610" s="7">
        <f>IF('OG Medical Examinations'!G610="No major surgery",0,VALUE('OG Medical Examinations'!G610))</f>
        <v>0</v>
      </c>
      <c r="H610" s="7" t="s">
        <v>2380</v>
      </c>
      <c r="I610" s="7" t="str">
        <f t="shared" si="9"/>
        <v>Obesity</v>
      </c>
    </row>
    <row r="611" spans="1:9" x14ac:dyDescent="0.25">
      <c r="A611" s="7" t="s">
        <v>1761</v>
      </c>
      <c r="B611" s="7">
        <v>48.32</v>
      </c>
      <c r="C611" s="7">
        <v>5.88</v>
      </c>
      <c r="D611" s="7" t="s">
        <v>2380</v>
      </c>
      <c r="E611" s="7" t="s">
        <v>2380</v>
      </c>
      <c r="F611" s="7" t="s">
        <v>2380</v>
      </c>
      <c r="G611" s="7">
        <f>IF('OG Medical Examinations'!G611="No major surgery",0,VALUE('OG Medical Examinations'!G611))</f>
        <v>0</v>
      </c>
      <c r="H611" s="7" t="s">
        <v>2380</v>
      </c>
      <c r="I611" s="7" t="str">
        <f t="shared" si="9"/>
        <v>Obesity</v>
      </c>
    </row>
    <row r="612" spans="1:9" x14ac:dyDescent="0.25">
      <c r="A612" s="7" t="s">
        <v>1760</v>
      </c>
      <c r="B612" s="7">
        <v>22.895</v>
      </c>
      <c r="C612" s="7">
        <v>4.0599999999999996</v>
      </c>
      <c r="D612" s="7" t="s">
        <v>2380</v>
      </c>
      <c r="E612" s="7" t="s">
        <v>2380</v>
      </c>
      <c r="F612" s="7" t="s">
        <v>2383</v>
      </c>
      <c r="G612" s="7">
        <f>IF('OG Medical Examinations'!G612="No major surgery",0,VALUE('OG Medical Examinations'!G612))</f>
        <v>1</v>
      </c>
      <c r="H612" s="7" t="s">
        <v>2383</v>
      </c>
      <c r="I612" s="7" t="str">
        <f t="shared" si="9"/>
        <v>Normal Weight</v>
      </c>
    </row>
    <row r="613" spans="1:9" x14ac:dyDescent="0.25">
      <c r="A613" s="7" t="s">
        <v>1759</v>
      </c>
      <c r="B613" s="7">
        <v>54.85</v>
      </c>
      <c r="C613" s="7">
        <v>4.9000000000000004</v>
      </c>
      <c r="D613" s="7" t="s">
        <v>2380</v>
      </c>
      <c r="E613" s="7" t="s">
        <v>2380</v>
      </c>
      <c r="F613" s="7" t="s">
        <v>2380</v>
      </c>
      <c r="G613" s="7">
        <f>IF('OG Medical Examinations'!G613="No major surgery",0,VALUE('OG Medical Examinations'!G613))</f>
        <v>1</v>
      </c>
      <c r="H613" s="7" t="s">
        <v>2380</v>
      </c>
      <c r="I613" s="7" t="str">
        <f t="shared" si="9"/>
        <v>Obesity</v>
      </c>
    </row>
    <row r="614" spans="1:9" x14ac:dyDescent="0.25">
      <c r="A614" s="7" t="s">
        <v>1758</v>
      </c>
      <c r="B614" s="7">
        <v>21.85</v>
      </c>
      <c r="C614" s="7">
        <v>5.52</v>
      </c>
      <c r="D614" s="7" t="s">
        <v>2380</v>
      </c>
      <c r="E614" s="7" t="s">
        <v>2380</v>
      </c>
      <c r="F614" s="7" t="s">
        <v>2383</v>
      </c>
      <c r="G614" s="7">
        <f>IF('OG Medical Examinations'!G614="No major surgery",0,VALUE('OG Medical Examinations'!G614))</f>
        <v>1</v>
      </c>
      <c r="H614" s="7" t="s">
        <v>2383</v>
      </c>
      <c r="I614" s="7" t="str">
        <f t="shared" si="9"/>
        <v>Normal Weight</v>
      </c>
    </row>
    <row r="615" spans="1:9" x14ac:dyDescent="0.25">
      <c r="A615" s="7" t="s">
        <v>1757</v>
      </c>
      <c r="B615" s="7">
        <v>51.86</v>
      </c>
      <c r="C615" s="7">
        <v>5.2</v>
      </c>
      <c r="D615" s="7" t="s">
        <v>2383</v>
      </c>
      <c r="E615" s="7" t="s">
        <v>2380</v>
      </c>
      <c r="F615" s="7" t="s">
        <v>2380</v>
      </c>
      <c r="G615" s="7">
        <f>IF('OG Medical Examinations'!G615="No major surgery",0,VALUE('OG Medical Examinations'!G615))</f>
        <v>0</v>
      </c>
      <c r="H615" s="7" t="s">
        <v>2380</v>
      </c>
      <c r="I615" s="7" t="str">
        <f t="shared" si="9"/>
        <v>Obesity</v>
      </c>
    </row>
    <row r="616" spans="1:9" x14ac:dyDescent="0.25">
      <c r="A616" s="7" t="s">
        <v>1756</v>
      </c>
      <c r="B616" s="7">
        <v>39.049999999999997</v>
      </c>
      <c r="C616" s="7">
        <v>7.59</v>
      </c>
      <c r="D616" s="7" t="s">
        <v>2380</v>
      </c>
      <c r="E616" s="7" t="s">
        <v>2380</v>
      </c>
      <c r="F616" s="7" t="s">
        <v>2380</v>
      </c>
      <c r="G616" s="7">
        <f>IF('OG Medical Examinations'!G616="No major surgery",0,VALUE('OG Medical Examinations'!G616))</f>
        <v>3</v>
      </c>
      <c r="H616" s="7" t="s">
        <v>2380</v>
      </c>
      <c r="I616" s="7" t="str">
        <f t="shared" si="9"/>
        <v>Obesity</v>
      </c>
    </row>
    <row r="617" spans="1:9" x14ac:dyDescent="0.25">
      <c r="A617" s="7" t="s">
        <v>1755</v>
      </c>
      <c r="B617" s="7">
        <v>31.824999999999999</v>
      </c>
      <c r="C617" s="7">
        <v>8.2799999999999994</v>
      </c>
      <c r="D617" s="7" t="s">
        <v>2380</v>
      </c>
      <c r="E617" s="7" t="s">
        <v>2380</v>
      </c>
      <c r="F617" s="7" t="s">
        <v>2380</v>
      </c>
      <c r="G617" s="7">
        <f>IF('OG Medical Examinations'!G617="No major surgery",0,VALUE('OG Medical Examinations'!G617))</f>
        <v>3</v>
      </c>
      <c r="H617" s="7" t="s">
        <v>2380</v>
      </c>
      <c r="I617" s="7" t="str">
        <f t="shared" si="9"/>
        <v>Obesity</v>
      </c>
    </row>
    <row r="618" spans="1:9" x14ac:dyDescent="0.25">
      <c r="A618" s="7" t="s">
        <v>1754</v>
      </c>
      <c r="B618" s="7">
        <v>46.43</v>
      </c>
      <c r="C618" s="7">
        <v>6.72</v>
      </c>
      <c r="D618" s="7" t="s">
        <v>2380</v>
      </c>
      <c r="E618" s="7" t="s">
        <v>2380</v>
      </c>
      <c r="F618" s="7" t="s">
        <v>2380</v>
      </c>
      <c r="G618" s="7">
        <f>IF('OG Medical Examinations'!G618="No major surgery",0,VALUE('OG Medical Examinations'!G618))</f>
        <v>0</v>
      </c>
      <c r="H618" s="7" t="s">
        <v>2380</v>
      </c>
      <c r="I618" s="7" t="str">
        <f t="shared" si="9"/>
        <v>Obesity</v>
      </c>
    </row>
    <row r="619" spans="1:9" x14ac:dyDescent="0.25">
      <c r="A619" s="7" t="s">
        <v>1753</v>
      </c>
      <c r="B619" s="7">
        <v>53.63</v>
      </c>
      <c r="C619" s="7">
        <v>5.47</v>
      </c>
      <c r="D619" s="7" t="s">
        <v>2383</v>
      </c>
      <c r="E619" s="7" t="s">
        <v>2380</v>
      </c>
      <c r="F619" s="7" t="s">
        <v>2380</v>
      </c>
      <c r="G619" s="7">
        <f>IF('OG Medical Examinations'!G619="No major surgery",0,VALUE('OG Medical Examinations'!G619))</f>
        <v>1</v>
      </c>
      <c r="H619" s="7" t="s">
        <v>2380</v>
      </c>
      <c r="I619" s="7" t="str">
        <f t="shared" si="9"/>
        <v>Obesity</v>
      </c>
    </row>
    <row r="620" spans="1:9" x14ac:dyDescent="0.25">
      <c r="A620" s="7" t="s">
        <v>1752</v>
      </c>
      <c r="B620" s="7">
        <v>48.7</v>
      </c>
      <c r="C620" s="7">
        <v>4.71</v>
      </c>
      <c r="D620" s="7" t="s">
        <v>2380</v>
      </c>
      <c r="E620" s="7" t="s">
        <v>2380</v>
      </c>
      <c r="F620" s="7" t="s">
        <v>2380</v>
      </c>
      <c r="G620" s="7">
        <f>IF('OG Medical Examinations'!G620="No major surgery",0,VALUE('OG Medical Examinations'!G620))</f>
        <v>0</v>
      </c>
      <c r="H620" s="7" t="s">
        <v>2380</v>
      </c>
      <c r="I620" s="7" t="str">
        <f t="shared" si="9"/>
        <v>Obesity</v>
      </c>
    </row>
    <row r="621" spans="1:9" x14ac:dyDescent="0.25">
      <c r="A621" s="7" t="s">
        <v>1751</v>
      </c>
      <c r="B621" s="7">
        <v>48.81</v>
      </c>
      <c r="C621" s="7">
        <v>5.49</v>
      </c>
      <c r="D621" s="7" t="s">
        <v>2380</v>
      </c>
      <c r="E621" s="7" t="s">
        <v>2380</v>
      </c>
      <c r="F621" s="7" t="s">
        <v>2380</v>
      </c>
      <c r="G621" s="7">
        <f>IF('OG Medical Examinations'!G621="No major surgery",0,VALUE('OG Medical Examinations'!G621))</f>
        <v>0</v>
      </c>
      <c r="H621" s="7" t="s">
        <v>2380</v>
      </c>
      <c r="I621" s="7" t="str">
        <f t="shared" si="9"/>
        <v>Obesity</v>
      </c>
    </row>
    <row r="622" spans="1:9" x14ac:dyDescent="0.25">
      <c r="A622" s="7" t="s">
        <v>1750</v>
      </c>
      <c r="B622" s="7">
        <v>47.53</v>
      </c>
      <c r="C622" s="7">
        <v>4.72</v>
      </c>
      <c r="D622" s="7" t="s">
        <v>2380</v>
      </c>
      <c r="E622" s="7" t="s">
        <v>2380</v>
      </c>
      <c r="F622" s="7" t="s">
        <v>2380</v>
      </c>
      <c r="G622" s="7">
        <f>IF('OG Medical Examinations'!G622="No major surgery",0,VALUE('OG Medical Examinations'!G622))</f>
        <v>0</v>
      </c>
      <c r="H622" s="7" t="s">
        <v>2380</v>
      </c>
      <c r="I622" s="7" t="str">
        <f t="shared" si="9"/>
        <v>Obesity</v>
      </c>
    </row>
    <row r="623" spans="1:9" x14ac:dyDescent="0.25">
      <c r="A623" s="7" t="s">
        <v>1749</v>
      </c>
      <c r="B623" s="7">
        <v>36.85</v>
      </c>
      <c r="C623" s="7">
        <v>6.7</v>
      </c>
      <c r="D623" s="7" t="s">
        <v>2380</v>
      </c>
      <c r="E623" s="7" t="s">
        <v>2380</v>
      </c>
      <c r="F623" s="7" t="s">
        <v>2380</v>
      </c>
      <c r="G623" s="7">
        <f>IF('OG Medical Examinations'!G623="No major surgery",0,VALUE('OG Medical Examinations'!G623))</f>
        <v>0</v>
      </c>
      <c r="H623" s="7" t="s">
        <v>2380</v>
      </c>
      <c r="I623" s="7" t="str">
        <f t="shared" si="9"/>
        <v>Obesity</v>
      </c>
    </row>
    <row r="624" spans="1:9" x14ac:dyDescent="0.25">
      <c r="A624" s="7" t="s">
        <v>1748</v>
      </c>
      <c r="B624" s="7">
        <v>29.3</v>
      </c>
      <c r="C624" s="7">
        <v>5.5</v>
      </c>
      <c r="D624" s="7" t="s">
        <v>2380</v>
      </c>
      <c r="E624" s="7" t="s">
        <v>2380</v>
      </c>
      <c r="F624" s="7" t="s">
        <v>2380</v>
      </c>
      <c r="G624" s="7">
        <f>IF('OG Medical Examinations'!G624="No major surgery",0,VALUE('OG Medical Examinations'!G624))</f>
        <v>0</v>
      </c>
      <c r="H624" s="7" t="s">
        <v>2380</v>
      </c>
      <c r="I624" s="7" t="str">
        <f t="shared" si="9"/>
        <v>Overweight</v>
      </c>
    </row>
    <row r="625" spans="1:9" x14ac:dyDescent="0.25">
      <c r="A625" s="7" t="s">
        <v>1747</v>
      </c>
      <c r="B625" s="7">
        <v>19.3</v>
      </c>
      <c r="C625" s="7">
        <v>4.46</v>
      </c>
      <c r="D625" s="7" t="s">
        <v>2380</v>
      </c>
      <c r="E625" s="7" t="s">
        <v>2380</v>
      </c>
      <c r="F625" s="7" t="s">
        <v>2380</v>
      </c>
      <c r="G625" s="7">
        <f>IF('OG Medical Examinations'!G625="No major surgery",0,VALUE('OG Medical Examinations'!G625))</f>
        <v>1</v>
      </c>
      <c r="H625" s="7" t="s">
        <v>2383</v>
      </c>
      <c r="I625" s="7" t="str">
        <f t="shared" si="9"/>
        <v>Normal Weight</v>
      </c>
    </row>
    <row r="626" spans="1:9" x14ac:dyDescent="0.25">
      <c r="A626" s="7" t="s">
        <v>1746</v>
      </c>
      <c r="B626" s="7">
        <v>24.13</v>
      </c>
      <c r="C626" s="7">
        <v>5.29</v>
      </c>
      <c r="D626" s="7" t="s">
        <v>2383</v>
      </c>
      <c r="E626" s="7" t="s">
        <v>2380</v>
      </c>
      <c r="F626" s="7" t="s">
        <v>2383</v>
      </c>
      <c r="G626" s="7">
        <f>IF('OG Medical Examinations'!G626="No major surgery",0,VALUE('OG Medical Examinations'!G626))</f>
        <v>1</v>
      </c>
      <c r="H626" s="7" t="s">
        <v>2383</v>
      </c>
      <c r="I626" s="7" t="str">
        <f t="shared" si="9"/>
        <v>Normal Weight</v>
      </c>
    </row>
    <row r="627" spans="1:9" x14ac:dyDescent="0.25">
      <c r="A627" s="7" t="s">
        <v>1745</v>
      </c>
      <c r="B627" s="7">
        <v>46.7</v>
      </c>
      <c r="C627" s="7">
        <v>10.99</v>
      </c>
      <c r="D627" s="7" t="s">
        <v>2380</v>
      </c>
      <c r="E627" s="7" t="s">
        <v>2380</v>
      </c>
      <c r="F627" s="7" t="s">
        <v>2380</v>
      </c>
      <c r="G627" s="7">
        <f>IF('OG Medical Examinations'!G627="No major surgery",0,VALUE('OG Medical Examinations'!G627))</f>
        <v>0</v>
      </c>
      <c r="H627" s="7" t="s">
        <v>2380</v>
      </c>
      <c r="I627" s="7" t="str">
        <f t="shared" si="9"/>
        <v>Obesity</v>
      </c>
    </row>
    <row r="628" spans="1:9" x14ac:dyDescent="0.25">
      <c r="A628" s="7" t="s">
        <v>1744</v>
      </c>
      <c r="B628" s="7">
        <v>45.27</v>
      </c>
      <c r="C628" s="7">
        <v>5.2</v>
      </c>
      <c r="D628" s="7" t="s">
        <v>2383</v>
      </c>
      <c r="E628" s="7" t="s">
        <v>2380</v>
      </c>
      <c r="F628" s="7" t="s">
        <v>2380</v>
      </c>
      <c r="G628" s="7">
        <f>IF('OG Medical Examinations'!G628="No major surgery",0,VALUE('OG Medical Examinations'!G628))</f>
        <v>0</v>
      </c>
      <c r="H628" s="7" t="s">
        <v>2380</v>
      </c>
      <c r="I628" s="7" t="str">
        <f t="shared" si="9"/>
        <v>Obesity</v>
      </c>
    </row>
    <row r="629" spans="1:9" x14ac:dyDescent="0.25">
      <c r="A629" s="7" t="s">
        <v>1743</v>
      </c>
      <c r="B629" s="7">
        <v>44.29</v>
      </c>
      <c r="C629" s="7">
        <v>9.66</v>
      </c>
      <c r="D629" s="7" t="s">
        <v>2380</v>
      </c>
      <c r="E629" s="7" t="s">
        <v>2380</v>
      </c>
      <c r="F629" s="7" t="s">
        <v>2380</v>
      </c>
      <c r="G629" s="7">
        <f>IF('OG Medical Examinations'!G629="No major surgery",0,VALUE('OG Medical Examinations'!G629))</f>
        <v>2</v>
      </c>
      <c r="H629" s="7" t="s">
        <v>2380</v>
      </c>
      <c r="I629" s="7" t="str">
        <f t="shared" si="9"/>
        <v>Obesity</v>
      </c>
    </row>
    <row r="630" spans="1:9" x14ac:dyDescent="0.25">
      <c r="A630" s="7" t="s">
        <v>1742</v>
      </c>
      <c r="B630" s="7">
        <v>54.59</v>
      </c>
      <c r="C630" s="7">
        <v>4.22</v>
      </c>
      <c r="D630" s="7" t="s">
        <v>2383</v>
      </c>
      <c r="E630" s="7" t="s">
        <v>2380</v>
      </c>
      <c r="F630" s="7" t="s">
        <v>2380</v>
      </c>
      <c r="G630" s="7">
        <f>IF('OG Medical Examinations'!G630="No major surgery",0,VALUE('OG Medical Examinations'!G630))</f>
        <v>1</v>
      </c>
      <c r="H630" s="7" t="s">
        <v>2380</v>
      </c>
      <c r="I630" s="7" t="str">
        <f t="shared" si="9"/>
        <v>Obesity</v>
      </c>
    </row>
    <row r="631" spans="1:9" x14ac:dyDescent="0.25">
      <c r="A631" s="7" t="s">
        <v>1741</v>
      </c>
      <c r="B631" s="7">
        <v>32.965000000000003</v>
      </c>
      <c r="C631" s="7">
        <v>11.78</v>
      </c>
      <c r="D631" s="7" t="s">
        <v>2380</v>
      </c>
      <c r="E631" s="7" t="s">
        <v>2380</v>
      </c>
      <c r="F631" s="7" t="s">
        <v>2380</v>
      </c>
      <c r="G631" s="7">
        <f>IF('OG Medical Examinations'!G631="No major surgery",0,VALUE('OG Medical Examinations'!G631))</f>
        <v>0</v>
      </c>
      <c r="H631" s="7" t="s">
        <v>2380</v>
      </c>
      <c r="I631" s="7" t="str">
        <f t="shared" si="9"/>
        <v>Obesity</v>
      </c>
    </row>
    <row r="632" spans="1:9" x14ac:dyDescent="0.25">
      <c r="A632" s="7" t="s">
        <v>1740</v>
      </c>
      <c r="B632" s="7">
        <v>38.049999999999997</v>
      </c>
      <c r="C632" s="7">
        <v>9.6199999999999992</v>
      </c>
      <c r="D632" s="7" t="s">
        <v>2380</v>
      </c>
      <c r="E632" s="7" t="s">
        <v>2380</v>
      </c>
      <c r="F632" s="7" t="s">
        <v>2380</v>
      </c>
      <c r="G632" s="7">
        <f>IF('OG Medical Examinations'!G632="No major surgery",0,VALUE('OG Medical Examinations'!G632))</f>
        <v>0</v>
      </c>
      <c r="H632" s="7" t="s">
        <v>2380</v>
      </c>
      <c r="I632" s="7" t="str">
        <f t="shared" si="9"/>
        <v>Obesity</v>
      </c>
    </row>
    <row r="633" spans="1:9" x14ac:dyDescent="0.25">
      <c r="A633" s="7" t="s">
        <v>1739</v>
      </c>
      <c r="B633" s="7">
        <v>46.14</v>
      </c>
      <c r="C633" s="7">
        <v>10.78</v>
      </c>
      <c r="D633" s="7" t="s">
        <v>2380</v>
      </c>
      <c r="E633" s="7" t="s">
        <v>2380</v>
      </c>
      <c r="F633" s="7" t="s">
        <v>2380</v>
      </c>
      <c r="G633" s="7">
        <f>IF('OG Medical Examinations'!G633="No major surgery",0,VALUE('OG Medical Examinations'!G633))</f>
        <v>0</v>
      </c>
      <c r="H633" s="7" t="s">
        <v>2380</v>
      </c>
      <c r="I633" s="7" t="str">
        <f t="shared" si="9"/>
        <v>Obesity</v>
      </c>
    </row>
    <row r="634" spans="1:9" x14ac:dyDescent="0.25">
      <c r="A634" s="7" t="s">
        <v>1738</v>
      </c>
      <c r="B634" s="7">
        <v>41.325000000000003</v>
      </c>
      <c r="C634" s="7">
        <v>5.1100000000000003</v>
      </c>
      <c r="D634" s="7" t="s">
        <v>2383</v>
      </c>
      <c r="E634" s="7" t="s">
        <v>2380</v>
      </c>
      <c r="F634" s="7" t="s">
        <v>2380</v>
      </c>
      <c r="G634" s="7">
        <f>IF('OG Medical Examinations'!G634="No major surgery",0,VALUE('OG Medical Examinations'!G634))</f>
        <v>2</v>
      </c>
      <c r="H634" s="7" t="s">
        <v>2380</v>
      </c>
      <c r="I634" s="7" t="str">
        <f t="shared" si="9"/>
        <v>Obesity</v>
      </c>
    </row>
    <row r="635" spans="1:9" x14ac:dyDescent="0.25">
      <c r="A635" s="7" t="s">
        <v>1737</v>
      </c>
      <c r="B635" s="7">
        <v>44.64</v>
      </c>
      <c r="C635" s="7">
        <v>7.18</v>
      </c>
      <c r="D635" s="7" t="s">
        <v>2380</v>
      </c>
      <c r="E635" s="7" t="s">
        <v>2380</v>
      </c>
      <c r="F635" s="7" t="s">
        <v>2380</v>
      </c>
      <c r="G635" s="7">
        <f>IF('OG Medical Examinations'!G635="No major surgery",0,VALUE('OG Medical Examinations'!G635))</f>
        <v>0</v>
      </c>
      <c r="H635" s="7" t="s">
        <v>2380</v>
      </c>
      <c r="I635" s="7" t="str">
        <f t="shared" si="9"/>
        <v>Obesity</v>
      </c>
    </row>
    <row r="636" spans="1:9" x14ac:dyDescent="0.25">
      <c r="A636" s="7" t="s">
        <v>1736</v>
      </c>
      <c r="B636" s="7">
        <v>25.175000000000001</v>
      </c>
      <c r="C636" s="7">
        <v>4.96</v>
      </c>
      <c r="D636" s="7" t="s">
        <v>2380</v>
      </c>
      <c r="E636" s="7" t="s">
        <v>2383</v>
      </c>
      <c r="F636" s="7" t="s">
        <v>2380</v>
      </c>
      <c r="G636" s="7">
        <f>IF('OG Medical Examinations'!G636="No major surgery",0,VALUE('OG Medical Examinations'!G636))</f>
        <v>1</v>
      </c>
      <c r="H636" s="7" t="s">
        <v>2380</v>
      </c>
      <c r="I636" s="7" t="str">
        <f t="shared" si="9"/>
        <v>Overweight</v>
      </c>
    </row>
    <row r="637" spans="1:9" x14ac:dyDescent="0.25">
      <c r="A637" s="7" t="s">
        <v>1735</v>
      </c>
      <c r="B637" s="7">
        <v>43.11</v>
      </c>
      <c r="C637" s="7">
        <v>4.67</v>
      </c>
      <c r="D637" s="7" t="s">
        <v>2383</v>
      </c>
      <c r="E637" s="7" t="s">
        <v>2380</v>
      </c>
      <c r="F637" s="7" t="s">
        <v>2380</v>
      </c>
      <c r="G637" s="7">
        <f>IF('OG Medical Examinations'!G637="No major surgery",0,VALUE('OG Medical Examinations'!G637))</f>
        <v>0</v>
      </c>
      <c r="H637" s="7" t="s">
        <v>2380</v>
      </c>
      <c r="I637" s="7" t="str">
        <f t="shared" si="9"/>
        <v>Obesity</v>
      </c>
    </row>
    <row r="638" spans="1:9" x14ac:dyDescent="0.25">
      <c r="A638" s="7" t="s">
        <v>1734</v>
      </c>
      <c r="B638" s="7">
        <v>53.32</v>
      </c>
      <c r="C638" s="7">
        <v>5.0599999999999996</v>
      </c>
      <c r="D638" s="7" t="s">
        <v>2380</v>
      </c>
      <c r="E638" s="7" t="s">
        <v>2380</v>
      </c>
      <c r="F638" s="7" t="s">
        <v>2380</v>
      </c>
      <c r="G638" s="7">
        <f>IF('OG Medical Examinations'!G638="No major surgery",0,VALUE('OG Medical Examinations'!G638))</f>
        <v>0</v>
      </c>
      <c r="H638" s="7" t="s">
        <v>2380</v>
      </c>
      <c r="I638" s="7" t="str">
        <f t="shared" si="9"/>
        <v>Obesity</v>
      </c>
    </row>
    <row r="639" spans="1:9" x14ac:dyDescent="0.25">
      <c r="A639" s="7" t="s">
        <v>1733</v>
      </c>
      <c r="B639" s="7">
        <v>38.04</v>
      </c>
      <c r="C639" s="7">
        <v>5.0199999999999996</v>
      </c>
      <c r="D639" s="7" t="s">
        <v>2383</v>
      </c>
      <c r="E639" s="7" t="s">
        <v>2380</v>
      </c>
      <c r="F639" s="7" t="s">
        <v>2380</v>
      </c>
      <c r="G639" s="7">
        <f>IF('OG Medical Examinations'!G639="No major surgery",0,VALUE('OG Medical Examinations'!G639))</f>
        <v>1</v>
      </c>
      <c r="H639" s="7" t="s">
        <v>2380</v>
      </c>
      <c r="I639" s="7" t="str">
        <f t="shared" si="9"/>
        <v>Obesity</v>
      </c>
    </row>
    <row r="640" spans="1:9" x14ac:dyDescent="0.25">
      <c r="A640" s="7" t="s">
        <v>1732</v>
      </c>
      <c r="B640" s="7">
        <v>37.9</v>
      </c>
      <c r="C640" s="7">
        <v>7.76</v>
      </c>
      <c r="D640" s="7" t="s">
        <v>2380</v>
      </c>
      <c r="E640" s="7" t="s">
        <v>2380</v>
      </c>
      <c r="F640" s="7" t="s">
        <v>2380</v>
      </c>
      <c r="G640" s="7">
        <f>IF('OG Medical Examinations'!G640="No major surgery",0,VALUE('OG Medical Examinations'!G640))</f>
        <v>0</v>
      </c>
      <c r="H640" s="7" t="s">
        <v>2380</v>
      </c>
      <c r="I640" s="7" t="str">
        <f t="shared" si="9"/>
        <v>Obesity</v>
      </c>
    </row>
    <row r="641" spans="1:9" x14ac:dyDescent="0.25">
      <c r="A641" s="7" t="s">
        <v>1731</v>
      </c>
      <c r="B641" s="7">
        <v>39.6</v>
      </c>
      <c r="C641" s="7">
        <v>9.32</v>
      </c>
      <c r="D641" s="7" t="s">
        <v>2380</v>
      </c>
      <c r="E641" s="7" t="s">
        <v>2380</v>
      </c>
      <c r="F641" s="7" t="s">
        <v>2380</v>
      </c>
      <c r="G641" s="7">
        <f>IF('OG Medical Examinations'!G641="No major surgery",0,VALUE('OG Medical Examinations'!G641))</f>
        <v>0</v>
      </c>
      <c r="H641" s="7" t="s">
        <v>2380</v>
      </c>
      <c r="I641" s="7" t="str">
        <f t="shared" si="9"/>
        <v>Obesity</v>
      </c>
    </row>
    <row r="642" spans="1:9" x14ac:dyDescent="0.25">
      <c r="A642" s="7" t="s">
        <v>1730</v>
      </c>
      <c r="B642" s="7">
        <v>50.92</v>
      </c>
      <c r="C642" s="7">
        <v>5.31</v>
      </c>
      <c r="D642" s="7" t="s">
        <v>2383</v>
      </c>
      <c r="E642" s="7" t="s">
        <v>2380</v>
      </c>
      <c r="F642" s="7" t="s">
        <v>2380</v>
      </c>
      <c r="G642" s="7">
        <f>IF('OG Medical Examinations'!G642="No major surgery",0,VALUE('OG Medical Examinations'!G642))</f>
        <v>1</v>
      </c>
      <c r="H642" s="7" t="s">
        <v>2380</v>
      </c>
      <c r="I642" s="7" t="str">
        <f t="shared" ref="I642:I705" si="10">IF(B642&lt;18.5,"Underweight",IF(B642&lt;25,"Normal Weight",IF(B642&lt;30,"Overweight","Obesity")))</f>
        <v>Obesity</v>
      </c>
    </row>
    <row r="643" spans="1:9" x14ac:dyDescent="0.25">
      <c r="A643" s="7" t="s">
        <v>1729</v>
      </c>
      <c r="B643" s="7">
        <v>21.85</v>
      </c>
      <c r="C643" s="7">
        <v>5.56</v>
      </c>
      <c r="D643" s="7" t="s">
        <v>2383</v>
      </c>
      <c r="E643" s="7" t="s">
        <v>2380</v>
      </c>
      <c r="F643" s="7" t="s">
        <v>2380</v>
      </c>
      <c r="G643" s="7">
        <f>IF('OG Medical Examinations'!G643="No major surgery",0,VALUE('OG Medical Examinations'!G643))</f>
        <v>0</v>
      </c>
      <c r="H643" s="7" t="s">
        <v>2383</v>
      </c>
      <c r="I643" s="7" t="str">
        <f t="shared" si="10"/>
        <v>Normal Weight</v>
      </c>
    </row>
    <row r="644" spans="1:9" x14ac:dyDescent="0.25">
      <c r="A644" s="7" t="s">
        <v>1728</v>
      </c>
      <c r="B644" s="7">
        <v>36.08</v>
      </c>
      <c r="C644" s="7">
        <v>7.11</v>
      </c>
      <c r="D644" s="7" t="s">
        <v>2383</v>
      </c>
      <c r="E644" s="7" t="s">
        <v>2380</v>
      </c>
      <c r="F644" s="7" t="s">
        <v>2383</v>
      </c>
      <c r="G644" s="7">
        <f>IF('OG Medical Examinations'!G644="No major surgery",0,VALUE('OG Medical Examinations'!G644))</f>
        <v>1</v>
      </c>
      <c r="H644" s="7" t="s">
        <v>2380</v>
      </c>
      <c r="I644" s="7" t="str">
        <f t="shared" si="10"/>
        <v>Obesity</v>
      </c>
    </row>
    <row r="645" spans="1:9" x14ac:dyDescent="0.25">
      <c r="A645" s="7" t="s">
        <v>1727</v>
      </c>
      <c r="B645" s="7">
        <v>40.44</v>
      </c>
      <c r="C645" s="7">
        <v>5.13</v>
      </c>
      <c r="D645" s="7" t="s">
        <v>2383</v>
      </c>
      <c r="E645" s="7" t="s">
        <v>2380</v>
      </c>
      <c r="F645" s="7" t="s">
        <v>2383</v>
      </c>
      <c r="G645" s="7">
        <f>IF('OG Medical Examinations'!G645="No major surgery",0,VALUE('OG Medical Examinations'!G645))</f>
        <v>1</v>
      </c>
      <c r="H645" s="7" t="s">
        <v>2380</v>
      </c>
      <c r="I645" s="7" t="str">
        <f t="shared" si="10"/>
        <v>Obesity</v>
      </c>
    </row>
    <row r="646" spans="1:9" x14ac:dyDescent="0.25">
      <c r="A646" s="7" t="s">
        <v>1726</v>
      </c>
      <c r="B646" s="7">
        <v>38.094999999999999</v>
      </c>
      <c r="C646" s="7">
        <v>10.199999999999999</v>
      </c>
      <c r="D646" s="7" t="s">
        <v>2380</v>
      </c>
      <c r="E646" s="7" t="s">
        <v>2380</v>
      </c>
      <c r="F646" s="7" t="s">
        <v>2380</v>
      </c>
      <c r="G646" s="7">
        <f>IF('OG Medical Examinations'!G646="No major surgery",0,VALUE('OG Medical Examinations'!G646))</f>
        <v>0</v>
      </c>
      <c r="H646" s="7" t="s">
        <v>2380</v>
      </c>
      <c r="I646" s="7" t="str">
        <f t="shared" si="10"/>
        <v>Obesity</v>
      </c>
    </row>
    <row r="647" spans="1:9" x14ac:dyDescent="0.25">
      <c r="A647" s="7" t="s">
        <v>1725</v>
      </c>
      <c r="B647" s="7">
        <v>44.95</v>
      </c>
      <c r="C647" s="7">
        <v>10.4</v>
      </c>
      <c r="D647" s="7" t="s">
        <v>2380</v>
      </c>
      <c r="E647" s="7" t="s">
        <v>2380</v>
      </c>
      <c r="F647" s="7" t="s">
        <v>2380</v>
      </c>
      <c r="G647" s="7">
        <f>IF('OG Medical Examinations'!G647="No major surgery",0,VALUE('OG Medical Examinations'!G647))</f>
        <v>0</v>
      </c>
      <c r="H647" s="7" t="s">
        <v>2380</v>
      </c>
      <c r="I647" s="7" t="str">
        <f t="shared" si="10"/>
        <v>Obesity</v>
      </c>
    </row>
    <row r="648" spans="1:9" x14ac:dyDescent="0.25">
      <c r="A648" s="7" t="s">
        <v>1724</v>
      </c>
      <c r="B648" s="7">
        <v>35.54</v>
      </c>
      <c r="C648" s="7">
        <v>10.67</v>
      </c>
      <c r="D648" s="7" t="s">
        <v>2380</v>
      </c>
      <c r="E648" s="7" t="s">
        <v>2380</v>
      </c>
      <c r="F648" s="7" t="s">
        <v>2380</v>
      </c>
      <c r="G648" s="7">
        <f>IF('OG Medical Examinations'!G648="No major surgery",0,VALUE('OG Medical Examinations'!G648))</f>
        <v>0</v>
      </c>
      <c r="H648" s="7" t="s">
        <v>2380</v>
      </c>
      <c r="I648" s="7" t="str">
        <f t="shared" si="10"/>
        <v>Obesity</v>
      </c>
    </row>
    <row r="649" spans="1:9" x14ac:dyDescent="0.25">
      <c r="A649" s="7" t="s">
        <v>1723</v>
      </c>
      <c r="B649" s="7">
        <v>39.799999999999997</v>
      </c>
      <c r="C649" s="7">
        <v>4.6500000000000004</v>
      </c>
      <c r="D649" s="7" t="s">
        <v>2383</v>
      </c>
      <c r="E649" s="7" t="s">
        <v>2380</v>
      </c>
      <c r="F649" s="7" t="s">
        <v>2380</v>
      </c>
      <c r="G649" s="7">
        <f>IF('OG Medical Examinations'!G649="No major surgery",0,VALUE('OG Medical Examinations'!G649))</f>
        <v>2</v>
      </c>
      <c r="H649" s="7" t="s">
        <v>2380</v>
      </c>
      <c r="I649" s="7" t="str">
        <f t="shared" si="10"/>
        <v>Obesity</v>
      </c>
    </row>
    <row r="650" spans="1:9" x14ac:dyDescent="0.25">
      <c r="A650" s="7" t="s">
        <v>1722</v>
      </c>
      <c r="B650" s="7">
        <v>33.659999999999997</v>
      </c>
      <c r="C650" s="7">
        <v>5.65</v>
      </c>
      <c r="D650" s="7" t="s">
        <v>2383</v>
      </c>
      <c r="E650" s="7" t="s">
        <v>2380</v>
      </c>
      <c r="F650" s="7" t="s">
        <v>2380</v>
      </c>
      <c r="G650" s="7">
        <f>IF('OG Medical Examinations'!G650="No major surgery",0,VALUE('OG Medical Examinations'!G650))</f>
        <v>2</v>
      </c>
      <c r="H650" s="7" t="s">
        <v>2380</v>
      </c>
      <c r="I650" s="7" t="str">
        <f t="shared" si="10"/>
        <v>Obesity</v>
      </c>
    </row>
    <row r="651" spans="1:9" x14ac:dyDescent="0.25">
      <c r="A651" s="7" t="s">
        <v>1721</v>
      </c>
      <c r="B651" s="7">
        <v>35.5</v>
      </c>
      <c r="C651" s="7">
        <v>11.97</v>
      </c>
      <c r="D651" s="7" t="s">
        <v>2380</v>
      </c>
      <c r="E651" s="7" t="s">
        <v>2380</v>
      </c>
      <c r="F651" s="7" t="s">
        <v>2380</v>
      </c>
      <c r="G651" s="7">
        <f>IF('OG Medical Examinations'!G651="No major surgery",0,VALUE('OG Medical Examinations'!G651))</f>
        <v>0</v>
      </c>
      <c r="H651" s="7" t="s">
        <v>2380</v>
      </c>
      <c r="I651" s="7" t="str">
        <f t="shared" si="10"/>
        <v>Obesity</v>
      </c>
    </row>
    <row r="652" spans="1:9" x14ac:dyDescent="0.25">
      <c r="A652" s="7" t="s">
        <v>1720</v>
      </c>
      <c r="B652" s="7">
        <v>41.63</v>
      </c>
      <c r="C652" s="7">
        <v>6.71</v>
      </c>
      <c r="D652" s="7" t="s">
        <v>2380</v>
      </c>
      <c r="E652" s="7" t="s">
        <v>2380</v>
      </c>
      <c r="F652" s="7" t="s">
        <v>2380</v>
      </c>
      <c r="G652" s="7">
        <f>IF('OG Medical Examinations'!G652="No major surgery",0,VALUE('OG Medical Examinations'!G652))</f>
        <v>0</v>
      </c>
      <c r="H652" s="7" t="s">
        <v>2380</v>
      </c>
      <c r="I652" s="7" t="str">
        <f t="shared" si="10"/>
        <v>Obesity</v>
      </c>
    </row>
    <row r="653" spans="1:9" x14ac:dyDescent="0.25">
      <c r="A653" s="7" t="s">
        <v>1719</v>
      </c>
      <c r="B653" s="7">
        <v>46.49</v>
      </c>
      <c r="C653" s="7">
        <v>11.92</v>
      </c>
      <c r="D653" s="7" t="s">
        <v>2380</v>
      </c>
      <c r="E653" s="7" t="s">
        <v>2380</v>
      </c>
      <c r="F653" s="7" t="s">
        <v>2380</v>
      </c>
      <c r="G653" s="7">
        <f>IF('OG Medical Examinations'!G653="No major surgery",0,VALUE('OG Medical Examinations'!G653))</f>
        <v>0</v>
      </c>
      <c r="H653" s="7" t="s">
        <v>2380</v>
      </c>
      <c r="I653" s="7" t="str">
        <f t="shared" si="10"/>
        <v>Obesity</v>
      </c>
    </row>
    <row r="654" spans="1:9" x14ac:dyDescent="0.25">
      <c r="A654" s="7" t="s">
        <v>1718</v>
      </c>
      <c r="B654" s="7">
        <v>43.29</v>
      </c>
      <c r="C654" s="7">
        <v>5.35</v>
      </c>
      <c r="D654" s="7" t="s">
        <v>2380</v>
      </c>
      <c r="E654" s="7" t="s">
        <v>2380</v>
      </c>
      <c r="F654" s="7" t="s">
        <v>2380</v>
      </c>
      <c r="G654" s="7">
        <f>IF('OG Medical Examinations'!G654="No major surgery",0,VALUE('OG Medical Examinations'!G654))</f>
        <v>2</v>
      </c>
      <c r="H654" s="7" t="s">
        <v>2380</v>
      </c>
      <c r="I654" s="7" t="str">
        <f t="shared" si="10"/>
        <v>Obesity</v>
      </c>
    </row>
    <row r="655" spans="1:9" x14ac:dyDescent="0.25">
      <c r="A655" s="7" t="s">
        <v>1717</v>
      </c>
      <c r="B655" s="7">
        <v>43.08</v>
      </c>
      <c r="C655" s="7">
        <v>8.9600000000000009</v>
      </c>
      <c r="D655" s="7" t="s">
        <v>2383</v>
      </c>
      <c r="E655" s="7" t="s">
        <v>2380</v>
      </c>
      <c r="F655" s="7" t="s">
        <v>2380</v>
      </c>
      <c r="G655" s="7">
        <f>IF('OG Medical Examinations'!G655="No major surgery",0,VALUE('OG Medical Examinations'!G655))</f>
        <v>1</v>
      </c>
      <c r="H655" s="7" t="s">
        <v>2380</v>
      </c>
      <c r="I655" s="7" t="str">
        <f t="shared" si="10"/>
        <v>Obesity</v>
      </c>
    </row>
    <row r="656" spans="1:9" x14ac:dyDescent="0.25">
      <c r="A656" s="7" t="s">
        <v>1716</v>
      </c>
      <c r="B656" s="7">
        <v>39.07</v>
      </c>
      <c r="C656" s="7">
        <v>11.93</v>
      </c>
      <c r="D656" s="7" t="s">
        <v>2380</v>
      </c>
      <c r="E656" s="7" t="s">
        <v>2380</v>
      </c>
      <c r="F656" s="7" t="s">
        <v>2380</v>
      </c>
      <c r="G656" s="7">
        <f>IF('OG Medical Examinations'!G656="No major surgery",0,VALUE('OG Medical Examinations'!G656))</f>
        <v>0</v>
      </c>
      <c r="H656" s="7" t="s">
        <v>2380</v>
      </c>
      <c r="I656" s="7" t="str">
        <f t="shared" si="10"/>
        <v>Obesity</v>
      </c>
    </row>
    <row r="657" spans="1:9" x14ac:dyDescent="0.25">
      <c r="A657" s="7" t="s">
        <v>1715</v>
      </c>
      <c r="B657" s="7">
        <v>41.3</v>
      </c>
      <c r="C657" s="7">
        <v>9.59</v>
      </c>
      <c r="D657" s="7" t="s">
        <v>2380</v>
      </c>
      <c r="E657" s="7" t="s">
        <v>2380</v>
      </c>
      <c r="F657" s="7" t="s">
        <v>2380</v>
      </c>
      <c r="G657" s="7">
        <f>IF('OG Medical Examinations'!G657="No major surgery",0,VALUE('OG Medical Examinations'!G657))</f>
        <v>0</v>
      </c>
      <c r="H657" s="7" t="s">
        <v>2380</v>
      </c>
      <c r="I657" s="7" t="str">
        <f t="shared" si="10"/>
        <v>Obesity</v>
      </c>
    </row>
    <row r="658" spans="1:9" x14ac:dyDescent="0.25">
      <c r="A658" s="7" t="s">
        <v>1714</v>
      </c>
      <c r="B658" s="7">
        <v>42.95</v>
      </c>
      <c r="C658" s="7">
        <v>11.88</v>
      </c>
      <c r="D658" s="7" t="s">
        <v>2383</v>
      </c>
      <c r="E658" s="7" t="s">
        <v>2380</v>
      </c>
      <c r="F658" s="7" t="s">
        <v>2380</v>
      </c>
      <c r="G658" s="7">
        <f>IF('OG Medical Examinations'!G658="No major surgery",0,VALUE('OG Medical Examinations'!G658))</f>
        <v>2</v>
      </c>
      <c r="H658" s="7" t="s">
        <v>2380</v>
      </c>
      <c r="I658" s="7" t="str">
        <f t="shared" si="10"/>
        <v>Obesity</v>
      </c>
    </row>
    <row r="659" spans="1:9" x14ac:dyDescent="0.25">
      <c r="A659" s="7" t="s">
        <v>1713</v>
      </c>
      <c r="B659" s="7">
        <v>46.96</v>
      </c>
      <c r="C659" s="7">
        <v>4.6399999999999997</v>
      </c>
      <c r="D659" s="7" t="s">
        <v>2380</v>
      </c>
      <c r="E659" s="7" t="s">
        <v>2380</v>
      </c>
      <c r="F659" s="7" t="s">
        <v>2383</v>
      </c>
      <c r="G659" s="7">
        <f>IF('OG Medical Examinations'!G659="No major surgery",0,VALUE('OG Medical Examinations'!G659))</f>
        <v>1</v>
      </c>
      <c r="H659" s="7" t="s">
        <v>2380</v>
      </c>
      <c r="I659" s="7" t="str">
        <f t="shared" si="10"/>
        <v>Obesity</v>
      </c>
    </row>
    <row r="660" spans="1:9" x14ac:dyDescent="0.25">
      <c r="A660" s="7" t="s">
        <v>1712</v>
      </c>
      <c r="B660" s="7">
        <v>30.495000000000001</v>
      </c>
      <c r="C660" s="7">
        <v>9.5299999999999994</v>
      </c>
      <c r="D660" s="7" t="s">
        <v>2380</v>
      </c>
      <c r="E660" s="7" t="s">
        <v>2380</v>
      </c>
      <c r="F660" s="7" t="s">
        <v>2380</v>
      </c>
      <c r="G660" s="7">
        <f>IF('OG Medical Examinations'!G660="No major surgery",0,VALUE('OG Medical Examinations'!G660))</f>
        <v>0</v>
      </c>
      <c r="H660" s="7" t="s">
        <v>2380</v>
      </c>
      <c r="I660" s="7" t="str">
        <f t="shared" si="10"/>
        <v>Obesity</v>
      </c>
    </row>
    <row r="661" spans="1:9" x14ac:dyDescent="0.25">
      <c r="A661" s="7" t="s">
        <v>1711</v>
      </c>
      <c r="B661" s="7">
        <v>17.954999999999998</v>
      </c>
      <c r="C661" s="7">
        <v>5.29</v>
      </c>
      <c r="D661" s="7" t="s">
        <v>2383</v>
      </c>
      <c r="E661" s="7" t="s">
        <v>2380</v>
      </c>
      <c r="F661" s="7" t="s">
        <v>2380</v>
      </c>
      <c r="G661" s="7">
        <f>IF('OG Medical Examinations'!G661="No major surgery",0,VALUE('OG Medical Examinations'!G661))</f>
        <v>1</v>
      </c>
      <c r="H661" s="7" t="s">
        <v>2383</v>
      </c>
      <c r="I661" s="7" t="str">
        <f t="shared" si="10"/>
        <v>Underweight</v>
      </c>
    </row>
    <row r="662" spans="1:9" x14ac:dyDescent="0.25">
      <c r="A662" s="7" t="s">
        <v>1710</v>
      </c>
      <c r="B662" s="7">
        <v>25.6</v>
      </c>
      <c r="C662" s="7">
        <v>10.95</v>
      </c>
      <c r="D662" s="7" t="s">
        <v>2380</v>
      </c>
      <c r="E662" s="7" t="s">
        <v>2380</v>
      </c>
      <c r="F662" s="7" t="s">
        <v>2380</v>
      </c>
      <c r="G662" s="7">
        <f>IF('OG Medical Examinations'!G662="No major surgery",0,VALUE('OG Medical Examinations'!G662))</f>
        <v>3</v>
      </c>
      <c r="H662" s="7" t="s">
        <v>2380</v>
      </c>
      <c r="I662" s="7" t="str">
        <f t="shared" si="10"/>
        <v>Overweight</v>
      </c>
    </row>
    <row r="663" spans="1:9" x14ac:dyDescent="0.25">
      <c r="A663" s="7" t="s">
        <v>1709</v>
      </c>
      <c r="B663" s="7">
        <v>34.21</v>
      </c>
      <c r="C663" s="7">
        <v>9.17</v>
      </c>
      <c r="D663" s="7" t="s">
        <v>2380</v>
      </c>
      <c r="E663" s="7" t="s">
        <v>2380</v>
      </c>
      <c r="F663" s="7" t="s">
        <v>2380</v>
      </c>
      <c r="G663" s="7">
        <f>IF('OG Medical Examinations'!G663="No major surgery",0,VALUE('OG Medical Examinations'!G663))</f>
        <v>0</v>
      </c>
      <c r="H663" s="7" t="s">
        <v>2380</v>
      </c>
      <c r="I663" s="7" t="str">
        <f t="shared" si="10"/>
        <v>Obesity</v>
      </c>
    </row>
    <row r="664" spans="1:9" x14ac:dyDescent="0.25">
      <c r="A664" s="7" t="s">
        <v>1708</v>
      </c>
      <c r="B664" s="7">
        <v>39.74</v>
      </c>
      <c r="C664" s="7">
        <v>7.39</v>
      </c>
      <c r="D664" s="7" t="s">
        <v>2380</v>
      </c>
      <c r="E664" s="7" t="s">
        <v>2380</v>
      </c>
      <c r="F664" s="7" t="s">
        <v>2380</v>
      </c>
      <c r="G664" s="7">
        <f>IF('OG Medical Examinations'!G664="No major surgery",0,VALUE('OG Medical Examinations'!G664))</f>
        <v>0</v>
      </c>
      <c r="H664" s="7" t="s">
        <v>2380</v>
      </c>
      <c r="I664" s="7" t="str">
        <f t="shared" si="10"/>
        <v>Obesity</v>
      </c>
    </row>
    <row r="665" spans="1:9" x14ac:dyDescent="0.25">
      <c r="A665" s="7" t="s">
        <v>1707</v>
      </c>
      <c r="B665" s="7">
        <v>49.53</v>
      </c>
      <c r="C665" s="7">
        <v>9.1300000000000008</v>
      </c>
      <c r="D665" s="7" t="s">
        <v>2383</v>
      </c>
      <c r="E665" s="7" t="s">
        <v>2380</v>
      </c>
      <c r="F665" s="7" t="s">
        <v>2380</v>
      </c>
      <c r="G665" s="7">
        <f>IF('OG Medical Examinations'!G665="No major surgery",0,VALUE('OG Medical Examinations'!G665))</f>
        <v>0</v>
      </c>
      <c r="H665" s="7" t="s">
        <v>2380</v>
      </c>
      <c r="I665" s="7" t="str">
        <f t="shared" si="10"/>
        <v>Obesity</v>
      </c>
    </row>
    <row r="666" spans="1:9" x14ac:dyDescent="0.25">
      <c r="A666" s="7" t="s">
        <v>1706</v>
      </c>
      <c r="B666" s="7">
        <v>39.33</v>
      </c>
      <c r="C666" s="7">
        <v>10.4</v>
      </c>
      <c r="D666" s="7" t="s">
        <v>2380</v>
      </c>
      <c r="E666" s="7" t="s">
        <v>2380</v>
      </c>
      <c r="F666" s="7" t="s">
        <v>2380</v>
      </c>
      <c r="G666" s="7">
        <f>IF('OG Medical Examinations'!G666="No major surgery",0,VALUE('OG Medical Examinations'!G666))</f>
        <v>3</v>
      </c>
      <c r="H666" s="7" t="s">
        <v>2380</v>
      </c>
      <c r="I666" s="7" t="str">
        <f t="shared" si="10"/>
        <v>Obesity</v>
      </c>
    </row>
    <row r="667" spans="1:9" x14ac:dyDescent="0.25">
      <c r="A667" s="7" t="s">
        <v>1705</v>
      </c>
      <c r="B667" s="7">
        <v>39.979999999999997</v>
      </c>
      <c r="C667" s="7">
        <v>9.4600000000000009</v>
      </c>
      <c r="D667" s="7" t="s">
        <v>2383</v>
      </c>
      <c r="E667" s="7" t="s">
        <v>2380</v>
      </c>
      <c r="F667" s="7" t="s">
        <v>2380</v>
      </c>
      <c r="G667" s="7">
        <f>IF('OG Medical Examinations'!G667="No major surgery",0,VALUE('OG Medical Examinations'!G667))</f>
        <v>2</v>
      </c>
      <c r="H667" s="7" t="s">
        <v>2380</v>
      </c>
      <c r="I667" s="7" t="str">
        <f t="shared" si="10"/>
        <v>Obesity</v>
      </c>
    </row>
    <row r="668" spans="1:9" x14ac:dyDescent="0.25">
      <c r="A668" s="7" t="s">
        <v>1704</v>
      </c>
      <c r="B668" s="7">
        <v>46.51</v>
      </c>
      <c r="C668" s="7">
        <v>8.69</v>
      </c>
      <c r="D668" s="7" t="s">
        <v>2383</v>
      </c>
      <c r="E668" s="7" t="s">
        <v>2380</v>
      </c>
      <c r="F668" s="7" t="s">
        <v>2380</v>
      </c>
      <c r="G668" s="7">
        <f>IF('OG Medical Examinations'!G668="No major surgery",0,VALUE('OG Medical Examinations'!G668))</f>
        <v>0</v>
      </c>
      <c r="H668" s="7" t="s">
        <v>2380</v>
      </c>
      <c r="I668" s="7" t="str">
        <f t="shared" si="10"/>
        <v>Obesity</v>
      </c>
    </row>
    <row r="669" spans="1:9" x14ac:dyDescent="0.25">
      <c r="A669" s="7" t="s">
        <v>1703</v>
      </c>
      <c r="B669" s="7">
        <v>43.58</v>
      </c>
      <c r="C669" s="7">
        <v>4.2300000000000004</v>
      </c>
      <c r="D669" s="7" t="s">
        <v>2380</v>
      </c>
      <c r="E669" s="7" t="s">
        <v>2380</v>
      </c>
      <c r="F669" s="7" t="s">
        <v>2383</v>
      </c>
      <c r="G669" s="7">
        <f>IF('OG Medical Examinations'!G669="No major surgery",0,VALUE('OG Medical Examinations'!G669))</f>
        <v>1</v>
      </c>
      <c r="H669" s="7" t="s">
        <v>2380</v>
      </c>
      <c r="I669" s="7" t="str">
        <f t="shared" si="10"/>
        <v>Obesity</v>
      </c>
    </row>
    <row r="670" spans="1:9" x14ac:dyDescent="0.25">
      <c r="A670" s="7" t="s">
        <v>1702</v>
      </c>
      <c r="B670" s="7">
        <v>42.28</v>
      </c>
      <c r="C670" s="7">
        <v>9.16</v>
      </c>
      <c r="D670" s="7" t="s">
        <v>2383</v>
      </c>
      <c r="E670" s="7" t="s">
        <v>2380</v>
      </c>
      <c r="F670" s="7" t="s">
        <v>2380</v>
      </c>
      <c r="G670" s="7">
        <f>IF('OG Medical Examinations'!G670="No major surgery",0,VALUE('OG Medical Examinations'!G670))</f>
        <v>1</v>
      </c>
      <c r="H670" s="7" t="s">
        <v>2380</v>
      </c>
      <c r="I670" s="7" t="str">
        <f t="shared" si="10"/>
        <v>Obesity</v>
      </c>
    </row>
    <row r="671" spans="1:9" x14ac:dyDescent="0.25">
      <c r="A671" s="7" t="s">
        <v>1701</v>
      </c>
      <c r="B671" s="7">
        <v>35.520000000000003</v>
      </c>
      <c r="C671" s="7">
        <v>8.26</v>
      </c>
      <c r="D671" s="7" t="s">
        <v>2380</v>
      </c>
      <c r="E671" s="7" t="s">
        <v>2380</v>
      </c>
      <c r="F671" s="7" t="s">
        <v>2380</v>
      </c>
      <c r="G671" s="7">
        <f>IF('OG Medical Examinations'!G671="No major surgery",0,VALUE('OG Medical Examinations'!G671))</f>
        <v>0</v>
      </c>
      <c r="H671" s="7" t="s">
        <v>2380</v>
      </c>
      <c r="I671" s="7" t="str">
        <f t="shared" si="10"/>
        <v>Obesity</v>
      </c>
    </row>
    <row r="672" spans="1:9" x14ac:dyDescent="0.25">
      <c r="A672" s="7" t="s">
        <v>1700</v>
      </c>
      <c r="B672" s="7">
        <v>33.6</v>
      </c>
      <c r="C672" s="7">
        <v>11.25</v>
      </c>
      <c r="D672" s="7" t="s">
        <v>2380</v>
      </c>
      <c r="E672" s="7" t="s">
        <v>2380</v>
      </c>
      <c r="F672" s="7" t="s">
        <v>2380</v>
      </c>
      <c r="G672" s="7">
        <f>IF('OG Medical Examinations'!G672="No major surgery",0,VALUE('OG Medical Examinations'!G672))</f>
        <v>0</v>
      </c>
      <c r="H672" s="7" t="s">
        <v>2380</v>
      </c>
      <c r="I672" s="7" t="str">
        <f t="shared" si="10"/>
        <v>Obesity</v>
      </c>
    </row>
    <row r="673" spans="1:9" x14ac:dyDescent="0.25">
      <c r="A673" s="7" t="s">
        <v>1699</v>
      </c>
      <c r="B673" s="7">
        <v>22.42</v>
      </c>
      <c r="C673" s="7">
        <v>6.74</v>
      </c>
      <c r="D673" s="7" t="s">
        <v>2380</v>
      </c>
      <c r="E673" s="7" t="s">
        <v>2380</v>
      </c>
      <c r="F673" s="7" t="s">
        <v>2380</v>
      </c>
      <c r="G673" s="7">
        <f>IF('OG Medical Examinations'!G673="No major surgery",0,VALUE('OG Medical Examinations'!G673))</f>
        <v>0</v>
      </c>
      <c r="H673" s="7" t="s">
        <v>2383</v>
      </c>
      <c r="I673" s="7" t="str">
        <f t="shared" si="10"/>
        <v>Normal Weight</v>
      </c>
    </row>
    <row r="674" spans="1:9" x14ac:dyDescent="0.25">
      <c r="A674" s="7" t="s">
        <v>1698</v>
      </c>
      <c r="B674" s="7">
        <v>46.86</v>
      </c>
      <c r="C674" s="7">
        <v>4.87</v>
      </c>
      <c r="D674" s="7" t="s">
        <v>2380</v>
      </c>
      <c r="E674" s="7" t="s">
        <v>2380</v>
      </c>
      <c r="F674" s="7" t="s">
        <v>2380</v>
      </c>
      <c r="G674" s="7">
        <f>IF('OG Medical Examinations'!G674="No major surgery",0,VALUE('OG Medical Examinations'!G674))</f>
        <v>0</v>
      </c>
      <c r="H674" s="7" t="s">
        <v>2380</v>
      </c>
      <c r="I674" s="7" t="str">
        <f t="shared" si="10"/>
        <v>Obesity</v>
      </c>
    </row>
    <row r="675" spans="1:9" x14ac:dyDescent="0.25">
      <c r="A675" s="7" t="s">
        <v>1697</v>
      </c>
      <c r="B675" s="7">
        <v>32.965000000000003</v>
      </c>
      <c r="C675" s="7">
        <v>6.68</v>
      </c>
      <c r="D675" s="7" t="s">
        <v>2380</v>
      </c>
      <c r="E675" s="7" t="s">
        <v>2380</v>
      </c>
      <c r="F675" s="7" t="s">
        <v>2380</v>
      </c>
      <c r="G675" s="7">
        <f>IF('OG Medical Examinations'!G675="No major surgery",0,VALUE('OG Medical Examinations'!G675))</f>
        <v>3</v>
      </c>
      <c r="H675" s="7" t="s">
        <v>2380</v>
      </c>
      <c r="I675" s="7" t="str">
        <f t="shared" si="10"/>
        <v>Obesity</v>
      </c>
    </row>
    <row r="676" spans="1:9" x14ac:dyDescent="0.25">
      <c r="A676" s="7" t="s">
        <v>1696</v>
      </c>
      <c r="B676" s="7">
        <v>39.340000000000003</v>
      </c>
      <c r="C676" s="7">
        <v>5.0199999999999996</v>
      </c>
      <c r="D676" s="7" t="s">
        <v>2383</v>
      </c>
      <c r="E676" s="7" t="s">
        <v>2380</v>
      </c>
      <c r="F676" s="7" t="s">
        <v>2383</v>
      </c>
      <c r="G676" s="7">
        <f>IF('OG Medical Examinations'!G676="No major surgery",0,VALUE('OG Medical Examinations'!G676))</f>
        <v>1</v>
      </c>
      <c r="H676" s="7" t="s">
        <v>2380</v>
      </c>
      <c r="I676" s="7" t="str">
        <f t="shared" si="10"/>
        <v>Obesity</v>
      </c>
    </row>
    <row r="677" spans="1:9" x14ac:dyDescent="0.25">
      <c r="A677" s="7" t="s">
        <v>1695</v>
      </c>
      <c r="B677" s="7">
        <v>47</v>
      </c>
      <c r="C677" s="7">
        <v>10.64</v>
      </c>
      <c r="D677" s="7" t="s">
        <v>2383</v>
      </c>
      <c r="E677" s="7" t="s">
        <v>2380</v>
      </c>
      <c r="F677" s="7" t="s">
        <v>2380</v>
      </c>
      <c r="G677" s="7">
        <f>IF('OG Medical Examinations'!G677="No major surgery",0,VALUE('OG Medical Examinations'!G677))</f>
        <v>0</v>
      </c>
      <c r="H677" s="7" t="s">
        <v>2380</v>
      </c>
      <c r="I677" s="7" t="str">
        <f t="shared" si="10"/>
        <v>Obesity</v>
      </c>
    </row>
    <row r="678" spans="1:9" x14ac:dyDescent="0.25">
      <c r="A678" s="7" t="s">
        <v>1694</v>
      </c>
      <c r="B678" s="7">
        <v>36.71</v>
      </c>
      <c r="C678" s="7">
        <v>8.74</v>
      </c>
      <c r="D678" s="7" t="s">
        <v>2383</v>
      </c>
      <c r="E678" s="7" t="s">
        <v>2380</v>
      </c>
      <c r="F678" s="7" t="s">
        <v>2380</v>
      </c>
      <c r="G678" s="7">
        <f>IF('OG Medical Examinations'!G678="No major surgery",0,VALUE('OG Medical Examinations'!G678))</f>
        <v>0</v>
      </c>
      <c r="H678" s="7" t="s">
        <v>2380</v>
      </c>
      <c r="I678" s="7" t="str">
        <f t="shared" si="10"/>
        <v>Obesity</v>
      </c>
    </row>
    <row r="679" spans="1:9" x14ac:dyDescent="0.25">
      <c r="A679" s="7" t="s">
        <v>1693</v>
      </c>
      <c r="B679" s="7">
        <v>53.48</v>
      </c>
      <c r="C679" s="7">
        <v>5.64</v>
      </c>
      <c r="D679" s="7" t="s">
        <v>2380</v>
      </c>
      <c r="E679" s="7" t="s">
        <v>2380</v>
      </c>
      <c r="F679" s="7" t="s">
        <v>2380</v>
      </c>
      <c r="G679" s="7">
        <f>IF('OG Medical Examinations'!G679="No major surgery",0,VALUE('OG Medical Examinations'!G679))</f>
        <v>0</v>
      </c>
      <c r="H679" s="7" t="s">
        <v>2380</v>
      </c>
      <c r="I679" s="7" t="str">
        <f t="shared" si="10"/>
        <v>Obesity</v>
      </c>
    </row>
    <row r="680" spans="1:9" x14ac:dyDescent="0.25">
      <c r="A680" s="7" t="s">
        <v>1692</v>
      </c>
      <c r="B680" s="7">
        <v>35.5</v>
      </c>
      <c r="C680" s="7">
        <v>10.37</v>
      </c>
      <c r="D680" s="7" t="s">
        <v>2380</v>
      </c>
      <c r="E680" s="7" t="s">
        <v>2380</v>
      </c>
      <c r="F680" s="7" t="s">
        <v>2380</v>
      </c>
      <c r="G680" s="7">
        <f>IF('OG Medical Examinations'!G680="No major surgery",0,VALUE('OG Medical Examinations'!G680))</f>
        <v>0</v>
      </c>
      <c r="H680" s="7" t="s">
        <v>2380</v>
      </c>
      <c r="I680" s="7" t="str">
        <f t="shared" si="10"/>
        <v>Obesity</v>
      </c>
    </row>
    <row r="681" spans="1:9" x14ac:dyDescent="0.25">
      <c r="A681" s="7" t="s">
        <v>1691</v>
      </c>
      <c r="B681" s="7">
        <v>36.979999999999997</v>
      </c>
      <c r="C681" s="7">
        <v>9.56</v>
      </c>
      <c r="D681" s="7" t="s">
        <v>2383</v>
      </c>
      <c r="E681" s="7" t="s">
        <v>2380</v>
      </c>
      <c r="F681" s="7" t="s">
        <v>2380</v>
      </c>
      <c r="G681" s="7">
        <f>IF('OG Medical Examinations'!G681="No major surgery",0,VALUE('OG Medical Examinations'!G681))</f>
        <v>0</v>
      </c>
      <c r="H681" s="7" t="s">
        <v>2380</v>
      </c>
      <c r="I681" s="7" t="str">
        <f t="shared" si="10"/>
        <v>Obesity</v>
      </c>
    </row>
    <row r="682" spans="1:9" x14ac:dyDescent="0.25">
      <c r="A682" s="7" t="s">
        <v>1690</v>
      </c>
      <c r="B682" s="7">
        <v>32.395000000000003</v>
      </c>
      <c r="C682" s="7">
        <v>8.23</v>
      </c>
      <c r="D682" s="7" t="s">
        <v>2383</v>
      </c>
      <c r="E682" s="7" t="s">
        <v>2380</v>
      </c>
      <c r="F682" s="7" t="s">
        <v>2383</v>
      </c>
      <c r="G682" s="7">
        <f>IF('OG Medical Examinations'!G682="No major surgery",0,VALUE('OG Medical Examinations'!G682))</f>
        <v>1</v>
      </c>
      <c r="H682" s="7" t="s">
        <v>2380</v>
      </c>
      <c r="I682" s="7" t="str">
        <f t="shared" si="10"/>
        <v>Obesity</v>
      </c>
    </row>
    <row r="683" spans="1:9" x14ac:dyDescent="0.25">
      <c r="A683" s="7" t="s">
        <v>1689</v>
      </c>
      <c r="B683" s="7">
        <v>32.729999999999997</v>
      </c>
      <c r="C683" s="7">
        <v>7.03</v>
      </c>
      <c r="D683" s="7" t="s">
        <v>2380</v>
      </c>
      <c r="E683" s="7" t="s">
        <v>2380</v>
      </c>
      <c r="F683" s="7" t="s">
        <v>2380</v>
      </c>
      <c r="G683" s="7">
        <f>IF('OG Medical Examinations'!G683="No major surgery",0,VALUE('OG Medical Examinations'!G683))</f>
        <v>0</v>
      </c>
      <c r="H683" s="7" t="s">
        <v>2380</v>
      </c>
      <c r="I683" s="7" t="str">
        <f t="shared" si="10"/>
        <v>Obesity</v>
      </c>
    </row>
    <row r="684" spans="1:9" x14ac:dyDescent="0.25">
      <c r="A684" s="7" t="s">
        <v>1688</v>
      </c>
      <c r="B684" s="7">
        <v>20.52</v>
      </c>
      <c r="C684" s="7">
        <v>5.45</v>
      </c>
      <c r="D684" s="7" t="s">
        <v>2380</v>
      </c>
      <c r="E684" s="7" t="s">
        <v>2380</v>
      </c>
      <c r="F684" s="7" t="s">
        <v>2380</v>
      </c>
      <c r="G684" s="7">
        <f>IF('OG Medical Examinations'!G684="No major surgery",0,VALUE('OG Medical Examinations'!G684))</f>
        <v>1</v>
      </c>
      <c r="H684" s="7" t="s">
        <v>2383</v>
      </c>
      <c r="I684" s="7" t="str">
        <f t="shared" si="10"/>
        <v>Normal Weight</v>
      </c>
    </row>
    <row r="685" spans="1:9" x14ac:dyDescent="0.25">
      <c r="A685" s="7" t="s">
        <v>1687</v>
      </c>
      <c r="B685" s="7">
        <v>51.72</v>
      </c>
      <c r="C685" s="7">
        <v>5.76</v>
      </c>
      <c r="D685" s="7" t="s">
        <v>2380</v>
      </c>
      <c r="E685" s="7" t="s">
        <v>2380</v>
      </c>
      <c r="F685" s="7" t="s">
        <v>2380</v>
      </c>
      <c r="G685" s="7">
        <f>IF('OG Medical Examinations'!G685="No major surgery",0,VALUE('OG Medical Examinations'!G685))</f>
        <v>0</v>
      </c>
      <c r="H685" s="7" t="s">
        <v>2380</v>
      </c>
      <c r="I685" s="7" t="str">
        <f t="shared" si="10"/>
        <v>Obesity</v>
      </c>
    </row>
    <row r="686" spans="1:9" x14ac:dyDescent="0.25">
      <c r="A686" s="7" t="s">
        <v>1686</v>
      </c>
      <c r="B686" s="7">
        <v>50.2</v>
      </c>
      <c r="C686" s="7">
        <v>5.4</v>
      </c>
      <c r="D686" s="7" t="s">
        <v>2380</v>
      </c>
      <c r="E686" s="7" t="s">
        <v>2380</v>
      </c>
      <c r="F686" s="7" t="s">
        <v>2380</v>
      </c>
      <c r="G686" s="7">
        <f>IF('OG Medical Examinations'!G686="No major surgery",0,VALUE('OG Medical Examinations'!G686))</f>
        <v>0</v>
      </c>
      <c r="H686" s="7" t="s">
        <v>2380</v>
      </c>
      <c r="I686" s="7" t="str">
        <f t="shared" si="10"/>
        <v>Obesity</v>
      </c>
    </row>
    <row r="687" spans="1:9" x14ac:dyDescent="0.25">
      <c r="A687" s="7" t="s">
        <v>1685</v>
      </c>
      <c r="B687" s="7">
        <v>25.52</v>
      </c>
      <c r="C687" s="7">
        <v>6.35</v>
      </c>
      <c r="D687" s="7" t="s">
        <v>2380</v>
      </c>
      <c r="E687" s="7" t="s">
        <v>2380</v>
      </c>
      <c r="F687" s="7" t="s">
        <v>2383</v>
      </c>
      <c r="G687" s="7">
        <f>IF('OG Medical Examinations'!G687="No major surgery",0,VALUE('OG Medical Examinations'!G687))</f>
        <v>1</v>
      </c>
      <c r="H687" s="7" t="s">
        <v>2380</v>
      </c>
      <c r="I687" s="7" t="str">
        <f t="shared" si="10"/>
        <v>Overweight</v>
      </c>
    </row>
    <row r="688" spans="1:9" x14ac:dyDescent="0.25">
      <c r="A688" s="7" t="s">
        <v>1684</v>
      </c>
      <c r="B688" s="7">
        <v>35.200000000000003</v>
      </c>
      <c r="C688" s="7">
        <v>6.26</v>
      </c>
      <c r="D688" s="7" t="s">
        <v>2383</v>
      </c>
      <c r="E688" s="7" t="s">
        <v>2380</v>
      </c>
      <c r="F688" s="7" t="s">
        <v>2380</v>
      </c>
      <c r="G688" s="7">
        <f>IF('OG Medical Examinations'!G688="No major surgery",0,VALUE('OG Medical Examinations'!G688))</f>
        <v>2</v>
      </c>
      <c r="H688" s="7" t="s">
        <v>2380</v>
      </c>
      <c r="I688" s="7" t="str">
        <f t="shared" si="10"/>
        <v>Obesity</v>
      </c>
    </row>
    <row r="689" spans="1:9" x14ac:dyDescent="0.25">
      <c r="A689" s="7" t="s">
        <v>1683</v>
      </c>
      <c r="B689" s="7">
        <v>41.26</v>
      </c>
      <c r="C689" s="7">
        <v>5.97</v>
      </c>
      <c r="D689" s="7" t="s">
        <v>2383</v>
      </c>
      <c r="E689" s="7" t="s">
        <v>2380</v>
      </c>
      <c r="F689" s="7" t="s">
        <v>2380</v>
      </c>
      <c r="G689" s="7">
        <f>IF('OG Medical Examinations'!G689="No major surgery",0,VALUE('OG Medical Examinations'!G689))</f>
        <v>0</v>
      </c>
      <c r="H689" s="7" t="s">
        <v>2380</v>
      </c>
      <c r="I689" s="7" t="str">
        <f t="shared" si="10"/>
        <v>Obesity</v>
      </c>
    </row>
    <row r="690" spans="1:9" x14ac:dyDescent="0.25">
      <c r="A690" s="7" t="s">
        <v>1682</v>
      </c>
      <c r="B690" s="7">
        <v>17.195</v>
      </c>
      <c r="C690" s="7">
        <v>5.29</v>
      </c>
      <c r="D690" s="7" t="s">
        <v>2383</v>
      </c>
      <c r="E690" s="7" t="s">
        <v>2380</v>
      </c>
      <c r="F690" s="7" t="s">
        <v>2380</v>
      </c>
      <c r="G690" s="7">
        <f>IF('OG Medical Examinations'!G690="No major surgery",0,VALUE('OG Medical Examinations'!G690))</f>
        <v>0</v>
      </c>
      <c r="H690" s="7" t="s">
        <v>2383</v>
      </c>
      <c r="I690" s="7" t="str">
        <f t="shared" si="10"/>
        <v>Underweight</v>
      </c>
    </row>
    <row r="691" spans="1:9" x14ac:dyDescent="0.25">
      <c r="A691" s="7" t="s">
        <v>1681</v>
      </c>
      <c r="B691" s="7">
        <v>23.085000000000001</v>
      </c>
      <c r="C691" s="7">
        <v>4.2699999999999996</v>
      </c>
      <c r="D691" s="7" t="s">
        <v>2383</v>
      </c>
      <c r="E691" s="7" t="s">
        <v>2380</v>
      </c>
      <c r="F691" s="7" t="s">
        <v>2380</v>
      </c>
      <c r="G691" s="7">
        <f>IF('OG Medical Examinations'!G691="No major surgery",0,VALUE('OG Medical Examinations'!G691))</f>
        <v>2</v>
      </c>
      <c r="H691" s="7" t="s">
        <v>2380</v>
      </c>
      <c r="I691" s="7" t="str">
        <f t="shared" si="10"/>
        <v>Normal Weight</v>
      </c>
    </row>
    <row r="692" spans="1:9" x14ac:dyDescent="0.25">
      <c r="A692" s="7" t="s">
        <v>1680</v>
      </c>
      <c r="B692" s="7">
        <v>21.66</v>
      </c>
      <c r="C692" s="7">
        <v>5.2</v>
      </c>
      <c r="D692" s="7" t="s">
        <v>2383</v>
      </c>
      <c r="E692" s="7" t="s">
        <v>2380</v>
      </c>
      <c r="F692" s="7" t="s">
        <v>2380</v>
      </c>
      <c r="G692" s="7">
        <f>IF('OG Medical Examinations'!G692="No major surgery",0,VALUE('OG Medical Examinations'!G692))</f>
        <v>2</v>
      </c>
      <c r="H692" s="7" t="s">
        <v>2380</v>
      </c>
      <c r="I692" s="7" t="str">
        <f t="shared" si="10"/>
        <v>Normal Weight</v>
      </c>
    </row>
    <row r="693" spans="1:9" x14ac:dyDescent="0.25">
      <c r="A693" s="7" t="s">
        <v>1679</v>
      </c>
      <c r="B693" s="7">
        <v>36.47</v>
      </c>
      <c r="C693" s="7">
        <v>8.23</v>
      </c>
      <c r="D693" s="7" t="s">
        <v>2383</v>
      </c>
      <c r="E693" s="7" t="s">
        <v>2380</v>
      </c>
      <c r="F693" s="7" t="s">
        <v>2380</v>
      </c>
      <c r="G693" s="7">
        <f>IF('OG Medical Examinations'!G693="No major surgery",0,VALUE('OG Medical Examinations'!G693))</f>
        <v>0</v>
      </c>
      <c r="H693" s="7" t="s">
        <v>2380</v>
      </c>
      <c r="I693" s="7" t="str">
        <f t="shared" si="10"/>
        <v>Obesity</v>
      </c>
    </row>
    <row r="694" spans="1:9" x14ac:dyDescent="0.25">
      <c r="A694" s="7" t="s">
        <v>1678</v>
      </c>
      <c r="B694" s="7">
        <v>36.08</v>
      </c>
      <c r="C694" s="7">
        <v>10.33</v>
      </c>
      <c r="D694" s="7" t="s">
        <v>2383</v>
      </c>
      <c r="E694" s="7" t="s">
        <v>2380</v>
      </c>
      <c r="F694" s="7" t="s">
        <v>2380</v>
      </c>
      <c r="G694" s="7">
        <f>IF('OG Medical Examinations'!G694="No major surgery",0,VALUE('OG Medical Examinations'!G694))</f>
        <v>0</v>
      </c>
      <c r="H694" s="7" t="s">
        <v>2380</v>
      </c>
      <c r="I694" s="7" t="str">
        <f t="shared" si="10"/>
        <v>Obesity</v>
      </c>
    </row>
    <row r="695" spans="1:9" x14ac:dyDescent="0.25">
      <c r="A695" s="7" t="s">
        <v>1677</v>
      </c>
      <c r="B695" s="7">
        <v>23.18</v>
      </c>
      <c r="C695" s="7">
        <v>6.13</v>
      </c>
      <c r="D695" s="7" t="s">
        <v>2380</v>
      </c>
      <c r="E695" s="7" t="s">
        <v>2380</v>
      </c>
      <c r="F695" s="7" t="s">
        <v>2380</v>
      </c>
      <c r="G695" s="7">
        <f>IF('OG Medical Examinations'!G695="No major surgery",0,VALUE('OG Medical Examinations'!G695))</f>
        <v>0</v>
      </c>
      <c r="H695" s="7" t="s">
        <v>2380</v>
      </c>
      <c r="I695" s="7" t="str">
        <f t="shared" si="10"/>
        <v>Normal Weight</v>
      </c>
    </row>
    <row r="696" spans="1:9" x14ac:dyDescent="0.25">
      <c r="A696" s="7" t="s">
        <v>1676</v>
      </c>
      <c r="B696" s="7">
        <v>39.159999999999997</v>
      </c>
      <c r="C696" s="7">
        <v>8.08</v>
      </c>
      <c r="D696" s="7" t="s">
        <v>2380</v>
      </c>
      <c r="E696" s="7" t="s">
        <v>2380</v>
      </c>
      <c r="F696" s="7" t="s">
        <v>2380</v>
      </c>
      <c r="G696" s="7">
        <f>IF('OG Medical Examinations'!G696="No major surgery",0,VALUE('OG Medical Examinations'!G696))</f>
        <v>3</v>
      </c>
      <c r="H696" s="7" t="s">
        <v>2380</v>
      </c>
      <c r="I696" s="7" t="str">
        <f t="shared" si="10"/>
        <v>Obesity</v>
      </c>
    </row>
    <row r="697" spans="1:9" x14ac:dyDescent="0.25">
      <c r="A697" s="7" t="s">
        <v>1675</v>
      </c>
      <c r="B697" s="7">
        <v>38.19</v>
      </c>
      <c r="C697" s="7">
        <v>10.49</v>
      </c>
      <c r="D697" s="7" t="s">
        <v>2380</v>
      </c>
      <c r="E697" s="7" t="s">
        <v>2380</v>
      </c>
      <c r="F697" s="7" t="s">
        <v>2380</v>
      </c>
      <c r="G697" s="7">
        <f>IF('OG Medical Examinations'!G697="No major surgery",0,VALUE('OG Medical Examinations'!G697))</f>
        <v>3</v>
      </c>
      <c r="H697" s="7" t="s">
        <v>2380</v>
      </c>
      <c r="I697" s="7" t="str">
        <f t="shared" si="10"/>
        <v>Obesity</v>
      </c>
    </row>
    <row r="698" spans="1:9" x14ac:dyDescent="0.25">
      <c r="A698" s="7" t="s">
        <v>1674</v>
      </c>
      <c r="B698" s="7">
        <v>26.41</v>
      </c>
      <c r="C698" s="7">
        <v>8.11</v>
      </c>
      <c r="D698" s="7" t="s">
        <v>2380</v>
      </c>
      <c r="E698" s="7" t="s">
        <v>2380</v>
      </c>
      <c r="F698" s="7" t="s">
        <v>2380</v>
      </c>
      <c r="G698" s="7">
        <f>IF('OG Medical Examinations'!G698="No major surgery",0,VALUE('OG Medical Examinations'!G698))</f>
        <v>3</v>
      </c>
      <c r="H698" s="7" t="s">
        <v>2380</v>
      </c>
      <c r="I698" s="7" t="str">
        <f t="shared" si="10"/>
        <v>Overweight</v>
      </c>
    </row>
    <row r="699" spans="1:9" x14ac:dyDescent="0.25">
      <c r="A699" s="7" t="s">
        <v>1673</v>
      </c>
      <c r="B699" s="7">
        <v>28.785</v>
      </c>
      <c r="C699" s="7">
        <v>6.6</v>
      </c>
      <c r="D699" s="7" t="s">
        <v>2380</v>
      </c>
      <c r="E699" s="7" t="s">
        <v>2380</v>
      </c>
      <c r="F699" s="7" t="s">
        <v>2380</v>
      </c>
      <c r="G699" s="7">
        <f>IF('OG Medical Examinations'!G699="No major surgery",0,VALUE('OG Medical Examinations'!G699))</f>
        <v>0</v>
      </c>
      <c r="H699" s="7" t="s">
        <v>2380</v>
      </c>
      <c r="I699" s="7" t="str">
        <f t="shared" si="10"/>
        <v>Overweight</v>
      </c>
    </row>
    <row r="700" spans="1:9" x14ac:dyDescent="0.25">
      <c r="A700" s="7" t="s">
        <v>1672</v>
      </c>
      <c r="B700" s="7">
        <v>26.695</v>
      </c>
      <c r="C700" s="7">
        <v>10.14</v>
      </c>
      <c r="D700" s="7" t="s">
        <v>2383</v>
      </c>
      <c r="E700" s="7" t="s">
        <v>2380</v>
      </c>
      <c r="F700" s="7" t="s">
        <v>2383</v>
      </c>
      <c r="G700" s="7">
        <f>IF('OG Medical Examinations'!G700="No major surgery",0,VALUE('OG Medical Examinations'!G700))</f>
        <v>1</v>
      </c>
      <c r="H700" s="7" t="s">
        <v>2380</v>
      </c>
      <c r="I700" s="7" t="str">
        <f t="shared" si="10"/>
        <v>Overweight</v>
      </c>
    </row>
    <row r="701" spans="1:9" x14ac:dyDescent="0.25">
      <c r="A701" s="7" t="s">
        <v>1671</v>
      </c>
      <c r="B701" s="7">
        <v>32.799999999999997</v>
      </c>
      <c r="C701" s="7">
        <v>6.06</v>
      </c>
      <c r="D701" s="7" t="s">
        <v>2383</v>
      </c>
      <c r="E701" s="7" t="s">
        <v>2380</v>
      </c>
      <c r="F701" s="7" t="s">
        <v>2380</v>
      </c>
      <c r="G701" s="7">
        <f>IF('OG Medical Examinations'!G701="No major surgery",0,VALUE('OG Medical Examinations'!G701))</f>
        <v>1</v>
      </c>
      <c r="H701" s="7" t="s">
        <v>2380</v>
      </c>
      <c r="I701" s="7" t="str">
        <f t="shared" si="10"/>
        <v>Obesity</v>
      </c>
    </row>
    <row r="702" spans="1:9" x14ac:dyDescent="0.25">
      <c r="A702" s="7" t="s">
        <v>1670</v>
      </c>
      <c r="B702" s="7">
        <v>35.869999999999997</v>
      </c>
      <c r="C702" s="7">
        <v>9.91</v>
      </c>
      <c r="D702" s="7" t="s">
        <v>2383</v>
      </c>
      <c r="E702" s="7" t="s">
        <v>2380</v>
      </c>
      <c r="F702" s="7" t="s">
        <v>2380</v>
      </c>
      <c r="G702" s="7">
        <f>IF('OG Medical Examinations'!G702="No major surgery",0,VALUE('OG Medical Examinations'!G702))</f>
        <v>0</v>
      </c>
      <c r="H702" s="7" t="s">
        <v>2380</v>
      </c>
      <c r="I702" s="7" t="str">
        <f t="shared" si="10"/>
        <v>Obesity</v>
      </c>
    </row>
    <row r="703" spans="1:9" x14ac:dyDescent="0.25">
      <c r="A703" s="7" t="s">
        <v>1669</v>
      </c>
      <c r="B703" s="7">
        <v>21.66</v>
      </c>
      <c r="C703" s="7">
        <v>4.1399999999999997</v>
      </c>
      <c r="D703" s="7" t="s">
        <v>2383</v>
      </c>
      <c r="E703" s="7" t="s">
        <v>2380</v>
      </c>
      <c r="F703" s="7" t="s">
        <v>2380</v>
      </c>
      <c r="G703" s="7">
        <f>IF('OG Medical Examinations'!G703="No major surgery",0,VALUE('OG Medical Examinations'!G703))</f>
        <v>2</v>
      </c>
      <c r="H703" s="7" t="s">
        <v>2380</v>
      </c>
      <c r="I703" s="7" t="str">
        <f t="shared" si="10"/>
        <v>Normal Weight</v>
      </c>
    </row>
    <row r="704" spans="1:9" x14ac:dyDescent="0.25">
      <c r="A704" s="7" t="s">
        <v>1668</v>
      </c>
      <c r="B704" s="7">
        <v>37.72</v>
      </c>
      <c r="C704" s="7">
        <v>4.38</v>
      </c>
      <c r="D704" s="7" t="s">
        <v>2383</v>
      </c>
      <c r="E704" s="7" t="s">
        <v>2380</v>
      </c>
      <c r="F704" s="7" t="s">
        <v>2383</v>
      </c>
      <c r="G704" s="7">
        <f>IF('OG Medical Examinations'!G704="No major surgery",0,VALUE('OG Medical Examinations'!G704))</f>
        <v>1</v>
      </c>
      <c r="H704" s="7" t="s">
        <v>2380</v>
      </c>
      <c r="I704" s="7" t="str">
        <f t="shared" si="10"/>
        <v>Obesity</v>
      </c>
    </row>
    <row r="705" spans="1:9" x14ac:dyDescent="0.25">
      <c r="A705" s="7" t="s">
        <v>1667</v>
      </c>
      <c r="B705" s="7">
        <v>39.700000000000003</v>
      </c>
      <c r="C705" s="7">
        <v>9.83</v>
      </c>
      <c r="D705" s="7" t="s">
        <v>2380</v>
      </c>
      <c r="E705" s="7" t="s">
        <v>2380</v>
      </c>
      <c r="F705" s="7" t="s">
        <v>2380</v>
      </c>
      <c r="G705" s="7">
        <f>IF('OG Medical Examinations'!G705="No major surgery",0,VALUE('OG Medical Examinations'!G705))</f>
        <v>3</v>
      </c>
      <c r="H705" s="7" t="s">
        <v>2380</v>
      </c>
      <c r="I705" s="7" t="str">
        <f t="shared" si="10"/>
        <v>Obesity</v>
      </c>
    </row>
    <row r="706" spans="1:9" x14ac:dyDescent="0.25">
      <c r="A706" s="7" t="s">
        <v>1666</v>
      </c>
      <c r="B706" s="7">
        <v>35.97</v>
      </c>
      <c r="C706" s="7">
        <v>11.08</v>
      </c>
      <c r="D706" s="7" t="s">
        <v>2380</v>
      </c>
      <c r="E706" s="7" t="s">
        <v>2380</v>
      </c>
      <c r="F706" s="7" t="s">
        <v>2380</v>
      </c>
      <c r="G706" s="7">
        <f>IF('OG Medical Examinations'!G706="No major surgery",0,VALUE('OG Medical Examinations'!G706))</f>
        <v>3</v>
      </c>
      <c r="H706" s="7" t="s">
        <v>2380</v>
      </c>
      <c r="I706" s="7" t="str">
        <f t="shared" ref="I706:I769" si="11">IF(B706&lt;18.5,"Underweight",IF(B706&lt;25,"Normal Weight",IF(B706&lt;30,"Overweight","Obesity")))</f>
        <v>Obesity</v>
      </c>
    </row>
    <row r="707" spans="1:9" x14ac:dyDescent="0.25">
      <c r="A707" s="7" t="s">
        <v>1665</v>
      </c>
      <c r="B707" s="7">
        <v>37.85</v>
      </c>
      <c r="C707" s="7">
        <v>11.01</v>
      </c>
      <c r="D707" s="7" t="s">
        <v>2380</v>
      </c>
      <c r="E707" s="7" t="s">
        <v>2380</v>
      </c>
      <c r="F707" s="7" t="s">
        <v>2380</v>
      </c>
      <c r="G707" s="7">
        <f>IF('OG Medical Examinations'!G707="No major surgery",0,VALUE('OG Medical Examinations'!G707))</f>
        <v>0</v>
      </c>
      <c r="H707" s="7" t="s">
        <v>2380</v>
      </c>
      <c r="I707" s="7" t="str">
        <f t="shared" si="11"/>
        <v>Obesity</v>
      </c>
    </row>
    <row r="708" spans="1:9" x14ac:dyDescent="0.25">
      <c r="A708" s="7" t="s">
        <v>1664</v>
      </c>
      <c r="B708" s="7">
        <v>21.66</v>
      </c>
      <c r="C708" s="7">
        <v>4.37</v>
      </c>
      <c r="D708" s="7" t="s">
        <v>2380</v>
      </c>
      <c r="E708" s="7" t="s">
        <v>2383</v>
      </c>
      <c r="F708" s="7" t="s">
        <v>2380</v>
      </c>
      <c r="G708" s="7">
        <f>IF('OG Medical Examinations'!G708="No major surgery",0,VALUE('OG Medical Examinations'!G708))</f>
        <v>1</v>
      </c>
      <c r="H708" s="7" t="s">
        <v>2383</v>
      </c>
      <c r="I708" s="7" t="str">
        <f t="shared" si="11"/>
        <v>Normal Weight</v>
      </c>
    </row>
    <row r="709" spans="1:9" x14ac:dyDescent="0.25">
      <c r="A709" s="7" t="s">
        <v>1663</v>
      </c>
      <c r="B709" s="7">
        <v>39.369999999999997</v>
      </c>
      <c r="C709" s="7">
        <v>5.91</v>
      </c>
      <c r="D709" s="7" t="s">
        <v>2380</v>
      </c>
      <c r="E709" s="7" t="s">
        <v>2380</v>
      </c>
      <c r="F709" s="7" t="s">
        <v>2380</v>
      </c>
      <c r="G709" s="7">
        <f>IF('OG Medical Examinations'!G709="No major surgery",0,VALUE('OG Medical Examinations'!G709))</f>
        <v>2</v>
      </c>
      <c r="H709" s="7" t="s">
        <v>2380</v>
      </c>
      <c r="I709" s="7" t="str">
        <f t="shared" si="11"/>
        <v>Obesity</v>
      </c>
    </row>
    <row r="710" spans="1:9" x14ac:dyDescent="0.25">
      <c r="A710" s="7" t="s">
        <v>1662</v>
      </c>
      <c r="B710" s="7">
        <v>40.880000000000003</v>
      </c>
      <c r="C710" s="7">
        <v>7.65</v>
      </c>
      <c r="D710" s="7" t="s">
        <v>2380</v>
      </c>
      <c r="E710" s="7" t="s">
        <v>2380</v>
      </c>
      <c r="F710" s="7" t="s">
        <v>2380</v>
      </c>
      <c r="G710" s="7">
        <f>IF('OG Medical Examinations'!G710="No major surgery",0,VALUE('OG Medical Examinations'!G710))</f>
        <v>0</v>
      </c>
      <c r="H710" s="7" t="s">
        <v>2380</v>
      </c>
      <c r="I710" s="7" t="str">
        <f t="shared" si="11"/>
        <v>Obesity</v>
      </c>
    </row>
    <row r="711" spans="1:9" x14ac:dyDescent="0.25">
      <c r="A711" s="7" t="s">
        <v>1661</v>
      </c>
      <c r="B711" s="7">
        <v>26.22</v>
      </c>
      <c r="C711" s="7">
        <v>5.37</v>
      </c>
      <c r="D711" s="7" t="s">
        <v>2383</v>
      </c>
      <c r="E711" s="7" t="s">
        <v>2380</v>
      </c>
      <c r="F711" s="7" t="s">
        <v>2380</v>
      </c>
      <c r="G711" s="7">
        <f>IF('OG Medical Examinations'!G711="No major surgery",0,VALUE('OG Medical Examinations'!G711))</f>
        <v>2</v>
      </c>
      <c r="H711" s="7" t="s">
        <v>2380</v>
      </c>
      <c r="I711" s="7" t="str">
        <f t="shared" si="11"/>
        <v>Overweight</v>
      </c>
    </row>
    <row r="712" spans="1:9" x14ac:dyDescent="0.25">
      <c r="A712" s="7" t="s">
        <v>1660</v>
      </c>
      <c r="B712" s="7">
        <v>25.08</v>
      </c>
      <c r="C712" s="7">
        <v>5.75</v>
      </c>
      <c r="D712" s="7" t="s">
        <v>2383</v>
      </c>
      <c r="E712" s="7" t="s">
        <v>2380</v>
      </c>
      <c r="F712" s="7" t="s">
        <v>2380</v>
      </c>
      <c r="G712" s="7">
        <f>IF('OG Medical Examinations'!G712="No major surgery",0,VALUE('OG Medical Examinations'!G712))</f>
        <v>2</v>
      </c>
      <c r="H712" s="7" t="s">
        <v>2380</v>
      </c>
      <c r="I712" s="7" t="str">
        <f t="shared" si="11"/>
        <v>Overweight</v>
      </c>
    </row>
    <row r="713" spans="1:9" x14ac:dyDescent="0.25">
      <c r="A713" s="7" t="s">
        <v>1659</v>
      </c>
      <c r="B713" s="7">
        <v>39.1</v>
      </c>
      <c r="C713" s="7">
        <v>6.79</v>
      </c>
      <c r="D713" s="7" t="s">
        <v>2383</v>
      </c>
      <c r="E713" s="7" t="s">
        <v>2380</v>
      </c>
      <c r="F713" s="7" t="s">
        <v>2380</v>
      </c>
      <c r="G713" s="7">
        <f>IF('OG Medical Examinations'!G713="No major surgery",0,VALUE('OG Medical Examinations'!G713))</f>
        <v>2</v>
      </c>
      <c r="H713" s="7" t="s">
        <v>2380</v>
      </c>
      <c r="I713" s="7" t="str">
        <f t="shared" si="11"/>
        <v>Obesity</v>
      </c>
    </row>
    <row r="714" spans="1:9" x14ac:dyDescent="0.25">
      <c r="A714" s="7" t="s">
        <v>1658</v>
      </c>
      <c r="B714" s="7">
        <v>37.905000000000001</v>
      </c>
      <c r="C714" s="7">
        <v>7.03</v>
      </c>
      <c r="D714" s="7" t="s">
        <v>2380</v>
      </c>
      <c r="E714" s="7" t="s">
        <v>2380</v>
      </c>
      <c r="F714" s="7" t="s">
        <v>2380</v>
      </c>
      <c r="G714" s="7">
        <f>IF('OG Medical Examinations'!G714="No major surgery",0,VALUE('OG Medical Examinations'!G714))</f>
        <v>3</v>
      </c>
      <c r="H714" s="7" t="s">
        <v>2380</v>
      </c>
      <c r="I714" s="7" t="str">
        <f t="shared" si="11"/>
        <v>Obesity</v>
      </c>
    </row>
    <row r="715" spans="1:9" x14ac:dyDescent="0.25">
      <c r="A715" s="7" t="s">
        <v>1657</v>
      </c>
      <c r="B715" s="7">
        <v>43.35</v>
      </c>
      <c r="C715" s="7">
        <v>5.41</v>
      </c>
      <c r="D715" s="7" t="s">
        <v>2383</v>
      </c>
      <c r="E715" s="7" t="s">
        <v>2380</v>
      </c>
      <c r="F715" s="7" t="s">
        <v>2383</v>
      </c>
      <c r="G715" s="7">
        <f>IF('OG Medical Examinations'!G715="No major surgery",0,VALUE('OG Medical Examinations'!G715))</f>
        <v>1</v>
      </c>
      <c r="H715" s="7" t="s">
        <v>2380</v>
      </c>
      <c r="I715" s="7" t="str">
        <f t="shared" si="11"/>
        <v>Obesity</v>
      </c>
    </row>
    <row r="716" spans="1:9" x14ac:dyDescent="0.25">
      <c r="A716" s="7" t="s">
        <v>1656</v>
      </c>
      <c r="B716" s="7">
        <v>36.15</v>
      </c>
      <c r="C716" s="7">
        <v>8.0500000000000007</v>
      </c>
      <c r="D716" s="7" t="s">
        <v>2380</v>
      </c>
      <c r="E716" s="7" t="s">
        <v>2380</v>
      </c>
      <c r="F716" s="7" t="s">
        <v>2380</v>
      </c>
      <c r="G716" s="7">
        <f>IF('OG Medical Examinations'!G716="No major surgery",0,VALUE('OG Medical Examinations'!G716))</f>
        <v>0</v>
      </c>
      <c r="H716" s="7" t="s">
        <v>2380</v>
      </c>
      <c r="I716" s="7" t="str">
        <f t="shared" si="11"/>
        <v>Obesity</v>
      </c>
    </row>
    <row r="717" spans="1:9" x14ac:dyDescent="0.25">
      <c r="A717" s="7" t="s">
        <v>1655</v>
      </c>
      <c r="B717" s="7">
        <v>44.98</v>
      </c>
      <c r="C717" s="7">
        <v>5.94</v>
      </c>
      <c r="D717" s="7" t="s">
        <v>2380</v>
      </c>
      <c r="E717" s="7" t="s">
        <v>2380</v>
      </c>
      <c r="F717" s="7" t="s">
        <v>2380</v>
      </c>
      <c r="G717" s="7">
        <f>IF('OG Medical Examinations'!G717="No major surgery",0,VALUE('OG Medical Examinations'!G717))</f>
        <v>1</v>
      </c>
      <c r="H717" s="7" t="s">
        <v>2380</v>
      </c>
      <c r="I717" s="7" t="str">
        <f t="shared" si="11"/>
        <v>Obesity</v>
      </c>
    </row>
    <row r="718" spans="1:9" x14ac:dyDescent="0.25">
      <c r="A718" s="7" t="s">
        <v>1654</v>
      </c>
      <c r="B718" s="7">
        <v>38.28</v>
      </c>
      <c r="C718" s="7">
        <v>5.51</v>
      </c>
      <c r="D718" s="7" t="s">
        <v>2380</v>
      </c>
      <c r="E718" s="7" t="s">
        <v>2383</v>
      </c>
      <c r="F718" s="7" t="s">
        <v>2380</v>
      </c>
      <c r="G718" s="7">
        <f>IF('OG Medical Examinations'!G718="No major surgery",0,VALUE('OG Medical Examinations'!G718))</f>
        <v>1</v>
      </c>
      <c r="H718" s="7" t="s">
        <v>2380</v>
      </c>
      <c r="I718" s="7" t="str">
        <f t="shared" si="11"/>
        <v>Obesity</v>
      </c>
    </row>
    <row r="719" spans="1:9" x14ac:dyDescent="0.25">
      <c r="A719" s="7" t="s">
        <v>1653</v>
      </c>
      <c r="B719" s="7">
        <v>32.299999999999997</v>
      </c>
      <c r="C719" s="7">
        <v>6.55</v>
      </c>
      <c r="D719" s="7" t="s">
        <v>2383</v>
      </c>
      <c r="E719" s="7" t="s">
        <v>2380</v>
      </c>
      <c r="F719" s="7" t="s">
        <v>2380</v>
      </c>
      <c r="G719" s="7">
        <f>IF('OG Medical Examinations'!G719="No major surgery",0,VALUE('OG Medical Examinations'!G719))</f>
        <v>2</v>
      </c>
      <c r="H719" s="7" t="s">
        <v>2380</v>
      </c>
      <c r="I719" s="7" t="str">
        <f t="shared" si="11"/>
        <v>Obesity</v>
      </c>
    </row>
    <row r="720" spans="1:9" x14ac:dyDescent="0.25">
      <c r="A720" s="7" t="s">
        <v>1652</v>
      </c>
      <c r="B720" s="7">
        <v>39.51</v>
      </c>
      <c r="C720" s="7">
        <v>5.79</v>
      </c>
      <c r="D720" s="7" t="s">
        <v>2383</v>
      </c>
      <c r="E720" s="7" t="s">
        <v>2380</v>
      </c>
      <c r="F720" s="7" t="s">
        <v>2380</v>
      </c>
      <c r="G720" s="7">
        <f>IF('OG Medical Examinations'!G720="No major surgery",0,VALUE('OG Medical Examinations'!G720))</f>
        <v>0</v>
      </c>
      <c r="H720" s="7" t="s">
        <v>2380</v>
      </c>
      <c r="I720" s="7" t="str">
        <f t="shared" si="11"/>
        <v>Obesity</v>
      </c>
    </row>
    <row r="721" spans="1:9" x14ac:dyDescent="0.25">
      <c r="A721" s="7" t="s">
        <v>1651</v>
      </c>
      <c r="B721" s="7">
        <v>50.46</v>
      </c>
      <c r="C721" s="7">
        <v>4.5599999999999996</v>
      </c>
      <c r="D721" s="7" t="s">
        <v>2380</v>
      </c>
      <c r="E721" s="7" t="s">
        <v>2380</v>
      </c>
      <c r="F721" s="7" t="s">
        <v>2380</v>
      </c>
      <c r="G721" s="7">
        <f>IF('OG Medical Examinations'!G721="No major surgery",0,VALUE('OG Medical Examinations'!G721))</f>
        <v>0</v>
      </c>
      <c r="H721" s="7" t="s">
        <v>2380</v>
      </c>
      <c r="I721" s="7" t="str">
        <f t="shared" si="11"/>
        <v>Obesity</v>
      </c>
    </row>
    <row r="722" spans="1:9" x14ac:dyDescent="0.25">
      <c r="A722" s="7" t="s">
        <v>1650</v>
      </c>
      <c r="B722" s="7">
        <v>31.73</v>
      </c>
      <c r="C722" s="7">
        <v>7</v>
      </c>
      <c r="D722" s="7" t="s">
        <v>2380</v>
      </c>
      <c r="E722" s="7" t="s">
        <v>2380</v>
      </c>
      <c r="F722" s="7" t="s">
        <v>2380</v>
      </c>
      <c r="G722" s="7">
        <f>IF('OG Medical Examinations'!G722="No major surgery",0,VALUE('OG Medical Examinations'!G722))</f>
        <v>0</v>
      </c>
      <c r="H722" s="7" t="s">
        <v>2380</v>
      </c>
      <c r="I722" s="7" t="str">
        <f t="shared" si="11"/>
        <v>Obesity</v>
      </c>
    </row>
    <row r="723" spans="1:9" x14ac:dyDescent="0.25">
      <c r="A723" s="7" t="s">
        <v>1649</v>
      </c>
      <c r="B723" s="7">
        <v>32.1</v>
      </c>
      <c r="C723" s="7">
        <v>6.57</v>
      </c>
      <c r="D723" s="7" t="s">
        <v>2383</v>
      </c>
      <c r="E723" s="7" t="s">
        <v>2380</v>
      </c>
      <c r="F723" s="7" t="s">
        <v>2383</v>
      </c>
      <c r="G723" s="7">
        <f>IF('OG Medical Examinations'!G723="No major surgery",0,VALUE('OG Medical Examinations'!G723))</f>
        <v>1</v>
      </c>
      <c r="H723" s="7" t="s">
        <v>2380</v>
      </c>
      <c r="I723" s="7" t="str">
        <f t="shared" si="11"/>
        <v>Obesity</v>
      </c>
    </row>
    <row r="724" spans="1:9" x14ac:dyDescent="0.25">
      <c r="A724" s="7" t="s">
        <v>1648</v>
      </c>
      <c r="B724" s="7">
        <v>27.83</v>
      </c>
      <c r="C724" s="7">
        <v>11.61</v>
      </c>
      <c r="D724" s="7" t="s">
        <v>2383</v>
      </c>
      <c r="E724" s="7" t="s">
        <v>2380</v>
      </c>
      <c r="F724" s="7" t="s">
        <v>2383</v>
      </c>
      <c r="G724" s="7">
        <f>IF('OG Medical Examinations'!G724="No major surgery",0,VALUE('OG Medical Examinations'!G724))</f>
        <v>1</v>
      </c>
      <c r="H724" s="7" t="s">
        <v>2380</v>
      </c>
      <c r="I724" s="7" t="str">
        <f t="shared" si="11"/>
        <v>Overweight</v>
      </c>
    </row>
    <row r="725" spans="1:9" x14ac:dyDescent="0.25">
      <c r="A725" s="7" t="s">
        <v>1647</v>
      </c>
      <c r="B725" s="7">
        <v>27.72</v>
      </c>
      <c r="C725" s="7">
        <v>8.16</v>
      </c>
      <c r="D725" s="7" t="s">
        <v>2383</v>
      </c>
      <c r="E725" s="7" t="s">
        <v>2380</v>
      </c>
      <c r="F725" s="7" t="s">
        <v>2383</v>
      </c>
      <c r="G725" s="7">
        <f>IF('OG Medical Examinations'!G725="No major surgery",0,VALUE('OG Medical Examinations'!G725))</f>
        <v>1</v>
      </c>
      <c r="H725" s="7" t="s">
        <v>2380</v>
      </c>
      <c r="I725" s="7" t="str">
        <f t="shared" si="11"/>
        <v>Overweight</v>
      </c>
    </row>
    <row r="726" spans="1:9" x14ac:dyDescent="0.25">
      <c r="A726" s="7" t="s">
        <v>1646</v>
      </c>
      <c r="B726" s="7">
        <v>36.765000000000001</v>
      </c>
      <c r="C726" s="7">
        <v>4.4800000000000004</v>
      </c>
      <c r="D726" s="7" t="s">
        <v>2383</v>
      </c>
      <c r="E726" s="7" t="s">
        <v>2380</v>
      </c>
      <c r="F726" s="7" t="s">
        <v>2380</v>
      </c>
      <c r="G726" s="7">
        <f>IF('OG Medical Examinations'!G726="No major surgery",0,VALUE('OG Medical Examinations'!G726))</f>
        <v>2</v>
      </c>
      <c r="H726" s="7" t="s">
        <v>2380</v>
      </c>
      <c r="I726" s="7" t="str">
        <f t="shared" si="11"/>
        <v>Obesity</v>
      </c>
    </row>
    <row r="727" spans="1:9" x14ac:dyDescent="0.25">
      <c r="A727" s="7" t="s">
        <v>1645</v>
      </c>
      <c r="B727" s="7">
        <v>48.36</v>
      </c>
      <c r="C727" s="7">
        <v>4.08</v>
      </c>
      <c r="D727" s="7" t="s">
        <v>2380</v>
      </c>
      <c r="E727" s="7" t="s">
        <v>2380</v>
      </c>
      <c r="F727" s="7" t="s">
        <v>2380</v>
      </c>
      <c r="G727" s="7">
        <f>IF('OG Medical Examinations'!G727="No major surgery",0,VALUE('OG Medical Examinations'!G727))</f>
        <v>0</v>
      </c>
      <c r="H727" s="7" t="s">
        <v>2380</v>
      </c>
      <c r="I727" s="7" t="str">
        <f t="shared" si="11"/>
        <v>Obesity</v>
      </c>
    </row>
    <row r="728" spans="1:9" x14ac:dyDescent="0.25">
      <c r="A728" s="7" t="s">
        <v>1644</v>
      </c>
      <c r="B728" s="7">
        <v>31.445</v>
      </c>
      <c r="C728" s="7">
        <v>4.4000000000000004</v>
      </c>
      <c r="D728" s="7" t="s">
        <v>2383</v>
      </c>
      <c r="E728" s="7" t="s">
        <v>2380</v>
      </c>
      <c r="F728" s="7" t="s">
        <v>2380</v>
      </c>
      <c r="G728" s="7">
        <f>IF('OG Medical Examinations'!G728="No major surgery",0,VALUE('OG Medical Examinations'!G728))</f>
        <v>2</v>
      </c>
      <c r="H728" s="7" t="s">
        <v>2380</v>
      </c>
      <c r="I728" s="7" t="str">
        <f t="shared" si="11"/>
        <v>Obesity</v>
      </c>
    </row>
    <row r="729" spans="1:9" x14ac:dyDescent="0.25">
      <c r="A729" s="7" t="s">
        <v>1643</v>
      </c>
      <c r="B729" s="7">
        <v>27.55</v>
      </c>
      <c r="C729" s="7">
        <v>9.02</v>
      </c>
      <c r="D729" s="7" t="s">
        <v>2380</v>
      </c>
      <c r="E729" s="7" t="s">
        <v>2380</v>
      </c>
      <c r="F729" s="7" t="s">
        <v>2380</v>
      </c>
      <c r="G729" s="7">
        <f>IF('OG Medical Examinations'!G729="No major surgery",0,VALUE('OG Medical Examinations'!G729))</f>
        <v>0</v>
      </c>
      <c r="H729" s="7" t="s">
        <v>2380</v>
      </c>
      <c r="I729" s="7" t="str">
        <f t="shared" si="11"/>
        <v>Overweight</v>
      </c>
    </row>
    <row r="730" spans="1:9" x14ac:dyDescent="0.25">
      <c r="A730" s="7" t="s">
        <v>1642</v>
      </c>
      <c r="B730" s="7">
        <v>33.11</v>
      </c>
      <c r="C730" s="7">
        <v>8.06</v>
      </c>
      <c r="D730" s="7" t="s">
        <v>2380</v>
      </c>
      <c r="E730" s="7" t="s">
        <v>2380</v>
      </c>
      <c r="F730" s="7" t="s">
        <v>2380</v>
      </c>
      <c r="G730" s="7">
        <f>IF('OG Medical Examinations'!G730="No major surgery",0,VALUE('OG Medical Examinations'!G730))</f>
        <v>0</v>
      </c>
      <c r="H730" s="7" t="s">
        <v>2380</v>
      </c>
      <c r="I730" s="7" t="str">
        <f t="shared" si="11"/>
        <v>Obesity</v>
      </c>
    </row>
    <row r="731" spans="1:9" x14ac:dyDescent="0.25">
      <c r="A731" s="7" t="s">
        <v>1641</v>
      </c>
      <c r="B731" s="7">
        <v>36.85</v>
      </c>
      <c r="C731" s="7">
        <v>6.21</v>
      </c>
      <c r="D731" s="7" t="s">
        <v>2383</v>
      </c>
      <c r="E731" s="7" t="s">
        <v>2380</v>
      </c>
      <c r="F731" s="7" t="s">
        <v>2380</v>
      </c>
      <c r="G731" s="7">
        <f>IF('OG Medical Examinations'!G731="No major surgery",0,VALUE('OG Medical Examinations'!G731))</f>
        <v>2</v>
      </c>
      <c r="H731" s="7" t="s">
        <v>2380</v>
      </c>
      <c r="I731" s="7" t="str">
        <f t="shared" si="11"/>
        <v>Obesity</v>
      </c>
    </row>
    <row r="732" spans="1:9" x14ac:dyDescent="0.25">
      <c r="A732" s="7" t="s">
        <v>1640</v>
      </c>
      <c r="B732" s="7">
        <v>36.299999999999997</v>
      </c>
      <c r="C732" s="7">
        <v>5.79</v>
      </c>
      <c r="D732" s="7" t="s">
        <v>2383</v>
      </c>
      <c r="E732" s="7" t="s">
        <v>2380</v>
      </c>
      <c r="F732" s="7" t="s">
        <v>2380</v>
      </c>
      <c r="G732" s="7">
        <f>IF('OG Medical Examinations'!G732="No major surgery",0,VALUE('OG Medical Examinations'!G732))</f>
        <v>2</v>
      </c>
      <c r="H732" s="7" t="s">
        <v>2380</v>
      </c>
      <c r="I732" s="7" t="str">
        <f t="shared" si="11"/>
        <v>Obesity</v>
      </c>
    </row>
    <row r="733" spans="1:9" x14ac:dyDescent="0.25">
      <c r="A733" s="7" t="s">
        <v>1639</v>
      </c>
      <c r="B733" s="7">
        <v>45.34</v>
      </c>
      <c r="C733" s="7">
        <v>5.69</v>
      </c>
      <c r="D733" s="7" t="s">
        <v>2383</v>
      </c>
      <c r="E733" s="7" t="s">
        <v>2380</v>
      </c>
      <c r="F733" s="7" t="s">
        <v>2380</v>
      </c>
      <c r="G733" s="7">
        <f>IF('OG Medical Examinations'!G733="No major surgery",0,VALUE('OG Medical Examinations'!G733))</f>
        <v>0</v>
      </c>
      <c r="H733" s="7" t="s">
        <v>2380</v>
      </c>
      <c r="I733" s="7" t="str">
        <f t="shared" si="11"/>
        <v>Obesity</v>
      </c>
    </row>
    <row r="734" spans="1:9" x14ac:dyDescent="0.25">
      <c r="A734" s="7" t="s">
        <v>1638</v>
      </c>
      <c r="B734" s="7">
        <v>31.8</v>
      </c>
      <c r="C734" s="7">
        <v>5.36</v>
      </c>
      <c r="D734" s="7" t="s">
        <v>2383</v>
      </c>
      <c r="E734" s="7" t="s">
        <v>2380</v>
      </c>
      <c r="F734" s="7" t="s">
        <v>2380</v>
      </c>
      <c r="G734" s="7">
        <f>IF('OG Medical Examinations'!G734="No major surgery",0,VALUE('OG Medical Examinations'!G734))</f>
        <v>2</v>
      </c>
      <c r="H734" s="7" t="s">
        <v>2380</v>
      </c>
      <c r="I734" s="7" t="str">
        <f t="shared" si="11"/>
        <v>Obesity</v>
      </c>
    </row>
    <row r="735" spans="1:9" x14ac:dyDescent="0.25">
      <c r="A735" s="7" t="s">
        <v>1637</v>
      </c>
      <c r="B735" s="7">
        <v>41.02</v>
      </c>
      <c r="C735" s="7">
        <v>11.37</v>
      </c>
      <c r="D735" s="7" t="s">
        <v>2380</v>
      </c>
      <c r="E735" s="7" t="s">
        <v>2380</v>
      </c>
      <c r="F735" s="7" t="s">
        <v>2380</v>
      </c>
      <c r="G735" s="7">
        <f>IF('OG Medical Examinations'!G735="No major surgery",0,VALUE('OG Medical Examinations'!G735))</f>
        <v>0</v>
      </c>
      <c r="H735" s="7" t="s">
        <v>2380</v>
      </c>
      <c r="I735" s="7" t="str">
        <f t="shared" si="11"/>
        <v>Obesity</v>
      </c>
    </row>
    <row r="736" spans="1:9" x14ac:dyDescent="0.25">
      <c r="A736" s="7" t="s">
        <v>1636</v>
      </c>
      <c r="B736" s="7">
        <v>32.68</v>
      </c>
      <c r="C736" s="7">
        <v>11.87</v>
      </c>
      <c r="D736" s="7" t="s">
        <v>2380</v>
      </c>
      <c r="E736" s="7" t="s">
        <v>2380</v>
      </c>
      <c r="F736" s="7" t="s">
        <v>2380</v>
      </c>
      <c r="G736" s="7">
        <f>IF('OG Medical Examinations'!G736="No major surgery",0,VALUE('OG Medical Examinations'!G736))</f>
        <v>0</v>
      </c>
      <c r="H736" s="7" t="s">
        <v>2380</v>
      </c>
      <c r="I736" s="7" t="str">
        <f t="shared" si="11"/>
        <v>Obesity</v>
      </c>
    </row>
    <row r="737" spans="1:9" x14ac:dyDescent="0.25">
      <c r="A737" s="7" t="s">
        <v>1635</v>
      </c>
      <c r="B737" s="7">
        <v>21.7</v>
      </c>
      <c r="C737" s="7">
        <v>4.9000000000000004</v>
      </c>
      <c r="D737" s="7" t="s">
        <v>2380</v>
      </c>
      <c r="E737" s="7" t="s">
        <v>2380</v>
      </c>
      <c r="F737" s="7" t="s">
        <v>2383</v>
      </c>
      <c r="G737" s="7">
        <f>IF('OG Medical Examinations'!G737="No major surgery",0,VALUE('OG Medical Examinations'!G737))</f>
        <v>1</v>
      </c>
      <c r="H737" s="7" t="s">
        <v>2383</v>
      </c>
      <c r="I737" s="7" t="str">
        <f t="shared" si="11"/>
        <v>Normal Weight</v>
      </c>
    </row>
    <row r="738" spans="1:9" x14ac:dyDescent="0.25">
      <c r="A738" s="7" t="s">
        <v>1634</v>
      </c>
      <c r="B738" s="7">
        <v>40.479999999999997</v>
      </c>
      <c r="C738" s="7">
        <v>6.7</v>
      </c>
      <c r="D738" s="7" t="s">
        <v>2380</v>
      </c>
      <c r="E738" s="7" t="s">
        <v>2380</v>
      </c>
      <c r="F738" s="7" t="s">
        <v>2380</v>
      </c>
      <c r="G738" s="7">
        <f>IF('OG Medical Examinations'!G738="No major surgery",0,VALUE('OG Medical Examinations'!G738))</f>
        <v>3</v>
      </c>
      <c r="H738" s="7" t="s">
        <v>2380</v>
      </c>
      <c r="I738" s="7" t="str">
        <f t="shared" si="11"/>
        <v>Obesity</v>
      </c>
    </row>
    <row r="739" spans="1:9" x14ac:dyDescent="0.25">
      <c r="A739" s="7" t="s">
        <v>1633</v>
      </c>
      <c r="B739" s="7">
        <v>34.5</v>
      </c>
      <c r="C739" s="7">
        <v>10.3</v>
      </c>
      <c r="D739" s="7" t="s">
        <v>2380</v>
      </c>
      <c r="E739" s="7" t="s">
        <v>2380</v>
      </c>
      <c r="F739" s="7" t="s">
        <v>2380</v>
      </c>
      <c r="G739" s="7">
        <f>IF('OG Medical Examinations'!G739="No major surgery",0,VALUE('OG Medical Examinations'!G739))</f>
        <v>3</v>
      </c>
      <c r="H739" s="7" t="s">
        <v>2380</v>
      </c>
      <c r="I739" s="7" t="str">
        <f t="shared" si="11"/>
        <v>Obesity</v>
      </c>
    </row>
    <row r="740" spans="1:9" x14ac:dyDescent="0.25">
      <c r="A740" s="7" t="s">
        <v>1632</v>
      </c>
      <c r="B740" s="7">
        <v>45.9</v>
      </c>
      <c r="C740" s="7">
        <v>11.14</v>
      </c>
      <c r="D740" s="7" t="s">
        <v>2383</v>
      </c>
      <c r="E740" s="7" t="s">
        <v>2380</v>
      </c>
      <c r="F740" s="7" t="s">
        <v>2380</v>
      </c>
      <c r="G740" s="7">
        <f>IF('OG Medical Examinations'!G740="No major surgery",0,VALUE('OG Medical Examinations'!G740))</f>
        <v>1</v>
      </c>
      <c r="H740" s="7" t="s">
        <v>2380</v>
      </c>
      <c r="I740" s="7" t="str">
        <f t="shared" si="11"/>
        <v>Obesity</v>
      </c>
    </row>
    <row r="741" spans="1:9" x14ac:dyDescent="0.25">
      <c r="A741" s="7" t="s">
        <v>1631</v>
      </c>
      <c r="B741" s="7">
        <v>33.479999999999997</v>
      </c>
      <c r="C741" s="7">
        <v>4.74</v>
      </c>
      <c r="D741" s="7" t="s">
        <v>2383</v>
      </c>
      <c r="E741" s="7" t="s">
        <v>2380</v>
      </c>
      <c r="F741" s="7" t="s">
        <v>2380</v>
      </c>
      <c r="G741" s="7">
        <f>IF('OG Medical Examinations'!G741="No major surgery",0,VALUE('OG Medical Examinations'!G741))</f>
        <v>2</v>
      </c>
      <c r="H741" s="7" t="s">
        <v>2380</v>
      </c>
      <c r="I741" s="7" t="str">
        <f t="shared" si="11"/>
        <v>Obesity</v>
      </c>
    </row>
    <row r="742" spans="1:9" x14ac:dyDescent="0.25">
      <c r="A742" s="7" t="s">
        <v>1630</v>
      </c>
      <c r="B742" s="7">
        <v>28.31</v>
      </c>
      <c r="C742" s="7">
        <v>5.96</v>
      </c>
      <c r="D742" s="7" t="s">
        <v>2383</v>
      </c>
      <c r="E742" s="7" t="s">
        <v>2380</v>
      </c>
      <c r="F742" s="7" t="s">
        <v>2380</v>
      </c>
      <c r="G742" s="7">
        <f>IF('OG Medical Examinations'!G742="No major surgery",0,VALUE('OG Medical Examinations'!G742))</f>
        <v>2</v>
      </c>
      <c r="H742" s="7" t="s">
        <v>2380</v>
      </c>
      <c r="I742" s="7" t="str">
        <f t="shared" si="11"/>
        <v>Overweight</v>
      </c>
    </row>
    <row r="743" spans="1:9" x14ac:dyDescent="0.25">
      <c r="A743" s="7" t="s">
        <v>1629</v>
      </c>
      <c r="B743" s="7">
        <v>21.565000000000001</v>
      </c>
      <c r="C743" s="7">
        <v>4.95</v>
      </c>
      <c r="D743" s="7" t="s">
        <v>2380</v>
      </c>
      <c r="E743" s="7" t="s">
        <v>2383</v>
      </c>
      <c r="F743" s="7" t="s">
        <v>2380</v>
      </c>
      <c r="G743" s="7">
        <f>IF('OG Medical Examinations'!G743="No major surgery",0,VALUE('OG Medical Examinations'!G743))</f>
        <v>1</v>
      </c>
      <c r="H743" s="7" t="s">
        <v>2383</v>
      </c>
      <c r="I743" s="7" t="str">
        <f t="shared" si="11"/>
        <v>Normal Weight</v>
      </c>
    </row>
    <row r="744" spans="1:9" x14ac:dyDescent="0.25">
      <c r="A744" s="7" t="s">
        <v>1628</v>
      </c>
      <c r="B744" s="7">
        <v>35.590000000000003</v>
      </c>
      <c r="C744" s="7">
        <v>5.21</v>
      </c>
      <c r="D744" s="7" t="s">
        <v>2383</v>
      </c>
      <c r="E744" s="7" t="s">
        <v>2380</v>
      </c>
      <c r="F744" s="7" t="s">
        <v>2383</v>
      </c>
      <c r="G744" s="7">
        <f>IF('OG Medical Examinations'!G744="No major surgery",0,VALUE('OG Medical Examinations'!G744))</f>
        <v>1</v>
      </c>
      <c r="H744" s="7" t="s">
        <v>2380</v>
      </c>
      <c r="I744" s="7" t="str">
        <f t="shared" si="11"/>
        <v>Obesity</v>
      </c>
    </row>
    <row r="745" spans="1:9" x14ac:dyDescent="0.25">
      <c r="A745" s="7" t="s">
        <v>1627</v>
      </c>
      <c r="B745" s="7">
        <v>43.44</v>
      </c>
      <c r="C745" s="7">
        <v>4.8600000000000003</v>
      </c>
      <c r="D745" s="7" t="s">
        <v>2383</v>
      </c>
      <c r="E745" s="7" t="s">
        <v>2380</v>
      </c>
      <c r="F745" s="7" t="s">
        <v>2380</v>
      </c>
      <c r="G745" s="7">
        <f>IF('OG Medical Examinations'!G745="No major surgery",0,VALUE('OG Medical Examinations'!G745))</f>
        <v>0</v>
      </c>
      <c r="H745" s="7" t="s">
        <v>2380</v>
      </c>
      <c r="I745" s="7" t="str">
        <f t="shared" si="11"/>
        <v>Obesity</v>
      </c>
    </row>
    <row r="746" spans="1:9" x14ac:dyDescent="0.25">
      <c r="A746" s="7" t="s">
        <v>1626</v>
      </c>
      <c r="B746" s="7">
        <v>21.754999999999999</v>
      </c>
      <c r="C746" s="7">
        <v>7.79</v>
      </c>
      <c r="D746" s="7" t="s">
        <v>2383</v>
      </c>
      <c r="E746" s="7" t="s">
        <v>2380</v>
      </c>
      <c r="F746" s="7" t="s">
        <v>2380</v>
      </c>
      <c r="G746" s="7">
        <f>IF('OG Medical Examinations'!G746="No major surgery",0,VALUE('OG Medical Examinations'!G746))</f>
        <v>0</v>
      </c>
      <c r="H746" s="7" t="s">
        <v>2380</v>
      </c>
      <c r="I746" s="7" t="str">
        <f t="shared" si="11"/>
        <v>Normal Weight</v>
      </c>
    </row>
    <row r="747" spans="1:9" x14ac:dyDescent="0.25">
      <c r="A747" s="7" t="s">
        <v>1625</v>
      </c>
      <c r="B747" s="7">
        <v>44.55</v>
      </c>
      <c r="C747" s="7">
        <v>7.12</v>
      </c>
      <c r="D747" s="7" t="s">
        <v>2383</v>
      </c>
      <c r="E747" s="7" t="s">
        <v>2380</v>
      </c>
      <c r="F747" s="7" t="s">
        <v>2380</v>
      </c>
      <c r="G747" s="7">
        <f>IF('OG Medical Examinations'!G747="No major surgery",0,VALUE('OG Medical Examinations'!G747))</f>
        <v>1</v>
      </c>
      <c r="H747" s="7" t="s">
        <v>2380</v>
      </c>
      <c r="I747" s="7" t="str">
        <f t="shared" si="11"/>
        <v>Obesity</v>
      </c>
    </row>
    <row r="748" spans="1:9" x14ac:dyDescent="0.25">
      <c r="A748" s="7" t="s">
        <v>1624</v>
      </c>
      <c r="B748" s="7">
        <v>43.32</v>
      </c>
      <c r="C748" s="7">
        <v>4.67</v>
      </c>
      <c r="D748" s="7" t="s">
        <v>2383</v>
      </c>
      <c r="E748" s="7" t="s">
        <v>2380</v>
      </c>
      <c r="F748" s="7" t="s">
        <v>2380</v>
      </c>
      <c r="G748" s="7">
        <f>IF('OG Medical Examinations'!G748="No major surgery",0,VALUE('OG Medical Examinations'!G748))</f>
        <v>0</v>
      </c>
      <c r="H748" s="7" t="s">
        <v>2380</v>
      </c>
      <c r="I748" s="7" t="str">
        <f t="shared" si="11"/>
        <v>Obesity</v>
      </c>
    </row>
    <row r="749" spans="1:9" x14ac:dyDescent="0.25">
      <c r="A749" s="7" t="s">
        <v>1623</v>
      </c>
      <c r="B749" s="7">
        <v>31.23</v>
      </c>
      <c r="C749" s="7">
        <v>9.1199999999999992</v>
      </c>
      <c r="D749" s="7" t="s">
        <v>2383</v>
      </c>
      <c r="E749" s="7" t="s">
        <v>2380</v>
      </c>
      <c r="F749" s="7" t="s">
        <v>2383</v>
      </c>
      <c r="G749" s="7">
        <f>IF('OG Medical Examinations'!G749="No major surgery",0,VALUE('OG Medical Examinations'!G749))</f>
        <v>1</v>
      </c>
      <c r="H749" s="7" t="s">
        <v>2380</v>
      </c>
      <c r="I749" s="7" t="str">
        <f t="shared" si="11"/>
        <v>Obesity</v>
      </c>
    </row>
    <row r="750" spans="1:9" x14ac:dyDescent="0.25">
      <c r="A750" s="7" t="s">
        <v>1622</v>
      </c>
      <c r="B750" s="7">
        <v>42.81</v>
      </c>
      <c r="C750" s="7">
        <v>4.1500000000000004</v>
      </c>
      <c r="D750" s="7" t="s">
        <v>2380</v>
      </c>
      <c r="E750" s="7" t="s">
        <v>2380</v>
      </c>
      <c r="F750" s="7" t="s">
        <v>2380</v>
      </c>
      <c r="G750" s="7">
        <f>IF('OG Medical Examinations'!G750="No major surgery",0,VALUE('OG Medical Examinations'!G750))</f>
        <v>1</v>
      </c>
      <c r="H750" s="7" t="s">
        <v>2380</v>
      </c>
      <c r="I750" s="7" t="str">
        <f t="shared" si="11"/>
        <v>Obesity</v>
      </c>
    </row>
    <row r="751" spans="1:9" x14ac:dyDescent="0.25">
      <c r="A751" s="7" t="s">
        <v>1621</v>
      </c>
      <c r="B751" s="7">
        <v>35.909999999999997</v>
      </c>
      <c r="C751" s="7">
        <v>6.72</v>
      </c>
      <c r="D751" s="7" t="s">
        <v>2383</v>
      </c>
      <c r="E751" s="7" t="s">
        <v>2380</v>
      </c>
      <c r="F751" s="7" t="s">
        <v>2380</v>
      </c>
      <c r="G751" s="7">
        <f>IF('OG Medical Examinations'!G751="No major surgery",0,VALUE('OG Medical Examinations'!G751))</f>
        <v>2</v>
      </c>
      <c r="H751" s="7" t="s">
        <v>2380</v>
      </c>
      <c r="I751" s="7" t="str">
        <f t="shared" si="11"/>
        <v>Obesity</v>
      </c>
    </row>
    <row r="752" spans="1:9" x14ac:dyDescent="0.25">
      <c r="A752" s="7" t="s">
        <v>1620</v>
      </c>
      <c r="B752" s="7">
        <v>36.65</v>
      </c>
      <c r="C752" s="7">
        <v>5.01</v>
      </c>
      <c r="D752" s="7" t="s">
        <v>2383</v>
      </c>
      <c r="E752" s="7" t="s">
        <v>2380</v>
      </c>
      <c r="F752" s="7" t="s">
        <v>2383</v>
      </c>
      <c r="G752" s="7">
        <f>IF('OG Medical Examinations'!G752="No major surgery",0,VALUE('OG Medical Examinations'!G752))</f>
        <v>1</v>
      </c>
      <c r="H752" s="7" t="s">
        <v>2380</v>
      </c>
      <c r="I752" s="7" t="str">
        <f t="shared" si="11"/>
        <v>Obesity</v>
      </c>
    </row>
    <row r="753" spans="1:9" x14ac:dyDescent="0.25">
      <c r="A753" s="7" t="s">
        <v>1619</v>
      </c>
      <c r="B753" s="7">
        <v>22.04</v>
      </c>
      <c r="C753" s="7">
        <v>10.9</v>
      </c>
      <c r="D753" s="7" t="s">
        <v>2383</v>
      </c>
      <c r="E753" s="7" t="s">
        <v>2380</v>
      </c>
      <c r="F753" s="7" t="s">
        <v>2380</v>
      </c>
      <c r="G753" s="7">
        <f>IF('OG Medical Examinations'!G753="No major surgery",0,VALUE('OG Medical Examinations'!G753))</f>
        <v>2</v>
      </c>
      <c r="H753" s="7" t="s">
        <v>2380</v>
      </c>
      <c r="I753" s="7" t="str">
        <f t="shared" si="11"/>
        <v>Normal Weight</v>
      </c>
    </row>
    <row r="754" spans="1:9" x14ac:dyDescent="0.25">
      <c r="A754" s="7" t="s">
        <v>1618</v>
      </c>
      <c r="B754" s="7">
        <v>31.824999999999999</v>
      </c>
      <c r="C754" s="7">
        <v>5.52</v>
      </c>
      <c r="D754" s="7" t="s">
        <v>2383</v>
      </c>
      <c r="E754" s="7" t="s">
        <v>2380</v>
      </c>
      <c r="F754" s="7" t="s">
        <v>2380</v>
      </c>
      <c r="G754" s="7">
        <f>IF('OG Medical Examinations'!G754="No major surgery",0,VALUE('OG Medical Examinations'!G754))</f>
        <v>1</v>
      </c>
      <c r="H754" s="7" t="s">
        <v>2380</v>
      </c>
      <c r="I754" s="7" t="str">
        <f t="shared" si="11"/>
        <v>Obesity</v>
      </c>
    </row>
    <row r="755" spans="1:9" x14ac:dyDescent="0.25">
      <c r="A755" s="7" t="s">
        <v>1617</v>
      </c>
      <c r="B755" s="7">
        <v>53.58</v>
      </c>
      <c r="C755" s="7">
        <v>4.55</v>
      </c>
      <c r="D755" s="7" t="s">
        <v>2380</v>
      </c>
      <c r="E755" s="7" t="s">
        <v>2380</v>
      </c>
      <c r="F755" s="7" t="s">
        <v>2380</v>
      </c>
      <c r="G755" s="7">
        <f>IF('OG Medical Examinations'!G755="No major surgery",0,VALUE('OG Medical Examinations'!G755))</f>
        <v>1</v>
      </c>
      <c r="H755" s="7" t="s">
        <v>2380</v>
      </c>
      <c r="I755" s="7" t="str">
        <f t="shared" si="11"/>
        <v>Obesity</v>
      </c>
    </row>
    <row r="756" spans="1:9" x14ac:dyDescent="0.25">
      <c r="A756" s="7" t="s">
        <v>1616</v>
      </c>
      <c r="B756" s="7">
        <v>34.299999999999997</v>
      </c>
      <c r="C756" s="7">
        <v>11.76</v>
      </c>
      <c r="D756" s="7" t="s">
        <v>2380</v>
      </c>
      <c r="E756" s="7" t="s">
        <v>2380</v>
      </c>
      <c r="F756" s="7" t="s">
        <v>2380</v>
      </c>
      <c r="G756" s="7">
        <f>IF('OG Medical Examinations'!G756="No major surgery",0,VALUE('OG Medical Examinations'!G756))</f>
        <v>0</v>
      </c>
      <c r="H756" s="7" t="s">
        <v>2380</v>
      </c>
      <c r="I756" s="7" t="str">
        <f t="shared" si="11"/>
        <v>Obesity</v>
      </c>
    </row>
    <row r="757" spans="1:9" x14ac:dyDescent="0.25">
      <c r="A757" s="7" t="s">
        <v>1615</v>
      </c>
      <c r="B757" s="7">
        <v>32.11</v>
      </c>
      <c r="C757" s="7">
        <v>7.06</v>
      </c>
      <c r="D757" s="7" t="s">
        <v>2380</v>
      </c>
      <c r="E757" s="7" t="s">
        <v>2380</v>
      </c>
      <c r="F757" s="7" t="s">
        <v>2380</v>
      </c>
      <c r="G757" s="7">
        <f>IF('OG Medical Examinations'!G757="No major surgery",0,VALUE('OG Medical Examinations'!G757))</f>
        <v>0</v>
      </c>
      <c r="H757" s="7" t="s">
        <v>2380</v>
      </c>
      <c r="I757" s="7" t="str">
        <f t="shared" si="11"/>
        <v>Obesity</v>
      </c>
    </row>
    <row r="758" spans="1:9" x14ac:dyDescent="0.25">
      <c r="A758" s="7" t="s">
        <v>1614</v>
      </c>
      <c r="B758" s="7">
        <v>31.78</v>
      </c>
      <c r="C758" s="7">
        <v>11.35</v>
      </c>
      <c r="D758" s="7" t="s">
        <v>2383</v>
      </c>
      <c r="E758" s="7" t="s">
        <v>2380</v>
      </c>
      <c r="F758" s="7" t="s">
        <v>2383</v>
      </c>
      <c r="G758" s="7">
        <f>IF('OG Medical Examinations'!G758="No major surgery",0,VALUE('OG Medical Examinations'!G758))</f>
        <v>1</v>
      </c>
      <c r="H758" s="7" t="s">
        <v>2380</v>
      </c>
      <c r="I758" s="7" t="str">
        <f t="shared" si="11"/>
        <v>Obesity</v>
      </c>
    </row>
    <row r="759" spans="1:9" x14ac:dyDescent="0.25">
      <c r="A759" s="7" t="s">
        <v>1613</v>
      </c>
      <c r="B759" s="7">
        <v>46.89</v>
      </c>
      <c r="C759" s="7">
        <v>5.52</v>
      </c>
      <c r="D759" s="7" t="s">
        <v>2380</v>
      </c>
      <c r="E759" s="7" t="s">
        <v>2380</v>
      </c>
      <c r="F759" s="7" t="s">
        <v>2380</v>
      </c>
      <c r="G759" s="7">
        <f>IF('OG Medical Examinations'!G759="No major surgery",0,VALUE('OG Medical Examinations'!G759))</f>
        <v>0</v>
      </c>
      <c r="H759" s="7" t="s">
        <v>2380</v>
      </c>
      <c r="I759" s="7" t="str">
        <f t="shared" si="11"/>
        <v>Obesity</v>
      </c>
    </row>
    <row r="760" spans="1:9" x14ac:dyDescent="0.25">
      <c r="A760" s="7" t="s">
        <v>1612</v>
      </c>
      <c r="B760" s="7">
        <v>39.35</v>
      </c>
      <c r="C760" s="7">
        <v>7.86</v>
      </c>
      <c r="D760" s="7" t="s">
        <v>2383</v>
      </c>
      <c r="E760" s="7" t="s">
        <v>2380</v>
      </c>
      <c r="F760" s="7" t="s">
        <v>2380</v>
      </c>
      <c r="G760" s="7">
        <f>IF('OG Medical Examinations'!G760="No major surgery",0,VALUE('OG Medical Examinations'!G760))</f>
        <v>1</v>
      </c>
      <c r="H760" s="7" t="s">
        <v>2380</v>
      </c>
      <c r="I760" s="7" t="str">
        <f t="shared" si="11"/>
        <v>Obesity</v>
      </c>
    </row>
    <row r="761" spans="1:9" x14ac:dyDescent="0.25">
      <c r="A761" s="7" t="s">
        <v>1611</v>
      </c>
      <c r="B761" s="7">
        <v>39.200000000000003</v>
      </c>
      <c r="C761" s="7">
        <v>11.38</v>
      </c>
      <c r="D761" s="7" t="s">
        <v>2380</v>
      </c>
      <c r="E761" s="7" t="s">
        <v>2380</v>
      </c>
      <c r="F761" s="7" t="s">
        <v>2380</v>
      </c>
      <c r="G761" s="7">
        <f>IF('OG Medical Examinations'!G761="No major surgery",0,VALUE('OG Medical Examinations'!G761))</f>
        <v>0</v>
      </c>
      <c r="H761" s="7" t="s">
        <v>2380</v>
      </c>
      <c r="I761" s="7" t="str">
        <f t="shared" si="11"/>
        <v>Obesity</v>
      </c>
    </row>
    <row r="762" spans="1:9" x14ac:dyDescent="0.25">
      <c r="A762" s="7" t="s">
        <v>1610</v>
      </c>
      <c r="B762" s="7">
        <v>39.159999999999997</v>
      </c>
      <c r="C762" s="7">
        <v>10.48</v>
      </c>
      <c r="D762" s="7" t="s">
        <v>2380</v>
      </c>
      <c r="E762" s="7" t="s">
        <v>2380</v>
      </c>
      <c r="F762" s="7" t="s">
        <v>2380</v>
      </c>
      <c r="G762" s="7">
        <f>IF('OG Medical Examinations'!G762="No major surgery",0,VALUE('OG Medical Examinations'!G762))</f>
        <v>0</v>
      </c>
      <c r="H762" s="7" t="s">
        <v>2380</v>
      </c>
      <c r="I762" s="7" t="str">
        <f t="shared" si="11"/>
        <v>Obesity</v>
      </c>
    </row>
    <row r="763" spans="1:9" x14ac:dyDescent="0.25">
      <c r="A763" s="7" t="s">
        <v>1609</v>
      </c>
      <c r="B763" s="7">
        <v>44.1</v>
      </c>
      <c r="C763" s="7">
        <v>5.04</v>
      </c>
      <c r="D763" s="7" t="s">
        <v>2383</v>
      </c>
      <c r="E763" s="7" t="s">
        <v>2380</v>
      </c>
      <c r="F763" s="7" t="s">
        <v>2380</v>
      </c>
      <c r="G763" s="7">
        <f>IF('OG Medical Examinations'!G763="No major surgery",0,VALUE('OG Medical Examinations'!G763))</f>
        <v>0</v>
      </c>
      <c r="H763" s="7" t="s">
        <v>2380</v>
      </c>
      <c r="I763" s="7" t="str">
        <f t="shared" si="11"/>
        <v>Obesity</v>
      </c>
    </row>
    <row r="764" spans="1:9" x14ac:dyDescent="0.25">
      <c r="A764" s="7" t="s">
        <v>1608</v>
      </c>
      <c r="B764" s="7">
        <v>33.200000000000003</v>
      </c>
      <c r="C764" s="7">
        <v>9.06</v>
      </c>
      <c r="D764" s="7" t="s">
        <v>2380</v>
      </c>
      <c r="E764" s="7" t="s">
        <v>2380</v>
      </c>
      <c r="F764" s="7" t="s">
        <v>2380</v>
      </c>
      <c r="G764" s="7">
        <f>IF('OG Medical Examinations'!G764="No major surgery",0,VALUE('OG Medical Examinations'!G764))</f>
        <v>0</v>
      </c>
      <c r="H764" s="7" t="s">
        <v>2380</v>
      </c>
      <c r="I764" s="7" t="str">
        <f t="shared" si="11"/>
        <v>Obesity</v>
      </c>
    </row>
    <row r="765" spans="1:9" x14ac:dyDescent="0.25">
      <c r="A765" s="7" t="s">
        <v>1607</v>
      </c>
      <c r="B765" s="7">
        <v>29.92</v>
      </c>
      <c r="C765" s="7">
        <v>11.07</v>
      </c>
      <c r="D765" s="7" t="s">
        <v>2380</v>
      </c>
      <c r="E765" s="7" t="s">
        <v>2380</v>
      </c>
      <c r="F765" s="7" t="s">
        <v>2380</v>
      </c>
      <c r="G765" s="7">
        <f>IF('OG Medical Examinations'!G765="No major surgery",0,VALUE('OG Medical Examinations'!G765))</f>
        <v>0</v>
      </c>
      <c r="H765" s="7" t="s">
        <v>2380</v>
      </c>
      <c r="I765" s="7" t="str">
        <f t="shared" si="11"/>
        <v>Overweight</v>
      </c>
    </row>
    <row r="766" spans="1:9" x14ac:dyDescent="0.25">
      <c r="A766" s="7" t="s">
        <v>1606</v>
      </c>
      <c r="B766" s="7">
        <v>25</v>
      </c>
      <c r="C766" s="7">
        <v>10.45</v>
      </c>
      <c r="D766" s="7" t="s">
        <v>2380</v>
      </c>
      <c r="E766" s="7" t="s">
        <v>2380</v>
      </c>
      <c r="F766" s="7" t="s">
        <v>2380</v>
      </c>
      <c r="G766" s="7">
        <f>IF('OG Medical Examinations'!G766="No major surgery",0,VALUE('OG Medical Examinations'!G766))</f>
        <v>0</v>
      </c>
      <c r="H766" s="7" t="s">
        <v>2380</v>
      </c>
      <c r="I766" s="7" t="str">
        <f t="shared" si="11"/>
        <v>Overweight</v>
      </c>
    </row>
    <row r="767" spans="1:9" x14ac:dyDescent="0.25">
      <c r="A767" s="7" t="s">
        <v>1605</v>
      </c>
      <c r="B767" s="7">
        <v>38.869999999999997</v>
      </c>
      <c r="C767" s="7">
        <v>8.6300000000000008</v>
      </c>
      <c r="D767" s="7" t="s">
        <v>2383</v>
      </c>
      <c r="E767" s="7" t="s">
        <v>2380</v>
      </c>
      <c r="F767" s="7" t="s">
        <v>2380</v>
      </c>
      <c r="G767" s="7">
        <f>IF('OG Medical Examinations'!G767="No major surgery",0,VALUE('OG Medical Examinations'!G767))</f>
        <v>1</v>
      </c>
      <c r="H767" s="7" t="s">
        <v>2380</v>
      </c>
      <c r="I767" s="7" t="str">
        <f t="shared" si="11"/>
        <v>Obesity</v>
      </c>
    </row>
    <row r="768" spans="1:9" x14ac:dyDescent="0.25">
      <c r="A768" s="7" t="s">
        <v>1604</v>
      </c>
      <c r="B768" s="7">
        <v>32.299999999999997</v>
      </c>
      <c r="C768" s="7">
        <v>5.28</v>
      </c>
      <c r="D768" s="7" t="s">
        <v>2383</v>
      </c>
      <c r="E768" s="7" t="s">
        <v>2380</v>
      </c>
      <c r="F768" s="7" t="s">
        <v>2380</v>
      </c>
      <c r="G768" s="7">
        <f>IF('OG Medical Examinations'!G768="No major surgery",0,VALUE('OG Medical Examinations'!G768))</f>
        <v>2</v>
      </c>
      <c r="H768" s="7" t="s">
        <v>2380</v>
      </c>
      <c r="I768" s="7" t="str">
        <f t="shared" si="11"/>
        <v>Obesity</v>
      </c>
    </row>
    <row r="769" spans="1:9" x14ac:dyDescent="0.25">
      <c r="A769" s="7" t="s">
        <v>1603</v>
      </c>
      <c r="B769" s="7">
        <v>31.16</v>
      </c>
      <c r="C769" s="7">
        <v>7.49</v>
      </c>
      <c r="D769" s="7" t="s">
        <v>2383</v>
      </c>
      <c r="E769" s="7" t="s">
        <v>2380</v>
      </c>
      <c r="F769" s="7" t="s">
        <v>2380</v>
      </c>
      <c r="G769" s="7">
        <f>IF('OG Medical Examinations'!G769="No major surgery",0,VALUE('OG Medical Examinations'!G769))</f>
        <v>2</v>
      </c>
      <c r="H769" s="7" t="s">
        <v>2380</v>
      </c>
      <c r="I769" s="7" t="str">
        <f t="shared" si="11"/>
        <v>Obesity</v>
      </c>
    </row>
    <row r="770" spans="1:9" x14ac:dyDescent="0.25">
      <c r="A770" s="7" t="s">
        <v>1602</v>
      </c>
      <c r="B770" s="7">
        <v>54.59</v>
      </c>
      <c r="C770" s="7">
        <v>4.2699999999999996</v>
      </c>
      <c r="D770" s="7" t="s">
        <v>2380</v>
      </c>
      <c r="E770" s="7" t="s">
        <v>2380</v>
      </c>
      <c r="F770" s="7" t="s">
        <v>2380</v>
      </c>
      <c r="G770" s="7">
        <f>IF('OG Medical Examinations'!G770="No major surgery",0,VALUE('OG Medical Examinations'!G770))</f>
        <v>0</v>
      </c>
      <c r="H770" s="7" t="s">
        <v>2380</v>
      </c>
      <c r="I770" s="7" t="str">
        <f t="shared" ref="I770:I833" si="12">IF(B770&lt;18.5,"Underweight",IF(B770&lt;25,"Normal Weight",IF(B770&lt;30,"Overweight","Obesity")))</f>
        <v>Obesity</v>
      </c>
    </row>
    <row r="771" spans="1:9" x14ac:dyDescent="0.25">
      <c r="A771" s="7" t="s">
        <v>1601</v>
      </c>
      <c r="B771" s="7">
        <v>21.09</v>
      </c>
      <c r="C771" s="7">
        <v>9.2200000000000006</v>
      </c>
      <c r="D771" s="7" t="s">
        <v>2383</v>
      </c>
      <c r="E771" s="7" t="s">
        <v>2380</v>
      </c>
      <c r="F771" s="7" t="s">
        <v>2380</v>
      </c>
      <c r="G771" s="7">
        <f>IF('OG Medical Examinations'!G771="No major surgery",0,VALUE('OG Medical Examinations'!G771))</f>
        <v>2</v>
      </c>
      <c r="H771" s="7" t="s">
        <v>2380</v>
      </c>
      <c r="I771" s="7" t="str">
        <f t="shared" si="12"/>
        <v>Normal Weight</v>
      </c>
    </row>
    <row r="772" spans="1:9" x14ac:dyDescent="0.25">
      <c r="A772" s="7" t="s">
        <v>1600</v>
      </c>
      <c r="B772" s="7">
        <v>52.41</v>
      </c>
      <c r="C772" s="7">
        <v>5.99</v>
      </c>
      <c r="D772" s="7" t="s">
        <v>2380</v>
      </c>
      <c r="E772" s="7" t="s">
        <v>2380</v>
      </c>
      <c r="F772" s="7" t="s">
        <v>2380</v>
      </c>
      <c r="G772" s="7">
        <f>IF('OG Medical Examinations'!G772="No major surgery",0,VALUE('OG Medical Examinations'!G772))</f>
        <v>1</v>
      </c>
      <c r="H772" s="7" t="s">
        <v>2380</v>
      </c>
      <c r="I772" s="7" t="str">
        <f t="shared" si="12"/>
        <v>Obesity</v>
      </c>
    </row>
    <row r="773" spans="1:9" x14ac:dyDescent="0.25">
      <c r="A773" s="7" t="s">
        <v>1599</v>
      </c>
      <c r="B773" s="7">
        <v>41.47</v>
      </c>
      <c r="C773" s="7">
        <v>5.86</v>
      </c>
      <c r="D773" s="7" t="s">
        <v>2383</v>
      </c>
      <c r="E773" s="7" t="s">
        <v>2380</v>
      </c>
      <c r="F773" s="7" t="s">
        <v>2380</v>
      </c>
      <c r="G773" s="7">
        <f>IF('OG Medical Examinations'!G773="No major surgery",0,VALUE('OG Medical Examinations'!G773))</f>
        <v>2</v>
      </c>
      <c r="H773" s="7" t="s">
        <v>2380</v>
      </c>
      <c r="I773" s="7" t="str">
        <f t="shared" si="12"/>
        <v>Obesity</v>
      </c>
    </row>
    <row r="774" spans="1:9" x14ac:dyDescent="0.25">
      <c r="A774" s="7" t="s">
        <v>1598</v>
      </c>
      <c r="B774" s="7">
        <v>33.1</v>
      </c>
      <c r="C774" s="7">
        <v>5.19</v>
      </c>
      <c r="D774" s="7" t="s">
        <v>2383</v>
      </c>
      <c r="E774" s="7" t="s">
        <v>2380</v>
      </c>
      <c r="F774" s="7" t="s">
        <v>2380</v>
      </c>
      <c r="G774" s="7">
        <f>IF('OG Medical Examinations'!G774="No major surgery",0,VALUE('OG Medical Examinations'!G774))</f>
        <v>2</v>
      </c>
      <c r="H774" s="7" t="s">
        <v>2380</v>
      </c>
      <c r="I774" s="7" t="str">
        <f t="shared" si="12"/>
        <v>Obesity</v>
      </c>
    </row>
    <row r="775" spans="1:9" x14ac:dyDescent="0.25">
      <c r="A775" s="7" t="s">
        <v>1597</v>
      </c>
      <c r="B775" s="7">
        <v>30.8</v>
      </c>
      <c r="C775" s="7">
        <v>4.37</v>
      </c>
      <c r="D775" s="7" t="s">
        <v>2383</v>
      </c>
      <c r="E775" s="7" t="s">
        <v>2380</v>
      </c>
      <c r="F775" s="7" t="s">
        <v>2380</v>
      </c>
      <c r="G775" s="7">
        <f>IF('OG Medical Examinations'!G775="No major surgery",0,VALUE('OG Medical Examinations'!G775))</f>
        <v>2</v>
      </c>
      <c r="H775" s="7" t="s">
        <v>2380</v>
      </c>
      <c r="I775" s="7" t="str">
        <f t="shared" si="12"/>
        <v>Obesity</v>
      </c>
    </row>
    <row r="776" spans="1:9" x14ac:dyDescent="0.25">
      <c r="A776" s="7" t="s">
        <v>1596</v>
      </c>
      <c r="B776" s="7">
        <v>42.06</v>
      </c>
      <c r="C776" s="7">
        <v>5.32</v>
      </c>
      <c r="D776" s="7" t="s">
        <v>2380</v>
      </c>
      <c r="E776" s="7" t="s">
        <v>2380</v>
      </c>
      <c r="F776" s="7" t="s">
        <v>2380</v>
      </c>
      <c r="G776" s="7">
        <f>IF('OG Medical Examinations'!G776="No major surgery",0,VALUE('OG Medical Examinations'!G776))</f>
        <v>1</v>
      </c>
      <c r="H776" s="7" t="s">
        <v>2380</v>
      </c>
      <c r="I776" s="7" t="str">
        <f t="shared" si="12"/>
        <v>Obesity</v>
      </c>
    </row>
    <row r="777" spans="1:9" x14ac:dyDescent="0.25">
      <c r="A777" s="7" t="s">
        <v>1595</v>
      </c>
      <c r="B777" s="7">
        <v>39.270000000000003</v>
      </c>
      <c r="C777" s="7">
        <v>5.64</v>
      </c>
      <c r="D777" s="7" t="s">
        <v>2380</v>
      </c>
      <c r="E777" s="7" t="s">
        <v>2380</v>
      </c>
      <c r="F777" s="7" t="s">
        <v>2383</v>
      </c>
      <c r="G777" s="7">
        <f>IF('OG Medical Examinations'!G777="No major surgery",0,VALUE('OG Medical Examinations'!G777))</f>
        <v>1</v>
      </c>
      <c r="H777" s="7" t="s">
        <v>2380</v>
      </c>
      <c r="I777" s="7" t="str">
        <f t="shared" si="12"/>
        <v>Obesity</v>
      </c>
    </row>
    <row r="778" spans="1:9" x14ac:dyDescent="0.25">
      <c r="A778" s="7" t="s">
        <v>1594</v>
      </c>
      <c r="B778" s="7">
        <v>30.71</v>
      </c>
      <c r="C778" s="7">
        <v>5.59</v>
      </c>
      <c r="D778" s="7" t="s">
        <v>2383</v>
      </c>
      <c r="E778" s="7" t="s">
        <v>2380</v>
      </c>
      <c r="F778" s="7" t="s">
        <v>2380</v>
      </c>
      <c r="G778" s="7">
        <f>IF('OG Medical Examinations'!G778="No major surgery",0,VALUE('OG Medical Examinations'!G778))</f>
        <v>1</v>
      </c>
      <c r="H778" s="7" t="s">
        <v>2380</v>
      </c>
      <c r="I778" s="7" t="str">
        <f t="shared" si="12"/>
        <v>Obesity</v>
      </c>
    </row>
    <row r="779" spans="1:9" x14ac:dyDescent="0.25">
      <c r="A779" s="7" t="s">
        <v>1593</v>
      </c>
      <c r="B779" s="7">
        <v>47.19</v>
      </c>
      <c r="C779" s="7">
        <v>5.29</v>
      </c>
      <c r="D779" s="7" t="s">
        <v>2380</v>
      </c>
      <c r="E779" s="7" t="s">
        <v>2380</v>
      </c>
      <c r="F779" s="7" t="s">
        <v>2380</v>
      </c>
      <c r="G779" s="7">
        <f>IF('OG Medical Examinations'!G779="No major surgery",0,VALUE('OG Medical Examinations'!G779))</f>
        <v>0</v>
      </c>
      <c r="H779" s="7" t="s">
        <v>2380</v>
      </c>
      <c r="I779" s="7" t="str">
        <f t="shared" si="12"/>
        <v>Obesity</v>
      </c>
    </row>
    <row r="780" spans="1:9" x14ac:dyDescent="0.25">
      <c r="A780" s="7" t="s">
        <v>1592</v>
      </c>
      <c r="B780" s="7">
        <v>30.02</v>
      </c>
      <c r="C780" s="7">
        <v>6.65</v>
      </c>
      <c r="D780" s="7" t="s">
        <v>2380</v>
      </c>
      <c r="E780" s="7" t="s">
        <v>2380</v>
      </c>
      <c r="F780" s="7" t="s">
        <v>2380</v>
      </c>
      <c r="G780" s="7">
        <f>IF('OG Medical Examinations'!G780="No major surgery",0,VALUE('OG Medical Examinations'!G780))</f>
        <v>0</v>
      </c>
      <c r="H780" s="7" t="s">
        <v>2380</v>
      </c>
      <c r="I780" s="7" t="str">
        <f t="shared" si="12"/>
        <v>Obesity</v>
      </c>
    </row>
    <row r="781" spans="1:9" x14ac:dyDescent="0.25">
      <c r="A781" s="7" t="s">
        <v>1591</v>
      </c>
      <c r="B781" s="7">
        <v>37.909999999999997</v>
      </c>
      <c r="C781" s="7">
        <v>5.68</v>
      </c>
      <c r="D781" s="7" t="s">
        <v>2383</v>
      </c>
      <c r="E781" s="7" t="s">
        <v>2380</v>
      </c>
      <c r="F781" s="7" t="s">
        <v>2380</v>
      </c>
      <c r="G781" s="7">
        <f>IF('OG Medical Examinations'!G781="No major surgery",0,VALUE('OG Medical Examinations'!G781))</f>
        <v>0</v>
      </c>
      <c r="H781" s="7" t="s">
        <v>2380</v>
      </c>
      <c r="I781" s="7" t="str">
        <f t="shared" si="12"/>
        <v>Obesity</v>
      </c>
    </row>
    <row r="782" spans="1:9" x14ac:dyDescent="0.25">
      <c r="A782" s="7" t="s">
        <v>1590</v>
      </c>
      <c r="B782" s="7">
        <v>54.61</v>
      </c>
      <c r="C782" s="7">
        <v>4.49</v>
      </c>
      <c r="D782" s="7" t="s">
        <v>2380</v>
      </c>
      <c r="E782" s="7" t="s">
        <v>2380</v>
      </c>
      <c r="F782" s="7" t="s">
        <v>2380</v>
      </c>
      <c r="G782" s="7">
        <f>IF('OG Medical Examinations'!G782="No major surgery",0,VALUE('OG Medical Examinations'!G782))</f>
        <v>0</v>
      </c>
      <c r="H782" s="7" t="s">
        <v>2380</v>
      </c>
      <c r="I782" s="7" t="str">
        <f t="shared" si="12"/>
        <v>Obesity</v>
      </c>
    </row>
    <row r="783" spans="1:9" x14ac:dyDescent="0.25">
      <c r="A783" s="7" t="s">
        <v>1589</v>
      </c>
      <c r="B783" s="7">
        <v>36.005000000000003</v>
      </c>
      <c r="C783" s="7">
        <v>6.9</v>
      </c>
      <c r="D783" s="7" t="s">
        <v>2380</v>
      </c>
      <c r="E783" s="7" t="s">
        <v>2380</v>
      </c>
      <c r="F783" s="7" t="s">
        <v>2380</v>
      </c>
      <c r="G783" s="7">
        <f>IF('OG Medical Examinations'!G783="No major surgery",0,VALUE('OG Medical Examinations'!G783))</f>
        <v>0</v>
      </c>
      <c r="H783" s="7" t="s">
        <v>2380</v>
      </c>
      <c r="I783" s="7" t="str">
        <f t="shared" si="12"/>
        <v>Obesity</v>
      </c>
    </row>
    <row r="784" spans="1:9" x14ac:dyDescent="0.25">
      <c r="A784" s="7" t="s">
        <v>1588</v>
      </c>
      <c r="B784" s="7">
        <v>28.7</v>
      </c>
      <c r="C784" s="7">
        <v>11.52</v>
      </c>
      <c r="D784" s="7" t="s">
        <v>2380</v>
      </c>
      <c r="E784" s="7" t="s">
        <v>2380</v>
      </c>
      <c r="F784" s="7" t="s">
        <v>2380</v>
      </c>
      <c r="G784" s="7">
        <f>IF('OG Medical Examinations'!G784="No major surgery",0,VALUE('OG Medical Examinations'!G784))</f>
        <v>0</v>
      </c>
      <c r="H784" s="7" t="s">
        <v>2380</v>
      </c>
      <c r="I784" s="7" t="str">
        <f t="shared" si="12"/>
        <v>Overweight</v>
      </c>
    </row>
    <row r="785" spans="1:9" x14ac:dyDescent="0.25">
      <c r="A785" s="7" t="s">
        <v>1587</v>
      </c>
      <c r="B785" s="7">
        <v>34.295000000000002</v>
      </c>
      <c r="C785" s="7">
        <v>11.24</v>
      </c>
      <c r="D785" s="7" t="s">
        <v>2380</v>
      </c>
      <c r="E785" s="7" t="s">
        <v>2380</v>
      </c>
      <c r="F785" s="7" t="s">
        <v>2380</v>
      </c>
      <c r="G785" s="7">
        <f>IF('OG Medical Examinations'!G785="No major surgery",0,VALUE('OG Medical Examinations'!G785))</f>
        <v>0</v>
      </c>
      <c r="H785" s="7" t="s">
        <v>2380</v>
      </c>
      <c r="I785" s="7" t="str">
        <f t="shared" si="12"/>
        <v>Obesity</v>
      </c>
    </row>
    <row r="786" spans="1:9" x14ac:dyDescent="0.25">
      <c r="A786" s="7" t="s">
        <v>1586</v>
      </c>
      <c r="B786" s="7">
        <v>27.55</v>
      </c>
      <c r="C786" s="7">
        <v>10.98</v>
      </c>
      <c r="D786" s="7" t="s">
        <v>2380</v>
      </c>
      <c r="E786" s="7" t="s">
        <v>2380</v>
      </c>
      <c r="F786" s="7" t="s">
        <v>2380</v>
      </c>
      <c r="G786" s="7">
        <f>IF('OG Medical Examinations'!G786="No major surgery",0,VALUE('OG Medical Examinations'!G786))</f>
        <v>0</v>
      </c>
      <c r="H786" s="7" t="s">
        <v>2380</v>
      </c>
      <c r="I786" s="7" t="str">
        <f t="shared" si="12"/>
        <v>Overweight</v>
      </c>
    </row>
    <row r="787" spans="1:9" x14ac:dyDescent="0.25">
      <c r="A787" s="7" t="s">
        <v>1585</v>
      </c>
      <c r="B787" s="7">
        <v>40.700000000000003</v>
      </c>
      <c r="C787" s="7">
        <v>5.42</v>
      </c>
      <c r="D787" s="7" t="s">
        <v>2380</v>
      </c>
      <c r="E787" s="7" t="s">
        <v>2380</v>
      </c>
      <c r="F787" s="7" t="s">
        <v>2380</v>
      </c>
      <c r="G787" s="7">
        <f>IF('OG Medical Examinations'!G787="No major surgery",0,VALUE('OG Medical Examinations'!G787))</f>
        <v>0</v>
      </c>
      <c r="H787" s="7" t="s">
        <v>2380</v>
      </c>
      <c r="I787" s="7" t="str">
        <f t="shared" si="12"/>
        <v>Obesity</v>
      </c>
    </row>
    <row r="788" spans="1:9" x14ac:dyDescent="0.25">
      <c r="A788" s="7" t="s">
        <v>1584</v>
      </c>
      <c r="B788" s="7">
        <v>18.335000000000001</v>
      </c>
      <c r="C788" s="7">
        <v>10.97</v>
      </c>
      <c r="D788" s="7" t="s">
        <v>2380</v>
      </c>
      <c r="E788" s="7" t="s">
        <v>2380</v>
      </c>
      <c r="F788" s="7" t="s">
        <v>2380</v>
      </c>
      <c r="G788" s="7">
        <f>IF('OG Medical Examinations'!G788="No major surgery",0,VALUE('OG Medical Examinations'!G788))</f>
        <v>0</v>
      </c>
      <c r="H788" s="7" t="s">
        <v>2380</v>
      </c>
      <c r="I788" s="7" t="str">
        <f t="shared" si="12"/>
        <v>Underweight</v>
      </c>
    </row>
    <row r="789" spans="1:9" x14ac:dyDescent="0.25">
      <c r="A789" s="7" t="s">
        <v>1583</v>
      </c>
      <c r="B789" s="7">
        <v>33.914999999999999</v>
      </c>
      <c r="C789" s="7">
        <v>9.56</v>
      </c>
      <c r="D789" s="7" t="s">
        <v>2383</v>
      </c>
      <c r="E789" s="7" t="s">
        <v>2380</v>
      </c>
      <c r="F789" s="7" t="s">
        <v>2380</v>
      </c>
      <c r="G789" s="7">
        <f>IF('OG Medical Examinations'!G789="No major surgery",0,VALUE('OG Medical Examinations'!G789))</f>
        <v>2</v>
      </c>
      <c r="H789" s="7" t="s">
        <v>2380</v>
      </c>
      <c r="I789" s="7" t="str">
        <f t="shared" si="12"/>
        <v>Obesity</v>
      </c>
    </row>
    <row r="790" spans="1:9" x14ac:dyDescent="0.25">
      <c r="A790" s="7" t="s">
        <v>1582</v>
      </c>
      <c r="B790" s="7">
        <v>33.534999999999997</v>
      </c>
      <c r="C790" s="7">
        <v>9.4</v>
      </c>
      <c r="D790" s="7" t="s">
        <v>2383</v>
      </c>
      <c r="E790" s="7" t="s">
        <v>2380</v>
      </c>
      <c r="F790" s="7" t="s">
        <v>2380</v>
      </c>
      <c r="G790" s="7">
        <f>IF('OG Medical Examinations'!G790="No major surgery",0,VALUE('OG Medical Examinations'!G790))</f>
        <v>2</v>
      </c>
      <c r="H790" s="7" t="s">
        <v>2380</v>
      </c>
      <c r="I790" s="7" t="str">
        <f t="shared" si="12"/>
        <v>Obesity</v>
      </c>
    </row>
    <row r="791" spans="1:9" x14ac:dyDescent="0.25">
      <c r="A791" s="7" t="s">
        <v>1581</v>
      </c>
      <c r="B791" s="7">
        <v>23.655000000000001</v>
      </c>
      <c r="C791" s="7">
        <v>8.48</v>
      </c>
      <c r="D791" s="7" t="s">
        <v>2383</v>
      </c>
      <c r="E791" s="7" t="s">
        <v>2380</v>
      </c>
      <c r="F791" s="7" t="s">
        <v>2380</v>
      </c>
      <c r="G791" s="7">
        <f>IF('OG Medical Examinations'!G791="No major surgery",0,VALUE('OG Medical Examinations'!G791))</f>
        <v>2</v>
      </c>
      <c r="H791" s="7" t="s">
        <v>2380</v>
      </c>
      <c r="I791" s="7" t="str">
        <f t="shared" si="12"/>
        <v>Normal Weight</v>
      </c>
    </row>
    <row r="792" spans="1:9" x14ac:dyDescent="0.25">
      <c r="A792" s="7" t="s">
        <v>1580</v>
      </c>
      <c r="B792" s="7">
        <v>28</v>
      </c>
      <c r="C792" s="7">
        <v>5.57</v>
      </c>
      <c r="D792" s="7" t="s">
        <v>2380</v>
      </c>
      <c r="E792" s="7" t="s">
        <v>2380</v>
      </c>
      <c r="F792" s="7" t="s">
        <v>2380</v>
      </c>
      <c r="G792" s="7">
        <f>IF('OG Medical Examinations'!G792="No major surgery",0,VALUE('OG Medical Examinations'!G792))</f>
        <v>0</v>
      </c>
      <c r="H792" s="7" t="s">
        <v>2380</v>
      </c>
      <c r="I792" s="7" t="str">
        <f t="shared" si="12"/>
        <v>Overweight</v>
      </c>
    </row>
    <row r="793" spans="1:9" x14ac:dyDescent="0.25">
      <c r="A793" s="7" t="s">
        <v>1579</v>
      </c>
      <c r="B793" s="7">
        <v>30.23</v>
      </c>
      <c r="C793" s="7">
        <v>6.94</v>
      </c>
      <c r="D793" s="7" t="s">
        <v>2383</v>
      </c>
      <c r="E793" s="7" t="s">
        <v>2380</v>
      </c>
      <c r="F793" s="7" t="s">
        <v>2383</v>
      </c>
      <c r="G793" s="7">
        <f>IF('OG Medical Examinations'!G793="No major surgery",0,VALUE('OG Medical Examinations'!G793))</f>
        <v>1</v>
      </c>
      <c r="H793" s="7" t="s">
        <v>2380</v>
      </c>
      <c r="I793" s="7" t="str">
        <f t="shared" si="12"/>
        <v>Obesity</v>
      </c>
    </row>
    <row r="794" spans="1:9" x14ac:dyDescent="0.25">
      <c r="A794" s="7" t="s">
        <v>1578</v>
      </c>
      <c r="B794" s="7">
        <v>51.14</v>
      </c>
      <c r="C794" s="7">
        <v>4.05</v>
      </c>
      <c r="D794" s="7" t="s">
        <v>2380</v>
      </c>
      <c r="E794" s="7" t="s">
        <v>2380</v>
      </c>
      <c r="F794" s="7" t="s">
        <v>2380</v>
      </c>
      <c r="G794" s="7">
        <f>IF('OG Medical Examinations'!G794="No major surgery",0,VALUE('OG Medical Examinations'!G794))</f>
        <v>1</v>
      </c>
      <c r="H794" s="7" t="s">
        <v>2380</v>
      </c>
      <c r="I794" s="7" t="str">
        <f t="shared" si="12"/>
        <v>Obesity</v>
      </c>
    </row>
    <row r="795" spans="1:9" x14ac:dyDescent="0.25">
      <c r="A795" s="7" t="s">
        <v>1577</v>
      </c>
      <c r="B795" s="7">
        <v>24.32</v>
      </c>
      <c r="C795" s="7">
        <v>10.220000000000001</v>
      </c>
      <c r="D795" s="7" t="s">
        <v>2380</v>
      </c>
      <c r="E795" s="7" t="s">
        <v>2380</v>
      </c>
      <c r="F795" s="7" t="s">
        <v>2380</v>
      </c>
      <c r="G795" s="7">
        <f>IF('OG Medical Examinations'!G795="No major surgery",0,VALUE('OG Medical Examinations'!G795))</f>
        <v>0</v>
      </c>
      <c r="H795" s="7" t="s">
        <v>2380</v>
      </c>
      <c r="I795" s="7" t="str">
        <f t="shared" si="12"/>
        <v>Normal Weight</v>
      </c>
    </row>
    <row r="796" spans="1:9" x14ac:dyDescent="0.25">
      <c r="A796" s="7" t="s">
        <v>1576</v>
      </c>
      <c r="B796" s="7">
        <v>38.06</v>
      </c>
      <c r="C796" s="7">
        <v>9.24</v>
      </c>
      <c r="D796" s="7" t="s">
        <v>2380</v>
      </c>
      <c r="E796" s="7" t="s">
        <v>2380</v>
      </c>
      <c r="F796" s="7" t="s">
        <v>2380</v>
      </c>
      <c r="G796" s="7">
        <f>IF('OG Medical Examinations'!G796="No major surgery",0,VALUE('OG Medical Examinations'!G796))</f>
        <v>0</v>
      </c>
      <c r="H796" s="7" t="s">
        <v>2380</v>
      </c>
      <c r="I796" s="7" t="str">
        <f t="shared" si="12"/>
        <v>Obesity</v>
      </c>
    </row>
    <row r="797" spans="1:9" x14ac:dyDescent="0.25">
      <c r="A797" s="7" t="s">
        <v>1575</v>
      </c>
      <c r="B797" s="7">
        <v>37.700000000000003</v>
      </c>
      <c r="C797" s="7">
        <v>8.6</v>
      </c>
      <c r="D797" s="7" t="s">
        <v>2380</v>
      </c>
      <c r="E797" s="7" t="s">
        <v>2380</v>
      </c>
      <c r="F797" s="7" t="s">
        <v>2380</v>
      </c>
      <c r="G797" s="7">
        <f>IF('OG Medical Examinations'!G797="No major surgery",0,VALUE('OG Medical Examinations'!G797))</f>
        <v>0</v>
      </c>
      <c r="H797" s="7" t="s">
        <v>2380</v>
      </c>
      <c r="I797" s="7" t="str">
        <f t="shared" si="12"/>
        <v>Obesity</v>
      </c>
    </row>
    <row r="798" spans="1:9" x14ac:dyDescent="0.25">
      <c r="A798" s="7" t="s">
        <v>1574</v>
      </c>
      <c r="B798" s="7">
        <v>44</v>
      </c>
      <c r="C798" s="7">
        <v>9.32</v>
      </c>
      <c r="D798" s="7" t="s">
        <v>2383</v>
      </c>
      <c r="E798" s="7" t="s">
        <v>2380</v>
      </c>
      <c r="F798" s="7" t="s">
        <v>2380</v>
      </c>
      <c r="G798" s="7">
        <f>IF('OG Medical Examinations'!G798="No major surgery",0,VALUE('OG Medical Examinations'!G798))</f>
        <v>2</v>
      </c>
      <c r="H798" s="7" t="s">
        <v>2380</v>
      </c>
      <c r="I798" s="7" t="str">
        <f t="shared" si="12"/>
        <v>Obesity</v>
      </c>
    </row>
    <row r="799" spans="1:9" x14ac:dyDescent="0.25">
      <c r="A799" s="7" t="s">
        <v>1573</v>
      </c>
      <c r="B799" s="7">
        <v>41.45</v>
      </c>
      <c r="C799" s="7">
        <v>6.12</v>
      </c>
      <c r="D799" s="7" t="s">
        <v>2383</v>
      </c>
      <c r="E799" s="7" t="s">
        <v>2380</v>
      </c>
      <c r="F799" s="7" t="s">
        <v>2380</v>
      </c>
      <c r="G799" s="7">
        <f>IF('OG Medical Examinations'!G799="No major surgery",0,VALUE('OG Medical Examinations'!G799))</f>
        <v>0</v>
      </c>
      <c r="H799" s="7" t="s">
        <v>2380</v>
      </c>
      <c r="I799" s="7" t="str">
        <f t="shared" si="12"/>
        <v>Obesity</v>
      </c>
    </row>
    <row r="800" spans="1:9" x14ac:dyDescent="0.25">
      <c r="A800" s="7" t="s">
        <v>1572</v>
      </c>
      <c r="B800" s="7">
        <v>25.364999999999998</v>
      </c>
      <c r="C800" s="7">
        <v>9.19</v>
      </c>
      <c r="D800" s="7" t="s">
        <v>2383</v>
      </c>
      <c r="E800" s="7" t="s">
        <v>2380</v>
      </c>
      <c r="F800" s="7" t="s">
        <v>2380</v>
      </c>
      <c r="G800" s="7">
        <f>IF('OG Medical Examinations'!G800="No major surgery",0,VALUE('OG Medical Examinations'!G800))</f>
        <v>0</v>
      </c>
      <c r="H800" s="7" t="s">
        <v>2380</v>
      </c>
      <c r="I800" s="7" t="str">
        <f t="shared" si="12"/>
        <v>Overweight</v>
      </c>
    </row>
    <row r="801" spans="1:9" x14ac:dyDescent="0.25">
      <c r="A801" s="7" t="s">
        <v>1571</v>
      </c>
      <c r="B801" s="7">
        <v>34.56</v>
      </c>
      <c r="C801" s="7">
        <v>5.84</v>
      </c>
      <c r="D801" s="7" t="s">
        <v>2383</v>
      </c>
      <c r="E801" s="7" t="s">
        <v>2380</v>
      </c>
      <c r="F801" s="7" t="s">
        <v>2383</v>
      </c>
      <c r="G801" s="7">
        <f>IF('OG Medical Examinations'!G801="No major surgery",0,VALUE('OG Medical Examinations'!G801))</f>
        <v>1</v>
      </c>
      <c r="H801" s="7" t="s">
        <v>2380</v>
      </c>
      <c r="I801" s="7" t="str">
        <f t="shared" si="12"/>
        <v>Obesity</v>
      </c>
    </row>
    <row r="802" spans="1:9" x14ac:dyDescent="0.25">
      <c r="A802" s="7" t="s">
        <v>1570</v>
      </c>
      <c r="B802" s="7">
        <v>28.2</v>
      </c>
      <c r="C802" s="7">
        <v>7.19</v>
      </c>
      <c r="D802" s="7" t="s">
        <v>2383</v>
      </c>
      <c r="E802" s="7" t="s">
        <v>2380</v>
      </c>
      <c r="F802" s="7" t="s">
        <v>2380</v>
      </c>
      <c r="G802" s="7">
        <f>IF('OG Medical Examinations'!G802="No major surgery",0,VALUE('OG Medical Examinations'!G802))</f>
        <v>2</v>
      </c>
      <c r="H802" s="7" t="s">
        <v>2380</v>
      </c>
      <c r="I802" s="7" t="str">
        <f t="shared" si="12"/>
        <v>Overweight</v>
      </c>
    </row>
    <row r="803" spans="1:9" x14ac:dyDescent="0.25">
      <c r="A803" s="7" t="s">
        <v>1569</v>
      </c>
      <c r="B803" s="7">
        <v>30.43</v>
      </c>
      <c r="C803" s="7">
        <v>9.39</v>
      </c>
      <c r="D803" s="7" t="s">
        <v>2380</v>
      </c>
      <c r="E803" s="7" t="s">
        <v>2380</v>
      </c>
      <c r="F803" s="7" t="s">
        <v>2380</v>
      </c>
      <c r="G803" s="7">
        <f>IF('OG Medical Examinations'!G803="No major surgery",0,VALUE('OG Medical Examinations'!G803))</f>
        <v>0</v>
      </c>
      <c r="H803" s="7" t="s">
        <v>2380</v>
      </c>
      <c r="I803" s="7" t="str">
        <f t="shared" si="12"/>
        <v>Obesity</v>
      </c>
    </row>
    <row r="804" spans="1:9" x14ac:dyDescent="0.25">
      <c r="A804" s="7" t="s">
        <v>1568</v>
      </c>
      <c r="B804" s="7">
        <v>32.395000000000003</v>
      </c>
      <c r="C804" s="7">
        <v>4.2699999999999996</v>
      </c>
      <c r="D804" s="7" t="s">
        <v>2383</v>
      </c>
      <c r="E804" s="7" t="s">
        <v>2380</v>
      </c>
      <c r="F804" s="7" t="s">
        <v>2380</v>
      </c>
      <c r="G804" s="7">
        <f>IF('OG Medical Examinations'!G804="No major surgery",0,VALUE('OG Medical Examinations'!G804))</f>
        <v>1</v>
      </c>
      <c r="H804" s="7" t="s">
        <v>2380</v>
      </c>
      <c r="I804" s="7" t="str">
        <f t="shared" si="12"/>
        <v>Obesity</v>
      </c>
    </row>
    <row r="805" spans="1:9" x14ac:dyDescent="0.25">
      <c r="A805" s="7" t="s">
        <v>1567</v>
      </c>
      <c r="B805" s="7">
        <v>24.035</v>
      </c>
      <c r="C805" s="7">
        <v>11.71</v>
      </c>
      <c r="D805" s="7" t="s">
        <v>2380</v>
      </c>
      <c r="E805" s="7" t="s">
        <v>2380</v>
      </c>
      <c r="F805" s="7" t="s">
        <v>2380</v>
      </c>
      <c r="G805" s="7">
        <f>IF('OG Medical Examinations'!G805="No major surgery",0,VALUE('OG Medical Examinations'!G805))</f>
        <v>0</v>
      </c>
      <c r="H805" s="7" t="s">
        <v>2380</v>
      </c>
      <c r="I805" s="7" t="str">
        <f t="shared" si="12"/>
        <v>Normal Weight</v>
      </c>
    </row>
    <row r="806" spans="1:9" x14ac:dyDescent="0.25">
      <c r="A806" s="7" t="s">
        <v>1566</v>
      </c>
      <c r="B806" s="7">
        <v>37.119999999999997</v>
      </c>
      <c r="C806" s="7">
        <v>5.29</v>
      </c>
      <c r="D806" s="7" t="s">
        <v>2380</v>
      </c>
      <c r="E806" s="7" t="s">
        <v>2380</v>
      </c>
      <c r="F806" s="7" t="s">
        <v>2380</v>
      </c>
      <c r="G806" s="7">
        <f>IF('OG Medical Examinations'!G806="No major surgery",0,VALUE('OG Medical Examinations'!G806))</f>
        <v>2</v>
      </c>
      <c r="H806" s="7" t="s">
        <v>2380</v>
      </c>
      <c r="I806" s="7" t="str">
        <f t="shared" si="12"/>
        <v>Obesity</v>
      </c>
    </row>
    <row r="807" spans="1:9" x14ac:dyDescent="0.25">
      <c r="A807" s="7" t="s">
        <v>1565</v>
      </c>
      <c r="B807" s="7">
        <v>34.840000000000003</v>
      </c>
      <c r="C807" s="7">
        <v>6</v>
      </c>
      <c r="D807" s="7" t="s">
        <v>2383</v>
      </c>
      <c r="E807" s="7" t="s">
        <v>2380</v>
      </c>
      <c r="F807" s="7" t="s">
        <v>2383</v>
      </c>
      <c r="G807" s="7">
        <f>IF('OG Medical Examinations'!G807="No major surgery",0,VALUE('OG Medical Examinations'!G807))</f>
        <v>1</v>
      </c>
      <c r="H807" s="7" t="s">
        <v>2380</v>
      </c>
      <c r="I807" s="7" t="str">
        <f t="shared" si="12"/>
        <v>Obesity</v>
      </c>
    </row>
    <row r="808" spans="1:9" x14ac:dyDescent="0.25">
      <c r="A808" s="7" t="s">
        <v>1564</v>
      </c>
      <c r="B808" s="7">
        <v>29.53</v>
      </c>
      <c r="C808" s="7">
        <v>10.64</v>
      </c>
      <c r="D808" s="7" t="s">
        <v>2380</v>
      </c>
      <c r="E808" s="7" t="s">
        <v>2380</v>
      </c>
      <c r="F808" s="7" t="s">
        <v>2380</v>
      </c>
      <c r="G808" s="7">
        <f>IF('OG Medical Examinations'!G808="No major surgery",0,VALUE('OG Medical Examinations'!G808))</f>
        <v>0</v>
      </c>
      <c r="H808" s="7" t="s">
        <v>2380</v>
      </c>
      <c r="I808" s="7" t="str">
        <f t="shared" si="12"/>
        <v>Overweight</v>
      </c>
    </row>
    <row r="809" spans="1:9" x14ac:dyDescent="0.25">
      <c r="A809" s="7" t="s">
        <v>1563</v>
      </c>
      <c r="B809" s="7">
        <v>42.51</v>
      </c>
      <c r="C809" s="7">
        <v>8.2100000000000009</v>
      </c>
      <c r="D809" s="7" t="s">
        <v>2383</v>
      </c>
      <c r="E809" s="7" t="s">
        <v>2380</v>
      </c>
      <c r="F809" s="7" t="s">
        <v>2380</v>
      </c>
      <c r="G809" s="7">
        <f>IF('OG Medical Examinations'!G809="No major surgery",0,VALUE('OG Medical Examinations'!G809))</f>
        <v>0</v>
      </c>
      <c r="H809" s="7" t="s">
        <v>2380</v>
      </c>
      <c r="I809" s="7" t="str">
        <f t="shared" si="12"/>
        <v>Obesity</v>
      </c>
    </row>
    <row r="810" spans="1:9" x14ac:dyDescent="0.25">
      <c r="A810" s="7" t="s">
        <v>1562</v>
      </c>
      <c r="B810" s="7">
        <v>38.14</v>
      </c>
      <c r="C810" s="7">
        <v>5.58</v>
      </c>
      <c r="D810" s="7" t="s">
        <v>2380</v>
      </c>
      <c r="E810" s="7" t="s">
        <v>2380</v>
      </c>
      <c r="F810" s="7" t="s">
        <v>2383</v>
      </c>
      <c r="G810" s="7">
        <f>IF('OG Medical Examinations'!G810="No major surgery",0,VALUE('OG Medical Examinations'!G810))</f>
        <v>1</v>
      </c>
      <c r="H810" s="7" t="s">
        <v>2380</v>
      </c>
      <c r="I810" s="7" t="str">
        <f t="shared" si="12"/>
        <v>Obesity</v>
      </c>
    </row>
    <row r="811" spans="1:9" x14ac:dyDescent="0.25">
      <c r="A811" s="7" t="s">
        <v>1561</v>
      </c>
      <c r="B811" s="7">
        <v>39.93</v>
      </c>
      <c r="C811" s="7">
        <v>8.75</v>
      </c>
      <c r="D811" s="7" t="s">
        <v>2380</v>
      </c>
      <c r="E811" s="7" t="s">
        <v>2380</v>
      </c>
      <c r="F811" s="7" t="s">
        <v>2380</v>
      </c>
      <c r="G811" s="7">
        <f>IF('OG Medical Examinations'!G811="No major surgery",0,VALUE('OG Medical Examinations'!G811))</f>
        <v>0</v>
      </c>
      <c r="H811" s="7" t="s">
        <v>2380</v>
      </c>
      <c r="I811" s="7" t="str">
        <f t="shared" si="12"/>
        <v>Obesity</v>
      </c>
    </row>
    <row r="812" spans="1:9" x14ac:dyDescent="0.25">
      <c r="A812" s="7" t="s">
        <v>1560</v>
      </c>
      <c r="B812" s="7">
        <v>38.83</v>
      </c>
      <c r="C812" s="7">
        <v>11.86</v>
      </c>
      <c r="D812" s="7" t="s">
        <v>2380</v>
      </c>
      <c r="E812" s="7" t="s">
        <v>2380</v>
      </c>
      <c r="F812" s="7" t="s">
        <v>2380</v>
      </c>
      <c r="G812" s="7">
        <f>IF('OG Medical Examinations'!G812="No major surgery",0,VALUE('OG Medical Examinations'!G812))</f>
        <v>0</v>
      </c>
      <c r="H812" s="7" t="s">
        <v>2380</v>
      </c>
      <c r="I812" s="7" t="str">
        <f t="shared" si="12"/>
        <v>Obesity</v>
      </c>
    </row>
    <row r="813" spans="1:9" x14ac:dyDescent="0.25">
      <c r="A813" s="7" t="s">
        <v>1559</v>
      </c>
      <c r="B813" s="7">
        <v>37.4</v>
      </c>
      <c r="C813" s="7">
        <v>11.46</v>
      </c>
      <c r="D813" s="7" t="s">
        <v>2380</v>
      </c>
      <c r="E813" s="7" t="s">
        <v>2380</v>
      </c>
      <c r="F813" s="7" t="s">
        <v>2380</v>
      </c>
      <c r="G813" s="7">
        <f>IF('OG Medical Examinations'!G813="No major surgery",0,VALUE('OG Medical Examinations'!G813))</f>
        <v>0</v>
      </c>
      <c r="H813" s="7" t="s">
        <v>2380</v>
      </c>
      <c r="I813" s="7" t="str">
        <f t="shared" si="12"/>
        <v>Obesity</v>
      </c>
    </row>
    <row r="814" spans="1:9" x14ac:dyDescent="0.25">
      <c r="A814" s="7" t="s">
        <v>1558</v>
      </c>
      <c r="B814" s="7">
        <v>21.4</v>
      </c>
      <c r="C814" s="7">
        <v>9.0299999999999994</v>
      </c>
      <c r="D814" s="7" t="s">
        <v>2380</v>
      </c>
      <c r="E814" s="7" t="s">
        <v>2380</v>
      </c>
      <c r="F814" s="7" t="s">
        <v>2380</v>
      </c>
      <c r="G814" s="7">
        <f>IF('OG Medical Examinations'!G814="No major surgery",0,VALUE('OG Medical Examinations'!G814))</f>
        <v>0</v>
      </c>
      <c r="H814" s="7" t="s">
        <v>2380</v>
      </c>
      <c r="I814" s="7" t="str">
        <f t="shared" si="12"/>
        <v>Normal Weight</v>
      </c>
    </row>
    <row r="815" spans="1:9" x14ac:dyDescent="0.25">
      <c r="A815" s="7" t="s">
        <v>1557</v>
      </c>
      <c r="B815" s="7">
        <v>38.380000000000003</v>
      </c>
      <c r="C815" s="7">
        <v>8.26</v>
      </c>
      <c r="D815" s="7" t="s">
        <v>2383</v>
      </c>
      <c r="E815" s="7" t="s">
        <v>2380</v>
      </c>
      <c r="F815" s="7" t="s">
        <v>2380</v>
      </c>
      <c r="G815" s="7">
        <f>IF('OG Medical Examinations'!G815="No major surgery",0,VALUE('OG Medical Examinations'!G815))</f>
        <v>2</v>
      </c>
      <c r="H815" s="7" t="s">
        <v>2380</v>
      </c>
      <c r="I815" s="7" t="str">
        <f t="shared" si="12"/>
        <v>Obesity</v>
      </c>
    </row>
    <row r="816" spans="1:9" x14ac:dyDescent="0.25">
      <c r="A816" s="7" t="s">
        <v>1556</v>
      </c>
      <c r="B816" s="7">
        <v>33.659999999999997</v>
      </c>
      <c r="C816" s="7">
        <v>5.42</v>
      </c>
      <c r="D816" s="7" t="s">
        <v>2383</v>
      </c>
      <c r="E816" s="7" t="s">
        <v>2380</v>
      </c>
      <c r="F816" s="7" t="s">
        <v>2380</v>
      </c>
      <c r="G816" s="7">
        <f>IF('OG Medical Examinations'!G816="No major surgery",0,VALUE('OG Medical Examinations'!G816))</f>
        <v>2</v>
      </c>
      <c r="H816" s="7" t="s">
        <v>2380</v>
      </c>
      <c r="I816" s="7" t="str">
        <f t="shared" si="12"/>
        <v>Obesity</v>
      </c>
    </row>
    <row r="817" spans="1:9" x14ac:dyDescent="0.25">
      <c r="A817" s="7" t="s">
        <v>1555</v>
      </c>
      <c r="B817" s="7">
        <v>31.79</v>
      </c>
      <c r="C817" s="7">
        <v>11.33</v>
      </c>
      <c r="D817" s="7" t="s">
        <v>2383</v>
      </c>
      <c r="E817" s="7" t="s">
        <v>2380</v>
      </c>
      <c r="F817" s="7" t="s">
        <v>2383</v>
      </c>
      <c r="G817" s="7">
        <f>IF('OG Medical Examinations'!G817="No major surgery",0,VALUE('OG Medical Examinations'!G817))</f>
        <v>1</v>
      </c>
      <c r="H817" s="7" t="s">
        <v>2380</v>
      </c>
      <c r="I817" s="7" t="str">
        <f t="shared" si="12"/>
        <v>Obesity</v>
      </c>
    </row>
    <row r="818" spans="1:9" x14ac:dyDescent="0.25">
      <c r="A818" s="7" t="s">
        <v>1554</v>
      </c>
      <c r="B818" s="7">
        <v>29.7</v>
      </c>
      <c r="C818" s="7">
        <v>7.69</v>
      </c>
      <c r="D818" s="7" t="s">
        <v>2383</v>
      </c>
      <c r="E818" s="7" t="s">
        <v>2380</v>
      </c>
      <c r="F818" s="7" t="s">
        <v>2383</v>
      </c>
      <c r="G818" s="7">
        <f>IF('OG Medical Examinations'!G818="No major surgery",0,VALUE('OG Medical Examinations'!G818))</f>
        <v>1</v>
      </c>
      <c r="H818" s="7" t="s">
        <v>2380</v>
      </c>
      <c r="I818" s="7" t="str">
        <f t="shared" si="12"/>
        <v>Overweight</v>
      </c>
    </row>
    <row r="819" spans="1:9" x14ac:dyDescent="0.25">
      <c r="A819" s="7" t="s">
        <v>1553</v>
      </c>
      <c r="B819" s="7">
        <v>25.46</v>
      </c>
      <c r="C819" s="7">
        <v>8.77</v>
      </c>
      <c r="D819" s="7" t="s">
        <v>2383</v>
      </c>
      <c r="E819" s="7" t="s">
        <v>2380</v>
      </c>
      <c r="F819" s="7" t="s">
        <v>2383</v>
      </c>
      <c r="G819" s="7">
        <f>IF('OG Medical Examinations'!G819="No major surgery",0,VALUE('OG Medical Examinations'!G819))</f>
        <v>1</v>
      </c>
      <c r="H819" s="7" t="s">
        <v>2380</v>
      </c>
      <c r="I819" s="7" t="str">
        <f t="shared" si="12"/>
        <v>Overweight</v>
      </c>
    </row>
    <row r="820" spans="1:9" x14ac:dyDescent="0.25">
      <c r="A820" s="7" t="s">
        <v>1552</v>
      </c>
      <c r="B820" s="7">
        <v>39.14</v>
      </c>
      <c r="C820" s="7">
        <v>4.91</v>
      </c>
      <c r="D820" s="7" t="s">
        <v>2380</v>
      </c>
      <c r="E820" s="7" t="s">
        <v>2383</v>
      </c>
      <c r="F820" s="7" t="s">
        <v>2380</v>
      </c>
      <c r="G820" s="7">
        <f>IF('OG Medical Examinations'!G820="No major surgery",0,VALUE('OG Medical Examinations'!G820))</f>
        <v>1</v>
      </c>
      <c r="H820" s="7" t="s">
        <v>2380</v>
      </c>
      <c r="I820" s="7" t="str">
        <f t="shared" si="12"/>
        <v>Obesity</v>
      </c>
    </row>
    <row r="821" spans="1:9" x14ac:dyDescent="0.25">
      <c r="A821" s="7" t="s">
        <v>1551</v>
      </c>
      <c r="B821" s="7">
        <v>41.2</v>
      </c>
      <c r="C821" s="7">
        <v>4.95</v>
      </c>
      <c r="D821" s="7" t="s">
        <v>2380</v>
      </c>
      <c r="E821" s="7" t="s">
        <v>2380</v>
      </c>
      <c r="F821" s="7" t="s">
        <v>2380</v>
      </c>
      <c r="G821" s="7">
        <f>IF('OG Medical Examinations'!G821="No major surgery",0,VALUE('OG Medical Examinations'!G821))</f>
        <v>1</v>
      </c>
      <c r="H821" s="7" t="s">
        <v>2380</v>
      </c>
      <c r="I821" s="7" t="str">
        <f t="shared" si="12"/>
        <v>Obesity</v>
      </c>
    </row>
    <row r="822" spans="1:9" x14ac:dyDescent="0.25">
      <c r="A822" s="7" t="s">
        <v>1550</v>
      </c>
      <c r="B822" s="7">
        <v>28.81</v>
      </c>
      <c r="C822" s="7">
        <v>10.8</v>
      </c>
      <c r="D822" s="7" t="s">
        <v>2383</v>
      </c>
      <c r="E822" s="7" t="s">
        <v>2380</v>
      </c>
      <c r="F822" s="7" t="s">
        <v>2383</v>
      </c>
      <c r="G822" s="7">
        <f>IF('OG Medical Examinations'!G822="No major surgery",0,VALUE('OG Medical Examinations'!G822))</f>
        <v>1</v>
      </c>
      <c r="H822" s="7" t="s">
        <v>2380</v>
      </c>
      <c r="I822" s="7" t="str">
        <f t="shared" si="12"/>
        <v>Overweight</v>
      </c>
    </row>
    <row r="823" spans="1:9" x14ac:dyDescent="0.25">
      <c r="A823" s="7" t="s">
        <v>1549</v>
      </c>
      <c r="B823" s="7">
        <v>37.409999999999997</v>
      </c>
      <c r="C823" s="7">
        <v>7.21</v>
      </c>
      <c r="D823" s="7" t="s">
        <v>2380</v>
      </c>
      <c r="E823" s="7" t="s">
        <v>2380</v>
      </c>
      <c r="F823" s="7" t="s">
        <v>2380</v>
      </c>
      <c r="G823" s="7">
        <f>IF('OG Medical Examinations'!G823="No major surgery",0,VALUE('OG Medical Examinations'!G823))</f>
        <v>2</v>
      </c>
      <c r="H823" s="7" t="s">
        <v>2380</v>
      </c>
      <c r="I823" s="7" t="str">
        <f t="shared" si="12"/>
        <v>Obesity</v>
      </c>
    </row>
    <row r="824" spans="1:9" x14ac:dyDescent="0.25">
      <c r="A824" s="7" t="s">
        <v>1548</v>
      </c>
      <c r="B824" s="7">
        <v>52.54</v>
      </c>
      <c r="C824" s="7">
        <v>5.12</v>
      </c>
      <c r="D824" s="7" t="s">
        <v>2380</v>
      </c>
      <c r="E824" s="7" t="s">
        <v>2380</v>
      </c>
      <c r="F824" s="7" t="s">
        <v>2383</v>
      </c>
      <c r="G824" s="7">
        <f>IF('OG Medical Examinations'!G824="No major surgery",0,VALUE('OG Medical Examinations'!G824))</f>
        <v>1</v>
      </c>
      <c r="H824" s="7" t="s">
        <v>2380</v>
      </c>
      <c r="I824" s="7" t="str">
        <f t="shared" si="12"/>
        <v>Obesity</v>
      </c>
    </row>
    <row r="825" spans="1:9" x14ac:dyDescent="0.25">
      <c r="A825" s="7" t="s">
        <v>1547</v>
      </c>
      <c r="B825" s="7">
        <v>17.29</v>
      </c>
      <c r="C825" s="7">
        <v>4.62</v>
      </c>
      <c r="D825" s="7" t="s">
        <v>2380</v>
      </c>
      <c r="E825" s="7" t="s">
        <v>2383</v>
      </c>
      <c r="F825" s="7" t="s">
        <v>2380</v>
      </c>
      <c r="G825" s="7">
        <f>IF('OG Medical Examinations'!G825="No major surgery",0,VALUE('OG Medical Examinations'!G825))</f>
        <v>1</v>
      </c>
      <c r="H825" s="7" t="s">
        <v>2383</v>
      </c>
      <c r="I825" s="7" t="str">
        <f t="shared" si="12"/>
        <v>Underweight</v>
      </c>
    </row>
    <row r="826" spans="1:9" x14ac:dyDescent="0.25">
      <c r="A826" s="7" t="s">
        <v>1546</v>
      </c>
      <c r="B826" s="7">
        <v>31.74</v>
      </c>
      <c r="C826" s="7">
        <v>7.68</v>
      </c>
      <c r="D826" s="7" t="s">
        <v>2383</v>
      </c>
      <c r="E826" s="7" t="s">
        <v>2380</v>
      </c>
      <c r="F826" s="7" t="s">
        <v>2380</v>
      </c>
      <c r="G826" s="7">
        <f>IF('OG Medical Examinations'!G826="No major surgery",0,VALUE('OG Medical Examinations'!G826))</f>
        <v>0</v>
      </c>
      <c r="H826" s="7" t="s">
        <v>2380</v>
      </c>
      <c r="I826" s="7" t="str">
        <f t="shared" si="12"/>
        <v>Obesity</v>
      </c>
    </row>
    <row r="827" spans="1:9" x14ac:dyDescent="0.25">
      <c r="A827" s="7" t="s">
        <v>1545</v>
      </c>
      <c r="B827" s="7">
        <v>26.504999999999999</v>
      </c>
      <c r="C827" s="7">
        <v>6.79</v>
      </c>
      <c r="D827" s="7" t="s">
        <v>2383</v>
      </c>
      <c r="E827" s="7" t="s">
        <v>2380</v>
      </c>
      <c r="F827" s="7" t="s">
        <v>2383</v>
      </c>
      <c r="G827" s="7">
        <f>IF('OG Medical Examinations'!G827="No major surgery",0,VALUE('OG Medical Examinations'!G827))</f>
        <v>1</v>
      </c>
      <c r="H827" s="7" t="s">
        <v>2380</v>
      </c>
      <c r="I827" s="7" t="str">
        <f t="shared" si="12"/>
        <v>Overweight</v>
      </c>
    </row>
    <row r="828" spans="1:9" x14ac:dyDescent="0.25">
      <c r="A828" s="7" t="s">
        <v>1544</v>
      </c>
      <c r="B828" s="7">
        <v>36.479999999999997</v>
      </c>
      <c r="C828" s="7">
        <v>11.09</v>
      </c>
      <c r="D828" s="7" t="s">
        <v>2380</v>
      </c>
      <c r="E828" s="7" t="s">
        <v>2380</v>
      </c>
      <c r="F828" s="7" t="s">
        <v>2380</v>
      </c>
      <c r="G828" s="7">
        <f>IF('OG Medical Examinations'!G828="No major surgery",0,VALUE('OG Medical Examinations'!G828))</f>
        <v>0</v>
      </c>
      <c r="H828" s="7" t="s">
        <v>2380</v>
      </c>
      <c r="I828" s="7" t="str">
        <f t="shared" si="12"/>
        <v>Obesity</v>
      </c>
    </row>
    <row r="829" spans="1:9" x14ac:dyDescent="0.25">
      <c r="A829" s="7" t="s">
        <v>1543</v>
      </c>
      <c r="B829" s="7">
        <v>39.159999999999997</v>
      </c>
      <c r="C829" s="7">
        <v>5.24</v>
      </c>
      <c r="D829" s="7" t="s">
        <v>2383</v>
      </c>
      <c r="E829" s="7" t="s">
        <v>2380</v>
      </c>
      <c r="F829" s="7" t="s">
        <v>2383</v>
      </c>
      <c r="G829" s="7">
        <f>IF('OG Medical Examinations'!G829="No major surgery",0,VALUE('OG Medical Examinations'!G829))</f>
        <v>1</v>
      </c>
      <c r="H829" s="7" t="s">
        <v>2380</v>
      </c>
      <c r="I829" s="7" t="str">
        <f t="shared" si="12"/>
        <v>Obesity</v>
      </c>
    </row>
    <row r="830" spans="1:9" x14ac:dyDescent="0.25">
      <c r="A830" s="7" t="s">
        <v>1542</v>
      </c>
      <c r="B830" s="7">
        <v>28.22</v>
      </c>
      <c r="C830" s="7">
        <v>7.51</v>
      </c>
      <c r="D830" s="7" t="s">
        <v>2383</v>
      </c>
      <c r="E830" s="7" t="s">
        <v>2380</v>
      </c>
      <c r="F830" s="7" t="s">
        <v>2383</v>
      </c>
      <c r="G830" s="7">
        <f>IF('OG Medical Examinations'!G830="No major surgery",0,VALUE('OG Medical Examinations'!G830))</f>
        <v>1</v>
      </c>
      <c r="H830" s="7" t="s">
        <v>2380</v>
      </c>
      <c r="I830" s="7" t="str">
        <f t="shared" si="12"/>
        <v>Overweight</v>
      </c>
    </row>
    <row r="831" spans="1:9" x14ac:dyDescent="0.25">
      <c r="A831" s="7" t="s">
        <v>1541</v>
      </c>
      <c r="B831" s="7">
        <v>35</v>
      </c>
      <c r="C831" s="7">
        <v>4.13</v>
      </c>
      <c r="D831" s="7" t="s">
        <v>2380</v>
      </c>
      <c r="E831" s="7" t="s">
        <v>2380</v>
      </c>
      <c r="F831" s="7" t="s">
        <v>2380</v>
      </c>
      <c r="G831" s="7">
        <f>IF('OG Medical Examinations'!G831="No major surgery",0,VALUE('OG Medical Examinations'!G831))</f>
        <v>2</v>
      </c>
      <c r="H831" s="7" t="s">
        <v>2380</v>
      </c>
      <c r="I831" s="7" t="str">
        <f t="shared" si="12"/>
        <v>Obesity</v>
      </c>
    </row>
    <row r="832" spans="1:9" x14ac:dyDescent="0.25">
      <c r="A832" s="7" t="s">
        <v>1540</v>
      </c>
      <c r="B832" s="7">
        <v>36.24</v>
      </c>
      <c r="C832" s="7">
        <v>8.3800000000000008</v>
      </c>
      <c r="D832" s="7" t="s">
        <v>2383</v>
      </c>
      <c r="E832" s="7" t="s">
        <v>2380</v>
      </c>
      <c r="F832" s="7" t="s">
        <v>2380</v>
      </c>
      <c r="G832" s="7">
        <f>IF('OG Medical Examinations'!G832="No major surgery",0,VALUE('OG Medical Examinations'!G832))</f>
        <v>1</v>
      </c>
      <c r="H832" s="7" t="s">
        <v>2380</v>
      </c>
      <c r="I832" s="7" t="str">
        <f t="shared" si="12"/>
        <v>Obesity</v>
      </c>
    </row>
    <row r="833" spans="1:9" x14ac:dyDescent="0.25">
      <c r="A833" s="7" t="s">
        <v>1539</v>
      </c>
      <c r="B833" s="7">
        <v>36.954999999999998</v>
      </c>
      <c r="C833" s="7">
        <v>8.07</v>
      </c>
      <c r="D833" s="7" t="s">
        <v>2380</v>
      </c>
      <c r="E833" s="7" t="s">
        <v>2380</v>
      </c>
      <c r="F833" s="7" t="s">
        <v>2380</v>
      </c>
      <c r="G833" s="7">
        <f>IF('OG Medical Examinations'!G833="No major surgery",0,VALUE('OG Medical Examinations'!G833))</f>
        <v>0</v>
      </c>
      <c r="H833" s="7" t="s">
        <v>2380</v>
      </c>
      <c r="I833" s="7" t="str">
        <f t="shared" si="12"/>
        <v>Obesity</v>
      </c>
    </row>
    <row r="834" spans="1:9" x14ac:dyDescent="0.25">
      <c r="A834" s="7" t="s">
        <v>1538</v>
      </c>
      <c r="B834" s="7">
        <v>29.64</v>
      </c>
      <c r="C834" s="7">
        <v>8.9499999999999993</v>
      </c>
      <c r="D834" s="7" t="s">
        <v>2380</v>
      </c>
      <c r="E834" s="7" t="s">
        <v>2380</v>
      </c>
      <c r="F834" s="7" t="s">
        <v>2380</v>
      </c>
      <c r="G834" s="7">
        <f>IF('OG Medical Examinations'!G834="No major surgery",0,VALUE('OG Medical Examinations'!G834))</f>
        <v>0</v>
      </c>
      <c r="H834" s="7" t="s">
        <v>2380</v>
      </c>
      <c r="I834" s="7" t="str">
        <f t="shared" ref="I834:I897" si="13">IF(B834&lt;18.5,"Underweight",IF(B834&lt;25,"Normal Weight",IF(B834&lt;30,"Overweight","Obesity")))</f>
        <v>Overweight</v>
      </c>
    </row>
    <row r="835" spans="1:9" x14ac:dyDescent="0.25">
      <c r="A835" s="7" t="s">
        <v>1537</v>
      </c>
      <c r="B835" s="7">
        <v>42.74</v>
      </c>
      <c r="C835" s="7">
        <v>6.31</v>
      </c>
      <c r="D835" s="7" t="s">
        <v>2383</v>
      </c>
      <c r="E835" s="7" t="s">
        <v>2380</v>
      </c>
      <c r="F835" s="7" t="s">
        <v>2380</v>
      </c>
      <c r="G835" s="7">
        <f>IF('OG Medical Examinations'!G835="No major surgery",0,VALUE('OG Medical Examinations'!G835))</f>
        <v>1</v>
      </c>
      <c r="H835" s="7" t="s">
        <v>2380</v>
      </c>
      <c r="I835" s="7" t="str">
        <f t="shared" si="13"/>
        <v>Obesity</v>
      </c>
    </row>
    <row r="836" spans="1:9" x14ac:dyDescent="0.25">
      <c r="A836" s="7" t="s">
        <v>1536</v>
      </c>
      <c r="B836" s="7">
        <v>36.130000000000003</v>
      </c>
      <c r="C836" s="7">
        <v>7.19</v>
      </c>
      <c r="D836" s="7" t="s">
        <v>2383</v>
      </c>
      <c r="E836" s="7" t="s">
        <v>2380</v>
      </c>
      <c r="F836" s="7" t="s">
        <v>2380</v>
      </c>
      <c r="G836" s="7">
        <f>IF('OG Medical Examinations'!G836="No major surgery",0,VALUE('OG Medical Examinations'!G836))</f>
        <v>2</v>
      </c>
      <c r="H836" s="7" t="s">
        <v>2380</v>
      </c>
      <c r="I836" s="7" t="str">
        <f t="shared" si="13"/>
        <v>Obesity</v>
      </c>
    </row>
    <row r="837" spans="1:9" x14ac:dyDescent="0.25">
      <c r="A837" s="7" t="s">
        <v>1535</v>
      </c>
      <c r="B837" s="7">
        <v>31.55</v>
      </c>
      <c r="C837" s="7">
        <v>6.11</v>
      </c>
      <c r="D837" s="7" t="s">
        <v>2383</v>
      </c>
      <c r="E837" s="7" t="s">
        <v>2380</v>
      </c>
      <c r="F837" s="7" t="s">
        <v>2380</v>
      </c>
      <c r="G837" s="7">
        <f>IF('OG Medical Examinations'!G837="No major surgery",0,VALUE('OG Medical Examinations'!G837))</f>
        <v>1</v>
      </c>
      <c r="H837" s="7" t="s">
        <v>2380</v>
      </c>
      <c r="I837" s="7" t="str">
        <f t="shared" si="13"/>
        <v>Obesity</v>
      </c>
    </row>
    <row r="838" spans="1:9" x14ac:dyDescent="0.25">
      <c r="A838" s="7" t="s">
        <v>1534</v>
      </c>
      <c r="B838" s="7">
        <v>52.75</v>
      </c>
      <c r="C838" s="7">
        <v>6.02</v>
      </c>
      <c r="D838" s="7" t="s">
        <v>2380</v>
      </c>
      <c r="E838" s="7" t="s">
        <v>2380</v>
      </c>
      <c r="F838" s="7" t="s">
        <v>2380</v>
      </c>
      <c r="G838" s="7">
        <f>IF('OG Medical Examinations'!G838="No major surgery",0,VALUE('OG Medical Examinations'!G838))</f>
        <v>1</v>
      </c>
      <c r="H838" s="7" t="s">
        <v>2380</v>
      </c>
      <c r="I838" s="7" t="str">
        <f t="shared" si="13"/>
        <v>Obesity</v>
      </c>
    </row>
    <row r="839" spans="1:9" x14ac:dyDescent="0.25">
      <c r="A839" s="7" t="s">
        <v>1533</v>
      </c>
      <c r="B839" s="7">
        <v>36.67</v>
      </c>
      <c r="C839" s="7">
        <v>11.86</v>
      </c>
      <c r="D839" s="7" t="s">
        <v>2380</v>
      </c>
      <c r="E839" s="7" t="s">
        <v>2380</v>
      </c>
      <c r="F839" s="7" t="s">
        <v>2380</v>
      </c>
      <c r="G839" s="7">
        <f>IF('OG Medical Examinations'!G839="No major surgery",0,VALUE('OG Medical Examinations'!G839))</f>
        <v>0</v>
      </c>
      <c r="H839" s="7" t="s">
        <v>2380</v>
      </c>
      <c r="I839" s="7" t="str">
        <f t="shared" si="13"/>
        <v>Obesity</v>
      </c>
    </row>
    <row r="840" spans="1:9" x14ac:dyDescent="0.25">
      <c r="A840" s="7" t="s">
        <v>1532</v>
      </c>
      <c r="B840" s="7">
        <v>38.06</v>
      </c>
      <c r="C840" s="7">
        <v>8.25</v>
      </c>
      <c r="D840" s="7" t="s">
        <v>2380</v>
      </c>
      <c r="E840" s="7" t="s">
        <v>2380</v>
      </c>
      <c r="F840" s="7" t="s">
        <v>2380</v>
      </c>
      <c r="G840" s="7">
        <f>IF('OG Medical Examinations'!G840="No major surgery",0,VALUE('OG Medical Examinations'!G840))</f>
        <v>0</v>
      </c>
      <c r="H840" s="7" t="s">
        <v>2380</v>
      </c>
      <c r="I840" s="7" t="str">
        <f t="shared" si="13"/>
        <v>Obesity</v>
      </c>
    </row>
    <row r="841" spans="1:9" x14ac:dyDescent="0.25">
      <c r="A841" s="7" t="s">
        <v>1531</v>
      </c>
      <c r="B841" s="7">
        <v>38</v>
      </c>
      <c r="C841" s="7">
        <v>8.1300000000000008</v>
      </c>
      <c r="D841" s="7" t="s">
        <v>2380</v>
      </c>
      <c r="E841" s="7" t="s">
        <v>2380</v>
      </c>
      <c r="F841" s="7" t="s">
        <v>2380</v>
      </c>
      <c r="G841" s="7">
        <f>IF('OG Medical Examinations'!G841="No major surgery",0,VALUE('OG Medical Examinations'!G841))</f>
        <v>0</v>
      </c>
      <c r="H841" s="7" t="s">
        <v>2380</v>
      </c>
      <c r="I841" s="7" t="str">
        <f t="shared" si="13"/>
        <v>Obesity</v>
      </c>
    </row>
    <row r="842" spans="1:9" x14ac:dyDescent="0.25">
      <c r="A842" s="7" t="s">
        <v>1530</v>
      </c>
      <c r="B842" s="7">
        <v>35.1</v>
      </c>
      <c r="C842" s="7">
        <v>10.1</v>
      </c>
      <c r="D842" s="7" t="s">
        <v>2380</v>
      </c>
      <c r="E842" s="7" t="s">
        <v>2380</v>
      </c>
      <c r="F842" s="7" t="s">
        <v>2380</v>
      </c>
      <c r="G842" s="7">
        <f>IF('OG Medical Examinations'!G842="No major surgery",0,VALUE('OG Medical Examinations'!G842))</f>
        <v>0</v>
      </c>
      <c r="H842" s="7" t="s">
        <v>2380</v>
      </c>
      <c r="I842" s="7" t="str">
        <f t="shared" si="13"/>
        <v>Obesity</v>
      </c>
    </row>
    <row r="843" spans="1:9" x14ac:dyDescent="0.25">
      <c r="A843" s="7" t="s">
        <v>1529</v>
      </c>
      <c r="B843" s="7">
        <v>33.82</v>
      </c>
      <c r="C843" s="7">
        <v>5.89</v>
      </c>
      <c r="D843" s="7" t="s">
        <v>2383</v>
      </c>
      <c r="E843" s="7" t="s">
        <v>2380</v>
      </c>
      <c r="F843" s="7" t="s">
        <v>2380</v>
      </c>
      <c r="G843" s="7">
        <f>IF('OG Medical Examinations'!G843="No major surgery",0,VALUE('OG Medical Examinations'!G843))</f>
        <v>2</v>
      </c>
      <c r="H843" s="7" t="s">
        <v>2380</v>
      </c>
      <c r="I843" s="7" t="str">
        <f t="shared" si="13"/>
        <v>Obesity</v>
      </c>
    </row>
    <row r="844" spans="1:9" x14ac:dyDescent="0.25">
      <c r="A844" s="7" t="s">
        <v>1528</v>
      </c>
      <c r="B844" s="7">
        <v>37.43</v>
      </c>
      <c r="C844" s="7">
        <v>4.97</v>
      </c>
      <c r="D844" s="7" t="s">
        <v>2380</v>
      </c>
      <c r="E844" s="7" t="s">
        <v>2380</v>
      </c>
      <c r="F844" s="7" t="s">
        <v>2380</v>
      </c>
      <c r="G844" s="7">
        <f>IF('OG Medical Examinations'!G844="No major surgery",0,VALUE('OG Medical Examinations'!G844))</f>
        <v>2</v>
      </c>
      <c r="H844" s="7" t="s">
        <v>2380</v>
      </c>
      <c r="I844" s="7" t="str">
        <f t="shared" si="13"/>
        <v>Obesity</v>
      </c>
    </row>
    <row r="845" spans="1:9" x14ac:dyDescent="0.25">
      <c r="A845" s="7" t="s">
        <v>1527</v>
      </c>
      <c r="B845" s="7">
        <v>30.5</v>
      </c>
      <c r="C845" s="7">
        <v>9.9</v>
      </c>
      <c r="D845" s="7" t="s">
        <v>2380</v>
      </c>
      <c r="E845" s="7" t="s">
        <v>2380</v>
      </c>
      <c r="F845" s="7" t="s">
        <v>2380</v>
      </c>
      <c r="G845" s="7">
        <f>IF('OG Medical Examinations'!G845="No major surgery",0,VALUE('OG Medical Examinations'!G845))</f>
        <v>0</v>
      </c>
      <c r="H845" s="7" t="s">
        <v>2380</v>
      </c>
      <c r="I845" s="7" t="str">
        <f t="shared" si="13"/>
        <v>Obesity</v>
      </c>
    </row>
    <row r="846" spans="1:9" x14ac:dyDescent="0.25">
      <c r="A846" s="7" t="s">
        <v>1526</v>
      </c>
      <c r="B846" s="7">
        <v>24.53</v>
      </c>
      <c r="C846" s="7">
        <v>9.0500000000000007</v>
      </c>
      <c r="D846" s="7" t="s">
        <v>2380</v>
      </c>
      <c r="E846" s="7" t="s">
        <v>2380</v>
      </c>
      <c r="F846" s="7" t="s">
        <v>2380</v>
      </c>
      <c r="G846" s="7">
        <f>IF('OG Medical Examinations'!G846="No major surgery",0,VALUE('OG Medical Examinations'!G846))</f>
        <v>0</v>
      </c>
      <c r="H846" s="7" t="s">
        <v>2380</v>
      </c>
      <c r="I846" s="7" t="str">
        <f t="shared" si="13"/>
        <v>Normal Weight</v>
      </c>
    </row>
    <row r="847" spans="1:9" x14ac:dyDescent="0.25">
      <c r="A847" s="7" t="s">
        <v>1525</v>
      </c>
      <c r="B847" s="7">
        <v>25.74</v>
      </c>
      <c r="C847" s="7">
        <v>10.93</v>
      </c>
      <c r="D847" s="7" t="s">
        <v>2380</v>
      </c>
      <c r="E847" s="7" t="s">
        <v>2380</v>
      </c>
      <c r="F847" s="7" t="s">
        <v>2380</v>
      </c>
      <c r="G847" s="7">
        <f>IF('OG Medical Examinations'!G847="No major surgery",0,VALUE('OG Medical Examinations'!G847))</f>
        <v>0</v>
      </c>
      <c r="H847" s="7" t="s">
        <v>2380</v>
      </c>
      <c r="I847" s="7" t="str">
        <f t="shared" si="13"/>
        <v>Overweight</v>
      </c>
    </row>
    <row r="848" spans="1:9" x14ac:dyDescent="0.25">
      <c r="A848" s="7" t="s">
        <v>1524</v>
      </c>
      <c r="B848" s="7">
        <v>34.08</v>
      </c>
      <c r="C848" s="7">
        <v>7.58</v>
      </c>
      <c r="D848" s="7" t="s">
        <v>2383</v>
      </c>
      <c r="E848" s="7" t="s">
        <v>2380</v>
      </c>
      <c r="F848" s="7" t="s">
        <v>2380</v>
      </c>
      <c r="G848" s="7">
        <f>IF('OG Medical Examinations'!G848="No major surgery",0,VALUE('OG Medical Examinations'!G848))</f>
        <v>2</v>
      </c>
      <c r="H848" s="7" t="s">
        <v>2380</v>
      </c>
      <c r="I848" s="7" t="str">
        <f t="shared" si="13"/>
        <v>Obesity</v>
      </c>
    </row>
    <row r="849" spans="1:9" x14ac:dyDescent="0.25">
      <c r="A849" s="7" t="s">
        <v>1523</v>
      </c>
      <c r="B849" s="7">
        <v>31.35</v>
      </c>
      <c r="C849" s="7">
        <v>11</v>
      </c>
      <c r="D849" s="7" t="s">
        <v>2383</v>
      </c>
      <c r="E849" s="7" t="s">
        <v>2380</v>
      </c>
      <c r="F849" s="7" t="s">
        <v>2383</v>
      </c>
      <c r="G849" s="7">
        <f>IF('OG Medical Examinations'!G849="No major surgery",0,VALUE('OG Medical Examinations'!G849))</f>
        <v>1</v>
      </c>
      <c r="H849" s="7" t="s">
        <v>2380</v>
      </c>
      <c r="I849" s="7" t="str">
        <f t="shared" si="13"/>
        <v>Obesity</v>
      </c>
    </row>
    <row r="850" spans="1:9" x14ac:dyDescent="0.25">
      <c r="A850" s="7" t="s">
        <v>1522</v>
      </c>
      <c r="B850" s="7">
        <v>26.79</v>
      </c>
      <c r="C850" s="7">
        <v>5.0599999999999996</v>
      </c>
      <c r="D850" s="7" t="s">
        <v>2380</v>
      </c>
      <c r="E850" s="7" t="s">
        <v>2380</v>
      </c>
      <c r="F850" s="7" t="s">
        <v>2380</v>
      </c>
      <c r="G850" s="7">
        <f>IF('OG Medical Examinations'!G850="No major surgery",0,VALUE('OG Medical Examinations'!G850))</f>
        <v>1</v>
      </c>
      <c r="H850" s="7" t="s">
        <v>2380</v>
      </c>
      <c r="I850" s="7" t="str">
        <f t="shared" si="13"/>
        <v>Overweight</v>
      </c>
    </row>
    <row r="851" spans="1:9" x14ac:dyDescent="0.25">
      <c r="A851" s="7" t="s">
        <v>1521</v>
      </c>
      <c r="B851" s="7">
        <v>42.78</v>
      </c>
      <c r="C851" s="7">
        <v>6.11</v>
      </c>
      <c r="D851" s="7" t="s">
        <v>2383</v>
      </c>
      <c r="E851" s="7" t="s">
        <v>2380</v>
      </c>
      <c r="F851" s="7" t="s">
        <v>2380</v>
      </c>
      <c r="G851" s="7">
        <f>IF('OG Medical Examinations'!G851="No major surgery",0,VALUE('OG Medical Examinations'!G851))</f>
        <v>1</v>
      </c>
      <c r="H851" s="7" t="s">
        <v>2380</v>
      </c>
      <c r="I851" s="7" t="str">
        <f t="shared" si="13"/>
        <v>Obesity</v>
      </c>
    </row>
    <row r="852" spans="1:9" x14ac:dyDescent="0.25">
      <c r="A852" s="7" t="s">
        <v>1520</v>
      </c>
      <c r="B852" s="7">
        <v>46.75</v>
      </c>
      <c r="C852" s="7">
        <v>6.66</v>
      </c>
      <c r="D852" s="7" t="s">
        <v>2383</v>
      </c>
      <c r="E852" s="7" t="s">
        <v>2380</v>
      </c>
      <c r="F852" s="7" t="s">
        <v>2380</v>
      </c>
      <c r="G852" s="7">
        <f>IF('OG Medical Examinations'!G852="No major surgery",0,VALUE('OG Medical Examinations'!G852))</f>
        <v>2</v>
      </c>
      <c r="H852" s="7" t="s">
        <v>2380</v>
      </c>
      <c r="I852" s="7" t="str">
        <f t="shared" si="13"/>
        <v>Obesity</v>
      </c>
    </row>
    <row r="853" spans="1:9" x14ac:dyDescent="0.25">
      <c r="A853" s="7" t="s">
        <v>1519</v>
      </c>
      <c r="B853" s="7">
        <v>32.15</v>
      </c>
      <c r="C853" s="7">
        <v>4.0199999999999996</v>
      </c>
      <c r="D853" s="7" t="s">
        <v>2383</v>
      </c>
      <c r="E853" s="7" t="s">
        <v>2380</v>
      </c>
      <c r="F853" s="7" t="s">
        <v>2383</v>
      </c>
      <c r="G853" s="7">
        <f>IF('OG Medical Examinations'!G853="No major surgery",0,VALUE('OG Medical Examinations'!G853))</f>
        <v>1</v>
      </c>
      <c r="H853" s="7" t="s">
        <v>2380</v>
      </c>
      <c r="I853" s="7" t="str">
        <f t="shared" si="13"/>
        <v>Obesity</v>
      </c>
    </row>
    <row r="854" spans="1:9" x14ac:dyDescent="0.25">
      <c r="A854" s="7" t="s">
        <v>1518</v>
      </c>
      <c r="B854" s="7">
        <v>43.4</v>
      </c>
      <c r="C854" s="7">
        <v>8.81</v>
      </c>
      <c r="D854" s="7" t="s">
        <v>2383</v>
      </c>
      <c r="E854" s="7" t="s">
        <v>2380</v>
      </c>
      <c r="F854" s="7" t="s">
        <v>2380</v>
      </c>
      <c r="G854" s="7">
        <f>IF('OG Medical Examinations'!G854="No major surgery",0,VALUE('OG Medical Examinations'!G854))</f>
        <v>2</v>
      </c>
      <c r="H854" s="7" t="s">
        <v>2380</v>
      </c>
      <c r="I854" s="7" t="str">
        <f t="shared" si="13"/>
        <v>Obesity</v>
      </c>
    </row>
    <row r="855" spans="1:9" x14ac:dyDescent="0.25">
      <c r="A855" s="7" t="s">
        <v>1517</v>
      </c>
      <c r="B855" s="7">
        <v>31.57</v>
      </c>
      <c r="C855" s="7">
        <v>7.92</v>
      </c>
      <c r="D855" s="7" t="s">
        <v>2383</v>
      </c>
      <c r="E855" s="7" t="s">
        <v>2380</v>
      </c>
      <c r="F855" s="7" t="s">
        <v>2380</v>
      </c>
      <c r="G855" s="7">
        <f>IF('OG Medical Examinations'!G855="No major surgery",0,VALUE('OG Medical Examinations'!G855))</f>
        <v>2</v>
      </c>
      <c r="H855" s="7" t="s">
        <v>2380</v>
      </c>
      <c r="I855" s="7" t="str">
        <f t="shared" si="13"/>
        <v>Obesity</v>
      </c>
    </row>
    <row r="856" spans="1:9" x14ac:dyDescent="0.25">
      <c r="A856" s="7" t="s">
        <v>1516</v>
      </c>
      <c r="B856" s="7">
        <v>24.32</v>
      </c>
      <c r="C856" s="7">
        <v>7.48</v>
      </c>
      <c r="D856" s="7" t="s">
        <v>2380</v>
      </c>
      <c r="E856" s="7" t="s">
        <v>2380</v>
      </c>
      <c r="F856" s="7" t="s">
        <v>2380</v>
      </c>
      <c r="G856" s="7">
        <f>IF('OG Medical Examinations'!G856="No major surgery",0,VALUE('OG Medical Examinations'!G856))</f>
        <v>0</v>
      </c>
      <c r="H856" s="7" t="s">
        <v>2380</v>
      </c>
      <c r="I856" s="7" t="str">
        <f t="shared" si="13"/>
        <v>Normal Weight</v>
      </c>
    </row>
    <row r="857" spans="1:9" x14ac:dyDescent="0.25">
      <c r="A857" s="7" t="s">
        <v>1515</v>
      </c>
      <c r="B857" s="7">
        <v>31.07</v>
      </c>
      <c r="C857" s="7">
        <v>4.62</v>
      </c>
      <c r="D857" s="7" t="s">
        <v>2383</v>
      </c>
      <c r="E857" s="7" t="s">
        <v>2380</v>
      </c>
      <c r="F857" s="7" t="s">
        <v>2380</v>
      </c>
      <c r="G857" s="7">
        <f>IF('OG Medical Examinations'!G857="No major surgery",0,VALUE('OG Medical Examinations'!G857))</f>
        <v>2</v>
      </c>
      <c r="H857" s="7" t="s">
        <v>2380</v>
      </c>
      <c r="I857" s="7" t="str">
        <f t="shared" si="13"/>
        <v>Obesity</v>
      </c>
    </row>
    <row r="858" spans="1:9" x14ac:dyDescent="0.25">
      <c r="A858" s="7" t="s">
        <v>1514</v>
      </c>
      <c r="B858" s="7">
        <v>35.814999999999998</v>
      </c>
      <c r="C858" s="7">
        <v>8.4700000000000006</v>
      </c>
      <c r="D858" s="7" t="s">
        <v>2380</v>
      </c>
      <c r="E858" s="7" t="s">
        <v>2380</v>
      </c>
      <c r="F858" s="7" t="s">
        <v>2380</v>
      </c>
      <c r="G858" s="7">
        <f>IF('OG Medical Examinations'!G858="No major surgery",0,VALUE('OG Medical Examinations'!G858))</f>
        <v>0</v>
      </c>
      <c r="H858" s="7" t="s">
        <v>2380</v>
      </c>
      <c r="I858" s="7" t="str">
        <f t="shared" si="13"/>
        <v>Obesity</v>
      </c>
    </row>
    <row r="859" spans="1:9" x14ac:dyDescent="0.25">
      <c r="A859" s="7" t="s">
        <v>1513</v>
      </c>
      <c r="B859" s="7">
        <v>40.81</v>
      </c>
      <c r="C859" s="7">
        <v>10.58</v>
      </c>
      <c r="D859" s="7" t="s">
        <v>2383</v>
      </c>
      <c r="E859" s="7" t="s">
        <v>2380</v>
      </c>
      <c r="F859" s="7" t="s">
        <v>2380</v>
      </c>
      <c r="G859" s="7">
        <f>IF('OG Medical Examinations'!G859="No major surgery",0,VALUE('OG Medical Examinations'!G859))</f>
        <v>0</v>
      </c>
      <c r="H859" s="7" t="s">
        <v>2380</v>
      </c>
      <c r="I859" s="7" t="str">
        <f t="shared" si="13"/>
        <v>Obesity</v>
      </c>
    </row>
    <row r="860" spans="1:9" x14ac:dyDescent="0.25">
      <c r="A860" s="7" t="s">
        <v>1512</v>
      </c>
      <c r="B860" s="7">
        <v>24.605</v>
      </c>
      <c r="C860" s="7">
        <v>7.48</v>
      </c>
      <c r="D860" s="7" t="s">
        <v>2380</v>
      </c>
      <c r="E860" s="7" t="s">
        <v>2380</v>
      </c>
      <c r="F860" s="7" t="s">
        <v>2380</v>
      </c>
      <c r="G860" s="7">
        <f>IF('OG Medical Examinations'!G860="No major surgery",0,VALUE('OG Medical Examinations'!G860))</f>
        <v>0</v>
      </c>
      <c r="H860" s="7" t="s">
        <v>2380</v>
      </c>
      <c r="I860" s="7" t="str">
        <f t="shared" si="13"/>
        <v>Normal Weight</v>
      </c>
    </row>
    <row r="861" spans="1:9" x14ac:dyDescent="0.25">
      <c r="A861" s="7" t="s">
        <v>1511</v>
      </c>
      <c r="B861" s="7">
        <v>21.47</v>
      </c>
      <c r="C861" s="7">
        <v>7.82</v>
      </c>
      <c r="D861" s="7" t="s">
        <v>2380</v>
      </c>
      <c r="E861" s="7" t="s">
        <v>2380</v>
      </c>
      <c r="F861" s="7" t="s">
        <v>2380</v>
      </c>
      <c r="G861" s="7">
        <f>IF('OG Medical Examinations'!G861="No major surgery",0,VALUE('OG Medical Examinations'!G861))</f>
        <v>0</v>
      </c>
      <c r="H861" s="7" t="s">
        <v>2380</v>
      </c>
      <c r="I861" s="7" t="str">
        <f t="shared" si="13"/>
        <v>Normal Weight</v>
      </c>
    </row>
    <row r="862" spans="1:9" x14ac:dyDescent="0.25">
      <c r="A862" s="7" t="s">
        <v>1510</v>
      </c>
      <c r="B862" s="7">
        <v>52.89</v>
      </c>
      <c r="C862" s="7">
        <v>4.96</v>
      </c>
      <c r="D862" s="7" t="s">
        <v>2383</v>
      </c>
      <c r="E862" s="7" t="s">
        <v>2380</v>
      </c>
      <c r="F862" s="7" t="s">
        <v>2380</v>
      </c>
      <c r="G862" s="7">
        <f>IF('OG Medical Examinations'!G862="No major surgery",0,VALUE('OG Medical Examinations'!G862))</f>
        <v>1</v>
      </c>
      <c r="H862" s="7" t="s">
        <v>2380</v>
      </c>
      <c r="I862" s="7" t="str">
        <f t="shared" si="13"/>
        <v>Obesity</v>
      </c>
    </row>
    <row r="863" spans="1:9" x14ac:dyDescent="0.25">
      <c r="A863" s="7" t="s">
        <v>1509</v>
      </c>
      <c r="B863" s="7">
        <v>32.965000000000003</v>
      </c>
      <c r="C863" s="7">
        <v>6.15</v>
      </c>
      <c r="D863" s="7" t="s">
        <v>2383</v>
      </c>
      <c r="E863" s="7" t="s">
        <v>2380</v>
      </c>
      <c r="F863" s="7" t="s">
        <v>2380</v>
      </c>
      <c r="G863" s="7">
        <f>IF('OG Medical Examinations'!G863="No major surgery",0,VALUE('OG Medical Examinations'!G863))</f>
        <v>1</v>
      </c>
      <c r="H863" s="7" t="s">
        <v>2380</v>
      </c>
      <c r="I863" s="7" t="str">
        <f t="shared" si="13"/>
        <v>Obesity</v>
      </c>
    </row>
    <row r="864" spans="1:9" x14ac:dyDescent="0.25">
      <c r="A864" s="7" t="s">
        <v>1508</v>
      </c>
      <c r="B864" s="7">
        <v>36.799999999999997</v>
      </c>
      <c r="C864" s="7">
        <v>4.62</v>
      </c>
      <c r="D864" s="7" t="s">
        <v>2380</v>
      </c>
      <c r="E864" s="7" t="s">
        <v>2380</v>
      </c>
      <c r="F864" s="7" t="s">
        <v>2383</v>
      </c>
      <c r="G864" s="7">
        <f>IF('OG Medical Examinations'!G864="No major surgery",0,VALUE('OG Medical Examinations'!G864))</f>
        <v>1</v>
      </c>
      <c r="H864" s="7" t="s">
        <v>2380</v>
      </c>
      <c r="I864" s="7" t="str">
        <f t="shared" si="13"/>
        <v>Obesity</v>
      </c>
    </row>
    <row r="865" spans="1:9" x14ac:dyDescent="0.25">
      <c r="A865" s="7" t="s">
        <v>1507</v>
      </c>
      <c r="B865" s="7">
        <v>34.299999999999997</v>
      </c>
      <c r="C865" s="7">
        <v>4.87</v>
      </c>
      <c r="D865" s="7" t="s">
        <v>2380</v>
      </c>
      <c r="E865" s="7" t="s">
        <v>2380</v>
      </c>
      <c r="F865" s="7" t="s">
        <v>2380</v>
      </c>
      <c r="G865" s="7">
        <f>IF('OG Medical Examinations'!G865="No major surgery",0,VALUE('OG Medical Examinations'!G865))</f>
        <v>2</v>
      </c>
      <c r="H865" s="7" t="s">
        <v>2380</v>
      </c>
      <c r="I865" s="7" t="str">
        <f t="shared" si="13"/>
        <v>Obesity</v>
      </c>
    </row>
    <row r="866" spans="1:9" x14ac:dyDescent="0.25">
      <c r="A866" s="7" t="s">
        <v>1506</v>
      </c>
      <c r="B866" s="7">
        <v>35.244999999999997</v>
      </c>
      <c r="C866" s="7">
        <v>4.63</v>
      </c>
      <c r="D866" s="7" t="s">
        <v>2380</v>
      </c>
      <c r="E866" s="7" t="s">
        <v>2380</v>
      </c>
      <c r="F866" s="7" t="s">
        <v>2380</v>
      </c>
      <c r="G866" s="7">
        <f>IF('OG Medical Examinations'!G866="No major surgery",0,VALUE('OG Medical Examinations'!G866))</f>
        <v>0</v>
      </c>
      <c r="H866" s="7" t="s">
        <v>2380</v>
      </c>
      <c r="I866" s="7" t="str">
        <f t="shared" si="13"/>
        <v>Obesity</v>
      </c>
    </row>
    <row r="867" spans="1:9" x14ac:dyDescent="0.25">
      <c r="A867" s="7" t="s">
        <v>1505</v>
      </c>
      <c r="B867" s="7">
        <v>26.23</v>
      </c>
      <c r="C867" s="7">
        <v>11.93</v>
      </c>
      <c r="D867" s="7" t="s">
        <v>2380</v>
      </c>
      <c r="E867" s="7" t="s">
        <v>2380</v>
      </c>
      <c r="F867" s="7" t="s">
        <v>2380</v>
      </c>
      <c r="G867" s="7">
        <f>IF('OG Medical Examinations'!G867="No major surgery",0,VALUE('OG Medical Examinations'!G867))</f>
        <v>0</v>
      </c>
      <c r="H867" s="7" t="s">
        <v>2380</v>
      </c>
      <c r="I867" s="7" t="str">
        <f t="shared" si="13"/>
        <v>Overweight</v>
      </c>
    </row>
    <row r="868" spans="1:9" x14ac:dyDescent="0.25">
      <c r="A868" s="7" t="s">
        <v>1504</v>
      </c>
      <c r="B868" s="7">
        <v>36.1</v>
      </c>
      <c r="C868" s="7">
        <v>5.65</v>
      </c>
      <c r="D868" s="7" t="s">
        <v>2383</v>
      </c>
      <c r="E868" s="7" t="s">
        <v>2380</v>
      </c>
      <c r="F868" s="7" t="s">
        <v>2380</v>
      </c>
      <c r="G868" s="7">
        <f>IF('OG Medical Examinations'!G868="No major surgery",0,VALUE('OG Medical Examinations'!G868))</f>
        <v>2</v>
      </c>
      <c r="H868" s="7" t="s">
        <v>2380</v>
      </c>
      <c r="I868" s="7" t="str">
        <f t="shared" si="13"/>
        <v>Obesity</v>
      </c>
    </row>
    <row r="869" spans="1:9" x14ac:dyDescent="0.25">
      <c r="A869" s="7" t="s">
        <v>1503</v>
      </c>
      <c r="B869" s="7">
        <v>37.1</v>
      </c>
      <c r="C869" s="7">
        <v>11.21</v>
      </c>
      <c r="D869" s="7" t="s">
        <v>2383</v>
      </c>
      <c r="E869" s="7" t="s">
        <v>2380</v>
      </c>
      <c r="F869" s="7" t="s">
        <v>2383</v>
      </c>
      <c r="G869" s="7">
        <f>IF('OG Medical Examinations'!G869="No major surgery",0,VALUE('OG Medical Examinations'!G869))</f>
        <v>1</v>
      </c>
      <c r="H869" s="7" t="s">
        <v>2380</v>
      </c>
      <c r="I869" s="7" t="str">
        <f t="shared" si="13"/>
        <v>Obesity</v>
      </c>
    </row>
    <row r="870" spans="1:9" x14ac:dyDescent="0.25">
      <c r="A870" s="7" t="s">
        <v>1502</v>
      </c>
      <c r="B870" s="7">
        <v>27.5</v>
      </c>
      <c r="C870" s="7">
        <v>10.62</v>
      </c>
      <c r="D870" s="7" t="s">
        <v>2383</v>
      </c>
      <c r="E870" s="7" t="s">
        <v>2380</v>
      </c>
      <c r="F870" s="7" t="s">
        <v>2383</v>
      </c>
      <c r="G870" s="7">
        <f>IF('OG Medical Examinations'!G870="No major surgery",0,VALUE('OG Medical Examinations'!G870))</f>
        <v>1</v>
      </c>
      <c r="H870" s="7" t="s">
        <v>2380</v>
      </c>
      <c r="I870" s="7" t="str">
        <f t="shared" si="13"/>
        <v>Overweight</v>
      </c>
    </row>
    <row r="871" spans="1:9" x14ac:dyDescent="0.25">
      <c r="A871" s="7" t="s">
        <v>1501</v>
      </c>
      <c r="B871" s="7">
        <v>24.7</v>
      </c>
      <c r="C871" s="7">
        <v>10.7</v>
      </c>
      <c r="D871" s="7" t="s">
        <v>2383</v>
      </c>
      <c r="E871" s="7" t="s">
        <v>2380</v>
      </c>
      <c r="F871" s="7" t="s">
        <v>2383</v>
      </c>
      <c r="G871" s="7">
        <f>IF('OG Medical Examinations'!G871="No major surgery",0,VALUE('OG Medical Examinations'!G871))</f>
        <v>1</v>
      </c>
      <c r="H871" s="7" t="s">
        <v>2380</v>
      </c>
      <c r="I871" s="7" t="str">
        <f t="shared" si="13"/>
        <v>Normal Weight</v>
      </c>
    </row>
    <row r="872" spans="1:9" x14ac:dyDescent="0.25">
      <c r="A872" s="7" t="s">
        <v>1500</v>
      </c>
      <c r="B872" s="7">
        <v>26.78</v>
      </c>
      <c r="C872" s="7">
        <v>10.02</v>
      </c>
      <c r="D872" s="7" t="s">
        <v>2383</v>
      </c>
      <c r="E872" s="7" t="s">
        <v>2380</v>
      </c>
      <c r="F872" s="7" t="s">
        <v>2383</v>
      </c>
      <c r="G872" s="7">
        <f>IF('OG Medical Examinations'!G872="No major surgery",0,VALUE('OG Medical Examinations'!G872))</f>
        <v>1</v>
      </c>
      <c r="H872" s="7" t="s">
        <v>2380</v>
      </c>
      <c r="I872" s="7" t="str">
        <f t="shared" si="13"/>
        <v>Overweight</v>
      </c>
    </row>
    <row r="873" spans="1:9" x14ac:dyDescent="0.25">
      <c r="A873" s="7" t="s">
        <v>1499</v>
      </c>
      <c r="B873" s="7">
        <v>45.8</v>
      </c>
      <c r="C873" s="7">
        <v>4.8499999999999996</v>
      </c>
      <c r="D873" s="7" t="s">
        <v>2380</v>
      </c>
      <c r="E873" s="7" t="s">
        <v>2380</v>
      </c>
      <c r="F873" s="7" t="s">
        <v>2380</v>
      </c>
      <c r="G873" s="7">
        <f>IF('OG Medical Examinations'!G873="No major surgery",0,VALUE('OG Medical Examinations'!G873))</f>
        <v>0</v>
      </c>
      <c r="H873" s="7" t="s">
        <v>2380</v>
      </c>
      <c r="I873" s="7" t="str">
        <f t="shared" si="13"/>
        <v>Obesity</v>
      </c>
    </row>
    <row r="874" spans="1:9" x14ac:dyDescent="0.25">
      <c r="A874" s="7" t="s">
        <v>1498</v>
      </c>
      <c r="B874" s="7">
        <v>29</v>
      </c>
      <c r="C874" s="7">
        <v>4.3899999999999997</v>
      </c>
      <c r="D874" s="7" t="s">
        <v>2383</v>
      </c>
      <c r="E874" s="7" t="s">
        <v>2380</v>
      </c>
      <c r="F874" s="7" t="s">
        <v>2380</v>
      </c>
      <c r="G874" s="7">
        <f>IF('OG Medical Examinations'!G874="No major surgery",0,VALUE('OG Medical Examinations'!G874))</f>
        <v>2</v>
      </c>
      <c r="H874" s="7" t="s">
        <v>2380</v>
      </c>
      <c r="I874" s="7" t="str">
        <f t="shared" si="13"/>
        <v>Overweight</v>
      </c>
    </row>
    <row r="875" spans="1:9" x14ac:dyDescent="0.25">
      <c r="A875" s="7" t="s">
        <v>1497</v>
      </c>
      <c r="B875" s="7">
        <v>33.534999999999997</v>
      </c>
      <c r="C875" s="7">
        <v>8.24</v>
      </c>
      <c r="D875" s="7" t="s">
        <v>2383</v>
      </c>
      <c r="E875" s="7" t="s">
        <v>2380</v>
      </c>
      <c r="F875" s="7" t="s">
        <v>2380</v>
      </c>
      <c r="G875" s="7">
        <f>IF('OG Medical Examinations'!G875="No major surgery",0,VALUE('OG Medical Examinations'!G875))</f>
        <v>0</v>
      </c>
      <c r="H875" s="7" t="s">
        <v>2380</v>
      </c>
      <c r="I875" s="7" t="str">
        <f t="shared" si="13"/>
        <v>Obesity</v>
      </c>
    </row>
    <row r="876" spans="1:9" x14ac:dyDescent="0.25">
      <c r="A876" s="7" t="s">
        <v>1496</v>
      </c>
      <c r="B876" s="7">
        <v>32.774999999999999</v>
      </c>
      <c r="C876" s="7">
        <v>9.77</v>
      </c>
      <c r="D876" s="7" t="s">
        <v>2383</v>
      </c>
      <c r="E876" s="7" t="s">
        <v>2380</v>
      </c>
      <c r="F876" s="7" t="s">
        <v>2380</v>
      </c>
      <c r="G876" s="7">
        <f>IF('OG Medical Examinations'!G876="No major surgery",0,VALUE('OG Medical Examinations'!G876))</f>
        <v>0</v>
      </c>
      <c r="H876" s="7" t="s">
        <v>2380</v>
      </c>
      <c r="I876" s="7" t="str">
        <f t="shared" si="13"/>
        <v>Obesity</v>
      </c>
    </row>
    <row r="877" spans="1:9" x14ac:dyDescent="0.25">
      <c r="A877" s="7" t="s">
        <v>1495</v>
      </c>
      <c r="B877" s="7">
        <v>37.51</v>
      </c>
      <c r="C877" s="7">
        <v>5.5</v>
      </c>
      <c r="D877" s="7" t="s">
        <v>2383</v>
      </c>
      <c r="E877" s="7" t="s">
        <v>2380</v>
      </c>
      <c r="F877" s="7" t="s">
        <v>2380</v>
      </c>
      <c r="G877" s="7">
        <f>IF('OG Medical Examinations'!G877="No major surgery",0,VALUE('OG Medical Examinations'!G877))</f>
        <v>2</v>
      </c>
      <c r="H877" s="7" t="s">
        <v>2380</v>
      </c>
      <c r="I877" s="7" t="str">
        <f t="shared" si="13"/>
        <v>Obesity</v>
      </c>
    </row>
    <row r="878" spans="1:9" x14ac:dyDescent="0.25">
      <c r="A878" s="7" t="s">
        <v>1494</v>
      </c>
      <c r="B878" s="7">
        <v>39.86</v>
      </c>
      <c r="C878" s="7">
        <v>11.84</v>
      </c>
      <c r="D878" s="7" t="s">
        <v>2383</v>
      </c>
      <c r="E878" s="7" t="s">
        <v>2380</v>
      </c>
      <c r="F878" s="7" t="s">
        <v>2380</v>
      </c>
      <c r="G878" s="7">
        <f>IF('OG Medical Examinations'!G878="No major surgery",0,VALUE('OG Medical Examinations'!G878))</f>
        <v>1</v>
      </c>
      <c r="H878" s="7" t="s">
        <v>2380</v>
      </c>
      <c r="I878" s="7" t="str">
        <f t="shared" si="13"/>
        <v>Obesity</v>
      </c>
    </row>
    <row r="879" spans="1:9" x14ac:dyDescent="0.25">
      <c r="A879" s="7" t="s">
        <v>1493</v>
      </c>
      <c r="B879" s="7">
        <v>42.13</v>
      </c>
      <c r="C879" s="7">
        <v>4.66</v>
      </c>
      <c r="D879" s="7" t="s">
        <v>2380</v>
      </c>
      <c r="E879" s="7" t="s">
        <v>2380</v>
      </c>
      <c r="F879" s="7" t="s">
        <v>2380</v>
      </c>
      <c r="G879" s="7">
        <f>IF('OG Medical Examinations'!G879="No major surgery",0,VALUE('OG Medical Examinations'!G879))</f>
        <v>0</v>
      </c>
      <c r="H879" s="7" t="s">
        <v>2380</v>
      </c>
      <c r="I879" s="7" t="str">
        <f t="shared" si="13"/>
        <v>Obesity</v>
      </c>
    </row>
    <row r="880" spans="1:9" x14ac:dyDescent="0.25">
      <c r="A880" s="7" t="s">
        <v>1492</v>
      </c>
      <c r="B880" s="7">
        <v>35.99</v>
      </c>
      <c r="C880" s="7">
        <v>11.11</v>
      </c>
      <c r="D880" s="7" t="s">
        <v>2380</v>
      </c>
      <c r="E880" s="7" t="s">
        <v>2380</v>
      </c>
      <c r="F880" s="7" t="s">
        <v>2380</v>
      </c>
      <c r="G880" s="7">
        <f>IF('OG Medical Examinations'!G880="No major surgery",0,VALUE('OG Medical Examinations'!G880))</f>
        <v>0</v>
      </c>
      <c r="H880" s="7" t="s">
        <v>2380</v>
      </c>
      <c r="I880" s="7" t="str">
        <f t="shared" si="13"/>
        <v>Obesity</v>
      </c>
    </row>
    <row r="881" spans="1:9" x14ac:dyDescent="0.25">
      <c r="A881" s="7" t="s">
        <v>1491</v>
      </c>
      <c r="B881" s="7">
        <v>35.200000000000003</v>
      </c>
      <c r="C881" s="7">
        <v>7.72</v>
      </c>
      <c r="D881" s="7" t="s">
        <v>2383</v>
      </c>
      <c r="E881" s="7" t="s">
        <v>2380</v>
      </c>
      <c r="F881" s="7" t="s">
        <v>2383</v>
      </c>
      <c r="G881" s="7">
        <f>IF('OG Medical Examinations'!G881="No major surgery",0,VALUE('OG Medical Examinations'!G881))</f>
        <v>1</v>
      </c>
      <c r="H881" s="7" t="s">
        <v>2380</v>
      </c>
      <c r="I881" s="7" t="str">
        <f t="shared" si="13"/>
        <v>Obesity</v>
      </c>
    </row>
    <row r="882" spans="1:9" x14ac:dyDescent="0.25">
      <c r="A882" s="7" t="s">
        <v>1490</v>
      </c>
      <c r="B882" s="7">
        <v>29.91</v>
      </c>
      <c r="C882" s="7">
        <v>5.55</v>
      </c>
      <c r="D882" s="7" t="s">
        <v>2383</v>
      </c>
      <c r="E882" s="7" t="s">
        <v>2380</v>
      </c>
      <c r="F882" s="7" t="s">
        <v>2380</v>
      </c>
      <c r="G882" s="7">
        <f>IF('OG Medical Examinations'!G882="No major surgery",0,VALUE('OG Medical Examinations'!G882))</f>
        <v>2</v>
      </c>
      <c r="H882" s="7" t="s">
        <v>2380</v>
      </c>
      <c r="I882" s="7" t="str">
        <f t="shared" si="13"/>
        <v>Overweight</v>
      </c>
    </row>
    <row r="883" spans="1:9" x14ac:dyDescent="0.25">
      <c r="A883" s="7" t="s">
        <v>1489</v>
      </c>
      <c r="B883" s="7">
        <v>36.479999999999997</v>
      </c>
      <c r="C883" s="7">
        <v>5.05</v>
      </c>
      <c r="D883" s="7" t="s">
        <v>2383</v>
      </c>
      <c r="E883" s="7" t="s">
        <v>2380</v>
      </c>
      <c r="F883" s="7" t="s">
        <v>2380</v>
      </c>
      <c r="G883" s="7">
        <f>IF('OG Medical Examinations'!G883="No major surgery",0,VALUE('OG Medical Examinations'!G883))</f>
        <v>1</v>
      </c>
      <c r="H883" s="7" t="s">
        <v>2380</v>
      </c>
      <c r="I883" s="7" t="str">
        <f t="shared" si="13"/>
        <v>Obesity</v>
      </c>
    </row>
    <row r="884" spans="1:9" x14ac:dyDescent="0.25">
      <c r="A884" s="7" t="s">
        <v>1488</v>
      </c>
      <c r="B884" s="7">
        <v>27.5</v>
      </c>
      <c r="C884" s="7">
        <v>8.69</v>
      </c>
      <c r="D884" s="7" t="s">
        <v>2383</v>
      </c>
      <c r="E884" s="7" t="s">
        <v>2380</v>
      </c>
      <c r="F884" s="7" t="s">
        <v>2383</v>
      </c>
      <c r="G884" s="7">
        <f>IF('OG Medical Examinations'!G884="No major surgery",0,VALUE('OG Medical Examinations'!G884))</f>
        <v>1</v>
      </c>
      <c r="H884" s="7" t="s">
        <v>2380</v>
      </c>
      <c r="I884" s="7" t="str">
        <f t="shared" si="13"/>
        <v>Overweight</v>
      </c>
    </row>
    <row r="885" spans="1:9" x14ac:dyDescent="0.25">
      <c r="A885" s="7" t="s">
        <v>1487</v>
      </c>
      <c r="B885" s="7">
        <v>33.44</v>
      </c>
      <c r="C885" s="7">
        <v>5.9</v>
      </c>
      <c r="D885" s="7" t="s">
        <v>2383</v>
      </c>
      <c r="E885" s="7" t="s">
        <v>2380</v>
      </c>
      <c r="F885" s="7" t="s">
        <v>2380</v>
      </c>
      <c r="G885" s="7">
        <f>IF('OG Medical Examinations'!G885="No major surgery",0,VALUE('OG Medical Examinations'!G885))</f>
        <v>1</v>
      </c>
      <c r="H885" s="7" t="s">
        <v>2380</v>
      </c>
      <c r="I885" s="7" t="str">
        <f t="shared" si="13"/>
        <v>Obesity</v>
      </c>
    </row>
    <row r="886" spans="1:9" x14ac:dyDescent="0.25">
      <c r="A886" s="7" t="s">
        <v>1486</v>
      </c>
      <c r="B886" s="7">
        <v>28.215</v>
      </c>
      <c r="C886" s="7">
        <v>6.29</v>
      </c>
      <c r="D886" s="7" t="s">
        <v>2383</v>
      </c>
      <c r="E886" s="7" t="s">
        <v>2380</v>
      </c>
      <c r="F886" s="7" t="s">
        <v>2380</v>
      </c>
      <c r="G886" s="7">
        <f>IF('OG Medical Examinations'!G886="No major surgery",0,VALUE('OG Medical Examinations'!G886))</f>
        <v>1</v>
      </c>
      <c r="H886" s="7" t="s">
        <v>2380</v>
      </c>
      <c r="I886" s="7" t="str">
        <f t="shared" si="13"/>
        <v>Overweight</v>
      </c>
    </row>
    <row r="887" spans="1:9" x14ac:dyDescent="0.25">
      <c r="A887" s="7" t="s">
        <v>1485</v>
      </c>
      <c r="B887" s="7">
        <v>27.17</v>
      </c>
      <c r="C887" s="7">
        <v>5.84</v>
      </c>
      <c r="D887" s="7" t="s">
        <v>2383</v>
      </c>
      <c r="E887" s="7" t="s">
        <v>2380</v>
      </c>
      <c r="F887" s="7" t="s">
        <v>2380</v>
      </c>
      <c r="G887" s="7">
        <f>IF('OG Medical Examinations'!G887="No major surgery",0,VALUE('OG Medical Examinations'!G887))</f>
        <v>1</v>
      </c>
      <c r="H887" s="7" t="s">
        <v>2380</v>
      </c>
      <c r="I887" s="7" t="str">
        <f t="shared" si="13"/>
        <v>Overweight</v>
      </c>
    </row>
    <row r="888" spans="1:9" x14ac:dyDescent="0.25">
      <c r="A888" s="7" t="s">
        <v>1484</v>
      </c>
      <c r="B888" s="7">
        <v>35.380000000000003</v>
      </c>
      <c r="C888" s="7">
        <v>6.12</v>
      </c>
      <c r="D888" s="7" t="s">
        <v>2380</v>
      </c>
      <c r="E888" s="7" t="s">
        <v>2380</v>
      </c>
      <c r="F888" s="7" t="s">
        <v>2380</v>
      </c>
      <c r="G888" s="7">
        <f>IF('OG Medical Examinations'!G888="No major surgery",0,VALUE('OG Medical Examinations'!G888))</f>
        <v>0</v>
      </c>
      <c r="H888" s="7" t="s">
        <v>2380</v>
      </c>
      <c r="I888" s="7" t="str">
        <f t="shared" si="13"/>
        <v>Obesity</v>
      </c>
    </row>
    <row r="889" spans="1:9" x14ac:dyDescent="0.25">
      <c r="A889" s="7" t="s">
        <v>1483</v>
      </c>
      <c r="B889" s="7">
        <v>43.48</v>
      </c>
      <c r="C889" s="7">
        <v>6.24</v>
      </c>
      <c r="D889" s="7" t="s">
        <v>2380</v>
      </c>
      <c r="E889" s="7" t="s">
        <v>2380</v>
      </c>
      <c r="F889" s="7" t="s">
        <v>2380</v>
      </c>
      <c r="G889" s="7">
        <f>IF('OG Medical Examinations'!G889="No major surgery",0,VALUE('OG Medical Examinations'!G889))</f>
        <v>0</v>
      </c>
      <c r="H889" s="7" t="s">
        <v>2380</v>
      </c>
      <c r="I889" s="7" t="str">
        <f t="shared" si="13"/>
        <v>Obesity</v>
      </c>
    </row>
    <row r="890" spans="1:9" x14ac:dyDescent="0.25">
      <c r="A890" s="7" t="s">
        <v>1482</v>
      </c>
      <c r="B890" s="7">
        <v>41.73</v>
      </c>
      <c r="C890" s="7">
        <v>6.25</v>
      </c>
      <c r="D890" s="7" t="s">
        <v>2380</v>
      </c>
      <c r="E890" s="7" t="s">
        <v>2380</v>
      </c>
      <c r="F890" s="7" t="s">
        <v>2380</v>
      </c>
      <c r="G890" s="7">
        <f>IF('OG Medical Examinations'!G890="No major surgery",0,VALUE('OG Medical Examinations'!G890))</f>
        <v>1</v>
      </c>
      <c r="H890" s="7" t="s">
        <v>2380</v>
      </c>
      <c r="I890" s="7" t="str">
        <f t="shared" si="13"/>
        <v>Obesity</v>
      </c>
    </row>
    <row r="891" spans="1:9" x14ac:dyDescent="0.25">
      <c r="A891" s="7" t="s">
        <v>1481</v>
      </c>
      <c r="B891" s="7">
        <v>28.9</v>
      </c>
      <c r="C891" s="7">
        <v>11.96</v>
      </c>
      <c r="D891" s="7" t="s">
        <v>2380</v>
      </c>
      <c r="E891" s="7" t="s">
        <v>2380</v>
      </c>
      <c r="F891" s="7" t="s">
        <v>2380</v>
      </c>
      <c r="G891" s="7">
        <f>IF('OG Medical Examinations'!G891="No major surgery",0,VALUE('OG Medical Examinations'!G891))</f>
        <v>0</v>
      </c>
      <c r="H891" s="7" t="s">
        <v>2380</v>
      </c>
      <c r="I891" s="7" t="str">
        <f t="shared" si="13"/>
        <v>Overweight</v>
      </c>
    </row>
    <row r="892" spans="1:9" x14ac:dyDescent="0.25">
      <c r="A892" s="7" t="s">
        <v>1480</v>
      </c>
      <c r="B892" s="7">
        <v>25.74</v>
      </c>
      <c r="C892" s="7">
        <v>7.69</v>
      </c>
      <c r="D892" s="7" t="s">
        <v>2380</v>
      </c>
      <c r="E892" s="7" t="s">
        <v>2380</v>
      </c>
      <c r="F892" s="7" t="s">
        <v>2380</v>
      </c>
      <c r="G892" s="7">
        <f>IF('OG Medical Examinations'!G892="No major surgery",0,VALUE('OG Medical Examinations'!G892))</f>
        <v>0</v>
      </c>
      <c r="H892" s="7" t="s">
        <v>2380</v>
      </c>
      <c r="I892" s="7" t="str">
        <f t="shared" si="13"/>
        <v>Overweight</v>
      </c>
    </row>
    <row r="893" spans="1:9" x14ac:dyDescent="0.25">
      <c r="A893" s="7" t="s">
        <v>1479</v>
      </c>
      <c r="B893" s="7">
        <v>36.06</v>
      </c>
      <c r="C893" s="7">
        <v>8.83</v>
      </c>
      <c r="D893" s="7" t="s">
        <v>2380</v>
      </c>
      <c r="E893" s="7" t="s">
        <v>2380</v>
      </c>
      <c r="F893" s="7" t="s">
        <v>2380</v>
      </c>
      <c r="G893" s="7">
        <f>IF('OG Medical Examinations'!G893="No major surgery",0,VALUE('OG Medical Examinations'!G893))</f>
        <v>0</v>
      </c>
      <c r="H893" s="7" t="s">
        <v>2380</v>
      </c>
      <c r="I893" s="7" t="str">
        <f t="shared" si="13"/>
        <v>Obesity</v>
      </c>
    </row>
    <row r="894" spans="1:9" x14ac:dyDescent="0.25">
      <c r="A894" s="7" t="s">
        <v>1478</v>
      </c>
      <c r="B894" s="7">
        <v>43.28</v>
      </c>
      <c r="C894" s="7">
        <v>4.41</v>
      </c>
      <c r="D894" s="7" t="s">
        <v>2380</v>
      </c>
      <c r="E894" s="7" t="s">
        <v>2380</v>
      </c>
      <c r="F894" s="7" t="s">
        <v>2380</v>
      </c>
      <c r="G894" s="7">
        <f>IF('OG Medical Examinations'!G894="No major surgery",0,VALUE('OG Medical Examinations'!G894))</f>
        <v>0</v>
      </c>
      <c r="H894" s="7" t="s">
        <v>2380</v>
      </c>
      <c r="I894" s="7" t="str">
        <f t="shared" si="13"/>
        <v>Obesity</v>
      </c>
    </row>
    <row r="895" spans="1:9" x14ac:dyDescent="0.25">
      <c r="A895" s="7" t="s">
        <v>1477</v>
      </c>
      <c r="B895" s="7">
        <v>28.785</v>
      </c>
      <c r="C895" s="7">
        <v>9.1</v>
      </c>
      <c r="D895" s="7" t="s">
        <v>2383</v>
      </c>
      <c r="E895" s="7" t="s">
        <v>2380</v>
      </c>
      <c r="F895" s="7" t="s">
        <v>2383</v>
      </c>
      <c r="G895" s="7">
        <f>IF('OG Medical Examinations'!G895="No major surgery",0,VALUE('OG Medical Examinations'!G895))</f>
        <v>1</v>
      </c>
      <c r="H895" s="7" t="s">
        <v>2380</v>
      </c>
      <c r="I895" s="7" t="str">
        <f t="shared" si="13"/>
        <v>Overweight</v>
      </c>
    </row>
    <row r="896" spans="1:9" x14ac:dyDescent="0.25">
      <c r="A896" s="7" t="s">
        <v>1476</v>
      </c>
      <c r="B896" s="7">
        <v>25.46</v>
      </c>
      <c r="C896" s="7">
        <v>11.52</v>
      </c>
      <c r="D896" s="7" t="s">
        <v>2383</v>
      </c>
      <c r="E896" s="7" t="s">
        <v>2380</v>
      </c>
      <c r="F896" s="7" t="s">
        <v>2383</v>
      </c>
      <c r="G896" s="7">
        <f>IF('OG Medical Examinations'!G896="No major surgery",0,VALUE('OG Medical Examinations'!G896))</f>
        <v>1</v>
      </c>
      <c r="H896" s="7" t="s">
        <v>2380</v>
      </c>
      <c r="I896" s="7" t="str">
        <f t="shared" si="13"/>
        <v>Overweight</v>
      </c>
    </row>
    <row r="897" spans="1:9" x14ac:dyDescent="0.25">
      <c r="A897" s="7" t="s">
        <v>1475</v>
      </c>
      <c r="B897" s="7">
        <v>30.8</v>
      </c>
      <c r="C897" s="7">
        <v>10.95</v>
      </c>
      <c r="D897" s="7" t="s">
        <v>2380</v>
      </c>
      <c r="E897" s="7" t="s">
        <v>2380</v>
      </c>
      <c r="F897" s="7" t="s">
        <v>2380</v>
      </c>
      <c r="G897" s="7">
        <f>IF('OG Medical Examinations'!G897="No major surgery",0,VALUE('OG Medical Examinations'!G897))</f>
        <v>0</v>
      </c>
      <c r="H897" s="7" t="s">
        <v>2380</v>
      </c>
      <c r="I897" s="7" t="str">
        <f t="shared" si="13"/>
        <v>Obesity</v>
      </c>
    </row>
    <row r="898" spans="1:9" x14ac:dyDescent="0.25">
      <c r="A898" s="7" t="s">
        <v>1474</v>
      </c>
      <c r="B898" s="7">
        <v>28.88</v>
      </c>
      <c r="C898" s="7">
        <v>11.5</v>
      </c>
      <c r="D898" s="7" t="s">
        <v>2380</v>
      </c>
      <c r="E898" s="7" t="s">
        <v>2380</v>
      </c>
      <c r="F898" s="7" t="s">
        <v>2380</v>
      </c>
      <c r="G898" s="7">
        <f>IF('OG Medical Examinations'!G898="No major surgery",0,VALUE('OG Medical Examinations'!G898))</f>
        <v>0</v>
      </c>
      <c r="H898" s="7" t="s">
        <v>2380</v>
      </c>
      <c r="I898" s="7" t="str">
        <f t="shared" ref="I898:I961" si="14">IF(B898&lt;18.5,"Underweight",IF(B898&lt;25,"Normal Weight",IF(B898&lt;30,"Overweight","Obesity")))</f>
        <v>Overweight</v>
      </c>
    </row>
    <row r="899" spans="1:9" x14ac:dyDescent="0.25">
      <c r="A899" s="7" t="s">
        <v>1473</v>
      </c>
      <c r="B899" s="7">
        <v>23</v>
      </c>
      <c r="C899" s="7">
        <v>9.8800000000000008</v>
      </c>
      <c r="D899" s="7" t="s">
        <v>2380</v>
      </c>
      <c r="E899" s="7" t="s">
        <v>2380</v>
      </c>
      <c r="F899" s="7" t="s">
        <v>2380</v>
      </c>
      <c r="G899" s="7">
        <f>IF('OG Medical Examinations'!G899="No major surgery",0,VALUE('OG Medical Examinations'!G899))</f>
        <v>0</v>
      </c>
      <c r="H899" s="7" t="s">
        <v>2380</v>
      </c>
      <c r="I899" s="7" t="str">
        <f t="shared" si="14"/>
        <v>Normal Weight</v>
      </c>
    </row>
    <row r="900" spans="1:9" x14ac:dyDescent="0.25">
      <c r="A900" s="7" t="s">
        <v>1472</v>
      </c>
      <c r="B900" s="7">
        <v>38.25</v>
      </c>
      <c r="C900" s="7">
        <v>6.2</v>
      </c>
      <c r="D900" s="7" t="s">
        <v>2380</v>
      </c>
      <c r="E900" s="7" t="s">
        <v>2380</v>
      </c>
      <c r="F900" s="7" t="s">
        <v>2380</v>
      </c>
      <c r="G900" s="7">
        <f>IF('OG Medical Examinations'!G900="No major surgery",0,VALUE('OG Medical Examinations'!G900))</f>
        <v>1</v>
      </c>
      <c r="H900" s="7" t="s">
        <v>2380</v>
      </c>
      <c r="I900" s="7" t="str">
        <f t="shared" si="14"/>
        <v>Obesity</v>
      </c>
    </row>
    <row r="901" spans="1:9" x14ac:dyDescent="0.25">
      <c r="A901" s="7" t="s">
        <v>1471</v>
      </c>
      <c r="B901" s="7">
        <v>39.25</v>
      </c>
      <c r="C901" s="7">
        <v>8.41</v>
      </c>
      <c r="D901" s="7" t="s">
        <v>2383</v>
      </c>
      <c r="E901" s="7" t="s">
        <v>2380</v>
      </c>
      <c r="F901" s="7" t="s">
        <v>2380</v>
      </c>
      <c r="G901" s="7">
        <f>IF('OG Medical Examinations'!G901="No major surgery",0,VALUE('OG Medical Examinations'!G901))</f>
        <v>1</v>
      </c>
      <c r="H901" s="7" t="s">
        <v>2380</v>
      </c>
      <c r="I901" s="7" t="str">
        <f t="shared" si="14"/>
        <v>Obesity</v>
      </c>
    </row>
    <row r="902" spans="1:9" x14ac:dyDescent="0.25">
      <c r="A902" s="7" t="s">
        <v>1470</v>
      </c>
      <c r="B902" s="7">
        <v>26.6</v>
      </c>
      <c r="C902" s="7">
        <v>5.07</v>
      </c>
      <c r="D902" s="7" t="s">
        <v>2383</v>
      </c>
      <c r="E902" s="7" t="s">
        <v>2380</v>
      </c>
      <c r="F902" s="7" t="s">
        <v>2380</v>
      </c>
      <c r="G902" s="7">
        <f>IF('OG Medical Examinations'!G902="No major surgery",0,VALUE('OG Medical Examinations'!G902))</f>
        <v>2</v>
      </c>
      <c r="H902" s="7" t="s">
        <v>2380</v>
      </c>
      <c r="I902" s="7" t="str">
        <f t="shared" si="14"/>
        <v>Overweight</v>
      </c>
    </row>
    <row r="903" spans="1:9" x14ac:dyDescent="0.25">
      <c r="A903" s="7" t="s">
        <v>1469</v>
      </c>
      <c r="B903" s="7">
        <v>35.700000000000003</v>
      </c>
      <c r="C903" s="7">
        <v>4.0599999999999996</v>
      </c>
      <c r="D903" s="7" t="s">
        <v>2380</v>
      </c>
      <c r="E903" s="7" t="s">
        <v>2380</v>
      </c>
      <c r="F903" s="7" t="s">
        <v>2383</v>
      </c>
      <c r="G903" s="7">
        <f>IF('OG Medical Examinations'!G903="No major surgery",0,VALUE('OG Medical Examinations'!G903))</f>
        <v>1</v>
      </c>
      <c r="H903" s="7" t="s">
        <v>2380</v>
      </c>
      <c r="I903" s="7" t="str">
        <f t="shared" si="14"/>
        <v>Obesity</v>
      </c>
    </row>
    <row r="904" spans="1:9" x14ac:dyDescent="0.25">
      <c r="A904" s="7" t="s">
        <v>1468</v>
      </c>
      <c r="B904" s="7">
        <v>20.100000000000001</v>
      </c>
      <c r="C904" s="7">
        <v>10.52</v>
      </c>
      <c r="D904" s="7" t="s">
        <v>2380</v>
      </c>
      <c r="E904" s="7" t="s">
        <v>2380</v>
      </c>
      <c r="F904" s="7" t="s">
        <v>2380</v>
      </c>
      <c r="G904" s="7">
        <f>IF('OG Medical Examinations'!G904="No major surgery",0,VALUE('OG Medical Examinations'!G904))</f>
        <v>0</v>
      </c>
      <c r="H904" s="7" t="s">
        <v>2380</v>
      </c>
      <c r="I904" s="7" t="str">
        <f t="shared" si="14"/>
        <v>Normal Weight</v>
      </c>
    </row>
    <row r="905" spans="1:9" x14ac:dyDescent="0.25">
      <c r="A905" s="7" t="s">
        <v>1467</v>
      </c>
      <c r="B905" s="7">
        <v>22.23</v>
      </c>
      <c r="C905" s="7">
        <v>9.65</v>
      </c>
      <c r="D905" s="7" t="s">
        <v>2380</v>
      </c>
      <c r="E905" s="7" t="s">
        <v>2380</v>
      </c>
      <c r="F905" s="7" t="s">
        <v>2380</v>
      </c>
      <c r="G905" s="7">
        <f>IF('OG Medical Examinations'!G905="No major surgery",0,VALUE('OG Medical Examinations'!G905))</f>
        <v>0</v>
      </c>
      <c r="H905" s="7" t="s">
        <v>2380</v>
      </c>
      <c r="I905" s="7" t="str">
        <f t="shared" si="14"/>
        <v>Normal Weight</v>
      </c>
    </row>
    <row r="906" spans="1:9" x14ac:dyDescent="0.25">
      <c r="A906" s="7" t="s">
        <v>1466</v>
      </c>
      <c r="B906" s="7">
        <v>36.47</v>
      </c>
      <c r="C906" s="7">
        <v>6.21</v>
      </c>
      <c r="D906" s="7" t="s">
        <v>2380</v>
      </c>
      <c r="E906" s="7" t="s">
        <v>2380</v>
      </c>
      <c r="F906" s="7" t="s">
        <v>2380</v>
      </c>
      <c r="G906" s="7">
        <f>IF('OG Medical Examinations'!G906="No major surgery",0,VALUE('OG Medical Examinations'!G906))</f>
        <v>0</v>
      </c>
      <c r="H906" s="7" t="s">
        <v>2380</v>
      </c>
      <c r="I906" s="7" t="str">
        <f t="shared" si="14"/>
        <v>Obesity</v>
      </c>
    </row>
    <row r="907" spans="1:9" x14ac:dyDescent="0.25">
      <c r="A907" s="7" t="s">
        <v>1465</v>
      </c>
      <c r="B907" s="7">
        <v>49.64</v>
      </c>
      <c r="C907" s="7">
        <v>4.76</v>
      </c>
      <c r="D907" s="7" t="s">
        <v>2380</v>
      </c>
      <c r="E907" s="7" t="s">
        <v>2380</v>
      </c>
      <c r="F907" s="7" t="s">
        <v>2383</v>
      </c>
      <c r="G907" s="7">
        <f>IF('OG Medical Examinations'!G907="No major surgery",0,VALUE('OG Medical Examinations'!G907))</f>
        <v>1</v>
      </c>
      <c r="H907" s="7" t="s">
        <v>2380</v>
      </c>
      <c r="I907" s="7" t="str">
        <f t="shared" si="14"/>
        <v>Obesity</v>
      </c>
    </row>
    <row r="908" spans="1:9" x14ac:dyDescent="0.25">
      <c r="A908" s="7" t="s">
        <v>1464</v>
      </c>
      <c r="B908" s="7">
        <v>36.799999999999997</v>
      </c>
      <c r="C908" s="7">
        <v>5.73</v>
      </c>
      <c r="D908" s="7" t="s">
        <v>2383</v>
      </c>
      <c r="E908" s="7" t="s">
        <v>2380</v>
      </c>
      <c r="F908" s="7" t="s">
        <v>2383</v>
      </c>
      <c r="G908" s="7">
        <f>IF('OG Medical Examinations'!G908="No major surgery",0,VALUE('OG Medical Examinations'!G908))</f>
        <v>1</v>
      </c>
      <c r="H908" s="7" t="s">
        <v>2380</v>
      </c>
      <c r="I908" s="7" t="str">
        <f t="shared" si="14"/>
        <v>Obesity</v>
      </c>
    </row>
    <row r="909" spans="1:9" x14ac:dyDescent="0.25">
      <c r="A909" s="7" t="s">
        <v>1463</v>
      </c>
      <c r="B909" s="7">
        <v>33.880000000000003</v>
      </c>
      <c r="C909" s="7">
        <v>10.78</v>
      </c>
      <c r="D909" s="7" t="s">
        <v>2383</v>
      </c>
      <c r="E909" s="7" t="s">
        <v>2380</v>
      </c>
      <c r="F909" s="7" t="s">
        <v>2380</v>
      </c>
      <c r="G909" s="7">
        <f>IF('OG Medical Examinations'!G909="No major surgery",0,VALUE('OG Medical Examinations'!G909))</f>
        <v>0</v>
      </c>
      <c r="H909" s="7" t="s">
        <v>2380</v>
      </c>
      <c r="I909" s="7" t="str">
        <f t="shared" si="14"/>
        <v>Obesity</v>
      </c>
    </row>
    <row r="910" spans="1:9" x14ac:dyDescent="0.25">
      <c r="A910" s="7" t="s">
        <v>1462</v>
      </c>
      <c r="B910" s="7">
        <v>32.01</v>
      </c>
      <c r="C910" s="7">
        <v>5.08</v>
      </c>
      <c r="D910" s="7" t="s">
        <v>2383</v>
      </c>
      <c r="E910" s="7" t="s">
        <v>2380</v>
      </c>
      <c r="F910" s="7" t="s">
        <v>2380</v>
      </c>
      <c r="G910" s="7">
        <f>IF('OG Medical Examinations'!G910="No major surgery",0,VALUE('OG Medical Examinations'!G910))</f>
        <v>1</v>
      </c>
      <c r="H910" s="7" t="s">
        <v>2380</v>
      </c>
      <c r="I910" s="7" t="str">
        <f t="shared" si="14"/>
        <v>Obesity</v>
      </c>
    </row>
    <row r="911" spans="1:9" x14ac:dyDescent="0.25">
      <c r="A911" s="7" t="s">
        <v>1461</v>
      </c>
      <c r="B911" s="7">
        <v>33.630000000000003</v>
      </c>
      <c r="C911" s="7">
        <v>11.39</v>
      </c>
      <c r="D911" s="7" t="s">
        <v>2380</v>
      </c>
      <c r="E911" s="7" t="s">
        <v>2380</v>
      </c>
      <c r="F911" s="7" t="s">
        <v>2380</v>
      </c>
      <c r="G911" s="7">
        <f>IF('OG Medical Examinations'!G911="No major surgery",0,VALUE('OG Medical Examinations'!G911))</f>
        <v>0</v>
      </c>
      <c r="H911" s="7" t="s">
        <v>2380</v>
      </c>
      <c r="I911" s="7" t="str">
        <f t="shared" si="14"/>
        <v>Obesity</v>
      </c>
    </row>
    <row r="912" spans="1:9" x14ac:dyDescent="0.25">
      <c r="A912" s="7" t="s">
        <v>1460</v>
      </c>
      <c r="B912" s="7">
        <v>34.865000000000002</v>
      </c>
      <c r="C912" s="7">
        <v>5.35</v>
      </c>
      <c r="D912" s="7" t="s">
        <v>2383</v>
      </c>
      <c r="E912" s="7" t="s">
        <v>2380</v>
      </c>
      <c r="F912" s="7" t="s">
        <v>2380</v>
      </c>
      <c r="G912" s="7">
        <f>IF('OG Medical Examinations'!G912="No major surgery",0,VALUE('OG Medical Examinations'!G912))</f>
        <v>1</v>
      </c>
      <c r="H912" s="7" t="s">
        <v>2380</v>
      </c>
      <c r="I912" s="7" t="str">
        <f t="shared" si="14"/>
        <v>Obesity</v>
      </c>
    </row>
    <row r="913" spans="1:9" x14ac:dyDescent="0.25">
      <c r="A913" s="7" t="s">
        <v>1459</v>
      </c>
      <c r="B913" s="7">
        <v>43.11</v>
      </c>
      <c r="C913" s="7">
        <v>5.6</v>
      </c>
      <c r="D913" s="7" t="s">
        <v>2380</v>
      </c>
      <c r="E913" s="7" t="s">
        <v>2380</v>
      </c>
      <c r="F913" s="7" t="s">
        <v>2380</v>
      </c>
      <c r="G913" s="7">
        <f>IF('OG Medical Examinations'!G913="No major surgery",0,VALUE('OG Medical Examinations'!G913))</f>
        <v>0</v>
      </c>
      <c r="H913" s="7" t="s">
        <v>2380</v>
      </c>
      <c r="I913" s="7" t="str">
        <f t="shared" si="14"/>
        <v>Obesity</v>
      </c>
    </row>
    <row r="914" spans="1:9" x14ac:dyDescent="0.25">
      <c r="A914" s="7" t="s">
        <v>1458</v>
      </c>
      <c r="B914" s="7">
        <v>30.305</v>
      </c>
      <c r="C914" s="7">
        <v>4.2699999999999996</v>
      </c>
      <c r="D914" s="7" t="s">
        <v>2383</v>
      </c>
      <c r="E914" s="7" t="s">
        <v>2380</v>
      </c>
      <c r="F914" s="7" t="s">
        <v>2380</v>
      </c>
      <c r="G914" s="7">
        <f>IF('OG Medical Examinations'!G914="No major surgery",0,VALUE('OG Medical Examinations'!G914))</f>
        <v>1</v>
      </c>
      <c r="H914" s="7" t="s">
        <v>2380</v>
      </c>
      <c r="I914" s="7" t="str">
        <f t="shared" si="14"/>
        <v>Obesity</v>
      </c>
    </row>
    <row r="915" spans="1:9" x14ac:dyDescent="0.25">
      <c r="A915" s="7" t="s">
        <v>1457</v>
      </c>
      <c r="B915" s="7">
        <v>25.175000000000001</v>
      </c>
      <c r="C915" s="7">
        <v>5.57</v>
      </c>
      <c r="D915" s="7" t="s">
        <v>2383</v>
      </c>
      <c r="E915" s="7" t="s">
        <v>2380</v>
      </c>
      <c r="F915" s="7" t="s">
        <v>2380</v>
      </c>
      <c r="G915" s="7">
        <f>IF('OG Medical Examinations'!G915="No major surgery",0,VALUE('OG Medical Examinations'!G915))</f>
        <v>1</v>
      </c>
      <c r="H915" s="7" t="s">
        <v>2380</v>
      </c>
      <c r="I915" s="7" t="str">
        <f t="shared" si="14"/>
        <v>Overweight</v>
      </c>
    </row>
    <row r="916" spans="1:9" x14ac:dyDescent="0.25">
      <c r="A916" s="7" t="s">
        <v>1456</v>
      </c>
      <c r="B916" s="7">
        <v>26.8</v>
      </c>
      <c r="C916" s="7">
        <v>5.68</v>
      </c>
      <c r="D916" s="7" t="s">
        <v>2383</v>
      </c>
      <c r="E916" s="7" t="s">
        <v>2380</v>
      </c>
      <c r="F916" s="7" t="s">
        <v>2380</v>
      </c>
      <c r="G916" s="7">
        <f>IF('OG Medical Examinations'!G916="No major surgery",0,VALUE('OG Medical Examinations'!G916))</f>
        <v>1</v>
      </c>
      <c r="H916" s="7" t="s">
        <v>2380</v>
      </c>
      <c r="I916" s="7" t="str">
        <f t="shared" si="14"/>
        <v>Overweight</v>
      </c>
    </row>
    <row r="917" spans="1:9" x14ac:dyDescent="0.25">
      <c r="A917" s="7" t="s">
        <v>1455</v>
      </c>
      <c r="B917" s="7">
        <v>21.78</v>
      </c>
      <c r="C917" s="7">
        <v>5.3</v>
      </c>
      <c r="D917" s="7" t="s">
        <v>2380</v>
      </c>
      <c r="E917" s="7" t="s">
        <v>2383</v>
      </c>
      <c r="F917" s="7" t="s">
        <v>2380</v>
      </c>
      <c r="G917" s="7">
        <f>IF('OG Medical Examinations'!G917="No major surgery",0,VALUE('OG Medical Examinations'!G917))</f>
        <v>1</v>
      </c>
      <c r="H917" s="7" t="s">
        <v>2380</v>
      </c>
      <c r="I917" s="7" t="str">
        <f t="shared" si="14"/>
        <v>Normal Weight</v>
      </c>
    </row>
    <row r="918" spans="1:9" x14ac:dyDescent="0.25">
      <c r="A918" s="7" t="s">
        <v>1454</v>
      </c>
      <c r="B918" s="7">
        <v>30.14</v>
      </c>
      <c r="C918" s="7">
        <v>9.4499999999999993</v>
      </c>
      <c r="D918" s="7" t="s">
        <v>2383</v>
      </c>
      <c r="E918" s="7" t="s">
        <v>2380</v>
      </c>
      <c r="F918" s="7" t="s">
        <v>2380</v>
      </c>
      <c r="G918" s="7">
        <f>IF('OG Medical Examinations'!G918="No major surgery",0,VALUE('OG Medical Examinations'!G918))</f>
        <v>0</v>
      </c>
      <c r="H918" s="7" t="s">
        <v>2380</v>
      </c>
      <c r="I918" s="7" t="str">
        <f t="shared" si="14"/>
        <v>Obesity</v>
      </c>
    </row>
    <row r="919" spans="1:9" x14ac:dyDescent="0.25">
      <c r="A919" s="7" t="s">
        <v>1453</v>
      </c>
      <c r="B919" s="7">
        <v>29.7</v>
      </c>
      <c r="C919" s="7">
        <v>6.79</v>
      </c>
      <c r="D919" s="7" t="s">
        <v>2383</v>
      </c>
      <c r="E919" s="7" t="s">
        <v>2380</v>
      </c>
      <c r="F919" s="7" t="s">
        <v>2380</v>
      </c>
      <c r="G919" s="7">
        <f>IF('OG Medical Examinations'!G919="No major surgery",0,VALUE('OG Medical Examinations'!G919))</f>
        <v>0</v>
      </c>
      <c r="H919" s="7" t="s">
        <v>2380</v>
      </c>
      <c r="I919" s="7" t="str">
        <f t="shared" si="14"/>
        <v>Overweight</v>
      </c>
    </row>
    <row r="920" spans="1:9" x14ac:dyDescent="0.25">
      <c r="A920" s="7" t="s">
        <v>1452</v>
      </c>
      <c r="B920" s="7">
        <v>32.395000000000003</v>
      </c>
      <c r="C920" s="7">
        <v>11.1</v>
      </c>
      <c r="D920" s="7" t="s">
        <v>2383</v>
      </c>
      <c r="E920" s="7" t="s">
        <v>2380</v>
      </c>
      <c r="F920" s="7" t="s">
        <v>2380</v>
      </c>
      <c r="G920" s="7">
        <f>IF('OG Medical Examinations'!G920="No major surgery",0,VALUE('OG Medical Examinations'!G920))</f>
        <v>0</v>
      </c>
      <c r="H920" s="7" t="s">
        <v>2380</v>
      </c>
      <c r="I920" s="7" t="str">
        <f t="shared" si="14"/>
        <v>Obesity</v>
      </c>
    </row>
    <row r="921" spans="1:9" x14ac:dyDescent="0.25">
      <c r="A921" s="7" t="s">
        <v>1451</v>
      </c>
      <c r="B921" s="7">
        <v>36.64</v>
      </c>
      <c r="C921" s="7">
        <v>7.26</v>
      </c>
      <c r="D921" s="7" t="s">
        <v>2380</v>
      </c>
      <c r="E921" s="7" t="s">
        <v>2380</v>
      </c>
      <c r="F921" s="7" t="s">
        <v>2380</v>
      </c>
      <c r="G921" s="7">
        <f>IF('OG Medical Examinations'!G921="No major surgery",0,VALUE('OG Medical Examinations'!G921))</f>
        <v>0</v>
      </c>
      <c r="H921" s="7" t="s">
        <v>2380</v>
      </c>
      <c r="I921" s="7" t="str">
        <f t="shared" si="14"/>
        <v>Obesity</v>
      </c>
    </row>
    <row r="922" spans="1:9" x14ac:dyDescent="0.25">
      <c r="A922" s="7" t="s">
        <v>1450</v>
      </c>
      <c r="B922" s="7">
        <v>39.049999999999997</v>
      </c>
      <c r="C922" s="7">
        <v>5.27</v>
      </c>
      <c r="D922" s="7" t="s">
        <v>2383</v>
      </c>
      <c r="E922" s="7" t="s">
        <v>2380</v>
      </c>
      <c r="F922" s="7" t="s">
        <v>2380</v>
      </c>
      <c r="G922" s="7">
        <f>IF('OG Medical Examinations'!G922="No major surgery",0,VALUE('OG Medical Examinations'!G922))</f>
        <v>1</v>
      </c>
      <c r="H922" s="7" t="s">
        <v>2380</v>
      </c>
      <c r="I922" s="7" t="str">
        <f t="shared" si="14"/>
        <v>Obesity</v>
      </c>
    </row>
    <row r="923" spans="1:9" x14ac:dyDescent="0.25">
      <c r="A923" s="7" t="s">
        <v>1449</v>
      </c>
      <c r="B923" s="7">
        <v>33.1</v>
      </c>
      <c r="C923" s="7">
        <v>5.46</v>
      </c>
      <c r="D923" s="7" t="s">
        <v>2383</v>
      </c>
      <c r="E923" s="7" t="s">
        <v>2380</v>
      </c>
      <c r="F923" s="7" t="s">
        <v>2380</v>
      </c>
      <c r="G923" s="7">
        <f>IF('OG Medical Examinations'!G923="No major surgery",0,VALUE('OG Medical Examinations'!G923))</f>
        <v>1</v>
      </c>
      <c r="H923" s="7" t="s">
        <v>2380</v>
      </c>
      <c r="I923" s="7" t="str">
        <f t="shared" si="14"/>
        <v>Obesity</v>
      </c>
    </row>
    <row r="924" spans="1:9" x14ac:dyDescent="0.25">
      <c r="A924" s="7" t="s">
        <v>1448</v>
      </c>
      <c r="B924" s="7">
        <v>31.824999999999999</v>
      </c>
      <c r="C924" s="7">
        <v>8.1300000000000008</v>
      </c>
      <c r="D924" s="7" t="s">
        <v>2380</v>
      </c>
      <c r="E924" s="7" t="s">
        <v>2380</v>
      </c>
      <c r="F924" s="7" t="s">
        <v>2380</v>
      </c>
      <c r="G924" s="7">
        <f>IF('OG Medical Examinations'!G924="No major surgery",0,VALUE('OG Medical Examinations'!G924))</f>
        <v>0</v>
      </c>
      <c r="H924" s="7" t="s">
        <v>2380</v>
      </c>
      <c r="I924" s="7" t="str">
        <f t="shared" si="14"/>
        <v>Obesity</v>
      </c>
    </row>
    <row r="925" spans="1:9" x14ac:dyDescent="0.25">
      <c r="A925" s="7" t="s">
        <v>1447</v>
      </c>
      <c r="B925" s="7">
        <v>29</v>
      </c>
      <c r="C925" s="7">
        <v>4.25</v>
      </c>
      <c r="D925" s="7" t="s">
        <v>2383</v>
      </c>
      <c r="E925" s="7" t="s">
        <v>2380</v>
      </c>
      <c r="F925" s="7" t="s">
        <v>2380</v>
      </c>
      <c r="G925" s="7">
        <f>IF('OG Medical Examinations'!G925="No major surgery",0,VALUE('OG Medical Examinations'!G925))</f>
        <v>1</v>
      </c>
      <c r="H925" s="7" t="s">
        <v>2380</v>
      </c>
      <c r="I925" s="7" t="str">
        <f t="shared" si="14"/>
        <v>Overweight</v>
      </c>
    </row>
    <row r="926" spans="1:9" x14ac:dyDescent="0.25">
      <c r="A926" s="7" t="s">
        <v>1446</v>
      </c>
      <c r="B926" s="7">
        <v>30.495000000000001</v>
      </c>
      <c r="C926" s="7">
        <v>8.68</v>
      </c>
      <c r="D926" s="7" t="s">
        <v>2380</v>
      </c>
      <c r="E926" s="7" t="s">
        <v>2380</v>
      </c>
      <c r="F926" s="7" t="s">
        <v>2380</v>
      </c>
      <c r="G926" s="7">
        <f>IF('OG Medical Examinations'!G926="No major surgery",0,VALUE('OG Medical Examinations'!G926))</f>
        <v>0</v>
      </c>
      <c r="H926" s="7" t="s">
        <v>2380</v>
      </c>
      <c r="I926" s="7" t="str">
        <f t="shared" si="14"/>
        <v>Obesity</v>
      </c>
    </row>
    <row r="927" spans="1:9" x14ac:dyDescent="0.25">
      <c r="A927" s="7" t="s">
        <v>1445</v>
      </c>
      <c r="B927" s="7">
        <v>25.2</v>
      </c>
      <c r="C927" s="7">
        <v>6.25</v>
      </c>
      <c r="D927" s="7" t="s">
        <v>2383</v>
      </c>
      <c r="E927" s="7" t="s">
        <v>2380</v>
      </c>
      <c r="F927" s="7" t="s">
        <v>2380</v>
      </c>
      <c r="G927" s="7">
        <f>IF('OG Medical Examinations'!G927="No major surgery",0,VALUE('OG Medical Examinations'!G927))</f>
        <v>1</v>
      </c>
      <c r="H927" s="7" t="s">
        <v>2380</v>
      </c>
      <c r="I927" s="7" t="str">
        <f t="shared" si="14"/>
        <v>Overweight</v>
      </c>
    </row>
    <row r="928" spans="1:9" x14ac:dyDescent="0.25">
      <c r="A928" s="7" t="s">
        <v>1444</v>
      </c>
      <c r="B928" s="7">
        <v>22.77</v>
      </c>
      <c r="C928" s="7">
        <v>4.47</v>
      </c>
      <c r="D928" s="7" t="s">
        <v>2383</v>
      </c>
      <c r="E928" s="7" t="s">
        <v>2380</v>
      </c>
      <c r="F928" s="7" t="s">
        <v>2380</v>
      </c>
      <c r="G928" s="7">
        <f>IF('OG Medical Examinations'!G928="No major surgery",0,VALUE('OG Medical Examinations'!G928))</f>
        <v>1</v>
      </c>
      <c r="H928" s="7" t="s">
        <v>2380</v>
      </c>
      <c r="I928" s="7" t="str">
        <f t="shared" si="14"/>
        <v>Normal Weight</v>
      </c>
    </row>
    <row r="929" spans="1:9" x14ac:dyDescent="0.25">
      <c r="A929" s="7" t="s">
        <v>1443</v>
      </c>
      <c r="B929" s="7">
        <v>23.18</v>
      </c>
      <c r="C929" s="7">
        <v>8.31</v>
      </c>
      <c r="D929" s="7" t="s">
        <v>2380</v>
      </c>
      <c r="E929" s="7" t="s">
        <v>2380</v>
      </c>
      <c r="F929" s="7" t="s">
        <v>2380</v>
      </c>
      <c r="G929" s="7">
        <f>IF('OG Medical Examinations'!G929="No major surgery",0,VALUE('OG Medical Examinations'!G929))</f>
        <v>0</v>
      </c>
      <c r="H929" s="7" t="s">
        <v>2380</v>
      </c>
      <c r="I929" s="7" t="str">
        <f t="shared" si="14"/>
        <v>Normal Weight</v>
      </c>
    </row>
    <row r="930" spans="1:9" x14ac:dyDescent="0.25">
      <c r="A930" s="7" t="s">
        <v>1442</v>
      </c>
      <c r="B930" s="7">
        <v>35.409999999999997</v>
      </c>
      <c r="C930" s="7">
        <v>5.68</v>
      </c>
      <c r="D930" s="7" t="s">
        <v>2380</v>
      </c>
      <c r="E930" s="7" t="s">
        <v>2380</v>
      </c>
      <c r="F930" s="7" t="s">
        <v>2380</v>
      </c>
      <c r="G930" s="7">
        <f>IF('OG Medical Examinations'!G930="No major surgery",0,VALUE('OG Medical Examinations'!G930))</f>
        <v>0</v>
      </c>
      <c r="H930" s="7" t="s">
        <v>2380</v>
      </c>
      <c r="I930" s="7" t="str">
        <f t="shared" si="14"/>
        <v>Obesity</v>
      </c>
    </row>
    <row r="931" spans="1:9" x14ac:dyDescent="0.25">
      <c r="A931" s="7" t="s">
        <v>1441</v>
      </c>
      <c r="B931" s="7">
        <v>32.11</v>
      </c>
      <c r="C931" s="7">
        <v>4.75</v>
      </c>
      <c r="D931" s="7" t="s">
        <v>2383</v>
      </c>
      <c r="E931" s="7" t="s">
        <v>2380</v>
      </c>
      <c r="F931" s="7" t="s">
        <v>2380</v>
      </c>
      <c r="G931" s="7">
        <f>IF('OG Medical Examinations'!G931="No major surgery",0,VALUE('OG Medical Examinations'!G931))</f>
        <v>2</v>
      </c>
      <c r="H931" s="7" t="s">
        <v>2380</v>
      </c>
      <c r="I931" s="7" t="str">
        <f t="shared" si="14"/>
        <v>Obesity</v>
      </c>
    </row>
    <row r="932" spans="1:9" x14ac:dyDescent="0.25">
      <c r="A932" s="7" t="s">
        <v>1440</v>
      </c>
      <c r="B932" s="7">
        <v>34.479999999999997</v>
      </c>
      <c r="C932" s="7">
        <v>6.31</v>
      </c>
      <c r="D932" s="7" t="s">
        <v>2380</v>
      </c>
      <c r="E932" s="7" t="s">
        <v>2380</v>
      </c>
      <c r="F932" s="7" t="s">
        <v>2383</v>
      </c>
      <c r="G932" s="7">
        <f>IF('OG Medical Examinations'!G932="No major surgery",0,VALUE('OG Medical Examinations'!G932))</f>
        <v>1</v>
      </c>
      <c r="H932" s="7" t="s">
        <v>2380</v>
      </c>
      <c r="I932" s="7" t="str">
        <f t="shared" si="14"/>
        <v>Obesity</v>
      </c>
    </row>
    <row r="933" spans="1:9" x14ac:dyDescent="0.25">
      <c r="A933" s="7" t="s">
        <v>1439</v>
      </c>
      <c r="B933" s="7">
        <v>34.39</v>
      </c>
      <c r="C933" s="7">
        <v>6.28</v>
      </c>
      <c r="D933" s="7" t="s">
        <v>2383</v>
      </c>
      <c r="E933" s="7" t="s">
        <v>2380</v>
      </c>
      <c r="F933" s="7" t="s">
        <v>2380</v>
      </c>
      <c r="G933" s="7">
        <f>IF('OG Medical Examinations'!G933="No major surgery",0,VALUE('OG Medical Examinations'!G933))</f>
        <v>1</v>
      </c>
      <c r="H933" s="7" t="s">
        <v>2380</v>
      </c>
      <c r="I933" s="7" t="str">
        <f t="shared" si="14"/>
        <v>Obesity</v>
      </c>
    </row>
    <row r="934" spans="1:9" x14ac:dyDescent="0.25">
      <c r="A934" s="7" t="s">
        <v>1438</v>
      </c>
      <c r="B934" s="7">
        <v>26.4</v>
      </c>
      <c r="C934" s="7">
        <v>9.2899999999999991</v>
      </c>
      <c r="D934" s="7" t="s">
        <v>2383</v>
      </c>
      <c r="E934" s="7" t="s">
        <v>2380</v>
      </c>
      <c r="F934" s="7" t="s">
        <v>2383</v>
      </c>
      <c r="G934" s="7">
        <f>IF('OG Medical Examinations'!G934="No major surgery",0,VALUE('OG Medical Examinations'!G934))</f>
        <v>1</v>
      </c>
      <c r="H934" s="7" t="s">
        <v>2380</v>
      </c>
      <c r="I934" s="7" t="str">
        <f t="shared" si="14"/>
        <v>Overweight</v>
      </c>
    </row>
    <row r="935" spans="1:9" x14ac:dyDescent="0.25">
      <c r="A935" s="7" t="s">
        <v>1437</v>
      </c>
      <c r="B935" s="7">
        <v>28.1</v>
      </c>
      <c r="C935" s="7">
        <v>5.79</v>
      </c>
      <c r="D935" s="7" t="s">
        <v>2383</v>
      </c>
      <c r="E935" s="7" t="s">
        <v>2380</v>
      </c>
      <c r="F935" s="7" t="s">
        <v>2383</v>
      </c>
      <c r="G935" s="7">
        <f>IF('OG Medical Examinations'!G935="No major surgery",0,VALUE('OG Medical Examinations'!G935))</f>
        <v>1</v>
      </c>
      <c r="H935" s="7" t="s">
        <v>2380</v>
      </c>
      <c r="I935" s="7" t="str">
        <f t="shared" si="14"/>
        <v>Overweight</v>
      </c>
    </row>
    <row r="936" spans="1:9" x14ac:dyDescent="0.25">
      <c r="A936" s="7" t="s">
        <v>1436</v>
      </c>
      <c r="B936" s="7">
        <v>27</v>
      </c>
      <c r="C936" s="7">
        <v>4.54</v>
      </c>
      <c r="D936" s="7" t="s">
        <v>2383</v>
      </c>
      <c r="E936" s="7" t="s">
        <v>2380</v>
      </c>
      <c r="F936" s="7" t="s">
        <v>2380</v>
      </c>
      <c r="G936" s="7">
        <f>IF('OG Medical Examinations'!G936="No major surgery",0,VALUE('OG Medical Examinations'!G936))</f>
        <v>1</v>
      </c>
      <c r="H936" s="7" t="s">
        <v>2380</v>
      </c>
      <c r="I936" s="7" t="str">
        <f t="shared" si="14"/>
        <v>Overweight</v>
      </c>
    </row>
    <row r="937" spans="1:9" x14ac:dyDescent="0.25">
      <c r="A937" s="7" t="s">
        <v>1435</v>
      </c>
      <c r="B937" s="7">
        <v>28.594999999999999</v>
      </c>
      <c r="C937" s="7">
        <v>4.68</v>
      </c>
      <c r="D937" s="7" t="s">
        <v>2383</v>
      </c>
      <c r="E937" s="7" t="s">
        <v>2380</v>
      </c>
      <c r="F937" s="7" t="s">
        <v>2380</v>
      </c>
      <c r="G937" s="7">
        <f>IF('OG Medical Examinations'!G937="No major surgery",0,VALUE('OG Medical Examinations'!G937))</f>
        <v>1</v>
      </c>
      <c r="H937" s="7" t="s">
        <v>2380</v>
      </c>
      <c r="I937" s="7" t="str">
        <f t="shared" si="14"/>
        <v>Overweight</v>
      </c>
    </row>
    <row r="938" spans="1:9" x14ac:dyDescent="0.25">
      <c r="A938" s="7" t="s">
        <v>1434</v>
      </c>
      <c r="B938" s="7">
        <v>36.799999999999997</v>
      </c>
      <c r="C938" s="7">
        <v>5.88</v>
      </c>
      <c r="D938" s="7" t="s">
        <v>2380</v>
      </c>
      <c r="E938" s="7" t="s">
        <v>2380</v>
      </c>
      <c r="F938" s="7" t="s">
        <v>2380</v>
      </c>
      <c r="G938" s="7">
        <f>IF('OG Medical Examinations'!G938="No major surgery",0,VALUE('OG Medical Examinations'!G938))</f>
        <v>1</v>
      </c>
      <c r="H938" s="7" t="s">
        <v>2380</v>
      </c>
      <c r="I938" s="7" t="str">
        <f t="shared" si="14"/>
        <v>Obesity</v>
      </c>
    </row>
    <row r="939" spans="1:9" x14ac:dyDescent="0.25">
      <c r="A939" s="7" t="s">
        <v>1433</v>
      </c>
      <c r="B939" s="7">
        <v>23.75</v>
      </c>
      <c r="C939" s="7">
        <v>5.42</v>
      </c>
      <c r="D939" s="7" t="s">
        <v>2383</v>
      </c>
      <c r="E939" s="7" t="s">
        <v>2380</v>
      </c>
      <c r="F939" s="7" t="s">
        <v>2383</v>
      </c>
      <c r="G939" s="7">
        <f>IF('OG Medical Examinations'!G939="No major surgery",0,VALUE('OG Medical Examinations'!G939))</f>
        <v>1</v>
      </c>
      <c r="H939" s="7" t="s">
        <v>2380</v>
      </c>
      <c r="I939" s="7" t="str">
        <f t="shared" si="14"/>
        <v>Normal Weight</v>
      </c>
    </row>
    <row r="940" spans="1:9" x14ac:dyDescent="0.25">
      <c r="A940" s="7" t="s">
        <v>1432</v>
      </c>
      <c r="B940" s="7">
        <v>35.619999999999997</v>
      </c>
      <c r="C940" s="7">
        <v>4.16</v>
      </c>
      <c r="D940" s="7" t="s">
        <v>2380</v>
      </c>
      <c r="E940" s="7" t="s">
        <v>2380</v>
      </c>
      <c r="F940" s="7" t="s">
        <v>2380</v>
      </c>
      <c r="G940" s="7">
        <f>IF('OG Medical Examinations'!G940="No major surgery",0,VALUE('OG Medical Examinations'!G940))</f>
        <v>0</v>
      </c>
      <c r="H940" s="7" t="s">
        <v>2380</v>
      </c>
      <c r="I940" s="7" t="str">
        <f t="shared" si="14"/>
        <v>Obesity</v>
      </c>
    </row>
    <row r="941" spans="1:9" x14ac:dyDescent="0.25">
      <c r="A941" s="7" t="s">
        <v>1431</v>
      </c>
      <c r="B941" s="7">
        <v>30.69</v>
      </c>
      <c r="C941" s="7">
        <v>7.05</v>
      </c>
      <c r="D941" s="7" t="s">
        <v>2383</v>
      </c>
      <c r="E941" s="7" t="s">
        <v>2380</v>
      </c>
      <c r="F941" s="7" t="s">
        <v>2380</v>
      </c>
      <c r="G941" s="7">
        <f>IF('OG Medical Examinations'!G941="No major surgery",0,VALUE('OG Medical Examinations'!G941))</f>
        <v>2</v>
      </c>
      <c r="H941" s="7" t="s">
        <v>2380</v>
      </c>
      <c r="I941" s="7" t="str">
        <f t="shared" si="14"/>
        <v>Obesity</v>
      </c>
    </row>
    <row r="942" spans="1:9" x14ac:dyDescent="0.25">
      <c r="A942" s="7" t="s">
        <v>1430</v>
      </c>
      <c r="B942" s="7">
        <v>35.799999999999997</v>
      </c>
      <c r="C942" s="7">
        <v>5.63</v>
      </c>
      <c r="D942" s="7" t="s">
        <v>2383</v>
      </c>
      <c r="E942" s="7" t="s">
        <v>2380</v>
      </c>
      <c r="F942" s="7" t="s">
        <v>2380</v>
      </c>
      <c r="G942" s="7">
        <f>IF('OG Medical Examinations'!G942="No major surgery",0,VALUE('OG Medical Examinations'!G942))</f>
        <v>2</v>
      </c>
      <c r="H942" s="7" t="s">
        <v>2380</v>
      </c>
      <c r="I942" s="7" t="str">
        <f t="shared" si="14"/>
        <v>Obesity</v>
      </c>
    </row>
    <row r="943" spans="1:9" x14ac:dyDescent="0.25">
      <c r="A943" s="7" t="s">
        <v>1429</v>
      </c>
      <c r="B943" s="7">
        <v>28.785</v>
      </c>
      <c r="C943" s="7">
        <v>4.24</v>
      </c>
      <c r="D943" s="7" t="s">
        <v>2383</v>
      </c>
      <c r="E943" s="7" t="s">
        <v>2380</v>
      </c>
      <c r="F943" s="7" t="s">
        <v>2380</v>
      </c>
      <c r="G943" s="7">
        <f>IF('OG Medical Examinations'!G943="No major surgery",0,VALUE('OG Medical Examinations'!G943))</f>
        <v>2</v>
      </c>
      <c r="H943" s="7" t="s">
        <v>2380</v>
      </c>
      <c r="I943" s="7" t="str">
        <f t="shared" si="14"/>
        <v>Overweight</v>
      </c>
    </row>
    <row r="944" spans="1:9" x14ac:dyDescent="0.25">
      <c r="A944" s="7" t="s">
        <v>1428</v>
      </c>
      <c r="B944" s="7">
        <v>28.594999999999999</v>
      </c>
      <c r="C944" s="7">
        <v>4.96</v>
      </c>
      <c r="D944" s="7" t="s">
        <v>2383</v>
      </c>
      <c r="E944" s="7" t="s">
        <v>2380</v>
      </c>
      <c r="F944" s="7" t="s">
        <v>2380</v>
      </c>
      <c r="G944" s="7">
        <f>IF('OG Medical Examinations'!G944="No major surgery",0,VALUE('OG Medical Examinations'!G944))</f>
        <v>2</v>
      </c>
      <c r="H944" s="7" t="s">
        <v>2380</v>
      </c>
      <c r="I944" s="7" t="str">
        <f t="shared" si="14"/>
        <v>Overweight</v>
      </c>
    </row>
    <row r="945" spans="1:9" x14ac:dyDescent="0.25">
      <c r="A945" s="7" t="s">
        <v>1427</v>
      </c>
      <c r="B945" s="7">
        <v>48.75</v>
      </c>
      <c r="C945" s="7">
        <v>4.34</v>
      </c>
      <c r="D945" s="7" t="s">
        <v>2380</v>
      </c>
      <c r="E945" s="7" t="s">
        <v>2380</v>
      </c>
      <c r="F945" s="7" t="s">
        <v>2380</v>
      </c>
      <c r="G945" s="7">
        <f>IF('OG Medical Examinations'!G945="No major surgery",0,VALUE('OG Medical Examinations'!G945))</f>
        <v>0</v>
      </c>
      <c r="H945" s="7" t="s">
        <v>2380</v>
      </c>
      <c r="I945" s="7" t="str">
        <f t="shared" si="14"/>
        <v>Obesity</v>
      </c>
    </row>
    <row r="946" spans="1:9" x14ac:dyDescent="0.25">
      <c r="A946" s="7" t="s">
        <v>1426</v>
      </c>
      <c r="B946" s="7">
        <v>28.31</v>
      </c>
      <c r="C946" s="7">
        <v>5.43</v>
      </c>
      <c r="D946" s="7" t="s">
        <v>2383</v>
      </c>
      <c r="E946" s="7" t="s">
        <v>2380</v>
      </c>
      <c r="F946" s="7" t="s">
        <v>2380</v>
      </c>
      <c r="G946" s="7">
        <f>IF('OG Medical Examinations'!G946="No major surgery",0,VALUE('OG Medical Examinations'!G946))</f>
        <v>2</v>
      </c>
      <c r="H946" s="7" t="s">
        <v>2380</v>
      </c>
      <c r="I946" s="7" t="str">
        <f t="shared" si="14"/>
        <v>Overweight</v>
      </c>
    </row>
    <row r="947" spans="1:9" x14ac:dyDescent="0.25">
      <c r="A947" s="7" t="s">
        <v>1425</v>
      </c>
      <c r="B947" s="7">
        <v>38.39</v>
      </c>
      <c r="C947" s="7">
        <v>8.33</v>
      </c>
      <c r="D947" s="7" t="s">
        <v>2383</v>
      </c>
      <c r="E947" s="7" t="s">
        <v>2380</v>
      </c>
      <c r="F947" s="7" t="s">
        <v>2380</v>
      </c>
      <c r="G947" s="7">
        <f>IF('OG Medical Examinations'!G947="No major surgery",0,VALUE('OG Medical Examinations'!G947))</f>
        <v>1</v>
      </c>
      <c r="H947" s="7" t="s">
        <v>2380</v>
      </c>
      <c r="I947" s="7" t="str">
        <f t="shared" si="14"/>
        <v>Obesity</v>
      </c>
    </row>
    <row r="948" spans="1:9" x14ac:dyDescent="0.25">
      <c r="A948" s="7" t="s">
        <v>1424</v>
      </c>
      <c r="B948" s="7">
        <v>25.87</v>
      </c>
      <c r="C948" s="7">
        <v>5.63</v>
      </c>
      <c r="D948" s="7" t="s">
        <v>2383</v>
      </c>
      <c r="E948" s="7" t="s">
        <v>2380</v>
      </c>
      <c r="F948" s="7" t="s">
        <v>2380</v>
      </c>
      <c r="G948" s="7">
        <f>IF('OG Medical Examinations'!G948="No major surgery",0,VALUE('OG Medical Examinations'!G948))</f>
        <v>1</v>
      </c>
      <c r="H948" s="7" t="s">
        <v>2380</v>
      </c>
      <c r="I948" s="7" t="str">
        <f t="shared" si="14"/>
        <v>Overweight</v>
      </c>
    </row>
    <row r="949" spans="1:9" x14ac:dyDescent="0.25">
      <c r="A949" s="7" t="s">
        <v>1423</v>
      </c>
      <c r="B949" s="7">
        <v>43.7</v>
      </c>
      <c r="C949" s="7">
        <v>7.23</v>
      </c>
      <c r="D949" s="7" t="s">
        <v>2380</v>
      </c>
      <c r="E949" s="7" t="s">
        <v>2380</v>
      </c>
      <c r="F949" s="7" t="s">
        <v>2380</v>
      </c>
      <c r="G949" s="7">
        <f>IF('OG Medical Examinations'!G949="No major surgery",0,VALUE('OG Medical Examinations'!G949))</f>
        <v>0</v>
      </c>
      <c r="H949" s="7" t="s">
        <v>2380</v>
      </c>
      <c r="I949" s="7" t="str">
        <f t="shared" si="14"/>
        <v>Obesity</v>
      </c>
    </row>
    <row r="950" spans="1:9" x14ac:dyDescent="0.25">
      <c r="A950" s="7" t="s">
        <v>1422</v>
      </c>
      <c r="B950" s="7">
        <v>40.945</v>
      </c>
      <c r="C950" s="7">
        <v>10.57</v>
      </c>
      <c r="D950" s="7" t="s">
        <v>2380</v>
      </c>
      <c r="E950" s="7" t="s">
        <v>2380</v>
      </c>
      <c r="F950" s="7" t="s">
        <v>2380</v>
      </c>
      <c r="G950" s="7">
        <f>IF('OG Medical Examinations'!G950="No major surgery",0,VALUE('OG Medical Examinations'!G950))</f>
        <v>0</v>
      </c>
      <c r="H950" s="7" t="s">
        <v>2380</v>
      </c>
      <c r="I950" s="7" t="str">
        <f t="shared" si="14"/>
        <v>Obesity</v>
      </c>
    </row>
    <row r="951" spans="1:9" x14ac:dyDescent="0.25">
      <c r="A951" s="7" t="s">
        <v>1421</v>
      </c>
      <c r="B951" s="7">
        <v>27.94</v>
      </c>
      <c r="C951" s="7">
        <v>7.92</v>
      </c>
      <c r="D951" s="7" t="s">
        <v>2380</v>
      </c>
      <c r="E951" s="7" t="s">
        <v>2380</v>
      </c>
      <c r="F951" s="7" t="s">
        <v>2380</v>
      </c>
      <c r="G951" s="7">
        <f>IF('OG Medical Examinations'!G951="No major surgery",0,VALUE('OG Medical Examinations'!G951))</f>
        <v>0</v>
      </c>
      <c r="H951" s="7" t="s">
        <v>2380</v>
      </c>
      <c r="I951" s="7" t="str">
        <f t="shared" si="14"/>
        <v>Overweight</v>
      </c>
    </row>
    <row r="952" spans="1:9" x14ac:dyDescent="0.25">
      <c r="A952" s="7" t="s">
        <v>1420</v>
      </c>
      <c r="B952" s="7">
        <v>31.9</v>
      </c>
      <c r="C952" s="7">
        <v>10.119999999999999</v>
      </c>
      <c r="D952" s="7" t="s">
        <v>2380</v>
      </c>
      <c r="E952" s="7" t="s">
        <v>2380</v>
      </c>
      <c r="F952" s="7" t="s">
        <v>2380</v>
      </c>
      <c r="G952" s="7">
        <f>IF('OG Medical Examinations'!G952="No major surgery",0,VALUE('OG Medical Examinations'!G952))</f>
        <v>2</v>
      </c>
      <c r="H952" s="7" t="s">
        <v>2380</v>
      </c>
      <c r="I952" s="7" t="str">
        <f t="shared" si="14"/>
        <v>Obesity</v>
      </c>
    </row>
    <row r="953" spans="1:9" x14ac:dyDescent="0.25">
      <c r="A953" s="7" t="s">
        <v>1419</v>
      </c>
      <c r="B953" s="7">
        <v>31.64</v>
      </c>
      <c r="C953" s="7">
        <v>7.91</v>
      </c>
      <c r="D953" s="7" t="s">
        <v>2380</v>
      </c>
      <c r="E953" s="7" t="s">
        <v>2380</v>
      </c>
      <c r="F953" s="7" t="s">
        <v>2380</v>
      </c>
      <c r="G953" s="7">
        <f>IF('OG Medical Examinations'!G953="No major surgery",0,VALUE('OG Medical Examinations'!G953))</f>
        <v>0</v>
      </c>
      <c r="H953" s="7" t="s">
        <v>2380</v>
      </c>
      <c r="I953" s="7" t="str">
        <f t="shared" si="14"/>
        <v>Obesity</v>
      </c>
    </row>
    <row r="954" spans="1:9" x14ac:dyDescent="0.25">
      <c r="A954" s="7" t="s">
        <v>1418</v>
      </c>
      <c r="B954" s="7">
        <v>46.7</v>
      </c>
      <c r="C954" s="7">
        <v>10.9</v>
      </c>
      <c r="D954" s="7" t="s">
        <v>2380</v>
      </c>
      <c r="E954" s="7" t="s">
        <v>2380</v>
      </c>
      <c r="F954" s="7" t="s">
        <v>2380</v>
      </c>
      <c r="G954" s="7">
        <f>IF('OG Medical Examinations'!G954="No major surgery",0,VALUE('OG Medical Examinations'!G954))</f>
        <v>0</v>
      </c>
      <c r="H954" s="7" t="s">
        <v>2380</v>
      </c>
      <c r="I954" s="7" t="str">
        <f t="shared" si="14"/>
        <v>Obesity</v>
      </c>
    </row>
    <row r="955" spans="1:9" x14ac:dyDescent="0.25">
      <c r="A955" s="7" t="s">
        <v>1417</v>
      </c>
      <c r="B955" s="7">
        <v>18.335000000000001</v>
      </c>
      <c r="C955" s="7">
        <v>11.83</v>
      </c>
      <c r="D955" s="7" t="s">
        <v>2380</v>
      </c>
      <c r="E955" s="7" t="s">
        <v>2380</v>
      </c>
      <c r="F955" s="7" t="s">
        <v>2380</v>
      </c>
      <c r="G955" s="7">
        <f>IF('OG Medical Examinations'!G955="No major surgery",0,VALUE('OG Medical Examinations'!G955))</f>
        <v>0</v>
      </c>
      <c r="H955" s="7" t="s">
        <v>2380</v>
      </c>
      <c r="I955" s="7" t="str">
        <f t="shared" si="14"/>
        <v>Underweight</v>
      </c>
    </row>
    <row r="956" spans="1:9" x14ac:dyDescent="0.25">
      <c r="A956" s="7" t="s">
        <v>1416</v>
      </c>
      <c r="B956" s="7">
        <v>31.24</v>
      </c>
      <c r="C956" s="7">
        <v>7.42</v>
      </c>
      <c r="D956" s="7" t="s">
        <v>2383</v>
      </c>
      <c r="E956" s="7" t="s">
        <v>2380</v>
      </c>
      <c r="F956" s="7" t="s">
        <v>2380</v>
      </c>
      <c r="G956" s="7">
        <f>IF('OG Medical Examinations'!G956="No major surgery",0,VALUE('OG Medical Examinations'!G956))</f>
        <v>2</v>
      </c>
      <c r="H956" s="7" t="s">
        <v>2380</v>
      </c>
      <c r="I956" s="7" t="str">
        <f t="shared" si="14"/>
        <v>Obesity</v>
      </c>
    </row>
    <row r="957" spans="1:9" x14ac:dyDescent="0.25">
      <c r="A957" s="7" t="s">
        <v>1415</v>
      </c>
      <c r="B957" s="7">
        <v>39.22</v>
      </c>
      <c r="C957" s="7">
        <v>5.62</v>
      </c>
      <c r="D957" s="7" t="s">
        <v>2383</v>
      </c>
      <c r="E957" s="7" t="s">
        <v>2380</v>
      </c>
      <c r="F957" s="7" t="s">
        <v>2380</v>
      </c>
      <c r="G957" s="7">
        <f>IF('OG Medical Examinations'!G957="No major surgery",0,VALUE('OG Medical Examinations'!G957))</f>
        <v>1</v>
      </c>
      <c r="H957" s="7" t="s">
        <v>2380</v>
      </c>
      <c r="I957" s="7" t="str">
        <f t="shared" si="14"/>
        <v>Obesity</v>
      </c>
    </row>
    <row r="958" spans="1:9" x14ac:dyDescent="0.25">
      <c r="A958" s="7" t="s">
        <v>1414</v>
      </c>
      <c r="B958" s="7">
        <v>24.414999999999999</v>
      </c>
      <c r="C958" s="7">
        <v>7.16</v>
      </c>
      <c r="D958" s="7" t="s">
        <v>2380</v>
      </c>
      <c r="E958" s="7" t="s">
        <v>2380</v>
      </c>
      <c r="F958" s="7" t="s">
        <v>2380</v>
      </c>
      <c r="G958" s="7">
        <f>IF('OG Medical Examinations'!G958="No major surgery",0,VALUE('OG Medical Examinations'!G958))</f>
        <v>0</v>
      </c>
      <c r="H958" s="7" t="s">
        <v>2380</v>
      </c>
      <c r="I958" s="7" t="str">
        <f t="shared" si="14"/>
        <v>Normal Weight</v>
      </c>
    </row>
    <row r="959" spans="1:9" x14ac:dyDescent="0.25">
      <c r="A959" s="7" t="s">
        <v>1413</v>
      </c>
      <c r="B959" s="7">
        <v>32.299999999999997</v>
      </c>
      <c r="C959" s="7">
        <v>9.89</v>
      </c>
      <c r="D959" s="7" t="s">
        <v>2380</v>
      </c>
      <c r="E959" s="7" t="s">
        <v>2380</v>
      </c>
      <c r="F959" s="7" t="s">
        <v>2380</v>
      </c>
      <c r="G959" s="7">
        <f>IF('OG Medical Examinations'!G959="No major surgery",0,VALUE('OG Medical Examinations'!G959))</f>
        <v>0</v>
      </c>
      <c r="H959" s="7" t="s">
        <v>2380</v>
      </c>
      <c r="I959" s="7" t="str">
        <f t="shared" si="14"/>
        <v>Obesity</v>
      </c>
    </row>
    <row r="960" spans="1:9" x14ac:dyDescent="0.25">
      <c r="A960" s="7" t="s">
        <v>1412</v>
      </c>
      <c r="B960" s="7">
        <v>39.94</v>
      </c>
      <c r="C960" s="7">
        <v>5.14</v>
      </c>
      <c r="D960" s="7" t="s">
        <v>2380</v>
      </c>
      <c r="E960" s="7" t="s">
        <v>2380</v>
      </c>
      <c r="F960" s="7" t="s">
        <v>2380</v>
      </c>
      <c r="G960" s="7">
        <f>IF('OG Medical Examinations'!G960="No major surgery",0,VALUE('OG Medical Examinations'!G960))</f>
        <v>0</v>
      </c>
      <c r="H960" s="7" t="s">
        <v>2380</v>
      </c>
      <c r="I960" s="7" t="str">
        <f t="shared" si="14"/>
        <v>Obesity</v>
      </c>
    </row>
    <row r="961" spans="1:9" x14ac:dyDescent="0.25">
      <c r="A961" s="7" t="s">
        <v>1411</v>
      </c>
      <c r="B961" s="7">
        <v>30</v>
      </c>
      <c r="C961" s="7">
        <v>5.61</v>
      </c>
      <c r="D961" s="7" t="s">
        <v>2383</v>
      </c>
      <c r="E961" s="7" t="s">
        <v>2380</v>
      </c>
      <c r="F961" s="7" t="s">
        <v>2383</v>
      </c>
      <c r="G961" s="7">
        <f>IF('OG Medical Examinations'!G961="No major surgery",0,VALUE('OG Medical Examinations'!G961))</f>
        <v>1</v>
      </c>
      <c r="H961" s="7" t="s">
        <v>2380</v>
      </c>
      <c r="I961" s="7" t="str">
        <f t="shared" si="14"/>
        <v>Obesity</v>
      </c>
    </row>
    <row r="962" spans="1:9" x14ac:dyDescent="0.25">
      <c r="A962" s="7" t="s">
        <v>1410</v>
      </c>
      <c r="B962" s="7">
        <v>35.340000000000003</v>
      </c>
      <c r="C962" s="7">
        <v>5.51</v>
      </c>
      <c r="D962" s="7" t="s">
        <v>2383</v>
      </c>
      <c r="E962" s="7" t="s">
        <v>2380</v>
      </c>
      <c r="F962" s="7" t="s">
        <v>2383</v>
      </c>
      <c r="G962" s="7">
        <f>IF('OG Medical Examinations'!G962="No major surgery",0,VALUE('OG Medical Examinations'!G962))</f>
        <v>1</v>
      </c>
      <c r="H962" s="7" t="s">
        <v>2380</v>
      </c>
      <c r="I962" s="7" t="str">
        <f t="shared" ref="I962:I1025" si="15">IF(B962&lt;18.5,"Underweight",IF(B962&lt;25,"Normal Weight",IF(B962&lt;30,"Overweight","Obesity")))</f>
        <v>Obesity</v>
      </c>
    </row>
    <row r="963" spans="1:9" x14ac:dyDescent="0.25">
      <c r="A963" s="7" t="s">
        <v>1409</v>
      </c>
      <c r="B963" s="7">
        <v>32.204999999999998</v>
      </c>
      <c r="C963" s="7">
        <v>8.3800000000000008</v>
      </c>
      <c r="D963" s="7" t="s">
        <v>2383</v>
      </c>
      <c r="E963" s="7" t="s">
        <v>2380</v>
      </c>
      <c r="F963" s="7" t="s">
        <v>2380</v>
      </c>
      <c r="G963" s="7">
        <f>IF('OG Medical Examinations'!G963="No major surgery",0,VALUE('OG Medical Examinations'!G963))</f>
        <v>2</v>
      </c>
      <c r="H963" s="7" t="s">
        <v>2380</v>
      </c>
      <c r="I963" s="7" t="str">
        <f t="shared" si="15"/>
        <v>Obesity</v>
      </c>
    </row>
    <row r="964" spans="1:9" x14ac:dyDescent="0.25">
      <c r="A964" s="7" t="s">
        <v>1408</v>
      </c>
      <c r="B964" s="7">
        <v>33.880000000000003</v>
      </c>
      <c r="C964" s="7">
        <v>4.68</v>
      </c>
      <c r="D964" s="7" t="s">
        <v>2380</v>
      </c>
      <c r="E964" s="7" t="s">
        <v>2383</v>
      </c>
      <c r="F964" s="7" t="s">
        <v>2380</v>
      </c>
      <c r="G964" s="7">
        <f>IF('OG Medical Examinations'!G964="No major surgery",0,VALUE('OG Medical Examinations'!G964))</f>
        <v>1</v>
      </c>
      <c r="H964" s="7" t="s">
        <v>2380</v>
      </c>
      <c r="I964" s="7" t="str">
        <f t="shared" si="15"/>
        <v>Obesity</v>
      </c>
    </row>
    <row r="965" spans="1:9" x14ac:dyDescent="0.25">
      <c r="A965" s="7" t="s">
        <v>1407</v>
      </c>
      <c r="B965" s="7">
        <v>26.63</v>
      </c>
      <c r="C965" s="7">
        <v>4.3600000000000003</v>
      </c>
      <c r="D965" s="7" t="s">
        <v>2383</v>
      </c>
      <c r="E965" s="7" t="s">
        <v>2380</v>
      </c>
      <c r="F965" s="7" t="s">
        <v>2380</v>
      </c>
      <c r="G965" s="7">
        <f>IF('OG Medical Examinations'!G965="No major surgery",0,VALUE('OG Medical Examinations'!G965))</f>
        <v>2</v>
      </c>
      <c r="H965" s="7" t="s">
        <v>2380</v>
      </c>
      <c r="I965" s="7" t="str">
        <f t="shared" si="15"/>
        <v>Overweight</v>
      </c>
    </row>
    <row r="966" spans="1:9" x14ac:dyDescent="0.25">
      <c r="A966" s="7" t="s">
        <v>1406</v>
      </c>
      <c r="B966" s="7">
        <v>28.7</v>
      </c>
      <c r="C966" s="7">
        <v>7.74</v>
      </c>
      <c r="D966" s="7" t="s">
        <v>2380</v>
      </c>
      <c r="E966" s="7" t="s">
        <v>2380</v>
      </c>
      <c r="F966" s="7" t="s">
        <v>2380</v>
      </c>
      <c r="G966" s="7">
        <f>IF('OG Medical Examinations'!G966="No major surgery",0,VALUE('OG Medical Examinations'!G966))</f>
        <v>0</v>
      </c>
      <c r="H966" s="7" t="s">
        <v>2380</v>
      </c>
      <c r="I966" s="7" t="str">
        <f t="shared" si="15"/>
        <v>Overweight</v>
      </c>
    </row>
    <row r="967" spans="1:9" x14ac:dyDescent="0.25">
      <c r="A967" s="7" t="s">
        <v>1405</v>
      </c>
      <c r="B967" s="7">
        <v>25.65</v>
      </c>
      <c r="C967" s="7">
        <v>4.05</v>
      </c>
      <c r="D967" s="7" t="s">
        <v>2383</v>
      </c>
      <c r="E967" s="7" t="s">
        <v>2380</v>
      </c>
      <c r="F967" s="7" t="s">
        <v>2380</v>
      </c>
      <c r="G967" s="7">
        <f>IF('OG Medical Examinations'!G967="No major surgery",0,VALUE('OG Medical Examinations'!G967))</f>
        <v>2</v>
      </c>
      <c r="H967" s="7" t="s">
        <v>2380</v>
      </c>
      <c r="I967" s="7" t="str">
        <f t="shared" si="15"/>
        <v>Overweight</v>
      </c>
    </row>
    <row r="968" spans="1:9" x14ac:dyDescent="0.25">
      <c r="A968" s="7" t="s">
        <v>1404</v>
      </c>
      <c r="B968" s="7">
        <v>36.384999999999998</v>
      </c>
      <c r="C968" s="7">
        <v>11.49</v>
      </c>
      <c r="D968" s="7" t="s">
        <v>2380</v>
      </c>
      <c r="E968" s="7" t="s">
        <v>2380</v>
      </c>
      <c r="F968" s="7" t="s">
        <v>2380</v>
      </c>
      <c r="G968" s="7">
        <f>IF('OG Medical Examinations'!G968="No major surgery",0,VALUE('OG Medical Examinations'!G968))</f>
        <v>0</v>
      </c>
      <c r="H968" s="7" t="s">
        <v>2380</v>
      </c>
      <c r="I968" s="7" t="str">
        <f t="shared" si="15"/>
        <v>Obesity</v>
      </c>
    </row>
    <row r="969" spans="1:9" x14ac:dyDescent="0.25">
      <c r="A969" s="7" t="s">
        <v>1403</v>
      </c>
      <c r="B969" s="7">
        <v>34.69</v>
      </c>
      <c r="C969" s="7">
        <v>5.65</v>
      </c>
      <c r="D969" s="7" t="s">
        <v>2380</v>
      </c>
      <c r="E969" s="7" t="s">
        <v>2380</v>
      </c>
      <c r="F969" s="7" t="s">
        <v>2380</v>
      </c>
      <c r="G969" s="7">
        <f>IF('OG Medical Examinations'!G969="No major surgery",0,VALUE('OG Medical Examinations'!G969))</f>
        <v>0</v>
      </c>
      <c r="H969" s="7" t="s">
        <v>2380</v>
      </c>
      <c r="I969" s="7" t="str">
        <f t="shared" si="15"/>
        <v>Obesity</v>
      </c>
    </row>
    <row r="970" spans="1:9" x14ac:dyDescent="0.25">
      <c r="A970" s="7" t="s">
        <v>1402</v>
      </c>
      <c r="B970" s="7">
        <v>37.68</v>
      </c>
      <c r="C970" s="7">
        <v>4.29</v>
      </c>
      <c r="D970" s="7" t="s">
        <v>2383</v>
      </c>
      <c r="E970" s="7" t="s">
        <v>2380</v>
      </c>
      <c r="F970" s="7" t="s">
        <v>2380</v>
      </c>
      <c r="G970" s="7">
        <f>IF('OG Medical Examinations'!G970="No major surgery",0,VALUE('OG Medical Examinations'!G970))</f>
        <v>0</v>
      </c>
      <c r="H970" s="7" t="s">
        <v>2380</v>
      </c>
      <c r="I970" s="7" t="str">
        <f t="shared" si="15"/>
        <v>Obesity</v>
      </c>
    </row>
    <row r="971" spans="1:9" x14ac:dyDescent="0.25">
      <c r="A971" s="7" t="s">
        <v>1401</v>
      </c>
      <c r="B971" s="7">
        <v>35.49</v>
      </c>
      <c r="C971" s="7">
        <v>4.74</v>
      </c>
      <c r="D971" s="7" t="s">
        <v>2383</v>
      </c>
      <c r="E971" s="7" t="s">
        <v>2380</v>
      </c>
      <c r="F971" s="7" t="s">
        <v>2383</v>
      </c>
      <c r="G971" s="7">
        <f>IF('OG Medical Examinations'!G971="No major surgery",0,VALUE('OG Medical Examinations'!G971))</f>
        <v>1</v>
      </c>
      <c r="H971" s="7" t="s">
        <v>2380</v>
      </c>
      <c r="I971" s="7" t="str">
        <f t="shared" si="15"/>
        <v>Obesity</v>
      </c>
    </row>
    <row r="972" spans="1:9" x14ac:dyDescent="0.25">
      <c r="A972" s="7" t="s">
        <v>1400</v>
      </c>
      <c r="B972" s="7">
        <v>44.7</v>
      </c>
      <c r="C972" s="7">
        <v>7.6</v>
      </c>
      <c r="D972" s="7" t="s">
        <v>2383</v>
      </c>
      <c r="E972" s="7" t="s">
        <v>2380</v>
      </c>
      <c r="F972" s="7" t="s">
        <v>2380</v>
      </c>
      <c r="G972" s="7">
        <f>IF('OG Medical Examinations'!G972="No major surgery",0,VALUE('OG Medical Examinations'!G972))</f>
        <v>2</v>
      </c>
      <c r="H972" s="7" t="s">
        <v>2380</v>
      </c>
      <c r="I972" s="7" t="str">
        <f t="shared" si="15"/>
        <v>Obesity</v>
      </c>
    </row>
    <row r="973" spans="1:9" x14ac:dyDescent="0.25">
      <c r="A973" s="7" t="s">
        <v>1399</v>
      </c>
      <c r="B973" s="7">
        <v>38.380000000000003</v>
      </c>
      <c r="C973" s="7">
        <v>8.5</v>
      </c>
      <c r="D973" s="7" t="s">
        <v>2383</v>
      </c>
      <c r="E973" s="7" t="s">
        <v>2380</v>
      </c>
      <c r="F973" s="7" t="s">
        <v>2380</v>
      </c>
      <c r="G973" s="7">
        <f>IF('OG Medical Examinations'!G973="No major surgery",0,VALUE('OG Medical Examinations'!G973))</f>
        <v>2</v>
      </c>
      <c r="H973" s="7" t="s">
        <v>2380</v>
      </c>
      <c r="I973" s="7" t="str">
        <f t="shared" si="15"/>
        <v>Obesity</v>
      </c>
    </row>
    <row r="974" spans="1:9" x14ac:dyDescent="0.25">
      <c r="A974" s="7" t="s">
        <v>1398</v>
      </c>
      <c r="B974" s="7">
        <v>35.244999999999997</v>
      </c>
      <c r="C974" s="7">
        <v>11.22</v>
      </c>
      <c r="D974" s="7" t="s">
        <v>2383</v>
      </c>
      <c r="E974" s="7" t="s">
        <v>2380</v>
      </c>
      <c r="F974" s="7" t="s">
        <v>2380</v>
      </c>
      <c r="G974" s="7">
        <f>IF('OG Medical Examinations'!G974="No major surgery",0,VALUE('OG Medical Examinations'!G974))</f>
        <v>0</v>
      </c>
      <c r="H974" s="7" t="s">
        <v>2380</v>
      </c>
      <c r="I974" s="7" t="str">
        <f t="shared" si="15"/>
        <v>Obesity</v>
      </c>
    </row>
    <row r="975" spans="1:9" x14ac:dyDescent="0.25">
      <c r="A975" s="7" t="s">
        <v>1397</v>
      </c>
      <c r="B975" s="7">
        <v>49.84</v>
      </c>
      <c r="C975" s="7">
        <v>5.0999999999999996</v>
      </c>
      <c r="D975" s="7" t="s">
        <v>2383</v>
      </c>
      <c r="E975" s="7" t="s">
        <v>2380</v>
      </c>
      <c r="F975" s="7" t="s">
        <v>2383</v>
      </c>
      <c r="G975" s="7">
        <f>IF('OG Medical Examinations'!G975="No major surgery",0,VALUE('OG Medical Examinations'!G975))</f>
        <v>1</v>
      </c>
      <c r="H975" s="7" t="s">
        <v>2380</v>
      </c>
      <c r="I975" s="7" t="str">
        <f t="shared" si="15"/>
        <v>Obesity</v>
      </c>
    </row>
    <row r="976" spans="1:9" x14ac:dyDescent="0.25">
      <c r="A976" s="7" t="s">
        <v>1396</v>
      </c>
      <c r="B976" s="7">
        <v>49.06</v>
      </c>
      <c r="C976" s="7">
        <v>5.43</v>
      </c>
      <c r="D976" s="7" t="s">
        <v>2383</v>
      </c>
      <c r="E976" s="7" t="s">
        <v>2380</v>
      </c>
      <c r="F976" s="7" t="s">
        <v>2380</v>
      </c>
      <c r="G976" s="7">
        <f>IF('OG Medical Examinations'!G976="No major surgery",0,VALUE('OG Medical Examinations'!G976))</f>
        <v>1</v>
      </c>
      <c r="H976" s="7" t="s">
        <v>2380</v>
      </c>
      <c r="I976" s="7" t="str">
        <f t="shared" si="15"/>
        <v>Obesity</v>
      </c>
    </row>
    <row r="977" spans="1:9" x14ac:dyDescent="0.25">
      <c r="A977" s="7" t="s">
        <v>1395</v>
      </c>
      <c r="B977" s="7">
        <v>30.88</v>
      </c>
      <c r="C977" s="7">
        <v>5.82</v>
      </c>
      <c r="D977" s="7" t="s">
        <v>2380</v>
      </c>
      <c r="E977" s="7" t="s">
        <v>2380</v>
      </c>
      <c r="F977" s="7" t="s">
        <v>2380</v>
      </c>
      <c r="G977" s="7">
        <f>IF('OG Medical Examinations'!G977="No major surgery",0,VALUE('OG Medical Examinations'!G977))</f>
        <v>2</v>
      </c>
      <c r="H977" s="7" t="s">
        <v>2380</v>
      </c>
      <c r="I977" s="7" t="str">
        <f t="shared" si="15"/>
        <v>Obesity</v>
      </c>
    </row>
    <row r="978" spans="1:9" x14ac:dyDescent="0.25">
      <c r="A978" s="7" t="s">
        <v>1394</v>
      </c>
      <c r="B978" s="7">
        <v>33.35</v>
      </c>
      <c r="C978" s="7">
        <v>6.05</v>
      </c>
      <c r="D978" s="7" t="s">
        <v>2380</v>
      </c>
      <c r="E978" s="7" t="s">
        <v>2380</v>
      </c>
      <c r="F978" s="7" t="s">
        <v>2383</v>
      </c>
      <c r="G978" s="7">
        <f>IF('OG Medical Examinations'!G978="No major surgery",0,VALUE('OG Medical Examinations'!G978))</f>
        <v>1</v>
      </c>
      <c r="H978" s="7" t="s">
        <v>2380</v>
      </c>
      <c r="I978" s="7" t="str">
        <f t="shared" si="15"/>
        <v>Obesity</v>
      </c>
    </row>
    <row r="979" spans="1:9" x14ac:dyDescent="0.25">
      <c r="A979" s="7" t="s">
        <v>1393</v>
      </c>
      <c r="B979" s="7">
        <v>38</v>
      </c>
      <c r="C979" s="7">
        <v>6.38</v>
      </c>
      <c r="D979" s="7" t="s">
        <v>2383</v>
      </c>
      <c r="E979" s="7" t="s">
        <v>2380</v>
      </c>
      <c r="F979" s="7" t="s">
        <v>2380</v>
      </c>
      <c r="G979" s="7">
        <f>IF('OG Medical Examinations'!G979="No major surgery",0,VALUE('OG Medical Examinations'!G979))</f>
        <v>1</v>
      </c>
      <c r="H979" s="7" t="s">
        <v>2380</v>
      </c>
      <c r="I979" s="7" t="str">
        <f t="shared" si="15"/>
        <v>Obesity</v>
      </c>
    </row>
    <row r="980" spans="1:9" x14ac:dyDescent="0.25">
      <c r="A980" s="7" t="s">
        <v>1392</v>
      </c>
      <c r="B980" s="7">
        <v>36.08</v>
      </c>
      <c r="C980" s="7">
        <v>5.73</v>
      </c>
      <c r="D980" s="7" t="s">
        <v>2383</v>
      </c>
      <c r="E980" s="7" t="s">
        <v>2380</v>
      </c>
      <c r="F980" s="7" t="s">
        <v>2380</v>
      </c>
      <c r="G980" s="7">
        <f>IF('OG Medical Examinations'!G980="No major surgery",0,VALUE('OG Medical Examinations'!G980))</f>
        <v>1</v>
      </c>
      <c r="H980" s="7" t="s">
        <v>2380</v>
      </c>
      <c r="I980" s="7" t="str">
        <f t="shared" si="15"/>
        <v>Obesity</v>
      </c>
    </row>
    <row r="981" spans="1:9" x14ac:dyDescent="0.25">
      <c r="A981" s="7" t="s">
        <v>1391</v>
      </c>
      <c r="B981" s="7">
        <v>35.700000000000003</v>
      </c>
      <c r="C981" s="7">
        <v>5.47</v>
      </c>
      <c r="D981" s="7" t="s">
        <v>2383</v>
      </c>
      <c r="E981" s="7" t="s">
        <v>2380</v>
      </c>
      <c r="F981" s="7" t="s">
        <v>2380</v>
      </c>
      <c r="G981" s="7">
        <f>IF('OG Medical Examinations'!G981="No major surgery",0,VALUE('OG Medical Examinations'!G981))</f>
        <v>1</v>
      </c>
      <c r="H981" s="7" t="s">
        <v>2380</v>
      </c>
      <c r="I981" s="7" t="str">
        <f t="shared" si="15"/>
        <v>Obesity</v>
      </c>
    </row>
    <row r="982" spans="1:9" x14ac:dyDescent="0.25">
      <c r="A982" s="7" t="s">
        <v>1390</v>
      </c>
      <c r="B982" s="7">
        <v>34.01</v>
      </c>
      <c r="C982" s="7">
        <v>11.3</v>
      </c>
      <c r="D982" s="7" t="s">
        <v>2380</v>
      </c>
      <c r="E982" s="7" t="s">
        <v>2380</v>
      </c>
      <c r="F982" s="7" t="s">
        <v>2380</v>
      </c>
      <c r="G982" s="7">
        <f>IF('OG Medical Examinations'!G982="No major surgery",0,VALUE('OG Medical Examinations'!G982))</f>
        <v>0</v>
      </c>
      <c r="H982" s="7" t="s">
        <v>2380</v>
      </c>
      <c r="I982" s="7" t="str">
        <f t="shared" si="15"/>
        <v>Obesity</v>
      </c>
    </row>
    <row r="983" spans="1:9" x14ac:dyDescent="0.25">
      <c r="A983" s="7" t="s">
        <v>1389</v>
      </c>
      <c r="B983" s="7">
        <v>31.54</v>
      </c>
      <c r="C983" s="7">
        <v>6.72</v>
      </c>
      <c r="D983" s="7" t="s">
        <v>2380</v>
      </c>
      <c r="E983" s="7" t="s">
        <v>2380</v>
      </c>
      <c r="F983" s="7" t="s">
        <v>2380</v>
      </c>
      <c r="G983" s="7">
        <f>IF('OG Medical Examinations'!G983="No major surgery",0,VALUE('OG Medical Examinations'!G983))</f>
        <v>0</v>
      </c>
      <c r="H983" s="7" t="s">
        <v>2380</v>
      </c>
      <c r="I983" s="7" t="str">
        <f t="shared" si="15"/>
        <v>Obesity</v>
      </c>
    </row>
    <row r="984" spans="1:9" x14ac:dyDescent="0.25">
      <c r="A984" s="7" t="s">
        <v>1388</v>
      </c>
      <c r="B984" s="7">
        <v>23.3</v>
      </c>
      <c r="C984" s="7">
        <v>5.36</v>
      </c>
      <c r="D984" s="7" t="s">
        <v>2383</v>
      </c>
      <c r="E984" s="7" t="s">
        <v>2380</v>
      </c>
      <c r="F984" s="7" t="s">
        <v>2380</v>
      </c>
      <c r="G984" s="7">
        <f>IF('OG Medical Examinations'!G984="No major surgery",0,VALUE('OG Medical Examinations'!G984))</f>
        <v>1</v>
      </c>
      <c r="H984" s="7" t="s">
        <v>2380</v>
      </c>
      <c r="I984" s="7" t="str">
        <f t="shared" si="15"/>
        <v>Normal Weight</v>
      </c>
    </row>
    <row r="985" spans="1:9" x14ac:dyDescent="0.25">
      <c r="A985" s="7" t="s">
        <v>1387</v>
      </c>
      <c r="B985" s="7">
        <v>27.75</v>
      </c>
      <c r="C985" s="7">
        <v>9.8800000000000008</v>
      </c>
      <c r="D985" s="7" t="s">
        <v>2380</v>
      </c>
      <c r="E985" s="7" t="s">
        <v>2380</v>
      </c>
      <c r="F985" s="7" t="s">
        <v>2380</v>
      </c>
      <c r="G985" s="7">
        <f>IF('OG Medical Examinations'!G985="No major surgery",0,VALUE('OG Medical Examinations'!G985))</f>
        <v>0</v>
      </c>
      <c r="H985" s="7" t="s">
        <v>2380</v>
      </c>
      <c r="I985" s="7" t="str">
        <f t="shared" si="15"/>
        <v>Overweight</v>
      </c>
    </row>
    <row r="986" spans="1:9" x14ac:dyDescent="0.25">
      <c r="A986" s="7" t="s">
        <v>1386</v>
      </c>
      <c r="B986" s="7">
        <v>42.46</v>
      </c>
      <c r="C986" s="7">
        <v>4.1100000000000003</v>
      </c>
      <c r="D986" s="7" t="s">
        <v>2380</v>
      </c>
      <c r="E986" s="7" t="s">
        <v>2380</v>
      </c>
      <c r="F986" s="7" t="s">
        <v>2380</v>
      </c>
      <c r="G986" s="7">
        <f>IF('OG Medical Examinations'!G986="No major surgery",0,VALUE('OG Medical Examinations'!G986))</f>
        <v>0</v>
      </c>
      <c r="H986" s="7" t="s">
        <v>2380</v>
      </c>
      <c r="I986" s="7" t="str">
        <f t="shared" si="15"/>
        <v>Obesity</v>
      </c>
    </row>
    <row r="987" spans="1:9" x14ac:dyDescent="0.25">
      <c r="A987" s="7" t="s">
        <v>1385</v>
      </c>
      <c r="B987" s="7">
        <v>54.47</v>
      </c>
      <c r="C987" s="7">
        <v>7.48</v>
      </c>
      <c r="D987" s="7" t="s">
        <v>2380</v>
      </c>
      <c r="E987" s="7" t="s">
        <v>2380</v>
      </c>
      <c r="F987" s="7" t="s">
        <v>2380</v>
      </c>
      <c r="G987" s="7">
        <f>IF('OG Medical Examinations'!G987="No major surgery",0,VALUE('OG Medical Examinations'!G987))</f>
        <v>0</v>
      </c>
      <c r="H987" s="7" t="s">
        <v>2380</v>
      </c>
      <c r="I987" s="7" t="str">
        <f t="shared" si="15"/>
        <v>Obesity</v>
      </c>
    </row>
    <row r="988" spans="1:9" x14ac:dyDescent="0.25">
      <c r="A988" s="7" t="s">
        <v>1384</v>
      </c>
      <c r="B988" s="7">
        <v>24.93</v>
      </c>
      <c r="C988" s="7">
        <v>9.18</v>
      </c>
      <c r="D988" s="7" t="s">
        <v>2383</v>
      </c>
      <c r="E988" s="7" t="s">
        <v>2380</v>
      </c>
      <c r="F988" s="7" t="s">
        <v>2383</v>
      </c>
      <c r="G988" s="7">
        <f>IF('OG Medical Examinations'!G988="No major surgery",0,VALUE('OG Medical Examinations'!G988))</f>
        <v>1</v>
      </c>
      <c r="H988" s="7" t="s">
        <v>2380</v>
      </c>
      <c r="I988" s="7" t="str">
        <f t="shared" si="15"/>
        <v>Normal Weight</v>
      </c>
    </row>
    <row r="989" spans="1:9" x14ac:dyDescent="0.25">
      <c r="A989" s="7" t="s">
        <v>1383</v>
      </c>
      <c r="B989" s="7">
        <v>48.12</v>
      </c>
      <c r="C989" s="7">
        <v>4.51</v>
      </c>
      <c r="D989" s="7" t="s">
        <v>2383</v>
      </c>
      <c r="E989" s="7" t="s">
        <v>2380</v>
      </c>
      <c r="F989" s="7" t="s">
        <v>2380</v>
      </c>
      <c r="G989" s="7">
        <f>IF('OG Medical Examinations'!G989="No major surgery",0,VALUE('OG Medical Examinations'!G989))</f>
        <v>1</v>
      </c>
      <c r="H989" s="7" t="s">
        <v>2380</v>
      </c>
      <c r="I989" s="7" t="str">
        <f t="shared" si="15"/>
        <v>Obesity</v>
      </c>
    </row>
    <row r="990" spans="1:9" x14ac:dyDescent="0.25">
      <c r="A990" s="7" t="s">
        <v>1382</v>
      </c>
      <c r="B990" s="7">
        <v>24.91</v>
      </c>
      <c r="C990" s="7">
        <v>7.33</v>
      </c>
      <c r="D990" s="7" t="s">
        <v>2383</v>
      </c>
      <c r="E990" s="7" t="s">
        <v>2380</v>
      </c>
      <c r="F990" s="7" t="s">
        <v>2383</v>
      </c>
      <c r="G990" s="7">
        <f>IF('OG Medical Examinations'!G990="No major surgery",0,VALUE('OG Medical Examinations'!G990))</f>
        <v>1</v>
      </c>
      <c r="H990" s="7" t="s">
        <v>2380</v>
      </c>
      <c r="I990" s="7" t="str">
        <f t="shared" si="15"/>
        <v>Normal Weight</v>
      </c>
    </row>
    <row r="991" spans="1:9" x14ac:dyDescent="0.25">
      <c r="A991" s="7" t="s">
        <v>1381</v>
      </c>
      <c r="B991" s="7">
        <v>27.645</v>
      </c>
      <c r="C991" s="7">
        <v>10.56</v>
      </c>
      <c r="D991" s="7" t="s">
        <v>2380</v>
      </c>
      <c r="E991" s="7" t="s">
        <v>2380</v>
      </c>
      <c r="F991" s="7" t="s">
        <v>2380</v>
      </c>
      <c r="G991" s="7">
        <f>IF('OG Medical Examinations'!G991="No major surgery",0,VALUE('OG Medical Examinations'!G991))</f>
        <v>0</v>
      </c>
      <c r="H991" s="7" t="s">
        <v>2380</v>
      </c>
      <c r="I991" s="7" t="str">
        <f t="shared" si="15"/>
        <v>Overweight</v>
      </c>
    </row>
    <row r="992" spans="1:9" x14ac:dyDescent="0.25">
      <c r="A992" s="7" t="s">
        <v>1380</v>
      </c>
      <c r="B992" s="7">
        <v>33.700000000000003</v>
      </c>
      <c r="C992" s="7">
        <v>4.01</v>
      </c>
      <c r="D992" s="7" t="s">
        <v>2380</v>
      </c>
      <c r="E992" s="7" t="s">
        <v>2380</v>
      </c>
      <c r="F992" s="7" t="s">
        <v>2380</v>
      </c>
      <c r="G992" s="7">
        <f>IF('OG Medical Examinations'!G992="No major surgery",0,VALUE('OG Medical Examinations'!G992))</f>
        <v>2</v>
      </c>
      <c r="H992" s="7" t="s">
        <v>2380</v>
      </c>
      <c r="I992" s="7" t="str">
        <f t="shared" si="15"/>
        <v>Obesity</v>
      </c>
    </row>
    <row r="993" spans="1:9" x14ac:dyDescent="0.25">
      <c r="A993" s="7" t="s">
        <v>1379</v>
      </c>
      <c r="B993" s="7">
        <v>38.93</v>
      </c>
      <c r="C993" s="7">
        <v>5.64</v>
      </c>
      <c r="D993" s="7" t="s">
        <v>2383</v>
      </c>
      <c r="E993" s="7" t="s">
        <v>2380</v>
      </c>
      <c r="F993" s="7" t="s">
        <v>2380</v>
      </c>
      <c r="G993" s="7">
        <f>IF('OG Medical Examinations'!G993="No major surgery",0,VALUE('OG Medical Examinations'!G993))</f>
        <v>1</v>
      </c>
      <c r="H993" s="7" t="s">
        <v>2380</v>
      </c>
      <c r="I993" s="7" t="str">
        <f t="shared" si="15"/>
        <v>Obesity</v>
      </c>
    </row>
    <row r="994" spans="1:9" x14ac:dyDescent="0.25">
      <c r="A994" s="7" t="s">
        <v>1378</v>
      </c>
      <c r="B994" s="7">
        <v>32.774999999999999</v>
      </c>
      <c r="C994" s="7">
        <v>8.02</v>
      </c>
      <c r="D994" s="7" t="s">
        <v>2383</v>
      </c>
      <c r="E994" s="7" t="s">
        <v>2380</v>
      </c>
      <c r="F994" s="7" t="s">
        <v>2380</v>
      </c>
      <c r="G994" s="7">
        <f>IF('OG Medical Examinations'!G994="No major surgery",0,VALUE('OG Medical Examinations'!G994))</f>
        <v>2</v>
      </c>
      <c r="H994" s="7" t="s">
        <v>2380</v>
      </c>
      <c r="I994" s="7" t="str">
        <f t="shared" si="15"/>
        <v>Obesity</v>
      </c>
    </row>
    <row r="995" spans="1:9" x14ac:dyDescent="0.25">
      <c r="A995" s="7" t="s">
        <v>1377</v>
      </c>
      <c r="B995" s="7">
        <v>29.83</v>
      </c>
      <c r="C995" s="7">
        <v>7.2</v>
      </c>
      <c r="D995" s="7" t="s">
        <v>2383</v>
      </c>
      <c r="E995" s="7" t="s">
        <v>2380</v>
      </c>
      <c r="F995" s="7" t="s">
        <v>2380</v>
      </c>
      <c r="G995" s="7">
        <f>IF('OG Medical Examinations'!G995="No major surgery",0,VALUE('OG Medical Examinations'!G995))</f>
        <v>0</v>
      </c>
      <c r="H995" s="7" t="s">
        <v>2380</v>
      </c>
      <c r="I995" s="7" t="str">
        <f t="shared" si="15"/>
        <v>Overweight</v>
      </c>
    </row>
    <row r="996" spans="1:9" x14ac:dyDescent="0.25">
      <c r="A996" s="7" t="s">
        <v>1376</v>
      </c>
      <c r="B996" s="7">
        <v>28.31</v>
      </c>
      <c r="C996" s="7">
        <v>4.55</v>
      </c>
      <c r="D996" s="7" t="s">
        <v>2380</v>
      </c>
      <c r="E996" s="7" t="s">
        <v>2383</v>
      </c>
      <c r="F996" s="7" t="s">
        <v>2380</v>
      </c>
      <c r="G996" s="7">
        <f>IF('OG Medical Examinations'!G996="No major surgery",0,VALUE('OG Medical Examinations'!G996))</f>
        <v>1</v>
      </c>
      <c r="H996" s="7" t="s">
        <v>2380</v>
      </c>
      <c r="I996" s="7" t="str">
        <f t="shared" si="15"/>
        <v>Overweight</v>
      </c>
    </row>
    <row r="997" spans="1:9" x14ac:dyDescent="0.25">
      <c r="A997" s="7" t="s">
        <v>1375</v>
      </c>
      <c r="B997" s="7">
        <v>29.79</v>
      </c>
      <c r="C997" s="7">
        <v>9.0299999999999994</v>
      </c>
      <c r="D997" s="7" t="s">
        <v>2380</v>
      </c>
      <c r="E997" s="7" t="s">
        <v>2380</v>
      </c>
      <c r="F997" s="7" t="s">
        <v>2380</v>
      </c>
      <c r="G997" s="7">
        <f>IF('OG Medical Examinations'!G997="No major surgery",0,VALUE('OG Medical Examinations'!G997))</f>
        <v>0</v>
      </c>
      <c r="H997" s="7" t="s">
        <v>2380</v>
      </c>
      <c r="I997" s="7" t="str">
        <f t="shared" si="15"/>
        <v>Overweight</v>
      </c>
    </row>
    <row r="998" spans="1:9" x14ac:dyDescent="0.25">
      <c r="A998" s="7" t="s">
        <v>1374</v>
      </c>
      <c r="B998" s="7">
        <v>36.6</v>
      </c>
      <c r="C998" s="7">
        <v>5.2</v>
      </c>
      <c r="D998" s="7" t="s">
        <v>2383</v>
      </c>
      <c r="E998" s="7" t="s">
        <v>2380</v>
      </c>
      <c r="F998" s="7" t="s">
        <v>2383</v>
      </c>
      <c r="G998" s="7">
        <f>IF('OG Medical Examinations'!G998="No major surgery",0,VALUE('OG Medical Examinations'!G998))</f>
        <v>1</v>
      </c>
      <c r="H998" s="7" t="s">
        <v>2380</v>
      </c>
      <c r="I998" s="7" t="str">
        <f t="shared" si="15"/>
        <v>Obesity</v>
      </c>
    </row>
    <row r="999" spans="1:9" x14ac:dyDescent="0.25">
      <c r="A999" s="7" t="s">
        <v>1373</v>
      </c>
      <c r="B999" s="7">
        <v>35.93</v>
      </c>
      <c r="C999" s="7">
        <v>8.3000000000000007</v>
      </c>
      <c r="D999" s="7" t="s">
        <v>2383</v>
      </c>
      <c r="E999" s="7" t="s">
        <v>2380</v>
      </c>
      <c r="F999" s="7" t="s">
        <v>2380</v>
      </c>
      <c r="G999" s="7">
        <f>IF('OG Medical Examinations'!G999="No major surgery",0,VALUE('OG Medical Examinations'!G999))</f>
        <v>0</v>
      </c>
      <c r="H999" s="7" t="s">
        <v>2380</v>
      </c>
      <c r="I999" s="7" t="str">
        <f t="shared" si="15"/>
        <v>Obesity</v>
      </c>
    </row>
    <row r="1000" spans="1:9" x14ac:dyDescent="0.25">
      <c r="A1000" s="7" t="s">
        <v>1372</v>
      </c>
      <c r="B1000" s="7">
        <v>28.6</v>
      </c>
      <c r="C1000" s="7">
        <v>5.56</v>
      </c>
      <c r="D1000" s="7" t="s">
        <v>2383</v>
      </c>
      <c r="E1000" s="7" t="s">
        <v>2380</v>
      </c>
      <c r="F1000" s="7" t="s">
        <v>2383</v>
      </c>
      <c r="G1000" s="7">
        <f>IF('OG Medical Examinations'!G1000="No major surgery",0,VALUE('OG Medical Examinations'!G1000))</f>
        <v>1</v>
      </c>
      <c r="H1000" s="7" t="s">
        <v>2380</v>
      </c>
      <c r="I1000" s="7" t="str">
        <f t="shared" si="15"/>
        <v>Overweight</v>
      </c>
    </row>
    <row r="1001" spans="1:9" x14ac:dyDescent="0.25">
      <c r="A1001" s="7" t="s">
        <v>1371</v>
      </c>
      <c r="B1001" s="7">
        <v>39.17</v>
      </c>
      <c r="C1001" s="7">
        <v>4.1500000000000004</v>
      </c>
      <c r="D1001" s="7" t="s">
        <v>2380</v>
      </c>
      <c r="E1001" s="7" t="s">
        <v>2380</v>
      </c>
      <c r="F1001" s="7" t="s">
        <v>2380</v>
      </c>
      <c r="G1001" s="7">
        <f>IF('OG Medical Examinations'!G1001="No major surgery",0,VALUE('OG Medical Examinations'!G1001))</f>
        <v>0</v>
      </c>
      <c r="H1001" s="7" t="s">
        <v>2380</v>
      </c>
      <c r="I1001" s="7" t="str">
        <f t="shared" si="15"/>
        <v>Obesity</v>
      </c>
    </row>
    <row r="1002" spans="1:9" x14ac:dyDescent="0.25">
      <c r="A1002" s="7" t="s">
        <v>1370</v>
      </c>
      <c r="B1002" s="7">
        <v>26.41</v>
      </c>
      <c r="C1002" s="7">
        <v>5.99</v>
      </c>
      <c r="D1002" s="7" t="s">
        <v>2383</v>
      </c>
      <c r="E1002" s="7" t="s">
        <v>2380</v>
      </c>
      <c r="F1002" s="7" t="s">
        <v>2383</v>
      </c>
      <c r="G1002" s="7">
        <f>IF('OG Medical Examinations'!G1002="No major surgery",0,VALUE('OG Medical Examinations'!G1002))</f>
        <v>1</v>
      </c>
      <c r="H1002" s="7" t="s">
        <v>2380</v>
      </c>
      <c r="I1002" s="7" t="str">
        <f t="shared" si="15"/>
        <v>Overweight</v>
      </c>
    </row>
    <row r="1003" spans="1:9" x14ac:dyDescent="0.25">
      <c r="A1003" s="7" t="s">
        <v>1369</v>
      </c>
      <c r="B1003" s="7">
        <v>30.63</v>
      </c>
      <c r="C1003" s="7">
        <v>5.8</v>
      </c>
      <c r="D1003" s="7" t="s">
        <v>2383</v>
      </c>
      <c r="E1003" s="7" t="s">
        <v>2380</v>
      </c>
      <c r="F1003" s="7" t="s">
        <v>2380</v>
      </c>
      <c r="G1003" s="7">
        <f>IF('OG Medical Examinations'!G1003="No major surgery",0,VALUE('OG Medical Examinations'!G1003))</f>
        <v>0</v>
      </c>
      <c r="H1003" s="7" t="s">
        <v>2380</v>
      </c>
      <c r="I1003" s="7" t="str">
        <f t="shared" si="15"/>
        <v>Obesity</v>
      </c>
    </row>
    <row r="1004" spans="1:9" x14ac:dyDescent="0.25">
      <c r="A1004" s="7" t="s">
        <v>1368</v>
      </c>
      <c r="B1004" s="7">
        <v>31.73</v>
      </c>
      <c r="C1004" s="7">
        <v>7.32</v>
      </c>
      <c r="D1004" s="7" t="s">
        <v>2383</v>
      </c>
      <c r="E1004" s="7" t="s">
        <v>2380</v>
      </c>
      <c r="F1004" s="7" t="s">
        <v>2380</v>
      </c>
      <c r="G1004" s="7">
        <f>IF('OG Medical Examinations'!G1004="No major surgery",0,VALUE('OG Medical Examinations'!G1004))</f>
        <v>2</v>
      </c>
      <c r="H1004" s="7" t="s">
        <v>2380</v>
      </c>
      <c r="I1004" s="7" t="str">
        <f t="shared" si="15"/>
        <v>Obesity</v>
      </c>
    </row>
    <row r="1005" spans="1:9" x14ac:dyDescent="0.25">
      <c r="A1005" s="7" t="s">
        <v>1367</v>
      </c>
      <c r="B1005" s="7">
        <v>30.7</v>
      </c>
      <c r="C1005" s="7">
        <v>5.16</v>
      </c>
      <c r="D1005" s="7" t="s">
        <v>2380</v>
      </c>
      <c r="E1005" s="7" t="s">
        <v>2380</v>
      </c>
      <c r="F1005" s="7" t="s">
        <v>2380</v>
      </c>
      <c r="G1005" s="7">
        <f>IF('OG Medical Examinations'!G1005="No major surgery",0,VALUE('OG Medical Examinations'!G1005))</f>
        <v>2</v>
      </c>
      <c r="H1005" s="7" t="s">
        <v>2380</v>
      </c>
      <c r="I1005" s="7" t="str">
        <f t="shared" si="15"/>
        <v>Obesity</v>
      </c>
    </row>
    <row r="1006" spans="1:9" x14ac:dyDescent="0.25">
      <c r="A1006" s="7" t="s">
        <v>1366</v>
      </c>
      <c r="B1006" s="7">
        <v>25.934999999999999</v>
      </c>
      <c r="C1006" s="7">
        <v>5.96</v>
      </c>
      <c r="D1006" s="7" t="s">
        <v>2383</v>
      </c>
      <c r="E1006" s="7" t="s">
        <v>2380</v>
      </c>
      <c r="F1006" s="7" t="s">
        <v>2380</v>
      </c>
      <c r="G1006" s="7">
        <f>IF('OG Medical Examinations'!G1006="No major surgery",0,VALUE('OG Medical Examinations'!G1006))</f>
        <v>2</v>
      </c>
      <c r="H1006" s="7" t="s">
        <v>2380</v>
      </c>
      <c r="I1006" s="7" t="str">
        <f t="shared" si="15"/>
        <v>Overweight</v>
      </c>
    </row>
    <row r="1007" spans="1:9" x14ac:dyDescent="0.25">
      <c r="A1007" s="7" t="s">
        <v>1365</v>
      </c>
      <c r="B1007" s="7">
        <v>35.9</v>
      </c>
      <c r="C1007" s="7">
        <v>4.8499999999999996</v>
      </c>
      <c r="D1007" s="7" t="s">
        <v>2383</v>
      </c>
      <c r="E1007" s="7" t="s">
        <v>2380</v>
      </c>
      <c r="F1007" s="7" t="s">
        <v>2383</v>
      </c>
      <c r="G1007" s="7">
        <f>IF('OG Medical Examinations'!G1007="No major surgery",0,VALUE('OG Medical Examinations'!G1007))</f>
        <v>1</v>
      </c>
      <c r="H1007" s="7" t="s">
        <v>2380</v>
      </c>
      <c r="I1007" s="7" t="str">
        <f t="shared" si="15"/>
        <v>Obesity</v>
      </c>
    </row>
    <row r="1008" spans="1:9" x14ac:dyDescent="0.25">
      <c r="A1008" s="7" t="s">
        <v>1364</v>
      </c>
      <c r="B1008" s="7">
        <v>26.7</v>
      </c>
      <c r="C1008" s="7">
        <v>5.09</v>
      </c>
      <c r="D1008" s="7" t="s">
        <v>2383</v>
      </c>
      <c r="E1008" s="7" t="s">
        <v>2380</v>
      </c>
      <c r="F1008" s="7" t="s">
        <v>2383</v>
      </c>
      <c r="G1008" s="7">
        <f>IF('OG Medical Examinations'!G1008="No major surgery",0,VALUE('OG Medical Examinations'!G1008))</f>
        <v>1</v>
      </c>
      <c r="H1008" s="7" t="s">
        <v>2380</v>
      </c>
      <c r="I1008" s="7" t="str">
        <f t="shared" si="15"/>
        <v>Overweight</v>
      </c>
    </row>
    <row r="1009" spans="1:9" x14ac:dyDescent="0.25">
      <c r="A1009" s="7" t="s">
        <v>1363</v>
      </c>
      <c r="B1009" s="7">
        <v>33.71</v>
      </c>
      <c r="C1009" s="7">
        <v>4.9400000000000004</v>
      </c>
      <c r="D1009" s="7" t="s">
        <v>2380</v>
      </c>
      <c r="E1009" s="7" t="s">
        <v>2380</v>
      </c>
      <c r="F1009" s="7" t="s">
        <v>2380</v>
      </c>
      <c r="G1009" s="7">
        <f>IF('OG Medical Examinations'!G1009="No major surgery",0,VALUE('OG Medical Examinations'!G1009))</f>
        <v>0</v>
      </c>
      <c r="H1009" s="7" t="s">
        <v>2380</v>
      </c>
      <c r="I1009" s="7" t="str">
        <f t="shared" si="15"/>
        <v>Obesity</v>
      </c>
    </row>
    <row r="1010" spans="1:9" x14ac:dyDescent="0.25">
      <c r="A1010" s="7" t="s">
        <v>1362</v>
      </c>
      <c r="B1010" s="7">
        <v>41.91</v>
      </c>
      <c r="C1010" s="7">
        <v>4.92</v>
      </c>
      <c r="D1010" s="7" t="s">
        <v>2383</v>
      </c>
      <c r="E1010" s="7" t="s">
        <v>2380</v>
      </c>
      <c r="F1010" s="7" t="s">
        <v>2380</v>
      </c>
      <c r="G1010" s="7">
        <f>IF('OG Medical Examinations'!G1010="No major surgery",0,VALUE('OG Medical Examinations'!G1010))</f>
        <v>2</v>
      </c>
      <c r="H1010" s="7" t="s">
        <v>2380</v>
      </c>
      <c r="I1010" s="7" t="str">
        <f t="shared" si="15"/>
        <v>Obesity</v>
      </c>
    </row>
    <row r="1011" spans="1:9" x14ac:dyDescent="0.25">
      <c r="A1011" s="7" t="s">
        <v>1361</v>
      </c>
      <c r="B1011" s="7">
        <v>39.82</v>
      </c>
      <c r="C1011" s="7">
        <v>6.05</v>
      </c>
      <c r="D1011" s="7" t="s">
        <v>2383</v>
      </c>
      <c r="E1011" s="7" t="s">
        <v>2380</v>
      </c>
      <c r="F1011" s="7" t="s">
        <v>2380</v>
      </c>
      <c r="G1011" s="7">
        <f>IF('OG Medical Examinations'!G1011="No major surgery",0,VALUE('OG Medical Examinations'!G1011))</f>
        <v>2</v>
      </c>
      <c r="H1011" s="7" t="s">
        <v>2380</v>
      </c>
      <c r="I1011" s="7" t="str">
        <f t="shared" si="15"/>
        <v>Obesity</v>
      </c>
    </row>
    <row r="1012" spans="1:9" x14ac:dyDescent="0.25">
      <c r="A1012" s="7" t="s">
        <v>1360</v>
      </c>
      <c r="B1012" s="7">
        <v>28.12</v>
      </c>
      <c r="C1012" s="7">
        <v>4.67</v>
      </c>
      <c r="D1012" s="7" t="s">
        <v>2380</v>
      </c>
      <c r="E1012" s="7" t="s">
        <v>2380</v>
      </c>
      <c r="F1012" s="7" t="s">
        <v>2380</v>
      </c>
      <c r="G1012" s="7">
        <f>IF('OG Medical Examinations'!G1012="No major surgery",0,VALUE('OG Medical Examinations'!G1012))</f>
        <v>2</v>
      </c>
      <c r="H1012" s="7" t="s">
        <v>2380</v>
      </c>
      <c r="I1012" s="7" t="str">
        <f t="shared" si="15"/>
        <v>Overweight</v>
      </c>
    </row>
    <row r="1013" spans="1:9" x14ac:dyDescent="0.25">
      <c r="A1013" s="7" t="s">
        <v>1359</v>
      </c>
      <c r="B1013" s="7">
        <v>26.98</v>
      </c>
      <c r="C1013" s="7">
        <v>9.81</v>
      </c>
      <c r="D1013" s="7" t="s">
        <v>2383</v>
      </c>
      <c r="E1013" s="7" t="s">
        <v>2380</v>
      </c>
      <c r="F1013" s="7" t="s">
        <v>2380</v>
      </c>
      <c r="G1013" s="7">
        <f>IF('OG Medical Examinations'!G1013="No major surgery",0,VALUE('OG Medical Examinations'!G1013))</f>
        <v>0</v>
      </c>
      <c r="H1013" s="7" t="s">
        <v>2380</v>
      </c>
      <c r="I1013" s="7" t="str">
        <f t="shared" si="15"/>
        <v>Overweight</v>
      </c>
    </row>
    <row r="1014" spans="1:9" x14ac:dyDescent="0.25">
      <c r="A1014" s="7" t="s">
        <v>1358</v>
      </c>
      <c r="B1014" s="7">
        <v>27.2</v>
      </c>
      <c r="C1014" s="7">
        <v>6.06</v>
      </c>
      <c r="D1014" s="7" t="s">
        <v>2383</v>
      </c>
      <c r="E1014" s="7" t="s">
        <v>2380</v>
      </c>
      <c r="F1014" s="7" t="s">
        <v>2380</v>
      </c>
      <c r="G1014" s="7">
        <f>IF('OG Medical Examinations'!G1014="No major surgery",0,VALUE('OG Medical Examinations'!G1014))</f>
        <v>2</v>
      </c>
      <c r="H1014" s="7" t="s">
        <v>2380</v>
      </c>
      <c r="I1014" s="7" t="str">
        <f t="shared" si="15"/>
        <v>Overweight</v>
      </c>
    </row>
    <row r="1015" spans="1:9" x14ac:dyDescent="0.25">
      <c r="A1015" s="7" t="s">
        <v>1357</v>
      </c>
      <c r="B1015" s="7">
        <v>25.3</v>
      </c>
      <c r="C1015" s="7">
        <v>5.19</v>
      </c>
      <c r="D1015" s="7" t="s">
        <v>2383</v>
      </c>
      <c r="E1015" s="7" t="s">
        <v>2380</v>
      </c>
      <c r="F1015" s="7" t="s">
        <v>2380</v>
      </c>
      <c r="G1015" s="7">
        <f>IF('OG Medical Examinations'!G1015="No major surgery",0,VALUE('OG Medical Examinations'!G1015))</f>
        <v>2</v>
      </c>
      <c r="H1015" s="7" t="s">
        <v>2380</v>
      </c>
      <c r="I1015" s="7" t="str">
        <f t="shared" si="15"/>
        <v>Overweight</v>
      </c>
    </row>
    <row r="1016" spans="1:9" x14ac:dyDescent="0.25">
      <c r="A1016" s="7" t="s">
        <v>1356</v>
      </c>
      <c r="B1016" s="7">
        <v>30.25</v>
      </c>
      <c r="C1016" s="7">
        <v>10.16</v>
      </c>
      <c r="D1016" s="7" t="s">
        <v>2380</v>
      </c>
      <c r="E1016" s="7" t="s">
        <v>2380</v>
      </c>
      <c r="F1016" s="7" t="s">
        <v>2380</v>
      </c>
      <c r="G1016" s="7">
        <f>IF('OG Medical Examinations'!G1016="No major surgery",0,VALUE('OG Medical Examinations'!G1016))</f>
        <v>0</v>
      </c>
      <c r="H1016" s="7" t="s">
        <v>2380</v>
      </c>
      <c r="I1016" s="7" t="str">
        <f t="shared" si="15"/>
        <v>Obesity</v>
      </c>
    </row>
    <row r="1017" spans="1:9" x14ac:dyDescent="0.25">
      <c r="A1017" s="7" t="s">
        <v>1355</v>
      </c>
      <c r="B1017" s="7">
        <v>54</v>
      </c>
      <c r="C1017" s="7">
        <v>4.68</v>
      </c>
      <c r="D1017" s="7" t="s">
        <v>2383</v>
      </c>
      <c r="E1017" s="7" t="s">
        <v>2383</v>
      </c>
      <c r="F1017" s="7" t="s">
        <v>2380</v>
      </c>
      <c r="G1017" s="7">
        <f>IF('OG Medical Examinations'!G1017="No major surgery",0,VALUE('OG Medical Examinations'!G1017))</f>
        <v>2</v>
      </c>
      <c r="H1017" s="7" t="s">
        <v>2380</v>
      </c>
      <c r="I1017" s="7" t="str">
        <f t="shared" si="15"/>
        <v>Obesity</v>
      </c>
    </row>
    <row r="1018" spans="1:9" x14ac:dyDescent="0.25">
      <c r="A1018" s="7" t="s">
        <v>1354</v>
      </c>
      <c r="B1018" s="7">
        <v>51.86</v>
      </c>
      <c r="C1018" s="7">
        <v>5.32</v>
      </c>
      <c r="D1018" s="7" t="s">
        <v>2383</v>
      </c>
      <c r="E1018" s="7" t="s">
        <v>2380</v>
      </c>
      <c r="F1018" s="7" t="s">
        <v>2380</v>
      </c>
      <c r="G1018" s="7">
        <f>IF('OG Medical Examinations'!G1018="No major surgery",0,VALUE('OG Medical Examinations'!G1018))</f>
        <v>0</v>
      </c>
      <c r="H1018" s="7" t="s">
        <v>2380</v>
      </c>
      <c r="I1018" s="7" t="str">
        <f t="shared" si="15"/>
        <v>Obesity</v>
      </c>
    </row>
    <row r="1019" spans="1:9" x14ac:dyDescent="0.25">
      <c r="A1019" s="7" t="s">
        <v>1353</v>
      </c>
      <c r="B1019" s="7">
        <v>31.39</v>
      </c>
      <c r="C1019" s="7">
        <v>6.99</v>
      </c>
      <c r="D1019" s="7" t="s">
        <v>2380</v>
      </c>
      <c r="E1019" s="7" t="s">
        <v>2380</v>
      </c>
      <c r="F1019" s="7" t="s">
        <v>2380</v>
      </c>
      <c r="G1019" s="7">
        <f>IF('OG Medical Examinations'!G1019="No major surgery",0,VALUE('OG Medical Examinations'!G1019))</f>
        <v>0</v>
      </c>
      <c r="H1019" s="7" t="s">
        <v>2380</v>
      </c>
      <c r="I1019" s="7" t="str">
        <f t="shared" si="15"/>
        <v>Obesity</v>
      </c>
    </row>
    <row r="1020" spans="1:9" x14ac:dyDescent="0.25">
      <c r="A1020" s="7" t="s">
        <v>1352</v>
      </c>
      <c r="B1020" s="7">
        <v>39.97</v>
      </c>
      <c r="C1020" s="7">
        <v>5.55</v>
      </c>
      <c r="D1020" s="7" t="s">
        <v>2380</v>
      </c>
      <c r="E1020" s="7" t="s">
        <v>2380</v>
      </c>
      <c r="F1020" s="7" t="s">
        <v>2380</v>
      </c>
      <c r="G1020" s="7">
        <f>IF('OG Medical Examinations'!G1020="No major surgery",0,VALUE('OG Medical Examinations'!G1020))</f>
        <v>0</v>
      </c>
      <c r="H1020" s="7" t="s">
        <v>2380</v>
      </c>
      <c r="I1020" s="7" t="str">
        <f t="shared" si="15"/>
        <v>Obesity</v>
      </c>
    </row>
    <row r="1021" spans="1:9" x14ac:dyDescent="0.25">
      <c r="A1021" s="7" t="s">
        <v>1351</v>
      </c>
      <c r="B1021" s="7">
        <v>41.23</v>
      </c>
      <c r="C1021" s="7">
        <v>6.94</v>
      </c>
      <c r="D1021" s="7" t="s">
        <v>2380</v>
      </c>
      <c r="E1021" s="7" t="s">
        <v>2380</v>
      </c>
      <c r="F1021" s="7" t="s">
        <v>2380</v>
      </c>
      <c r="G1021" s="7">
        <f>IF('OG Medical Examinations'!G1021="No major surgery",0,VALUE('OG Medical Examinations'!G1021))</f>
        <v>0</v>
      </c>
      <c r="H1021" s="7" t="s">
        <v>2380</v>
      </c>
      <c r="I1021" s="7" t="str">
        <f t="shared" si="15"/>
        <v>Obesity</v>
      </c>
    </row>
    <row r="1022" spans="1:9" x14ac:dyDescent="0.25">
      <c r="A1022" s="7" t="s">
        <v>1350</v>
      </c>
      <c r="B1022" s="7">
        <v>49.45</v>
      </c>
      <c r="C1022" s="7">
        <v>4.2</v>
      </c>
      <c r="D1022" s="7" t="s">
        <v>2383</v>
      </c>
      <c r="E1022" s="7" t="s">
        <v>2380</v>
      </c>
      <c r="F1022" s="7" t="s">
        <v>2380</v>
      </c>
      <c r="G1022" s="7">
        <f>IF('OG Medical Examinations'!G1022="No major surgery",0,VALUE('OG Medical Examinations'!G1022))</f>
        <v>0</v>
      </c>
      <c r="H1022" s="7" t="s">
        <v>2380</v>
      </c>
      <c r="I1022" s="7" t="str">
        <f t="shared" si="15"/>
        <v>Obesity</v>
      </c>
    </row>
    <row r="1023" spans="1:9" x14ac:dyDescent="0.25">
      <c r="A1023" s="7" t="s">
        <v>1349</v>
      </c>
      <c r="B1023" s="7">
        <v>41.04</v>
      </c>
      <c r="C1023" s="7">
        <v>5.59</v>
      </c>
      <c r="D1023" s="7" t="s">
        <v>2380</v>
      </c>
      <c r="E1023" s="7" t="s">
        <v>2380</v>
      </c>
      <c r="F1023" s="7" t="s">
        <v>2380</v>
      </c>
      <c r="G1023" s="7">
        <f>IF('OG Medical Examinations'!G1023="No major surgery",0,VALUE('OG Medical Examinations'!G1023))</f>
        <v>0</v>
      </c>
      <c r="H1023" s="7" t="s">
        <v>2380</v>
      </c>
      <c r="I1023" s="7" t="str">
        <f t="shared" si="15"/>
        <v>Obesity</v>
      </c>
    </row>
    <row r="1024" spans="1:9" x14ac:dyDescent="0.25">
      <c r="A1024" s="7" t="s">
        <v>1348</v>
      </c>
      <c r="B1024" s="7">
        <v>27.93</v>
      </c>
      <c r="C1024" s="7">
        <v>9.9600000000000009</v>
      </c>
      <c r="D1024" s="7" t="s">
        <v>2380</v>
      </c>
      <c r="E1024" s="7" t="s">
        <v>2380</v>
      </c>
      <c r="F1024" s="7" t="s">
        <v>2380</v>
      </c>
      <c r="G1024" s="7">
        <f>IF('OG Medical Examinations'!G1024="No major surgery",0,VALUE('OG Medical Examinations'!G1024))</f>
        <v>0</v>
      </c>
      <c r="H1024" s="7" t="s">
        <v>2380</v>
      </c>
      <c r="I1024" s="7" t="str">
        <f t="shared" si="15"/>
        <v>Overweight</v>
      </c>
    </row>
    <row r="1025" spans="1:9" x14ac:dyDescent="0.25">
      <c r="A1025" s="7" t="s">
        <v>1347</v>
      </c>
      <c r="B1025" s="7">
        <v>21.01</v>
      </c>
      <c r="C1025" s="7">
        <v>7.37</v>
      </c>
      <c r="D1025" s="7" t="s">
        <v>2380</v>
      </c>
      <c r="E1025" s="7" t="s">
        <v>2380</v>
      </c>
      <c r="F1025" s="7" t="s">
        <v>2380</v>
      </c>
      <c r="G1025" s="7">
        <f>IF('OG Medical Examinations'!G1025="No major surgery",0,VALUE('OG Medical Examinations'!G1025))</f>
        <v>0</v>
      </c>
      <c r="H1025" s="7" t="s">
        <v>2380</v>
      </c>
      <c r="I1025" s="7" t="str">
        <f t="shared" si="15"/>
        <v>Normal Weight</v>
      </c>
    </row>
    <row r="1026" spans="1:9" x14ac:dyDescent="0.25">
      <c r="A1026" s="7" t="s">
        <v>1346</v>
      </c>
      <c r="B1026" s="7">
        <v>52.37</v>
      </c>
      <c r="C1026" s="7">
        <v>5.0599999999999996</v>
      </c>
      <c r="D1026" s="7" t="s">
        <v>2383</v>
      </c>
      <c r="E1026" s="7" t="s">
        <v>2383</v>
      </c>
      <c r="F1026" s="7" t="s">
        <v>2380</v>
      </c>
      <c r="G1026" s="7">
        <f>IF('OG Medical Examinations'!G1026="No major surgery",0,VALUE('OG Medical Examinations'!G1026))</f>
        <v>2</v>
      </c>
      <c r="H1026" s="7" t="s">
        <v>2380</v>
      </c>
      <c r="I1026" s="7" t="str">
        <f t="shared" ref="I1026:I1089" si="16">IF(B1026&lt;18.5,"Underweight",IF(B1026&lt;25,"Normal Weight",IF(B1026&lt;30,"Overweight","Obesity")))</f>
        <v>Obesity</v>
      </c>
    </row>
    <row r="1027" spans="1:9" x14ac:dyDescent="0.25">
      <c r="A1027" s="7" t="s">
        <v>1345</v>
      </c>
      <c r="B1027" s="7">
        <v>40.369999999999997</v>
      </c>
      <c r="C1027" s="7">
        <v>8.2100000000000009</v>
      </c>
      <c r="D1027" s="7" t="s">
        <v>2380</v>
      </c>
      <c r="E1027" s="7" t="s">
        <v>2380</v>
      </c>
      <c r="F1027" s="7" t="s">
        <v>2380</v>
      </c>
      <c r="G1027" s="7">
        <f>IF('OG Medical Examinations'!G1027="No major surgery",0,VALUE('OG Medical Examinations'!G1027))</f>
        <v>0</v>
      </c>
      <c r="H1027" s="7" t="s">
        <v>2380</v>
      </c>
      <c r="I1027" s="7" t="str">
        <f t="shared" si="16"/>
        <v>Obesity</v>
      </c>
    </row>
    <row r="1028" spans="1:9" x14ac:dyDescent="0.25">
      <c r="A1028" s="7" t="s">
        <v>1344</v>
      </c>
      <c r="B1028" s="7">
        <v>41.47</v>
      </c>
      <c r="C1028" s="7">
        <v>10.34</v>
      </c>
      <c r="D1028" s="7" t="s">
        <v>2380</v>
      </c>
      <c r="E1028" s="7" t="s">
        <v>2380</v>
      </c>
      <c r="F1028" s="7" t="s">
        <v>2380</v>
      </c>
      <c r="G1028" s="7">
        <f>IF('OG Medical Examinations'!G1028="No major surgery",0,VALUE('OG Medical Examinations'!G1028))</f>
        <v>2</v>
      </c>
      <c r="H1028" s="7" t="s">
        <v>2380</v>
      </c>
      <c r="I1028" s="7" t="str">
        <f t="shared" si="16"/>
        <v>Obesity</v>
      </c>
    </row>
    <row r="1029" spans="1:9" x14ac:dyDescent="0.25">
      <c r="A1029" s="7" t="s">
        <v>1343</v>
      </c>
      <c r="B1029" s="7">
        <v>33.725000000000001</v>
      </c>
      <c r="C1029" s="7">
        <v>5.51</v>
      </c>
      <c r="D1029" s="7" t="s">
        <v>2383</v>
      </c>
      <c r="E1029" s="7" t="s">
        <v>2380</v>
      </c>
      <c r="F1029" s="7" t="s">
        <v>2380</v>
      </c>
      <c r="G1029" s="7">
        <f>IF('OG Medical Examinations'!G1029="No major surgery",0,VALUE('OG Medical Examinations'!G1029))</f>
        <v>2</v>
      </c>
      <c r="H1029" s="7" t="s">
        <v>2380</v>
      </c>
      <c r="I1029" s="7" t="str">
        <f t="shared" si="16"/>
        <v>Obesity</v>
      </c>
    </row>
    <row r="1030" spans="1:9" x14ac:dyDescent="0.25">
      <c r="A1030" s="7" t="s">
        <v>1342</v>
      </c>
      <c r="B1030" s="7">
        <v>28.1</v>
      </c>
      <c r="C1030" s="7">
        <v>11.2</v>
      </c>
      <c r="D1030" s="7" t="s">
        <v>2380</v>
      </c>
      <c r="E1030" s="7" t="s">
        <v>2380</v>
      </c>
      <c r="F1030" s="7" t="s">
        <v>2380</v>
      </c>
      <c r="G1030" s="7">
        <f>IF('OG Medical Examinations'!G1030="No major surgery",0,VALUE('OG Medical Examinations'!G1030))</f>
        <v>0</v>
      </c>
      <c r="H1030" s="7" t="s">
        <v>2380</v>
      </c>
      <c r="I1030" s="7" t="str">
        <f t="shared" si="16"/>
        <v>Overweight</v>
      </c>
    </row>
    <row r="1031" spans="1:9" x14ac:dyDescent="0.25">
      <c r="A1031" s="7" t="s">
        <v>1341</v>
      </c>
      <c r="B1031" s="7">
        <v>37.43</v>
      </c>
      <c r="C1031" s="7">
        <v>4.3499999999999996</v>
      </c>
      <c r="D1031" s="7" t="s">
        <v>2383</v>
      </c>
      <c r="E1031" s="7" t="s">
        <v>2380</v>
      </c>
      <c r="F1031" s="7" t="s">
        <v>2383</v>
      </c>
      <c r="G1031" s="7">
        <f>IF('OG Medical Examinations'!G1031="No major surgery",0,VALUE('OG Medical Examinations'!G1031))</f>
        <v>1</v>
      </c>
      <c r="H1031" s="7" t="s">
        <v>2380</v>
      </c>
      <c r="I1031" s="7" t="str">
        <f t="shared" si="16"/>
        <v>Obesity</v>
      </c>
    </row>
    <row r="1032" spans="1:9" x14ac:dyDescent="0.25">
      <c r="A1032" s="7" t="s">
        <v>1340</v>
      </c>
      <c r="B1032" s="7">
        <v>23.7</v>
      </c>
      <c r="C1032" s="7">
        <v>10.45</v>
      </c>
      <c r="D1032" s="7" t="s">
        <v>2380</v>
      </c>
      <c r="E1032" s="7" t="s">
        <v>2380</v>
      </c>
      <c r="F1032" s="7" t="s">
        <v>2380</v>
      </c>
      <c r="G1032" s="7">
        <f>IF('OG Medical Examinations'!G1032="No major surgery",0,VALUE('OG Medical Examinations'!G1032))</f>
        <v>0</v>
      </c>
      <c r="H1032" s="7" t="s">
        <v>2380</v>
      </c>
      <c r="I1032" s="7" t="str">
        <f t="shared" si="16"/>
        <v>Normal Weight</v>
      </c>
    </row>
    <row r="1033" spans="1:9" x14ac:dyDescent="0.25">
      <c r="A1033" s="7" t="s">
        <v>1339</v>
      </c>
      <c r="B1033" s="7">
        <v>24.795000000000002</v>
      </c>
      <c r="C1033" s="7">
        <v>4.07</v>
      </c>
      <c r="D1033" s="7" t="s">
        <v>2383</v>
      </c>
      <c r="E1033" s="7" t="s">
        <v>2380</v>
      </c>
      <c r="F1033" s="7" t="s">
        <v>2383</v>
      </c>
      <c r="G1033" s="7">
        <f>IF('OG Medical Examinations'!G1033="No major surgery",0,VALUE('OG Medical Examinations'!G1033))</f>
        <v>1</v>
      </c>
      <c r="H1033" s="7" t="s">
        <v>2380</v>
      </c>
      <c r="I1033" s="7" t="str">
        <f t="shared" si="16"/>
        <v>Normal Weight</v>
      </c>
    </row>
    <row r="1034" spans="1:9" x14ac:dyDescent="0.25">
      <c r="A1034" s="7" t="s">
        <v>1338</v>
      </c>
      <c r="B1034" s="7">
        <v>31.9</v>
      </c>
      <c r="C1034" s="7">
        <v>8.34</v>
      </c>
      <c r="D1034" s="7" t="s">
        <v>2380</v>
      </c>
      <c r="E1034" s="7" t="s">
        <v>2380</v>
      </c>
      <c r="F1034" s="7" t="s">
        <v>2380</v>
      </c>
      <c r="G1034" s="7">
        <f>IF('OG Medical Examinations'!G1034="No major surgery",0,VALUE('OG Medical Examinations'!G1034))</f>
        <v>0</v>
      </c>
      <c r="H1034" s="7" t="s">
        <v>2380</v>
      </c>
      <c r="I1034" s="7" t="str">
        <f t="shared" si="16"/>
        <v>Obesity</v>
      </c>
    </row>
    <row r="1035" spans="1:9" x14ac:dyDescent="0.25">
      <c r="A1035" s="7" t="s">
        <v>1337</v>
      </c>
      <c r="B1035" s="7">
        <v>32.68</v>
      </c>
      <c r="C1035" s="7">
        <v>7.41</v>
      </c>
      <c r="D1035" s="7" t="s">
        <v>2380</v>
      </c>
      <c r="E1035" s="7" t="s">
        <v>2380</v>
      </c>
      <c r="F1035" s="7" t="s">
        <v>2380</v>
      </c>
      <c r="G1035" s="7">
        <f>IF('OG Medical Examinations'!G1035="No major surgery",0,VALUE('OG Medical Examinations'!G1035))</f>
        <v>0</v>
      </c>
      <c r="H1035" s="7" t="s">
        <v>2380</v>
      </c>
      <c r="I1035" s="7" t="str">
        <f t="shared" si="16"/>
        <v>Obesity</v>
      </c>
    </row>
    <row r="1036" spans="1:9" x14ac:dyDescent="0.25">
      <c r="A1036" s="7" t="s">
        <v>1336</v>
      </c>
      <c r="B1036" s="7">
        <v>47.13</v>
      </c>
      <c r="C1036" s="7">
        <v>4.3099999999999996</v>
      </c>
      <c r="D1036" s="7" t="s">
        <v>2380</v>
      </c>
      <c r="E1036" s="7" t="s">
        <v>2380</v>
      </c>
      <c r="F1036" s="7" t="s">
        <v>2380</v>
      </c>
      <c r="G1036" s="7">
        <f>IF('OG Medical Examinations'!G1036="No major surgery",0,VALUE('OG Medical Examinations'!G1036))</f>
        <v>0</v>
      </c>
      <c r="H1036" s="7" t="s">
        <v>2380</v>
      </c>
      <c r="I1036" s="7" t="str">
        <f t="shared" si="16"/>
        <v>Obesity</v>
      </c>
    </row>
    <row r="1037" spans="1:9" x14ac:dyDescent="0.25">
      <c r="A1037" s="7" t="s">
        <v>1335</v>
      </c>
      <c r="B1037" s="7">
        <v>36.67</v>
      </c>
      <c r="C1037" s="7">
        <v>10.83</v>
      </c>
      <c r="D1037" s="7" t="s">
        <v>2380</v>
      </c>
      <c r="E1037" s="7" t="s">
        <v>2380</v>
      </c>
      <c r="F1037" s="7" t="s">
        <v>2380</v>
      </c>
      <c r="G1037" s="7">
        <f>IF('OG Medical Examinations'!G1037="No major surgery",0,VALUE('OG Medical Examinations'!G1037))</f>
        <v>0</v>
      </c>
      <c r="H1037" s="7" t="s">
        <v>2380</v>
      </c>
      <c r="I1037" s="7" t="str">
        <f t="shared" si="16"/>
        <v>Obesity</v>
      </c>
    </row>
    <row r="1038" spans="1:9" x14ac:dyDescent="0.25">
      <c r="A1038" s="7" t="s">
        <v>1334</v>
      </c>
      <c r="B1038" s="7">
        <v>33.630000000000003</v>
      </c>
      <c r="C1038" s="7">
        <v>11.31</v>
      </c>
      <c r="D1038" s="7" t="s">
        <v>2380</v>
      </c>
      <c r="E1038" s="7" t="s">
        <v>2380</v>
      </c>
      <c r="F1038" s="7" t="s">
        <v>2380</v>
      </c>
      <c r="G1038" s="7">
        <f>IF('OG Medical Examinations'!G1038="No major surgery",0,VALUE('OG Medical Examinations'!G1038))</f>
        <v>0</v>
      </c>
      <c r="H1038" s="7" t="s">
        <v>2380</v>
      </c>
      <c r="I1038" s="7" t="str">
        <f t="shared" si="16"/>
        <v>Obesity</v>
      </c>
    </row>
    <row r="1039" spans="1:9" x14ac:dyDescent="0.25">
      <c r="A1039" s="7" t="s">
        <v>1333</v>
      </c>
      <c r="B1039" s="7">
        <v>32.67</v>
      </c>
      <c r="C1039" s="7">
        <v>11.81</v>
      </c>
      <c r="D1039" s="7" t="s">
        <v>2383</v>
      </c>
      <c r="E1039" s="7" t="s">
        <v>2380</v>
      </c>
      <c r="F1039" s="7" t="s">
        <v>2380</v>
      </c>
      <c r="G1039" s="7">
        <f>IF('OG Medical Examinations'!G1039="No major surgery",0,VALUE('OG Medical Examinations'!G1039))</f>
        <v>0</v>
      </c>
      <c r="H1039" s="7" t="s">
        <v>2380</v>
      </c>
      <c r="I1039" s="7" t="str">
        <f t="shared" si="16"/>
        <v>Obesity</v>
      </c>
    </row>
    <row r="1040" spans="1:9" x14ac:dyDescent="0.25">
      <c r="A1040" s="7" t="s">
        <v>1332</v>
      </c>
      <c r="B1040" s="7">
        <v>33.299999999999997</v>
      </c>
      <c r="C1040" s="7">
        <v>8.26</v>
      </c>
      <c r="D1040" s="7" t="s">
        <v>2383</v>
      </c>
      <c r="E1040" s="7" t="s">
        <v>2380</v>
      </c>
      <c r="F1040" s="7" t="s">
        <v>2380</v>
      </c>
      <c r="G1040" s="7">
        <f>IF('OG Medical Examinations'!G1040="No major surgery",0,VALUE('OG Medical Examinations'!G1040))</f>
        <v>2</v>
      </c>
      <c r="H1040" s="7" t="s">
        <v>2380</v>
      </c>
      <c r="I1040" s="7" t="str">
        <f t="shared" si="16"/>
        <v>Obesity</v>
      </c>
    </row>
    <row r="1041" spans="1:9" x14ac:dyDescent="0.25">
      <c r="A1041" s="7" t="s">
        <v>1331</v>
      </c>
      <c r="B1041" s="7">
        <v>30.78</v>
      </c>
      <c r="C1041" s="7">
        <v>10.74</v>
      </c>
      <c r="D1041" s="7" t="s">
        <v>2383</v>
      </c>
      <c r="E1041" s="7" t="s">
        <v>2380</v>
      </c>
      <c r="F1041" s="7" t="s">
        <v>2380</v>
      </c>
      <c r="G1041" s="7">
        <f>IF('OG Medical Examinations'!G1041="No major surgery",0,VALUE('OG Medical Examinations'!G1041))</f>
        <v>2</v>
      </c>
      <c r="H1041" s="7" t="s">
        <v>2380</v>
      </c>
      <c r="I1041" s="7" t="str">
        <f t="shared" si="16"/>
        <v>Obesity</v>
      </c>
    </row>
    <row r="1042" spans="1:9" x14ac:dyDescent="0.25">
      <c r="A1042" s="7" t="s">
        <v>1330</v>
      </c>
      <c r="B1042" s="7">
        <v>28.975000000000001</v>
      </c>
      <c r="C1042" s="7">
        <v>7.69</v>
      </c>
      <c r="D1042" s="7" t="s">
        <v>2383</v>
      </c>
      <c r="E1042" s="7" t="s">
        <v>2380</v>
      </c>
      <c r="F1042" s="7" t="s">
        <v>2380</v>
      </c>
      <c r="G1042" s="7">
        <f>IF('OG Medical Examinations'!G1042="No major surgery",0,VALUE('OG Medical Examinations'!G1042))</f>
        <v>0</v>
      </c>
      <c r="H1042" s="7" t="s">
        <v>2380</v>
      </c>
      <c r="I1042" s="7" t="str">
        <f t="shared" si="16"/>
        <v>Overweight</v>
      </c>
    </row>
    <row r="1043" spans="1:9" x14ac:dyDescent="0.25">
      <c r="A1043" s="7" t="s">
        <v>1329</v>
      </c>
      <c r="B1043" s="7">
        <v>33.4</v>
      </c>
      <c r="C1043" s="7">
        <v>4.84</v>
      </c>
      <c r="D1043" s="7" t="s">
        <v>2380</v>
      </c>
      <c r="E1043" s="7" t="s">
        <v>2380</v>
      </c>
      <c r="F1043" s="7" t="s">
        <v>2380</v>
      </c>
      <c r="G1043" s="7">
        <f>IF('OG Medical Examinations'!G1043="No major surgery",0,VALUE('OG Medical Examinations'!G1043))</f>
        <v>0</v>
      </c>
      <c r="H1043" s="7" t="s">
        <v>2380</v>
      </c>
      <c r="I1043" s="7" t="str">
        <f t="shared" si="16"/>
        <v>Obesity</v>
      </c>
    </row>
    <row r="1044" spans="1:9" x14ac:dyDescent="0.25">
      <c r="A1044" s="7" t="s">
        <v>1328</v>
      </c>
      <c r="B1044" s="7">
        <v>21.5</v>
      </c>
      <c r="C1044" s="7">
        <v>9.77</v>
      </c>
      <c r="D1044" s="7" t="s">
        <v>2383</v>
      </c>
      <c r="E1044" s="7" t="s">
        <v>2380</v>
      </c>
      <c r="F1044" s="7" t="s">
        <v>2380</v>
      </c>
      <c r="G1044" s="7">
        <f>IF('OG Medical Examinations'!G1044="No major surgery",0,VALUE('OG Medical Examinations'!G1044))</f>
        <v>0</v>
      </c>
      <c r="H1044" s="7" t="s">
        <v>2380</v>
      </c>
      <c r="I1044" s="7" t="str">
        <f t="shared" si="16"/>
        <v>Normal Weight</v>
      </c>
    </row>
    <row r="1045" spans="1:9" x14ac:dyDescent="0.25">
      <c r="A1045" s="7" t="s">
        <v>1327</v>
      </c>
      <c r="B1045" s="7">
        <v>38.14</v>
      </c>
      <c r="C1045" s="7">
        <v>5.84</v>
      </c>
      <c r="D1045" s="7" t="s">
        <v>2380</v>
      </c>
      <c r="E1045" s="7" t="s">
        <v>2380</v>
      </c>
      <c r="F1045" s="7" t="s">
        <v>2380</v>
      </c>
      <c r="G1045" s="7">
        <f>IF('OG Medical Examinations'!G1045="No major surgery",0,VALUE('OG Medical Examinations'!G1045))</f>
        <v>0</v>
      </c>
      <c r="H1045" s="7" t="s">
        <v>2380</v>
      </c>
      <c r="I1045" s="7" t="str">
        <f t="shared" si="16"/>
        <v>Obesity</v>
      </c>
    </row>
    <row r="1046" spans="1:9" x14ac:dyDescent="0.25">
      <c r="A1046" s="7" t="s">
        <v>1326</v>
      </c>
      <c r="B1046" s="7">
        <v>35.42</v>
      </c>
      <c r="C1046" s="7">
        <v>8.6999999999999993</v>
      </c>
      <c r="D1046" s="7" t="s">
        <v>2383</v>
      </c>
      <c r="E1046" s="7" t="s">
        <v>2380</v>
      </c>
      <c r="F1046" s="7" t="s">
        <v>2380</v>
      </c>
      <c r="G1046" s="7">
        <f>IF('OG Medical Examinations'!G1046="No major surgery",0,VALUE('OG Medical Examinations'!G1046))</f>
        <v>1</v>
      </c>
      <c r="H1046" s="7" t="s">
        <v>2380</v>
      </c>
      <c r="I1046" s="7" t="str">
        <f t="shared" si="16"/>
        <v>Obesity</v>
      </c>
    </row>
    <row r="1047" spans="1:9" x14ac:dyDescent="0.25">
      <c r="A1047" s="7" t="s">
        <v>1325</v>
      </c>
      <c r="B1047" s="7">
        <v>35.625</v>
      </c>
      <c r="C1047" s="7">
        <v>10.79</v>
      </c>
      <c r="D1047" s="7" t="s">
        <v>2380</v>
      </c>
      <c r="E1047" s="7" t="s">
        <v>2380</v>
      </c>
      <c r="F1047" s="7" t="s">
        <v>2380</v>
      </c>
      <c r="G1047" s="7">
        <f>IF('OG Medical Examinations'!G1047="No major surgery",0,VALUE('OG Medical Examinations'!G1047))</f>
        <v>0</v>
      </c>
      <c r="H1047" s="7" t="s">
        <v>2380</v>
      </c>
      <c r="I1047" s="7" t="str">
        <f t="shared" si="16"/>
        <v>Obesity</v>
      </c>
    </row>
    <row r="1048" spans="1:9" x14ac:dyDescent="0.25">
      <c r="A1048" s="7" t="s">
        <v>1324</v>
      </c>
      <c r="B1048" s="7">
        <v>45.51</v>
      </c>
      <c r="C1048" s="7">
        <v>4.32</v>
      </c>
      <c r="D1048" s="7" t="s">
        <v>2380</v>
      </c>
      <c r="E1048" s="7" t="s">
        <v>2380</v>
      </c>
      <c r="F1048" s="7" t="s">
        <v>2380</v>
      </c>
      <c r="G1048" s="7">
        <f>IF('OG Medical Examinations'!G1048="No major surgery",0,VALUE('OG Medical Examinations'!G1048))</f>
        <v>1</v>
      </c>
      <c r="H1048" s="7" t="s">
        <v>2380</v>
      </c>
      <c r="I1048" s="7" t="str">
        <f t="shared" si="16"/>
        <v>Obesity</v>
      </c>
    </row>
    <row r="1049" spans="1:9" x14ac:dyDescent="0.25">
      <c r="A1049" s="7" t="s">
        <v>1323</v>
      </c>
      <c r="B1049" s="7">
        <v>37.1</v>
      </c>
      <c r="C1049" s="7">
        <v>7.19</v>
      </c>
      <c r="D1049" s="7" t="s">
        <v>2383</v>
      </c>
      <c r="E1049" s="7" t="s">
        <v>2380</v>
      </c>
      <c r="F1049" s="7" t="s">
        <v>2380</v>
      </c>
      <c r="G1049" s="7">
        <f>IF('OG Medical Examinations'!G1049="No major surgery",0,VALUE('OG Medical Examinations'!G1049))</f>
        <v>0</v>
      </c>
      <c r="H1049" s="7" t="s">
        <v>2380</v>
      </c>
      <c r="I1049" s="7" t="str">
        <f t="shared" si="16"/>
        <v>Obesity</v>
      </c>
    </row>
    <row r="1050" spans="1:9" x14ac:dyDescent="0.25">
      <c r="A1050" s="7" t="s">
        <v>1322</v>
      </c>
      <c r="B1050" s="7">
        <v>30.5</v>
      </c>
      <c r="C1050" s="7">
        <v>11.94</v>
      </c>
      <c r="D1050" s="7" t="s">
        <v>2383</v>
      </c>
      <c r="E1050" s="7" t="s">
        <v>2380</v>
      </c>
      <c r="F1050" s="7" t="s">
        <v>2380</v>
      </c>
      <c r="G1050" s="7">
        <f>IF('OG Medical Examinations'!G1050="No major surgery",0,VALUE('OG Medical Examinations'!G1050))</f>
        <v>0</v>
      </c>
      <c r="H1050" s="7" t="s">
        <v>2380</v>
      </c>
      <c r="I1050" s="7" t="str">
        <f t="shared" si="16"/>
        <v>Obesity</v>
      </c>
    </row>
    <row r="1051" spans="1:9" x14ac:dyDescent="0.25">
      <c r="A1051" s="7" t="s">
        <v>1321</v>
      </c>
      <c r="B1051" s="7">
        <v>28.16</v>
      </c>
      <c r="C1051" s="7">
        <v>5.56</v>
      </c>
      <c r="D1051" s="7" t="s">
        <v>2380</v>
      </c>
      <c r="E1051" s="7" t="s">
        <v>2380</v>
      </c>
      <c r="F1051" s="7" t="s">
        <v>2380</v>
      </c>
      <c r="G1051" s="7">
        <f>IF('OG Medical Examinations'!G1051="No major surgery",0,VALUE('OG Medical Examinations'!G1051))</f>
        <v>2</v>
      </c>
      <c r="H1051" s="7" t="s">
        <v>2380</v>
      </c>
      <c r="I1051" s="7" t="str">
        <f t="shared" si="16"/>
        <v>Overweight</v>
      </c>
    </row>
    <row r="1052" spans="1:9" x14ac:dyDescent="0.25">
      <c r="A1052" s="7" t="s">
        <v>1320</v>
      </c>
      <c r="B1052" s="7">
        <v>29.1</v>
      </c>
      <c r="C1052" s="7">
        <v>5.64</v>
      </c>
      <c r="D1052" s="7" t="s">
        <v>2383</v>
      </c>
      <c r="E1052" s="7" t="s">
        <v>2380</v>
      </c>
      <c r="F1052" s="7" t="s">
        <v>2380</v>
      </c>
      <c r="G1052" s="7">
        <f>IF('OG Medical Examinations'!G1052="No major surgery",0,VALUE('OG Medical Examinations'!G1052))</f>
        <v>0</v>
      </c>
      <c r="H1052" s="7" t="s">
        <v>2380</v>
      </c>
      <c r="I1052" s="7" t="str">
        <f t="shared" si="16"/>
        <v>Overweight</v>
      </c>
    </row>
    <row r="1053" spans="1:9" x14ac:dyDescent="0.25">
      <c r="A1053" s="7" t="s">
        <v>1319</v>
      </c>
      <c r="B1053" s="7">
        <v>30.22</v>
      </c>
      <c r="C1053" s="7">
        <v>4.6500000000000004</v>
      </c>
      <c r="D1053" s="7" t="s">
        <v>2380</v>
      </c>
      <c r="E1053" s="7" t="s">
        <v>2380</v>
      </c>
      <c r="F1053" s="7" t="s">
        <v>2380</v>
      </c>
      <c r="G1053" s="7">
        <f>IF('OG Medical Examinations'!G1053="No major surgery",0,VALUE('OG Medical Examinations'!G1053))</f>
        <v>0</v>
      </c>
      <c r="H1053" s="7" t="s">
        <v>2380</v>
      </c>
      <c r="I1053" s="7" t="str">
        <f t="shared" si="16"/>
        <v>Obesity</v>
      </c>
    </row>
    <row r="1054" spans="1:9" x14ac:dyDescent="0.25">
      <c r="A1054" s="7" t="s">
        <v>1318</v>
      </c>
      <c r="B1054" s="7">
        <v>24.29</v>
      </c>
      <c r="C1054" s="7">
        <v>9.0500000000000007</v>
      </c>
      <c r="D1054" s="7" t="s">
        <v>2380</v>
      </c>
      <c r="E1054" s="7" t="s">
        <v>2380</v>
      </c>
      <c r="F1054" s="7" t="s">
        <v>2380</v>
      </c>
      <c r="G1054" s="7">
        <f>IF('OG Medical Examinations'!G1054="No major surgery",0,VALUE('OG Medical Examinations'!G1054))</f>
        <v>0</v>
      </c>
      <c r="H1054" s="7" t="s">
        <v>2380</v>
      </c>
      <c r="I1054" s="7" t="str">
        <f t="shared" si="16"/>
        <v>Normal Weight</v>
      </c>
    </row>
    <row r="1055" spans="1:9" x14ac:dyDescent="0.25">
      <c r="A1055" s="7" t="s">
        <v>1317</v>
      </c>
      <c r="B1055" s="7">
        <v>29.39</v>
      </c>
      <c r="C1055" s="7">
        <v>4.5199999999999996</v>
      </c>
      <c r="D1055" s="7" t="s">
        <v>2383</v>
      </c>
      <c r="E1055" s="7" t="s">
        <v>2380</v>
      </c>
      <c r="F1055" s="7" t="s">
        <v>2380</v>
      </c>
      <c r="G1055" s="7">
        <f>IF('OG Medical Examinations'!G1055="No major surgery",0,VALUE('OG Medical Examinations'!G1055))</f>
        <v>0</v>
      </c>
      <c r="H1055" s="7" t="s">
        <v>2380</v>
      </c>
      <c r="I1055" s="7" t="str">
        <f t="shared" si="16"/>
        <v>Overweight</v>
      </c>
    </row>
    <row r="1056" spans="1:9" x14ac:dyDescent="0.25">
      <c r="A1056" s="7" t="s">
        <v>1316</v>
      </c>
      <c r="B1056" s="7">
        <v>25.66</v>
      </c>
      <c r="C1056" s="7">
        <v>4.62</v>
      </c>
      <c r="D1056" s="7" t="s">
        <v>2383</v>
      </c>
      <c r="E1056" s="7" t="s">
        <v>2380</v>
      </c>
      <c r="F1056" s="7" t="s">
        <v>2380</v>
      </c>
      <c r="G1056" s="7">
        <f>IF('OG Medical Examinations'!G1056="No major surgery",0,VALUE('OG Medical Examinations'!G1056))</f>
        <v>1</v>
      </c>
      <c r="H1056" s="7" t="s">
        <v>2380</v>
      </c>
      <c r="I1056" s="7" t="str">
        <f t="shared" si="16"/>
        <v>Overweight</v>
      </c>
    </row>
    <row r="1057" spans="1:9" x14ac:dyDescent="0.25">
      <c r="A1057" s="7" t="s">
        <v>1315</v>
      </c>
      <c r="B1057" s="7">
        <v>39.11</v>
      </c>
      <c r="C1057" s="7">
        <v>5.87</v>
      </c>
      <c r="D1057" s="7" t="s">
        <v>2380</v>
      </c>
      <c r="E1057" s="7" t="s">
        <v>2380</v>
      </c>
      <c r="F1057" s="7" t="s">
        <v>2380</v>
      </c>
      <c r="G1057" s="7">
        <f>IF('OG Medical Examinations'!G1057="No major surgery",0,VALUE('OG Medical Examinations'!G1057))</f>
        <v>0</v>
      </c>
      <c r="H1057" s="7" t="s">
        <v>2380</v>
      </c>
      <c r="I1057" s="7" t="str">
        <f t="shared" si="16"/>
        <v>Obesity</v>
      </c>
    </row>
    <row r="1058" spans="1:9" x14ac:dyDescent="0.25">
      <c r="A1058" s="7" t="s">
        <v>1314</v>
      </c>
      <c r="B1058" s="7">
        <v>43.78</v>
      </c>
      <c r="C1058" s="7">
        <v>5.71</v>
      </c>
      <c r="D1058" s="7" t="s">
        <v>2380</v>
      </c>
      <c r="E1058" s="7" t="s">
        <v>2380</v>
      </c>
      <c r="F1058" s="7" t="s">
        <v>2380</v>
      </c>
      <c r="G1058" s="7">
        <f>IF('OG Medical Examinations'!G1058="No major surgery",0,VALUE('OG Medical Examinations'!G1058))</f>
        <v>1</v>
      </c>
      <c r="H1058" s="7" t="s">
        <v>2380</v>
      </c>
      <c r="I1058" s="7" t="str">
        <f t="shared" si="16"/>
        <v>Obesity</v>
      </c>
    </row>
    <row r="1059" spans="1:9" x14ac:dyDescent="0.25">
      <c r="A1059" s="7" t="s">
        <v>1313</v>
      </c>
      <c r="B1059" s="7">
        <v>24.35</v>
      </c>
      <c r="C1059" s="7">
        <v>9.08</v>
      </c>
      <c r="D1059" s="7" t="s">
        <v>2380</v>
      </c>
      <c r="E1059" s="7" t="s">
        <v>2380</v>
      </c>
      <c r="F1059" s="7" t="s">
        <v>2380</v>
      </c>
      <c r="G1059" s="7">
        <f>IF('OG Medical Examinations'!G1059="No major surgery",0,VALUE('OG Medical Examinations'!G1059))</f>
        <v>0</v>
      </c>
      <c r="H1059" s="7" t="s">
        <v>2380</v>
      </c>
      <c r="I1059" s="7" t="str">
        <f t="shared" si="16"/>
        <v>Normal Weight</v>
      </c>
    </row>
    <row r="1060" spans="1:9" x14ac:dyDescent="0.25">
      <c r="A1060" s="7" t="s">
        <v>1312</v>
      </c>
      <c r="B1060" s="7">
        <v>40.299999999999997</v>
      </c>
      <c r="C1060" s="7">
        <v>5.3</v>
      </c>
      <c r="D1060" s="7" t="s">
        <v>2383</v>
      </c>
      <c r="E1060" s="7" t="s">
        <v>2380</v>
      </c>
      <c r="F1060" s="7" t="s">
        <v>2380</v>
      </c>
      <c r="G1060" s="7">
        <f>IF('OG Medical Examinations'!G1060="No major surgery",0,VALUE('OG Medical Examinations'!G1060))</f>
        <v>2</v>
      </c>
      <c r="H1060" s="7" t="s">
        <v>2380</v>
      </c>
      <c r="I1060" s="7" t="str">
        <f t="shared" si="16"/>
        <v>Obesity</v>
      </c>
    </row>
    <row r="1061" spans="1:9" x14ac:dyDescent="0.25">
      <c r="A1061" s="7" t="s">
        <v>1311</v>
      </c>
      <c r="B1061" s="7">
        <v>32.774999999999999</v>
      </c>
      <c r="C1061" s="7">
        <v>11.76</v>
      </c>
      <c r="D1061" s="7" t="s">
        <v>2383</v>
      </c>
      <c r="E1061" s="7" t="s">
        <v>2380</v>
      </c>
      <c r="F1061" s="7" t="s">
        <v>2380</v>
      </c>
      <c r="G1061" s="7">
        <f>IF('OG Medical Examinations'!G1061="No major surgery",0,VALUE('OG Medical Examinations'!G1061))</f>
        <v>0</v>
      </c>
      <c r="H1061" s="7" t="s">
        <v>2380</v>
      </c>
      <c r="I1061" s="7" t="str">
        <f t="shared" si="16"/>
        <v>Obesity</v>
      </c>
    </row>
    <row r="1062" spans="1:9" x14ac:dyDescent="0.25">
      <c r="A1062" s="7" t="s">
        <v>1310</v>
      </c>
      <c r="B1062" s="7">
        <v>39.6</v>
      </c>
      <c r="C1062" s="7">
        <v>5.1100000000000003</v>
      </c>
      <c r="D1062" s="7" t="s">
        <v>2383</v>
      </c>
      <c r="E1062" s="7" t="s">
        <v>2380</v>
      </c>
      <c r="F1062" s="7" t="s">
        <v>2380</v>
      </c>
      <c r="G1062" s="7">
        <f>IF('OG Medical Examinations'!G1062="No major surgery",0,VALUE('OG Medical Examinations'!G1062))</f>
        <v>2</v>
      </c>
      <c r="H1062" s="7" t="s">
        <v>2380</v>
      </c>
      <c r="I1062" s="7" t="str">
        <f t="shared" si="16"/>
        <v>Obesity</v>
      </c>
    </row>
    <row r="1063" spans="1:9" x14ac:dyDescent="0.25">
      <c r="A1063" s="7" t="s">
        <v>1309</v>
      </c>
      <c r="B1063" s="7">
        <v>30.97</v>
      </c>
      <c r="C1063" s="7">
        <v>5.54</v>
      </c>
      <c r="D1063" s="7" t="s">
        <v>2380</v>
      </c>
      <c r="E1063" s="7" t="s">
        <v>2380</v>
      </c>
      <c r="F1063" s="7" t="s">
        <v>2380</v>
      </c>
      <c r="G1063" s="7">
        <f>IF('OG Medical Examinations'!G1063="No major surgery",0,VALUE('OG Medical Examinations'!G1063))</f>
        <v>2</v>
      </c>
      <c r="H1063" s="7" t="s">
        <v>2380</v>
      </c>
      <c r="I1063" s="7" t="str">
        <f t="shared" si="16"/>
        <v>Obesity</v>
      </c>
    </row>
    <row r="1064" spans="1:9" x14ac:dyDescent="0.25">
      <c r="A1064" s="7" t="s">
        <v>1308</v>
      </c>
      <c r="B1064" s="7">
        <v>27.645</v>
      </c>
      <c r="C1064" s="7">
        <v>8.8699999999999992</v>
      </c>
      <c r="D1064" s="7" t="s">
        <v>2383</v>
      </c>
      <c r="E1064" s="7" t="s">
        <v>2380</v>
      </c>
      <c r="F1064" s="7" t="s">
        <v>2380</v>
      </c>
      <c r="G1064" s="7">
        <f>IF('OG Medical Examinations'!G1064="No major surgery",0,VALUE('OG Medical Examinations'!G1064))</f>
        <v>0</v>
      </c>
      <c r="H1064" s="7" t="s">
        <v>2380</v>
      </c>
      <c r="I1064" s="7" t="str">
        <f t="shared" si="16"/>
        <v>Overweight</v>
      </c>
    </row>
    <row r="1065" spans="1:9" x14ac:dyDescent="0.25">
      <c r="A1065" s="7" t="s">
        <v>1307</v>
      </c>
      <c r="B1065" s="7">
        <v>34.43</v>
      </c>
      <c r="C1065" s="7">
        <v>5.96</v>
      </c>
      <c r="D1065" s="7" t="s">
        <v>2383</v>
      </c>
      <c r="E1065" s="7" t="s">
        <v>2380</v>
      </c>
      <c r="F1065" s="7" t="s">
        <v>2380</v>
      </c>
      <c r="G1065" s="7">
        <f>IF('OG Medical Examinations'!G1065="No major surgery",0,VALUE('OG Medical Examinations'!G1065))</f>
        <v>2</v>
      </c>
      <c r="H1065" s="7" t="s">
        <v>2380</v>
      </c>
      <c r="I1065" s="7" t="str">
        <f t="shared" si="16"/>
        <v>Obesity</v>
      </c>
    </row>
    <row r="1066" spans="1:9" x14ac:dyDescent="0.25">
      <c r="A1066" s="7" t="s">
        <v>1306</v>
      </c>
      <c r="B1066" s="7">
        <v>39.6</v>
      </c>
      <c r="C1066" s="7">
        <v>4.4400000000000004</v>
      </c>
      <c r="D1066" s="7" t="s">
        <v>2383</v>
      </c>
      <c r="E1066" s="7" t="s">
        <v>2380</v>
      </c>
      <c r="F1066" s="7" t="s">
        <v>2383</v>
      </c>
      <c r="G1066" s="7">
        <f>IF('OG Medical Examinations'!G1066="No major surgery",0,VALUE('OG Medical Examinations'!G1066))</f>
        <v>1</v>
      </c>
      <c r="H1066" s="7" t="s">
        <v>2380</v>
      </c>
      <c r="I1066" s="7" t="str">
        <f t="shared" si="16"/>
        <v>Obesity</v>
      </c>
    </row>
    <row r="1067" spans="1:9" x14ac:dyDescent="0.25">
      <c r="A1067" s="7" t="s">
        <v>1305</v>
      </c>
      <c r="B1067" s="7">
        <v>22.1</v>
      </c>
      <c r="C1067" s="7">
        <v>4.6500000000000004</v>
      </c>
      <c r="D1067" s="7" t="s">
        <v>2383</v>
      </c>
      <c r="E1067" s="7" t="s">
        <v>2380</v>
      </c>
      <c r="F1067" s="7" t="s">
        <v>2380</v>
      </c>
      <c r="G1067" s="7">
        <f>IF('OG Medical Examinations'!G1067="No major surgery",0,VALUE('OG Medical Examinations'!G1067))</f>
        <v>2</v>
      </c>
      <c r="H1067" s="7" t="s">
        <v>2380</v>
      </c>
      <c r="I1067" s="7" t="str">
        <f t="shared" si="16"/>
        <v>Normal Weight</v>
      </c>
    </row>
    <row r="1068" spans="1:9" x14ac:dyDescent="0.25">
      <c r="A1068" s="7" t="s">
        <v>1304</v>
      </c>
      <c r="B1068" s="7">
        <v>33.25</v>
      </c>
      <c r="C1068" s="7">
        <v>5.64</v>
      </c>
      <c r="D1068" s="7" t="s">
        <v>2383</v>
      </c>
      <c r="E1068" s="7" t="s">
        <v>2380</v>
      </c>
      <c r="F1068" s="7" t="s">
        <v>2383</v>
      </c>
      <c r="G1068" s="7">
        <f>IF('OG Medical Examinations'!G1068="No major surgery",0,VALUE('OG Medical Examinations'!G1068))</f>
        <v>1</v>
      </c>
      <c r="H1068" s="7" t="s">
        <v>2380</v>
      </c>
      <c r="I1068" s="7" t="str">
        <f t="shared" si="16"/>
        <v>Obesity</v>
      </c>
    </row>
    <row r="1069" spans="1:9" x14ac:dyDescent="0.25">
      <c r="A1069" s="7" t="s">
        <v>1303</v>
      </c>
      <c r="B1069" s="7">
        <v>33.33</v>
      </c>
      <c r="C1069" s="7">
        <v>10.19</v>
      </c>
      <c r="D1069" s="7" t="s">
        <v>2380</v>
      </c>
      <c r="E1069" s="7" t="s">
        <v>2380</v>
      </c>
      <c r="F1069" s="7" t="s">
        <v>2380</v>
      </c>
      <c r="G1069" s="7">
        <f>IF('OG Medical Examinations'!G1069="No major surgery",0,VALUE('OG Medical Examinations'!G1069))</f>
        <v>0</v>
      </c>
      <c r="H1069" s="7" t="s">
        <v>2380</v>
      </c>
      <c r="I1069" s="7" t="str">
        <f t="shared" si="16"/>
        <v>Obesity</v>
      </c>
    </row>
    <row r="1070" spans="1:9" x14ac:dyDescent="0.25">
      <c r="A1070" s="7" t="s">
        <v>1302</v>
      </c>
      <c r="B1070" s="7">
        <v>30.5</v>
      </c>
      <c r="C1070" s="7">
        <v>10.79</v>
      </c>
      <c r="D1070" s="7" t="s">
        <v>2380</v>
      </c>
      <c r="E1070" s="7" t="s">
        <v>2380</v>
      </c>
      <c r="F1070" s="7" t="s">
        <v>2380</v>
      </c>
      <c r="G1070" s="7">
        <f>IF('OG Medical Examinations'!G1070="No major surgery",0,VALUE('OG Medical Examinations'!G1070))</f>
        <v>0</v>
      </c>
      <c r="H1070" s="7" t="s">
        <v>2380</v>
      </c>
      <c r="I1070" s="7" t="str">
        <f t="shared" si="16"/>
        <v>Obesity</v>
      </c>
    </row>
    <row r="1071" spans="1:9" x14ac:dyDescent="0.25">
      <c r="A1071" s="7" t="s">
        <v>1301</v>
      </c>
      <c r="B1071" s="7">
        <v>30.3</v>
      </c>
      <c r="C1071" s="7">
        <v>4.24</v>
      </c>
      <c r="D1071" s="7" t="s">
        <v>2380</v>
      </c>
      <c r="E1071" s="7" t="s">
        <v>2380</v>
      </c>
      <c r="F1071" s="7" t="s">
        <v>2380</v>
      </c>
      <c r="G1071" s="7">
        <f>IF('OG Medical Examinations'!G1071="No major surgery",0,VALUE('OG Medical Examinations'!G1071))</f>
        <v>0</v>
      </c>
      <c r="H1071" s="7" t="s">
        <v>2380</v>
      </c>
      <c r="I1071" s="7" t="str">
        <f t="shared" si="16"/>
        <v>Obesity</v>
      </c>
    </row>
    <row r="1072" spans="1:9" x14ac:dyDescent="0.25">
      <c r="A1072" s="7" t="s">
        <v>1300</v>
      </c>
      <c r="B1072" s="7">
        <v>26.22</v>
      </c>
      <c r="C1072" s="7">
        <v>5.83</v>
      </c>
      <c r="D1072" s="7" t="s">
        <v>2380</v>
      </c>
      <c r="E1072" s="7" t="s">
        <v>2380</v>
      </c>
      <c r="F1072" s="7" t="s">
        <v>2380</v>
      </c>
      <c r="G1072" s="7">
        <f>IF('OG Medical Examinations'!G1072="No major surgery",0,VALUE('OG Medical Examinations'!G1072))</f>
        <v>2</v>
      </c>
      <c r="H1072" s="7" t="s">
        <v>2380</v>
      </c>
      <c r="I1072" s="7" t="str">
        <f t="shared" si="16"/>
        <v>Overweight</v>
      </c>
    </row>
    <row r="1073" spans="1:9" x14ac:dyDescent="0.25">
      <c r="A1073" s="7" t="s">
        <v>1299</v>
      </c>
      <c r="B1073" s="7">
        <v>29.99</v>
      </c>
      <c r="C1073" s="7">
        <v>11.85</v>
      </c>
      <c r="D1073" s="7" t="s">
        <v>2380</v>
      </c>
      <c r="E1073" s="7" t="s">
        <v>2380</v>
      </c>
      <c r="F1073" s="7" t="s">
        <v>2380</v>
      </c>
      <c r="G1073" s="7">
        <f>IF('OG Medical Examinations'!G1073="No major surgery",0,VALUE('OG Medical Examinations'!G1073))</f>
        <v>0</v>
      </c>
      <c r="H1073" s="7" t="s">
        <v>2380</v>
      </c>
      <c r="I1073" s="7" t="str">
        <f t="shared" si="16"/>
        <v>Overweight</v>
      </c>
    </row>
    <row r="1074" spans="1:9" x14ac:dyDescent="0.25">
      <c r="A1074" s="7" t="s">
        <v>1298</v>
      </c>
      <c r="B1074" s="7">
        <v>36.380000000000003</v>
      </c>
      <c r="C1074" s="7">
        <v>5.98</v>
      </c>
      <c r="D1074" s="7" t="s">
        <v>2380</v>
      </c>
      <c r="E1074" s="7" t="s">
        <v>2380</v>
      </c>
      <c r="F1074" s="7" t="s">
        <v>2380</v>
      </c>
      <c r="G1074" s="7">
        <f>IF('OG Medical Examinations'!G1074="No major surgery",0,VALUE('OG Medical Examinations'!G1074))</f>
        <v>1</v>
      </c>
      <c r="H1074" s="7" t="s">
        <v>2380</v>
      </c>
      <c r="I1074" s="7" t="str">
        <f t="shared" si="16"/>
        <v>Obesity</v>
      </c>
    </row>
    <row r="1075" spans="1:9" x14ac:dyDescent="0.25">
      <c r="A1075" s="7" t="s">
        <v>1297</v>
      </c>
      <c r="B1075" s="7">
        <v>31.16</v>
      </c>
      <c r="C1075" s="7">
        <v>4.26</v>
      </c>
      <c r="D1075" s="7" t="s">
        <v>2383</v>
      </c>
      <c r="E1075" s="7" t="s">
        <v>2380</v>
      </c>
      <c r="F1075" s="7" t="s">
        <v>2383</v>
      </c>
      <c r="G1075" s="7">
        <f>IF('OG Medical Examinations'!G1075="No major surgery",0,VALUE('OG Medical Examinations'!G1075))</f>
        <v>1</v>
      </c>
      <c r="H1075" s="7" t="s">
        <v>2380</v>
      </c>
      <c r="I1075" s="7" t="str">
        <f t="shared" si="16"/>
        <v>Obesity</v>
      </c>
    </row>
    <row r="1076" spans="1:9" x14ac:dyDescent="0.25">
      <c r="A1076" s="7" t="s">
        <v>1296</v>
      </c>
      <c r="B1076" s="7">
        <v>25.55</v>
      </c>
      <c r="C1076" s="7">
        <v>4.96</v>
      </c>
      <c r="D1076" s="7" t="s">
        <v>2383</v>
      </c>
      <c r="E1076" s="7" t="s">
        <v>2380</v>
      </c>
      <c r="F1076" s="7" t="s">
        <v>2380</v>
      </c>
      <c r="G1076" s="7">
        <f>IF('OG Medical Examinations'!G1076="No major surgery",0,VALUE('OG Medical Examinations'!G1076))</f>
        <v>1</v>
      </c>
      <c r="H1076" s="7" t="s">
        <v>2380</v>
      </c>
      <c r="I1076" s="7" t="str">
        <f t="shared" si="16"/>
        <v>Overweight</v>
      </c>
    </row>
    <row r="1077" spans="1:9" x14ac:dyDescent="0.25">
      <c r="A1077" s="7" t="s">
        <v>1295</v>
      </c>
      <c r="B1077" s="7">
        <v>28.77</v>
      </c>
      <c r="C1077" s="7">
        <v>4</v>
      </c>
      <c r="D1077" s="7" t="s">
        <v>2383</v>
      </c>
      <c r="E1077" s="7" t="s">
        <v>2380</v>
      </c>
      <c r="F1077" s="7" t="s">
        <v>2380</v>
      </c>
      <c r="G1077" s="7">
        <f>IF('OG Medical Examinations'!G1077="No major surgery",0,VALUE('OG Medical Examinations'!G1077))</f>
        <v>0</v>
      </c>
      <c r="H1077" s="7" t="s">
        <v>2380</v>
      </c>
      <c r="I1077" s="7" t="str">
        <f t="shared" si="16"/>
        <v>Overweight</v>
      </c>
    </row>
    <row r="1078" spans="1:9" x14ac:dyDescent="0.25">
      <c r="A1078" s="7" t="s">
        <v>1294</v>
      </c>
      <c r="B1078" s="7">
        <v>23.14</v>
      </c>
      <c r="C1078" s="7">
        <v>4.1500000000000004</v>
      </c>
      <c r="D1078" s="7" t="s">
        <v>2383</v>
      </c>
      <c r="E1078" s="7" t="s">
        <v>2380</v>
      </c>
      <c r="F1078" s="7" t="s">
        <v>2380</v>
      </c>
      <c r="G1078" s="7">
        <f>IF('OG Medical Examinations'!G1078="No major surgery",0,VALUE('OG Medical Examinations'!G1078))</f>
        <v>1</v>
      </c>
      <c r="H1078" s="7" t="s">
        <v>2380</v>
      </c>
      <c r="I1078" s="7" t="str">
        <f t="shared" si="16"/>
        <v>Normal Weight</v>
      </c>
    </row>
    <row r="1079" spans="1:9" x14ac:dyDescent="0.25">
      <c r="A1079" s="7" t="s">
        <v>1293</v>
      </c>
      <c r="B1079" s="7">
        <v>39.6</v>
      </c>
      <c r="C1079" s="7">
        <v>11.36</v>
      </c>
      <c r="D1079" s="7" t="s">
        <v>2380</v>
      </c>
      <c r="E1079" s="7" t="s">
        <v>2380</v>
      </c>
      <c r="F1079" s="7" t="s">
        <v>2380</v>
      </c>
      <c r="G1079" s="7">
        <f>IF('OG Medical Examinations'!G1079="No major surgery",0,VALUE('OG Medical Examinations'!G1079))</f>
        <v>0</v>
      </c>
      <c r="H1079" s="7" t="s">
        <v>2380</v>
      </c>
      <c r="I1079" s="7" t="str">
        <f t="shared" si="16"/>
        <v>Obesity</v>
      </c>
    </row>
    <row r="1080" spans="1:9" x14ac:dyDescent="0.25">
      <c r="A1080" s="7" t="s">
        <v>1292</v>
      </c>
      <c r="B1080" s="7">
        <v>29.2</v>
      </c>
      <c r="C1080" s="7">
        <v>7.53</v>
      </c>
      <c r="D1080" s="7" t="s">
        <v>2380</v>
      </c>
      <c r="E1080" s="7" t="s">
        <v>2380</v>
      </c>
      <c r="F1080" s="7" t="s">
        <v>2380</v>
      </c>
      <c r="G1080" s="7">
        <f>IF('OG Medical Examinations'!G1080="No major surgery",0,VALUE('OG Medical Examinations'!G1080))</f>
        <v>0</v>
      </c>
      <c r="H1080" s="7" t="s">
        <v>2380</v>
      </c>
      <c r="I1080" s="7" t="str">
        <f t="shared" si="16"/>
        <v>Overweight</v>
      </c>
    </row>
    <row r="1081" spans="1:9" x14ac:dyDescent="0.25">
      <c r="A1081" s="7" t="s">
        <v>1291</v>
      </c>
      <c r="B1081" s="7">
        <v>32.774999999999999</v>
      </c>
      <c r="C1081" s="7">
        <v>7.95</v>
      </c>
      <c r="D1081" s="7" t="s">
        <v>2380</v>
      </c>
      <c r="E1081" s="7" t="s">
        <v>2380</v>
      </c>
      <c r="F1081" s="7" t="s">
        <v>2380</v>
      </c>
      <c r="G1081" s="7">
        <f>IF('OG Medical Examinations'!G1081="No major surgery",0,VALUE('OG Medical Examinations'!G1081))</f>
        <v>0</v>
      </c>
      <c r="H1081" s="7" t="s">
        <v>2380</v>
      </c>
      <c r="I1081" s="7" t="str">
        <f t="shared" si="16"/>
        <v>Obesity</v>
      </c>
    </row>
    <row r="1082" spans="1:9" x14ac:dyDescent="0.25">
      <c r="A1082" s="7" t="s">
        <v>1290</v>
      </c>
      <c r="B1082" s="7">
        <v>24.035</v>
      </c>
      <c r="C1082" s="7">
        <v>8.5</v>
      </c>
      <c r="D1082" s="7" t="s">
        <v>2380</v>
      </c>
      <c r="E1082" s="7" t="s">
        <v>2380</v>
      </c>
      <c r="F1082" s="7" t="s">
        <v>2380</v>
      </c>
      <c r="G1082" s="7">
        <f>IF('OG Medical Examinations'!G1082="No major surgery",0,VALUE('OG Medical Examinations'!G1082))</f>
        <v>0</v>
      </c>
      <c r="H1082" s="7" t="s">
        <v>2380</v>
      </c>
      <c r="I1082" s="7" t="str">
        <f t="shared" si="16"/>
        <v>Normal Weight</v>
      </c>
    </row>
    <row r="1083" spans="1:9" x14ac:dyDescent="0.25">
      <c r="A1083" s="7" t="s">
        <v>1289</v>
      </c>
      <c r="B1083" s="7">
        <v>30.55</v>
      </c>
      <c r="C1083" s="7">
        <v>5.89</v>
      </c>
      <c r="D1083" s="7" t="s">
        <v>2380</v>
      </c>
      <c r="E1083" s="7" t="s">
        <v>2380</v>
      </c>
      <c r="F1083" s="7" t="s">
        <v>2383</v>
      </c>
      <c r="G1083" s="7">
        <f>IF('OG Medical Examinations'!G1083="No major surgery",0,VALUE('OG Medical Examinations'!G1083))</f>
        <v>1</v>
      </c>
      <c r="H1083" s="7" t="s">
        <v>2380</v>
      </c>
      <c r="I1083" s="7" t="str">
        <f t="shared" si="16"/>
        <v>Obesity</v>
      </c>
    </row>
    <row r="1084" spans="1:9" x14ac:dyDescent="0.25">
      <c r="A1084" s="7" t="s">
        <v>1288</v>
      </c>
      <c r="B1084" s="7">
        <v>28.81</v>
      </c>
      <c r="C1084" s="7">
        <v>8.76</v>
      </c>
      <c r="D1084" s="7" t="s">
        <v>2380</v>
      </c>
      <c r="E1084" s="7" t="s">
        <v>2380</v>
      </c>
      <c r="F1084" s="7" t="s">
        <v>2380</v>
      </c>
      <c r="G1084" s="7">
        <f>IF('OG Medical Examinations'!G1084="No major surgery",0,VALUE('OG Medical Examinations'!G1084))</f>
        <v>2</v>
      </c>
      <c r="H1084" s="7" t="s">
        <v>2380</v>
      </c>
      <c r="I1084" s="7" t="str">
        <f t="shared" si="16"/>
        <v>Overweight</v>
      </c>
    </row>
    <row r="1085" spans="1:9" x14ac:dyDescent="0.25">
      <c r="A1085" s="7" t="s">
        <v>1287</v>
      </c>
      <c r="B1085" s="7">
        <v>31.66</v>
      </c>
      <c r="C1085" s="7">
        <v>4.1100000000000003</v>
      </c>
      <c r="D1085" s="7" t="s">
        <v>2380</v>
      </c>
      <c r="E1085" s="7" t="s">
        <v>2380</v>
      </c>
      <c r="F1085" s="7" t="s">
        <v>2380</v>
      </c>
      <c r="G1085" s="7">
        <f>IF('OG Medical Examinations'!G1085="No major surgery",0,VALUE('OG Medical Examinations'!G1085))</f>
        <v>0</v>
      </c>
      <c r="H1085" s="7" t="s">
        <v>2380</v>
      </c>
      <c r="I1085" s="7" t="str">
        <f t="shared" si="16"/>
        <v>Obesity</v>
      </c>
    </row>
    <row r="1086" spans="1:9" x14ac:dyDescent="0.25">
      <c r="A1086" s="7" t="s">
        <v>1286</v>
      </c>
      <c r="B1086" s="7">
        <v>28.215</v>
      </c>
      <c r="C1086" s="7">
        <v>7.56</v>
      </c>
      <c r="D1086" s="7" t="s">
        <v>2383</v>
      </c>
      <c r="E1086" s="7" t="s">
        <v>2380</v>
      </c>
      <c r="F1086" s="7" t="s">
        <v>2380</v>
      </c>
      <c r="G1086" s="7">
        <f>IF('OG Medical Examinations'!G1086="No major surgery",0,VALUE('OG Medical Examinations'!G1086))</f>
        <v>1</v>
      </c>
      <c r="H1086" s="7" t="s">
        <v>2380</v>
      </c>
      <c r="I1086" s="7" t="str">
        <f t="shared" si="16"/>
        <v>Overweight</v>
      </c>
    </row>
    <row r="1087" spans="1:9" x14ac:dyDescent="0.25">
      <c r="A1087" s="7" t="s">
        <v>1285</v>
      </c>
      <c r="B1087" s="7">
        <v>26.12</v>
      </c>
      <c r="C1087" s="7">
        <v>4.17</v>
      </c>
      <c r="D1087" s="7" t="s">
        <v>2383</v>
      </c>
      <c r="E1087" s="7" t="s">
        <v>2380</v>
      </c>
      <c r="F1087" s="7" t="s">
        <v>2383</v>
      </c>
      <c r="G1087" s="7">
        <f>IF('OG Medical Examinations'!G1087="No major surgery",0,VALUE('OG Medical Examinations'!G1087))</f>
        <v>1</v>
      </c>
      <c r="H1087" s="7" t="s">
        <v>2380</v>
      </c>
      <c r="I1087" s="7" t="str">
        <f t="shared" si="16"/>
        <v>Overweight</v>
      </c>
    </row>
    <row r="1088" spans="1:9" x14ac:dyDescent="0.25">
      <c r="A1088" s="7" t="s">
        <v>1284</v>
      </c>
      <c r="B1088" s="7">
        <v>36.630000000000003</v>
      </c>
      <c r="C1088" s="7">
        <v>11.42</v>
      </c>
      <c r="D1088" s="7" t="s">
        <v>2380</v>
      </c>
      <c r="E1088" s="7" t="s">
        <v>2380</v>
      </c>
      <c r="F1088" s="7" t="s">
        <v>2380</v>
      </c>
      <c r="G1088" s="7">
        <f>IF('OG Medical Examinations'!G1088="No major surgery",0,VALUE('OG Medical Examinations'!G1088))</f>
        <v>2</v>
      </c>
      <c r="H1088" s="7" t="s">
        <v>2380</v>
      </c>
      <c r="I1088" s="7" t="str">
        <f t="shared" si="16"/>
        <v>Obesity</v>
      </c>
    </row>
    <row r="1089" spans="1:9" x14ac:dyDescent="0.25">
      <c r="A1089" s="7" t="s">
        <v>1283</v>
      </c>
      <c r="B1089" s="7">
        <v>33.344999999999999</v>
      </c>
      <c r="C1089" s="7">
        <v>7.33</v>
      </c>
      <c r="D1089" s="7" t="s">
        <v>2380</v>
      </c>
      <c r="E1089" s="7" t="s">
        <v>2380</v>
      </c>
      <c r="F1089" s="7" t="s">
        <v>2380</v>
      </c>
      <c r="G1089" s="7">
        <f>IF('OG Medical Examinations'!G1089="No major surgery",0,VALUE('OG Medical Examinations'!G1089))</f>
        <v>2</v>
      </c>
      <c r="H1089" s="7" t="s">
        <v>2380</v>
      </c>
      <c r="I1089" s="7" t="str">
        <f t="shared" si="16"/>
        <v>Obesity</v>
      </c>
    </row>
    <row r="1090" spans="1:9" x14ac:dyDescent="0.25">
      <c r="A1090" s="7" t="s">
        <v>1282</v>
      </c>
      <c r="B1090" s="7">
        <v>27.11</v>
      </c>
      <c r="C1090" s="7">
        <v>6.7</v>
      </c>
      <c r="D1090" s="7" t="s">
        <v>2380</v>
      </c>
      <c r="E1090" s="7" t="s">
        <v>2380</v>
      </c>
      <c r="F1090" s="7" t="s">
        <v>2380</v>
      </c>
      <c r="G1090" s="7">
        <f>IF('OG Medical Examinations'!G1090="No major surgery",0,VALUE('OG Medical Examinations'!G1090))</f>
        <v>0</v>
      </c>
      <c r="H1090" s="7" t="s">
        <v>2380</v>
      </c>
      <c r="I1090" s="7" t="str">
        <f t="shared" ref="I1090:I1153" si="17">IF(B1090&lt;18.5,"Underweight",IF(B1090&lt;25,"Normal Weight",IF(B1090&lt;30,"Overweight","Obesity")))</f>
        <v>Overweight</v>
      </c>
    </row>
    <row r="1091" spans="1:9" x14ac:dyDescent="0.25">
      <c r="A1091" s="7" t="s">
        <v>1281</v>
      </c>
      <c r="B1091" s="7">
        <v>26.6</v>
      </c>
      <c r="C1091" s="7">
        <v>5.27</v>
      </c>
      <c r="D1091" s="7" t="s">
        <v>2383</v>
      </c>
      <c r="E1091" s="7" t="s">
        <v>2380</v>
      </c>
      <c r="F1091" s="7" t="s">
        <v>2383</v>
      </c>
      <c r="G1091" s="7">
        <f>IF('OG Medical Examinations'!G1091="No major surgery",0,VALUE('OG Medical Examinations'!G1091))</f>
        <v>1</v>
      </c>
      <c r="H1091" s="7" t="s">
        <v>2380</v>
      </c>
      <c r="I1091" s="7" t="str">
        <f t="shared" si="17"/>
        <v>Overweight</v>
      </c>
    </row>
    <row r="1092" spans="1:9" x14ac:dyDescent="0.25">
      <c r="A1092" s="7" t="s">
        <v>1280</v>
      </c>
      <c r="B1092" s="7">
        <v>30.41</v>
      </c>
      <c r="C1092" s="7">
        <v>7.72</v>
      </c>
      <c r="D1092" s="7" t="s">
        <v>2380</v>
      </c>
      <c r="E1092" s="7" t="s">
        <v>2380</v>
      </c>
      <c r="F1092" s="7" t="s">
        <v>2380</v>
      </c>
      <c r="G1092" s="7">
        <f>IF('OG Medical Examinations'!G1092="No major surgery",0,VALUE('OG Medical Examinations'!G1092))</f>
        <v>0</v>
      </c>
      <c r="H1092" s="7" t="s">
        <v>2380</v>
      </c>
      <c r="I1092" s="7" t="str">
        <f t="shared" si="17"/>
        <v>Obesity</v>
      </c>
    </row>
    <row r="1093" spans="1:9" x14ac:dyDescent="0.25">
      <c r="A1093" s="7" t="s">
        <v>1279</v>
      </c>
      <c r="B1093" s="7">
        <v>28.98</v>
      </c>
      <c r="C1093" s="7">
        <v>8.68</v>
      </c>
      <c r="D1093" s="7" t="s">
        <v>2380</v>
      </c>
      <c r="E1093" s="7" t="s">
        <v>2380</v>
      </c>
      <c r="F1093" s="7" t="s">
        <v>2380</v>
      </c>
      <c r="G1093" s="7">
        <f>IF('OG Medical Examinations'!G1093="No major surgery",0,VALUE('OG Medical Examinations'!G1093))</f>
        <v>2</v>
      </c>
      <c r="H1093" s="7" t="s">
        <v>2380</v>
      </c>
      <c r="I1093" s="7" t="str">
        <f t="shared" si="17"/>
        <v>Overweight</v>
      </c>
    </row>
    <row r="1094" spans="1:9" x14ac:dyDescent="0.25">
      <c r="A1094" s="7" t="s">
        <v>1278</v>
      </c>
      <c r="B1094" s="7">
        <v>31.24</v>
      </c>
      <c r="C1094" s="7">
        <v>9.8000000000000007</v>
      </c>
      <c r="D1094" s="7" t="s">
        <v>2380</v>
      </c>
      <c r="E1094" s="7" t="s">
        <v>2380</v>
      </c>
      <c r="F1094" s="7" t="s">
        <v>2380</v>
      </c>
      <c r="G1094" s="7">
        <f>IF('OG Medical Examinations'!G1094="No major surgery",0,VALUE('OG Medical Examinations'!G1094))</f>
        <v>0</v>
      </c>
      <c r="H1094" s="7" t="s">
        <v>2380</v>
      </c>
      <c r="I1094" s="7" t="str">
        <f t="shared" si="17"/>
        <v>Obesity</v>
      </c>
    </row>
    <row r="1095" spans="1:9" x14ac:dyDescent="0.25">
      <c r="A1095" s="7" t="s">
        <v>1277</v>
      </c>
      <c r="B1095" s="7">
        <v>31.54</v>
      </c>
      <c r="C1095" s="7">
        <v>4.4400000000000004</v>
      </c>
      <c r="D1095" s="7" t="s">
        <v>2380</v>
      </c>
      <c r="E1095" s="7" t="s">
        <v>2380</v>
      </c>
      <c r="F1095" s="7" t="s">
        <v>2380</v>
      </c>
      <c r="G1095" s="7">
        <f>IF('OG Medical Examinations'!G1095="No major surgery",0,VALUE('OG Medical Examinations'!G1095))</f>
        <v>0</v>
      </c>
      <c r="H1095" s="7" t="s">
        <v>2380</v>
      </c>
      <c r="I1095" s="7" t="str">
        <f t="shared" si="17"/>
        <v>Obesity</v>
      </c>
    </row>
    <row r="1096" spans="1:9" x14ac:dyDescent="0.25">
      <c r="A1096" s="7" t="s">
        <v>1276</v>
      </c>
      <c r="B1096" s="7">
        <v>38.6</v>
      </c>
      <c r="C1096" s="7">
        <v>7.19</v>
      </c>
      <c r="D1096" s="7" t="s">
        <v>2383</v>
      </c>
      <c r="E1096" s="7" t="s">
        <v>2380</v>
      </c>
      <c r="F1096" s="7" t="s">
        <v>2380</v>
      </c>
      <c r="G1096" s="7">
        <f>IF('OG Medical Examinations'!G1096="No major surgery",0,VALUE('OG Medical Examinations'!G1096))</f>
        <v>2</v>
      </c>
      <c r="H1096" s="7" t="s">
        <v>2380</v>
      </c>
      <c r="I1096" s="7" t="str">
        <f t="shared" si="17"/>
        <v>Obesity</v>
      </c>
    </row>
    <row r="1097" spans="1:9" x14ac:dyDescent="0.25">
      <c r="A1097" s="7" t="s">
        <v>1275</v>
      </c>
      <c r="B1097" s="7">
        <v>37.950000000000003</v>
      </c>
      <c r="C1097" s="7">
        <v>6.06</v>
      </c>
      <c r="D1097" s="7" t="s">
        <v>2380</v>
      </c>
      <c r="E1097" s="7" t="s">
        <v>2380</v>
      </c>
      <c r="F1097" s="7" t="s">
        <v>2380</v>
      </c>
      <c r="G1097" s="7">
        <f>IF('OG Medical Examinations'!G1097="No major surgery",0,VALUE('OG Medical Examinations'!G1097))</f>
        <v>0</v>
      </c>
      <c r="H1097" s="7" t="s">
        <v>2380</v>
      </c>
      <c r="I1097" s="7" t="str">
        <f t="shared" si="17"/>
        <v>Obesity</v>
      </c>
    </row>
    <row r="1098" spans="1:9" x14ac:dyDescent="0.25">
      <c r="A1098" s="7" t="s">
        <v>1274</v>
      </c>
      <c r="B1098" s="7">
        <v>38.97</v>
      </c>
      <c r="C1098" s="7">
        <v>5.12</v>
      </c>
      <c r="D1098" s="7" t="s">
        <v>2380</v>
      </c>
      <c r="E1098" s="7" t="s">
        <v>2380</v>
      </c>
      <c r="F1098" s="7" t="s">
        <v>2380</v>
      </c>
      <c r="G1098" s="7">
        <f>IF('OG Medical Examinations'!G1098="No major surgery",0,VALUE('OG Medical Examinations'!G1098))</f>
        <v>0</v>
      </c>
      <c r="H1098" s="7" t="s">
        <v>2380</v>
      </c>
      <c r="I1098" s="7" t="str">
        <f t="shared" si="17"/>
        <v>Obesity</v>
      </c>
    </row>
    <row r="1099" spans="1:9" x14ac:dyDescent="0.25">
      <c r="A1099" s="7" t="s">
        <v>1273</v>
      </c>
      <c r="B1099" s="7">
        <v>21.2</v>
      </c>
      <c r="C1099" s="7">
        <v>10.72</v>
      </c>
      <c r="D1099" s="7" t="s">
        <v>2380</v>
      </c>
      <c r="E1099" s="7" t="s">
        <v>2380</v>
      </c>
      <c r="F1099" s="7" t="s">
        <v>2380</v>
      </c>
      <c r="G1099" s="7">
        <f>IF('OG Medical Examinations'!G1099="No major surgery",0,VALUE('OG Medical Examinations'!G1099))</f>
        <v>0</v>
      </c>
      <c r="H1099" s="7" t="s">
        <v>2380</v>
      </c>
      <c r="I1099" s="7" t="str">
        <f t="shared" si="17"/>
        <v>Normal Weight</v>
      </c>
    </row>
    <row r="1100" spans="1:9" x14ac:dyDescent="0.25">
      <c r="A1100" s="7" t="s">
        <v>1272</v>
      </c>
      <c r="B1100" s="7">
        <v>23.96</v>
      </c>
      <c r="C1100" s="7">
        <v>9.58</v>
      </c>
      <c r="D1100" s="7" t="s">
        <v>2383</v>
      </c>
      <c r="E1100" s="7" t="s">
        <v>2380</v>
      </c>
      <c r="F1100" s="7" t="s">
        <v>2383</v>
      </c>
      <c r="G1100" s="7">
        <f>IF('OG Medical Examinations'!G1100="No major surgery",0,VALUE('OG Medical Examinations'!G1100))</f>
        <v>1</v>
      </c>
      <c r="H1100" s="7" t="s">
        <v>2380</v>
      </c>
      <c r="I1100" s="7" t="str">
        <f t="shared" si="17"/>
        <v>Normal Weight</v>
      </c>
    </row>
    <row r="1101" spans="1:9" x14ac:dyDescent="0.25">
      <c r="A1101" s="7" t="s">
        <v>1271</v>
      </c>
      <c r="B1101" s="7">
        <v>35.93</v>
      </c>
      <c r="C1101" s="7">
        <v>6.4</v>
      </c>
      <c r="D1101" s="7" t="s">
        <v>2383</v>
      </c>
      <c r="E1101" s="7" t="s">
        <v>2380</v>
      </c>
      <c r="F1101" s="7" t="s">
        <v>2380</v>
      </c>
      <c r="G1101" s="7">
        <f>IF('OG Medical Examinations'!G1101="No major surgery",0,VALUE('OG Medical Examinations'!G1101))</f>
        <v>1</v>
      </c>
      <c r="H1101" s="7" t="s">
        <v>2380</v>
      </c>
      <c r="I1101" s="7" t="str">
        <f t="shared" si="17"/>
        <v>Obesity</v>
      </c>
    </row>
    <row r="1102" spans="1:9" x14ac:dyDescent="0.25">
      <c r="A1102" s="7" t="s">
        <v>1270</v>
      </c>
      <c r="B1102" s="7">
        <v>26.11</v>
      </c>
      <c r="C1102" s="7">
        <v>6.8</v>
      </c>
      <c r="D1102" s="7" t="s">
        <v>2383</v>
      </c>
      <c r="E1102" s="7" t="s">
        <v>2380</v>
      </c>
      <c r="F1102" s="7" t="s">
        <v>2380</v>
      </c>
      <c r="G1102" s="7">
        <f>IF('OG Medical Examinations'!G1102="No major surgery",0,VALUE('OG Medical Examinations'!G1102))</f>
        <v>2</v>
      </c>
      <c r="H1102" s="7" t="s">
        <v>2380</v>
      </c>
      <c r="I1102" s="7" t="str">
        <f t="shared" si="17"/>
        <v>Overweight</v>
      </c>
    </row>
    <row r="1103" spans="1:9" x14ac:dyDescent="0.25">
      <c r="A1103" s="7" t="s">
        <v>1269</v>
      </c>
      <c r="B1103" s="7">
        <v>32.299999999999997</v>
      </c>
      <c r="C1103" s="7">
        <v>9.48</v>
      </c>
      <c r="D1103" s="7" t="s">
        <v>2380</v>
      </c>
      <c r="E1103" s="7" t="s">
        <v>2380</v>
      </c>
      <c r="F1103" s="7" t="s">
        <v>2380</v>
      </c>
      <c r="G1103" s="7">
        <f>IF('OG Medical Examinations'!G1103="No major surgery",0,VALUE('OG Medical Examinations'!G1103))</f>
        <v>2</v>
      </c>
      <c r="H1103" s="7" t="s">
        <v>2380</v>
      </c>
      <c r="I1103" s="7" t="str">
        <f t="shared" si="17"/>
        <v>Obesity</v>
      </c>
    </row>
    <row r="1104" spans="1:9" x14ac:dyDescent="0.25">
      <c r="A1104" s="7" t="s">
        <v>1268</v>
      </c>
      <c r="B1104" s="7">
        <v>28.69</v>
      </c>
      <c r="C1104" s="7">
        <v>7.45</v>
      </c>
      <c r="D1104" s="7" t="s">
        <v>2380</v>
      </c>
      <c r="E1104" s="7" t="s">
        <v>2380</v>
      </c>
      <c r="F1104" s="7" t="s">
        <v>2380</v>
      </c>
      <c r="G1104" s="7">
        <f>IF('OG Medical Examinations'!G1104="No major surgery",0,VALUE('OG Medical Examinations'!G1104))</f>
        <v>2</v>
      </c>
      <c r="H1104" s="7" t="s">
        <v>2380</v>
      </c>
      <c r="I1104" s="7" t="str">
        <f t="shared" si="17"/>
        <v>Overweight</v>
      </c>
    </row>
    <row r="1105" spans="1:9" x14ac:dyDescent="0.25">
      <c r="A1105" s="7" t="s">
        <v>1267</v>
      </c>
      <c r="B1105" s="7">
        <v>31.28</v>
      </c>
      <c r="C1105" s="7">
        <v>6.94</v>
      </c>
      <c r="D1105" s="7" t="s">
        <v>2383</v>
      </c>
      <c r="E1105" s="7" t="s">
        <v>2380</v>
      </c>
      <c r="F1105" s="7" t="s">
        <v>2380</v>
      </c>
      <c r="G1105" s="7">
        <f>IF('OG Medical Examinations'!G1105="No major surgery",0,VALUE('OG Medical Examinations'!G1105))</f>
        <v>1</v>
      </c>
      <c r="H1105" s="7" t="s">
        <v>2380</v>
      </c>
      <c r="I1105" s="7" t="str">
        <f t="shared" si="17"/>
        <v>Obesity</v>
      </c>
    </row>
    <row r="1106" spans="1:9" x14ac:dyDescent="0.25">
      <c r="A1106" s="7" t="s">
        <v>1266</v>
      </c>
      <c r="B1106" s="7">
        <v>30.21</v>
      </c>
      <c r="C1106" s="7">
        <v>7.83</v>
      </c>
      <c r="D1106" s="7" t="s">
        <v>2380</v>
      </c>
      <c r="E1106" s="7" t="s">
        <v>2380</v>
      </c>
      <c r="F1106" s="7" t="s">
        <v>2380</v>
      </c>
      <c r="G1106" s="7">
        <f>IF('OG Medical Examinations'!G1106="No major surgery",0,VALUE('OG Medical Examinations'!G1106))</f>
        <v>0</v>
      </c>
      <c r="H1106" s="7" t="s">
        <v>2380</v>
      </c>
      <c r="I1106" s="7" t="str">
        <f t="shared" si="17"/>
        <v>Obesity</v>
      </c>
    </row>
    <row r="1107" spans="1:9" x14ac:dyDescent="0.25">
      <c r="A1107" s="7" t="s">
        <v>1265</v>
      </c>
      <c r="B1107" s="7">
        <v>38.28</v>
      </c>
      <c r="C1107" s="7">
        <v>10.17</v>
      </c>
      <c r="D1107" s="7" t="s">
        <v>2383</v>
      </c>
      <c r="E1107" s="7" t="s">
        <v>2380</v>
      </c>
      <c r="F1107" s="7" t="s">
        <v>2380</v>
      </c>
      <c r="G1107" s="7">
        <f>IF('OG Medical Examinations'!G1107="No major surgery",0,VALUE('OG Medical Examinations'!G1107))</f>
        <v>0</v>
      </c>
      <c r="H1107" s="7" t="s">
        <v>2380</v>
      </c>
      <c r="I1107" s="7" t="str">
        <f t="shared" si="17"/>
        <v>Obesity</v>
      </c>
    </row>
    <row r="1108" spans="1:9" x14ac:dyDescent="0.25">
      <c r="A1108" s="7" t="s">
        <v>1264</v>
      </c>
      <c r="B1108" s="7">
        <v>29.9</v>
      </c>
      <c r="C1108" s="7">
        <v>8.9600000000000009</v>
      </c>
      <c r="D1108" s="7" t="s">
        <v>2383</v>
      </c>
      <c r="E1108" s="7" t="s">
        <v>2380</v>
      </c>
      <c r="F1108" s="7" t="s">
        <v>2380</v>
      </c>
      <c r="G1108" s="7">
        <f>IF('OG Medical Examinations'!G1108="No major surgery",0,VALUE('OG Medical Examinations'!G1108))</f>
        <v>0</v>
      </c>
      <c r="H1108" s="7" t="s">
        <v>2380</v>
      </c>
      <c r="I1108" s="7" t="str">
        <f t="shared" si="17"/>
        <v>Overweight</v>
      </c>
    </row>
    <row r="1109" spans="1:9" x14ac:dyDescent="0.25">
      <c r="A1109" s="7" t="s">
        <v>1263</v>
      </c>
      <c r="B1109" s="7">
        <v>23.18</v>
      </c>
      <c r="C1109" s="7">
        <v>6.96</v>
      </c>
      <c r="D1109" s="7" t="s">
        <v>2383</v>
      </c>
      <c r="E1109" s="7" t="s">
        <v>2380</v>
      </c>
      <c r="F1109" s="7" t="s">
        <v>2380</v>
      </c>
      <c r="G1109" s="7">
        <f>IF('OG Medical Examinations'!G1109="No major surgery",0,VALUE('OG Medical Examinations'!G1109))</f>
        <v>2</v>
      </c>
      <c r="H1109" s="7" t="s">
        <v>2380</v>
      </c>
      <c r="I1109" s="7" t="str">
        <f t="shared" si="17"/>
        <v>Normal Weight</v>
      </c>
    </row>
    <row r="1110" spans="1:9" x14ac:dyDescent="0.25">
      <c r="A1110" s="7" t="s">
        <v>1262</v>
      </c>
      <c r="B1110" s="7">
        <v>33.020000000000003</v>
      </c>
      <c r="C1110" s="7">
        <v>5.07</v>
      </c>
      <c r="D1110" s="7" t="s">
        <v>2383</v>
      </c>
      <c r="E1110" s="7" t="s">
        <v>2380</v>
      </c>
      <c r="F1110" s="7" t="s">
        <v>2380</v>
      </c>
      <c r="G1110" s="7">
        <f>IF('OG Medical Examinations'!G1110="No major surgery",0,VALUE('OG Medical Examinations'!G1110))</f>
        <v>0</v>
      </c>
      <c r="H1110" s="7" t="s">
        <v>2380</v>
      </c>
      <c r="I1110" s="7" t="str">
        <f t="shared" si="17"/>
        <v>Obesity</v>
      </c>
    </row>
    <row r="1111" spans="1:9" x14ac:dyDescent="0.25">
      <c r="A1111" s="7" t="s">
        <v>1261</v>
      </c>
      <c r="B1111" s="7">
        <v>27.29</v>
      </c>
      <c r="C1111" s="7">
        <v>5.85</v>
      </c>
      <c r="D1111" s="7" t="s">
        <v>2380</v>
      </c>
      <c r="E1111" s="7" t="s">
        <v>2380</v>
      </c>
      <c r="F1111" s="7" t="s">
        <v>2380</v>
      </c>
      <c r="G1111" s="7">
        <f>IF('OG Medical Examinations'!G1111="No major surgery",0,VALUE('OG Medical Examinations'!G1111))</f>
        <v>2</v>
      </c>
      <c r="H1111" s="7" t="s">
        <v>2380</v>
      </c>
      <c r="I1111" s="7" t="str">
        <f t="shared" si="17"/>
        <v>Overweight</v>
      </c>
    </row>
    <row r="1112" spans="1:9" x14ac:dyDescent="0.25">
      <c r="A1112" s="7" t="s">
        <v>1260</v>
      </c>
      <c r="B1112" s="7">
        <v>23.18</v>
      </c>
      <c r="C1112" s="7">
        <v>10.56</v>
      </c>
      <c r="D1112" s="7" t="s">
        <v>2380</v>
      </c>
      <c r="E1112" s="7" t="s">
        <v>2380</v>
      </c>
      <c r="F1112" s="7" t="s">
        <v>2380</v>
      </c>
      <c r="G1112" s="7">
        <f>IF('OG Medical Examinations'!G1112="No major surgery",0,VALUE('OG Medical Examinations'!G1112))</f>
        <v>2</v>
      </c>
      <c r="H1112" s="7" t="s">
        <v>2380</v>
      </c>
      <c r="I1112" s="7" t="str">
        <f t="shared" si="17"/>
        <v>Normal Weight</v>
      </c>
    </row>
    <row r="1113" spans="1:9" x14ac:dyDescent="0.25">
      <c r="A1113" s="7" t="s">
        <v>1259</v>
      </c>
      <c r="B1113" s="7">
        <v>32.659999999999997</v>
      </c>
      <c r="C1113" s="7">
        <v>8.92</v>
      </c>
      <c r="D1113" s="7" t="s">
        <v>2383</v>
      </c>
      <c r="E1113" s="7" t="s">
        <v>2380</v>
      </c>
      <c r="F1113" s="7" t="s">
        <v>2380</v>
      </c>
      <c r="G1113" s="7">
        <f>IF('OG Medical Examinations'!G1113="No major surgery",0,VALUE('OG Medical Examinations'!G1113))</f>
        <v>0</v>
      </c>
      <c r="H1113" s="7" t="s">
        <v>2380</v>
      </c>
      <c r="I1113" s="7" t="str">
        <f t="shared" si="17"/>
        <v>Obesity</v>
      </c>
    </row>
    <row r="1114" spans="1:9" x14ac:dyDescent="0.25">
      <c r="A1114" s="7" t="s">
        <v>1258</v>
      </c>
      <c r="B1114" s="7">
        <v>30.78</v>
      </c>
      <c r="C1114" s="7">
        <v>8.6300000000000008</v>
      </c>
      <c r="D1114" s="7" t="s">
        <v>2380</v>
      </c>
      <c r="E1114" s="7" t="s">
        <v>2380</v>
      </c>
      <c r="F1114" s="7" t="s">
        <v>2380</v>
      </c>
      <c r="G1114" s="7">
        <f>IF('OG Medical Examinations'!G1114="No major surgery",0,VALUE('OG Medical Examinations'!G1114))</f>
        <v>0</v>
      </c>
      <c r="H1114" s="7" t="s">
        <v>2380</v>
      </c>
      <c r="I1114" s="7" t="str">
        <f t="shared" si="17"/>
        <v>Obesity</v>
      </c>
    </row>
    <row r="1115" spans="1:9" x14ac:dyDescent="0.25">
      <c r="A1115" s="7" t="s">
        <v>1257</v>
      </c>
      <c r="B1115" s="7">
        <v>47.2</v>
      </c>
      <c r="C1115" s="7">
        <v>6.29</v>
      </c>
      <c r="D1115" s="7" t="s">
        <v>2383</v>
      </c>
      <c r="E1115" s="7" t="s">
        <v>2380</v>
      </c>
      <c r="F1115" s="7" t="s">
        <v>2383</v>
      </c>
      <c r="G1115" s="7">
        <f>IF('OG Medical Examinations'!G1115="No major surgery",0,VALUE('OG Medical Examinations'!G1115))</f>
        <v>1</v>
      </c>
      <c r="H1115" s="7" t="s">
        <v>2380</v>
      </c>
      <c r="I1115" s="7" t="str">
        <f t="shared" si="17"/>
        <v>Obesity</v>
      </c>
    </row>
    <row r="1116" spans="1:9" x14ac:dyDescent="0.25">
      <c r="A1116" s="7" t="s">
        <v>1256</v>
      </c>
      <c r="B1116" s="7">
        <v>31.6</v>
      </c>
      <c r="C1116" s="7">
        <v>5.75</v>
      </c>
      <c r="D1116" s="7" t="s">
        <v>2380</v>
      </c>
      <c r="E1116" s="7" t="s">
        <v>2380</v>
      </c>
      <c r="F1116" s="7" t="s">
        <v>2380</v>
      </c>
      <c r="G1116" s="7">
        <f>IF('OG Medical Examinations'!G1116="No major surgery",0,VALUE('OG Medical Examinations'!G1116))</f>
        <v>2</v>
      </c>
      <c r="H1116" s="7" t="s">
        <v>2380</v>
      </c>
      <c r="I1116" s="7" t="str">
        <f t="shared" si="17"/>
        <v>Obesity</v>
      </c>
    </row>
    <row r="1117" spans="1:9" x14ac:dyDescent="0.25">
      <c r="A1117" s="7" t="s">
        <v>1255</v>
      </c>
      <c r="B1117" s="7">
        <v>33.914999999999999</v>
      </c>
      <c r="C1117" s="7">
        <v>6.66</v>
      </c>
      <c r="D1117" s="7" t="s">
        <v>2383</v>
      </c>
      <c r="E1117" s="7" t="s">
        <v>2380</v>
      </c>
      <c r="F1117" s="7" t="s">
        <v>2380</v>
      </c>
      <c r="G1117" s="7">
        <f>IF('OG Medical Examinations'!G1117="No major surgery",0,VALUE('OG Medical Examinations'!G1117))</f>
        <v>1</v>
      </c>
      <c r="H1117" s="7" t="s">
        <v>2380</v>
      </c>
      <c r="I1117" s="7" t="str">
        <f t="shared" si="17"/>
        <v>Obesity</v>
      </c>
    </row>
    <row r="1118" spans="1:9" x14ac:dyDescent="0.25">
      <c r="A1118" s="7" t="s">
        <v>1254</v>
      </c>
      <c r="B1118" s="7">
        <v>23.54</v>
      </c>
      <c r="C1118" s="7">
        <v>5.0999999999999996</v>
      </c>
      <c r="D1118" s="7" t="s">
        <v>2380</v>
      </c>
      <c r="E1118" s="7" t="s">
        <v>2380</v>
      </c>
      <c r="F1118" s="7" t="s">
        <v>2380</v>
      </c>
      <c r="G1118" s="7">
        <f>IF('OG Medical Examinations'!G1118="No major surgery",0,VALUE('OG Medical Examinations'!G1118))</f>
        <v>2</v>
      </c>
      <c r="H1118" s="7" t="s">
        <v>2380</v>
      </c>
      <c r="I1118" s="7" t="str">
        <f t="shared" si="17"/>
        <v>Normal Weight</v>
      </c>
    </row>
    <row r="1119" spans="1:9" x14ac:dyDescent="0.25">
      <c r="A1119" s="7" t="s">
        <v>1253</v>
      </c>
      <c r="B1119" s="7">
        <v>27.074999999999999</v>
      </c>
      <c r="C1119" s="7">
        <v>4.41</v>
      </c>
      <c r="D1119" s="7" t="s">
        <v>2380</v>
      </c>
      <c r="E1119" s="7" t="s">
        <v>2380</v>
      </c>
      <c r="F1119" s="7" t="s">
        <v>2380</v>
      </c>
      <c r="G1119" s="7">
        <f>IF('OG Medical Examinations'!G1119="No major surgery",0,VALUE('OG Medical Examinations'!G1119))</f>
        <v>2</v>
      </c>
      <c r="H1119" s="7" t="s">
        <v>2380</v>
      </c>
      <c r="I1119" s="7" t="str">
        <f t="shared" si="17"/>
        <v>Overweight</v>
      </c>
    </row>
    <row r="1120" spans="1:9" x14ac:dyDescent="0.25">
      <c r="A1120" s="7" t="s">
        <v>1252</v>
      </c>
      <c r="B1120" s="7">
        <v>25.8</v>
      </c>
      <c r="C1120" s="7">
        <v>5.52</v>
      </c>
      <c r="D1120" s="7" t="s">
        <v>2383</v>
      </c>
      <c r="E1120" s="7" t="s">
        <v>2380</v>
      </c>
      <c r="F1120" s="7" t="s">
        <v>2380</v>
      </c>
      <c r="G1120" s="7">
        <f>IF('OG Medical Examinations'!G1120="No major surgery",0,VALUE('OG Medical Examinations'!G1120))</f>
        <v>0</v>
      </c>
      <c r="H1120" s="7" t="s">
        <v>2380</v>
      </c>
      <c r="I1120" s="7" t="str">
        <f t="shared" si="17"/>
        <v>Overweight</v>
      </c>
    </row>
    <row r="1121" spans="1:9" x14ac:dyDescent="0.25">
      <c r="A1121" s="7" t="s">
        <v>1251</v>
      </c>
      <c r="B1121" s="7">
        <v>36.1</v>
      </c>
      <c r="C1121" s="7">
        <v>4.62</v>
      </c>
      <c r="D1121" s="7" t="s">
        <v>2383</v>
      </c>
      <c r="E1121" s="7" t="s">
        <v>2380</v>
      </c>
      <c r="F1121" s="7" t="s">
        <v>2383</v>
      </c>
      <c r="G1121" s="7">
        <f>IF('OG Medical Examinations'!G1121="No major surgery",0,VALUE('OG Medical Examinations'!G1121))</f>
        <v>1</v>
      </c>
      <c r="H1121" s="7" t="s">
        <v>2380</v>
      </c>
      <c r="I1121" s="7" t="str">
        <f t="shared" si="17"/>
        <v>Obesity</v>
      </c>
    </row>
    <row r="1122" spans="1:9" x14ac:dyDescent="0.25">
      <c r="A1122" s="7" t="s">
        <v>1250</v>
      </c>
      <c r="B1122" s="7">
        <v>30.495000000000001</v>
      </c>
      <c r="C1122" s="7">
        <v>5.74</v>
      </c>
      <c r="D1122" s="7" t="s">
        <v>2383</v>
      </c>
      <c r="E1122" s="7" t="s">
        <v>2380</v>
      </c>
      <c r="F1122" s="7" t="s">
        <v>2383</v>
      </c>
      <c r="G1122" s="7">
        <f>IF('OG Medical Examinations'!G1122="No major surgery",0,VALUE('OG Medical Examinations'!G1122))</f>
        <v>1</v>
      </c>
      <c r="H1122" s="7" t="s">
        <v>2380</v>
      </c>
      <c r="I1122" s="7" t="str">
        <f t="shared" si="17"/>
        <v>Obesity</v>
      </c>
    </row>
    <row r="1123" spans="1:9" x14ac:dyDescent="0.25">
      <c r="A1123" s="7" t="s">
        <v>1249</v>
      </c>
      <c r="B1123" s="7">
        <v>21.4</v>
      </c>
      <c r="C1123" s="7">
        <v>6.3</v>
      </c>
      <c r="D1123" s="7" t="s">
        <v>2383</v>
      </c>
      <c r="E1123" s="7" t="s">
        <v>2380</v>
      </c>
      <c r="F1123" s="7" t="s">
        <v>2383</v>
      </c>
      <c r="G1123" s="7">
        <f>IF('OG Medical Examinations'!G1123="No major surgery",0,VALUE('OG Medical Examinations'!G1123))</f>
        <v>1</v>
      </c>
      <c r="H1123" s="7" t="s">
        <v>2380</v>
      </c>
      <c r="I1123" s="7" t="str">
        <f t="shared" si="17"/>
        <v>Normal Weight</v>
      </c>
    </row>
    <row r="1124" spans="1:9" x14ac:dyDescent="0.25">
      <c r="A1124" s="7" t="s">
        <v>1248</v>
      </c>
      <c r="B1124" s="7">
        <v>32.299999999999997</v>
      </c>
      <c r="C1124" s="7">
        <v>10.27</v>
      </c>
      <c r="D1124" s="7" t="s">
        <v>2380</v>
      </c>
      <c r="E1124" s="7" t="s">
        <v>2380</v>
      </c>
      <c r="F1124" s="7" t="s">
        <v>2380</v>
      </c>
      <c r="G1124" s="7">
        <f>IF('OG Medical Examinations'!G1124="No major surgery",0,VALUE('OG Medical Examinations'!G1124))</f>
        <v>0</v>
      </c>
      <c r="H1124" s="7" t="s">
        <v>2380</v>
      </c>
      <c r="I1124" s="7" t="str">
        <f t="shared" si="17"/>
        <v>Obesity</v>
      </c>
    </row>
    <row r="1125" spans="1:9" x14ac:dyDescent="0.25">
      <c r="A1125" s="7" t="s">
        <v>1247</v>
      </c>
      <c r="B1125" s="7">
        <v>29.78</v>
      </c>
      <c r="C1125" s="7">
        <v>5.85</v>
      </c>
      <c r="D1125" s="7" t="s">
        <v>2380</v>
      </c>
      <c r="E1125" s="7" t="s">
        <v>2380</v>
      </c>
      <c r="F1125" s="7" t="s">
        <v>2383</v>
      </c>
      <c r="G1125" s="7">
        <f>IF('OG Medical Examinations'!G1125="No major surgery",0,VALUE('OG Medical Examinations'!G1125))</f>
        <v>1</v>
      </c>
      <c r="H1125" s="7" t="s">
        <v>2380</v>
      </c>
      <c r="I1125" s="7" t="str">
        <f t="shared" si="17"/>
        <v>Overweight</v>
      </c>
    </row>
    <row r="1126" spans="1:9" x14ac:dyDescent="0.25">
      <c r="A1126" s="7" t="s">
        <v>1246</v>
      </c>
      <c r="B1126" s="7">
        <v>34.76</v>
      </c>
      <c r="C1126" s="7">
        <v>5.92</v>
      </c>
      <c r="D1126" s="7" t="s">
        <v>2383</v>
      </c>
      <c r="E1126" s="7" t="s">
        <v>2380</v>
      </c>
      <c r="F1126" s="7" t="s">
        <v>2380</v>
      </c>
      <c r="G1126" s="7">
        <f>IF('OG Medical Examinations'!G1126="No major surgery",0,VALUE('OG Medical Examinations'!G1126))</f>
        <v>1</v>
      </c>
      <c r="H1126" s="7" t="s">
        <v>2380</v>
      </c>
      <c r="I1126" s="7" t="str">
        <f t="shared" si="17"/>
        <v>Obesity</v>
      </c>
    </row>
    <row r="1127" spans="1:9" x14ac:dyDescent="0.25">
      <c r="A1127" s="7" t="s">
        <v>1245</v>
      </c>
      <c r="B1127" s="7">
        <v>18.335000000000001</v>
      </c>
      <c r="C1127" s="7">
        <v>10.01</v>
      </c>
      <c r="D1127" s="7" t="s">
        <v>2383</v>
      </c>
      <c r="E1127" s="7" t="s">
        <v>2380</v>
      </c>
      <c r="F1127" s="7" t="s">
        <v>2380</v>
      </c>
      <c r="G1127" s="7">
        <f>IF('OG Medical Examinations'!G1127="No major surgery",0,VALUE('OG Medical Examinations'!G1127))</f>
        <v>2</v>
      </c>
      <c r="H1127" s="7" t="s">
        <v>2380</v>
      </c>
      <c r="I1127" s="7" t="str">
        <f t="shared" si="17"/>
        <v>Underweight</v>
      </c>
    </row>
    <row r="1128" spans="1:9" x14ac:dyDescent="0.25">
      <c r="A1128" s="7" t="s">
        <v>1244</v>
      </c>
      <c r="B1128" s="7">
        <v>32.299999999999997</v>
      </c>
      <c r="C1128" s="7">
        <v>9.59</v>
      </c>
      <c r="D1128" s="7" t="s">
        <v>2380</v>
      </c>
      <c r="E1128" s="7" t="s">
        <v>2380</v>
      </c>
      <c r="F1128" s="7" t="s">
        <v>2380</v>
      </c>
      <c r="G1128" s="7">
        <f>IF('OG Medical Examinations'!G1128="No major surgery",0,VALUE('OG Medical Examinations'!G1128))</f>
        <v>0</v>
      </c>
      <c r="H1128" s="7" t="s">
        <v>2380</v>
      </c>
      <c r="I1128" s="7" t="str">
        <f t="shared" si="17"/>
        <v>Obesity</v>
      </c>
    </row>
    <row r="1129" spans="1:9" x14ac:dyDescent="0.25">
      <c r="A1129" s="7" t="s">
        <v>1243</v>
      </c>
      <c r="B1129" s="7">
        <v>27.74</v>
      </c>
      <c r="C1129" s="7">
        <v>10.37</v>
      </c>
      <c r="D1129" s="7" t="s">
        <v>2380</v>
      </c>
      <c r="E1129" s="7" t="s">
        <v>2380</v>
      </c>
      <c r="F1129" s="7" t="s">
        <v>2380</v>
      </c>
      <c r="G1129" s="7">
        <f>IF('OG Medical Examinations'!G1129="No major surgery",0,VALUE('OG Medical Examinations'!G1129))</f>
        <v>0</v>
      </c>
      <c r="H1129" s="7" t="s">
        <v>2380</v>
      </c>
      <c r="I1129" s="7" t="str">
        <f t="shared" si="17"/>
        <v>Overweight</v>
      </c>
    </row>
    <row r="1130" spans="1:9" x14ac:dyDescent="0.25">
      <c r="A1130" s="7" t="s">
        <v>1242</v>
      </c>
      <c r="B1130" s="7">
        <v>24</v>
      </c>
      <c r="C1130" s="7">
        <v>4.01</v>
      </c>
      <c r="D1130" s="7" t="s">
        <v>2383</v>
      </c>
      <c r="E1130" s="7" t="s">
        <v>2380</v>
      </c>
      <c r="F1130" s="7" t="s">
        <v>2380</v>
      </c>
      <c r="G1130" s="7">
        <f>IF('OG Medical Examinations'!G1130="No major surgery",0,VALUE('OG Medical Examinations'!G1130))</f>
        <v>1</v>
      </c>
      <c r="H1130" s="7" t="s">
        <v>2380</v>
      </c>
      <c r="I1130" s="7" t="str">
        <f t="shared" si="17"/>
        <v>Normal Weight</v>
      </c>
    </row>
    <row r="1131" spans="1:9" x14ac:dyDescent="0.25">
      <c r="A1131" s="7" t="s">
        <v>1241</v>
      </c>
      <c r="B1131" s="7">
        <v>31.78</v>
      </c>
      <c r="C1131" s="7">
        <v>4.24</v>
      </c>
      <c r="D1131" s="7" t="s">
        <v>2383</v>
      </c>
      <c r="E1131" s="7" t="s">
        <v>2380</v>
      </c>
      <c r="F1131" s="7" t="s">
        <v>2383</v>
      </c>
      <c r="G1131" s="7">
        <f>IF('OG Medical Examinations'!G1131="No major surgery",0,VALUE('OG Medical Examinations'!G1131))</f>
        <v>1</v>
      </c>
      <c r="H1131" s="7" t="s">
        <v>2380</v>
      </c>
      <c r="I1131" s="7" t="str">
        <f t="shared" si="17"/>
        <v>Obesity</v>
      </c>
    </row>
    <row r="1132" spans="1:9" x14ac:dyDescent="0.25">
      <c r="A1132" s="7" t="s">
        <v>1240</v>
      </c>
      <c r="B1132" s="7">
        <v>32.25</v>
      </c>
      <c r="C1132" s="7">
        <v>5.36</v>
      </c>
      <c r="D1132" s="7" t="s">
        <v>2383</v>
      </c>
      <c r="E1132" s="7" t="s">
        <v>2380</v>
      </c>
      <c r="F1132" s="7" t="s">
        <v>2380</v>
      </c>
      <c r="G1132" s="7">
        <f>IF('OG Medical Examinations'!G1132="No major surgery",0,VALUE('OG Medical Examinations'!G1132))</f>
        <v>0</v>
      </c>
      <c r="H1132" s="7" t="s">
        <v>2380</v>
      </c>
      <c r="I1132" s="7" t="str">
        <f t="shared" si="17"/>
        <v>Obesity</v>
      </c>
    </row>
    <row r="1133" spans="1:9" x14ac:dyDescent="0.25">
      <c r="A1133" s="7" t="s">
        <v>1239</v>
      </c>
      <c r="B1133" s="7">
        <v>30.114999999999998</v>
      </c>
      <c r="C1133" s="7">
        <v>4.99</v>
      </c>
      <c r="D1133" s="7" t="s">
        <v>2380</v>
      </c>
      <c r="E1133" s="7" t="s">
        <v>2380</v>
      </c>
      <c r="F1133" s="7" t="s">
        <v>2380</v>
      </c>
      <c r="G1133" s="7">
        <f>IF('OG Medical Examinations'!G1133="No major surgery",0,VALUE('OG Medical Examinations'!G1133))</f>
        <v>2</v>
      </c>
      <c r="H1133" s="7" t="s">
        <v>2380</v>
      </c>
      <c r="I1133" s="7" t="str">
        <f t="shared" si="17"/>
        <v>Obesity</v>
      </c>
    </row>
    <row r="1134" spans="1:9" x14ac:dyDescent="0.25">
      <c r="A1134" s="7" t="s">
        <v>1238</v>
      </c>
      <c r="B1134" s="7">
        <v>22.41</v>
      </c>
      <c r="C1134" s="7">
        <v>8.68</v>
      </c>
      <c r="D1134" s="7" t="s">
        <v>2380</v>
      </c>
      <c r="E1134" s="7" t="s">
        <v>2380</v>
      </c>
      <c r="F1134" s="7" t="s">
        <v>2380</v>
      </c>
      <c r="G1134" s="7">
        <f>IF('OG Medical Examinations'!G1134="No major surgery",0,VALUE('OG Medical Examinations'!G1134))</f>
        <v>0</v>
      </c>
      <c r="H1134" s="7" t="s">
        <v>2380</v>
      </c>
      <c r="I1134" s="7" t="str">
        <f t="shared" si="17"/>
        <v>Normal Weight</v>
      </c>
    </row>
    <row r="1135" spans="1:9" x14ac:dyDescent="0.25">
      <c r="A1135" s="7" t="s">
        <v>1237</v>
      </c>
      <c r="B1135" s="7">
        <v>45.72</v>
      </c>
      <c r="C1135" s="7">
        <v>4.2300000000000004</v>
      </c>
      <c r="D1135" s="7" t="s">
        <v>2383</v>
      </c>
      <c r="E1135" s="7" t="s">
        <v>2380</v>
      </c>
      <c r="F1135" s="7" t="s">
        <v>2380</v>
      </c>
      <c r="G1135" s="7">
        <f>IF('OG Medical Examinations'!G1135="No major surgery",0,VALUE('OG Medical Examinations'!G1135))</f>
        <v>0</v>
      </c>
      <c r="H1135" s="7" t="s">
        <v>2380</v>
      </c>
      <c r="I1135" s="7" t="str">
        <f t="shared" si="17"/>
        <v>Obesity</v>
      </c>
    </row>
    <row r="1136" spans="1:9" x14ac:dyDescent="0.25">
      <c r="A1136" s="7" t="s">
        <v>1236</v>
      </c>
      <c r="B1136" s="7">
        <v>25</v>
      </c>
      <c r="C1136" s="7">
        <v>5.32</v>
      </c>
      <c r="D1136" s="7" t="s">
        <v>2383</v>
      </c>
      <c r="E1136" s="7" t="s">
        <v>2380</v>
      </c>
      <c r="F1136" s="7" t="s">
        <v>2380</v>
      </c>
      <c r="G1136" s="7">
        <f>IF('OG Medical Examinations'!G1136="No major surgery",0,VALUE('OG Medical Examinations'!G1136))</f>
        <v>2</v>
      </c>
      <c r="H1136" s="7" t="s">
        <v>2380</v>
      </c>
      <c r="I1136" s="7" t="str">
        <f t="shared" si="17"/>
        <v>Overweight</v>
      </c>
    </row>
    <row r="1137" spans="1:9" x14ac:dyDescent="0.25">
      <c r="A1137" s="7" t="s">
        <v>1235</v>
      </c>
      <c r="B1137" s="7">
        <v>39.5</v>
      </c>
      <c r="C1137" s="7">
        <v>6.66</v>
      </c>
      <c r="D1137" s="7" t="s">
        <v>2380</v>
      </c>
      <c r="E1137" s="7" t="s">
        <v>2380</v>
      </c>
      <c r="F1137" s="7" t="s">
        <v>2380</v>
      </c>
      <c r="G1137" s="7">
        <f>IF('OG Medical Examinations'!G1137="No major surgery",0,VALUE('OG Medical Examinations'!G1137))</f>
        <v>0</v>
      </c>
      <c r="H1137" s="7" t="s">
        <v>2380</v>
      </c>
      <c r="I1137" s="7" t="str">
        <f t="shared" si="17"/>
        <v>Obesity</v>
      </c>
    </row>
    <row r="1138" spans="1:9" x14ac:dyDescent="0.25">
      <c r="A1138" s="7" t="s">
        <v>1234</v>
      </c>
      <c r="B1138" s="7">
        <v>37.729999999999997</v>
      </c>
      <c r="C1138" s="7">
        <v>7.4</v>
      </c>
      <c r="D1138" s="7" t="s">
        <v>2380</v>
      </c>
      <c r="E1138" s="7" t="s">
        <v>2380</v>
      </c>
      <c r="F1138" s="7" t="s">
        <v>2380</v>
      </c>
      <c r="G1138" s="7">
        <f>IF('OG Medical Examinations'!G1138="No major surgery",0,VALUE('OG Medical Examinations'!G1138))</f>
        <v>0</v>
      </c>
      <c r="H1138" s="7" t="s">
        <v>2380</v>
      </c>
      <c r="I1138" s="7" t="str">
        <f t="shared" si="17"/>
        <v>Obesity</v>
      </c>
    </row>
    <row r="1139" spans="1:9" x14ac:dyDescent="0.25">
      <c r="A1139" s="7" t="s">
        <v>1233</v>
      </c>
      <c r="B1139" s="7">
        <v>40.659999999999997</v>
      </c>
      <c r="C1139" s="7">
        <v>10.08</v>
      </c>
      <c r="D1139" s="7" t="s">
        <v>2380</v>
      </c>
      <c r="E1139" s="7" t="s">
        <v>2380</v>
      </c>
      <c r="F1139" s="7" t="s">
        <v>2380</v>
      </c>
      <c r="G1139" s="7">
        <f>IF('OG Medical Examinations'!G1139="No major surgery",0,VALUE('OG Medical Examinations'!G1139))</f>
        <v>0</v>
      </c>
      <c r="H1139" s="7" t="s">
        <v>2380</v>
      </c>
      <c r="I1139" s="7" t="str">
        <f t="shared" si="17"/>
        <v>Obesity</v>
      </c>
    </row>
    <row r="1140" spans="1:9" x14ac:dyDescent="0.25">
      <c r="A1140" s="7" t="s">
        <v>1232</v>
      </c>
      <c r="B1140" s="7">
        <v>34.200000000000003</v>
      </c>
      <c r="C1140" s="7">
        <v>8.58</v>
      </c>
      <c r="D1140" s="7" t="s">
        <v>2380</v>
      </c>
      <c r="E1140" s="7" t="s">
        <v>2380</v>
      </c>
      <c r="F1140" s="7" t="s">
        <v>2380</v>
      </c>
      <c r="G1140" s="7">
        <f>IF('OG Medical Examinations'!G1140="No major surgery",0,VALUE('OG Medical Examinations'!G1140))</f>
        <v>0</v>
      </c>
      <c r="H1140" s="7" t="s">
        <v>2380</v>
      </c>
      <c r="I1140" s="7" t="str">
        <f t="shared" si="17"/>
        <v>Obesity</v>
      </c>
    </row>
    <row r="1141" spans="1:9" x14ac:dyDescent="0.25">
      <c r="A1141" s="7" t="s">
        <v>1231</v>
      </c>
      <c r="B1141" s="7">
        <v>46.51</v>
      </c>
      <c r="C1141" s="7">
        <v>5.84</v>
      </c>
      <c r="D1141" s="7" t="s">
        <v>2380</v>
      </c>
      <c r="E1141" s="7" t="s">
        <v>2380</v>
      </c>
      <c r="F1141" s="7" t="s">
        <v>2380</v>
      </c>
      <c r="G1141" s="7">
        <f>IF('OG Medical Examinations'!G1141="No major surgery",0,VALUE('OG Medical Examinations'!G1141))</f>
        <v>1</v>
      </c>
      <c r="H1141" s="7" t="s">
        <v>2380</v>
      </c>
      <c r="I1141" s="7" t="str">
        <f t="shared" si="17"/>
        <v>Obesity</v>
      </c>
    </row>
    <row r="1142" spans="1:9" x14ac:dyDescent="0.25">
      <c r="A1142" s="7" t="s">
        <v>1230</v>
      </c>
      <c r="B1142" s="7">
        <v>28.88</v>
      </c>
      <c r="C1142" s="7">
        <v>4.8600000000000003</v>
      </c>
      <c r="D1142" s="7" t="s">
        <v>2383</v>
      </c>
      <c r="E1142" s="7" t="s">
        <v>2380</v>
      </c>
      <c r="F1142" s="7" t="s">
        <v>2383</v>
      </c>
      <c r="G1142" s="7">
        <f>IF('OG Medical Examinations'!G1142="No major surgery",0,VALUE('OG Medical Examinations'!G1142))</f>
        <v>1</v>
      </c>
      <c r="H1142" s="7" t="s">
        <v>2380</v>
      </c>
      <c r="I1142" s="7" t="str">
        <f t="shared" si="17"/>
        <v>Overweight</v>
      </c>
    </row>
    <row r="1143" spans="1:9" x14ac:dyDescent="0.25">
      <c r="A1143" s="7" t="s">
        <v>1229</v>
      </c>
      <c r="B1143" s="7">
        <v>33.914999999999999</v>
      </c>
      <c r="C1143" s="7">
        <v>11.52</v>
      </c>
      <c r="D1143" s="7" t="s">
        <v>2380</v>
      </c>
      <c r="E1143" s="7" t="s">
        <v>2380</v>
      </c>
      <c r="F1143" s="7" t="s">
        <v>2380</v>
      </c>
      <c r="G1143" s="7">
        <f>IF('OG Medical Examinations'!G1143="No major surgery",0,VALUE('OG Medical Examinations'!G1143))</f>
        <v>0</v>
      </c>
      <c r="H1143" s="7" t="s">
        <v>2380</v>
      </c>
      <c r="I1143" s="7" t="str">
        <f t="shared" si="17"/>
        <v>Obesity</v>
      </c>
    </row>
    <row r="1144" spans="1:9" x14ac:dyDescent="0.25">
      <c r="A1144" s="7" t="s">
        <v>1228</v>
      </c>
      <c r="B1144" s="7">
        <v>24.32</v>
      </c>
      <c r="C1144" s="7">
        <v>6.15</v>
      </c>
      <c r="D1144" s="7" t="s">
        <v>2383</v>
      </c>
      <c r="E1144" s="7" t="s">
        <v>2380</v>
      </c>
      <c r="F1144" s="7" t="s">
        <v>2383</v>
      </c>
      <c r="G1144" s="7">
        <f>IF('OG Medical Examinations'!G1144="No major surgery",0,VALUE('OG Medical Examinations'!G1144))</f>
        <v>1</v>
      </c>
      <c r="H1144" s="7" t="s">
        <v>2380</v>
      </c>
      <c r="I1144" s="7" t="str">
        <f t="shared" si="17"/>
        <v>Normal Weight</v>
      </c>
    </row>
    <row r="1145" spans="1:9" x14ac:dyDescent="0.25">
      <c r="A1145" s="7" t="s">
        <v>1227</v>
      </c>
      <c r="B1145" s="7">
        <v>25.8</v>
      </c>
      <c r="C1145" s="7">
        <v>9.94</v>
      </c>
      <c r="D1145" s="7" t="s">
        <v>2380</v>
      </c>
      <c r="E1145" s="7" t="s">
        <v>2380</v>
      </c>
      <c r="F1145" s="7" t="s">
        <v>2380</v>
      </c>
      <c r="G1145" s="7">
        <f>IF('OG Medical Examinations'!G1145="No major surgery",0,VALUE('OG Medical Examinations'!G1145))</f>
        <v>0</v>
      </c>
      <c r="H1145" s="7" t="s">
        <v>2380</v>
      </c>
      <c r="I1145" s="7" t="str">
        <f t="shared" si="17"/>
        <v>Overweight</v>
      </c>
    </row>
    <row r="1146" spans="1:9" x14ac:dyDescent="0.25">
      <c r="A1146" s="7" t="s">
        <v>1226</v>
      </c>
      <c r="B1146" s="7">
        <v>21.56</v>
      </c>
      <c r="C1146" s="7">
        <v>10.56</v>
      </c>
      <c r="D1146" s="7" t="s">
        <v>2380</v>
      </c>
      <c r="E1146" s="7" t="s">
        <v>2380</v>
      </c>
      <c r="F1146" s="7" t="s">
        <v>2380</v>
      </c>
      <c r="G1146" s="7">
        <f>IF('OG Medical Examinations'!G1146="No major surgery",0,VALUE('OG Medical Examinations'!G1146))</f>
        <v>0</v>
      </c>
      <c r="H1146" s="7" t="s">
        <v>2380</v>
      </c>
      <c r="I1146" s="7" t="str">
        <f t="shared" si="17"/>
        <v>Normal Weight</v>
      </c>
    </row>
    <row r="1147" spans="1:9" x14ac:dyDescent="0.25">
      <c r="A1147" s="7" t="s">
        <v>1225</v>
      </c>
      <c r="B1147" s="7">
        <v>31.6</v>
      </c>
      <c r="C1147" s="7">
        <v>6.79</v>
      </c>
      <c r="D1147" s="7" t="s">
        <v>2380</v>
      </c>
      <c r="E1147" s="7" t="s">
        <v>2380</v>
      </c>
      <c r="F1147" s="7" t="s">
        <v>2380</v>
      </c>
      <c r="G1147" s="7">
        <f>IF('OG Medical Examinations'!G1147="No major surgery",0,VALUE('OG Medical Examinations'!G1147))</f>
        <v>0</v>
      </c>
      <c r="H1147" s="7" t="s">
        <v>2380</v>
      </c>
      <c r="I1147" s="7" t="str">
        <f t="shared" si="17"/>
        <v>Obesity</v>
      </c>
    </row>
    <row r="1148" spans="1:9" x14ac:dyDescent="0.25">
      <c r="A1148" s="7" t="s">
        <v>1224</v>
      </c>
      <c r="B1148" s="7">
        <v>42.93</v>
      </c>
      <c r="C1148" s="7">
        <v>4.8</v>
      </c>
      <c r="D1148" s="7" t="s">
        <v>2380</v>
      </c>
      <c r="E1148" s="7" t="s">
        <v>2380</v>
      </c>
      <c r="F1148" s="7" t="s">
        <v>2380</v>
      </c>
      <c r="G1148" s="7">
        <f>IF('OG Medical Examinations'!G1148="No major surgery",0,VALUE('OG Medical Examinations'!G1148))</f>
        <v>1</v>
      </c>
      <c r="H1148" s="7" t="s">
        <v>2380</v>
      </c>
      <c r="I1148" s="7" t="str">
        <f t="shared" si="17"/>
        <v>Obesity</v>
      </c>
    </row>
    <row r="1149" spans="1:9" x14ac:dyDescent="0.25">
      <c r="A1149" s="7" t="s">
        <v>1223</v>
      </c>
      <c r="B1149" s="7">
        <v>26.72</v>
      </c>
      <c r="C1149" s="7">
        <v>5.75</v>
      </c>
      <c r="D1149" s="7" t="s">
        <v>2380</v>
      </c>
      <c r="E1149" s="7" t="s">
        <v>2380</v>
      </c>
      <c r="F1149" s="7" t="s">
        <v>2380</v>
      </c>
      <c r="G1149" s="7">
        <f>IF('OG Medical Examinations'!G1149="No major surgery",0,VALUE('OG Medical Examinations'!G1149))</f>
        <v>2</v>
      </c>
      <c r="H1149" s="7" t="s">
        <v>2380</v>
      </c>
      <c r="I1149" s="7" t="str">
        <f t="shared" si="17"/>
        <v>Overweight</v>
      </c>
    </row>
    <row r="1150" spans="1:9" x14ac:dyDescent="0.25">
      <c r="A1150" s="7" t="s">
        <v>1222</v>
      </c>
      <c r="B1150" s="7">
        <v>26.67</v>
      </c>
      <c r="C1150" s="7">
        <v>5.81</v>
      </c>
      <c r="D1150" s="7" t="s">
        <v>2380</v>
      </c>
      <c r="E1150" s="7" t="s">
        <v>2380</v>
      </c>
      <c r="F1150" s="7" t="s">
        <v>2380</v>
      </c>
      <c r="G1150" s="7">
        <f>IF('OG Medical Examinations'!G1150="No major surgery",0,VALUE('OG Medical Examinations'!G1150))</f>
        <v>2</v>
      </c>
      <c r="H1150" s="7" t="s">
        <v>2380</v>
      </c>
      <c r="I1150" s="7" t="str">
        <f t="shared" si="17"/>
        <v>Overweight</v>
      </c>
    </row>
    <row r="1151" spans="1:9" x14ac:dyDescent="0.25">
      <c r="A1151" s="7" t="s">
        <v>1221</v>
      </c>
      <c r="B1151" s="7">
        <v>42.68</v>
      </c>
      <c r="C1151" s="7">
        <v>9.2799999999999994</v>
      </c>
      <c r="D1151" s="7" t="s">
        <v>2380</v>
      </c>
      <c r="E1151" s="7" t="s">
        <v>2380</v>
      </c>
      <c r="F1151" s="7" t="s">
        <v>2380</v>
      </c>
      <c r="G1151" s="7">
        <f>IF('OG Medical Examinations'!G1151="No major surgery",0,VALUE('OG Medical Examinations'!G1151))</f>
        <v>2</v>
      </c>
      <c r="H1151" s="7" t="s">
        <v>2380</v>
      </c>
      <c r="I1151" s="7" t="str">
        <f t="shared" si="17"/>
        <v>Obesity</v>
      </c>
    </row>
    <row r="1152" spans="1:9" x14ac:dyDescent="0.25">
      <c r="A1152" s="7" t="s">
        <v>1220</v>
      </c>
      <c r="B1152" s="7">
        <v>24.31</v>
      </c>
      <c r="C1152" s="7">
        <v>6.37</v>
      </c>
      <c r="D1152" s="7" t="s">
        <v>2380</v>
      </c>
      <c r="E1152" s="7" t="s">
        <v>2380</v>
      </c>
      <c r="F1152" s="7" t="s">
        <v>2380</v>
      </c>
      <c r="G1152" s="7">
        <f>IF('OG Medical Examinations'!G1152="No major surgery",0,VALUE('OG Medical Examinations'!G1152))</f>
        <v>0</v>
      </c>
      <c r="H1152" s="7" t="s">
        <v>2380</v>
      </c>
      <c r="I1152" s="7" t="str">
        <f t="shared" si="17"/>
        <v>Normal Weight</v>
      </c>
    </row>
    <row r="1153" spans="1:9" x14ac:dyDescent="0.25">
      <c r="A1153" s="7" t="s">
        <v>1219</v>
      </c>
      <c r="B1153" s="7">
        <v>44.75</v>
      </c>
      <c r="C1153" s="7">
        <v>5.09</v>
      </c>
      <c r="D1153" s="7" t="s">
        <v>2383</v>
      </c>
      <c r="E1153" s="7" t="s">
        <v>2380</v>
      </c>
      <c r="F1153" s="7" t="s">
        <v>2380</v>
      </c>
      <c r="G1153" s="7">
        <f>IF('OG Medical Examinations'!G1153="No major surgery",0,VALUE('OG Medical Examinations'!G1153))</f>
        <v>0</v>
      </c>
      <c r="H1153" s="7" t="s">
        <v>2380</v>
      </c>
      <c r="I1153" s="7" t="str">
        <f t="shared" si="17"/>
        <v>Obesity</v>
      </c>
    </row>
    <row r="1154" spans="1:9" x14ac:dyDescent="0.25">
      <c r="A1154" s="7" t="s">
        <v>1218</v>
      </c>
      <c r="B1154" s="7">
        <v>30.78</v>
      </c>
      <c r="C1154" s="7">
        <v>7.94</v>
      </c>
      <c r="D1154" s="7" t="s">
        <v>2380</v>
      </c>
      <c r="E1154" s="7" t="s">
        <v>2380</v>
      </c>
      <c r="F1154" s="7" t="s">
        <v>2380</v>
      </c>
      <c r="G1154" s="7">
        <f>IF('OG Medical Examinations'!G1154="No major surgery",0,VALUE('OG Medical Examinations'!G1154))</f>
        <v>2</v>
      </c>
      <c r="H1154" s="7" t="s">
        <v>2380</v>
      </c>
      <c r="I1154" s="7" t="str">
        <f t="shared" ref="I1154:I1217" si="18">IF(B1154&lt;18.5,"Underweight",IF(B1154&lt;25,"Normal Weight",IF(B1154&lt;30,"Overweight","Obesity")))</f>
        <v>Obesity</v>
      </c>
    </row>
    <row r="1155" spans="1:9" x14ac:dyDescent="0.25">
      <c r="A1155" s="7" t="s">
        <v>1217</v>
      </c>
      <c r="B1155" s="7">
        <v>21.86</v>
      </c>
      <c r="C1155" s="7">
        <v>10.95</v>
      </c>
      <c r="D1155" s="7" t="s">
        <v>2380</v>
      </c>
      <c r="E1155" s="7" t="s">
        <v>2380</v>
      </c>
      <c r="F1155" s="7" t="s">
        <v>2380</v>
      </c>
      <c r="G1155" s="7">
        <f>IF('OG Medical Examinations'!G1155="No major surgery",0,VALUE('OG Medical Examinations'!G1155))</f>
        <v>0</v>
      </c>
      <c r="H1155" s="7" t="s">
        <v>2380</v>
      </c>
      <c r="I1155" s="7" t="str">
        <f t="shared" si="18"/>
        <v>Normal Weight</v>
      </c>
    </row>
    <row r="1156" spans="1:9" x14ac:dyDescent="0.25">
      <c r="A1156" s="7" t="s">
        <v>1216</v>
      </c>
      <c r="B1156" s="7">
        <v>49.09</v>
      </c>
      <c r="C1156" s="7">
        <v>6.3</v>
      </c>
      <c r="D1156" s="7" t="s">
        <v>2383</v>
      </c>
      <c r="E1156" s="7" t="s">
        <v>2380</v>
      </c>
      <c r="F1156" s="7" t="s">
        <v>2380</v>
      </c>
      <c r="G1156" s="7">
        <f>IF('OG Medical Examinations'!G1156="No major surgery",0,VALUE('OG Medical Examinations'!G1156))</f>
        <v>0</v>
      </c>
      <c r="H1156" s="7" t="s">
        <v>2380</v>
      </c>
      <c r="I1156" s="7" t="str">
        <f t="shared" si="18"/>
        <v>Obesity</v>
      </c>
    </row>
    <row r="1157" spans="1:9" x14ac:dyDescent="0.25">
      <c r="A1157" s="7" t="s">
        <v>1215</v>
      </c>
      <c r="B1157" s="7">
        <v>47.74</v>
      </c>
      <c r="C1157" s="7">
        <v>8.0500000000000007</v>
      </c>
      <c r="D1157" s="7" t="s">
        <v>2383</v>
      </c>
      <c r="E1157" s="7" t="s">
        <v>2380</v>
      </c>
      <c r="F1157" s="7" t="s">
        <v>2380</v>
      </c>
      <c r="G1157" s="7">
        <f>IF('OG Medical Examinations'!G1157="No major surgery",0,VALUE('OG Medical Examinations'!G1157))</f>
        <v>2</v>
      </c>
      <c r="H1157" s="7" t="s">
        <v>2380</v>
      </c>
      <c r="I1157" s="7" t="str">
        <f t="shared" si="18"/>
        <v>Obesity</v>
      </c>
    </row>
    <row r="1158" spans="1:9" x14ac:dyDescent="0.25">
      <c r="A1158" s="7" t="s">
        <v>1214</v>
      </c>
      <c r="B1158" s="7">
        <v>30.2</v>
      </c>
      <c r="C1158" s="7">
        <v>9.8800000000000008</v>
      </c>
      <c r="D1158" s="7" t="s">
        <v>2383</v>
      </c>
      <c r="E1158" s="7" t="s">
        <v>2380</v>
      </c>
      <c r="F1158" s="7" t="s">
        <v>2380</v>
      </c>
      <c r="G1158" s="7">
        <f>IF('OG Medical Examinations'!G1158="No major surgery",0,VALUE('OG Medical Examinations'!G1158))</f>
        <v>2</v>
      </c>
      <c r="H1158" s="7" t="s">
        <v>2380</v>
      </c>
      <c r="I1158" s="7" t="str">
        <f t="shared" si="18"/>
        <v>Obesity</v>
      </c>
    </row>
    <row r="1159" spans="1:9" x14ac:dyDescent="0.25">
      <c r="A1159" s="7" t="s">
        <v>1213</v>
      </c>
      <c r="B1159" s="7">
        <v>33.25</v>
      </c>
      <c r="C1159" s="7">
        <v>7.42</v>
      </c>
      <c r="D1159" s="7" t="s">
        <v>2383</v>
      </c>
      <c r="E1159" s="7" t="s">
        <v>2380</v>
      </c>
      <c r="F1159" s="7" t="s">
        <v>2380</v>
      </c>
      <c r="G1159" s="7">
        <f>IF('OG Medical Examinations'!G1159="No major surgery",0,VALUE('OG Medical Examinations'!G1159))</f>
        <v>2</v>
      </c>
      <c r="H1159" s="7" t="s">
        <v>2380</v>
      </c>
      <c r="I1159" s="7" t="str">
        <f t="shared" si="18"/>
        <v>Obesity</v>
      </c>
    </row>
    <row r="1160" spans="1:9" x14ac:dyDescent="0.25">
      <c r="A1160" s="7" t="s">
        <v>1212</v>
      </c>
      <c r="B1160" s="7">
        <v>26.6</v>
      </c>
      <c r="C1160" s="7">
        <v>8.4499999999999993</v>
      </c>
      <c r="D1160" s="7" t="s">
        <v>2383</v>
      </c>
      <c r="E1160" s="7" t="s">
        <v>2380</v>
      </c>
      <c r="F1160" s="7" t="s">
        <v>2380</v>
      </c>
      <c r="G1160" s="7">
        <f>IF('OG Medical Examinations'!G1160="No major surgery",0,VALUE('OG Medical Examinations'!G1160))</f>
        <v>1</v>
      </c>
      <c r="H1160" s="7" t="s">
        <v>2380</v>
      </c>
      <c r="I1160" s="7" t="str">
        <f t="shared" si="18"/>
        <v>Overweight</v>
      </c>
    </row>
    <row r="1161" spans="1:9" x14ac:dyDescent="0.25">
      <c r="A1161" s="7" t="s">
        <v>1211</v>
      </c>
      <c r="B1161" s="7">
        <v>26.35</v>
      </c>
      <c r="C1161" s="7">
        <v>6.21</v>
      </c>
      <c r="D1161" s="7" t="s">
        <v>2380</v>
      </c>
      <c r="E1161" s="7" t="s">
        <v>2380</v>
      </c>
      <c r="F1161" s="7" t="s">
        <v>2380</v>
      </c>
      <c r="G1161" s="7">
        <f>IF('OG Medical Examinations'!G1161="No major surgery",0,VALUE('OG Medical Examinations'!G1161))</f>
        <v>2</v>
      </c>
      <c r="H1161" s="7" t="s">
        <v>2380</v>
      </c>
      <c r="I1161" s="7" t="str">
        <f t="shared" si="18"/>
        <v>Overweight</v>
      </c>
    </row>
    <row r="1162" spans="1:9" x14ac:dyDescent="0.25">
      <c r="A1162" s="7" t="s">
        <v>1210</v>
      </c>
      <c r="B1162" s="7">
        <v>39.994999999999997</v>
      </c>
      <c r="C1162" s="7">
        <v>4.6500000000000004</v>
      </c>
      <c r="D1162" s="7" t="s">
        <v>2380</v>
      </c>
      <c r="E1162" s="7" t="s">
        <v>2380</v>
      </c>
      <c r="F1162" s="7" t="s">
        <v>2380</v>
      </c>
      <c r="G1162" s="7">
        <f>IF('OG Medical Examinations'!G1162="No major surgery",0,VALUE('OG Medical Examinations'!G1162))</f>
        <v>0</v>
      </c>
      <c r="H1162" s="7" t="s">
        <v>2380</v>
      </c>
      <c r="I1162" s="7" t="str">
        <f t="shared" si="18"/>
        <v>Obesity</v>
      </c>
    </row>
    <row r="1163" spans="1:9" x14ac:dyDescent="0.25">
      <c r="A1163" s="7" t="s">
        <v>1209</v>
      </c>
      <c r="B1163" s="7">
        <v>22.92</v>
      </c>
      <c r="C1163" s="7">
        <v>5.87</v>
      </c>
      <c r="D1163" s="7" t="s">
        <v>2383</v>
      </c>
      <c r="E1163" s="7" t="s">
        <v>2380</v>
      </c>
      <c r="F1163" s="7" t="s">
        <v>2380</v>
      </c>
      <c r="G1163" s="7">
        <f>IF('OG Medical Examinations'!G1163="No major surgery",0,VALUE('OG Medical Examinations'!G1163))</f>
        <v>1</v>
      </c>
      <c r="H1163" s="7" t="s">
        <v>2380</v>
      </c>
      <c r="I1163" s="7" t="str">
        <f t="shared" si="18"/>
        <v>Normal Weight</v>
      </c>
    </row>
    <row r="1164" spans="1:9" x14ac:dyDescent="0.25">
      <c r="A1164" s="7" t="s">
        <v>1208</v>
      </c>
      <c r="B1164" s="7">
        <v>24.78</v>
      </c>
      <c r="C1164" s="7">
        <v>4.24</v>
      </c>
      <c r="D1164" s="7" t="s">
        <v>2383</v>
      </c>
      <c r="E1164" s="7" t="s">
        <v>2380</v>
      </c>
      <c r="F1164" s="7" t="s">
        <v>2380</v>
      </c>
      <c r="G1164" s="7">
        <f>IF('OG Medical Examinations'!G1164="No major surgery",0,VALUE('OG Medical Examinations'!G1164))</f>
        <v>2</v>
      </c>
      <c r="H1164" s="7" t="s">
        <v>2380</v>
      </c>
      <c r="I1164" s="7" t="str">
        <f t="shared" si="18"/>
        <v>Normal Weight</v>
      </c>
    </row>
    <row r="1165" spans="1:9" x14ac:dyDescent="0.25">
      <c r="A1165" s="7" t="s">
        <v>1207</v>
      </c>
      <c r="B1165" s="7">
        <v>34.07</v>
      </c>
      <c r="C1165" s="7">
        <v>7.81</v>
      </c>
      <c r="D1165" s="7" t="s">
        <v>2383</v>
      </c>
      <c r="E1165" s="7" t="s">
        <v>2380</v>
      </c>
      <c r="F1165" s="7" t="s">
        <v>2380</v>
      </c>
      <c r="G1165" s="7">
        <f>IF('OG Medical Examinations'!G1165="No major surgery",0,VALUE('OG Medical Examinations'!G1165))</f>
        <v>0</v>
      </c>
      <c r="H1165" s="7" t="s">
        <v>2380</v>
      </c>
      <c r="I1165" s="7" t="str">
        <f t="shared" si="18"/>
        <v>Obesity</v>
      </c>
    </row>
    <row r="1166" spans="1:9" x14ac:dyDescent="0.25">
      <c r="A1166" s="7" t="s">
        <v>1206</v>
      </c>
      <c r="B1166" s="7">
        <v>30.14</v>
      </c>
      <c r="C1166" s="7">
        <v>9.85</v>
      </c>
      <c r="D1166" s="7" t="s">
        <v>2380</v>
      </c>
      <c r="E1166" s="7" t="s">
        <v>2380</v>
      </c>
      <c r="F1166" s="7" t="s">
        <v>2380</v>
      </c>
      <c r="G1166" s="7">
        <f>IF('OG Medical Examinations'!G1166="No major surgery",0,VALUE('OG Medical Examinations'!G1166))</f>
        <v>0</v>
      </c>
      <c r="H1166" s="7" t="s">
        <v>2380</v>
      </c>
      <c r="I1166" s="7" t="str">
        <f t="shared" si="18"/>
        <v>Obesity</v>
      </c>
    </row>
    <row r="1167" spans="1:9" x14ac:dyDescent="0.25">
      <c r="A1167" s="7" t="s">
        <v>1205</v>
      </c>
      <c r="B1167" s="7">
        <v>18.05</v>
      </c>
      <c r="C1167" s="7">
        <v>6.94</v>
      </c>
      <c r="D1167" s="7" t="s">
        <v>2380</v>
      </c>
      <c r="E1167" s="7" t="s">
        <v>2380</v>
      </c>
      <c r="F1167" s="7" t="s">
        <v>2380</v>
      </c>
      <c r="G1167" s="7">
        <f>IF('OG Medical Examinations'!G1167="No major surgery",0,VALUE('OG Medical Examinations'!G1167))</f>
        <v>0</v>
      </c>
      <c r="H1167" s="7" t="s">
        <v>2380</v>
      </c>
      <c r="I1167" s="7" t="str">
        <f t="shared" si="18"/>
        <v>Underweight</v>
      </c>
    </row>
    <row r="1168" spans="1:9" x14ac:dyDescent="0.25">
      <c r="A1168" s="7" t="s">
        <v>1204</v>
      </c>
      <c r="B1168" s="7">
        <v>37.4</v>
      </c>
      <c r="C1168" s="7">
        <v>11.3</v>
      </c>
      <c r="D1168" s="7" t="s">
        <v>2383</v>
      </c>
      <c r="E1168" s="7" t="s">
        <v>2380</v>
      </c>
      <c r="F1168" s="7" t="s">
        <v>2380</v>
      </c>
      <c r="G1168" s="7">
        <f>IF('OG Medical Examinations'!G1168="No major surgery",0,VALUE('OG Medical Examinations'!G1168))</f>
        <v>2</v>
      </c>
      <c r="H1168" s="7" t="s">
        <v>2380</v>
      </c>
      <c r="I1168" s="7" t="str">
        <f t="shared" si="18"/>
        <v>Obesity</v>
      </c>
    </row>
    <row r="1169" spans="1:9" x14ac:dyDescent="0.25">
      <c r="A1169" s="7" t="s">
        <v>1203</v>
      </c>
      <c r="B1169" s="7">
        <v>25.75</v>
      </c>
      <c r="C1169" s="7">
        <v>9.23</v>
      </c>
      <c r="D1169" s="7" t="s">
        <v>2380</v>
      </c>
      <c r="E1169" s="7" t="s">
        <v>2380</v>
      </c>
      <c r="F1169" s="7" t="s">
        <v>2380</v>
      </c>
      <c r="G1169" s="7">
        <f>IF('OG Medical Examinations'!G1169="No major surgery",0,VALUE('OG Medical Examinations'!G1169))</f>
        <v>0</v>
      </c>
      <c r="H1169" s="7" t="s">
        <v>2380</v>
      </c>
      <c r="I1169" s="7" t="str">
        <f t="shared" si="18"/>
        <v>Overweight</v>
      </c>
    </row>
    <row r="1170" spans="1:9" x14ac:dyDescent="0.25">
      <c r="A1170" s="7" t="s">
        <v>1202</v>
      </c>
      <c r="B1170" s="7">
        <v>32.299999999999997</v>
      </c>
      <c r="C1170" s="7">
        <v>4.37</v>
      </c>
      <c r="D1170" s="7" t="s">
        <v>2380</v>
      </c>
      <c r="E1170" s="7" t="s">
        <v>2380</v>
      </c>
      <c r="F1170" s="7" t="s">
        <v>2380</v>
      </c>
      <c r="G1170" s="7">
        <f>IF('OG Medical Examinations'!G1170="No major surgery",0,VALUE('OG Medical Examinations'!G1170))</f>
        <v>2</v>
      </c>
      <c r="H1170" s="7" t="s">
        <v>2380</v>
      </c>
      <c r="I1170" s="7" t="str">
        <f t="shared" si="18"/>
        <v>Obesity</v>
      </c>
    </row>
    <row r="1171" spans="1:9" x14ac:dyDescent="0.25">
      <c r="A1171" s="7" t="s">
        <v>1201</v>
      </c>
      <c r="B1171" s="7">
        <v>28.61</v>
      </c>
      <c r="C1171" s="7">
        <v>5.76</v>
      </c>
      <c r="D1171" s="7" t="s">
        <v>2380</v>
      </c>
      <c r="E1171" s="7" t="s">
        <v>2380</v>
      </c>
      <c r="F1171" s="7" t="s">
        <v>2383</v>
      </c>
      <c r="G1171" s="7">
        <f>IF('OG Medical Examinations'!G1171="No major surgery",0,VALUE('OG Medical Examinations'!G1171))</f>
        <v>1</v>
      </c>
      <c r="H1171" s="7" t="s">
        <v>2380</v>
      </c>
      <c r="I1171" s="7" t="str">
        <f t="shared" si="18"/>
        <v>Overweight</v>
      </c>
    </row>
    <row r="1172" spans="1:9" x14ac:dyDescent="0.25">
      <c r="A1172" s="7" t="s">
        <v>1200</v>
      </c>
      <c r="B1172" s="7">
        <v>45.41</v>
      </c>
      <c r="C1172" s="7">
        <v>4.96</v>
      </c>
      <c r="D1172" s="7" t="s">
        <v>2380</v>
      </c>
      <c r="E1172" s="7" t="s">
        <v>2380</v>
      </c>
      <c r="F1172" s="7" t="s">
        <v>2380</v>
      </c>
      <c r="G1172" s="7">
        <f>IF('OG Medical Examinations'!G1172="No major surgery",0,VALUE('OG Medical Examinations'!G1172))</f>
        <v>1</v>
      </c>
      <c r="H1172" s="7" t="s">
        <v>2380</v>
      </c>
      <c r="I1172" s="7" t="str">
        <f t="shared" si="18"/>
        <v>Obesity</v>
      </c>
    </row>
    <row r="1173" spans="1:9" x14ac:dyDescent="0.25">
      <c r="A1173" s="7" t="s">
        <v>1199</v>
      </c>
      <c r="B1173" s="7">
        <v>31.2</v>
      </c>
      <c r="C1173" s="7">
        <v>11.04</v>
      </c>
      <c r="D1173" s="7" t="s">
        <v>2383</v>
      </c>
      <c r="E1173" s="7" t="s">
        <v>2380</v>
      </c>
      <c r="F1173" s="7" t="s">
        <v>2380</v>
      </c>
      <c r="G1173" s="7">
        <f>IF('OG Medical Examinations'!G1173="No major surgery",0,VALUE('OG Medical Examinations'!G1173))</f>
        <v>2</v>
      </c>
      <c r="H1173" s="7" t="s">
        <v>2380</v>
      </c>
      <c r="I1173" s="7" t="str">
        <f t="shared" si="18"/>
        <v>Obesity</v>
      </c>
    </row>
    <row r="1174" spans="1:9" x14ac:dyDescent="0.25">
      <c r="A1174" s="7" t="s">
        <v>1198</v>
      </c>
      <c r="B1174" s="7">
        <v>29.83</v>
      </c>
      <c r="C1174" s="7">
        <v>7.81</v>
      </c>
      <c r="D1174" s="7" t="s">
        <v>2383</v>
      </c>
      <c r="E1174" s="7" t="s">
        <v>2380</v>
      </c>
      <c r="F1174" s="7" t="s">
        <v>2380</v>
      </c>
      <c r="G1174" s="7">
        <f>IF('OG Medical Examinations'!G1174="No major surgery",0,VALUE('OG Medical Examinations'!G1174))</f>
        <v>1</v>
      </c>
      <c r="H1174" s="7" t="s">
        <v>2380</v>
      </c>
      <c r="I1174" s="7" t="str">
        <f t="shared" si="18"/>
        <v>Overweight</v>
      </c>
    </row>
    <row r="1175" spans="1:9" x14ac:dyDescent="0.25">
      <c r="A1175" s="7" t="s">
        <v>1197</v>
      </c>
      <c r="B1175" s="7">
        <v>29.06</v>
      </c>
      <c r="C1175" s="7">
        <v>4.55</v>
      </c>
      <c r="D1175" s="7" t="s">
        <v>2380</v>
      </c>
      <c r="E1175" s="7" t="s">
        <v>2380</v>
      </c>
      <c r="F1175" s="7" t="s">
        <v>2380</v>
      </c>
      <c r="G1175" s="7">
        <f>IF('OG Medical Examinations'!G1175="No major surgery",0,VALUE('OG Medical Examinations'!G1175))</f>
        <v>0</v>
      </c>
      <c r="H1175" s="7" t="s">
        <v>2380</v>
      </c>
      <c r="I1175" s="7" t="str">
        <f t="shared" si="18"/>
        <v>Overweight</v>
      </c>
    </row>
    <row r="1176" spans="1:9" x14ac:dyDescent="0.25">
      <c r="A1176" s="7" t="s">
        <v>1196</v>
      </c>
      <c r="B1176" s="7">
        <v>27.454999999999998</v>
      </c>
      <c r="C1176" s="7">
        <v>6.13</v>
      </c>
      <c r="D1176" s="7" t="s">
        <v>2380</v>
      </c>
      <c r="E1176" s="7" t="s">
        <v>2380</v>
      </c>
      <c r="F1176" s="7" t="s">
        <v>2380</v>
      </c>
      <c r="G1176" s="7">
        <f>IF('OG Medical Examinations'!G1176="No major surgery",0,VALUE('OG Medical Examinations'!G1176))</f>
        <v>2</v>
      </c>
      <c r="H1176" s="7" t="s">
        <v>2380</v>
      </c>
      <c r="I1176" s="7" t="str">
        <f t="shared" si="18"/>
        <v>Overweight</v>
      </c>
    </row>
    <row r="1177" spans="1:9" x14ac:dyDescent="0.25">
      <c r="A1177" s="7" t="s">
        <v>1195</v>
      </c>
      <c r="B1177" s="7">
        <v>23.01</v>
      </c>
      <c r="C1177" s="7">
        <v>6.04</v>
      </c>
      <c r="D1177" s="7" t="s">
        <v>2383</v>
      </c>
      <c r="E1177" s="7" t="s">
        <v>2380</v>
      </c>
      <c r="F1177" s="7" t="s">
        <v>2380</v>
      </c>
      <c r="G1177" s="7">
        <f>IF('OG Medical Examinations'!G1177="No major surgery",0,VALUE('OG Medical Examinations'!G1177))</f>
        <v>1</v>
      </c>
      <c r="H1177" s="7" t="s">
        <v>2380</v>
      </c>
      <c r="I1177" s="7" t="str">
        <f t="shared" si="18"/>
        <v>Normal Weight</v>
      </c>
    </row>
    <row r="1178" spans="1:9" x14ac:dyDescent="0.25">
      <c r="A1178" s="7" t="s">
        <v>1194</v>
      </c>
      <c r="B1178" s="7">
        <v>31.39</v>
      </c>
      <c r="C1178" s="7">
        <v>8.85</v>
      </c>
      <c r="D1178" s="7" t="s">
        <v>2383</v>
      </c>
      <c r="E1178" s="7" t="s">
        <v>2380</v>
      </c>
      <c r="F1178" s="7" t="s">
        <v>2380</v>
      </c>
      <c r="G1178" s="7">
        <f>IF('OG Medical Examinations'!G1178="No major surgery",0,VALUE('OG Medical Examinations'!G1178))</f>
        <v>0</v>
      </c>
      <c r="H1178" s="7" t="s">
        <v>2380</v>
      </c>
      <c r="I1178" s="7" t="str">
        <f t="shared" si="18"/>
        <v>Obesity</v>
      </c>
    </row>
    <row r="1179" spans="1:9" x14ac:dyDescent="0.25">
      <c r="A1179" s="7" t="s">
        <v>1193</v>
      </c>
      <c r="B1179" s="7">
        <v>34.770000000000003</v>
      </c>
      <c r="C1179" s="7">
        <v>10.54</v>
      </c>
      <c r="D1179" s="7" t="s">
        <v>2380</v>
      </c>
      <c r="E1179" s="7" t="s">
        <v>2380</v>
      </c>
      <c r="F1179" s="7" t="s">
        <v>2380</v>
      </c>
      <c r="G1179" s="7">
        <f>IF('OG Medical Examinations'!G1179="No major surgery",0,VALUE('OG Medical Examinations'!G1179))</f>
        <v>2</v>
      </c>
      <c r="H1179" s="7" t="s">
        <v>2380</v>
      </c>
      <c r="I1179" s="7" t="str">
        <f t="shared" si="18"/>
        <v>Obesity</v>
      </c>
    </row>
    <row r="1180" spans="1:9" x14ac:dyDescent="0.25">
      <c r="A1180" s="7" t="s">
        <v>1192</v>
      </c>
      <c r="B1180" s="7">
        <v>24.48</v>
      </c>
      <c r="C1180" s="7">
        <v>4.37</v>
      </c>
      <c r="D1180" s="7" t="s">
        <v>2383</v>
      </c>
      <c r="E1180" s="7" t="s">
        <v>2380</v>
      </c>
      <c r="F1180" s="7" t="s">
        <v>2380</v>
      </c>
      <c r="G1180" s="7">
        <f>IF('OG Medical Examinations'!G1180="No major surgery",0,VALUE('OG Medical Examinations'!G1180))</f>
        <v>2</v>
      </c>
      <c r="H1180" s="7" t="s">
        <v>2380</v>
      </c>
      <c r="I1180" s="7" t="str">
        <f t="shared" si="18"/>
        <v>Normal Weight</v>
      </c>
    </row>
    <row r="1181" spans="1:9" x14ac:dyDescent="0.25">
      <c r="A1181" s="7" t="s">
        <v>1191</v>
      </c>
      <c r="B1181" s="7">
        <v>22.61</v>
      </c>
      <c r="C1181" s="7">
        <v>9.6300000000000008</v>
      </c>
      <c r="D1181" s="7" t="s">
        <v>2380</v>
      </c>
      <c r="E1181" s="7" t="s">
        <v>2380</v>
      </c>
      <c r="F1181" s="7" t="s">
        <v>2380</v>
      </c>
      <c r="G1181" s="7">
        <f>IF('OG Medical Examinations'!G1181="No major surgery",0,VALUE('OG Medical Examinations'!G1181))</f>
        <v>2</v>
      </c>
      <c r="H1181" s="7" t="s">
        <v>2380</v>
      </c>
      <c r="I1181" s="7" t="str">
        <f t="shared" si="18"/>
        <v>Normal Weight</v>
      </c>
    </row>
    <row r="1182" spans="1:9" x14ac:dyDescent="0.25">
      <c r="A1182" s="7" t="s">
        <v>1190</v>
      </c>
      <c r="B1182" s="7">
        <v>34.299999999999997</v>
      </c>
      <c r="C1182" s="7">
        <v>10.37</v>
      </c>
      <c r="D1182" s="7" t="s">
        <v>2380</v>
      </c>
      <c r="E1182" s="7" t="s">
        <v>2380</v>
      </c>
      <c r="F1182" s="7" t="s">
        <v>2380</v>
      </c>
      <c r="G1182" s="7">
        <f>IF('OG Medical Examinations'!G1182="No major surgery",0,VALUE('OG Medical Examinations'!G1182))</f>
        <v>0</v>
      </c>
      <c r="H1182" s="7" t="s">
        <v>2380</v>
      </c>
      <c r="I1182" s="7" t="str">
        <f t="shared" si="18"/>
        <v>Obesity</v>
      </c>
    </row>
    <row r="1183" spans="1:9" x14ac:dyDescent="0.25">
      <c r="A1183" s="7" t="s">
        <v>1189</v>
      </c>
      <c r="B1183" s="7">
        <v>46.09</v>
      </c>
      <c r="C1183" s="7">
        <v>5.44</v>
      </c>
      <c r="D1183" s="7" t="s">
        <v>2380</v>
      </c>
      <c r="E1183" s="7" t="s">
        <v>2380</v>
      </c>
      <c r="F1183" s="7" t="s">
        <v>2380</v>
      </c>
      <c r="G1183" s="7">
        <f>IF('OG Medical Examinations'!G1183="No major surgery",0,VALUE('OG Medical Examinations'!G1183))</f>
        <v>2</v>
      </c>
      <c r="H1183" s="7" t="s">
        <v>2380</v>
      </c>
      <c r="I1183" s="7" t="str">
        <f t="shared" si="18"/>
        <v>Obesity</v>
      </c>
    </row>
    <row r="1184" spans="1:9" x14ac:dyDescent="0.25">
      <c r="A1184" s="7" t="s">
        <v>1188</v>
      </c>
      <c r="B1184" s="7">
        <v>44.744999999999997</v>
      </c>
      <c r="C1184" s="7">
        <v>5.19</v>
      </c>
      <c r="D1184" s="7" t="s">
        <v>2380</v>
      </c>
      <c r="E1184" s="7" t="s">
        <v>2380</v>
      </c>
      <c r="F1184" s="7" t="s">
        <v>2380</v>
      </c>
      <c r="G1184" s="7">
        <f>IF('OG Medical Examinations'!G1184="No major surgery",0,VALUE('OG Medical Examinations'!G1184))</f>
        <v>2</v>
      </c>
      <c r="H1184" s="7" t="s">
        <v>2380</v>
      </c>
      <c r="I1184" s="7" t="str">
        <f t="shared" si="18"/>
        <v>Obesity</v>
      </c>
    </row>
    <row r="1185" spans="1:9" x14ac:dyDescent="0.25">
      <c r="A1185" s="7" t="s">
        <v>1187</v>
      </c>
      <c r="B1185" s="7">
        <v>26.33</v>
      </c>
      <c r="C1185" s="7">
        <v>11.8</v>
      </c>
      <c r="D1185" s="7" t="s">
        <v>2383</v>
      </c>
      <c r="E1185" s="7" t="s">
        <v>2380</v>
      </c>
      <c r="F1185" s="7" t="s">
        <v>2380</v>
      </c>
      <c r="G1185" s="7">
        <f>IF('OG Medical Examinations'!G1185="No major surgery",0,VALUE('OG Medical Examinations'!G1185))</f>
        <v>1</v>
      </c>
      <c r="H1185" s="7" t="s">
        <v>2380</v>
      </c>
      <c r="I1185" s="7" t="str">
        <f t="shared" si="18"/>
        <v>Overweight</v>
      </c>
    </row>
    <row r="1186" spans="1:9" x14ac:dyDescent="0.25">
      <c r="A1186" s="7" t="s">
        <v>1186</v>
      </c>
      <c r="B1186" s="7">
        <v>26.6</v>
      </c>
      <c r="C1186" s="7">
        <v>8.3800000000000008</v>
      </c>
      <c r="D1186" s="7" t="s">
        <v>2380</v>
      </c>
      <c r="E1186" s="7" t="s">
        <v>2380</v>
      </c>
      <c r="F1186" s="7" t="s">
        <v>2380</v>
      </c>
      <c r="G1186" s="7">
        <f>IF('OG Medical Examinations'!G1186="No major surgery",0,VALUE('OG Medical Examinations'!G1186))</f>
        <v>2</v>
      </c>
      <c r="H1186" s="7" t="s">
        <v>2380</v>
      </c>
      <c r="I1186" s="7" t="str">
        <f t="shared" si="18"/>
        <v>Overweight</v>
      </c>
    </row>
    <row r="1187" spans="1:9" x14ac:dyDescent="0.25">
      <c r="A1187" s="7" t="s">
        <v>1185</v>
      </c>
      <c r="B1187" s="7">
        <v>27.5</v>
      </c>
      <c r="C1187" s="7">
        <v>7.58</v>
      </c>
      <c r="D1187" s="7" t="s">
        <v>2380</v>
      </c>
      <c r="E1187" s="7" t="s">
        <v>2380</v>
      </c>
      <c r="F1187" s="7" t="s">
        <v>2380</v>
      </c>
      <c r="G1187" s="7">
        <f>IF('OG Medical Examinations'!G1187="No major surgery",0,VALUE('OG Medical Examinations'!G1187))</f>
        <v>0</v>
      </c>
      <c r="H1187" s="7" t="s">
        <v>2380</v>
      </c>
      <c r="I1187" s="7" t="str">
        <f t="shared" si="18"/>
        <v>Overweight</v>
      </c>
    </row>
    <row r="1188" spans="1:9" x14ac:dyDescent="0.25">
      <c r="A1188" s="7" t="s">
        <v>1184</v>
      </c>
      <c r="B1188" s="7">
        <v>41.55</v>
      </c>
      <c r="C1188" s="7">
        <v>4.6100000000000003</v>
      </c>
      <c r="D1188" s="7" t="s">
        <v>2380</v>
      </c>
      <c r="E1188" s="7" t="s">
        <v>2380</v>
      </c>
      <c r="F1188" s="7" t="s">
        <v>2380</v>
      </c>
      <c r="G1188" s="7">
        <f>IF('OG Medical Examinations'!G1188="No major surgery",0,VALUE('OG Medical Examinations'!G1188))</f>
        <v>1</v>
      </c>
      <c r="H1188" s="7" t="s">
        <v>2380</v>
      </c>
      <c r="I1188" s="7" t="str">
        <f t="shared" si="18"/>
        <v>Obesity</v>
      </c>
    </row>
    <row r="1189" spans="1:9" x14ac:dyDescent="0.25">
      <c r="A1189" s="7" t="s">
        <v>1183</v>
      </c>
      <c r="B1189" s="7">
        <v>41.47</v>
      </c>
      <c r="C1189" s="7">
        <v>4.7</v>
      </c>
      <c r="D1189" s="7" t="s">
        <v>2383</v>
      </c>
      <c r="E1189" s="7" t="s">
        <v>2380</v>
      </c>
      <c r="F1189" s="7" t="s">
        <v>2383</v>
      </c>
      <c r="G1189" s="7">
        <f>IF('OG Medical Examinations'!G1189="No major surgery",0,VALUE('OG Medical Examinations'!G1189))</f>
        <v>1</v>
      </c>
      <c r="H1189" s="7" t="s">
        <v>2380</v>
      </c>
      <c r="I1189" s="7" t="str">
        <f t="shared" si="18"/>
        <v>Obesity</v>
      </c>
    </row>
    <row r="1190" spans="1:9" x14ac:dyDescent="0.25">
      <c r="A1190" s="7" t="s">
        <v>1182</v>
      </c>
      <c r="B1190" s="7">
        <v>24.795000000000002</v>
      </c>
      <c r="C1190" s="7">
        <v>6.05</v>
      </c>
      <c r="D1190" s="7" t="s">
        <v>2383</v>
      </c>
      <c r="E1190" s="7" t="s">
        <v>2380</v>
      </c>
      <c r="F1190" s="7" t="s">
        <v>2380</v>
      </c>
      <c r="G1190" s="7">
        <f>IF('OG Medical Examinations'!G1190="No major surgery",0,VALUE('OG Medical Examinations'!G1190))</f>
        <v>0</v>
      </c>
      <c r="H1190" s="7" t="s">
        <v>2380</v>
      </c>
      <c r="I1190" s="7" t="str">
        <f t="shared" si="18"/>
        <v>Normal Weight</v>
      </c>
    </row>
    <row r="1191" spans="1:9" x14ac:dyDescent="0.25">
      <c r="A1191" s="7" t="s">
        <v>1181</v>
      </c>
      <c r="B1191" s="7">
        <v>29.48</v>
      </c>
      <c r="C1191" s="7">
        <v>5.63</v>
      </c>
      <c r="D1191" s="7" t="s">
        <v>2383</v>
      </c>
      <c r="E1191" s="7" t="s">
        <v>2380</v>
      </c>
      <c r="F1191" s="7" t="s">
        <v>2383</v>
      </c>
      <c r="G1191" s="7">
        <f>IF('OG Medical Examinations'!G1191="No major surgery",0,VALUE('OG Medical Examinations'!G1191))</f>
        <v>1</v>
      </c>
      <c r="H1191" s="7" t="s">
        <v>2380</v>
      </c>
      <c r="I1191" s="7" t="str">
        <f t="shared" si="18"/>
        <v>Overweight</v>
      </c>
    </row>
    <row r="1192" spans="1:9" x14ac:dyDescent="0.25">
      <c r="A1192" s="7" t="s">
        <v>1180</v>
      </c>
      <c r="B1192" s="7">
        <v>28.09</v>
      </c>
      <c r="C1192" s="7">
        <v>6.06</v>
      </c>
      <c r="D1192" s="7" t="s">
        <v>2380</v>
      </c>
      <c r="E1192" s="7" t="s">
        <v>2380</v>
      </c>
      <c r="F1192" s="7" t="s">
        <v>2383</v>
      </c>
      <c r="G1192" s="7">
        <f>IF('OG Medical Examinations'!G1192="No major surgery",0,VALUE('OG Medical Examinations'!G1192))</f>
        <v>1</v>
      </c>
      <c r="H1192" s="7" t="s">
        <v>2380</v>
      </c>
      <c r="I1192" s="7" t="str">
        <f t="shared" si="18"/>
        <v>Overweight</v>
      </c>
    </row>
    <row r="1193" spans="1:9" x14ac:dyDescent="0.25">
      <c r="A1193" s="7" t="s">
        <v>1179</v>
      </c>
      <c r="B1193" s="7">
        <v>32.729999999999997</v>
      </c>
      <c r="C1193" s="7">
        <v>5.19</v>
      </c>
      <c r="D1193" s="7" t="s">
        <v>2380</v>
      </c>
      <c r="E1193" s="7" t="s">
        <v>2380</v>
      </c>
      <c r="F1193" s="7" t="s">
        <v>2380</v>
      </c>
      <c r="G1193" s="7">
        <f>IF('OG Medical Examinations'!G1193="No major surgery",0,VALUE('OG Medical Examinations'!G1193))</f>
        <v>1</v>
      </c>
      <c r="H1193" s="7" t="s">
        <v>2380</v>
      </c>
      <c r="I1193" s="7" t="str">
        <f t="shared" si="18"/>
        <v>Obesity</v>
      </c>
    </row>
    <row r="1194" spans="1:9" x14ac:dyDescent="0.25">
      <c r="A1194" s="7" t="s">
        <v>1178</v>
      </c>
      <c r="B1194" s="7">
        <v>27.36</v>
      </c>
      <c r="C1194" s="7">
        <v>8.9600000000000009</v>
      </c>
      <c r="D1194" s="7" t="s">
        <v>2380</v>
      </c>
      <c r="E1194" s="7" t="s">
        <v>2380</v>
      </c>
      <c r="F1194" s="7" t="s">
        <v>2380</v>
      </c>
      <c r="G1194" s="7">
        <f>IF('OG Medical Examinations'!G1194="No major surgery",0,VALUE('OG Medical Examinations'!G1194))</f>
        <v>0</v>
      </c>
      <c r="H1194" s="7" t="s">
        <v>2380</v>
      </c>
      <c r="I1194" s="7" t="str">
        <f t="shared" si="18"/>
        <v>Overweight</v>
      </c>
    </row>
    <row r="1195" spans="1:9" x14ac:dyDescent="0.25">
      <c r="A1195" s="7" t="s">
        <v>1177</v>
      </c>
      <c r="B1195" s="7">
        <v>27.265000000000001</v>
      </c>
      <c r="C1195" s="7">
        <v>11.39</v>
      </c>
      <c r="D1195" s="7" t="s">
        <v>2380</v>
      </c>
      <c r="E1195" s="7" t="s">
        <v>2380</v>
      </c>
      <c r="F1195" s="7" t="s">
        <v>2380</v>
      </c>
      <c r="G1195" s="7">
        <f>IF('OG Medical Examinations'!G1195="No major surgery",0,VALUE('OG Medical Examinations'!G1195))</f>
        <v>0</v>
      </c>
      <c r="H1195" s="7" t="s">
        <v>2380</v>
      </c>
      <c r="I1195" s="7" t="str">
        <f t="shared" si="18"/>
        <v>Overweight</v>
      </c>
    </row>
    <row r="1196" spans="1:9" x14ac:dyDescent="0.25">
      <c r="A1196" s="7" t="s">
        <v>1176</v>
      </c>
      <c r="B1196" s="7">
        <v>48.07</v>
      </c>
      <c r="C1196" s="7">
        <v>4.0599999999999996</v>
      </c>
      <c r="D1196" s="7" t="s">
        <v>2383</v>
      </c>
      <c r="E1196" s="7" t="s">
        <v>2380</v>
      </c>
      <c r="F1196" s="7" t="s">
        <v>2380</v>
      </c>
      <c r="G1196" s="7">
        <f>IF('OG Medical Examinations'!G1196="No major surgery",0,VALUE('OG Medical Examinations'!G1196))</f>
        <v>0</v>
      </c>
      <c r="H1196" s="7" t="s">
        <v>2380</v>
      </c>
      <c r="I1196" s="7" t="str">
        <f t="shared" si="18"/>
        <v>Obesity</v>
      </c>
    </row>
    <row r="1197" spans="1:9" x14ac:dyDescent="0.25">
      <c r="A1197" s="7" t="s">
        <v>1175</v>
      </c>
      <c r="B1197" s="7">
        <v>30.8</v>
      </c>
      <c r="C1197" s="7">
        <v>5.23</v>
      </c>
      <c r="D1197" s="7" t="s">
        <v>2383</v>
      </c>
      <c r="E1197" s="7" t="s">
        <v>2380</v>
      </c>
      <c r="F1197" s="7" t="s">
        <v>2380</v>
      </c>
      <c r="G1197" s="7">
        <f>IF('OG Medical Examinations'!G1197="No major surgery",0,VALUE('OG Medical Examinations'!G1197))</f>
        <v>0</v>
      </c>
      <c r="H1197" s="7" t="s">
        <v>2380</v>
      </c>
      <c r="I1197" s="7" t="str">
        <f t="shared" si="18"/>
        <v>Obesity</v>
      </c>
    </row>
    <row r="1198" spans="1:9" x14ac:dyDescent="0.25">
      <c r="A1198" s="7" t="s">
        <v>1174</v>
      </c>
      <c r="B1198" s="7">
        <v>32.299999999999997</v>
      </c>
      <c r="C1198" s="7">
        <v>5.05</v>
      </c>
      <c r="D1198" s="7" t="s">
        <v>2383</v>
      </c>
      <c r="E1198" s="7" t="s">
        <v>2380</v>
      </c>
      <c r="F1198" s="7" t="s">
        <v>2380</v>
      </c>
      <c r="G1198" s="7">
        <f>IF('OG Medical Examinations'!G1198="No major surgery",0,VALUE('OG Medical Examinations'!G1198))</f>
        <v>0</v>
      </c>
      <c r="H1198" s="7" t="s">
        <v>2380</v>
      </c>
      <c r="I1198" s="7" t="str">
        <f t="shared" si="18"/>
        <v>Obesity</v>
      </c>
    </row>
    <row r="1199" spans="1:9" x14ac:dyDescent="0.25">
      <c r="A1199" s="7" t="s">
        <v>1173</v>
      </c>
      <c r="B1199" s="7">
        <v>39.700000000000003</v>
      </c>
      <c r="C1199" s="7">
        <v>7.34</v>
      </c>
      <c r="D1199" s="7" t="s">
        <v>2380</v>
      </c>
      <c r="E1199" s="7" t="s">
        <v>2380</v>
      </c>
      <c r="F1199" s="7" t="s">
        <v>2380</v>
      </c>
      <c r="G1199" s="7">
        <f>IF('OG Medical Examinations'!G1199="No major surgery",0,VALUE('OG Medical Examinations'!G1199))</f>
        <v>0</v>
      </c>
      <c r="H1199" s="7" t="s">
        <v>2380</v>
      </c>
      <c r="I1199" s="7" t="str">
        <f t="shared" si="18"/>
        <v>Obesity</v>
      </c>
    </row>
    <row r="1200" spans="1:9" x14ac:dyDescent="0.25">
      <c r="A1200" s="7" t="s">
        <v>1172</v>
      </c>
      <c r="B1200" s="7">
        <v>35.97</v>
      </c>
      <c r="C1200" s="7">
        <v>8.1300000000000008</v>
      </c>
      <c r="D1200" s="7" t="s">
        <v>2380</v>
      </c>
      <c r="E1200" s="7" t="s">
        <v>2380</v>
      </c>
      <c r="F1200" s="7" t="s">
        <v>2380</v>
      </c>
      <c r="G1200" s="7">
        <f>IF('OG Medical Examinations'!G1200="No major surgery",0,VALUE('OG Medical Examinations'!G1200))</f>
        <v>0</v>
      </c>
      <c r="H1200" s="7" t="s">
        <v>2380</v>
      </c>
      <c r="I1200" s="7" t="str">
        <f t="shared" si="18"/>
        <v>Obesity</v>
      </c>
    </row>
    <row r="1201" spans="1:9" x14ac:dyDescent="0.25">
      <c r="A1201" s="7" t="s">
        <v>1171</v>
      </c>
      <c r="B1201" s="7">
        <v>25.86</v>
      </c>
      <c r="C1201" s="7">
        <v>6.68</v>
      </c>
      <c r="D1201" s="7" t="s">
        <v>2383</v>
      </c>
      <c r="E1201" s="7" t="s">
        <v>2380</v>
      </c>
      <c r="F1201" s="7" t="s">
        <v>2380</v>
      </c>
      <c r="G1201" s="7">
        <f>IF('OG Medical Examinations'!G1201="No major surgery",0,VALUE('OG Medical Examinations'!G1201))</f>
        <v>1</v>
      </c>
      <c r="H1201" s="7" t="s">
        <v>2380</v>
      </c>
      <c r="I1201" s="7" t="str">
        <f t="shared" si="18"/>
        <v>Overweight</v>
      </c>
    </row>
    <row r="1202" spans="1:9" x14ac:dyDescent="0.25">
      <c r="A1202" s="7" t="s">
        <v>1170</v>
      </c>
      <c r="B1202" s="7">
        <v>30.03</v>
      </c>
      <c r="C1202" s="7">
        <v>11.51</v>
      </c>
      <c r="D1202" s="7" t="s">
        <v>2380</v>
      </c>
      <c r="E1202" s="7" t="s">
        <v>2380</v>
      </c>
      <c r="F1202" s="7" t="s">
        <v>2380</v>
      </c>
      <c r="G1202" s="7">
        <f>IF('OG Medical Examinations'!G1202="No major surgery",0,VALUE('OG Medical Examinations'!G1202))</f>
        <v>0</v>
      </c>
      <c r="H1202" s="7" t="s">
        <v>2380</v>
      </c>
      <c r="I1202" s="7" t="str">
        <f t="shared" si="18"/>
        <v>Obesity</v>
      </c>
    </row>
    <row r="1203" spans="1:9" x14ac:dyDescent="0.25">
      <c r="A1203" s="7" t="s">
        <v>1169</v>
      </c>
      <c r="B1203" s="7">
        <v>25.76</v>
      </c>
      <c r="C1203" s="7">
        <v>6.02</v>
      </c>
      <c r="D1203" s="7" t="s">
        <v>2383</v>
      </c>
      <c r="E1203" s="7" t="s">
        <v>2380</v>
      </c>
      <c r="F1203" s="7" t="s">
        <v>2383</v>
      </c>
      <c r="G1203" s="7">
        <f>IF('OG Medical Examinations'!G1203="No major surgery",0,VALUE('OG Medical Examinations'!G1203))</f>
        <v>1</v>
      </c>
      <c r="H1203" s="7" t="s">
        <v>2380</v>
      </c>
      <c r="I1203" s="7" t="str">
        <f t="shared" si="18"/>
        <v>Overweight</v>
      </c>
    </row>
    <row r="1204" spans="1:9" x14ac:dyDescent="0.25">
      <c r="A1204" s="7" t="s">
        <v>1168</v>
      </c>
      <c r="B1204" s="7">
        <v>22.42</v>
      </c>
      <c r="C1204" s="7">
        <v>7.96</v>
      </c>
      <c r="D1204" s="7" t="s">
        <v>2380</v>
      </c>
      <c r="E1204" s="7" t="s">
        <v>2380</v>
      </c>
      <c r="F1204" s="7" t="s">
        <v>2380</v>
      </c>
      <c r="G1204" s="7">
        <f>IF('OG Medical Examinations'!G1204="No major surgery",0,VALUE('OG Medical Examinations'!G1204))</f>
        <v>0</v>
      </c>
      <c r="H1204" s="7" t="s">
        <v>2380</v>
      </c>
      <c r="I1204" s="7" t="str">
        <f t="shared" si="18"/>
        <v>Normal Weight</v>
      </c>
    </row>
    <row r="1205" spans="1:9" x14ac:dyDescent="0.25">
      <c r="A1205" s="7" t="s">
        <v>1167</v>
      </c>
      <c r="B1205" s="7">
        <v>33.18</v>
      </c>
      <c r="C1205" s="7">
        <v>6.01</v>
      </c>
      <c r="D1205" s="7" t="s">
        <v>2383</v>
      </c>
      <c r="E1205" s="7" t="s">
        <v>2380</v>
      </c>
      <c r="F1205" s="7" t="s">
        <v>2380</v>
      </c>
      <c r="G1205" s="7">
        <f>IF('OG Medical Examinations'!G1205="No major surgery",0,VALUE('OG Medical Examinations'!G1205))</f>
        <v>1</v>
      </c>
      <c r="H1205" s="7" t="s">
        <v>2380</v>
      </c>
      <c r="I1205" s="7" t="str">
        <f t="shared" si="18"/>
        <v>Obesity</v>
      </c>
    </row>
    <row r="1206" spans="1:9" x14ac:dyDescent="0.25">
      <c r="A1206" s="7" t="s">
        <v>1166</v>
      </c>
      <c r="B1206" s="7">
        <v>43.04</v>
      </c>
      <c r="C1206" s="7">
        <v>5.9</v>
      </c>
      <c r="D1206" s="7" t="s">
        <v>2383</v>
      </c>
      <c r="E1206" s="7" t="s">
        <v>2380</v>
      </c>
      <c r="F1206" s="7" t="s">
        <v>2380</v>
      </c>
      <c r="G1206" s="7">
        <f>IF('OG Medical Examinations'!G1206="No major surgery",0,VALUE('OG Medical Examinations'!G1206))</f>
        <v>0</v>
      </c>
      <c r="H1206" s="7" t="s">
        <v>2380</v>
      </c>
      <c r="I1206" s="7" t="str">
        <f t="shared" si="18"/>
        <v>Obesity</v>
      </c>
    </row>
    <row r="1207" spans="1:9" x14ac:dyDescent="0.25">
      <c r="A1207" s="7" t="s">
        <v>1165</v>
      </c>
      <c r="B1207" s="7">
        <v>34.15</v>
      </c>
      <c r="C1207" s="7">
        <v>4.49</v>
      </c>
      <c r="D1207" s="7" t="s">
        <v>2383</v>
      </c>
      <c r="E1207" s="7" t="s">
        <v>2380</v>
      </c>
      <c r="F1207" s="7" t="s">
        <v>2380</v>
      </c>
      <c r="G1207" s="7">
        <f>IF('OG Medical Examinations'!G1207="No major surgery",0,VALUE('OG Medical Examinations'!G1207))</f>
        <v>1</v>
      </c>
      <c r="H1207" s="7" t="s">
        <v>2380</v>
      </c>
      <c r="I1207" s="7" t="str">
        <f t="shared" si="18"/>
        <v>Obesity</v>
      </c>
    </row>
    <row r="1208" spans="1:9" x14ac:dyDescent="0.25">
      <c r="A1208" s="7" t="s">
        <v>1164</v>
      </c>
      <c r="B1208" s="7">
        <v>25.78</v>
      </c>
      <c r="C1208" s="7">
        <v>6.25</v>
      </c>
      <c r="D1208" s="7" t="s">
        <v>2380</v>
      </c>
      <c r="E1208" s="7" t="s">
        <v>2380</v>
      </c>
      <c r="F1208" s="7" t="s">
        <v>2380</v>
      </c>
      <c r="G1208" s="7">
        <f>IF('OG Medical Examinations'!G1208="No major surgery",0,VALUE('OG Medical Examinations'!G1208))</f>
        <v>0</v>
      </c>
      <c r="H1208" s="7" t="s">
        <v>2380</v>
      </c>
      <c r="I1208" s="7" t="str">
        <f t="shared" si="18"/>
        <v>Overweight</v>
      </c>
    </row>
    <row r="1209" spans="1:9" x14ac:dyDescent="0.25">
      <c r="A1209" s="7" t="s">
        <v>1163</v>
      </c>
      <c r="B1209" s="7">
        <v>21.02</v>
      </c>
      <c r="C1209" s="7">
        <v>9.6199999999999992</v>
      </c>
      <c r="D1209" s="7" t="s">
        <v>2383</v>
      </c>
      <c r="E1209" s="7" t="s">
        <v>2380</v>
      </c>
      <c r="F1209" s="7" t="s">
        <v>2383</v>
      </c>
      <c r="G1209" s="7">
        <f>IF('OG Medical Examinations'!G1209="No major surgery",0,VALUE('OG Medical Examinations'!G1209))</f>
        <v>1</v>
      </c>
      <c r="H1209" s="7" t="s">
        <v>2380</v>
      </c>
      <c r="I1209" s="7" t="str">
        <f t="shared" si="18"/>
        <v>Normal Weight</v>
      </c>
    </row>
    <row r="1210" spans="1:9" x14ac:dyDescent="0.25">
      <c r="A1210" s="7" t="s">
        <v>1162</v>
      </c>
      <c r="B1210" s="7">
        <v>37.51</v>
      </c>
      <c r="C1210" s="7">
        <v>11.06</v>
      </c>
      <c r="D1210" s="7" t="s">
        <v>2380</v>
      </c>
      <c r="E1210" s="7" t="s">
        <v>2380</v>
      </c>
      <c r="F1210" s="7" t="s">
        <v>2380</v>
      </c>
      <c r="G1210" s="7">
        <f>IF('OG Medical Examinations'!G1210="No major surgery",0,VALUE('OG Medical Examinations'!G1210))</f>
        <v>2</v>
      </c>
      <c r="H1210" s="7" t="s">
        <v>2380</v>
      </c>
      <c r="I1210" s="7" t="str">
        <f t="shared" si="18"/>
        <v>Obesity</v>
      </c>
    </row>
    <row r="1211" spans="1:9" x14ac:dyDescent="0.25">
      <c r="A1211" s="7" t="s">
        <v>1161</v>
      </c>
      <c r="B1211" s="7">
        <v>25.745000000000001</v>
      </c>
      <c r="C1211" s="7">
        <v>6.11</v>
      </c>
      <c r="D1211" s="7" t="s">
        <v>2383</v>
      </c>
      <c r="E1211" s="7" t="s">
        <v>2380</v>
      </c>
      <c r="F1211" s="7" t="s">
        <v>2380</v>
      </c>
      <c r="G1211" s="7">
        <f>IF('OG Medical Examinations'!G1211="No major surgery",0,VALUE('OG Medical Examinations'!G1211))</f>
        <v>0</v>
      </c>
      <c r="H1211" s="7" t="s">
        <v>2380</v>
      </c>
      <c r="I1211" s="7" t="str">
        <f t="shared" si="18"/>
        <v>Overweight</v>
      </c>
    </row>
    <row r="1212" spans="1:9" x14ac:dyDescent="0.25">
      <c r="A1212" s="7" t="s">
        <v>1160</v>
      </c>
      <c r="B1212" s="7">
        <v>31.35</v>
      </c>
      <c r="C1212" s="7">
        <v>11.49</v>
      </c>
      <c r="D1212" s="7" t="s">
        <v>2380</v>
      </c>
      <c r="E1212" s="7" t="s">
        <v>2380</v>
      </c>
      <c r="F1212" s="7" t="s">
        <v>2380</v>
      </c>
      <c r="G1212" s="7">
        <f>IF('OG Medical Examinations'!G1212="No major surgery",0,VALUE('OG Medical Examinations'!G1212))</f>
        <v>2</v>
      </c>
      <c r="H1212" s="7" t="s">
        <v>2380</v>
      </c>
      <c r="I1212" s="7" t="str">
        <f t="shared" si="18"/>
        <v>Obesity</v>
      </c>
    </row>
    <row r="1213" spans="1:9" x14ac:dyDescent="0.25">
      <c r="A1213" s="7" t="s">
        <v>1159</v>
      </c>
      <c r="B1213" s="7">
        <v>29.83</v>
      </c>
      <c r="C1213" s="7">
        <v>8.68</v>
      </c>
      <c r="D1213" s="7" t="s">
        <v>2380</v>
      </c>
      <c r="E1213" s="7" t="s">
        <v>2380</v>
      </c>
      <c r="F1213" s="7" t="s">
        <v>2380</v>
      </c>
      <c r="G1213" s="7">
        <f>IF('OG Medical Examinations'!G1213="No major surgery",0,VALUE('OG Medical Examinations'!G1213))</f>
        <v>2</v>
      </c>
      <c r="H1213" s="7" t="s">
        <v>2380</v>
      </c>
      <c r="I1213" s="7" t="str">
        <f t="shared" si="18"/>
        <v>Overweight</v>
      </c>
    </row>
    <row r="1214" spans="1:9" x14ac:dyDescent="0.25">
      <c r="A1214" s="7" t="s">
        <v>1158</v>
      </c>
      <c r="B1214" s="7">
        <v>25.49</v>
      </c>
      <c r="C1214" s="7">
        <v>5.68</v>
      </c>
      <c r="D1214" s="7" t="s">
        <v>2383</v>
      </c>
      <c r="E1214" s="7" t="s">
        <v>2380</v>
      </c>
      <c r="F1214" s="7" t="s">
        <v>2383</v>
      </c>
      <c r="G1214" s="7">
        <f>IF('OG Medical Examinations'!G1214="No major surgery",0,VALUE('OG Medical Examinations'!G1214))</f>
        <v>1</v>
      </c>
      <c r="H1214" s="7" t="s">
        <v>2380</v>
      </c>
      <c r="I1214" s="7" t="str">
        <f t="shared" si="18"/>
        <v>Overweight</v>
      </c>
    </row>
    <row r="1215" spans="1:9" x14ac:dyDescent="0.25">
      <c r="A1215" s="7" t="s">
        <v>1157</v>
      </c>
      <c r="B1215" s="7">
        <v>34.1</v>
      </c>
      <c r="C1215" s="7">
        <v>8.4499999999999993</v>
      </c>
      <c r="D1215" s="7" t="s">
        <v>2380</v>
      </c>
      <c r="E1215" s="7" t="s">
        <v>2380</v>
      </c>
      <c r="F1215" s="7" t="s">
        <v>2380</v>
      </c>
      <c r="G1215" s="7">
        <f>IF('OG Medical Examinations'!G1215="No major surgery",0,VALUE('OG Medical Examinations'!G1215))</f>
        <v>0</v>
      </c>
      <c r="H1215" s="7" t="s">
        <v>2380</v>
      </c>
      <c r="I1215" s="7" t="str">
        <f t="shared" si="18"/>
        <v>Obesity</v>
      </c>
    </row>
    <row r="1216" spans="1:9" x14ac:dyDescent="0.25">
      <c r="A1216" s="7" t="s">
        <v>1156</v>
      </c>
      <c r="B1216" s="7">
        <v>25.84</v>
      </c>
      <c r="C1216" s="7">
        <v>8.51</v>
      </c>
      <c r="D1216" s="7" t="s">
        <v>2380</v>
      </c>
      <c r="E1216" s="7" t="s">
        <v>2380</v>
      </c>
      <c r="F1216" s="7" t="s">
        <v>2380</v>
      </c>
      <c r="G1216" s="7">
        <f>IF('OG Medical Examinations'!G1216="No major surgery",0,VALUE('OG Medical Examinations'!G1216))</f>
        <v>2</v>
      </c>
      <c r="H1216" s="7" t="s">
        <v>2380</v>
      </c>
      <c r="I1216" s="7" t="str">
        <f t="shared" si="18"/>
        <v>Overweight</v>
      </c>
    </row>
    <row r="1217" spans="1:9" x14ac:dyDescent="0.25">
      <c r="A1217" s="7" t="s">
        <v>1155</v>
      </c>
      <c r="B1217" s="7">
        <v>20.6</v>
      </c>
      <c r="C1217" s="7">
        <v>7.62</v>
      </c>
      <c r="D1217" s="7" t="s">
        <v>2380</v>
      </c>
      <c r="E1217" s="7" t="s">
        <v>2380</v>
      </c>
      <c r="F1217" s="7" t="s">
        <v>2380</v>
      </c>
      <c r="G1217" s="7">
        <f>IF('OG Medical Examinations'!G1217="No major surgery",0,VALUE('OG Medical Examinations'!G1217))</f>
        <v>0</v>
      </c>
      <c r="H1217" s="7" t="s">
        <v>2380</v>
      </c>
      <c r="I1217" s="7" t="str">
        <f t="shared" si="18"/>
        <v>Normal Weight</v>
      </c>
    </row>
    <row r="1218" spans="1:9" x14ac:dyDescent="0.25">
      <c r="A1218" s="7" t="s">
        <v>1154</v>
      </c>
      <c r="B1218" s="7">
        <v>28.88</v>
      </c>
      <c r="C1218" s="7">
        <v>10.18</v>
      </c>
      <c r="D1218" s="7" t="s">
        <v>2380</v>
      </c>
      <c r="E1218" s="7" t="s">
        <v>2380</v>
      </c>
      <c r="F1218" s="7" t="s">
        <v>2380</v>
      </c>
      <c r="G1218" s="7">
        <f>IF('OG Medical Examinations'!G1218="No major surgery",0,VALUE('OG Medical Examinations'!G1218))</f>
        <v>0</v>
      </c>
      <c r="H1218" s="7" t="s">
        <v>2380</v>
      </c>
      <c r="I1218" s="7" t="str">
        <f t="shared" ref="I1218:I1281" si="19">IF(B1218&lt;18.5,"Underweight",IF(B1218&lt;25,"Normal Weight",IF(B1218&lt;30,"Overweight","Obesity")))</f>
        <v>Overweight</v>
      </c>
    </row>
    <row r="1219" spans="1:9" x14ac:dyDescent="0.25">
      <c r="A1219" s="7" t="s">
        <v>1153</v>
      </c>
      <c r="B1219" s="7">
        <v>28.24</v>
      </c>
      <c r="C1219" s="7">
        <v>5.36</v>
      </c>
      <c r="D1219" s="7" t="s">
        <v>2380</v>
      </c>
      <c r="E1219" s="7" t="s">
        <v>2380</v>
      </c>
      <c r="F1219" s="7" t="s">
        <v>2380</v>
      </c>
      <c r="G1219" s="7">
        <f>IF('OG Medical Examinations'!G1219="No major surgery",0,VALUE('OG Medical Examinations'!G1219))</f>
        <v>0</v>
      </c>
      <c r="H1219" s="7" t="s">
        <v>2380</v>
      </c>
      <c r="I1219" s="7" t="str">
        <f t="shared" si="19"/>
        <v>Overweight</v>
      </c>
    </row>
    <row r="1220" spans="1:9" x14ac:dyDescent="0.25">
      <c r="A1220" s="7" t="s">
        <v>1152</v>
      </c>
      <c r="B1220" s="7">
        <v>25.46</v>
      </c>
      <c r="C1220" s="7">
        <v>11.78</v>
      </c>
      <c r="D1220" s="7" t="s">
        <v>2383</v>
      </c>
      <c r="E1220" s="7" t="s">
        <v>2380</v>
      </c>
      <c r="F1220" s="7" t="s">
        <v>2380</v>
      </c>
      <c r="G1220" s="7">
        <f>IF('OG Medical Examinations'!G1220="No major surgery",0,VALUE('OG Medical Examinations'!G1220))</f>
        <v>1</v>
      </c>
      <c r="H1220" s="7" t="s">
        <v>2380</v>
      </c>
      <c r="I1220" s="7" t="str">
        <f t="shared" si="19"/>
        <v>Overweight</v>
      </c>
    </row>
    <row r="1221" spans="1:9" x14ac:dyDescent="0.25">
      <c r="A1221" s="7" t="s">
        <v>1151</v>
      </c>
      <c r="B1221" s="7">
        <v>29.64</v>
      </c>
      <c r="C1221" s="7">
        <v>10.82</v>
      </c>
      <c r="D1221" s="7" t="s">
        <v>2383</v>
      </c>
      <c r="E1221" s="7" t="s">
        <v>2380</v>
      </c>
      <c r="F1221" s="7" t="s">
        <v>2380</v>
      </c>
      <c r="G1221" s="7">
        <f>IF('OG Medical Examinations'!G1221="No major surgery",0,VALUE('OG Medical Examinations'!G1221))</f>
        <v>0</v>
      </c>
      <c r="H1221" s="7" t="s">
        <v>2380</v>
      </c>
      <c r="I1221" s="7" t="str">
        <f t="shared" si="19"/>
        <v>Overweight</v>
      </c>
    </row>
    <row r="1222" spans="1:9" x14ac:dyDescent="0.25">
      <c r="A1222" s="7" t="s">
        <v>1150</v>
      </c>
      <c r="B1222" s="7">
        <v>31.27</v>
      </c>
      <c r="C1222" s="7">
        <v>7.73</v>
      </c>
      <c r="D1222" s="7" t="s">
        <v>2383</v>
      </c>
      <c r="E1222" s="7" t="s">
        <v>2380</v>
      </c>
      <c r="F1222" s="7" t="s">
        <v>2380</v>
      </c>
      <c r="G1222" s="7">
        <f>IF('OG Medical Examinations'!G1222="No major surgery",0,VALUE('OG Medical Examinations'!G1222))</f>
        <v>1</v>
      </c>
      <c r="H1222" s="7" t="s">
        <v>2380</v>
      </c>
      <c r="I1222" s="7" t="str">
        <f t="shared" si="19"/>
        <v>Obesity</v>
      </c>
    </row>
    <row r="1223" spans="1:9" x14ac:dyDescent="0.25">
      <c r="A1223" s="7" t="s">
        <v>1149</v>
      </c>
      <c r="B1223" s="7">
        <v>19.95</v>
      </c>
      <c r="C1223" s="7">
        <v>6.24</v>
      </c>
      <c r="D1223" s="7" t="s">
        <v>2383</v>
      </c>
      <c r="E1223" s="7" t="s">
        <v>2380</v>
      </c>
      <c r="F1223" s="7" t="s">
        <v>2380</v>
      </c>
      <c r="G1223" s="7">
        <f>IF('OG Medical Examinations'!G1223="No major surgery",0,VALUE('OG Medical Examinations'!G1223))</f>
        <v>0</v>
      </c>
      <c r="H1223" s="7" t="s">
        <v>2380</v>
      </c>
      <c r="I1223" s="7" t="str">
        <f t="shared" si="19"/>
        <v>Normal Weight</v>
      </c>
    </row>
    <row r="1224" spans="1:9" x14ac:dyDescent="0.25">
      <c r="A1224" s="7" t="s">
        <v>1148</v>
      </c>
      <c r="B1224" s="7">
        <v>21.3</v>
      </c>
      <c r="C1224" s="7">
        <v>10.42</v>
      </c>
      <c r="D1224" s="7" t="s">
        <v>2380</v>
      </c>
      <c r="E1224" s="7" t="s">
        <v>2380</v>
      </c>
      <c r="F1224" s="7" t="s">
        <v>2380</v>
      </c>
      <c r="G1224" s="7">
        <f>IF('OG Medical Examinations'!G1224="No major surgery",0,VALUE('OG Medical Examinations'!G1224))</f>
        <v>2</v>
      </c>
      <c r="H1224" s="7" t="s">
        <v>2380</v>
      </c>
      <c r="I1224" s="7" t="str">
        <f t="shared" si="19"/>
        <v>Normal Weight</v>
      </c>
    </row>
    <row r="1225" spans="1:9" x14ac:dyDescent="0.25">
      <c r="A1225" s="7" t="s">
        <v>1147</v>
      </c>
      <c r="B1225" s="7">
        <v>31.635000000000002</v>
      </c>
      <c r="C1225" s="7">
        <v>11.11</v>
      </c>
      <c r="D1225" s="7" t="s">
        <v>2380</v>
      </c>
      <c r="E1225" s="7" t="s">
        <v>2380</v>
      </c>
      <c r="F1225" s="7" t="s">
        <v>2380</v>
      </c>
      <c r="G1225" s="7">
        <f>IF('OG Medical Examinations'!G1225="No major surgery",0,VALUE('OG Medical Examinations'!G1225))</f>
        <v>0</v>
      </c>
      <c r="H1225" s="7" t="s">
        <v>2380</v>
      </c>
      <c r="I1225" s="7" t="str">
        <f t="shared" si="19"/>
        <v>Obesity</v>
      </c>
    </row>
    <row r="1226" spans="1:9" x14ac:dyDescent="0.25">
      <c r="A1226" s="7" t="s">
        <v>1146</v>
      </c>
      <c r="B1226" s="7">
        <v>23.9</v>
      </c>
      <c r="C1226" s="7">
        <v>7.67</v>
      </c>
      <c r="D1226" s="7" t="s">
        <v>2383</v>
      </c>
      <c r="E1226" s="7" t="s">
        <v>2380</v>
      </c>
      <c r="F1226" s="7" t="s">
        <v>2380</v>
      </c>
      <c r="G1226" s="7">
        <f>IF('OG Medical Examinations'!G1226="No major surgery",0,VALUE('OG Medical Examinations'!G1226))</f>
        <v>2</v>
      </c>
      <c r="H1226" s="7" t="s">
        <v>2380</v>
      </c>
      <c r="I1226" s="7" t="str">
        <f t="shared" si="19"/>
        <v>Normal Weight</v>
      </c>
    </row>
    <row r="1227" spans="1:9" x14ac:dyDescent="0.25">
      <c r="A1227" s="7" t="s">
        <v>1145</v>
      </c>
      <c r="B1227" s="7">
        <v>34.15</v>
      </c>
      <c r="C1227" s="7">
        <v>6.15</v>
      </c>
      <c r="D1227" s="7" t="s">
        <v>2380</v>
      </c>
      <c r="E1227" s="7" t="s">
        <v>2380</v>
      </c>
      <c r="F1227" s="7" t="s">
        <v>2380</v>
      </c>
      <c r="G1227" s="7">
        <f>IF('OG Medical Examinations'!G1227="No major surgery",0,VALUE('OG Medical Examinations'!G1227))</f>
        <v>0</v>
      </c>
      <c r="H1227" s="7" t="s">
        <v>2380</v>
      </c>
      <c r="I1227" s="7" t="str">
        <f t="shared" si="19"/>
        <v>Obesity</v>
      </c>
    </row>
    <row r="1228" spans="1:9" x14ac:dyDescent="0.25">
      <c r="A1228" s="7" t="s">
        <v>1144</v>
      </c>
      <c r="B1228" s="7">
        <v>28.71</v>
      </c>
      <c r="C1228" s="7">
        <v>5.71</v>
      </c>
      <c r="D1228" s="7" t="s">
        <v>2380</v>
      </c>
      <c r="E1228" s="7" t="s">
        <v>2380</v>
      </c>
      <c r="F1228" s="7" t="s">
        <v>2380</v>
      </c>
      <c r="G1228" s="7">
        <f>IF('OG Medical Examinations'!G1228="No major surgery",0,VALUE('OG Medical Examinations'!G1228))</f>
        <v>0</v>
      </c>
      <c r="H1228" s="7" t="s">
        <v>2380</v>
      </c>
      <c r="I1228" s="7" t="str">
        <f t="shared" si="19"/>
        <v>Overweight</v>
      </c>
    </row>
    <row r="1229" spans="1:9" x14ac:dyDescent="0.25">
      <c r="A1229" s="7" t="s">
        <v>1143</v>
      </c>
      <c r="B1229" s="7">
        <v>36.700000000000003</v>
      </c>
      <c r="C1229" s="7">
        <v>8.6999999999999993</v>
      </c>
      <c r="D1229" s="7" t="s">
        <v>2383</v>
      </c>
      <c r="E1229" s="7" t="s">
        <v>2380</v>
      </c>
      <c r="F1229" s="7" t="s">
        <v>2380</v>
      </c>
      <c r="G1229" s="7">
        <f>IF('OG Medical Examinations'!G1229="No major surgery",0,VALUE('OG Medical Examinations'!G1229))</f>
        <v>2</v>
      </c>
      <c r="H1229" s="7" t="s">
        <v>2380</v>
      </c>
      <c r="I1229" s="7" t="str">
        <f t="shared" si="19"/>
        <v>Obesity</v>
      </c>
    </row>
    <row r="1230" spans="1:9" x14ac:dyDescent="0.25">
      <c r="A1230" s="7" t="s">
        <v>1142</v>
      </c>
      <c r="B1230" s="7">
        <v>34.1</v>
      </c>
      <c r="C1230" s="7">
        <v>9.0399999999999991</v>
      </c>
      <c r="D1230" s="7" t="s">
        <v>2383</v>
      </c>
      <c r="E1230" s="7" t="s">
        <v>2380</v>
      </c>
      <c r="F1230" s="7" t="s">
        <v>2380</v>
      </c>
      <c r="G1230" s="7">
        <f>IF('OG Medical Examinations'!G1230="No major surgery",0,VALUE('OG Medical Examinations'!G1230))</f>
        <v>2</v>
      </c>
      <c r="H1230" s="7" t="s">
        <v>2380</v>
      </c>
      <c r="I1230" s="7" t="str">
        <f t="shared" si="19"/>
        <v>Obesity</v>
      </c>
    </row>
    <row r="1231" spans="1:9" x14ac:dyDescent="0.25">
      <c r="A1231" s="7" t="s">
        <v>1141</v>
      </c>
      <c r="B1231" s="7">
        <v>25.7</v>
      </c>
      <c r="C1231" s="7">
        <v>5.61</v>
      </c>
      <c r="D1231" s="7" t="s">
        <v>2380</v>
      </c>
      <c r="E1231" s="7" t="s">
        <v>2380</v>
      </c>
      <c r="F1231" s="7" t="s">
        <v>2380</v>
      </c>
      <c r="G1231" s="7">
        <f>IF('OG Medical Examinations'!G1231="No major surgery",0,VALUE('OG Medical Examinations'!G1231))</f>
        <v>0</v>
      </c>
      <c r="H1231" s="7" t="s">
        <v>2380</v>
      </c>
      <c r="I1231" s="7" t="str">
        <f t="shared" si="19"/>
        <v>Overweight</v>
      </c>
    </row>
    <row r="1232" spans="1:9" x14ac:dyDescent="0.25">
      <c r="A1232" s="7" t="s">
        <v>1140</v>
      </c>
      <c r="B1232" s="7">
        <v>21.68</v>
      </c>
      <c r="C1232" s="7">
        <v>8.1199999999999992</v>
      </c>
      <c r="D1232" s="7" t="s">
        <v>2380</v>
      </c>
      <c r="E1232" s="7" t="s">
        <v>2380</v>
      </c>
      <c r="F1232" s="7" t="s">
        <v>2380</v>
      </c>
      <c r="G1232" s="7">
        <f>IF('OG Medical Examinations'!G1232="No major surgery",0,VALUE('OG Medical Examinations'!G1232))</f>
        <v>0</v>
      </c>
      <c r="H1232" s="7" t="s">
        <v>2380</v>
      </c>
      <c r="I1232" s="7" t="str">
        <f t="shared" si="19"/>
        <v>Normal Weight</v>
      </c>
    </row>
    <row r="1233" spans="1:9" x14ac:dyDescent="0.25">
      <c r="A1233" s="7" t="s">
        <v>1139</v>
      </c>
      <c r="B1233" s="7">
        <v>25.175000000000001</v>
      </c>
      <c r="C1233" s="7">
        <v>4.74</v>
      </c>
      <c r="D1233" s="7" t="s">
        <v>2380</v>
      </c>
      <c r="E1233" s="7" t="s">
        <v>2380</v>
      </c>
      <c r="F1233" s="7" t="s">
        <v>2380</v>
      </c>
      <c r="G1233" s="7">
        <f>IF('OG Medical Examinations'!G1233="No major surgery",0,VALUE('OG Medical Examinations'!G1233))</f>
        <v>0</v>
      </c>
      <c r="H1233" s="7" t="s">
        <v>2380</v>
      </c>
      <c r="I1233" s="7" t="str">
        <f t="shared" si="19"/>
        <v>Overweight</v>
      </c>
    </row>
    <row r="1234" spans="1:9" x14ac:dyDescent="0.25">
      <c r="A1234" s="7" t="s">
        <v>1138</v>
      </c>
      <c r="B1234" s="7">
        <v>44.77</v>
      </c>
      <c r="C1234" s="7">
        <v>4.0599999999999996</v>
      </c>
      <c r="D1234" s="7" t="s">
        <v>2380</v>
      </c>
      <c r="E1234" s="7" t="s">
        <v>2380</v>
      </c>
      <c r="F1234" s="7" t="s">
        <v>2380</v>
      </c>
      <c r="G1234" s="7">
        <f>IF('OG Medical Examinations'!G1234="No major surgery",0,VALUE('OG Medical Examinations'!G1234))</f>
        <v>2</v>
      </c>
      <c r="H1234" s="7" t="s">
        <v>2380</v>
      </c>
      <c r="I1234" s="7" t="str">
        <f t="shared" si="19"/>
        <v>Obesity</v>
      </c>
    </row>
    <row r="1235" spans="1:9" x14ac:dyDescent="0.25">
      <c r="A1235" s="7" t="s">
        <v>1137</v>
      </c>
      <c r="B1235" s="7">
        <v>37.07</v>
      </c>
      <c r="C1235" s="7">
        <v>5.69</v>
      </c>
      <c r="D1235" s="7" t="s">
        <v>2380</v>
      </c>
      <c r="E1235" s="7" t="s">
        <v>2380</v>
      </c>
      <c r="F1235" s="7" t="s">
        <v>2380</v>
      </c>
      <c r="G1235" s="7">
        <f>IF('OG Medical Examinations'!G1235="No major surgery",0,VALUE('OG Medical Examinations'!G1235))</f>
        <v>2</v>
      </c>
      <c r="H1235" s="7" t="s">
        <v>2380</v>
      </c>
      <c r="I1235" s="7" t="str">
        <f t="shared" si="19"/>
        <v>Obesity</v>
      </c>
    </row>
    <row r="1236" spans="1:9" x14ac:dyDescent="0.25">
      <c r="A1236" s="7" t="s">
        <v>1136</v>
      </c>
      <c r="B1236" s="7">
        <v>39.799999999999997</v>
      </c>
      <c r="C1236" s="7">
        <v>5.66</v>
      </c>
      <c r="D1236" s="7" t="s">
        <v>2380</v>
      </c>
      <c r="E1236" s="7" t="s">
        <v>2380</v>
      </c>
      <c r="F1236" s="7" t="s">
        <v>2383</v>
      </c>
      <c r="G1236" s="7">
        <f>IF('OG Medical Examinations'!G1236="No major surgery",0,VALUE('OG Medical Examinations'!G1236))</f>
        <v>1</v>
      </c>
      <c r="H1236" s="7" t="s">
        <v>2380</v>
      </c>
      <c r="I1236" s="7" t="str">
        <f t="shared" si="19"/>
        <v>Obesity</v>
      </c>
    </row>
    <row r="1237" spans="1:9" x14ac:dyDescent="0.25">
      <c r="A1237" s="7" t="s">
        <v>1135</v>
      </c>
      <c r="B1237" s="7">
        <v>26.36</v>
      </c>
      <c r="C1237" s="7">
        <v>4.32</v>
      </c>
      <c r="D1237" s="7" t="s">
        <v>2380</v>
      </c>
      <c r="E1237" s="7" t="s">
        <v>2380</v>
      </c>
      <c r="F1237" s="7" t="s">
        <v>2383</v>
      </c>
      <c r="G1237" s="7">
        <f>IF('OG Medical Examinations'!G1237="No major surgery",0,VALUE('OG Medical Examinations'!G1237))</f>
        <v>1</v>
      </c>
      <c r="H1237" s="7" t="s">
        <v>2380</v>
      </c>
      <c r="I1237" s="7" t="str">
        <f t="shared" si="19"/>
        <v>Overweight</v>
      </c>
    </row>
    <row r="1238" spans="1:9" x14ac:dyDescent="0.25">
      <c r="A1238" s="7" t="s">
        <v>1134</v>
      </c>
      <c r="B1238" s="7">
        <v>29.925000000000001</v>
      </c>
      <c r="C1238" s="7">
        <v>8.2899999999999991</v>
      </c>
      <c r="D1238" s="7" t="s">
        <v>2380</v>
      </c>
      <c r="E1238" s="7" t="s">
        <v>2380</v>
      </c>
      <c r="F1238" s="7" t="s">
        <v>2380</v>
      </c>
      <c r="G1238" s="7">
        <f>IF('OG Medical Examinations'!G1238="No major surgery",0,VALUE('OG Medical Examinations'!G1238))</f>
        <v>2</v>
      </c>
      <c r="H1238" s="7" t="s">
        <v>2380</v>
      </c>
      <c r="I1238" s="7" t="str">
        <f t="shared" si="19"/>
        <v>Overweight</v>
      </c>
    </row>
    <row r="1239" spans="1:9" x14ac:dyDescent="0.25">
      <c r="A1239" s="7" t="s">
        <v>1133</v>
      </c>
      <c r="B1239" s="7">
        <v>37.29</v>
      </c>
      <c r="C1239" s="7">
        <v>10.46</v>
      </c>
      <c r="D1239" s="7" t="s">
        <v>2380</v>
      </c>
      <c r="E1239" s="7" t="s">
        <v>2380</v>
      </c>
      <c r="F1239" s="7" t="s">
        <v>2380</v>
      </c>
      <c r="G1239" s="7">
        <f>IF('OG Medical Examinations'!G1239="No major surgery",0,VALUE('OG Medical Examinations'!G1239))</f>
        <v>0</v>
      </c>
      <c r="H1239" s="7" t="s">
        <v>2380</v>
      </c>
      <c r="I1239" s="7" t="str">
        <f t="shared" si="19"/>
        <v>Obesity</v>
      </c>
    </row>
    <row r="1240" spans="1:9" x14ac:dyDescent="0.25">
      <c r="A1240" s="7" t="s">
        <v>1132</v>
      </c>
      <c r="B1240" s="7">
        <v>30.2</v>
      </c>
      <c r="C1240" s="7">
        <v>11.96</v>
      </c>
      <c r="D1240" s="7" t="s">
        <v>2380</v>
      </c>
      <c r="E1240" s="7" t="s">
        <v>2380</v>
      </c>
      <c r="F1240" s="7" t="s">
        <v>2380</v>
      </c>
      <c r="G1240" s="7">
        <f>IF('OG Medical Examinations'!G1240="No major surgery",0,VALUE('OG Medical Examinations'!G1240))</f>
        <v>0</v>
      </c>
      <c r="H1240" s="7" t="s">
        <v>2380</v>
      </c>
      <c r="I1240" s="7" t="str">
        <f t="shared" si="19"/>
        <v>Obesity</v>
      </c>
    </row>
    <row r="1241" spans="1:9" x14ac:dyDescent="0.25">
      <c r="A1241" s="7" t="s">
        <v>1131</v>
      </c>
      <c r="B1241" s="7">
        <v>24.225000000000001</v>
      </c>
      <c r="C1241" s="7">
        <v>4.25</v>
      </c>
      <c r="D1241" s="7" t="s">
        <v>2383</v>
      </c>
      <c r="E1241" s="7" t="s">
        <v>2380</v>
      </c>
      <c r="F1241" s="7" t="s">
        <v>2383</v>
      </c>
      <c r="G1241" s="7">
        <f>IF('OG Medical Examinations'!G1241="No major surgery",0,VALUE('OG Medical Examinations'!G1241))</f>
        <v>1</v>
      </c>
      <c r="H1241" s="7" t="s">
        <v>2380</v>
      </c>
      <c r="I1241" s="7" t="str">
        <f t="shared" si="19"/>
        <v>Normal Weight</v>
      </c>
    </row>
    <row r="1242" spans="1:9" x14ac:dyDescent="0.25">
      <c r="A1242" s="7" t="s">
        <v>1130</v>
      </c>
      <c r="B1242" s="7">
        <v>31.445</v>
      </c>
      <c r="C1242" s="7">
        <v>8.33</v>
      </c>
      <c r="D1242" s="7" t="s">
        <v>2380</v>
      </c>
      <c r="E1242" s="7" t="s">
        <v>2380</v>
      </c>
      <c r="F1242" s="7" t="s">
        <v>2380</v>
      </c>
      <c r="G1242" s="7">
        <f>IF('OG Medical Examinations'!G1242="No major surgery",0,VALUE('OG Medical Examinations'!G1242))</f>
        <v>0</v>
      </c>
      <c r="H1242" s="7" t="s">
        <v>2380</v>
      </c>
      <c r="I1242" s="7" t="str">
        <f t="shared" si="19"/>
        <v>Obesity</v>
      </c>
    </row>
    <row r="1243" spans="1:9" x14ac:dyDescent="0.25">
      <c r="A1243" s="7" t="s">
        <v>1129</v>
      </c>
      <c r="B1243" s="7">
        <v>38.880000000000003</v>
      </c>
      <c r="C1243" s="7">
        <v>4.29</v>
      </c>
      <c r="D1243" s="7" t="s">
        <v>2380</v>
      </c>
      <c r="E1243" s="7" t="s">
        <v>2380</v>
      </c>
      <c r="F1243" s="7" t="s">
        <v>2380</v>
      </c>
      <c r="G1243" s="7">
        <f>IF('OG Medical Examinations'!G1243="No major surgery",0,VALUE('OG Medical Examinations'!G1243))</f>
        <v>1</v>
      </c>
      <c r="H1243" s="7" t="s">
        <v>2380</v>
      </c>
      <c r="I1243" s="7" t="str">
        <f t="shared" si="19"/>
        <v>Obesity</v>
      </c>
    </row>
    <row r="1244" spans="1:9" x14ac:dyDescent="0.25">
      <c r="A1244" s="7" t="s">
        <v>1128</v>
      </c>
      <c r="B1244" s="7">
        <v>43.89</v>
      </c>
      <c r="C1244" s="7">
        <v>6.32</v>
      </c>
      <c r="D1244" s="7" t="s">
        <v>2383</v>
      </c>
      <c r="E1244" s="7" t="s">
        <v>2380</v>
      </c>
      <c r="F1244" s="7" t="s">
        <v>2380</v>
      </c>
      <c r="G1244" s="7">
        <f>IF('OG Medical Examinations'!G1244="No major surgery",0,VALUE('OG Medical Examinations'!G1244))</f>
        <v>0</v>
      </c>
      <c r="H1244" s="7" t="s">
        <v>2380</v>
      </c>
      <c r="I1244" s="7" t="str">
        <f t="shared" si="19"/>
        <v>Obesity</v>
      </c>
    </row>
    <row r="1245" spans="1:9" x14ac:dyDescent="0.25">
      <c r="A1245" s="7" t="s">
        <v>1127</v>
      </c>
      <c r="B1245" s="7">
        <v>25.6</v>
      </c>
      <c r="C1245" s="7">
        <v>5.65</v>
      </c>
      <c r="D1245" s="7" t="s">
        <v>2380</v>
      </c>
      <c r="E1245" s="7" t="s">
        <v>2380</v>
      </c>
      <c r="F1245" s="7" t="s">
        <v>2380</v>
      </c>
      <c r="G1245" s="7">
        <f>IF('OG Medical Examinations'!G1245="No major surgery",0,VALUE('OG Medical Examinations'!G1245))</f>
        <v>2</v>
      </c>
      <c r="H1245" s="7" t="s">
        <v>2380</v>
      </c>
      <c r="I1245" s="7" t="str">
        <f t="shared" si="19"/>
        <v>Overweight</v>
      </c>
    </row>
    <row r="1246" spans="1:9" x14ac:dyDescent="0.25">
      <c r="A1246" s="7" t="s">
        <v>1126</v>
      </c>
      <c r="B1246" s="7">
        <v>29.545000000000002</v>
      </c>
      <c r="C1246" s="7">
        <v>8.41</v>
      </c>
      <c r="D1246" s="7" t="s">
        <v>2383</v>
      </c>
      <c r="E1246" s="7" t="s">
        <v>2380</v>
      </c>
      <c r="F1246" s="7" t="s">
        <v>2380</v>
      </c>
      <c r="G1246" s="7">
        <f>IF('OG Medical Examinations'!G1246="No major surgery",0,VALUE('OG Medical Examinations'!G1246))</f>
        <v>1</v>
      </c>
      <c r="H1246" s="7" t="s">
        <v>2380</v>
      </c>
      <c r="I1246" s="7" t="str">
        <f t="shared" si="19"/>
        <v>Overweight</v>
      </c>
    </row>
    <row r="1247" spans="1:9" x14ac:dyDescent="0.25">
      <c r="A1247" s="7" t="s">
        <v>1125</v>
      </c>
      <c r="B1247" s="7">
        <v>23.25</v>
      </c>
      <c r="C1247" s="7">
        <v>11.96</v>
      </c>
      <c r="D1247" s="7" t="s">
        <v>2383</v>
      </c>
      <c r="E1247" s="7" t="s">
        <v>2380</v>
      </c>
      <c r="F1247" s="7" t="s">
        <v>2380</v>
      </c>
      <c r="G1247" s="7">
        <f>IF('OG Medical Examinations'!G1247="No major surgery",0,VALUE('OG Medical Examinations'!G1247))</f>
        <v>0</v>
      </c>
      <c r="H1247" s="7" t="s">
        <v>2380</v>
      </c>
      <c r="I1247" s="7" t="str">
        <f t="shared" si="19"/>
        <v>Normal Weight</v>
      </c>
    </row>
    <row r="1248" spans="1:9" x14ac:dyDescent="0.25">
      <c r="A1248" s="7" t="s">
        <v>1124</v>
      </c>
      <c r="B1248" s="7">
        <v>43.95</v>
      </c>
      <c r="C1248" s="7">
        <v>5.17</v>
      </c>
      <c r="D1248" s="7" t="s">
        <v>2383</v>
      </c>
      <c r="E1248" s="7" t="s">
        <v>2380</v>
      </c>
      <c r="F1248" s="7" t="s">
        <v>2383</v>
      </c>
      <c r="G1248" s="7">
        <f>IF('OG Medical Examinations'!G1248="No major surgery",0,VALUE('OG Medical Examinations'!G1248))</f>
        <v>1</v>
      </c>
      <c r="H1248" s="7" t="s">
        <v>2380</v>
      </c>
      <c r="I1248" s="7" t="str">
        <f t="shared" si="19"/>
        <v>Obesity</v>
      </c>
    </row>
    <row r="1249" spans="1:9" x14ac:dyDescent="0.25">
      <c r="A1249" s="7" t="s">
        <v>1123</v>
      </c>
      <c r="B1249" s="7">
        <v>21.85</v>
      </c>
      <c r="C1249" s="7">
        <v>8.76</v>
      </c>
      <c r="D1249" s="7" t="s">
        <v>2380</v>
      </c>
      <c r="E1249" s="7" t="s">
        <v>2380</v>
      </c>
      <c r="F1249" s="7" t="s">
        <v>2380</v>
      </c>
      <c r="G1249" s="7">
        <f>IF('OG Medical Examinations'!G1249="No major surgery",0,VALUE('OG Medical Examinations'!G1249))</f>
        <v>0</v>
      </c>
      <c r="H1249" s="7" t="s">
        <v>2380</v>
      </c>
      <c r="I1249" s="7" t="str">
        <f t="shared" si="19"/>
        <v>Normal Weight</v>
      </c>
    </row>
    <row r="1250" spans="1:9" x14ac:dyDescent="0.25">
      <c r="A1250" s="7" t="s">
        <v>1122</v>
      </c>
      <c r="B1250" s="7">
        <v>25.73</v>
      </c>
      <c r="C1250" s="7">
        <v>7.99</v>
      </c>
      <c r="D1250" s="7" t="s">
        <v>2380</v>
      </c>
      <c r="E1250" s="7" t="s">
        <v>2380</v>
      </c>
      <c r="F1250" s="7" t="s">
        <v>2380</v>
      </c>
      <c r="G1250" s="7">
        <f>IF('OG Medical Examinations'!G1250="No major surgery",0,VALUE('OG Medical Examinations'!G1250))</f>
        <v>2</v>
      </c>
      <c r="H1250" s="7" t="s">
        <v>2380</v>
      </c>
      <c r="I1250" s="7" t="str">
        <f t="shared" si="19"/>
        <v>Overweight</v>
      </c>
    </row>
    <row r="1251" spans="1:9" x14ac:dyDescent="0.25">
      <c r="A1251" s="7" t="s">
        <v>1121</v>
      </c>
      <c r="B1251" s="7">
        <v>32.229999999999997</v>
      </c>
      <c r="C1251" s="7">
        <v>8.59</v>
      </c>
      <c r="D1251" s="7" t="s">
        <v>2380</v>
      </c>
      <c r="E1251" s="7" t="s">
        <v>2380</v>
      </c>
      <c r="F1251" s="7" t="s">
        <v>2380</v>
      </c>
      <c r="G1251" s="7">
        <f>IF('OG Medical Examinations'!G1251="No major surgery",0,VALUE('OG Medical Examinations'!G1251))</f>
        <v>0</v>
      </c>
      <c r="H1251" s="7" t="s">
        <v>2380</v>
      </c>
      <c r="I1251" s="7" t="str">
        <f t="shared" si="19"/>
        <v>Obesity</v>
      </c>
    </row>
    <row r="1252" spans="1:9" x14ac:dyDescent="0.25">
      <c r="A1252" s="7" t="s">
        <v>1120</v>
      </c>
      <c r="B1252" s="7">
        <v>32.204999999999998</v>
      </c>
      <c r="C1252" s="7">
        <v>6.14</v>
      </c>
      <c r="D1252" s="7" t="s">
        <v>2380</v>
      </c>
      <c r="E1252" s="7" t="s">
        <v>2380</v>
      </c>
      <c r="F1252" s="7" t="s">
        <v>2380</v>
      </c>
      <c r="G1252" s="7">
        <f>IF('OG Medical Examinations'!G1252="No major surgery",0,VALUE('OG Medical Examinations'!G1252))</f>
        <v>2</v>
      </c>
      <c r="H1252" s="7" t="s">
        <v>2380</v>
      </c>
      <c r="I1252" s="7" t="str">
        <f t="shared" si="19"/>
        <v>Obesity</v>
      </c>
    </row>
    <row r="1253" spans="1:9" x14ac:dyDescent="0.25">
      <c r="A1253" s="7" t="s">
        <v>1119</v>
      </c>
      <c r="B1253" s="7">
        <v>26.41</v>
      </c>
      <c r="C1253" s="7">
        <v>4.08</v>
      </c>
      <c r="D1253" s="7" t="s">
        <v>2380</v>
      </c>
      <c r="E1253" s="7" t="s">
        <v>2380</v>
      </c>
      <c r="F1253" s="7" t="s">
        <v>2380</v>
      </c>
      <c r="G1253" s="7">
        <f>IF('OG Medical Examinations'!G1253="No major surgery",0,VALUE('OG Medical Examinations'!G1253))</f>
        <v>2</v>
      </c>
      <c r="H1253" s="7" t="s">
        <v>2380</v>
      </c>
      <c r="I1253" s="7" t="str">
        <f t="shared" si="19"/>
        <v>Overweight</v>
      </c>
    </row>
    <row r="1254" spans="1:9" x14ac:dyDescent="0.25">
      <c r="A1254" s="7" t="s">
        <v>1118</v>
      </c>
      <c r="B1254" s="7">
        <v>30.2</v>
      </c>
      <c r="C1254" s="7">
        <v>6.25</v>
      </c>
      <c r="D1254" s="7" t="s">
        <v>2383</v>
      </c>
      <c r="E1254" s="7" t="s">
        <v>2380</v>
      </c>
      <c r="F1254" s="7" t="s">
        <v>2380</v>
      </c>
      <c r="G1254" s="7">
        <f>IF('OG Medical Examinations'!G1254="No major surgery",0,VALUE('OG Medical Examinations'!G1254))</f>
        <v>0</v>
      </c>
      <c r="H1254" s="7" t="s">
        <v>2380</v>
      </c>
      <c r="I1254" s="7" t="str">
        <f t="shared" si="19"/>
        <v>Obesity</v>
      </c>
    </row>
    <row r="1255" spans="1:9" x14ac:dyDescent="0.25">
      <c r="A1255" s="7" t="s">
        <v>1117</v>
      </c>
      <c r="B1255" s="7">
        <v>31.26</v>
      </c>
      <c r="C1255" s="7">
        <v>5.94</v>
      </c>
      <c r="D1255" s="7" t="s">
        <v>2383</v>
      </c>
      <c r="E1255" s="7" t="s">
        <v>2380</v>
      </c>
      <c r="F1255" s="7" t="s">
        <v>2380</v>
      </c>
      <c r="G1255" s="7">
        <f>IF('OG Medical Examinations'!G1255="No major surgery",0,VALUE('OG Medical Examinations'!G1255))</f>
        <v>1</v>
      </c>
      <c r="H1255" s="7" t="s">
        <v>2380</v>
      </c>
      <c r="I1255" s="7" t="str">
        <f t="shared" si="19"/>
        <v>Obesity</v>
      </c>
    </row>
    <row r="1256" spans="1:9" x14ac:dyDescent="0.25">
      <c r="A1256" s="7" t="s">
        <v>1116</v>
      </c>
      <c r="B1256" s="7">
        <v>33.725000000000001</v>
      </c>
      <c r="C1256" s="7">
        <v>6.45</v>
      </c>
      <c r="D1256" s="7" t="s">
        <v>2383</v>
      </c>
      <c r="E1256" s="7" t="s">
        <v>2380</v>
      </c>
      <c r="F1256" s="7" t="s">
        <v>2380</v>
      </c>
      <c r="G1256" s="7">
        <f>IF('OG Medical Examinations'!G1256="No major surgery",0,VALUE('OG Medical Examinations'!G1256))</f>
        <v>0</v>
      </c>
      <c r="H1256" s="7" t="s">
        <v>2380</v>
      </c>
      <c r="I1256" s="7" t="str">
        <f t="shared" si="19"/>
        <v>Obesity</v>
      </c>
    </row>
    <row r="1257" spans="1:9" x14ac:dyDescent="0.25">
      <c r="A1257" s="7" t="s">
        <v>1115</v>
      </c>
      <c r="B1257" s="7">
        <v>28.9</v>
      </c>
      <c r="C1257" s="7">
        <v>5.74</v>
      </c>
      <c r="D1257" s="7" t="s">
        <v>2383</v>
      </c>
      <c r="E1257" s="7" t="s">
        <v>2380</v>
      </c>
      <c r="F1257" s="7" t="s">
        <v>2380</v>
      </c>
      <c r="G1257" s="7">
        <f>IF('OG Medical Examinations'!G1257="No major surgery",0,VALUE('OG Medical Examinations'!G1257))</f>
        <v>0</v>
      </c>
      <c r="H1257" s="7" t="s">
        <v>2380</v>
      </c>
      <c r="I1257" s="7" t="str">
        <f t="shared" si="19"/>
        <v>Overweight</v>
      </c>
    </row>
    <row r="1258" spans="1:9" x14ac:dyDescent="0.25">
      <c r="A1258" s="7" t="s">
        <v>1114</v>
      </c>
      <c r="B1258" s="7">
        <v>45.69</v>
      </c>
      <c r="C1258" s="7">
        <v>4.43</v>
      </c>
      <c r="D1258" s="7" t="s">
        <v>2383</v>
      </c>
      <c r="E1258" s="7" t="s">
        <v>2380</v>
      </c>
      <c r="F1258" s="7" t="s">
        <v>2380</v>
      </c>
      <c r="G1258" s="7">
        <f>IF('OG Medical Examinations'!G1258="No major surgery",0,VALUE('OG Medical Examinations'!G1258))</f>
        <v>0</v>
      </c>
      <c r="H1258" s="7" t="s">
        <v>2380</v>
      </c>
      <c r="I1258" s="7" t="str">
        <f t="shared" si="19"/>
        <v>Obesity</v>
      </c>
    </row>
    <row r="1259" spans="1:9" x14ac:dyDescent="0.25">
      <c r="A1259" s="7" t="s">
        <v>1113</v>
      </c>
      <c r="B1259" s="7">
        <v>21.03</v>
      </c>
      <c r="C1259" s="7">
        <v>6.5</v>
      </c>
      <c r="D1259" s="7" t="s">
        <v>2380</v>
      </c>
      <c r="E1259" s="7" t="s">
        <v>2380</v>
      </c>
      <c r="F1259" s="7" t="s">
        <v>2380</v>
      </c>
      <c r="G1259" s="7">
        <f>IF('OG Medical Examinations'!G1259="No major surgery",0,VALUE('OG Medical Examinations'!G1259))</f>
        <v>0</v>
      </c>
      <c r="H1259" s="7" t="s">
        <v>2380</v>
      </c>
      <c r="I1259" s="7" t="str">
        <f t="shared" si="19"/>
        <v>Normal Weight</v>
      </c>
    </row>
    <row r="1260" spans="1:9" x14ac:dyDescent="0.25">
      <c r="A1260" s="7" t="s">
        <v>1112</v>
      </c>
      <c r="B1260" s="7">
        <v>37</v>
      </c>
      <c r="C1260" s="7">
        <v>8.75</v>
      </c>
      <c r="D1260" s="7" t="s">
        <v>2380</v>
      </c>
      <c r="E1260" s="7" t="s">
        <v>2380</v>
      </c>
      <c r="F1260" s="7" t="s">
        <v>2380</v>
      </c>
      <c r="G1260" s="7">
        <f>IF('OG Medical Examinations'!G1260="No major surgery",0,VALUE('OG Medical Examinations'!G1260))</f>
        <v>0</v>
      </c>
      <c r="H1260" s="7" t="s">
        <v>2380</v>
      </c>
      <c r="I1260" s="7" t="str">
        <f t="shared" si="19"/>
        <v>Obesity</v>
      </c>
    </row>
    <row r="1261" spans="1:9" x14ac:dyDescent="0.25">
      <c r="A1261" s="7" t="s">
        <v>1111</v>
      </c>
      <c r="B1261" s="7">
        <v>25.4</v>
      </c>
      <c r="C1261" s="7">
        <v>11.96</v>
      </c>
      <c r="D1261" s="7" t="s">
        <v>2380</v>
      </c>
      <c r="E1261" s="7" t="s">
        <v>2380</v>
      </c>
      <c r="F1261" s="7" t="s">
        <v>2380</v>
      </c>
      <c r="G1261" s="7">
        <f>IF('OG Medical Examinations'!G1261="No major surgery",0,VALUE('OG Medical Examinations'!G1261))</f>
        <v>0</v>
      </c>
      <c r="H1261" s="7" t="s">
        <v>2380</v>
      </c>
      <c r="I1261" s="7" t="str">
        <f t="shared" si="19"/>
        <v>Overweight</v>
      </c>
    </row>
    <row r="1262" spans="1:9" x14ac:dyDescent="0.25">
      <c r="A1262" s="7" t="s">
        <v>1110</v>
      </c>
      <c r="B1262" s="7">
        <v>32.299999999999997</v>
      </c>
      <c r="C1262" s="7">
        <v>10.54</v>
      </c>
      <c r="D1262" s="7" t="s">
        <v>2380</v>
      </c>
      <c r="E1262" s="7" t="s">
        <v>2380</v>
      </c>
      <c r="F1262" s="7" t="s">
        <v>2380</v>
      </c>
      <c r="G1262" s="7">
        <f>IF('OG Medical Examinations'!G1262="No major surgery",0,VALUE('OG Medical Examinations'!G1262))</f>
        <v>0</v>
      </c>
      <c r="H1262" s="7" t="s">
        <v>2380</v>
      </c>
      <c r="I1262" s="7" t="str">
        <f t="shared" si="19"/>
        <v>Obesity</v>
      </c>
    </row>
    <row r="1263" spans="1:9" x14ac:dyDescent="0.25">
      <c r="A1263" s="7" t="s">
        <v>1109</v>
      </c>
      <c r="B1263" s="7">
        <v>23.94</v>
      </c>
      <c r="C1263" s="7">
        <v>4.54</v>
      </c>
      <c r="D1263" s="7" t="s">
        <v>2383</v>
      </c>
      <c r="E1263" s="7" t="s">
        <v>2380</v>
      </c>
      <c r="F1263" s="7" t="s">
        <v>2383</v>
      </c>
      <c r="G1263" s="7">
        <f>IF('OG Medical Examinations'!G1263="No major surgery",0,VALUE('OG Medical Examinations'!G1263))</f>
        <v>1</v>
      </c>
      <c r="H1263" s="7" t="s">
        <v>2380</v>
      </c>
      <c r="I1263" s="7" t="str">
        <f t="shared" si="19"/>
        <v>Normal Weight</v>
      </c>
    </row>
    <row r="1264" spans="1:9" x14ac:dyDescent="0.25">
      <c r="A1264" s="7" t="s">
        <v>1108</v>
      </c>
      <c r="B1264" s="7">
        <v>46.4</v>
      </c>
      <c r="C1264" s="7">
        <v>5.71</v>
      </c>
      <c r="D1264" s="7" t="s">
        <v>2380</v>
      </c>
      <c r="E1264" s="7" t="s">
        <v>2380</v>
      </c>
      <c r="F1264" s="7" t="s">
        <v>2380</v>
      </c>
      <c r="G1264" s="7">
        <f>IF('OG Medical Examinations'!G1264="No major surgery",0,VALUE('OG Medical Examinations'!G1264))</f>
        <v>0</v>
      </c>
      <c r="H1264" s="7" t="s">
        <v>2380</v>
      </c>
      <c r="I1264" s="7" t="str">
        <f t="shared" si="19"/>
        <v>Obesity</v>
      </c>
    </row>
    <row r="1265" spans="1:9" x14ac:dyDescent="0.25">
      <c r="A1265" s="7" t="s">
        <v>1107</v>
      </c>
      <c r="B1265" s="7">
        <v>40.375</v>
      </c>
      <c r="C1265" s="7">
        <v>6.25</v>
      </c>
      <c r="D1265" s="7" t="s">
        <v>2383</v>
      </c>
      <c r="E1265" s="7" t="s">
        <v>2380</v>
      </c>
      <c r="F1265" s="7" t="s">
        <v>2380</v>
      </c>
      <c r="G1265" s="7">
        <f>IF('OG Medical Examinations'!G1265="No major surgery",0,VALUE('OG Medical Examinations'!G1265))</f>
        <v>0</v>
      </c>
      <c r="H1265" s="7" t="s">
        <v>2380</v>
      </c>
      <c r="I1265" s="7" t="str">
        <f t="shared" si="19"/>
        <v>Obesity</v>
      </c>
    </row>
    <row r="1266" spans="1:9" x14ac:dyDescent="0.25">
      <c r="A1266" s="7" t="s">
        <v>1106</v>
      </c>
      <c r="B1266" s="7">
        <v>28.7</v>
      </c>
      <c r="C1266" s="7">
        <v>9.4700000000000006</v>
      </c>
      <c r="D1266" s="7" t="s">
        <v>2380</v>
      </c>
      <c r="E1266" s="7" t="s">
        <v>2380</v>
      </c>
      <c r="F1266" s="7" t="s">
        <v>2380</v>
      </c>
      <c r="G1266" s="7">
        <f>IF('OG Medical Examinations'!G1266="No major surgery",0,VALUE('OG Medical Examinations'!G1266))</f>
        <v>2</v>
      </c>
      <c r="H1266" s="7" t="s">
        <v>2380</v>
      </c>
      <c r="I1266" s="7" t="str">
        <f t="shared" si="19"/>
        <v>Overweight</v>
      </c>
    </row>
    <row r="1267" spans="1:9" x14ac:dyDescent="0.25">
      <c r="A1267" s="7" t="s">
        <v>1105</v>
      </c>
      <c r="B1267" s="7">
        <v>26.63</v>
      </c>
      <c r="C1267" s="7">
        <v>5.7</v>
      </c>
      <c r="D1267" s="7" t="s">
        <v>2380</v>
      </c>
      <c r="E1267" s="7" t="s">
        <v>2380</v>
      </c>
      <c r="F1267" s="7" t="s">
        <v>2380</v>
      </c>
      <c r="G1267" s="7">
        <f>IF('OG Medical Examinations'!G1267="No major surgery",0,VALUE('OG Medical Examinations'!G1267))</f>
        <v>0</v>
      </c>
      <c r="H1267" s="7" t="s">
        <v>2380</v>
      </c>
      <c r="I1267" s="7" t="str">
        <f t="shared" si="19"/>
        <v>Overweight</v>
      </c>
    </row>
    <row r="1268" spans="1:9" x14ac:dyDescent="0.25">
      <c r="A1268" s="7" t="s">
        <v>1104</v>
      </c>
      <c r="B1268" s="7">
        <v>22.515000000000001</v>
      </c>
      <c r="C1268" s="7">
        <v>11.18</v>
      </c>
      <c r="D1268" s="7" t="s">
        <v>2380</v>
      </c>
      <c r="E1268" s="7" t="s">
        <v>2380</v>
      </c>
      <c r="F1268" s="7" t="s">
        <v>2380</v>
      </c>
      <c r="G1268" s="7">
        <f>IF('OG Medical Examinations'!G1268="No major surgery",0,VALUE('OG Medical Examinations'!G1268))</f>
        <v>2</v>
      </c>
      <c r="H1268" s="7" t="s">
        <v>2380</v>
      </c>
      <c r="I1268" s="7" t="str">
        <f t="shared" si="19"/>
        <v>Normal Weight</v>
      </c>
    </row>
    <row r="1269" spans="1:9" x14ac:dyDescent="0.25">
      <c r="A1269" s="7" t="s">
        <v>1103</v>
      </c>
      <c r="B1269" s="7">
        <v>36.575000000000003</v>
      </c>
      <c r="C1269" s="7">
        <v>10.98</v>
      </c>
      <c r="D1269" s="7" t="s">
        <v>2380</v>
      </c>
      <c r="E1269" s="7" t="s">
        <v>2380</v>
      </c>
      <c r="F1269" s="7" t="s">
        <v>2380</v>
      </c>
      <c r="G1269" s="7">
        <f>IF('OG Medical Examinations'!G1269="No major surgery",0,VALUE('OG Medical Examinations'!G1269))</f>
        <v>0</v>
      </c>
      <c r="H1269" s="7" t="s">
        <v>2380</v>
      </c>
      <c r="I1269" s="7" t="str">
        <f t="shared" si="19"/>
        <v>Obesity</v>
      </c>
    </row>
    <row r="1270" spans="1:9" x14ac:dyDescent="0.25">
      <c r="A1270" s="7" t="s">
        <v>1102</v>
      </c>
      <c r="B1270" s="7">
        <v>23.66</v>
      </c>
      <c r="C1270" s="7">
        <v>5.1100000000000003</v>
      </c>
      <c r="D1270" s="7" t="s">
        <v>2383</v>
      </c>
      <c r="E1270" s="7" t="s">
        <v>2380</v>
      </c>
      <c r="F1270" s="7" t="s">
        <v>2383</v>
      </c>
      <c r="G1270" s="7">
        <f>IF('OG Medical Examinations'!G1270="No major surgery",0,VALUE('OG Medical Examinations'!G1270))</f>
        <v>1</v>
      </c>
      <c r="H1270" s="7" t="s">
        <v>2380</v>
      </c>
      <c r="I1270" s="7" t="str">
        <f t="shared" si="19"/>
        <v>Normal Weight</v>
      </c>
    </row>
    <row r="1271" spans="1:9" x14ac:dyDescent="0.25">
      <c r="A1271" s="7" t="s">
        <v>1101</v>
      </c>
      <c r="B1271" s="7">
        <v>18.62</v>
      </c>
      <c r="C1271" s="7">
        <v>10.24</v>
      </c>
      <c r="D1271" s="7" t="s">
        <v>2380</v>
      </c>
      <c r="E1271" s="7" t="s">
        <v>2380</v>
      </c>
      <c r="F1271" s="7" t="s">
        <v>2380</v>
      </c>
      <c r="G1271" s="7">
        <f>IF('OG Medical Examinations'!G1271="No major surgery",0,VALUE('OG Medical Examinations'!G1271))</f>
        <v>0</v>
      </c>
      <c r="H1271" s="7" t="s">
        <v>2380</v>
      </c>
      <c r="I1271" s="7" t="str">
        <f t="shared" si="19"/>
        <v>Normal Weight</v>
      </c>
    </row>
    <row r="1272" spans="1:9" x14ac:dyDescent="0.25">
      <c r="A1272" s="7" t="s">
        <v>1100</v>
      </c>
      <c r="B1272" s="7">
        <v>19.190000000000001</v>
      </c>
      <c r="C1272" s="7">
        <v>7.71</v>
      </c>
      <c r="D1272" s="7" t="s">
        <v>2383</v>
      </c>
      <c r="E1272" s="7" t="s">
        <v>2380</v>
      </c>
      <c r="F1272" s="7" t="s">
        <v>2380</v>
      </c>
      <c r="G1272" s="7">
        <f>IF('OG Medical Examinations'!G1272="No major surgery",0,VALUE('OG Medical Examinations'!G1272))</f>
        <v>1</v>
      </c>
      <c r="H1272" s="7" t="s">
        <v>2380</v>
      </c>
      <c r="I1272" s="7" t="str">
        <f t="shared" si="19"/>
        <v>Normal Weight</v>
      </c>
    </row>
    <row r="1273" spans="1:9" x14ac:dyDescent="0.25">
      <c r="A1273" s="7" t="s">
        <v>1099</v>
      </c>
      <c r="B1273" s="7">
        <v>27.5</v>
      </c>
      <c r="C1273" s="7">
        <v>6.03</v>
      </c>
      <c r="D1273" s="7" t="s">
        <v>2380</v>
      </c>
      <c r="E1273" s="7" t="s">
        <v>2380</v>
      </c>
      <c r="F1273" s="7" t="s">
        <v>2380</v>
      </c>
      <c r="G1273" s="7">
        <f>IF('OG Medical Examinations'!G1273="No major surgery",0,VALUE('OG Medical Examinations'!G1273))</f>
        <v>0</v>
      </c>
      <c r="H1273" s="7" t="s">
        <v>2380</v>
      </c>
      <c r="I1273" s="7" t="str">
        <f t="shared" si="19"/>
        <v>Overweight</v>
      </c>
    </row>
    <row r="1274" spans="1:9" x14ac:dyDescent="0.25">
      <c r="A1274" s="7" t="s">
        <v>1098</v>
      </c>
      <c r="B1274" s="7">
        <v>27.36</v>
      </c>
      <c r="C1274" s="7">
        <v>5.96</v>
      </c>
      <c r="D1274" s="7" t="s">
        <v>2380</v>
      </c>
      <c r="E1274" s="7" t="s">
        <v>2380</v>
      </c>
      <c r="F1274" s="7" t="s">
        <v>2383</v>
      </c>
      <c r="G1274" s="7">
        <f>IF('OG Medical Examinations'!G1274="No major surgery",0,VALUE('OG Medical Examinations'!G1274))</f>
        <v>1</v>
      </c>
      <c r="H1274" s="7" t="s">
        <v>2380</v>
      </c>
      <c r="I1274" s="7" t="str">
        <f t="shared" si="19"/>
        <v>Overweight</v>
      </c>
    </row>
    <row r="1275" spans="1:9" x14ac:dyDescent="0.25">
      <c r="A1275" s="7" t="s">
        <v>1097</v>
      </c>
      <c r="B1275" s="7">
        <v>20.350000000000001</v>
      </c>
      <c r="C1275" s="7">
        <v>4.16</v>
      </c>
      <c r="D1275" s="7" t="s">
        <v>2380</v>
      </c>
      <c r="E1275" s="7" t="s">
        <v>2380</v>
      </c>
      <c r="F1275" s="7" t="s">
        <v>2380</v>
      </c>
      <c r="G1275" s="7">
        <f>IF('OG Medical Examinations'!G1275="No major surgery",0,VALUE('OG Medical Examinations'!G1275))</f>
        <v>0</v>
      </c>
      <c r="H1275" s="7" t="s">
        <v>2380</v>
      </c>
      <c r="I1275" s="7" t="str">
        <f t="shared" si="19"/>
        <v>Normal Weight</v>
      </c>
    </row>
    <row r="1276" spans="1:9" x14ac:dyDescent="0.25">
      <c r="A1276" s="7" t="s">
        <v>1096</v>
      </c>
      <c r="B1276" s="7">
        <v>24.035</v>
      </c>
      <c r="C1276" s="7">
        <v>6.11</v>
      </c>
      <c r="D1276" s="7" t="s">
        <v>2380</v>
      </c>
      <c r="E1276" s="7" t="s">
        <v>2380</v>
      </c>
      <c r="F1276" s="7" t="s">
        <v>2380</v>
      </c>
      <c r="G1276" s="7">
        <f>IF('OG Medical Examinations'!G1276="No major surgery",0,VALUE('OG Medical Examinations'!G1276))</f>
        <v>0</v>
      </c>
      <c r="H1276" s="7" t="s">
        <v>2380</v>
      </c>
      <c r="I1276" s="7" t="str">
        <f t="shared" si="19"/>
        <v>Normal Weight</v>
      </c>
    </row>
    <row r="1277" spans="1:9" x14ac:dyDescent="0.25">
      <c r="A1277" s="7" t="s">
        <v>1095</v>
      </c>
      <c r="B1277" s="7">
        <v>23.56</v>
      </c>
      <c r="C1277" s="7">
        <v>5.97</v>
      </c>
      <c r="D1277" s="7" t="s">
        <v>2380</v>
      </c>
      <c r="E1277" s="7" t="s">
        <v>2380</v>
      </c>
      <c r="F1277" s="7" t="s">
        <v>2380</v>
      </c>
      <c r="G1277" s="7">
        <f>IF('OG Medical Examinations'!G1277="No major surgery",0,VALUE('OG Medical Examinations'!G1277))</f>
        <v>0</v>
      </c>
      <c r="H1277" s="7" t="s">
        <v>2380</v>
      </c>
      <c r="I1277" s="7" t="str">
        <f t="shared" si="19"/>
        <v>Normal Weight</v>
      </c>
    </row>
    <row r="1278" spans="1:9" x14ac:dyDescent="0.25">
      <c r="A1278" s="7" t="s">
        <v>1094</v>
      </c>
      <c r="B1278" s="7">
        <v>27.17</v>
      </c>
      <c r="C1278" s="7">
        <v>10.81</v>
      </c>
      <c r="D1278" s="7" t="s">
        <v>2380</v>
      </c>
      <c r="E1278" s="7" t="s">
        <v>2380</v>
      </c>
      <c r="F1278" s="7" t="s">
        <v>2380</v>
      </c>
      <c r="G1278" s="7">
        <f>IF('OG Medical Examinations'!G1278="No major surgery",0,VALUE('OG Medical Examinations'!G1278))</f>
        <v>2</v>
      </c>
      <c r="H1278" s="7" t="s">
        <v>2380</v>
      </c>
      <c r="I1278" s="7" t="str">
        <f t="shared" si="19"/>
        <v>Overweight</v>
      </c>
    </row>
    <row r="1279" spans="1:9" x14ac:dyDescent="0.25">
      <c r="A1279" s="7" t="s">
        <v>1093</v>
      </c>
      <c r="B1279" s="7">
        <v>34.32</v>
      </c>
      <c r="C1279" s="7">
        <v>5.7</v>
      </c>
      <c r="D1279" s="7" t="s">
        <v>2383</v>
      </c>
      <c r="E1279" s="7" t="s">
        <v>2380</v>
      </c>
      <c r="F1279" s="7" t="s">
        <v>2383</v>
      </c>
      <c r="G1279" s="7">
        <f>IF('OG Medical Examinations'!G1279="No major surgery",0,VALUE('OG Medical Examinations'!G1279))</f>
        <v>1</v>
      </c>
      <c r="H1279" s="7" t="s">
        <v>2380</v>
      </c>
      <c r="I1279" s="7" t="str">
        <f t="shared" si="19"/>
        <v>Obesity</v>
      </c>
    </row>
    <row r="1280" spans="1:9" x14ac:dyDescent="0.25">
      <c r="A1280" s="7" t="s">
        <v>1092</v>
      </c>
      <c r="B1280" s="7">
        <v>23.87</v>
      </c>
      <c r="C1280" s="7">
        <v>4.7699999999999996</v>
      </c>
      <c r="D1280" s="7" t="s">
        <v>2383</v>
      </c>
      <c r="E1280" s="7" t="s">
        <v>2380</v>
      </c>
      <c r="F1280" s="7" t="s">
        <v>2383</v>
      </c>
      <c r="G1280" s="7">
        <f>IF('OG Medical Examinations'!G1280="No major surgery",0,VALUE('OG Medical Examinations'!G1280))</f>
        <v>1</v>
      </c>
      <c r="H1280" s="7" t="s">
        <v>2380</v>
      </c>
      <c r="I1280" s="7" t="str">
        <f t="shared" si="19"/>
        <v>Normal Weight</v>
      </c>
    </row>
    <row r="1281" spans="1:9" x14ac:dyDescent="0.25">
      <c r="A1281" s="7" t="s">
        <v>1091</v>
      </c>
      <c r="B1281" s="7">
        <v>30.15</v>
      </c>
      <c r="C1281" s="7">
        <v>4.25</v>
      </c>
      <c r="D1281" s="7" t="s">
        <v>2380</v>
      </c>
      <c r="E1281" s="7" t="s">
        <v>2380</v>
      </c>
      <c r="F1281" s="7" t="s">
        <v>2380</v>
      </c>
      <c r="G1281" s="7">
        <f>IF('OG Medical Examinations'!G1281="No major surgery",0,VALUE('OG Medical Examinations'!G1281))</f>
        <v>1</v>
      </c>
      <c r="H1281" s="7" t="s">
        <v>2380</v>
      </c>
      <c r="I1281" s="7" t="str">
        <f t="shared" si="19"/>
        <v>Obesity</v>
      </c>
    </row>
    <row r="1282" spans="1:9" x14ac:dyDescent="0.25">
      <c r="A1282" s="7" t="s">
        <v>1090</v>
      </c>
      <c r="B1282" s="7">
        <v>26.36</v>
      </c>
      <c r="C1282" s="7">
        <v>5.52</v>
      </c>
      <c r="D1282" s="7" t="s">
        <v>2380</v>
      </c>
      <c r="E1282" s="7" t="s">
        <v>2380</v>
      </c>
      <c r="F1282" s="7" t="s">
        <v>2380</v>
      </c>
      <c r="G1282" s="7">
        <f>IF('OG Medical Examinations'!G1282="No major surgery",0,VALUE('OG Medical Examinations'!G1282))</f>
        <v>0</v>
      </c>
      <c r="H1282" s="7" t="s">
        <v>2380</v>
      </c>
      <c r="I1282" s="7" t="str">
        <f t="shared" ref="I1282:I1345" si="20">IF(B1282&lt;18.5,"Underweight",IF(B1282&lt;25,"Normal Weight",IF(B1282&lt;30,"Overweight","Obesity")))</f>
        <v>Overweight</v>
      </c>
    </row>
    <row r="1283" spans="1:9" x14ac:dyDescent="0.25">
      <c r="A1283" s="7" t="s">
        <v>1089</v>
      </c>
      <c r="B1283" s="7">
        <v>45.32</v>
      </c>
      <c r="C1283" s="7">
        <v>6.53</v>
      </c>
      <c r="D1283" s="7" t="s">
        <v>2383</v>
      </c>
      <c r="E1283" s="7" t="s">
        <v>2380</v>
      </c>
      <c r="F1283" s="7" t="s">
        <v>2380</v>
      </c>
      <c r="G1283" s="7">
        <f>IF('OG Medical Examinations'!G1283="No major surgery",0,VALUE('OG Medical Examinations'!G1283))</f>
        <v>1</v>
      </c>
      <c r="H1283" s="7" t="s">
        <v>2380</v>
      </c>
      <c r="I1283" s="7" t="str">
        <f t="shared" si="20"/>
        <v>Obesity</v>
      </c>
    </row>
    <row r="1284" spans="1:9" x14ac:dyDescent="0.25">
      <c r="A1284" s="7" t="s">
        <v>1088</v>
      </c>
      <c r="B1284" s="7">
        <v>31.93</v>
      </c>
      <c r="C1284" s="7">
        <v>4.82</v>
      </c>
      <c r="D1284" s="7" t="s">
        <v>2383</v>
      </c>
      <c r="E1284" s="7" t="s">
        <v>2380</v>
      </c>
      <c r="F1284" s="7" t="s">
        <v>2380</v>
      </c>
      <c r="G1284" s="7">
        <f>IF('OG Medical Examinations'!G1284="No major surgery",0,VALUE('OG Medical Examinations'!G1284))</f>
        <v>1</v>
      </c>
      <c r="H1284" s="7" t="s">
        <v>2380</v>
      </c>
      <c r="I1284" s="7" t="str">
        <f t="shared" si="20"/>
        <v>Obesity</v>
      </c>
    </row>
    <row r="1285" spans="1:9" x14ac:dyDescent="0.25">
      <c r="A1285" s="7" t="s">
        <v>1087</v>
      </c>
      <c r="B1285" s="7">
        <v>36</v>
      </c>
      <c r="C1285" s="7">
        <v>11.94</v>
      </c>
      <c r="D1285" s="7" t="s">
        <v>2383</v>
      </c>
      <c r="E1285" s="7" t="s">
        <v>2380</v>
      </c>
      <c r="F1285" s="7" t="s">
        <v>2380</v>
      </c>
      <c r="G1285" s="7">
        <f>IF('OG Medical Examinations'!G1285="No major surgery",0,VALUE('OG Medical Examinations'!G1285))</f>
        <v>1</v>
      </c>
      <c r="H1285" s="7" t="s">
        <v>2380</v>
      </c>
      <c r="I1285" s="7" t="str">
        <f t="shared" si="20"/>
        <v>Obesity</v>
      </c>
    </row>
    <row r="1286" spans="1:9" x14ac:dyDescent="0.25">
      <c r="A1286" s="7" t="s">
        <v>1086</v>
      </c>
      <c r="B1286" s="7">
        <v>32</v>
      </c>
      <c r="C1286" s="7">
        <v>7.85</v>
      </c>
      <c r="D1286" s="7" t="s">
        <v>2383</v>
      </c>
      <c r="E1286" s="7" t="s">
        <v>2380</v>
      </c>
      <c r="F1286" s="7" t="s">
        <v>2380</v>
      </c>
      <c r="G1286" s="7">
        <f>IF('OG Medical Examinations'!G1286="No major surgery",0,VALUE('OG Medical Examinations'!G1286))</f>
        <v>1</v>
      </c>
      <c r="H1286" s="7" t="s">
        <v>2380</v>
      </c>
      <c r="I1286" s="7" t="str">
        <f t="shared" si="20"/>
        <v>Obesity</v>
      </c>
    </row>
    <row r="1287" spans="1:9" x14ac:dyDescent="0.25">
      <c r="A1287" s="7" t="s">
        <v>1085</v>
      </c>
      <c r="B1287" s="7">
        <v>29.37</v>
      </c>
      <c r="C1287" s="7">
        <v>8.01</v>
      </c>
      <c r="D1287" s="7" t="s">
        <v>2383</v>
      </c>
      <c r="E1287" s="7" t="s">
        <v>2380</v>
      </c>
      <c r="F1287" s="7" t="s">
        <v>2380</v>
      </c>
      <c r="G1287" s="7">
        <f>IF('OG Medical Examinations'!G1287="No major surgery",0,VALUE('OG Medical Examinations'!G1287))</f>
        <v>1</v>
      </c>
      <c r="H1287" s="7" t="s">
        <v>2380</v>
      </c>
      <c r="I1287" s="7" t="str">
        <f t="shared" si="20"/>
        <v>Overweight</v>
      </c>
    </row>
    <row r="1288" spans="1:9" x14ac:dyDescent="0.25">
      <c r="A1288" s="7" t="s">
        <v>1084</v>
      </c>
      <c r="B1288" s="7">
        <v>23.6</v>
      </c>
      <c r="C1288" s="7">
        <v>7.4</v>
      </c>
      <c r="D1288" s="7" t="s">
        <v>2383</v>
      </c>
      <c r="E1288" s="7" t="s">
        <v>2380</v>
      </c>
      <c r="F1288" s="7" t="s">
        <v>2380</v>
      </c>
      <c r="G1288" s="7">
        <f>IF('OG Medical Examinations'!G1288="No major surgery",0,VALUE('OG Medical Examinations'!G1288))</f>
        <v>1</v>
      </c>
      <c r="H1288" s="7" t="s">
        <v>2380</v>
      </c>
      <c r="I1288" s="7" t="str">
        <f t="shared" si="20"/>
        <v>Normal Weight</v>
      </c>
    </row>
    <row r="1289" spans="1:9" x14ac:dyDescent="0.25">
      <c r="A1289" s="7" t="s">
        <v>1083</v>
      </c>
      <c r="B1289" s="7">
        <v>33.155000000000001</v>
      </c>
      <c r="C1289" s="7">
        <v>8.3800000000000008</v>
      </c>
      <c r="D1289" s="7" t="s">
        <v>2383</v>
      </c>
      <c r="E1289" s="7" t="s">
        <v>2380</v>
      </c>
      <c r="F1289" s="7" t="s">
        <v>2380</v>
      </c>
      <c r="G1289" s="7">
        <f>IF('OG Medical Examinations'!G1289="No major surgery",0,VALUE('OG Medical Examinations'!G1289))</f>
        <v>0</v>
      </c>
      <c r="H1289" s="7" t="s">
        <v>2380</v>
      </c>
      <c r="I1289" s="7" t="str">
        <f t="shared" si="20"/>
        <v>Obesity</v>
      </c>
    </row>
    <row r="1290" spans="1:9" x14ac:dyDescent="0.25">
      <c r="A1290" s="7" t="s">
        <v>1082</v>
      </c>
      <c r="B1290" s="7">
        <v>24.32</v>
      </c>
      <c r="C1290" s="7">
        <v>11.56</v>
      </c>
      <c r="D1290" s="7" t="s">
        <v>2383</v>
      </c>
      <c r="E1290" s="7" t="s">
        <v>2380</v>
      </c>
      <c r="F1290" s="7" t="s">
        <v>2380</v>
      </c>
      <c r="G1290" s="7">
        <f>IF('OG Medical Examinations'!G1290="No major surgery",0,VALUE('OG Medical Examinations'!G1290))</f>
        <v>1</v>
      </c>
      <c r="H1290" s="7" t="s">
        <v>2380</v>
      </c>
      <c r="I1290" s="7" t="str">
        <f t="shared" si="20"/>
        <v>Normal Weight</v>
      </c>
    </row>
    <row r="1291" spans="1:9" x14ac:dyDescent="0.25">
      <c r="A1291" s="7" t="s">
        <v>1081</v>
      </c>
      <c r="B1291" s="7">
        <v>36.299999999999997</v>
      </c>
      <c r="C1291" s="7">
        <v>4.6100000000000003</v>
      </c>
      <c r="D1291" s="7" t="s">
        <v>2380</v>
      </c>
      <c r="E1291" s="7" t="s">
        <v>2380</v>
      </c>
      <c r="F1291" s="7" t="s">
        <v>2380</v>
      </c>
      <c r="G1291" s="7">
        <f>IF('OG Medical Examinations'!G1291="No major surgery",0,VALUE('OG Medical Examinations'!G1291))</f>
        <v>0</v>
      </c>
      <c r="H1291" s="7" t="s">
        <v>2380</v>
      </c>
      <c r="I1291" s="7" t="str">
        <f t="shared" si="20"/>
        <v>Obesity</v>
      </c>
    </row>
    <row r="1292" spans="1:9" x14ac:dyDescent="0.25">
      <c r="A1292" s="7" t="s">
        <v>1080</v>
      </c>
      <c r="B1292" s="7">
        <v>34.4</v>
      </c>
      <c r="C1292" s="7">
        <v>4.95</v>
      </c>
      <c r="D1292" s="7" t="s">
        <v>2380</v>
      </c>
      <c r="E1292" s="7" t="s">
        <v>2380</v>
      </c>
      <c r="F1292" s="7" t="s">
        <v>2383</v>
      </c>
      <c r="G1292" s="7">
        <f>IF('OG Medical Examinations'!G1292="No major surgery",0,VALUE('OG Medical Examinations'!G1292))</f>
        <v>1</v>
      </c>
      <c r="H1292" s="7" t="s">
        <v>2380</v>
      </c>
      <c r="I1292" s="7" t="str">
        <f t="shared" si="20"/>
        <v>Obesity</v>
      </c>
    </row>
    <row r="1293" spans="1:9" x14ac:dyDescent="0.25">
      <c r="A1293" s="7" t="s">
        <v>1079</v>
      </c>
      <c r="B1293" s="7">
        <v>30.9</v>
      </c>
      <c r="C1293" s="7">
        <v>5.04</v>
      </c>
      <c r="D1293" s="7" t="s">
        <v>2380</v>
      </c>
      <c r="E1293" s="7" t="s">
        <v>2380</v>
      </c>
      <c r="F1293" s="7" t="s">
        <v>2380</v>
      </c>
      <c r="G1293" s="7">
        <f>IF('OG Medical Examinations'!G1293="No major surgery",0,VALUE('OG Medical Examinations'!G1293))</f>
        <v>0</v>
      </c>
      <c r="H1293" s="7" t="s">
        <v>2380</v>
      </c>
      <c r="I1293" s="7" t="str">
        <f t="shared" si="20"/>
        <v>Obesity</v>
      </c>
    </row>
    <row r="1294" spans="1:9" x14ac:dyDescent="0.25">
      <c r="A1294" s="7" t="s">
        <v>1078</v>
      </c>
      <c r="B1294" s="7">
        <v>28.6</v>
      </c>
      <c r="C1294" s="7">
        <v>5.42</v>
      </c>
      <c r="D1294" s="7" t="s">
        <v>2380</v>
      </c>
      <c r="E1294" s="7" t="s">
        <v>2380</v>
      </c>
      <c r="F1294" s="7" t="s">
        <v>2380</v>
      </c>
      <c r="G1294" s="7">
        <f>IF('OG Medical Examinations'!G1294="No major surgery",0,VALUE('OG Medical Examinations'!G1294))</f>
        <v>0</v>
      </c>
      <c r="H1294" s="7" t="s">
        <v>2380</v>
      </c>
      <c r="I1294" s="7" t="str">
        <f t="shared" si="20"/>
        <v>Overweight</v>
      </c>
    </row>
    <row r="1295" spans="1:9" x14ac:dyDescent="0.25">
      <c r="A1295" s="7" t="s">
        <v>1077</v>
      </c>
      <c r="B1295" s="7">
        <v>27.83</v>
      </c>
      <c r="C1295" s="7">
        <v>5.39</v>
      </c>
      <c r="D1295" s="7" t="s">
        <v>2380</v>
      </c>
      <c r="E1295" s="7" t="s">
        <v>2380</v>
      </c>
      <c r="F1295" s="7" t="s">
        <v>2380</v>
      </c>
      <c r="G1295" s="7">
        <f>IF('OG Medical Examinations'!G1295="No major surgery",0,VALUE('OG Medical Examinations'!G1295))</f>
        <v>0</v>
      </c>
      <c r="H1295" s="7" t="s">
        <v>2380</v>
      </c>
      <c r="I1295" s="7" t="str">
        <f t="shared" si="20"/>
        <v>Overweight</v>
      </c>
    </row>
    <row r="1296" spans="1:9" x14ac:dyDescent="0.25">
      <c r="A1296" s="7" t="s">
        <v>1076</v>
      </c>
      <c r="B1296" s="7">
        <v>39.64</v>
      </c>
      <c r="C1296" s="7">
        <v>6</v>
      </c>
      <c r="D1296" s="7" t="s">
        <v>2380</v>
      </c>
      <c r="E1296" s="7" t="s">
        <v>2380</v>
      </c>
      <c r="F1296" s="7" t="s">
        <v>2383</v>
      </c>
      <c r="G1296" s="7">
        <f>IF('OG Medical Examinations'!G1296="No major surgery",0,VALUE('OG Medical Examinations'!G1296))</f>
        <v>1</v>
      </c>
      <c r="H1296" s="7" t="s">
        <v>2380</v>
      </c>
      <c r="I1296" s="7" t="str">
        <f t="shared" si="20"/>
        <v>Obesity</v>
      </c>
    </row>
    <row r="1297" spans="1:9" x14ac:dyDescent="0.25">
      <c r="A1297" s="7" t="s">
        <v>1075</v>
      </c>
      <c r="B1297" s="7">
        <v>38.479999999999997</v>
      </c>
      <c r="C1297" s="7">
        <v>6.02</v>
      </c>
      <c r="D1297" s="7" t="s">
        <v>2380</v>
      </c>
      <c r="E1297" s="7" t="s">
        <v>2380</v>
      </c>
      <c r="F1297" s="7" t="s">
        <v>2380</v>
      </c>
      <c r="G1297" s="7">
        <f>IF('OG Medical Examinations'!G1297="No major surgery",0,VALUE('OG Medical Examinations'!G1297))</f>
        <v>1</v>
      </c>
      <c r="H1297" s="7" t="s">
        <v>2380</v>
      </c>
      <c r="I1297" s="7" t="str">
        <f t="shared" si="20"/>
        <v>Obesity</v>
      </c>
    </row>
    <row r="1298" spans="1:9" x14ac:dyDescent="0.25">
      <c r="A1298" s="7" t="s">
        <v>1074</v>
      </c>
      <c r="B1298" s="7">
        <v>36.200000000000003</v>
      </c>
      <c r="C1298" s="7">
        <v>4.62</v>
      </c>
      <c r="D1298" s="7" t="s">
        <v>2380</v>
      </c>
      <c r="E1298" s="7" t="s">
        <v>2380</v>
      </c>
      <c r="F1298" s="7" t="s">
        <v>2380</v>
      </c>
      <c r="G1298" s="7">
        <f>IF('OG Medical Examinations'!G1298="No major surgery",0,VALUE('OG Medical Examinations'!G1298))</f>
        <v>2</v>
      </c>
      <c r="H1298" s="7" t="s">
        <v>2380</v>
      </c>
      <c r="I1298" s="7" t="str">
        <f t="shared" si="20"/>
        <v>Obesity</v>
      </c>
    </row>
    <row r="1299" spans="1:9" x14ac:dyDescent="0.25">
      <c r="A1299" s="7" t="s">
        <v>1073</v>
      </c>
      <c r="B1299" s="7">
        <v>27.13</v>
      </c>
      <c r="C1299" s="7">
        <v>5.59</v>
      </c>
      <c r="D1299" s="7" t="s">
        <v>2380</v>
      </c>
      <c r="E1299" s="7" t="s">
        <v>2380</v>
      </c>
      <c r="F1299" s="7" t="s">
        <v>2380</v>
      </c>
      <c r="G1299" s="7">
        <f>IF('OG Medical Examinations'!G1299="No major surgery",0,VALUE('OG Medical Examinations'!G1299))</f>
        <v>1</v>
      </c>
      <c r="H1299" s="7" t="s">
        <v>2380</v>
      </c>
      <c r="I1299" s="7" t="str">
        <f t="shared" si="20"/>
        <v>Overweight</v>
      </c>
    </row>
    <row r="1300" spans="1:9" x14ac:dyDescent="0.25">
      <c r="A1300" s="7" t="s">
        <v>1072</v>
      </c>
      <c r="B1300" s="7">
        <v>20.75</v>
      </c>
      <c r="C1300" s="7">
        <v>5.18</v>
      </c>
      <c r="D1300" s="7" t="s">
        <v>2383</v>
      </c>
      <c r="E1300" s="7" t="s">
        <v>2380</v>
      </c>
      <c r="F1300" s="7" t="s">
        <v>2380</v>
      </c>
      <c r="G1300" s="7">
        <f>IF('OG Medical Examinations'!G1300="No major surgery",0,VALUE('OG Medical Examinations'!G1300))</f>
        <v>2</v>
      </c>
      <c r="H1300" s="7" t="s">
        <v>2380</v>
      </c>
      <c r="I1300" s="7" t="str">
        <f t="shared" si="20"/>
        <v>Normal Weight</v>
      </c>
    </row>
    <row r="1301" spans="1:9" x14ac:dyDescent="0.25">
      <c r="A1301" s="7" t="s">
        <v>1071</v>
      </c>
      <c r="B1301" s="7">
        <v>26.6</v>
      </c>
      <c r="C1301" s="7">
        <v>6.29</v>
      </c>
      <c r="D1301" s="7" t="s">
        <v>2380</v>
      </c>
      <c r="E1301" s="7" t="s">
        <v>2380</v>
      </c>
      <c r="F1301" s="7" t="s">
        <v>2380</v>
      </c>
      <c r="G1301" s="7">
        <f>IF('OG Medical Examinations'!G1301="No major surgery",0,VALUE('OG Medical Examinations'!G1301))</f>
        <v>2</v>
      </c>
      <c r="H1301" s="7" t="s">
        <v>2380</v>
      </c>
      <c r="I1301" s="7" t="str">
        <f t="shared" si="20"/>
        <v>Overweight</v>
      </c>
    </row>
    <row r="1302" spans="1:9" x14ac:dyDescent="0.25">
      <c r="A1302" s="7" t="s">
        <v>1070</v>
      </c>
      <c r="B1302" s="7">
        <v>25.3</v>
      </c>
      <c r="C1302" s="7">
        <v>4.49</v>
      </c>
      <c r="D1302" s="7" t="s">
        <v>2380</v>
      </c>
      <c r="E1302" s="7" t="s">
        <v>2380</v>
      </c>
      <c r="F1302" s="7" t="s">
        <v>2380</v>
      </c>
      <c r="G1302" s="7">
        <f>IF('OG Medical Examinations'!G1302="No major surgery",0,VALUE('OG Medical Examinations'!G1302))</f>
        <v>2</v>
      </c>
      <c r="H1302" s="7" t="s">
        <v>2380</v>
      </c>
      <c r="I1302" s="7" t="str">
        <f t="shared" si="20"/>
        <v>Overweight</v>
      </c>
    </row>
    <row r="1303" spans="1:9" x14ac:dyDescent="0.25">
      <c r="A1303" s="7" t="s">
        <v>1069</v>
      </c>
      <c r="B1303" s="7">
        <v>18.84</v>
      </c>
      <c r="C1303" s="7">
        <v>11.82</v>
      </c>
      <c r="D1303" s="7" t="s">
        <v>2383</v>
      </c>
      <c r="E1303" s="7" t="s">
        <v>2380</v>
      </c>
      <c r="F1303" s="7" t="s">
        <v>2383</v>
      </c>
      <c r="G1303" s="7">
        <f>IF('OG Medical Examinations'!G1303="No major surgery",0,VALUE('OG Medical Examinations'!G1303))</f>
        <v>1</v>
      </c>
      <c r="H1303" s="7" t="s">
        <v>2380</v>
      </c>
      <c r="I1303" s="7" t="str">
        <f t="shared" si="20"/>
        <v>Normal Weight</v>
      </c>
    </row>
    <row r="1304" spans="1:9" x14ac:dyDescent="0.25">
      <c r="A1304" s="7" t="s">
        <v>1068</v>
      </c>
      <c r="B1304" s="7">
        <v>19.57</v>
      </c>
      <c r="C1304" s="7">
        <v>7.41</v>
      </c>
      <c r="D1304" s="7" t="s">
        <v>2383</v>
      </c>
      <c r="E1304" s="7" t="s">
        <v>2380</v>
      </c>
      <c r="F1304" s="7" t="s">
        <v>2380</v>
      </c>
      <c r="G1304" s="7">
        <f>IF('OG Medical Examinations'!G1304="No major surgery",0,VALUE('OG Medical Examinations'!G1304))</f>
        <v>1</v>
      </c>
      <c r="H1304" s="7" t="s">
        <v>2380</v>
      </c>
      <c r="I1304" s="7" t="str">
        <f t="shared" si="20"/>
        <v>Normal Weight</v>
      </c>
    </row>
    <row r="1305" spans="1:9" x14ac:dyDescent="0.25">
      <c r="A1305" s="7" t="s">
        <v>1067</v>
      </c>
      <c r="B1305" s="7">
        <v>30.495000000000001</v>
      </c>
      <c r="C1305" s="7">
        <v>5.97</v>
      </c>
      <c r="D1305" s="7" t="s">
        <v>2380</v>
      </c>
      <c r="E1305" s="7" t="s">
        <v>2380</v>
      </c>
      <c r="F1305" s="7" t="s">
        <v>2380</v>
      </c>
      <c r="G1305" s="7">
        <f>IF('OG Medical Examinations'!G1305="No major surgery",0,VALUE('OG Medical Examinations'!G1305))</f>
        <v>0</v>
      </c>
      <c r="H1305" s="7" t="s">
        <v>2380</v>
      </c>
      <c r="I1305" s="7" t="str">
        <f t="shared" si="20"/>
        <v>Obesity</v>
      </c>
    </row>
    <row r="1306" spans="1:9" x14ac:dyDescent="0.25">
      <c r="A1306" s="7" t="s">
        <v>1066</v>
      </c>
      <c r="B1306" s="7">
        <v>30.114999999999998</v>
      </c>
      <c r="C1306" s="7">
        <v>5.74</v>
      </c>
      <c r="D1306" s="7" t="s">
        <v>2380</v>
      </c>
      <c r="E1306" s="7" t="s">
        <v>2380</v>
      </c>
      <c r="F1306" s="7" t="s">
        <v>2383</v>
      </c>
      <c r="G1306" s="7">
        <f>IF('OG Medical Examinations'!G1306="No major surgery",0,VALUE('OG Medical Examinations'!G1306))</f>
        <v>1</v>
      </c>
      <c r="H1306" s="7" t="s">
        <v>2380</v>
      </c>
      <c r="I1306" s="7" t="str">
        <f t="shared" si="20"/>
        <v>Obesity</v>
      </c>
    </row>
    <row r="1307" spans="1:9" x14ac:dyDescent="0.25">
      <c r="A1307" s="7" t="s">
        <v>1065</v>
      </c>
      <c r="B1307" s="7">
        <v>24.78</v>
      </c>
      <c r="C1307" s="7">
        <v>9.85</v>
      </c>
      <c r="D1307" s="7" t="s">
        <v>2380</v>
      </c>
      <c r="E1307" s="7" t="s">
        <v>2380</v>
      </c>
      <c r="F1307" s="7" t="s">
        <v>2380</v>
      </c>
      <c r="G1307" s="7">
        <f>IF('OG Medical Examinations'!G1307="No major surgery",0,VALUE('OG Medical Examinations'!G1307))</f>
        <v>0</v>
      </c>
      <c r="H1307" s="7" t="s">
        <v>2380</v>
      </c>
      <c r="I1307" s="7" t="str">
        <f t="shared" si="20"/>
        <v>Normal Weight</v>
      </c>
    </row>
    <row r="1308" spans="1:9" x14ac:dyDescent="0.25">
      <c r="A1308" s="7" t="s">
        <v>1064</v>
      </c>
      <c r="B1308" s="7">
        <v>24.77</v>
      </c>
      <c r="C1308" s="7">
        <v>7.59</v>
      </c>
      <c r="D1308" s="7" t="s">
        <v>2380</v>
      </c>
      <c r="E1308" s="7" t="s">
        <v>2380</v>
      </c>
      <c r="F1308" s="7" t="s">
        <v>2380</v>
      </c>
      <c r="G1308" s="7">
        <f>IF('OG Medical Examinations'!G1308="No major surgery",0,VALUE('OG Medical Examinations'!G1308))</f>
        <v>0</v>
      </c>
      <c r="H1308" s="7" t="s">
        <v>2380</v>
      </c>
      <c r="I1308" s="7" t="str">
        <f t="shared" si="20"/>
        <v>Normal Weight</v>
      </c>
    </row>
    <row r="1309" spans="1:9" x14ac:dyDescent="0.25">
      <c r="A1309" s="7" t="s">
        <v>1063</v>
      </c>
      <c r="B1309" s="7">
        <v>16.579999999999998</v>
      </c>
      <c r="C1309" s="7">
        <v>6.98</v>
      </c>
      <c r="D1309" s="7" t="s">
        <v>2383</v>
      </c>
      <c r="E1309" s="7" t="s">
        <v>2380</v>
      </c>
      <c r="F1309" s="7" t="s">
        <v>2383</v>
      </c>
      <c r="G1309" s="7">
        <f>IF('OG Medical Examinations'!G1309="No major surgery",0,VALUE('OG Medical Examinations'!G1309))</f>
        <v>1</v>
      </c>
      <c r="H1309" s="7" t="s">
        <v>2380</v>
      </c>
      <c r="I1309" s="7" t="str">
        <f t="shared" si="20"/>
        <v>Underweight</v>
      </c>
    </row>
    <row r="1310" spans="1:9" x14ac:dyDescent="0.25">
      <c r="A1310" s="7" t="s">
        <v>1062</v>
      </c>
      <c r="B1310" s="7">
        <v>38.17</v>
      </c>
      <c r="C1310" s="7">
        <v>4.7300000000000004</v>
      </c>
      <c r="D1310" s="7" t="s">
        <v>2383</v>
      </c>
      <c r="E1310" s="7" t="s">
        <v>2380</v>
      </c>
      <c r="F1310" s="7" t="s">
        <v>2380</v>
      </c>
      <c r="G1310" s="7">
        <f>IF('OG Medical Examinations'!G1310="No major surgery",0,VALUE('OG Medical Examinations'!G1310))</f>
        <v>0</v>
      </c>
      <c r="H1310" s="7" t="s">
        <v>2380</v>
      </c>
      <c r="I1310" s="7" t="str">
        <f t="shared" si="20"/>
        <v>Obesity</v>
      </c>
    </row>
    <row r="1311" spans="1:9" x14ac:dyDescent="0.25">
      <c r="A1311" s="7" t="s">
        <v>1061</v>
      </c>
      <c r="B1311" s="7">
        <v>39.424999999999997</v>
      </c>
      <c r="C1311" s="7">
        <v>4.76</v>
      </c>
      <c r="D1311" s="7" t="s">
        <v>2383</v>
      </c>
      <c r="E1311" s="7" t="s">
        <v>2380</v>
      </c>
      <c r="F1311" s="7" t="s">
        <v>2380</v>
      </c>
      <c r="G1311" s="7">
        <f>IF('OG Medical Examinations'!G1311="No major surgery",0,VALUE('OG Medical Examinations'!G1311))</f>
        <v>0</v>
      </c>
      <c r="H1311" s="7" t="s">
        <v>2380</v>
      </c>
      <c r="I1311" s="7" t="str">
        <f t="shared" si="20"/>
        <v>Obesity</v>
      </c>
    </row>
    <row r="1312" spans="1:9" x14ac:dyDescent="0.25">
      <c r="A1312" s="7" t="s">
        <v>1060</v>
      </c>
      <c r="B1312" s="7">
        <v>33.44</v>
      </c>
      <c r="C1312" s="7">
        <v>6.24</v>
      </c>
      <c r="D1312" s="7" t="s">
        <v>2383</v>
      </c>
      <c r="E1312" s="7" t="s">
        <v>2380</v>
      </c>
      <c r="F1312" s="7" t="s">
        <v>2380</v>
      </c>
      <c r="G1312" s="7">
        <f>IF('OG Medical Examinations'!G1312="No major surgery",0,VALUE('OG Medical Examinations'!G1312))</f>
        <v>0</v>
      </c>
      <c r="H1312" s="7" t="s">
        <v>2380</v>
      </c>
      <c r="I1312" s="7" t="str">
        <f t="shared" si="20"/>
        <v>Obesity</v>
      </c>
    </row>
    <row r="1313" spans="1:9" x14ac:dyDescent="0.25">
      <c r="A1313" s="7" t="s">
        <v>1059</v>
      </c>
      <c r="B1313" s="7">
        <v>33.344999999999999</v>
      </c>
      <c r="C1313" s="7">
        <v>5.44</v>
      </c>
      <c r="D1313" s="7" t="s">
        <v>2383</v>
      </c>
      <c r="E1313" s="7" t="s">
        <v>2380</v>
      </c>
      <c r="F1313" s="7" t="s">
        <v>2380</v>
      </c>
      <c r="G1313" s="7">
        <f>IF('OG Medical Examinations'!G1313="No major surgery",0,VALUE('OG Medical Examinations'!G1313))</f>
        <v>0</v>
      </c>
      <c r="H1313" s="7" t="s">
        <v>2380</v>
      </c>
      <c r="I1313" s="7" t="str">
        <f t="shared" si="20"/>
        <v>Obesity</v>
      </c>
    </row>
    <row r="1314" spans="1:9" x14ac:dyDescent="0.25">
      <c r="A1314" s="7" t="s">
        <v>1058</v>
      </c>
      <c r="B1314" s="7">
        <v>38.79</v>
      </c>
      <c r="C1314" s="7">
        <v>5.08</v>
      </c>
      <c r="D1314" s="7" t="s">
        <v>2380</v>
      </c>
      <c r="E1314" s="7" t="s">
        <v>2380</v>
      </c>
      <c r="F1314" s="7" t="s">
        <v>2383</v>
      </c>
      <c r="G1314" s="7">
        <f>IF('OG Medical Examinations'!G1314="No major surgery",0,VALUE('OG Medical Examinations'!G1314))</f>
        <v>1</v>
      </c>
      <c r="H1314" s="7" t="s">
        <v>2380</v>
      </c>
      <c r="I1314" s="7" t="str">
        <f t="shared" si="20"/>
        <v>Obesity</v>
      </c>
    </row>
    <row r="1315" spans="1:9" x14ac:dyDescent="0.25">
      <c r="A1315" s="7" t="s">
        <v>1057</v>
      </c>
      <c r="B1315" s="7">
        <v>30.684999999999999</v>
      </c>
      <c r="C1315" s="7">
        <v>4.87</v>
      </c>
      <c r="D1315" s="7" t="s">
        <v>2380</v>
      </c>
      <c r="E1315" s="7" t="s">
        <v>2380</v>
      </c>
      <c r="F1315" s="7" t="s">
        <v>2383</v>
      </c>
      <c r="G1315" s="7">
        <f>IF('OG Medical Examinations'!G1315="No major surgery",0,VALUE('OG Medical Examinations'!G1315))</f>
        <v>1</v>
      </c>
      <c r="H1315" s="7" t="s">
        <v>2380</v>
      </c>
      <c r="I1315" s="7" t="str">
        <f t="shared" si="20"/>
        <v>Obesity</v>
      </c>
    </row>
    <row r="1316" spans="1:9" x14ac:dyDescent="0.25">
      <c r="A1316" s="7" t="s">
        <v>1056</v>
      </c>
      <c r="B1316" s="7">
        <v>22.135000000000002</v>
      </c>
      <c r="C1316" s="7">
        <v>8.17</v>
      </c>
      <c r="D1316" s="7" t="s">
        <v>2380</v>
      </c>
      <c r="E1316" s="7" t="s">
        <v>2380</v>
      </c>
      <c r="F1316" s="7" t="s">
        <v>2380</v>
      </c>
      <c r="G1316" s="7">
        <f>IF('OG Medical Examinations'!G1316="No major surgery",0,VALUE('OG Medical Examinations'!G1316))</f>
        <v>0</v>
      </c>
      <c r="H1316" s="7" t="s">
        <v>2380</v>
      </c>
      <c r="I1316" s="7" t="str">
        <f t="shared" si="20"/>
        <v>Normal Weight</v>
      </c>
    </row>
    <row r="1317" spans="1:9" x14ac:dyDescent="0.25">
      <c r="A1317" s="7" t="s">
        <v>1055</v>
      </c>
      <c r="B1317" s="7">
        <v>33.33</v>
      </c>
      <c r="C1317" s="7">
        <v>7.61</v>
      </c>
      <c r="D1317" s="7" t="s">
        <v>2380</v>
      </c>
      <c r="E1317" s="7" t="s">
        <v>2380</v>
      </c>
      <c r="F1317" s="7" t="s">
        <v>2380</v>
      </c>
      <c r="G1317" s="7">
        <f>IF('OG Medical Examinations'!G1317="No major surgery",0,VALUE('OG Medical Examinations'!G1317))</f>
        <v>0</v>
      </c>
      <c r="H1317" s="7" t="s">
        <v>2380</v>
      </c>
      <c r="I1317" s="7" t="str">
        <f t="shared" si="20"/>
        <v>Obesity</v>
      </c>
    </row>
    <row r="1318" spans="1:9" x14ac:dyDescent="0.25">
      <c r="A1318" s="7" t="s">
        <v>1054</v>
      </c>
      <c r="B1318" s="7">
        <v>31.13</v>
      </c>
      <c r="C1318" s="7">
        <v>10.1</v>
      </c>
      <c r="D1318" s="7" t="s">
        <v>2380</v>
      </c>
      <c r="E1318" s="7" t="s">
        <v>2380</v>
      </c>
      <c r="F1318" s="7" t="s">
        <v>2380</v>
      </c>
      <c r="G1318" s="7">
        <f>IF('OG Medical Examinations'!G1318="No major surgery",0,VALUE('OG Medical Examinations'!G1318))</f>
        <v>0</v>
      </c>
      <c r="H1318" s="7" t="s">
        <v>2380</v>
      </c>
      <c r="I1318" s="7" t="str">
        <f t="shared" si="20"/>
        <v>Obesity</v>
      </c>
    </row>
    <row r="1319" spans="1:9" x14ac:dyDescent="0.25">
      <c r="A1319" s="7" t="s">
        <v>1053</v>
      </c>
      <c r="B1319" s="7">
        <v>28.9</v>
      </c>
      <c r="C1319" s="7">
        <v>11.24</v>
      </c>
      <c r="D1319" s="7" t="s">
        <v>2380</v>
      </c>
      <c r="E1319" s="7" t="s">
        <v>2380</v>
      </c>
      <c r="F1319" s="7" t="s">
        <v>2380</v>
      </c>
      <c r="G1319" s="7">
        <f>IF('OG Medical Examinations'!G1319="No major surgery",0,VALUE('OG Medical Examinations'!G1319))</f>
        <v>0</v>
      </c>
      <c r="H1319" s="7" t="s">
        <v>2380</v>
      </c>
      <c r="I1319" s="7" t="str">
        <f t="shared" si="20"/>
        <v>Overweight</v>
      </c>
    </row>
    <row r="1320" spans="1:9" x14ac:dyDescent="0.25">
      <c r="A1320" s="7" t="s">
        <v>1052</v>
      </c>
      <c r="B1320" s="7">
        <v>43.31</v>
      </c>
      <c r="C1320" s="7">
        <v>6.1</v>
      </c>
      <c r="D1320" s="7" t="s">
        <v>2383</v>
      </c>
      <c r="E1320" s="7" t="s">
        <v>2383</v>
      </c>
      <c r="F1320" s="7" t="s">
        <v>2380</v>
      </c>
      <c r="G1320" s="7">
        <f>IF('OG Medical Examinations'!G1320="No major surgery",0,VALUE('OG Medical Examinations'!G1320))</f>
        <v>1</v>
      </c>
      <c r="H1320" s="7" t="s">
        <v>2380</v>
      </c>
      <c r="I1320" s="7" t="str">
        <f t="shared" si="20"/>
        <v>Obesity</v>
      </c>
    </row>
    <row r="1321" spans="1:9" x14ac:dyDescent="0.25">
      <c r="A1321" s="7" t="s">
        <v>1051</v>
      </c>
      <c r="B1321" s="7">
        <v>22.8</v>
      </c>
      <c r="C1321" s="7">
        <v>6.98</v>
      </c>
      <c r="D1321" s="7" t="s">
        <v>2380</v>
      </c>
      <c r="E1321" s="7" t="s">
        <v>2380</v>
      </c>
      <c r="F1321" s="7" t="s">
        <v>2380</v>
      </c>
      <c r="G1321" s="7">
        <f>IF('OG Medical Examinations'!G1321="No major surgery",0,VALUE('OG Medical Examinations'!G1321))</f>
        <v>0</v>
      </c>
      <c r="H1321" s="7" t="s">
        <v>2380</v>
      </c>
      <c r="I1321" s="7" t="str">
        <f t="shared" si="20"/>
        <v>Normal Weight</v>
      </c>
    </row>
    <row r="1322" spans="1:9" x14ac:dyDescent="0.25">
      <c r="A1322" s="7" t="s">
        <v>1050</v>
      </c>
      <c r="B1322" s="7">
        <v>19.09</v>
      </c>
      <c r="C1322" s="7">
        <v>4</v>
      </c>
      <c r="D1322" s="7" t="s">
        <v>2383</v>
      </c>
      <c r="E1322" s="7" t="s">
        <v>2380</v>
      </c>
      <c r="F1322" s="7" t="s">
        <v>2380</v>
      </c>
      <c r="G1322" s="7">
        <f>IF('OG Medical Examinations'!G1322="No major surgery",0,VALUE('OG Medical Examinations'!G1322))</f>
        <v>1</v>
      </c>
      <c r="H1322" s="7" t="s">
        <v>2380</v>
      </c>
      <c r="I1322" s="7" t="str">
        <f t="shared" si="20"/>
        <v>Normal Weight</v>
      </c>
    </row>
    <row r="1323" spans="1:9" x14ac:dyDescent="0.25">
      <c r="A1323" s="7" t="s">
        <v>1049</v>
      </c>
      <c r="B1323" s="7">
        <v>23.37</v>
      </c>
      <c r="C1323" s="7">
        <v>4.2300000000000004</v>
      </c>
      <c r="D1323" s="7" t="s">
        <v>2380</v>
      </c>
      <c r="E1323" s="7" t="s">
        <v>2380</v>
      </c>
      <c r="F1323" s="7" t="s">
        <v>2380</v>
      </c>
      <c r="G1323" s="7">
        <f>IF('OG Medical Examinations'!G1323="No major surgery",0,VALUE('OG Medical Examinations'!G1323))</f>
        <v>0</v>
      </c>
      <c r="H1323" s="7" t="s">
        <v>2380</v>
      </c>
      <c r="I1323" s="7" t="str">
        <f t="shared" si="20"/>
        <v>Normal Weight</v>
      </c>
    </row>
    <row r="1324" spans="1:9" x14ac:dyDescent="0.25">
      <c r="A1324" s="7" t="s">
        <v>1048</v>
      </c>
      <c r="B1324" s="7">
        <v>33.44</v>
      </c>
      <c r="C1324" s="7">
        <v>4.72</v>
      </c>
      <c r="D1324" s="7" t="s">
        <v>2383</v>
      </c>
      <c r="E1324" s="7" t="s">
        <v>2380</v>
      </c>
      <c r="F1324" s="7" t="s">
        <v>2380</v>
      </c>
      <c r="G1324" s="7">
        <f>IF('OG Medical Examinations'!G1324="No major surgery",0,VALUE('OG Medical Examinations'!G1324))</f>
        <v>0</v>
      </c>
      <c r="H1324" s="7" t="s">
        <v>2380</v>
      </c>
      <c r="I1324" s="7" t="str">
        <f t="shared" si="20"/>
        <v>Obesity</v>
      </c>
    </row>
    <row r="1325" spans="1:9" x14ac:dyDescent="0.25">
      <c r="A1325" s="7" t="s">
        <v>1047</v>
      </c>
      <c r="B1325" s="7">
        <v>28.05</v>
      </c>
      <c r="C1325" s="7">
        <v>5.63</v>
      </c>
      <c r="D1325" s="7" t="s">
        <v>2383</v>
      </c>
      <c r="E1325" s="7" t="s">
        <v>2380</v>
      </c>
      <c r="F1325" s="7" t="s">
        <v>2380</v>
      </c>
      <c r="G1325" s="7">
        <f>IF('OG Medical Examinations'!G1325="No major surgery",0,VALUE('OG Medical Examinations'!G1325))</f>
        <v>0</v>
      </c>
      <c r="H1325" s="7" t="s">
        <v>2380</v>
      </c>
      <c r="I1325" s="7" t="str">
        <f t="shared" si="20"/>
        <v>Overweight</v>
      </c>
    </row>
    <row r="1326" spans="1:9" x14ac:dyDescent="0.25">
      <c r="A1326" s="7" t="s">
        <v>1046</v>
      </c>
      <c r="B1326" s="7">
        <v>27.72</v>
      </c>
      <c r="C1326" s="7">
        <v>5.83</v>
      </c>
      <c r="D1326" s="7" t="s">
        <v>2383</v>
      </c>
      <c r="E1326" s="7" t="s">
        <v>2380</v>
      </c>
      <c r="F1326" s="7" t="s">
        <v>2380</v>
      </c>
      <c r="G1326" s="7">
        <f>IF('OG Medical Examinations'!G1326="No major surgery",0,VALUE('OG Medical Examinations'!G1326))</f>
        <v>0</v>
      </c>
      <c r="H1326" s="7" t="s">
        <v>2380</v>
      </c>
      <c r="I1326" s="7" t="str">
        <f t="shared" si="20"/>
        <v>Overweight</v>
      </c>
    </row>
    <row r="1327" spans="1:9" x14ac:dyDescent="0.25">
      <c r="A1327" s="7" t="s">
        <v>1045</v>
      </c>
      <c r="B1327" s="7">
        <v>29.81</v>
      </c>
      <c r="C1327" s="7">
        <v>9.23</v>
      </c>
      <c r="D1327" s="7" t="s">
        <v>2380</v>
      </c>
      <c r="E1327" s="7" t="s">
        <v>2380</v>
      </c>
      <c r="F1327" s="7" t="s">
        <v>2380</v>
      </c>
      <c r="G1327" s="7">
        <f>IF('OG Medical Examinations'!G1327="No major surgery",0,VALUE('OG Medical Examinations'!G1327))</f>
        <v>0</v>
      </c>
      <c r="H1327" s="7" t="s">
        <v>2380</v>
      </c>
      <c r="I1327" s="7" t="str">
        <f t="shared" si="20"/>
        <v>Overweight</v>
      </c>
    </row>
    <row r="1328" spans="1:9" x14ac:dyDescent="0.25">
      <c r="A1328" s="7" t="s">
        <v>1044</v>
      </c>
      <c r="B1328" s="7">
        <v>23.98</v>
      </c>
      <c r="C1328" s="7">
        <v>9.89</v>
      </c>
      <c r="D1328" s="7" t="s">
        <v>2380</v>
      </c>
      <c r="E1328" s="7" t="s">
        <v>2380</v>
      </c>
      <c r="F1328" s="7" t="s">
        <v>2380</v>
      </c>
      <c r="G1328" s="7">
        <f>IF('OG Medical Examinations'!G1328="No major surgery",0,VALUE('OG Medical Examinations'!G1328))</f>
        <v>0</v>
      </c>
      <c r="H1328" s="7" t="s">
        <v>2380</v>
      </c>
      <c r="I1328" s="7" t="str">
        <f t="shared" si="20"/>
        <v>Normal Weight</v>
      </c>
    </row>
    <row r="1329" spans="1:9" x14ac:dyDescent="0.25">
      <c r="A1329" s="7" t="s">
        <v>1043</v>
      </c>
      <c r="B1329" s="7">
        <v>17.34</v>
      </c>
      <c r="C1329" s="7">
        <v>12</v>
      </c>
      <c r="D1329" s="7" t="s">
        <v>2380</v>
      </c>
      <c r="E1329" s="7" t="s">
        <v>2380</v>
      </c>
      <c r="F1329" s="7" t="s">
        <v>2380</v>
      </c>
      <c r="G1329" s="7">
        <f>IF('OG Medical Examinations'!G1329="No major surgery",0,VALUE('OG Medical Examinations'!G1329))</f>
        <v>0</v>
      </c>
      <c r="H1329" s="7" t="s">
        <v>2380</v>
      </c>
      <c r="I1329" s="7" t="str">
        <f t="shared" si="20"/>
        <v>Underweight</v>
      </c>
    </row>
    <row r="1330" spans="1:9" x14ac:dyDescent="0.25">
      <c r="A1330" s="7" t="s">
        <v>1042</v>
      </c>
      <c r="B1330" s="7">
        <v>40.39</v>
      </c>
      <c r="C1330" s="7">
        <v>4.24</v>
      </c>
      <c r="D1330" s="7" t="s">
        <v>2383</v>
      </c>
      <c r="E1330" s="7" t="s">
        <v>2380</v>
      </c>
      <c r="F1330" s="7" t="s">
        <v>2383</v>
      </c>
      <c r="G1330" s="7">
        <f>IF('OG Medical Examinations'!G1330="No major surgery",0,VALUE('OG Medical Examinations'!G1330))</f>
        <v>1</v>
      </c>
      <c r="H1330" s="7" t="s">
        <v>2380</v>
      </c>
      <c r="I1330" s="7" t="str">
        <f t="shared" si="20"/>
        <v>Obesity</v>
      </c>
    </row>
    <row r="1331" spans="1:9" x14ac:dyDescent="0.25">
      <c r="A1331" s="7" t="s">
        <v>1041</v>
      </c>
      <c r="B1331" s="7">
        <v>25.96</v>
      </c>
      <c r="C1331" s="7">
        <v>4.68</v>
      </c>
      <c r="D1331" s="7" t="s">
        <v>2383</v>
      </c>
      <c r="E1331" s="7" t="s">
        <v>2380</v>
      </c>
      <c r="F1331" s="7" t="s">
        <v>2383</v>
      </c>
      <c r="G1331" s="7">
        <f>IF('OG Medical Examinations'!G1331="No major surgery",0,VALUE('OG Medical Examinations'!G1331))</f>
        <v>1</v>
      </c>
      <c r="H1331" s="7" t="s">
        <v>2380</v>
      </c>
      <c r="I1331" s="7" t="str">
        <f t="shared" si="20"/>
        <v>Overweight</v>
      </c>
    </row>
    <row r="1332" spans="1:9" x14ac:dyDescent="0.25">
      <c r="A1332" s="7" t="s">
        <v>1040</v>
      </c>
      <c r="B1332" s="7">
        <v>17.68</v>
      </c>
      <c r="C1332" s="7">
        <v>8.57</v>
      </c>
      <c r="D1332" s="7" t="s">
        <v>2383</v>
      </c>
      <c r="E1332" s="7" t="s">
        <v>2380</v>
      </c>
      <c r="F1332" s="7" t="s">
        <v>2383</v>
      </c>
      <c r="G1332" s="7">
        <f>IF('OG Medical Examinations'!G1332="No major surgery",0,VALUE('OG Medical Examinations'!G1332))</f>
        <v>1</v>
      </c>
      <c r="H1332" s="7" t="s">
        <v>2380</v>
      </c>
      <c r="I1332" s="7" t="str">
        <f t="shared" si="20"/>
        <v>Underweight</v>
      </c>
    </row>
    <row r="1333" spans="1:9" x14ac:dyDescent="0.25">
      <c r="A1333" s="7" t="s">
        <v>1039</v>
      </c>
      <c r="B1333" s="7">
        <v>30.875</v>
      </c>
      <c r="C1333" s="7">
        <v>4.0999999999999996</v>
      </c>
      <c r="D1333" s="7" t="s">
        <v>2380</v>
      </c>
      <c r="E1333" s="7" t="s">
        <v>2380</v>
      </c>
      <c r="F1333" s="7" t="s">
        <v>2380</v>
      </c>
      <c r="G1333" s="7">
        <f>IF('OG Medical Examinations'!G1333="No major surgery",0,VALUE('OG Medical Examinations'!G1333))</f>
        <v>0</v>
      </c>
      <c r="H1333" s="7" t="s">
        <v>2380</v>
      </c>
      <c r="I1333" s="7" t="str">
        <f t="shared" si="20"/>
        <v>Obesity</v>
      </c>
    </row>
    <row r="1334" spans="1:9" x14ac:dyDescent="0.25">
      <c r="A1334" s="7" t="s">
        <v>1038</v>
      </c>
      <c r="B1334" s="7">
        <v>30.81</v>
      </c>
      <c r="C1334" s="7">
        <v>4.49</v>
      </c>
      <c r="D1334" s="7" t="s">
        <v>2380</v>
      </c>
      <c r="E1334" s="7" t="s">
        <v>2380</v>
      </c>
      <c r="F1334" s="7" t="s">
        <v>2380</v>
      </c>
      <c r="G1334" s="7">
        <f>IF('OG Medical Examinations'!G1334="No major surgery",0,VALUE('OG Medical Examinations'!G1334))</f>
        <v>0</v>
      </c>
      <c r="H1334" s="7" t="s">
        <v>2380</v>
      </c>
      <c r="I1334" s="7" t="str">
        <f t="shared" si="20"/>
        <v>Obesity</v>
      </c>
    </row>
    <row r="1335" spans="1:9" x14ac:dyDescent="0.25">
      <c r="A1335" s="7" t="s">
        <v>1037</v>
      </c>
      <c r="B1335" s="7">
        <v>36.85</v>
      </c>
      <c r="C1335" s="7">
        <v>8.8000000000000007</v>
      </c>
      <c r="D1335" s="7" t="s">
        <v>2380</v>
      </c>
      <c r="E1335" s="7" t="s">
        <v>2380</v>
      </c>
      <c r="F1335" s="7" t="s">
        <v>2380</v>
      </c>
      <c r="G1335" s="7">
        <f>IF('OG Medical Examinations'!G1335="No major surgery",0,VALUE('OG Medical Examinations'!G1335))</f>
        <v>2</v>
      </c>
      <c r="H1335" s="7" t="s">
        <v>2380</v>
      </c>
      <c r="I1335" s="7" t="str">
        <f t="shared" si="20"/>
        <v>Obesity</v>
      </c>
    </row>
    <row r="1336" spans="1:9" x14ac:dyDescent="0.25">
      <c r="A1336" s="7" t="s">
        <v>1036</v>
      </c>
      <c r="B1336" s="7">
        <v>35.86</v>
      </c>
      <c r="C1336" s="7">
        <v>7.93</v>
      </c>
      <c r="D1336" s="7" t="s">
        <v>2380</v>
      </c>
      <c r="E1336" s="7" t="s">
        <v>2380</v>
      </c>
      <c r="F1336" s="7" t="s">
        <v>2380</v>
      </c>
      <c r="G1336" s="7">
        <f>IF('OG Medical Examinations'!G1336="No major surgery",0,VALUE('OG Medical Examinations'!G1336))</f>
        <v>2</v>
      </c>
      <c r="H1336" s="7" t="s">
        <v>2380</v>
      </c>
      <c r="I1336" s="7" t="str">
        <f t="shared" si="20"/>
        <v>Obesity</v>
      </c>
    </row>
    <row r="1337" spans="1:9" x14ac:dyDescent="0.25">
      <c r="A1337" s="7" t="s">
        <v>1035</v>
      </c>
      <c r="B1337" s="7">
        <v>30.3</v>
      </c>
      <c r="C1337" s="7">
        <v>9.4499999999999993</v>
      </c>
      <c r="D1337" s="7" t="s">
        <v>2380</v>
      </c>
      <c r="E1337" s="7" t="s">
        <v>2380</v>
      </c>
      <c r="F1337" s="7" t="s">
        <v>2380</v>
      </c>
      <c r="G1337" s="7">
        <f>IF('OG Medical Examinations'!G1337="No major surgery",0,VALUE('OG Medical Examinations'!G1337))</f>
        <v>2</v>
      </c>
      <c r="H1337" s="7" t="s">
        <v>2380</v>
      </c>
      <c r="I1337" s="7" t="str">
        <f t="shared" si="20"/>
        <v>Obesity</v>
      </c>
    </row>
    <row r="1338" spans="1:9" x14ac:dyDescent="0.25">
      <c r="A1338" s="7" t="s">
        <v>1034</v>
      </c>
      <c r="B1338" s="7">
        <v>32.015000000000001</v>
      </c>
      <c r="C1338" s="7">
        <v>7.67</v>
      </c>
      <c r="D1338" s="7" t="s">
        <v>2380</v>
      </c>
      <c r="E1338" s="7" t="s">
        <v>2380</v>
      </c>
      <c r="F1338" s="7" t="s">
        <v>2380</v>
      </c>
      <c r="G1338" s="7">
        <f>IF('OG Medical Examinations'!G1338="No major surgery",0,VALUE('OG Medical Examinations'!G1338))</f>
        <v>0</v>
      </c>
      <c r="H1338" s="7" t="s">
        <v>2380</v>
      </c>
      <c r="I1338" s="7" t="str">
        <f t="shared" si="20"/>
        <v>Obesity</v>
      </c>
    </row>
    <row r="1339" spans="1:9" x14ac:dyDescent="0.25">
      <c r="A1339" s="7" t="s">
        <v>1033</v>
      </c>
      <c r="B1339" s="7">
        <v>25.06</v>
      </c>
      <c r="C1339" s="7">
        <v>10.53</v>
      </c>
      <c r="D1339" s="7" t="s">
        <v>2380</v>
      </c>
      <c r="E1339" s="7" t="s">
        <v>2380</v>
      </c>
      <c r="F1339" s="7" t="s">
        <v>2380</v>
      </c>
      <c r="G1339" s="7">
        <f>IF('OG Medical Examinations'!G1339="No major surgery",0,VALUE('OG Medical Examinations'!G1339))</f>
        <v>2</v>
      </c>
      <c r="H1339" s="7" t="s">
        <v>2380</v>
      </c>
      <c r="I1339" s="7" t="str">
        <f t="shared" si="20"/>
        <v>Overweight</v>
      </c>
    </row>
    <row r="1340" spans="1:9" x14ac:dyDescent="0.25">
      <c r="A1340" s="7" t="s">
        <v>1032</v>
      </c>
      <c r="B1340" s="7">
        <v>18.829999999999998</v>
      </c>
      <c r="C1340" s="7">
        <v>10.08</v>
      </c>
      <c r="D1340" s="7" t="s">
        <v>2383</v>
      </c>
      <c r="E1340" s="7" t="s">
        <v>2380</v>
      </c>
      <c r="F1340" s="7" t="s">
        <v>2380</v>
      </c>
      <c r="G1340" s="7">
        <f>IF('OG Medical Examinations'!G1340="No major surgery",0,VALUE('OG Medical Examinations'!G1340))</f>
        <v>0</v>
      </c>
      <c r="H1340" s="7" t="s">
        <v>2380</v>
      </c>
      <c r="I1340" s="7" t="str">
        <f t="shared" si="20"/>
        <v>Normal Weight</v>
      </c>
    </row>
    <row r="1341" spans="1:9" x14ac:dyDescent="0.25">
      <c r="A1341" s="7" t="s">
        <v>1031</v>
      </c>
      <c r="B1341" s="7">
        <v>47.52</v>
      </c>
      <c r="C1341" s="7">
        <v>11.39</v>
      </c>
      <c r="D1341" s="7" t="s">
        <v>2383</v>
      </c>
      <c r="E1341" s="7" t="s">
        <v>2380</v>
      </c>
      <c r="F1341" s="7" t="s">
        <v>2380</v>
      </c>
      <c r="G1341" s="7">
        <f>IF('OG Medical Examinations'!G1341="No major surgery",0,VALUE('OG Medical Examinations'!G1341))</f>
        <v>1</v>
      </c>
      <c r="H1341" s="7" t="s">
        <v>2380</v>
      </c>
      <c r="I1341" s="7" t="str">
        <f t="shared" si="20"/>
        <v>Obesity</v>
      </c>
    </row>
    <row r="1342" spans="1:9" x14ac:dyDescent="0.25">
      <c r="A1342" s="7" t="s">
        <v>1030</v>
      </c>
      <c r="B1342" s="7">
        <v>37.82</v>
      </c>
      <c r="C1342" s="7">
        <v>6.36</v>
      </c>
      <c r="D1342" s="7" t="s">
        <v>2380</v>
      </c>
      <c r="E1342" s="7" t="s">
        <v>2380</v>
      </c>
      <c r="F1342" s="7" t="s">
        <v>2380</v>
      </c>
      <c r="G1342" s="7">
        <f>IF('OG Medical Examinations'!G1342="No major surgery",0,VALUE('OG Medical Examinations'!G1342))</f>
        <v>0</v>
      </c>
      <c r="H1342" s="7" t="s">
        <v>2380</v>
      </c>
      <c r="I1342" s="7" t="str">
        <f t="shared" si="20"/>
        <v>Obesity</v>
      </c>
    </row>
    <row r="1343" spans="1:9" x14ac:dyDescent="0.25">
      <c r="A1343" s="7" t="s">
        <v>1029</v>
      </c>
      <c r="B1343" s="7">
        <v>44.16</v>
      </c>
      <c r="C1343" s="7">
        <v>5.31</v>
      </c>
      <c r="D1343" s="7" t="s">
        <v>2383</v>
      </c>
      <c r="E1343" s="7" t="s">
        <v>2380</v>
      </c>
      <c r="F1343" s="7" t="s">
        <v>2380</v>
      </c>
      <c r="G1343" s="7">
        <f>IF('OG Medical Examinations'!G1343="No major surgery",0,VALUE('OG Medical Examinations'!G1343))</f>
        <v>0</v>
      </c>
      <c r="H1343" s="7" t="s">
        <v>2380</v>
      </c>
      <c r="I1343" s="7" t="str">
        <f t="shared" si="20"/>
        <v>Obesity</v>
      </c>
    </row>
    <row r="1344" spans="1:9" x14ac:dyDescent="0.25">
      <c r="A1344" s="7" t="s">
        <v>1028</v>
      </c>
      <c r="B1344" s="7">
        <v>37.049999999999997</v>
      </c>
      <c r="C1344" s="7">
        <v>4.74</v>
      </c>
      <c r="D1344" s="7" t="s">
        <v>2380</v>
      </c>
      <c r="E1344" s="7" t="s">
        <v>2380</v>
      </c>
      <c r="F1344" s="7" t="s">
        <v>2383</v>
      </c>
      <c r="G1344" s="7">
        <f>IF('OG Medical Examinations'!G1344="No major surgery",0,VALUE('OG Medical Examinations'!G1344))</f>
        <v>1</v>
      </c>
      <c r="H1344" s="7" t="s">
        <v>2380</v>
      </c>
      <c r="I1344" s="7" t="str">
        <f t="shared" si="20"/>
        <v>Obesity</v>
      </c>
    </row>
    <row r="1345" spans="1:9" x14ac:dyDescent="0.25">
      <c r="A1345" s="7" t="s">
        <v>1027</v>
      </c>
      <c r="B1345" s="7">
        <v>18.66</v>
      </c>
      <c r="C1345" s="7">
        <v>11.35</v>
      </c>
      <c r="D1345" s="7" t="s">
        <v>2380</v>
      </c>
      <c r="E1345" s="7" t="s">
        <v>2380</v>
      </c>
      <c r="F1345" s="7" t="s">
        <v>2380</v>
      </c>
      <c r="G1345" s="7">
        <f>IF('OG Medical Examinations'!G1345="No major surgery",0,VALUE('OG Medical Examinations'!G1345))</f>
        <v>0</v>
      </c>
      <c r="H1345" s="7" t="s">
        <v>2380</v>
      </c>
      <c r="I1345" s="7" t="str">
        <f t="shared" si="20"/>
        <v>Normal Weight</v>
      </c>
    </row>
    <row r="1346" spans="1:9" x14ac:dyDescent="0.25">
      <c r="A1346" s="7" t="s">
        <v>1026</v>
      </c>
      <c r="B1346" s="7">
        <v>36.200000000000003</v>
      </c>
      <c r="C1346" s="7">
        <v>6.81</v>
      </c>
      <c r="D1346" s="7" t="s">
        <v>2383</v>
      </c>
      <c r="E1346" s="7" t="s">
        <v>2380</v>
      </c>
      <c r="F1346" s="7" t="s">
        <v>2380</v>
      </c>
      <c r="G1346" s="7">
        <f>IF('OG Medical Examinations'!G1346="No major surgery",0,VALUE('OG Medical Examinations'!G1346))</f>
        <v>1</v>
      </c>
      <c r="H1346" s="7" t="s">
        <v>2380</v>
      </c>
      <c r="I1346" s="7" t="str">
        <f t="shared" ref="I1346:I1409" si="21">IF(B1346&lt;18.5,"Underweight",IF(B1346&lt;25,"Normal Weight",IF(B1346&lt;30,"Overweight","Obesity")))</f>
        <v>Obesity</v>
      </c>
    </row>
    <row r="1347" spans="1:9" x14ac:dyDescent="0.25">
      <c r="A1347" s="7" t="s">
        <v>1025</v>
      </c>
      <c r="B1347" s="7">
        <v>18.87</v>
      </c>
      <c r="C1347" s="7">
        <v>8.06</v>
      </c>
      <c r="D1347" s="7" t="s">
        <v>2380</v>
      </c>
      <c r="E1347" s="7" t="s">
        <v>2380</v>
      </c>
      <c r="F1347" s="7" t="s">
        <v>2380</v>
      </c>
      <c r="G1347" s="7">
        <f>IF('OG Medical Examinations'!G1347="No major surgery",0,VALUE('OG Medical Examinations'!G1347))</f>
        <v>0</v>
      </c>
      <c r="H1347" s="7" t="s">
        <v>2380</v>
      </c>
      <c r="I1347" s="7" t="str">
        <f t="shared" si="21"/>
        <v>Normal Weight</v>
      </c>
    </row>
    <row r="1348" spans="1:9" x14ac:dyDescent="0.25">
      <c r="A1348" s="7" t="s">
        <v>1024</v>
      </c>
      <c r="B1348" s="7">
        <v>32.299999999999997</v>
      </c>
      <c r="C1348" s="7">
        <v>6.74</v>
      </c>
      <c r="D1348" s="7" t="s">
        <v>2383</v>
      </c>
      <c r="E1348" s="7" t="s">
        <v>2380</v>
      </c>
      <c r="F1348" s="7" t="s">
        <v>2380</v>
      </c>
      <c r="G1348" s="7">
        <f>IF('OG Medical Examinations'!G1348="No major surgery",0,VALUE('OG Medical Examinations'!G1348))</f>
        <v>1</v>
      </c>
      <c r="H1348" s="7" t="s">
        <v>2380</v>
      </c>
      <c r="I1348" s="7" t="str">
        <f t="shared" si="21"/>
        <v>Obesity</v>
      </c>
    </row>
    <row r="1349" spans="1:9" x14ac:dyDescent="0.25">
      <c r="A1349" s="7" t="s">
        <v>1023</v>
      </c>
      <c r="B1349" s="7">
        <v>22.64</v>
      </c>
      <c r="C1349" s="7">
        <v>6.54</v>
      </c>
      <c r="D1349" s="7" t="s">
        <v>2383</v>
      </c>
      <c r="E1349" s="7" t="s">
        <v>2380</v>
      </c>
      <c r="F1349" s="7" t="s">
        <v>2380</v>
      </c>
      <c r="G1349" s="7">
        <f>IF('OG Medical Examinations'!G1349="No major surgery",0,VALUE('OG Medical Examinations'!G1349))</f>
        <v>2</v>
      </c>
      <c r="H1349" s="7" t="s">
        <v>2380</v>
      </c>
      <c r="I1349" s="7" t="str">
        <f t="shared" si="21"/>
        <v>Normal Weight</v>
      </c>
    </row>
    <row r="1350" spans="1:9" x14ac:dyDescent="0.25">
      <c r="A1350" s="7" t="s">
        <v>1022</v>
      </c>
      <c r="B1350" s="7">
        <v>28.69</v>
      </c>
      <c r="C1350" s="7">
        <v>5.4</v>
      </c>
      <c r="D1350" s="7" t="s">
        <v>2380</v>
      </c>
      <c r="E1350" s="7" t="s">
        <v>2380</v>
      </c>
      <c r="F1350" s="7" t="s">
        <v>2380</v>
      </c>
      <c r="G1350" s="7">
        <f>IF('OG Medical Examinations'!G1350="No major surgery",0,VALUE('OG Medical Examinations'!G1350))</f>
        <v>0</v>
      </c>
      <c r="H1350" s="7" t="s">
        <v>2380</v>
      </c>
      <c r="I1350" s="7" t="str">
        <f t="shared" si="21"/>
        <v>Overweight</v>
      </c>
    </row>
    <row r="1351" spans="1:9" x14ac:dyDescent="0.25">
      <c r="A1351" s="7" t="s">
        <v>1021</v>
      </c>
      <c r="B1351" s="7">
        <v>28.16</v>
      </c>
      <c r="C1351" s="7">
        <v>5.58</v>
      </c>
      <c r="D1351" s="7" t="s">
        <v>2383</v>
      </c>
      <c r="E1351" s="7" t="s">
        <v>2380</v>
      </c>
      <c r="F1351" s="7" t="s">
        <v>2380</v>
      </c>
      <c r="G1351" s="7">
        <f>IF('OG Medical Examinations'!G1351="No major surgery",0,VALUE('OG Medical Examinations'!G1351))</f>
        <v>0</v>
      </c>
      <c r="H1351" s="7" t="s">
        <v>2380</v>
      </c>
      <c r="I1351" s="7" t="str">
        <f t="shared" si="21"/>
        <v>Overweight</v>
      </c>
    </row>
    <row r="1352" spans="1:9" x14ac:dyDescent="0.25">
      <c r="A1352" s="7" t="s">
        <v>1020</v>
      </c>
      <c r="B1352" s="7">
        <v>45.54</v>
      </c>
      <c r="C1352" s="7">
        <v>5.84</v>
      </c>
      <c r="D1352" s="7" t="s">
        <v>2380</v>
      </c>
      <c r="E1352" s="7" t="s">
        <v>2380</v>
      </c>
      <c r="F1352" s="7" t="s">
        <v>2383</v>
      </c>
      <c r="G1352" s="7">
        <f>IF('OG Medical Examinations'!G1352="No major surgery",0,VALUE('OG Medical Examinations'!G1352))</f>
        <v>1</v>
      </c>
      <c r="H1352" s="7" t="s">
        <v>2380</v>
      </c>
      <c r="I1352" s="7" t="str">
        <f t="shared" si="21"/>
        <v>Obesity</v>
      </c>
    </row>
    <row r="1353" spans="1:9" x14ac:dyDescent="0.25">
      <c r="A1353" s="7" t="s">
        <v>1019</v>
      </c>
      <c r="B1353" s="7">
        <v>28.7</v>
      </c>
      <c r="C1353" s="7">
        <v>4.2</v>
      </c>
      <c r="D1353" s="7" t="s">
        <v>2380</v>
      </c>
      <c r="E1353" s="7" t="s">
        <v>2380</v>
      </c>
      <c r="F1353" s="7" t="s">
        <v>2380</v>
      </c>
      <c r="G1353" s="7">
        <f>IF('OG Medical Examinations'!G1353="No major surgery",0,VALUE('OG Medical Examinations'!G1353))</f>
        <v>0</v>
      </c>
      <c r="H1353" s="7" t="s">
        <v>2380</v>
      </c>
      <c r="I1353" s="7" t="str">
        <f t="shared" si="21"/>
        <v>Overweight</v>
      </c>
    </row>
    <row r="1354" spans="1:9" x14ac:dyDescent="0.25">
      <c r="A1354" s="7" t="s">
        <v>1018</v>
      </c>
      <c r="B1354" s="7">
        <v>27.74</v>
      </c>
      <c r="C1354" s="7">
        <v>6.06</v>
      </c>
      <c r="D1354" s="7" t="s">
        <v>2383</v>
      </c>
      <c r="E1354" s="7" t="s">
        <v>2380</v>
      </c>
      <c r="F1354" s="7" t="s">
        <v>2380</v>
      </c>
      <c r="G1354" s="7">
        <f>IF('OG Medical Examinations'!G1354="No major surgery",0,VALUE('OG Medical Examinations'!G1354))</f>
        <v>0</v>
      </c>
      <c r="H1354" s="7" t="s">
        <v>2380</v>
      </c>
      <c r="I1354" s="7" t="str">
        <f t="shared" si="21"/>
        <v>Overweight</v>
      </c>
    </row>
    <row r="1355" spans="1:9" x14ac:dyDescent="0.25">
      <c r="A1355" s="7" t="s">
        <v>1017</v>
      </c>
      <c r="B1355" s="7">
        <v>36.954999999999998</v>
      </c>
      <c r="C1355" s="7">
        <v>7.57</v>
      </c>
      <c r="D1355" s="7" t="s">
        <v>2380</v>
      </c>
      <c r="E1355" s="7" t="s">
        <v>2380</v>
      </c>
      <c r="F1355" s="7" t="s">
        <v>2380</v>
      </c>
      <c r="G1355" s="7">
        <f>IF('OG Medical Examinations'!G1355="No major surgery",0,VALUE('OG Medical Examinations'!G1355))</f>
        <v>0</v>
      </c>
      <c r="H1355" s="7" t="s">
        <v>2380</v>
      </c>
      <c r="I1355" s="7" t="str">
        <f t="shared" si="21"/>
        <v>Obesity</v>
      </c>
    </row>
    <row r="1356" spans="1:9" x14ac:dyDescent="0.25">
      <c r="A1356" s="7" t="s">
        <v>1016</v>
      </c>
      <c r="B1356" s="7">
        <v>30.69</v>
      </c>
      <c r="C1356" s="7">
        <v>6.15</v>
      </c>
      <c r="D1356" s="7" t="s">
        <v>2380</v>
      </c>
      <c r="E1356" s="7" t="s">
        <v>2380</v>
      </c>
      <c r="F1356" s="7" t="s">
        <v>2380</v>
      </c>
      <c r="G1356" s="7">
        <f>IF('OG Medical Examinations'!G1356="No major surgery",0,VALUE('OG Medical Examinations'!G1356))</f>
        <v>0</v>
      </c>
      <c r="H1356" s="7" t="s">
        <v>2380</v>
      </c>
      <c r="I1356" s="7" t="str">
        <f t="shared" si="21"/>
        <v>Obesity</v>
      </c>
    </row>
    <row r="1357" spans="1:9" x14ac:dyDescent="0.25">
      <c r="A1357" s="7" t="s">
        <v>1015</v>
      </c>
      <c r="B1357" s="7">
        <v>24.984999999999999</v>
      </c>
      <c r="C1357" s="7">
        <v>4.5599999999999996</v>
      </c>
      <c r="D1357" s="7" t="s">
        <v>2380</v>
      </c>
      <c r="E1357" s="7" t="s">
        <v>2380</v>
      </c>
      <c r="F1357" s="7" t="s">
        <v>2380</v>
      </c>
      <c r="G1357" s="7">
        <f>IF('OG Medical Examinations'!G1357="No major surgery",0,VALUE('OG Medical Examinations'!G1357))</f>
        <v>0</v>
      </c>
      <c r="H1357" s="7" t="s">
        <v>2380</v>
      </c>
      <c r="I1357" s="7" t="str">
        <f t="shared" si="21"/>
        <v>Normal Weight</v>
      </c>
    </row>
    <row r="1358" spans="1:9" x14ac:dyDescent="0.25">
      <c r="A1358" s="7" t="s">
        <v>1014</v>
      </c>
      <c r="B1358" s="7">
        <v>39.42</v>
      </c>
      <c r="C1358" s="7">
        <v>4.72</v>
      </c>
      <c r="D1358" s="7" t="s">
        <v>2383</v>
      </c>
      <c r="E1358" s="7" t="s">
        <v>2380</v>
      </c>
      <c r="F1358" s="7" t="s">
        <v>2380</v>
      </c>
      <c r="G1358" s="7">
        <f>IF('OG Medical Examinations'!G1358="No major surgery",0,VALUE('OG Medical Examinations'!G1358))</f>
        <v>1</v>
      </c>
      <c r="H1358" s="7" t="s">
        <v>2380</v>
      </c>
      <c r="I1358" s="7" t="str">
        <f t="shared" si="21"/>
        <v>Obesity</v>
      </c>
    </row>
    <row r="1359" spans="1:9" x14ac:dyDescent="0.25">
      <c r="A1359" s="7" t="s">
        <v>1013</v>
      </c>
      <c r="B1359" s="7">
        <v>16.8</v>
      </c>
      <c r="C1359" s="7">
        <v>7.98</v>
      </c>
      <c r="D1359" s="7" t="s">
        <v>2380</v>
      </c>
      <c r="E1359" s="7" t="s">
        <v>2380</v>
      </c>
      <c r="F1359" s="7" t="s">
        <v>2380</v>
      </c>
      <c r="G1359" s="7">
        <f>IF('OG Medical Examinations'!G1359="No major surgery",0,VALUE('OG Medical Examinations'!G1359))</f>
        <v>0</v>
      </c>
      <c r="H1359" s="7" t="s">
        <v>2380</v>
      </c>
      <c r="I1359" s="7" t="str">
        <f t="shared" si="21"/>
        <v>Underweight</v>
      </c>
    </row>
    <row r="1360" spans="1:9" x14ac:dyDescent="0.25">
      <c r="A1360" s="7" t="s">
        <v>1012</v>
      </c>
      <c r="B1360" s="7">
        <v>23.274999999999999</v>
      </c>
      <c r="C1360" s="7">
        <v>6.26</v>
      </c>
      <c r="D1360" s="7" t="s">
        <v>2383</v>
      </c>
      <c r="E1360" s="7" t="s">
        <v>2380</v>
      </c>
      <c r="F1360" s="7" t="s">
        <v>2383</v>
      </c>
      <c r="G1360" s="7">
        <f>IF('OG Medical Examinations'!G1360="No major surgery",0,VALUE('OG Medical Examinations'!G1360))</f>
        <v>1</v>
      </c>
      <c r="H1360" s="7" t="s">
        <v>2380</v>
      </c>
      <c r="I1360" s="7" t="str">
        <f t="shared" si="21"/>
        <v>Normal Weight</v>
      </c>
    </row>
    <row r="1361" spans="1:9" x14ac:dyDescent="0.25">
      <c r="A1361" s="7" t="s">
        <v>1011</v>
      </c>
      <c r="B1361" s="7">
        <v>22.8</v>
      </c>
      <c r="C1361" s="7">
        <v>4.29</v>
      </c>
      <c r="D1361" s="7" t="s">
        <v>2383</v>
      </c>
      <c r="E1361" s="7" t="s">
        <v>2380</v>
      </c>
      <c r="F1361" s="7" t="s">
        <v>2383</v>
      </c>
      <c r="G1361" s="7">
        <f>IF('OG Medical Examinations'!G1361="No major surgery",0,VALUE('OG Medical Examinations'!G1361))</f>
        <v>1</v>
      </c>
      <c r="H1361" s="7" t="s">
        <v>2380</v>
      </c>
      <c r="I1361" s="7" t="str">
        <f t="shared" si="21"/>
        <v>Normal Weight</v>
      </c>
    </row>
    <row r="1362" spans="1:9" x14ac:dyDescent="0.25">
      <c r="A1362" s="7" t="s">
        <v>1010</v>
      </c>
      <c r="B1362" s="7">
        <v>24.3</v>
      </c>
      <c r="C1362" s="7">
        <v>5.43</v>
      </c>
      <c r="D1362" s="7" t="s">
        <v>2380</v>
      </c>
      <c r="E1362" s="7" t="s">
        <v>2380</v>
      </c>
      <c r="F1362" s="7" t="s">
        <v>2380</v>
      </c>
      <c r="G1362" s="7">
        <f>IF('OG Medical Examinations'!G1362="No major surgery",0,VALUE('OG Medical Examinations'!G1362))</f>
        <v>2</v>
      </c>
      <c r="H1362" s="7" t="s">
        <v>2380</v>
      </c>
      <c r="I1362" s="7" t="str">
        <f t="shared" si="21"/>
        <v>Normal Weight</v>
      </c>
    </row>
    <row r="1363" spans="1:9" x14ac:dyDescent="0.25">
      <c r="A1363" s="7" t="s">
        <v>1009</v>
      </c>
      <c r="B1363" s="7">
        <v>25.13</v>
      </c>
      <c r="C1363" s="7">
        <v>8</v>
      </c>
      <c r="D1363" s="7" t="s">
        <v>2383</v>
      </c>
      <c r="E1363" s="7" t="s">
        <v>2380</v>
      </c>
      <c r="F1363" s="7" t="s">
        <v>2380</v>
      </c>
      <c r="G1363" s="7">
        <f>IF('OG Medical Examinations'!G1363="No major surgery",0,VALUE('OG Medical Examinations'!G1363))</f>
        <v>1</v>
      </c>
      <c r="H1363" s="7" t="s">
        <v>2380</v>
      </c>
      <c r="I1363" s="7" t="str">
        <f t="shared" si="21"/>
        <v>Overweight</v>
      </c>
    </row>
    <row r="1364" spans="1:9" x14ac:dyDescent="0.25">
      <c r="A1364" s="7" t="s">
        <v>1008</v>
      </c>
      <c r="B1364" s="7">
        <v>22.72</v>
      </c>
      <c r="C1364" s="7">
        <v>9.9600000000000009</v>
      </c>
      <c r="D1364" s="7" t="s">
        <v>2383</v>
      </c>
      <c r="E1364" s="7" t="s">
        <v>2380</v>
      </c>
      <c r="F1364" s="7" t="s">
        <v>2380</v>
      </c>
      <c r="G1364" s="7">
        <f>IF('OG Medical Examinations'!G1364="No major surgery",0,VALUE('OG Medical Examinations'!G1364))</f>
        <v>2</v>
      </c>
      <c r="H1364" s="7" t="s">
        <v>2380</v>
      </c>
      <c r="I1364" s="7" t="str">
        <f t="shared" si="21"/>
        <v>Normal Weight</v>
      </c>
    </row>
    <row r="1365" spans="1:9" x14ac:dyDescent="0.25">
      <c r="A1365" s="7" t="s">
        <v>1007</v>
      </c>
      <c r="B1365" s="7">
        <v>32.6</v>
      </c>
      <c r="C1365" s="7">
        <v>6.8</v>
      </c>
      <c r="D1365" s="7" t="s">
        <v>2383</v>
      </c>
      <c r="E1365" s="7" t="s">
        <v>2380</v>
      </c>
      <c r="F1365" s="7" t="s">
        <v>2380</v>
      </c>
      <c r="G1365" s="7">
        <f>IF('OG Medical Examinations'!G1365="No major surgery",0,VALUE('OG Medical Examinations'!G1365))</f>
        <v>0</v>
      </c>
      <c r="H1365" s="7" t="s">
        <v>2380</v>
      </c>
      <c r="I1365" s="7" t="str">
        <f t="shared" si="21"/>
        <v>Obesity</v>
      </c>
    </row>
    <row r="1366" spans="1:9" x14ac:dyDescent="0.25">
      <c r="A1366" s="7" t="s">
        <v>1006</v>
      </c>
      <c r="B1366" s="7">
        <v>17.28</v>
      </c>
      <c r="C1366" s="7">
        <v>6.22</v>
      </c>
      <c r="D1366" s="7" t="s">
        <v>2383</v>
      </c>
      <c r="E1366" s="7" t="s">
        <v>2380</v>
      </c>
      <c r="F1366" s="7" t="s">
        <v>2380</v>
      </c>
      <c r="G1366" s="7">
        <f>IF('OG Medical Examinations'!G1366="No major surgery",0,VALUE('OG Medical Examinations'!G1366))</f>
        <v>2</v>
      </c>
      <c r="H1366" s="7" t="s">
        <v>2380</v>
      </c>
      <c r="I1366" s="7" t="str">
        <f t="shared" si="21"/>
        <v>Underweight</v>
      </c>
    </row>
    <row r="1367" spans="1:9" x14ac:dyDescent="0.25">
      <c r="A1367" s="7" t="s">
        <v>1005</v>
      </c>
      <c r="B1367" s="7">
        <v>27.92</v>
      </c>
      <c r="C1367" s="7">
        <v>5.79</v>
      </c>
      <c r="D1367" s="7" t="s">
        <v>2380</v>
      </c>
      <c r="E1367" s="7" t="s">
        <v>2380</v>
      </c>
      <c r="F1367" s="7" t="s">
        <v>2380</v>
      </c>
      <c r="G1367" s="7">
        <f>IF('OG Medical Examinations'!G1367="No major surgery",0,VALUE('OG Medical Examinations'!G1367))</f>
        <v>1</v>
      </c>
      <c r="H1367" s="7" t="s">
        <v>2380</v>
      </c>
      <c r="I1367" s="7" t="str">
        <f t="shared" si="21"/>
        <v>Overweight</v>
      </c>
    </row>
    <row r="1368" spans="1:9" x14ac:dyDescent="0.25">
      <c r="A1368" s="7" t="s">
        <v>1004</v>
      </c>
      <c r="B1368" s="7">
        <v>38.284999999999997</v>
      </c>
      <c r="C1368" s="7">
        <v>5.41</v>
      </c>
      <c r="D1368" s="7" t="s">
        <v>2380</v>
      </c>
      <c r="E1368" s="7" t="s">
        <v>2380</v>
      </c>
      <c r="F1368" s="7" t="s">
        <v>2380</v>
      </c>
      <c r="G1368" s="7">
        <f>IF('OG Medical Examinations'!G1368="No major surgery",0,VALUE('OG Medical Examinations'!G1368))</f>
        <v>0</v>
      </c>
      <c r="H1368" s="7" t="s">
        <v>2380</v>
      </c>
      <c r="I1368" s="7" t="str">
        <f t="shared" si="21"/>
        <v>Obesity</v>
      </c>
    </row>
    <row r="1369" spans="1:9" x14ac:dyDescent="0.25">
      <c r="A1369" s="7" t="s">
        <v>1003</v>
      </c>
      <c r="B1369" s="7">
        <v>16.48</v>
      </c>
      <c r="C1369" s="7">
        <v>11.05</v>
      </c>
      <c r="D1369" s="7" t="s">
        <v>2380</v>
      </c>
      <c r="E1369" s="7" t="s">
        <v>2380</v>
      </c>
      <c r="F1369" s="7" t="s">
        <v>2380</v>
      </c>
      <c r="G1369" s="7">
        <f>IF('OG Medical Examinations'!G1369="No major surgery",0,VALUE('OG Medical Examinations'!G1369))</f>
        <v>0</v>
      </c>
      <c r="H1369" s="7" t="s">
        <v>2380</v>
      </c>
      <c r="I1369" s="7" t="str">
        <f t="shared" si="21"/>
        <v>Underweight</v>
      </c>
    </row>
    <row r="1370" spans="1:9" x14ac:dyDescent="0.25">
      <c r="A1370" s="7" t="s">
        <v>1002</v>
      </c>
      <c r="B1370" s="7">
        <v>38.57</v>
      </c>
      <c r="C1370" s="7">
        <v>6.27</v>
      </c>
      <c r="D1370" s="7" t="s">
        <v>2380</v>
      </c>
      <c r="E1370" s="7" t="s">
        <v>2380</v>
      </c>
      <c r="F1370" s="7" t="s">
        <v>2380</v>
      </c>
      <c r="G1370" s="7">
        <f>IF('OG Medical Examinations'!G1370="No major surgery",0,VALUE('OG Medical Examinations'!G1370))</f>
        <v>0</v>
      </c>
      <c r="H1370" s="7" t="s">
        <v>2380</v>
      </c>
      <c r="I1370" s="7" t="str">
        <f t="shared" si="21"/>
        <v>Obesity</v>
      </c>
    </row>
    <row r="1371" spans="1:9" x14ac:dyDescent="0.25">
      <c r="A1371" s="7" t="s">
        <v>1001</v>
      </c>
      <c r="B1371" s="7">
        <v>43.85</v>
      </c>
      <c r="C1371" s="7">
        <v>4.7699999999999996</v>
      </c>
      <c r="D1371" s="7" t="s">
        <v>2383</v>
      </c>
      <c r="E1371" s="7" t="s">
        <v>2380</v>
      </c>
      <c r="F1371" s="7" t="s">
        <v>2380</v>
      </c>
      <c r="G1371" s="7">
        <f>IF('OG Medical Examinations'!G1371="No major surgery",0,VALUE('OG Medical Examinations'!G1371))</f>
        <v>0</v>
      </c>
      <c r="H1371" s="7" t="s">
        <v>2380</v>
      </c>
      <c r="I1371" s="7" t="str">
        <f t="shared" si="21"/>
        <v>Obesity</v>
      </c>
    </row>
    <row r="1372" spans="1:9" x14ac:dyDescent="0.25">
      <c r="A1372" s="7" t="s">
        <v>1000</v>
      </c>
      <c r="B1372" s="7">
        <v>30.11</v>
      </c>
      <c r="C1372" s="7">
        <v>4.08</v>
      </c>
      <c r="D1372" s="7" t="s">
        <v>2380</v>
      </c>
      <c r="E1372" s="7" t="s">
        <v>2380</v>
      </c>
      <c r="F1372" s="7" t="s">
        <v>2380</v>
      </c>
      <c r="G1372" s="7">
        <f>IF('OG Medical Examinations'!G1372="No major surgery",0,VALUE('OG Medical Examinations'!G1372))</f>
        <v>0</v>
      </c>
      <c r="H1372" s="7" t="s">
        <v>2380</v>
      </c>
      <c r="I1372" s="7" t="str">
        <f t="shared" si="21"/>
        <v>Obesity</v>
      </c>
    </row>
    <row r="1373" spans="1:9" x14ac:dyDescent="0.25">
      <c r="A1373" s="7" t="s">
        <v>999</v>
      </c>
      <c r="B1373" s="7">
        <v>31.59</v>
      </c>
      <c r="C1373" s="7">
        <v>6.01</v>
      </c>
      <c r="D1373" s="7" t="s">
        <v>2380</v>
      </c>
      <c r="E1373" s="7" t="s">
        <v>2380</v>
      </c>
      <c r="F1373" s="7" t="s">
        <v>2380</v>
      </c>
      <c r="G1373" s="7">
        <f>IF('OG Medical Examinations'!G1373="No major surgery",0,VALUE('OG Medical Examinations'!G1373))</f>
        <v>0</v>
      </c>
      <c r="H1373" s="7" t="s">
        <v>2380</v>
      </c>
      <c r="I1373" s="7" t="str">
        <f t="shared" si="21"/>
        <v>Obesity</v>
      </c>
    </row>
    <row r="1374" spans="1:9" x14ac:dyDescent="0.25">
      <c r="A1374" s="7" t="s">
        <v>998</v>
      </c>
      <c r="B1374" s="7">
        <v>40.15</v>
      </c>
      <c r="C1374" s="7">
        <v>11.84</v>
      </c>
      <c r="D1374" s="7" t="s">
        <v>2380</v>
      </c>
      <c r="E1374" s="7" t="s">
        <v>2380</v>
      </c>
      <c r="F1374" s="7" t="s">
        <v>2380</v>
      </c>
      <c r="G1374" s="7">
        <f>IF('OG Medical Examinations'!G1374="No major surgery",0,VALUE('OG Medical Examinations'!G1374))</f>
        <v>0</v>
      </c>
      <c r="H1374" s="7" t="s">
        <v>2380</v>
      </c>
      <c r="I1374" s="7" t="str">
        <f t="shared" si="21"/>
        <v>Obesity</v>
      </c>
    </row>
    <row r="1375" spans="1:9" x14ac:dyDescent="0.25">
      <c r="A1375" s="7" t="s">
        <v>997</v>
      </c>
      <c r="B1375" s="7">
        <v>40.700000000000003</v>
      </c>
      <c r="C1375" s="7">
        <v>6.27</v>
      </c>
      <c r="D1375" s="7" t="s">
        <v>2383</v>
      </c>
      <c r="E1375" s="7" t="s">
        <v>2380</v>
      </c>
      <c r="F1375" s="7" t="s">
        <v>2383</v>
      </c>
      <c r="G1375" s="7">
        <f>IF('OG Medical Examinations'!G1375="No major surgery",0,VALUE('OG Medical Examinations'!G1375))</f>
        <v>1</v>
      </c>
      <c r="H1375" s="7" t="s">
        <v>2380</v>
      </c>
      <c r="I1375" s="7" t="str">
        <f t="shared" si="21"/>
        <v>Obesity</v>
      </c>
    </row>
    <row r="1376" spans="1:9" x14ac:dyDescent="0.25">
      <c r="A1376" s="7" t="s">
        <v>996</v>
      </c>
      <c r="B1376" s="7">
        <v>40.76</v>
      </c>
      <c r="C1376" s="7">
        <v>5.28</v>
      </c>
      <c r="D1376" s="7" t="s">
        <v>2380</v>
      </c>
      <c r="E1376" s="7" t="s">
        <v>2380</v>
      </c>
      <c r="F1376" s="7" t="s">
        <v>2380</v>
      </c>
      <c r="G1376" s="7">
        <f>IF('OG Medical Examinations'!G1376="No major surgery",0,VALUE('OG Medical Examinations'!G1376))</f>
        <v>0</v>
      </c>
      <c r="H1376" s="7" t="s">
        <v>2380</v>
      </c>
      <c r="I1376" s="7" t="str">
        <f t="shared" si="21"/>
        <v>Obesity</v>
      </c>
    </row>
    <row r="1377" spans="1:9" x14ac:dyDescent="0.25">
      <c r="A1377" s="7" t="s">
        <v>995</v>
      </c>
      <c r="B1377" s="7">
        <v>29.7</v>
      </c>
      <c r="C1377" s="7">
        <v>7.03</v>
      </c>
      <c r="D1377" s="7" t="s">
        <v>2380</v>
      </c>
      <c r="E1377" s="7" t="s">
        <v>2380</v>
      </c>
      <c r="F1377" s="7" t="s">
        <v>2380</v>
      </c>
      <c r="G1377" s="7">
        <f>IF('OG Medical Examinations'!G1377="No major surgery",0,VALUE('OG Medical Examinations'!G1377))</f>
        <v>0</v>
      </c>
      <c r="H1377" s="7" t="s">
        <v>2380</v>
      </c>
      <c r="I1377" s="7" t="str">
        <f t="shared" si="21"/>
        <v>Overweight</v>
      </c>
    </row>
    <row r="1378" spans="1:9" x14ac:dyDescent="0.25">
      <c r="A1378" s="7" t="s">
        <v>994</v>
      </c>
      <c r="B1378" s="7">
        <v>40.58</v>
      </c>
      <c r="C1378" s="7">
        <v>5.32</v>
      </c>
      <c r="D1378" s="7" t="s">
        <v>2383</v>
      </c>
      <c r="E1378" s="7" t="s">
        <v>2380</v>
      </c>
      <c r="F1378" s="7" t="s">
        <v>2383</v>
      </c>
      <c r="G1378" s="7">
        <f>IF('OG Medical Examinations'!G1378="No major surgery",0,VALUE('OG Medical Examinations'!G1378))</f>
        <v>1</v>
      </c>
      <c r="H1378" s="7" t="s">
        <v>2380</v>
      </c>
      <c r="I1378" s="7" t="str">
        <f t="shared" si="21"/>
        <v>Obesity</v>
      </c>
    </row>
    <row r="1379" spans="1:9" x14ac:dyDescent="0.25">
      <c r="A1379" s="7" t="s">
        <v>993</v>
      </c>
      <c r="B1379" s="7">
        <v>33.06</v>
      </c>
      <c r="C1379" s="7">
        <v>9.59</v>
      </c>
      <c r="D1379" s="7" t="s">
        <v>2383</v>
      </c>
      <c r="E1379" s="7" t="s">
        <v>2380</v>
      </c>
      <c r="F1379" s="7" t="s">
        <v>2380</v>
      </c>
      <c r="G1379" s="7">
        <f>IF('OG Medical Examinations'!G1379="No major surgery",0,VALUE('OG Medical Examinations'!G1379))</f>
        <v>0</v>
      </c>
      <c r="H1379" s="7" t="s">
        <v>2380</v>
      </c>
      <c r="I1379" s="7" t="str">
        <f t="shared" si="21"/>
        <v>Obesity</v>
      </c>
    </row>
    <row r="1380" spans="1:9" x14ac:dyDescent="0.25">
      <c r="A1380" s="7" t="s">
        <v>992</v>
      </c>
      <c r="B1380" s="7">
        <v>26.62</v>
      </c>
      <c r="C1380" s="7">
        <v>6.15</v>
      </c>
      <c r="D1380" s="7" t="s">
        <v>2383</v>
      </c>
      <c r="E1380" s="7" t="s">
        <v>2380</v>
      </c>
      <c r="F1380" s="7" t="s">
        <v>2380</v>
      </c>
      <c r="G1380" s="7">
        <f>IF('OG Medical Examinations'!G1380="No major surgery",0,VALUE('OG Medical Examinations'!G1380))</f>
        <v>0</v>
      </c>
      <c r="H1380" s="7" t="s">
        <v>2380</v>
      </c>
      <c r="I1380" s="7" t="str">
        <f t="shared" si="21"/>
        <v>Overweight</v>
      </c>
    </row>
    <row r="1381" spans="1:9" x14ac:dyDescent="0.25">
      <c r="A1381" s="7" t="s">
        <v>991</v>
      </c>
      <c r="B1381" s="7">
        <v>37.1</v>
      </c>
      <c r="C1381" s="7">
        <v>11.08</v>
      </c>
      <c r="D1381" s="7" t="s">
        <v>2380</v>
      </c>
      <c r="E1381" s="7" t="s">
        <v>2380</v>
      </c>
      <c r="F1381" s="7" t="s">
        <v>2380</v>
      </c>
      <c r="G1381" s="7">
        <f>IF('OG Medical Examinations'!G1381="No major surgery",0,VALUE('OG Medical Examinations'!G1381))</f>
        <v>0</v>
      </c>
      <c r="H1381" s="7" t="s">
        <v>2380</v>
      </c>
      <c r="I1381" s="7" t="str">
        <f t="shared" si="21"/>
        <v>Obesity</v>
      </c>
    </row>
    <row r="1382" spans="1:9" x14ac:dyDescent="0.25">
      <c r="A1382" s="7" t="s">
        <v>990</v>
      </c>
      <c r="B1382" s="7">
        <v>18.28</v>
      </c>
      <c r="C1382" s="7">
        <v>7.95</v>
      </c>
      <c r="D1382" s="7" t="s">
        <v>2380</v>
      </c>
      <c r="E1382" s="7" t="s">
        <v>2380</v>
      </c>
      <c r="F1382" s="7" t="s">
        <v>2380</v>
      </c>
      <c r="G1382" s="7">
        <f>IF('OG Medical Examinations'!G1382="No major surgery",0,VALUE('OG Medical Examinations'!G1382))</f>
        <v>0</v>
      </c>
      <c r="H1382" s="7" t="s">
        <v>2380</v>
      </c>
      <c r="I1382" s="7" t="str">
        <f t="shared" si="21"/>
        <v>Underweight</v>
      </c>
    </row>
    <row r="1383" spans="1:9" x14ac:dyDescent="0.25">
      <c r="A1383" s="7" t="s">
        <v>989</v>
      </c>
      <c r="B1383" s="7">
        <v>35.814999999999998</v>
      </c>
      <c r="C1383" s="7">
        <v>6.23</v>
      </c>
      <c r="D1383" s="7" t="s">
        <v>2380</v>
      </c>
      <c r="E1383" s="7" t="s">
        <v>2380</v>
      </c>
      <c r="F1383" s="7" t="s">
        <v>2380</v>
      </c>
      <c r="G1383" s="7">
        <f>IF('OG Medical Examinations'!G1383="No major surgery",0,VALUE('OG Medical Examinations'!G1383))</f>
        <v>0</v>
      </c>
      <c r="H1383" s="7" t="s">
        <v>2380</v>
      </c>
      <c r="I1383" s="7" t="str">
        <f t="shared" si="21"/>
        <v>Obesity</v>
      </c>
    </row>
    <row r="1384" spans="1:9" x14ac:dyDescent="0.25">
      <c r="A1384" s="7" t="s">
        <v>988</v>
      </c>
      <c r="B1384" s="7">
        <v>30.69</v>
      </c>
      <c r="C1384" s="7">
        <v>6.5</v>
      </c>
      <c r="D1384" s="7" t="s">
        <v>2380</v>
      </c>
      <c r="E1384" s="7" t="s">
        <v>2380</v>
      </c>
      <c r="F1384" s="7" t="s">
        <v>2380</v>
      </c>
      <c r="G1384" s="7">
        <f>IF('OG Medical Examinations'!G1384="No major surgery",0,VALUE('OG Medical Examinations'!G1384))</f>
        <v>0</v>
      </c>
      <c r="H1384" s="7" t="s">
        <v>2380</v>
      </c>
      <c r="I1384" s="7" t="str">
        <f t="shared" si="21"/>
        <v>Obesity</v>
      </c>
    </row>
    <row r="1385" spans="1:9" x14ac:dyDescent="0.25">
      <c r="A1385" s="7" t="s">
        <v>987</v>
      </c>
      <c r="B1385" s="7">
        <v>26.125</v>
      </c>
      <c r="C1385" s="7">
        <v>5.22</v>
      </c>
      <c r="D1385" s="7" t="s">
        <v>2380</v>
      </c>
      <c r="E1385" s="7" t="s">
        <v>2380</v>
      </c>
      <c r="F1385" s="7" t="s">
        <v>2380</v>
      </c>
      <c r="G1385" s="7">
        <f>IF('OG Medical Examinations'!G1385="No major surgery",0,VALUE('OG Medical Examinations'!G1385))</f>
        <v>0</v>
      </c>
      <c r="H1385" s="7" t="s">
        <v>2380</v>
      </c>
      <c r="I1385" s="7" t="str">
        <f t="shared" si="21"/>
        <v>Overweight</v>
      </c>
    </row>
    <row r="1386" spans="1:9" x14ac:dyDescent="0.25">
      <c r="A1386" s="7" t="s">
        <v>986</v>
      </c>
      <c r="B1386" s="7">
        <v>34.58</v>
      </c>
      <c r="C1386" s="7">
        <v>6.3</v>
      </c>
      <c r="D1386" s="7" t="s">
        <v>2380</v>
      </c>
      <c r="E1386" s="7" t="s">
        <v>2380</v>
      </c>
      <c r="F1386" s="7" t="s">
        <v>2383</v>
      </c>
      <c r="G1386" s="7">
        <f>IF('OG Medical Examinations'!G1386="No major surgery",0,VALUE('OG Medical Examinations'!G1386))</f>
        <v>1</v>
      </c>
      <c r="H1386" s="7" t="s">
        <v>2380</v>
      </c>
      <c r="I1386" s="7" t="str">
        <f t="shared" si="21"/>
        <v>Obesity</v>
      </c>
    </row>
    <row r="1387" spans="1:9" x14ac:dyDescent="0.25">
      <c r="A1387" s="7" t="s">
        <v>985</v>
      </c>
      <c r="B1387" s="7">
        <v>27.4</v>
      </c>
      <c r="C1387" s="7">
        <v>8.84</v>
      </c>
      <c r="D1387" s="7" t="s">
        <v>2380</v>
      </c>
      <c r="E1387" s="7" t="s">
        <v>2380</v>
      </c>
      <c r="F1387" s="7" t="s">
        <v>2380</v>
      </c>
      <c r="G1387" s="7">
        <f>IF('OG Medical Examinations'!G1387="No major surgery",0,VALUE('OG Medical Examinations'!G1387))</f>
        <v>0</v>
      </c>
      <c r="H1387" s="7" t="s">
        <v>2380</v>
      </c>
      <c r="I1387" s="7" t="str">
        <f t="shared" si="21"/>
        <v>Overweight</v>
      </c>
    </row>
    <row r="1388" spans="1:9" x14ac:dyDescent="0.25">
      <c r="A1388" s="7" t="s">
        <v>984</v>
      </c>
      <c r="B1388" s="7">
        <v>27.53</v>
      </c>
      <c r="C1388" s="7">
        <v>4.1100000000000003</v>
      </c>
      <c r="D1388" s="7" t="s">
        <v>2380</v>
      </c>
      <c r="E1388" s="7" t="s">
        <v>2380</v>
      </c>
      <c r="F1388" s="7" t="s">
        <v>2380</v>
      </c>
      <c r="G1388" s="7">
        <f>IF('OG Medical Examinations'!G1388="No major surgery",0,VALUE('OG Medical Examinations'!G1388))</f>
        <v>1</v>
      </c>
      <c r="H1388" s="7" t="s">
        <v>2380</v>
      </c>
      <c r="I1388" s="7" t="str">
        <f t="shared" si="21"/>
        <v>Overweight</v>
      </c>
    </row>
    <row r="1389" spans="1:9" x14ac:dyDescent="0.25">
      <c r="A1389" s="7" t="s">
        <v>983</v>
      </c>
      <c r="B1389" s="7">
        <v>33</v>
      </c>
      <c r="C1389" s="7">
        <v>4.57</v>
      </c>
      <c r="D1389" s="7" t="s">
        <v>2380</v>
      </c>
      <c r="E1389" s="7" t="s">
        <v>2380</v>
      </c>
      <c r="F1389" s="7" t="s">
        <v>2380</v>
      </c>
      <c r="G1389" s="7">
        <f>IF('OG Medical Examinations'!G1389="No major surgery",0,VALUE('OG Medical Examinations'!G1389))</f>
        <v>0</v>
      </c>
      <c r="H1389" s="7" t="s">
        <v>2380</v>
      </c>
      <c r="I1389" s="7" t="str">
        <f t="shared" si="21"/>
        <v>Obesity</v>
      </c>
    </row>
    <row r="1390" spans="1:9" x14ac:dyDescent="0.25">
      <c r="A1390" s="7" t="s">
        <v>982</v>
      </c>
      <c r="B1390" s="7">
        <v>25.78</v>
      </c>
      <c r="C1390" s="7">
        <v>11.06</v>
      </c>
      <c r="D1390" s="7" t="s">
        <v>2383</v>
      </c>
      <c r="E1390" s="7" t="s">
        <v>2380</v>
      </c>
      <c r="F1390" s="7" t="s">
        <v>2380</v>
      </c>
      <c r="G1390" s="7">
        <f>IF('OG Medical Examinations'!G1390="No major surgery",0,VALUE('OG Medical Examinations'!G1390))</f>
        <v>0</v>
      </c>
      <c r="H1390" s="7" t="s">
        <v>2380</v>
      </c>
      <c r="I1390" s="7" t="str">
        <f t="shared" si="21"/>
        <v>Overweight</v>
      </c>
    </row>
    <row r="1391" spans="1:9" x14ac:dyDescent="0.25">
      <c r="A1391" s="7" t="s">
        <v>981</v>
      </c>
      <c r="B1391" s="7">
        <v>22.66</v>
      </c>
      <c r="C1391" s="7">
        <v>10.68</v>
      </c>
      <c r="D1391" s="7" t="s">
        <v>2380</v>
      </c>
      <c r="E1391" s="7" t="s">
        <v>2380</v>
      </c>
      <c r="F1391" s="7" t="s">
        <v>2380</v>
      </c>
      <c r="G1391" s="7">
        <f>IF('OG Medical Examinations'!G1391="No major surgery",0,VALUE('OG Medical Examinations'!G1391))</f>
        <v>0</v>
      </c>
      <c r="H1391" s="7" t="s">
        <v>2380</v>
      </c>
      <c r="I1391" s="7" t="str">
        <f t="shared" si="21"/>
        <v>Normal Weight</v>
      </c>
    </row>
    <row r="1392" spans="1:9" x14ac:dyDescent="0.25">
      <c r="A1392" s="7" t="s">
        <v>980</v>
      </c>
      <c r="B1392" s="7">
        <v>38.81</v>
      </c>
      <c r="C1392" s="7">
        <v>6.14</v>
      </c>
      <c r="D1392" s="7" t="s">
        <v>2383</v>
      </c>
      <c r="E1392" s="7" t="s">
        <v>2380</v>
      </c>
      <c r="F1392" s="7" t="s">
        <v>2380</v>
      </c>
      <c r="G1392" s="7">
        <f>IF('OG Medical Examinations'!G1392="No major surgery",0,VALUE('OG Medical Examinations'!G1392))</f>
        <v>1</v>
      </c>
      <c r="H1392" s="7" t="s">
        <v>2380</v>
      </c>
      <c r="I1392" s="7" t="str">
        <f t="shared" si="21"/>
        <v>Obesity</v>
      </c>
    </row>
    <row r="1393" spans="1:9" x14ac:dyDescent="0.25">
      <c r="A1393" s="7" t="s">
        <v>979</v>
      </c>
      <c r="B1393" s="7">
        <v>38.51</v>
      </c>
      <c r="C1393" s="7">
        <v>5.45</v>
      </c>
      <c r="D1393" s="7" t="s">
        <v>2383</v>
      </c>
      <c r="E1393" s="7" t="s">
        <v>2380</v>
      </c>
      <c r="F1393" s="7" t="s">
        <v>2380</v>
      </c>
      <c r="G1393" s="7">
        <f>IF('OG Medical Examinations'!G1393="No major surgery",0,VALUE('OG Medical Examinations'!G1393))</f>
        <v>0</v>
      </c>
      <c r="H1393" s="7" t="s">
        <v>2380</v>
      </c>
      <c r="I1393" s="7" t="str">
        <f t="shared" si="21"/>
        <v>Obesity</v>
      </c>
    </row>
    <row r="1394" spans="1:9" x14ac:dyDescent="0.25">
      <c r="A1394" s="7" t="s">
        <v>978</v>
      </c>
      <c r="B1394" s="7">
        <v>22.98</v>
      </c>
      <c r="C1394" s="7">
        <v>6.14</v>
      </c>
      <c r="D1394" s="7" t="s">
        <v>2383</v>
      </c>
      <c r="E1394" s="7" t="s">
        <v>2380</v>
      </c>
      <c r="F1394" s="7" t="s">
        <v>2380</v>
      </c>
      <c r="G1394" s="7">
        <f>IF('OG Medical Examinations'!G1394="No major surgery",0,VALUE('OG Medical Examinations'!G1394))</f>
        <v>0</v>
      </c>
      <c r="H1394" s="7" t="s">
        <v>2380</v>
      </c>
      <c r="I1394" s="7" t="str">
        <f t="shared" si="21"/>
        <v>Normal Weight</v>
      </c>
    </row>
    <row r="1395" spans="1:9" x14ac:dyDescent="0.25">
      <c r="A1395" s="7" t="s">
        <v>977</v>
      </c>
      <c r="B1395" s="7">
        <v>15.65</v>
      </c>
      <c r="C1395" s="7">
        <v>7.85</v>
      </c>
      <c r="D1395" s="7" t="s">
        <v>2380</v>
      </c>
      <c r="E1395" s="7" t="s">
        <v>2380</v>
      </c>
      <c r="F1395" s="7" t="s">
        <v>2380</v>
      </c>
      <c r="G1395" s="7">
        <f>IF('OG Medical Examinations'!G1395="No major surgery",0,VALUE('OG Medical Examinations'!G1395))</f>
        <v>0</v>
      </c>
      <c r="H1395" s="7" t="s">
        <v>2380</v>
      </c>
      <c r="I1395" s="7" t="str">
        <f t="shared" si="21"/>
        <v>Underweight</v>
      </c>
    </row>
    <row r="1396" spans="1:9" x14ac:dyDescent="0.25">
      <c r="A1396" s="7" t="s">
        <v>976</v>
      </c>
      <c r="B1396" s="7">
        <v>39.97</v>
      </c>
      <c r="C1396" s="7">
        <v>4.09</v>
      </c>
      <c r="D1396" s="7" t="s">
        <v>2380</v>
      </c>
      <c r="E1396" s="7" t="s">
        <v>2380</v>
      </c>
      <c r="F1396" s="7" t="s">
        <v>2380</v>
      </c>
      <c r="G1396" s="7">
        <f>IF('OG Medical Examinations'!G1396="No major surgery",0,VALUE('OG Medical Examinations'!G1396))</f>
        <v>1</v>
      </c>
      <c r="H1396" s="7" t="s">
        <v>2380</v>
      </c>
      <c r="I1396" s="7" t="str">
        <f t="shared" si="21"/>
        <v>Obesity</v>
      </c>
    </row>
    <row r="1397" spans="1:9" x14ac:dyDescent="0.25">
      <c r="A1397" s="7" t="s">
        <v>975</v>
      </c>
      <c r="B1397" s="7">
        <v>37.22</v>
      </c>
      <c r="C1397" s="7">
        <v>4.62</v>
      </c>
      <c r="D1397" s="7" t="s">
        <v>2380</v>
      </c>
      <c r="E1397" s="7" t="s">
        <v>2380</v>
      </c>
      <c r="F1397" s="7" t="s">
        <v>2383</v>
      </c>
      <c r="G1397" s="7">
        <f>IF('OG Medical Examinations'!G1397="No major surgery",0,VALUE('OG Medical Examinations'!G1397))</f>
        <v>1</v>
      </c>
      <c r="H1397" s="7" t="s">
        <v>2380</v>
      </c>
      <c r="I1397" s="7" t="str">
        <f t="shared" si="21"/>
        <v>Obesity</v>
      </c>
    </row>
    <row r="1398" spans="1:9" x14ac:dyDescent="0.25">
      <c r="A1398" s="7" t="s">
        <v>974</v>
      </c>
      <c r="B1398" s="7">
        <v>41.325000000000003</v>
      </c>
      <c r="C1398" s="7">
        <v>5.77</v>
      </c>
      <c r="D1398" s="7" t="s">
        <v>2380</v>
      </c>
      <c r="E1398" s="7" t="s">
        <v>2380</v>
      </c>
      <c r="F1398" s="7" t="s">
        <v>2380</v>
      </c>
      <c r="G1398" s="7">
        <f>IF('OG Medical Examinations'!G1398="No major surgery",0,VALUE('OG Medical Examinations'!G1398))</f>
        <v>0</v>
      </c>
      <c r="H1398" s="7" t="s">
        <v>2380</v>
      </c>
      <c r="I1398" s="7" t="str">
        <f t="shared" si="21"/>
        <v>Obesity</v>
      </c>
    </row>
    <row r="1399" spans="1:9" x14ac:dyDescent="0.25">
      <c r="A1399" s="7" t="s">
        <v>973</v>
      </c>
      <c r="B1399" s="7">
        <v>40.31</v>
      </c>
      <c r="C1399" s="7">
        <v>5.84</v>
      </c>
      <c r="D1399" s="7" t="s">
        <v>2380</v>
      </c>
      <c r="E1399" s="7" t="s">
        <v>2380</v>
      </c>
      <c r="F1399" s="7" t="s">
        <v>2380</v>
      </c>
      <c r="G1399" s="7">
        <f>IF('OG Medical Examinations'!G1399="No major surgery",0,VALUE('OG Medical Examinations'!G1399))</f>
        <v>0</v>
      </c>
      <c r="H1399" s="7" t="s">
        <v>2380</v>
      </c>
      <c r="I1399" s="7" t="str">
        <f t="shared" si="21"/>
        <v>Obesity</v>
      </c>
    </row>
    <row r="1400" spans="1:9" x14ac:dyDescent="0.25">
      <c r="A1400" s="7" t="s">
        <v>972</v>
      </c>
      <c r="B1400" s="7">
        <v>29.48</v>
      </c>
      <c r="C1400" s="7">
        <v>4.91</v>
      </c>
      <c r="D1400" s="7" t="s">
        <v>2380</v>
      </c>
      <c r="E1400" s="7" t="s">
        <v>2380</v>
      </c>
      <c r="F1400" s="7" t="s">
        <v>2380</v>
      </c>
      <c r="G1400" s="7">
        <f>IF('OG Medical Examinations'!G1400="No major surgery",0,VALUE('OG Medical Examinations'!G1400))</f>
        <v>0</v>
      </c>
      <c r="H1400" s="7" t="s">
        <v>2380</v>
      </c>
      <c r="I1400" s="7" t="str">
        <f t="shared" si="21"/>
        <v>Overweight</v>
      </c>
    </row>
    <row r="1401" spans="1:9" x14ac:dyDescent="0.25">
      <c r="A1401" s="7" t="s">
        <v>971</v>
      </c>
      <c r="B1401" s="7">
        <v>33.155000000000001</v>
      </c>
      <c r="C1401" s="7">
        <v>5.07</v>
      </c>
      <c r="D1401" s="7" t="s">
        <v>2380</v>
      </c>
      <c r="E1401" s="7" t="s">
        <v>2380</v>
      </c>
      <c r="F1401" s="7" t="s">
        <v>2380</v>
      </c>
      <c r="G1401" s="7">
        <f>IF('OG Medical Examinations'!G1401="No major surgery",0,VALUE('OG Medical Examinations'!G1401))</f>
        <v>0</v>
      </c>
      <c r="H1401" s="7" t="s">
        <v>2380</v>
      </c>
      <c r="I1401" s="7" t="str">
        <f t="shared" si="21"/>
        <v>Obesity</v>
      </c>
    </row>
    <row r="1402" spans="1:9" x14ac:dyDescent="0.25">
      <c r="A1402" s="7" t="s">
        <v>970</v>
      </c>
      <c r="B1402" s="7">
        <v>42.85</v>
      </c>
      <c r="C1402" s="7">
        <v>5.81</v>
      </c>
      <c r="D1402" s="7" t="s">
        <v>2383</v>
      </c>
      <c r="E1402" s="7" t="s">
        <v>2380</v>
      </c>
      <c r="F1402" s="7" t="s">
        <v>2380</v>
      </c>
      <c r="G1402" s="7">
        <f>IF('OG Medical Examinations'!G1402="No major surgery",0,VALUE('OG Medical Examinations'!G1402))</f>
        <v>0</v>
      </c>
      <c r="H1402" s="7" t="s">
        <v>2380</v>
      </c>
      <c r="I1402" s="7" t="str">
        <f t="shared" si="21"/>
        <v>Obesity</v>
      </c>
    </row>
    <row r="1403" spans="1:9" x14ac:dyDescent="0.25">
      <c r="A1403" s="7" t="s">
        <v>969</v>
      </c>
      <c r="B1403" s="7">
        <v>32.340000000000003</v>
      </c>
      <c r="C1403" s="7">
        <v>11.2</v>
      </c>
      <c r="D1403" s="7" t="s">
        <v>2380</v>
      </c>
      <c r="E1403" s="7" t="s">
        <v>2380</v>
      </c>
      <c r="F1403" s="7" t="s">
        <v>2380</v>
      </c>
      <c r="G1403" s="7">
        <f>IF('OG Medical Examinations'!G1403="No major surgery",0,VALUE('OG Medical Examinations'!G1403))</f>
        <v>0</v>
      </c>
      <c r="H1403" s="7" t="s">
        <v>2380</v>
      </c>
      <c r="I1403" s="7" t="str">
        <f t="shared" si="21"/>
        <v>Obesity</v>
      </c>
    </row>
    <row r="1404" spans="1:9" x14ac:dyDescent="0.25">
      <c r="A1404" s="7" t="s">
        <v>968</v>
      </c>
      <c r="B1404" s="7">
        <v>27.5</v>
      </c>
      <c r="C1404" s="7">
        <v>10.75</v>
      </c>
      <c r="D1404" s="7" t="s">
        <v>2380</v>
      </c>
      <c r="E1404" s="7" t="s">
        <v>2380</v>
      </c>
      <c r="F1404" s="7" t="s">
        <v>2380</v>
      </c>
      <c r="G1404" s="7">
        <f>IF('OG Medical Examinations'!G1404="No major surgery",0,VALUE('OG Medical Examinations'!G1404))</f>
        <v>0</v>
      </c>
      <c r="H1404" s="7" t="s">
        <v>2380</v>
      </c>
      <c r="I1404" s="7" t="str">
        <f t="shared" si="21"/>
        <v>Overweight</v>
      </c>
    </row>
    <row r="1405" spans="1:9" x14ac:dyDescent="0.25">
      <c r="A1405" s="7" t="s">
        <v>967</v>
      </c>
      <c r="B1405" s="7">
        <v>25.8</v>
      </c>
      <c r="C1405" s="7">
        <v>7.8</v>
      </c>
      <c r="D1405" s="7" t="s">
        <v>2380</v>
      </c>
      <c r="E1405" s="7" t="s">
        <v>2380</v>
      </c>
      <c r="F1405" s="7" t="s">
        <v>2380</v>
      </c>
      <c r="G1405" s="7">
        <f>IF('OG Medical Examinations'!G1405="No major surgery",0,VALUE('OG Medical Examinations'!G1405))</f>
        <v>0</v>
      </c>
      <c r="H1405" s="7" t="s">
        <v>2380</v>
      </c>
      <c r="I1405" s="7" t="str">
        <f t="shared" si="21"/>
        <v>Overweight</v>
      </c>
    </row>
    <row r="1406" spans="1:9" x14ac:dyDescent="0.25">
      <c r="A1406" s="7" t="s">
        <v>966</v>
      </c>
      <c r="B1406" s="7">
        <v>25</v>
      </c>
      <c r="C1406" s="7">
        <v>7.04</v>
      </c>
      <c r="D1406" s="7" t="s">
        <v>2380</v>
      </c>
      <c r="E1406" s="7" t="s">
        <v>2380</v>
      </c>
      <c r="F1406" s="7" t="s">
        <v>2380</v>
      </c>
      <c r="G1406" s="7">
        <f>IF('OG Medical Examinations'!G1406="No major surgery",0,VALUE('OG Medical Examinations'!G1406))</f>
        <v>0</v>
      </c>
      <c r="H1406" s="7" t="s">
        <v>2380</v>
      </c>
      <c r="I1406" s="7" t="str">
        <f t="shared" si="21"/>
        <v>Overweight</v>
      </c>
    </row>
    <row r="1407" spans="1:9" x14ac:dyDescent="0.25">
      <c r="A1407" s="7" t="s">
        <v>965</v>
      </c>
      <c r="B1407" s="7">
        <v>41.2</v>
      </c>
      <c r="C1407" s="7">
        <v>4.18</v>
      </c>
      <c r="D1407" s="7" t="s">
        <v>2383</v>
      </c>
      <c r="E1407" s="7" t="s">
        <v>2380</v>
      </c>
      <c r="F1407" s="7" t="s">
        <v>2380</v>
      </c>
      <c r="G1407" s="7">
        <f>IF('OG Medical Examinations'!G1407="No major surgery",0,VALUE('OG Medical Examinations'!G1407))</f>
        <v>0</v>
      </c>
      <c r="H1407" s="7" t="s">
        <v>2380</v>
      </c>
      <c r="I1407" s="7" t="str">
        <f t="shared" si="21"/>
        <v>Obesity</v>
      </c>
    </row>
    <row r="1408" spans="1:9" x14ac:dyDescent="0.25">
      <c r="A1408" s="7" t="s">
        <v>964</v>
      </c>
      <c r="B1408" s="7">
        <v>17.78</v>
      </c>
      <c r="C1408" s="7">
        <v>8.19</v>
      </c>
      <c r="D1408" s="7" t="s">
        <v>2380</v>
      </c>
      <c r="E1408" s="7" t="s">
        <v>2380</v>
      </c>
      <c r="F1408" s="7" t="s">
        <v>2380</v>
      </c>
      <c r="G1408" s="7">
        <f>IF('OG Medical Examinations'!G1408="No major surgery",0,VALUE('OG Medical Examinations'!G1408))</f>
        <v>0</v>
      </c>
      <c r="H1408" s="7" t="s">
        <v>2380</v>
      </c>
      <c r="I1408" s="7" t="str">
        <f t="shared" si="21"/>
        <v>Underweight</v>
      </c>
    </row>
    <row r="1409" spans="1:9" x14ac:dyDescent="0.25">
      <c r="A1409" s="7" t="s">
        <v>963</v>
      </c>
      <c r="B1409" s="7">
        <v>40.119999999999997</v>
      </c>
      <c r="C1409" s="7">
        <v>6.22</v>
      </c>
      <c r="D1409" s="7" t="s">
        <v>2383</v>
      </c>
      <c r="E1409" s="7" t="s">
        <v>2380</v>
      </c>
      <c r="F1409" s="7" t="s">
        <v>2383</v>
      </c>
      <c r="G1409" s="7">
        <f>IF('OG Medical Examinations'!G1409="No major surgery",0,VALUE('OG Medical Examinations'!G1409))</f>
        <v>1</v>
      </c>
      <c r="H1409" s="7" t="s">
        <v>2380</v>
      </c>
      <c r="I1409" s="7" t="str">
        <f t="shared" si="21"/>
        <v>Obesity</v>
      </c>
    </row>
    <row r="1410" spans="1:9" x14ac:dyDescent="0.25">
      <c r="A1410" s="7" t="s">
        <v>962</v>
      </c>
      <c r="B1410" s="7">
        <v>19.350000000000001</v>
      </c>
      <c r="C1410" s="7">
        <v>8.2200000000000006</v>
      </c>
      <c r="D1410" s="7" t="s">
        <v>2383</v>
      </c>
      <c r="E1410" s="7" t="s">
        <v>2380</v>
      </c>
      <c r="F1410" s="7" t="s">
        <v>2380</v>
      </c>
      <c r="G1410" s="7">
        <f>IF('OG Medical Examinations'!G1410="No major surgery",0,VALUE('OG Medical Examinations'!G1410))</f>
        <v>0</v>
      </c>
      <c r="H1410" s="7" t="s">
        <v>2380</v>
      </c>
      <c r="I1410" s="7" t="str">
        <f t="shared" ref="I1410:I1473" si="22">IF(B1410&lt;18.5,"Underweight",IF(B1410&lt;25,"Normal Weight",IF(B1410&lt;30,"Overweight","Obesity")))</f>
        <v>Normal Weight</v>
      </c>
    </row>
    <row r="1411" spans="1:9" x14ac:dyDescent="0.25">
      <c r="A1411" s="7" t="s">
        <v>961</v>
      </c>
      <c r="B1411" s="7">
        <v>36.69</v>
      </c>
      <c r="C1411" s="7">
        <v>6.15</v>
      </c>
      <c r="D1411" s="7" t="s">
        <v>2380</v>
      </c>
      <c r="E1411" s="7" t="s">
        <v>2380</v>
      </c>
      <c r="F1411" s="7" t="s">
        <v>2380</v>
      </c>
      <c r="G1411" s="7">
        <f>IF('OG Medical Examinations'!G1411="No major surgery",0,VALUE('OG Medical Examinations'!G1411))</f>
        <v>0</v>
      </c>
      <c r="H1411" s="7" t="s">
        <v>2380</v>
      </c>
      <c r="I1411" s="7" t="str">
        <f t="shared" si="22"/>
        <v>Obesity</v>
      </c>
    </row>
    <row r="1412" spans="1:9" x14ac:dyDescent="0.25">
      <c r="A1412" s="7" t="s">
        <v>960</v>
      </c>
      <c r="B1412" s="7">
        <v>28.51</v>
      </c>
      <c r="C1412" s="7">
        <v>5.65</v>
      </c>
      <c r="D1412" s="7" t="s">
        <v>2383</v>
      </c>
      <c r="E1412" s="7" t="s">
        <v>2380</v>
      </c>
      <c r="F1412" s="7" t="s">
        <v>2380</v>
      </c>
      <c r="G1412" s="7">
        <f>IF('OG Medical Examinations'!G1412="No major surgery",0,VALUE('OG Medical Examinations'!G1412))</f>
        <v>1</v>
      </c>
      <c r="H1412" s="7" t="s">
        <v>2380</v>
      </c>
      <c r="I1412" s="7" t="str">
        <f t="shared" si="22"/>
        <v>Overweight</v>
      </c>
    </row>
    <row r="1413" spans="1:9" x14ac:dyDescent="0.25">
      <c r="A1413" s="7" t="s">
        <v>959</v>
      </c>
      <c r="B1413" s="7">
        <v>30.21</v>
      </c>
      <c r="C1413" s="7">
        <v>5.5</v>
      </c>
      <c r="D1413" s="7" t="s">
        <v>2380</v>
      </c>
      <c r="E1413" s="7" t="s">
        <v>2380</v>
      </c>
      <c r="F1413" s="7" t="s">
        <v>2380</v>
      </c>
      <c r="G1413" s="7">
        <f>IF('OG Medical Examinations'!G1413="No major surgery",0,VALUE('OG Medical Examinations'!G1413))</f>
        <v>1</v>
      </c>
      <c r="H1413" s="7" t="s">
        <v>2380</v>
      </c>
      <c r="I1413" s="7" t="str">
        <f t="shared" si="22"/>
        <v>Obesity</v>
      </c>
    </row>
    <row r="1414" spans="1:9" x14ac:dyDescent="0.25">
      <c r="A1414" s="7" t="s">
        <v>958</v>
      </c>
      <c r="B1414" s="7">
        <v>24.33</v>
      </c>
      <c r="C1414" s="7">
        <v>8</v>
      </c>
      <c r="D1414" s="7" t="s">
        <v>2380</v>
      </c>
      <c r="E1414" s="7" t="s">
        <v>2380</v>
      </c>
      <c r="F1414" s="7" t="s">
        <v>2380</v>
      </c>
      <c r="G1414" s="7">
        <f>IF('OG Medical Examinations'!G1414="No major surgery",0,VALUE('OG Medical Examinations'!G1414))</f>
        <v>0</v>
      </c>
      <c r="H1414" s="7" t="s">
        <v>2380</v>
      </c>
      <c r="I1414" s="7" t="str">
        <f t="shared" si="22"/>
        <v>Normal Weight</v>
      </c>
    </row>
    <row r="1415" spans="1:9" x14ac:dyDescent="0.25">
      <c r="A1415" s="7" t="s">
        <v>957</v>
      </c>
      <c r="B1415" s="7">
        <v>19.855</v>
      </c>
      <c r="C1415" s="7">
        <v>5.71</v>
      </c>
      <c r="D1415" s="7" t="s">
        <v>2383</v>
      </c>
      <c r="E1415" s="7" t="s">
        <v>2380</v>
      </c>
      <c r="F1415" s="7" t="s">
        <v>2380</v>
      </c>
      <c r="G1415" s="7">
        <f>IF('OG Medical Examinations'!G1415="No major surgery",0,VALUE('OG Medical Examinations'!G1415))</f>
        <v>0</v>
      </c>
      <c r="H1415" s="7" t="s">
        <v>2380</v>
      </c>
      <c r="I1415" s="7" t="str">
        <f t="shared" si="22"/>
        <v>Normal Weight</v>
      </c>
    </row>
    <row r="1416" spans="1:9" x14ac:dyDescent="0.25">
      <c r="A1416" s="7" t="s">
        <v>956</v>
      </c>
      <c r="B1416" s="7">
        <v>25.364999999999998</v>
      </c>
      <c r="C1416" s="7">
        <v>11.71</v>
      </c>
      <c r="D1416" s="7" t="s">
        <v>2380</v>
      </c>
      <c r="E1416" s="7" t="s">
        <v>2380</v>
      </c>
      <c r="F1416" s="7" t="s">
        <v>2380</v>
      </c>
      <c r="G1416" s="7">
        <f>IF('OG Medical Examinations'!G1416="No major surgery",0,VALUE('OG Medical Examinations'!G1416))</f>
        <v>0</v>
      </c>
      <c r="H1416" s="7" t="s">
        <v>2380</v>
      </c>
      <c r="I1416" s="7" t="str">
        <f t="shared" si="22"/>
        <v>Overweight</v>
      </c>
    </row>
    <row r="1417" spans="1:9" x14ac:dyDescent="0.25">
      <c r="A1417" s="7" t="s">
        <v>955</v>
      </c>
      <c r="B1417" s="7">
        <v>29.6</v>
      </c>
      <c r="C1417" s="7">
        <v>6.17</v>
      </c>
      <c r="D1417" s="7" t="s">
        <v>2383</v>
      </c>
      <c r="E1417" s="7" t="s">
        <v>2380</v>
      </c>
      <c r="F1417" s="7" t="s">
        <v>2383</v>
      </c>
      <c r="G1417" s="7">
        <f>IF('OG Medical Examinations'!G1417="No major surgery",0,VALUE('OG Medical Examinations'!G1417))</f>
        <v>1</v>
      </c>
      <c r="H1417" s="7" t="s">
        <v>2380</v>
      </c>
      <c r="I1417" s="7" t="str">
        <f t="shared" si="22"/>
        <v>Overweight</v>
      </c>
    </row>
    <row r="1418" spans="1:9" x14ac:dyDescent="0.25">
      <c r="A1418" s="7" t="s">
        <v>954</v>
      </c>
      <c r="B1418" s="7">
        <v>39.43</v>
      </c>
      <c r="C1418" s="7">
        <v>6.1</v>
      </c>
      <c r="D1418" s="7" t="s">
        <v>2383</v>
      </c>
      <c r="E1418" s="7" t="s">
        <v>2380</v>
      </c>
      <c r="F1418" s="7" t="s">
        <v>2383</v>
      </c>
      <c r="G1418" s="7">
        <f>IF('OG Medical Examinations'!G1418="No major surgery",0,VALUE('OG Medical Examinations'!G1418))</f>
        <v>1</v>
      </c>
      <c r="H1418" s="7" t="s">
        <v>2380</v>
      </c>
      <c r="I1418" s="7" t="str">
        <f t="shared" si="22"/>
        <v>Obesity</v>
      </c>
    </row>
    <row r="1419" spans="1:9" x14ac:dyDescent="0.25">
      <c r="A1419" s="7" t="s">
        <v>953</v>
      </c>
      <c r="B1419" s="7">
        <v>27.34</v>
      </c>
      <c r="C1419" s="7">
        <v>5.19</v>
      </c>
      <c r="D1419" s="7" t="s">
        <v>2383</v>
      </c>
      <c r="E1419" s="7" t="s">
        <v>2380</v>
      </c>
      <c r="F1419" s="7" t="s">
        <v>2380</v>
      </c>
      <c r="G1419" s="7">
        <f>IF('OG Medical Examinations'!G1419="No major surgery",0,VALUE('OG Medical Examinations'!G1419))</f>
        <v>1</v>
      </c>
      <c r="H1419" s="7" t="s">
        <v>2380</v>
      </c>
      <c r="I1419" s="7" t="str">
        <f t="shared" si="22"/>
        <v>Overweight</v>
      </c>
    </row>
    <row r="1420" spans="1:9" x14ac:dyDescent="0.25">
      <c r="A1420" s="7" t="s">
        <v>952</v>
      </c>
      <c r="B1420" s="7">
        <v>39.01</v>
      </c>
      <c r="C1420" s="7">
        <v>5.37</v>
      </c>
      <c r="D1420" s="7" t="s">
        <v>2383</v>
      </c>
      <c r="E1420" s="7" t="s">
        <v>2380</v>
      </c>
      <c r="F1420" s="7" t="s">
        <v>2380</v>
      </c>
      <c r="G1420" s="7">
        <f>IF('OG Medical Examinations'!G1420="No major surgery",0,VALUE('OG Medical Examinations'!G1420))</f>
        <v>0</v>
      </c>
      <c r="H1420" s="7" t="s">
        <v>2380</v>
      </c>
      <c r="I1420" s="7" t="str">
        <f t="shared" si="22"/>
        <v>Obesity</v>
      </c>
    </row>
    <row r="1421" spans="1:9" x14ac:dyDescent="0.25">
      <c r="A1421" s="7" t="s">
        <v>951</v>
      </c>
      <c r="B1421" s="7">
        <v>18.989999999999998</v>
      </c>
      <c r="C1421" s="7">
        <v>10.82</v>
      </c>
      <c r="D1421" s="7" t="s">
        <v>2383</v>
      </c>
      <c r="E1421" s="7" t="s">
        <v>2380</v>
      </c>
      <c r="F1421" s="7" t="s">
        <v>2380</v>
      </c>
      <c r="G1421" s="7">
        <f>IF('OG Medical Examinations'!G1421="No major surgery",0,VALUE('OG Medical Examinations'!G1421))</f>
        <v>0</v>
      </c>
      <c r="H1421" s="7" t="s">
        <v>2380</v>
      </c>
      <c r="I1421" s="7" t="str">
        <f t="shared" si="22"/>
        <v>Normal Weight</v>
      </c>
    </row>
    <row r="1422" spans="1:9" x14ac:dyDescent="0.25">
      <c r="A1422" s="7" t="s">
        <v>950</v>
      </c>
      <c r="B1422" s="7">
        <v>42.3</v>
      </c>
      <c r="C1422" s="7">
        <v>6.06</v>
      </c>
      <c r="D1422" s="7" t="s">
        <v>2383</v>
      </c>
      <c r="E1422" s="7" t="s">
        <v>2380</v>
      </c>
      <c r="F1422" s="7" t="s">
        <v>2380</v>
      </c>
      <c r="G1422" s="7">
        <f>IF('OG Medical Examinations'!G1422="No major surgery",0,VALUE('OG Medical Examinations'!G1422))</f>
        <v>0</v>
      </c>
      <c r="H1422" s="7" t="s">
        <v>2380</v>
      </c>
      <c r="I1422" s="7" t="str">
        <f t="shared" si="22"/>
        <v>Obesity</v>
      </c>
    </row>
    <row r="1423" spans="1:9" x14ac:dyDescent="0.25">
      <c r="A1423" s="7" t="s">
        <v>949</v>
      </c>
      <c r="B1423" s="7">
        <v>39.805</v>
      </c>
      <c r="C1423" s="7">
        <v>5.91</v>
      </c>
      <c r="D1423" s="7" t="s">
        <v>2380</v>
      </c>
      <c r="E1423" s="7" t="s">
        <v>2380</v>
      </c>
      <c r="F1423" s="7" t="s">
        <v>2380</v>
      </c>
      <c r="G1423" s="7">
        <f>IF('OG Medical Examinations'!G1423="No major surgery",0,VALUE('OG Medical Examinations'!G1423))</f>
        <v>0</v>
      </c>
      <c r="H1423" s="7" t="s">
        <v>2380</v>
      </c>
      <c r="I1423" s="7" t="str">
        <f t="shared" si="22"/>
        <v>Obesity</v>
      </c>
    </row>
    <row r="1424" spans="1:9" x14ac:dyDescent="0.25">
      <c r="A1424" s="7" t="s">
        <v>948</v>
      </c>
      <c r="B1424" s="7">
        <v>33.700000000000003</v>
      </c>
      <c r="C1424" s="7">
        <v>5.87</v>
      </c>
      <c r="D1424" s="7" t="s">
        <v>2380</v>
      </c>
      <c r="E1424" s="7" t="s">
        <v>2380</v>
      </c>
      <c r="F1424" s="7" t="s">
        <v>2380</v>
      </c>
      <c r="G1424" s="7">
        <f>IF('OG Medical Examinations'!G1424="No major surgery",0,VALUE('OG Medical Examinations'!G1424))</f>
        <v>0</v>
      </c>
      <c r="H1424" s="7" t="s">
        <v>2380</v>
      </c>
      <c r="I1424" s="7" t="str">
        <f t="shared" si="22"/>
        <v>Obesity</v>
      </c>
    </row>
    <row r="1425" spans="1:9" x14ac:dyDescent="0.25">
      <c r="A1425" s="7" t="s">
        <v>947</v>
      </c>
      <c r="B1425" s="7">
        <v>36.195</v>
      </c>
      <c r="C1425" s="7">
        <v>6.22</v>
      </c>
      <c r="D1425" s="7" t="s">
        <v>2380</v>
      </c>
      <c r="E1425" s="7" t="s">
        <v>2380</v>
      </c>
      <c r="F1425" s="7" t="s">
        <v>2380</v>
      </c>
      <c r="G1425" s="7">
        <f>IF('OG Medical Examinations'!G1425="No major surgery",0,VALUE('OG Medical Examinations'!G1425))</f>
        <v>0</v>
      </c>
      <c r="H1425" s="7" t="s">
        <v>2380</v>
      </c>
      <c r="I1425" s="7" t="str">
        <f t="shared" si="22"/>
        <v>Obesity</v>
      </c>
    </row>
    <row r="1426" spans="1:9" x14ac:dyDescent="0.25">
      <c r="A1426" s="7" t="s">
        <v>946</v>
      </c>
      <c r="B1426" s="7">
        <v>32.6</v>
      </c>
      <c r="C1426" s="7">
        <v>5.73</v>
      </c>
      <c r="D1426" s="7" t="s">
        <v>2380</v>
      </c>
      <c r="E1426" s="7" t="s">
        <v>2380</v>
      </c>
      <c r="F1426" s="7" t="s">
        <v>2383</v>
      </c>
      <c r="G1426" s="7">
        <f>IF('OG Medical Examinations'!G1426="No major surgery",0,VALUE('OG Medical Examinations'!G1426))</f>
        <v>1</v>
      </c>
      <c r="H1426" s="7" t="s">
        <v>2380</v>
      </c>
      <c r="I1426" s="7" t="str">
        <f t="shared" si="22"/>
        <v>Obesity</v>
      </c>
    </row>
    <row r="1427" spans="1:9" x14ac:dyDescent="0.25">
      <c r="A1427" s="7" t="s">
        <v>945</v>
      </c>
      <c r="B1427" s="7">
        <v>30.2</v>
      </c>
      <c r="C1427" s="7">
        <v>5.7</v>
      </c>
      <c r="D1427" s="7" t="s">
        <v>2380</v>
      </c>
      <c r="E1427" s="7" t="s">
        <v>2380</v>
      </c>
      <c r="F1427" s="7" t="s">
        <v>2380</v>
      </c>
      <c r="G1427" s="7">
        <f>IF('OG Medical Examinations'!G1427="No major surgery",0,VALUE('OG Medical Examinations'!G1427))</f>
        <v>0</v>
      </c>
      <c r="H1427" s="7" t="s">
        <v>2380</v>
      </c>
      <c r="I1427" s="7" t="str">
        <f t="shared" si="22"/>
        <v>Obesity</v>
      </c>
    </row>
    <row r="1428" spans="1:9" x14ac:dyDescent="0.25">
      <c r="A1428" s="7" t="s">
        <v>944</v>
      </c>
      <c r="B1428" s="7">
        <v>27.645</v>
      </c>
      <c r="C1428" s="7">
        <v>9.91</v>
      </c>
      <c r="D1428" s="7" t="s">
        <v>2380</v>
      </c>
      <c r="E1428" s="7" t="s">
        <v>2380</v>
      </c>
      <c r="F1428" s="7" t="s">
        <v>2380</v>
      </c>
      <c r="G1428" s="7">
        <f>IF('OG Medical Examinations'!G1428="No major surgery",0,VALUE('OG Medical Examinations'!G1428))</f>
        <v>0</v>
      </c>
      <c r="H1428" s="7" t="s">
        <v>2380</v>
      </c>
      <c r="I1428" s="7" t="str">
        <f t="shared" si="22"/>
        <v>Overweight</v>
      </c>
    </row>
    <row r="1429" spans="1:9" x14ac:dyDescent="0.25">
      <c r="A1429" s="7" t="s">
        <v>943</v>
      </c>
      <c r="B1429" s="7">
        <v>26.41</v>
      </c>
      <c r="C1429" s="7">
        <v>11.4</v>
      </c>
      <c r="D1429" s="7" t="s">
        <v>2380</v>
      </c>
      <c r="E1429" s="7" t="s">
        <v>2380</v>
      </c>
      <c r="F1429" s="7" t="s">
        <v>2380</v>
      </c>
      <c r="G1429" s="7">
        <f>IF('OG Medical Examinations'!G1429="No major surgery",0,VALUE('OG Medical Examinations'!G1429))</f>
        <v>0</v>
      </c>
      <c r="H1429" s="7" t="s">
        <v>2380</v>
      </c>
      <c r="I1429" s="7" t="str">
        <f t="shared" si="22"/>
        <v>Overweight</v>
      </c>
    </row>
    <row r="1430" spans="1:9" x14ac:dyDescent="0.25">
      <c r="A1430" s="7" t="s">
        <v>942</v>
      </c>
      <c r="B1430" s="7">
        <v>34.1</v>
      </c>
      <c r="C1430" s="7">
        <v>6.29</v>
      </c>
      <c r="D1430" s="7" t="s">
        <v>2383</v>
      </c>
      <c r="E1430" s="7" t="s">
        <v>2380</v>
      </c>
      <c r="F1430" s="7" t="s">
        <v>2383</v>
      </c>
      <c r="G1430" s="7">
        <f>IF('OG Medical Examinations'!G1430="No major surgery",0,VALUE('OG Medical Examinations'!G1430))</f>
        <v>1</v>
      </c>
      <c r="H1430" s="7" t="s">
        <v>2380</v>
      </c>
      <c r="I1430" s="7" t="str">
        <f t="shared" si="22"/>
        <v>Obesity</v>
      </c>
    </row>
    <row r="1431" spans="1:9" x14ac:dyDescent="0.25">
      <c r="A1431" s="7" t="s">
        <v>941</v>
      </c>
      <c r="B1431" s="7">
        <v>17.3</v>
      </c>
      <c r="C1431" s="7">
        <v>9.2799999999999994</v>
      </c>
      <c r="D1431" s="7" t="s">
        <v>2380</v>
      </c>
      <c r="E1431" s="7" t="s">
        <v>2380</v>
      </c>
      <c r="F1431" s="7" t="s">
        <v>2380</v>
      </c>
      <c r="G1431" s="7">
        <f>IF('OG Medical Examinations'!G1431="No major surgery",0,VALUE('OG Medical Examinations'!G1431))</f>
        <v>0</v>
      </c>
      <c r="H1431" s="7" t="s">
        <v>2380</v>
      </c>
      <c r="I1431" s="7" t="str">
        <f t="shared" si="22"/>
        <v>Underweight</v>
      </c>
    </row>
    <row r="1432" spans="1:9" x14ac:dyDescent="0.25">
      <c r="A1432" s="7" t="s">
        <v>940</v>
      </c>
      <c r="B1432" s="7">
        <v>35.020000000000003</v>
      </c>
      <c r="C1432" s="7">
        <v>4.78</v>
      </c>
      <c r="D1432" s="7" t="s">
        <v>2380</v>
      </c>
      <c r="E1432" s="7" t="s">
        <v>2380</v>
      </c>
      <c r="F1432" s="7" t="s">
        <v>2383</v>
      </c>
      <c r="G1432" s="7">
        <f>IF('OG Medical Examinations'!G1432="No major surgery",0,VALUE('OG Medical Examinations'!G1432))</f>
        <v>1</v>
      </c>
      <c r="H1432" s="7" t="s">
        <v>2380</v>
      </c>
      <c r="I1432" s="7" t="str">
        <f t="shared" si="22"/>
        <v>Obesity</v>
      </c>
    </row>
    <row r="1433" spans="1:9" x14ac:dyDescent="0.25">
      <c r="A1433" s="7" t="s">
        <v>939</v>
      </c>
      <c r="B1433" s="7">
        <v>37.1</v>
      </c>
      <c r="C1433" s="7">
        <v>8.8699999999999992</v>
      </c>
      <c r="D1433" s="7" t="s">
        <v>2383</v>
      </c>
      <c r="E1433" s="7" t="s">
        <v>2380</v>
      </c>
      <c r="F1433" s="7" t="s">
        <v>2380</v>
      </c>
      <c r="G1433" s="7">
        <f>IF('OG Medical Examinations'!G1433="No major surgery",0,VALUE('OG Medical Examinations'!G1433))</f>
        <v>0</v>
      </c>
      <c r="H1433" s="7" t="s">
        <v>2380</v>
      </c>
      <c r="I1433" s="7" t="str">
        <f t="shared" si="22"/>
        <v>Obesity</v>
      </c>
    </row>
    <row r="1434" spans="1:9" x14ac:dyDescent="0.25">
      <c r="A1434" s="7" t="s">
        <v>938</v>
      </c>
      <c r="B1434" s="7">
        <v>16.79</v>
      </c>
      <c r="C1434" s="7">
        <v>11.4</v>
      </c>
      <c r="D1434" s="7" t="s">
        <v>2380</v>
      </c>
      <c r="E1434" s="7" t="s">
        <v>2380</v>
      </c>
      <c r="F1434" s="7" t="s">
        <v>2380</v>
      </c>
      <c r="G1434" s="7">
        <f>IF('OG Medical Examinations'!G1434="No major surgery",0,VALUE('OG Medical Examinations'!G1434))</f>
        <v>0</v>
      </c>
      <c r="H1434" s="7" t="s">
        <v>2380</v>
      </c>
      <c r="I1434" s="7" t="str">
        <f t="shared" si="22"/>
        <v>Underweight</v>
      </c>
    </row>
    <row r="1435" spans="1:9" x14ac:dyDescent="0.25">
      <c r="A1435" s="7" t="s">
        <v>937</v>
      </c>
      <c r="B1435" s="7">
        <v>31.635000000000002</v>
      </c>
      <c r="C1435" s="7">
        <v>9.1300000000000008</v>
      </c>
      <c r="D1435" s="7" t="s">
        <v>2383</v>
      </c>
      <c r="E1435" s="7" t="s">
        <v>2380</v>
      </c>
      <c r="F1435" s="7" t="s">
        <v>2380</v>
      </c>
      <c r="G1435" s="7">
        <f>IF('OG Medical Examinations'!G1435="No major surgery",0,VALUE('OG Medical Examinations'!G1435))</f>
        <v>0</v>
      </c>
      <c r="H1435" s="7" t="s">
        <v>2380</v>
      </c>
      <c r="I1435" s="7" t="str">
        <f t="shared" si="22"/>
        <v>Obesity</v>
      </c>
    </row>
    <row r="1436" spans="1:9" x14ac:dyDescent="0.25">
      <c r="A1436" s="7" t="s">
        <v>936</v>
      </c>
      <c r="B1436" s="7">
        <v>24.19</v>
      </c>
      <c r="C1436" s="7">
        <v>6.22</v>
      </c>
      <c r="D1436" s="7" t="s">
        <v>2383</v>
      </c>
      <c r="E1436" s="7" t="s">
        <v>2380</v>
      </c>
      <c r="F1436" s="7" t="s">
        <v>2383</v>
      </c>
      <c r="G1436" s="7">
        <f>IF('OG Medical Examinations'!G1436="No major surgery",0,VALUE('OG Medical Examinations'!G1436))</f>
        <v>1</v>
      </c>
      <c r="H1436" s="7" t="s">
        <v>2380</v>
      </c>
      <c r="I1436" s="7" t="str">
        <f t="shared" si="22"/>
        <v>Normal Weight</v>
      </c>
    </row>
    <row r="1437" spans="1:9" x14ac:dyDescent="0.25">
      <c r="A1437" s="7" t="s">
        <v>935</v>
      </c>
      <c r="B1437" s="7">
        <v>35.29</v>
      </c>
      <c r="C1437" s="7">
        <v>5.9</v>
      </c>
      <c r="D1437" s="7" t="s">
        <v>2380</v>
      </c>
      <c r="E1437" s="7" t="s">
        <v>2380</v>
      </c>
      <c r="F1437" s="7" t="s">
        <v>2383</v>
      </c>
      <c r="G1437" s="7">
        <f>IF('OG Medical Examinations'!G1437="No major surgery",0,VALUE('OG Medical Examinations'!G1437))</f>
        <v>1</v>
      </c>
      <c r="H1437" s="7" t="s">
        <v>2380</v>
      </c>
      <c r="I1437" s="7" t="str">
        <f t="shared" si="22"/>
        <v>Obesity</v>
      </c>
    </row>
    <row r="1438" spans="1:9" x14ac:dyDescent="0.25">
      <c r="A1438" s="7" t="s">
        <v>934</v>
      </c>
      <c r="B1438" s="7">
        <v>35.299999999999997</v>
      </c>
      <c r="C1438" s="7">
        <v>4.45</v>
      </c>
      <c r="D1438" s="7" t="s">
        <v>2380</v>
      </c>
      <c r="E1438" s="7" t="s">
        <v>2380</v>
      </c>
      <c r="F1438" s="7" t="s">
        <v>2380</v>
      </c>
      <c r="G1438" s="7">
        <f>IF('OG Medical Examinations'!G1438="No major surgery",0,VALUE('OG Medical Examinations'!G1438))</f>
        <v>0</v>
      </c>
      <c r="H1438" s="7" t="s">
        <v>2380</v>
      </c>
      <c r="I1438" s="7" t="str">
        <f t="shared" si="22"/>
        <v>Obesity</v>
      </c>
    </row>
    <row r="1439" spans="1:9" x14ac:dyDescent="0.25">
      <c r="A1439" s="7" t="s">
        <v>933</v>
      </c>
      <c r="B1439" s="7">
        <v>35.64</v>
      </c>
      <c r="C1439" s="7">
        <v>6.17</v>
      </c>
      <c r="D1439" s="7" t="s">
        <v>2380</v>
      </c>
      <c r="E1439" s="7" t="s">
        <v>2380</v>
      </c>
      <c r="F1439" s="7" t="s">
        <v>2383</v>
      </c>
      <c r="G1439" s="7">
        <f>IF('OG Medical Examinations'!G1439="No major surgery",0,VALUE('OG Medical Examinations'!G1439))</f>
        <v>1</v>
      </c>
      <c r="H1439" s="7" t="s">
        <v>2380</v>
      </c>
      <c r="I1439" s="7" t="str">
        <f t="shared" si="22"/>
        <v>Obesity</v>
      </c>
    </row>
    <row r="1440" spans="1:9" x14ac:dyDescent="0.25">
      <c r="A1440" s="7" t="s">
        <v>932</v>
      </c>
      <c r="B1440" s="7">
        <v>33.1</v>
      </c>
      <c r="C1440" s="7">
        <v>4.93</v>
      </c>
      <c r="D1440" s="7" t="s">
        <v>2380</v>
      </c>
      <c r="E1440" s="7" t="s">
        <v>2380</v>
      </c>
      <c r="F1440" s="7" t="s">
        <v>2380</v>
      </c>
      <c r="G1440" s="7">
        <f>IF('OG Medical Examinations'!G1440="No major surgery",0,VALUE('OG Medical Examinations'!G1440))</f>
        <v>0</v>
      </c>
      <c r="H1440" s="7" t="s">
        <v>2380</v>
      </c>
      <c r="I1440" s="7" t="str">
        <f t="shared" si="22"/>
        <v>Obesity</v>
      </c>
    </row>
    <row r="1441" spans="1:9" x14ac:dyDescent="0.25">
      <c r="A1441" s="7" t="s">
        <v>931</v>
      </c>
      <c r="B1441" s="7">
        <v>26.41</v>
      </c>
      <c r="C1441" s="7">
        <v>7.32</v>
      </c>
      <c r="D1441" s="7" t="s">
        <v>2383</v>
      </c>
      <c r="E1441" s="7" t="s">
        <v>2380</v>
      </c>
      <c r="F1441" s="7" t="s">
        <v>2380</v>
      </c>
      <c r="G1441" s="7">
        <f>IF('OG Medical Examinations'!G1441="No major surgery",0,VALUE('OG Medical Examinations'!G1441))</f>
        <v>1</v>
      </c>
      <c r="H1441" s="7" t="s">
        <v>2380</v>
      </c>
      <c r="I1441" s="7" t="str">
        <f t="shared" si="22"/>
        <v>Overweight</v>
      </c>
    </row>
    <row r="1442" spans="1:9" x14ac:dyDescent="0.25">
      <c r="A1442" s="7" t="s">
        <v>930</v>
      </c>
      <c r="B1442" s="7">
        <v>29.9</v>
      </c>
      <c r="C1442" s="7">
        <v>5.27</v>
      </c>
      <c r="D1442" s="7" t="s">
        <v>2380</v>
      </c>
      <c r="E1442" s="7" t="s">
        <v>2380</v>
      </c>
      <c r="F1442" s="7" t="s">
        <v>2383</v>
      </c>
      <c r="G1442" s="7">
        <f>IF('OG Medical Examinations'!G1442="No major surgery",0,VALUE('OG Medical Examinations'!G1442))</f>
        <v>1</v>
      </c>
      <c r="H1442" s="7" t="s">
        <v>2380</v>
      </c>
      <c r="I1442" s="7" t="str">
        <f t="shared" si="22"/>
        <v>Overweight</v>
      </c>
    </row>
    <row r="1443" spans="1:9" x14ac:dyDescent="0.25">
      <c r="A1443" s="7" t="s">
        <v>929</v>
      </c>
      <c r="B1443" s="7">
        <v>25.24</v>
      </c>
      <c r="C1443" s="7">
        <v>5.82</v>
      </c>
      <c r="D1443" s="7" t="s">
        <v>2380</v>
      </c>
      <c r="E1443" s="7" t="s">
        <v>2380</v>
      </c>
      <c r="F1443" s="7" t="s">
        <v>2380</v>
      </c>
      <c r="G1443" s="7">
        <f>IF('OG Medical Examinations'!G1443="No major surgery",0,VALUE('OG Medical Examinations'!G1443))</f>
        <v>1</v>
      </c>
      <c r="H1443" s="7" t="s">
        <v>2380</v>
      </c>
      <c r="I1443" s="7" t="str">
        <f t="shared" si="22"/>
        <v>Overweight</v>
      </c>
    </row>
    <row r="1444" spans="1:9" x14ac:dyDescent="0.25">
      <c r="A1444" s="7" t="s">
        <v>928</v>
      </c>
      <c r="B1444" s="7">
        <v>25.08</v>
      </c>
      <c r="C1444" s="7">
        <v>5.8</v>
      </c>
      <c r="D1444" s="7" t="s">
        <v>2380</v>
      </c>
      <c r="E1444" s="7" t="s">
        <v>2380</v>
      </c>
      <c r="F1444" s="7" t="s">
        <v>2383</v>
      </c>
      <c r="G1444" s="7">
        <f>IF('OG Medical Examinations'!G1444="No major surgery",0,VALUE('OG Medical Examinations'!G1444))</f>
        <v>1</v>
      </c>
      <c r="H1444" s="7" t="s">
        <v>2380</v>
      </c>
      <c r="I1444" s="7" t="str">
        <f t="shared" si="22"/>
        <v>Overweight</v>
      </c>
    </row>
    <row r="1445" spans="1:9" x14ac:dyDescent="0.25">
      <c r="A1445" s="7" t="s">
        <v>927</v>
      </c>
      <c r="B1445" s="7">
        <v>29.164999999999999</v>
      </c>
      <c r="C1445" s="7">
        <v>4.87</v>
      </c>
      <c r="D1445" s="7" t="s">
        <v>2380</v>
      </c>
      <c r="E1445" s="7" t="s">
        <v>2383</v>
      </c>
      <c r="F1445" s="7" t="s">
        <v>2380</v>
      </c>
      <c r="G1445" s="7">
        <f>IF('OG Medical Examinations'!G1445="No major surgery",0,VALUE('OG Medical Examinations'!G1445))</f>
        <v>1</v>
      </c>
      <c r="H1445" s="7" t="s">
        <v>2380</v>
      </c>
      <c r="I1445" s="7" t="str">
        <f t="shared" si="22"/>
        <v>Overweight</v>
      </c>
    </row>
    <row r="1446" spans="1:9" x14ac:dyDescent="0.25">
      <c r="A1446" s="7" t="s">
        <v>926</v>
      </c>
      <c r="B1446" s="7">
        <v>15.05</v>
      </c>
      <c r="C1446" s="7">
        <v>8.1199999999999992</v>
      </c>
      <c r="D1446" s="7" t="s">
        <v>2380</v>
      </c>
      <c r="E1446" s="7" t="s">
        <v>2380</v>
      </c>
      <c r="F1446" s="7" t="s">
        <v>2380</v>
      </c>
      <c r="G1446" s="7">
        <f>IF('OG Medical Examinations'!G1446="No major surgery",0,VALUE('OG Medical Examinations'!G1446))</f>
        <v>0</v>
      </c>
      <c r="H1446" s="7" t="s">
        <v>2380</v>
      </c>
      <c r="I1446" s="7" t="str">
        <f t="shared" si="22"/>
        <v>Underweight</v>
      </c>
    </row>
    <row r="1447" spans="1:9" x14ac:dyDescent="0.25">
      <c r="A1447" s="7" t="s">
        <v>925</v>
      </c>
      <c r="B1447" s="7">
        <v>19.95</v>
      </c>
      <c r="C1447" s="7">
        <v>4.3600000000000003</v>
      </c>
      <c r="D1447" s="7" t="s">
        <v>2380</v>
      </c>
      <c r="E1447" s="7" t="s">
        <v>2380</v>
      </c>
      <c r="F1447" s="7" t="s">
        <v>2380</v>
      </c>
      <c r="G1447" s="7">
        <f>IF('OG Medical Examinations'!G1447="No major surgery",0,VALUE('OG Medical Examinations'!G1447))</f>
        <v>2</v>
      </c>
      <c r="H1447" s="7" t="s">
        <v>2380</v>
      </c>
      <c r="I1447" s="7" t="str">
        <f t="shared" si="22"/>
        <v>Normal Weight</v>
      </c>
    </row>
    <row r="1448" spans="1:9" x14ac:dyDescent="0.25">
      <c r="A1448" s="7" t="s">
        <v>924</v>
      </c>
      <c r="B1448" s="7">
        <v>16.66</v>
      </c>
      <c r="C1448" s="7">
        <v>9.16</v>
      </c>
      <c r="D1448" s="7" t="s">
        <v>2380</v>
      </c>
      <c r="E1448" s="7" t="s">
        <v>2380</v>
      </c>
      <c r="F1448" s="7" t="s">
        <v>2380</v>
      </c>
      <c r="G1448" s="7">
        <f>IF('OG Medical Examinations'!G1448="No major surgery",0,VALUE('OG Medical Examinations'!G1448))</f>
        <v>0</v>
      </c>
      <c r="H1448" s="7" t="s">
        <v>2380</v>
      </c>
      <c r="I1448" s="7" t="str">
        <f t="shared" si="22"/>
        <v>Underweight</v>
      </c>
    </row>
    <row r="1449" spans="1:9" x14ac:dyDescent="0.25">
      <c r="A1449" s="7" t="s">
        <v>923</v>
      </c>
      <c r="B1449" s="7">
        <v>16.62</v>
      </c>
      <c r="C1449" s="7">
        <v>9.14</v>
      </c>
      <c r="D1449" s="7" t="s">
        <v>2380</v>
      </c>
      <c r="E1449" s="7" t="s">
        <v>2380</v>
      </c>
      <c r="F1449" s="7" t="s">
        <v>2380</v>
      </c>
      <c r="G1449" s="7">
        <f>IF('OG Medical Examinations'!G1449="No major surgery",0,VALUE('OG Medical Examinations'!G1449))</f>
        <v>0</v>
      </c>
      <c r="H1449" s="7" t="s">
        <v>2380</v>
      </c>
      <c r="I1449" s="7" t="str">
        <f t="shared" si="22"/>
        <v>Underweight</v>
      </c>
    </row>
    <row r="1450" spans="1:9" x14ac:dyDescent="0.25">
      <c r="A1450" s="7" t="s">
        <v>922</v>
      </c>
      <c r="B1450" s="7">
        <v>15.36</v>
      </c>
      <c r="C1450" s="7">
        <v>5.49</v>
      </c>
      <c r="D1450" s="7" t="s">
        <v>2383</v>
      </c>
      <c r="E1450" s="7" t="s">
        <v>2380</v>
      </c>
      <c r="F1450" s="7" t="s">
        <v>2380</v>
      </c>
      <c r="G1450" s="7">
        <f>IF('OG Medical Examinations'!G1450="No major surgery",0,VALUE('OG Medical Examinations'!G1450))</f>
        <v>2</v>
      </c>
      <c r="H1450" s="7" t="s">
        <v>2380</v>
      </c>
      <c r="I1450" s="7" t="str">
        <f t="shared" si="22"/>
        <v>Underweight</v>
      </c>
    </row>
    <row r="1451" spans="1:9" x14ac:dyDescent="0.25">
      <c r="A1451" s="7" t="s">
        <v>921</v>
      </c>
      <c r="B1451" s="7">
        <v>27.74</v>
      </c>
      <c r="C1451" s="7">
        <v>5.96</v>
      </c>
      <c r="D1451" s="7" t="s">
        <v>2383</v>
      </c>
      <c r="E1451" s="7" t="s">
        <v>2380</v>
      </c>
      <c r="F1451" s="7" t="s">
        <v>2380</v>
      </c>
      <c r="G1451" s="7">
        <f>IF('OG Medical Examinations'!G1451="No major surgery",0,VALUE('OG Medical Examinations'!G1451))</f>
        <v>0</v>
      </c>
      <c r="H1451" s="7" t="s">
        <v>2380</v>
      </c>
      <c r="I1451" s="7" t="str">
        <f t="shared" si="22"/>
        <v>Overweight</v>
      </c>
    </row>
    <row r="1452" spans="1:9" x14ac:dyDescent="0.25">
      <c r="A1452" s="7" t="s">
        <v>920</v>
      </c>
      <c r="B1452" s="7">
        <v>22.44</v>
      </c>
      <c r="C1452" s="7">
        <v>4.62</v>
      </c>
      <c r="D1452" s="7" t="s">
        <v>2383</v>
      </c>
      <c r="E1452" s="7" t="s">
        <v>2380</v>
      </c>
      <c r="F1452" s="7" t="s">
        <v>2380</v>
      </c>
      <c r="G1452" s="7">
        <f>IF('OG Medical Examinations'!G1452="No major surgery",0,VALUE('OG Medical Examinations'!G1452))</f>
        <v>0</v>
      </c>
      <c r="H1452" s="7" t="s">
        <v>2380</v>
      </c>
      <c r="I1452" s="7" t="str">
        <f t="shared" si="22"/>
        <v>Normal Weight</v>
      </c>
    </row>
    <row r="1453" spans="1:9" x14ac:dyDescent="0.25">
      <c r="A1453" s="7" t="s">
        <v>919</v>
      </c>
      <c r="B1453" s="7">
        <v>37.049999999999997</v>
      </c>
      <c r="C1453" s="7">
        <v>9.9600000000000009</v>
      </c>
      <c r="D1453" s="7" t="s">
        <v>2383</v>
      </c>
      <c r="E1453" s="7" t="s">
        <v>2380</v>
      </c>
      <c r="F1453" s="7" t="s">
        <v>2380</v>
      </c>
      <c r="G1453" s="7">
        <f>IF('OG Medical Examinations'!G1453="No major surgery",0,VALUE('OG Medical Examinations'!G1453))</f>
        <v>0</v>
      </c>
      <c r="H1453" s="7" t="s">
        <v>2380</v>
      </c>
      <c r="I1453" s="7" t="str">
        <f t="shared" si="22"/>
        <v>Obesity</v>
      </c>
    </row>
    <row r="1454" spans="1:9" x14ac:dyDescent="0.25">
      <c r="A1454" s="7" t="s">
        <v>918</v>
      </c>
      <c r="B1454" s="7">
        <v>22.95</v>
      </c>
      <c r="C1454" s="7">
        <v>10.53</v>
      </c>
      <c r="D1454" s="7" t="s">
        <v>2380</v>
      </c>
      <c r="E1454" s="7" t="s">
        <v>2380</v>
      </c>
      <c r="F1454" s="7" t="s">
        <v>2380</v>
      </c>
      <c r="G1454" s="7">
        <f>IF('OG Medical Examinations'!G1454="No major surgery",0,VALUE('OG Medical Examinations'!G1454))</f>
        <v>2</v>
      </c>
      <c r="H1454" s="7" t="s">
        <v>2380</v>
      </c>
      <c r="I1454" s="7" t="str">
        <f t="shared" si="22"/>
        <v>Normal Weight</v>
      </c>
    </row>
    <row r="1455" spans="1:9" x14ac:dyDescent="0.25">
      <c r="A1455" s="7" t="s">
        <v>917</v>
      </c>
      <c r="B1455" s="7">
        <v>34.200000000000003</v>
      </c>
      <c r="C1455" s="7">
        <v>6.69</v>
      </c>
      <c r="D1455" s="7" t="s">
        <v>2383</v>
      </c>
      <c r="E1455" s="7" t="s">
        <v>2380</v>
      </c>
      <c r="F1455" s="7" t="s">
        <v>2380</v>
      </c>
      <c r="G1455" s="7">
        <f>IF('OG Medical Examinations'!G1455="No major surgery",0,VALUE('OG Medical Examinations'!G1455))</f>
        <v>0</v>
      </c>
      <c r="H1455" s="7" t="s">
        <v>2380</v>
      </c>
      <c r="I1455" s="7" t="str">
        <f t="shared" si="22"/>
        <v>Obesity</v>
      </c>
    </row>
    <row r="1456" spans="1:9" x14ac:dyDescent="0.25">
      <c r="A1456" s="7" t="s">
        <v>916</v>
      </c>
      <c r="B1456" s="7">
        <v>30.59</v>
      </c>
      <c r="C1456" s="7">
        <v>9.5500000000000007</v>
      </c>
      <c r="D1456" s="7" t="s">
        <v>2383</v>
      </c>
      <c r="E1456" s="7" t="s">
        <v>2380</v>
      </c>
      <c r="F1456" s="7" t="s">
        <v>2380</v>
      </c>
      <c r="G1456" s="7">
        <f>IF('OG Medical Examinations'!G1456="No major surgery",0,VALUE('OG Medical Examinations'!G1456))</f>
        <v>0</v>
      </c>
      <c r="H1456" s="7" t="s">
        <v>2380</v>
      </c>
      <c r="I1456" s="7" t="str">
        <f t="shared" si="22"/>
        <v>Obesity</v>
      </c>
    </row>
    <row r="1457" spans="1:9" x14ac:dyDescent="0.25">
      <c r="A1457" s="7" t="s">
        <v>915</v>
      </c>
      <c r="B1457" s="7">
        <v>25.51</v>
      </c>
      <c r="C1457" s="7">
        <v>6.05</v>
      </c>
      <c r="D1457" s="7" t="s">
        <v>2380</v>
      </c>
      <c r="E1457" s="7" t="s">
        <v>2380</v>
      </c>
      <c r="F1457" s="7" t="s">
        <v>2380</v>
      </c>
      <c r="G1457" s="7">
        <f>IF('OG Medical Examinations'!G1457="No major surgery",0,VALUE('OG Medical Examinations'!G1457))</f>
        <v>0</v>
      </c>
      <c r="H1457" s="7" t="s">
        <v>2380</v>
      </c>
      <c r="I1457" s="7" t="str">
        <f t="shared" si="22"/>
        <v>Overweight</v>
      </c>
    </row>
    <row r="1458" spans="1:9" x14ac:dyDescent="0.25">
      <c r="A1458" s="7" t="s">
        <v>914</v>
      </c>
      <c r="B1458" s="7">
        <v>29.04</v>
      </c>
      <c r="C1458" s="7">
        <v>10.56</v>
      </c>
      <c r="D1458" s="7" t="s">
        <v>2383</v>
      </c>
      <c r="E1458" s="7" t="s">
        <v>2380</v>
      </c>
      <c r="F1458" s="7" t="s">
        <v>2380</v>
      </c>
      <c r="G1458" s="7">
        <f>IF('OG Medical Examinations'!G1458="No major surgery",0,VALUE('OG Medical Examinations'!G1458))</f>
        <v>1</v>
      </c>
      <c r="H1458" s="7" t="s">
        <v>2380</v>
      </c>
      <c r="I1458" s="7" t="str">
        <f t="shared" si="22"/>
        <v>Overweight</v>
      </c>
    </row>
    <row r="1459" spans="1:9" x14ac:dyDescent="0.25">
      <c r="A1459" s="7" t="s">
        <v>913</v>
      </c>
      <c r="B1459" s="7">
        <v>22.135000000000002</v>
      </c>
      <c r="C1459" s="7">
        <v>10.81</v>
      </c>
      <c r="D1459" s="7" t="s">
        <v>2383</v>
      </c>
      <c r="E1459" s="7" t="s">
        <v>2380</v>
      </c>
      <c r="F1459" s="7" t="s">
        <v>2380</v>
      </c>
      <c r="G1459" s="7">
        <f>IF('OG Medical Examinations'!G1459="No major surgery",0,VALUE('OG Medical Examinations'!G1459))</f>
        <v>1</v>
      </c>
      <c r="H1459" s="7" t="s">
        <v>2380</v>
      </c>
      <c r="I1459" s="7" t="str">
        <f t="shared" si="22"/>
        <v>Normal Weight</v>
      </c>
    </row>
    <row r="1460" spans="1:9" x14ac:dyDescent="0.25">
      <c r="A1460" s="7" t="s">
        <v>912</v>
      </c>
      <c r="B1460" s="7">
        <v>21.375</v>
      </c>
      <c r="C1460" s="7">
        <v>4.32</v>
      </c>
      <c r="D1460" s="7" t="s">
        <v>2380</v>
      </c>
      <c r="E1460" s="7" t="s">
        <v>2380</v>
      </c>
      <c r="F1460" s="7" t="s">
        <v>2380</v>
      </c>
      <c r="G1460" s="7">
        <f>IF('OG Medical Examinations'!G1460="No major surgery",0,VALUE('OG Medical Examinations'!G1460))</f>
        <v>0</v>
      </c>
      <c r="H1460" s="7" t="s">
        <v>2380</v>
      </c>
      <c r="I1460" s="7" t="str">
        <f t="shared" si="22"/>
        <v>Normal Weight</v>
      </c>
    </row>
    <row r="1461" spans="1:9" x14ac:dyDescent="0.25">
      <c r="A1461" s="7" t="s">
        <v>911</v>
      </c>
      <c r="B1461" s="7">
        <v>29.19</v>
      </c>
      <c r="C1461" s="7">
        <v>4.37</v>
      </c>
      <c r="D1461" s="7" t="s">
        <v>2380</v>
      </c>
      <c r="E1461" s="7" t="s">
        <v>2380</v>
      </c>
      <c r="F1461" s="7" t="s">
        <v>2380</v>
      </c>
      <c r="G1461" s="7">
        <f>IF('OG Medical Examinations'!G1461="No major surgery",0,VALUE('OG Medical Examinations'!G1461))</f>
        <v>0</v>
      </c>
      <c r="H1461" s="7" t="s">
        <v>2380</v>
      </c>
      <c r="I1461" s="7" t="str">
        <f t="shared" si="22"/>
        <v>Overweight</v>
      </c>
    </row>
    <row r="1462" spans="1:9" x14ac:dyDescent="0.25">
      <c r="A1462" s="7" t="s">
        <v>910</v>
      </c>
      <c r="B1462" s="7">
        <v>31.92</v>
      </c>
      <c r="C1462" s="7">
        <v>4.8099999999999996</v>
      </c>
      <c r="D1462" s="7" t="s">
        <v>2383</v>
      </c>
      <c r="E1462" s="7" t="s">
        <v>2380</v>
      </c>
      <c r="F1462" s="7" t="s">
        <v>2383</v>
      </c>
      <c r="G1462" s="7">
        <f>IF('OG Medical Examinations'!G1462="No major surgery",0,VALUE('OG Medical Examinations'!G1462))</f>
        <v>1</v>
      </c>
      <c r="H1462" s="7" t="s">
        <v>2380</v>
      </c>
      <c r="I1462" s="7" t="str">
        <f t="shared" si="22"/>
        <v>Obesity</v>
      </c>
    </row>
    <row r="1463" spans="1:9" x14ac:dyDescent="0.25">
      <c r="A1463" s="7" t="s">
        <v>909</v>
      </c>
      <c r="B1463" s="7">
        <v>26.315000000000001</v>
      </c>
      <c r="C1463" s="7">
        <v>4.5599999999999996</v>
      </c>
      <c r="D1463" s="7" t="s">
        <v>2383</v>
      </c>
      <c r="E1463" s="7" t="s">
        <v>2380</v>
      </c>
      <c r="F1463" s="7" t="s">
        <v>2383</v>
      </c>
      <c r="G1463" s="7">
        <f>IF('OG Medical Examinations'!G1463="No major surgery",0,VALUE('OG Medical Examinations'!G1463))</f>
        <v>1</v>
      </c>
      <c r="H1463" s="7" t="s">
        <v>2380</v>
      </c>
      <c r="I1463" s="7" t="str">
        <f t="shared" si="22"/>
        <v>Overweight</v>
      </c>
    </row>
    <row r="1464" spans="1:9" x14ac:dyDescent="0.25">
      <c r="A1464" s="7" t="s">
        <v>908</v>
      </c>
      <c r="B1464" s="7">
        <v>35.299999999999997</v>
      </c>
      <c r="C1464" s="7">
        <v>4.3899999999999997</v>
      </c>
      <c r="D1464" s="7" t="s">
        <v>2380</v>
      </c>
      <c r="E1464" s="7" t="s">
        <v>2380</v>
      </c>
      <c r="F1464" s="7" t="s">
        <v>2380</v>
      </c>
      <c r="G1464" s="7">
        <f>IF('OG Medical Examinations'!G1464="No major surgery",0,VALUE('OG Medical Examinations'!G1464))</f>
        <v>0</v>
      </c>
      <c r="H1464" s="7" t="s">
        <v>2380</v>
      </c>
      <c r="I1464" s="7" t="str">
        <f t="shared" si="22"/>
        <v>Obesity</v>
      </c>
    </row>
    <row r="1465" spans="1:9" x14ac:dyDescent="0.25">
      <c r="A1465" s="7" t="s">
        <v>907</v>
      </c>
      <c r="B1465" s="7">
        <v>18.91</v>
      </c>
      <c r="C1465" s="7">
        <v>11.44</v>
      </c>
      <c r="D1465" s="7" t="s">
        <v>2380</v>
      </c>
      <c r="E1465" s="7" t="s">
        <v>2380</v>
      </c>
      <c r="F1465" s="7" t="s">
        <v>2380</v>
      </c>
      <c r="G1465" s="7">
        <f>IF('OG Medical Examinations'!G1465="No major surgery",0,VALUE('OG Medical Examinations'!G1465))</f>
        <v>0</v>
      </c>
      <c r="H1465" s="7" t="s">
        <v>2380</v>
      </c>
      <c r="I1465" s="7" t="str">
        <f t="shared" si="22"/>
        <v>Normal Weight</v>
      </c>
    </row>
    <row r="1466" spans="1:9" x14ac:dyDescent="0.25">
      <c r="A1466" s="7" t="s">
        <v>906</v>
      </c>
      <c r="B1466" s="7">
        <v>22.41</v>
      </c>
      <c r="C1466" s="7">
        <v>11.37</v>
      </c>
      <c r="D1466" s="7" t="s">
        <v>2383</v>
      </c>
      <c r="E1466" s="7" t="s">
        <v>2380</v>
      </c>
      <c r="F1466" s="7" t="s">
        <v>2380</v>
      </c>
      <c r="G1466" s="7">
        <f>IF('OG Medical Examinations'!G1466="No major surgery",0,VALUE('OG Medical Examinations'!G1466))</f>
        <v>1</v>
      </c>
      <c r="H1466" s="7" t="s">
        <v>2380</v>
      </c>
      <c r="I1466" s="7" t="str">
        <f t="shared" si="22"/>
        <v>Normal Weight</v>
      </c>
    </row>
    <row r="1467" spans="1:9" x14ac:dyDescent="0.25">
      <c r="A1467" s="7" t="s">
        <v>905</v>
      </c>
      <c r="B1467" s="7">
        <v>22.704999999999998</v>
      </c>
      <c r="C1467" s="7">
        <v>6.14</v>
      </c>
      <c r="D1467" s="7" t="s">
        <v>2380</v>
      </c>
      <c r="E1467" s="7" t="s">
        <v>2380</v>
      </c>
      <c r="F1467" s="7" t="s">
        <v>2380</v>
      </c>
      <c r="G1467" s="7">
        <f>IF('OG Medical Examinations'!G1467="No major surgery",0,VALUE('OG Medical Examinations'!G1467))</f>
        <v>0</v>
      </c>
      <c r="H1467" s="7" t="s">
        <v>2380</v>
      </c>
      <c r="I1467" s="7" t="str">
        <f t="shared" si="22"/>
        <v>Normal Weight</v>
      </c>
    </row>
    <row r="1468" spans="1:9" x14ac:dyDescent="0.25">
      <c r="A1468" s="7" t="s">
        <v>904</v>
      </c>
      <c r="B1468" s="7">
        <v>37.18</v>
      </c>
      <c r="C1468" s="7">
        <v>4.8899999999999997</v>
      </c>
      <c r="D1468" s="7" t="s">
        <v>2380</v>
      </c>
      <c r="E1468" s="7" t="s">
        <v>2380</v>
      </c>
      <c r="F1468" s="7" t="s">
        <v>2380</v>
      </c>
      <c r="G1468" s="7">
        <f>IF('OG Medical Examinations'!G1468="No major surgery",0,VALUE('OG Medical Examinations'!G1468))</f>
        <v>0</v>
      </c>
      <c r="H1468" s="7" t="s">
        <v>2380</v>
      </c>
      <c r="I1468" s="7" t="str">
        <f t="shared" si="22"/>
        <v>Obesity</v>
      </c>
    </row>
    <row r="1469" spans="1:9" x14ac:dyDescent="0.25">
      <c r="A1469" s="7" t="s">
        <v>903</v>
      </c>
      <c r="B1469" s="7">
        <v>35.97</v>
      </c>
      <c r="C1469" s="7">
        <v>4.5999999999999996</v>
      </c>
      <c r="D1469" s="7" t="s">
        <v>2380</v>
      </c>
      <c r="E1469" s="7" t="s">
        <v>2380</v>
      </c>
      <c r="F1469" s="7" t="s">
        <v>2380</v>
      </c>
      <c r="G1469" s="7">
        <f>IF('OG Medical Examinations'!G1469="No major surgery",0,VALUE('OG Medical Examinations'!G1469))</f>
        <v>0</v>
      </c>
      <c r="H1469" s="7" t="s">
        <v>2380</v>
      </c>
      <c r="I1469" s="7" t="str">
        <f t="shared" si="22"/>
        <v>Obesity</v>
      </c>
    </row>
    <row r="1470" spans="1:9" x14ac:dyDescent="0.25">
      <c r="A1470" s="7" t="s">
        <v>902</v>
      </c>
      <c r="B1470" s="7">
        <v>35.799999999999997</v>
      </c>
      <c r="C1470" s="7">
        <v>4.42</v>
      </c>
      <c r="D1470" s="7" t="s">
        <v>2380</v>
      </c>
      <c r="E1470" s="7" t="s">
        <v>2380</v>
      </c>
      <c r="F1470" s="7" t="s">
        <v>2380</v>
      </c>
      <c r="G1470" s="7">
        <f>IF('OG Medical Examinations'!G1470="No major surgery",0,VALUE('OG Medical Examinations'!G1470))</f>
        <v>0</v>
      </c>
      <c r="H1470" s="7" t="s">
        <v>2380</v>
      </c>
      <c r="I1470" s="7" t="str">
        <f t="shared" si="22"/>
        <v>Obesity</v>
      </c>
    </row>
    <row r="1471" spans="1:9" x14ac:dyDescent="0.25">
      <c r="A1471" s="7" t="s">
        <v>901</v>
      </c>
      <c r="B1471" s="7">
        <v>28.31</v>
      </c>
      <c r="C1471" s="7">
        <v>7.48</v>
      </c>
      <c r="D1471" s="7" t="s">
        <v>2383</v>
      </c>
      <c r="E1471" s="7" t="s">
        <v>2380</v>
      </c>
      <c r="F1471" s="7" t="s">
        <v>2380</v>
      </c>
      <c r="G1471" s="7">
        <f>IF('OG Medical Examinations'!G1471="No major surgery",0,VALUE('OG Medical Examinations'!G1471))</f>
        <v>0</v>
      </c>
      <c r="H1471" s="7" t="s">
        <v>2380</v>
      </c>
      <c r="I1471" s="7" t="str">
        <f t="shared" si="22"/>
        <v>Overweight</v>
      </c>
    </row>
    <row r="1472" spans="1:9" x14ac:dyDescent="0.25">
      <c r="A1472" s="7" t="s">
        <v>900</v>
      </c>
      <c r="B1472" s="7">
        <v>38.06</v>
      </c>
      <c r="C1472" s="7">
        <v>10.74</v>
      </c>
      <c r="D1472" s="7" t="s">
        <v>2380</v>
      </c>
      <c r="E1472" s="7" t="s">
        <v>2380</v>
      </c>
      <c r="F1472" s="7" t="s">
        <v>2380</v>
      </c>
      <c r="G1472" s="7">
        <f>IF('OG Medical Examinations'!G1472="No major surgery",0,VALUE('OG Medical Examinations'!G1472))</f>
        <v>0</v>
      </c>
      <c r="H1472" s="7" t="s">
        <v>2380</v>
      </c>
      <c r="I1472" s="7" t="str">
        <f t="shared" si="22"/>
        <v>Obesity</v>
      </c>
    </row>
    <row r="1473" spans="1:9" x14ac:dyDescent="0.25">
      <c r="A1473" s="7" t="s">
        <v>899</v>
      </c>
      <c r="B1473" s="7">
        <v>28</v>
      </c>
      <c r="C1473" s="7">
        <v>5.19</v>
      </c>
      <c r="D1473" s="7" t="s">
        <v>2380</v>
      </c>
      <c r="E1473" s="7" t="s">
        <v>2380</v>
      </c>
      <c r="F1473" s="7" t="s">
        <v>2380</v>
      </c>
      <c r="G1473" s="7">
        <f>IF('OG Medical Examinations'!G1473="No major surgery",0,VALUE('OG Medical Examinations'!G1473))</f>
        <v>1</v>
      </c>
      <c r="H1473" s="7" t="s">
        <v>2380</v>
      </c>
      <c r="I1473" s="7" t="str">
        <f t="shared" si="22"/>
        <v>Overweight</v>
      </c>
    </row>
    <row r="1474" spans="1:9" x14ac:dyDescent="0.25">
      <c r="A1474" s="7" t="s">
        <v>898</v>
      </c>
      <c r="B1474" s="7">
        <v>34.32</v>
      </c>
      <c r="C1474" s="7">
        <v>9.17</v>
      </c>
      <c r="D1474" s="7" t="s">
        <v>2380</v>
      </c>
      <c r="E1474" s="7" t="s">
        <v>2380</v>
      </c>
      <c r="F1474" s="7" t="s">
        <v>2380</v>
      </c>
      <c r="G1474" s="7">
        <f>IF('OG Medical Examinations'!G1474="No major surgery",0,VALUE('OG Medical Examinations'!G1474))</f>
        <v>0</v>
      </c>
      <c r="H1474" s="7" t="s">
        <v>2380</v>
      </c>
      <c r="I1474" s="7" t="str">
        <f t="shared" ref="I1474:I1537" si="23">IF(B1474&lt;18.5,"Underweight",IF(B1474&lt;25,"Normal Weight",IF(B1474&lt;30,"Overweight","Obesity")))</f>
        <v>Obesity</v>
      </c>
    </row>
    <row r="1475" spans="1:9" x14ac:dyDescent="0.25">
      <c r="A1475" s="7" t="s">
        <v>897</v>
      </c>
      <c r="B1475" s="7">
        <v>22.3</v>
      </c>
      <c r="C1475" s="7">
        <v>4.95</v>
      </c>
      <c r="D1475" s="7" t="s">
        <v>2383</v>
      </c>
      <c r="E1475" s="7" t="s">
        <v>2380</v>
      </c>
      <c r="F1475" s="7" t="s">
        <v>2380</v>
      </c>
      <c r="G1475" s="7">
        <f>IF('OG Medical Examinations'!G1475="No major surgery",0,VALUE('OG Medical Examinations'!G1475))</f>
        <v>0</v>
      </c>
      <c r="H1475" s="7" t="s">
        <v>2380</v>
      </c>
      <c r="I1475" s="7" t="str">
        <f t="shared" si="23"/>
        <v>Normal Weight</v>
      </c>
    </row>
    <row r="1476" spans="1:9" x14ac:dyDescent="0.25">
      <c r="A1476" s="7" t="s">
        <v>896</v>
      </c>
      <c r="B1476" s="7">
        <v>27.835000000000001</v>
      </c>
      <c r="C1476" s="7">
        <v>6.03</v>
      </c>
      <c r="D1476" s="7" t="s">
        <v>2380</v>
      </c>
      <c r="E1476" s="7" t="s">
        <v>2380</v>
      </c>
      <c r="F1476" s="7" t="s">
        <v>2380</v>
      </c>
      <c r="G1476" s="7">
        <f>IF('OG Medical Examinations'!G1476="No major surgery",0,VALUE('OG Medical Examinations'!G1476))</f>
        <v>1</v>
      </c>
      <c r="H1476" s="7" t="s">
        <v>2380</v>
      </c>
      <c r="I1476" s="7" t="str">
        <f t="shared" si="23"/>
        <v>Overweight</v>
      </c>
    </row>
    <row r="1477" spans="1:9" x14ac:dyDescent="0.25">
      <c r="A1477" s="7" t="s">
        <v>895</v>
      </c>
      <c r="B1477" s="7">
        <v>39.229999999999997</v>
      </c>
      <c r="C1477" s="7">
        <v>5.36</v>
      </c>
      <c r="D1477" s="7" t="s">
        <v>2380</v>
      </c>
      <c r="E1477" s="7" t="s">
        <v>2380</v>
      </c>
      <c r="F1477" s="7" t="s">
        <v>2380</v>
      </c>
      <c r="G1477" s="7">
        <f>IF('OG Medical Examinations'!G1477="No major surgery",0,VALUE('OG Medical Examinations'!G1477))</f>
        <v>0</v>
      </c>
      <c r="H1477" s="7" t="s">
        <v>2380</v>
      </c>
      <c r="I1477" s="7" t="str">
        <f t="shared" si="23"/>
        <v>Obesity</v>
      </c>
    </row>
    <row r="1478" spans="1:9" x14ac:dyDescent="0.25">
      <c r="A1478" s="7" t="s">
        <v>894</v>
      </c>
      <c r="B1478" s="7">
        <v>19.95</v>
      </c>
      <c r="C1478" s="7">
        <v>6.11</v>
      </c>
      <c r="D1478" s="7" t="s">
        <v>2380</v>
      </c>
      <c r="E1478" s="7" t="s">
        <v>2380</v>
      </c>
      <c r="F1478" s="7" t="s">
        <v>2380</v>
      </c>
      <c r="G1478" s="7">
        <f>IF('OG Medical Examinations'!G1478="No major surgery",0,VALUE('OG Medical Examinations'!G1478))</f>
        <v>1</v>
      </c>
      <c r="H1478" s="7" t="s">
        <v>2380</v>
      </c>
      <c r="I1478" s="7" t="str">
        <f t="shared" si="23"/>
        <v>Normal Weight</v>
      </c>
    </row>
    <row r="1479" spans="1:9" x14ac:dyDescent="0.25">
      <c r="A1479" s="7" t="s">
        <v>893</v>
      </c>
      <c r="B1479" s="7">
        <v>34.64</v>
      </c>
      <c r="C1479" s="7">
        <v>4.88</v>
      </c>
      <c r="D1479" s="7" t="s">
        <v>2380</v>
      </c>
      <c r="E1479" s="7" t="s">
        <v>2380</v>
      </c>
      <c r="F1479" s="7" t="s">
        <v>2383</v>
      </c>
      <c r="G1479" s="7">
        <f>IF('OG Medical Examinations'!G1479="No major surgery",0,VALUE('OG Medical Examinations'!G1479))</f>
        <v>1</v>
      </c>
      <c r="H1479" s="7" t="s">
        <v>2380</v>
      </c>
      <c r="I1479" s="7" t="str">
        <f t="shared" si="23"/>
        <v>Obesity</v>
      </c>
    </row>
    <row r="1480" spans="1:9" x14ac:dyDescent="0.25">
      <c r="A1480" s="7" t="s">
        <v>892</v>
      </c>
      <c r="B1480" s="7">
        <v>18.75</v>
      </c>
      <c r="C1480" s="7">
        <v>6.72</v>
      </c>
      <c r="D1480" s="7" t="s">
        <v>2380</v>
      </c>
      <c r="E1480" s="7" t="s">
        <v>2380</v>
      </c>
      <c r="F1480" s="7" t="s">
        <v>2380</v>
      </c>
      <c r="G1480" s="7">
        <f>IF('OG Medical Examinations'!G1480="No major surgery",0,VALUE('OG Medical Examinations'!G1480))</f>
        <v>0</v>
      </c>
      <c r="H1480" s="7" t="s">
        <v>2380</v>
      </c>
      <c r="I1480" s="7" t="str">
        <f t="shared" si="23"/>
        <v>Normal Weight</v>
      </c>
    </row>
    <row r="1481" spans="1:9" x14ac:dyDescent="0.25">
      <c r="A1481" s="7" t="s">
        <v>891</v>
      </c>
      <c r="B1481" s="7">
        <v>26.48</v>
      </c>
      <c r="C1481" s="7">
        <v>4.2</v>
      </c>
      <c r="D1481" s="7" t="s">
        <v>2380</v>
      </c>
      <c r="E1481" s="7" t="s">
        <v>2380</v>
      </c>
      <c r="F1481" s="7" t="s">
        <v>2380</v>
      </c>
      <c r="G1481" s="7">
        <f>IF('OG Medical Examinations'!G1481="No major surgery",0,VALUE('OG Medical Examinations'!G1481))</f>
        <v>1</v>
      </c>
      <c r="H1481" s="7" t="s">
        <v>2380</v>
      </c>
      <c r="I1481" s="7" t="str">
        <f t="shared" si="23"/>
        <v>Overweight</v>
      </c>
    </row>
    <row r="1482" spans="1:9" x14ac:dyDescent="0.25">
      <c r="A1482" s="7" t="s">
        <v>890</v>
      </c>
      <c r="B1482" s="7">
        <v>34.83</v>
      </c>
      <c r="C1482" s="7">
        <v>5.79</v>
      </c>
      <c r="D1482" s="7" t="s">
        <v>2380</v>
      </c>
      <c r="E1482" s="7" t="s">
        <v>2380</v>
      </c>
      <c r="F1482" s="7" t="s">
        <v>2380</v>
      </c>
      <c r="G1482" s="7">
        <f>IF('OG Medical Examinations'!G1482="No major surgery",0,VALUE('OG Medical Examinations'!G1482))</f>
        <v>1</v>
      </c>
      <c r="H1482" s="7" t="s">
        <v>2380</v>
      </c>
      <c r="I1482" s="7" t="str">
        <f t="shared" si="23"/>
        <v>Obesity</v>
      </c>
    </row>
    <row r="1483" spans="1:9" x14ac:dyDescent="0.25">
      <c r="A1483" s="7" t="s">
        <v>889</v>
      </c>
      <c r="B1483" s="7">
        <v>25.46</v>
      </c>
      <c r="C1483" s="7">
        <v>4.29</v>
      </c>
      <c r="D1483" s="7" t="s">
        <v>2380</v>
      </c>
      <c r="E1483" s="7" t="s">
        <v>2380</v>
      </c>
      <c r="F1483" s="7" t="s">
        <v>2380</v>
      </c>
      <c r="G1483" s="7">
        <f>IF('OG Medical Examinations'!G1483="No major surgery",0,VALUE('OG Medical Examinations'!G1483))</f>
        <v>0</v>
      </c>
      <c r="H1483" s="7" t="s">
        <v>2380</v>
      </c>
      <c r="I1483" s="7" t="str">
        <f t="shared" si="23"/>
        <v>Overweight</v>
      </c>
    </row>
    <row r="1484" spans="1:9" x14ac:dyDescent="0.25">
      <c r="A1484" s="7" t="s">
        <v>888</v>
      </c>
      <c r="B1484" s="7">
        <v>23.31</v>
      </c>
      <c r="C1484" s="7">
        <v>8.27</v>
      </c>
      <c r="D1484" s="7" t="s">
        <v>2380</v>
      </c>
      <c r="E1484" s="7" t="s">
        <v>2380</v>
      </c>
      <c r="F1484" s="7" t="s">
        <v>2380</v>
      </c>
      <c r="G1484" s="7">
        <f>IF('OG Medical Examinations'!G1484="No major surgery",0,VALUE('OG Medical Examinations'!G1484))</f>
        <v>0</v>
      </c>
      <c r="H1484" s="7" t="s">
        <v>2380</v>
      </c>
      <c r="I1484" s="7" t="str">
        <f t="shared" si="23"/>
        <v>Normal Weight</v>
      </c>
    </row>
    <row r="1485" spans="1:9" x14ac:dyDescent="0.25">
      <c r="A1485" s="7" t="s">
        <v>887</v>
      </c>
      <c r="B1485" s="7">
        <v>29</v>
      </c>
      <c r="C1485" s="7">
        <v>4.5599999999999996</v>
      </c>
      <c r="D1485" s="7" t="s">
        <v>2380</v>
      </c>
      <c r="E1485" s="7" t="s">
        <v>2380</v>
      </c>
      <c r="F1485" s="7" t="s">
        <v>2380</v>
      </c>
      <c r="G1485" s="7">
        <f>IF('OG Medical Examinations'!G1485="No major surgery",0,VALUE('OG Medical Examinations'!G1485))</f>
        <v>0</v>
      </c>
      <c r="H1485" s="7" t="s">
        <v>2380</v>
      </c>
      <c r="I1485" s="7" t="str">
        <f t="shared" si="23"/>
        <v>Overweight</v>
      </c>
    </row>
    <row r="1486" spans="1:9" x14ac:dyDescent="0.25">
      <c r="A1486" s="7" t="s">
        <v>886</v>
      </c>
      <c r="B1486" s="7">
        <v>32.869999999999997</v>
      </c>
      <c r="C1486" s="7">
        <v>5.33</v>
      </c>
      <c r="D1486" s="7" t="s">
        <v>2380</v>
      </c>
      <c r="E1486" s="7" t="s">
        <v>2380</v>
      </c>
      <c r="F1486" s="7" t="s">
        <v>2380</v>
      </c>
      <c r="G1486" s="7">
        <f>IF('OG Medical Examinations'!G1486="No major surgery",0,VALUE('OG Medical Examinations'!G1486))</f>
        <v>0</v>
      </c>
      <c r="H1486" s="7" t="s">
        <v>2380</v>
      </c>
      <c r="I1486" s="7" t="str">
        <f t="shared" si="23"/>
        <v>Obesity</v>
      </c>
    </row>
    <row r="1487" spans="1:9" x14ac:dyDescent="0.25">
      <c r="A1487" s="7" t="s">
        <v>885</v>
      </c>
      <c r="B1487" s="7">
        <v>26.18</v>
      </c>
      <c r="C1487" s="7">
        <v>5.63</v>
      </c>
      <c r="D1487" s="7" t="s">
        <v>2380</v>
      </c>
      <c r="E1487" s="7" t="s">
        <v>2380</v>
      </c>
      <c r="F1487" s="7" t="s">
        <v>2380</v>
      </c>
      <c r="G1487" s="7">
        <f>IF('OG Medical Examinations'!G1487="No major surgery",0,VALUE('OG Medical Examinations'!G1487))</f>
        <v>0</v>
      </c>
      <c r="H1487" s="7" t="s">
        <v>2380</v>
      </c>
      <c r="I1487" s="7" t="str">
        <f t="shared" si="23"/>
        <v>Overweight</v>
      </c>
    </row>
    <row r="1488" spans="1:9" x14ac:dyDescent="0.25">
      <c r="A1488" s="7" t="s">
        <v>884</v>
      </c>
      <c r="B1488" s="7">
        <v>25.3</v>
      </c>
      <c r="C1488" s="7">
        <v>5.12</v>
      </c>
      <c r="D1488" s="7" t="s">
        <v>2380</v>
      </c>
      <c r="E1488" s="7" t="s">
        <v>2380</v>
      </c>
      <c r="F1488" s="7" t="s">
        <v>2380</v>
      </c>
      <c r="G1488" s="7">
        <f>IF('OG Medical Examinations'!G1488="No major surgery",0,VALUE('OG Medical Examinations'!G1488))</f>
        <v>0</v>
      </c>
      <c r="H1488" s="7" t="s">
        <v>2380</v>
      </c>
      <c r="I1488" s="7" t="str">
        <f t="shared" si="23"/>
        <v>Overweight</v>
      </c>
    </row>
    <row r="1489" spans="1:9" x14ac:dyDescent="0.25">
      <c r="A1489" s="7" t="s">
        <v>883</v>
      </c>
      <c r="B1489" s="7">
        <v>36.94</v>
      </c>
      <c r="C1489" s="7">
        <v>5.15</v>
      </c>
      <c r="D1489" s="7" t="s">
        <v>2383</v>
      </c>
      <c r="E1489" s="7" t="s">
        <v>2380</v>
      </c>
      <c r="F1489" s="7" t="s">
        <v>2380</v>
      </c>
      <c r="G1489" s="7">
        <f>IF('OG Medical Examinations'!G1489="No major surgery",0,VALUE('OG Medical Examinations'!G1489))</f>
        <v>1</v>
      </c>
      <c r="H1489" s="7" t="s">
        <v>2380</v>
      </c>
      <c r="I1489" s="7" t="str">
        <f t="shared" si="23"/>
        <v>Obesity</v>
      </c>
    </row>
    <row r="1490" spans="1:9" x14ac:dyDescent="0.25">
      <c r="A1490" s="7" t="s">
        <v>882</v>
      </c>
      <c r="B1490" s="7">
        <v>22.86</v>
      </c>
      <c r="C1490" s="7">
        <v>7.5</v>
      </c>
      <c r="D1490" s="7" t="s">
        <v>2380</v>
      </c>
      <c r="E1490" s="7" t="s">
        <v>2380</v>
      </c>
      <c r="F1490" s="7" t="s">
        <v>2380</v>
      </c>
      <c r="G1490" s="7">
        <f>IF('OG Medical Examinations'!G1490="No major surgery",0,VALUE('OG Medical Examinations'!G1490))</f>
        <v>0</v>
      </c>
      <c r="H1490" s="7" t="s">
        <v>2380</v>
      </c>
      <c r="I1490" s="7" t="str">
        <f t="shared" si="23"/>
        <v>Normal Weight</v>
      </c>
    </row>
    <row r="1491" spans="1:9" x14ac:dyDescent="0.25">
      <c r="A1491" s="7" t="s">
        <v>881</v>
      </c>
      <c r="B1491" s="7">
        <v>18.760000000000002</v>
      </c>
      <c r="C1491" s="7">
        <v>4.88</v>
      </c>
      <c r="D1491" s="7" t="s">
        <v>2383</v>
      </c>
      <c r="E1491" s="7" t="s">
        <v>2380</v>
      </c>
      <c r="F1491" s="7" t="s">
        <v>2383</v>
      </c>
      <c r="G1491" s="7">
        <f>IF('OG Medical Examinations'!G1491="No major surgery",0,VALUE('OG Medical Examinations'!G1491))</f>
        <v>1</v>
      </c>
      <c r="H1491" s="7" t="s">
        <v>2380</v>
      </c>
      <c r="I1491" s="7" t="str">
        <f t="shared" si="23"/>
        <v>Normal Weight</v>
      </c>
    </row>
    <row r="1492" spans="1:9" x14ac:dyDescent="0.25">
      <c r="A1492" s="7" t="s">
        <v>880</v>
      </c>
      <c r="B1492" s="7">
        <v>24.36</v>
      </c>
      <c r="C1492" s="7">
        <v>5.57</v>
      </c>
      <c r="D1492" s="7" t="s">
        <v>2380</v>
      </c>
      <c r="E1492" s="7" t="s">
        <v>2380</v>
      </c>
      <c r="F1492" s="7" t="s">
        <v>2380</v>
      </c>
      <c r="G1492" s="7">
        <f>IF('OG Medical Examinations'!G1492="No major surgery",0,VALUE('OG Medical Examinations'!G1492))</f>
        <v>0</v>
      </c>
      <c r="H1492" s="7" t="s">
        <v>2380</v>
      </c>
      <c r="I1492" s="7" t="str">
        <f t="shared" si="23"/>
        <v>Normal Weight</v>
      </c>
    </row>
    <row r="1493" spans="1:9" x14ac:dyDescent="0.25">
      <c r="A1493" s="7" t="s">
        <v>879</v>
      </c>
      <c r="B1493" s="7">
        <v>32.299999999999997</v>
      </c>
      <c r="C1493" s="7">
        <v>5.31</v>
      </c>
      <c r="D1493" s="7" t="s">
        <v>2380</v>
      </c>
      <c r="E1493" s="7" t="s">
        <v>2380</v>
      </c>
      <c r="F1493" s="7" t="s">
        <v>2380</v>
      </c>
      <c r="G1493" s="7">
        <f>IF('OG Medical Examinations'!G1493="No major surgery",0,VALUE('OG Medical Examinations'!G1493))</f>
        <v>0</v>
      </c>
      <c r="H1493" s="7" t="s">
        <v>2380</v>
      </c>
      <c r="I1493" s="7" t="str">
        <f t="shared" si="23"/>
        <v>Obesity</v>
      </c>
    </row>
    <row r="1494" spans="1:9" x14ac:dyDescent="0.25">
      <c r="A1494" s="7" t="s">
        <v>878</v>
      </c>
      <c r="B1494" s="7">
        <v>22.704999999999998</v>
      </c>
      <c r="C1494" s="7">
        <v>4.57</v>
      </c>
      <c r="D1494" s="7" t="s">
        <v>2383</v>
      </c>
      <c r="E1494" s="7" t="s">
        <v>2380</v>
      </c>
      <c r="F1494" s="7" t="s">
        <v>2380</v>
      </c>
      <c r="G1494" s="7">
        <f>IF('OG Medical Examinations'!G1494="No major surgery",0,VALUE('OG Medical Examinations'!G1494))</f>
        <v>0</v>
      </c>
      <c r="H1494" s="7" t="s">
        <v>2380</v>
      </c>
      <c r="I1494" s="7" t="str">
        <f t="shared" si="23"/>
        <v>Normal Weight</v>
      </c>
    </row>
    <row r="1495" spans="1:9" x14ac:dyDescent="0.25">
      <c r="A1495" s="7" t="s">
        <v>877</v>
      </c>
      <c r="B1495" s="7">
        <v>21.79</v>
      </c>
      <c r="C1495" s="7">
        <v>8.6999999999999993</v>
      </c>
      <c r="D1495" s="7" t="s">
        <v>2383</v>
      </c>
      <c r="E1495" s="7" t="s">
        <v>2380</v>
      </c>
      <c r="F1495" s="7" t="s">
        <v>2380</v>
      </c>
      <c r="G1495" s="7">
        <f>IF('OG Medical Examinations'!G1495="No major surgery",0,VALUE('OG Medical Examinations'!G1495))</f>
        <v>1</v>
      </c>
      <c r="H1495" s="7" t="s">
        <v>2380</v>
      </c>
      <c r="I1495" s="7" t="str">
        <f t="shared" si="23"/>
        <v>Normal Weight</v>
      </c>
    </row>
    <row r="1496" spans="1:9" x14ac:dyDescent="0.25">
      <c r="A1496" s="7" t="s">
        <v>876</v>
      </c>
      <c r="B1496" s="7">
        <v>24.52</v>
      </c>
      <c r="C1496" s="7">
        <v>4.76</v>
      </c>
      <c r="D1496" s="7" t="s">
        <v>2380</v>
      </c>
      <c r="E1496" s="7" t="s">
        <v>2380</v>
      </c>
      <c r="F1496" s="7" t="s">
        <v>2380</v>
      </c>
      <c r="G1496" s="7">
        <f>IF('OG Medical Examinations'!G1496="No major surgery",0,VALUE('OG Medical Examinations'!G1496))</f>
        <v>0</v>
      </c>
      <c r="H1496" s="7" t="s">
        <v>2380</v>
      </c>
      <c r="I1496" s="7" t="str">
        <f t="shared" si="23"/>
        <v>Normal Weight</v>
      </c>
    </row>
    <row r="1497" spans="1:9" x14ac:dyDescent="0.25">
      <c r="A1497" s="7" t="s">
        <v>875</v>
      </c>
      <c r="B1497" s="7">
        <v>39.520000000000003</v>
      </c>
      <c r="C1497" s="7">
        <v>11.81</v>
      </c>
      <c r="D1497" s="7" t="s">
        <v>2380</v>
      </c>
      <c r="E1497" s="7" t="s">
        <v>2380</v>
      </c>
      <c r="F1497" s="7" t="s">
        <v>2380</v>
      </c>
      <c r="G1497" s="7">
        <f>IF('OG Medical Examinations'!G1497="No major surgery",0,VALUE('OG Medical Examinations'!G1497))</f>
        <v>0</v>
      </c>
      <c r="H1497" s="7" t="s">
        <v>2380</v>
      </c>
      <c r="I1497" s="7" t="str">
        <f t="shared" si="23"/>
        <v>Obesity</v>
      </c>
    </row>
    <row r="1498" spans="1:9" x14ac:dyDescent="0.25">
      <c r="A1498" s="7" t="s">
        <v>874</v>
      </c>
      <c r="B1498" s="7">
        <v>24.49</v>
      </c>
      <c r="C1498" s="7">
        <v>4.67</v>
      </c>
      <c r="D1498" s="7" t="s">
        <v>2380</v>
      </c>
      <c r="E1498" s="7" t="s">
        <v>2380</v>
      </c>
      <c r="F1498" s="7" t="s">
        <v>2380</v>
      </c>
      <c r="G1498" s="7">
        <f>IF('OG Medical Examinations'!G1498="No major surgery",0,VALUE('OG Medical Examinations'!G1498))</f>
        <v>0</v>
      </c>
      <c r="H1498" s="7" t="s">
        <v>2380</v>
      </c>
      <c r="I1498" s="7" t="str">
        <f t="shared" si="23"/>
        <v>Normal Weight</v>
      </c>
    </row>
    <row r="1499" spans="1:9" x14ac:dyDescent="0.25">
      <c r="A1499" s="7" t="s">
        <v>873</v>
      </c>
      <c r="B1499" s="7">
        <v>26.315000000000001</v>
      </c>
      <c r="C1499" s="7">
        <v>6.02</v>
      </c>
      <c r="D1499" s="7" t="s">
        <v>2380</v>
      </c>
      <c r="E1499" s="7" t="s">
        <v>2380</v>
      </c>
      <c r="F1499" s="7" t="s">
        <v>2380</v>
      </c>
      <c r="G1499" s="7">
        <f>IF('OG Medical Examinations'!G1499="No major surgery",0,VALUE('OG Medical Examinations'!G1499))</f>
        <v>0</v>
      </c>
      <c r="H1499" s="7" t="s">
        <v>2380</v>
      </c>
      <c r="I1499" s="7" t="str">
        <f t="shared" si="23"/>
        <v>Overweight</v>
      </c>
    </row>
    <row r="1500" spans="1:9" x14ac:dyDescent="0.25">
      <c r="A1500" s="7" t="s">
        <v>872</v>
      </c>
      <c r="B1500" s="7">
        <v>22.58</v>
      </c>
      <c r="C1500" s="7">
        <v>7.46</v>
      </c>
      <c r="D1500" s="7" t="s">
        <v>2380</v>
      </c>
      <c r="E1500" s="7" t="s">
        <v>2380</v>
      </c>
      <c r="F1500" s="7" t="s">
        <v>2380</v>
      </c>
      <c r="G1500" s="7">
        <f>IF('OG Medical Examinations'!G1500="No major surgery",0,VALUE('OG Medical Examinations'!G1500))</f>
        <v>0</v>
      </c>
      <c r="H1500" s="7" t="s">
        <v>2380</v>
      </c>
      <c r="I1500" s="7" t="str">
        <f t="shared" si="23"/>
        <v>Normal Weight</v>
      </c>
    </row>
    <row r="1501" spans="1:9" x14ac:dyDescent="0.25">
      <c r="A1501" s="7" t="s">
        <v>871</v>
      </c>
      <c r="B1501" s="7">
        <v>19.475000000000001</v>
      </c>
      <c r="C1501" s="7">
        <v>4.74</v>
      </c>
      <c r="D1501" s="7" t="s">
        <v>2380</v>
      </c>
      <c r="E1501" s="7" t="s">
        <v>2380</v>
      </c>
      <c r="F1501" s="7" t="s">
        <v>2380</v>
      </c>
      <c r="G1501" s="7">
        <f>IF('OG Medical Examinations'!G1501="No major surgery",0,VALUE('OG Medical Examinations'!G1501))</f>
        <v>1</v>
      </c>
      <c r="H1501" s="7" t="s">
        <v>2380</v>
      </c>
      <c r="I1501" s="7" t="str">
        <f t="shared" si="23"/>
        <v>Normal Weight</v>
      </c>
    </row>
    <row r="1502" spans="1:9" x14ac:dyDescent="0.25">
      <c r="A1502" s="7" t="s">
        <v>870</v>
      </c>
      <c r="B1502" s="7">
        <v>26.33</v>
      </c>
      <c r="C1502" s="7">
        <v>4.79</v>
      </c>
      <c r="D1502" s="7" t="s">
        <v>2380</v>
      </c>
      <c r="E1502" s="7" t="s">
        <v>2380</v>
      </c>
      <c r="F1502" s="7" t="s">
        <v>2380</v>
      </c>
      <c r="G1502" s="7">
        <f>IF('OG Medical Examinations'!G1502="No major surgery",0,VALUE('OG Medical Examinations'!G1502))</f>
        <v>0</v>
      </c>
      <c r="H1502" s="7" t="s">
        <v>2380</v>
      </c>
      <c r="I1502" s="7" t="str">
        <f t="shared" si="23"/>
        <v>Overweight</v>
      </c>
    </row>
    <row r="1503" spans="1:9" x14ac:dyDescent="0.25">
      <c r="A1503" s="7" t="s">
        <v>869</v>
      </c>
      <c r="B1503" s="7">
        <v>17.29</v>
      </c>
      <c r="C1503" s="7">
        <v>5.35</v>
      </c>
      <c r="D1503" s="7" t="s">
        <v>2383</v>
      </c>
      <c r="E1503" s="7" t="s">
        <v>2380</v>
      </c>
      <c r="F1503" s="7" t="s">
        <v>2380</v>
      </c>
      <c r="G1503" s="7">
        <f>IF('OG Medical Examinations'!G1503="No major surgery",0,VALUE('OG Medical Examinations'!G1503))</f>
        <v>0</v>
      </c>
      <c r="H1503" s="7" t="s">
        <v>2380</v>
      </c>
      <c r="I1503" s="7" t="str">
        <f t="shared" si="23"/>
        <v>Underweight</v>
      </c>
    </row>
    <row r="1504" spans="1:9" x14ac:dyDescent="0.25">
      <c r="A1504" s="7" t="s">
        <v>868</v>
      </c>
      <c r="B1504" s="7">
        <v>42.88</v>
      </c>
      <c r="C1504" s="7">
        <v>4.87</v>
      </c>
      <c r="D1504" s="7" t="s">
        <v>2380</v>
      </c>
      <c r="E1504" s="7" t="s">
        <v>2383</v>
      </c>
      <c r="F1504" s="7" t="s">
        <v>2380</v>
      </c>
      <c r="G1504" s="7">
        <f>IF('OG Medical Examinations'!G1504="No major surgery",0,VALUE('OG Medical Examinations'!G1504))</f>
        <v>1</v>
      </c>
      <c r="H1504" s="7" t="s">
        <v>2380</v>
      </c>
      <c r="I1504" s="7" t="str">
        <f t="shared" si="23"/>
        <v>Obesity</v>
      </c>
    </row>
    <row r="1505" spans="1:9" x14ac:dyDescent="0.25">
      <c r="A1505" s="7" t="s">
        <v>867</v>
      </c>
      <c r="B1505" s="7">
        <v>32.200000000000003</v>
      </c>
      <c r="C1505" s="7">
        <v>10.09</v>
      </c>
      <c r="D1505" s="7" t="s">
        <v>2383</v>
      </c>
      <c r="E1505" s="7" t="s">
        <v>2380</v>
      </c>
      <c r="F1505" s="7" t="s">
        <v>2380</v>
      </c>
      <c r="G1505" s="7">
        <f>IF('OG Medical Examinations'!G1505="No major surgery",0,VALUE('OG Medical Examinations'!G1505))</f>
        <v>0</v>
      </c>
      <c r="H1505" s="7" t="s">
        <v>2380</v>
      </c>
      <c r="I1505" s="7" t="str">
        <f t="shared" si="23"/>
        <v>Obesity</v>
      </c>
    </row>
    <row r="1506" spans="1:9" x14ac:dyDescent="0.25">
      <c r="A1506" s="7" t="s">
        <v>866</v>
      </c>
      <c r="B1506" s="7">
        <v>18.75</v>
      </c>
      <c r="C1506" s="7">
        <v>5.47</v>
      </c>
      <c r="D1506" s="7" t="s">
        <v>2383</v>
      </c>
      <c r="E1506" s="7" t="s">
        <v>2380</v>
      </c>
      <c r="F1506" s="7" t="s">
        <v>2383</v>
      </c>
      <c r="G1506" s="7">
        <f>IF('OG Medical Examinations'!G1506="No major surgery",0,VALUE('OG Medical Examinations'!G1506))</f>
        <v>1</v>
      </c>
      <c r="H1506" s="7" t="s">
        <v>2380</v>
      </c>
      <c r="I1506" s="7" t="str">
        <f t="shared" si="23"/>
        <v>Normal Weight</v>
      </c>
    </row>
    <row r="1507" spans="1:9" x14ac:dyDescent="0.25">
      <c r="A1507" s="7" t="s">
        <v>865</v>
      </c>
      <c r="B1507" s="7">
        <v>22.36</v>
      </c>
      <c r="C1507" s="7">
        <v>8.6</v>
      </c>
      <c r="D1507" s="7" t="s">
        <v>2380</v>
      </c>
      <c r="E1507" s="7" t="s">
        <v>2380</v>
      </c>
      <c r="F1507" s="7" t="s">
        <v>2380</v>
      </c>
      <c r="G1507" s="7">
        <f>IF('OG Medical Examinations'!G1507="No major surgery",0,VALUE('OG Medical Examinations'!G1507))</f>
        <v>0</v>
      </c>
      <c r="H1507" s="7" t="s">
        <v>2380</v>
      </c>
      <c r="I1507" s="7" t="str">
        <f t="shared" si="23"/>
        <v>Normal Weight</v>
      </c>
    </row>
    <row r="1508" spans="1:9" x14ac:dyDescent="0.25">
      <c r="A1508" s="7" t="s">
        <v>864</v>
      </c>
      <c r="B1508" s="7">
        <v>23.94</v>
      </c>
      <c r="C1508" s="7">
        <v>10.74</v>
      </c>
      <c r="D1508" s="7" t="s">
        <v>2383</v>
      </c>
      <c r="E1508" s="7" t="s">
        <v>2380</v>
      </c>
      <c r="F1508" s="7" t="s">
        <v>2380</v>
      </c>
      <c r="G1508" s="7">
        <f>IF('OG Medical Examinations'!G1508="No major surgery",0,VALUE('OG Medical Examinations'!G1508))</f>
        <v>0</v>
      </c>
      <c r="H1508" s="7" t="s">
        <v>2380</v>
      </c>
      <c r="I1508" s="7" t="str">
        <f t="shared" si="23"/>
        <v>Normal Weight</v>
      </c>
    </row>
    <row r="1509" spans="1:9" x14ac:dyDescent="0.25">
      <c r="A1509" s="7" t="s">
        <v>863</v>
      </c>
      <c r="B1509" s="7">
        <v>30.1</v>
      </c>
      <c r="C1509" s="7">
        <v>4.3899999999999997</v>
      </c>
      <c r="D1509" s="7" t="s">
        <v>2380</v>
      </c>
      <c r="E1509" s="7" t="s">
        <v>2380</v>
      </c>
      <c r="F1509" s="7" t="s">
        <v>2383</v>
      </c>
      <c r="G1509" s="7">
        <f>IF('OG Medical Examinations'!G1509="No major surgery",0,VALUE('OG Medical Examinations'!G1509))</f>
        <v>1</v>
      </c>
      <c r="H1509" s="7" t="s">
        <v>2380</v>
      </c>
      <c r="I1509" s="7" t="str">
        <f t="shared" si="23"/>
        <v>Obesity</v>
      </c>
    </row>
    <row r="1510" spans="1:9" x14ac:dyDescent="0.25">
      <c r="A1510" s="7" t="s">
        <v>862</v>
      </c>
      <c r="B1510" s="7">
        <v>21.93</v>
      </c>
      <c r="C1510" s="7">
        <v>6.3</v>
      </c>
      <c r="D1510" s="7" t="s">
        <v>2380</v>
      </c>
      <c r="E1510" s="7" t="s">
        <v>2380</v>
      </c>
      <c r="F1510" s="7" t="s">
        <v>2380</v>
      </c>
      <c r="G1510" s="7">
        <f>IF('OG Medical Examinations'!G1510="No major surgery",0,VALUE('OG Medical Examinations'!G1510))</f>
        <v>0</v>
      </c>
      <c r="H1510" s="7" t="s">
        <v>2380</v>
      </c>
      <c r="I1510" s="7" t="str">
        <f t="shared" si="23"/>
        <v>Normal Weight</v>
      </c>
    </row>
    <row r="1511" spans="1:9" x14ac:dyDescent="0.25">
      <c r="A1511" s="7" t="s">
        <v>861</v>
      </c>
      <c r="B1511" s="7">
        <v>39.75</v>
      </c>
      <c r="C1511" s="7">
        <v>5.41</v>
      </c>
      <c r="D1511" s="7" t="s">
        <v>2380</v>
      </c>
      <c r="E1511" s="7" t="s">
        <v>2383</v>
      </c>
      <c r="F1511" s="7" t="s">
        <v>2380</v>
      </c>
      <c r="G1511" s="7">
        <f>IF('OG Medical Examinations'!G1511="No major surgery",0,VALUE('OG Medical Examinations'!G1511))</f>
        <v>1</v>
      </c>
      <c r="H1511" s="7" t="s">
        <v>2380</v>
      </c>
      <c r="I1511" s="7" t="str">
        <f t="shared" si="23"/>
        <v>Obesity</v>
      </c>
    </row>
    <row r="1512" spans="1:9" x14ac:dyDescent="0.25">
      <c r="A1512" s="7" t="s">
        <v>860</v>
      </c>
      <c r="B1512" s="7">
        <v>26.03</v>
      </c>
      <c r="C1512" s="7">
        <v>4.47</v>
      </c>
      <c r="D1512" s="7" t="s">
        <v>2380</v>
      </c>
      <c r="E1512" s="7" t="s">
        <v>2380</v>
      </c>
      <c r="F1512" s="7" t="s">
        <v>2383</v>
      </c>
      <c r="G1512" s="7">
        <f>IF('OG Medical Examinations'!G1512="No major surgery",0,VALUE('OG Medical Examinations'!G1512))</f>
        <v>1</v>
      </c>
      <c r="H1512" s="7" t="s">
        <v>2380</v>
      </c>
      <c r="I1512" s="7" t="str">
        <f t="shared" si="23"/>
        <v>Overweight</v>
      </c>
    </row>
    <row r="1513" spans="1:9" x14ac:dyDescent="0.25">
      <c r="A1513" s="7" t="s">
        <v>859</v>
      </c>
      <c r="B1513" s="7">
        <v>34.51</v>
      </c>
      <c r="C1513" s="7">
        <v>6.26</v>
      </c>
      <c r="D1513" s="7" t="s">
        <v>2380</v>
      </c>
      <c r="E1513" s="7" t="s">
        <v>2380</v>
      </c>
      <c r="F1513" s="7" t="s">
        <v>2380</v>
      </c>
      <c r="G1513" s="7">
        <f>IF('OG Medical Examinations'!G1513="No major surgery",0,VALUE('OG Medical Examinations'!G1513))</f>
        <v>0</v>
      </c>
      <c r="H1513" s="7" t="s">
        <v>2380</v>
      </c>
      <c r="I1513" s="7" t="str">
        <f t="shared" si="23"/>
        <v>Obesity</v>
      </c>
    </row>
    <row r="1514" spans="1:9" x14ac:dyDescent="0.25">
      <c r="A1514" s="7" t="s">
        <v>858</v>
      </c>
      <c r="B1514" s="7">
        <v>19.32</v>
      </c>
      <c r="C1514" s="7">
        <v>11.58</v>
      </c>
      <c r="D1514" s="7" t="s">
        <v>2383</v>
      </c>
      <c r="E1514" s="7" t="s">
        <v>2380</v>
      </c>
      <c r="F1514" s="7" t="s">
        <v>2380</v>
      </c>
      <c r="G1514" s="7">
        <f>IF('OG Medical Examinations'!G1514="No major surgery",0,VALUE('OG Medical Examinations'!G1514))</f>
        <v>1</v>
      </c>
      <c r="H1514" s="7" t="s">
        <v>2380</v>
      </c>
      <c r="I1514" s="7" t="str">
        <f t="shared" si="23"/>
        <v>Normal Weight</v>
      </c>
    </row>
    <row r="1515" spans="1:9" x14ac:dyDescent="0.25">
      <c r="A1515" s="7" t="s">
        <v>857</v>
      </c>
      <c r="B1515" s="7">
        <v>28.5</v>
      </c>
      <c r="C1515" s="7">
        <v>4.3600000000000003</v>
      </c>
      <c r="D1515" s="7" t="s">
        <v>2380</v>
      </c>
      <c r="E1515" s="7" t="s">
        <v>2380</v>
      </c>
      <c r="F1515" s="7" t="s">
        <v>2380</v>
      </c>
      <c r="G1515" s="7">
        <f>IF('OG Medical Examinations'!G1515="No major surgery",0,VALUE('OG Medical Examinations'!G1515))</f>
        <v>0</v>
      </c>
      <c r="H1515" s="7" t="s">
        <v>2380</v>
      </c>
      <c r="I1515" s="7" t="str">
        <f t="shared" si="23"/>
        <v>Overweight</v>
      </c>
    </row>
    <row r="1516" spans="1:9" x14ac:dyDescent="0.25">
      <c r="A1516" s="7" t="s">
        <v>856</v>
      </c>
      <c r="B1516" s="7">
        <v>30.875</v>
      </c>
      <c r="C1516" s="7">
        <v>4.1399999999999997</v>
      </c>
      <c r="D1516" s="7" t="s">
        <v>2383</v>
      </c>
      <c r="E1516" s="7" t="s">
        <v>2380</v>
      </c>
      <c r="F1516" s="7" t="s">
        <v>2380</v>
      </c>
      <c r="G1516" s="7">
        <f>IF('OG Medical Examinations'!G1516="No major surgery",0,VALUE('OG Medical Examinations'!G1516))</f>
        <v>0</v>
      </c>
      <c r="H1516" s="7" t="s">
        <v>2380</v>
      </c>
      <c r="I1516" s="7" t="str">
        <f t="shared" si="23"/>
        <v>Obesity</v>
      </c>
    </row>
    <row r="1517" spans="1:9" x14ac:dyDescent="0.25">
      <c r="A1517" s="7" t="s">
        <v>855</v>
      </c>
      <c r="B1517" s="7">
        <v>24.02</v>
      </c>
      <c r="C1517" s="7">
        <v>4.38</v>
      </c>
      <c r="D1517" s="7" t="s">
        <v>2380</v>
      </c>
      <c r="E1517" s="7" t="s">
        <v>2380</v>
      </c>
      <c r="F1517" s="7" t="s">
        <v>2380</v>
      </c>
      <c r="G1517" s="7">
        <f>IF('OG Medical Examinations'!G1517="No major surgery",0,VALUE('OG Medical Examinations'!G1517))</f>
        <v>0</v>
      </c>
      <c r="H1517" s="7" t="s">
        <v>2380</v>
      </c>
      <c r="I1517" s="7" t="str">
        <f t="shared" si="23"/>
        <v>Normal Weight</v>
      </c>
    </row>
    <row r="1518" spans="1:9" x14ac:dyDescent="0.25">
      <c r="A1518" s="7" t="s">
        <v>854</v>
      </c>
      <c r="B1518" s="7">
        <v>36.08</v>
      </c>
      <c r="C1518" s="7">
        <v>11.61</v>
      </c>
      <c r="D1518" s="7" t="s">
        <v>2383</v>
      </c>
      <c r="E1518" s="7" t="s">
        <v>2380</v>
      </c>
      <c r="F1518" s="7" t="s">
        <v>2380</v>
      </c>
      <c r="G1518" s="7">
        <f>IF('OG Medical Examinations'!G1518="No major surgery",0,VALUE('OG Medical Examinations'!G1518))</f>
        <v>0</v>
      </c>
      <c r="H1518" s="7" t="s">
        <v>2380</v>
      </c>
      <c r="I1518" s="7" t="str">
        <f t="shared" si="23"/>
        <v>Obesity</v>
      </c>
    </row>
    <row r="1519" spans="1:9" x14ac:dyDescent="0.25">
      <c r="A1519" s="7" t="s">
        <v>853</v>
      </c>
      <c r="B1519" s="7">
        <v>32.200000000000003</v>
      </c>
      <c r="C1519" s="7">
        <v>10.59</v>
      </c>
      <c r="D1519" s="7" t="s">
        <v>2383</v>
      </c>
      <c r="E1519" s="7" t="s">
        <v>2380</v>
      </c>
      <c r="F1519" s="7" t="s">
        <v>2380</v>
      </c>
      <c r="G1519" s="7">
        <f>IF('OG Medical Examinations'!G1519="No major surgery",0,VALUE('OG Medical Examinations'!G1519))</f>
        <v>0</v>
      </c>
      <c r="H1519" s="7" t="s">
        <v>2380</v>
      </c>
      <c r="I1519" s="7" t="str">
        <f t="shared" si="23"/>
        <v>Obesity</v>
      </c>
    </row>
    <row r="1520" spans="1:9" x14ac:dyDescent="0.25">
      <c r="A1520" s="7" t="s">
        <v>852</v>
      </c>
      <c r="B1520" s="7">
        <v>28.05</v>
      </c>
      <c r="C1520" s="7">
        <v>11.85</v>
      </c>
      <c r="D1520" s="7" t="s">
        <v>2383</v>
      </c>
      <c r="E1520" s="7" t="s">
        <v>2380</v>
      </c>
      <c r="F1520" s="7" t="s">
        <v>2380</v>
      </c>
      <c r="G1520" s="7">
        <f>IF('OG Medical Examinations'!G1520="No major surgery",0,VALUE('OG Medical Examinations'!G1520))</f>
        <v>0</v>
      </c>
      <c r="H1520" s="7" t="s">
        <v>2380</v>
      </c>
      <c r="I1520" s="7" t="str">
        <f t="shared" si="23"/>
        <v>Overweight</v>
      </c>
    </row>
    <row r="1521" spans="1:9" x14ac:dyDescent="0.25">
      <c r="A1521" s="7" t="s">
        <v>851</v>
      </c>
      <c r="B1521" s="7">
        <v>19</v>
      </c>
      <c r="C1521" s="7">
        <v>5.46</v>
      </c>
      <c r="D1521" s="7" t="s">
        <v>2383</v>
      </c>
      <c r="E1521" s="7" t="s">
        <v>2380</v>
      </c>
      <c r="F1521" s="7" t="s">
        <v>2380</v>
      </c>
      <c r="G1521" s="7">
        <f>IF('OG Medical Examinations'!G1521="No major surgery",0,VALUE('OG Medical Examinations'!G1521))</f>
        <v>1</v>
      </c>
      <c r="H1521" s="7" t="s">
        <v>2380</v>
      </c>
      <c r="I1521" s="7" t="str">
        <f t="shared" si="23"/>
        <v>Normal Weight</v>
      </c>
    </row>
    <row r="1522" spans="1:9" x14ac:dyDescent="0.25">
      <c r="A1522" s="7" t="s">
        <v>850</v>
      </c>
      <c r="B1522" s="7">
        <v>16.13</v>
      </c>
      <c r="C1522" s="7">
        <v>4.54</v>
      </c>
      <c r="D1522" s="7" t="s">
        <v>2383</v>
      </c>
      <c r="E1522" s="7" t="s">
        <v>2380</v>
      </c>
      <c r="F1522" s="7" t="s">
        <v>2380</v>
      </c>
      <c r="G1522" s="7">
        <f>IF('OG Medical Examinations'!G1522="No major surgery",0,VALUE('OG Medical Examinations'!G1522))</f>
        <v>2</v>
      </c>
      <c r="H1522" s="7" t="s">
        <v>2380</v>
      </c>
      <c r="I1522" s="7" t="str">
        <f t="shared" si="23"/>
        <v>Underweight</v>
      </c>
    </row>
    <row r="1523" spans="1:9" x14ac:dyDescent="0.25">
      <c r="A1523" s="7" t="s">
        <v>849</v>
      </c>
      <c r="B1523" s="7">
        <v>18.77</v>
      </c>
      <c r="C1523" s="7">
        <v>11.98</v>
      </c>
      <c r="D1523" s="7" t="s">
        <v>2383</v>
      </c>
      <c r="E1523" s="7" t="s">
        <v>2380</v>
      </c>
      <c r="F1523" s="7" t="s">
        <v>2380</v>
      </c>
      <c r="G1523" s="7">
        <f>IF('OG Medical Examinations'!G1523="No major surgery",0,VALUE('OG Medical Examinations'!G1523))</f>
        <v>2</v>
      </c>
      <c r="H1523" s="7" t="s">
        <v>2380</v>
      </c>
      <c r="I1523" s="7" t="str">
        <f t="shared" si="23"/>
        <v>Normal Weight</v>
      </c>
    </row>
    <row r="1524" spans="1:9" x14ac:dyDescent="0.25">
      <c r="A1524" s="7" t="s">
        <v>848</v>
      </c>
      <c r="B1524" s="7">
        <v>28.88</v>
      </c>
      <c r="C1524" s="7">
        <v>6.59</v>
      </c>
      <c r="D1524" s="7" t="s">
        <v>2383</v>
      </c>
      <c r="E1524" s="7" t="s">
        <v>2380</v>
      </c>
      <c r="F1524" s="7" t="s">
        <v>2380</v>
      </c>
      <c r="G1524" s="7">
        <f>IF('OG Medical Examinations'!G1524="No major surgery",0,VALUE('OG Medical Examinations'!G1524))</f>
        <v>1</v>
      </c>
      <c r="H1524" s="7" t="s">
        <v>2380</v>
      </c>
      <c r="I1524" s="7" t="str">
        <f t="shared" si="23"/>
        <v>Overweight</v>
      </c>
    </row>
    <row r="1525" spans="1:9" x14ac:dyDescent="0.25">
      <c r="A1525" s="7" t="s">
        <v>847</v>
      </c>
      <c r="B1525" s="7">
        <v>27.55</v>
      </c>
      <c r="C1525" s="7">
        <v>10.83</v>
      </c>
      <c r="D1525" s="7" t="s">
        <v>2383</v>
      </c>
      <c r="E1525" s="7" t="s">
        <v>2380</v>
      </c>
      <c r="F1525" s="7" t="s">
        <v>2380</v>
      </c>
      <c r="G1525" s="7">
        <f>IF('OG Medical Examinations'!G1525="No major surgery",0,VALUE('OG Medical Examinations'!G1525))</f>
        <v>1</v>
      </c>
      <c r="H1525" s="7" t="s">
        <v>2380</v>
      </c>
      <c r="I1525" s="7" t="str">
        <f t="shared" si="23"/>
        <v>Overweight</v>
      </c>
    </row>
    <row r="1526" spans="1:9" x14ac:dyDescent="0.25">
      <c r="A1526" s="7" t="s">
        <v>846</v>
      </c>
      <c r="B1526" s="7">
        <v>15.6</v>
      </c>
      <c r="C1526" s="7">
        <v>8.6</v>
      </c>
      <c r="D1526" s="7" t="s">
        <v>2380</v>
      </c>
      <c r="E1526" s="7" t="s">
        <v>2380</v>
      </c>
      <c r="F1526" s="7" t="s">
        <v>2380</v>
      </c>
      <c r="G1526" s="7">
        <f>IF('OG Medical Examinations'!G1526="No major surgery",0,VALUE('OG Medical Examinations'!G1526))</f>
        <v>0</v>
      </c>
      <c r="H1526" s="7" t="s">
        <v>2380</v>
      </c>
      <c r="I1526" s="7" t="str">
        <f t="shared" si="23"/>
        <v>Underweight</v>
      </c>
    </row>
    <row r="1527" spans="1:9" x14ac:dyDescent="0.25">
      <c r="A1527" s="7" t="s">
        <v>845</v>
      </c>
      <c r="B1527" s="7">
        <v>21.99</v>
      </c>
      <c r="C1527" s="7">
        <v>11.17</v>
      </c>
      <c r="D1527" s="7" t="s">
        <v>2380</v>
      </c>
      <c r="E1527" s="7" t="s">
        <v>2380</v>
      </c>
      <c r="F1527" s="7" t="s">
        <v>2380</v>
      </c>
      <c r="G1527" s="7">
        <f>IF('OG Medical Examinations'!G1527="No major surgery",0,VALUE('OG Medical Examinations'!G1527))</f>
        <v>0</v>
      </c>
      <c r="H1527" s="7" t="s">
        <v>2380</v>
      </c>
      <c r="I1527" s="7" t="str">
        <f t="shared" si="23"/>
        <v>Normal Weight</v>
      </c>
    </row>
    <row r="1528" spans="1:9" x14ac:dyDescent="0.25">
      <c r="A1528" s="7" t="s">
        <v>844</v>
      </c>
      <c r="B1528" s="7">
        <v>34.85</v>
      </c>
      <c r="C1528" s="7">
        <v>5.75</v>
      </c>
      <c r="D1528" s="7" t="s">
        <v>2380</v>
      </c>
      <c r="E1528" s="7" t="s">
        <v>2380</v>
      </c>
      <c r="F1528" s="7" t="s">
        <v>2380</v>
      </c>
      <c r="G1528" s="7">
        <f>IF('OG Medical Examinations'!G1528="No major surgery",0,VALUE('OG Medical Examinations'!G1528))</f>
        <v>0</v>
      </c>
      <c r="H1528" s="7" t="s">
        <v>2380</v>
      </c>
      <c r="I1528" s="7" t="str">
        <f t="shared" si="23"/>
        <v>Obesity</v>
      </c>
    </row>
    <row r="1529" spans="1:9" x14ac:dyDescent="0.25">
      <c r="A1529" s="7" t="s">
        <v>843</v>
      </c>
      <c r="B1529" s="7">
        <v>24.51</v>
      </c>
      <c r="C1529" s="7">
        <v>4.83</v>
      </c>
      <c r="D1529" s="7" t="s">
        <v>2383</v>
      </c>
      <c r="E1529" s="7" t="s">
        <v>2380</v>
      </c>
      <c r="F1529" s="7" t="s">
        <v>2383</v>
      </c>
      <c r="G1529" s="7">
        <f>IF('OG Medical Examinations'!G1529="No major surgery",0,VALUE('OG Medical Examinations'!G1529))</f>
        <v>1</v>
      </c>
      <c r="H1529" s="7" t="s">
        <v>2380</v>
      </c>
      <c r="I1529" s="7" t="str">
        <f t="shared" si="23"/>
        <v>Normal Weight</v>
      </c>
    </row>
    <row r="1530" spans="1:9" x14ac:dyDescent="0.25">
      <c r="A1530" s="7" t="s">
        <v>842</v>
      </c>
      <c r="B1530" s="7">
        <v>19.399999999999999</v>
      </c>
      <c r="C1530" s="7">
        <v>11.93</v>
      </c>
      <c r="D1530" s="7" t="s">
        <v>2380</v>
      </c>
      <c r="E1530" s="7" t="s">
        <v>2380</v>
      </c>
      <c r="F1530" s="7" t="s">
        <v>2380</v>
      </c>
      <c r="G1530" s="7">
        <f>IF('OG Medical Examinations'!G1530="No major surgery",0,VALUE('OG Medical Examinations'!G1530))</f>
        <v>0</v>
      </c>
      <c r="H1530" s="7" t="s">
        <v>2380</v>
      </c>
      <c r="I1530" s="7" t="str">
        <f t="shared" si="23"/>
        <v>Normal Weight</v>
      </c>
    </row>
    <row r="1531" spans="1:9" x14ac:dyDescent="0.25">
      <c r="A1531" s="7" t="s">
        <v>841</v>
      </c>
      <c r="B1531" s="7">
        <v>15.1</v>
      </c>
      <c r="C1531" s="7">
        <v>8.41</v>
      </c>
      <c r="D1531" s="7" t="s">
        <v>2380</v>
      </c>
      <c r="E1531" s="7" t="s">
        <v>2380</v>
      </c>
      <c r="F1531" s="7" t="s">
        <v>2380</v>
      </c>
      <c r="G1531" s="7">
        <f>IF('OG Medical Examinations'!G1531="No major surgery",0,VALUE('OG Medical Examinations'!G1531))</f>
        <v>0</v>
      </c>
      <c r="H1531" s="7" t="s">
        <v>2380</v>
      </c>
      <c r="I1531" s="7" t="str">
        <f t="shared" si="23"/>
        <v>Underweight</v>
      </c>
    </row>
    <row r="1532" spans="1:9" x14ac:dyDescent="0.25">
      <c r="A1532" s="7" t="s">
        <v>840</v>
      </c>
      <c r="B1532" s="7">
        <v>23.37</v>
      </c>
      <c r="C1532" s="7">
        <v>5.59</v>
      </c>
      <c r="D1532" s="7" t="s">
        <v>2383</v>
      </c>
      <c r="E1532" s="7" t="s">
        <v>2380</v>
      </c>
      <c r="F1532" s="7" t="s">
        <v>2380</v>
      </c>
      <c r="G1532" s="7">
        <f>IF('OG Medical Examinations'!G1532="No major surgery",0,VALUE('OG Medical Examinations'!G1532))</f>
        <v>0</v>
      </c>
      <c r="H1532" s="7" t="s">
        <v>2380</v>
      </c>
      <c r="I1532" s="7" t="str">
        <f t="shared" si="23"/>
        <v>Normal Weight</v>
      </c>
    </row>
    <row r="1533" spans="1:9" x14ac:dyDescent="0.25">
      <c r="A1533" s="7" t="s">
        <v>839</v>
      </c>
      <c r="B1533" s="7">
        <v>42.4</v>
      </c>
      <c r="C1533" s="7">
        <v>4.0599999999999996</v>
      </c>
      <c r="D1533" s="7" t="s">
        <v>2380</v>
      </c>
      <c r="E1533" s="7" t="s">
        <v>2380</v>
      </c>
      <c r="F1533" s="7" t="s">
        <v>2380</v>
      </c>
      <c r="G1533" s="7">
        <f>IF('OG Medical Examinations'!G1533="No major surgery",0,VALUE('OG Medical Examinations'!G1533))</f>
        <v>0</v>
      </c>
      <c r="H1533" s="7" t="s">
        <v>2380</v>
      </c>
      <c r="I1533" s="7" t="str">
        <f t="shared" si="23"/>
        <v>Obesity</v>
      </c>
    </row>
    <row r="1534" spans="1:9" x14ac:dyDescent="0.25">
      <c r="A1534" s="7" t="s">
        <v>838</v>
      </c>
      <c r="B1534" s="7">
        <v>28.405000000000001</v>
      </c>
      <c r="C1534" s="7">
        <v>7.02</v>
      </c>
      <c r="D1534" s="7" t="s">
        <v>2383</v>
      </c>
      <c r="E1534" s="7" t="s">
        <v>2380</v>
      </c>
      <c r="F1534" s="7" t="s">
        <v>2380</v>
      </c>
      <c r="G1534" s="7">
        <f>IF('OG Medical Examinations'!G1534="No major surgery",0,VALUE('OG Medical Examinations'!G1534))</f>
        <v>0</v>
      </c>
      <c r="H1534" s="7" t="s">
        <v>2380</v>
      </c>
      <c r="I1534" s="7" t="str">
        <f t="shared" si="23"/>
        <v>Overweight</v>
      </c>
    </row>
    <row r="1535" spans="1:9" x14ac:dyDescent="0.25">
      <c r="A1535" s="7" t="s">
        <v>837</v>
      </c>
      <c r="B1535" s="7">
        <v>23.4</v>
      </c>
      <c r="C1535" s="7">
        <v>4.47</v>
      </c>
      <c r="D1535" s="7" t="s">
        <v>2380</v>
      </c>
      <c r="E1535" s="7" t="s">
        <v>2380</v>
      </c>
      <c r="F1535" s="7" t="s">
        <v>2380</v>
      </c>
      <c r="G1535" s="7">
        <f>IF('OG Medical Examinations'!G1535="No major surgery",0,VALUE('OG Medical Examinations'!G1535))</f>
        <v>0</v>
      </c>
      <c r="H1535" s="7" t="s">
        <v>2380</v>
      </c>
      <c r="I1535" s="7" t="str">
        <f t="shared" si="23"/>
        <v>Normal Weight</v>
      </c>
    </row>
    <row r="1536" spans="1:9" x14ac:dyDescent="0.25">
      <c r="A1536" s="7" t="s">
        <v>836</v>
      </c>
      <c r="B1536" s="7">
        <v>33.44</v>
      </c>
      <c r="C1536" s="7">
        <v>4.54</v>
      </c>
      <c r="D1536" s="7" t="s">
        <v>2380</v>
      </c>
      <c r="E1536" s="7" t="s">
        <v>2380</v>
      </c>
      <c r="F1536" s="7" t="s">
        <v>2380</v>
      </c>
      <c r="G1536" s="7">
        <f>IF('OG Medical Examinations'!G1536="No major surgery",0,VALUE('OG Medical Examinations'!G1536))</f>
        <v>0</v>
      </c>
      <c r="H1536" s="7" t="s">
        <v>2380</v>
      </c>
      <c r="I1536" s="7" t="str">
        <f t="shared" si="23"/>
        <v>Obesity</v>
      </c>
    </row>
    <row r="1537" spans="1:9" x14ac:dyDescent="0.25">
      <c r="A1537" s="7" t="s">
        <v>835</v>
      </c>
      <c r="B1537" s="7">
        <v>21.12</v>
      </c>
      <c r="C1537" s="7">
        <v>4.99</v>
      </c>
      <c r="D1537" s="7" t="s">
        <v>2380</v>
      </c>
      <c r="E1537" s="7" t="s">
        <v>2380</v>
      </c>
      <c r="F1537" s="7" t="s">
        <v>2380</v>
      </c>
      <c r="G1537" s="7">
        <f>IF('OG Medical Examinations'!G1537="No major surgery",0,VALUE('OG Medical Examinations'!G1537))</f>
        <v>1</v>
      </c>
      <c r="H1537" s="7" t="s">
        <v>2380</v>
      </c>
      <c r="I1537" s="7" t="str">
        <f t="shared" si="23"/>
        <v>Normal Weight</v>
      </c>
    </row>
    <row r="1538" spans="1:9" x14ac:dyDescent="0.25">
      <c r="A1538" s="7" t="s">
        <v>834</v>
      </c>
      <c r="B1538" s="7">
        <v>18.48</v>
      </c>
      <c r="C1538" s="7">
        <v>10.84</v>
      </c>
      <c r="D1538" s="7" t="s">
        <v>2383</v>
      </c>
      <c r="E1538" s="7" t="s">
        <v>2380</v>
      </c>
      <c r="F1538" s="7" t="s">
        <v>2380</v>
      </c>
      <c r="G1538" s="7">
        <f>IF('OG Medical Examinations'!G1538="No major surgery",0,VALUE('OG Medical Examinations'!G1538))</f>
        <v>2</v>
      </c>
      <c r="H1538" s="7" t="s">
        <v>2380</v>
      </c>
      <c r="I1538" s="7" t="str">
        <f t="shared" ref="I1538:I1601" si="24">IF(B1538&lt;18.5,"Underweight",IF(B1538&lt;25,"Normal Weight",IF(B1538&lt;30,"Overweight","Obesity")))</f>
        <v>Underweight</v>
      </c>
    </row>
    <row r="1539" spans="1:9" x14ac:dyDescent="0.25">
      <c r="A1539" s="7" t="s">
        <v>833</v>
      </c>
      <c r="B1539" s="7">
        <v>16.815000000000001</v>
      </c>
      <c r="C1539" s="7">
        <v>5.63</v>
      </c>
      <c r="D1539" s="7" t="s">
        <v>2380</v>
      </c>
      <c r="E1539" s="7" t="s">
        <v>2380</v>
      </c>
      <c r="F1539" s="7" t="s">
        <v>2380</v>
      </c>
      <c r="G1539" s="7">
        <f>IF('OG Medical Examinations'!G1539="No major surgery",0,VALUE('OG Medical Examinations'!G1539))</f>
        <v>1</v>
      </c>
      <c r="H1539" s="7" t="s">
        <v>2380</v>
      </c>
      <c r="I1539" s="7" t="str">
        <f t="shared" si="24"/>
        <v>Underweight</v>
      </c>
    </row>
    <row r="1540" spans="1:9" x14ac:dyDescent="0.25">
      <c r="A1540" s="7" t="s">
        <v>832</v>
      </c>
      <c r="B1540" s="7">
        <v>26.72</v>
      </c>
      <c r="C1540" s="7">
        <v>4.1399999999999997</v>
      </c>
      <c r="D1540" s="7" t="s">
        <v>2380</v>
      </c>
      <c r="E1540" s="7" t="s">
        <v>2380</v>
      </c>
      <c r="F1540" s="7" t="s">
        <v>2380</v>
      </c>
      <c r="G1540" s="7">
        <f>IF('OG Medical Examinations'!G1540="No major surgery",0,VALUE('OG Medical Examinations'!G1540))</f>
        <v>0</v>
      </c>
      <c r="H1540" s="7" t="s">
        <v>2380</v>
      </c>
      <c r="I1540" s="7" t="str">
        <f t="shared" si="24"/>
        <v>Overweight</v>
      </c>
    </row>
    <row r="1541" spans="1:9" x14ac:dyDescent="0.25">
      <c r="A1541" s="7" t="s">
        <v>831</v>
      </c>
      <c r="B1541" s="7">
        <v>41.42</v>
      </c>
      <c r="C1541" s="7">
        <v>5.17</v>
      </c>
      <c r="D1541" s="7" t="s">
        <v>2380</v>
      </c>
      <c r="E1541" s="7" t="s">
        <v>2380</v>
      </c>
      <c r="F1541" s="7" t="s">
        <v>2383</v>
      </c>
      <c r="G1541" s="7">
        <f>IF('OG Medical Examinations'!G1541="No major surgery",0,VALUE('OG Medical Examinations'!G1541))</f>
        <v>1</v>
      </c>
      <c r="H1541" s="7" t="s">
        <v>2380</v>
      </c>
      <c r="I1541" s="7" t="str">
        <f t="shared" si="24"/>
        <v>Obesity</v>
      </c>
    </row>
    <row r="1542" spans="1:9" x14ac:dyDescent="0.25">
      <c r="A1542" s="7" t="s">
        <v>830</v>
      </c>
      <c r="B1542" s="7">
        <v>20.69</v>
      </c>
      <c r="C1542" s="7">
        <v>6.93</v>
      </c>
      <c r="D1542" s="7" t="s">
        <v>2380</v>
      </c>
      <c r="E1542" s="7" t="s">
        <v>2380</v>
      </c>
      <c r="F1542" s="7" t="s">
        <v>2380</v>
      </c>
      <c r="G1542" s="7">
        <f>IF('OG Medical Examinations'!G1542="No major surgery",0,VALUE('OG Medical Examinations'!G1542))</f>
        <v>2</v>
      </c>
      <c r="H1542" s="7" t="s">
        <v>2380</v>
      </c>
      <c r="I1542" s="7" t="str">
        <f t="shared" si="24"/>
        <v>Normal Weight</v>
      </c>
    </row>
    <row r="1543" spans="1:9" x14ac:dyDescent="0.25">
      <c r="A1543" s="7" t="s">
        <v>829</v>
      </c>
      <c r="B1543" s="7">
        <v>41.23</v>
      </c>
      <c r="C1543" s="7">
        <v>4.24</v>
      </c>
      <c r="D1543" s="7" t="s">
        <v>2380</v>
      </c>
      <c r="E1543" s="7" t="s">
        <v>2380</v>
      </c>
      <c r="F1543" s="7" t="s">
        <v>2380</v>
      </c>
      <c r="G1543" s="7">
        <f>IF('OG Medical Examinations'!G1543="No major surgery",0,VALUE('OG Medical Examinations'!G1543))</f>
        <v>0</v>
      </c>
      <c r="H1543" s="7" t="s">
        <v>2380</v>
      </c>
      <c r="I1543" s="7" t="str">
        <f t="shared" si="24"/>
        <v>Obesity</v>
      </c>
    </row>
    <row r="1544" spans="1:9" x14ac:dyDescent="0.25">
      <c r="A1544" s="7" t="s">
        <v>828</v>
      </c>
      <c r="B1544" s="7">
        <v>29.9</v>
      </c>
      <c r="C1544" s="7">
        <v>5.91</v>
      </c>
      <c r="D1544" s="7" t="s">
        <v>2380</v>
      </c>
      <c r="E1544" s="7" t="s">
        <v>2380</v>
      </c>
      <c r="F1544" s="7" t="s">
        <v>2380</v>
      </c>
      <c r="G1544" s="7">
        <f>IF('OG Medical Examinations'!G1544="No major surgery",0,VALUE('OG Medical Examinations'!G1544))</f>
        <v>0</v>
      </c>
      <c r="H1544" s="7" t="s">
        <v>2380</v>
      </c>
      <c r="I1544" s="7" t="str">
        <f t="shared" si="24"/>
        <v>Overweight</v>
      </c>
    </row>
    <row r="1545" spans="1:9" x14ac:dyDescent="0.25">
      <c r="A1545" s="7" t="s">
        <v>827</v>
      </c>
      <c r="B1545" s="7">
        <v>34.104999999999997</v>
      </c>
      <c r="C1545" s="7">
        <v>5.93</v>
      </c>
      <c r="D1545" s="7" t="s">
        <v>2380</v>
      </c>
      <c r="E1545" s="7" t="s">
        <v>2380</v>
      </c>
      <c r="F1545" s="7" t="s">
        <v>2380</v>
      </c>
      <c r="G1545" s="7">
        <f>IF('OG Medical Examinations'!G1545="No major surgery",0,VALUE('OG Medical Examinations'!G1545))</f>
        <v>0</v>
      </c>
      <c r="H1545" s="7" t="s">
        <v>2380</v>
      </c>
      <c r="I1545" s="7" t="str">
        <f t="shared" si="24"/>
        <v>Obesity</v>
      </c>
    </row>
    <row r="1546" spans="1:9" x14ac:dyDescent="0.25">
      <c r="A1546" s="7" t="s">
        <v>826</v>
      </c>
      <c r="B1546" s="7">
        <v>24.97</v>
      </c>
      <c r="C1546" s="7">
        <v>5.66</v>
      </c>
      <c r="D1546" s="7" t="s">
        <v>2380</v>
      </c>
      <c r="E1546" s="7" t="s">
        <v>2380</v>
      </c>
      <c r="F1546" s="7" t="s">
        <v>2380</v>
      </c>
      <c r="G1546" s="7">
        <f>IF('OG Medical Examinations'!G1546="No major surgery",0,VALUE('OG Medical Examinations'!G1546))</f>
        <v>0</v>
      </c>
      <c r="H1546" s="7" t="s">
        <v>2380</v>
      </c>
      <c r="I1546" s="7" t="str">
        <f t="shared" si="24"/>
        <v>Normal Weight</v>
      </c>
    </row>
    <row r="1547" spans="1:9" x14ac:dyDescent="0.25">
      <c r="A1547" s="7" t="s">
        <v>825</v>
      </c>
      <c r="B1547" s="7">
        <v>34.799999999999997</v>
      </c>
      <c r="C1547" s="7">
        <v>4.1900000000000004</v>
      </c>
      <c r="D1547" s="7" t="s">
        <v>2380</v>
      </c>
      <c r="E1547" s="7" t="s">
        <v>2380</v>
      </c>
      <c r="F1547" s="7" t="s">
        <v>2380</v>
      </c>
      <c r="G1547" s="7">
        <f>IF('OG Medical Examinations'!G1547="No major surgery",0,VALUE('OG Medical Examinations'!G1547))</f>
        <v>1</v>
      </c>
      <c r="H1547" s="7" t="s">
        <v>2380</v>
      </c>
      <c r="I1547" s="7" t="str">
        <f t="shared" si="24"/>
        <v>Obesity</v>
      </c>
    </row>
    <row r="1548" spans="1:9" x14ac:dyDescent="0.25">
      <c r="A1548" s="7" t="s">
        <v>824</v>
      </c>
      <c r="B1548" s="7">
        <v>32.965000000000003</v>
      </c>
      <c r="C1548" s="7">
        <v>9.2100000000000009</v>
      </c>
      <c r="D1548" s="7" t="s">
        <v>2383</v>
      </c>
      <c r="E1548" s="7" t="s">
        <v>2380</v>
      </c>
      <c r="F1548" s="7" t="s">
        <v>2380</v>
      </c>
      <c r="G1548" s="7">
        <f>IF('OG Medical Examinations'!G1548="No major surgery",0,VALUE('OG Medical Examinations'!G1548))</f>
        <v>0</v>
      </c>
      <c r="H1548" s="7" t="s">
        <v>2380</v>
      </c>
      <c r="I1548" s="7" t="str">
        <f t="shared" si="24"/>
        <v>Obesity</v>
      </c>
    </row>
    <row r="1549" spans="1:9" x14ac:dyDescent="0.25">
      <c r="A1549" s="7" t="s">
        <v>823</v>
      </c>
      <c r="B1549" s="7">
        <v>27.265000000000001</v>
      </c>
      <c r="C1549" s="7">
        <v>5.51</v>
      </c>
      <c r="D1549" s="7" t="s">
        <v>2380</v>
      </c>
      <c r="E1549" s="7" t="s">
        <v>2380</v>
      </c>
      <c r="F1549" s="7" t="s">
        <v>2380</v>
      </c>
      <c r="G1549" s="7">
        <f>IF('OG Medical Examinations'!G1549="No major surgery",0,VALUE('OG Medical Examinations'!G1549))</f>
        <v>1</v>
      </c>
      <c r="H1549" s="7" t="s">
        <v>2380</v>
      </c>
      <c r="I1549" s="7" t="str">
        <f t="shared" si="24"/>
        <v>Overweight</v>
      </c>
    </row>
    <row r="1550" spans="1:9" x14ac:dyDescent="0.25">
      <c r="A1550" s="7" t="s">
        <v>822</v>
      </c>
      <c r="B1550" s="7">
        <v>17.059999999999999</v>
      </c>
      <c r="C1550" s="7">
        <v>8.5</v>
      </c>
      <c r="D1550" s="7" t="s">
        <v>2380</v>
      </c>
      <c r="E1550" s="7" t="s">
        <v>2380</v>
      </c>
      <c r="F1550" s="7" t="s">
        <v>2380</v>
      </c>
      <c r="G1550" s="7">
        <f>IF('OG Medical Examinations'!G1550="No major surgery",0,VALUE('OG Medical Examinations'!G1550))</f>
        <v>0</v>
      </c>
      <c r="H1550" s="7" t="s">
        <v>2380</v>
      </c>
      <c r="I1550" s="7" t="str">
        <f t="shared" si="24"/>
        <v>Underweight</v>
      </c>
    </row>
    <row r="1551" spans="1:9" x14ac:dyDescent="0.25">
      <c r="A1551" s="7" t="s">
        <v>821</v>
      </c>
      <c r="B1551" s="7">
        <v>36.29</v>
      </c>
      <c r="C1551" s="7">
        <v>6.23</v>
      </c>
      <c r="D1551" s="7" t="s">
        <v>2380</v>
      </c>
      <c r="E1551" s="7" t="s">
        <v>2380</v>
      </c>
      <c r="F1551" s="7" t="s">
        <v>2380</v>
      </c>
      <c r="G1551" s="7">
        <f>IF('OG Medical Examinations'!G1551="No major surgery",0,VALUE('OG Medical Examinations'!G1551))</f>
        <v>0</v>
      </c>
      <c r="H1551" s="7" t="s">
        <v>2380</v>
      </c>
      <c r="I1551" s="7" t="str">
        <f t="shared" si="24"/>
        <v>Obesity</v>
      </c>
    </row>
    <row r="1552" spans="1:9" x14ac:dyDescent="0.25">
      <c r="A1552" s="7" t="s">
        <v>820</v>
      </c>
      <c r="B1552" s="7">
        <v>28.594999999999999</v>
      </c>
      <c r="C1552" s="7">
        <v>8.5299999999999994</v>
      </c>
      <c r="D1552" s="7" t="s">
        <v>2383</v>
      </c>
      <c r="E1552" s="7" t="s">
        <v>2380</v>
      </c>
      <c r="F1552" s="7" t="s">
        <v>2380</v>
      </c>
      <c r="G1552" s="7">
        <f>IF('OG Medical Examinations'!G1552="No major surgery",0,VALUE('OG Medical Examinations'!G1552))</f>
        <v>1</v>
      </c>
      <c r="H1552" s="7" t="s">
        <v>2380</v>
      </c>
      <c r="I1552" s="7" t="str">
        <f t="shared" si="24"/>
        <v>Overweight</v>
      </c>
    </row>
    <row r="1553" spans="1:9" x14ac:dyDescent="0.25">
      <c r="A1553" s="7" t="s">
        <v>819</v>
      </c>
      <c r="B1553" s="7">
        <v>17.8</v>
      </c>
      <c r="C1553" s="7">
        <v>5.75</v>
      </c>
      <c r="D1553" s="7" t="s">
        <v>2383</v>
      </c>
      <c r="E1553" s="7" t="s">
        <v>2380</v>
      </c>
      <c r="F1553" s="7" t="s">
        <v>2383</v>
      </c>
      <c r="G1553" s="7">
        <f>IF('OG Medical Examinations'!G1553="No major surgery",0,VALUE('OG Medical Examinations'!G1553))</f>
        <v>1</v>
      </c>
      <c r="H1553" s="7" t="s">
        <v>2380</v>
      </c>
      <c r="I1553" s="7" t="str">
        <f t="shared" si="24"/>
        <v>Underweight</v>
      </c>
    </row>
    <row r="1554" spans="1:9" x14ac:dyDescent="0.25">
      <c r="A1554" s="7" t="s">
        <v>818</v>
      </c>
      <c r="B1554" s="7">
        <v>21.4</v>
      </c>
      <c r="C1554" s="7">
        <v>5.6</v>
      </c>
      <c r="D1554" s="7" t="s">
        <v>2380</v>
      </c>
      <c r="E1554" s="7" t="s">
        <v>2380</v>
      </c>
      <c r="F1554" s="7" t="s">
        <v>2380</v>
      </c>
      <c r="G1554" s="7">
        <f>IF('OG Medical Examinations'!G1554="No major surgery",0,VALUE('OG Medical Examinations'!G1554))</f>
        <v>0</v>
      </c>
      <c r="H1554" s="7" t="s">
        <v>2380</v>
      </c>
      <c r="I1554" s="7" t="str">
        <f t="shared" si="24"/>
        <v>Normal Weight</v>
      </c>
    </row>
    <row r="1555" spans="1:9" x14ac:dyDescent="0.25">
      <c r="A1555" s="7" t="s">
        <v>817</v>
      </c>
      <c r="B1555" s="7">
        <v>23.01</v>
      </c>
      <c r="C1555" s="7">
        <v>4.68</v>
      </c>
      <c r="D1555" s="7" t="s">
        <v>2380</v>
      </c>
      <c r="E1555" s="7" t="s">
        <v>2380</v>
      </c>
      <c r="F1555" s="7" t="s">
        <v>2380</v>
      </c>
      <c r="G1555" s="7">
        <f>IF('OG Medical Examinations'!G1555="No major surgery",0,VALUE('OG Medical Examinations'!G1555))</f>
        <v>0</v>
      </c>
      <c r="H1555" s="7" t="s">
        <v>2380</v>
      </c>
      <c r="I1555" s="7" t="str">
        <f t="shared" si="24"/>
        <v>Normal Weight</v>
      </c>
    </row>
    <row r="1556" spans="1:9" x14ac:dyDescent="0.25">
      <c r="A1556" s="7" t="s">
        <v>816</v>
      </c>
      <c r="B1556" s="7">
        <v>19.86</v>
      </c>
      <c r="C1556" s="7">
        <v>5.62</v>
      </c>
      <c r="D1556" s="7" t="s">
        <v>2383</v>
      </c>
      <c r="E1556" s="7" t="s">
        <v>2380</v>
      </c>
      <c r="F1556" s="7" t="s">
        <v>2380</v>
      </c>
      <c r="G1556" s="7">
        <f>IF('OG Medical Examinations'!G1556="No major surgery",0,VALUE('OG Medical Examinations'!G1556))</f>
        <v>0</v>
      </c>
      <c r="H1556" s="7" t="s">
        <v>2380</v>
      </c>
      <c r="I1556" s="7" t="str">
        <f t="shared" si="24"/>
        <v>Normal Weight</v>
      </c>
    </row>
    <row r="1557" spans="1:9" x14ac:dyDescent="0.25">
      <c r="A1557" s="7" t="s">
        <v>815</v>
      </c>
      <c r="B1557" s="7">
        <v>33.58</v>
      </c>
      <c r="C1557" s="7">
        <v>5.08</v>
      </c>
      <c r="D1557" s="7" t="s">
        <v>2380</v>
      </c>
      <c r="E1557" s="7" t="s">
        <v>2380</v>
      </c>
      <c r="F1557" s="7" t="s">
        <v>2380</v>
      </c>
      <c r="G1557" s="7">
        <f>IF('OG Medical Examinations'!G1557="No major surgery",0,VALUE('OG Medical Examinations'!G1557))</f>
        <v>0</v>
      </c>
      <c r="H1557" s="7" t="s">
        <v>2380</v>
      </c>
      <c r="I1557" s="7" t="str">
        <f t="shared" si="24"/>
        <v>Obesity</v>
      </c>
    </row>
    <row r="1558" spans="1:9" x14ac:dyDescent="0.25">
      <c r="A1558" s="7" t="s">
        <v>814</v>
      </c>
      <c r="B1558" s="7">
        <v>29.81</v>
      </c>
      <c r="C1558" s="7">
        <v>5.28</v>
      </c>
      <c r="D1558" s="7" t="s">
        <v>2380</v>
      </c>
      <c r="E1558" s="7" t="s">
        <v>2380</v>
      </c>
      <c r="F1558" s="7" t="s">
        <v>2380</v>
      </c>
      <c r="G1558" s="7">
        <f>IF('OG Medical Examinations'!G1558="No major surgery",0,VALUE('OG Medical Examinations'!G1558))</f>
        <v>0</v>
      </c>
      <c r="H1558" s="7" t="s">
        <v>2380</v>
      </c>
      <c r="I1558" s="7" t="str">
        <f t="shared" si="24"/>
        <v>Overweight</v>
      </c>
    </row>
    <row r="1559" spans="1:9" x14ac:dyDescent="0.25">
      <c r="A1559" s="7" t="s">
        <v>813</v>
      </c>
      <c r="B1559" s="7">
        <v>27.4</v>
      </c>
      <c r="C1559" s="7">
        <v>4.6100000000000003</v>
      </c>
      <c r="D1559" s="7" t="s">
        <v>2380</v>
      </c>
      <c r="E1559" s="7" t="s">
        <v>2380</v>
      </c>
      <c r="F1559" s="7" t="s">
        <v>2380</v>
      </c>
      <c r="G1559" s="7">
        <f>IF('OG Medical Examinations'!G1559="No major surgery",0,VALUE('OG Medical Examinations'!G1559))</f>
        <v>0</v>
      </c>
      <c r="H1559" s="7" t="s">
        <v>2380</v>
      </c>
      <c r="I1559" s="7" t="str">
        <f t="shared" si="24"/>
        <v>Overweight</v>
      </c>
    </row>
    <row r="1560" spans="1:9" x14ac:dyDescent="0.25">
      <c r="A1560" s="7" t="s">
        <v>812</v>
      </c>
      <c r="B1560" s="7">
        <v>17.98</v>
      </c>
      <c r="C1560" s="7">
        <v>6.57</v>
      </c>
      <c r="D1560" s="7" t="s">
        <v>2383</v>
      </c>
      <c r="E1560" s="7" t="s">
        <v>2380</v>
      </c>
      <c r="F1560" s="7" t="s">
        <v>2380</v>
      </c>
      <c r="G1560" s="7">
        <f>IF('OG Medical Examinations'!G1560="No major surgery",0,VALUE('OG Medical Examinations'!G1560))</f>
        <v>2</v>
      </c>
      <c r="H1560" s="7" t="s">
        <v>2380</v>
      </c>
      <c r="I1560" s="7" t="str">
        <f t="shared" si="24"/>
        <v>Underweight</v>
      </c>
    </row>
    <row r="1561" spans="1:9" x14ac:dyDescent="0.25">
      <c r="A1561" s="7" t="s">
        <v>811</v>
      </c>
      <c r="B1561" s="7">
        <v>37.9</v>
      </c>
      <c r="C1561" s="7">
        <v>5.83</v>
      </c>
      <c r="D1561" s="7" t="s">
        <v>2380</v>
      </c>
      <c r="E1561" s="7" t="s">
        <v>2380</v>
      </c>
      <c r="F1561" s="7" t="s">
        <v>2380</v>
      </c>
      <c r="G1561" s="7">
        <f>IF('OG Medical Examinations'!G1561="No major surgery",0,VALUE('OG Medical Examinations'!G1561))</f>
        <v>0</v>
      </c>
      <c r="H1561" s="7" t="s">
        <v>2380</v>
      </c>
      <c r="I1561" s="7" t="str">
        <f t="shared" si="24"/>
        <v>Obesity</v>
      </c>
    </row>
    <row r="1562" spans="1:9" x14ac:dyDescent="0.25">
      <c r="A1562" s="7" t="s">
        <v>810</v>
      </c>
      <c r="B1562" s="7">
        <v>25.27</v>
      </c>
      <c r="C1562" s="7">
        <v>6.98</v>
      </c>
      <c r="D1562" s="7" t="s">
        <v>2383</v>
      </c>
      <c r="E1562" s="7" t="s">
        <v>2380</v>
      </c>
      <c r="F1562" s="7" t="s">
        <v>2380</v>
      </c>
      <c r="G1562" s="7">
        <f>IF('OG Medical Examinations'!G1562="No major surgery",0,VALUE('OG Medical Examinations'!G1562))</f>
        <v>0</v>
      </c>
      <c r="H1562" s="7" t="s">
        <v>2380</v>
      </c>
      <c r="I1562" s="7" t="str">
        <f t="shared" si="24"/>
        <v>Overweight</v>
      </c>
    </row>
    <row r="1563" spans="1:9" x14ac:dyDescent="0.25">
      <c r="A1563" s="7" t="s">
        <v>809</v>
      </c>
      <c r="B1563" s="7">
        <v>29.26</v>
      </c>
      <c r="C1563" s="7">
        <v>4.03</v>
      </c>
      <c r="D1563" s="7" t="s">
        <v>2380</v>
      </c>
      <c r="E1563" s="7" t="s">
        <v>2380</v>
      </c>
      <c r="F1563" s="7" t="s">
        <v>2380</v>
      </c>
      <c r="G1563" s="7">
        <f>IF('OG Medical Examinations'!G1563="No major surgery",0,VALUE('OG Medical Examinations'!G1563))</f>
        <v>1</v>
      </c>
      <c r="H1563" s="7" t="s">
        <v>2380</v>
      </c>
      <c r="I1563" s="7" t="str">
        <f t="shared" si="24"/>
        <v>Overweight</v>
      </c>
    </row>
    <row r="1564" spans="1:9" x14ac:dyDescent="0.25">
      <c r="A1564" s="7" t="s">
        <v>808</v>
      </c>
      <c r="B1564" s="7">
        <v>27.835000000000001</v>
      </c>
      <c r="C1564" s="7">
        <v>4.5599999999999996</v>
      </c>
      <c r="D1564" s="7" t="s">
        <v>2380</v>
      </c>
      <c r="E1564" s="7" t="s">
        <v>2380</v>
      </c>
      <c r="F1564" s="7" t="s">
        <v>2380</v>
      </c>
      <c r="G1564" s="7">
        <f>IF('OG Medical Examinations'!G1564="No major surgery",0,VALUE('OG Medical Examinations'!G1564))</f>
        <v>1</v>
      </c>
      <c r="H1564" s="7" t="s">
        <v>2380</v>
      </c>
      <c r="I1564" s="7" t="str">
        <f t="shared" si="24"/>
        <v>Overweight</v>
      </c>
    </row>
    <row r="1565" spans="1:9" x14ac:dyDescent="0.25">
      <c r="A1565" s="7" t="s">
        <v>807</v>
      </c>
      <c r="B1565" s="7">
        <v>46.53</v>
      </c>
      <c r="C1565" s="7">
        <v>5.38</v>
      </c>
      <c r="D1565" s="7" t="s">
        <v>2383</v>
      </c>
      <c r="E1565" s="7" t="s">
        <v>2380</v>
      </c>
      <c r="F1565" s="7" t="s">
        <v>2380</v>
      </c>
      <c r="G1565" s="7">
        <f>IF('OG Medical Examinations'!G1565="No major surgery",0,VALUE('OG Medical Examinations'!G1565))</f>
        <v>0</v>
      </c>
      <c r="H1565" s="7" t="s">
        <v>2380</v>
      </c>
      <c r="I1565" s="7" t="str">
        <f t="shared" si="24"/>
        <v>Obesity</v>
      </c>
    </row>
    <row r="1566" spans="1:9" x14ac:dyDescent="0.25">
      <c r="A1566" s="7" t="s">
        <v>806</v>
      </c>
      <c r="B1566" s="7">
        <v>20.58</v>
      </c>
      <c r="C1566" s="7">
        <v>11.04</v>
      </c>
      <c r="D1566" s="7" t="s">
        <v>2383</v>
      </c>
      <c r="E1566" s="7" t="s">
        <v>2380</v>
      </c>
      <c r="F1566" s="7" t="s">
        <v>2380</v>
      </c>
      <c r="G1566" s="7">
        <f>IF('OG Medical Examinations'!G1566="No major surgery",0,VALUE('OG Medical Examinations'!G1566))</f>
        <v>1</v>
      </c>
      <c r="H1566" s="7" t="s">
        <v>2380</v>
      </c>
      <c r="I1566" s="7" t="str">
        <f t="shared" si="24"/>
        <v>Normal Weight</v>
      </c>
    </row>
    <row r="1567" spans="1:9" x14ac:dyDescent="0.25">
      <c r="A1567" s="7" t="s">
        <v>805</v>
      </c>
      <c r="B1567" s="7">
        <v>19.53</v>
      </c>
      <c r="C1567" s="7">
        <v>6.09</v>
      </c>
      <c r="D1567" s="7" t="s">
        <v>2383</v>
      </c>
      <c r="E1567" s="7" t="s">
        <v>2380</v>
      </c>
      <c r="F1567" s="7" t="s">
        <v>2380</v>
      </c>
      <c r="G1567" s="7">
        <f>IF('OG Medical Examinations'!G1567="No major surgery",0,VALUE('OG Medical Examinations'!G1567))</f>
        <v>0</v>
      </c>
      <c r="H1567" s="7" t="s">
        <v>2380</v>
      </c>
      <c r="I1567" s="7" t="str">
        <f t="shared" si="24"/>
        <v>Normal Weight</v>
      </c>
    </row>
    <row r="1568" spans="1:9" x14ac:dyDescent="0.25">
      <c r="A1568" s="7" t="s">
        <v>804</v>
      </c>
      <c r="B1568" s="7">
        <v>27.7</v>
      </c>
      <c r="C1568" s="7">
        <v>4.71</v>
      </c>
      <c r="D1568" s="7" t="s">
        <v>2380</v>
      </c>
      <c r="E1568" s="7" t="s">
        <v>2380</v>
      </c>
      <c r="F1568" s="7" t="s">
        <v>2380</v>
      </c>
      <c r="G1568" s="7">
        <f>IF('OG Medical Examinations'!G1568="No major surgery",0,VALUE('OG Medical Examinations'!G1568))</f>
        <v>1</v>
      </c>
      <c r="H1568" s="7" t="s">
        <v>2380</v>
      </c>
      <c r="I1568" s="7" t="str">
        <f t="shared" si="24"/>
        <v>Overweight</v>
      </c>
    </row>
    <row r="1569" spans="1:9" x14ac:dyDescent="0.25">
      <c r="A1569" s="7" t="s">
        <v>803</v>
      </c>
      <c r="B1569" s="7">
        <v>18.920000000000002</v>
      </c>
      <c r="C1569" s="7">
        <v>8.18</v>
      </c>
      <c r="D1569" s="7" t="s">
        <v>2380</v>
      </c>
      <c r="E1569" s="7" t="s">
        <v>2380</v>
      </c>
      <c r="F1569" s="7" t="s">
        <v>2380</v>
      </c>
      <c r="G1569" s="7">
        <f>IF('OG Medical Examinations'!G1569="No major surgery",0,VALUE('OG Medical Examinations'!G1569))</f>
        <v>0</v>
      </c>
      <c r="H1569" s="7" t="s">
        <v>2380</v>
      </c>
      <c r="I1569" s="7" t="str">
        <f t="shared" si="24"/>
        <v>Normal Weight</v>
      </c>
    </row>
    <row r="1570" spans="1:9" x14ac:dyDescent="0.25">
      <c r="A1570" s="7" t="s">
        <v>802</v>
      </c>
      <c r="B1570" s="7">
        <v>17.760000000000002</v>
      </c>
      <c r="C1570" s="7">
        <v>11.18</v>
      </c>
      <c r="D1570" s="7" t="s">
        <v>2383</v>
      </c>
      <c r="E1570" s="7" t="s">
        <v>2380</v>
      </c>
      <c r="F1570" s="7" t="s">
        <v>2380</v>
      </c>
      <c r="G1570" s="7">
        <f>IF('OG Medical Examinations'!G1570="No major surgery",0,VALUE('OG Medical Examinations'!G1570))</f>
        <v>2</v>
      </c>
      <c r="H1570" s="7" t="s">
        <v>2380</v>
      </c>
      <c r="I1570" s="7" t="str">
        <f t="shared" si="24"/>
        <v>Underweight</v>
      </c>
    </row>
    <row r="1571" spans="1:9" x14ac:dyDescent="0.25">
      <c r="A1571" s="7" t="s">
        <v>801</v>
      </c>
      <c r="B1571" s="7">
        <v>29.83</v>
      </c>
      <c r="C1571" s="7">
        <v>5.03</v>
      </c>
      <c r="D1571" s="7" t="s">
        <v>2383</v>
      </c>
      <c r="E1571" s="7" t="s">
        <v>2380</v>
      </c>
      <c r="F1571" s="7" t="s">
        <v>2380</v>
      </c>
      <c r="G1571" s="7">
        <f>IF('OG Medical Examinations'!G1571="No major surgery",0,VALUE('OG Medical Examinations'!G1571))</f>
        <v>0</v>
      </c>
      <c r="H1571" s="7" t="s">
        <v>2380</v>
      </c>
      <c r="I1571" s="7" t="str">
        <f t="shared" si="24"/>
        <v>Overweight</v>
      </c>
    </row>
    <row r="1572" spans="1:9" x14ac:dyDescent="0.25">
      <c r="A1572" s="7" t="s">
        <v>800</v>
      </c>
      <c r="B1572" s="7">
        <v>23.465</v>
      </c>
      <c r="C1572" s="7">
        <v>5.56</v>
      </c>
      <c r="D1572" s="7" t="s">
        <v>2380</v>
      </c>
      <c r="E1572" s="7" t="s">
        <v>2380</v>
      </c>
      <c r="F1572" s="7" t="s">
        <v>2380</v>
      </c>
      <c r="G1572" s="7">
        <f>IF('OG Medical Examinations'!G1572="No major surgery",0,VALUE('OG Medical Examinations'!G1572))</f>
        <v>1</v>
      </c>
      <c r="H1572" s="7" t="s">
        <v>2380</v>
      </c>
      <c r="I1572" s="7" t="str">
        <f t="shared" si="24"/>
        <v>Normal Weight</v>
      </c>
    </row>
    <row r="1573" spans="1:9" x14ac:dyDescent="0.25">
      <c r="A1573" s="7" t="s">
        <v>799</v>
      </c>
      <c r="B1573" s="7">
        <v>29.355</v>
      </c>
      <c r="C1573" s="7">
        <v>4.33</v>
      </c>
      <c r="D1573" s="7" t="s">
        <v>2380</v>
      </c>
      <c r="E1573" s="7" t="s">
        <v>2380</v>
      </c>
      <c r="F1573" s="7" t="s">
        <v>2380</v>
      </c>
      <c r="G1573" s="7">
        <f>IF('OG Medical Examinations'!G1573="No major surgery",0,VALUE('OG Medical Examinations'!G1573))</f>
        <v>0</v>
      </c>
      <c r="H1573" s="7" t="s">
        <v>2380</v>
      </c>
      <c r="I1573" s="7" t="str">
        <f t="shared" si="24"/>
        <v>Overweight</v>
      </c>
    </row>
    <row r="1574" spans="1:9" x14ac:dyDescent="0.25">
      <c r="A1574" s="7" t="s">
        <v>798</v>
      </c>
      <c r="B1574" s="7">
        <v>35.49</v>
      </c>
      <c r="C1574" s="7">
        <v>5.21</v>
      </c>
      <c r="D1574" s="7" t="s">
        <v>2383</v>
      </c>
      <c r="E1574" s="7" t="s">
        <v>2380</v>
      </c>
      <c r="F1574" s="7" t="s">
        <v>2383</v>
      </c>
      <c r="G1574" s="7">
        <f>IF('OG Medical Examinations'!G1574="No major surgery",0,VALUE('OG Medical Examinations'!G1574))</f>
        <v>1</v>
      </c>
      <c r="H1574" s="7" t="s">
        <v>2380</v>
      </c>
      <c r="I1574" s="7" t="str">
        <f t="shared" si="24"/>
        <v>Obesity</v>
      </c>
    </row>
    <row r="1575" spans="1:9" x14ac:dyDescent="0.25">
      <c r="A1575" s="7" t="s">
        <v>797</v>
      </c>
      <c r="B1575" s="7">
        <v>26.315000000000001</v>
      </c>
      <c r="C1575" s="7">
        <v>5.89</v>
      </c>
      <c r="D1575" s="7" t="s">
        <v>2380</v>
      </c>
      <c r="E1575" s="7" t="s">
        <v>2380</v>
      </c>
      <c r="F1575" s="7" t="s">
        <v>2380</v>
      </c>
      <c r="G1575" s="7">
        <f>IF('OG Medical Examinations'!G1575="No major surgery",0,VALUE('OG Medical Examinations'!G1575))</f>
        <v>0</v>
      </c>
      <c r="H1575" s="7" t="s">
        <v>2380</v>
      </c>
      <c r="I1575" s="7" t="str">
        <f t="shared" si="24"/>
        <v>Overweight</v>
      </c>
    </row>
    <row r="1576" spans="1:9" x14ac:dyDescent="0.25">
      <c r="A1576" s="7" t="s">
        <v>796</v>
      </c>
      <c r="B1576" s="7">
        <v>19.79</v>
      </c>
      <c r="C1576" s="7">
        <v>4.8099999999999996</v>
      </c>
      <c r="D1576" s="7" t="s">
        <v>2383</v>
      </c>
      <c r="E1576" s="7" t="s">
        <v>2380</v>
      </c>
      <c r="F1576" s="7" t="s">
        <v>2380</v>
      </c>
      <c r="G1576" s="7">
        <f>IF('OG Medical Examinations'!G1576="No major surgery",0,VALUE('OG Medical Examinations'!G1576))</f>
        <v>0</v>
      </c>
      <c r="H1576" s="7" t="s">
        <v>2380</v>
      </c>
      <c r="I1576" s="7" t="str">
        <f t="shared" si="24"/>
        <v>Normal Weight</v>
      </c>
    </row>
    <row r="1577" spans="1:9" x14ac:dyDescent="0.25">
      <c r="A1577" s="7" t="s">
        <v>795</v>
      </c>
      <c r="B1577" s="7">
        <v>40.564999999999998</v>
      </c>
      <c r="C1577" s="7">
        <v>5.66</v>
      </c>
      <c r="D1577" s="7" t="s">
        <v>2380</v>
      </c>
      <c r="E1577" s="7" t="s">
        <v>2380</v>
      </c>
      <c r="F1577" s="7" t="s">
        <v>2380</v>
      </c>
      <c r="G1577" s="7">
        <f>IF('OG Medical Examinations'!G1577="No major surgery",0,VALUE('OG Medical Examinations'!G1577))</f>
        <v>1</v>
      </c>
      <c r="H1577" s="7" t="s">
        <v>2380</v>
      </c>
      <c r="I1577" s="7" t="str">
        <f t="shared" si="24"/>
        <v>Obesity</v>
      </c>
    </row>
    <row r="1578" spans="1:9" x14ac:dyDescent="0.25">
      <c r="A1578" s="7" t="s">
        <v>794</v>
      </c>
      <c r="B1578" s="7">
        <v>18.03</v>
      </c>
      <c r="C1578" s="7">
        <v>10.66</v>
      </c>
      <c r="D1578" s="7" t="s">
        <v>2383</v>
      </c>
      <c r="E1578" s="7" t="s">
        <v>2380</v>
      </c>
      <c r="F1578" s="7" t="s">
        <v>2380</v>
      </c>
      <c r="G1578" s="7">
        <f>IF('OG Medical Examinations'!G1578="No major surgery",0,VALUE('OG Medical Examinations'!G1578))</f>
        <v>2</v>
      </c>
      <c r="H1578" s="7" t="s">
        <v>2380</v>
      </c>
      <c r="I1578" s="7" t="str">
        <f t="shared" si="24"/>
        <v>Underweight</v>
      </c>
    </row>
    <row r="1579" spans="1:9" x14ac:dyDescent="0.25">
      <c r="A1579" s="7" t="s">
        <v>793</v>
      </c>
      <c r="B1579" s="7">
        <v>34.65</v>
      </c>
      <c r="C1579" s="7">
        <v>5.98</v>
      </c>
      <c r="D1579" s="7" t="s">
        <v>2383</v>
      </c>
      <c r="E1579" s="7" t="s">
        <v>2380</v>
      </c>
      <c r="F1579" s="7" t="s">
        <v>2380</v>
      </c>
      <c r="G1579" s="7">
        <f>IF('OG Medical Examinations'!G1579="No major surgery",0,VALUE('OG Medical Examinations'!G1579))</f>
        <v>0</v>
      </c>
      <c r="H1579" s="7" t="s">
        <v>2380</v>
      </c>
      <c r="I1579" s="7" t="str">
        <f t="shared" si="24"/>
        <v>Obesity</v>
      </c>
    </row>
    <row r="1580" spans="1:9" x14ac:dyDescent="0.25">
      <c r="A1580" s="7" t="s">
        <v>792</v>
      </c>
      <c r="B1580" s="7">
        <v>42.94</v>
      </c>
      <c r="C1580" s="7">
        <v>4.34</v>
      </c>
      <c r="D1580" s="7" t="s">
        <v>2380</v>
      </c>
      <c r="E1580" s="7" t="s">
        <v>2380</v>
      </c>
      <c r="F1580" s="7" t="s">
        <v>2380</v>
      </c>
      <c r="G1580" s="7">
        <f>IF('OG Medical Examinations'!G1580="No major surgery",0,VALUE('OG Medical Examinations'!G1580))</f>
        <v>0</v>
      </c>
      <c r="H1580" s="7" t="s">
        <v>2380</v>
      </c>
      <c r="I1580" s="7" t="str">
        <f t="shared" si="24"/>
        <v>Obesity</v>
      </c>
    </row>
    <row r="1581" spans="1:9" x14ac:dyDescent="0.25">
      <c r="A1581" s="7" t="s">
        <v>791</v>
      </c>
      <c r="B1581" s="7">
        <v>31.254999999999999</v>
      </c>
      <c r="C1581" s="7">
        <v>5.17</v>
      </c>
      <c r="D1581" s="7" t="s">
        <v>2380</v>
      </c>
      <c r="E1581" s="7" t="s">
        <v>2380</v>
      </c>
      <c r="F1581" s="7" t="s">
        <v>2380</v>
      </c>
      <c r="G1581" s="7">
        <f>IF('OG Medical Examinations'!G1581="No major surgery",0,VALUE('OG Medical Examinations'!G1581))</f>
        <v>0</v>
      </c>
      <c r="H1581" s="7" t="s">
        <v>2380</v>
      </c>
      <c r="I1581" s="7" t="str">
        <f t="shared" si="24"/>
        <v>Obesity</v>
      </c>
    </row>
    <row r="1582" spans="1:9" x14ac:dyDescent="0.25">
      <c r="A1582" s="7" t="s">
        <v>790</v>
      </c>
      <c r="B1582" s="7">
        <v>45.43</v>
      </c>
      <c r="C1582" s="7">
        <v>4.2300000000000004</v>
      </c>
      <c r="D1582" s="7" t="s">
        <v>2383</v>
      </c>
      <c r="E1582" s="7" t="s">
        <v>2380</v>
      </c>
      <c r="F1582" s="7" t="s">
        <v>2383</v>
      </c>
      <c r="G1582" s="7">
        <f>IF('OG Medical Examinations'!G1582="No major surgery",0,VALUE('OG Medical Examinations'!G1582))</f>
        <v>1</v>
      </c>
      <c r="H1582" s="7" t="s">
        <v>2380</v>
      </c>
      <c r="I1582" s="7" t="str">
        <f t="shared" si="24"/>
        <v>Obesity</v>
      </c>
    </row>
    <row r="1583" spans="1:9" x14ac:dyDescent="0.25">
      <c r="A1583" s="7" t="s">
        <v>789</v>
      </c>
      <c r="B1583" s="7">
        <v>32.340000000000003</v>
      </c>
      <c r="C1583" s="7">
        <v>4.88</v>
      </c>
      <c r="D1583" s="7" t="s">
        <v>2383</v>
      </c>
      <c r="E1583" s="7" t="s">
        <v>2380</v>
      </c>
      <c r="F1583" s="7" t="s">
        <v>2383</v>
      </c>
      <c r="G1583" s="7">
        <f>IF('OG Medical Examinations'!G1583="No major surgery",0,VALUE('OG Medical Examinations'!G1583))</f>
        <v>1</v>
      </c>
      <c r="H1583" s="7" t="s">
        <v>2380</v>
      </c>
      <c r="I1583" s="7" t="str">
        <f t="shared" si="24"/>
        <v>Obesity</v>
      </c>
    </row>
    <row r="1584" spans="1:9" x14ac:dyDescent="0.25">
      <c r="A1584" s="7" t="s">
        <v>788</v>
      </c>
      <c r="B1584" s="7">
        <v>25.46</v>
      </c>
      <c r="C1584" s="7">
        <v>9.7100000000000009</v>
      </c>
      <c r="D1584" s="7" t="s">
        <v>2383</v>
      </c>
      <c r="E1584" s="7" t="s">
        <v>2380</v>
      </c>
      <c r="F1584" s="7" t="s">
        <v>2380</v>
      </c>
      <c r="G1584" s="7">
        <f>IF('OG Medical Examinations'!G1584="No major surgery",0,VALUE('OG Medical Examinations'!G1584))</f>
        <v>1</v>
      </c>
      <c r="H1584" s="7" t="s">
        <v>2380</v>
      </c>
      <c r="I1584" s="7" t="str">
        <f t="shared" si="24"/>
        <v>Overweight</v>
      </c>
    </row>
    <row r="1585" spans="1:9" x14ac:dyDescent="0.25">
      <c r="A1585" s="7" t="s">
        <v>787</v>
      </c>
      <c r="B1585" s="7">
        <v>37.145000000000003</v>
      </c>
      <c r="C1585" s="7">
        <v>5.32</v>
      </c>
      <c r="D1585" s="7" t="s">
        <v>2380</v>
      </c>
      <c r="E1585" s="7" t="s">
        <v>2380</v>
      </c>
      <c r="F1585" s="7" t="s">
        <v>2380</v>
      </c>
      <c r="G1585" s="7">
        <f>IF('OG Medical Examinations'!G1585="No major surgery",0,VALUE('OG Medical Examinations'!G1585))</f>
        <v>0</v>
      </c>
      <c r="H1585" s="7" t="s">
        <v>2380</v>
      </c>
      <c r="I1585" s="7" t="str">
        <f t="shared" si="24"/>
        <v>Obesity</v>
      </c>
    </row>
    <row r="1586" spans="1:9" x14ac:dyDescent="0.25">
      <c r="A1586" s="7" t="s">
        <v>786</v>
      </c>
      <c r="B1586" s="7">
        <v>30.8</v>
      </c>
      <c r="C1586" s="7">
        <v>5.83</v>
      </c>
      <c r="D1586" s="7" t="s">
        <v>2383</v>
      </c>
      <c r="E1586" s="7" t="s">
        <v>2380</v>
      </c>
      <c r="F1586" s="7" t="s">
        <v>2380</v>
      </c>
      <c r="G1586" s="7">
        <f>IF('OG Medical Examinations'!G1586="No major surgery",0,VALUE('OG Medical Examinations'!G1586))</f>
        <v>0</v>
      </c>
      <c r="H1586" s="7" t="s">
        <v>2380</v>
      </c>
      <c r="I1586" s="7" t="str">
        <f t="shared" si="24"/>
        <v>Obesity</v>
      </c>
    </row>
    <row r="1587" spans="1:9" x14ac:dyDescent="0.25">
      <c r="A1587" s="7" t="s">
        <v>785</v>
      </c>
      <c r="B1587" s="7">
        <v>29.5</v>
      </c>
      <c r="C1587" s="7">
        <v>5.54</v>
      </c>
      <c r="D1587" s="7" t="s">
        <v>2383</v>
      </c>
      <c r="E1587" s="7" t="s">
        <v>2380</v>
      </c>
      <c r="F1587" s="7" t="s">
        <v>2380</v>
      </c>
      <c r="G1587" s="7">
        <f>IF('OG Medical Examinations'!G1587="No major surgery",0,VALUE('OG Medical Examinations'!G1587))</f>
        <v>0</v>
      </c>
      <c r="H1587" s="7" t="s">
        <v>2380</v>
      </c>
      <c r="I1587" s="7" t="str">
        <f t="shared" si="24"/>
        <v>Overweight</v>
      </c>
    </row>
    <row r="1588" spans="1:9" x14ac:dyDescent="0.25">
      <c r="A1588" s="7" t="s">
        <v>784</v>
      </c>
      <c r="B1588" s="7">
        <v>43.39</v>
      </c>
      <c r="C1588" s="7">
        <v>5.85</v>
      </c>
      <c r="D1588" s="7" t="s">
        <v>2380</v>
      </c>
      <c r="E1588" s="7" t="s">
        <v>2383</v>
      </c>
      <c r="F1588" s="7" t="s">
        <v>2380</v>
      </c>
      <c r="G1588" s="7">
        <f>IF('OG Medical Examinations'!G1588="No major surgery",0,VALUE('OG Medical Examinations'!G1588))</f>
        <v>1</v>
      </c>
      <c r="H1588" s="7" t="s">
        <v>2380</v>
      </c>
      <c r="I1588" s="7" t="str">
        <f t="shared" si="24"/>
        <v>Obesity</v>
      </c>
    </row>
    <row r="1589" spans="1:9" x14ac:dyDescent="0.25">
      <c r="A1589" s="7" t="s">
        <v>783</v>
      </c>
      <c r="B1589" s="7">
        <v>15.08</v>
      </c>
      <c r="C1589" s="7">
        <v>4.8499999999999996</v>
      </c>
      <c r="D1589" s="7" t="s">
        <v>2383</v>
      </c>
      <c r="E1589" s="7" t="s">
        <v>2380</v>
      </c>
      <c r="F1589" s="7" t="s">
        <v>2383</v>
      </c>
      <c r="G1589" s="7">
        <f>IF('OG Medical Examinations'!G1589="No major surgery",0,VALUE('OG Medical Examinations'!G1589))</f>
        <v>1</v>
      </c>
      <c r="H1589" s="7" t="s">
        <v>2380</v>
      </c>
      <c r="I1589" s="7" t="str">
        <f t="shared" si="24"/>
        <v>Underweight</v>
      </c>
    </row>
    <row r="1590" spans="1:9" x14ac:dyDescent="0.25">
      <c r="A1590" s="7" t="s">
        <v>782</v>
      </c>
      <c r="B1590" s="7">
        <v>20.48</v>
      </c>
      <c r="C1590" s="7">
        <v>11.09</v>
      </c>
      <c r="D1590" s="7" t="s">
        <v>2380</v>
      </c>
      <c r="E1590" s="7" t="s">
        <v>2380</v>
      </c>
      <c r="F1590" s="7" t="s">
        <v>2380</v>
      </c>
      <c r="G1590" s="7">
        <f>IF('OG Medical Examinations'!G1590="No major surgery",0,VALUE('OG Medical Examinations'!G1590))</f>
        <v>0</v>
      </c>
      <c r="H1590" s="7" t="s">
        <v>2380</v>
      </c>
      <c r="I1590" s="7" t="str">
        <f t="shared" si="24"/>
        <v>Normal Weight</v>
      </c>
    </row>
    <row r="1591" spans="1:9" x14ac:dyDescent="0.25">
      <c r="A1591" s="7" t="s">
        <v>781</v>
      </c>
      <c r="B1591" s="7">
        <v>34.450000000000003</v>
      </c>
      <c r="C1591" s="7">
        <v>5.58</v>
      </c>
      <c r="D1591" s="7" t="s">
        <v>2383</v>
      </c>
      <c r="E1591" s="7" t="s">
        <v>2380</v>
      </c>
      <c r="F1591" s="7" t="s">
        <v>2380</v>
      </c>
      <c r="G1591" s="7">
        <f>IF('OG Medical Examinations'!G1591="No major surgery",0,VALUE('OG Medical Examinations'!G1591))</f>
        <v>0</v>
      </c>
      <c r="H1591" s="7" t="s">
        <v>2380</v>
      </c>
      <c r="I1591" s="7" t="str">
        <f t="shared" si="24"/>
        <v>Obesity</v>
      </c>
    </row>
    <row r="1592" spans="1:9" x14ac:dyDescent="0.25">
      <c r="A1592" s="7" t="s">
        <v>780</v>
      </c>
      <c r="B1592" s="7">
        <v>34.21</v>
      </c>
      <c r="C1592" s="7">
        <v>9.7200000000000006</v>
      </c>
      <c r="D1592" s="7" t="s">
        <v>2383</v>
      </c>
      <c r="E1592" s="7" t="s">
        <v>2380</v>
      </c>
      <c r="F1592" s="7" t="s">
        <v>2380</v>
      </c>
      <c r="G1592" s="7">
        <f>IF('OG Medical Examinations'!G1592="No major surgery",0,VALUE('OG Medical Examinations'!G1592))</f>
        <v>0</v>
      </c>
      <c r="H1592" s="7" t="s">
        <v>2380</v>
      </c>
      <c r="I1592" s="7" t="str">
        <f t="shared" si="24"/>
        <v>Obesity</v>
      </c>
    </row>
    <row r="1593" spans="1:9" x14ac:dyDescent="0.25">
      <c r="A1593" s="7" t="s">
        <v>779</v>
      </c>
      <c r="B1593" s="7">
        <v>28.8</v>
      </c>
      <c r="C1593" s="7">
        <v>11.41</v>
      </c>
      <c r="D1593" s="7" t="s">
        <v>2383</v>
      </c>
      <c r="E1593" s="7" t="s">
        <v>2380</v>
      </c>
      <c r="F1593" s="7" t="s">
        <v>2380</v>
      </c>
      <c r="G1593" s="7">
        <f>IF('OG Medical Examinations'!G1593="No major surgery",0,VALUE('OG Medical Examinations'!G1593))</f>
        <v>0</v>
      </c>
      <c r="H1593" s="7" t="s">
        <v>2380</v>
      </c>
      <c r="I1593" s="7" t="str">
        <f t="shared" si="24"/>
        <v>Overweight</v>
      </c>
    </row>
    <row r="1594" spans="1:9" x14ac:dyDescent="0.25">
      <c r="A1594" s="7" t="s">
        <v>778</v>
      </c>
      <c r="B1594" s="7">
        <v>31.74</v>
      </c>
      <c r="C1594" s="7">
        <v>4.46</v>
      </c>
      <c r="D1594" s="7" t="s">
        <v>2380</v>
      </c>
      <c r="E1594" s="7" t="s">
        <v>2380</v>
      </c>
      <c r="F1594" s="7" t="s">
        <v>2383</v>
      </c>
      <c r="G1594" s="7">
        <f>IF('OG Medical Examinations'!G1594="No major surgery",0,VALUE('OG Medical Examinations'!G1594))</f>
        <v>1</v>
      </c>
      <c r="H1594" s="7" t="s">
        <v>2380</v>
      </c>
      <c r="I1594" s="7" t="str">
        <f t="shared" si="24"/>
        <v>Obesity</v>
      </c>
    </row>
    <row r="1595" spans="1:9" x14ac:dyDescent="0.25">
      <c r="A1595" s="7" t="s">
        <v>777</v>
      </c>
      <c r="B1595" s="7">
        <v>21.78</v>
      </c>
      <c r="C1595" s="7">
        <v>9.31</v>
      </c>
      <c r="D1595" s="7" t="s">
        <v>2383</v>
      </c>
      <c r="E1595" s="7" t="s">
        <v>2380</v>
      </c>
      <c r="F1595" s="7" t="s">
        <v>2380</v>
      </c>
      <c r="G1595" s="7">
        <f>IF('OG Medical Examinations'!G1595="No major surgery",0,VALUE('OG Medical Examinations'!G1595))</f>
        <v>0</v>
      </c>
      <c r="H1595" s="7" t="s">
        <v>2380</v>
      </c>
      <c r="I1595" s="7" t="str">
        <f t="shared" si="24"/>
        <v>Normal Weight</v>
      </c>
    </row>
    <row r="1596" spans="1:9" x14ac:dyDescent="0.25">
      <c r="A1596" s="7" t="s">
        <v>776</v>
      </c>
      <c r="B1596" s="7">
        <v>23.75</v>
      </c>
      <c r="C1596" s="7">
        <v>5.03</v>
      </c>
      <c r="D1596" s="7" t="s">
        <v>2380</v>
      </c>
      <c r="E1596" s="7" t="s">
        <v>2380</v>
      </c>
      <c r="F1596" s="7" t="s">
        <v>2380</v>
      </c>
      <c r="G1596" s="7">
        <f>IF('OG Medical Examinations'!G1596="No major surgery",0,VALUE('OG Medical Examinations'!G1596))</f>
        <v>1</v>
      </c>
      <c r="H1596" s="7" t="s">
        <v>2380</v>
      </c>
      <c r="I1596" s="7" t="str">
        <f t="shared" si="24"/>
        <v>Normal Weight</v>
      </c>
    </row>
    <row r="1597" spans="1:9" x14ac:dyDescent="0.25">
      <c r="A1597" s="7" t="s">
        <v>775</v>
      </c>
      <c r="B1597" s="7">
        <v>33.21</v>
      </c>
      <c r="C1597" s="7">
        <v>5.07</v>
      </c>
      <c r="D1597" s="7" t="s">
        <v>2383</v>
      </c>
      <c r="E1597" s="7" t="s">
        <v>2380</v>
      </c>
      <c r="F1597" s="7" t="s">
        <v>2380</v>
      </c>
      <c r="G1597" s="7">
        <f>IF('OG Medical Examinations'!G1597="No major surgery",0,VALUE('OG Medical Examinations'!G1597))</f>
        <v>1</v>
      </c>
      <c r="H1597" s="7" t="s">
        <v>2380</v>
      </c>
      <c r="I1597" s="7" t="str">
        <f t="shared" si="24"/>
        <v>Obesity</v>
      </c>
    </row>
    <row r="1598" spans="1:9" x14ac:dyDescent="0.25">
      <c r="A1598" s="7" t="s">
        <v>774</v>
      </c>
      <c r="B1598" s="7">
        <v>17.7</v>
      </c>
      <c r="C1598" s="7">
        <v>10.42</v>
      </c>
      <c r="D1598" s="7" t="s">
        <v>2383</v>
      </c>
      <c r="E1598" s="7" t="s">
        <v>2380</v>
      </c>
      <c r="F1598" s="7" t="s">
        <v>2380</v>
      </c>
      <c r="G1598" s="7">
        <f>IF('OG Medical Examinations'!G1598="No major surgery",0,VALUE('OG Medical Examinations'!G1598))</f>
        <v>2</v>
      </c>
      <c r="H1598" s="7" t="s">
        <v>2380</v>
      </c>
      <c r="I1598" s="7" t="str">
        <f t="shared" si="24"/>
        <v>Underweight</v>
      </c>
    </row>
    <row r="1599" spans="1:9" x14ac:dyDescent="0.25">
      <c r="A1599" s="7" t="s">
        <v>773</v>
      </c>
      <c r="B1599" s="7">
        <v>17.2</v>
      </c>
      <c r="C1599" s="7">
        <v>6.45</v>
      </c>
      <c r="D1599" s="7" t="s">
        <v>2380</v>
      </c>
      <c r="E1599" s="7" t="s">
        <v>2380</v>
      </c>
      <c r="F1599" s="7" t="s">
        <v>2380</v>
      </c>
      <c r="G1599" s="7">
        <f>IF('OG Medical Examinations'!G1599="No major surgery",0,VALUE('OG Medical Examinations'!G1599))</f>
        <v>2</v>
      </c>
      <c r="H1599" s="7" t="s">
        <v>2380</v>
      </c>
      <c r="I1599" s="7" t="str">
        <f t="shared" si="24"/>
        <v>Underweight</v>
      </c>
    </row>
    <row r="1600" spans="1:9" x14ac:dyDescent="0.25">
      <c r="A1600" s="7" t="s">
        <v>772</v>
      </c>
      <c r="B1600" s="7">
        <v>19.21</v>
      </c>
      <c r="C1600" s="7">
        <v>5.52</v>
      </c>
      <c r="D1600" s="7" t="s">
        <v>2380</v>
      </c>
      <c r="E1600" s="7" t="s">
        <v>2380</v>
      </c>
      <c r="F1600" s="7" t="s">
        <v>2380</v>
      </c>
      <c r="G1600" s="7">
        <f>IF('OG Medical Examinations'!G1600="No major surgery",0,VALUE('OG Medical Examinations'!G1600))</f>
        <v>2</v>
      </c>
      <c r="H1600" s="7" t="s">
        <v>2380</v>
      </c>
      <c r="I1600" s="7" t="str">
        <f t="shared" si="24"/>
        <v>Normal Weight</v>
      </c>
    </row>
    <row r="1601" spans="1:9" x14ac:dyDescent="0.25">
      <c r="A1601" s="7" t="s">
        <v>771</v>
      </c>
      <c r="B1601" s="7">
        <v>23.2</v>
      </c>
      <c r="C1601" s="7">
        <v>4.41</v>
      </c>
      <c r="D1601" s="7" t="s">
        <v>2380</v>
      </c>
      <c r="E1601" s="7" t="s">
        <v>2380</v>
      </c>
      <c r="F1601" s="7" t="s">
        <v>2383</v>
      </c>
      <c r="G1601" s="7">
        <f>IF('OG Medical Examinations'!G1601="No major surgery",0,VALUE('OG Medical Examinations'!G1601))</f>
        <v>1</v>
      </c>
      <c r="H1601" s="7" t="s">
        <v>2380</v>
      </c>
      <c r="I1601" s="7" t="str">
        <f t="shared" si="24"/>
        <v>Normal Weight</v>
      </c>
    </row>
    <row r="1602" spans="1:9" x14ac:dyDescent="0.25">
      <c r="A1602" s="7" t="s">
        <v>770</v>
      </c>
      <c r="B1602" s="7">
        <v>32.5</v>
      </c>
      <c r="C1602" s="7">
        <v>4.6900000000000004</v>
      </c>
      <c r="D1602" s="7" t="s">
        <v>2383</v>
      </c>
      <c r="E1602" s="7" t="s">
        <v>2380</v>
      </c>
      <c r="F1602" s="7" t="s">
        <v>2383</v>
      </c>
      <c r="G1602" s="7">
        <f>IF('OG Medical Examinations'!G1602="No major surgery",0,VALUE('OG Medical Examinations'!G1602))</f>
        <v>1</v>
      </c>
      <c r="H1602" s="7" t="s">
        <v>2380</v>
      </c>
      <c r="I1602" s="7" t="str">
        <f t="shared" ref="I1602:I1665" si="25">IF(B1602&lt;18.5,"Underweight",IF(B1602&lt;25,"Normal Weight",IF(B1602&lt;30,"Overweight","Obesity")))</f>
        <v>Obesity</v>
      </c>
    </row>
    <row r="1603" spans="1:9" x14ac:dyDescent="0.25">
      <c r="A1603" s="7" t="s">
        <v>769</v>
      </c>
      <c r="B1603" s="7">
        <v>20.9</v>
      </c>
      <c r="C1603" s="7">
        <v>6.94</v>
      </c>
      <c r="D1603" s="7" t="s">
        <v>2380</v>
      </c>
      <c r="E1603" s="7" t="s">
        <v>2380</v>
      </c>
      <c r="F1603" s="7" t="s">
        <v>2380</v>
      </c>
      <c r="G1603" s="7">
        <f>IF('OG Medical Examinations'!G1603="No major surgery",0,VALUE('OG Medical Examinations'!G1603))</f>
        <v>0</v>
      </c>
      <c r="H1603" s="7" t="s">
        <v>2380</v>
      </c>
      <c r="I1603" s="7" t="str">
        <f t="shared" si="25"/>
        <v>Normal Weight</v>
      </c>
    </row>
    <row r="1604" spans="1:9" x14ac:dyDescent="0.25">
      <c r="A1604" s="7" t="s">
        <v>768</v>
      </c>
      <c r="B1604" s="7">
        <v>19.11</v>
      </c>
      <c r="C1604" s="7">
        <v>4.3499999999999996</v>
      </c>
      <c r="D1604" s="7" t="s">
        <v>2380</v>
      </c>
      <c r="E1604" s="7" t="s">
        <v>2380</v>
      </c>
      <c r="F1604" s="7" t="s">
        <v>2380</v>
      </c>
      <c r="G1604" s="7">
        <f>IF('OG Medical Examinations'!G1604="No major surgery",0,VALUE('OG Medical Examinations'!G1604))</f>
        <v>2</v>
      </c>
      <c r="H1604" s="7" t="s">
        <v>2380</v>
      </c>
      <c r="I1604" s="7" t="str">
        <f t="shared" si="25"/>
        <v>Normal Weight</v>
      </c>
    </row>
    <row r="1605" spans="1:9" x14ac:dyDescent="0.25">
      <c r="A1605" s="7" t="s">
        <v>767</v>
      </c>
      <c r="B1605" s="7">
        <v>31.17</v>
      </c>
      <c r="C1605" s="7">
        <v>5.28</v>
      </c>
      <c r="D1605" s="7" t="s">
        <v>2380</v>
      </c>
      <c r="E1605" s="7" t="s">
        <v>2380</v>
      </c>
      <c r="F1605" s="7" t="s">
        <v>2380</v>
      </c>
      <c r="G1605" s="7">
        <f>IF('OG Medical Examinations'!G1605="No major surgery",0,VALUE('OG Medical Examinations'!G1605))</f>
        <v>1</v>
      </c>
      <c r="H1605" s="7" t="s">
        <v>2380</v>
      </c>
      <c r="I1605" s="7" t="str">
        <f t="shared" si="25"/>
        <v>Obesity</v>
      </c>
    </row>
    <row r="1606" spans="1:9" x14ac:dyDescent="0.25">
      <c r="A1606" s="7" t="s">
        <v>766</v>
      </c>
      <c r="B1606" s="7">
        <v>36.08</v>
      </c>
      <c r="C1606" s="7">
        <v>4.29</v>
      </c>
      <c r="D1606" s="7" t="s">
        <v>2380</v>
      </c>
      <c r="E1606" s="7" t="s">
        <v>2380</v>
      </c>
      <c r="F1606" s="7" t="s">
        <v>2380</v>
      </c>
      <c r="G1606" s="7">
        <f>IF('OG Medical Examinations'!G1606="No major surgery",0,VALUE('OG Medical Examinations'!G1606))</f>
        <v>0</v>
      </c>
      <c r="H1606" s="7" t="s">
        <v>2380</v>
      </c>
      <c r="I1606" s="7" t="str">
        <f t="shared" si="25"/>
        <v>Obesity</v>
      </c>
    </row>
    <row r="1607" spans="1:9" x14ac:dyDescent="0.25">
      <c r="A1607" s="7" t="s">
        <v>765</v>
      </c>
      <c r="B1607" s="7">
        <v>28.024999999999999</v>
      </c>
      <c r="C1607" s="7">
        <v>5.69</v>
      </c>
      <c r="D1607" s="7" t="s">
        <v>2383</v>
      </c>
      <c r="E1607" s="7" t="s">
        <v>2380</v>
      </c>
      <c r="F1607" s="7" t="s">
        <v>2380</v>
      </c>
      <c r="G1607" s="7">
        <f>IF('OG Medical Examinations'!G1607="No major surgery",0,VALUE('OG Medical Examinations'!G1607))</f>
        <v>0</v>
      </c>
      <c r="H1607" s="7" t="s">
        <v>2380</v>
      </c>
      <c r="I1607" s="7" t="str">
        <f t="shared" si="25"/>
        <v>Overweight</v>
      </c>
    </row>
    <row r="1608" spans="1:9" x14ac:dyDescent="0.25">
      <c r="A1608" s="7" t="s">
        <v>764</v>
      </c>
      <c r="B1608" s="7">
        <v>24.32</v>
      </c>
      <c r="C1608" s="7">
        <v>5.56</v>
      </c>
      <c r="D1608" s="7" t="s">
        <v>2383</v>
      </c>
      <c r="E1608" s="7" t="s">
        <v>2380</v>
      </c>
      <c r="F1608" s="7" t="s">
        <v>2380</v>
      </c>
      <c r="G1608" s="7">
        <f>IF('OG Medical Examinations'!G1608="No major surgery",0,VALUE('OG Medical Examinations'!G1608))</f>
        <v>0</v>
      </c>
      <c r="H1608" s="7" t="s">
        <v>2380</v>
      </c>
      <c r="I1608" s="7" t="str">
        <f t="shared" si="25"/>
        <v>Normal Weight</v>
      </c>
    </row>
    <row r="1609" spans="1:9" x14ac:dyDescent="0.25">
      <c r="A1609" s="7" t="s">
        <v>763</v>
      </c>
      <c r="B1609" s="7">
        <v>38</v>
      </c>
      <c r="C1609" s="7">
        <v>5.41</v>
      </c>
      <c r="D1609" s="7" t="s">
        <v>2383</v>
      </c>
      <c r="E1609" s="7" t="s">
        <v>2380</v>
      </c>
      <c r="F1609" s="7" t="s">
        <v>2380</v>
      </c>
      <c r="G1609" s="7">
        <f>IF('OG Medical Examinations'!G1609="No major surgery",0,VALUE('OG Medical Examinations'!G1609))</f>
        <v>1</v>
      </c>
      <c r="H1609" s="7" t="s">
        <v>2380</v>
      </c>
      <c r="I1609" s="7" t="str">
        <f t="shared" si="25"/>
        <v>Obesity</v>
      </c>
    </row>
    <row r="1610" spans="1:9" x14ac:dyDescent="0.25">
      <c r="A1610" s="7" t="s">
        <v>762</v>
      </c>
      <c r="B1610" s="7">
        <v>31.6</v>
      </c>
      <c r="C1610" s="7">
        <v>10.85</v>
      </c>
      <c r="D1610" s="7" t="s">
        <v>2383</v>
      </c>
      <c r="E1610" s="7" t="s">
        <v>2380</v>
      </c>
      <c r="F1610" s="7" t="s">
        <v>2380</v>
      </c>
      <c r="G1610" s="7">
        <f>IF('OG Medical Examinations'!G1610="No major surgery",0,VALUE('OG Medical Examinations'!G1610))</f>
        <v>0</v>
      </c>
      <c r="H1610" s="7" t="s">
        <v>2380</v>
      </c>
      <c r="I1610" s="7" t="str">
        <f t="shared" si="25"/>
        <v>Obesity</v>
      </c>
    </row>
    <row r="1611" spans="1:9" x14ac:dyDescent="0.25">
      <c r="A1611" s="7" t="s">
        <v>761</v>
      </c>
      <c r="B1611" s="7">
        <v>31.02</v>
      </c>
      <c r="C1611" s="7">
        <v>11.63</v>
      </c>
      <c r="D1611" s="7" t="s">
        <v>2383</v>
      </c>
      <c r="E1611" s="7" t="s">
        <v>2380</v>
      </c>
      <c r="F1611" s="7" t="s">
        <v>2380</v>
      </c>
      <c r="G1611" s="7">
        <f>IF('OG Medical Examinations'!G1611="No major surgery",0,VALUE('OG Medical Examinations'!G1611))</f>
        <v>0</v>
      </c>
      <c r="H1611" s="7" t="s">
        <v>2380</v>
      </c>
      <c r="I1611" s="7" t="str">
        <f t="shared" si="25"/>
        <v>Obesity</v>
      </c>
    </row>
    <row r="1612" spans="1:9" x14ac:dyDescent="0.25">
      <c r="A1612" s="7" t="s">
        <v>760</v>
      </c>
      <c r="B1612" s="7">
        <v>29.26</v>
      </c>
      <c r="C1612" s="7">
        <v>5.68</v>
      </c>
      <c r="D1612" s="7" t="s">
        <v>2383</v>
      </c>
      <c r="E1612" s="7" t="s">
        <v>2380</v>
      </c>
      <c r="F1612" s="7" t="s">
        <v>2380</v>
      </c>
      <c r="G1612" s="7">
        <f>IF('OG Medical Examinations'!G1612="No major surgery",0,VALUE('OG Medical Examinations'!G1612))</f>
        <v>1</v>
      </c>
      <c r="H1612" s="7" t="s">
        <v>2380</v>
      </c>
      <c r="I1612" s="7" t="str">
        <f t="shared" si="25"/>
        <v>Overweight</v>
      </c>
    </row>
    <row r="1613" spans="1:9" x14ac:dyDescent="0.25">
      <c r="A1613" s="7" t="s">
        <v>759</v>
      </c>
      <c r="B1613" s="7">
        <v>15.09</v>
      </c>
      <c r="C1613" s="7">
        <v>7.59</v>
      </c>
      <c r="D1613" s="7" t="s">
        <v>2383</v>
      </c>
      <c r="E1613" s="7" t="s">
        <v>2380</v>
      </c>
      <c r="F1613" s="7" t="s">
        <v>2380</v>
      </c>
      <c r="G1613" s="7">
        <f>IF('OG Medical Examinations'!G1613="No major surgery",0,VALUE('OG Medical Examinations'!G1613))</f>
        <v>2</v>
      </c>
      <c r="H1613" s="7" t="s">
        <v>2380</v>
      </c>
      <c r="I1613" s="7" t="str">
        <f t="shared" si="25"/>
        <v>Underweight</v>
      </c>
    </row>
    <row r="1614" spans="1:9" x14ac:dyDescent="0.25">
      <c r="A1614" s="7" t="s">
        <v>758</v>
      </c>
      <c r="B1614" s="7">
        <v>22.63</v>
      </c>
      <c r="C1614" s="7">
        <v>5.09</v>
      </c>
      <c r="D1614" s="7" t="s">
        <v>2383</v>
      </c>
      <c r="E1614" s="7" t="s">
        <v>2380</v>
      </c>
      <c r="F1614" s="7" t="s">
        <v>2380</v>
      </c>
      <c r="G1614" s="7">
        <f>IF('OG Medical Examinations'!G1614="No major surgery",0,VALUE('OG Medical Examinations'!G1614))</f>
        <v>0</v>
      </c>
      <c r="H1614" s="7" t="s">
        <v>2380</v>
      </c>
      <c r="I1614" s="7" t="str">
        <f t="shared" si="25"/>
        <v>Normal Weight</v>
      </c>
    </row>
    <row r="1615" spans="1:9" x14ac:dyDescent="0.25">
      <c r="A1615" s="7" t="s">
        <v>757</v>
      </c>
      <c r="B1615" s="7">
        <v>23.46</v>
      </c>
      <c r="C1615" s="7">
        <v>4.21</v>
      </c>
      <c r="D1615" s="7" t="s">
        <v>2380</v>
      </c>
      <c r="E1615" s="7" t="s">
        <v>2380</v>
      </c>
      <c r="F1615" s="7" t="s">
        <v>2380</v>
      </c>
      <c r="G1615" s="7">
        <f>IF('OG Medical Examinations'!G1615="No major surgery",0,VALUE('OG Medical Examinations'!G1615))</f>
        <v>1</v>
      </c>
      <c r="H1615" s="7" t="s">
        <v>2380</v>
      </c>
      <c r="I1615" s="7" t="str">
        <f t="shared" si="25"/>
        <v>Normal Weight</v>
      </c>
    </row>
    <row r="1616" spans="1:9" x14ac:dyDescent="0.25">
      <c r="A1616" s="7" t="s">
        <v>756</v>
      </c>
      <c r="B1616" s="7">
        <v>22.56</v>
      </c>
      <c r="C1616" s="7">
        <v>4.34</v>
      </c>
      <c r="D1616" s="7" t="s">
        <v>2383</v>
      </c>
      <c r="E1616" s="7" t="s">
        <v>2380</v>
      </c>
      <c r="F1616" s="7" t="s">
        <v>2380</v>
      </c>
      <c r="G1616" s="7">
        <f>IF('OG Medical Examinations'!G1616="No major surgery",0,VALUE('OG Medical Examinations'!G1616))</f>
        <v>0</v>
      </c>
      <c r="H1616" s="7" t="s">
        <v>2380</v>
      </c>
      <c r="I1616" s="7" t="str">
        <f t="shared" si="25"/>
        <v>Normal Weight</v>
      </c>
    </row>
    <row r="1617" spans="1:9" x14ac:dyDescent="0.25">
      <c r="A1617" s="7" t="s">
        <v>755</v>
      </c>
      <c r="B1617" s="7">
        <v>19.28</v>
      </c>
      <c r="C1617" s="7">
        <v>11.85</v>
      </c>
      <c r="D1617" s="7" t="s">
        <v>2380</v>
      </c>
      <c r="E1617" s="7" t="s">
        <v>2380</v>
      </c>
      <c r="F1617" s="7" t="s">
        <v>2380</v>
      </c>
      <c r="G1617" s="7">
        <f>IF('OG Medical Examinations'!G1617="No major surgery",0,VALUE('OG Medical Examinations'!G1617))</f>
        <v>2</v>
      </c>
      <c r="H1617" s="7" t="s">
        <v>2380</v>
      </c>
      <c r="I1617" s="7" t="str">
        <f t="shared" si="25"/>
        <v>Normal Weight</v>
      </c>
    </row>
    <row r="1618" spans="1:9" x14ac:dyDescent="0.25">
      <c r="A1618" s="7" t="s">
        <v>754</v>
      </c>
      <c r="B1618" s="7">
        <v>15.37</v>
      </c>
      <c r="C1618" s="7">
        <v>9.61</v>
      </c>
      <c r="D1618" s="7" t="s">
        <v>2383</v>
      </c>
      <c r="E1618" s="7" t="s">
        <v>2380</v>
      </c>
      <c r="F1618" s="7" t="s">
        <v>2380</v>
      </c>
      <c r="G1618" s="7">
        <f>IF('OG Medical Examinations'!G1618="No major surgery",0,VALUE('OG Medical Examinations'!G1618))</f>
        <v>2</v>
      </c>
      <c r="H1618" s="7" t="s">
        <v>2380</v>
      </c>
      <c r="I1618" s="7" t="str">
        <f t="shared" si="25"/>
        <v>Underweight</v>
      </c>
    </row>
    <row r="1619" spans="1:9" x14ac:dyDescent="0.25">
      <c r="A1619" s="7" t="s">
        <v>753</v>
      </c>
      <c r="B1619" s="7">
        <v>18.71</v>
      </c>
      <c r="C1619" s="7">
        <v>5.29</v>
      </c>
      <c r="D1619" s="7" t="s">
        <v>2383</v>
      </c>
      <c r="E1619" s="7" t="s">
        <v>2380</v>
      </c>
      <c r="F1619" s="7" t="s">
        <v>2380</v>
      </c>
      <c r="G1619" s="7">
        <f>IF('OG Medical Examinations'!G1619="No major surgery",0,VALUE('OG Medical Examinations'!G1619))</f>
        <v>0</v>
      </c>
      <c r="H1619" s="7" t="s">
        <v>2380</v>
      </c>
      <c r="I1619" s="7" t="str">
        <f t="shared" si="25"/>
        <v>Normal Weight</v>
      </c>
    </row>
    <row r="1620" spans="1:9" x14ac:dyDescent="0.25">
      <c r="A1620" s="7" t="s">
        <v>752</v>
      </c>
      <c r="B1620" s="7">
        <v>20.61</v>
      </c>
      <c r="C1620" s="7">
        <v>6.89</v>
      </c>
      <c r="D1620" s="7" t="s">
        <v>2380</v>
      </c>
      <c r="E1620" s="7" t="s">
        <v>2380</v>
      </c>
      <c r="F1620" s="7" t="s">
        <v>2380</v>
      </c>
      <c r="G1620" s="7">
        <f>IF('OG Medical Examinations'!G1620="No major surgery",0,VALUE('OG Medical Examinations'!G1620))</f>
        <v>0</v>
      </c>
      <c r="H1620" s="7" t="s">
        <v>2380</v>
      </c>
      <c r="I1620" s="7" t="str">
        <f t="shared" si="25"/>
        <v>Normal Weight</v>
      </c>
    </row>
    <row r="1621" spans="1:9" x14ac:dyDescent="0.25">
      <c r="A1621" s="7" t="s">
        <v>751</v>
      </c>
      <c r="B1621" s="7">
        <v>15.99</v>
      </c>
      <c r="C1621" s="7">
        <v>4.57</v>
      </c>
      <c r="D1621" s="7" t="s">
        <v>2383</v>
      </c>
      <c r="E1621" s="7" t="s">
        <v>2380</v>
      </c>
      <c r="F1621" s="7" t="s">
        <v>2383</v>
      </c>
      <c r="G1621" s="7">
        <f>IF('OG Medical Examinations'!G1621="No major surgery",0,VALUE('OG Medical Examinations'!G1621))</f>
        <v>1</v>
      </c>
      <c r="H1621" s="7" t="s">
        <v>2380</v>
      </c>
      <c r="I1621" s="7" t="str">
        <f t="shared" si="25"/>
        <v>Underweight</v>
      </c>
    </row>
    <row r="1622" spans="1:9" x14ac:dyDescent="0.25">
      <c r="A1622" s="7" t="s">
        <v>750</v>
      </c>
      <c r="B1622" s="7">
        <v>33.155000000000001</v>
      </c>
      <c r="C1622" s="7">
        <v>4.32</v>
      </c>
      <c r="D1622" s="7" t="s">
        <v>2380</v>
      </c>
      <c r="E1622" s="7" t="s">
        <v>2380</v>
      </c>
      <c r="F1622" s="7" t="s">
        <v>2380</v>
      </c>
      <c r="G1622" s="7">
        <f>IF('OG Medical Examinations'!G1622="No major surgery",0,VALUE('OG Medical Examinations'!G1622))</f>
        <v>0</v>
      </c>
      <c r="H1622" s="7" t="s">
        <v>2380</v>
      </c>
      <c r="I1622" s="7" t="str">
        <f t="shared" si="25"/>
        <v>Obesity</v>
      </c>
    </row>
    <row r="1623" spans="1:9" x14ac:dyDescent="0.25">
      <c r="A1623" s="7" t="s">
        <v>749</v>
      </c>
      <c r="B1623" s="7">
        <v>26.22</v>
      </c>
      <c r="C1623" s="7">
        <v>5.57</v>
      </c>
      <c r="D1623" s="7" t="s">
        <v>2383</v>
      </c>
      <c r="E1623" s="7" t="s">
        <v>2380</v>
      </c>
      <c r="F1623" s="7" t="s">
        <v>2383</v>
      </c>
      <c r="G1623" s="7">
        <f>IF('OG Medical Examinations'!G1623="No major surgery",0,VALUE('OG Medical Examinations'!G1623))</f>
        <v>1</v>
      </c>
      <c r="H1623" s="7" t="s">
        <v>2380</v>
      </c>
      <c r="I1623" s="7" t="str">
        <f t="shared" si="25"/>
        <v>Overweight</v>
      </c>
    </row>
    <row r="1624" spans="1:9" x14ac:dyDescent="0.25">
      <c r="A1624" s="7" t="s">
        <v>748</v>
      </c>
      <c r="B1624" s="7">
        <v>21.85</v>
      </c>
      <c r="C1624" s="7">
        <v>5.26</v>
      </c>
      <c r="D1624" s="7" t="s">
        <v>2383</v>
      </c>
      <c r="E1624" s="7" t="s">
        <v>2380</v>
      </c>
      <c r="F1624" s="7" t="s">
        <v>2383</v>
      </c>
      <c r="G1624" s="7">
        <f>IF('OG Medical Examinations'!G1624="No major surgery",0,VALUE('OG Medical Examinations'!G1624))</f>
        <v>1</v>
      </c>
      <c r="H1624" s="7" t="s">
        <v>2380</v>
      </c>
      <c r="I1624" s="7" t="str">
        <f t="shared" si="25"/>
        <v>Normal Weight</v>
      </c>
    </row>
    <row r="1625" spans="1:9" x14ac:dyDescent="0.25">
      <c r="A1625" s="7" t="s">
        <v>747</v>
      </c>
      <c r="B1625" s="7">
        <v>30.495000000000001</v>
      </c>
      <c r="C1625" s="7">
        <v>6.25</v>
      </c>
      <c r="D1625" s="7" t="s">
        <v>2380</v>
      </c>
      <c r="E1625" s="7" t="s">
        <v>2380</v>
      </c>
      <c r="F1625" s="7" t="s">
        <v>2380</v>
      </c>
      <c r="G1625" s="7">
        <f>IF('OG Medical Examinations'!G1625="No major surgery",0,VALUE('OG Medical Examinations'!G1625))</f>
        <v>0</v>
      </c>
      <c r="H1625" s="7" t="s">
        <v>2380</v>
      </c>
      <c r="I1625" s="7" t="str">
        <f t="shared" si="25"/>
        <v>Obesity</v>
      </c>
    </row>
    <row r="1626" spans="1:9" x14ac:dyDescent="0.25">
      <c r="A1626" s="7" t="s">
        <v>746</v>
      </c>
      <c r="B1626" s="7">
        <v>34.104999999999997</v>
      </c>
      <c r="C1626" s="7">
        <v>5.67</v>
      </c>
      <c r="D1626" s="7" t="s">
        <v>2383</v>
      </c>
      <c r="E1626" s="7" t="s">
        <v>2380</v>
      </c>
      <c r="F1626" s="7" t="s">
        <v>2380</v>
      </c>
      <c r="G1626" s="7">
        <f>IF('OG Medical Examinations'!G1626="No major surgery",0,VALUE('OG Medical Examinations'!G1626))</f>
        <v>0</v>
      </c>
      <c r="H1626" s="7" t="s">
        <v>2380</v>
      </c>
      <c r="I1626" s="7" t="str">
        <f t="shared" si="25"/>
        <v>Obesity</v>
      </c>
    </row>
    <row r="1627" spans="1:9" x14ac:dyDescent="0.25">
      <c r="A1627" s="7" t="s">
        <v>745</v>
      </c>
      <c r="B1627" s="7">
        <v>32.770000000000003</v>
      </c>
      <c r="C1627" s="7">
        <v>4.42</v>
      </c>
      <c r="D1627" s="7" t="s">
        <v>2383</v>
      </c>
      <c r="E1627" s="7" t="s">
        <v>2380</v>
      </c>
      <c r="F1627" s="7" t="s">
        <v>2380</v>
      </c>
      <c r="G1627" s="7">
        <f>IF('OG Medical Examinations'!G1627="No major surgery",0,VALUE('OG Medical Examinations'!G1627))</f>
        <v>1</v>
      </c>
      <c r="H1627" s="7" t="s">
        <v>2380</v>
      </c>
      <c r="I1627" s="7" t="str">
        <f t="shared" si="25"/>
        <v>Obesity</v>
      </c>
    </row>
    <row r="1628" spans="1:9" x14ac:dyDescent="0.25">
      <c r="A1628" s="7" t="s">
        <v>744</v>
      </c>
      <c r="B1628" s="7">
        <v>16.850000000000001</v>
      </c>
      <c r="C1628" s="7">
        <v>11.75</v>
      </c>
      <c r="D1628" s="7" t="s">
        <v>2383</v>
      </c>
      <c r="E1628" s="7" t="s">
        <v>2380</v>
      </c>
      <c r="F1628" s="7" t="s">
        <v>2380</v>
      </c>
      <c r="G1628" s="7">
        <f>IF('OG Medical Examinations'!G1628="No major surgery",0,VALUE('OG Medical Examinations'!G1628))</f>
        <v>2</v>
      </c>
      <c r="H1628" s="7" t="s">
        <v>2380</v>
      </c>
      <c r="I1628" s="7" t="str">
        <f t="shared" si="25"/>
        <v>Underweight</v>
      </c>
    </row>
    <row r="1629" spans="1:9" x14ac:dyDescent="0.25">
      <c r="A1629" s="7" t="s">
        <v>743</v>
      </c>
      <c r="B1629" s="7">
        <v>34.700000000000003</v>
      </c>
      <c r="C1629" s="7">
        <v>6.06</v>
      </c>
      <c r="D1629" s="7" t="s">
        <v>2380</v>
      </c>
      <c r="E1629" s="7" t="s">
        <v>2380</v>
      </c>
      <c r="F1629" s="7" t="s">
        <v>2380</v>
      </c>
      <c r="G1629" s="7">
        <f>IF('OG Medical Examinations'!G1629="No major surgery",0,VALUE('OG Medical Examinations'!G1629))</f>
        <v>1</v>
      </c>
      <c r="H1629" s="7" t="s">
        <v>2380</v>
      </c>
      <c r="I1629" s="7" t="str">
        <f t="shared" si="25"/>
        <v>Obesity</v>
      </c>
    </row>
    <row r="1630" spans="1:9" x14ac:dyDescent="0.25">
      <c r="A1630" s="7" t="s">
        <v>742</v>
      </c>
      <c r="B1630" s="7">
        <v>37.049999999999997</v>
      </c>
      <c r="C1630" s="7">
        <v>5.48</v>
      </c>
      <c r="D1630" s="7" t="s">
        <v>2380</v>
      </c>
      <c r="E1630" s="7" t="s">
        <v>2380</v>
      </c>
      <c r="F1630" s="7" t="s">
        <v>2380</v>
      </c>
      <c r="G1630" s="7">
        <f>IF('OG Medical Examinations'!G1630="No major surgery",0,VALUE('OG Medical Examinations'!G1630))</f>
        <v>1</v>
      </c>
      <c r="H1630" s="7" t="s">
        <v>2380</v>
      </c>
      <c r="I1630" s="7" t="str">
        <f t="shared" si="25"/>
        <v>Obesity</v>
      </c>
    </row>
    <row r="1631" spans="1:9" x14ac:dyDescent="0.25">
      <c r="A1631" s="7" t="s">
        <v>741</v>
      </c>
      <c r="B1631" s="7">
        <v>18.78</v>
      </c>
      <c r="C1631" s="7">
        <v>4.45</v>
      </c>
      <c r="D1631" s="7" t="s">
        <v>2380</v>
      </c>
      <c r="E1631" s="7" t="s">
        <v>2380</v>
      </c>
      <c r="F1631" s="7" t="s">
        <v>2383</v>
      </c>
      <c r="G1631" s="7">
        <f>IF('OG Medical Examinations'!G1631="No major surgery",0,VALUE('OG Medical Examinations'!G1631))</f>
        <v>1</v>
      </c>
      <c r="H1631" s="7" t="s">
        <v>2380</v>
      </c>
      <c r="I1631" s="7" t="str">
        <f t="shared" si="25"/>
        <v>Normal Weight</v>
      </c>
    </row>
    <row r="1632" spans="1:9" x14ac:dyDescent="0.25">
      <c r="A1632" s="7" t="s">
        <v>740</v>
      </c>
      <c r="B1632" s="7">
        <v>28.024999999999999</v>
      </c>
      <c r="C1632" s="7">
        <v>5</v>
      </c>
      <c r="D1632" s="7" t="s">
        <v>2380</v>
      </c>
      <c r="E1632" s="7" t="s">
        <v>2380</v>
      </c>
      <c r="F1632" s="7" t="s">
        <v>2380</v>
      </c>
      <c r="G1632" s="7">
        <f>IF('OG Medical Examinations'!G1632="No major surgery",0,VALUE('OG Medical Examinations'!G1632))</f>
        <v>1</v>
      </c>
      <c r="H1632" s="7" t="s">
        <v>2380</v>
      </c>
      <c r="I1632" s="7" t="str">
        <f t="shared" si="25"/>
        <v>Overweight</v>
      </c>
    </row>
    <row r="1633" spans="1:9" x14ac:dyDescent="0.25">
      <c r="A1633" s="7" t="s">
        <v>739</v>
      </c>
      <c r="B1633" s="7">
        <v>35.090000000000003</v>
      </c>
      <c r="C1633" s="7">
        <v>5.84</v>
      </c>
      <c r="D1633" s="7" t="s">
        <v>2380</v>
      </c>
      <c r="E1633" s="7" t="s">
        <v>2380</v>
      </c>
      <c r="F1633" s="7" t="s">
        <v>2380</v>
      </c>
      <c r="G1633" s="7">
        <f>IF('OG Medical Examinations'!G1633="No major surgery",0,VALUE('OG Medical Examinations'!G1633))</f>
        <v>0</v>
      </c>
      <c r="H1633" s="7" t="s">
        <v>2380</v>
      </c>
      <c r="I1633" s="7" t="str">
        <f t="shared" si="25"/>
        <v>Obesity</v>
      </c>
    </row>
    <row r="1634" spans="1:9" x14ac:dyDescent="0.25">
      <c r="A1634" s="7" t="s">
        <v>738</v>
      </c>
      <c r="B1634" s="7">
        <v>34.42</v>
      </c>
      <c r="C1634" s="7">
        <v>5.21</v>
      </c>
      <c r="D1634" s="7" t="s">
        <v>2383</v>
      </c>
      <c r="E1634" s="7" t="s">
        <v>2380</v>
      </c>
      <c r="F1634" s="7" t="s">
        <v>2380</v>
      </c>
      <c r="G1634" s="7">
        <f>IF('OG Medical Examinations'!G1634="No major surgery",0,VALUE('OG Medical Examinations'!G1634))</f>
        <v>0</v>
      </c>
      <c r="H1634" s="7" t="s">
        <v>2380</v>
      </c>
      <c r="I1634" s="7" t="str">
        <f t="shared" si="25"/>
        <v>Obesity</v>
      </c>
    </row>
    <row r="1635" spans="1:9" x14ac:dyDescent="0.25">
      <c r="A1635" s="7" t="s">
        <v>737</v>
      </c>
      <c r="B1635" s="7">
        <v>29.4</v>
      </c>
      <c r="C1635" s="7">
        <v>4.26</v>
      </c>
      <c r="D1635" s="7" t="s">
        <v>2380</v>
      </c>
      <c r="E1635" s="7" t="s">
        <v>2380</v>
      </c>
      <c r="F1635" s="7" t="s">
        <v>2380</v>
      </c>
      <c r="G1635" s="7">
        <f>IF('OG Medical Examinations'!G1635="No major surgery",0,VALUE('OG Medical Examinations'!G1635))</f>
        <v>0</v>
      </c>
      <c r="H1635" s="7" t="s">
        <v>2380</v>
      </c>
      <c r="I1635" s="7" t="str">
        <f t="shared" si="25"/>
        <v>Overweight</v>
      </c>
    </row>
    <row r="1636" spans="1:9" x14ac:dyDescent="0.25">
      <c r="A1636" s="7" t="s">
        <v>736</v>
      </c>
      <c r="B1636" s="7">
        <v>21.31</v>
      </c>
      <c r="C1636" s="7">
        <v>4.17</v>
      </c>
      <c r="D1636" s="7" t="s">
        <v>2380</v>
      </c>
      <c r="E1636" s="7" t="s">
        <v>2380</v>
      </c>
      <c r="F1636" s="7" t="s">
        <v>2380</v>
      </c>
      <c r="G1636" s="7">
        <f>IF('OG Medical Examinations'!G1636="No major surgery",0,VALUE('OG Medical Examinations'!G1636))</f>
        <v>0</v>
      </c>
      <c r="H1636" s="7" t="s">
        <v>2380</v>
      </c>
      <c r="I1636" s="7" t="str">
        <f t="shared" si="25"/>
        <v>Normal Weight</v>
      </c>
    </row>
    <row r="1637" spans="1:9" x14ac:dyDescent="0.25">
      <c r="A1637" s="7" t="s">
        <v>735</v>
      </c>
      <c r="B1637" s="7">
        <v>19.559999999999999</v>
      </c>
      <c r="C1637" s="7">
        <v>11.96</v>
      </c>
      <c r="D1637" s="7" t="s">
        <v>2380</v>
      </c>
      <c r="E1637" s="7" t="s">
        <v>2380</v>
      </c>
      <c r="F1637" s="7" t="s">
        <v>2380</v>
      </c>
      <c r="G1637" s="7">
        <f>IF('OG Medical Examinations'!G1637="No major surgery",0,VALUE('OG Medical Examinations'!G1637))</f>
        <v>0</v>
      </c>
      <c r="H1637" s="7" t="s">
        <v>2380</v>
      </c>
      <c r="I1637" s="7" t="str">
        <f t="shared" si="25"/>
        <v>Normal Weight</v>
      </c>
    </row>
    <row r="1638" spans="1:9" x14ac:dyDescent="0.25">
      <c r="A1638" s="7" t="s">
        <v>734</v>
      </c>
      <c r="B1638" s="7">
        <v>37.335000000000001</v>
      </c>
      <c r="C1638" s="7">
        <v>6.26</v>
      </c>
      <c r="D1638" s="7" t="s">
        <v>2383</v>
      </c>
      <c r="E1638" s="7" t="s">
        <v>2380</v>
      </c>
      <c r="F1638" s="7" t="s">
        <v>2380</v>
      </c>
      <c r="G1638" s="7">
        <f>IF('OG Medical Examinations'!G1638="No major surgery",0,VALUE('OG Medical Examinations'!G1638))</f>
        <v>1</v>
      </c>
      <c r="H1638" s="7" t="s">
        <v>2380</v>
      </c>
      <c r="I1638" s="7" t="str">
        <f t="shared" si="25"/>
        <v>Obesity</v>
      </c>
    </row>
    <row r="1639" spans="1:9" x14ac:dyDescent="0.25">
      <c r="A1639" s="7" t="s">
        <v>733</v>
      </c>
      <c r="B1639" s="7">
        <v>19.53</v>
      </c>
      <c r="C1639" s="7">
        <v>11.68</v>
      </c>
      <c r="D1639" s="7" t="s">
        <v>2380</v>
      </c>
      <c r="E1639" s="7" t="s">
        <v>2380</v>
      </c>
      <c r="F1639" s="7" t="s">
        <v>2380</v>
      </c>
      <c r="G1639" s="7">
        <f>IF('OG Medical Examinations'!G1639="No major surgery",0,VALUE('OG Medical Examinations'!G1639))</f>
        <v>0</v>
      </c>
      <c r="H1639" s="7" t="s">
        <v>2380</v>
      </c>
      <c r="I1639" s="7" t="str">
        <f t="shared" si="25"/>
        <v>Normal Weight</v>
      </c>
    </row>
    <row r="1640" spans="1:9" x14ac:dyDescent="0.25">
      <c r="A1640" s="7" t="s">
        <v>732</v>
      </c>
      <c r="B1640" s="7">
        <v>34.1</v>
      </c>
      <c r="C1640" s="7">
        <v>5.16</v>
      </c>
      <c r="D1640" s="7" t="s">
        <v>2380</v>
      </c>
      <c r="E1640" s="7" t="s">
        <v>2380</v>
      </c>
      <c r="F1640" s="7" t="s">
        <v>2380</v>
      </c>
      <c r="G1640" s="7">
        <f>IF('OG Medical Examinations'!G1640="No major surgery",0,VALUE('OG Medical Examinations'!G1640))</f>
        <v>0</v>
      </c>
      <c r="H1640" s="7" t="s">
        <v>2380</v>
      </c>
      <c r="I1640" s="7" t="str">
        <f t="shared" si="25"/>
        <v>Obesity</v>
      </c>
    </row>
    <row r="1641" spans="1:9" x14ac:dyDescent="0.25">
      <c r="A1641" s="7" t="s">
        <v>731</v>
      </c>
      <c r="B1641" s="7">
        <v>16.5</v>
      </c>
      <c r="C1641" s="7">
        <v>6.9</v>
      </c>
      <c r="D1641" s="7" t="s">
        <v>2383</v>
      </c>
      <c r="E1641" s="7" t="s">
        <v>2380</v>
      </c>
      <c r="F1641" s="7" t="s">
        <v>2380</v>
      </c>
      <c r="G1641" s="7">
        <f>IF('OG Medical Examinations'!G1641="No major surgery",0,VALUE('OG Medical Examinations'!G1641))</f>
        <v>2</v>
      </c>
      <c r="H1641" s="7" t="s">
        <v>2380</v>
      </c>
      <c r="I1641" s="7" t="str">
        <f t="shared" si="25"/>
        <v>Underweight</v>
      </c>
    </row>
    <row r="1642" spans="1:9" x14ac:dyDescent="0.25">
      <c r="A1642" s="7" t="s">
        <v>730</v>
      </c>
      <c r="B1642" s="7">
        <v>30.69</v>
      </c>
      <c r="C1642" s="7">
        <v>4.83</v>
      </c>
      <c r="D1642" s="7" t="s">
        <v>2380</v>
      </c>
      <c r="E1642" s="7" t="s">
        <v>2380</v>
      </c>
      <c r="F1642" s="7" t="s">
        <v>2380</v>
      </c>
      <c r="G1642" s="7">
        <f>IF('OG Medical Examinations'!G1642="No major surgery",0,VALUE('OG Medical Examinations'!G1642))</f>
        <v>1</v>
      </c>
      <c r="H1642" s="7" t="s">
        <v>2380</v>
      </c>
      <c r="I1642" s="7" t="str">
        <f t="shared" si="25"/>
        <v>Obesity</v>
      </c>
    </row>
    <row r="1643" spans="1:9" x14ac:dyDescent="0.25">
      <c r="A1643" s="7" t="s">
        <v>729</v>
      </c>
      <c r="B1643" s="7">
        <v>28.93</v>
      </c>
      <c r="C1643" s="7">
        <v>4.87</v>
      </c>
      <c r="D1643" s="7" t="s">
        <v>2380</v>
      </c>
      <c r="E1643" s="7" t="s">
        <v>2380</v>
      </c>
      <c r="F1643" s="7" t="s">
        <v>2380</v>
      </c>
      <c r="G1643" s="7">
        <f>IF('OG Medical Examinations'!G1643="No major surgery",0,VALUE('OG Medical Examinations'!G1643))</f>
        <v>1</v>
      </c>
      <c r="H1643" s="7" t="s">
        <v>2380</v>
      </c>
      <c r="I1643" s="7" t="str">
        <f t="shared" si="25"/>
        <v>Overweight</v>
      </c>
    </row>
    <row r="1644" spans="1:9" x14ac:dyDescent="0.25">
      <c r="A1644" s="7" t="s">
        <v>728</v>
      </c>
      <c r="B1644" s="7">
        <v>38.9</v>
      </c>
      <c r="C1644" s="7">
        <v>4.28</v>
      </c>
      <c r="D1644" s="7" t="s">
        <v>2380</v>
      </c>
      <c r="E1644" s="7" t="s">
        <v>2380</v>
      </c>
      <c r="F1644" s="7" t="s">
        <v>2380</v>
      </c>
      <c r="G1644" s="7">
        <f>IF('OG Medical Examinations'!G1644="No major surgery",0,VALUE('OG Medical Examinations'!G1644))</f>
        <v>0</v>
      </c>
      <c r="H1644" s="7" t="s">
        <v>2380</v>
      </c>
      <c r="I1644" s="7" t="str">
        <f t="shared" si="25"/>
        <v>Obesity</v>
      </c>
    </row>
    <row r="1645" spans="1:9" x14ac:dyDescent="0.25">
      <c r="A1645" s="7" t="s">
        <v>727</v>
      </c>
      <c r="B1645" s="7">
        <v>26.9</v>
      </c>
      <c r="C1645" s="7">
        <v>4.07</v>
      </c>
      <c r="D1645" s="7" t="s">
        <v>2380</v>
      </c>
      <c r="E1645" s="7" t="s">
        <v>2380</v>
      </c>
      <c r="F1645" s="7" t="s">
        <v>2380</v>
      </c>
      <c r="G1645" s="7">
        <f>IF('OG Medical Examinations'!G1645="No major surgery",0,VALUE('OG Medical Examinations'!G1645))</f>
        <v>0</v>
      </c>
      <c r="H1645" s="7" t="s">
        <v>2380</v>
      </c>
      <c r="I1645" s="7" t="str">
        <f t="shared" si="25"/>
        <v>Overweight</v>
      </c>
    </row>
    <row r="1646" spans="1:9" x14ac:dyDescent="0.25">
      <c r="A1646" s="7" t="s">
        <v>726</v>
      </c>
      <c r="B1646" s="7">
        <v>24.86</v>
      </c>
      <c r="C1646" s="7">
        <v>6.23</v>
      </c>
      <c r="D1646" s="7" t="s">
        <v>2380</v>
      </c>
      <c r="E1646" s="7" t="s">
        <v>2380</v>
      </c>
      <c r="F1646" s="7" t="s">
        <v>2380</v>
      </c>
      <c r="G1646" s="7">
        <f>IF('OG Medical Examinations'!G1646="No major surgery",0,VALUE('OG Medical Examinations'!G1646))</f>
        <v>0</v>
      </c>
      <c r="H1646" s="7" t="s">
        <v>2380</v>
      </c>
      <c r="I1646" s="7" t="str">
        <f t="shared" si="25"/>
        <v>Normal Weight</v>
      </c>
    </row>
    <row r="1647" spans="1:9" x14ac:dyDescent="0.25">
      <c r="A1647" s="7" t="s">
        <v>725</v>
      </c>
      <c r="B1647" s="7">
        <v>39.14</v>
      </c>
      <c r="C1647" s="7">
        <v>6.24</v>
      </c>
      <c r="D1647" s="7" t="s">
        <v>2380</v>
      </c>
      <c r="E1647" s="7" t="s">
        <v>2383</v>
      </c>
      <c r="F1647" s="7" t="s">
        <v>2380</v>
      </c>
      <c r="G1647" s="7">
        <f>IF('OG Medical Examinations'!G1647="No major surgery",0,VALUE('OG Medical Examinations'!G1647))</f>
        <v>1</v>
      </c>
      <c r="H1647" s="7" t="s">
        <v>2380</v>
      </c>
      <c r="I1647" s="7" t="str">
        <f t="shared" si="25"/>
        <v>Obesity</v>
      </c>
    </row>
    <row r="1648" spans="1:9" x14ac:dyDescent="0.25">
      <c r="A1648" s="7" t="s">
        <v>724</v>
      </c>
      <c r="B1648" s="7">
        <v>39.799999999999997</v>
      </c>
      <c r="C1648" s="7">
        <v>6.17</v>
      </c>
      <c r="D1648" s="7" t="s">
        <v>2380</v>
      </c>
      <c r="E1648" s="7" t="s">
        <v>2380</v>
      </c>
      <c r="F1648" s="7" t="s">
        <v>2383</v>
      </c>
      <c r="G1648" s="7">
        <f>IF('OG Medical Examinations'!G1648="No major surgery",0,VALUE('OG Medical Examinations'!G1648))</f>
        <v>1</v>
      </c>
      <c r="H1648" s="7" t="s">
        <v>2380</v>
      </c>
      <c r="I1648" s="7" t="str">
        <f t="shared" si="25"/>
        <v>Obesity</v>
      </c>
    </row>
    <row r="1649" spans="1:9" x14ac:dyDescent="0.25">
      <c r="A1649" s="7" t="s">
        <v>723</v>
      </c>
      <c r="B1649" s="7">
        <v>34.32</v>
      </c>
      <c r="C1649" s="7">
        <v>5.16</v>
      </c>
      <c r="D1649" s="7" t="s">
        <v>2380</v>
      </c>
      <c r="E1649" s="7" t="s">
        <v>2380</v>
      </c>
      <c r="F1649" s="7" t="s">
        <v>2380</v>
      </c>
      <c r="G1649" s="7">
        <f>IF('OG Medical Examinations'!G1649="No major surgery",0,VALUE('OG Medical Examinations'!G1649))</f>
        <v>1</v>
      </c>
      <c r="H1649" s="7" t="s">
        <v>2380</v>
      </c>
      <c r="I1649" s="7" t="str">
        <f t="shared" si="25"/>
        <v>Obesity</v>
      </c>
    </row>
    <row r="1650" spans="1:9" x14ac:dyDescent="0.25">
      <c r="A1650" s="7" t="s">
        <v>722</v>
      </c>
      <c r="B1650" s="7">
        <v>32.51</v>
      </c>
      <c r="C1650" s="7">
        <v>4.3</v>
      </c>
      <c r="D1650" s="7" t="s">
        <v>2380</v>
      </c>
      <c r="E1650" s="7" t="s">
        <v>2380</v>
      </c>
      <c r="F1650" s="7" t="s">
        <v>2380</v>
      </c>
      <c r="G1650" s="7">
        <f>IF('OG Medical Examinations'!G1650="No major surgery",0,VALUE('OG Medical Examinations'!G1650))</f>
        <v>0</v>
      </c>
      <c r="H1650" s="7" t="s">
        <v>2380</v>
      </c>
      <c r="I1650" s="7" t="str">
        <f t="shared" si="25"/>
        <v>Obesity</v>
      </c>
    </row>
    <row r="1651" spans="1:9" x14ac:dyDescent="0.25">
      <c r="A1651" s="7" t="s">
        <v>721</v>
      </c>
      <c r="B1651" s="7">
        <v>30.71</v>
      </c>
      <c r="C1651" s="7">
        <v>6.14</v>
      </c>
      <c r="D1651" s="7" t="s">
        <v>2380</v>
      </c>
      <c r="E1651" s="7" t="s">
        <v>2380</v>
      </c>
      <c r="F1651" s="7" t="s">
        <v>2383</v>
      </c>
      <c r="G1651" s="7">
        <f>IF('OG Medical Examinations'!G1651="No major surgery",0,VALUE('OG Medical Examinations'!G1651))</f>
        <v>1</v>
      </c>
      <c r="H1651" s="7" t="s">
        <v>2380</v>
      </c>
      <c r="I1651" s="7" t="str">
        <f t="shared" si="25"/>
        <v>Obesity</v>
      </c>
    </row>
    <row r="1652" spans="1:9" x14ac:dyDescent="0.25">
      <c r="A1652" s="7" t="s">
        <v>720</v>
      </c>
      <c r="B1652" s="7">
        <v>28.9</v>
      </c>
      <c r="C1652" s="7">
        <v>5.36</v>
      </c>
      <c r="D1652" s="7" t="s">
        <v>2380</v>
      </c>
      <c r="E1652" s="7" t="s">
        <v>2380</v>
      </c>
      <c r="F1652" s="7" t="s">
        <v>2380</v>
      </c>
      <c r="G1652" s="7">
        <f>IF('OG Medical Examinations'!G1652="No major surgery",0,VALUE('OG Medical Examinations'!G1652))</f>
        <v>1</v>
      </c>
      <c r="H1652" s="7" t="s">
        <v>2380</v>
      </c>
      <c r="I1652" s="7" t="str">
        <f t="shared" si="25"/>
        <v>Overweight</v>
      </c>
    </row>
    <row r="1653" spans="1:9" x14ac:dyDescent="0.25">
      <c r="A1653" s="7" t="s">
        <v>719</v>
      </c>
      <c r="B1653" s="7">
        <v>36.19</v>
      </c>
      <c r="C1653" s="7">
        <v>4.3</v>
      </c>
      <c r="D1653" s="7" t="s">
        <v>2380</v>
      </c>
      <c r="E1653" s="7" t="s">
        <v>2380</v>
      </c>
      <c r="F1653" s="7" t="s">
        <v>2380</v>
      </c>
      <c r="G1653" s="7">
        <f>IF('OG Medical Examinations'!G1653="No major surgery",0,VALUE('OG Medical Examinations'!G1653))</f>
        <v>0</v>
      </c>
      <c r="H1653" s="7" t="s">
        <v>2380</v>
      </c>
      <c r="I1653" s="7" t="str">
        <f t="shared" si="25"/>
        <v>Obesity</v>
      </c>
    </row>
    <row r="1654" spans="1:9" x14ac:dyDescent="0.25">
      <c r="A1654" s="7" t="s">
        <v>718</v>
      </c>
      <c r="B1654" s="7">
        <v>29.6</v>
      </c>
      <c r="C1654" s="7">
        <v>4.09</v>
      </c>
      <c r="D1654" s="7" t="s">
        <v>2380</v>
      </c>
      <c r="E1654" s="7" t="s">
        <v>2380</v>
      </c>
      <c r="F1654" s="7" t="s">
        <v>2380</v>
      </c>
      <c r="G1654" s="7">
        <f>IF('OG Medical Examinations'!G1654="No major surgery",0,VALUE('OG Medical Examinations'!G1654))</f>
        <v>0</v>
      </c>
      <c r="H1654" s="7" t="s">
        <v>2380</v>
      </c>
      <c r="I1654" s="7" t="str">
        <f t="shared" si="25"/>
        <v>Overweight</v>
      </c>
    </row>
    <row r="1655" spans="1:9" x14ac:dyDescent="0.25">
      <c r="A1655" s="7" t="s">
        <v>717</v>
      </c>
      <c r="B1655" s="7">
        <v>30.95</v>
      </c>
      <c r="C1655" s="7">
        <v>6.27</v>
      </c>
      <c r="D1655" s="7" t="s">
        <v>2380</v>
      </c>
      <c r="E1655" s="7" t="s">
        <v>2380</v>
      </c>
      <c r="F1655" s="7" t="s">
        <v>2383</v>
      </c>
      <c r="G1655" s="7">
        <f>IF('OG Medical Examinations'!G1655="No major surgery",0,VALUE('OG Medical Examinations'!G1655))</f>
        <v>1</v>
      </c>
      <c r="H1655" s="7" t="s">
        <v>2380</v>
      </c>
      <c r="I1655" s="7" t="str">
        <f t="shared" si="25"/>
        <v>Obesity</v>
      </c>
    </row>
    <row r="1656" spans="1:9" x14ac:dyDescent="0.25">
      <c r="A1656" s="7" t="s">
        <v>716</v>
      </c>
      <c r="B1656" s="7">
        <v>19.95</v>
      </c>
      <c r="C1656" s="7">
        <v>5.39</v>
      </c>
      <c r="D1656" s="7" t="s">
        <v>2380</v>
      </c>
      <c r="E1656" s="7" t="s">
        <v>2380</v>
      </c>
      <c r="F1656" s="7" t="s">
        <v>2380</v>
      </c>
      <c r="G1656" s="7">
        <f>IF('OG Medical Examinations'!G1656="No major surgery",0,VALUE('OG Medical Examinations'!G1656))</f>
        <v>1</v>
      </c>
      <c r="H1656" s="7" t="s">
        <v>2380</v>
      </c>
      <c r="I1656" s="7" t="str">
        <f t="shared" si="25"/>
        <v>Normal Weight</v>
      </c>
    </row>
    <row r="1657" spans="1:9" x14ac:dyDescent="0.25">
      <c r="A1657" s="7" t="s">
        <v>715</v>
      </c>
      <c r="B1657" s="7">
        <v>23.65</v>
      </c>
      <c r="C1657" s="7">
        <v>5.75</v>
      </c>
      <c r="D1657" s="7" t="s">
        <v>2383</v>
      </c>
      <c r="E1657" s="7" t="s">
        <v>2380</v>
      </c>
      <c r="F1657" s="7" t="s">
        <v>2380</v>
      </c>
      <c r="G1657" s="7">
        <f>IF('OG Medical Examinations'!G1657="No major surgery",0,VALUE('OG Medical Examinations'!G1657))</f>
        <v>0</v>
      </c>
      <c r="H1657" s="7" t="s">
        <v>2380</v>
      </c>
      <c r="I1657" s="7" t="str">
        <f t="shared" si="25"/>
        <v>Normal Weight</v>
      </c>
    </row>
    <row r="1658" spans="1:9" x14ac:dyDescent="0.25">
      <c r="A1658" s="7" t="s">
        <v>714</v>
      </c>
      <c r="B1658" s="7">
        <v>43.34</v>
      </c>
      <c r="C1658" s="7">
        <v>4.91</v>
      </c>
      <c r="D1658" s="7" t="s">
        <v>2380</v>
      </c>
      <c r="E1658" s="7" t="s">
        <v>2380</v>
      </c>
      <c r="F1658" s="7" t="s">
        <v>2380</v>
      </c>
      <c r="G1658" s="7">
        <f>IF('OG Medical Examinations'!G1658="No major surgery",0,VALUE('OG Medical Examinations'!G1658))</f>
        <v>1</v>
      </c>
      <c r="H1658" s="7" t="s">
        <v>2380</v>
      </c>
      <c r="I1658" s="7" t="str">
        <f t="shared" si="25"/>
        <v>Obesity</v>
      </c>
    </row>
    <row r="1659" spans="1:9" x14ac:dyDescent="0.25">
      <c r="A1659" s="7" t="s">
        <v>713</v>
      </c>
      <c r="B1659" s="7">
        <v>31.98</v>
      </c>
      <c r="C1659" s="7">
        <v>4.46</v>
      </c>
      <c r="D1659" s="7" t="s">
        <v>2383</v>
      </c>
      <c r="E1659" s="7" t="s">
        <v>2380</v>
      </c>
      <c r="F1659" s="7" t="s">
        <v>2380</v>
      </c>
      <c r="G1659" s="7">
        <f>IF('OG Medical Examinations'!G1659="No major surgery",0,VALUE('OG Medical Examinations'!G1659))</f>
        <v>1</v>
      </c>
      <c r="H1659" s="7" t="s">
        <v>2380</v>
      </c>
      <c r="I1659" s="7" t="str">
        <f t="shared" si="25"/>
        <v>Obesity</v>
      </c>
    </row>
    <row r="1660" spans="1:9" x14ac:dyDescent="0.25">
      <c r="A1660" s="7" t="s">
        <v>712</v>
      </c>
      <c r="B1660" s="7">
        <v>35.86</v>
      </c>
      <c r="C1660" s="7">
        <v>6.22</v>
      </c>
      <c r="D1660" s="7" t="s">
        <v>2380</v>
      </c>
      <c r="E1660" s="7" t="s">
        <v>2380</v>
      </c>
      <c r="F1660" s="7" t="s">
        <v>2380</v>
      </c>
      <c r="G1660" s="7">
        <f>IF('OG Medical Examinations'!G1660="No major surgery",0,VALUE('OG Medical Examinations'!G1660))</f>
        <v>1</v>
      </c>
      <c r="H1660" s="7" t="s">
        <v>2380</v>
      </c>
      <c r="I1660" s="7" t="str">
        <f t="shared" si="25"/>
        <v>Obesity</v>
      </c>
    </row>
    <row r="1661" spans="1:9" x14ac:dyDescent="0.25">
      <c r="A1661" s="7" t="s">
        <v>711</v>
      </c>
      <c r="B1661" s="7">
        <v>15.2</v>
      </c>
      <c r="C1661" s="7">
        <v>8.82</v>
      </c>
      <c r="D1661" s="7" t="s">
        <v>2380</v>
      </c>
      <c r="E1661" s="7" t="s">
        <v>2380</v>
      </c>
      <c r="F1661" s="7" t="s">
        <v>2380</v>
      </c>
      <c r="G1661" s="7">
        <f>IF('OG Medical Examinations'!G1661="No major surgery",0,VALUE('OG Medical Examinations'!G1661))</f>
        <v>0</v>
      </c>
      <c r="H1661" s="7" t="s">
        <v>2380</v>
      </c>
      <c r="I1661" s="7" t="str">
        <f t="shared" si="25"/>
        <v>Underweight</v>
      </c>
    </row>
    <row r="1662" spans="1:9" x14ac:dyDescent="0.25">
      <c r="A1662" s="7" t="s">
        <v>710</v>
      </c>
      <c r="B1662" s="7">
        <v>37.200000000000003</v>
      </c>
      <c r="C1662" s="7">
        <v>10.14</v>
      </c>
      <c r="D1662" s="7" t="s">
        <v>2380</v>
      </c>
      <c r="E1662" s="7" t="s">
        <v>2380</v>
      </c>
      <c r="F1662" s="7" t="s">
        <v>2380</v>
      </c>
      <c r="G1662" s="7">
        <f>IF('OG Medical Examinations'!G1662="No major surgery",0,VALUE('OG Medical Examinations'!G1662))</f>
        <v>0</v>
      </c>
      <c r="H1662" s="7" t="s">
        <v>2380</v>
      </c>
      <c r="I1662" s="7" t="str">
        <f t="shared" si="25"/>
        <v>Obesity</v>
      </c>
    </row>
    <row r="1663" spans="1:9" x14ac:dyDescent="0.25">
      <c r="A1663" s="7" t="s">
        <v>709</v>
      </c>
      <c r="B1663" s="7">
        <v>17.91</v>
      </c>
      <c r="C1663" s="7">
        <v>4.66</v>
      </c>
      <c r="D1663" s="7" t="s">
        <v>2380</v>
      </c>
      <c r="E1663" s="7" t="s">
        <v>2380</v>
      </c>
      <c r="F1663" s="7" t="s">
        <v>2380</v>
      </c>
      <c r="G1663" s="7">
        <f>IF('OG Medical Examinations'!G1663="No major surgery",0,VALUE('OG Medical Examinations'!G1663))</f>
        <v>2</v>
      </c>
      <c r="H1663" s="7" t="s">
        <v>2380</v>
      </c>
      <c r="I1663" s="7" t="str">
        <f t="shared" si="25"/>
        <v>Underweight</v>
      </c>
    </row>
    <row r="1664" spans="1:9" x14ac:dyDescent="0.25">
      <c r="A1664" s="7" t="s">
        <v>708</v>
      </c>
      <c r="B1664" s="7">
        <v>20.76</v>
      </c>
      <c r="C1664" s="7">
        <v>6.26</v>
      </c>
      <c r="D1664" s="7" t="s">
        <v>2380</v>
      </c>
      <c r="E1664" s="7" t="s">
        <v>2380</v>
      </c>
      <c r="F1664" s="7" t="s">
        <v>2380</v>
      </c>
      <c r="G1664" s="7">
        <f>IF('OG Medical Examinations'!G1664="No major surgery",0,VALUE('OG Medical Examinations'!G1664))</f>
        <v>0</v>
      </c>
      <c r="H1664" s="7" t="s">
        <v>2380</v>
      </c>
      <c r="I1664" s="7" t="str">
        <f t="shared" si="25"/>
        <v>Normal Weight</v>
      </c>
    </row>
    <row r="1665" spans="1:9" x14ac:dyDescent="0.25">
      <c r="A1665" s="7" t="s">
        <v>707</v>
      </c>
      <c r="B1665" s="7">
        <v>38.99</v>
      </c>
      <c r="C1665" s="7">
        <v>5.21</v>
      </c>
      <c r="D1665" s="7" t="s">
        <v>2380</v>
      </c>
      <c r="E1665" s="7" t="s">
        <v>2383</v>
      </c>
      <c r="F1665" s="7" t="s">
        <v>2380</v>
      </c>
      <c r="G1665" s="7">
        <f>IF('OG Medical Examinations'!G1665="No major surgery",0,VALUE('OG Medical Examinations'!G1665))</f>
        <v>1</v>
      </c>
      <c r="H1665" s="7" t="s">
        <v>2380</v>
      </c>
      <c r="I1665" s="7" t="str">
        <f t="shared" si="25"/>
        <v>Obesity</v>
      </c>
    </row>
    <row r="1666" spans="1:9" x14ac:dyDescent="0.25">
      <c r="A1666" s="7" t="s">
        <v>706</v>
      </c>
      <c r="B1666" s="7">
        <v>42.655000000000001</v>
      </c>
      <c r="C1666" s="7">
        <v>5.94</v>
      </c>
      <c r="D1666" s="7" t="s">
        <v>2383</v>
      </c>
      <c r="E1666" s="7" t="s">
        <v>2380</v>
      </c>
      <c r="F1666" s="7" t="s">
        <v>2383</v>
      </c>
      <c r="G1666" s="7">
        <f>IF('OG Medical Examinations'!G1666="No major surgery",0,VALUE('OG Medical Examinations'!G1666))</f>
        <v>1</v>
      </c>
      <c r="H1666" s="7" t="s">
        <v>2380</v>
      </c>
      <c r="I1666" s="7" t="str">
        <f t="shared" ref="I1666:I1729" si="26">IF(B1666&lt;18.5,"Underweight",IF(B1666&lt;25,"Normal Weight",IF(B1666&lt;30,"Overweight","Obesity")))</f>
        <v>Obesity</v>
      </c>
    </row>
    <row r="1667" spans="1:9" x14ac:dyDescent="0.25">
      <c r="A1667" s="7" t="s">
        <v>705</v>
      </c>
      <c r="B1667" s="7">
        <v>30.57</v>
      </c>
      <c r="C1667" s="7">
        <v>5.34</v>
      </c>
      <c r="D1667" s="7" t="s">
        <v>2380</v>
      </c>
      <c r="E1667" s="7" t="s">
        <v>2380</v>
      </c>
      <c r="F1667" s="7" t="s">
        <v>2383</v>
      </c>
      <c r="G1667" s="7">
        <f>IF('OG Medical Examinations'!G1667="No major surgery",0,VALUE('OG Medical Examinations'!G1667))</f>
        <v>1</v>
      </c>
      <c r="H1667" s="7" t="s">
        <v>2380</v>
      </c>
      <c r="I1667" s="7" t="str">
        <f t="shared" si="26"/>
        <v>Obesity</v>
      </c>
    </row>
    <row r="1668" spans="1:9" x14ac:dyDescent="0.25">
      <c r="A1668" s="7" t="s">
        <v>704</v>
      </c>
      <c r="B1668" s="7">
        <v>17.7</v>
      </c>
      <c r="C1668" s="7">
        <v>6.38</v>
      </c>
      <c r="D1668" s="7" t="s">
        <v>2380</v>
      </c>
      <c r="E1668" s="7" t="s">
        <v>2380</v>
      </c>
      <c r="F1668" s="7" t="s">
        <v>2380</v>
      </c>
      <c r="G1668" s="7">
        <f>IF('OG Medical Examinations'!G1668="No major surgery",0,VALUE('OG Medical Examinations'!G1668))</f>
        <v>2</v>
      </c>
      <c r="H1668" s="7" t="s">
        <v>2380</v>
      </c>
      <c r="I1668" s="7" t="str">
        <f t="shared" si="26"/>
        <v>Underweight</v>
      </c>
    </row>
    <row r="1669" spans="1:9" x14ac:dyDescent="0.25">
      <c r="A1669" s="7" t="s">
        <v>703</v>
      </c>
      <c r="B1669" s="7">
        <v>34.770000000000003</v>
      </c>
      <c r="C1669" s="7">
        <v>4.47</v>
      </c>
      <c r="D1669" s="7" t="s">
        <v>2380</v>
      </c>
      <c r="E1669" s="7" t="s">
        <v>2380</v>
      </c>
      <c r="F1669" s="7" t="s">
        <v>2380</v>
      </c>
      <c r="G1669" s="7">
        <f>IF('OG Medical Examinations'!G1669="No major surgery",0,VALUE('OG Medical Examinations'!G1669))</f>
        <v>1</v>
      </c>
      <c r="H1669" s="7" t="s">
        <v>2380</v>
      </c>
      <c r="I1669" s="7" t="str">
        <f t="shared" si="26"/>
        <v>Obesity</v>
      </c>
    </row>
    <row r="1670" spans="1:9" x14ac:dyDescent="0.25">
      <c r="A1670" s="7" t="s">
        <v>702</v>
      </c>
      <c r="B1670" s="7">
        <v>16.88</v>
      </c>
      <c r="C1670" s="7">
        <v>9.9600000000000009</v>
      </c>
      <c r="D1670" s="7" t="s">
        <v>2380</v>
      </c>
      <c r="E1670" s="7" t="s">
        <v>2380</v>
      </c>
      <c r="F1670" s="7" t="s">
        <v>2380</v>
      </c>
      <c r="G1670" s="7">
        <f>IF('OG Medical Examinations'!G1670="No major surgery",0,VALUE('OG Medical Examinations'!G1670))</f>
        <v>0</v>
      </c>
      <c r="H1670" s="7" t="s">
        <v>2380</v>
      </c>
      <c r="I1670" s="7" t="str">
        <f t="shared" si="26"/>
        <v>Underweight</v>
      </c>
    </row>
    <row r="1671" spans="1:9" x14ac:dyDescent="0.25">
      <c r="A1671" s="7" t="s">
        <v>701</v>
      </c>
      <c r="B1671" s="7">
        <v>40.26</v>
      </c>
      <c r="C1671" s="7">
        <v>9.92</v>
      </c>
      <c r="D1671" s="7" t="s">
        <v>2383</v>
      </c>
      <c r="E1671" s="7" t="s">
        <v>2380</v>
      </c>
      <c r="F1671" s="7" t="s">
        <v>2380</v>
      </c>
      <c r="G1671" s="7">
        <f>IF('OG Medical Examinations'!G1671="No major surgery",0,VALUE('OG Medical Examinations'!G1671))</f>
        <v>0</v>
      </c>
      <c r="H1671" s="7" t="s">
        <v>2380</v>
      </c>
      <c r="I1671" s="7" t="str">
        <f t="shared" si="26"/>
        <v>Obesity</v>
      </c>
    </row>
    <row r="1672" spans="1:9" x14ac:dyDescent="0.25">
      <c r="A1672" s="7" t="s">
        <v>700</v>
      </c>
      <c r="B1672" s="7">
        <v>25.6</v>
      </c>
      <c r="C1672" s="7">
        <v>6.03</v>
      </c>
      <c r="D1672" s="7" t="s">
        <v>2380</v>
      </c>
      <c r="E1672" s="7" t="s">
        <v>2380</v>
      </c>
      <c r="F1672" s="7" t="s">
        <v>2383</v>
      </c>
      <c r="G1672" s="7">
        <f>IF('OG Medical Examinations'!G1672="No major surgery",0,VALUE('OG Medical Examinations'!G1672))</f>
        <v>1</v>
      </c>
      <c r="H1672" s="7" t="s">
        <v>2380</v>
      </c>
      <c r="I1672" s="7" t="str">
        <f t="shared" si="26"/>
        <v>Overweight</v>
      </c>
    </row>
    <row r="1673" spans="1:9" x14ac:dyDescent="0.25">
      <c r="A1673" s="7" t="s">
        <v>699</v>
      </c>
      <c r="B1673" s="7">
        <v>33.549999999999997</v>
      </c>
      <c r="C1673" s="7">
        <v>10.9</v>
      </c>
      <c r="D1673" s="7" t="s">
        <v>2383</v>
      </c>
      <c r="E1673" s="7" t="s">
        <v>2380</v>
      </c>
      <c r="F1673" s="7" t="s">
        <v>2380</v>
      </c>
      <c r="G1673" s="7">
        <f>IF('OG Medical Examinations'!G1673="No major surgery",0,VALUE('OG Medical Examinations'!G1673))</f>
        <v>0</v>
      </c>
      <c r="H1673" s="7" t="s">
        <v>2380</v>
      </c>
      <c r="I1673" s="7" t="str">
        <f t="shared" si="26"/>
        <v>Obesity</v>
      </c>
    </row>
    <row r="1674" spans="1:9" x14ac:dyDescent="0.25">
      <c r="A1674" s="7" t="s">
        <v>698</v>
      </c>
      <c r="B1674" s="7">
        <v>16.690000000000001</v>
      </c>
      <c r="C1674" s="7">
        <v>10.66</v>
      </c>
      <c r="D1674" s="7" t="s">
        <v>2380</v>
      </c>
      <c r="E1674" s="7" t="s">
        <v>2380</v>
      </c>
      <c r="F1674" s="7" t="s">
        <v>2380</v>
      </c>
      <c r="G1674" s="7">
        <f>IF('OG Medical Examinations'!G1674="No major surgery",0,VALUE('OG Medical Examinations'!G1674))</f>
        <v>0</v>
      </c>
      <c r="H1674" s="7" t="s">
        <v>2380</v>
      </c>
      <c r="I1674" s="7" t="str">
        <f t="shared" si="26"/>
        <v>Underweight</v>
      </c>
    </row>
    <row r="1675" spans="1:9" x14ac:dyDescent="0.25">
      <c r="A1675" s="7" t="s">
        <v>697</v>
      </c>
      <c r="B1675" s="7">
        <v>19.95</v>
      </c>
      <c r="C1675" s="7">
        <v>4.05</v>
      </c>
      <c r="D1675" s="7" t="s">
        <v>2380</v>
      </c>
      <c r="E1675" s="7" t="s">
        <v>2380</v>
      </c>
      <c r="F1675" s="7" t="s">
        <v>2380</v>
      </c>
      <c r="G1675" s="7">
        <f>IF('OG Medical Examinations'!G1675="No major surgery",0,VALUE('OG Medical Examinations'!G1675))</f>
        <v>1</v>
      </c>
      <c r="H1675" s="7" t="s">
        <v>2380</v>
      </c>
      <c r="I1675" s="7" t="str">
        <f t="shared" si="26"/>
        <v>Normal Weight</v>
      </c>
    </row>
    <row r="1676" spans="1:9" x14ac:dyDescent="0.25">
      <c r="A1676" s="7" t="s">
        <v>696</v>
      </c>
      <c r="B1676" s="7">
        <v>17.55</v>
      </c>
      <c r="C1676" s="7">
        <v>4.2300000000000004</v>
      </c>
      <c r="D1676" s="7" t="s">
        <v>2380</v>
      </c>
      <c r="E1676" s="7" t="s">
        <v>2380</v>
      </c>
      <c r="F1676" s="7" t="s">
        <v>2380</v>
      </c>
      <c r="G1676" s="7">
        <f>IF('OG Medical Examinations'!G1676="No major surgery",0,VALUE('OG Medical Examinations'!G1676))</f>
        <v>2</v>
      </c>
      <c r="H1676" s="7" t="s">
        <v>2380</v>
      </c>
      <c r="I1676" s="7" t="str">
        <f t="shared" si="26"/>
        <v>Underweight</v>
      </c>
    </row>
    <row r="1677" spans="1:9" x14ac:dyDescent="0.25">
      <c r="A1677" s="7" t="s">
        <v>695</v>
      </c>
      <c r="B1677" s="7">
        <v>22.01</v>
      </c>
      <c r="C1677" s="7">
        <v>5.01</v>
      </c>
      <c r="D1677" s="7" t="s">
        <v>2380</v>
      </c>
      <c r="E1677" s="7" t="s">
        <v>2380</v>
      </c>
      <c r="F1677" s="7" t="s">
        <v>2380</v>
      </c>
      <c r="G1677" s="7">
        <f>IF('OG Medical Examinations'!G1677="No major surgery",0,VALUE('OG Medical Examinations'!G1677))</f>
        <v>1</v>
      </c>
      <c r="H1677" s="7" t="s">
        <v>2380</v>
      </c>
      <c r="I1677" s="7" t="str">
        <f t="shared" si="26"/>
        <v>Normal Weight</v>
      </c>
    </row>
    <row r="1678" spans="1:9" x14ac:dyDescent="0.25">
      <c r="A1678" s="7" t="s">
        <v>694</v>
      </c>
      <c r="B1678" s="7">
        <v>41.8</v>
      </c>
      <c r="C1678" s="7">
        <v>5.82</v>
      </c>
      <c r="D1678" s="7" t="s">
        <v>2383</v>
      </c>
      <c r="E1678" s="7" t="s">
        <v>2380</v>
      </c>
      <c r="F1678" s="7" t="s">
        <v>2383</v>
      </c>
      <c r="G1678" s="7">
        <f>IF('OG Medical Examinations'!G1678="No major surgery",0,VALUE('OG Medical Examinations'!G1678))</f>
        <v>1</v>
      </c>
      <c r="H1678" s="7" t="s">
        <v>2380</v>
      </c>
      <c r="I1678" s="7" t="str">
        <f t="shared" si="26"/>
        <v>Obesity</v>
      </c>
    </row>
    <row r="1679" spans="1:9" x14ac:dyDescent="0.25">
      <c r="A1679" s="7" t="s">
        <v>693</v>
      </c>
      <c r="B1679" s="7">
        <v>19.170000000000002</v>
      </c>
      <c r="C1679" s="7">
        <v>7.94</v>
      </c>
      <c r="D1679" s="7" t="s">
        <v>2380</v>
      </c>
      <c r="E1679" s="7" t="s">
        <v>2380</v>
      </c>
      <c r="F1679" s="7" t="s">
        <v>2380</v>
      </c>
      <c r="G1679" s="7">
        <f>IF('OG Medical Examinations'!G1679="No major surgery",0,VALUE('OG Medical Examinations'!G1679))</f>
        <v>0</v>
      </c>
      <c r="H1679" s="7" t="s">
        <v>2380</v>
      </c>
      <c r="I1679" s="7" t="str">
        <f t="shared" si="26"/>
        <v>Normal Weight</v>
      </c>
    </row>
    <row r="1680" spans="1:9" x14ac:dyDescent="0.25">
      <c r="A1680" s="7" t="s">
        <v>692</v>
      </c>
      <c r="B1680" s="7">
        <v>32.799999999999997</v>
      </c>
      <c r="C1680" s="7">
        <v>6.16</v>
      </c>
      <c r="D1680" s="7" t="s">
        <v>2383</v>
      </c>
      <c r="E1680" s="7" t="s">
        <v>2380</v>
      </c>
      <c r="F1680" s="7" t="s">
        <v>2383</v>
      </c>
      <c r="G1680" s="7">
        <f>IF('OG Medical Examinations'!G1680="No major surgery",0,VALUE('OG Medical Examinations'!G1680))</f>
        <v>1</v>
      </c>
      <c r="H1680" s="7" t="s">
        <v>2380</v>
      </c>
      <c r="I1680" s="7" t="str">
        <f t="shared" si="26"/>
        <v>Obesity</v>
      </c>
    </row>
    <row r="1681" spans="1:9" x14ac:dyDescent="0.25">
      <c r="A1681" s="7" t="s">
        <v>691</v>
      </c>
      <c r="B1681" s="7">
        <v>35.814999999999998</v>
      </c>
      <c r="C1681" s="7">
        <v>4.1500000000000004</v>
      </c>
      <c r="D1681" s="7" t="s">
        <v>2380</v>
      </c>
      <c r="E1681" s="7" t="s">
        <v>2380</v>
      </c>
      <c r="F1681" s="7" t="s">
        <v>2380</v>
      </c>
      <c r="G1681" s="7">
        <f>IF('OG Medical Examinations'!G1681="No major surgery",0,VALUE('OG Medical Examinations'!G1681))</f>
        <v>1</v>
      </c>
      <c r="H1681" s="7" t="s">
        <v>2380</v>
      </c>
      <c r="I1681" s="7" t="str">
        <f t="shared" si="26"/>
        <v>Obesity</v>
      </c>
    </row>
    <row r="1682" spans="1:9" x14ac:dyDescent="0.25">
      <c r="A1682" s="7" t="s">
        <v>690</v>
      </c>
      <c r="B1682" s="7">
        <v>24.3</v>
      </c>
      <c r="C1682" s="7">
        <v>6.23</v>
      </c>
      <c r="D1682" s="7" t="s">
        <v>2380</v>
      </c>
      <c r="E1682" s="7" t="s">
        <v>2380</v>
      </c>
      <c r="F1682" s="7" t="s">
        <v>2380</v>
      </c>
      <c r="G1682" s="7">
        <f>IF('OG Medical Examinations'!G1682="No major surgery",0,VALUE('OG Medical Examinations'!G1682))</f>
        <v>0</v>
      </c>
      <c r="H1682" s="7" t="s">
        <v>2380</v>
      </c>
      <c r="I1682" s="7" t="str">
        <f t="shared" si="26"/>
        <v>Normal Weight</v>
      </c>
    </row>
    <row r="1683" spans="1:9" x14ac:dyDescent="0.25">
      <c r="A1683" s="7" t="s">
        <v>689</v>
      </c>
      <c r="B1683" s="7">
        <v>19.059999999999999</v>
      </c>
      <c r="C1683" s="7">
        <v>7.41</v>
      </c>
      <c r="D1683" s="7" t="s">
        <v>2380</v>
      </c>
      <c r="E1683" s="7" t="s">
        <v>2380</v>
      </c>
      <c r="F1683" s="7" t="s">
        <v>2380</v>
      </c>
      <c r="G1683" s="7">
        <f>IF('OG Medical Examinations'!G1683="No major surgery",0,VALUE('OG Medical Examinations'!G1683))</f>
        <v>0</v>
      </c>
      <c r="H1683" s="7" t="s">
        <v>2380</v>
      </c>
      <c r="I1683" s="7" t="str">
        <f t="shared" si="26"/>
        <v>Normal Weight</v>
      </c>
    </row>
    <row r="1684" spans="1:9" x14ac:dyDescent="0.25">
      <c r="A1684" s="7" t="s">
        <v>688</v>
      </c>
      <c r="B1684" s="7">
        <v>33.25</v>
      </c>
      <c r="C1684" s="7">
        <v>5.62</v>
      </c>
      <c r="D1684" s="7" t="s">
        <v>2383</v>
      </c>
      <c r="E1684" s="7" t="s">
        <v>2380</v>
      </c>
      <c r="F1684" s="7" t="s">
        <v>2380</v>
      </c>
      <c r="G1684" s="7">
        <f>IF('OG Medical Examinations'!G1684="No major surgery",0,VALUE('OG Medical Examinations'!G1684))</f>
        <v>1</v>
      </c>
      <c r="H1684" s="7" t="s">
        <v>2380</v>
      </c>
      <c r="I1684" s="7" t="str">
        <f t="shared" si="26"/>
        <v>Obesity</v>
      </c>
    </row>
    <row r="1685" spans="1:9" x14ac:dyDescent="0.25">
      <c r="A1685" s="7" t="s">
        <v>687</v>
      </c>
      <c r="B1685" s="7">
        <v>21.37</v>
      </c>
      <c r="C1685" s="7">
        <v>4.54</v>
      </c>
      <c r="D1685" s="7" t="s">
        <v>2383</v>
      </c>
      <c r="E1685" s="7" t="s">
        <v>2380</v>
      </c>
      <c r="F1685" s="7" t="s">
        <v>2383</v>
      </c>
      <c r="G1685" s="7">
        <f>IF('OG Medical Examinations'!G1685="No major surgery",0,VALUE('OG Medical Examinations'!G1685))</f>
        <v>1</v>
      </c>
      <c r="H1685" s="7" t="s">
        <v>2380</v>
      </c>
      <c r="I1685" s="7" t="str">
        <f t="shared" si="26"/>
        <v>Normal Weight</v>
      </c>
    </row>
    <row r="1686" spans="1:9" x14ac:dyDescent="0.25">
      <c r="A1686" s="7" t="s">
        <v>686</v>
      </c>
      <c r="B1686" s="7">
        <v>34.43</v>
      </c>
      <c r="C1686" s="7">
        <v>8.6199999999999992</v>
      </c>
      <c r="D1686" s="7" t="s">
        <v>2383</v>
      </c>
      <c r="E1686" s="7" t="s">
        <v>2380</v>
      </c>
      <c r="F1686" s="7" t="s">
        <v>2380</v>
      </c>
      <c r="G1686" s="7">
        <f>IF('OG Medical Examinations'!G1686="No major surgery",0,VALUE('OG Medical Examinations'!G1686))</f>
        <v>1</v>
      </c>
      <c r="H1686" s="7" t="s">
        <v>2380</v>
      </c>
      <c r="I1686" s="7" t="str">
        <f t="shared" si="26"/>
        <v>Obesity</v>
      </c>
    </row>
    <row r="1687" spans="1:9" x14ac:dyDescent="0.25">
      <c r="A1687" s="7" t="s">
        <v>685</v>
      </c>
      <c r="B1687" s="7">
        <v>20.86</v>
      </c>
      <c r="C1687" s="7">
        <v>4.3600000000000003</v>
      </c>
      <c r="D1687" s="7" t="s">
        <v>2383</v>
      </c>
      <c r="E1687" s="7" t="s">
        <v>2380</v>
      </c>
      <c r="F1687" s="7" t="s">
        <v>2380</v>
      </c>
      <c r="G1687" s="7">
        <f>IF('OG Medical Examinations'!G1687="No major surgery",0,VALUE('OG Medical Examinations'!G1687))</f>
        <v>0</v>
      </c>
      <c r="H1687" s="7" t="s">
        <v>2380</v>
      </c>
      <c r="I1687" s="7" t="str">
        <f t="shared" si="26"/>
        <v>Normal Weight</v>
      </c>
    </row>
    <row r="1688" spans="1:9" x14ac:dyDescent="0.25">
      <c r="A1688" s="7" t="s">
        <v>684</v>
      </c>
      <c r="B1688" s="7">
        <v>18.34</v>
      </c>
      <c r="C1688" s="7">
        <v>10.01</v>
      </c>
      <c r="D1688" s="7" t="s">
        <v>2380</v>
      </c>
      <c r="E1688" s="7" t="s">
        <v>2380</v>
      </c>
      <c r="F1688" s="7" t="s">
        <v>2380</v>
      </c>
      <c r="G1688" s="7">
        <f>IF('OG Medical Examinations'!G1688="No major surgery",0,VALUE('OG Medical Examinations'!G1688))</f>
        <v>0</v>
      </c>
      <c r="H1688" s="7" t="s">
        <v>2380</v>
      </c>
      <c r="I1688" s="7" t="str">
        <f t="shared" si="26"/>
        <v>Underweight</v>
      </c>
    </row>
    <row r="1689" spans="1:9" x14ac:dyDescent="0.25">
      <c r="A1689" s="7" t="s">
        <v>683</v>
      </c>
      <c r="B1689" s="7">
        <v>34.15</v>
      </c>
      <c r="C1689" s="7">
        <v>5.42</v>
      </c>
      <c r="D1689" s="7" t="s">
        <v>2380</v>
      </c>
      <c r="E1689" s="7" t="s">
        <v>2380</v>
      </c>
      <c r="F1689" s="7" t="s">
        <v>2380</v>
      </c>
      <c r="G1689" s="7">
        <f>IF('OG Medical Examinations'!G1689="No major surgery",0,VALUE('OG Medical Examinations'!G1689))</f>
        <v>0</v>
      </c>
      <c r="H1689" s="7" t="s">
        <v>2380</v>
      </c>
      <c r="I1689" s="7" t="str">
        <f t="shared" si="26"/>
        <v>Obesity</v>
      </c>
    </row>
    <row r="1690" spans="1:9" x14ac:dyDescent="0.25">
      <c r="A1690" s="7" t="s">
        <v>682</v>
      </c>
      <c r="B1690" s="7">
        <v>18.350000000000001</v>
      </c>
      <c r="C1690" s="7">
        <v>5.12</v>
      </c>
      <c r="D1690" s="7" t="s">
        <v>2380</v>
      </c>
      <c r="E1690" s="7" t="s">
        <v>2380</v>
      </c>
      <c r="F1690" s="7" t="s">
        <v>2380</v>
      </c>
      <c r="G1690" s="7">
        <f>IF('OG Medical Examinations'!G1690="No major surgery",0,VALUE('OG Medical Examinations'!G1690))</f>
        <v>0</v>
      </c>
      <c r="H1690" s="7" t="s">
        <v>2380</v>
      </c>
      <c r="I1690" s="7" t="str">
        <f t="shared" si="26"/>
        <v>Underweight</v>
      </c>
    </row>
    <row r="1691" spans="1:9" x14ac:dyDescent="0.25">
      <c r="A1691" s="7" t="s">
        <v>681</v>
      </c>
      <c r="B1691" s="7">
        <v>22.13</v>
      </c>
      <c r="C1691" s="7">
        <v>9.1999999999999993</v>
      </c>
      <c r="D1691" s="7" t="s">
        <v>2383</v>
      </c>
      <c r="E1691" s="7" t="s">
        <v>2380</v>
      </c>
      <c r="F1691" s="7" t="s">
        <v>2380</v>
      </c>
      <c r="G1691" s="7">
        <f>IF('OG Medical Examinations'!G1691="No major surgery",0,VALUE('OG Medical Examinations'!G1691))</f>
        <v>0</v>
      </c>
      <c r="H1691" s="7" t="s">
        <v>2380</v>
      </c>
      <c r="I1691" s="7" t="str">
        <f t="shared" si="26"/>
        <v>Normal Weight</v>
      </c>
    </row>
    <row r="1692" spans="1:9" x14ac:dyDescent="0.25">
      <c r="A1692" s="7" t="s">
        <v>680</v>
      </c>
      <c r="B1692" s="7">
        <v>22.51</v>
      </c>
      <c r="C1692" s="7">
        <v>6.08</v>
      </c>
      <c r="D1692" s="7" t="s">
        <v>2383</v>
      </c>
      <c r="E1692" s="7" t="s">
        <v>2380</v>
      </c>
      <c r="F1692" s="7" t="s">
        <v>2380</v>
      </c>
      <c r="G1692" s="7">
        <f>IF('OG Medical Examinations'!G1692="No major surgery",0,VALUE('OG Medical Examinations'!G1692))</f>
        <v>1</v>
      </c>
      <c r="H1692" s="7" t="s">
        <v>2380</v>
      </c>
      <c r="I1692" s="7" t="str">
        <f t="shared" si="26"/>
        <v>Normal Weight</v>
      </c>
    </row>
    <row r="1693" spans="1:9" x14ac:dyDescent="0.25">
      <c r="A1693" s="7" t="s">
        <v>679</v>
      </c>
      <c r="B1693" s="7">
        <v>31</v>
      </c>
      <c r="C1693" s="7">
        <v>4.7699999999999996</v>
      </c>
      <c r="D1693" s="7" t="s">
        <v>2380</v>
      </c>
      <c r="E1693" s="7" t="s">
        <v>2380</v>
      </c>
      <c r="F1693" s="7" t="s">
        <v>2380</v>
      </c>
      <c r="G1693" s="7">
        <f>IF('OG Medical Examinations'!G1693="No major surgery",0,VALUE('OG Medical Examinations'!G1693))</f>
        <v>1</v>
      </c>
      <c r="H1693" s="7" t="s">
        <v>2380</v>
      </c>
      <c r="I1693" s="7" t="str">
        <f t="shared" si="26"/>
        <v>Obesity</v>
      </c>
    </row>
    <row r="1694" spans="1:9" x14ac:dyDescent="0.25">
      <c r="A1694" s="7" t="s">
        <v>678</v>
      </c>
      <c r="B1694" s="7">
        <v>28.27</v>
      </c>
      <c r="C1694" s="7">
        <v>4.62</v>
      </c>
      <c r="D1694" s="7" t="s">
        <v>2380</v>
      </c>
      <c r="E1694" s="7" t="s">
        <v>2380</v>
      </c>
      <c r="F1694" s="7" t="s">
        <v>2380</v>
      </c>
      <c r="G1694" s="7">
        <f>IF('OG Medical Examinations'!G1694="No major surgery",0,VALUE('OG Medical Examinations'!G1694))</f>
        <v>1</v>
      </c>
      <c r="H1694" s="7" t="s">
        <v>2380</v>
      </c>
      <c r="I1694" s="7" t="str">
        <f t="shared" si="26"/>
        <v>Overweight</v>
      </c>
    </row>
    <row r="1695" spans="1:9" x14ac:dyDescent="0.25">
      <c r="A1695" s="7" t="s">
        <v>677</v>
      </c>
      <c r="B1695" s="7">
        <v>29.92</v>
      </c>
      <c r="C1695" s="7">
        <v>9.07</v>
      </c>
      <c r="D1695" s="7" t="s">
        <v>2383</v>
      </c>
      <c r="E1695" s="7" t="s">
        <v>2380</v>
      </c>
      <c r="F1695" s="7" t="s">
        <v>2380</v>
      </c>
      <c r="G1695" s="7">
        <f>IF('OG Medical Examinations'!G1695="No major surgery",0,VALUE('OG Medical Examinations'!G1695))</f>
        <v>1</v>
      </c>
      <c r="H1695" s="7" t="s">
        <v>2380</v>
      </c>
      <c r="I1695" s="7" t="str">
        <f t="shared" si="26"/>
        <v>Overweight</v>
      </c>
    </row>
    <row r="1696" spans="1:9" x14ac:dyDescent="0.25">
      <c r="A1696" s="7" t="s">
        <v>676</v>
      </c>
      <c r="B1696" s="7">
        <v>25.9</v>
      </c>
      <c r="C1696" s="7">
        <v>9.1199999999999992</v>
      </c>
      <c r="D1696" s="7" t="s">
        <v>2383</v>
      </c>
      <c r="E1696" s="7" t="s">
        <v>2380</v>
      </c>
      <c r="F1696" s="7" t="s">
        <v>2380</v>
      </c>
      <c r="G1696" s="7">
        <f>IF('OG Medical Examinations'!G1696="No major surgery",0,VALUE('OG Medical Examinations'!G1696))</f>
        <v>1</v>
      </c>
      <c r="H1696" s="7" t="s">
        <v>2380</v>
      </c>
      <c r="I1696" s="7" t="str">
        <f t="shared" si="26"/>
        <v>Overweight</v>
      </c>
    </row>
    <row r="1697" spans="1:9" x14ac:dyDescent="0.25">
      <c r="A1697" s="7" t="s">
        <v>675</v>
      </c>
      <c r="B1697" s="7">
        <v>27.74</v>
      </c>
      <c r="C1697" s="7">
        <v>7.32</v>
      </c>
      <c r="D1697" s="7" t="s">
        <v>2383</v>
      </c>
      <c r="E1697" s="7" t="s">
        <v>2380</v>
      </c>
      <c r="F1697" s="7" t="s">
        <v>2380</v>
      </c>
      <c r="G1697" s="7">
        <f>IF('OG Medical Examinations'!G1697="No major surgery",0,VALUE('OG Medical Examinations'!G1697))</f>
        <v>1</v>
      </c>
      <c r="H1697" s="7" t="s">
        <v>2380</v>
      </c>
      <c r="I1697" s="7" t="str">
        <f t="shared" si="26"/>
        <v>Overweight</v>
      </c>
    </row>
    <row r="1698" spans="1:9" x14ac:dyDescent="0.25">
      <c r="A1698" s="7" t="s">
        <v>674</v>
      </c>
      <c r="B1698" s="7">
        <v>17.260000000000002</v>
      </c>
      <c r="C1698" s="7">
        <v>11.73</v>
      </c>
      <c r="D1698" s="7" t="s">
        <v>2380</v>
      </c>
      <c r="E1698" s="7" t="s">
        <v>2380</v>
      </c>
      <c r="F1698" s="7" t="s">
        <v>2380</v>
      </c>
      <c r="G1698" s="7">
        <f>IF('OG Medical Examinations'!G1698="No major surgery",0,VALUE('OG Medical Examinations'!G1698))</f>
        <v>2</v>
      </c>
      <c r="H1698" s="7" t="s">
        <v>2380</v>
      </c>
      <c r="I1698" s="7" t="str">
        <f t="shared" si="26"/>
        <v>Underweight</v>
      </c>
    </row>
    <row r="1699" spans="1:9" x14ac:dyDescent="0.25">
      <c r="A1699" s="7" t="s">
        <v>673</v>
      </c>
      <c r="B1699" s="7">
        <v>19.855</v>
      </c>
      <c r="C1699" s="7">
        <v>6.64</v>
      </c>
      <c r="D1699" s="7" t="s">
        <v>2383</v>
      </c>
      <c r="E1699" s="7" t="s">
        <v>2380</v>
      </c>
      <c r="F1699" s="7" t="s">
        <v>2380</v>
      </c>
      <c r="G1699" s="7">
        <f>IF('OG Medical Examinations'!G1699="No major surgery",0,VALUE('OG Medical Examinations'!G1699))</f>
        <v>1</v>
      </c>
      <c r="H1699" s="7" t="s">
        <v>2380</v>
      </c>
      <c r="I1699" s="7" t="str">
        <f t="shared" si="26"/>
        <v>Normal Weight</v>
      </c>
    </row>
    <row r="1700" spans="1:9" x14ac:dyDescent="0.25">
      <c r="A1700" s="7" t="s">
        <v>672</v>
      </c>
      <c r="B1700" s="7">
        <v>41.69</v>
      </c>
      <c r="C1700" s="7">
        <v>5.78</v>
      </c>
      <c r="D1700" s="7" t="s">
        <v>2380</v>
      </c>
      <c r="E1700" s="7" t="s">
        <v>2380</v>
      </c>
      <c r="F1700" s="7" t="s">
        <v>2380</v>
      </c>
      <c r="G1700" s="7">
        <f>IF('OG Medical Examinations'!G1700="No major surgery",0,VALUE('OG Medical Examinations'!G1700))</f>
        <v>0</v>
      </c>
      <c r="H1700" s="7" t="s">
        <v>2380</v>
      </c>
      <c r="I1700" s="7" t="str">
        <f t="shared" si="26"/>
        <v>Obesity</v>
      </c>
    </row>
    <row r="1701" spans="1:9" x14ac:dyDescent="0.25">
      <c r="A1701" s="7" t="s">
        <v>671</v>
      </c>
      <c r="B1701" s="7">
        <v>16.12</v>
      </c>
      <c r="C1701" s="7">
        <v>10.45</v>
      </c>
      <c r="D1701" s="7" t="s">
        <v>2380</v>
      </c>
      <c r="E1701" s="7" t="s">
        <v>2380</v>
      </c>
      <c r="F1701" s="7" t="s">
        <v>2380</v>
      </c>
      <c r="G1701" s="7">
        <f>IF('OG Medical Examinations'!G1701="No major surgery",0,VALUE('OG Medical Examinations'!G1701))</f>
        <v>0</v>
      </c>
      <c r="H1701" s="7" t="s">
        <v>2380</v>
      </c>
      <c r="I1701" s="7" t="str">
        <f t="shared" si="26"/>
        <v>Underweight</v>
      </c>
    </row>
    <row r="1702" spans="1:9" x14ac:dyDescent="0.25">
      <c r="A1702" s="7" t="s">
        <v>670</v>
      </c>
      <c r="B1702" s="7">
        <v>37.43</v>
      </c>
      <c r="C1702" s="7">
        <v>4.5199999999999996</v>
      </c>
      <c r="D1702" s="7" t="s">
        <v>2380</v>
      </c>
      <c r="E1702" s="7" t="s">
        <v>2380</v>
      </c>
      <c r="F1702" s="7" t="s">
        <v>2380</v>
      </c>
      <c r="G1702" s="7">
        <f>IF('OG Medical Examinations'!G1702="No major surgery",0,VALUE('OG Medical Examinations'!G1702))</f>
        <v>1</v>
      </c>
      <c r="H1702" s="7" t="s">
        <v>2380</v>
      </c>
      <c r="I1702" s="7" t="str">
        <f t="shared" si="26"/>
        <v>Obesity</v>
      </c>
    </row>
    <row r="1703" spans="1:9" x14ac:dyDescent="0.25">
      <c r="A1703" s="7" t="s">
        <v>669</v>
      </c>
      <c r="B1703" s="7">
        <v>31.065000000000001</v>
      </c>
      <c r="C1703" s="7">
        <v>5.71</v>
      </c>
      <c r="D1703" s="7" t="s">
        <v>2380</v>
      </c>
      <c r="E1703" s="7" t="s">
        <v>2380</v>
      </c>
      <c r="F1703" s="7" t="s">
        <v>2380</v>
      </c>
      <c r="G1703" s="7">
        <f>IF('OG Medical Examinations'!G1703="No major surgery",0,VALUE('OG Medical Examinations'!G1703))</f>
        <v>0</v>
      </c>
      <c r="H1703" s="7" t="s">
        <v>2380</v>
      </c>
      <c r="I1703" s="7" t="str">
        <f t="shared" si="26"/>
        <v>Obesity</v>
      </c>
    </row>
    <row r="1704" spans="1:9" x14ac:dyDescent="0.25">
      <c r="A1704" s="7" t="s">
        <v>668</v>
      </c>
      <c r="B1704" s="7">
        <v>25.08</v>
      </c>
      <c r="C1704" s="7">
        <v>4.7699999999999996</v>
      </c>
      <c r="D1704" s="7" t="s">
        <v>2380</v>
      </c>
      <c r="E1704" s="7" t="s">
        <v>2380</v>
      </c>
      <c r="F1704" s="7" t="s">
        <v>2380</v>
      </c>
      <c r="G1704" s="7">
        <f>IF('OG Medical Examinations'!G1704="No major surgery",0,VALUE('OG Medical Examinations'!G1704))</f>
        <v>0</v>
      </c>
      <c r="H1704" s="7" t="s">
        <v>2380</v>
      </c>
      <c r="I1704" s="7" t="str">
        <f t="shared" si="26"/>
        <v>Overweight</v>
      </c>
    </row>
    <row r="1705" spans="1:9" x14ac:dyDescent="0.25">
      <c r="A1705" s="7" t="s">
        <v>667</v>
      </c>
      <c r="B1705" s="7">
        <v>15.2</v>
      </c>
      <c r="C1705" s="7">
        <v>7.81</v>
      </c>
      <c r="D1705" s="7" t="s">
        <v>2383</v>
      </c>
      <c r="E1705" s="7" t="s">
        <v>2380</v>
      </c>
      <c r="F1705" s="7" t="s">
        <v>2380</v>
      </c>
      <c r="G1705" s="7">
        <f>IF('OG Medical Examinations'!G1705="No major surgery",0,VALUE('OG Medical Examinations'!G1705))</f>
        <v>1</v>
      </c>
      <c r="H1705" s="7" t="s">
        <v>2380</v>
      </c>
      <c r="I1705" s="7" t="str">
        <f t="shared" si="26"/>
        <v>Underweight</v>
      </c>
    </row>
    <row r="1706" spans="1:9" x14ac:dyDescent="0.25">
      <c r="A1706" s="7" t="s">
        <v>666</v>
      </c>
      <c r="B1706" s="7">
        <v>22.34</v>
      </c>
      <c r="C1706" s="7">
        <v>5.19</v>
      </c>
      <c r="D1706" s="7" t="s">
        <v>2383</v>
      </c>
      <c r="E1706" s="7" t="s">
        <v>2380</v>
      </c>
      <c r="F1706" s="7" t="s">
        <v>2380</v>
      </c>
      <c r="G1706" s="7">
        <f>IF('OG Medical Examinations'!G1706="No major surgery",0,VALUE('OG Medical Examinations'!G1706))</f>
        <v>0</v>
      </c>
      <c r="H1706" s="7" t="s">
        <v>2380</v>
      </c>
      <c r="I1706" s="7" t="str">
        <f t="shared" si="26"/>
        <v>Normal Weight</v>
      </c>
    </row>
    <row r="1707" spans="1:9" x14ac:dyDescent="0.25">
      <c r="A1707" s="7" t="s">
        <v>665</v>
      </c>
      <c r="B1707" s="7">
        <v>40.15</v>
      </c>
      <c r="C1707" s="7">
        <v>5.93</v>
      </c>
      <c r="D1707" s="7" t="s">
        <v>2380</v>
      </c>
      <c r="E1707" s="7" t="s">
        <v>2380</v>
      </c>
      <c r="F1707" s="7" t="s">
        <v>2380</v>
      </c>
      <c r="G1707" s="7">
        <f>IF('OG Medical Examinations'!G1707="No major surgery",0,VALUE('OG Medical Examinations'!G1707))</f>
        <v>1</v>
      </c>
      <c r="H1707" s="7" t="s">
        <v>2380</v>
      </c>
      <c r="I1707" s="7" t="str">
        <f t="shared" si="26"/>
        <v>Obesity</v>
      </c>
    </row>
    <row r="1708" spans="1:9" x14ac:dyDescent="0.25">
      <c r="A1708" s="7" t="s">
        <v>664</v>
      </c>
      <c r="B1708" s="7">
        <v>37.729999999999997</v>
      </c>
      <c r="C1708" s="7">
        <v>6.29</v>
      </c>
      <c r="D1708" s="7" t="s">
        <v>2380</v>
      </c>
      <c r="E1708" s="7" t="s">
        <v>2380</v>
      </c>
      <c r="F1708" s="7" t="s">
        <v>2380</v>
      </c>
      <c r="G1708" s="7">
        <f>IF('OG Medical Examinations'!G1708="No major surgery",0,VALUE('OG Medical Examinations'!G1708))</f>
        <v>1</v>
      </c>
      <c r="H1708" s="7" t="s">
        <v>2380</v>
      </c>
      <c r="I1708" s="7" t="str">
        <f t="shared" si="26"/>
        <v>Obesity</v>
      </c>
    </row>
    <row r="1709" spans="1:9" x14ac:dyDescent="0.25">
      <c r="A1709" s="7" t="s">
        <v>663</v>
      </c>
      <c r="B1709" s="7">
        <v>25.35</v>
      </c>
      <c r="C1709" s="7">
        <v>4.9000000000000004</v>
      </c>
      <c r="D1709" s="7" t="s">
        <v>2380</v>
      </c>
      <c r="E1709" s="7" t="s">
        <v>2380</v>
      </c>
      <c r="F1709" s="7" t="s">
        <v>2380</v>
      </c>
      <c r="G1709" s="7">
        <f>IF('OG Medical Examinations'!G1709="No major surgery",0,VALUE('OG Medical Examinations'!G1709))</f>
        <v>0</v>
      </c>
      <c r="H1709" s="7" t="s">
        <v>2380</v>
      </c>
      <c r="I1709" s="7" t="str">
        <f t="shared" si="26"/>
        <v>Overweight</v>
      </c>
    </row>
    <row r="1710" spans="1:9" x14ac:dyDescent="0.25">
      <c r="A1710" s="7" t="s">
        <v>662</v>
      </c>
      <c r="B1710" s="7">
        <v>26.41</v>
      </c>
      <c r="C1710" s="7">
        <v>5.07</v>
      </c>
      <c r="D1710" s="7" t="s">
        <v>2383</v>
      </c>
      <c r="E1710" s="7" t="s">
        <v>2380</v>
      </c>
      <c r="F1710" s="7" t="s">
        <v>2380</v>
      </c>
      <c r="G1710" s="7">
        <f>IF('OG Medical Examinations'!G1710="No major surgery",0,VALUE('OG Medical Examinations'!G1710))</f>
        <v>1</v>
      </c>
      <c r="H1710" s="7" t="s">
        <v>2380</v>
      </c>
      <c r="I1710" s="7" t="str">
        <f t="shared" si="26"/>
        <v>Overweight</v>
      </c>
    </row>
    <row r="1711" spans="1:9" x14ac:dyDescent="0.25">
      <c r="A1711" s="7" t="s">
        <v>661</v>
      </c>
      <c r="B1711" s="7">
        <v>27.6</v>
      </c>
      <c r="C1711" s="7">
        <v>5.33</v>
      </c>
      <c r="D1711" s="7" t="s">
        <v>2380</v>
      </c>
      <c r="E1711" s="7" t="s">
        <v>2380</v>
      </c>
      <c r="F1711" s="7" t="s">
        <v>2380</v>
      </c>
      <c r="G1711" s="7">
        <f>IF('OG Medical Examinations'!G1711="No major surgery",0,VALUE('OG Medical Examinations'!G1711))</f>
        <v>1</v>
      </c>
      <c r="H1711" s="7" t="s">
        <v>2380</v>
      </c>
      <c r="I1711" s="7" t="str">
        <f t="shared" si="26"/>
        <v>Overweight</v>
      </c>
    </row>
    <row r="1712" spans="1:9" x14ac:dyDescent="0.25">
      <c r="A1712" s="7" t="s">
        <v>660</v>
      </c>
      <c r="B1712" s="7">
        <v>33.82</v>
      </c>
      <c r="C1712" s="7">
        <v>8.93</v>
      </c>
      <c r="D1712" s="7" t="s">
        <v>2383</v>
      </c>
      <c r="E1712" s="7" t="s">
        <v>2380</v>
      </c>
      <c r="F1712" s="7" t="s">
        <v>2380</v>
      </c>
      <c r="G1712" s="7">
        <f>IF('OG Medical Examinations'!G1712="No major surgery",0,VALUE('OG Medical Examinations'!G1712))</f>
        <v>1</v>
      </c>
      <c r="H1712" s="7" t="s">
        <v>2380</v>
      </c>
      <c r="I1712" s="7" t="str">
        <f t="shared" si="26"/>
        <v>Obesity</v>
      </c>
    </row>
    <row r="1713" spans="1:9" x14ac:dyDescent="0.25">
      <c r="A1713" s="7" t="s">
        <v>659</v>
      </c>
      <c r="B1713" s="7">
        <v>32.9</v>
      </c>
      <c r="C1713" s="7">
        <v>4.3499999999999996</v>
      </c>
      <c r="D1713" s="7" t="s">
        <v>2380</v>
      </c>
      <c r="E1713" s="7" t="s">
        <v>2380</v>
      </c>
      <c r="F1713" s="7" t="s">
        <v>2380</v>
      </c>
      <c r="G1713" s="7">
        <f>IF('OG Medical Examinations'!G1713="No major surgery",0,VALUE('OG Medical Examinations'!G1713))</f>
        <v>0</v>
      </c>
      <c r="H1713" s="7" t="s">
        <v>2380</v>
      </c>
      <c r="I1713" s="7" t="str">
        <f t="shared" si="26"/>
        <v>Obesity</v>
      </c>
    </row>
    <row r="1714" spans="1:9" x14ac:dyDescent="0.25">
      <c r="A1714" s="7" t="s">
        <v>658</v>
      </c>
      <c r="B1714" s="7">
        <v>30.875</v>
      </c>
      <c r="C1714" s="7">
        <v>9.5399999999999991</v>
      </c>
      <c r="D1714" s="7" t="s">
        <v>2383</v>
      </c>
      <c r="E1714" s="7" t="s">
        <v>2380</v>
      </c>
      <c r="F1714" s="7" t="s">
        <v>2380</v>
      </c>
      <c r="G1714" s="7">
        <f>IF('OG Medical Examinations'!G1714="No major surgery",0,VALUE('OG Medical Examinations'!G1714))</f>
        <v>1</v>
      </c>
      <c r="H1714" s="7" t="s">
        <v>2380</v>
      </c>
      <c r="I1714" s="7" t="str">
        <f t="shared" si="26"/>
        <v>Obesity</v>
      </c>
    </row>
    <row r="1715" spans="1:9" x14ac:dyDescent="0.25">
      <c r="A1715" s="7" t="s">
        <v>657</v>
      </c>
      <c r="B1715" s="7">
        <v>32.64</v>
      </c>
      <c r="C1715" s="7">
        <v>5.91</v>
      </c>
      <c r="D1715" s="7" t="s">
        <v>2380</v>
      </c>
      <c r="E1715" s="7" t="s">
        <v>2380</v>
      </c>
      <c r="F1715" s="7" t="s">
        <v>2380</v>
      </c>
      <c r="G1715" s="7">
        <f>IF('OG Medical Examinations'!G1715="No major surgery",0,VALUE('OG Medical Examinations'!G1715))</f>
        <v>0</v>
      </c>
      <c r="H1715" s="7" t="s">
        <v>2380</v>
      </c>
      <c r="I1715" s="7" t="str">
        <f t="shared" si="26"/>
        <v>Obesity</v>
      </c>
    </row>
    <row r="1716" spans="1:9" x14ac:dyDescent="0.25">
      <c r="A1716" s="7" t="s">
        <v>656</v>
      </c>
      <c r="B1716" s="7">
        <v>22.135000000000002</v>
      </c>
      <c r="C1716" s="7">
        <v>5.0999999999999996</v>
      </c>
      <c r="D1716" s="7" t="s">
        <v>2380</v>
      </c>
      <c r="E1716" s="7" t="s">
        <v>2380</v>
      </c>
      <c r="F1716" s="7" t="s">
        <v>2380</v>
      </c>
      <c r="G1716" s="7">
        <f>IF('OG Medical Examinations'!G1716="No major surgery",0,VALUE('OG Medical Examinations'!G1716))</f>
        <v>0</v>
      </c>
      <c r="H1716" s="7" t="s">
        <v>2380</v>
      </c>
      <c r="I1716" s="7" t="str">
        <f t="shared" si="26"/>
        <v>Normal Weight</v>
      </c>
    </row>
    <row r="1717" spans="1:9" x14ac:dyDescent="0.25">
      <c r="A1717" s="7" t="s">
        <v>655</v>
      </c>
      <c r="B1717" s="7">
        <v>16.53</v>
      </c>
      <c r="C1717" s="7">
        <v>5.08</v>
      </c>
      <c r="D1717" s="7" t="s">
        <v>2380</v>
      </c>
      <c r="E1717" s="7" t="s">
        <v>2380</v>
      </c>
      <c r="F1717" s="7" t="s">
        <v>2380</v>
      </c>
      <c r="G1717" s="7">
        <f>IF('OG Medical Examinations'!G1717="No major surgery",0,VALUE('OG Medical Examinations'!G1717))</f>
        <v>2</v>
      </c>
      <c r="H1717" s="7" t="s">
        <v>2380</v>
      </c>
      <c r="I1717" s="7" t="str">
        <f t="shared" si="26"/>
        <v>Underweight</v>
      </c>
    </row>
    <row r="1718" spans="1:9" x14ac:dyDescent="0.25">
      <c r="A1718" s="7" t="s">
        <v>654</v>
      </c>
      <c r="B1718" s="7">
        <v>32.774999999999999</v>
      </c>
      <c r="C1718" s="7">
        <v>4.75</v>
      </c>
      <c r="D1718" s="7" t="s">
        <v>2380</v>
      </c>
      <c r="E1718" s="7" t="s">
        <v>2380</v>
      </c>
      <c r="F1718" s="7" t="s">
        <v>2380</v>
      </c>
      <c r="G1718" s="7">
        <f>IF('OG Medical Examinations'!G1718="No major surgery",0,VALUE('OG Medical Examinations'!G1718))</f>
        <v>0</v>
      </c>
      <c r="H1718" s="7" t="s">
        <v>2380</v>
      </c>
      <c r="I1718" s="7" t="str">
        <f t="shared" si="26"/>
        <v>Obesity</v>
      </c>
    </row>
    <row r="1719" spans="1:9" x14ac:dyDescent="0.25">
      <c r="A1719" s="7" t="s">
        <v>653</v>
      </c>
      <c r="B1719" s="7">
        <v>30.9</v>
      </c>
      <c r="C1719" s="7">
        <v>6.05</v>
      </c>
      <c r="D1719" s="7" t="s">
        <v>2380</v>
      </c>
      <c r="E1719" s="7" t="s">
        <v>2380</v>
      </c>
      <c r="F1719" s="7" t="s">
        <v>2380</v>
      </c>
      <c r="G1719" s="7">
        <f>IF('OG Medical Examinations'!G1719="No major surgery",0,VALUE('OG Medical Examinations'!G1719))</f>
        <v>1</v>
      </c>
      <c r="H1719" s="7" t="s">
        <v>2380</v>
      </c>
      <c r="I1719" s="7" t="str">
        <f t="shared" si="26"/>
        <v>Obesity</v>
      </c>
    </row>
    <row r="1720" spans="1:9" x14ac:dyDescent="0.25">
      <c r="A1720" s="7" t="s">
        <v>652</v>
      </c>
      <c r="B1720" s="7">
        <v>15.58</v>
      </c>
      <c r="C1720" s="7">
        <v>11.56</v>
      </c>
      <c r="D1720" s="7" t="s">
        <v>2380</v>
      </c>
      <c r="E1720" s="7" t="s">
        <v>2380</v>
      </c>
      <c r="F1720" s="7" t="s">
        <v>2380</v>
      </c>
      <c r="G1720" s="7">
        <f>IF('OG Medical Examinations'!G1720="No major surgery",0,VALUE('OG Medical Examinations'!G1720))</f>
        <v>0</v>
      </c>
      <c r="H1720" s="7" t="s">
        <v>2380</v>
      </c>
      <c r="I1720" s="7" t="str">
        <f t="shared" si="26"/>
        <v>Underweight</v>
      </c>
    </row>
    <row r="1721" spans="1:9" x14ac:dyDescent="0.25">
      <c r="A1721" s="7" t="s">
        <v>651</v>
      </c>
      <c r="B1721" s="7">
        <v>26.315000000000001</v>
      </c>
      <c r="C1721" s="7">
        <v>5.76</v>
      </c>
      <c r="D1721" s="7" t="s">
        <v>2380</v>
      </c>
      <c r="E1721" s="7" t="s">
        <v>2380</v>
      </c>
      <c r="F1721" s="7" t="s">
        <v>2380</v>
      </c>
      <c r="G1721" s="7">
        <f>IF('OG Medical Examinations'!G1721="No major surgery",0,VALUE('OG Medical Examinations'!G1721))</f>
        <v>0</v>
      </c>
      <c r="H1721" s="7" t="s">
        <v>2380</v>
      </c>
      <c r="I1721" s="7" t="str">
        <f t="shared" si="26"/>
        <v>Overweight</v>
      </c>
    </row>
    <row r="1722" spans="1:9" x14ac:dyDescent="0.25">
      <c r="A1722" s="7" t="s">
        <v>650</v>
      </c>
      <c r="B1722" s="7">
        <v>35.61</v>
      </c>
      <c r="C1722" s="7">
        <v>5.65</v>
      </c>
      <c r="D1722" s="7" t="s">
        <v>2380</v>
      </c>
      <c r="E1722" s="7" t="s">
        <v>2383</v>
      </c>
      <c r="F1722" s="7" t="s">
        <v>2380</v>
      </c>
      <c r="G1722" s="7">
        <f>IF('OG Medical Examinations'!G1722="No major surgery",0,VALUE('OG Medical Examinations'!G1722))</f>
        <v>1</v>
      </c>
      <c r="H1722" s="7" t="s">
        <v>2380</v>
      </c>
      <c r="I1722" s="7" t="str">
        <f t="shared" si="26"/>
        <v>Obesity</v>
      </c>
    </row>
    <row r="1723" spans="1:9" x14ac:dyDescent="0.25">
      <c r="A1723" s="7" t="s">
        <v>649</v>
      </c>
      <c r="B1723" s="7">
        <v>37.56</v>
      </c>
      <c r="C1723" s="7">
        <v>5.88</v>
      </c>
      <c r="D1723" s="7" t="s">
        <v>2380</v>
      </c>
      <c r="E1723" s="7" t="s">
        <v>2383</v>
      </c>
      <c r="F1723" s="7" t="s">
        <v>2380</v>
      </c>
      <c r="G1723" s="7">
        <f>IF('OG Medical Examinations'!G1723="No major surgery",0,VALUE('OG Medical Examinations'!G1723))</f>
        <v>1</v>
      </c>
      <c r="H1723" s="7" t="s">
        <v>2380</v>
      </c>
      <c r="I1723" s="7" t="str">
        <f t="shared" si="26"/>
        <v>Obesity</v>
      </c>
    </row>
    <row r="1724" spans="1:9" x14ac:dyDescent="0.25">
      <c r="A1724" s="7" t="s">
        <v>648</v>
      </c>
      <c r="B1724" s="7">
        <v>15.49</v>
      </c>
      <c r="C1724" s="7">
        <v>9.6</v>
      </c>
      <c r="D1724" s="7" t="s">
        <v>2380</v>
      </c>
      <c r="E1724" s="7" t="s">
        <v>2380</v>
      </c>
      <c r="F1724" s="7" t="s">
        <v>2380</v>
      </c>
      <c r="G1724" s="7">
        <f>IF('OG Medical Examinations'!G1724="No major surgery",0,VALUE('OG Medical Examinations'!G1724))</f>
        <v>0</v>
      </c>
      <c r="H1724" s="7" t="s">
        <v>2380</v>
      </c>
      <c r="I1724" s="7" t="str">
        <f t="shared" si="26"/>
        <v>Underweight</v>
      </c>
    </row>
    <row r="1725" spans="1:9" x14ac:dyDescent="0.25">
      <c r="A1725" s="7" t="s">
        <v>647</v>
      </c>
      <c r="B1725" s="7">
        <v>23.48</v>
      </c>
      <c r="C1725" s="7">
        <v>6.24</v>
      </c>
      <c r="D1725" s="7" t="s">
        <v>2380</v>
      </c>
      <c r="E1725" s="7" t="s">
        <v>2380</v>
      </c>
      <c r="F1725" s="7" t="s">
        <v>2380</v>
      </c>
      <c r="G1725" s="7">
        <f>IF('OG Medical Examinations'!G1725="No major surgery",0,VALUE('OG Medical Examinations'!G1725))</f>
        <v>1</v>
      </c>
      <c r="H1725" s="7" t="s">
        <v>2380</v>
      </c>
      <c r="I1725" s="7" t="str">
        <f t="shared" si="26"/>
        <v>Normal Weight</v>
      </c>
    </row>
    <row r="1726" spans="1:9" x14ac:dyDescent="0.25">
      <c r="A1726" s="7" t="s">
        <v>646</v>
      </c>
      <c r="B1726" s="7">
        <v>30.02</v>
      </c>
      <c r="C1726" s="7">
        <v>7.63</v>
      </c>
      <c r="D1726" s="7" t="s">
        <v>2383</v>
      </c>
      <c r="E1726" s="7" t="s">
        <v>2380</v>
      </c>
      <c r="F1726" s="7" t="s">
        <v>2380</v>
      </c>
      <c r="G1726" s="7">
        <f>IF('OG Medical Examinations'!G1726="No major surgery",0,VALUE('OG Medical Examinations'!G1726))</f>
        <v>1</v>
      </c>
      <c r="H1726" s="7" t="s">
        <v>2380</v>
      </c>
      <c r="I1726" s="7" t="str">
        <f t="shared" si="26"/>
        <v>Obesity</v>
      </c>
    </row>
    <row r="1727" spans="1:9" x14ac:dyDescent="0.25">
      <c r="A1727" s="7" t="s">
        <v>645</v>
      </c>
      <c r="B1727" s="7">
        <v>26.885000000000002</v>
      </c>
      <c r="C1727" s="7">
        <v>8.66</v>
      </c>
      <c r="D1727" s="7" t="s">
        <v>2383</v>
      </c>
      <c r="E1727" s="7" t="s">
        <v>2380</v>
      </c>
      <c r="F1727" s="7" t="s">
        <v>2380</v>
      </c>
      <c r="G1727" s="7">
        <f>IF('OG Medical Examinations'!G1727="No major surgery",0,VALUE('OG Medical Examinations'!G1727))</f>
        <v>1</v>
      </c>
      <c r="H1727" s="7" t="s">
        <v>2380</v>
      </c>
      <c r="I1727" s="7" t="str">
        <f t="shared" si="26"/>
        <v>Overweight</v>
      </c>
    </row>
    <row r="1728" spans="1:9" x14ac:dyDescent="0.25">
      <c r="A1728" s="7" t="s">
        <v>644</v>
      </c>
      <c r="B1728" s="7">
        <v>25.84</v>
      </c>
      <c r="C1728" s="7">
        <v>8.5500000000000007</v>
      </c>
      <c r="D1728" s="7" t="s">
        <v>2383</v>
      </c>
      <c r="E1728" s="7" t="s">
        <v>2380</v>
      </c>
      <c r="F1728" s="7" t="s">
        <v>2380</v>
      </c>
      <c r="G1728" s="7">
        <f>IF('OG Medical Examinations'!G1728="No major surgery",0,VALUE('OG Medical Examinations'!G1728))</f>
        <v>1</v>
      </c>
      <c r="H1728" s="7" t="s">
        <v>2380</v>
      </c>
      <c r="I1728" s="7" t="str">
        <f t="shared" si="26"/>
        <v>Overweight</v>
      </c>
    </row>
    <row r="1729" spans="1:9" x14ac:dyDescent="0.25">
      <c r="A1729" s="7" t="s">
        <v>643</v>
      </c>
      <c r="B1729" s="7">
        <v>27.454999999999998</v>
      </c>
      <c r="C1729" s="7">
        <v>4.54</v>
      </c>
      <c r="D1729" s="7" t="s">
        <v>2380</v>
      </c>
      <c r="E1729" s="7" t="s">
        <v>2380</v>
      </c>
      <c r="F1729" s="7" t="s">
        <v>2380</v>
      </c>
      <c r="G1729" s="7">
        <f>IF('OG Medical Examinations'!G1729="No major surgery",0,VALUE('OG Medical Examinations'!G1729))</f>
        <v>0</v>
      </c>
      <c r="H1729" s="7" t="s">
        <v>2380</v>
      </c>
      <c r="I1729" s="7" t="str">
        <f t="shared" si="26"/>
        <v>Overweight</v>
      </c>
    </row>
    <row r="1730" spans="1:9" x14ac:dyDescent="0.25">
      <c r="A1730" s="7" t="s">
        <v>642</v>
      </c>
      <c r="B1730" s="7">
        <v>24.605</v>
      </c>
      <c r="C1730" s="7">
        <v>5.7</v>
      </c>
      <c r="D1730" s="7" t="s">
        <v>2380</v>
      </c>
      <c r="E1730" s="7" t="s">
        <v>2380</v>
      </c>
      <c r="F1730" s="7" t="s">
        <v>2380</v>
      </c>
      <c r="G1730" s="7">
        <f>IF('OG Medical Examinations'!G1730="No major surgery",0,VALUE('OG Medical Examinations'!G1730))</f>
        <v>0</v>
      </c>
      <c r="H1730" s="7" t="s">
        <v>2380</v>
      </c>
      <c r="I1730" s="7" t="str">
        <f t="shared" ref="I1730:I1793" si="27">IF(B1730&lt;18.5,"Underweight",IF(B1730&lt;25,"Normal Weight",IF(B1730&lt;30,"Overweight","Obesity")))</f>
        <v>Normal Weight</v>
      </c>
    </row>
    <row r="1731" spans="1:9" x14ac:dyDescent="0.25">
      <c r="A1731" s="7" t="s">
        <v>641</v>
      </c>
      <c r="B1731" s="7">
        <v>30.8</v>
      </c>
      <c r="C1731" s="7">
        <v>5.07</v>
      </c>
      <c r="D1731" s="7" t="s">
        <v>2380</v>
      </c>
      <c r="E1731" s="7" t="s">
        <v>2380</v>
      </c>
      <c r="F1731" s="7" t="s">
        <v>2380</v>
      </c>
      <c r="G1731" s="7">
        <f>IF('OG Medical Examinations'!G1731="No major surgery",0,VALUE('OG Medical Examinations'!G1731))</f>
        <v>0</v>
      </c>
      <c r="H1731" s="7" t="s">
        <v>2380</v>
      </c>
      <c r="I1731" s="7" t="str">
        <f t="shared" si="27"/>
        <v>Obesity</v>
      </c>
    </row>
    <row r="1732" spans="1:9" x14ac:dyDescent="0.25">
      <c r="A1732" s="7" t="s">
        <v>640</v>
      </c>
      <c r="B1732" s="7">
        <v>34.799999999999997</v>
      </c>
      <c r="C1732" s="7">
        <v>4.38</v>
      </c>
      <c r="D1732" s="7" t="s">
        <v>2380</v>
      </c>
      <c r="E1732" s="7" t="s">
        <v>2380</v>
      </c>
      <c r="F1732" s="7" t="s">
        <v>2380</v>
      </c>
      <c r="G1732" s="7">
        <f>IF('OG Medical Examinations'!G1732="No major surgery",0,VALUE('OG Medical Examinations'!G1732))</f>
        <v>1</v>
      </c>
      <c r="H1732" s="7" t="s">
        <v>2380</v>
      </c>
      <c r="I1732" s="7" t="str">
        <f t="shared" si="27"/>
        <v>Obesity</v>
      </c>
    </row>
    <row r="1733" spans="1:9" x14ac:dyDescent="0.25">
      <c r="A1733" s="7" t="s">
        <v>639</v>
      </c>
      <c r="B1733" s="7">
        <v>34.21</v>
      </c>
      <c r="C1733" s="7">
        <v>4.54</v>
      </c>
      <c r="D1733" s="7" t="s">
        <v>2380</v>
      </c>
      <c r="E1733" s="7" t="s">
        <v>2380</v>
      </c>
      <c r="F1733" s="7" t="s">
        <v>2380</v>
      </c>
      <c r="G1733" s="7">
        <f>IF('OG Medical Examinations'!G1733="No major surgery",0,VALUE('OG Medical Examinations'!G1733))</f>
        <v>1</v>
      </c>
      <c r="H1733" s="7" t="s">
        <v>2380</v>
      </c>
      <c r="I1733" s="7" t="str">
        <f t="shared" si="27"/>
        <v>Obesity</v>
      </c>
    </row>
    <row r="1734" spans="1:9" x14ac:dyDescent="0.25">
      <c r="A1734" s="7" t="s">
        <v>638</v>
      </c>
      <c r="B1734" s="7">
        <v>31</v>
      </c>
      <c r="C1734" s="7">
        <v>5.38</v>
      </c>
      <c r="D1734" s="7" t="s">
        <v>2380</v>
      </c>
      <c r="E1734" s="7" t="s">
        <v>2380</v>
      </c>
      <c r="F1734" s="7" t="s">
        <v>2380</v>
      </c>
      <c r="G1734" s="7">
        <f>IF('OG Medical Examinations'!G1734="No major surgery",0,VALUE('OG Medical Examinations'!G1734))</f>
        <v>1</v>
      </c>
      <c r="H1734" s="7" t="s">
        <v>2380</v>
      </c>
      <c r="I1734" s="7" t="str">
        <f t="shared" si="27"/>
        <v>Obesity</v>
      </c>
    </row>
    <row r="1735" spans="1:9" x14ac:dyDescent="0.25">
      <c r="A1735" s="7" t="s">
        <v>637</v>
      </c>
      <c r="B1735" s="7">
        <v>26.125</v>
      </c>
      <c r="C1735" s="7">
        <v>5.55</v>
      </c>
      <c r="D1735" s="7" t="s">
        <v>2380</v>
      </c>
      <c r="E1735" s="7" t="s">
        <v>2380</v>
      </c>
      <c r="F1735" s="7" t="s">
        <v>2380</v>
      </c>
      <c r="G1735" s="7">
        <f>IF('OG Medical Examinations'!G1735="No major surgery",0,VALUE('OG Medical Examinations'!G1735))</f>
        <v>1</v>
      </c>
      <c r="H1735" s="7" t="s">
        <v>2380</v>
      </c>
      <c r="I1735" s="7" t="str">
        <f t="shared" si="27"/>
        <v>Overweight</v>
      </c>
    </row>
    <row r="1736" spans="1:9" x14ac:dyDescent="0.25">
      <c r="A1736" s="7" t="s">
        <v>636</v>
      </c>
      <c r="B1736" s="7">
        <v>30.13</v>
      </c>
      <c r="C1736" s="7">
        <v>4.03</v>
      </c>
      <c r="D1736" s="7" t="s">
        <v>2383</v>
      </c>
      <c r="E1736" s="7" t="s">
        <v>2380</v>
      </c>
      <c r="F1736" s="7" t="s">
        <v>2380</v>
      </c>
      <c r="G1736" s="7">
        <f>IF('OG Medical Examinations'!G1736="No major surgery",0,VALUE('OG Medical Examinations'!G1736))</f>
        <v>1</v>
      </c>
      <c r="H1736" s="7" t="s">
        <v>2380</v>
      </c>
      <c r="I1736" s="7" t="str">
        <f t="shared" si="27"/>
        <v>Obesity</v>
      </c>
    </row>
    <row r="1737" spans="1:9" x14ac:dyDescent="0.25">
      <c r="A1737" s="7" t="s">
        <v>635</v>
      </c>
      <c r="B1737" s="7">
        <v>34.19</v>
      </c>
      <c r="C1737" s="7">
        <v>4.1900000000000004</v>
      </c>
      <c r="D1737" s="7" t="s">
        <v>2380</v>
      </c>
      <c r="E1737" s="7" t="s">
        <v>2380</v>
      </c>
      <c r="F1737" s="7" t="s">
        <v>2380</v>
      </c>
      <c r="G1737" s="7">
        <f>IF('OG Medical Examinations'!G1737="No major surgery",0,VALUE('OG Medical Examinations'!G1737))</f>
        <v>0</v>
      </c>
      <c r="H1737" s="7" t="s">
        <v>2380</v>
      </c>
      <c r="I1737" s="7" t="str">
        <f t="shared" si="27"/>
        <v>Obesity</v>
      </c>
    </row>
    <row r="1738" spans="1:9" x14ac:dyDescent="0.25">
      <c r="A1738" s="7" t="s">
        <v>634</v>
      </c>
      <c r="B1738" s="7">
        <v>22.515000000000001</v>
      </c>
      <c r="C1738" s="7">
        <v>4.37</v>
      </c>
      <c r="D1738" s="7" t="s">
        <v>2380</v>
      </c>
      <c r="E1738" s="7" t="s">
        <v>2380</v>
      </c>
      <c r="F1738" s="7" t="s">
        <v>2383</v>
      </c>
      <c r="G1738" s="7">
        <f>IF('OG Medical Examinations'!G1738="No major surgery",0,VALUE('OG Medical Examinations'!G1738))</f>
        <v>1</v>
      </c>
      <c r="H1738" s="7" t="s">
        <v>2380</v>
      </c>
      <c r="I1738" s="7" t="str">
        <f t="shared" si="27"/>
        <v>Normal Weight</v>
      </c>
    </row>
    <row r="1739" spans="1:9" x14ac:dyDescent="0.25">
      <c r="A1739" s="7" t="s">
        <v>633</v>
      </c>
      <c r="B1739" s="7">
        <v>18.239999999999998</v>
      </c>
      <c r="C1739" s="7">
        <v>5.31</v>
      </c>
      <c r="D1739" s="7" t="s">
        <v>2383</v>
      </c>
      <c r="E1739" s="7" t="s">
        <v>2380</v>
      </c>
      <c r="F1739" s="7" t="s">
        <v>2383</v>
      </c>
      <c r="G1739" s="7">
        <f>IF('OG Medical Examinations'!G1739="No major surgery",0,VALUE('OG Medical Examinations'!G1739))</f>
        <v>1</v>
      </c>
      <c r="H1739" s="7" t="s">
        <v>2380</v>
      </c>
      <c r="I1739" s="7" t="str">
        <f t="shared" si="27"/>
        <v>Underweight</v>
      </c>
    </row>
    <row r="1740" spans="1:9" x14ac:dyDescent="0.25">
      <c r="A1740" s="7" t="s">
        <v>631</v>
      </c>
      <c r="B1740" s="7">
        <v>37.28</v>
      </c>
      <c r="C1740" s="7">
        <v>4.66</v>
      </c>
      <c r="D1740" s="7" t="s">
        <v>2380</v>
      </c>
      <c r="E1740" s="7" t="s">
        <v>2383</v>
      </c>
      <c r="F1740" s="7" t="s">
        <v>2380</v>
      </c>
      <c r="G1740" s="7">
        <f>IF('OG Medical Examinations'!G1740="No major surgery",0,VALUE('OG Medical Examinations'!G1740))</f>
        <v>1</v>
      </c>
      <c r="H1740" s="7" t="s">
        <v>2380</v>
      </c>
      <c r="I1740" s="7" t="str">
        <f t="shared" si="27"/>
        <v>Obesity</v>
      </c>
    </row>
    <row r="1741" spans="1:9" x14ac:dyDescent="0.25">
      <c r="A1741" s="7" t="s">
        <v>630</v>
      </c>
      <c r="B1741" s="7">
        <v>18.2</v>
      </c>
      <c r="C1741" s="7">
        <v>6.19</v>
      </c>
      <c r="D1741" s="7" t="s">
        <v>2380</v>
      </c>
      <c r="E1741" s="7" t="s">
        <v>2380</v>
      </c>
      <c r="F1741" s="7" t="s">
        <v>2383</v>
      </c>
      <c r="G1741" s="7">
        <f>IF('OG Medical Examinations'!G1741="No major surgery",0,VALUE('OG Medical Examinations'!G1741))</f>
        <v>1</v>
      </c>
      <c r="H1741" s="7" t="s">
        <v>2380</v>
      </c>
      <c r="I1741" s="7" t="str">
        <f t="shared" si="27"/>
        <v>Underweight</v>
      </c>
    </row>
    <row r="1742" spans="1:9" x14ac:dyDescent="0.25">
      <c r="A1742" s="7" t="s">
        <v>629</v>
      </c>
      <c r="B1742" s="7">
        <v>20.53</v>
      </c>
      <c r="C1742" s="7">
        <v>4.8600000000000003</v>
      </c>
      <c r="D1742" s="7" t="s">
        <v>2380</v>
      </c>
      <c r="E1742" s="7" t="s">
        <v>2380</v>
      </c>
      <c r="F1742" s="7" t="s">
        <v>2380</v>
      </c>
      <c r="G1742" s="7">
        <f>IF('OG Medical Examinations'!G1742="No major surgery",0,VALUE('OG Medical Examinations'!G1742))</f>
        <v>1</v>
      </c>
      <c r="H1742" s="7" t="s">
        <v>2380</v>
      </c>
      <c r="I1742" s="7" t="str">
        <f t="shared" si="27"/>
        <v>Normal Weight</v>
      </c>
    </row>
    <row r="1743" spans="1:9" x14ac:dyDescent="0.25">
      <c r="A1743" s="7" t="s">
        <v>628</v>
      </c>
      <c r="B1743" s="7">
        <v>23.79</v>
      </c>
      <c r="C1743" s="7">
        <v>4.74</v>
      </c>
      <c r="D1743" s="7" t="s">
        <v>2380</v>
      </c>
      <c r="E1743" s="7" t="s">
        <v>2380</v>
      </c>
      <c r="F1743" s="7" t="s">
        <v>2380</v>
      </c>
      <c r="G1743" s="7">
        <f>IF('OG Medical Examinations'!G1743="No major surgery",0,VALUE('OG Medical Examinations'!G1743))</f>
        <v>0</v>
      </c>
      <c r="H1743" s="7" t="s">
        <v>2380</v>
      </c>
      <c r="I1743" s="7" t="str">
        <f t="shared" si="27"/>
        <v>Normal Weight</v>
      </c>
    </row>
    <row r="1744" spans="1:9" x14ac:dyDescent="0.25">
      <c r="A1744" s="7" t="s">
        <v>627</v>
      </c>
      <c r="B1744" s="7">
        <v>29.8</v>
      </c>
      <c r="C1744" s="7">
        <v>6.03</v>
      </c>
      <c r="D1744" s="7" t="s">
        <v>2380</v>
      </c>
      <c r="E1744" s="7" t="s">
        <v>2380</v>
      </c>
      <c r="F1744" s="7" t="s">
        <v>2380</v>
      </c>
      <c r="G1744" s="7">
        <f>IF('OG Medical Examinations'!G1744="No major surgery",0,VALUE('OG Medical Examinations'!G1744))</f>
        <v>0</v>
      </c>
      <c r="H1744" s="7" t="s">
        <v>2380</v>
      </c>
      <c r="I1744" s="7" t="str">
        <f t="shared" si="27"/>
        <v>Overweight</v>
      </c>
    </row>
    <row r="1745" spans="1:9" x14ac:dyDescent="0.25">
      <c r="A1745" s="7" t="s">
        <v>626</v>
      </c>
      <c r="B1745" s="7">
        <v>31.54</v>
      </c>
      <c r="C1745" s="7">
        <v>4.71</v>
      </c>
      <c r="D1745" s="7" t="s">
        <v>2380</v>
      </c>
      <c r="E1745" s="7" t="s">
        <v>2380</v>
      </c>
      <c r="F1745" s="7" t="s">
        <v>2380</v>
      </c>
      <c r="G1745" s="7">
        <f>IF('OG Medical Examinations'!G1745="No major surgery",0,VALUE('OG Medical Examinations'!G1745))</f>
        <v>0</v>
      </c>
      <c r="H1745" s="7" t="s">
        <v>2380</v>
      </c>
      <c r="I1745" s="7" t="str">
        <f t="shared" si="27"/>
        <v>Obesity</v>
      </c>
    </row>
    <row r="1746" spans="1:9" x14ac:dyDescent="0.25">
      <c r="A1746" s="7" t="s">
        <v>625</v>
      </c>
      <c r="B1746" s="7">
        <v>20.82</v>
      </c>
      <c r="C1746" s="7">
        <v>5.55</v>
      </c>
      <c r="D1746" s="7" t="s">
        <v>2380</v>
      </c>
      <c r="E1746" s="7" t="s">
        <v>2380</v>
      </c>
      <c r="F1746" s="7" t="s">
        <v>2380</v>
      </c>
      <c r="G1746" s="7">
        <f>IF('OG Medical Examinations'!G1746="No major surgery",0,VALUE('OG Medical Examinations'!G1746))</f>
        <v>1</v>
      </c>
      <c r="H1746" s="7" t="s">
        <v>2380</v>
      </c>
      <c r="I1746" s="7" t="str">
        <f t="shared" si="27"/>
        <v>Normal Weight</v>
      </c>
    </row>
    <row r="1747" spans="1:9" x14ac:dyDescent="0.25">
      <c r="A1747" s="7" t="s">
        <v>624</v>
      </c>
      <c r="B1747" s="7">
        <v>38.83</v>
      </c>
      <c r="C1747" s="7">
        <v>4.78</v>
      </c>
      <c r="D1747" s="7" t="s">
        <v>2380</v>
      </c>
      <c r="E1747" s="7" t="s">
        <v>2380</v>
      </c>
      <c r="F1747" s="7" t="s">
        <v>2383</v>
      </c>
      <c r="G1747" s="7">
        <f>IF('OG Medical Examinations'!G1747="No major surgery",0,VALUE('OG Medical Examinations'!G1747))</f>
        <v>1</v>
      </c>
      <c r="H1747" s="7" t="s">
        <v>2380</v>
      </c>
      <c r="I1747" s="7" t="str">
        <f t="shared" si="27"/>
        <v>Obesity</v>
      </c>
    </row>
    <row r="1748" spans="1:9" x14ac:dyDescent="0.25">
      <c r="A1748" s="7" t="s">
        <v>623</v>
      </c>
      <c r="B1748" s="7">
        <v>23.44</v>
      </c>
      <c r="C1748" s="7">
        <v>4.6500000000000004</v>
      </c>
      <c r="D1748" s="7" t="s">
        <v>2383</v>
      </c>
      <c r="E1748" s="7" t="s">
        <v>2380</v>
      </c>
      <c r="F1748" s="7" t="s">
        <v>2380</v>
      </c>
      <c r="G1748" s="7">
        <f>IF('OG Medical Examinations'!G1748="No major surgery",0,VALUE('OG Medical Examinations'!G1748))</f>
        <v>1</v>
      </c>
      <c r="H1748" s="7" t="s">
        <v>2380</v>
      </c>
      <c r="I1748" s="7" t="str">
        <f t="shared" si="27"/>
        <v>Normal Weight</v>
      </c>
    </row>
    <row r="1749" spans="1:9" x14ac:dyDescent="0.25">
      <c r="A1749" s="7" t="s">
        <v>622</v>
      </c>
      <c r="B1749" s="7">
        <v>24.13</v>
      </c>
      <c r="C1749" s="7">
        <v>5.2</v>
      </c>
      <c r="D1749" s="7" t="s">
        <v>2380</v>
      </c>
      <c r="E1749" s="7" t="s">
        <v>2380</v>
      </c>
      <c r="F1749" s="7" t="s">
        <v>2380</v>
      </c>
      <c r="G1749" s="7">
        <f>IF('OG Medical Examinations'!G1749="No major surgery",0,VALUE('OG Medical Examinations'!G1749))</f>
        <v>1</v>
      </c>
      <c r="H1749" s="7" t="s">
        <v>2380</v>
      </c>
      <c r="I1749" s="7" t="str">
        <f t="shared" si="27"/>
        <v>Normal Weight</v>
      </c>
    </row>
    <row r="1750" spans="1:9" x14ac:dyDescent="0.25">
      <c r="A1750" s="7" t="s">
        <v>621</v>
      </c>
      <c r="B1750" s="7">
        <v>42.13</v>
      </c>
      <c r="C1750" s="7">
        <v>4.54</v>
      </c>
      <c r="D1750" s="7" t="s">
        <v>2383</v>
      </c>
      <c r="E1750" s="7" t="s">
        <v>2380</v>
      </c>
      <c r="F1750" s="7" t="s">
        <v>2380</v>
      </c>
      <c r="G1750" s="7">
        <f>IF('OG Medical Examinations'!G1750="No major surgery",0,VALUE('OG Medical Examinations'!G1750))</f>
        <v>1</v>
      </c>
      <c r="H1750" s="7" t="s">
        <v>2380</v>
      </c>
      <c r="I1750" s="7" t="str">
        <f t="shared" si="27"/>
        <v>Obesity</v>
      </c>
    </row>
    <row r="1751" spans="1:9" x14ac:dyDescent="0.25">
      <c r="A1751" s="7" t="s">
        <v>620</v>
      </c>
      <c r="B1751" s="7">
        <v>17.86</v>
      </c>
      <c r="C1751" s="7">
        <v>4.1100000000000003</v>
      </c>
      <c r="D1751" s="7" t="s">
        <v>2380</v>
      </c>
      <c r="E1751" s="7" t="s">
        <v>2380</v>
      </c>
      <c r="F1751" s="7" t="s">
        <v>2380</v>
      </c>
      <c r="G1751" s="7">
        <f>IF('OG Medical Examinations'!G1751="No major surgery",0,VALUE('OG Medical Examinations'!G1751))</f>
        <v>1</v>
      </c>
      <c r="H1751" s="7" t="s">
        <v>2380</v>
      </c>
      <c r="I1751" s="7" t="str">
        <f t="shared" si="27"/>
        <v>Underweight</v>
      </c>
    </row>
    <row r="1752" spans="1:9" x14ac:dyDescent="0.25">
      <c r="A1752" s="7" t="s">
        <v>619</v>
      </c>
      <c r="B1752" s="7">
        <v>32.78</v>
      </c>
      <c r="C1752" s="7">
        <v>4.63</v>
      </c>
      <c r="D1752" s="7" t="s">
        <v>2380</v>
      </c>
      <c r="E1752" s="7" t="s">
        <v>2380</v>
      </c>
      <c r="F1752" s="7" t="s">
        <v>2380</v>
      </c>
      <c r="G1752" s="7">
        <f>IF('OG Medical Examinations'!G1752="No major surgery",0,VALUE('OG Medical Examinations'!G1752))</f>
        <v>0</v>
      </c>
      <c r="H1752" s="7" t="s">
        <v>2380</v>
      </c>
      <c r="I1752" s="7" t="str">
        <f t="shared" si="27"/>
        <v>Obesity</v>
      </c>
    </row>
    <row r="1753" spans="1:9" x14ac:dyDescent="0.25">
      <c r="A1753" s="7" t="s">
        <v>618</v>
      </c>
      <c r="B1753" s="7">
        <v>23.9</v>
      </c>
      <c r="C1753" s="7">
        <v>6.06</v>
      </c>
      <c r="D1753" s="7" t="s">
        <v>2383</v>
      </c>
      <c r="E1753" s="7" t="s">
        <v>2380</v>
      </c>
      <c r="F1753" s="7" t="s">
        <v>2383</v>
      </c>
      <c r="G1753" s="7">
        <f>IF('OG Medical Examinations'!G1753="No major surgery",0,VALUE('OG Medical Examinations'!G1753))</f>
        <v>1</v>
      </c>
      <c r="H1753" s="7" t="s">
        <v>2380</v>
      </c>
      <c r="I1753" s="7" t="str">
        <f t="shared" si="27"/>
        <v>Normal Weight</v>
      </c>
    </row>
    <row r="1754" spans="1:9" x14ac:dyDescent="0.25">
      <c r="A1754" s="7" t="s">
        <v>617</v>
      </c>
      <c r="B1754" s="7">
        <v>15.47</v>
      </c>
      <c r="C1754" s="7">
        <v>8.43</v>
      </c>
      <c r="D1754" s="7" t="s">
        <v>2380</v>
      </c>
      <c r="E1754" s="7" t="s">
        <v>2380</v>
      </c>
      <c r="F1754" s="7" t="s">
        <v>2380</v>
      </c>
      <c r="G1754" s="7">
        <f>IF('OG Medical Examinations'!G1754="No major surgery",0,VALUE('OG Medical Examinations'!G1754))</f>
        <v>0</v>
      </c>
      <c r="H1754" s="7" t="s">
        <v>2380</v>
      </c>
      <c r="I1754" s="7" t="str">
        <f t="shared" si="27"/>
        <v>Underweight</v>
      </c>
    </row>
    <row r="1755" spans="1:9" x14ac:dyDescent="0.25">
      <c r="A1755" s="7" t="s">
        <v>616</v>
      </c>
      <c r="B1755" s="7">
        <v>28.54</v>
      </c>
      <c r="C1755" s="7">
        <v>5.51</v>
      </c>
      <c r="D1755" s="7" t="s">
        <v>2380</v>
      </c>
      <c r="E1755" s="7" t="s">
        <v>2380</v>
      </c>
      <c r="F1755" s="7" t="s">
        <v>2383</v>
      </c>
      <c r="G1755" s="7">
        <f>IF('OG Medical Examinations'!G1755="No major surgery",0,VALUE('OG Medical Examinations'!G1755))</f>
        <v>1</v>
      </c>
      <c r="H1755" s="7" t="s">
        <v>2380</v>
      </c>
      <c r="I1755" s="7" t="str">
        <f t="shared" si="27"/>
        <v>Overweight</v>
      </c>
    </row>
    <row r="1756" spans="1:9" x14ac:dyDescent="0.25">
      <c r="A1756" s="7" t="s">
        <v>615</v>
      </c>
      <c r="B1756" s="7">
        <v>18.54</v>
      </c>
      <c r="C1756" s="7">
        <v>4.95</v>
      </c>
      <c r="D1756" s="7" t="s">
        <v>2380</v>
      </c>
      <c r="E1756" s="7" t="s">
        <v>2380</v>
      </c>
      <c r="F1756" s="7" t="s">
        <v>2380</v>
      </c>
      <c r="G1756" s="7">
        <f>IF('OG Medical Examinations'!G1756="No major surgery",0,VALUE('OG Medical Examinations'!G1756))</f>
        <v>0</v>
      </c>
      <c r="H1756" s="7" t="s">
        <v>2380</v>
      </c>
      <c r="I1756" s="7" t="str">
        <f t="shared" si="27"/>
        <v>Normal Weight</v>
      </c>
    </row>
    <row r="1757" spans="1:9" x14ac:dyDescent="0.25">
      <c r="A1757" s="7" t="s">
        <v>614</v>
      </c>
      <c r="B1757" s="7">
        <v>32.18</v>
      </c>
      <c r="C1757" s="7">
        <v>6.44</v>
      </c>
      <c r="D1757" s="7" t="s">
        <v>2383</v>
      </c>
      <c r="E1757" s="7" t="s">
        <v>2380</v>
      </c>
      <c r="F1757" s="7" t="s">
        <v>2383</v>
      </c>
      <c r="G1757" s="7">
        <f>IF('OG Medical Examinations'!G1757="No major surgery",0,VALUE('OG Medical Examinations'!G1757))</f>
        <v>1</v>
      </c>
      <c r="H1757" s="7" t="s">
        <v>2380</v>
      </c>
      <c r="I1757" s="7" t="str">
        <f t="shared" si="27"/>
        <v>Obesity</v>
      </c>
    </row>
    <row r="1758" spans="1:9" x14ac:dyDescent="0.25">
      <c r="A1758" s="7" t="s">
        <v>613</v>
      </c>
      <c r="B1758" s="7">
        <v>37.380000000000003</v>
      </c>
      <c r="C1758" s="7">
        <v>6.05</v>
      </c>
      <c r="D1758" s="7" t="s">
        <v>2383</v>
      </c>
      <c r="E1758" s="7" t="s">
        <v>2380</v>
      </c>
      <c r="F1758" s="7" t="s">
        <v>2380</v>
      </c>
      <c r="G1758" s="7">
        <f>IF('OG Medical Examinations'!G1758="No major surgery",0,VALUE('OG Medical Examinations'!G1758))</f>
        <v>0</v>
      </c>
      <c r="H1758" s="7" t="s">
        <v>2380</v>
      </c>
      <c r="I1758" s="7" t="str">
        <f t="shared" si="27"/>
        <v>Obesity</v>
      </c>
    </row>
    <row r="1759" spans="1:9" x14ac:dyDescent="0.25">
      <c r="A1759" s="7" t="s">
        <v>612</v>
      </c>
      <c r="B1759" s="7">
        <v>31.12</v>
      </c>
      <c r="C1759" s="7">
        <v>4.76</v>
      </c>
      <c r="D1759" s="7" t="s">
        <v>2383</v>
      </c>
      <c r="E1759" s="7" t="s">
        <v>2380</v>
      </c>
      <c r="F1759" s="7" t="s">
        <v>2383</v>
      </c>
      <c r="G1759" s="7">
        <f>IF('OG Medical Examinations'!G1759="No major surgery",0,VALUE('OG Medical Examinations'!G1759))</f>
        <v>1</v>
      </c>
      <c r="H1759" s="7" t="s">
        <v>2380</v>
      </c>
      <c r="I1759" s="7" t="str">
        <f t="shared" si="27"/>
        <v>Obesity</v>
      </c>
    </row>
    <row r="1760" spans="1:9" x14ac:dyDescent="0.25">
      <c r="A1760" s="7" t="s">
        <v>611</v>
      </c>
      <c r="B1760" s="7">
        <v>22.01</v>
      </c>
      <c r="C1760" s="7">
        <v>6.72</v>
      </c>
      <c r="D1760" s="7" t="s">
        <v>2383</v>
      </c>
      <c r="E1760" s="7" t="s">
        <v>2380</v>
      </c>
      <c r="F1760" s="7" t="s">
        <v>2380</v>
      </c>
      <c r="G1760" s="7">
        <f>IF('OG Medical Examinations'!G1760="No major surgery",0,VALUE('OG Medical Examinations'!G1760))</f>
        <v>1</v>
      </c>
      <c r="H1760" s="7" t="s">
        <v>2380</v>
      </c>
      <c r="I1760" s="7" t="str">
        <f t="shared" si="27"/>
        <v>Normal Weight</v>
      </c>
    </row>
    <row r="1761" spans="1:9" x14ac:dyDescent="0.25">
      <c r="A1761" s="7" t="s">
        <v>610</v>
      </c>
      <c r="B1761" s="7">
        <v>27.645</v>
      </c>
      <c r="C1761" s="7">
        <v>5.7</v>
      </c>
      <c r="D1761" s="7" t="s">
        <v>2380</v>
      </c>
      <c r="E1761" s="7" t="s">
        <v>2380</v>
      </c>
      <c r="F1761" s="7" t="s">
        <v>2380</v>
      </c>
      <c r="G1761" s="7">
        <f>IF('OG Medical Examinations'!G1761="No major surgery",0,VALUE('OG Medical Examinations'!G1761))</f>
        <v>0</v>
      </c>
      <c r="H1761" s="7" t="s">
        <v>2380</v>
      </c>
      <c r="I1761" s="7" t="str">
        <f t="shared" si="27"/>
        <v>Overweight</v>
      </c>
    </row>
    <row r="1762" spans="1:9" x14ac:dyDescent="0.25">
      <c r="A1762" s="7" t="s">
        <v>609</v>
      </c>
      <c r="B1762" s="7">
        <v>29.64</v>
      </c>
      <c r="C1762" s="7">
        <v>5.31</v>
      </c>
      <c r="D1762" s="7" t="s">
        <v>2383</v>
      </c>
      <c r="E1762" s="7" t="s">
        <v>2380</v>
      </c>
      <c r="F1762" s="7" t="s">
        <v>2380</v>
      </c>
      <c r="G1762" s="7">
        <f>IF('OG Medical Examinations'!G1762="No major surgery",0,VALUE('OG Medical Examinations'!G1762))</f>
        <v>0</v>
      </c>
      <c r="H1762" s="7" t="s">
        <v>2380</v>
      </c>
      <c r="I1762" s="7" t="str">
        <f t="shared" si="27"/>
        <v>Overweight</v>
      </c>
    </row>
    <row r="1763" spans="1:9" x14ac:dyDescent="0.25">
      <c r="A1763" s="7" t="s">
        <v>608</v>
      </c>
      <c r="B1763" s="7">
        <v>33.700000000000003</v>
      </c>
      <c r="C1763" s="7">
        <v>4.32</v>
      </c>
      <c r="D1763" s="7" t="s">
        <v>2383</v>
      </c>
      <c r="E1763" s="7" t="s">
        <v>2380</v>
      </c>
      <c r="F1763" s="7" t="s">
        <v>2380</v>
      </c>
      <c r="G1763" s="7">
        <f>IF('OG Medical Examinations'!G1763="No major surgery",0,VALUE('OG Medical Examinations'!G1763))</f>
        <v>1</v>
      </c>
      <c r="H1763" s="7" t="s">
        <v>2380</v>
      </c>
      <c r="I1763" s="7" t="str">
        <f t="shared" si="27"/>
        <v>Obesity</v>
      </c>
    </row>
    <row r="1764" spans="1:9" x14ac:dyDescent="0.25">
      <c r="A1764" s="7" t="s">
        <v>607</v>
      </c>
      <c r="B1764" s="7">
        <v>27.5</v>
      </c>
      <c r="C1764" s="7">
        <v>4.2300000000000004</v>
      </c>
      <c r="D1764" s="7" t="s">
        <v>2383</v>
      </c>
      <c r="E1764" s="7" t="s">
        <v>2380</v>
      </c>
      <c r="F1764" s="7" t="s">
        <v>2380</v>
      </c>
      <c r="G1764" s="7">
        <f>IF('OG Medical Examinations'!G1764="No major surgery",0,VALUE('OG Medical Examinations'!G1764))</f>
        <v>1</v>
      </c>
      <c r="H1764" s="7" t="s">
        <v>2380</v>
      </c>
      <c r="I1764" s="7" t="str">
        <f t="shared" si="27"/>
        <v>Overweight</v>
      </c>
    </row>
    <row r="1765" spans="1:9" x14ac:dyDescent="0.25">
      <c r="A1765" s="7" t="s">
        <v>606</v>
      </c>
      <c r="B1765" s="7">
        <v>16.12</v>
      </c>
      <c r="C1765" s="7">
        <v>6.09</v>
      </c>
      <c r="D1765" s="7" t="s">
        <v>2380</v>
      </c>
      <c r="E1765" s="7" t="s">
        <v>2380</v>
      </c>
      <c r="F1765" s="7" t="s">
        <v>2380</v>
      </c>
      <c r="G1765" s="7">
        <f>IF('OG Medical Examinations'!G1765="No major surgery",0,VALUE('OG Medical Examinations'!G1765))</f>
        <v>0</v>
      </c>
      <c r="H1765" s="7" t="s">
        <v>2380</v>
      </c>
      <c r="I1765" s="7" t="str">
        <f t="shared" si="27"/>
        <v>Underweight</v>
      </c>
    </row>
    <row r="1766" spans="1:9" x14ac:dyDescent="0.25">
      <c r="A1766" s="7" t="s">
        <v>605</v>
      </c>
      <c r="B1766" s="7">
        <v>26.73</v>
      </c>
      <c r="C1766" s="7">
        <v>4.74</v>
      </c>
      <c r="D1766" s="7" t="s">
        <v>2383</v>
      </c>
      <c r="E1766" s="7" t="s">
        <v>2380</v>
      </c>
      <c r="F1766" s="7" t="s">
        <v>2380</v>
      </c>
      <c r="G1766" s="7">
        <f>IF('OG Medical Examinations'!G1766="No major surgery",0,VALUE('OG Medical Examinations'!G1766))</f>
        <v>1</v>
      </c>
      <c r="H1766" s="7" t="s">
        <v>2380</v>
      </c>
      <c r="I1766" s="7" t="str">
        <f t="shared" si="27"/>
        <v>Overweight</v>
      </c>
    </row>
    <row r="1767" spans="1:9" x14ac:dyDescent="0.25">
      <c r="A1767" s="7" t="s">
        <v>604</v>
      </c>
      <c r="B1767" s="7">
        <v>37.25</v>
      </c>
      <c r="C1767" s="7">
        <v>6.23</v>
      </c>
      <c r="D1767" s="7" t="s">
        <v>2383</v>
      </c>
      <c r="E1767" s="7" t="s">
        <v>2380</v>
      </c>
      <c r="F1767" s="7" t="s">
        <v>2380</v>
      </c>
      <c r="G1767" s="7">
        <f>IF('OG Medical Examinations'!G1767="No major surgery",0,VALUE('OG Medical Examinations'!G1767))</f>
        <v>0</v>
      </c>
      <c r="H1767" s="7" t="s">
        <v>2380</v>
      </c>
      <c r="I1767" s="7" t="str">
        <f t="shared" si="27"/>
        <v>Obesity</v>
      </c>
    </row>
    <row r="1768" spans="1:9" x14ac:dyDescent="0.25">
      <c r="A1768" s="7" t="s">
        <v>603</v>
      </c>
      <c r="B1768" s="7">
        <v>23.56</v>
      </c>
      <c r="C1768" s="7">
        <v>5.45</v>
      </c>
      <c r="D1768" s="7" t="s">
        <v>2383</v>
      </c>
      <c r="E1768" s="7" t="s">
        <v>2380</v>
      </c>
      <c r="F1768" s="7" t="s">
        <v>2380</v>
      </c>
      <c r="G1768" s="7">
        <f>IF('OG Medical Examinations'!G1768="No major surgery",0,VALUE('OG Medical Examinations'!G1768))</f>
        <v>1</v>
      </c>
      <c r="H1768" s="7" t="s">
        <v>2380</v>
      </c>
      <c r="I1768" s="7" t="str">
        <f t="shared" si="27"/>
        <v>Normal Weight</v>
      </c>
    </row>
    <row r="1769" spans="1:9" x14ac:dyDescent="0.25">
      <c r="A1769" s="7" t="s">
        <v>602</v>
      </c>
      <c r="B1769" s="7">
        <v>15.84</v>
      </c>
      <c r="C1769" s="7">
        <v>10.34</v>
      </c>
      <c r="D1769" s="7" t="s">
        <v>2380</v>
      </c>
      <c r="E1769" s="7" t="s">
        <v>2380</v>
      </c>
      <c r="F1769" s="7" t="s">
        <v>2380</v>
      </c>
      <c r="G1769" s="7">
        <f>IF('OG Medical Examinations'!G1769="No major surgery",0,VALUE('OG Medical Examinations'!G1769))</f>
        <v>2</v>
      </c>
      <c r="H1769" s="7" t="s">
        <v>2380</v>
      </c>
      <c r="I1769" s="7" t="str">
        <f t="shared" si="27"/>
        <v>Underweight</v>
      </c>
    </row>
    <row r="1770" spans="1:9" x14ac:dyDescent="0.25">
      <c r="A1770" s="7" t="s">
        <v>601</v>
      </c>
      <c r="B1770" s="7">
        <v>36.630000000000003</v>
      </c>
      <c r="C1770" s="7">
        <v>5.15</v>
      </c>
      <c r="D1770" s="7" t="s">
        <v>2380</v>
      </c>
      <c r="E1770" s="7" t="s">
        <v>2380</v>
      </c>
      <c r="F1770" s="7" t="s">
        <v>2380</v>
      </c>
      <c r="G1770" s="7">
        <f>IF('OG Medical Examinations'!G1770="No major surgery",0,VALUE('OG Medical Examinations'!G1770))</f>
        <v>0</v>
      </c>
      <c r="H1770" s="7" t="s">
        <v>2380</v>
      </c>
      <c r="I1770" s="7" t="str">
        <f t="shared" si="27"/>
        <v>Obesity</v>
      </c>
    </row>
    <row r="1771" spans="1:9" x14ac:dyDescent="0.25">
      <c r="A1771" s="7" t="s">
        <v>600</v>
      </c>
      <c r="B1771" s="7">
        <v>16.47</v>
      </c>
      <c r="C1771" s="7">
        <v>11.72</v>
      </c>
      <c r="D1771" s="7" t="s">
        <v>2380</v>
      </c>
      <c r="E1771" s="7" t="s">
        <v>2380</v>
      </c>
      <c r="F1771" s="7" t="s">
        <v>2380</v>
      </c>
      <c r="G1771" s="7">
        <f>IF('OG Medical Examinations'!G1771="No major surgery",0,VALUE('OG Medical Examinations'!G1771))</f>
        <v>0</v>
      </c>
      <c r="H1771" s="7" t="s">
        <v>2380</v>
      </c>
      <c r="I1771" s="7" t="str">
        <f t="shared" si="27"/>
        <v>Underweight</v>
      </c>
    </row>
    <row r="1772" spans="1:9" x14ac:dyDescent="0.25">
      <c r="A1772" s="7" t="s">
        <v>599</v>
      </c>
      <c r="B1772" s="7">
        <v>25.8</v>
      </c>
      <c r="C1772" s="7">
        <v>5.29</v>
      </c>
      <c r="D1772" s="7" t="s">
        <v>2380</v>
      </c>
      <c r="E1772" s="7" t="s">
        <v>2380</v>
      </c>
      <c r="F1772" s="7" t="s">
        <v>2380</v>
      </c>
      <c r="G1772" s="7">
        <f>IF('OG Medical Examinations'!G1772="No major surgery",0,VALUE('OG Medical Examinations'!G1772))</f>
        <v>0</v>
      </c>
      <c r="H1772" s="7" t="s">
        <v>2380</v>
      </c>
      <c r="I1772" s="7" t="str">
        <f t="shared" si="27"/>
        <v>Overweight</v>
      </c>
    </row>
    <row r="1773" spans="1:9" x14ac:dyDescent="0.25">
      <c r="A1773" s="7" t="s">
        <v>598</v>
      </c>
      <c r="B1773" s="7">
        <v>23.6</v>
      </c>
      <c r="C1773" s="7">
        <v>4.33</v>
      </c>
      <c r="D1773" s="7" t="s">
        <v>2380</v>
      </c>
      <c r="E1773" s="7" t="s">
        <v>2380</v>
      </c>
      <c r="F1773" s="7" t="s">
        <v>2380</v>
      </c>
      <c r="G1773" s="7">
        <f>IF('OG Medical Examinations'!G1773="No major surgery",0,VALUE('OG Medical Examinations'!G1773))</f>
        <v>0</v>
      </c>
      <c r="H1773" s="7" t="s">
        <v>2380</v>
      </c>
      <c r="I1773" s="7" t="str">
        <f t="shared" si="27"/>
        <v>Normal Weight</v>
      </c>
    </row>
    <row r="1774" spans="1:9" x14ac:dyDescent="0.25">
      <c r="A1774" s="7" t="s">
        <v>597</v>
      </c>
      <c r="B1774" s="7">
        <v>32.11</v>
      </c>
      <c r="C1774" s="7">
        <v>6.24</v>
      </c>
      <c r="D1774" s="7" t="s">
        <v>2380</v>
      </c>
      <c r="E1774" s="7" t="s">
        <v>2380</v>
      </c>
      <c r="F1774" s="7" t="s">
        <v>2383</v>
      </c>
      <c r="G1774" s="7">
        <f>IF('OG Medical Examinations'!G1774="No major surgery",0,VALUE('OG Medical Examinations'!G1774))</f>
        <v>1</v>
      </c>
      <c r="H1774" s="7" t="s">
        <v>2380</v>
      </c>
      <c r="I1774" s="7" t="str">
        <f t="shared" si="27"/>
        <v>Obesity</v>
      </c>
    </row>
    <row r="1775" spans="1:9" x14ac:dyDescent="0.25">
      <c r="A1775" s="7" t="s">
        <v>596</v>
      </c>
      <c r="B1775" s="7">
        <v>30.114999999999998</v>
      </c>
      <c r="C1775" s="7">
        <v>11.61</v>
      </c>
      <c r="D1775" s="7" t="s">
        <v>2380</v>
      </c>
      <c r="E1775" s="7" t="s">
        <v>2380</v>
      </c>
      <c r="F1775" s="7" t="s">
        <v>2380</v>
      </c>
      <c r="G1775" s="7">
        <f>IF('OG Medical Examinations'!G1775="No major surgery",0,VALUE('OG Medical Examinations'!G1775))</f>
        <v>0</v>
      </c>
      <c r="H1775" s="7" t="s">
        <v>2380</v>
      </c>
      <c r="I1775" s="7" t="str">
        <f t="shared" si="27"/>
        <v>Obesity</v>
      </c>
    </row>
    <row r="1776" spans="1:9" x14ac:dyDescent="0.25">
      <c r="A1776" s="7" t="s">
        <v>595</v>
      </c>
      <c r="B1776" s="7">
        <v>20.28</v>
      </c>
      <c r="C1776" s="7">
        <v>11.07</v>
      </c>
      <c r="D1776" s="7" t="s">
        <v>2383</v>
      </c>
      <c r="E1776" s="7" t="s">
        <v>2380</v>
      </c>
      <c r="F1776" s="7" t="s">
        <v>2380</v>
      </c>
      <c r="G1776" s="7">
        <f>IF('OG Medical Examinations'!G1776="No major surgery",0,VALUE('OG Medical Examinations'!G1776))</f>
        <v>0</v>
      </c>
      <c r="H1776" s="7" t="s">
        <v>2380</v>
      </c>
      <c r="I1776" s="7" t="str">
        <f t="shared" si="27"/>
        <v>Normal Weight</v>
      </c>
    </row>
    <row r="1777" spans="1:9" x14ac:dyDescent="0.25">
      <c r="A1777" s="7" t="s">
        <v>594</v>
      </c>
      <c r="B1777" s="7">
        <v>20.234999999999999</v>
      </c>
      <c r="C1777" s="7">
        <v>5.19</v>
      </c>
      <c r="D1777" s="7" t="s">
        <v>2380</v>
      </c>
      <c r="E1777" s="7" t="s">
        <v>2380</v>
      </c>
      <c r="F1777" s="7" t="s">
        <v>2383</v>
      </c>
      <c r="G1777" s="7">
        <f>IF('OG Medical Examinations'!G1777="No major surgery",0,VALUE('OG Medical Examinations'!G1777))</f>
        <v>1</v>
      </c>
      <c r="H1777" s="7" t="s">
        <v>2380</v>
      </c>
      <c r="I1777" s="7" t="str">
        <f t="shared" si="27"/>
        <v>Normal Weight</v>
      </c>
    </row>
    <row r="1778" spans="1:9" x14ac:dyDescent="0.25">
      <c r="A1778" s="7" t="s">
        <v>593</v>
      </c>
      <c r="B1778" s="7">
        <v>25.27</v>
      </c>
      <c r="C1778" s="7">
        <v>5.7</v>
      </c>
      <c r="D1778" s="7" t="s">
        <v>2383</v>
      </c>
      <c r="E1778" s="7" t="s">
        <v>2380</v>
      </c>
      <c r="F1778" s="7" t="s">
        <v>2380</v>
      </c>
      <c r="G1778" s="7">
        <f>IF('OG Medical Examinations'!G1778="No major surgery",0,VALUE('OG Medical Examinations'!G1778))</f>
        <v>1</v>
      </c>
      <c r="H1778" s="7" t="s">
        <v>2380</v>
      </c>
      <c r="I1778" s="7" t="str">
        <f t="shared" si="27"/>
        <v>Overweight</v>
      </c>
    </row>
    <row r="1779" spans="1:9" x14ac:dyDescent="0.25">
      <c r="A1779" s="7" t="s">
        <v>592</v>
      </c>
      <c r="B1779" s="7">
        <v>24.24</v>
      </c>
      <c r="C1779" s="7">
        <v>6.15</v>
      </c>
      <c r="D1779" s="7" t="s">
        <v>2380</v>
      </c>
      <c r="E1779" s="7" t="s">
        <v>2380</v>
      </c>
      <c r="F1779" s="7" t="s">
        <v>2380</v>
      </c>
      <c r="G1779" s="7">
        <f>IF('OG Medical Examinations'!G1779="No major surgery",0,VALUE('OG Medical Examinations'!G1779))</f>
        <v>0</v>
      </c>
      <c r="H1779" s="7" t="s">
        <v>2380</v>
      </c>
      <c r="I1779" s="7" t="str">
        <f t="shared" si="27"/>
        <v>Normal Weight</v>
      </c>
    </row>
    <row r="1780" spans="1:9" x14ac:dyDescent="0.25">
      <c r="A1780" s="7" t="s">
        <v>591</v>
      </c>
      <c r="B1780" s="7">
        <v>35.75</v>
      </c>
      <c r="C1780" s="7">
        <v>5.07</v>
      </c>
      <c r="D1780" s="7" t="s">
        <v>2380</v>
      </c>
      <c r="E1780" s="7" t="s">
        <v>2380</v>
      </c>
      <c r="F1780" s="7" t="s">
        <v>2380</v>
      </c>
      <c r="G1780" s="7">
        <f>IF('OG Medical Examinations'!G1780="No major surgery",0,VALUE('OG Medical Examinations'!G1780))</f>
        <v>0</v>
      </c>
      <c r="H1780" s="7" t="s">
        <v>2380</v>
      </c>
      <c r="I1780" s="7" t="str">
        <f t="shared" si="27"/>
        <v>Obesity</v>
      </c>
    </row>
    <row r="1781" spans="1:9" x14ac:dyDescent="0.25">
      <c r="A1781" s="7" t="s">
        <v>590</v>
      </c>
      <c r="B1781" s="7">
        <v>29.92</v>
      </c>
      <c r="C1781" s="7">
        <v>10.97</v>
      </c>
      <c r="D1781" s="7" t="s">
        <v>2383</v>
      </c>
      <c r="E1781" s="7" t="s">
        <v>2380</v>
      </c>
      <c r="F1781" s="7" t="s">
        <v>2380</v>
      </c>
      <c r="G1781" s="7">
        <f>IF('OG Medical Examinations'!G1781="No major surgery",0,VALUE('OG Medical Examinations'!G1781))</f>
        <v>1</v>
      </c>
      <c r="H1781" s="7" t="s">
        <v>2380</v>
      </c>
      <c r="I1781" s="7" t="str">
        <f t="shared" si="27"/>
        <v>Overweight</v>
      </c>
    </row>
    <row r="1782" spans="1:9" x14ac:dyDescent="0.25">
      <c r="A1782" s="7" t="s">
        <v>589</v>
      </c>
      <c r="B1782" s="7">
        <v>26.2</v>
      </c>
      <c r="C1782" s="7">
        <v>10.93</v>
      </c>
      <c r="D1782" s="7" t="s">
        <v>2383</v>
      </c>
      <c r="E1782" s="7" t="s">
        <v>2380</v>
      </c>
      <c r="F1782" s="7" t="s">
        <v>2380</v>
      </c>
      <c r="G1782" s="7">
        <f>IF('OG Medical Examinations'!G1782="No major surgery",0,VALUE('OG Medical Examinations'!G1782))</f>
        <v>1</v>
      </c>
      <c r="H1782" s="7" t="s">
        <v>2380</v>
      </c>
      <c r="I1782" s="7" t="str">
        <f t="shared" si="27"/>
        <v>Overweight</v>
      </c>
    </row>
    <row r="1783" spans="1:9" x14ac:dyDescent="0.25">
      <c r="A1783" s="7" t="s">
        <v>588</v>
      </c>
      <c r="B1783" s="7">
        <v>26.695</v>
      </c>
      <c r="C1783" s="7">
        <v>4.21</v>
      </c>
      <c r="D1783" s="7" t="s">
        <v>2383</v>
      </c>
      <c r="E1783" s="7" t="s">
        <v>2380</v>
      </c>
      <c r="F1783" s="7" t="s">
        <v>2383</v>
      </c>
      <c r="G1783" s="7">
        <f>IF('OG Medical Examinations'!G1783="No major surgery",0,VALUE('OG Medical Examinations'!G1783))</f>
        <v>1</v>
      </c>
      <c r="H1783" s="7" t="s">
        <v>2380</v>
      </c>
      <c r="I1783" s="7" t="str">
        <f t="shared" si="27"/>
        <v>Overweight</v>
      </c>
    </row>
    <row r="1784" spans="1:9" x14ac:dyDescent="0.25">
      <c r="A1784" s="7" t="s">
        <v>587</v>
      </c>
      <c r="B1784" s="7">
        <v>23.16</v>
      </c>
      <c r="C1784" s="7">
        <v>5.5</v>
      </c>
      <c r="D1784" s="7" t="s">
        <v>2380</v>
      </c>
      <c r="E1784" s="7" t="s">
        <v>2380</v>
      </c>
      <c r="F1784" s="7" t="s">
        <v>2380</v>
      </c>
      <c r="G1784" s="7">
        <f>IF('OG Medical Examinations'!G1784="No major surgery",0,VALUE('OG Medical Examinations'!G1784))</f>
        <v>0</v>
      </c>
      <c r="H1784" s="7" t="s">
        <v>2380</v>
      </c>
      <c r="I1784" s="7" t="str">
        <f t="shared" si="27"/>
        <v>Normal Weight</v>
      </c>
    </row>
    <row r="1785" spans="1:9" x14ac:dyDescent="0.25">
      <c r="A1785" s="7" t="s">
        <v>586</v>
      </c>
      <c r="B1785" s="7">
        <v>32.585000000000001</v>
      </c>
      <c r="C1785" s="7">
        <v>4.93</v>
      </c>
      <c r="D1785" s="7" t="s">
        <v>2383</v>
      </c>
      <c r="E1785" s="7" t="s">
        <v>2380</v>
      </c>
      <c r="F1785" s="7" t="s">
        <v>2380</v>
      </c>
      <c r="G1785" s="7">
        <f>IF('OG Medical Examinations'!G1785="No major surgery",0,VALUE('OG Medical Examinations'!G1785))</f>
        <v>1</v>
      </c>
      <c r="H1785" s="7" t="s">
        <v>2380</v>
      </c>
      <c r="I1785" s="7" t="str">
        <f t="shared" si="27"/>
        <v>Obesity</v>
      </c>
    </row>
    <row r="1786" spans="1:9" x14ac:dyDescent="0.25">
      <c r="A1786" s="7" t="s">
        <v>585</v>
      </c>
      <c r="B1786" s="7">
        <v>33.97</v>
      </c>
      <c r="C1786" s="7">
        <v>5.6</v>
      </c>
      <c r="D1786" s="7" t="s">
        <v>2383</v>
      </c>
      <c r="E1786" s="7" t="s">
        <v>2380</v>
      </c>
      <c r="F1786" s="7" t="s">
        <v>2380</v>
      </c>
      <c r="G1786" s="7">
        <f>IF('OG Medical Examinations'!G1786="No major surgery",0,VALUE('OG Medical Examinations'!G1786))</f>
        <v>0</v>
      </c>
      <c r="H1786" s="7" t="s">
        <v>2380</v>
      </c>
      <c r="I1786" s="7" t="str">
        <f t="shared" si="27"/>
        <v>Obesity</v>
      </c>
    </row>
    <row r="1787" spans="1:9" x14ac:dyDescent="0.25">
      <c r="A1787" s="7" t="s">
        <v>584</v>
      </c>
      <c r="B1787" s="7">
        <v>16.57</v>
      </c>
      <c r="C1787" s="7">
        <v>9.99</v>
      </c>
      <c r="D1787" s="7" t="s">
        <v>2380</v>
      </c>
      <c r="E1787" s="7" t="s">
        <v>2380</v>
      </c>
      <c r="F1787" s="7" t="s">
        <v>2380</v>
      </c>
      <c r="G1787" s="7">
        <f>IF('OG Medical Examinations'!G1787="No major surgery",0,VALUE('OG Medical Examinations'!G1787))</f>
        <v>0</v>
      </c>
      <c r="H1787" s="7" t="s">
        <v>2380</v>
      </c>
      <c r="I1787" s="7" t="str">
        <f t="shared" si="27"/>
        <v>Underweight</v>
      </c>
    </row>
    <row r="1788" spans="1:9" x14ac:dyDescent="0.25">
      <c r="A1788" s="7" t="s">
        <v>583</v>
      </c>
      <c r="B1788" s="7">
        <v>17.55</v>
      </c>
      <c r="C1788" s="7">
        <v>5.93</v>
      </c>
      <c r="D1788" s="7" t="s">
        <v>2380</v>
      </c>
      <c r="E1788" s="7" t="s">
        <v>2380</v>
      </c>
      <c r="F1788" s="7" t="s">
        <v>2383</v>
      </c>
      <c r="G1788" s="7">
        <f>IF('OG Medical Examinations'!G1788="No major surgery",0,VALUE('OG Medical Examinations'!G1788))</f>
        <v>1</v>
      </c>
      <c r="H1788" s="7" t="s">
        <v>2380</v>
      </c>
      <c r="I1788" s="7" t="str">
        <f t="shared" si="27"/>
        <v>Underweight</v>
      </c>
    </row>
    <row r="1789" spans="1:9" x14ac:dyDescent="0.25">
      <c r="A1789" s="7" t="s">
        <v>582</v>
      </c>
      <c r="B1789" s="7">
        <v>29.41</v>
      </c>
      <c r="C1789" s="7">
        <v>6.29</v>
      </c>
      <c r="D1789" s="7" t="s">
        <v>2383</v>
      </c>
      <c r="E1789" s="7" t="s">
        <v>2380</v>
      </c>
      <c r="F1789" s="7" t="s">
        <v>2380</v>
      </c>
      <c r="G1789" s="7">
        <f>IF('OG Medical Examinations'!G1789="No major surgery",0,VALUE('OG Medical Examinations'!G1789))</f>
        <v>1</v>
      </c>
      <c r="H1789" s="7" t="s">
        <v>2380</v>
      </c>
      <c r="I1789" s="7" t="str">
        <f t="shared" si="27"/>
        <v>Overweight</v>
      </c>
    </row>
    <row r="1790" spans="1:9" x14ac:dyDescent="0.25">
      <c r="A1790" s="7" t="s">
        <v>581</v>
      </c>
      <c r="B1790" s="7">
        <v>17.91</v>
      </c>
      <c r="C1790" s="7">
        <v>5.65</v>
      </c>
      <c r="D1790" s="7" t="s">
        <v>2380</v>
      </c>
      <c r="E1790" s="7" t="s">
        <v>2380</v>
      </c>
      <c r="F1790" s="7" t="s">
        <v>2380</v>
      </c>
      <c r="G1790" s="7">
        <f>IF('OG Medical Examinations'!G1790="No major surgery",0,VALUE('OG Medical Examinations'!G1790))</f>
        <v>1</v>
      </c>
      <c r="H1790" s="7" t="s">
        <v>2380</v>
      </c>
      <c r="I1790" s="7" t="str">
        <f t="shared" si="27"/>
        <v>Underweight</v>
      </c>
    </row>
    <row r="1791" spans="1:9" x14ac:dyDescent="0.25">
      <c r="A1791" s="7" t="s">
        <v>580</v>
      </c>
      <c r="B1791" s="7">
        <v>31.57</v>
      </c>
      <c r="C1791" s="7">
        <v>6.15</v>
      </c>
      <c r="D1791" s="7" t="s">
        <v>2380</v>
      </c>
      <c r="E1791" s="7" t="s">
        <v>2380</v>
      </c>
      <c r="F1791" s="7" t="s">
        <v>2380</v>
      </c>
      <c r="G1791" s="7">
        <f>IF('OG Medical Examinations'!G1791="No major surgery",0,VALUE('OG Medical Examinations'!G1791))</f>
        <v>1</v>
      </c>
      <c r="H1791" s="7" t="s">
        <v>2380</v>
      </c>
      <c r="I1791" s="7" t="str">
        <f t="shared" si="27"/>
        <v>Obesity</v>
      </c>
    </row>
    <row r="1792" spans="1:9" x14ac:dyDescent="0.25">
      <c r="A1792" s="7" t="s">
        <v>579</v>
      </c>
      <c r="B1792" s="7">
        <v>33.18</v>
      </c>
      <c r="C1792" s="7">
        <v>5.22</v>
      </c>
      <c r="D1792" s="7" t="s">
        <v>2380</v>
      </c>
      <c r="E1792" s="7" t="s">
        <v>2383</v>
      </c>
      <c r="F1792" s="7" t="s">
        <v>2380</v>
      </c>
      <c r="G1792" s="7">
        <f>IF('OG Medical Examinations'!G1792="No major surgery",0,VALUE('OG Medical Examinations'!G1792))</f>
        <v>1</v>
      </c>
      <c r="H1792" s="7" t="s">
        <v>2380</v>
      </c>
      <c r="I1792" s="7" t="str">
        <f t="shared" si="27"/>
        <v>Obesity</v>
      </c>
    </row>
    <row r="1793" spans="1:9" x14ac:dyDescent="0.25">
      <c r="A1793" s="7" t="s">
        <v>578</v>
      </c>
      <c r="B1793" s="7">
        <v>37</v>
      </c>
      <c r="C1793" s="7">
        <v>11.66</v>
      </c>
      <c r="D1793" s="7" t="s">
        <v>2380</v>
      </c>
      <c r="E1793" s="7" t="s">
        <v>2380</v>
      </c>
      <c r="F1793" s="7" t="s">
        <v>2380</v>
      </c>
      <c r="G1793" s="7">
        <f>IF('OG Medical Examinations'!G1793="No major surgery",0,VALUE('OG Medical Examinations'!G1793))</f>
        <v>0</v>
      </c>
      <c r="H1793" s="7" t="s">
        <v>2380</v>
      </c>
      <c r="I1793" s="7" t="str">
        <f t="shared" si="27"/>
        <v>Obesity</v>
      </c>
    </row>
    <row r="1794" spans="1:9" x14ac:dyDescent="0.25">
      <c r="A1794" s="7" t="s">
        <v>577</v>
      </c>
      <c r="B1794" s="7">
        <v>18.905000000000001</v>
      </c>
      <c r="C1794" s="7">
        <v>4.91</v>
      </c>
      <c r="D1794" s="7" t="s">
        <v>2383</v>
      </c>
      <c r="E1794" s="7" t="s">
        <v>2380</v>
      </c>
      <c r="F1794" s="7" t="s">
        <v>2380</v>
      </c>
      <c r="G1794" s="7">
        <f>IF('OG Medical Examinations'!G1794="No major surgery",0,VALUE('OG Medical Examinations'!G1794))</f>
        <v>1</v>
      </c>
      <c r="H1794" s="7" t="s">
        <v>2380</v>
      </c>
      <c r="I1794" s="7" t="str">
        <f t="shared" ref="I1794:I1857" si="28">IF(B1794&lt;18.5,"Underweight",IF(B1794&lt;25,"Normal Weight",IF(B1794&lt;30,"Overweight","Obesity")))</f>
        <v>Normal Weight</v>
      </c>
    </row>
    <row r="1795" spans="1:9" x14ac:dyDescent="0.25">
      <c r="A1795" s="7" t="s">
        <v>576</v>
      </c>
      <c r="B1795" s="7">
        <v>20.03</v>
      </c>
      <c r="C1795" s="7">
        <v>9.25</v>
      </c>
      <c r="D1795" s="7" t="s">
        <v>2383</v>
      </c>
      <c r="E1795" s="7" t="s">
        <v>2380</v>
      </c>
      <c r="F1795" s="7" t="s">
        <v>2380</v>
      </c>
      <c r="G1795" s="7">
        <f>IF('OG Medical Examinations'!G1795="No major surgery",0,VALUE('OG Medical Examinations'!G1795))</f>
        <v>0</v>
      </c>
      <c r="H1795" s="7" t="s">
        <v>2380</v>
      </c>
      <c r="I1795" s="7" t="str">
        <f t="shared" si="28"/>
        <v>Normal Weight</v>
      </c>
    </row>
    <row r="1796" spans="1:9" x14ac:dyDescent="0.25">
      <c r="A1796" s="7" t="s">
        <v>575</v>
      </c>
      <c r="B1796" s="7">
        <v>16.7</v>
      </c>
      <c r="C1796" s="7">
        <v>11.48</v>
      </c>
      <c r="D1796" s="7" t="s">
        <v>2380</v>
      </c>
      <c r="E1796" s="7" t="s">
        <v>2380</v>
      </c>
      <c r="F1796" s="7" t="s">
        <v>2380</v>
      </c>
      <c r="G1796" s="7">
        <f>IF('OG Medical Examinations'!G1796="No major surgery",0,VALUE('OG Medical Examinations'!G1796))</f>
        <v>0</v>
      </c>
      <c r="H1796" s="7" t="s">
        <v>2380</v>
      </c>
      <c r="I1796" s="7" t="str">
        <f t="shared" si="28"/>
        <v>Underweight</v>
      </c>
    </row>
    <row r="1797" spans="1:9" x14ac:dyDescent="0.25">
      <c r="A1797" s="7" t="s">
        <v>574</v>
      </c>
      <c r="B1797" s="7">
        <v>39.82</v>
      </c>
      <c r="C1797" s="7">
        <v>6.06</v>
      </c>
      <c r="D1797" s="7" t="s">
        <v>2380</v>
      </c>
      <c r="E1797" s="7" t="s">
        <v>2380</v>
      </c>
      <c r="F1797" s="7" t="s">
        <v>2380</v>
      </c>
      <c r="G1797" s="7">
        <f>IF('OG Medical Examinations'!G1797="No major surgery",0,VALUE('OG Medical Examinations'!G1797))</f>
        <v>0</v>
      </c>
      <c r="H1797" s="7" t="s">
        <v>2380</v>
      </c>
      <c r="I1797" s="7" t="str">
        <f t="shared" si="28"/>
        <v>Obesity</v>
      </c>
    </row>
    <row r="1798" spans="1:9" x14ac:dyDescent="0.25">
      <c r="A1798" s="7" t="s">
        <v>573</v>
      </c>
      <c r="B1798" s="7">
        <v>22.04</v>
      </c>
      <c r="C1798" s="7">
        <v>5.86</v>
      </c>
      <c r="D1798" s="7" t="s">
        <v>2380</v>
      </c>
      <c r="E1798" s="7" t="s">
        <v>2380</v>
      </c>
      <c r="F1798" s="7" t="s">
        <v>2380</v>
      </c>
      <c r="G1798" s="7">
        <f>IF('OG Medical Examinations'!G1798="No major surgery",0,VALUE('OG Medical Examinations'!G1798))</f>
        <v>1</v>
      </c>
      <c r="H1798" s="7" t="s">
        <v>2380</v>
      </c>
      <c r="I1798" s="7" t="str">
        <f t="shared" si="28"/>
        <v>Normal Weight</v>
      </c>
    </row>
    <row r="1799" spans="1:9" x14ac:dyDescent="0.25">
      <c r="A1799" s="7" t="s">
        <v>572</v>
      </c>
      <c r="B1799" s="7">
        <v>28.27</v>
      </c>
      <c r="C1799" s="7">
        <v>5.33</v>
      </c>
      <c r="D1799" s="7" t="s">
        <v>2380</v>
      </c>
      <c r="E1799" s="7" t="s">
        <v>2380</v>
      </c>
      <c r="F1799" s="7" t="s">
        <v>2380</v>
      </c>
      <c r="G1799" s="7">
        <f>IF('OG Medical Examinations'!G1799="No major surgery",0,VALUE('OG Medical Examinations'!G1799))</f>
        <v>0</v>
      </c>
      <c r="H1799" s="7" t="s">
        <v>2380</v>
      </c>
      <c r="I1799" s="7" t="str">
        <f t="shared" si="28"/>
        <v>Overweight</v>
      </c>
    </row>
    <row r="1800" spans="1:9" x14ac:dyDescent="0.25">
      <c r="A1800" s="7" t="s">
        <v>571</v>
      </c>
      <c r="B1800" s="7">
        <v>18.5</v>
      </c>
      <c r="C1800" s="7">
        <v>5.33</v>
      </c>
      <c r="D1800" s="7" t="s">
        <v>2380</v>
      </c>
      <c r="E1800" s="7" t="s">
        <v>2380</v>
      </c>
      <c r="F1800" s="7" t="s">
        <v>2380</v>
      </c>
      <c r="G1800" s="7">
        <f>IF('OG Medical Examinations'!G1800="No major surgery",0,VALUE('OG Medical Examinations'!G1800))</f>
        <v>0</v>
      </c>
      <c r="H1800" s="7" t="s">
        <v>2380</v>
      </c>
      <c r="I1800" s="7" t="str">
        <f t="shared" si="28"/>
        <v>Normal Weight</v>
      </c>
    </row>
    <row r="1801" spans="1:9" x14ac:dyDescent="0.25">
      <c r="A1801" s="7" t="s">
        <v>570</v>
      </c>
      <c r="B1801" s="7">
        <v>38.6</v>
      </c>
      <c r="C1801" s="7">
        <v>6.02</v>
      </c>
      <c r="D1801" s="7" t="s">
        <v>2380</v>
      </c>
      <c r="E1801" s="7" t="s">
        <v>2380</v>
      </c>
      <c r="F1801" s="7" t="s">
        <v>2380</v>
      </c>
      <c r="G1801" s="7">
        <f>IF('OG Medical Examinations'!G1801="No major surgery",0,VALUE('OG Medical Examinations'!G1801))</f>
        <v>1</v>
      </c>
      <c r="H1801" s="7" t="s">
        <v>2380</v>
      </c>
      <c r="I1801" s="7" t="str">
        <f t="shared" si="28"/>
        <v>Obesity</v>
      </c>
    </row>
    <row r="1802" spans="1:9" x14ac:dyDescent="0.25">
      <c r="A1802" s="7" t="s">
        <v>569</v>
      </c>
      <c r="B1802" s="7">
        <v>43.12</v>
      </c>
      <c r="C1802" s="7">
        <v>6.25</v>
      </c>
      <c r="D1802" s="7" t="s">
        <v>2380</v>
      </c>
      <c r="E1802" s="7" t="s">
        <v>2380</v>
      </c>
      <c r="F1802" s="7" t="s">
        <v>2380</v>
      </c>
      <c r="G1802" s="7">
        <f>IF('OG Medical Examinations'!G1802="No major surgery",0,VALUE('OG Medical Examinations'!G1802))</f>
        <v>1</v>
      </c>
      <c r="H1802" s="7" t="s">
        <v>2380</v>
      </c>
      <c r="I1802" s="7" t="str">
        <f t="shared" si="28"/>
        <v>Obesity</v>
      </c>
    </row>
    <row r="1803" spans="1:9" x14ac:dyDescent="0.25">
      <c r="A1803" s="7" t="s">
        <v>568</v>
      </c>
      <c r="B1803" s="7">
        <v>30.5</v>
      </c>
      <c r="C1803" s="7">
        <v>4.8099999999999996</v>
      </c>
      <c r="D1803" s="7" t="s">
        <v>2380</v>
      </c>
      <c r="E1803" s="7" t="s">
        <v>2380</v>
      </c>
      <c r="F1803" s="7" t="s">
        <v>2380</v>
      </c>
      <c r="G1803" s="7">
        <f>IF('OG Medical Examinations'!G1803="No major surgery",0,VALUE('OG Medical Examinations'!G1803))</f>
        <v>1</v>
      </c>
      <c r="H1803" s="7" t="s">
        <v>2380</v>
      </c>
      <c r="I1803" s="7" t="str">
        <f t="shared" si="28"/>
        <v>Obesity</v>
      </c>
    </row>
    <row r="1804" spans="1:9" x14ac:dyDescent="0.25">
      <c r="A1804" s="7" t="s">
        <v>567</v>
      </c>
      <c r="B1804" s="7">
        <v>27.61</v>
      </c>
      <c r="C1804" s="7">
        <v>4.5999999999999996</v>
      </c>
      <c r="D1804" s="7" t="s">
        <v>2380</v>
      </c>
      <c r="E1804" s="7" t="s">
        <v>2380</v>
      </c>
      <c r="F1804" s="7" t="s">
        <v>2380</v>
      </c>
      <c r="G1804" s="7">
        <f>IF('OG Medical Examinations'!G1804="No major surgery",0,VALUE('OG Medical Examinations'!G1804))</f>
        <v>1</v>
      </c>
      <c r="H1804" s="7" t="s">
        <v>2380</v>
      </c>
      <c r="I1804" s="7" t="str">
        <f t="shared" si="28"/>
        <v>Overweight</v>
      </c>
    </row>
    <row r="1805" spans="1:9" x14ac:dyDescent="0.25">
      <c r="A1805" s="7" t="s">
        <v>566</v>
      </c>
      <c r="B1805" s="7">
        <v>27.1</v>
      </c>
      <c r="C1805" s="7">
        <v>5.08</v>
      </c>
      <c r="D1805" s="7" t="s">
        <v>2380</v>
      </c>
      <c r="E1805" s="7" t="s">
        <v>2380</v>
      </c>
      <c r="F1805" s="7" t="s">
        <v>2380</v>
      </c>
      <c r="G1805" s="7">
        <f>IF('OG Medical Examinations'!G1805="No major surgery",0,VALUE('OG Medical Examinations'!G1805))</f>
        <v>1</v>
      </c>
      <c r="H1805" s="7" t="s">
        <v>2380</v>
      </c>
      <c r="I1805" s="7" t="str">
        <f t="shared" si="28"/>
        <v>Overweight</v>
      </c>
    </row>
    <row r="1806" spans="1:9" x14ac:dyDescent="0.25">
      <c r="A1806" s="7" t="s">
        <v>565</v>
      </c>
      <c r="B1806" s="7">
        <v>35.93</v>
      </c>
      <c r="C1806" s="7">
        <v>5.43</v>
      </c>
      <c r="D1806" s="7" t="s">
        <v>2380</v>
      </c>
      <c r="E1806" s="7" t="s">
        <v>2383</v>
      </c>
      <c r="F1806" s="7" t="s">
        <v>2380</v>
      </c>
      <c r="G1806" s="7">
        <f>IF('OG Medical Examinations'!G1806="No major surgery",0,VALUE('OG Medical Examinations'!G1806))</f>
        <v>1</v>
      </c>
      <c r="H1806" s="7" t="s">
        <v>2380</v>
      </c>
      <c r="I1806" s="7" t="str">
        <f t="shared" si="28"/>
        <v>Obesity</v>
      </c>
    </row>
    <row r="1807" spans="1:9" x14ac:dyDescent="0.25">
      <c r="A1807" s="7" t="s">
        <v>564</v>
      </c>
      <c r="B1807" s="7">
        <v>32.68</v>
      </c>
      <c r="C1807" s="7">
        <v>5.44</v>
      </c>
      <c r="D1807" s="7" t="s">
        <v>2380</v>
      </c>
      <c r="E1807" s="7" t="s">
        <v>2380</v>
      </c>
      <c r="F1807" s="7" t="s">
        <v>2380</v>
      </c>
      <c r="G1807" s="7">
        <f>IF('OG Medical Examinations'!G1807="No major surgery",0,VALUE('OG Medical Examinations'!G1807))</f>
        <v>0</v>
      </c>
      <c r="H1807" s="7" t="s">
        <v>2380</v>
      </c>
      <c r="I1807" s="7" t="str">
        <f t="shared" si="28"/>
        <v>Obesity</v>
      </c>
    </row>
    <row r="1808" spans="1:9" x14ac:dyDescent="0.25">
      <c r="A1808" s="7" t="s">
        <v>563</v>
      </c>
      <c r="B1808" s="7">
        <v>20.74</v>
      </c>
      <c r="C1808" s="7">
        <v>11.69</v>
      </c>
      <c r="D1808" s="7" t="s">
        <v>2383</v>
      </c>
      <c r="E1808" s="7" t="s">
        <v>2380</v>
      </c>
      <c r="F1808" s="7" t="s">
        <v>2380</v>
      </c>
      <c r="G1808" s="7">
        <f>IF('OG Medical Examinations'!G1808="No major surgery",0,VALUE('OG Medical Examinations'!G1808))</f>
        <v>1</v>
      </c>
      <c r="H1808" s="7" t="s">
        <v>2380</v>
      </c>
      <c r="I1808" s="7" t="str">
        <f t="shared" si="28"/>
        <v>Normal Weight</v>
      </c>
    </row>
    <row r="1809" spans="1:9" x14ac:dyDescent="0.25">
      <c r="A1809" s="7" t="s">
        <v>562</v>
      </c>
      <c r="B1809" s="7">
        <v>15.57</v>
      </c>
      <c r="C1809" s="7">
        <v>6.07</v>
      </c>
      <c r="D1809" s="7" t="s">
        <v>2380</v>
      </c>
      <c r="E1809" s="7" t="s">
        <v>2380</v>
      </c>
      <c r="F1809" s="7" t="s">
        <v>2380</v>
      </c>
      <c r="G1809" s="7">
        <f>IF('OG Medical Examinations'!G1809="No major surgery",0,VALUE('OG Medical Examinations'!G1809))</f>
        <v>0</v>
      </c>
      <c r="H1809" s="7" t="s">
        <v>2380</v>
      </c>
      <c r="I1809" s="7" t="str">
        <f t="shared" si="28"/>
        <v>Underweight</v>
      </c>
    </row>
    <row r="1810" spans="1:9" x14ac:dyDescent="0.25">
      <c r="A1810" s="7" t="s">
        <v>561</v>
      </c>
      <c r="B1810" s="7">
        <v>23.844999999999999</v>
      </c>
      <c r="C1810" s="7">
        <v>4.3600000000000003</v>
      </c>
      <c r="D1810" s="7" t="s">
        <v>2380</v>
      </c>
      <c r="E1810" s="7" t="s">
        <v>2380</v>
      </c>
      <c r="F1810" s="7" t="s">
        <v>2380</v>
      </c>
      <c r="G1810" s="7">
        <f>IF('OG Medical Examinations'!G1810="No major surgery",0,VALUE('OG Medical Examinations'!G1810))</f>
        <v>0</v>
      </c>
      <c r="H1810" s="7" t="s">
        <v>2380</v>
      </c>
      <c r="I1810" s="7" t="str">
        <f t="shared" si="28"/>
        <v>Normal Weight</v>
      </c>
    </row>
    <row r="1811" spans="1:9" x14ac:dyDescent="0.25">
      <c r="A1811" s="7" t="s">
        <v>560</v>
      </c>
      <c r="B1811" s="7">
        <v>22.895</v>
      </c>
      <c r="C1811" s="7">
        <v>5.24</v>
      </c>
      <c r="D1811" s="7" t="s">
        <v>2380</v>
      </c>
      <c r="E1811" s="7" t="s">
        <v>2380</v>
      </c>
      <c r="F1811" s="7" t="s">
        <v>2380</v>
      </c>
      <c r="G1811" s="7">
        <f>IF('OG Medical Examinations'!G1811="No major surgery",0,VALUE('OG Medical Examinations'!G1811))</f>
        <v>1</v>
      </c>
      <c r="H1811" s="7" t="s">
        <v>2380</v>
      </c>
      <c r="I1811" s="7" t="str">
        <f t="shared" si="28"/>
        <v>Normal Weight</v>
      </c>
    </row>
    <row r="1812" spans="1:9" x14ac:dyDescent="0.25">
      <c r="A1812" s="7" t="s">
        <v>559</v>
      </c>
      <c r="B1812" s="7">
        <v>21.945</v>
      </c>
      <c r="C1812" s="7">
        <v>5.37</v>
      </c>
      <c r="D1812" s="7" t="s">
        <v>2380</v>
      </c>
      <c r="E1812" s="7" t="s">
        <v>2380</v>
      </c>
      <c r="F1812" s="7" t="s">
        <v>2380</v>
      </c>
      <c r="G1812" s="7">
        <f>IF('OG Medical Examinations'!G1812="No major surgery",0,VALUE('OG Medical Examinations'!G1812))</f>
        <v>1</v>
      </c>
      <c r="H1812" s="7" t="s">
        <v>2380</v>
      </c>
      <c r="I1812" s="7" t="str">
        <f t="shared" si="28"/>
        <v>Normal Weight</v>
      </c>
    </row>
    <row r="1813" spans="1:9" x14ac:dyDescent="0.25">
      <c r="A1813" s="7" t="s">
        <v>558</v>
      </c>
      <c r="B1813" s="7">
        <v>19.47</v>
      </c>
      <c r="C1813" s="7">
        <v>6.6</v>
      </c>
      <c r="D1813" s="7" t="s">
        <v>2383</v>
      </c>
      <c r="E1813" s="7" t="s">
        <v>2380</v>
      </c>
      <c r="F1813" s="7" t="s">
        <v>2380</v>
      </c>
      <c r="G1813" s="7">
        <f>IF('OG Medical Examinations'!G1813="No major surgery",0,VALUE('OG Medical Examinations'!G1813))</f>
        <v>0</v>
      </c>
      <c r="H1813" s="7" t="s">
        <v>2380</v>
      </c>
      <c r="I1813" s="7" t="str">
        <f t="shared" si="28"/>
        <v>Normal Weight</v>
      </c>
    </row>
    <row r="1814" spans="1:9" x14ac:dyDescent="0.25">
      <c r="A1814" s="7" t="s">
        <v>557</v>
      </c>
      <c r="B1814" s="7">
        <v>15.61</v>
      </c>
      <c r="C1814" s="7">
        <v>5.77</v>
      </c>
      <c r="D1814" s="7" t="s">
        <v>2380</v>
      </c>
      <c r="E1814" s="7" t="s">
        <v>2380</v>
      </c>
      <c r="F1814" s="7" t="s">
        <v>2380</v>
      </c>
      <c r="G1814" s="7">
        <f>IF('OG Medical Examinations'!G1814="No major surgery",0,VALUE('OG Medical Examinations'!G1814))</f>
        <v>0</v>
      </c>
      <c r="H1814" s="7" t="s">
        <v>2380</v>
      </c>
      <c r="I1814" s="7" t="str">
        <f t="shared" si="28"/>
        <v>Underweight</v>
      </c>
    </row>
    <row r="1815" spans="1:9" x14ac:dyDescent="0.25">
      <c r="A1815" s="7" t="s">
        <v>556</v>
      </c>
      <c r="B1815" s="7">
        <v>28.6</v>
      </c>
      <c r="C1815" s="7">
        <v>6.08</v>
      </c>
      <c r="D1815" s="7" t="s">
        <v>2380</v>
      </c>
      <c r="E1815" s="7" t="s">
        <v>2380</v>
      </c>
      <c r="F1815" s="7" t="s">
        <v>2383</v>
      </c>
      <c r="G1815" s="7">
        <f>IF('OG Medical Examinations'!G1815="No major surgery",0,VALUE('OG Medical Examinations'!G1815))</f>
        <v>1</v>
      </c>
      <c r="H1815" s="7" t="s">
        <v>2380</v>
      </c>
      <c r="I1815" s="7" t="str">
        <f t="shared" si="28"/>
        <v>Overweight</v>
      </c>
    </row>
    <row r="1816" spans="1:9" x14ac:dyDescent="0.25">
      <c r="A1816" s="7" t="s">
        <v>555</v>
      </c>
      <c r="B1816" s="7">
        <v>46.53</v>
      </c>
      <c r="C1816" s="7">
        <v>4.16</v>
      </c>
      <c r="D1816" s="7" t="s">
        <v>2380</v>
      </c>
      <c r="E1816" s="7" t="s">
        <v>2380</v>
      </c>
      <c r="F1816" s="7" t="s">
        <v>2380</v>
      </c>
      <c r="G1816" s="7">
        <f>IF('OG Medical Examinations'!G1816="No major surgery",0,VALUE('OG Medical Examinations'!G1816))</f>
        <v>0</v>
      </c>
      <c r="H1816" s="7" t="s">
        <v>2380</v>
      </c>
      <c r="I1816" s="7" t="str">
        <f t="shared" si="28"/>
        <v>Obesity</v>
      </c>
    </row>
    <row r="1817" spans="1:9" x14ac:dyDescent="0.25">
      <c r="A1817" s="7" t="s">
        <v>554</v>
      </c>
      <c r="B1817" s="7">
        <v>34.99</v>
      </c>
      <c r="C1817" s="7">
        <v>5.0999999999999996</v>
      </c>
      <c r="D1817" s="7" t="s">
        <v>2380</v>
      </c>
      <c r="E1817" s="7" t="s">
        <v>2380</v>
      </c>
      <c r="F1817" s="7" t="s">
        <v>2383</v>
      </c>
      <c r="G1817" s="7">
        <f>IF('OG Medical Examinations'!G1817="No major surgery",0,VALUE('OG Medical Examinations'!G1817))</f>
        <v>1</v>
      </c>
      <c r="H1817" s="7" t="s">
        <v>2380</v>
      </c>
      <c r="I1817" s="7" t="str">
        <f t="shared" si="28"/>
        <v>Obesity</v>
      </c>
    </row>
    <row r="1818" spans="1:9" x14ac:dyDescent="0.25">
      <c r="A1818" s="7" t="s">
        <v>553</v>
      </c>
      <c r="B1818" s="7">
        <v>17.05</v>
      </c>
      <c r="C1818" s="7">
        <v>5.3</v>
      </c>
      <c r="D1818" s="7" t="s">
        <v>2380</v>
      </c>
      <c r="E1818" s="7" t="s">
        <v>2380</v>
      </c>
      <c r="F1818" s="7" t="s">
        <v>2383</v>
      </c>
      <c r="G1818" s="7">
        <f>IF('OG Medical Examinations'!G1818="No major surgery",0,VALUE('OG Medical Examinations'!G1818))</f>
        <v>1</v>
      </c>
      <c r="H1818" s="7" t="s">
        <v>2380</v>
      </c>
      <c r="I1818" s="7" t="str">
        <f t="shared" si="28"/>
        <v>Underweight</v>
      </c>
    </row>
    <row r="1819" spans="1:9" x14ac:dyDescent="0.25">
      <c r="A1819" s="7" t="s">
        <v>552</v>
      </c>
      <c r="B1819" s="7">
        <v>37.18</v>
      </c>
      <c r="C1819" s="7">
        <v>4.9000000000000004</v>
      </c>
      <c r="D1819" s="7" t="s">
        <v>2380</v>
      </c>
      <c r="E1819" s="7" t="s">
        <v>2380</v>
      </c>
      <c r="F1819" s="7" t="s">
        <v>2380</v>
      </c>
      <c r="G1819" s="7">
        <f>IF('OG Medical Examinations'!G1819="No major surgery",0,VALUE('OG Medical Examinations'!G1819))</f>
        <v>0</v>
      </c>
      <c r="H1819" s="7" t="s">
        <v>2380</v>
      </c>
      <c r="I1819" s="7" t="str">
        <f t="shared" si="28"/>
        <v>Obesity</v>
      </c>
    </row>
    <row r="1820" spans="1:9" x14ac:dyDescent="0.25">
      <c r="A1820" s="7" t="s">
        <v>551</v>
      </c>
      <c r="B1820" s="7">
        <v>35.200000000000003</v>
      </c>
      <c r="C1820" s="7">
        <v>5.55</v>
      </c>
      <c r="D1820" s="7" t="s">
        <v>2380</v>
      </c>
      <c r="E1820" s="7" t="s">
        <v>2380</v>
      </c>
      <c r="F1820" s="7" t="s">
        <v>2380</v>
      </c>
      <c r="G1820" s="7">
        <f>IF('OG Medical Examinations'!G1820="No major surgery",0,VALUE('OG Medical Examinations'!G1820))</f>
        <v>0</v>
      </c>
      <c r="H1820" s="7" t="s">
        <v>2380</v>
      </c>
      <c r="I1820" s="7" t="str">
        <f t="shared" si="28"/>
        <v>Obesity</v>
      </c>
    </row>
    <row r="1821" spans="1:9" x14ac:dyDescent="0.25">
      <c r="A1821" s="7" t="s">
        <v>550</v>
      </c>
      <c r="B1821" s="7">
        <v>37.335000000000001</v>
      </c>
      <c r="C1821" s="7">
        <v>4.95</v>
      </c>
      <c r="D1821" s="7" t="s">
        <v>2380</v>
      </c>
      <c r="E1821" s="7" t="s">
        <v>2380</v>
      </c>
      <c r="F1821" s="7" t="s">
        <v>2380</v>
      </c>
      <c r="G1821" s="7">
        <f>IF('OG Medical Examinations'!G1821="No major surgery",0,VALUE('OG Medical Examinations'!G1821))</f>
        <v>0</v>
      </c>
      <c r="H1821" s="7" t="s">
        <v>2380</v>
      </c>
      <c r="I1821" s="7" t="str">
        <f t="shared" si="28"/>
        <v>Obesity</v>
      </c>
    </row>
    <row r="1822" spans="1:9" x14ac:dyDescent="0.25">
      <c r="A1822" s="7" t="s">
        <v>549</v>
      </c>
      <c r="B1822" s="7">
        <v>27.265000000000001</v>
      </c>
      <c r="C1822" s="7">
        <v>6.46</v>
      </c>
      <c r="D1822" s="7" t="s">
        <v>2383</v>
      </c>
      <c r="E1822" s="7" t="s">
        <v>2380</v>
      </c>
      <c r="F1822" s="7" t="s">
        <v>2380</v>
      </c>
      <c r="G1822" s="7">
        <f>IF('OG Medical Examinations'!G1822="No major surgery",0,VALUE('OG Medical Examinations'!G1822))</f>
        <v>0</v>
      </c>
      <c r="H1822" s="7" t="s">
        <v>2380</v>
      </c>
      <c r="I1822" s="7" t="str">
        <f t="shared" si="28"/>
        <v>Overweight</v>
      </c>
    </row>
    <row r="1823" spans="1:9" x14ac:dyDescent="0.25">
      <c r="A1823" s="7" t="s">
        <v>548</v>
      </c>
      <c r="B1823" s="7">
        <v>30.8</v>
      </c>
      <c r="C1823" s="7">
        <v>4.9000000000000004</v>
      </c>
      <c r="D1823" s="7" t="s">
        <v>2383</v>
      </c>
      <c r="E1823" s="7" t="s">
        <v>2380</v>
      </c>
      <c r="F1823" s="7" t="s">
        <v>2380</v>
      </c>
      <c r="G1823" s="7">
        <f>IF('OG Medical Examinations'!G1823="No major surgery",0,VALUE('OG Medical Examinations'!G1823))</f>
        <v>0</v>
      </c>
      <c r="H1823" s="7" t="s">
        <v>2380</v>
      </c>
      <c r="I1823" s="7" t="str">
        <f t="shared" si="28"/>
        <v>Obesity</v>
      </c>
    </row>
    <row r="1824" spans="1:9" x14ac:dyDescent="0.25">
      <c r="A1824" s="7" t="s">
        <v>547</v>
      </c>
      <c r="B1824" s="7">
        <v>30.21</v>
      </c>
      <c r="C1824" s="7">
        <v>5.21</v>
      </c>
      <c r="D1824" s="7" t="s">
        <v>2380</v>
      </c>
      <c r="E1824" s="7" t="s">
        <v>2380</v>
      </c>
      <c r="F1824" s="7" t="s">
        <v>2380</v>
      </c>
      <c r="G1824" s="7">
        <f>IF('OG Medical Examinations'!G1824="No major surgery",0,VALUE('OG Medical Examinations'!G1824))</f>
        <v>1</v>
      </c>
      <c r="H1824" s="7" t="s">
        <v>2380</v>
      </c>
      <c r="I1824" s="7" t="str">
        <f t="shared" si="28"/>
        <v>Obesity</v>
      </c>
    </row>
    <row r="1825" spans="1:9" x14ac:dyDescent="0.25">
      <c r="A1825" s="7" t="s">
        <v>546</v>
      </c>
      <c r="B1825" s="7">
        <v>35.340000000000003</v>
      </c>
      <c r="C1825" s="7">
        <v>4.13</v>
      </c>
      <c r="D1825" s="7" t="s">
        <v>2380</v>
      </c>
      <c r="E1825" s="7" t="s">
        <v>2383</v>
      </c>
      <c r="F1825" s="7" t="s">
        <v>2380</v>
      </c>
      <c r="G1825" s="7">
        <f>IF('OG Medical Examinations'!G1825="No major surgery",0,VALUE('OG Medical Examinations'!G1825))</f>
        <v>1</v>
      </c>
      <c r="H1825" s="7" t="s">
        <v>2380</v>
      </c>
      <c r="I1825" s="7" t="str">
        <f t="shared" si="28"/>
        <v>Obesity</v>
      </c>
    </row>
    <row r="1826" spans="1:9" x14ac:dyDescent="0.25">
      <c r="A1826" s="7" t="s">
        <v>545</v>
      </c>
      <c r="B1826" s="7">
        <v>26.695</v>
      </c>
      <c r="C1826" s="7">
        <v>5.28</v>
      </c>
      <c r="D1826" s="7" t="s">
        <v>2380</v>
      </c>
      <c r="E1826" s="7" t="s">
        <v>2380</v>
      </c>
      <c r="F1826" s="7" t="s">
        <v>2380</v>
      </c>
      <c r="G1826" s="7">
        <f>IF('OG Medical Examinations'!G1826="No major surgery",0,VALUE('OG Medical Examinations'!G1826))</f>
        <v>0</v>
      </c>
      <c r="H1826" s="7" t="s">
        <v>2380</v>
      </c>
      <c r="I1826" s="7" t="str">
        <f t="shared" si="28"/>
        <v>Overweight</v>
      </c>
    </row>
    <row r="1827" spans="1:9" x14ac:dyDescent="0.25">
      <c r="A1827" s="7" t="s">
        <v>544</v>
      </c>
      <c r="B1827" s="7">
        <v>29.355</v>
      </c>
      <c r="C1827" s="7">
        <v>4.68</v>
      </c>
      <c r="D1827" s="7" t="s">
        <v>2383</v>
      </c>
      <c r="E1827" s="7" t="s">
        <v>2380</v>
      </c>
      <c r="F1827" s="7" t="s">
        <v>2380</v>
      </c>
      <c r="G1827" s="7">
        <f>IF('OG Medical Examinations'!G1827="No major surgery",0,VALUE('OG Medical Examinations'!G1827))</f>
        <v>0</v>
      </c>
      <c r="H1827" s="7" t="s">
        <v>2380</v>
      </c>
      <c r="I1827" s="7" t="str">
        <f t="shared" si="28"/>
        <v>Overweight</v>
      </c>
    </row>
    <row r="1828" spans="1:9" x14ac:dyDescent="0.25">
      <c r="A1828" s="7" t="s">
        <v>543</v>
      </c>
      <c r="B1828" s="7">
        <v>29.59</v>
      </c>
      <c r="C1828" s="7">
        <v>4.0599999999999996</v>
      </c>
      <c r="D1828" s="7" t="s">
        <v>2380</v>
      </c>
      <c r="E1828" s="7" t="s">
        <v>2380</v>
      </c>
      <c r="F1828" s="7" t="s">
        <v>2380</v>
      </c>
      <c r="G1828" s="7">
        <f>IF('OG Medical Examinations'!G1828="No major surgery",0,VALUE('OG Medical Examinations'!G1828))</f>
        <v>0</v>
      </c>
      <c r="H1828" s="7" t="s">
        <v>2380</v>
      </c>
      <c r="I1828" s="7" t="str">
        <f t="shared" si="28"/>
        <v>Overweight</v>
      </c>
    </row>
    <row r="1829" spans="1:9" x14ac:dyDescent="0.25">
      <c r="A1829" s="7" t="s">
        <v>542</v>
      </c>
      <c r="B1829" s="7">
        <v>31.35</v>
      </c>
      <c r="C1829" s="7">
        <v>4.2</v>
      </c>
      <c r="D1829" s="7" t="s">
        <v>2380</v>
      </c>
      <c r="E1829" s="7" t="s">
        <v>2383</v>
      </c>
      <c r="F1829" s="7" t="s">
        <v>2380</v>
      </c>
      <c r="G1829" s="7">
        <f>IF('OG Medical Examinations'!G1829="No major surgery",0,VALUE('OG Medical Examinations'!G1829))</f>
        <v>1</v>
      </c>
      <c r="H1829" s="7" t="s">
        <v>2380</v>
      </c>
      <c r="I1829" s="7" t="str">
        <f t="shared" si="28"/>
        <v>Obesity</v>
      </c>
    </row>
    <row r="1830" spans="1:9" x14ac:dyDescent="0.25">
      <c r="A1830" s="7" t="s">
        <v>541</v>
      </c>
      <c r="B1830" s="7">
        <v>20.52</v>
      </c>
      <c r="C1830" s="7">
        <v>4.83</v>
      </c>
      <c r="D1830" s="7" t="s">
        <v>2380</v>
      </c>
      <c r="E1830" s="7" t="s">
        <v>2380</v>
      </c>
      <c r="F1830" s="7" t="s">
        <v>2380</v>
      </c>
      <c r="G1830" s="7">
        <f>IF('OG Medical Examinations'!G1830="No major surgery",0,VALUE('OG Medical Examinations'!G1830))</f>
        <v>0</v>
      </c>
      <c r="H1830" s="7" t="s">
        <v>2380</v>
      </c>
      <c r="I1830" s="7" t="str">
        <f t="shared" si="28"/>
        <v>Normal Weight</v>
      </c>
    </row>
    <row r="1831" spans="1:9" x14ac:dyDescent="0.25">
      <c r="A1831" s="7" t="s">
        <v>540</v>
      </c>
      <c r="B1831" s="7">
        <v>42.9</v>
      </c>
      <c r="C1831" s="7">
        <v>4.87</v>
      </c>
      <c r="D1831" s="7" t="s">
        <v>2383</v>
      </c>
      <c r="E1831" s="7" t="s">
        <v>2380</v>
      </c>
      <c r="F1831" s="7" t="s">
        <v>2380</v>
      </c>
      <c r="G1831" s="7">
        <f>IF('OG Medical Examinations'!G1831="No major surgery",0,VALUE('OG Medical Examinations'!G1831))</f>
        <v>1</v>
      </c>
      <c r="H1831" s="7" t="s">
        <v>2380</v>
      </c>
      <c r="I1831" s="7" t="str">
        <f t="shared" si="28"/>
        <v>Obesity</v>
      </c>
    </row>
    <row r="1832" spans="1:9" x14ac:dyDescent="0.25">
      <c r="A1832" s="7" t="s">
        <v>539</v>
      </c>
      <c r="B1832" s="7">
        <v>24.6</v>
      </c>
      <c r="C1832" s="7">
        <v>5.86</v>
      </c>
      <c r="D1832" s="7" t="s">
        <v>2380</v>
      </c>
      <c r="E1832" s="7" t="s">
        <v>2380</v>
      </c>
      <c r="F1832" s="7" t="s">
        <v>2383</v>
      </c>
      <c r="G1832" s="7">
        <f>IF('OG Medical Examinations'!G1832="No major surgery",0,VALUE('OG Medical Examinations'!G1832))</f>
        <v>1</v>
      </c>
      <c r="H1832" s="7" t="s">
        <v>2380</v>
      </c>
      <c r="I1832" s="7" t="str">
        <f t="shared" si="28"/>
        <v>Normal Weight</v>
      </c>
    </row>
    <row r="1833" spans="1:9" x14ac:dyDescent="0.25">
      <c r="A1833" s="7" t="s">
        <v>538</v>
      </c>
      <c r="B1833" s="7">
        <v>28.405000000000001</v>
      </c>
      <c r="C1833" s="7">
        <v>4.12</v>
      </c>
      <c r="D1833" s="7" t="s">
        <v>2380</v>
      </c>
      <c r="E1833" s="7" t="s">
        <v>2380</v>
      </c>
      <c r="F1833" s="7" t="s">
        <v>2380</v>
      </c>
      <c r="G1833" s="7">
        <f>IF('OG Medical Examinations'!G1833="No major surgery",0,VALUE('OG Medical Examinations'!G1833))</f>
        <v>1</v>
      </c>
      <c r="H1833" s="7" t="s">
        <v>2380</v>
      </c>
      <c r="I1833" s="7" t="str">
        <f t="shared" si="28"/>
        <v>Overweight</v>
      </c>
    </row>
    <row r="1834" spans="1:9" x14ac:dyDescent="0.25">
      <c r="A1834" s="7" t="s">
        <v>537</v>
      </c>
      <c r="B1834" s="7">
        <v>34.674999999999997</v>
      </c>
      <c r="C1834" s="7">
        <v>5.71</v>
      </c>
      <c r="D1834" s="7" t="s">
        <v>2383</v>
      </c>
      <c r="E1834" s="7" t="s">
        <v>2380</v>
      </c>
      <c r="F1834" s="7" t="s">
        <v>2380</v>
      </c>
      <c r="G1834" s="7">
        <f>IF('OG Medical Examinations'!G1834="No major surgery",0,VALUE('OG Medical Examinations'!G1834))</f>
        <v>1</v>
      </c>
      <c r="H1834" s="7" t="s">
        <v>2380</v>
      </c>
      <c r="I1834" s="7" t="str">
        <f t="shared" si="28"/>
        <v>Obesity</v>
      </c>
    </row>
    <row r="1835" spans="1:9" x14ac:dyDescent="0.25">
      <c r="A1835" s="7" t="s">
        <v>536</v>
      </c>
      <c r="B1835" s="7">
        <v>18.850000000000001</v>
      </c>
      <c r="C1835" s="7">
        <v>6.03</v>
      </c>
      <c r="D1835" s="7" t="s">
        <v>2380</v>
      </c>
      <c r="E1835" s="7" t="s">
        <v>2380</v>
      </c>
      <c r="F1835" s="7" t="s">
        <v>2380</v>
      </c>
      <c r="G1835" s="7">
        <f>IF('OG Medical Examinations'!G1835="No major surgery",0,VALUE('OG Medical Examinations'!G1835))</f>
        <v>1</v>
      </c>
      <c r="H1835" s="7" t="s">
        <v>2380</v>
      </c>
      <c r="I1835" s="7" t="str">
        <f t="shared" si="28"/>
        <v>Normal Weight</v>
      </c>
    </row>
    <row r="1836" spans="1:9" x14ac:dyDescent="0.25">
      <c r="A1836" s="7" t="s">
        <v>534</v>
      </c>
      <c r="B1836" s="7">
        <v>34.130000000000003</v>
      </c>
      <c r="C1836" s="7">
        <v>5.65</v>
      </c>
      <c r="D1836" s="7" t="s">
        <v>2380</v>
      </c>
      <c r="E1836" s="7" t="s">
        <v>2380</v>
      </c>
      <c r="F1836" s="7" t="s">
        <v>2383</v>
      </c>
      <c r="G1836" s="7">
        <f>IF('OG Medical Examinations'!G1836="No major surgery",0,VALUE('OG Medical Examinations'!G1836))</f>
        <v>1</v>
      </c>
      <c r="H1836" s="7" t="s">
        <v>2380</v>
      </c>
      <c r="I1836" s="7" t="str">
        <f t="shared" si="28"/>
        <v>Obesity</v>
      </c>
    </row>
    <row r="1837" spans="1:9" x14ac:dyDescent="0.25">
      <c r="A1837" s="7" t="s">
        <v>533</v>
      </c>
      <c r="B1837" s="7">
        <v>17.34</v>
      </c>
      <c r="C1837" s="7">
        <v>5.05</v>
      </c>
      <c r="D1837" s="7" t="s">
        <v>2380</v>
      </c>
      <c r="E1837" s="7" t="s">
        <v>2380</v>
      </c>
      <c r="F1837" s="7" t="s">
        <v>2380</v>
      </c>
      <c r="G1837" s="7">
        <f>IF('OG Medical Examinations'!G1837="No major surgery",0,VALUE('OG Medical Examinations'!G1837))</f>
        <v>0</v>
      </c>
      <c r="H1837" s="7" t="s">
        <v>2380</v>
      </c>
      <c r="I1837" s="7" t="str">
        <f t="shared" si="28"/>
        <v>Underweight</v>
      </c>
    </row>
    <row r="1838" spans="1:9" x14ac:dyDescent="0.25">
      <c r="A1838" s="7" t="s">
        <v>532</v>
      </c>
      <c r="B1838" s="7">
        <v>17.440000000000001</v>
      </c>
      <c r="C1838" s="7">
        <v>6.26</v>
      </c>
      <c r="D1838" s="7" t="s">
        <v>2380</v>
      </c>
      <c r="E1838" s="7" t="s">
        <v>2380</v>
      </c>
      <c r="F1838" s="7" t="s">
        <v>2380</v>
      </c>
      <c r="G1838" s="7">
        <f>IF('OG Medical Examinations'!G1838="No major surgery",0,VALUE('OG Medical Examinations'!G1838))</f>
        <v>0</v>
      </c>
      <c r="H1838" s="7" t="s">
        <v>2380</v>
      </c>
      <c r="I1838" s="7" t="str">
        <f t="shared" si="28"/>
        <v>Underweight</v>
      </c>
    </row>
    <row r="1839" spans="1:9" x14ac:dyDescent="0.25">
      <c r="A1839" s="7" t="s">
        <v>531</v>
      </c>
      <c r="B1839" s="7">
        <v>33.659999999999997</v>
      </c>
      <c r="C1839" s="7">
        <v>4.08</v>
      </c>
      <c r="D1839" s="7" t="s">
        <v>2383</v>
      </c>
      <c r="E1839" s="7" t="s">
        <v>2380</v>
      </c>
      <c r="F1839" s="7" t="s">
        <v>2383</v>
      </c>
      <c r="G1839" s="7">
        <f>IF('OG Medical Examinations'!G1839="No major surgery",0,VALUE('OG Medical Examinations'!G1839))</f>
        <v>1</v>
      </c>
      <c r="H1839" s="7" t="s">
        <v>2380</v>
      </c>
      <c r="I1839" s="7" t="str">
        <f t="shared" si="28"/>
        <v>Obesity</v>
      </c>
    </row>
    <row r="1840" spans="1:9" x14ac:dyDescent="0.25">
      <c r="A1840" s="7" t="s">
        <v>530</v>
      </c>
      <c r="B1840" s="7">
        <v>21.375</v>
      </c>
      <c r="C1840" s="7">
        <v>6.19</v>
      </c>
      <c r="D1840" s="7" t="s">
        <v>2383</v>
      </c>
      <c r="E1840" s="7" t="s">
        <v>2380</v>
      </c>
      <c r="F1840" s="7" t="s">
        <v>2380</v>
      </c>
      <c r="G1840" s="7">
        <f>IF('OG Medical Examinations'!G1840="No major surgery",0,VALUE('OG Medical Examinations'!G1840))</f>
        <v>1</v>
      </c>
      <c r="H1840" s="7" t="s">
        <v>2380</v>
      </c>
      <c r="I1840" s="7" t="str">
        <f t="shared" si="28"/>
        <v>Normal Weight</v>
      </c>
    </row>
    <row r="1841" spans="1:9" x14ac:dyDescent="0.25">
      <c r="A1841" s="7" t="s">
        <v>529</v>
      </c>
      <c r="B1841" s="7">
        <v>27.14</v>
      </c>
      <c r="C1841" s="7">
        <v>6.01</v>
      </c>
      <c r="D1841" s="7" t="s">
        <v>2380</v>
      </c>
      <c r="E1841" s="7" t="s">
        <v>2380</v>
      </c>
      <c r="F1841" s="7" t="s">
        <v>2380</v>
      </c>
      <c r="G1841" s="7">
        <f>IF('OG Medical Examinations'!G1841="No major surgery",0,VALUE('OG Medical Examinations'!G1841))</f>
        <v>1</v>
      </c>
      <c r="H1841" s="7" t="s">
        <v>2380</v>
      </c>
      <c r="I1841" s="7" t="str">
        <f t="shared" si="28"/>
        <v>Overweight</v>
      </c>
    </row>
    <row r="1842" spans="1:9" x14ac:dyDescent="0.25">
      <c r="A1842" s="7" t="s">
        <v>528</v>
      </c>
      <c r="B1842" s="7">
        <v>35.78</v>
      </c>
      <c r="C1842" s="7">
        <v>6.07</v>
      </c>
      <c r="D1842" s="7" t="s">
        <v>2380</v>
      </c>
      <c r="E1842" s="7" t="s">
        <v>2383</v>
      </c>
      <c r="F1842" s="7" t="s">
        <v>2380</v>
      </c>
      <c r="G1842" s="7">
        <f>IF('OG Medical Examinations'!G1842="No major surgery",0,VALUE('OG Medical Examinations'!G1842))</f>
        <v>1</v>
      </c>
      <c r="H1842" s="7" t="s">
        <v>2380</v>
      </c>
      <c r="I1842" s="7" t="str">
        <f t="shared" si="28"/>
        <v>Obesity</v>
      </c>
    </row>
    <row r="1843" spans="1:9" x14ac:dyDescent="0.25">
      <c r="A1843" s="7" t="s">
        <v>527</v>
      </c>
      <c r="B1843" s="7">
        <v>34.96</v>
      </c>
      <c r="C1843" s="7">
        <v>5.63</v>
      </c>
      <c r="D1843" s="7" t="s">
        <v>2380</v>
      </c>
      <c r="E1843" s="7" t="s">
        <v>2380</v>
      </c>
      <c r="F1843" s="7" t="s">
        <v>2380</v>
      </c>
      <c r="G1843" s="7">
        <f>IF('OG Medical Examinations'!G1843="No major surgery",0,VALUE('OG Medical Examinations'!G1843))</f>
        <v>0</v>
      </c>
      <c r="H1843" s="7" t="s">
        <v>2380</v>
      </c>
      <c r="I1843" s="7" t="str">
        <f t="shared" si="28"/>
        <v>Obesity</v>
      </c>
    </row>
    <row r="1844" spans="1:9" x14ac:dyDescent="0.25">
      <c r="A1844" s="7" t="s">
        <v>526</v>
      </c>
      <c r="B1844" s="7">
        <v>38.39</v>
      </c>
      <c r="C1844" s="7">
        <v>6.05</v>
      </c>
      <c r="D1844" s="7" t="s">
        <v>2380</v>
      </c>
      <c r="E1844" s="7" t="s">
        <v>2380</v>
      </c>
      <c r="F1844" s="7" t="s">
        <v>2380</v>
      </c>
      <c r="G1844" s="7">
        <f>IF('OG Medical Examinations'!G1844="No major surgery",0,VALUE('OG Medical Examinations'!G1844))</f>
        <v>0</v>
      </c>
      <c r="H1844" s="7" t="s">
        <v>2380</v>
      </c>
      <c r="I1844" s="7" t="str">
        <f t="shared" si="28"/>
        <v>Obesity</v>
      </c>
    </row>
    <row r="1845" spans="1:9" x14ac:dyDescent="0.25">
      <c r="A1845" s="7" t="s">
        <v>525</v>
      </c>
      <c r="B1845" s="7">
        <v>33.82</v>
      </c>
      <c r="C1845" s="7">
        <v>4.6500000000000004</v>
      </c>
      <c r="D1845" s="7" t="s">
        <v>2380</v>
      </c>
      <c r="E1845" s="7" t="s">
        <v>2380</v>
      </c>
      <c r="F1845" s="7" t="s">
        <v>2380</v>
      </c>
      <c r="G1845" s="7">
        <f>IF('OG Medical Examinations'!G1845="No major surgery",0,VALUE('OG Medical Examinations'!G1845))</f>
        <v>0</v>
      </c>
      <c r="H1845" s="7" t="s">
        <v>2380</v>
      </c>
      <c r="I1845" s="7" t="str">
        <f t="shared" si="28"/>
        <v>Obesity</v>
      </c>
    </row>
    <row r="1846" spans="1:9" x14ac:dyDescent="0.25">
      <c r="A1846" s="7" t="s">
        <v>524</v>
      </c>
      <c r="B1846" s="7">
        <v>27.835000000000001</v>
      </c>
      <c r="C1846" s="7">
        <v>5.37</v>
      </c>
      <c r="D1846" s="7" t="s">
        <v>2380</v>
      </c>
      <c r="E1846" s="7" t="s">
        <v>2380</v>
      </c>
      <c r="F1846" s="7" t="s">
        <v>2380</v>
      </c>
      <c r="G1846" s="7">
        <f>IF('OG Medical Examinations'!G1846="No major surgery",0,VALUE('OG Medical Examinations'!G1846))</f>
        <v>0</v>
      </c>
      <c r="H1846" s="7" t="s">
        <v>2380</v>
      </c>
      <c r="I1846" s="7" t="str">
        <f t="shared" si="28"/>
        <v>Overweight</v>
      </c>
    </row>
    <row r="1847" spans="1:9" x14ac:dyDescent="0.25">
      <c r="A1847" s="7" t="s">
        <v>523</v>
      </c>
      <c r="B1847" s="7">
        <v>33</v>
      </c>
      <c r="C1847" s="7">
        <v>5.39</v>
      </c>
      <c r="D1847" s="7" t="s">
        <v>2380</v>
      </c>
      <c r="E1847" s="7" t="s">
        <v>2380</v>
      </c>
      <c r="F1847" s="7" t="s">
        <v>2380</v>
      </c>
      <c r="G1847" s="7">
        <f>IF('OG Medical Examinations'!G1847="No major surgery",0,VALUE('OG Medical Examinations'!G1847))</f>
        <v>0</v>
      </c>
      <c r="H1847" s="7" t="s">
        <v>2380</v>
      </c>
      <c r="I1847" s="7" t="str">
        <f t="shared" si="28"/>
        <v>Obesity</v>
      </c>
    </row>
    <row r="1848" spans="1:9" x14ac:dyDescent="0.25">
      <c r="A1848" s="7" t="s">
        <v>522</v>
      </c>
      <c r="B1848" s="7">
        <v>26.885000000000002</v>
      </c>
      <c r="C1848" s="7">
        <v>5.86</v>
      </c>
      <c r="D1848" s="7" t="s">
        <v>2380</v>
      </c>
      <c r="E1848" s="7" t="s">
        <v>2380</v>
      </c>
      <c r="F1848" s="7" t="s">
        <v>2380</v>
      </c>
      <c r="G1848" s="7">
        <f>IF('OG Medical Examinations'!G1848="No major surgery",0,VALUE('OG Medical Examinations'!G1848))</f>
        <v>0</v>
      </c>
      <c r="H1848" s="7" t="s">
        <v>2380</v>
      </c>
      <c r="I1848" s="7" t="str">
        <f t="shared" si="28"/>
        <v>Overweight</v>
      </c>
    </row>
    <row r="1849" spans="1:9" x14ac:dyDescent="0.25">
      <c r="A1849" s="7" t="s">
        <v>521</v>
      </c>
      <c r="B1849" s="7">
        <v>29.26</v>
      </c>
      <c r="C1849" s="7">
        <v>4.4400000000000004</v>
      </c>
      <c r="D1849" s="7" t="s">
        <v>2380</v>
      </c>
      <c r="E1849" s="7" t="s">
        <v>2380</v>
      </c>
      <c r="F1849" s="7" t="s">
        <v>2380</v>
      </c>
      <c r="G1849" s="7">
        <f>IF('OG Medical Examinations'!G1849="No major surgery",0,VALUE('OG Medical Examinations'!G1849))</f>
        <v>0</v>
      </c>
      <c r="H1849" s="7" t="s">
        <v>2380</v>
      </c>
      <c r="I1849" s="7" t="str">
        <f t="shared" si="28"/>
        <v>Overweight</v>
      </c>
    </row>
    <row r="1850" spans="1:9" x14ac:dyDescent="0.25">
      <c r="A1850" s="7" t="s">
        <v>520</v>
      </c>
      <c r="B1850" s="7">
        <v>26.98</v>
      </c>
      <c r="C1850" s="7">
        <v>4.41</v>
      </c>
      <c r="D1850" s="7" t="s">
        <v>2380</v>
      </c>
      <c r="E1850" s="7" t="s">
        <v>2380</v>
      </c>
      <c r="F1850" s="7" t="s">
        <v>2380</v>
      </c>
      <c r="G1850" s="7">
        <f>IF('OG Medical Examinations'!G1850="No major surgery",0,VALUE('OG Medical Examinations'!G1850))</f>
        <v>0</v>
      </c>
      <c r="H1850" s="7" t="s">
        <v>2380</v>
      </c>
      <c r="I1850" s="7" t="str">
        <f t="shared" si="28"/>
        <v>Overweight</v>
      </c>
    </row>
    <row r="1851" spans="1:9" x14ac:dyDescent="0.25">
      <c r="A1851" s="7" t="s">
        <v>519</v>
      </c>
      <c r="B1851" s="7">
        <v>32.11</v>
      </c>
      <c r="C1851" s="7">
        <v>5.19</v>
      </c>
      <c r="D1851" s="7" t="s">
        <v>2380</v>
      </c>
      <c r="E1851" s="7" t="s">
        <v>2380</v>
      </c>
      <c r="F1851" s="7" t="s">
        <v>2383</v>
      </c>
      <c r="G1851" s="7">
        <f>IF('OG Medical Examinations'!G1851="No major surgery",0,VALUE('OG Medical Examinations'!G1851))</f>
        <v>1</v>
      </c>
      <c r="H1851" s="7" t="s">
        <v>2380</v>
      </c>
      <c r="I1851" s="7" t="str">
        <f t="shared" si="28"/>
        <v>Obesity</v>
      </c>
    </row>
    <row r="1852" spans="1:9" x14ac:dyDescent="0.25">
      <c r="A1852" s="7" t="s">
        <v>518</v>
      </c>
      <c r="B1852" s="7">
        <v>31.73</v>
      </c>
      <c r="C1852" s="7">
        <v>5.16</v>
      </c>
      <c r="D1852" s="7" t="s">
        <v>2380</v>
      </c>
      <c r="E1852" s="7" t="s">
        <v>2380</v>
      </c>
      <c r="F1852" s="7" t="s">
        <v>2383</v>
      </c>
      <c r="G1852" s="7">
        <f>IF('OG Medical Examinations'!G1852="No major surgery",0,VALUE('OG Medical Examinations'!G1852))</f>
        <v>1</v>
      </c>
      <c r="H1852" s="7" t="s">
        <v>2380</v>
      </c>
      <c r="I1852" s="7" t="str">
        <f t="shared" si="28"/>
        <v>Obesity</v>
      </c>
    </row>
    <row r="1853" spans="1:9" x14ac:dyDescent="0.25">
      <c r="A1853" s="7" t="s">
        <v>517</v>
      </c>
      <c r="B1853" s="7">
        <v>22.515000000000001</v>
      </c>
      <c r="C1853" s="7">
        <v>4.24</v>
      </c>
      <c r="D1853" s="7" t="s">
        <v>2380</v>
      </c>
      <c r="E1853" s="7" t="s">
        <v>2380</v>
      </c>
      <c r="F1853" s="7" t="s">
        <v>2380</v>
      </c>
      <c r="G1853" s="7">
        <f>IF('OG Medical Examinations'!G1853="No major surgery",0,VALUE('OG Medical Examinations'!G1853))</f>
        <v>0</v>
      </c>
      <c r="H1853" s="7" t="s">
        <v>2380</v>
      </c>
      <c r="I1853" s="7" t="str">
        <f t="shared" si="28"/>
        <v>Normal Weight</v>
      </c>
    </row>
    <row r="1854" spans="1:9" x14ac:dyDescent="0.25">
      <c r="A1854" s="7" t="s">
        <v>515</v>
      </c>
      <c r="B1854" s="7">
        <v>25.9</v>
      </c>
      <c r="C1854" s="7">
        <v>5.45</v>
      </c>
      <c r="D1854" s="7" t="s">
        <v>2380</v>
      </c>
      <c r="E1854" s="7" t="s">
        <v>2380</v>
      </c>
      <c r="F1854" s="7" t="s">
        <v>2380</v>
      </c>
      <c r="G1854" s="7">
        <f>IF('OG Medical Examinations'!G1854="No major surgery",0,VALUE('OG Medical Examinations'!G1854))</f>
        <v>1</v>
      </c>
      <c r="H1854" s="7" t="s">
        <v>2380</v>
      </c>
      <c r="I1854" s="7" t="str">
        <f t="shared" si="28"/>
        <v>Overweight</v>
      </c>
    </row>
    <row r="1855" spans="1:9" x14ac:dyDescent="0.25">
      <c r="A1855" s="7" t="s">
        <v>514</v>
      </c>
      <c r="B1855" s="7">
        <v>27.72</v>
      </c>
      <c r="C1855" s="7">
        <v>5.03</v>
      </c>
      <c r="D1855" s="7" t="s">
        <v>2383</v>
      </c>
      <c r="E1855" s="7" t="s">
        <v>2380</v>
      </c>
      <c r="F1855" s="7" t="s">
        <v>2380</v>
      </c>
      <c r="G1855" s="7">
        <f>IF('OG Medical Examinations'!G1855="No major surgery",0,VALUE('OG Medical Examinations'!G1855))</f>
        <v>1</v>
      </c>
      <c r="H1855" s="7" t="s">
        <v>2380</v>
      </c>
      <c r="I1855" s="7" t="str">
        <f t="shared" si="28"/>
        <v>Overweight</v>
      </c>
    </row>
    <row r="1856" spans="1:9" x14ac:dyDescent="0.25">
      <c r="A1856" s="7" t="s">
        <v>513</v>
      </c>
      <c r="B1856" s="7">
        <v>31.5</v>
      </c>
      <c r="C1856" s="7">
        <v>9.6199999999999992</v>
      </c>
      <c r="D1856" s="7" t="s">
        <v>2383</v>
      </c>
      <c r="E1856" s="7" t="s">
        <v>2380</v>
      </c>
      <c r="F1856" s="7" t="s">
        <v>2380</v>
      </c>
      <c r="G1856" s="7">
        <f>IF('OG Medical Examinations'!G1856="No major surgery",0,VALUE('OG Medical Examinations'!G1856))</f>
        <v>1</v>
      </c>
      <c r="H1856" s="7" t="s">
        <v>2380</v>
      </c>
      <c r="I1856" s="7" t="str">
        <f t="shared" si="28"/>
        <v>Obesity</v>
      </c>
    </row>
    <row r="1857" spans="1:9" x14ac:dyDescent="0.25">
      <c r="A1857" s="7" t="s">
        <v>512</v>
      </c>
      <c r="B1857" s="7">
        <v>29.7</v>
      </c>
      <c r="C1857" s="7">
        <v>6.77</v>
      </c>
      <c r="D1857" s="7" t="s">
        <v>2383</v>
      </c>
      <c r="E1857" s="7" t="s">
        <v>2380</v>
      </c>
      <c r="F1857" s="7" t="s">
        <v>2380</v>
      </c>
      <c r="G1857" s="7">
        <f>IF('OG Medical Examinations'!G1857="No major surgery",0,VALUE('OG Medical Examinations'!G1857))</f>
        <v>1</v>
      </c>
      <c r="H1857" s="7" t="s">
        <v>2380</v>
      </c>
      <c r="I1857" s="7" t="str">
        <f t="shared" si="28"/>
        <v>Overweight</v>
      </c>
    </row>
    <row r="1858" spans="1:9" x14ac:dyDescent="0.25">
      <c r="A1858" s="7" t="s">
        <v>511</v>
      </c>
      <c r="B1858" s="7">
        <v>21.26</v>
      </c>
      <c r="C1858" s="7">
        <v>5.36</v>
      </c>
      <c r="D1858" s="7" t="s">
        <v>2383</v>
      </c>
      <c r="E1858" s="7" t="s">
        <v>2380</v>
      </c>
      <c r="F1858" s="7" t="s">
        <v>2380</v>
      </c>
      <c r="G1858" s="7">
        <f>IF('OG Medical Examinations'!G1858="No major surgery",0,VALUE('OG Medical Examinations'!G1858))</f>
        <v>1</v>
      </c>
      <c r="H1858" s="7" t="s">
        <v>2380</v>
      </c>
      <c r="I1858" s="7" t="str">
        <f t="shared" ref="I1858:I1921" si="29">IF(B1858&lt;18.5,"Underweight",IF(B1858&lt;25,"Normal Weight",IF(B1858&lt;30,"Overweight","Obesity")))</f>
        <v>Normal Weight</v>
      </c>
    </row>
    <row r="1859" spans="1:9" x14ac:dyDescent="0.25">
      <c r="A1859" s="7" t="s">
        <v>510</v>
      </c>
      <c r="B1859" s="7">
        <v>17.09</v>
      </c>
      <c r="C1859" s="7">
        <v>5.69</v>
      </c>
      <c r="D1859" s="7" t="s">
        <v>2380</v>
      </c>
      <c r="E1859" s="7" t="s">
        <v>2380</v>
      </c>
      <c r="F1859" s="7" t="s">
        <v>2380</v>
      </c>
      <c r="G1859" s="7">
        <f>IF('OG Medical Examinations'!G1859="No major surgery",0,VALUE('OG Medical Examinations'!G1859))</f>
        <v>0</v>
      </c>
      <c r="H1859" s="7" t="s">
        <v>2380</v>
      </c>
      <c r="I1859" s="7" t="str">
        <f t="shared" si="29"/>
        <v>Underweight</v>
      </c>
    </row>
    <row r="1860" spans="1:9" x14ac:dyDescent="0.25">
      <c r="A1860" s="7" t="s">
        <v>509</v>
      </c>
      <c r="B1860" s="7">
        <v>24.3</v>
      </c>
      <c r="C1860" s="7">
        <v>4.9000000000000004</v>
      </c>
      <c r="D1860" s="7" t="s">
        <v>2383</v>
      </c>
      <c r="E1860" s="7" t="s">
        <v>2380</v>
      </c>
      <c r="F1860" s="7" t="s">
        <v>2383</v>
      </c>
      <c r="G1860" s="7">
        <f>IF('OG Medical Examinations'!G1860="No major surgery",0,VALUE('OG Medical Examinations'!G1860))</f>
        <v>1</v>
      </c>
      <c r="H1860" s="7" t="s">
        <v>2380</v>
      </c>
      <c r="I1860" s="7" t="str">
        <f t="shared" si="29"/>
        <v>Normal Weight</v>
      </c>
    </row>
    <row r="1861" spans="1:9" x14ac:dyDescent="0.25">
      <c r="A1861" s="7" t="s">
        <v>508</v>
      </c>
      <c r="B1861" s="7">
        <v>29.734999999999999</v>
      </c>
      <c r="C1861" s="7">
        <v>5.78</v>
      </c>
      <c r="D1861" s="7" t="s">
        <v>2380</v>
      </c>
      <c r="E1861" s="7" t="s">
        <v>2380</v>
      </c>
      <c r="F1861" s="7" t="s">
        <v>2380</v>
      </c>
      <c r="G1861" s="7">
        <f>IF('OG Medical Examinations'!G1861="No major surgery",0,VALUE('OG Medical Examinations'!G1861))</f>
        <v>0</v>
      </c>
      <c r="H1861" s="7" t="s">
        <v>2380</v>
      </c>
      <c r="I1861" s="7" t="str">
        <f t="shared" si="29"/>
        <v>Overweight</v>
      </c>
    </row>
    <row r="1862" spans="1:9" x14ac:dyDescent="0.25">
      <c r="A1862" s="7" t="s">
        <v>507</v>
      </c>
      <c r="B1862" s="7">
        <v>29.26</v>
      </c>
      <c r="C1862" s="7">
        <v>4.7</v>
      </c>
      <c r="D1862" s="7" t="s">
        <v>2380</v>
      </c>
      <c r="E1862" s="7" t="s">
        <v>2380</v>
      </c>
      <c r="F1862" s="7" t="s">
        <v>2380</v>
      </c>
      <c r="G1862" s="7">
        <f>IF('OG Medical Examinations'!G1862="No major surgery",0,VALUE('OG Medical Examinations'!G1862))</f>
        <v>0</v>
      </c>
      <c r="H1862" s="7" t="s">
        <v>2380</v>
      </c>
      <c r="I1862" s="7" t="str">
        <f t="shared" si="29"/>
        <v>Overweight</v>
      </c>
    </row>
    <row r="1863" spans="1:9" x14ac:dyDescent="0.25">
      <c r="A1863" s="7" t="s">
        <v>506</v>
      </c>
      <c r="B1863" s="7">
        <v>33</v>
      </c>
      <c r="C1863" s="7">
        <v>6.28</v>
      </c>
      <c r="D1863" s="7" t="s">
        <v>2380</v>
      </c>
      <c r="E1863" s="7" t="s">
        <v>2380</v>
      </c>
      <c r="F1863" s="7" t="s">
        <v>2380</v>
      </c>
      <c r="G1863" s="7">
        <f>IF('OG Medical Examinations'!G1863="No major surgery",0,VALUE('OG Medical Examinations'!G1863))</f>
        <v>0</v>
      </c>
      <c r="H1863" s="7" t="s">
        <v>2380</v>
      </c>
      <c r="I1863" s="7" t="str">
        <f t="shared" si="29"/>
        <v>Obesity</v>
      </c>
    </row>
    <row r="1864" spans="1:9" x14ac:dyDescent="0.25">
      <c r="A1864" s="7" t="s">
        <v>505</v>
      </c>
      <c r="B1864" s="7">
        <v>31.065000000000001</v>
      </c>
      <c r="C1864" s="7">
        <v>4.2300000000000004</v>
      </c>
      <c r="D1864" s="7" t="s">
        <v>2380</v>
      </c>
      <c r="E1864" s="7" t="s">
        <v>2380</v>
      </c>
      <c r="F1864" s="7" t="s">
        <v>2380</v>
      </c>
      <c r="G1864" s="7">
        <f>IF('OG Medical Examinations'!G1864="No major surgery",0,VALUE('OG Medical Examinations'!G1864))</f>
        <v>0</v>
      </c>
      <c r="H1864" s="7" t="s">
        <v>2380</v>
      </c>
      <c r="I1864" s="7" t="str">
        <f t="shared" si="29"/>
        <v>Obesity</v>
      </c>
    </row>
    <row r="1865" spans="1:9" x14ac:dyDescent="0.25">
      <c r="A1865" s="7" t="s">
        <v>504</v>
      </c>
      <c r="B1865" s="7">
        <v>26.51</v>
      </c>
      <c r="C1865" s="7">
        <v>6.17</v>
      </c>
      <c r="D1865" s="7" t="s">
        <v>2380</v>
      </c>
      <c r="E1865" s="7" t="s">
        <v>2380</v>
      </c>
      <c r="F1865" s="7" t="s">
        <v>2380</v>
      </c>
      <c r="G1865" s="7">
        <f>IF('OG Medical Examinations'!G1865="No major surgery",0,VALUE('OG Medical Examinations'!G1865))</f>
        <v>0</v>
      </c>
      <c r="H1865" s="7" t="s">
        <v>2380</v>
      </c>
      <c r="I1865" s="7" t="str">
        <f t="shared" si="29"/>
        <v>Overweight</v>
      </c>
    </row>
    <row r="1866" spans="1:9" x14ac:dyDescent="0.25">
      <c r="A1866" s="7" t="s">
        <v>503</v>
      </c>
      <c r="B1866" s="7">
        <v>28.88</v>
      </c>
      <c r="C1866" s="7">
        <v>4.96</v>
      </c>
      <c r="D1866" s="7" t="s">
        <v>2380</v>
      </c>
      <c r="E1866" s="7" t="s">
        <v>2380</v>
      </c>
      <c r="F1866" s="7" t="s">
        <v>2380</v>
      </c>
      <c r="G1866" s="7">
        <f>IF('OG Medical Examinations'!G1866="No major surgery",0,VALUE('OG Medical Examinations'!G1866))</f>
        <v>0</v>
      </c>
      <c r="H1866" s="7" t="s">
        <v>2380</v>
      </c>
      <c r="I1866" s="7" t="str">
        <f t="shared" si="29"/>
        <v>Overweight</v>
      </c>
    </row>
    <row r="1867" spans="1:9" x14ac:dyDescent="0.25">
      <c r="A1867" s="7" t="s">
        <v>502</v>
      </c>
      <c r="B1867" s="7">
        <v>35.814999999999998</v>
      </c>
      <c r="C1867" s="7">
        <v>5.1100000000000003</v>
      </c>
      <c r="D1867" s="7" t="s">
        <v>2383</v>
      </c>
      <c r="E1867" s="7" t="s">
        <v>2380</v>
      </c>
      <c r="F1867" s="7" t="s">
        <v>2380</v>
      </c>
      <c r="G1867" s="7">
        <f>IF('OG Medical Examinations'!G1867="No major surgery",0,VALUE('OG Medical Examinations'!G1867))</f>
        <v>1</v>
      </c>
      <c r="H1867" s="7" t="s">
        <v>2380</v>
      </c>
      <c r="I1867" s="7" t="str">
        <f t="shared" si="29"/>
        <v>Obesity</v>
      </c>
    </row>
    <row r="1868" spans="1:9" x14ac:dyDescent="0.25">
      <c r="A1868" s="7" t="s">
        <v>501</v>
      </c>
      <c r="B1868" s="7">
        <v>21.28</v>
      </c>
      <c r="C1868" s="7">
        <v>4.05</v>
      </c>
      <c r="D1868" s="7" t="s">
        <v>2380</v>
      </c>
      <c r="E1868" s="7" t="s">
        <v>2383</v>
      </c>
      <c r="F1868" s="7" t="s">
        <v>2380</v>
      </c>
      <c r="G1868" s="7">
        <f>IF('OG Medical Examinations'!G1868="No major surgery",0,VALUE('OG Medical Examinations'!G1868))</f>
        <v>1</v>
      </c>
      <c r="H1868" s="7" t="s">
        <v>2380</v>
      </c>
      <c r="I1868" s="7" t="str">
        <f t="shared" si="29"/>
        <v>Normal Weight</v>
      </c>
    </row>
    <row r="1869" spans="1:9" x14ac:dyDescent="0.25">
      <c r="A1869" s="7" t="s">
        <v>500</v>
      </c>
      <c r="B1869" s="7">
        <v>33.81</v>
      </c>
      <c r="C1869" s="7">
        <v>6.49</v>
      </c>
      <c r="D1869" s="7" t="s">
        <v>2380</v>
      </c>
      <c r="E1869" s="7" t="s">
        <v>2380</v>
      </c>
      <c r="F1869" s="7" t="s">
        <v>2383</v>
      </c>
      <c r="G1869" s="7">
        <f>IF('OG Medical Examinations'!G1869="No major surgery",0,VALUE('OG Medical Examinations'!G1869))</f>
        <v>1</v>
      </c>
      <c r="H1869" s="7" t="s">
        <v>2380</v>
      </c>
      <c r="I1869" s="7" t="str">
        <f t="shared" si="29"/>
        <v>Obesity</v>
      </c>
    </row>
    <row r="1870" spans="1:9" x14ac:dyDescent="0.25">
      <c r="A1870" s="7" t="s">
        <v>499</v>
      </c>
      <c r="B1870" s="7">
        <v>44.22</v>
      </c>
      <c r="C1870" s="7">
        <v>4.1900000000000004</v>
      </c>
      <c r="D1870" s="7" t="s">
        <v>2380</v>
      </c>
      <c r="E1870" s="7" t="s">
        <v>2380</v>
      </c>
      <c r="F1870" s="7" t="s">
        <v>2380</v>
      </c>
      <c r="G1870" s="7">
        <f>IF('OG Medical Examinations'!G1870="No major surgery",0,VALUE('OG Medical Examinations'!G1870))</f>
        <v>1</v>
      </c>
      <c r="H1870" s="7" t="s">
        <v>2380</v>
      </c>
      <c r="I1870" s="7" t="str">
        <f t="shared" si="29"/>
        <v>Obesity</v>
      </c>
    </row>
    <row r="1871" spans="1:9" x14ac:dyDescent="0.25">
      <c r="A1871" s="7" t="s">
        <v>498</v>
      </c>
      <c r="B1871" s="7">
        <v>15.46</v>
      </c>
      <c r="C1871" s="7">
        <v>4.99</v>
      </c>
      <c r="D1871" s="7" t="s">
        <v>2383</v>
      </c>
      <c r="E1871" s="7" t="s">
        <v>2380</v>
      </c>
      <c r="F1871" s="7" t="s">
        <v>2383</v>
      </c>
      <c r="G1871" s="7">
        <f>IF('OG Medical Examinations'!G1871="No major surgery",0,VALUE('OG Medical Examinations'!G1871))</f>
        <v>1</v>
      </c>
      <c r="H1871" s="7" t="s">
        <v>2380</v>
      </c>
      <c r="I1871" s="7" t="str">
        <f t="shared" si="29"/>
        <v>Underweight</v>
      </c>
    </row>
    <row r="1872" spans="1:9" x14ac:dyDescent="0.25">
      <c r="A1872" s="7" t="s">
        <v>497</v>
      </c>
      <c r="B1872" s="7">
        <v>30.3</v>
      </c>
      <c r="C1872" s="7">
        <v>4.7699999999999996</v>
      </c>
      <c r="D1872" s="7" t="s">
        <v>2383</v>
      </c>
      <c r="E1872" s="7" t="s">
        <v>2380</v>
      </c>
      <c r="F1872" s="7" t="s">
        <v>2380</v>
      </c>
      <c r="G1872" s="7">
        <f>IF('OG Medical Examinations'!G1872="No major surgery",0,VALUE('OG Medical Examinations'!G1872))</f>
        <v>1</v>
      </c>
      <c r="H1872" s="7" t="s">
        <v>2380</v>
      </c>
      <c r="I1872" s="7" t="str">
        <f t="shared" si="29"/>
        <v>Obesity</v>
      </c>
    </row>
    <row r="1873" spans="1:9" x14ac:dyDescent="0.25">
      <c r="A1873" s="7" t="s">
        <v>496</v>
      </c>
      <c r="B1873" s="7">
        <v>16.670000000000002</v>
      </c>
      <c r="C1873" s="7">
        <v>5.46</v>
      </c>
      <c r="D1873" s="7" t="s">
        <v>2380</v>
      </c>
      <c r="E1873" s="7" t="s">
        <v>2380</v>
      </c>
      <c r="F1873" s="7" t="s">
        <v>2380</v>
      </c>
      <c r="G1873" s="7">
        <f>IF('OG Medical Examinations'!G1873="No major surgery",0,VALUE('OG Medical Examinations'!G1873))</f>
        <v>0</v>
      </c>
      <c r="H1873" s="7" t="s">
        <v>2380</v>
      </c>
      <c r="I1873" s="7" t="str">
        <f t="shared" si="29"/>
        <v>Underweight</v>
      </c>
    </row>
    <row r="1874" spans="1:9" x14ac:dyDescent="0.25">
      <c r="A1874" s="7" t="s">
        <v>495</v>
      </c>
      <c r="B1874" s="7">
        <v>28.594999999999999</v>
      </c>
      <c r="C1874" s="7">
        <v>5.43</v>
      </c>
      <c r="D1874" s="7" t="s">
        <v>2380</v>
      </c>
      <c r="E1874" s="7" t="s">
        <v>2380</v>
      </c>
      <c r="F1874" s="7" t="s">
        <v>2380</v>
      </c>
      <c r="G1874" s="7">
        <f>IF('OG Medical Examinations'!G1874="No major surgery",0,VALUE('OG Medical Examinations'!G1874))</f>
        <v>0</v>
      </c>
      <c r="H1874" s="7" t="s">
        <v>2380</v>
      </c>
      <c r="I1874" s="7" t="str">
        <f t="shared" si="29"/>
        <v>Overweight</v>
      </c>
    </row>
    <row r="1875" spans="1:9" x14ac:dyDescent="0.25">
      <c r="A1875" s="7" t="s">
        <v>494</v>
      </c>
      <c r="B1875" s="7">
        <v>25.934999999999999</v>
      </c>
      <c r="C1875" s="7">
        <v>4.29</v>
      </c>
      <c r="D1875" s="7" t="s">
        <v>2380</v>
      </c>
      <c r="E1875" s="7" t="s">
        <v>2380</v>
      </c>
      <c r="F1875" s="7" t="s">
        <v>2380</v>
      </c>
      <c r="G1875" s="7">
        <f>IF('OG Medical Examinations'!G1875="No major surgery",0,VALUE('OG Medical Examinations'!G1875))</f>
        <v>0</v>
      </c>
      <c r="H1875" s="7" t="s">
        <v>2380</v>
      </c>
      <c r="I1875" s="7" t="str">
        <f t="shared" si="29"/>
        <v>Overweight</v>
      </c>
    </row>
    <row r="1876" spans="1:9" x14ac:dyDescent="0.25">
      <c r="A1876" s="7" t="s">
        <v>493</v>
      </c>
      <c r="B1876" s="7">
        <v>27.645</v>
      </c>
      <c r="C1876" s="7">
        <v>5.25</v>
      </c>
      <c r="D1876" s="7" t="s">
        <v>2380</v>
      </c>
      <c r="E1876" s="7" t="s">
        <v>2380</v>
      </c>
      <c r="F1876" s="7" t="s">
        <v>2380</v>
      </c>
      <c r="G1876" s="7">
        <f>IF('OG Medical Examinations'!G1876="No major surgery",0,VALUE('OG Medical Examinations'!G1876))</f>
        <v>1</v>
      </c>
      <c r="H1876" s="7" t="s">
        <v>2380</v>
      </c>
      <c r="I1876" s="7" t="str">
        <f t="shared" si="29"/>
        <v>Overweight</v>
      </c>
    </row>
    <row r="1877" spans="1:9" x14ac:dyDescent="0.25">
      <c r="A1877" s="7" t="s">
        <v>492</v>
      </c>
      <c r="B1877" s="7">
        <v>30.1</v>
      </c>
      <c r="C1877" s="7">
        <v>4.04</v>
      </c>
      <c r="D1877" s="7" t="s">
        <v>2380</v>
      </c>
      <c r="E1877" s="7" t="s">
        <v>2380</v>
      </c>
      <c r="F1877" s="7" t="s">
        <v>2380</v>
      </c>
      <c r="G1877" s="7">
        <f>IF('OG Medical Examinations'!G1877="No major surgery",0,VALUE('OG Medical Examinations'!G1877))</f>
        <v>1</v>
      </c>
      <c r="H1877" s="7" t="s">
        <v>2380</v>
      </c>
      <c r="I1877" s="7" t="str">
        <f t="shared" si="29"/>
        <v>Obesity</v>
      </c>
    </row>
    <row r="1878" spans="1:9" x14ac:dyDescent="0.25">
      <c r="A1878" s="7" t="s">
        <v>491</v>
      </c>
      <c r="B1878" s="7">
        <v>26.79</v>
      </c>
      <c r="C1878" s="7">
        <v>5</v>
      </c>
      <c r="D1878" s="7" t="s">
        <v>2383</v>
      </c>
      <c r="E1878" s="7" t="s">
        <v>2380</v>
      </c>
      <c r="F1878" s="7" t="s">
        <v>2383</v>
      </c>
      <c r="G1878" s="7">
        <f>IF('OG Medical Examinations'!G1878="No major surgery",0,VALUE('OG Medical Examinations'!G1878))</f>
        <v>1</v>
      </c>
      <c r="H1878" s="7" t="s">
        <v>2380</v>
      </c>
      <c r="I1878" s="7" t="str">
        <f t="shared" si="29"/>
        <v>Overweight</v>
      </c>
    </row>
    <row r="1879" spans="1:9" x14ac:dyDescent="0.25">
      <c r="A1879" s="7" t="s">
        <v>490</v>
      </c>
      <c r="B1879" s="7">
        <v>27.1</v>
      </c>
      <c r="C1879" s="7">
        <v>4.01</v>
      </c>
      <c r="D1879" s="7" t="s">
        <v>2383</v>
      </c>
      <c r="E1879" s="7" t="s">
        <v>2380</v>
      </c>
      <c r="F1879" s="7" t="s">
        <v>2380</v>
      </c>
      <c r="G1879" s="7">
        <f>IF('OG Medical Examinations'!G1879="No major surgery",0,VALUE('OG Medical Examinations'!G1879))</f>
        <v>1</v>
      </c>
      <c r="H1879" s="7" t="s">
        <v>2380</v>
      </c>
      <c r="I1879" s="7" t="str">
        <f t="shared" si="29"/>
        <v>Overweight</v>
      </c>
    </row>
    <row r="1880" spans="1:9" x14ac:dyDescent="0.25">
      <c r="A1880" s="7" t="s">
        <v>489</v>
      </c>
      <c r="B1880" s="7">
        <v>24.31</v>
      </c>
      <c r="C1880" s="7">
        <v>5.4</v>
      </c>
      <c r="D1880" s="7" t="s">
        <v>2380</v>
      </c>
      <c r="E1880" s="7" t="s">
        <v>2380</v>
      </c>
      <c r="F1880" s="7" t="s">
        <v>2380</v>
      </c>
      <c r="G1880" s="7">
        <f>IF('OG Medical Examinations'!G1880="No major surgery",0,VALUE('OG Medical Examinations'!G1880))</f>
        <v>0</v>
      </c>
      <c r="H1880" s="7" t="s">
        <v>2380</v>
      </c>
      <c r="I1880" s="7" t="str">
        <f t="shared" si="29"/>
        <v>Normal Weight</v>
      </c>
    </row>
    <row r="1881" spans="1:9" x14ac:dyDescent="0.25">
      <c r="A1881" s="7" t="s">
        <v>488</v>
      </c>
      <c r="B1881" s="7">
        <v>15.53</v>
      </c>
      <c r="C1881" s="7">
        <v>5.81</v>
      </c>
      <c r="D1881" s="7" t="s">
        <v>2380</v>
      </c>
      <c r="E1881" s="7" t="s">
        <v>2380</v>
      </c>
      <c r="F1881" s="7" t="s">
        <v>2380</v>
      </c>
      <c r="G1881" s="7">
        <f>IF('OG Medical Examinations'!G1881="No major surgery",0,VALUE('OG Medical Examinations'!G1881))</f>
        <v>1</v>
      </c>
      <c r="H1881" s="7" t="s">
        <v>2380</v>
      </c>
      <c r="I1881" s="7" t="str">
        <f t="shared" si="29"/>
        <v>Underweight</v>
      </c>
    </row>
    <row r="1882" spans="1:9" x14ac:dyDescent="0.25">
      <c r="A1882" s="7" t="s">
        <v>487</v>
      </c>
      <c r="B1882" s="7">
        <v>30.7</v>
      </c>
      <c r="C1882" s="7">
        <v>5.82</v>
      </c>
      <c r="D1882" s="7" t="s">
        <v>2380</v>
      </c>
      <c r="E1882" s="7" t="s">
        <v>2380</v>
      </c>
      <c r="F1882" s="7" t="s">
        <v>2380</v>
      </c>
      <c r="G1882" s="7">
        <f>IF('OG Medical Examinations'!G1882="No major surgery",0,VALUE('OG Medical Examinations'!G1882))</f>
        <v>1</v>
      </c>
      <c r="H1882" s="7" t="s">
        <v>2380</v>
      </c>
      <c r="I1882" s="7" t="str">
        <f t="shared" si="29"/>
        <v>Obesity</v>
      </c>
    </row>
    <row r="1883" spans="1:9" x14ac:dyDescent="0.25">
      <c r="A1883" s="7" t="s">
        <v>486</v>
      </c>
      <c r="B1883" s="7">
        <v>33.33</v>
      </c>
      <c r="C1883" s="7">
        <v>4.82</v>
      </c>
      <c r="D1883" s="7" t="s">
        <v>2380</v>
      </c>
      <c r="E1883" s="7" t="s">
        <v>2380</v>
      </c>
      <c r="F1883" s="7" t="s">
        <v>2380</v>
      </c>
      <c r="G1883" s="7">
        <f>IF('OG Medical Examinations'!G1883="No major surgery",0,VALUE('OG Medical Examinations'!G1883))</f>
        <v>1</v>
      </c>
      <c r="H1883" s="7" t="s">
        <v>2380</v>
      </c>
      <c r="I1883" s="7" t="str">
        <f t="shared" si="29"/>
        <v>Obesity</v>
      </c>
    </row>
    <row r="1884" spans="1:9" x14ac:dyDescent="0.25">
      <c r="A1884" s="7" t="s">
        <v>485</v>
      </c>
      <c r="B1884" s="7">
        <v>32.4</v>
      </c>
      <c r="C1884" s="7">
        <v>5.08</v>
      </c>
      <c r="D1884" s="7" t="s">
        <v>2380</v>
      </c>
      <c r="E1884" s="7" t="s">
        <v>2380</v>
      </c>
      <c r="F1884" s="7" t="s">
        <v>2380</v>
      </c>
      <c r="G1884" s="7">
        <f>IF('OG Medical Examinations'!G1884="No major surgery",0,VALUE('OG Medical Examinations'!G1884))</f>
        <v>1</v>
      </c>
      <c r="H1884" s="7" t="s">
        <v>2380</v>
      </c>
      <c r="I1884" s="7" t="str">
        <f t="shared" si="29"/>
        <v>Obesity</v>
      </c>
    </row>
    <row r="1885" spans="1:9" x14ac:dyDescent="0.25">
      <c r="A1885" s="7" t="s">
        <v>484</v>
      </c>
      <c r="B1885" s="7">
        <v>27.93</v>
      </c>
      <c r="C1885" s="7">
        <v>5.59</v>
      </c>
      <c r="D1885" s="7" t="s">
        <v>2380</v>
      </c>
      <c r="E1885" s="7" t="s">
        <v>2380</v>
      </c>
      <c r="F1885" s="7" t="s">
        <v>2380</v>
      </c>
      <c r="G1885" s="7">
        <f>IF('OG Medical Examinations'!G1885="No major surgery",0,VALUE('OG Medical Examinations'!G1885))</f>
        <v>1</v>
      </c>
      <c r="H1885" s="7" t="s">
        <v>2380</v>
      </c>
      <c r="I1885" s="7" t="str">
        <f t="shared" si="29"/>
        <v>Overweight</v>
      </c>
    </row>
    <row r="1886" spans="1:9" x14ac:dyDescent="0.25">
      <c r="A1886" s="7" t="s">
        <v>483</v>
      </c>
      <c r="B1886" s="7">
        <v>21.754999999999999</v>
      </c>
      <c r="C1886" s="7">
        <v>5.12</v>
      </c>
      <c r="D1886" s="7" t="s">
        <v>2380</v>
      </c>
      <c r="E1886" s="7" t="s">
        <v>2380</v>
      </c>
      <c r="F1886" s="7" t="s">
        <v>2380</v>
      </c>
      <c r="G1886" s="7">
        <f>IF('OG Medical Examinations'!G1886="No major surgery",0,VALUE('OG Medical Examinations'!G1886))</f>
        <v>0</v>
      </c>
      <c r="H1886" s="7" t="s">
        <v>2380</v>
      </c>
      <c r="I1886" s="7" t="str">
        <f t="shared" si="29"/>
        <v>Normal Weight</v>
      </c>
    </row>
    <row r="1887" spans="1:9" x14ac:dyDescent="0.25">
      <c r="A1887" s="7" t="s">
        <v>482</v>
      </c>
      <c r="B1887" s="7">
        <v>25.934999999999999</v>
      </c>
      <c r="C1887" s="7">
        <v>4.95</v>
      </c>
      <c r="D1887" s="7" t="s">
        <v>2380</v>
      </c>
      <c r="E1887" s="7" t="s">
        <v>2380</v>
      </c>
      <c r="F1887" s="7" t="s">
        <v>2380</v>
      </c>
      <c r="G1887" s="7">
        <f>IF('OG Medical Examinations'!G1887="No major surgery",0,VALUE('OG Medical Examinations'!G1887))</f>
        <v>0</v>
      </c>
      <c r="H1887" s="7" t="s">
        <v>2380</v>
      </c>
      <c r="I1887" s="7" t="str">
        <f t="shared" si="29"/>
        <v>Overweight</v>
      </c>
    </row>
    <row r="1888" spans="1:9" x14ac:dyDescent="0.25">
      <c r="A1888" s="7" t="s">
        <v>481</v>
      </c>
      <c r="B1888" s="7">
        <v>31.5</v>
      </c>
      <c r="C1888" s="7">
        <v>6.16</v>
      </c>
      <c r="D1888" s="7" t="s">
        <v>2380</v>
      </c>
      <c r="E1888" s="7" t="s">
        <v>2380</v>
      </c>
      <c r="F1888" s="7" t="s">
        <v>2380</v>
      </c>
      <c r="G1888" s="7">
        <f>IF('OG Medical Examinations'!G1888="No major surgery",0,VALUE('OG Medical Examinations'!G1888))</f>
        <v>0</v>
      </c>
      <c r="H1888" s="7" t="s">
        <v>2380</v>
      </c>
      <c r="I1888" s="7" t="str">
        <f t="shared" si="29"/>
        <v>Obesity</v>
      </c>
    </row>
    <row r="1889" spans="1:9" x14ac:dyDescent="0.25">
      <c r="A1889" s="7" t="s">
        <v>480</v>
      </c>
      <c r="B1889" s="7">
        <v>30.03</v>
      </c>
      <c r="C1889" s="7">
        <v>6.41</v>
      </c>
      <c r="D1889" s="7" t="s">
        <v>2380</v>
      </c>
      <c r="E1889" s="7" t="s">
        <v>2380</v>
      </c>
      <c r="F1889" s="7" t="s">
        <v>2380</v>
      </c>
      <c r="G1889" s="7">
        <f>IF('OG Medical Examinations'!G1889="No major surgery",0,VALUE('OG Medical Examinations'!G1889))</f>
        <v>0</v>
      </c>
      <c r="H1889" s="7" t="s">
        <v>2380</v>
      </c>
      <c r="I1889" s="7" t="str">
        <f t="shared" si="29"/>
        <v>Obesity</v>
      </c>
    </row>
    <row r="1890" spans="1:9" x14ac:dyDescent="0.25">
      <c r="A1890" s="7" t="s">
        <v>479</v>
      </c>
      <c r="B1890" s="7">
        <v>33.479999999999997</v>
      </c>
      <c r="C1890" s="7">
        <v>8.94</v>
      </c>
      <c r="D1890" s="7" t="s">
        <v>2380</v>
      </c>
      <c r="E1890" s="7" t="s">
        <v>2380</v>
      </c>
      <c r="F1890" s="7" t="s">
        <v>2380</v>
      </c>
      <c r="G1890" s="7">
        <f>IF('OG Medical Examinations'!G1890="No major surgery",0,VALUE('OG Medical Examinations'!G1890))</f>
        <v>0</v>
      </c>
      <c r="H1890" s="7" t="s">
        <v>2380</v>
      </c>
      <c r="I1890" s="7" t="str">
        <f t="shared" si="29"/>
        <v>Obesity</v>
      </c>
    </row>
    <row r="1891" spans="1:9" x14ac:dyDescent="0.25">
      <c r="A1891" s="7" t="s">
        <v>478</v>
      </c>
      <c r="B1891" s="7">
        <v>16.510000000000002</v>
      </c>
      <c r="C1891" s="7">
        <v>4.42</v>
      </c>
      <c r="D1891" s="7" t="s">
        <v>2383</v>
      </c>
      <c r="E1891" s="7" t="s">
        <v>2380</v>
      </c>
      <c r="F1891" s="7" t="s">
        <v>2383</v>
      </c>
      <c r="G1891" s="7">
        <f>IF('OG Medical Examinations'!G1891="No major surgery",0,VALUE('OG Medical Examinations'!G1891))</f>
        <v>1</v>
      </c>
      <c r="H1891" s="7" t="s">
        <v>2380</v>
      </c>
      <c r="I1891" s="7" t="str">
        <f t="shared" si="29"/>
        <v>Underweight</v>
      </c>
    </row>
    <row r="1892" spans="1:9" x14ac:dyDescent="0.25">
      <c r="A1892" s="7" t="s">
        <v>477</v>
      </c>
      <c r="B1892" s="7">
        <v>33.155000000000001</v>
      </c>
      <c r="C1892" s="7">
        <v>5.3</v>
      </c>
      <c r="D1892" s="7" t="s">
        <v>2383</v>
      </c>
      <c r="E1892" s="7" t="s">
        <v>2380</v>
      </c>
      <c r="F1892" s="7" t="s">
        <v>2380</v>
      </c>
      <c r="G1892" s="7">
        <f>IF('OG Medical Examinations'!G1892="No major surgery",0,VALUE('OG Medical Examinations'!G1892))</f>
        <v>1</v>
      </c>
      <c r="H1892" s="7" t="s">
        <v>2380</v>
      </c>
      <c r="I1892" s="7" t="str">
        <f t="shared" si="29"/>
        <v>Obesity</v>
      </c>
    </row>
    <row r="1893" spans="1:9" x14ac:dyDescent="0.25">
      <c r="A1893" s="7" t="s">
        <v>476</v>
      </c>
      <c r="B1893" s="7">
        <v>37.29</v>
      </c>
      <c r="C1893" s="7">
        <v>4.6399999999999997</v>
      </c>
      <c r="D1893" s="7" t="s">
        <v>2380</v>
      </c>
      <c r="E1893" s="7" t="s">
        <v>2380</v>
      </c>
      <c r="F1893" s="7" t="s">
        <v>2383</v>
      </c>
      <c r="G1893" s="7">
        <f>IF('OG Medical Examinations'!G1893="No major surgery",0,VALUE('OG Medical Examinations'!G1893))</f>
        <v>1</v>
      </c>
      <c r="H1893" s="7" t="s">
        <v>2380</v>
      </c>
      <c r="I1893" s="7" t="str">
        <f t="shared" si="29"/>
        <v>Obesity</v>
      </c>
    </row>
    <row r="1894" spans="1:9" x14ac:dyDescent="0.25">
      <c r="A1894" s="7" t="s">
        <v>475</v>
      </c>
      <c r="B1894" s="7">
        <v>20.23</v>
      </c>
      <c r="C1894" s="7">
        <v>6.16</v>
      </c>
      <c r="D1894" s="7" t="s">
        <v>2383</v>
      </c>
      <c r="E1894" s="7" t="s">
        <v>2380</v>
      </c>
      <c r="F1894" s="7" t="s">
        <v>2380</v>
      </c>
      <c r="G1894" s="7">
        <f>IF('OG Medical Examinations'!G1894="No major surgery",0,VALUE('OG Medical Examinations'!G1894))</f>
        <v>1</v>
      </c>
      <c r="H1894" s="7" t="s">
        <v>2380</v>
      </c>
      <c r="I1894" s="7" t="str">
        <f t="shared" si="29"/>
        <v>Normal Weight</v>
      </c>
    </row>
    <row r="1895" spans="1:9" x14ac:dyDescent="0.25">
      <c r="A1895" s="7" t="s">
        <v>474</v>
      </c>
      <c r="B1895" s="7">
        <v>28.975000000000001</v>
      </c>
      <c r="C1895" s="7">
        <v>4.12</v>
      </c>
      <c r="D1895" s="7" t="s">
        <v>2380</v>
      </c>
      <c r="E1895" s="7" t="s">
        <v>2380</v>
      </c>
      <c r="F1895" s="7" t="s">
        <v>2383</v>
      </c>
      <c r="G1895" s="7">
        <f>IF('OG Medical Examinations'!G1895="No major surgery",0,VALUE('OG Medical Examinations'!G1895))</f>
        <v>1</v>
      </c>
      <c r="H1895" s="7" t="s">
        <v>2380</v>
      </c>
      <c r="I1895" s="7" t="str">
        <f t="shared" si="29"/>
        <v>Overweight</v>
      </c>
    </row>
    <row r="1896" spans="1:9" x14ac:dyDescent="0.25">
      <c r="A1896" s="7" t="s">
        <v>473</v>
      </c>
      <c r="B1896" s="7">
        <v>16.420000000000002</v>
      </c>
      <c r="C1896" s="7">
        <v>5.77</v>
      </c>
      <c r="D1896" s="7" t="s">
        <v>2383</v>
      </c>
      <c r="E1896" s="7" t="s">
        <v>2380</v>
      </c>
      <c r="F1896" s="7" t="s">
        <v>2383</v>
      </c>
      <c r="G1896" s="7">
        <f>IF('OG Medical Examinations'!G1896="No major surgery",0,VALUE('OG Medical Examinations'!G1896))</f>
        <v>1</v>
      </c>
      <c r="H1896" s="7" t="s">
        <v>2380</v>
      </c>
      <c r="I1896" s="7" t="str">
        <f t="shared" si="29"/>
        <v>Underweight</v>
      </c>
    </row>
    <row r="1897" spans="1:9" x14ac:dyDescent="0.25">
      <c r="A1897" s="7" t="s">
        <v>472</v>
      </c>
      <c r="B1897" s="7">
        <v>17.559999999999999</v>
      </c>
      <c r="C1897" s="7">
        <v>6.2</v>
      </c>
      <c r="D1897" s="7" t="s">
        <v>2380</v>
      </c>
      <c r="E1897" s="7" t="s">
        <v>2380</v>
      </c>
      <c r="F1897" s="7" t="s">
        <v>2380</v>
      </c>
      <c r="G1897" s="7">
        <f>IF('OG Medical Examinations'!G1897="No major surgery",0,VALUE('OG Medical Examinations'!G1897))</f>
        <v>1</v>
      </c>
      <c r="H1897" s="7" t="s">
        <v>2380</v>
      </c>
      <c r="I1897" s="7" t="str">
        <f t="shared" si="29"/>
        <v>Underweight</v>
      </c>
    </row>
    <row r="1898" spans="1:9" x14ac:dyDescent="0.25">
      <c r="A1898" s="7" t="s">
        <v>471</v>
      </c>
      <c r="B1898" s="7">
        <v>24.13</v>
      </c>
      <c r="C1898" s="7">
        <v>4.3899999999999997</v>
      </c>
      <c r="D1898" s="7" t="s">
        <v>2380</v>
      </c>
      <c r="E1898" s="7" t="s">
        <v>2380</v>
      </c>
      <c r="F1898" s="7" t="s">
        <v>2380</v>
      </c>
      <c r="G1898" s="7">
        <f>IF('OG Medical Examinations'!G1898="No major surgery",0,VALUE('OG Medical Examinations'!G1898))</f>
        <v>1</v>
      </c>
      <c r="H1898" s="7" t="s">
        <v>2380</v>
      </c>
      <c r="I1898" s="7" t="str">
        <f t="shared" si="29"/>
        <v>Normal Weight</v>
      </c>
    </row>
    <row r="1899" spans="1:9" x14ac:dyDescent="0.25">
      <c r="A1899" s="7" t="s">
        <v>470</v>
      </c>
      <c r="B1899" s="7">
        <v>19.95</v>
      </c>
      <c r="C1899" s="7">
        <v>5.13</v>
      </c>
      <c r="D1899" s="7" t="s">
        <v>2380</v>
      </c>
      <c r="E1899" s="7" t="s">
        <v>2383</v>
      </c>
      <c r="F1899" s="7" t="s">
        <v>2380</v>
      </c>
      <c r="G1899" s="7">
        <f>IF('OG Medical Examinations'!G1899="No major surgery",0,VALUE('OG Medical Examinations'!G1899))</f>
        <v>2</v>
      </c>
      <c r="H1899" s="7" t="s">
        <v>2380</v>
      </c>
      <c r="I1899" s="7" t="str">
        <f t="shared" si="29"/>
        <v>Normal Weight</v>
      </c>
    </row>
    <row r="1900" spans="1:9" x14ac:dyDescent="0.25">
      <c r="A1900" s="7" t="s">
        <v>469</v>
      </c>
      <c r="B1900" s="7">
        <v>21.24</v>
      </c>
      <c r="C1900" s="7">
        <v>4.49</v>
      </c>
      <c r="D1900" s="7" t="s">
        <v>2380</v>
      </c>
      <c r="E1900" s="7" t="s">
        <v>2380</v>
      </c>
      <c r="F1900" s="7" t="s">
        <v>2380</v>
      </c>
      <c r="G1900" s="7">
        <f>IF('OG Medical Examinations'!G1900="No major surgery",0,VALUE('OG Medical Examinations'!G1900))</f>
        <v>0</v>
      </c>
      <c r="H1900" s="7" t="s">
        <v>2380</v>
      </c>
      <c r="I1900" s="7" t="str">
        <f t="shared" si="29"/>
        <v>Normal Weight</v>
      </c>
    </row>
    <row r="1901" spans="1:9" x14ac:dyDescent="0.25">
      <c r="A1901" s="7" t="s">
        <v>468</v>
      </c>
      <c r="B1901" s="7">
        <v>44.22</v>
      </c>
      <c r="C1901" s="7">
        <v>6.35</v>
      </c>
      <c r="D1901" s="7" t="s">
        <v>2380</v>
      </c>
      <c r="E1901" s="7" t="s">
        <v>2380</v>
      </c>
      <c r="F1901" s="7" t="s">
        <v>2380</v>
      </c>
      <c r="G1901" s="7">
        <f>IF('OG Medical Examinations'!G1901="No major surgery",0,VALUE('OG Medical Examinations'!G1901))</f>
        <v>0</v>
      </c>
      <c r="H1901" s="7" t="s">
        <v>2380</v>
      </c>
      <c r="I1901" s="7" t="str">
        <f t="shared" si="29"/>
        <v>Obesity</v>
      </c>
    </row>
    <row r="1902" spans="1:9" x14ac:dyDescent="0.25">
      <c r="A1902" s="7" t="s">
        <v>467</v>
      </c>
      <c r="B1902" s="7">
        <v>41.1</v>
      </c>
      <c r="C1902" s="7">
        <v>5.79</v>
      </c>
      <c r="D1902" s="7" t="s">
        <v>2380</v>
      </c>
      <c r="E1902" s="7" t="s">
        <v>2380</v>
      </c>
      <c r="F1902" s="7" t="s">
        <v>2380</v>
      </c>
      <c r="G1902" s="7">
        <f>IF('OG Medical Examinations'!G1902="No major surgery",0,VALUE('OG Medical Examinations'!G1902))</f>
        <v>0</v>
      </c>
      <c r="H1902" s="7" t="s">
        <v>2380</v>
      </c>
      <c r="I1902" s="7" t="str">
        <f t="shared" si="29"/>
        <v>Obesity</v>
      </c>
    </row>
    <row r="1903" spans="1:9" x14ac:dyDescent="0.25">
      <c r="A1903" s="7" t="s">
        <v>466</v>
      </c>
      <c r="B1903" s="7">
        <v>34.200000000000003</v>
      </c>
      <c r="C1903" s="7">
        <v>4.78</v>
      </c>
      <c r="D1903" s="7" t="s">
        <v>2383</v>
      </c>
      <c r="E1903" s="7" t="s">
        <v>2380</v>
      </c>
      <c r="F1903" s="7" t="s">
        <v>2380</v>
      </c>
      <c r="G1903" s="7">
        <f>IF('OG Medical Examinations'!G1903="No major surgery",0,VALUE('OG Medical Examinations'!G1903))</f>
        <v>0</v>
      </c>
      <c r="H1903" s="7" t="s">
        <v>2380</v>
      </c>
      <c r="I1903" s="7" t="str">
        <f t="shared" si="29"/>
        <v>Obesity</v>
      </c>
    </row>
    <row r="1904" spans="1:9" x14ac:dyDescent="0.25">
      <c r="A1904" s="7" t="s">
        <v>465</v>
      </c>
      <c r="B1904" s="7">
        <v>29.92</v>
      </c>
      <c r="C1904" s="7">
        <v>6.02</v>
      </c>
      <c r="D1904" s="7" t="s">
        <v>2383</v>
      </c>
      <c r="E1904" s="7" t="s">
        <v>2380</v>
      </c>
      <c r="F1904" s="7" t="s">
        <v>2380</v>
      </c>
      <c r="G1904" s="7">
        <f>IF('OG Medical Examinations'!G1904="No major surgery",0,VALUE('OG Medical Examinations'!G1904))</f>
        <v>0</v>
      </c>
      <c r="H1904" s="7" t="s">
        <v>2380</v>
      </c>
      <c r="I1904" s="7" t="str">
        <f t="shared" si="29"/>
        <v>Overweight</v>
      </c>
    </row>
    <row r="1905" spans="1:9" x14ac:dyDescent="0.25">
      <c r="A1905" s="7" t="s">
        <v>464</v>
      </c>
      <c r="B1905" s="7">
        <v>28.93</v>
      </c>
      <c r="C1905" s="7">
        <v>4.4400000000000004</v>
      </c>
      <c r="D1905" s="7" t="s">
        <v>2380</v>
      </c>
      <c r="E1905" s="7" t="s">
        <v>2380</v>
      </c>
      <c r="F1905" s="7" t="s">
        <v>2380</v>
      </c>
      <c r="G1905" s="7">
        <f>IF('OG Medical Examinations'!G1905="No major surgery",0,VALUE('OG Medical Examinations'!G1905))</f>
        <v>0</v>
      </c>
      <c r="H1905" s="7" t="s">
        <v>2380</v>
      </c>
      <c r="I1905" s="7" t="str">
        <f t="shared" si="29"/>
        <v>Overweight</v>
      </c>
    </row>
    <row r="1906" spans="1:9" x14ac:dyDescent="0.25">
      <c r="A1906" s="7" t="s">
        <v>463</v>
      </c>
      <c r="B1906" s="7">
        <v>31.254999999999999</v>
      </c>
      <c r="C1906" s="7">
        <v>5.84</v>
      </c>
      <c r="D1906" s="7" t="s">
        <v>2383</v>
      </c>
      <c r="E1906" s="7" t="s">
        <v>2380</v>
      </c>
      <c r="F1906" s="7" t="s">
        <v>2380</v>
      </c>
      <c r="G1906" s="7">
        <f>IF('OG Medical Examinations'!G1906="No major surgery",0,VALUE('OG Medical Examinations'!G1906))</f>
        <v>1</v>
      </c>
      <c r="H1906" s="7" t="s">
        <v>2380</v>
      </c>
      <c r="I1906" s="7" t="str">
        <f t="shared" si="29"/>
        <v>Obesity</v>
      </c>
    </row>
    <row r="1907" spans="1:9" x14ac:dyDescent="0.25">
      <c r="A1907" s="7" t="s">
        <v>462</v>
      </c>
      <c r="B1907" s="7">
        <v>29.83</v>
      </c>
      <c r="C1907" s="7">
        <v>5.39</v>
      </c>
      <c r="D1907" s="7" t="s">
        <v>2380</v>
      </c>
      <c r="E1907" s="7" t="s">
        <v>2380</v>
      </c>
      <c r="F1907" s="7" t="s">
        <v>2380</v>
      </c>
      <c r="G1907" s="7">
        <f>IF('OG Medical Examinations'!G1907="No major surgery",0,VALUE('OG Medical Examinations'!G1907))</f>
        <v>0</v>
      </c>
      <c r="H1907" s="7" t="s">
        <v>2380</v>
      </c>
      <c r="I1907" s="7" t="str">
        <f t="shared" si="29"/>
        <v>Overweight</v>
      </c>
    </row>
    <row r="1908" spans="1:9" x14ac:dyDescent="0.25">
      <c r="A1908" s="7" t="s">
        <v>461</v>
      </c>
      <c r="B1908" s="7">
        <v>29.59</v>
      </c>
      <c r="C1908" s="7">
        <v>6.16</v>
      </c>
      <c r="D1908" s="7" t="s">
        <v>2380</v>
      </c>
      <c r="E1908" s="7" t="s">
        <v>2380</v>
      </c>
      <c r="F1908" s="7" t="s">
        <v>2383</v>
      </c>
      <c r="G1908" s="7">
        <f>IF('OG Medical Examinations'!G1908="No major surgery",0,VALUE('OG Medical Examinations'!G1908))</f>
        <v>1</v>
      </c>
      <c r="H1908" s="7" t="s">
        <v>2380</v>
      </c>
      <c r="I1908" s="7" t="str">
        <f t="shared" si="29"/>
        <v>Overweight</v>
      </c>
    </row>
    <row r="1909" spans="1:9" x14ac:dyDescent="0.25">
      <c r="A1909" s="7" t="s">
        <v>460</v>
      </c>
      <c r="B1909" s="7">
        <v>31.16</v>
      </c>
      <c r="C1909" s="7">
        <v>4.49</v>
      </c>
      <c r="D1909" s="7" t="s">
        <v>2380</v>
      </c>
      <c r="E1909" s="7" t="s">
        <v>2380</v>
      </c>
      <c r="F1909" s="7" t="s">
        <v>2383</v>
      </c>
      <c r="G1909" s="7">
        <f>IF('OG Medical Examinations'!G1909="No major surgery",0,VALUE('OG Medical Examinations'!G1909))</f>
        <v>1</v>
      </c>
      <c r="H1909" s="7" t="s">
        <v>2380</v>
      </c>
      <c r="I1909" s="7" t="str">
        <f t="shared" si="29"/>
        <v>Obesity</v>
      </c>
    </row>
    <row r="1910" spans="1:9" x14ac:dyDescent="0.25">
      <c r="A1910" s="7" t="s">
        <v>459</v>
      </c>
      <c r="B1910" s="7">
        <v>34.21</v>
      </c>
      <c r="C1910" s="7">
        <v>4.4800000000000004</v>
      </c>
      <c r="D1910" s="7" t="s">
        <v>2383</v>
      </c>
      <c r="E1910" s="7" t="s">
        <v>2380</v>
      </c>
      <c r="F1910" s="7" t="s">
        <v>2380</v>
      </c>
      <c r="G1910" s="7">
        <f>IF('OG Medical Examinations'!G1910="No major surgery",0,VALUE('OG Medical Examinations'!G1910))</f>
        <v>1</v>
      </c>
      <c r="H1910" s="7" t="s">
        <v>2380</v>
      </c>
      <c r="I1910" s="7" t="str">
        <f t="shared" si="29"/>
        <v>Obesity</v>
      </c>
    </row>
    <row r="1911" spans="1:9" x14ac:dyDescent="0.25">
      <c r="A1911" s="7" t="s">
        <v>458</v>
      </c>
      <c r="B1911" s="7">
        <v>34.86</v>
      </c>
      <c r="C1911" s="7">
        <v>10.97</v>
      </c>
      <c r="D1911" s="7" t="s">
        <v>2380</v>
      </c>
      <c r="E1911" s="7" t="s">
        <v>2380</v>
      </c>
      <c r="F1911" s="7" t="s">
        <v>2380</v>
      </c>
      <c r="G1911" s="7">
        <f>IF('OG Medical Examinations'!G1911="No major surgery",0,VALUE('OG Medical Examinations'!G1911))</f>
        <v>0</v>
      </c>
      <c r="H1911" s="7" t="s">
        <v>2380</v>
      </c>
      <c r="I1911" s="7" t="str">
        <f t="shared" si="29"/>
        <v>Obesity</v>
      </c>
    </row>
    <row r="1912" spans="1:9" x14ac:dyDescent="0.25">
      <c r="A1912" s="7" t="s">
        <v>457</v>
      </c>
      <c r="B1912" s="7">
        <v>34.58</v>
      </c>
      <c r="C1912" s="7">
        <v>5.14</v>
      </c>
      <c r="D1912" s="7" t="s">
        <v>2380</v>
      </c>
      <c r="E1912" s="7" t="s">
        <v>2383</v>
      </c>
      <c r="F1912" s="7" t="s">
        <v>2380</v>
      </c>
      <c r="G1912" s="7">
        <f>IF('OG Medical Examinations'!G1912="No major surgery",0,VALUE('OG Medical Examinations'!G1912))</f>
        <v>2</v>
      </c>
      <c r="H1912" s="7" t="s">
        <v>2380</v>
      </c>
      <c r="I1912" s="7" t="str">
        <f t="shared" si="29"/>
        <v>Obesity</v>
      </c>
    </row>
    <row r="1913" spans="1:9" x14ac:dyDescent="0.25">
      <c r="A1913" s="7" t="s">
        <v>456</v>
      </c>
      <c r="B1913" s="7">
        <v>17.940000000000001</v>
      </c>
      <c r="C1913" s="7">
        <v>5.17</v>
      </c>
      <c r="D1913" s="7" t="s">
        <v>2383</v>
      </c>
      <c r="E1913" s="7" t="s">
        <v>2380</v>
      </c>
      <c r="F1913" s="7" t="s">
        <v>2380</v>
      </c>
      <c r="G1913" s="7">
        <f>IF('OG Medical Examinations'!G1913="No major surgery",0,VALUE('OG Medical Examinations'!G1913))</f>
        <v>0</v>
      </c>
      <c r="H1913" s="7" t="s">
        <v>2380</v>
      </c>
      <c r="I1913" s="7" t="str">
        <f t="shared" si="29"/>
        <v>Underweight</v>
      </c>
    </row>
    <row r="1914" spans="1:9" x14ac:dyDescent="0.25">
      <c r="A1914" s="7" t="s">
        <v>455</v>
      </c>
      <c r="B1914" s="7">
        <v>26.8</v>
      </c>
      <c r="C1914" s="7">
        <v>6.18</v>
      </c>
      <c r="D1914" s="7" t="s">
        <v>2383</v>
      </c>
      <c r="E1914" s="7" t="s">
        <v>2380</v>
      </c>
      <c r="F1914" s="7" t="s">
        <v>2383</v>
      </c>
      <c r="G1914" s="7">
        <f>IF('OG Medical Examinations'!G1914="No major surgery",0,VALUE('OG Medical Examinations'!G1914))</f>
        <v>1</v>
      </c>
      <c r="H1914" s="7" t="s">
        <v>2380</v>
      </c>
      <c r="I1914" s="7" t="str">
        <f t="shared" si="29"/>
        <v>Overweight</v>
      </c>
    </row>
    <row r="1915" spans="1:9" x14ac:dyDescent="0.25">
      <c r="A1915" s="7" t="s">
        <v>454</v>
      </c>
      <c r="B1915" s="7">
        <v>17.690000000000001</v>
      </c>
      <c r="C1915" s="7">
        <v>9.07</v>
      </c>
      <c r="D1915" s="7" t="s">
        <v>2383</v>
      </c>
      <c r="E1915" s="7" t="s">
        <v>2380</v>
      </c>
      <c r="F1915" s="7" t="s">
        <v>2380</v>
      </c>
      <c r="G1915" s="7">
        <f>IF('OG Medical Examinations'!G1915="No major surgery",0,VALUE('OG Medical Examinations'!G1915))</f>
        <v>0</v>
      </c>
      <c r="H1915" s="7" t="s">
        <v>2380</v>
      </c>
      <c r="I1915" s="7" t="str">
        <f t="shared" si="29"/>
        <v>Underweight</v>
      </c>
    </row>
    <row r="1916" spans="1:9" x14ac:dyDescent="0.25">
      <c r="A1916" s="7" t="s">
        <v>453</v>
      </c>
      <c r="B1916" s="7">
        <v>25.77</v>
      </c>
      <c r="C1916" s="7">
        <v>4.43</v>
      </c>
      <c r="D1916" s="7" t="s">
        <v>2380</v>
      </c>
      <c r="E1916" s="7" t="s">
        <v>2380</v>
      </c>
      <c r="F1916" s="7" t="s">
        <v>2383</v>
      </c>
      <c r="G1916" s="7">
        <f>IF('OG Medical Examinations'!G1916="No major surgery",0,VALUE('OG Medical Examinations'!G1916))</f>
        <v>1</v>
      </c>
      <c r="H1916" s="7" t="s">
        <v>2380</v>
      </c>
      <c r="I1916" s="7" t="str">
        <f t="shared" si="29"/>
        <v>Overweight</v>
      </c>
    </row>
    <row r="1917" spans="1:9" x14ac:dyDescent="0.25">
      <c r="A1917" s="7" t="s">
        <v>452</v>
      </c>
      <c r="B1917" s="7">
        <v>34.46</v>
      </c>
      <c r="C1917" s="7">
        <v>4.17</v>
      </c>
      <c r="D1917" s="7" t="s">
        <v>2380</v>
      </c>
      <c r="E1917" s="7" t="s">
        <v>2383</v>
      </c>
      <c r="F1917" s="7" t="s">
        <v>2380</v>
      </c>
      <c r="G1917" s="7">
        <f>IF('OG Medical Examinations'!G1917="No major surgery",0,VALUE('OG Medical Examinations'!G1917))</f>
        <v>1</v>
      </c>
      <c r="H1917" s="7" t="s">
        <v>2380</v>
      </c>
      <c r="I1917" s="7" t="str">
        <f t="shared" si="29"/>
        <v>Obesity</v>
      </c>
    </row>
    <row r="1918" spans="1:9" x14ac:dyDescent="0.25">
      <c r="A1918" s="7" t="s">
        <v>451</v>
      </c>
      <c r="B1918" s="7">
        <v>30.875</v>
      </c>
      <c r="C1918" s="7">
        <v>4.95</v>
      </c>
      <c r="D1918" s="7" t="s">
        <v>2383</v>
      </c>
      <c r="E1918" s="7" t="s">
        <v>2380</v>
      </c>
      <c r="F1918" s="7" t="s">
        <v>2380</v>
      </c>
      <c r="G1918" s="7">
        <f>IF('OG Medical Examinations'!G1918="No major surgery",0,VALUE('OG Medical Examinations'!G1918))</f>
        <v>0</v>
      </c>
      <c r="H1918" s="7" t="s">
        <v>2380</v>
      </c>
      <c r="I1918" s="7" t="str">
        <f t="shared" si="29"/>
        <v>Obesity</v>
      </c>
    </row>
    <row r="1919" spans="1:9" x14ac:dyDescent="0.25">
      <c r="A1919" s="7" t="s">
        <v>450</v>
      </c>
      <c r="B1919" s="7">
        <v>39.49</v>
      </c>
      <c r="C1919" s="7">
        <v>5.13</v>
      </c>
      <c r="D1919" s="7" t="s">
        <v>2380</v>
      </c>
      <c r="E1919" s="7" t="s">
        <v>2380</v>
      </c>
      <c r="F1919" s="7" t="s">
        <v>2380</v>
      </c>
      <c r="G1919" s="7">
        <f>IF('OG Medical Examinations'!G1919="No major surgery",0,VALUE('OG Medical Examinations'!G1919))</f>
        <v>0</v>
      </c>
      <c r="H1919" s="7" t="s">
        <v>2380</v>
      </c>
      <c r="I1919" s="7" t="str">
        <f t="shared" si="29"/>
        <v>Obesity</v>
      </c>
    </row>
    <row r="1920" spans="1:9" x14ac:dyDescent="0.25">
      <c r="A1920" s="7" t="s">
        <v>449</v>
      </c>
      <c r="B1920" s="7">
        <v>28.88</v>
      </c>
      <c r="C1920" s="7">
        <v>4.0999999999999996</v>
      </c>
      <c r="D1920" s="7" t="s">
        <v>2380</v>
      </c>
      <c r="E1920" s="7" t="s">
        <v>2380</v>
      </c>
      <c r="F1920" s="7" t="s">
        <v>2380</v>
      </c>
      <c r="G1920" s="7">
        <f>IF('OG Medical Examinations'!G1920="No major surgery",0,VALUE('OG Medical Examinations'!G1920))</f>
        <v>0</v>
      </c>
      <c r="H1920" s="7" t="s">
        <v>2380</v>
      </c>
      <c r="I1920" s="7" t="str">
        <f t="shared" si="29"/>
        <v>Overweight</v>
      </c>
    </row>
    <row r="1921" spans="1:9" x14ac:dyDescent="0.25">
      <c r="A1921" s="7" t="s">
        <v>448</v>
      </c>
      <c r="B1921" s="7">
        <v>20.234999999999999</v>
      </c>
      <c r="C1921" s="7">
        <v>5.01</v>
      </c>
      <c r="D1921" s="7" t="s">
        <v>2383</v>
      </c>
      <c r="E1921" s="7" t="s">
        <v>2380</v>
      </c>
      <c r="F1921" s="7" t="s">
        <v>2380</v>
      </c>
      <c r="G1921" s="7">
        <f>IF('OG Medical Examinations'!G1921="No major surgery",0,VALUE('OG Medical Examinations'!G1921))</f>
        <v>0</v>
      </c>
      <c r="H1921" s="7" t="s">
        <v>2380</v>
      </c>
      <c r="I1921" s="7" t="str">
        <f t="shared" si="29"/>
        <v>Normal Weight</v>
      </c>
    </row>
    <row r="1922" spans="1:9" x14ac:dyDescent="0.25">
      <c r="A1922" s="7" t="s">
        <v>447</v>
      </c>
      <c r="B1922" s="7">
        <v>30.67</v>
      </c>
      <c r="C1922" s="7">
        <v>5.09</v>
      </c>
      <c r="D1922" s="7" t="s">
        <v>2383</v>
      </c>
      <c r="E1922" s="7" t="s">
        <v>2380</v>
      </c>
      <c r="F1922" s="7" t="s">
        <v>2380</v>
      </c>
      <c r="G1922" s="7">
        <f>IF('OG Medical Examinations'!G1922="No major surgery",0,VALUE('OG Medical Examinations'!G1922))</f>
        <v>0</v>
      </c>
      <c r="H1922" s="7" t="s">
        <v>2380</v>
      </c>
      <c r="I1922" s="7" t="str">
        <f t="shared" ref="I1922:I1985" si="30">IF(B1922&lt;18.5,"Underweight",IF(B1922&lt;25,"Normal Weight",IF(B1922&lt;30,"Overweight","Obesity")))</f>
        <v>Obesity</v>
      </c>
    </row>
    <row r="1923" spans="1:9" x14ac:dyDescent="0.25">
      <c r="A1923" s="7" t="s">
        <v>446</v>
      </c>
      <c r="B1923" s="7">
        <v>30.875</v>
      </c>
      <c r="C1923" s="7">
        <v>6.49</v>
      </c>
      <c r="D1923" s="7" t="s">
        <v>2380</v>
      </c>
      <c r="E1923" s="7" t="s">
        <v>2380</v>
      </c>
      <c r="F1923" s="7" t="s">
        <v>2380</v>
      </c>
      <c r="G1923" s="7">
        <f>IF('OG Medical Examinations'!G1923="No major surgery",0,VALUE('OG Medical Examinations'!G1923))</f>
        <v>0</v>
      </c>
      <c r="H1923" s="7" t="s">
        <v>2380</v>
      </c>
      <c r="I1923" s="7" t="str">
        <f t="shared" si="30"/>
        <v>Obesity</v>
      </c>
    </row>
    <row r="1924" spans="1:9" x14ac:dyDescent="0.25">
      <c r="A1924" s="7" t="s">
        <v>445</v>
      </c>
      <c r="B1924" s="7">
        <v>23.8</v>
      </c>
      <c r="C1924" s="7">
        <v>4.08</v>
      </c>
      <c r="D1924" s="7" t="s">
        <v>2380</v>
      </c>
      <c r="E1924" s="7" t="s">
        <v>2380</v>
      </c>
      <c r="F1924" s="7" t="s">
        <v>2380</v>
      </c>
      <c r="G1924" s="7">
        <f>IF('OG Medical Examinations'!G1924="No major surgery",0,VALUE('OG Medical Examinations'!G1924))</f>
        <v>0</v>
      </c>
      <c r="H1924" s="7" t="s">
        <v>2380</v>
      </c>
      <c r="I1924" s="7" t="str">
        <f t="shared" si="30"/>
        <v>Normal Weight</v>
      </c>
    </row>
    <row r="1925" spans="1:9" x14ac:dyDescent="0.25">
      <c r="A1925" s="7" t="s">
        <v>444</v>
      </c>
      <c r="B1925" s="7">
        <v>15.37</v>
      </c>
      <c r="C1925" s="7">
        <v>8.6300000000000008</v>
      </c>
      <c r="D1925" s="7" t="s">
        <v>2383</v>
      </c>
      <c r="E1925" s="7" t="s">
        <v>2380</v>
      </c>
      <c r="F1925" s="7" t="s">
        <v>2380</v>
      </c>
      <c r="G1925" s="7">
        <f>IF('OG Medical Examinations'!G1925="No major surgery",0,VALUE('OG Medical Examinations'!G1925))</f>
        <v>0</v>
      </c>
      <c r="H1925" s="7" t="s">
        <v>2380</v>
      </c>
      <c r="I1925" s="7" t="str">
        <f t="shared" si="30"/>
        <v>Underweight</v>
      </c>
    </row>
    <row r="1926" spans="1:9" x14ac:dyDescent="0.25">
      <c r="A1926" s="7" t="s">
        <v>443</v>
      </c>
      <c r="B1926" s="7">
        <v>30.4</v>
      </c>
      <c r="C1926" s="7">
        <v>5.28</v>
      </c>
      <c r="D1926" s="7" t="s">
        <v>2380</v>
      </c>
      <c r="E1926" s="7" t="s">
        <v>2380</v>
      </c>
      <c r="F1926" s="7" t="s">
        <v>2380</v>
      </c>
      <c r="G1926" s="7">
        <f>IF('OG Medical Examinations'!G1926="No major surgery",0,VALUE('OG Medical Examinations'!G1926))</f>
        <v>0</v>
      </c>
      <c r="H1926" s="7" t="s">
        <v>2380</v>
      </c>
      <c r="I1926" s="7" t="str">
        <f t="shared" si="30"/>
        <v>Obesity</v>
      </c>
    </row>
    <row r="1927" spans="1:9" x14ac:dyDescent="0.25">
      <c r="A1927" s="7" t="s">
        <v>442</v>
      </c>
      <c r="B1927" s="7">
        <v>19.48</v>
      </c>
      <c r="C1927" s="7">
        <v>5.63</v>
      </c>
      <c r="D1927" s="7" t="s">
        <v>2383</v>
      </c>
      <c r="E1927" s="7" t="s">
        <v>2380</v>
      </c>
      <c r="F1927" s="7" t="s">
        <v>2380</v>
      </c>
      <c r="G1927" s="7">
        <f>IF('OG Medical Examinations'!G1927="No major surgery",0,VALUE('OG Medical Examinations'!G1927))</f>
        <v>1</v>
      </c>
      <c r="H1927" s="7" t="s">
        <v>2380</v>
      </c>
      <c r="I1927" s="7" t="str">
        <f t="shared" si="30"/>
        <v>Normal Weight</v>
      </c>
    </row>
    <row r="1928" spans="1:9" x14ac:dyDescent="0.25">
      <c r="A1928" s="7" t="s">
        <v>441</v>
      </c>
      <c r="B1928" s="7">
        <v>16.96</v>
      </c>
      <c r="C1928" s="7">
        <v>11.47</v>
      </c>
      <c r="D1928" s="7" t="s">
        <v>2383</v>
      </c>
      <c r="E1928" s="7" t="s">
        <v>2380</v>
      </c>
      <c r="F1928" s="7" t="s">
        <v>2380</v>
      </c>
      <c r="G1928" s="7">
        <f>IF('OG Medical Examinations'!G1928="No major surgery",0,VALUE('OG Medical Examinations'!G1928))</f>
        <v>0</v>
      </c>
      <c r="H1928" s="7" t="s">
        <v>2380</v>
      </c>
      <c r="I1928" s="7" t="str">
        <f t="shared" si="30"/>
        <v>Underweight</v>
      </c>
    </row>
    <row r="1929" spans="1:9" x14ac:dyDescent="0.25">
      <c r="A1929" s="7" t="s">
        <v>440</v>
      </c>
      <c r="B1929" s="7">
        <v>19.05</v>
      </c>
      <c r="C1929" s="7">
        <v>4.92</v>
      </c>
      <c r="D1929" s="7" t="s">
        <v>2380</v>
      </c>
      <c r="E1929" s="7" t="s">
        <v>2380</v>
      </c>
      <c r="F1929" s="7" t="s">
        <v>2380</v>
      </c>
      <c r="G1929" s="7">
        <f>IF('OG Medical Examinations'!G1929="No major surgery",0,VALUE('OG Medical Examinations'!G1929))</f>
        <v>1</v>
      </c>
      <c r="H1929" s="7" t="s">
        <v>2380</v>
      </c>
      <c r="I1929" s="7" t="str">
        <f t="shared" si="30"/>
        <v>Normal Weight</v>
      </c>
    </row>
    <row r="1930" spans="1:9" x14ac:dyDescent="0.25">
      <c r="A1930" s="7" t="s">
        <v>439</v>
      </c>
      <c r="B1930" s="7">
        <v>37.619999999999997</v>
      </c>
      <c r="C1930" s="7">
        <v>4.18</v>
      </c>
      <c r="D1930" s="7" t="s">
        <v>2380</v>
      </c>
      <c r="E1930" s="7" t="s">
        <v>2380</v>
      </c>
      <c r="F1930" s="7" t="s">
        <v>2380</v>
      </c>
      <c r="G1930" s="7">
        <f>IF('OG Medical Examinations'!G1930="No major surgery",0,VALUE('OG Medical Examinations'!G1930))</f>
        <v>0</v>
      </c>
      <c r="H1930" s="7" t="s">
        <v>2380</v>
      </c>
      <c r="I1930" s="7" t="str">
        <f t="shared" si="30"/>
        <v>Obesity</v>
      </c>
    </row>
    <row r="1931" spans="1:9" x14ac:dyDescent="0.25">
      <c r="A1931" s="7" t="s">
        <v>438</v>
      </c>
      <c r="B1931" s="7">
        <v>29.1</v>
      </c>
      <c r="C1931" s="7">
        <v>4.67</v>
      </c>
      <c r="D1931" s="7" t="s">
        <v>2380</v>
      </c>
      <c r="E1931" s="7" t="s">
        <v>2380</v>
      </c>
      <c r="F1931" s="7" t="s">
        <v>2380</v>
      </c>
      <c r="G1931" s="7">
        <f>IF('OG Medical Examinations'!G1931="No major surgery",0,VALUE('OG Medical Examinations'!G1931))</f>
        <v>0</v>
      </c>
      <c r="H1931" s="7" t="s">
        <v>2380</v>
      </c>
      <c r="I1931" s="7" t="str">
        <f t="shared" si="30"/>
        <v>Overweight</v>
      </c>
    </row>
    <row r="1932" spans="1:9" x14ac:dyDescent="0.25">
      <c r="A1932" s="7" t="s">
        <v>437</v>
      </c>
      <c r="B1932" s="7">
        <v>26.62</v>
      </c>
      <c r="C1932" s="7">
        <v>6.24</v>
      </c>
      <c r="D1932" s="7" t="s">
        <v>2380</v>
      </c>
      <c r="E1932" s="7" t="s">
        <v>2380</v>
      </c>
      <c r="F1932" s="7" t="s">
        <v>2380</v>
      </c>
      <c r="G1932" s="7">
        <f>IF('OG Medical Examinations'!G1932="No major surgery",0,VALUE('OG Medical Examinations'!G1932))</f>
        <v>0</v>
      </c>
      <c r="H1932" s="7" t="s">
        <v>2380</v>
      </c>
      <c r="I1932" s="7" t="str">
        <f t="shared" si="30"/>
        <v>Overweight</v>
      </c>
    </row>
    <row r="1933" spans="1:9" x14ac:dyDescent="0.25">
      <c r="A1933" s="7" t="s">
        <v>436</v>
      </c>
      <c r="B1933" s="7">
        <v>25.74</v>
      </c>
      <c r="C1933" s="7">
        <v>5.99</v>
      </c>
      <c r="D1933" s="7" t="s">
        <v>2380</v>
      </c>
      <c r="E1933" s="7" t="s">
        <v>2380</v>
      </c>
      <c r="F1933" s="7" t="s">
        <v>2380</v>
      </c>
      <c r="G1933" s="7">
        <f>IF('OG Medical Examinations'!G1933="No major surgery",0,VALUE('OG Medical Examinations'!G1933))</f>
        <v>0</v>
      </c>
      <c r="H1933" s="7" t="s">
        <v>2380</v>
      </c>
      <c r="I1933" s="7" t="str">
        <f t="shared" si="30"/>
        <v>Overweight</v>
      </c>
    </row>
    <row r="1934" spans="1:9" x14ac:dyDescent="0.25">
      <c r="A1934" s="7" t="s">
        <v>435</v>
      </c>
      <c r="B1934" s="7">
        <v>18.22</v>
      </c>
      <c r="C1934" s="7">
        <v>10.27</v>
      </c>
      <c r="D1934" s="7" t="s">
        <v>2383</v>
      </c>
      <c r="E1934" s="7" t="s">
        <v>2380</v>
      </c>
      <c r="F1934" s="7" t="s">
        <v>2380</v>
      </c>
      <c r="G1934" s="7">
        <f>IF('OG Medical Examinations'!G1934="No major surgery",0,VALUE('OG Medical Examinations'!G1934))</f>
        <v>1</v>
      </c>
      <c r="H1934" s="7" t="s">
        <v>2380</v>
      </c>
      <c r="I1934" s="7" t="str">
        <f t="shared" si="30"/>
        <v>Underweight</v>
      </c>
    </row>
    <row r="1935" spans="1:9" x14ac:dyDescent="0.25">
      <c r="A1935" s="7" t="s">
        <v>434</v>
      </c>
      <c r="B1935" s="7">
        <v>26.03</v>
      </c>
      <c r="C1935" s="7">
        <v>5.97</v>
      </c>
      <c r="D1935" s="7" t="s">
        <v>2380</v>
      </c>
      <c r="E1935" s="7" t="s">
        <v>2380</v>
      </c>
      <c r="F1935" s="7" t="s">
        <v>2383</v>
      </c>
      <c r="G1935" s="7">
        <f>IF('OG Medical Examinations'!G1935="No major surgery",0,VALUE('OG Medical Examinations'!G1935))</f>
        <v>1</v>
      </c>
      <c r="H1935" s="7" t="s">
        <v>2380</v>
      </c>
      <c r="I1935" s="7" t="str">
        <f t="shared" si="30"/>
        <v>Overweight</v>
      </c>
    </row>
    <row r="1936" spans="1:9" x14ac:dyDescent="0.25">
      <c r="A1936" s="7" t="s">
        <v>433</v>
      </c>
      <c r="B1936" s="7">
        <v>17.29</v>
      </c>
      <c r="C1936" s="7">
        <v>4.9800000000000004</v>
      </c>
      <c r="D1936" s="7" t="s">
        <v>2380</v>
      </c>
      <c r="E1936" s="7" t="s">
        <v>2380</v>
      </c>
      <c r="F1936" s="7" t="s">
        <v>2380</v>
      </c>
      <c r="G1936" s="7">
        <f>IF('OG Medical Examinations'!G1936="No major surgery",0,VALUE('OG Medical Examinations'!G1936))</f>
        <v>0</v>
      </c>
      <c r="H1936" s="7" t="s">
        <v>2380</v>
      </c>
      <c r="I1936" s="7" t="str">
        <f t="shared" si="30"/>
        <v>Underweight</v>
      </c>
    </row>
    <row r="1937" spans="1:9" x14ac:dyDescent="0.25">
      <c r="A1937" s="7" t="s">
        <v>432</v>
      </c>
      <c r="B1937" s="7">
        <v>18.170000000000002</v>
      </c>
      <c r="C1937" s="7">
        <v>6.91</v>
      </c>
      <c r="D1937" s="7" t="s">
        <v>2383</v>
      </c>
      <c r="E1937" s="7" t="s">
        <v>2380</v>
      </c>
      <c r="F1937" s="7" t="s">
        <v>2380</v>
      </c>
      <c r="G1937" s="7">
        <f>IF('OG Medical Examinations'!G1937="No major surgery",0,VALUE('OG Medical Examinations'!G1937))</f>
        <v>1</v>
      </c>
      <c r="H1937" s="7" t="s">
        <v>2380</v>
      </c>
      <c r="I1937" s="7" t="str">
        <f t="shared" si="30"/>
        <v>Underweight</v>
      </c>
    </row>
    <row r="1938" spans="1:9" x14ac:dyDescent="0.25">
      <c r="A1938" s="7" t="s">
        <v>431</v>
      </c>
      <c r="B1938" s="7">
        <v>32.54</v>
      </c>
      <c r="C1938" s="7">
        <v>6.38</v>
      </c>
      <c r="D1938" s="7" t="s">
        <v>2380</v>
      </c>
      <c r="E1938" s="7" t="s">
        <v>2383</v>
      </c>
      <c r="F1938" s="7" t="s">
        <v>2380</v>
      </c>
      <c r="G1938" s="7">
        <f>IF('OG Medical Examinations'!G1938="No major surgery",0,VALUE('OG Medical Examinations'!G1938))</f>
        <v>1</v>
      </c>
      <c r="H1938" s="7" t="s">
        <v>2380</v>
      </c>
      <c r="I1938" s="7" t="str">
        <f t="shared" si="30"/>
        <v>Obesity</v>
      </c>
    </row>
    <row r="1939" spans="1:9" x14ac:dyDescent="0.25">
      <c r="A1939" s="7" t="s">
        <v>430</v>
      </c>
      <c r="B1939" s="7">
        <v>30.25</v>
      </c>
      <c r="C1939" s="7">
        <v>4.7699999999999996</v>
      </c>
      <c r="D1939" s="7" t="s">
        <v>2380</v>
      </c>
      <c r="E1939" s="7" t="s">
        <v>2380</v>
      </c>
      <c r="F1939" s="7" t="s">
        <v>2380</v>
      </c>
      <c r="G1939" s="7">
        <f>IF('OG Medical Examinations'!G1939="No major surgery",0,VALUE('OG Medical Examinations'!G1939))</f>
        <v>0</v>
      </c>
      <c r="H1939" s="7" t="s">
        <v>2380</v>
      </c>
      <c r="I1939" s="7" t="str">
        <f t="shared" si="30"/>
        <v>Obesity</v>
      </c>
    </row>
    <row r="1940" spans="1:9" x14ac:dyDescent="0.25">
      <c r="A1940" s="7" t="s">
        <v>429</v>
      </c>
      <c r="B1940" s="7">
        <v>19.59</v>
      </c>
      <c r="C1940" s="7">
        <v>6.04</v>
      </c>
      <c r="D1940" s="7" t="s">
        <v>2383</v>
      </c>
      <c r="E1940" s="7" t="s">
        <v>2380</v>
      </c>
      <c r="F1940" s="7" t="s">
        <v>2380</v>
      </c>
      <c r="G1940" s="7">
        <f>IF('OG Medical Examinations'!G1940="No major surgery",0,VALUE('OG Medical Examinations'!G1940))</f>
        <v>1</v>
      </c>
      <c r="H1940" s="7" t="s">
        <v>2380</v>
      </c>
      <c r="I1940" s="7" t="str">
        <f t="shared" si="30"/>
        <v>Normal Weight</v>
      </c>
    </row>
    <row r="1941" spans="1:9" x14ac:dyDescent="0.25">
      <c r="A1941" s="7" t="s">
        <v>428</v>
      </c>
      <c r="B1941" s="7">
        <v>45.9</v>
      </c>
      <c r="C1941" s="7">
        <v>4.3</v>
      </c>
      <c r="D1941" s="7" t="s">
        <v>2383</v>
      </c>
      <c r="E1941" s="7" t="s">
        <v>2380</v>
      </c>
      <c r="F1941" s="7" t="s">
        <v>2380</v>
      </c>
      <c r="G1941" s="7">
        <f>IF('OG Medical Examinations'!G1941="No major surgery",0,VALUE('OG Medical Examinations'!G1941))</f>
        <v>1</v>
      </c>
      <c r="H1941" s="7" t="s">
        <v>2380</v>
      </c>
      <c r="I1941" s="7" t="str">
        <f t="shared" si="30"/>
        <v>Obesity</v>
      </c>
    </row>
    <row r="1942" spans="1:9" x14ac:dyDescent="0.25">
      <c r="A1942" s="7" t="s">
        <v>427</v>
      </c>
      <c r="B1942" s="7">
        <v>17.059999999999999</v>
      </c>
      <c r="C1942" s="7">
        <v>8.75</v>
      </c>
      <c r="D1942" s="7" t="s">
        <v>2383</v>
      </c>
      <c r="E1942" s="7" t="s">
        <v>2380</v>
      </c>
      <c r="F1942" s="7" t="s">
        <v>2380</v>
      </c>
      <c r="G1942" s="7">
        <f>IF('OG Medical Examinations'!G1942="No major surgery",0,VALUE('OG Medical Examinations'!G1942))</f>
        <v>0</v>
      </c>
      <c r="H1942" s="7" t="s">
        <v>2380</v>
      </c>
      <c r="I1942" s="7" t="str">
        <f t="shared" si="30"/>
        <v>Underweight</v>
      </c>
    </row>
    <row r="1943" spans="1:9" x14ac:dyDescent="0.25">
      <c r="A1943" s="7" t="s">
        <v>426</v>
      </c>
      <c r="B1943" s="7">
        <v>32.07</v>
      </c>
      <c r="C1943" s="7">
        <v>5.25</v>
      </c>
      <c r="D1943" s="7" t="s">
        <v>2380</v>
      </c>
      <c r="E1943" s="7" t="s">
        <v>2380</v>
      </c>
      <c r="F1943" s="7" t="s">
        <v>2383</v>
      </c>
      <c r="G1943" s="7">
        <f>IF('OG Medical Examinations'!G1943="No major surgery",0,VALUE('OG Medical Examinations'!G1943))</f>
        <v>1</v>
      </c>
      <c r="H1943" s="7" t="s">
        <v>2380</v>
      </c>
      <c r="I1943" s="7" t="str">
        <f t="shared" si="30"/>
        <v>Obesity</v>
      </c>
    </row>
    <row r="1944" spans="1:9" x14ac:dyDescent="0.25">
      <c r="A1944" s="7" t="s">
        <v>425</v>
      </c>
      <c r="B1944" s="7">
        <v>16.5</v>
      </c>
      <c r="C1944" s="7">
        <v>5.03</v>
      </c>
      <c r="D1944" s="7" t="s">
        <v>2380</v>
      </c>
      <c r="E1944" s="7" t="s">
        <v>2380</v>
      </c>
      <c r="F1944" s="7" t="s">
        <v>2380</v>
      </c>
      <c r="G1944" s="7">
        <f>IF('OG Medical Examinations'!G1944="No major surgery",0,VALUE('OG Medical Examinations'!G1944))</f>
        <v>1</v>
      </c>
      <c r="H1944" s="7" t="s">
        <v>2380</v>
      </c>
      <c r="I1944" s="7" t="str">
        <f t="shared" si="30"/>
        <v>Underweight</v>
      </c>
    </row>
    <row r="1945" spans="1:9" x14ac:dyDescent="0.25">
      <c r="A1945" s="7" t="s">
        <v>424</v>
      </c>
      <c r="B1945" s="7">
        <v>31.4</v>
      </c>
      <c r="C1945" s="7">
        <v>5.88</v>
      </c>
      <c r="D1945" s="7" t="s">
        <v>2380</v>
      </c>
      <c r="E1945" s="7" t="s">
        <v>2380</v>
      </c>
      <c r="F1945" s="7" t="s">
        <v>2380</v>
      </c>
      <c r="G1945" s="7">
        <f>IF('OG Medical Examinations'!G1945="No major surgery",0,VALUE('OG Medical Examinations'!G1945))</f>
        <v>1</v>
      </c>
      <c r="H1945" s="7" t="s">
        <v>2380</v>
      </c>
      <c r="I1945" s="7" t="str">
        <f t="shared" si="30"/>
        <v>Obesity</v>
      </c>
    </row>
    <row r="1946" spans="1:9" x14ac:dyDescent="0.25">
      <c r="A1946" s="7" t="s">
        <v>423</v>
      </c>
      <c r="B1946" s="7">
        <v>20.36</v>
      </c>
      <c r="C1946" s="7">
        <v>4.49</v>
      </c>
      <c r="D1946" s="7" t="s">
        <v>2380</v>
      </c>
      <c r="E1946" s="7" t="s">
        <v>2380</v>
      </c>
      <c r="F1946" s="7" t="s">
        <v>2380</v>
      </c>
      <c r="G1946" s="7">
        <f>IF('OG Medical Examinations'!G1946="No major surgery",0,VALUE('OG Medical Examinations'!G1946))</f>
        <v>0</v>
      </c>
      <c r="H1946" s="7" t="s">
        <v>2380</v>
      </c>
      <c r="I1946" s="7" t="str">
        <f t="shared" si="30"/>
        <v>Normal Weight</v>
      </c>
    </row>
    <row r="1947" spans="1:9" x14ac:dyDescent="0.25">
      <c r="A1947" s="7" t="s">
        <v>422</v>
      </c>
      <c r="B1947" s="7">
        <v>25.46</v>
      </c>
      <c r="C1947" s="7">
        <v>4.1399999999999997</v>
      </c>
      <c r="D1947" s="7" t="s">
        <v>2380</v>
      </c>
      <c r="E1947" s="7" t="s">
        <v>2380</v>
      </c>
      <c r="F1947" s="7" t="s">
        <v>2380</v>
      </c>
      <c r="G1947" s="7">
        <f>IF('OG Medical Examinations'!G1947="No major surgery",0,VALUE('OG Medical Examinations'!G1947))</f>
        <v>1</v>
      </c>
      <c r="H1947" s="7" t="s">
        <v>2380</v>
      </c>
      <c r="I1947" s="7" t="str">
        <f t="shared" si="30"/>
        <v>Overweight</v>
      </c>
    </row>
    <row r="1948" spans="1:9" x14ac:dyDescent="0.25">
      <c r="A1948" s="7" t="s">
        <v>421</v>
      </c>
      <c r="B1948" s="7">
        <v>17.09</v>
      </c>
      <c r="C1948" s="7">
        <v>5.8</v>
      </c>
      <c r="D1948" s="7" t="s">
        <v>2383</v>
      </c>
      <c r="E1948" s="7" t="s">
        <v>2380</v>
      </c>
      <c r="F1948" s="7" t="s">
        <v>2380</v>
      </c>
      <c r="G1948" s="7">
        <f>IF('OG Medical Examinations'!G1948="No major surgery",0,VALUE('OG Medical Examinations'!G1948))</f>
        <v>0</v>
      </c>
      <c r="H1948" s="7" t="s">
        <v>2380</v>
      </c>
      <c r="I1948" s="7" t="str">
        <f t="shared" si="30"/>
        <v>Underweight</v>
      </c>
    </row>
    <row r="1949" spans="1:9" x14ac:dyDescent="0.25">
      <c r="A1949" s="7" t="s">
        <v>420</v>
      </c>
      <c r="B1949" s="7">
        <v>20.83</v>
      </c>
      <c r="C1949" s="7">
        <v>5.12</v>
      </c>
      <c r="D1949" s="7" t="s">
        <v>2380</v>
      </c>
      <c r="E1949" s="7" t="s">
        <v>2380</v>
      </c>
      <c r="F1949" s="7" t="s">
        <v>2380</v>
      </c>
      <c r="G1949" s="7">
        <f>IF('OG Medical Examinations'!G1949="No major surgery",0,VALUE('OG Medical Examinations'!G1949))</f>
        <v>0</v>
      </c>
      <c r="H1949" s="7" t="s">
        <v>2380</v>
      </c>
      <c r="I1949" s="7" t="str">
        <f t="shared" si="30"/>
        <v>Normal Weight</v>
      </c>
    </row>
    <row r="1950" spans="1:9" x14ac:dyDescent="0.25">
      <c r="A1950" s="7" t="s">
        <v>419</v>
      </c>
      <c r="B1950" s="7">
        <v>18.920000000000002</v>
      </c>
      <c r="C1950" s="7">
        <v>5.98</v>
      </c>
      <c r="D1950" s="7" t="s">
        <v>2383</v>
      </c>
      <c r="E1950" s="7" t="s">
        <v>2380</v>
      </c>
      <c r="F1950" s="7" t="s">
        <v>2380</v>
      </c>
      <c r="G1950" s="7">
        <f>IF('OG Medical Examinations'!G1950="No major surgery",0,VALUE('OG Medical Examinations'!G1950))</f>
        <v>1</v>
      </c>
      <c r="H1950" s="7" t="s">
        <v>2380</v>
      </c>
      <c r="I1950" s="7" t="str">
        <f t="shared" si="30"/>
        <v>Normal Weight</v>
      </c>
    </row>
    <row r="1951" spans="1:9" x14ac:dyDescent="0.25">
      <c r="A1951" s="7" t="s">
        <v>418</v>
      </c>
      <c r="B1951" s="7">
        <v>37.1</v>
      </c>
      <c r="C1951" s="7">
        <v>5.46</v>
      </c>
      <c r="D1951" s="7" t="s">
        <v>2380</v>
      </c>
      <c r="E1951" s="7" t="s">
        <v>2380</v>
      </c>
      <c r="F1951" s="7" t="s">
        <v>2380</v>
      </c>
      <c r="G1951" s="7">
        <f>IF('OG Medical Examinations'!G1951="No major surgery",0,VALUE('OG Medical Examinations'!G1951))</f>
        <v>0</v>
      </c>
      <c r="H1951" s="7" t="s">
        <v>2380</v>
      </c>
      <c r="I1951" s="7" t="str">
        <f t="shared" si="30"/>
        <v>Obesity</v>
      </c>
    </row>
    <row r="1952" spans="1:9" x14ac:dyDescent="0.25">
      <c r="A1952" s="7" t="s">
        <v>417</v>
      </c>
      <c r="B1952" s="7">
        <v>22.515000000000001</v>
      </c>
      <c r="C1952" s="7">
        <v>4.91</v>
      </c>
      <c r="D1952" s="7" t="s">
        <v>2383</v>
      </c>
      <c r="E1952" s="7" t="s">
        <v>2380</v>
      </c>
      <c r="F1952" s="7" t="s">
        <v>2383</v>
      </c>
      <c r="G1952" s="7">
        <f>IF('OG Medical Examinations'!G1952="No major surgery",0,VALUE('OG Medical Examinations'!G1952))</f>
        <v>1</v>
      </c>
      <c r="H1952" s="7" t="s">
        <v>2380</v>
      </c>
      <c r="I1952" s="7" t="str">
        <f t="shared" si="30"/>
        <v>Normal Weight</v>
      </c>
    </row>
    <row r="1953" spans="1:9" x14ac:dyDescent="0.25">
      <c r="A1953" s="7" t="s">
        <v>416</v>
      </c>
      <c r="B1953" s="7">
        <v>32.700000000000003</v>
      </c>
      <c r="C1953" s="7">
        <v>4.66</v>
      </c>
      <c r="D1953" s="7" t="s">
        <v>2380</v>
      </c>
      <c r="E1953" s="7" t="s">
        <v>2380</v>
      </c>
      <c r="F1953" s="7" t="s">
        <v>2380</v>
      </c>
      <c r="G1953" s="7">
        <f>IF('OG Medical Examinations'!G1953="No major surgery",0,VALUE('OG Medical Examinations'!G1953))</f>
        <v>0</v>
      </c>
      <c r="H1953" s="7" t="s">
        <v>2380</v>
      </c>
      <c r="I1953" s="7" t="str">
        <f t="shared" si="30"/>
        <v>Obesity</v>
      </c>
    </row>
    <row r="1954" spans="1:9" x14ac:dyDescent="0.25">
      <c r="A1954" s="7" t="s">
        <v>415</v>
      </c>
      <c r="B1954" s="7">
        <v>17.75</v>
      </c>
      <c r="C1954" s="7">
        <v>6.8</v>
      </c>
      <c r="D1954" s="7" t="s">
        <v>2383</v>
      </c>
      <c r="E1954" s="7" t="s">
        <v>2380</v>
      </c>
      <c r="F1954" s="7" t="s">
        <v>2380</v>
      </c>
      <c r="G1954" s="7">
        <f>IF('OG Medical Examinations'!G1954="No major surgery",0,VALUE('OG Medical Examinations'!G1954))</f>
        <v>1</v>
      </c>
      <c r="H1954" s="7" t="s">
        <v>2380</v>
      </c>
      <c r="I1954" s="7" t="str">
        <f t="shared" si="30"/>
        <v>Underweight</v>
      </c>
    </row>
    <row r="1955" spans="1:9" x14ac:dyDescent="0.25">
      <c r="A1955" s="7" t="s">
        <v>414</v>
      </c>
      <c r="B1955" s="7">
        <v>33.630000000000003</v>
      </c>
      <c r="C1955" s="7">
        <v>4.47</v>
      </c>
      <c r="D1955" s="7" t="s">
        <v>2383</v>
      </c>
      <c r="E1955" s="7" t="s">
        <v>2380</v>
      </c>
      <c r="F1955" s="7" t="s">
        <v>2380</v>
      </c>
      <c r="G1955" s="7">
        <f>IF('OG Medical Examinations'!G1955="No major surgery",0,VALUE('OG Medical Examinations'!G1955))</f>
        <v>0</v>
      </c>
      <c r="H1955" s="7" t="s">
        <v>2380</v>
      </c>
      <c r="I1955" s="7" t="str">
        <f t="shared" si="30"/>
        <v>Obesity</v>
      </c>
    </row>
    <row r="1956" spans="1:9" x14ac:dyDescent="0.25">
      <c r="A1956" s="7" t="s">
        <v>413</v>
      </c>
      <c r="B1956" s="7">
        <v>34.799999999999997</v>
      </c>
      <c r="C1956" s="7">
        <v>4.08</v>
      </c>
      <c r="D1956" s="7" t="s">
        <v>2383</v>
      </c>
      <c r="E1956" s="7" t="s">
        <v>2380</v>
      </c>
      <c r="F1956" s="7" t="s">
        <v>2380</v>
      </c>
      <c r="G1956" s="7">
        <f>IF('OG Medical Examinations'!G1956="No major surgery",0,VALUE('OG Medical Examinations'!G1956))</f>
        <v>1</v>
      </c>
      <c r="H1956" s="7" t="s">
        <v>2380</v>
      </c>
      <c r="I1956" s="7" t="str">
        <f t="shared" si="30"/>
        <v>Obesity</v>
      </c>
    </row>
    <row r="1957" spans="1:9" x14ac:dyDescent="0.25">
      <c r="A1957" s="7" t="s">
        <v>412</v>
      </c>
      <c r="B1957" s="7">
        <v>16.809999999999999</v>
      </c>
      <c r="C1957" s="7">
        <v>5.51</v>
      </c>
      <c r="D1957" s="7" t="s">
        <v>2383</v>
      </c>
      <c r="E1957" s="7" t="s">
        <v>2380</v>
      </c>
      <c r="F1957" s="7" t="s">
        <v>2380</v>
      </c>
      <c r="G1957" s="7">
        <f>IF('OG Medical Examinations'!G1957="No major surgery",0,VALUE('OG Medical Examinations'!G1957))</f>
        <v>1</v>
      </c>
      <c r="H1957" s="7" t="s">
        <v>2380</v>
      </c>
      <c r="I1957" s="7" t="str">
        <f t="shared" si="30"/>
        <v>Underweight</v>
      </c>
    </row>
    <row r="1958" spans="1:9" x14ac:dyDescent="0.25">
      <c r="A1958" s="7" t="s">
        <v>411</v>
      </c>
      <c r="B1958" s="7">
        <v>16.690000000000001</v>
      </c>
      <c r="C1958" s="7">
        <v>8.4</v>
      </c>
      <c r="D1958" s="7" t="s">
        <v>2383</v>
      </c>
      <c r="E1958" s="7" t="s">
        <v>2380</v>
      </c>
      <c r="F1958" s="7" t="s">
        <v>2380</v>
      </c>
      <c r="G1958" s="7">
        <f>IF('OG Medical Examinations'!G1958="No major surgery",0,VALUE('OG Medical Examinations'!G1958))</f>
        <v>0</v>
      </c>
      <c r="H1958" s="7" t="s">
        <v>2380</v>
      </c>
      <c r="I1958" s="7" t="str">
        <f t="shared" si="30"/>
        <v>Underweight</v>
      </c>
    </row>
    <row r="1959" spans="1:9" x14ac:dyDescent="0.25">
      <c r="A1959" s="7" t="s">
        <v>410</v>
      </c>
      <c r="B1959" s="7">
        <v>23.21</v>
      </c>
      <c r="C1959" s="7">
        <v>5.14</v>
      </c>
      <c r="D1959" s="7" t="s">
        <v>2383</v>
      </c>
      <c r="E1959" s="7" t="s">
        <v>2380</v>
      </c>
      <c r="F1959" s="7" t="s">
        <v>2380</v>
      </c>
      <c r="G1959" s="7">
        <f>IF('OG Medical Examinations'!G1959="No major surgery",0,VALUE('OG Medical Examinations'!G1959))</f>
        <v>1</v>
      </c>
      <c r="H1959" s="7" t="s">
        <v>2380</v>
      </c>
      <c r="I1959" s="7" t="str">
        <f t="shared" si="30"/>
        <v>Normal Weight</v>
      </c>
    </row>
    <row r="1960" spans="1:9" x14ac:dyDescent="0.25">
      <c r="A1960" s="7" t="s">
        <v>409</v>
      </c>
      <c r="B1960" s="7">
        <v>25.175000000000001</v>
      </c>
      <c r="C1960" s="7">
        <v>5.21</v>
      </c>
      <c r="D1960" s="7" t="s">
        <v>2383</v>
      </c>
      <c r="E1960" s="7" t="s">
        <v>2380</v>
      </c>
      <c r="F1960" s="7" t="s">
        <v>2380</v>
      </c>
      <c r="G1960" s="7">
        <f>IF('OG Medical Examinations'!G1960="No major surgery",0,VALUE('OG Medical Examinations'!G1960))</f>
        <v>1</v>
      </c>
      <c r="H1960" s="7" t="s">
        <v>2380</v>
      </c>
      <c r="I1960" s="7" t="str">
        <f t="shared" si="30"/>
        <v>Overweight</v>
      </c>
    </row>
    <row r="1961" spans="1:9" x14ac:dyDescent="0.25">
      <c r="A1961" s="7" t="s">
        <v>408</v>
      </c>
      <c r="B1961" s="7">
        <v>34.770000000000003</v>
      </c>
      <c r="C1961" s="7">
        <v>6.23</v>
      </c>
      <c r="D1961" s="7" t="s">
        <v>2380</v>
      </c>
      <c r="E1961" s="7" t="s">
        <v>2380</v>
      </c>
      <c r="F1961" s="7" t="s">
        <v>2380</v>
      </c>
      <c r="G1961" s="7">
        <f>IF('OG Medical Examinations'!G1961="No major surgery",0,VALUE('OG Medical Examinations'!G1961))</f>
        <v>0</v>
      </c>
      <c r="H1961" s="7" t="s">
        <v>2380</v>
      </c>
      <c r="I1961" s="7" t="str">
        <f t="shared" si="30"/>
        <v>Obesity</v>
      </c>
    </row>
    <row r="1962" spans="1:9" x14ac:dyDescent="0.25">
      <c r="A1962" s="7" t="s">
        <v>407</v>
      </c>
      <c r="B1962" s="7">
        <v>27.7</v>
      </c>
      <c r="C1962" s="7">
        <v>5.6</v>
      </c>
      <c r="D1962" s="7" t="s">
        <v>2380</v>
      </c>
      <c r="E1962" s="7" t="s">
        <v>2380</v>
      </c>
      <c r="F1962" s="7" t="s">
        <v>2380</v>
      </c>
      <c r="G1962" s="7">
        <f>IF('OG Medical Examinations'!G1962="No major surgery",0,VALUE('OG Medical Examinations'!G1962))</f>
        <v>1</v>
      </c>
      <c r="H1962" s="7" t="s">
        <v>2380</v>
      </c>
      <c r="I1962" s="7" t="str">
        <f t="shared" si="30"/>
        <v>Overweight</v>
      </c>
    </row>
    <row r="1963" spans="1:9" x14ac:dyDescent="0.25">
      <c r="A1963" s="7" t="s">
        <v>406</v>
      </c>
      <c r="B1963" s="7">
        <v>19.12</v>
      </c>
      <c r="C1963" s="7">
        <v>4.72</v>
      </c>
      <c r="D1963" s="7" t="s">
        <v>2383</v>
      </c>
      <c r="E1963" s="7" t="s">
        <v>2380</v>
      </c>
      <c r="F1963" s="7" t="s">
        <v>2380</v>
      </c>
      <c r="G1963" s="7">
        <f>IF('OG Medical Examinations'!G1963="No major surgery",0,VALUE('OG Medical Examinations'!G1963))</f>
        <v>1</v>
      </c>
      <c r="H1963" s="7" t="s">
        <v>2380</v>
      </c>
      <c r="I1963" s="7" t="str">
        <f t="shared" si="30"/>
        <v>Normal Weight</v>
      </c>
    </row>
    <row r="1964" spans="1:9" x14ac:dyDescent="0.25">
      <c r="A1964" s="7" t="s">
        <v>405</v>
      </c>
      <c r="B1964" s="7">
        <v>32.67</v>
      </c>
      <c r="C1964" s="7">
        <v>4.67</v>
      </c>
      <c r="D1964" s="7" t="s">
        <v>2380</v>
      </c>
      <c r="E1964" s="7" t="s">
        <v>2380</v>
      </c>
      <c r="F1964" s="7" t="s">
        <v>2383</v>
      </c>
      <c r="G1964" s="7">
        <f>IF('OG Medical Examinations'!G1964="No major surgery",0,VALUE('OG Medical Examinations'!G1964))</f>
        <v>1</v>
      </c>
      <c r="H1964" s="7" t="s">
        <v>2380</v>
      </c>
      <c r="I1964" s="7" t="str">
        <f t="shared" si="30"/>
        <v>Obesity</v>
      </c>
    </row>
    <row r="1965" spans="1:9" x14ac:dyDescent="0.25">
      <c r="A1965" s="7" t="s">
        <v>404</v>
      </c>
      <c r="B1965" s="7">
        <v>28.5</v>
      </c>
      <c r="C1965" s="7">
        <v>6.11</v>
      </c>
      <c r="D1965" s="7" t="s">
        <v>2380</v>
      </c>
      <c r="E1965" s="7" t="s">
        <v>2380</v>
      </c>
      <c r="F1965" s="7" t="s">
        <v>2380</v>
      </c>
      <c r="G1965" s="7">
        <f>IF('OG Medical Examinations'!G1965="No major surgery",0,VALUE('OG Medical Examinations'!G1965))</f>
        <v>1</v>
      </c>
      <c r="H1965" s="7" t="s">
        <v>2380</v>
      </c>
      <c r="I1965" s="7" t="str">
        <f t="shared" si="30"/>
        <v>Overweight</v>
      </c>
    </row>
    <row r="1966" spans="1:9" x14ac:dyDescent="0.25">
      <c r="A1966" s="7" t="s">
        <v>403</v>
      </c>
      <c r="B1966" s="7">
        <v>39.270000000000003</v>
      </c>
      <c r="C1966" s="7">
        <v>6.25</v>
      </c>
      <c r="D1966" s="7" t="s">
        <v>2380</v>
      </c>
      <c r="E1966" s="7" t="s">
        <v>2380</v>
      </c>
      <c r="F1966" s="7" t="s">
        <v>2380</v>
      </c>
      <c r="G1966" s="7">
        <f>IF('OG Medical Examinations'!G1966="No major surgery",0,VALUE('OG Medical Examinations'!G1966))</f>
        <v>0</v>
      </c>
      <c r="H1966" s="7" t="s">
        <v>2380</v>
      </c>
      <c r="I1966" s="7" t="str">
        <f t="shared" si="30"/>
        <v>Obesity</v>
      </c>
    </row>
    <row r="1967" spans="1:9" x14ac:dyDescent="0.25">
      <c r="A1967" s="7" t="s">
        <v>402</v>
      </c>
      <c r="B1967" s="7">
        <v>32.49</v>
      </c>
      <c r="C1967" s="7">
        <v>4</v>
      </c>
      <c r="D1967" s="7" t="s">
        <v>2383</v>
      </c>
      <c r="E1967" s="7" t="s">
        <v>2380</v>
      </c>
      <c r="F1967" s="7" t="s">
        <v>2380</v>
      </c>
      <c r="G1967" s="7">
        <f>IF('OG Medical Examinations'!G1967="No major surgery",0,VALUE('OG Medical Examinations'!G1967))</f>
        <v>0</v>
      </c>
      <c r="H1967" s="7" t="s">
        <v>2380</v>
      </c>
      <c r="I1967" s="7" t="str">
        <f t="shared" si="30"/>
        <v>Obesity</v>
      </c>
    </row>
    <row r="1968" spans="1:9" x14ac:dyDescent="0.25">
      <c r="A1968" s="7" t="s">
        <v>401</v>
      </c>
      <c r="B1968" s="7">
        <v>23.7</v>
      </c>
      <c r="C1968" s="7">
        <v>5.55</v>
      </c>
      <c r="D1968" s="7" t="s">
        <v>2383</v>
      </c>
      <c r="E1968" s="7" t="s">
        <v>2380</v>
      </c>
      <c r="F1968" s="7" t="s">
        <v>2380</v>
      </c>
      <c r="G1968" s="7">
        <f>IF('OG Medical Examinations'!G1968="No major surgery",0,VALUE('OG Medical Examinations'!G1968))</f>
        <v>0</v>
      </c>
      <c r="H1968" s="7" t="s">
        <v>2380</v>
      </c>
      <c r="I1968" s="7" t="str">
        <f t="shared" si="30"/>
        <v>Normal Weight</v>
      </c>
    </row>
    <row r="1969" spans="1:9" x14ac:dyDescent="0.25">
      <c r="A1969" s="7" t="s">
        <v>400</v>
      </c>
      <c r="B1969" s="7">
        <v>30.4</v>
      </c>
      <c r="C1969" s="7">
        <v>5.95</v>
      </c>
      <c r="D1969" s="7" t="s">
        <v>2380</v>
      </c>
      <c r="E1969" s="7" t="s">
        <v>2383</v>
      </c>
      <c r="F1969" s="7" t="s">
        <v>2380</v>
      </c>
      <c r="G1969" s="7">
        <f>IF('OG Medical Examinations'!G1969="No major surgery",0,VALUE('OG Medical Examinations'!G1969))</f>
        <v>1</v>
      </c>
      <c r="H1969" s="7" t="s">
        <v>2380</v>
      </c>
      <c r="I1969" s="7" t="str">
        <f t="shared" si="30"/>
        <v>Obesity</v>
      </c>
    </row>
    <row r="1970" spans="1:9" x14ac:dyDescent="0.25">
      <c r="A1970" s="7" t="s">
        <v>399</v>
      </c>
      <c r="B1970" s="7">
        <v>38.94</v>
      </c>
      <c r="C1970" s="7">
        <v>4.3600000000000003</v>
      </c>
      <c r="D1970" s="7" t="s">
        <v>2380</v>
      </c>
      <c r="E1970" s="7" t="s">
        <v>2380</v>
      </c>
      <c r="F1970" s="7" t="s">
        <v>2383</v>
      </c>
      <c r="G1970" s="7">
        <f>IF('OG Medical Examinations'!G1970="No major surgery",0,VALUE('OG Medical Examinations'!G1970))</f>
        <v>1</v>
      </c>
      <c r="H1970" s="7" t="s">
        <v>2380</v>
      </c>
      <c r="I1970" s="7" t="str">
        <f t="shared" si="30"/>
        <v>Obesity</v>
      </c>
    </row>
    <row r="1971" spans="1:9" x14ac:dyDescent="0.25">
      <c r="A1971" s="7" t="s">
        <v>398</v>
      </c>
      <c r="B1971" s="7">
        <v>31.02</v>
      </c>
      <c r="C1971" s="7">
        <v>4.84</v>
      </c>
      <c r="D1971" s="7" t="s">
        <v>2380</v>
      </c>
      <c r="E1971" s="7" t="s">
        <v>2380</v>
      </c>
      <c r="F1971" s="7" t="s">
        <v>2383</v>
      </c>
      <c r="G1971" s="7">
        <f>IF('OG Medical Examinations'!G1971="No major surgery",0,VALUE('OG Medical Examinations'!G1971))</f>
        <v>1</v>
      </c>
      <c r="H1971" s="7" t="s">
        <v>2380</v>
      </c>
      <c r="I1971" s="7" t="str">
        <f t="shared" si="30"/>
        <v>Obesity</v>
      </c>
    </row>
    <row r="1972" spans="1:9" x14ac:dyDescent="0.25">
      <c r="A1972" s="7" t="s">
        <v>397</v>
      </c>
      <c r="B1972" s="7">
        <v>17.5</v>
      </c>
      <c r="C1972" s="7">
        <v>4.5599999999999996</v>
      </c>
      <c r="D1972" s="7" t="s">
        <v>2380</v>
      </c>
      <c r="E1972" s="7" t="s">
        <v>2380</v>
      </c>
      <c r="F1972" s="7" t="s">
        <v>2380</v>
      </c>
      <c r="G1972" s="7">
        <f>IF('OG Medical Examinations'!G1972="No major surgery",0,VALUE('OG Medical Examinations'!G1972))</f>
        <v>1</v>
      </c>
      <c r="H1972" s="7" t="s">
        <v>2380</v>
      </c>
      <c r="I1972" s="7" t="str">
        <f t="shared" si="30"/>
        <v>Underweight</v>
      </c>
    </row>
    <row r="1973" spans="1:9" x14ac:dyDescent="0.25">
      <c r="A1973" s="7" t="s">
        <v>396</v>
      </c>
      <c r="B1973" s="7">
        <v>34.799999999999997</v>
      </c>
      <c r="C1973" s="7">
        <v>4.42</v>
      </c>
      <c r="D1973" s="7" t="s">
        <v>2383</v>
      </c>
      <c r="E1973" s="7" t="s">
        <v>2383</v>
      </c>
      <c r="F1973" s="7" t="s">
        <v>2380</v>
      </c>
      <c r="G1973" s="7">
        <f>IF('OG Medical Examinations'!G1973="No major surgery",0,VALUE('OG Medical Examinations'!G1973))</f>
        <v>2</v>
      </c>
      <c r="H1973" s="7" t="s">
        <v>2380</v>
      </c>
      <c r="I1973" s="7" t="str">
        <f t="shared" si="30"/>
        <v>Obesity</v>
      </c>
    </row>
    <row r="1974" spans="1:9" x14ac:dyDescent="0.25">
      <c r="A1974" s="7" t="s">
        <v>395</v>
      </c>
      <c r="B1974" s="7">
        <v>17.3</v>
      </c>
      <c r="C1974" s="7">
        <v>7.66</v>
      </c>
      <c r="D1974" s="7" t="s">
        <v>2383</v>
      </c>
      <c r="E1974" s="7" t="s">
        <v>2380</v>
      </c>
      <c r="F1974" s="7" t="s">
        <v>2380</v>
      </c>
      <c r="G1974" s="7">
        <f>IF('OG Medical Examinations'!G1974="No major surgery",0,VALUE('OG Medical Examinations'!G1974))</f>
        <v>1</v>
      </c>
      <c r="H1974" s="7" t="s">
        <v>2380</v>
      </c>
      <c r="I1974" s="7" t="str">
        <f t="shared" si="30"/>
        <v>Underweight</v>
      </c>
    </row>
    <row r="1975" spans="1:9" x14ac:dyDescent="0.25">
      <c r="A1975" s="7" t="s">
        <v>394</v>
      </c>
      <c r="B1975" s="7">
        <v>32.25</v>
      </c>
      <c r="C1975" s="7">
        <v>5.2</v>
      </c>
      <c r="D1975" s="7" t="s">
        <v>2383</v>
      </c>
      <c r="E1975" s="7" t="s">
        <v>2380</v>
      </c>
      <c r="F1975" s="7" t="s">
        <v>2380</v>
      </c>
      <c r="G1975" s="7">
        <f>IF('OG Medical Examinations'!G1975="No major surgery",0,VALUE('OG Medical Examinations'!G1975))</f>
        <v>0</v>
      </c>
      <c r="H1975" s="7" t="s">
        <v>2380</v>
      </c>
      <c r="I1975" s="7" t="str">
        <f t="shared" si="30"/>
        <v>Obesity</v>
      </c>
    </row>
    <row r="1976" spans="1:9" x14ac:dyDescent="0.25">
      <c r="A1976" s="7" t="s">
        <v>393</v>
      </c>
      <c r="B1976" s="7">
        <v>42.4</v>
      </c>
      <c r="C1976" s="7">
        <v>5.53</v>
      </c>
      <c r="D1976" s="7" t="s">
        <v>2383</v>
      </c>
      <c r="E1976" s="7" t="s">
        <v>2380</v>
      </c>
      <c r="F1976" s="7" t="s">
        <v>2380</v>
      </c>
      <c r="G1976" s="7">
        <f>IF('OG Medical Examinations'!G1976="No major surgery",0,VALUE('OG Medical Examinations'!G1976))</f>
        <v>0</v>
      </c>
      <c r="H1976" s="7" t="s">
        <v>2380</v>
      </c>
      <c r="I1976" s="7" t="str">
        <f t="shared" si="30"/>
        <v>Obesity</v>
      </c>
    </row>
    <row r="1977" spans="1:9" x14ac:dyDescent="0.25">
      <c r="A1977" s="7" t="s">
        <v>392</v>
      </c>
      <c r="B1977" s="7">
        <v>38.664999999999999</v>
      </c>
      <c r="C1977" s="7">
        <v>4.8600000000000003</v>
      </c>
      <c r="D1977" s="7" t="s">
        <v>2380</v>
      </c>
      <c r="E1977" s="7" t="s">
        <v>2383</v>
      </c>
      <c r="F1977" s="7" t="s">
        <v>2380</v>
      </c>
      <c r="G1977" s="7">
        <f>IF('OG Medical Examinations'!G1977="No major surgery",0,VALUE('OG Medical Examinations'!G1977))</f>
        <v>1</v>
      </c>
      <c r="H1977" s="7" t="s">
        <v>2380</v>
      </c>
      <c r="I1977" s="7" t="str">
        <f t="shared" si="30"/>
        <v>Obesity</v>
      </c>
    </row>
    <row r="1978" spans="1:9" x14ac:dyDescent="0.25">
      <c r="A1978" s="7" t="s">
        <v>391</v>
      </c>
      <c r="B1978" s="7">
        <v>29.92</v>
      </c>
      <c r="C1978" s="7">
        <v>5.49</v>
      </c>
      <c r="D1978" s="7" t="s">
        <v>2383</v>
      </c>
      <c r="E1978" s="7" t="s">
        <v>2380</v>
      </c>
      <c r="F1978" s="7" t="s">
        <v>2380</v>
      </c>
      <c r="G1978" s="7">
        <f>IF('OG Medical Examinations'!G1978="No major surgery",0,VALUE('OG Medical Examinations'!G1978))</f>
        <v>0</v>
      </c>
      <c r="H1978" s="7" t="s">
        <v>2380</v>
      </c>
      <c r="I1978" s="7" t="str">
        <f t="shared" si="30"/>
        <v>Overweight</v>
      </c>
    </row>
    <row r="1979" spans="1:9" x14ac:dyDescent="0.25">
      <c r="A1979" s="7" t="s">
        <v>390</v>
      </c>
      <c r="B1979" s="7">
        <v>29.48</v>
      </c>
      <c r="C1979" s="7">
        <v>4.09</v>
      </c>
      <c r="D1979" s="7" t="s">
        <v>2383</v>
      </c>
      <c r="E1979" s="7" t="s">
        <v>2380</v>
      </c>
      <c r="F1979" s="7" t="s">
        <v>2380</v>
      </c>
      <c r="G1979" s="7">
        <f>IF('OG Medical Examinations'!G1979="No major surgery",0,VALUE('OG Medical Examinations'!G1979))</f>
        <v>0</v>
      </c>
      <c r="H1979" s="7" t="s">
        <v>2380</v>
      </c>
      <c r="I1979" s="7" t="str">
        <f t="shared" si="30"/>
        <v>Overweight</v>
      </c>
    </row>
    <row r="1980" spans="1:9" x14ac:dyDescent="0.25">
      <c r="A1980" s="7" t="s">
        <v>389</v>
      </c>
      <c r="B1980" s="7">
        <v>28.785</v>
      </c>
      <c r="C1980" s="7">
        <v>4.3099999999999996</v>
      </c>
      <c r="D1980" s="7" t="s">
        <v>2383</v>
      </c>
      <c r="E1980" s="7" t="s">
        <v>2380</v>
      </c>
      <c r="F1980" s="7" t="s">
        <v>2380</v>
      </c>
      <c r="G1980" s="7">
        <f>IF('OG Medical Examinations'!G1980="No major surgery",0,VALUE('OG Medical Examinations'!G1980))</f>
        <v>0</v>
      </c>
      <c r="H1980" s="7" t="s">
        <v>2380</v>
      </c>
      <c r="I1980" s="7" t="str">
        <f t="shared" si="30"/>
        <v>Overweight</v>
      </c>
    </row>
    <row r="1981" spans="1:9" x14ac:dyDescent="0.25">
      <c r="A1981" s="7" t="s">
        <v>388</v>
      </c>
      <c r="B1981" s="7">
        <v>19.8</v>
      </c>
      <c r="C1981" s="7">
        <v>4</v>
      </c>
      <c r="D1981" s="7" t="s">
        <v>2383</v>
      </c>
      <c r="E1981" s="7" t="s">
        <v>2380</v>
      </c>
      <c r="F1981" s="7" t="s">
        <v>2380</v>
      </c>
      <c r="G1981" s="7">
        <f>IF('OG Medical Examinations'!G1981="No major surgery",0,VALUE('OG Medical Examinations'!G1981))</f>
        <v>0</v>
      </c>
      <c r="H1981" s="7" t="s">
        <v>2380</v>
      </c>
      <c r="I1981" s="7" t="str">
        <f t="shared" si="30"/>
        <v>Normal Weight</v>
      </c>
    </row>
    <row r="1982" spans="1:9" x14ac:dyDescent="0.25">
      <c r="A1982" s="7" t="s">
        <v>387</v>
      </c>
      <c r="B1982" s="7">
        <v>35.53</v>
      </c>
      <c r="C1982" s="7">
        <v>4.68</v>
      </c>
      <c r="D1982" s="7" t="s">
        <v>2380</v>
      </c>
      <c r="E1982" s="7" t="s">
        <v>2380</v>
      </c>
      <c r="F1982" s="7" t="s">
        <v>2383</v>
      </c>
      <c r="G1982" s="7">
        <f>IF('OG Medical Examinations'!G1982="No major surgery",0,VALUE('OG Medical Examinations'!G1982))</f>
        <v>1</v>
      </c>
      <c r="H1982" s="7" t="s">
        <v>2380</v>
      </c>
      <c r="I1982" s="7" t="str">
        <f t="shared" si="30"/>
        <v>Obesity</v>
      </c>
    </row>
    <row r="1983" spans="1:9" x14ac:dyDescent="0.25">
      <c r="A1983" s="7" t="s">
        <v>386</v>
      </c>
      <c r="B1983" s="7">
        <v>21.47</v>
      </c>
      <c r="C1983" s="7">
        <v>4.0199999999999996</v>
      </c>
      <c r="D1983" s="7" t="s">
        <v>2383</v>
      </c>
      <c r="E1983" s="7" t="s">
        <v>2380</v>
      </c>
      <c r="F1983" s="7" t="s">
        <v>2380</v>
      </c>
      <c r="G1983" s="7">
        <f>IF('OG Medical Examinations'!G1983="No major surgery",0,VALUE('OG Medical Examinations'!G1983))</f>
        <v>1</v>
      </c>
      <c r="H1983" s="7" t="s">
        <v>2380</v>
      </c>
      <c r="I1983" s="7" t="str">
        <f t="shared" si="30"/>
        <v>Normal Weight</v>
      </c>
    </row>
    <row r="1984" spans="1:9" x14ac:dyDescent="0.25">
      <c r="A1984" s="7" t="s">
        <v>385</v>
      </c>
      <c r="B1984" s="7">
        <v>25.9</v>
      </c>
      <c r="C1984" s="7">
        <v>5.12</v>
      </c>
      <c r="D1984" s="7" t="s">
        <v>2380</v>
      </c>
      <c r="E1984" s="7" t="s">
        <v>2380</v>
      </c>
      <c r="F1984" s="7" t="s">
        <v>2383</v>
      </c>
      <c r="G1984" s="7">
        <f>IF('OG Medical Examinations'!G1984="No major surgery",0,VALUE('OG Medical Examinations'!G1984))</f>
        <v>1</v>
      </c>
      <c r="H1984" s="7" t="s">
        <v>2380</v>
      </c>
      <c r="I1984" s="7" t="str">
        <f t="shared" si="30"/>
        <v>Overweight</v>
      </c>
    </row>
    <row r="1985" spans="1:9" x14ac:dyDescent="0.25">
      <c r="A1985" s="7" t="s">
        <v>384</v>
      </c>
      <c r="B1985" s="7">
        <v>20.81</v>
      </c>
      <c r="C1985" s="7">
        <v>5.52</v>
      </c>
      <c r="D1985" s="7" t="s">
        <v>2380</v>
      </c>
      <c r="E1985" s="7" t="s">
        <v>2380</v>
      </c>
      <c r="F1985" s="7" t="s">
        <v>2380</v>
      </c>
      <c r="G1985" s="7">
        <f>IF('OG Medical Examinations'!G1985="No major surgery",0,VALUE('OG Medical Examinations'!G1985))</f>
        <v>0</v>
      </c>
      <c r="H1985" s="7" t="s">
        <v>2380</v>
      </c>
      <c r="I1985" s="7" t="str">
        <f t="shared" si="30"/>
        <v>Normal Weight</v>
      </c>
    </row>
    <row r="1986" spans="1:9" x14ac:dyDescent="0.25">
      <c r="A1986" s="7" t="s">
        <v>383</v>
      </c>
      <c r="B1986" s="7">
        <v>25.84</v>
      </c>
      <c r="C1986" s="7">
        <v>5.81</v>
      </c>
      <c r="D1986" s="7" t="s">
        <v>2383</v>
      </c>
      <c r="E1986" s="7" t="s">
        <v>2380</v>
      </c>
      <c r="F1986" s="7" t="s">
        <v>2383</v>
      </c>
      <c r="G1986" s="7">
        <f>IF('OG Medical Examinations'!G1986="No major surgery",0,VALUE('OG Medical Examinations'!G1986))</f>
        <v>1</v>
      </c>
      <c r="H1986" s="7" t="s">
        <v>2380</v>
      </c>
      <c r="I1986" s="7" t="str">
        <f t="shared" ref="I1986:I2049" si="31">IF(B1986&lt;18.5,"Underweight",IF(B1986&lt;25,"Normal Weight",IF(B1986&lt;30,"Overweight","Obesity")))</f>
        <v>Overweight</v>
      </c>
    </row>
    <row r="1987" spans="1:9" x14ac:dyDescent="0.25">
      <c r="A1987" s="7" t="s">
        <v>382</v>
      </c>
      <c r="B1987" s="7">
        <v>30.95</v>
      </c>
      <c r="C1987" s="7">
        <v>5.16</v>
      </c>
      <c r="D1987" s="7" t="s">
        <v>2380</v>
      </c>
      <c r="E1987" s="7" t="s">
        <v>2380</v>
      </c>
      <c r="F1987" s="7" t="s">
        <v>2383</v>
      </c>
      <c r="G1987" s="7">
        <f>IF('OG Medical Examinations'!G1987="No major surgery",0,VALUE('OG Medical Examinations'!G1987))</f>
        <v>1</v>
      </c>
      <c r="H1987" s="7" t="s">
        <v>2380</v>
      </c>
      <c r="I1987" s="7" t="str">
        <f t="shared" si="31"/>
        <v>Obesity</v>
      </c>
    </row>
    <row r="1988" spans="1:9" x14ac:dyDescent="0.25">
      <c r="A1988" s="7" t="s">
        <v>381</v>
      </c>
      <c r="B1988" s="7">
        <v>30.54</v>
      </c>
      <c r="C1988" s="7">
        <v>5</v>
      </c>
      <c r="D1988" s="7" t="s">
        <v>2380</v>
      </c>
      <c r="E1988" s="7" t="s">
        <v>2380</v>
      </c>
      <c r="F1988" s="7" t="s">
        <v>2383</v>
      </c>
      <c r="G1988" s="7">
        <f>IF('OG Medical Examinations'!G1988="No major surgery",0,VALUE('OG Medical Examinations'!G1988))</f>
        <v>1</v>
      </c>
      <c r="H1988" s="7" t="s">
        <v>2380</v>
      </c>
      <c r="I1988" s="7" t="str">
        <f t="shared" si="31"/>
        <v>Obesity</v>
      </c>
    </row>
    <row r="1989" spans="1:9" x14ac:dyDescent="0.25">
      <c r="A1989" s="7" t="s">
        <v>380</v>
      </c>
      <c r="B1989" s="7">
        <v>33.914999999999999</v>
      </c>
      <c r="C1989" s="7">
        <v>5.84</v>
      </c>
      <c r="D1989" s="7" t="s">
        <v>2383</v>
      </c>
      <c r="E1989" s="7" t="s">
        <v>2380</v>
      </c>
      <c r="F1989" s="7" t="s">
        <v>2380</v>
      </c>
      <c r="G1989" s="7">
        <f>IF('OG Medical Examinations'!G1989="No major surgery",0,VALUE('OG Medical Examinations'!G1989))</f>
        <v>0</v>
      </c>
      <c r="H1989" s="7" t="s">
        <v>2380</v>
      </c>
      <c r="I1989" s="7" t="str">
        <f t="shared" si="31"/>
        <v>Obesity</v>
      </c>
    </row>
    <row r="1990" spans="1:9" x14ac:dyDescent="0.25">
      <c r="A1990" s="7" t="s">
        <v>379</v>
      </c>
      <c r="B1990" s="7">
        <v>33.31</v>
      </c>
      <c r="C1990" s="7">
        <v>4.1900000000000004</v>
      </c>
      <c r="D1990" s="7" t="s">
        <v>2380</v>
      </c>
      <c r="E1990" s="7" t="s">
        <v>2380</v>
      </c>
      <c r="F1990" s="7" t="s">
        <v>2383</v>
      </c>
      <c r="G1990" s="7">
        <f>IF('OG Medical Examinations'!G1990="No major surgery",0,VALUE('OG Medical Examinations'!G1990))</f>
        <v>1</v>
      </c>
      <c r="H1990" s="7" t="s">
        <v>2380</v>
      </c>
      <c r="I1990" s="7" t="str">
        <f t="shared" si="31"/>
        <v>Obesity</v>
      </c>
    </row>
    <row r="1991" spans="1:9" x14ac:dyDescent="0.25">
      <c r="A1991" s="7" t="s">
        <v>378</v>
      </c>
      <c r="B1991" s="7">
        <v>25.745000000000001</v>
      </c>
      <c r="C1991" s="7">
        <v>4.62</v>
      </c>
      <c r="D1991" s="7" t="s">
        <v>2383</v>
      </c>
      <c r="E1991" s="7" t="s">
        <v>2380</v>
      </c>
      <c r="F1991" s="7" t="s">
        <v>2380</v>
      </c>
      <c r="G1991" s="7">
        <f>IF('OG Medical Examinations'!G1991="No major surgery",0,VALUE('OG Medical Examinations'!G1991))</f>
        <v>0</v>
      </c>
      <c r="H1991" s="7" t="s">
        <v>2380</v>
      </c>
      <c r="I1991" s="7" t="str">
        <f t="shared" si="31"/>
        <v>Overweight</v>
      </c>
    </row>
    <row r="1992" spans="1:9" x14ac:dyDescent="0.25">
      <c r="A1992" s="7" t="s">
        <v>377</v>
      </c>
      <c r="B1992" s="7">
        <v>37.1</v>
      </c>
      <c r="C1992" s="7">
        <v>6.24</v>
      </c>
      <c r="D1992" s="7" t="s">
        <v>2380</v>
      </c>
      <c r="E1992" s="7" t="s">
        <v>2380</v>
      </c>
      <c r="F1992" s="7" t="s">
        <v>2380</v>
      </c>
      <c r="G1992" s="7">
        <f>IF('OG Medical Examinations'!G1992="No major surgery",0,VALUE('OG Medical Examinations'!G1992))</f>
        <v>0</v>
      </c>
      <c r="H1992" s="7" t="s">
        <v>2380</v>
      </c>
      <c r="I1992" s="7" t="str">
        <f t="shared" si="31"/>
        <v>Obesity</v>
      </c>
    </row>
    <row r="1993" spans="1:9" x14ac:dyDescent="0.25">
      <c r="A1993" s="7" t="s">
        <v>376</v>
      </c>
      <c r="B1993" s="7">
        <v>35.435000000000002</v>
      </c>
      <c r="C1993" s="7">
        <v>5.81</v>
      </c>
      <c r="D1993" s="7" t="s">
        <v>2380</v>
      </c>
      <c r="E1993" s="7" t="s">
        <v>2380</v>
      </c>
      <c r="F1993" s="7" t="s">
        <v>2380</v>
      </c>
      <c r="G1993" s="7">
        <f>IF('OG Medical Examinations'!G1993="No major surgery",0,VALUE('OG Medical Examinations'!G1993))</f>
        <v>0</v>
      </c>
      <c r="H1993" s="7" t="s">
        <v>2380</v>
      </c>
      <c r="I1993" s="7" t="str">
        <f t="shared" si="31"/>
        <v>Obesity</v>
      </c>
    </row>
    <row r="1994" spans="1:9" x14ac:dyDescent="0.25">
      <c r="A1994" s="7" t="s">
        <v>375</v>
      </c>
      <c r="B1994" s="7">
        <v>20.399999999999999</v>
      </c>
      <c r="C1994" s="7">
        <v>4.83</v>
      </c>
      <c r="D1994" s="7" t="s">
        <v>2380</v>
      </c>
      <c r="E1994" s="7" t="s">
        <v>2380</v>
      </c>
      <c r="F1994" s="7" t="s">
        <v>2380</v>
      </c>
      <c r="G1994" s="7">
        <f>IF('OG Medical Examinations'!G1994="No major surgery",0,VALUE('OG Medical Examinations'!G1994))</f>
        <v>0</v>
      </c>
      <c r="H1994" s="7" t="s">
        <v>2380</v>
      </c>
      <c r="I1994" s="7" t="str">
        <f t="shared" si="31"/>
        <v>Normal Weight</v>
      </c>
    </row>
    <row r="1995" spans="1:9" x14ac:dyDescent="0.25">
      <c r="A1995" s="7" t="s">
        <v>374</v>
      </c>
      <c r="B1995" s="7">
        <v>42.13</v>
      </c>
      <c r="C1995" s="7">
        <v>5.72</v>
      </c>
      <c r="D1995" s="7" t="s">
        <v>2383</v>
      </c>
      <c r="E1995" s="7" t="s">
        <v>2380</v>
      </c>
      <c r="F1995" s="7" t="s">
        <v>2383</v>
      </c>
      <c r="G1995" s="7">
        <f>IF('OG Medical Examinations'!G1995="No major surgery",0,VALUE('OG Medical Examinations'!G1995))</f>
        <v>1</v>
      </c>
      <c r="H1995" s="7" t="s">
        <v>2380</v>
      </c>
      <c r="I1995" s="7" t="str">
        <f t="shared" si="31"/>
        <v>Obesity</v>
      </c>
    </row>
    <row r="1996" spans="1:9" x14ac:dyDescent="0.25">
      <c r="A1996" s="7" t="s">
        <v>373</v>
      </c>
      <c r="B1996" s="7">
        <v>33.99</v>
      </c>
      <c r="C1996" s="7">
        <v>4.83</v>
      </c>
      <c r="D1996" s="7" t="s">
        <v>2383</v>
      </c>
      <c r="E1996" s="7" t="s">
        <v>2380</v>
      </c>
      <c r="F1996" s="7" t="s">
        <v>2383</v>
      </c>
      <c r="G1996" s="7">
        <f>IF('OG Medical Examinations'!G1996="No major surgery",0,VALUE('OG Medical Examinations'!G1996))</f>
        <v>1</v>
      </c>
      <c r="H1996" s="7" t="s">
        <v>2380</v>
      </c>
      <c r="I1996" s="7" t="str">
        <f t="shared" si="31"/>
        <v>Obesity</v>
      </c>
    </row>
    <row r="1997" spans="1:9" x14ac:dyDescent="0.25">
      <c r="A1997" s="7" t="s">
        <v>372</v>
      </c>
      <c r="B1997" s="7">
        <v>28.594999999999999</v>
      </c>
      <c r="C1997" s="7">
        <v>4.1399999999999997</v>
      </c>
      <c r="D1997" s="7" t="s">
        <v>2383</v>
      </c>
      <c r="E1997" s="7" t="s">
        <v>2380</v>
      </c>
      <c r="F1997" s="7" t="s">
        <v>2383</v>
      </c>
      <c r="G1997" s="7">
        <f>IF('OG Medical Examinations'!G1997="No major surgery",0,VALUE('OG Medical Examinations'!G1997))</f>
        <v>1</v>
      </c>
      <c r="H1997" s="7" t="s">
        <v>2380</v>
      </c>
      <c r="I1997" s="7" t="str">
        <f t="shared" si="31"/>
        <v>Overweight</v>
      </c>
    </row>
    <row r="1998" spans="1:9" x14ac:dyDescent="0.25">
      <c r="A1998" s="7" t="s">
        <v>371</v>
      </c>
      <c r="B1998" s="7">
        <v>20.8</v>
      </c>
      <c r="C1998" s="7">
        <v>4.07</v>
      </c>
      <c r="D1998" s="7" t="s">
        <v>2383</v>
      </c>
      <c r="E1998" s="7" t="s">
        <v>2380</v>
      </c>
      <c r="F1998" s="7" t="s">
        <v>2383</v>
      </c>
      <c r="G1998" s="7">
        <f>IF('OG Medical Examinations'!G1998="No major surgery",0,VALUE('OG Medical Examinations'!G1998))</f>
        <v>1</v>
      </c>
      <c r="H1998" s="7" t="s">
        <v>2380</v>
      </c>
      <c r="I1998" s="7" t="str">
        <f t="shared" si="31"/>
        <v>Normal Weight</v>
      </c>
    </row>
    <row r="1999" spans="1:9" x14ac:dyDescent="0.25">
      <c r="A1999" s="7" t="s">
        <v>370</v>
      </c>
      <c r="B1999" s="7">
        <v>23.465</v>
      </c>
      <c r="C1999" s="7">
        <v>6.26</v>
      </c>
      <c r="D1999" s="7" t="s">
        <v>2383</v>
      </c>
      <c r="E1999" s="7" t="s">
        <v>2380</v>
      </c>
      <c r="F1999" s="7" t="s">
        <v>2383</v>
      </c>
      <c r="G1999" s="7">
        <f>IF('OG Medical Examinations'!G1999="No major surgery",0,VALUE('OG Medical Examinations'!G1999))</f>
        <v>1</v>
      </c>
      <c r="H1999" s="7" t="s">
        <v>2380</v>
      </c>
      <c r="I1999" s="7" t="str">
        <f t="shared" si="31"/>
        <v>Normal Weight</v>
      </c>
    </row>
    <row r="2000" spans="1:9" x14ac:dyDescent="0.25">
      <c r="A2000" s="7" t="s">
        <v>369</v>
      </c>
      <c r="B2000" s="7">
        <v>40.185000000000002</v>
      </c>
      <c r="C2000" s="7">
        <v>5.88</v>
      </c>
      <c r="D2000" s="7" t="s">
        <v>2383</v>
      </c>
      <c r="E2000" s="7" t="s">
        <v>2380</v>
      </c>
      <c r="F2000" s="7" t="s">
        <v>2380</v>
      </c>
      <c r="G2000" s="7">
        <f>IF('OG Medical Examinations'!G2000="No major surgery",0,VALUE('OG Medical Examinations'!G2000))</f>
        <v>0</v>
      </c>
      <c r="H2000" s="7" t="s">
        <v>2380</v>
      </c>
      <c r="I2000" s="7" t="str">
        <f t="shared" si="31"/>
        <v>Obesity</v>
      </c>
    </row>
    <row r="2001" spans="1:9" x14ac:dyDescent="0.25">
      <c r="A2001" s="7" t="s">
        <v>368</v>
      </c>
      <c r="B2001" s="7">
        <v>21.89</v>
      </c>
      <c r="C2001" s="7">
        <v>5.72</v>
      </c>
      <c r="D2001" s="7" t="s">
        <v>2383</v>
      </c>
      <c r="E2001" s="7" t="s">
        <v>2380</v>
      </c>
      <c r="F2001" s="7" t="s">
        <v>2380</v>
      </c>
      <c r="G2001" s="7">
        <f>IF('OG Medical Examinations'!G2001="No major surgery",0,VALUE('OG Medical Examinations'!G2001))</f>
        <v>0</v>
      </c>
      <c r="H2001" s="7" t="s">
        <v>2380</v>
      </c>
      <c r="I2001" s="7" t="str">
        <f t="shared" si="31"/>
        <v>Normal Weight</v>
      </c>
    </row>
    <row r="2002" spans="1:9" x14ac:dyDescent="0.25">
      <c r="A2002" s="7" t="s">
        <v>367</v>
      </c>
      <c r="B2002" s="7">
        <v>29.34</v>
      </c>
      <c r="C2002" s="7">
        <v>6.09</v>
      </c>
      <c r="D2002" s="7" t="s">
        <v>2383</v>
      </c>
      <c r="E2002" s="7" t="s">
        <v>2383</v>
      </c>
      <c r="F2002" s="7" t="s">
        <v>2380</v>
      </c>
      <c r="G2002" s="7">
        <f>IF('OG Medical Examinations'!G2002="No major surgery",0,VALUE('OG Medical Examinations'!G2002))</f>
        <v>2</v>
      </c>
      <c r="H2002" s="7" t="s">
        <v>2380</v>
      </c>
      <c r="I2002" s="7" t="str">
        <f t="shared" si="31"/>
        <v>Overweight</v>
      </c>
    </row>
    <row r="2003" spans="1:9" x14ac:dyDescent="0.25">
      <c r="A2003" s="7" t="s">
        <v>366</v>
      </c>
      <c r="B2003" s="7">
        <v>22.61</v>
      </c>
      <c r="C2003" s="7">
        <v>4.25</v>
      </c>
      <c r="D2003" s="7" t="s">
        <v>2383</v>
      </c>
      <c r="E2003" s="7" t="s">
        <v>2380</v>
      </c>
      <c r="F2003" s="7" t="s">
        <v>2380</v>
      </c>
      <c r="G2003" s="7">
        <f>IF('OG Medical Examinations'!G2003="No major surgery",0,VALUE('OG Medical Examinations'!G2003))</f>
        <v>0</v>
      </c>
      <c r="H2003" s="7" t="s">
        <v>2380</v>
      </c>
      <c r="I2003" s="7" t="str">
        <f t="shared" si="31"/>
        <v>Normal Weight</v>
      </c>
    </row>
    <row r="2004" spans="1:9" x14ac:dyDescent="0.25">
      <c r="A2004" s="7" t="s">
        <v>365</v>
      </c>
      <c r="B2004" s="7">
        <v>22.23</v>
      </c>
      <c r="C2004" s="7">
        <v>6.09</v>
      </c>
      <c r="D2004" s="7" t="s">
        <v>2383</v>
      </c>
      <c r="E2004" s="7" t="s">
        <v>2380</v>
      </c>
      <c r="F2004" s="7" t="s">
        <v>2380</v>
      </c>
      <c r="G2004" s="7">
        <f>IF('OG Medical Examinations'!G2004="No major surgery",0,VALUE('OG Medical Examinations'!G2004))</f>
        <v>0</v>
      </c>
      <c r="H2004" s="7" t="s">
        <v>2380</v>
      </c>
      <c r="I2004" s="7" t="str">
        <f t="shared" si="31"/>
        <v>Normal Weight</v>
      </c>
    </row>
    <row r="2005" spans="1:9" x14ac:dyDescent="0.25">
      <c r="A2005" s="7" t="s">
        <v>364</v>
      </c>
      <c r="B2005" s="7">
        <v>33.4</v>
      </c>
      <c r="C2005" s="7">
        <v>5.51</v>
      </c>
      <c r="D2005" s="7" t="s">
        <v>2380</v>
      </c>
      <c r="E2005" s="7" t="s">
        <v>2380</v>
      </c>
      <c r="F2005" s="7" t="s">
        <v>2380</v>
      </c>
      <c r="G2005" s="7">
        <f>IF('OG Medical Examinations'!G2005="No major surgery",0,VALUE('OG Medical Examinations'!G2005))</f>
        <v>0</v>
      </c>
      <c r="H2005" s="7" t="s">
        <v>2380</v>
      </c>
      <c r="I2005" s="7" t="str">
        <f t="shared" si="31"/>
        <v>Obesity</v>
      </c>
    </row>
    <row r="2006" spans="1:9" x14ac:dyDescent="0.25">
      <c r="A2006" s="7" t="s">
        <v>363</v>
      </c>
      <c r="B2006" s="7">
        <v>33.11</v>
      </c>
      <c r="C2006" s="7">
        <v>5.63</v>
      </c>
      <c r="D2006" s="7" t="s">
        <v>2380</v>
      </c>
      <c r="E2006" s="7" t="s">
        <v>2380</v>
      </c>
      <c r="F2006" s="7" t="s">
        <v>2380</v>
      </c>
      <c r="G2006" s="7">
        <f>IF('OG Medical Examinations'!G2006="No major surgery",0,VALUE('OG Medical Examinations'!G2006))</f>
        <v>0</v>
      </c>
      <c r="H2006" s="7" t="s">
        <v>2380</v>
      </c>
      <c r="I2006" s="7" t="str">
        <f t="shared" si="31"/>
        <v>Obesity</v>
      </c>
    </row>
    <row r="2007" spans="1:9" x14ac:dyDescent="0.25">
      <c r="A2007" s="7" t="s">
        <v>362</v>
      </c>
      <c r="B2007" s="7">
        <v>16.815000000000001</v>
      </c>
      <c r="C2007" s="7">
        <v>5.29</v>
      </c>
      <c r="D2007" s="7" t="s">
        <v>2383</v>
      </c>
      <c r="E2007" s="7" t="s">
        <v>2380</v>
      </c>
      <c r="F2007" s="7" t="s">
        <v>2380</v>
      </c>
      <c r="G2007" s="7">
        <f>IF('OG Medical Examinations'!G2007="No major surgery",0,VALUE('OG Medical Examinations'!G2007))</f>
        <v>0</v>
      </c>
      <c r="H2007" s="7" t="s">
        <v>2380</v>
      </c>
      <c r="I2007" s="7" t="str">
        <f t="shared" si="31"/>
        <v>Underweight</v>
      </c>
    </row>
    <row r="2008" spans="1:9" x14ac:dyDescent="0.25">
      <c r="A2008" s="7" t="s">
        <v>361</v>
      </c>
      <c r="B2008" s="7">
        <v>25.61</v>
      </c>
      <c r="C2008" s="7">
        <v>4</v>
      </c>
      <c r="D2008" s="7" t="s">
        <v>2380</v>
      </c>
      <c r="E2008" s="7" t="s">
        <v>2380</v>
      </c>
      <c r="F2008" s="7" t="s">
        <v>2383</v>
      </c>
      <c r="G2008" s="7">
        <f>IF('OG Medical Examinations'!G2008="No major surgery",0,VALUE('OG Medical Examinations'!G2008))</f>
        <v>1</v>
      </c>
      <c r="H2008" s="7" t="s">
        <v>2380</v>
      </c>
      <c r="I2008" s="7" t="str">
        <f t="shared" si="31"/>
        <v>Overweight</v>
      </c>
    </row>
    <row r="2009" spans="1:9" x14ac:dyDescent="0.25">
      <c r="A2009" s="7" t="s">
        <v>360</v>
      </c>
      <c r="B2009" s="7">
        <v>25.8</v>
      </c>
      <c r="C2009" s="7">
        <v>5.49</v>
      </c>
      <c r="D2009" s="7" t="s">
        <v>2380</v>
      </c>
      <c r="E2009" s="7" t="s">
        <v>2380</v>
      </c>
      <c r="F2009" s="7" t="s">
        <v>2380</v>
      </c>
      <c r="G2009" s="7">
        <f>IF('OG Medical Examinations'!G2009="No major surgery",0,VALUE('OG Medical Examinations'!G2009))</f>
        <v>0</v>
      </c>
      <c r="H2009" s="7" t="s">
        <v>2380</v>
      </c>
      <c r="I2009" s="7" t="str">
        <f t="shared" si="31"/>
        <v>Overweight</v>
      </c>
    </row>
    <row r="2010" spans="1:9" x14ac:dyDescent="0.25">
      <c r="A2010" s="7" t="s">
        <v>359</v>
      </c>
      <c r="B2010" s="7">
        <v>27.39</v>
      </c>
      <c r="C2010" s="7">
        <v>5.34</v>
      </c>
      <c r="D2010" s="7" t="s">
        <v>2380</v>
      </c>
      <c r="E2010" s="7" t="s">
        <v>2380</v>
      </c>
      <c r="F2010" s="7" t="s">
        <v>2380</v>
      </c>
      <c r="G2010" s="7">
        <f>IF('OG Medical Examinations'!G2010="No major surgery",0,VALUE('OG Medical Examinations'!G2010))</f>
        <v>0</v>
      </c>
      <c r="H2010" s="7" t="s">
        <v>2380</v>
      </c>
      <c r="I2010" s="7" t="str">
        <f t="shared" si="31"/>
        <v>Overweight</v>
      </c>
    </row>
    <row r="2011" spans="1:9" x14ac:dyDescent="0.25">
      <c r="A2011" s="7" t="s">
        <v>358</v>
      </c>
      <c r="B2011" s="7">
        <v>17.03</v>
      </c>
      <c r="C2011" s="7">
        <v>4.12</v>
      </c>
      <c r="D2011" s="7" t="s">
        <v>2380</v>
      </c>
      <c r="E2011" s="7" t="s">
        <v>2380</v>
      </c>
      <c r="F2011" s="7" t="s">
        <v>2380</v>
      </c>
      <c r="G2011" s="7">
        <f>IF('OG Medical Examinations'!G2011="No major surgery",0,VALUE('OG Medical Examinations'!G2011))</f>
        <v>1</v>
      </c>
      <c r="H2011" s="7" t="s">
        <v>2380</v>
      </c>
      <c r="I2011" s="7" t="str">
        <f t="shared" si="31"/>
        <v>Underweight</v>
      </c>
    </row>
    <row r="2012" spans="1:9" x14ac:dyDescent="0.25">
      <c r="A2012" s="7" t="s">
        <v>357</v>
      </c>
      <c r="B2012" s="7">
        <v>23.75</v>
      </c>
      <c r="C2012" s="7">
        <v>5.49</v>
      </c>
      <c r="D2012" s="7" t="s">
        <v>2383</v>
      </c>
      <c r="E2012" s="7" t="s">
        <v>2380</v>
      </c>
      <c r="F2012" s="7" t="s">
        <v>2380</v>
      </c>
      <c r="G2012" s="7">
        <f>IF('OG Medical Examinations'!G2012="No major surgery",0,VALUE('OG Medical Examinations'!G2012))</f>
        <v>0</v>
      </c>
      <c r="H2012" s="7" t="s">
        <v>2380</v>
      </c>
      <c r="I2012" s="7" t="str">
        <f t="shared" si="31"/>
        <v>Normal Weight</v>
      </c>
    </row>
    <row r="2013" spans="1:9" x14ac:dyDescent="0.25">
      <c r="A2013" s="7" t="s">
        <v>355</v>
      </c>
      <c r="B2013" s="7">
        <v>26.03</v>
      </c>
      <c r="C2013" s="7">
        <v>5.1100000000000003</v>
      </c>
      <c r="D2013" s="7" t="s">
        <v>2383</v>
      </c>
      <c r="E2013" s="7" t="s">
        <v>2380</v>
      </c>
      <c r="F2013" s="7" t="s">
        <v>2380</v>
      </c>
      <c r="G2013" s="7">
        <f>IF('OG Medical Examinations'!G2013="No major surgery",0,VALUE('OG Medical Examinations'!G2013))</f>
        <v>1</v>
      </c>
      <c r="H2013" s="7" t="s">
        <v>2380</v>
      </c>
      <c r="I2013" s="7" t="str">
        <f t="shared" si="31"/>
        <v>Overweight</v>
      </c>
    </row>
    <row r="2014" spans="1:9" x14ac:dyDescent="0.25">
      <c r="A2014" s="7" t="s">
        <v>354</v>
      </c>
      <c r="B2014" s="7">
        <v>16.079999999999998</v>
      </c>
      <c r="C2014" s="7">
        <v>5.94</v>
      </c>
      <c r="D2014" s="7" t="s">
        <v>2380</v>
      </c>
      <c r="E2014" s="7" t="s">
        <v>2380</v>
      </c>
      <c r="F2014" s="7" t="s">
        <v>2380</v>
      </c>
      <c r="G2014" s="7">
        <f>IF('OG Medical Examinations'!G2014="No major surgery",0,VALUE('OG Medical Examinations'!G2014))</f>
        <v>0</v>
      </c>
      <c r="H2014" s="7" t="s">
        <v>2380</v>
      </c>
      <c r="I2014" s="7" t="str">
        <f t="shared" si="31"/>
        <v>Underweight</v>
      </c>
    </row>
    <row r="2015" spans="1:9" x14ac:dyDescent="0.25">
      <c r="A2015" s="7" t="s">
        <v>353</v>
      </c>
      <c r="B2015" s="7">
        <v>30.875</v>
      </c>
      <c r="C2015" s="7">
        <v>5.54</v>
      </c>
      <c r="D2015" s="7" t="s">
        <v>2380</v>
      </c>
      <c r="E2015" s="7" t="s">
        <v>2380</v>
      </c>
      <c r="F2015" s="7" t="s">
        <v>2380</v>
      </c>
      <c r="G2015" s="7">
        <f>IF('OG Medical Examinations'!G2015="No major surgery",0,VALUE('OG Medical Examinations'!G2015))</f>
        <v>0</v>
      </c>
      <c r="H2015" s="7" t="s">
        <v>2380</v>
      </c>
      <c r="I2015" s="7" t="str">
        <f t="shared" si="31"/>
        <v>Obesity</v>
      </c>
    </row>
    <row r="2016" spans="1:9" x14ac:dyDescent="0.25">
      <c r="A2016" s="7" t="s">
        <v>352</v>
      </c>
      <c r="B2016" s="7">
        <v>31.79</v>
      </c>
      <c r="C2016" s="7">
        <v>7.09</v>
      </c>
      <c r="D2016" s="7" t="s">
        <v>2380</v>
      </c>
      <c r="E2016" s="7" t="s">
        <v>2380</v>
      </c>
      <c r="F2016" s="7" t="s">
        <v>2380</v>
      </c>
      <c r="G2016" s="7">
        <f>IF('OG Medical Examinations'!G2016="No major surgery",0,VALUE('OG Medical Examinations'!G2016))</f>
        <v>0</v>
      </c>
      <c r="H2016" s="7" t="s">
        <v>2380</v>
      </c>
      <c r="I2016" s="7" t="str">
        <f t="shared" si="31"/>
        <v>Obesity</v>
      </c>
    </row>
    <row r="2017" spans="1:9" x14ac:dyDescent="0.25">
      <c r="A2017" s="7" t="s">
        <v>351</v>
      </c>
      <c r="B2017" s="7">
        <v>28.48</v>
      </c>
      <c r="C2017" s="7">
        <v>6.22</v>
      </c>
      <c r="D2017" s="7" t="s">
        <v>2383</v>
      </c>
      <c r="E2017" s="7" t="s">
        <v>2380</v>
      </c>
      <c r="F2017" s="7" t="s">
        <v>2383</v>
      </c>
      <c r="G2017" s="7">
        <f>IF('OG Medical Examinations'!G2017="No major surgery",0,VALUE('OG Medical Examinations'!G2017))</f>
        <v>1</v>
      </c>
      <c r="H2017" s="7" t="s">
        <v>2380</v>
      </c>
      <c r="I2017" s="7" t="str">
        <f t="shared" si="31"/>
        <v>Overweight</v>
      </c>
    </row>
    <row r="2018" spans="1:9" x14ac:dyDescent="0.25">
      <c r="A2018" s="7" t="s">
        <v>350</v>
      </c>
      <c r="B2018" s="7">
        <v>26.6</v>
      </c>
      <c r="C2018" s="7">
        <v>4.33</v>
      </c>
      <c r="D2018" s="7" t="s">
        <v>2380</v>
      </c>
      <c r="E2018" s="7" t="s">
        <v>2380</v>
      </c>
      <c r="F2018" s="7" t="s">
        <v>2380</v>
      </c>
      <c r="G2018" s="7">
        <f>IF('OG Medical Examinations'!G2018="No major surgery",0,VALUE('OG Medical Examinations'!G2018))</f>
        <v>1</v>
      </c>
      <c r="H2018" s="7" t="s">
        <v>2380</v>
      </c>
      <c r="I2018" s="7" t="str">
        <f t="shared" si="31"/>
        <v>Overweight</v>
      </c>
    </row>
    <row r="2019" spans="1:9" x14ac:dyDescent="0.25">
      <c r="A2019" s="7" t="s">
        <v>349</v>
      </c>
      <c r="B2019" s="7">
        <v>25.27</v>
      </c>
      <c r="C2019" s="7">
        <v>5.83</v>
      </c>
      <c r="D2019" s="7" t="s">
        <v>2380</v>
      </c>
      <c r="E2019" s="7" t="s">
        <v>2380</v>
      </c>
      <c r="F2019" s="7" t="s">
        <v>2380</v>
      </c>
      <c r="G2019" s="7">
        <f>IF('OG Medical Examinations'!G2019="No major surgery",0,VALUE('OG Medical Examinations'!G2019))</f>
        <v>1</v>
      </c>
      <c r="H2019" s="7" t="s">
        <v>2380</v>
      </c>
      <c r="I2019" s="7" t="str">
        <f t="shared" si="31"/>
        <v>Overweight</v>
      </c>
    </row>
    <row r="2020" spans="1:9" x14ac:dyDescent="0.25">
      <c r="A2020" s="7" t="s">
        <v>348</v>
      </c>
      <c r="B2020" s="7">
        <v>34.484999999999999</v>
      </c>
      <c r="C2020" s="7">
        <v>4.7</v>
      </c>
      <c r="D2020" s="7" t="s">
        <v>2383</v>
      </c>
      <c r="E2020" s="7" t="s">
        <v>2380</v>
      </c>
      <c r="F2020" s="7" t="s">
        <v>2383</v>
      </c>
      <c r="G2020" s="7">
        <f>IF('OG Medical Examinations'!G2020="No major surgery",0,VALUE('OG Medical Examinations'!G2020))</f>
        <v>1</v>
      </c>
      <c r="H2020" s="7" t="s">
        <v>2380</v>
      </c>
      <c r="I2020" s="7" t="str">
        <f t="shared" si="31"/>
        <v>Obesity</v>
      </c>
    </row>
    <row r="2021" spans="1:9" x14ac:dyDescent="0.25">
      <c r="A2021" s="7" t="s">
        <v>347</v>
      </c>
      <c r="B2021" s="7">
        <v>15.57</v>
      </c>
      <c r="C2021" s="7">
        <v>4.07</v>
      </c>
      <c r="D2021" s="7" t="s">
        <v>2383</v>
      </c>
      <c r="E2021" s="7" t="s">
        <v>2380</v>
      </c>
      <c r="F2021" s="7" t="s">
        <v>2380</v>
      </c>
      <c r="G2021" s="7">
        <f>IF('OG Medical Examinations'!G2021="No major surgery",0,VALUE('OG Medical Examinations'!G2021))</f>
        <v>1</v>
      </c>
      <c r="H2021" s="7" t="s">
        <v>2380</v>
      </c>
      <c r="I2021" s="7" t="str">
        <f t="shared" si="31"/>
        <v>Underweight</v>
      </c>
    </row>
    <row r="2022" spans="1:9" x14ac:dyDescent="0.25">
      <c r="A2022" s="7" t="s">
        <v>346</v>
      </c>
      <c r="B2022" s="7">
        <v>30.36</v>
      </c>
      <c r="C2022" s="7">
        <v>9.39</v>
      </c>
      <c r="D2022" s="7" t="s">
        <v>2380</v>
      </c>
      <c r="E2022" s="7" t="s">
        <v>2380</v>
      </c>
      <c r="F2022" s="7" t="s">
        <v>2380</v>
      </c>
      <c r="G2022" s="7">
        <f>IF('OG Medical Examinations'!G2022="No major surgery",0,VALUE('OG Medical Examinations'!G2022))</f>
        <v>0</v>
      </c>
      <c r="H2022" s="7" t="s">
        <v>2380</v>
      </c>
      <c r="I2022" s="7" t="str">
        <f t="shared" si="31"/>
        <v>Obesity</v>
      </c>
    </row>
    <row r="2023" spans="1:9" x14ac:dyDescent="0.25">
      <c r="A2023" s="7" t="s">
        <v>345</v>
      </c>
      <c r="B2023" s="7">
        <v>19.37</v>
      </c>
      <c r="C2023" s="7">
        <v>4.18</v>
      </c>
      <c r="D2023" s="7" t="s">
        <v>2380</v>
      </c>
      <c r="E2023" s="7" t="s">
        <v>2380</v>
      </c>
      <c r="F2023" s="7" t="s">
        <v>2380</v>
      </c>
      <c r="G2023" s="7">
        <f>IF('OG Medical Examinations'!G2023="No major surgery",0,VALUE('OG Medical Examinations'!G2023))</f>
        <v>0</v>
      </c>
      <c r="H2023" s="7" t="s">
        <v>2380</v>
      </c>
      <c r="I2023" s="7" t="str">
        <f t="shared" si="31"/>
        <v>Normal Weight</v>
      </c>
    </row>
    <row r="2024" spans="1:9" x14ac:dyDescent="0.25">
      <c r="A2024" s="7" t="s">
        <v>344</v>
      </c>
      <c r="B2024" s="7">
        <v>16.71</v>
      </c>
      <c r="C2024" s="7">
        <v>4.18</v>
      </c>
      <c r="D2024" s="7" t="s">
        <v>2380</v>
      </c>
      <c r="E2024" s="7" t="s">
        <v>2380</v>
      </c>
      <c r="F2024" s="7" t="s">
        <v>2380</v>
      </c>
      <c r="G2024" s="7">
        <f>IF('OG Medical Examinations'!G2024="No major surgery",0,VALUE('OG Medical Examinations'!G2024))</f>
        <v>1</v>
      </c>
      <c r="H2024" s="7" t="s">
        <v>2380</v>
      </c>
      <c r="I2024" s="7" t="str">
        <f t="shared" si="31"/>
        <v>Underweight</v>
      </c>
    </row>
    <row r="2025" spans="1:9" x14ac:dyDescent="0.25">
      <c r="A2025" s="7" t="s">
        <v>343</v>
      </c>
      <c r="B2025" s="7">
        <v>24.1</v>
      </c>
      <c r="C2025" s="7">
        <v>4.4000000000000004</v>
      </c>
      <c r="D2025" s="7" t="s">
        <v>2383</v>
      </c>
      <c r="E2025" s="7" t="s">
        <v>2380</v>
      </c>
      <c r="F2025" s="7" t="s">
        <v>2380</v>
      </c>
      <c r="G2025" s="7">
        <f>IF('OG Medical Examinations'!G2025="No major surgery",0,VALUE('OG Medical Examinations'!G2025))</f>
        <v>1</v>
      </c>
      <c r="H2025" s="7" t="s">
        <v>2380</v>
      </c>
      <c r="I2025" s="7" t="str">
        <f t="shared" si="31"/>
        <v>Normal Weight</v>
      </c>
    </row>
    <row r="2026" spans="1:9" x14ac:dyDescent="0.25">
      <c r="A2026" s="7" t="s">
        <v>342</v>
      </c>
      <c r="B2026" s="7">
        <v>29.77</v>
      </c>
      <c r="C2026" s="7">
        <v>9.9</v>
      </c>
      <c r="D2026" s="7" t="s">
        <v>2380</v>
      </c>
      <c r="E2026" s="7" t="s">
        <v>2380</v>
      </c>
      <c r="F2026" s="7" t="s">
        <v>2380</v>
      </c>
      <c r="G2026" s="7">
        <f>IF('OG Medical Examinations'!G2026="No major surgery",0,VALUE('OG Medical Examinations'!G2026))</f>
        <v>0</v>
      </c>
      <c r="H2026" s="7" t="s">
        <v>2380</v>
      </c>
      <c r="I2026" s="7" t="str">
        <f t="shared" si="31"/>
        <v>Overweight</v>
      </c>
    </row>
    <row r="2027" spans="1:9" x14ac:dyDescent="0.25">
      <c r="A2027" s="7" t="s">
        <v>341</v>
      </c>
      <c r="B2027" s="7">
        <v>46.53</v>
      </c>
      <c r="C2027" s="7">
        <v>4.84</v>
      </c>
      <c r="D2027" s="7" t="s">
        <v>2383</v>
      </c>
      <c r="E2027" s="7" t="s">
        <v>2380</v>
      </c>
      <c r="F2027" s="7" t="s">
        <v>2380</v>
      </c>
      <c r="G2027" s="7">
        <f>IF('OG Medical Examinations'!G2027="No major surgery",0,VALUE('OG Medical Examinations'!G2027))</f>
        <v>0</v>
      </c>
      <c r="H2027" s="7" t="s">
        <v>2380</v>
      </c>
      <c r="I2027" s="7" t="str">
        <f t="shared" si="31"/>
        <v>Obesity</v>
      </c>
    </row>
    <row r="2028" spans="1:9" x14ac:dyDescent="0.25">
      <c r="A2028" s="7" t="s">
        <v>340</v>
      </c>
      <c r="B2028" s="7">
        <v>23.4</v>
      </c>
      <c r="C2028" s="7">
        <v>5.53</v>
      </c>
      <c r="D2028" s="7" t="s">
        <v>2380</v>
      </c>
      <c r="E2028" s="7" t="s">
        <v>2380</v>
      </c>
      <c r="F2028" s="7" t="s">
        <v>2383</v>
      </c>
      <c r="G2028" s="7">
        <f>IF('OG Medical Examinations'!G2028="No major surgery",0,VALUE('OG Medical Examinations'!G2028))</f>
        <v>1</v>
      </c>
      <c r="H2028" s="7" t="s">
        <v>2380</v>
      </c>
      <c r="I2028" s="7" t="str">
        <f t="shared" si="31"/>
        <v>Normal Weight</v>
      </c>
    </row>
    <row r="2029" spans="1:9" x14ac:dyDescent="0.25">
      <c r="A2029" s="7" t="s">
        <v>339</v>
      </c>
      <c r="B2029" s="7">
        <v>30</v>
      </c>
      <c r="C2029" s="7">
        <v>4.33</v>
      </c>
      <c r="D2029" s="7" t="s">
        <v>2383</v>
      </c>
      <c r="E2029" s="7" t="s">
        <v>2380</v>
      </c>
      <c r="F2029" s="7" t="s">
        <v>2380</v>
      </c>
      <c r="G2029" s="7">
        <f>IF('OG Medical Examinations'!G2029="No major surgery",0,VALUE('OG Medical Examinations'!G2029))</f>
        <v>0</v>
      </c>
      <c r="H2029" s="7" t="s">
        <v>2380</v>
      </c>
      <c r="I2029" s="7" t="str">
        <f t="shared" si="31"/>
        <v>Obesity</v>
      </c>
    </row>
    <row r="2030" spans="1:9" x14ac:dyDescent="0.25">
      <c r="A2030" s="7" t="s">
        <v>338</v>
      </c>
      <c r="B2030" s="7">
        <v>29.15</v>
      </c>
      <c r="C2030" s="7">
        <v>4.91</v>
      </c>
      <c r="D2030" s="7" t="s">
        <v>2383</v>
      </c>
      <c r="E2030" s="7" t="s">
        <v>2380</v>
      </c>
      <c r="F2030" s="7" t="s">
        <v>2380</v>
      </c>
      <c r="G2030" s="7">
        <f>IF('OG Medical Examinations'!G2030="No major surgery",0,VALUE('OG Medical Examinations'!G2030))</f>
        <v>0</v>
      </c>
      <c r="H2030" s="7" t="s">
        <v>2380</v>
      </c>
      <c r="I2030" s="7" t="str">
        <f t="shared" si="31"/>
        <v>Overweight</v>
      </c>
    </row>
    <row r="2031" spans="1:9" x14ac:dyDescent="0.25">
      <c r="A2031" s="7" t="s">
        <v>337</v>
      </c>
      <c r="B2031" s="7">
        <v>34.865000000000002</v>
      </c>
      <c r="C2031" s="7">
        <v>4.8</v>
      </c>
      <c r="D2031" s="7" t="s">
        <v>2380</v>
      </c>
      <c r="E2031" s="7" t="s">
        <v>2380</v>
      </c>
      <c r="F2031" s="7" t="s">
        <v>2380</v>
      </c>
      <c r="G2031" s="7">
        <f>IF('OG Medical Examinations'!G2031="No major surgery",0,VALUE('OG Medical Examinations'!G2031))</f>
        <v>0</v>
      </c>
      <c r="H2031" s="7" t="s">
        <v>2380</v>
      </c>
      <c r="I2031" s="7" t="str">
        <f t="shared" si="31"/>
        <v>Obesity</v>
      </c>
    </row>
    <row r="2032" spans="1:9" x14ac:dyDescent="0.25">
      <c r="A2032" s="7" t="s">
        <v>336</v>
      </c>
      <c r="B2032" s="7">
        <v>28.12</v>
      </c>
      <c r="C2032" s="7">
        <v>5.55</v>
      </c>
      <c r="D2032" s="7" t="s">
        <v>2383</v>
      </c>
      <c r="E2032" s="7" t="s">
        <v>2383</v>
      </c>
      <c r="F2032" s="7" t="s">
        <v>2380</v>
      </c>
      <c r="G2032" s="7">
        <f>IF('OG Medical Examinations'!G2032="No major surgery",0,VALUE('OG Medical Examinations'!G2032))</f>
        <v>2</v>
      </c>
      <c r="H2032" s="7" t="s">
        <v>2380</v>
      </c>
      <c r="I2032" s="7" t="str">
        <f t="shared" si="31"/>
        <v>Overweight</v>
      </c>
    </row>
    <row r="2033" spans="1:9" x14ac:dyDescent="0.25">
      <c r="A2033" s="7" t="s">
        <v>335</v>
      </c>
      <c r="B2033" s="7">
        <v>29.45</v>
      </c>
      <c r="C2033" s="7">
        <v>5.24</v>
      </c>
      <c r="D2033" s="7" t="s">
        <v>2383</v>
      </c>
      <c r="E2033" s="7" t="s">
        <v>2380</v>
      </c>
      <c r="F2033" s="7" t="s">
        <v>2380</v>
      </c>
      <c r="G2033" s="7">
        <f>IF('OG Medical Examinations'!G2033="No major surgery",0,VALUE('OG Medical Examinations'!G2033))</f>
        <v>0</v>
      </c>
      <c r="H2033" s="7" t="s">
        <v>2380</v>
      </c>
      <c r="I2033" s="7" t="str">
        <f t="shared" si="31"/>
        <v>Overweight</v>
      </c>
    </row>
    <row r="2034" spans="1:9" x14ac:dyDescent="0.25">
      <c r="A2034" s="7" t="s">
        <v>334</v>
      </c>
      <c r="B2034" s="7">
        <v>27.94</v>
      </c>
      <c r="C2034" s="7">
        <v>6.08</v>
      </c>
      <c r="D2034" s="7" t="s">
        <v>2380</v>
      </c>
      <c r="E2034" s="7" t="s">
        <v>2380</v>
      </c>
      <c r="F2034" s="7" t="s">
        <v>2383</v>
      </c>
      <c r="G2034" s="7">
        <f>IF('OG Medical Examinations'!G2034="No major surgery",0,VALUE('OG Medical Examinations'!G2034))</f>
        <v>1</v>
      </c>
      <c r="H2034" s="7" t="s">
        <v>2380</v>
      </c>
      <c r="I2034" s="7" t="str">
        <f t="shared" si="31"/>
        <v>Overweight</v>
      </c>
    </row>
    <row r="2035" spans="1:9" x14ac:dyDescent="0.25">
      <c r="A2035" s="7" t="s">
        <v>333</v>
      </c>
      <c r="B2035" s="7">
        <v>27.2</v>
      </c>
      <c r="C2035" s="7">
        <v>5.83</v>
      </c>
      <c r="D2035" s="7" t="s">
        <v>2380</v>
      </c>
      <c r="E2035" s="7" t="s">
        <v>2380</v>
      </c>
      <c r="F2035" s="7" t="s">
        <v>2383</v>
      </c>
      <c r="G2035" s="7">
        <f>IF('OG Medical Examinations'!G2035="No major surgery",0,VALUE('OG Medical Examinations'!G2035))</f>
        <v>1</v>
      </c>
      <c r="H2035" s="7" t="s">
        <v>2380</v>
      </c>
      <c r="I2035" s="7" t="str">
        <f t="shared" si="31"/>
        <v>Overweight</v>
      </c>
    </row>
    <row r="2036" spans="1:9" x14ac:dyDescent="0.25">
      <c r="A2036" s="7" t="s">
        <v>332</v>
      </c>
      <c r="B2036" s="7">
        <v>33.344999999999999</v>
      </c>
      <c r="C2036" s="7">
        <v>4.29</v>
      </c>
      <c r="D2036" s="7" t="s">
        <v>2380</v>
      </c>
      <c r="E2036" s="7" t="s">
        <v>2380</v>
      </c>
      <c r="F2036" s="7" t="s">
        <v>2380</v>
      </c>
      <c r="G2036" s="7">
        <f>IF('OG Medical Examinations'!G2036="No major surgery",0,VALUE('OG Medical Examinations'!G2036))</f>
        <v>1</v>
      </c>
      <c r="H2036" s="7" t="s">
        <v>2380</v>
      </c>
      <c r="I2036" s="7" t="str">
        <f t="shared" si="31"/>
        <v>Obesity</v>
      </c>
    </row>
    <row r="2037" spans="1:9" x14ac:dyDescent="0.25">
      <c r="A2037" s="7" t="s">
        <v>331</v>
      </c>
      <c r="B2037" s="7">
        <v>29.925000000000001</v>
      </c>
      <c r="C2037" s="7">
        <v>5.3</v>
      </c>
      <c r="D2037" s="7" t="s">
        <v>2380</v>
      </c>
      <c r="E2037" s="7" t="s">
        <v>2380</v>
      </c>
      <c r="F2037" s="7" t="s">
        <v>2380</v>
      </c>
      <c r="G2037" s="7">
        <f>IF('OG Medical Examinations'!G2037="No major surgery",0,VALUE('OG Medical Examinations'!G2037))</f>
        <v>1</v>
      </c>
      <c r="H2037" s="7" t="s">
        <v>2380</v>
      </c>
      <c r="I2037" s="7" t="str">
        <f t="shared" si="31"/>
        <v>Overweight</v>
      </c>
    </row>
    <row r="2038" spans="1:9" x14ac:dyDescent="0.25">
      <c r="A2038" s="7" t="s">
        <v>330</v>
      </c>
      <c r="B2038" s="7">
        <v>24.225000000000001</v>
      </c>
      <c r="C2038" s="7">
        <v>4.42</v>
      </c>
      <c r="D2038" s="7" t="s">
        <v>2380</v>
      </c>
      <c r="E2038" s="7" t="s">
        <v>2380</v>
      </c>
      <c r="F2038" s="7" t="s">
        <v>2380</v>
      </c>
      <c r="G2038" s="7">
        <f>IF('OG Medical Examinations'!G2038="No major surgery",0,VALUE('OG Medical Examinations'!G2038))</f>
        <v>1</v>
      </c>
      <c r="H2038" s="7" t="s">
        <v>2380</v>
      </c>
      <c r="I2038" s="7" t="str">
        <f t="shared" si="31"/>
        <v>Normal Weight</v>
      </c>
    </row>
    <row r="2039" spans="1:9" x14ac:dyDescent="0.25">
      <c r="A2039" s="7" t="s">
        <v>329</v>
      </c>
      <c r="B2039" s="7">
        <v>29.68</v>
      </c>
      <c r="C2039" s="7">
        <v>5.68</v>
      </c>
      <c r="D2039" s="7" t="s">
        <v>2380</v>
      </c>
      <c r="E2039" s="7" t="s">
        <v>2383</v>
      </c>
      <c r="F2039" s="7" t="s">
        <v>2380</v>
      </c>
      <c r="G2039" s="7">
        <f>IF('OG Medical Examinations'!G2039="No major surgery",0,VALUE('OG Medical Examinations'!G2039))</f>
        <v>1</v>
      </c>
      <c r="H2039" s="7" t="s">
        <v>2380</v>
      </c>
      <c r="I2039" s="7" t="str">
        <f t="shared" si="31"/>
        <v>Overweight</v>
      </c>
    </row>
    <row r="2040" spans="1:9" x14ac:dyDescent="0.25">
      <c r="A2040" s="7" t="s">
        <v>328</v>
      </c>
      <c r="B2040" s="7">
        <v>20.614999999999998</v>
      </c>
      <c r="C2040" s="7">
        <v>6.05</v>
      </c>
      <c r="D2040" s="7" t="s">
        <v>2380</v>
      </c>
      <c r="E2040" s="7" t="s">
        <v>2380</v>
      </c>
      <c r="F2040" s="7" t="s">
        <v>2383</v>
      </c>
      <c r="G2040" s="7">
        <f>IF('OG Medical Examinations'!G2040="No major surgery",0,VALUE('OG Medical Examinations'!G2040))</f>
        <v>1</v>
      </c>
      <c r="H2040" s="7" t="s">
        <v>2380</v>
      </c>
      <c r="I2040" s="7" t="str">
        <f t="shared" si="31"/>
        <v>Normal Weight</v>
      </c>
    </row>
    <row r="2041" spans="1:9" x14ac:dyDescent="0.25">
      <c r="A2041" s="7" t="s">
        <v>327</v>
      </c>
      <c r="B2041" s="7">
        <v>32.119999999999997</v>
      </c>
      <c r="C2041" s="7">
        <v>5.33</v>
      </c>
      <c r="D2041" s="7" t="s">
        <v>2380</v>
      </c>
      <c r="E2041" s="7" t="s">
        <v>2383</v>
      </c>
      <c r="F2041" s="7" t="s">
        <v>2380</v>
      </c>
      <c r="G2041" s="7">
        <f>IF('OG Medical Examinations'!G2041="No major surgery",0,VALUE('OG Medical Examinations'!G2041))</f>
        <v>1</v>
      </c>
      <c r="H2041" s="7" t="s">
        <v>2380</v>
      </c>
      <c r="I2041" s="7" t="str">
        <f t="shared" si="31"/>
        <v>Obesity</v>
      </c>
    </row>
    <row r="2042" spans="1:9" x14ac:dyDescent="0.25">
      <c r="A2042" s="7" t="s">
        <v>326</v>
      </c>
      <c r="B2042" s="7">
        <v>27.36</v>
      </c>
      <c r="C2042" s="7">
        <v>6.22</v>
      </c>
      <c r="D2042" s="7" t="s">
        <v>2380</v>
      </c>
      <c r="E2042" s="7" t="s">
        <v>2380</v>
      </c>
      <c r="F2042" s="7" t="s">
        <v>2380</v>
      </c>
      <c r="G2042" s="7">
        <f>IF('OG Medical Examinations'!G2042="No major surgery",0,VALUE('OG Medical Examinations'!G2042))</f>
        <v>0</v>
      </c>
      <c r="H2042" s="7" t="s">
        <v>2380</v>
      </c>
      <c r="I2042" s="7" t="str">
        <f t="shared" si="31"/>
        <v>Overweight</v>
      </c>
    </row>
    <row r="2043" spans="1:9" x14ac:dyDescent="0.25">
      <c r="A2043" s="7" t="s">
        <v>325</v>
      </c>
      <c r="B2043" s="7">
        <v>17.385000000000002</v>
      </c>
      <c r="C2043" s="7">
        <v>5.84</v>
      </c>
      <c r="D2043" s="7" t="s">
        <v>2380</v>
      </c>
      <c r="E2043" s="7" t="s">
        <v>2380</v>
      </c>
      <c r="F2043" s="7" t="s">
        <v>2380</v>
      </c>
      <c r="G2043" s="7">
        <f>IF('OG Medical Examinations'!G2043="No major surgery",0,VALUE('OG Medical Examinations'!G2043))</f>
        <v>0</v>
      </c>
      <c r="H2043" s="7" t="s">
        <v>2380</v>
      </c>
      <c r="I2043" s="7" t="str">
        <f t="shared" si="31"/>
        <v>Underweight</v>
      </c>
    </row>
    <row r="2044" spans="1:9" x14ac:dyDescent="0.25">
      <c r="A2044" s="7" t="s">
        <v>324</v>
      </c>
      <c r="B2044" s="7">
        <v>30.13</v>
      </c>
      <c r="C2044" s="7">
        <v>5.71</v>
      </c>
      <c r="D2044" s="7" t="s">
        <v>2380</v>
      </c>
      <c r="E2044" s="7" t="s">
        <v>2383</v>
      </c>
      <c r="F2044" s="7" t="s">
        <v>2380</v>
      </c>
      <c r="G2044" s="7">
        <f>IF('OG Medical Examinations'!G2044="No major surgery",0,VALUE('OG Medical Examinations'!G2044))</f>
        <v>1</v>
      </c>
      <c r="H2044" s="7" t="s">
        <v>2380</v>
      </c>
      <c r="I2044" s="7" t="str">
        <f t="shared" si="31"/>
        <v>Obesity</v>
      </c>
    </row>
    <row r="2045" spans="1:9" x14ac:dyDescent="0.25">
      <c r="A2045" s="7" t="s">
        <v>323</v>
      </c>
      <c r="B2045" s="7">
        <v>25.44</v>
      </c>
      <c r="C2045" s="7">
        <v>6.04</v>
      </c>
      <c r="D2045" s="7" t="s">
        <v>2383</v>
      </c>
      <c r="E2045" s="7" t="s">
        <v>2380</v>
      </c>
      <c r="F2045" s="7" t="s">
        <v>2383</v>
      </c>
      <c r="G2045" s="7">
        <f>IF('OG Medical Examinations'!G2045="No major surgery",0,VALUE('OG Medical Examinations'!G2045))</f>
        <v>1</v>
      </c>
      <c r="H2045" s="7" t="s">
        <v>2380</v>
      </c>
      <c r="I2045" s="7" t="str">
        <f t="shared" si="31"/>
        <v>Overweight</v>
      </c>
    </row>
    <row r="2046" spans="1:9" x14ac:dyDescent="0.25">
      <c r="A2046" s="7" t="s">
        <v>322</v>
      </c>
      <c r="B2046" s="7">
        <v>39.805</v>
      </c>
      <c r="C2046" s="7">
        <v>4.38</v>
      </c>
      <c r="D2046" s="7" t="s">
        <v>2380</v>
      </c>
      <c r="E2046" s="7" t="s">
        <v>2383</v>
      </c>
      <c r="F2046" s="7" t="s">
        <v>2380</v>
      </c>
      <c r="G2046" s="7">
        <f>IF('OG Medical Examinations'!G2046="No major surgery",0,VALUE('OG Medical Examinations'!G2046))</f>
        <v>1</v>
      </c>
      <c r="H2046" s="7" t="s">
        <v>2380</v>
      </c>
      <c r="I2046" s="7" t="str">
        <f t="shared" si="31"/>
        <v>Obesity</v>
      </c>
    </row>
    <row r="2047" spans="1:9" x14ac:dyDescent="0.25">
      <c r="A2047" s="7" t="s">
        <v>321</v>
      </c>
      <c r="B2047" s="7">
        <v>30.4</v>
      </c>
      <c r="C2047" s="7">
        <v>5.56</v>
      </c>
      <c r="D2047" s="7" t="s">
        <v>2383</v>
      </c>
      <c r="E2047" s="7" t="s">
        <v>2383</v>
      </c>
      <c r="F2047" s="7" t="s">
        <v>2380</v>
      </c>
      <c r="G2047" s="7">
        <f>IF('OG Medical Examinations'!G2047="No major surgery",0,VALUE('OG Medical Examinations'!G2047))</f>
        <v>1</v>
      </c>
      <c r="H2047" s="7" t="s">
        <v>2380</v>
      </c>
      <c r="I2047" s="7" t="str">
        <f t="shared" si="31"/>
        <v>Obesity</v>
      </c>
    </row>
    <row r="2048" spans="1:9" x14ac:dyDescent="0.25">
      <c r="A2048" s="7" t="s">
        <v>320</v>
      </c>
      <c r="B2048" s="7">
        <v>23.18</v>
      </c>
      <c r="C2048" s="7">
        <v>4.24</v>
      </c>
      <c r="D2048" s="7" t="s">
        <v>2380</v>
      </c>
      <c r="E2048" s="7" t="s">
        <v>2383</v>
      </c>
      <c r="F2048" s="7" t="s">
        <v>2380</v>
      </c>
      <c r="G2048" s="7">
        <f>IF('OG Medical Examinations'!G2048="No major surgery",0,VALUE('OG Medical Examinations'!G2048))</f>
        <v>1</v>
      </c>
      <c r="H2048" s="7" t="s">
        <v>2380</v>
      </c>
      <c r="I2048" s="7" t="str">
        <f t="shared" si="31"/>
        <v>Normal Weight</v>
      </c>
    </row>
    <row r="2049" spans="1:9" x14ac:dyDescent="0.25">
      <c r="A2049" s="7" t="s">
        <v>319</v>
      </c>
      <c r="B2049" s="7">
        <v>39.615000000000002</v>
      </c>
      <c r="C2049" s="7">
        <v>6.32</v>
      </c>
      <c r="D2049" s="7" t="s">
        <v>2380</v>
      </c>
      <c r="E2049" s="7" t="s">
        <v>2380</v>
      </c>
      <c r="F2049" s="7" t="s">
        <v>2383</v>
      </c>
      <c r="G2049" s="7">
        <f>IF('OG Medical Examinations'!G2049="No major surgery",0,VALUE('OG Medical Examinations'!G2049))</f>
        <v>1</v>
      </c>
      <c r="H2049" s="7" t="s">
        <v>2380</v>
      </c>
      <c r="I2049" s="7" t="str">
        <f t="shared" si="31"/>
        <v>Obesity</v>
      </c>
    </row>
    <row r="2050" spans="1:9" x14ac:dyDescent="0.25">
      <c r="A2050" s="7" t="s">
        <v>318</v>
      </c>
      <c r="B2050" s="7">
        <v>30.59</v>
      </c>
      <c r="C2050" s="7">
        <v>6.3</v>
      </c>
      <c r="D2050" s="7" t="s">
        <v>2383</v>
      </c>
      <c r="E2050" s="7" t="s">
        <v>2380</v>
      </c>
      <c r="F2050" s="7" t="s">
        <v>2383</v>
      </c>
      <c r="G2050" s="7">
        <f>IF('OG Medical Examinations'!G2050="No major surgery",0,VALUE('OG Medical Examinations'!G2050))</f>
        <v>1</v>
      </c>
      <c r="H2050" s="7" t="s">
        <v>2380</v>
      </c>
      <c r="I2050" s="7" t="str">
        <f t="shared" ref="I2050:I2113" si="32">IF(B2050&lt;18.5,"Underweight",IF(B2050&lt;25,"Normal Weight",IF(B2050&lt;30,"Overweight","Obesity")))</f>
        <v>Obesity</v>
      </c>
    </row>
    <row r="2051" spans="1:9" x14ac:dyDescent="0.25">
      <c r="A2051" s="7" t="s">
        <v>317</v>
      </c>
      <c r="B2051" s="7">
        <v>16.72</v>
      </c>
      <c r="C2051" s="7">
        <v>4.38</v>
      </c>
      <c r="D2051" s="7" t="s">
        <v>2383</v>
      </c>
      <c r="E2051" s="7" t="s">
        <v>2380</v>
      </c>
      <c r="F2051" s="7" t="s">
        <v>2380</v>
      </c>
      <c r="G2051" s="7">
        <f>IF('OG Medical Examinations'!G2051="No major surgery",0,VALUE('OG Medical Examinations'!G2051))</f>
        <v>1</v>
      </c>
      <c r="H2051" s="7" t="s">
        <v>2380</v>
      </c>
      <c r="I2051" s="7" t="str">
        <f t="shared" si="32"/>
        <v>Underweight</v>
      </c>
    </row>
    <row r="2052" spans="1:9" x14ac:dyDescent="0.25">
      <c r="A2052" s="7" t="s">
        <v>316</v>
      </c>
      <c r="B2052" s="7">
        <v>26.22</v>
      </c>
      <c r="C2052" s="7">
        <v>4.6500000000000004</v>
      </c>
      <c r="D2052" s="7" t="s">
        <v>2383</v>
      </c>
      <c r="E2052" s="7" t="s">
        <v>2380</v>
      </c>
      <c r="F2052" s="7" t="s">
        <v>2383</v>
      </c>
      <c r="G2052" s="7">
        <f>IF('OG Medical Examinations'!G2052="No major surgery",0,VALUE('OG Medical Examinations'!G2052))</f>
        <v>1</v>
      </c>
      <c r="H2052" s="7" t="s">
        <v>2380</v>
      </c>
      <c r="I2052" s="7" t="str">
        <f t="shared" si="32"/>
        <v>Overweight</v>
      </c>
    </row>
    <row r="2053" spans="1:9" x14ac:dyDescent="0.25">
      <c r="A2053" s="7" t="s">
        <v>315</v>
      </c>
      <c r="B2053" s="7">
        <v>31.824999999999999</v>
      </c>
      <c r="C2053" s="7">
        <v>4.7</v>
      </c>
      <c r="D2053" s="7" t="s">
        <v>2380</v>
      </c>
      <c r="E2053" s="7" t="s">
        <v>2380</v>
      </c>
      <c r="F2053" s="7" t="s">
        <v>2383</v>
      </c>
      <c r="G2053" s="7">
        <f>IF('OG Medical Examinations'!G2053="No major surgery",0,VALUE('OG Medical Examinations'!G2053))</f>
        <v>1</v>
      </c>
      <c r="H2053" s="7" t="s">
        <v>2380</v>
      </c>
      <c r="I2053" s="7" t="str">
        <f t="shared" si="32"/>
        <v>Obesity</v>
      </c>
    </row>
    <row r="2054" spans="1:9" x14ac:dyDescent="0.25">
      <c r="A2054" s="7" t="s">
        <v>314</v>
      </c>
      <c r="B2054" s="7">
        <v>25.745000000000001</v>
      </c>
      <c r="C2054" s="7">
        <v>4.34</v>
      </c>
      <c r="D2054" s="7" t="s">
        <v>2380</v>
      </c>
      <c r="E2054" s="7" t="s">
        <v>2380</v>
      </c>
      <c r="F2054" s="7" t="s">
        <v>2383</v>
      </c>
      <c r="G2054" s="7">
        <f>IF('OG Medical Examinations'!G2054="No major surgery",0,VALUE('OG Medical Examinations'!G2054))</f>
        <v>1</v>
      </c>
      <c r="H2054" s="7" t="s">
        <v>2380</v>
      </c>
      <c r="I2054" s="7" t="str">
        <f t="shared" si="32"/>
        <v>Overweight</v>
      </c>
    </row>
    <row r="2055" spans="1:9" x14ac:dyDescent="0.25">
      <c r="A2055" s="7" t="s">
        <v>313</v>
      </c>
      <c r="B2055" s="7">
        <v>24.605</v>
      </c>
      <c r="C2055" s="7">
        <v>5.62</v>
      </c>
      <c r="D2055" s="7" t="s">
        <v>2380</v>
      </c>
      <c r="E2055" s="7" t="s">
        <v>2380</v>
      </c>
      <c r="F2055" s="7" t="s">
        <v>2383</v>
      </c>
      <c r="G2055" s="7">
        <f>IF('OG Medical Examinations'!G2055="No major surgery",0,VALUE('OG Medical Examinations'!G2055))</f>
        <v>1</v>
      </c>
      <c r="H2055" s="7" t="s">
        <v>2380</v>
      </c>
      <c r="I2055" s="7" t="str">
        <f t="shared" si="32"/>
        <v>Normal Weight</v>
      </c>
    </row>
    <row r="2056" spans="1:9" x14ac:dyDescent="0.25">
      <c r="A2056" s="7" t="s">
        <v>312</v>
      </c>
      <c r="B2056" s="7">
        <v>24.51</v>
      </c>
      <c r="C2056" s="7">
        <v>4.24</v>
      </c>
      <c r="D2056" s="7" t="s">
        <v>2380</v>
      </c>
      <c r="E2056" s="7" t="s">
        <v>2380</v>
      </c>
      <c r="F2056" s="7" t="s">
        <v>2383</v>
      </c>
      <c r="G2056" s="7">
        <f>IF('OG Medical Examinations'!G2056="No major surgery",0,VALUE('OG Medical Examinations'!G2056))</f>
        <v>1</v>
      </c>
      <c r="H2056" s="7" t="s">
        <v>2380</v>
      </c>
      <c r="I2056" s="7" t="str">
        <f t="shared" si="32"/>
        <v>Normal Weight</v>
      </c>
    </row>
    <row r="2057" spans="1:9" x14ac:dyDescent="0.25">
      <c r="A2057" s="7" t="s">
        <v>311</v>
      </c>
      <c r="B2057" s="7">
        <v>31.065000000000001</v>
      </c>
      <c r="C2057" s="7">
        <v>4.57</v>
      </c>
      <c r="D2057" s="7" t="s">
        <v>2383</v>
      </c>
      <c r="E2057" s="7" t="s">
        <v>2380</v>
      </c>
      <c r="F2057" s="7" t="s">
        <v>2380</v>
      </c>
      <c r="G2057" s="7">
        <f>IF('OG Medical Examinations'!G2057="No major surgery",0,VALUE('OG Medical Examinations'!G2057))</f>
        <v>0</v>
      </c>
      <c r="H2057" s="7" t="s">
        <v>2380</v>
      </c>
      <c r="I2057" s="7" t="str">
        <f t="shared" si="32"/>
        <v>Obesity</v>
      </c>
    </row>
    <row r="2058" spans="1:9" x14ac:dyDescent="0.25">
      <c r="A2058" s="7" t="s">
        <v>310</v>
      </c>
      <c r="B2058" s="7">
        <v>28.12</v>
      </c>
      <c r="C2058" s="7">
        <v>5.05</v>
      </c>
      <c r="D2058" s="7" t="s">
        <v>2380</v>
      </c>
      <c r="E2058" s="7" t="s">
        <v>2380</v>
      </c>
      <c r="F2058" s="7" t="s">
        <v>2380</v>
      </c>
      <c r="G2058" s="7">
        <f>IF('OG Medical Examinations'!G2058="No major surgery",0,VALUE('OG Medical Examinations'!G2058))</f>
        <v>0</v>
      </c>
      <c r="H2058" s="7" t="s">
        <v>2380</v>
      </c>
      <c r="I2058" s="7" t="str">
        <f t="shared" si="32"/>
        <v>Overweight</v>
      </c>
    </row>
    <row r="2059" spans="1:9" x14ac:dyDescent="0.25">
      <c r="A2059" s="7" t="s">
        <v>309</v>
      </c>
      <c r="B2059" s="7">
        <v>38.06</v>
      </c>
      <c r="C2059" s="7">
        <v>6.16</v>
      </c>
      <c r="D2059" s="7" t="s">
        <v>2380</v>
      </c>
      <c r="E2059" s="7" t="s">
        <v>2380</v>
      </c>
      <c r="F2059" s="7" t="s">
        <v>2380</v>
      </c>
      <c r="G2059" s="7">
        <f>IF('OG Medical Examinations'!G2059="No major surgery",0,VALUE('OG Medical Examinations'!G2059))</f>
        <v>0</v>
      </c>
      <c r="H2059" s="7" t="s">
        <v>2380</v>
      </c>
      <c r="I2059" s="7" t="str">
        <f t="shared" si="32"/>
        <v>Obesity</v>
      </c>
    </row>
    <row r="2060" spans="1:9" x14ac:dyDescent="0.25">
      <c r="A2060" s="7" t="s">
        <v>308</v>
      </c>
      <c r="B2060" s="7">
        <v>24.96</v>
      </c>
      <c r="C2060" s="7">
        <v>4.57</v>
      </c>
      <c r="D2060" s="7" t="s">
        <v>2380</v>
      </c>
      <c r="E2060" s="7" t="s">
        <v>2380</v>
      </c>
      <c r="F2060" s="7" t="s">
        <v>2380</v>
      </c>
      <c r="G2060" s="7">
        <f>IF('OG Medical Examinations'!G2060="No major surgery",0,VALUE('OG Medical Examinations'!G2060))</f>
        <v>0</v>
      </c>
      <c r="H2060" s="7" t="s">
        <v>2380</v>
      </c>
      <c r="I2060" s="7" t="str">
        <f t="shared" si="32"/>
        <v>Normal Weight</v>
      </c>
    </row>
    <row r="2061" spans="1:9" x14ac:dyDescent="0.25">
      <c r="A2061" s="7" t="s">
        <v>307</v>
      </c>
      <c r="B2061" s="7">
        <v>17.670000000000002</v>
      </c>
      <c r="C2061" s="7">
        <v>5.53</v>
      </c>
      <c r="D2061" s="7" t="s">
        <v>2383</v>
      </c>
      <c r="E2061" s="7" t="s">
        <v>2380</v>
      </c>
      <c r="F2061" s="7" t="s">
        <v>2380</v>
      </c>
      <c r="G2061" s="7">
        <f>IF('OG Medical Examinations'!G2061="No major surgery",0,VALUE('OG Medical Examinations'!G2061))</f>
        <v>0</v>
      </c>
      <c r="H2061" s="7" t="s">
        <v>2380</v>
      </c>
      <c r="I2061" s="7" t="str">
        <f t="shared" si="32"/>
        <v>Underweight</v>
      </c>
    </row>
    <row r="2062" spans="1:9" x14ac:dyDescent="0.25">
      <c r="A2062" s="7" t="s">
        <v>306</v>
      </c>
      <c r="B2062" s="7">
        <v>31.35</v>
      </c>
      <c r="C2062" s="7">
        <v>5.84</v>
      </c>
      <c r="D2062" s="7" t="s">
        <v>2380</v>
      </c>
      <c r="E2062" s="7" t="s">
        <v>2383</v>
      </c>
      <c r="F2062" s="7" t="s">
        <v>2380</v>
      </c>
      <c r="G2062" s="7">
        <f>IF('OG Medical Examinations'!G2062="No major surgery",0,VALUE('OG Medical Examinations'!G2062))</f>
        <v>1</v>
      </c>
      <c r="H2062" s="7" t="s">
        <v>2380</v>
      </c>
      <c r="I2062" s="7" t="str">
        <f t="shared" si="32"/>
        <v>Obesity</v>
      </c>
    </row>
    <row r="2063" spans="1:9" x14ac:dyDescent="0.25">
      <c r="A2063" s="7" t="s">
        <v>305</v>
      </c>
      <c r="B2063" s="7">
        <v>28.31</v>
      </c>
      <c r="C2063" s="7">
        <v>6.41</v>
      </c>
      <c r="D2063" s="7" t="s">
        <v>2380</v>
      </c>
      <c r="E2063" s="7" t="s">
        <v>2383</v>
      </c>
      <c r="F2063" s="7" t="s">
        <v>2380</v>
      </c>
      <c r="G2063" s="7">
        <f>IF('OG Medical Examinations'!G2063="No major surgery",0,VALUE('OG Medical Examinations'!G2063))</f>
        <v>1</v>
      </c>
      <c r="H2063" s="7" t="s">
        <v>2380</v>
      </c>
      <c r="I2063" s="7" t="str">
        <f t="shared" si="32"/>
        <v>Overweight</v>
      </c>
    </row>
    <row r="2064" spans="1:9" x14ac:dyDescent="0.25">
      <c r="A2064" s="7" t="s">
        <v>304</v>
      </c>
      <c r="B2064" s="7">
        <v>30.3</v>
      </c>
      <c r="C2064" s="7">
        <v>4.7300000000000004</v>
      </c>
      <c r="D2064" s="7" t="s">
        <v>2383</v>
      </c>
      <c r="E2064" s="7" t="s">
        <v>2380</v>
      </c>
      <c r="F2064" s="7" t="s">
        <v>2383</v>
      </c>
      <c r="G2064" s="7">
        <f>IF('OG Medical Examinations'!G2064="No major surgery",0,VALUE('OG Medical Examinations'!G2064))</f>
        <v>1</v>
      </c>
      <c r="H2064" s="7" t="s">
        <v>2380</v>
      </c>
      <c r="I2064" s="7" t="str">
        <f t="shared" si="32"/>
        <v>Obesity</v>
      </c>
    </row>
    <row r="2065" spans="1:9" x14ac:dyDescent="0.25">
      <c r="A2065" s="7" t="s">
        <v>303</v>
      </c>
      <c r="B2065" s="7">
        <v>26.4</v>
      </c>
      <c r="C2065" s="7">
        <v>6.22</v>
      </c>
      <c r="D2065" s="7" t="s">
        <v>2383</v>
      </c>
      <c r="E2065" s="7" t="s">
        <v>2380</v>
      </c>
      <c r="F2065" s="7" t="s">
        <v>2380</v>
      </c>
      <c r="G2065" s="7">
        <f>IF('OG Medical Examinations'!G2065="No major surgery",0,VALUE('OG Medical Examinations'!G2065))</f>
        <v>0</v>
      </c>
      <c r="H2065" s="7" t="s">
        <v>2380</v>
      </c>
      <c r="I2065" s="7" t="str">
        <f t="shared" si="32"/>
        <v>Overweight</v>
      </c>
    </row>
    <row r="2066" spans="1:9" x14ac:dyDescent="0.25">
      <c r="A2066" s="7" t="s">
        <v>302</v>
      </c>
      <c r="B2066" s="7">
        <v>22.135000000000002</v>
      </c>
      <c r="C2066" s="7">
        <v>4.46</v>
      </c>
      <c r="D2066" s="7" t="s">
        <v>2383</v>
      </c>
      <c r="E2066" s="7" t="s">
        <v>2380</v>
      </c>
      <c r="F2066" s="7" t="s">
        <v>2380</v>
      </c>
      <c r="G2066" s="7">
        <f>IF('OG Medical Examinations'!G2066="No major surgery",0,VALUE('OG Medical Examinations'!G2066))</f>
        <v>0</v>
      </c>
      <c r="H2066" s="7" t="s">
        <v>2380</v>
      </c>
      <c r="I2066" s="7" t="str">
        <f t="shared" si="32"/>
        <v>Normal Weight</v>
      </c>
    </row>
    <row r="2067" spans="1:9" x14ac:dyDescent="0.25">
      <c r="A2067" s="7" t="s">
        <v>301</v>
      </c>
      <c r="B2067" s="7">
        <v>17.399999999999999</v>
      </c>
      <c r="C2067" s="7">
        <v>4.5</v>
      </c>
      <c r="D2067" s="7" t="s">
        <v>2383</v>
      </c>
      <c r="E2067" s="7" t="s">
        <v>2380</v>
      </c>
      <c r="F2067" s="7" t="s">
        <v>2380</v>
      </c>
      <c r="G2067" s="7">
        <f>IF('OG Medical Examinations'!G2067="No major surgery",0,VALUE('OG Medical Examinations'!G2067))</f>
        <v>0</v>
      </c>
      <c r="H2067" s="7" t="s">
        <v>2380</v>
      </c>
      <c r="I2067" s="7" t="str">
        <f t="shared" si="32"/>
        <v>Underweight</v>
      </c>
    </row>
    <row r="2068" spans="1:9" x14ac:dyDescent="0.25">
      <c r="A2068" s="7" t="s">
        <v>299</v>
      </c>
      <c r="B2068" s="7">
        <v>28.06</v>
      </c>
      <c r="C2068" s="7">
        <v>8.93</v>
      </c>
      <c r="D2068" s="7" t="s">
        <v>2380</v>
      </c>
      <c r="E2068" s="7" t="s">
        <v>2380</v>
      </c>
      <c r="F2068" s="7" t="s">
        <v>2380</v>
      </c>
      <c r="G2068" s="7">
        <f>IF('OG Medical Examinations'!G2068="No major surgery",0,VALUE('OG Medical Examinations'!G2068))</f>
        <v>0</v>
      </c>
      <c r="H2068" s="7" t="s">
        <v>2380</v>
      </c>
      <c r="I2068" s="7" t="str">
        <f t="shared" si="32"/>
        <v>Overweight</v>
      </c>
    </row>
    <row r="2069" spans="1:9" x14ac:dyDescent="0.25">
      <c r="A2069" s="7" t="s">
        <v>298</v>
      </c>
      <c r="B2069" s="7">
        <v>31.13</v>
      </c>
      <c r="C2069" s="7">
        <v>11.02</v>
      </c>
      <c r="D2069" s="7" t="s">
        <v>2380</v>
      </c>
      <c r="E2069" s="7" t="s">
        <v>2380</v>
      </c>
      <c r="F2069" s="7" t="s">
        <v>2380</v>
      </c>
      <c r="G2069" s="7">
        <f>IF('OG Medical Examinations'!G2069="No major surgery",0,VALUE('OG Medical Examinations'!G2069))</f>
        <v>0</v>
      </c>
      <c r="H2069" s="7" t="s">
        <v>2380</v>
      </c>
      <c r="I2069" s="7" t="str">
        <f t="shared" si="32"/>
        <v>Obesity</v>
      </c>
    </row>
    <row r="2070" spans="1:9" x14ac:dyDescent="0.25">
      <c r="A2070" s="7" t="s">
        <v>297</v>
      </c>
      <c r="B2070" s="7">
        <v>18.46</v>
      </c>
      <c r="C2070" s="7">
        <v>5.25</v>
      </c>
      <c r="D2070" s="7" t="s">
        <v>2380</v>
      </c>
      <c r="E2070" s="7" t="s">
        <v>2380</v>
      </c>
      <c r="F2070" s="7" t="s">
        <v>2380</v>
      </c>
      <c r="G2070" s="7">
        <f>IF('OG Medical Examinations'!G2070="No major surgery",0,VALUE('OG Medical Examinations'!G2070))</f>
        <v>0</v>
      </c>
      <c r="H2070" s="7" t="s">
        <v>2380</v>
      </c>
      <c r="I2070" s="7" t="str">
        <f t="shared" si="32"/>
        <v>Underweight</v>
      </c>
    </row>
    <row r="2071" spans="1:9" x14ac:dyDescent="0.25">
      <c r="A2071" s="7" t="s">
        <v>296</v>
      </c>
      <c r="B2071" s="7">
        <v>17.3</v>
      </c>
      <c r="C2071" s="7">
        <v>4.75</v>
      </c>
      <c r="D2071" s="7" t="s">
        <v>2380</v>
      </c>
      <c r="E2071" s="7" t="s">
        <v>2380</v>
      </c>
      <c r="F2071" s="7" t="s">
        <v>2380</v>
      </c>
      <c r="G2071" s="7">
        <f>IF('OG Medical Examinations'!G2071="No major surgery",0,VALUE('OG Medical Examinations'!G2071))</f>
        <v>0</v>
      </c>
      <c r="H2071" s="7" t="s">
        <v>2380</v>
      </c>
      <c r="I2071" s="7" t="str">
        <f t="shared" si="32"/>
        <v>Underweight</v>
      </c>
    </row>
    <row r="2072" spans="1:9" x14ac:dyDescent="0.25">
      <c r="A2072" s="7" t="s">
        <v>295</v>
      </c>
      <c r="B2072" s="7">
        <v>35.625</v>
      </c>
      <c r="C2072" s="7">
        <v>4.68</v>
      </c>
      <c r="D2072" s="7" t="s">
        <v>2383</v>
      </c>
      <c r="E2072" s="7" t="s">
        <v>2380</v>
      </c>
      <c r="F2072" s="7" t="s">
        <v>2383</v>
      </c>
      <c r="G2072" s="7">
        <f>IF('OG Medical Examinations'!G2072="No major surgery",0,VALUE('OG Medical Examinations'!G2072))</f>
        <v>1</v>
      </c>
      <c r="H2072" s="7" t="s">
        <v>2380</v>
      </c>
      <c r="I2072" s="7" t="str">
        <f t="shared" si="32"/>
        <v>Obesity</v>
      </c>
    </row>
    <row r="2073" spans="1:9" x14ac:dyDescent="0.25">
      <c r="A2073" s="7" t="s">
        <v>294</v>
      </c>
      <c r="B2073" s="7">
        <v>20.234999999999999</v>
      </c>
      <c r="C2073" s="7">
        <v>6.17</v>
      </c>
      <c r="D2073" s="7" t="s">
        <v>2383</v>
      </c>
      <c r="E2073" s="7" t="s">
        <v>2383</v>
      </c>
      <c r="F2073" s="7" t="s">
        <v>2380</v>
      </c>
      <c r="G2073" s="7">
        <f>IF('OG Medical Examinations'!G2073="No major surgery",0,VALUE('OG Medical Examinations'!G2073))</f>
        <v>2</v>
      </c>
      <c r="H2073" s="7" t="s">
        <v>2380</v>
      </c>
      <c r="I2073" s="7" t="str">
        <f t="shared" si="32"/>
        <v>Normal Weight</v>
      </c>
    </row>
    <row r="2074" spans="1:9" x14ac:dyDescent="0.25">
      <c r="A2074" s="7" t="s">
        <v>293</v>
      </c>
      <c r="B2074" s="7">
        <v>27.55</v>
      </c>
      <c r="C2074" s="7">
        <v>4.5599999999999996</v>
      </c>
      <c r="D2074" s="7" t="s">
        <v>2383</v>
      </c>
      <c r="E2074" s="7" t="s">
        <v>2380</v>
      </c>
      <c r="F2074" s="7" t="s">
        <v>2383</v>
      </c>
      <c r="G2074" s="7">
        <f>IF('OG Medical Examinations'!G2074="No major surgery",0,VALUE('OG Medical Examinations'!G2074))</f>
        <v>1</v>
      </c>
      <c r="H2074" s="7" t="s">
        <v>2380</v>
      </c>
      <c r="I2074" s="7" t="str">
        <f t="shared" si="32"/>
        <v>Overweight</v>
      </c>
    </row>
    <row r="2075" spans="1:9" x14ac:dyDescent="0.25">
      <c r="A2075" s="7" t="s">
        <v>292</v>
      </c>
      <c r="B2075" s="7">
        <v>17.97</v>
      </c>
      <c r="C2075" s="7">
        <v>6.3</v>
      </c>
      <c r="D2075" s="7" t="s">
        <v>2380</v>
      </c>
      <c r="E2075" s="7" t="s">
        <v>2380</v>
      </c>
      <c r="F2075" s="7" t="s">
        <v>2380</v>
      </c>
      <c r="G2075" s="7">
        <f>IF('OG Medical Examinations'!G2075="No major surgery",0,VALUE('OG Medical Examinations'!G2075))</f>
        <v>0</v>
      </c>
      <c r="H2075" s="7" t="s">
        <v>2380</v>
      </c>
      <c r="I2075" s="7" t="str">
        <f t="shared" si="32"/>
        <v>Underweight</v>
      </c>
    </row>
    <row r="2076" spans="1:9" x14ac:dyDescent="0.25">
      <c r="A2076" s="7" t="s">
        <v>291</v>
      </c>
      <c r="B2076" s="7">
        <v>29.98</v>
      </c>
      <c r="C2076" s="7">
        <v>6.03</v>
      </c>
      <c r="D2076" s="7" t="s">
        <v>2380</v>
      </c>
      <c r="E2076" s="7" t="s">
        <v>2383</v>
      </c>
      <c r="F2076" s="7" t="s">
        <v>2380</v>
      </c>
      <c r="G2076" s="7">
        <f>IF('OG Medical Examinations'!G2076="No major surgery",0,VALUE('OG Medical Examinations'!G2076))</f>
        <v>1</v>
      </c>
      <c r="H2076" s="7" t="s">
        <v>2380</v>
      </c>
      <c r="I2076" s="7" t="str">
        <f t="shared" si="32"/>
        <v>Overweight</v>
      </c>
    </row>
    <row r="2077" spans="1:9" x14ac:dyDescent="0.25">
      <c r="A2077" s="7" t="s">
        <v>290</v>
      </c>
      <c r="B2077" s="7">
        <v>33.659999999999997</v>
      </c>
      <c r="C2077" s="7">
        <v>4.2</v>
      </c>
      <c r="D2077" s="7" t="s">
        <v>2383</v>
      </c>
      <c r="E2077" s="7" t="s">
        <v>2380</v>
      </c>
      <c r="F2077" s="7" t="s">
        <v>2380</v>
      </c>
      <c r="G2077" s="7">
        <f>IF('OG Medical Examinations'!G2077="No major surgery",0,VALUE('OG Medical Examinations'!G2077))</f>
        <v>1</v>
      </c>
      <c r="H2077" s="7" t="s">
        <v>2380</v>
      </c>
      <c r="I2077" s="7" t="str">
        <f t="shared" si="32"/>
        <v>Obesity</v>
      </c>
    </row>
    <row r="2078" spans="1:9" x14ac:dyDescent="0.25">
      <c r="A2078" s="7" t="s">
        <v>289</v>
      </c>
      <c r="B2078" s="7">
        <v>32.67</v>
      </c>
      <c r="C2078" s="7">
        <v>5.61</v>
      </c>
      <c r="D2078" s="7" t="s">
        <v>2383</v>
      </c>
      <c r="E2078" s="7" t="s">
        <v>2380</v>
      </c>
      <c r="F2078" s="7" t="s">
        <v>2380</v>
      </c>
      <c r="G2078" s="7">
        <f>IF('OG Medical Examinations'!G2078="No major surgery",0,VALUE('OG Medical Examinations'!G2078))</f>
        <v>1</v>
      </c>
      <c r="H2078" s="7" t="s">
        <v>2380</v>
      </c>
      <c r="I2078" s="7" t="str">
        <f t="shared" si="32"/>
        <v>Obesity</v>
      </c>
    </row>
    <row r="2079" spans="1:9" x14ac:dyDescent="0.25">
      <c r="A2079" s="7" t="s">
        <v>288</v>
      </c>
      <c r="B2079" s="7">
        <v>30.5</v>
      </c>
      <c r="C2079" s="7">
        <v>5.88</v>
      </c>
      <c r="D2079" s="7" t="s">
        <v>2383</v>
      </c>
      <c r="E2079" s="7" t="s">
        <v>2380</v>
      </c>
      <c r="F2079" s="7" t="s">
        <v>2380</v>
      </c>
      <c r="G2079" s="7">
        <f>IF('OG Medical Examinations'!G2079="No major surgery",0,VALUE('OG Medical Examinations'!G2079))</f>
        <v>1</v>
      </c>
      <c r="H2079" s="7" t="s">
        <v>2380</v>
      </c>
      <c r="I2079" s="7" t="str">
        <f t="shared" si="32"/>
        <v>Obesity</v>
      </c>
    </row>
    <row r="2080" spans="1:9" x14ac:dyDescent="0.25">
      <c r="A2080" s="7" t="s">
        <v>287</v>
      </c>
      <c r="B2080" s="7">
        <v>23.1</v>
      </c>
      <c r="C2080" s="7">
        <v>5.92</v>
      </c>
      <c r="D2080" s="7" t="s">
        <v>2383</v>
      </c>
      <c r="E2080" s="7" t="s">
        <v>2380</v>
      </c>
      <c r="F2080" s="7" t="s">
        <v>2380</v>
      </c>
      <c r="G2080" s="7">
        <f>IF('OG Medical Examinations'!G2080="No major surgery",0,VALUE('OG Medical Examinations'!G2080))</f>
        <v>1</v>
      </c>
      <c r="H2080" s="7" t="s">
        <v>2380</v>
      </c>
      <c r="I2080" s="7" t="str">
        <f t="shared" si="32"/>
        <v>Normal Weight</v>
      </c>
    </row>
    <row r="2081" spans="1:9" x14ac:dyDescent="0.25">
      <c r="A2081" s="7" t="s">
        <v>286</v>
      </c>
      <c r="B2081" s="7">
        <v>39.49</v>
      </c>
      <c r="C2081" s="7">
        <v>4.8099999999999996</v>
      </c>
      <c r="D2081" s="7" t="s">
        <v>2380</v>
      </c>
      <c r="E2081" s="7" t="s">
        <v>2380</v>
      </c>
      <c r="F2081" s="7" t="s">
        <v>2380</v>
      </c>
      <c r="G2081" s="7">
        <f>IF('OG Medical Examinations'!G2081="No major surgery",0,VALUE('OG Medical Examinations'!G2081))</f>
        <v>1</v>
      </c>
      <c r="H2081" s="7" t="s">
        <v>2380</v>
      </c>
      <c r="I2081" s="7" t="str">
        <f t="shared" si="32"/>
        <v>Obesity</v>
      </c>
    </row>
    <row r="2082" spans="1:9" x14ac:dyDescent="0.25">
      <c r="A2082" s="7" t="s">
        <v>285</v>
      </c>
      <c r="B2082" s="7">
        <v>33.99</v>
      </c>
      <c r="C2082" s="7">
        <v>4.55</v>
      </c>
      <c r="D2082" s="7" t="s">
        <v>2380</v>
      </c>
      <c r="E2082" s="7" t="s">
        <v>2380</v>
      </c>
      <c r="F2082" s="7" t="s">
        <v>2380</v>
      </c>
      <c r="G2082" s="7">
        <f>IF('OG Medical Examinations'!G2082="No major surgery",0,VALUE('OG Medical Examinations'!G2082))</f>
        <v>1</v>
      </c>
      <c r="H2082" s="7" t="s">
        <v>2380</v>
      </c>
      <c r="I2082" s="7" t="str">
        <f t="shared" si="32"/>
        <v>Obesity</v>
      </c>
    </row>
    <row r="2083" spans="1:9" x14ac:dyDescent="0.25">
      <c r="A2083" s="7" t="s">
        <v>284</v>
      </c>
      <c r="B2083" s="7">
        <v>27.72</v>
      </c>
      <c r="C2083" s="7">
        <v>6.43</v>
      </c>
      <c r="D2083" s="7" t="s">
        <v>2380</v>
      </c>
      <c r="E2083" s="7" t="s">
        <v>2380</v>
      </c>
      <c r="F2083" s="7" t="s">
        <v>2380</v>
      </c>
      <c r="G2083" s="7">
        <f>IF('OG Medical Examinations'!G2083="No major surgery",0,VALUE('OG Medical Examinations'!G2083))</f>
        <v>1</v>
      </c>
      <c r="H2083" s="7" t="s">
        <v>2380</v>
      </c>
      <c r="I2083" s="7" t="str">
        <f t="shared" si="32"/>
        <v>Overweight</v>
      </c>
    </row>
    <row r="2084" spans="1:9" x14ac:dyDescent="0.25">
      <c r="A2084" s="7" t="s">
        <v>283</v>
      </c>
      <c r="B2084" s="7">
        <v>30.59</v>
      </c>
      <c r="C2084" s="7">
        <v>11.62</v>
      </c>
      <c r="D2084" s="7" t="s">
        <v>2380</v>
      </c>
      <c r="E2084" s="7" t="s">
        <v>2380</v>
      </c>
      <c r="F2084" s="7" t="s">
        <v>2380</v>
      </c>
      <c r="G2084" s="7">
        <f>IF('OG Medical Examinations'!G2084="No major surgery",0,VALUE('OG Medical Examinations'!G2084))</f>
        <v>0</v>
      </c>
      <c r="H2084" s="7" t="s">
        <v>2380</v>
      </c>
      <c r="I2084" s="7" t="str">
        <f t="shared" si="32"/>
        <v>Obesity</v>
      </c>
    </row>
    <row r="2085" spans="1:9" x14ac:dyDescent="0.25">
      <c r="A2085" s="7" t="s">
        <v>282</v>
      </c>
      <c r="B2085" s="7">
        <v>22.6</v>
      </c>
      <c r="C2085" s="7">
        <v>6.04</v>
      </c>
      <c r="D2085" s="7" t="s">
        <v>2380</v>
      </c>
      <c r="E2085" s="7" t="s">
        <v>2380</v>
      </c>
      <c r="F2085" s="7" t="s">
        <v>2380</v>
      </c>
      <c r="G2085" s="7">
        <f>IF('OG Medical Examinations'!G2085="No major surgery",0,VALUE('OG Medical Examinations'!G2085))</f>
        <v>1</v>
      </c>
      <c r="H2085" s="7" t="s">
        <v>2380</v>
      </c>
      <c r="I2085" s="7" t="str">
        <f t="shared" si="32"/>
        <v>Normal Weight</v>
      </c>
    </row>
    <row r="2086" spans="1:9" x14ac:dyDescent="0.25">
      <c r="A2086" s="7" t="s">
        <v>281</v>
      </c>
      <c r="B2086" s="7">
        <v>28.785</v>
      </c>
      <c r="C2086" s="7">
        <v>8.82</v>
      </c>
      <c r="D2086" s="7" t="s">
        <v>2380</v>
      </c>
      <c r="E2086" s="7" t="s">
        <v>2380</v>
      </c>
      <c r="F2086" s="7" t="s">
        <v>2380</v>
      </c>
      <c r="G2086" s="7">
        <f>IF('OG Medical Examinations'!G2086="No major surgery",0,VALUE('OG Medical Examinations'!G2086))</f>
        <v>0</v>
      </c>
      <c r="H2086" s="7" t="s">
        <v>2380</v>
      </c>
      <c r="I2086" s="7" t="str">
        <f t="shared" si="32"/>
        <v>Overweight</v>
      </c>
    </row>
    <row r="2087" spans="1:9" x14ac:dyDescent="0.25">
      <c r="A2087" s="7" t="s">
        <v>280</v>
      </c>
      <c r="B2087" s="7">
        <v>50.38</v>
      </c>
      <c r="C2087" s="7">
        <v>5.8</v>
      </c>
      <c r="D2087" s="7" t="s">
        <v>2380</v>
      </c>
      <c r="E2087" s="7" t="s">
        <v>2380</v>
      </c>
      <c r="F2087" s="7" t="s">
        <v>2380</v>
      </c>
      <c r="G2087" s="7">
        <f>IF('OG Medical Examinations'!G2087="No major surgery",0,VALUE('OG Medical Examinations'!G2087))</f>
        <v>0</v>
      </c>
      <c r="H2087" s="7" t="s">
        <v>2380</v>
      </c>
      <c r="I2087" s="7" t="str">
        <f t="shared" si="32"/>
        <v>Obesity</v>
      </c>
    </row>
    <row r="2088" spans="1:9" x14ac:dyDescent="0.25">
      <c r="A2088" s="7" t="s">
        <v>279</v>
      </c>
      <c r="B2088" s="7">
        <v>35.200000000000003</v>
      </c>
      <c r="C2088" s="7">
        <v>4.28</v>
      </c>
      <c r="D2088" s="7" t="s">
        <v>2380</v>
      </c>
      <c r="E2088" s="7" t="s">
        <v>2380</v>
      </c>
      <c r="F2088" s="7" t="s">
        <v>2380</v>
      </c>
      <c r="G2088" s="7">
        <f>IF('OG Medical Examinations'!G2088="No major surgery",0,VALUE('OG Medical Examinations'!G2088))</f>
        <v>0</v>
      </c>
      <c r="H2088" s="7" t="s">
        <v>2380</v>
      </c>
      <c r="I2088" s="7" t="str">
        <f t="shared" si="32"/>
        <v>Obesity</v>
      </c>
    </row>
    <row r="2089" spans="1:9" x14ac:dyDescent="0.25">
      <c r="A2089" s="7" t="s">
        <v>278</v>
      </c>
      <c r="B2089" s="7">
        <v>35.72</v>
      </c>
      <c r="C2089" s="7">
        <v>5.5</v>
      </c>
      <c r="D2089" s="7" t="s">
        <v>2383</v>
      </c>
      <c r="E2089" s="7" t="s">
        <v>2380</v>
      </c>
      <c r="F2089" s="7" t="s">
        <v>2380</v>
      </c>
      <c r="G2089" s="7">
        <f>IF('OG Medical Examinations'!G2089="No major surgery",0,VALUE('OG Medical Examinations'!G2089))</f>
        <v>0</v>
      </c>
      <c r="H2089" s="7" t="s">
        <v>2380</v>
      </c>
      <c r="I2089" s="7" t="str">
        <f t="shared" si="32"/>
        <v>Obesity</v>
      </c>
    </row>
    <row r="2090" spans="1:9" x14ac:dyDescent="0.25">
      <c r="A2090" s="7" t="s">
        <v>277</v>
      </c>
      <c r="B2090" s="7">
        <v>24.51</v>
      </c>
      <c r="C2090" s="7">
        <v>4.6900000000000004</v>
      </c>
      <c r="D2090" s="7" t="s">
        <v>2380</v>
      </c>
      <c r="E2090" s="7" t="s">
        <v>2380</v>
      </c>
      <c r="F2090" s="7" t="s">
        <v>2380</v>
      </c>
      <c r="G2090" s="7">
        <f>IF('OG Medical Examinations'!G2090="No major surgery",0,VALUE('OG Medical Examinations'!G2090))</f>
        <v>0</v>
      </c>
      <c r="H2090" s="7" t="s">
        <v>2380</v>
      </c>
      <c r="I2090" s="7" t="str">
        <f t="shared" si="32"/>
        <v>Normal Weight</v>
      </c>
    </row>
    <row r="2091" spans="1:9" x14ac:dyDescent="0.25">
      <c r="A2091" s="7" t="s">
        <v>275</v>
      </c>
      <c r="B2091" s="7">
        <v>23.844999999999999</v>
      </c>
      <c r="C2091" s="7">
        <v>4.43</v>
      </c>
      <c r="D2091" s="7" t="s">
        <v>2380</v>
      </c>
      <c r="E2091" s="7" t="s">
        <v>2380</v>
      </c>
      <c r="F2091" s="7" t="s">
        <v>2380</v>
      </c>
      <c r="G2091" s="7">
        <f>IF('OG Medical Examinations'!G2091="No major surgery",0,VALUE('OG Medical Examinations'!G2091))</f>
        <v>0</v>
      </c>
      <c r="H2091" s="7" t="s">
        <v>2380</v>
      </c>
      <c r="I2091" s="7" t="str">
        <f t="shared" si="32"/>
        <v>Normal Weight</v>
      </c>
    </row>
    <row r="2092" spans="1:9" x14ac:dyDescent="0.25">
      <c r="A2092" s="7" t="s">
        <v>274</v>
      </c>
      <c r="B2092" s="7">
        <v>15.68</v>
      </c>
      <c r="C2092" s="7">
        <v>6.16</v>
      </c>
      <c r="D2092" s="7" t="s">
        <v>2383</v>
      </c>
      <c r="E2092" s="7" t="s">
        <v>2380</v>
      </c>
      <c r="F2092" s="7" t="s">
        <v>2380</v>
      </c>
      <c r="G2092" s="7">
        <f>IF('OG Medical Examinations'!G2092="No major surgery",0,VALUE('OG Medical Examinations'!G2092))</f>
        <v>1</v>
      </c>
      <c r="H2092" s="7" t="s">
        <v>2380</v>
      </c>
      <c r="I2092" s="7" t="str">
        <f t="shared" si="32"/>
        <v>Underweight</v>
      </c>
    </row>
    <row r="2093" spans="1:9" x14ac:dyDescent="0.25">
      <c r="A2093" s="7" t="s">
        <v>273</v>
      </c>
      <c r="B2093" s="7">
        <v>32.395000000000003</v>
      </c>
      <c r="C2093" s="7">
        <v>6.66</v>
      </c>
      <c r="D2093" s="7" t="s">
        <v>2380</v>
      </c>
      <c r="E2093" s="7" t="s">
        <v>2380</v>
      </c>
      <c r="F2093" s="7" t="s">
        <v>2380</v>
      </c>
      <c r="G2093" s="7">
        <f>IF('OG Medical Examinations'!G2093="No major surgery",0,VALUE('OG Medical Examinations'!G2093))</f>
        <v>0</v>
      </c>
      <c r="H2093" s="7" t="s">
        <v>2380</v>
      </c>
      <c r="I2093" s="7" t="str">
        <f t="shared" si="32"/>
        <v>Obesity</v>
      </c>
    </row>
    <row r="2094" spans="1:9" x14ac:dyDescent="0.25">
      <c r="A2094" s="7" t="s">
        <v>272</v>
      </c>
      <c r="B2094" s="7">
        <v>23.655000000000001</v>
      </c>
      <c r="C2094" s="7">
        <v>5.92</v>
      </c>
      <c r="D2094" s="7" t="s">
        <v>2380</v>
      </c>
      <c r="E2094" s="7" t="s">
        <v>2380</v>
      </c>
      <c r="F2094" s="7" t="s">
        <v>2380</v>
      </c>
      <c r="G2094" s="7">
        <f>IF('OG Medical Examinations'!G2094="No major surgery",0,VALUE('OG Medical Examinations'!G2094))</f>
        <v>1</v>
      </c>
      <c r="H2094" s="7" t="s">
        <v>2380</v>
      </c>
      <c r="I2094" s="7" t="str">
        <f t="shared" si="32"/>
        <v>Normal Weight</v>
      </c>
    </row>
    <row r="2095" spans="1:9" x14ac:dyDescent="0.25">
      <c r="A2095" s="7" t="s">
        <v>271</v>
      </c>
      <c r="B2095" s="7">
        <v>28.4</v>
      </c>
      <c r="C2095" s="7">
        <v>5.97</v>
      </c>
      <c r="D2095" s="7" t="s">
        <v>2380</v>
      </c>
      <c r="E2095" s="7" t="s">
        <v>2380</v>
      </c>
      <c r="F2095" s="7" t="s">
        <v>2383</v>
      </c>
      <c r="G2095" s="7">
        <f>IF('OG Medical Examinations'!G2095="No major surgery",0,VALUE('OG Medical Examinations'!G2095))</f>
        <v>1</v>
      </c>
      <c r="H2095" s="7" t="s">
        <v>2380</v>
      </c>
      <c r="I2095" s="7" t="str">
        <f t="shared" si="32"/>
        <v>Overweight</v>
      </c>
    </row>
    <row r="2096" spans="1:9" x14ac:dyDescent="0.25">
      <c r="A2096" s="7" t="s">
        <v>270</v>
      </c>
      <c r="B2096" s="7">
        <v>35.42</v>
      </c>
      <c r="C2096" s="7">
        <v>4.6399999999999997</v>
      </c>
      <c r="D2096" s="7" t="s">
        <v>2383</v>
      </c>
      <c r="E2096" s="7" t="s">
        <v>2380</v>
      </c>
      <c r="F2096" s="7" t="s">
        <v>2380</v>
      </c>
      <c r="G2096" s="7">
        <f>IF('OG Medical Examinations'!G2096="No major surgery",0,VALUE('OG Medical Examinations'!G2096))</f>
        <v>0</v>
      </c>
      <c r="H2096" s="7" t="s">
        <v>2380</v>
      </c>
      <c r="I2096" s="7" t="str">
        <f t="shared" si="32"/>
        <v>Obesity</v>
      </c>
    </row>
    <row r="2097" spans="1:9" x14ac:dyDescent="0.25">
      <c r="A2097" s="7" t="s">
        <v>269</v>
      </c>
      <c r="B2097" s="7">
        <v>26.18</v>
      </c>
      <c r="C2097" s="7">
        <v>6.12</v>
      </c>
      <c r="D2097" s="7" t="s">
        <v>2380</v>
      </c>
      <c r="E2097" s="7" t="s">
        <v>2383</v>
      </c>
      <c r="F2097" s="7" t="s">
        <v>2380</v>
      </c>
      <c r="G2097" s="7">
        <f>IF('OG Medical Examinations'!G2097="No major surgery",0,VALUE('OG Medical Examinations'!G2097))</f>
        <v>1</v>
      </c>
      <c r="H2097" s="7" t="s">
        <v>2380</v>
      </c>
      <c r="I2097" s="7" t="str">
        <f t="shared" si="32"/>
        <v>Overweight</v>
      </c>
    </row>
    <row r="2098" spans="1:9" x14ac:dyDescent="0.25">
      <c r="A2098" s="7" t="s">
        <v>268</v>
      </c>
      <c r="B2098" s="7">
        <v>20.8</v>
      </c>
      <c r="C2098" s="7">
        <v>4.87</v>
      </c>
      <c r="D2098" s="7" t="s">
        <v>2383</v>
      </c>
      <c r="E2098" s="7" t="s">
        <v>2380</v>
      </c>
      <c r="F2098" s="7" t="s">
        <v>2380</v>
      </c>
      <c r="G2098" s="7">
        <f>IF('OG Medical Examinations'!G2098="No major surgery",0,VALUE('OG Medical Examinations'!G2098))</f>
        <v>0</v>
      </c>
      <c r="H2098" s="7" t="s">
        <v>2380</v>
      </c>
      <c r="I2098" s="7" t="str">
        <f t="shared" si="32"/>
        <v>Normal Weight</v>
      </c>
    </row>
    <row r="2099" spans="1:9" x14ac:dyDescent="0.25">
      <c r="A2099" s="7" t="s">
        <v>267</v>
      </c>
      <c r="B2099" s="7">
        <v>15.82</v>
      </c>
      <c r="C2099" s="7">
        <v>4.5999999999999996</v>
      </c>
      <c r="D2099" s="7" t="s">
        <v>2380</v>
      </c>
      <c r="E2099" s="7" t="s">
        <v>2380</v>
      </c>
      <c r="F2099" s="7" t="s">
        <v>2380</v>
      </c>
      <c r="G2099" s="7">
        <f>IF('OG Medical Examinations'!G2099="No major surgery",0,VALUE('OG Medical Examinations'!G2099))</f>
        <v>0</v>
      </c>
      <c r="H2099" s="7" t="s">
        <v>2380</v>
      </c>
      <c r="I2099" s="7" t="str">
        <f t="shared" si="32"/>
        <v>Underweight</v>
      </c>
    </row>
    <row r="2100" spans="1:9" x14ac:dyDescent="0.25">
      <c r="A2100" s="7" t="s">
        <v>266</v>
      </c>
      <c r="B2100" s="7">
        <v>17.670000000000002</v>
      </c>
      <c r="C2100" s="7">
        <v>4.78</v>
      </c>
      <c r="D2100" s="7" t="s">
        <v>2380</v>
      </c>
      <c r="E2100" s="7" t="s">
        <v>2380</v>
      </c>
      <c r="F2100" s="7" t="s">
        <v>2380</v>
      </c>
      <c r="G2100" s="7">
        <f>IF('OG Medical Examinations'!G2100="No major surgery",0,VALUE('OG Medical Examinations'!G2100))</f>
        <v>0</v>
      </c>
      <c r="H2100" s="7" t="s">
        <v>2380</v>
      </c>
      <c r="I2100" s="7" t="str">
        <f t="shared" si="32"/>
        <v>Underweight</v>
      </c>
    </row>
    <row r="2101" spans="1:9" x14ac:dyDescent="0.25">
      <c r="A2101" s="7" t="s">
        <v>265</v>
      </c>
      <c r="B2101" s="7">
        <v>31.92</v>
      </c>
      <c r="C2101" s="7">
        <v>11.05</v>
      </c>
      <c r="D2101" s="7" t="s">
        <v>2380</v>
      </c>
      <c r="E2101" s="7" t="s">
        <v>2380</v>
      </c>
      <c r="F2101" s="7" t="s">
        <v>2380</v>
      </c>
      <c r="G2101" s="7">
        <f>IF('OG Medical Examinations'!G2101="No major surgery",0,VALUE('OG Medical Examinations'!G2101))</f>
        <v>0</v>
      </c>
      <c r="H2101" s="7" t="s">
        <v>2380</v>
      </c>
      <c r="I2101" s="7" t="str">
        <f t="shared" si="32"/>
        <v>Obesity</v>
      </c>
    </row>
    <row r="2102" spans="1:9" x14ac:dyDescent="0.25">
      <c r="A2102" s="7" t="s">
        <v>264</v>
      </c>
      <c r="B2102" s="7">
        <v>28.975000000000001</v>
      </c>
      <c r="C2102" s="7">
        <v>7.62</v>
      </c>
      <c r="D2102" s="7" t="s">
        <v>2380</v>
      </c>
      <c r="E2102" s="7" t="s">
        <v>2380</v>
      </c>
      <c r="F2102" s="7" t="s">
        <v>2380</v>
      </c>
      <c r="G2102" s="7">
        <f>IF('OG Medical Examinations'!G2102="No major surgery",0,VALUE('OG Medical Examinations'!G2102))</f>
        <v>0</v>
      </c>
      <c r="H2102" s="7" t="s">
        <v>2380</v>
      </c>
      <c r="I2102" s="7" t="str">
        <f t="shared" si="32"/>
        <v>Overweight</v>
      </c>
    </row>
    <row r="2103" spans="1:9" x14ac:dyDescent="0.25">
      <c r="A2103" s="7" t="s">
        <v>263</v>
      </c>
      <c r="B2103" s="7">
        <v>31.73</v>
      </c>
      <c r="C2103" s="7">
        <v>4.78</v>
      </c>
      <c r="D2103" s="7" t="s">
        <v>2383</v>
      </c>
      <c r="E2103" s="7" t="s">
        <v>2383</v>
      </c>
      <c r="F2103" s="7" t="s">
        <v>2380</v>
      </c>
      <c r="G2103" s="7">
        <f>IF('OG Medical Examinations'!G2103="No major surgery",0,VALUE('OG Medical Examinations'!G2103))</f>
        <v>2</v>
      </c>
      <c r="H2103" s="7" t="s">
        <v>2380</v>
      </c>
      <c r="I2103" s="7" t="str">
        <f t="shared" si="32"/>
        <v>Obesity</v>
      </c>
    </row>
    <row r="2104" spans="1:9" x14ac:dyDescent="0.25">
      <c r="A2104" s="7" t="s">
        <v>262</v>
      </c>
      <c r="B2104" s="7">
        <v>28.88</v>
      </c>
      <c r="C2104" s="7">
        <v>6.09</v>
      </c>
      <c r="D2104" s="7" t="s">
        <v>2383</v>
      </c>
      <c r="E2104" s="7" t="s">
        <v>2383</v>
      </c>
      <c r="F2104" s="7" t="s">
        <v>2380</v>
      </c>
      <c r="G2104" s="7">
        <f>IF('OG Medical Examinations'!G2104="No major surgery",0,VALUE('OG Medical Examinations'!G2104))</f>
        <v>2</v>
      </c>
      <c r="H2104" s="7" t="s">
        <v>2380</v>
      </c>
      <c r="I2104" s="7" t="str">
        <f t="shared" si="32"/>
        <v>Overweight</v>
      </c>
    </row>
    <row r="2105" spans="1:9" x14ac:dyDescent="0.25">
      <c r="A2105" s="7" t="s">
        <v>261</v>
      </c>
      <c r="B2105" s="7">
        <v>25.555</v>
      </c>
      <c r="C2105" s="7">
        <v>5.1100000000000003</v>
      </c>
      <c r="D2105" s="7" t="s">
        <v>2380</v>
      </c>
      <c r="E2105" s="7" t="s">
        <v>2380</v>
      </c>
      <c r="F2105" s="7" t="s">
        <v>2383</v>
      </c>
      <c r="G2105" s="7">
        <f>IF('OG Medical Examinations'!G2105="No major surgery",0,VALUE('OG Medical Examinations'!G2105))</f>
        <v>1</v>
      </c>
      <c r="H2105" s="7" t="s">
        <v>2380</v>
      </c>
      <c r="I2105" s="7" t="str">
        <f t="shared" si="32"/>
        <v>Overweight</v>
      </c>
    </row>
    <row r="2106" spans="1:9" x14ac:dyDescent="0.25">
      <c r="A2106" s="7" t="s">
        <v>260</v>
      </c>
      <c r="B2106" s="7">
        <v>37.29</v>
      </c>
      <c r="C2106" s="7">
        <v>4.46</v>
      </c>
      <c r="D2106" s="7" t="s">
        <v>2380</v>
      </c>
      <c r="E2106" s="7" t="s">
        <v>2383</v>
      </c>
      <c r="F2106" s="7" t="s">
        <v>2380</v>
      </c>
      <c r="G2106" s="7">
        <f>IF('OG Medical Examinations'!G2106="No major surgery",0,VALUE('OG Medical Examinations'!G2106))</f>
        <v>1</v>
      </c>
      <c r="H2106" s="7" t="s">
        <v>2380</v>
      </c>
      <c r="I2106" s="7" t="str">
        <f t="shared" si="32"/>
        <v>Obesity</v>
      </c>
    </row>
    <row r="2107" spans="1:9" x14ac:dyDescent="0.25">
      <c r="A2107" s="7" t="s">
        <v>259</v>
      </c>
      <c r="B2107" s="7">
        <v>40.28</v>
      </c>
      <c r="C2107" s="7">
        <v>6.11</v>
      </c>
      <c r="D2107" s="7" t="s">
        <v>2380</v>
      </c>
      <c r="E2107" s="7" t="s">
        <v>2383</v>
      </c>
      <c r="F2107" s="7" t="s">
        <v>2380</v>
      </c>
      <c r="G2107" s="7">
        <f>IF('OG Medical Examinations'!G2107="No major surgery",0,VALUE('OG Medical Examinations'!G2107))</f>
        <v>1</v>
      </c>
      <c r="H2107" s="7" t="s">
        <v>2380</v>
      </c>
      <c r="I2107" s="7" t="str">
        <f t="shared" si="32"/>
        <v>Obesity</v>
      </c>
    </row>
    <row r="2108" spans="1:9" x14ac:dyDescent="0.25">
      <c r="A2108" s="7" t="s">
        <v>258</v>
      </c>
      <c r="B2108" s="7">
        <v>40.185000000000002</v>
      </c>
      <c r="C2108" s="7">
        <v>4.66</v>
      </c>
      <c r="D2108" s="7" t="s">
        <v>2380</v>
      </c>
      <c r="E2108" s="7" t="s">
        <v>2383</v>
      </c>
      <c r="F2108" s="7" t="s">
        <v>2380</v>
      </c>
      <c r="G2108" s="7">
        <f>IF('OG Medical Examinations'!G2108="No major surgery",0,VALUE('OG Medical Examinations'!G2108))</f>
        <v>1</v>
      </c>
      <c r="H2108" s="7" t="s">
        <v>2380</v>
      </c>
      <c r="I2108" s="7" t="str">
        <f t="shared" si="32"/>
        <v>Obesity</v>
      </c>
    </row>
    <row r="2109" spans="1:9" x14ac:dyDescent="0.25">
      <c r="A2109" s="7" t="s">
        <v>257</v>
      </c>
      <c r="B2109" s="7">
        <v>23.57</v>
      </c>
      <c r="C2109" s="7">
        <v>6.14</v>
      </c>
      <c r="D2109" s="7" t="s">
        <v>2380</v>
      </c>
      <c r="E2109" s="7" t="s">
        <v>2380</v>
      </c>
      <c r="F2109" s="7" t="s">
        <v>2380</v>
      </c>
      <c r="G2109" s="7">
        <f>IF('OG Medical Examinations'!G2109="No major surgery",0,VALUE('OG Medical Examinations'!G2109))</f>
        <v>0</v>
      </c>
      <c r="H2109" s="7" t="s">
        <v>2380</v>
      </c>
      <c r="I2109" s="7" t="str">
        <f t="shared" si="32"/>
        <v>Normal Weight</v>
      </c>
    </row>
    <row r="2110" spans="1:9" x14ac:dyDescent="0.25">
      <c r="A2110" s="7" t="s">
        <v>256</v>
      </c>
      <c r="B2110" s="7">
        <v>35.625</v>
      </c>
      <c r="C2110" s="7">
        <v>6.21</v>
      </c>
      <c r="D2110" s="7" t="s">
        <v>2380</v>
      </c>
      <c r="E2110" s="7" t="s">
        <v>2383</v>
      </c>
      <c r="F2110" s="7" t="s">
        <v>2380</v>
      </c>
      <c r="G2110" s="7">
        <f>IF('OG Medical Examinations'!G2110="No major surgery",0,VALUE('OG Medical Examinations'!G2110))</f>
        <v>1</v>
      </c>
      <c r="H2110" s="7" t="s">
        <v>2380</v>
      </c>
      <c r="I2110" s="7" t="str">
        <f t="shared" si="32"/>
        <v>Obesity</v>
      </c>
    </row>
    <row r="2111" spans="1:9" x14ac:dyDescent="0.25">
      <c r="A2111" s="7" t="s">
        <v>255</v>
      </c>
      <c r="B2111" s="7">
        <v>33.155000000000001</v>
      </c>
      <c r="C2111" s="7">
        <v>4.5999999999999996</v>
      </c>
      <c r="D2111" s="7" t="s">
        <v>2380</v>
      </c>
      <c r="E2111" s="7" t="s">
        <v>2383</v>
      </c>
      <c r="F2111" s="7" t="s">
        <v>2380</v>
      </c>
      <c r="G2111" s="7">
        <f>IF('OG Medical Examinations'!G2111="No major surgery",0,VALUE('OG Medical Examinations'!G2111))</f>
        <v>1</v>
      </c>
      <c r="H2111" s="7" t="s">
        <v>2380</v>
      </c>
      <c r="I2111" s="7" t="str">
        <f t="shared" si="32"/>
        <v>Obesity</v>
      </c>
    </row>
    <row r="2112" spans="1:9" x14ac:dyDescent="0.25">
      <c r="A2112" s="7" t="s">
        <v>254</v>
      </c>
      <c r="B2112" s="7">
        <v>31.92</v>
      </c>
      <c r="C2112" s="7">
        <v>5.04</v>
      </c>
      <c r="D2112" s="7" t="s">
        <v>2380</v>
      </c>
      <c r="E2112" s="7" t="s">
        <v>2383</v>
      </c>
      <c r="F2112" s="7" t="s">
        <v>2380</v>
      </c>
      <c r="G2112" s="7">
        <f>IF('OG Medical Examinations'!G2112="No major surgery",0,VALUE('OG Medical Examinations'!G2112))</f>
        <v>1</v>
      </c>
      <c r="H2112" s="7" t="s">
        <v>2380</v>
      </c>
      <c r="I2112" s="7" t="str">
        <f t="shared" si="32"/>
        <v>Obesity</v>
      </c>
    </row>
    <row r="2113" spans="1:9" x14ac:dyDescent="0.25">
      <c r="A2113" s="7" t="s">
        <v>253</v>
      </c>
      <c r="B2113" s="7">
        <v>30.305</v>
      </c>
      <c r="C2113" s="7">
        <v>5.08</v>
      </c>
      <c r="D2113" s="7" t="s">
        <v>2380</v>
      </c>
      <c r="E2113" s="7" t="s">
        <v>2383</v>
      </c>
      <c r="F2113" s="7" t="s">
        <v>2380</v>
      </c>
      <c r="G2113" s="7">
        <f>IF('OG Medical Examinations'!G2113="No major surgery",0,VALUE('OG Medical Examinations'!G2113))</f>
        <v>1</v>
      </c>
      <c r="H2113" s="7" t="s">
        <v>2380</v>
      </c>
      <c r="I2113" s="7" t="str">
        <f t="shared" si="32"/>
        <v>Obesity</v>
      </c>
    </row>
    <row r="2114" spans="1:9" x14ac:dyDescent="0.25">
      <c r="A2114" s="7" t="s">
        <v>252</v>
      </c>
      <c r="B2114" s="7">
        <v>30.114999999999998</v>
      </c>
      <c r="C2114" s="7">
        <v>4.38</v>
      </c>
      <c r="D2114" s="7" t="s">
        <v>2380</v>
      </c>
      <c r="E2114" s="7" t="s">
        <v>2383</v>
      </c>
      <c r="F2114" s="7" t="s">
        <v>2380</v>
      </c>
      <c r="G2114" s="7">
        <f>IF('OG Medical Examinations'!G2114="No major surgery",0,VALUE('OG Medical Examinations'!G2114))</f>
        <v>1</v>
      </c>
      <c r="H2114" s="7" t="s">
        <v>2380</v>
      </c>
      <c r="I2114" s="7" t="str">
        <f t="shared" ref="I2114:I2177" si="33">IF(B2114&lt;18.5,"Underweight",IF(B2114&lt;25,"Normal Weight",IF(B2114&lt;30,"Overweight","Obesity")))</f>
        <v>Obesity</v>
      </c>
    </row>
    <row r="2115" spans="1:9" x14ac:dyDescent="0.25">
      <c r="A2115" s="7" t="s">
        <v>251</v>
      </c>
      <c r="B2115" s="7">
        <v>24.09</v>
      </c>
      <c r="C2115" s="7">
        <v>4.79</v>
      </c>
      <c r="D2115" s="7" t="s">
        <v>2380</v>
      </c>
      <c r="E2115" s="7" t="s">
        <v>2383</v>
      </c>
      <c r="F2115" s="7" t="s">
        <v>2380</v>
      </c>
      <c r="G2115" s="7">
        <f>IF('OG Medical Examinations'!G2115="No major surgery",0,VALUE('OG Medical Examinations'!G2115))</f>
        <v>1</v>
      </c>
      <c r="H2115" s="7" t="s">
        <v>2380</v>
      </c>
      <c r="I2115" s="7" t="str">
        <f t="shared" si="33"/>
        <v>Normal Weight</v>
      </c>
    </row>
    <row r="2116" spans="1:9" x14ac:dyDescent="0.25">
      <c r="A2116" s="7" t="s">
        <v>250</v>
      </c>
      <c r="B2116" s="7">
        <v>28.215</v>
      </c>
      <c r="C2116" s="7">
        <v>4.21</v>
      </c>
      <c r="D2116" s="7" t="s">
        <v>2380</v>
      </c>
      <c r="E2116" s="7" t="s">
        <v>2383</v>
      </c>
      <c r="F2116" s="7" t="s">
        <v>2380</v>
      </c>
      <c r="G2116" s="7">
        <f>IF('OG Medical Examinations'!G2116="No major surgery",0,VALUE('OG Medical Examinations'!G2116))</f>
        <v>1</v>
      </c>
      <c r="H2116" s="7" t="s">
        <v>2380</v>
      </c>
      <c r="I2116" s="7" t="str">
        <f t="shared" si="33"/>
        <v>Overweight</v>
      </c>
    </row>
    <row r="2117" spans="1:9" x14ac:dyDescent="0.25">
      <c r="A2117" s="7" t="s">
        <v>248</v>
      </c>
      <c r="B2117" s="7">
        <v>26.315000000000001</v>
      </c>
      <c r="C2117" s="7">
        <v>5.47</v>
      </c>
      <c r="D2117" s="7" t="s">
        <v>2380</v>
      </c>
      <c r="E2117" s="7" t="s">
        <v>2383</v>
      </c>
      <c r="F2117" s="7" t="s">
        <v>2380</v>
      </c>
      <c r="G2117" s="7">
        <f>IF('OG Medical Examinations'!G2117="No major surgery",0,VALUE('OG Medical Examinations'!G2117))</f>
        <v>1</v>
      </c>
      <c r="H2117" s="7" t="s">
        <v>2380</v>
      </c>
      <c r="I2117" s="7" t="str">
        <f t="shared" si="33"/>
        <v>Overweight</v>
      </c>
    </row>
    <row r="2118" spans="1:9" x14ac:dyDescent="0.25">
      <c r="A2118" s="7" t="s">
        <v>246</v>
      </c>
      <c r="B2118" s="7">
        <v>25.08</v>
      </c>
      <c r="C2118" s="7">
        <v>5.09</v>
      </c>
      <c r="D2118" s="7" t="s">
        <v>2380</v>
      </c>
      <c r="E2118" s="7" t="s">
        <v>2383</v>
      </c>
      <c r="F2118" s="7" t="s">
        <v>2380</v>
      </c>
      <c r="G2118" s="7">
        <f>IF('OG Medical Examinations'!G2118="No major surgery",0,VALUE('OG Medical Examinations'!G2118))</f>
        <v>1</v>
      </c>
      <c r="H2118" s="7" t="s">
        <v>2380</v>
      </c>
      <c r="I2118" s="7" t="str">
        <f t="shared" si="33"/>
        <v>Overweight</v>
      </c>
    </row>
    <row r="2119" spans="1:9" x14ac:dyDescent="0.25">
      <c r="A2119" s="7" t="s">
        <v>245</v>
      </c>
      <c r="B2119" s="7">
        <v>15.41</v>
      </c>
      <c r="C2119" s="7">
        <v>5.08</v>
      </c>
      <c r="D2119" s="7" t="s">
        <v>2380</v>
      </c>
      <c r="E2119" s="7" t="s">
        <v>2380</v>
      </c>
      <c r="F2119" s="7" t="s">
        <v>2380</v>
      </c>
      <c r="G2119" s="7">
        <f>IF('OG Medical Examinations'!G2119="No major surgery",0,VALUE('OG Medical Examinations'!G2119))</f>
        <v>0</v>
      </c>
      <c r="H2119" s="7" t="s">
        <v>2380</v>
      </c>
      <c r="I2119" s="7" t="str">
        <f t="shared" si="33"/>
        <v>Underweight</v>
      </c>
    </row>
    <row r="2120" spans="1:9" x14ac:dyDescent="0.25">
      <c r="A2120" s="7" t="s">
        <v>244</v>
      </c>
      <c r="B2120" s="7">
        <v>23.83</v>
      </c>
      <c r="C2120" s="7">
        <v>5.68</v>
      </c>
      <c r="D2120" s="7" t="s">
        <v>2380</v>
      </c>
      <c r="E2120" s="7" t="s">
        <v>2380</v>
      </c>
      <c r="F2120" s="7" t="s">
        <v>2380</v>
      </c>
      <c r="G2120" s="7">
        <f>IF('OG Medical Examinations'!G2120="No major surgery",0,VALUE('OG Medical Examinations'!G2120))</f>
        <v>0</v>
      </c>
      <c r="H2120" s="7" t="s">
        <v>2380</v>
      </c>
      <c r="I2120" s="7" t="str">
        <f t="shared" si="33"/>
        <v>Normal Weight</v>
      </c>
    </row>
    <row r="2121" spans="1:9" x14ac:dyDescent="0.25">
      <c r="A2121" s="7" t="s">
        <v>243</v>
      </c>
      <c r="B2121" s="7">
        <v>36</v>
      </c>
      <c r="C2121" s="7">
        <v>4.66</v>
      </c>
      <c r="D2121" s="7" t="s">
        <v>2380</v>
      </c>
      <c r="E2121" s="7" t="s">
        <v>2383</v>
      </c>
      <c r="F2121" s="7" t="s">
        <v>2380</v>
      </c>
      <c r="G2121" s="7">
        <f>IF('OG Medical Examinations'!G2121="No major surgery",0,VALUE('OG Medical Examinations'!G2121))</f>
        <v>1</v>
      </c>
      <c r="H2121" s="7" t="s">
        <v>2380</v>
      </c>
      <c r="I2121" s="7" t="str">
        <f t="shared" si="33"/>
        <v>Obesity</v>
      </c>
    </row>
    <row r="2122" spans="1:9" x14ac:dyDescent="0.25">
      <c r="A2122" s="7" t="s">
        <v>242</v>
      </c>
      <c r="B2122" s="7">
        <v>28.82</v>
      </c>
      <c r="C2122" s="7">
        <v>5.59</v>
      </c>
      <c r="D2122" s="7" t="s">
        <v>2380</v>
      </c>
      <c r="E2122" s="7" t="s">
        <v>2383</v>
      </c>
      <c r="F2122" s="7" t="s">
        <v>2380</v>
      </c>
      <c r="G2122" s="7">
        <f>IF('OG Medical Examinations'!G2122="No major surgery",0,VALUE('OG Medical Examinations'!G2122))</f>
        <v>1</v>
      </c>
      <c r="H2122" s="7" t="s">
        <v>2380</v>
      </c>
      <c r="I2122" s="7" t="str">
        <f t="shared" si="33"/>
        <v>Overweight</v>
      </c>
    </row>
    <row r="2123" spans="1:9" x14ac:dyDescent="0.25">
      <c r="A2123" s="7" t="s">
        <v>241</v>
      </c>
      <c r="B2123" s="7">
        <v>28.05</v>
      </c>
      <c r="C2123" s="7">
        <v>6.2</v>
      </c>
      <c r="D2123" s="7" t="s">
        <v>2380</v>
      </c>
      <c r="E2123" s="7" t="s">
        <v>2383</v>
      </c>
      <c r="F2123" s="7" t="s">
        <v>2380</v>
      </c>
      <c r="G2123" s="7">
        <f>IF('OG Medical Examinations'!G2123="No major surgery",0,VALUE('OG Medical Examinations'!G2123))</f>
        <v>1</v>
      </c>
      <c r="H2123" s="7" t="s">
        <v>2380</v>
      </c>
      <c r="I2123" s="7" t="str">
        <f t="shared" si="33"/>
        <v>Overweight</v>
      </c>
    </row>
    <row r="2124" spans="1:9" x14ac:dyDescent="0.25">
      <c r="A2124" s="7" t="s">
        <v>240</v>
      </c>
      <c r="B2124" s="7">
        <v>27.1</v>
      </c>
      <c r="C2124" s="7">
        <v>4.45</v>
      </c>
      <c r="D2124" s="7" t="s">
        <v>2380</v>
      </c>
      <c r="E2124" s="7" t="s">
        <v>2383</v>
      </c>
      <c r="F2124" s="7" t="s">
        <v>2380</v>
      </c>
      <c r="G2124" s="7">
        <f>IF('OG Medical Examinations'!G2124="No major surgery",0,VALUE('OG Medical Examinations'!G2124))</f>
        <v>1</v>
      </c>
      <c r="H2124" s="7" t="s">
        <v>2380</v>
      </c>
      <c r="I2124" s="7" t="str">
        <f t="shared" si="33"/>
        <v>Overweight</v>
      </c>
    </row>
    <row r="2125" spans="1:9" x14ac:dyDescent="0.25">
      <c r="A2125" s="7" t="s">
        <v>239</v>
      </c>
      <c r="B2125" s="7">
        <v>24.3</v>
      </c>
      <c r="C2125" s="7">
        <v>6.1</v>
      </c>
      <c r="D2125" s="7" t="s">
        <v>2383</v>
      </c>
      <c r="E2125" s="7" t="s">
        <v>2383</v>
      </c>
      <c r="F2125" s="7" t="s">
        <v>2380</v>
      </c>
      <c r="G2125" s="7">
        <f>IF('OG Medical Examinations'!G2125="No major surgery",0,VALUE('OG Medical Examinations'!G2125))</f>
        <v>1</v>
      </c>
      <c r="H2125" s="7" t="s">
        <v>2380</v>
      </c>
      <c r="I2125" s="7" t="str">
        <f t="shared" si="33"/>
        <v>Normal Weight</v>
      </c>
    </row>
    <row r="2126" spans="1:9" x14ac:dyDescent="0.25">
      <c r="A2126" s="7" t="s">
        <v>238</v>
      </c>
      <c r="B2126" s="7">
        <v>30.72</v>
      </c>
      <c r="C2126" s="7">
        <v>6.06</v>
      </c>
      <c r="D2126" s="7" t="s">
        <v>2380</v>
      </c>
      <c r="E2126" s="7" t="s">
        <v>2383</v>
      </c>
      <c r="F2126" s="7" t="s">
        <v>2380</v>
      </c>
      <c r="G2126" s="7">
        <f>IF('OG Medical Examinations'!G2126="No major surgery",0,VALUE('OG Medical Examinations'!G2126))</f>
        <v>1</v>
      </c>
      <c r="H2126" s="7" t="s">
        <v>2380</v>
      </c>
      <c r="I2126" s="7" t="str">
        <f t="shared" si="33"/>
        <v>Obesity</v>
      </c>
    </row>
    <row r="2127" spans="1:9" x14ac:dyDescent="0.25">
      <c r="A2127" s="7" t="s">
        <v>237</v>
      </c>
      <c r="B2127" s="7">
        <v>37.43</v>
      </c>
      <c r="C2127" s="7">
        <v>4.5599999999999996</v>
      </c>
      <c r="D2127" s="7" t="s">
        <v>2380</v>
      </c>
      <c r="E2127" s="7" t="s">
        <v>2380</v>
      </c>
      <c r="F2127" s="7" t="s">
        <v>2383</v>
      </c>
      <c r="G2127" s="7">
        <f>IF('OG Medical Examinations'!G2127="No major surgery",0,VALUE('OG Medical Examinations'!G2127))</f>
        <v>1</v>
      </c>
      <c r="H2127" s="7" t="s">
        <v>2380</v>
      </c>
      <c r="I2127" s="7" t="str">
        <f t="shared" si="33"/>
        <v>Obesity</v>
      </c>
    </row>
    <row r="2128" spans="1:9" x14ac:dyDescent="0.25">
      <c r="A2128" s="7" t="s">
        <v>236</v>
      </c>
      <c r="B2128" s="7">
        <v>25.74</v>
      </c>
      <c r="C2128" s="7">
        <v>6.41</v>
      </c>
      <c r="D2128" s="7" t="s">
        <v>2383</v>
      </c>
      <c r="E2128" s="7" t="s">
        <v>2380</v>
      </c>
      <c r="F2128" s="7" t="s">
        <v>2383</v>
      </c>
      <c r="G2128" s="7">
        <f>IF('OG Medical Examinations'!G2128="No major surgery",0,VALUE('OG Medical Examinations'!G2128))</f>
        <v>1</v>
      </c>
      <c r="H2128" s="7" t="s">
        <v>2380</v>
      </c>
      <c r="I2128" s="7" t="str">
        <f t="shared" si="33"/>
        <v>Overweight</v>
      </c>
    </row>
    <row r="2129" spans="1:9" x14ac:dyDescent="0.25">
      <c r="A2129" s="7" t="s">
        <v>235</v>
      </c>
      <c r="B2129" s="7">
        <v>36.575000000000003</v>
      </c>
      <c r="C2129" s="7">
        <v>5.57</v>
      </c>
      <c r="D2129" s="7" t="s">
        <v>2380</v>
      </c>
      <c r="E2129" s="7" t="s">
        <v>2380</v>
      </c>
      <c r="F2129" s="7" t="s">
        <v>2383</v>
      </c>
      <c r="G2129" s="7">
        <f>IF('OG Medical Examinations'!G2129="No major surgery",0,VALUE('OG Medical Examinations'!G2129))</f>
        <v>1</v>
      </c>
      <c r="H2129" s="7" t="s">
        <v>2380</v>
      </c>
      <c r="I2129" s="7" t="str">
        <f t="shared" si="33"/>
        <v>Obesity</v>
      </c>
    </row>
    <row r="2130" spans="1:9" x14ac:dyDescent="0.25">
      <c r="A2130" s="7" t="s">
        <v>234</v>
      </c>
      <c r="B2130" s="7">
        <v>35.15</v>
      </c>
      <c r="C2130" s="7">
        <v>5.47</v>
      </c>
      <c r="D2130" s="7" t="s">
        <v>2380</v>
      </c>
      <c r="E2130" s="7" t="s">
        <v>2380</v>
      </c>
      <c r="F2130" s="7" t="s">
        <v>2383</v>
      </c>
      <c r="G2130" s="7">
        <f>IF('OG Medical Examinations'!G2130="No major surgery",0,VALUE('OG Medical Examinations'!G2130))</f>
        <v>1</v>
      </c>
      <c r="H2130" s="7" t="s">
        <v>2380</v>
      </c>
      <c r="I2130" s="7" t="str">
        <f t="shared" si="33"/>
        <v>Obesity</v>
      </c>
    </row>
    <row r="2131" spans="1:9" x14ac:dyDescent="0.25">
      <c r="A2131" s="7" t="s">
        <v>233</v>
      </c>
      <c r="B2131" s="7">
        <v>32.11</v>
      </c>
      <c r="C2131" s="7">
        <v>4.43</v>
      </c>
      <c r="D2131" s="7" t="s">
        <v>2380</v>
      </c>
      <c r="E2131" s="7" t="s">
        <v>2380</v>
      </c>
      <c r="F2131" s="7" t="s">
        <v>2383</v>
      </c>
      <c r="G2131" s="7">
        <f>IF('OG Medical Examinations'!G2131="No major surgery",0,VALUE('OG Medical Examinations'!G2131))</f>
        <v>1</v>
      </c>
      <c r="H2131" s="7" t="s">
        <v>2380</v>
      </c>
      <c r="I2131" s="7" t="str">
        <f t="shared" si="33"/>
        <v>Obesity</v>
      </c>
    </row>
    <row r="2132" spans="1:9" x14ac:dyDescent="0.25">
      <c r="A2132" s="7" t="s">
        <v>232</v>
      </c>
      <c r="B2132" s="7">
        <v>30.495000000000001</v>
      </c>
      <c r="C2132" s="7">
        <v>4.95</v>
      </c>
      <c r="D2132" s="7" t="s">
        <v>2380</v>
      </c>
      <c r="E2132" s="7" t="s">
        <v>2380</v>
      </c>
      <c r="F2132" s="7" t="s">
        <v>2383</v>
      </c>
      <c r="G2132" s="7">
        <f>IF('OG Medical Examinations'!G2132="No major surgery",0,VALUE('OG Medical Examinations'!G2132))</f>
        <v>1</v>
      </c>
      <c r="H2132" s="7" t="s">
        <v>2380</v>
      </c>
      <c r="I2132" s="7" t="str">
        <f t="shared" si="33"/>
        <v>Obesity</v>
      </c>
    </row>
    <row r="2133" spans="1:9" x14ac:dyDescent="0.25">
      <c r="A2133" s="7" t="s">
        <v>231</v>
      </c>
      <c r="B2133" s="7">
        <v>29.24</v>
      </c>
      <c r="C2133" s="7">
        <v>4.04</v>
      </c>
      <c r="D2133" s="7" t="s">
        <v>2380</v>
      </c>
      <c r="E2133" s="7" t="s">
        <v>2383</v>
      </c>
      <c r="F2133" s="7" t="s">
        <v>2380</v>
      </c>
      <c r="G2133" s="7">
        <f>IF('OG Medical Examinations'!G2133="No major surgery",0,VALUE('OG Medical Examinations'!G2133))</f>
        <v>1</v>
      </c>
      <c r="H2133" s="7" t="s">
        <v>2380</v>
      </c>
      <c r="I2133" s="7" t="str">
        <f t="shared" si="33"/>
        <v>Overweight</v>
      </c>
    </row>
    <row r="2134" spans="1:9" x14ac:dyDescent="0.25">
      <c r="A2134" s="7" t="s">
        <v>230</v>
      </c>
      <c r="B2134" s="7">
        <v>22.515000000000001</v>
      </c>
      <c r="C2134" s="7">
        <v>5.93</v>
      </c>
      <c r="D2134" s="7" t="s">
        <v>2380</v>
      </c>
      <c r="E2134" s="7" t="s">
        <v>2380</v>
      </c>
      <c r="F2134" s="7" t="s">
        <v>2383</v>
      </c>
      <c r="G2134" s="7">
        <f>IF('OG Medical Examinations'!G2134="No major surgery",0,VALUE('OG Medical Examinations'!G2134))</f>
        <v>1</v>
      </c>
      <c r="H2134" s="7" t="s">
        <v>2380</v>
      </c>
      <c r="I2134" s="7" t="str">
        <f t="shared" si="33"/>
        <v>Normal Weight</v>
      </c>
    </row>
    <row r="2135" spans="1:9" x14ac:dyDescent="0.25">
      <c r="A2135" s="7" t="s">
        <v>229</v>
      </c>
      <c r="B2135" s="7">
        <v>15.65</v>
      </c>
      <c r="C2135" s="7">
        <v>4.2300000000000004</v>
      </c>
      <c r="D2135" s="7" t="s">
        <v>2380</v>
      </c>
      <c r="E2135" s="7" t="s">
        <v>2380</v>
      </c>
      <c r="F2135" s="7" t="s">
        <v>2380</v>
      </c>
      <c r="G2135" s="7">
        <f>IF('OG Medical Examinations'!G2135="No major surgery",0,VALUE('OG Medical Examinations'!G2135))</f>
        <v>0</v>
      </c>
      <c r="H2135" s="7" t="s">
        <v>2380</v>
      </c>
      <c r="I2135" s="7" t="str">
        <f t="shared" si="33"/>
        <v>Underweight</v>
      </c>
    </row>
    <row r="2136" spans="1:9" x14ac:dyDescent="0.25">
      <c r="A2136" s="7" t="s">
        <v>228</v>
      </c>
      <c r="B2136" s="7">
        <v>27.36</v>
      </c>
      <c r="C2136" s="7">
        <v>5.59</v>
      </c>
      <c r="D2136" s="7" t="s">
        <v>2383</v>
      </c>
      <c r="E2136" s="7" t="s">
        <v>2380</v>
      </c>
      <c r="F2136" s="7" t="s">
        <v>2380</v>
      </c>
      <c r="G2136" s="7">
        <f>IF('OG Medical Examinations'!G2136="No major surgery",0,VALUE('OG Medical Examinations'!G2136))</f>
        <v>0</v>
      </c>
      <c r="H2136" s="7" t="s">
        <v>2380</v>
      </c>
      <c r="I2136" s="7" t="str">
        <f t="shared" si="33"/>
        <v>Overweight</v>
      </c>
    </row>
    <row r="2137" spans="1:9" x14ac:dyDescent="0.25">
      <c r="A2137" s="7" t="s">
        <v>227</v>
      </c>
      <c r="B2137" s="7">
        <v>22.3</v>
      </c>
      <c r="C2137" s="7">
        <v>4.8899999999999997</v>
      </c>
      <c r="D2137" s="7" t="s">
        <v>2383</v>
      </c>
      <c r="E2137" s="7" t="s">
        <v>2380</v>
      </c>
      <c r="F2137" s="7" t="s">
        <v>2380</v>
      </c>
      <c r="G2137" s="7">
        <f>IF('OG Medical Examinations'!G2137="No major surgery",0,VALUE('OG Medical Examinations'!G2137))</f>
        <v>0</v>
      </c>
      <c r="H2137" s="7" t="s">
        <v>2380</v>
      </c>
      <c r="I2137" s="7" t="str">
        <f t="shared" si="33"/>
        <v>Normal Weight</v>
      </c>
    </row>
    <row r="2138" spans="1:9" x14ac:dyDescent="0.25">
      <c r="A2138" s="7" t="s">
        <v>226</v>
      </c>
      <c r="B2138" s="7">
        <v>26.03</v>
      </c>
      <c r="C2138" s="7">
        <v>5.81</v>
      </c>
      <c r="D2138" s="7" t="s">
        <v>2383</v>
      </c>
      <c r="E2138" s="7" t="s">
        <v>2380</v>
      </c>
      <c r="F2138" s="7" t="s">
        <v>2380</v>
      </c>
      <c r="G2138" s="7">
        <f>IF('OG Medical Examinations'!G2138="No major surgery",0,VALUE('OG Medical Examinations'!G2138))</f>
        <v>0</v>
      </c>
      <c r="H2138" s="7" t="s">
        <v>2380</v>
      </c>
      <c r="I2138" s="7" t="str">
        <f t="shared" si="33"/>
        <v>Overweight</v>
      </c>
    </row>
    <row r="2139" spans="1:9" x14ac:dyDescent="0.25">
      <c r="A2139" s="7" t="s">
        <v>225</v>
      </c>
      <c r="B2139" s="7">
        <v>27.74</v>
      </c>
      <c r="C2139" s="7">
        <v>4.29</v>
      </c>
      <c r="D2139" s="7" t="s">
        <v>2380</v>
      </c>
      <c r="E2139" s="7" t="s">
        <v>2383</v>
      </c>
      <c r="F2139" s="7" t="s">
        <v>2380</v>
      </c>
      <c r="G2139" s="7">
        <f>IF('OG Medical Examinations'!G2139="No major surgery",0,VALUE('OG Medical Examinations'!G2139))</f>
        <v>1</v>
      </c>
      <c r="H2139" s="7" t="s">
        <v>2380</v>
      </c>
      <c r="I2139" s="7" t="str">
        <f t="shared" si="33"/>
        <v>Overweight</v>
      </c>
    </row>
    <row r="2140" spans="1:9" x14ac:dyDescent="0.25">
      <c r="A2140" s="7" t="s">
        <v>224</v>
      </c>
      <c r="B2140" s="7">
        <v>32.11</v>
      </c>
      <c r="C2140" s="7">
        <v>4.03</v>
      </c>
      <c r="D2140" s="7" t="s">
        <v>2383</v>
      </c>
      <c r="E2140" s="7" t="s">
        <v>2383</v>
      </c>
      <c r="F2140" s="7" t="s">
        <v>2380</v>
      </c>
      <c r="G2140" s="7">
        <f>IF('OG Medical Examinations'!G2140="No major surgery",0,VALUE('OG Medical Examinations'!G2140))</f>
        <v>2</v>
      </c>
      <c r="H2140" s="7" t="s">
        <v>2380</v>
      </c>
      <c r="I2140" s="7" t="str">
        <f t="shared" si="33"/>
        <v>Obesity</v>
      </c>
    </row>
    <row r="2141" spans="1:9" x14ac:dyDescent="0.25">
      <c r="A2141" s="7" t="s">
        <v>223</v>
      </c>
      <c r="B2141" s="7">
        <v>25.175000000000001</v>
      </c>
      <c r="C2141" s="7">
        <v>6.29</v>
      </c>
      <c r="D2141" s="7" t="s">
        <v>2383</v>
      </c>
      <c r="E2141" s="7" t="s">
        <v>2383</v>
      </c>
      <c r="F2141" s="7" t="s">
        <v>2380</v>
      </c>
      <c r="G2141" s="7">
        <f>IF('OG Medical Examinations'!G2141="No major surgery",0,VALUE('OG Medical Examinations'!G2141))</f>
        <v>2</v>
      </c>
      <c r="H2141" s="7" t="s">
        <v>2380</v>
      </c>
      <c r="I2141" s="7" t="str">
        <f t="shared" si="33"/>
        <v>Overweight</v>
      </c>
    </row>
    <row r="2142" spans="1:9" x14ac:dyDescent="0.25">
      <c r="A2142" s="7" t="s">
        <v>222</v>
      </c>
      <c r="B2142" s="7">
        <v>39.49</v>
      </c>
      <c r="C2142" s="7">
        <v>4.4800000000000004</v>
      </c>
      <c r="D2142" s="7" t="s">
        <v>2383</v>
      </c>
      <c r="E2142" s="7" t="s">
        <v>2380</v>
      </c>
      <c r="F2142" s="7" t="s">
        <v>2380</v>
      </c>
      <c r="G2142" s="7">
        <f>IF('OG Medical Examinations'!G2142="No major surgery",0,VALUE('OG Medical Examinations'!G2142))</f>
        <v>0</v>
      </c>
      <c r="H2142" s="7" t="s">
        <v>2380</v>
      </c>
      <c r="I2142" s="7" t="str">
        <f t="shared" si="33"/>
        <v>Obesity</v>
      </c>
    </row>
    <row r="2143" spans="1:9" x14ac:dyDescent="0.25">
      <c r="A2143" s="7" t="s">
        <v>221</v>
      </c>
      <c r="B2143" s="7">
        <v>34.869999999999997</v>
      </c>
      <c r="C2143" s="7">
        <v>5.51</v>
      </c>
      <c r="D2143" s="7" t="s">
        <v>2383</v>
      </c>
      <c r="E2143" s="7" t="s">
        <v>2380</v>
      </c>
      <c r="F2143" s="7" t="s">
        <v>2380</v>
      </c>
      <c r="G2143" s="7">
        <f>IF('OG Medical Examinations'!G2143="No major surgery",0,VALUE('OG Medical Examinations'!G2143))</f>
        <v>0</v>
      </c>
      <c r="H2143" s="7" t="s">
        <v>2380</v>
      </c>
      <c r="I2143" s="7" t="str">
        <f t="shared" si="33"/>
        <v>Obesity</v>
      </c>
    </row>
    <row r="2144" spans="1:9" x14ac:dyDescent="0.25">
      <c r="A2144" s="7" t="s">
        <v>220</v>
      </c>
      <c r="B2144" s="7">
        <v>34.6</v>
      </c>
      <c r="C2144" s="7">
        <v>4.5</v>
      </c>
      <c r="D2144" s="7" t="s">
        <v>2383</v>
      </c>
      <c r="E2144" s="7" t="s">
        <v>2380</v>
      </c>
      <c r="F2144" s="7" t="s">
        <v>2380</v>
      </c>
      <c r="G2144" s="7">
        <f>IF('OG Medical Examinations'!G2144="No major surgery",0,VALUE('OG Medical Examinations'!G2144))</f>
        <v>0</v>
      </c>
      <c r="H2144" s="7" t="s">
        <v>2380</v>
      </c>
      <c r="I2144" s="7" t="str">
        <f t="shared" si="33"/>
        <v>Obesity</v>
      </c>
    </row>
    <row r="2145" spans="1:9" x14ac:dyDescent="0.25">
      <c r="A2145" s="7" t="s">
        <v>219</v>
      </c>
      <c r="B2145" s="7">
        <v>25.8</v>
      </c>
      <c r="C2145" s="7">
        <v>6.29</v>
      </c>
      <c r="D2145" s="7" t="s">
        <v>2383</v>
      </c>
      <c r="E2145" s="7" t="s">
        <v>2380</v>
      </c>
      <c r="F2145" s="7" t="s">
        <v>2380</v>
      </c>
      <c r="G2145" s="7">
        <f>IF('OG Medical Examinations'!G2145="No major surgery",0,VALUE('OG Medical Examinations'!G2145))</f>
        <v>0</v>
      </c>
      <c r="H2145" s="7" t="s">
        <v>2380</v>
      </c>
      <c r="I2145" s="7" t="str">
        <f t="shared" si="33"/>
        <v>Overweight</v>
      </c>
    </row>
    <row r="2146" spans="1:9" x14ac:dyDescent="0.25">
      <c r="A2146" s="7" t="s">
        <v>218</v>
      </c>
      <c r="B2146" s="7">
        <v>35.86</v>
      </c>
      <c r="C2146" s="7">
        <v>4.33</v>
      </c>
      <c r="D2146" s="7" t="s">
        <v>2380</v>
      </c>
      <c r="E2146" s="7" t="s">
        <v>2380</v>
      </c>
      <c r="F2146" s="7" t="s">
        <v>2380</v>
      </c>
      <c r="G2146" s="7">
        <f>IF('OG Medical Examinations'!G2146="No major surgery",0,VALUE('OG Medical Examinations'!G2146))</f>
        <v>1</v>
      </c>
      <c r="H2146" s="7" t="s">
        <v>2380</v>
      </c>
      <c r="I2146" s="7" t="str">
        <f t="shared" si="33"/>
        <v>Obesity</v>
      </c>
    </row>
    <row r="2147" spans="1:9" x14ac:dyDescent="0.25">
      <c r="A2147" s="7" t="s">
        <v>217</v>
      </c>
      <c r="B2147" s="7">
        <v>40.47</v>
      </c>
      <c r="C2147" s="7">
        <v>11.15</v>
      </c>
      <c r="D2147" s="7" t="s">
        <v>2380</v>
      </c>
      <c r="E2147" s="7" t="s">
        <v>2380</v>
      </c>
      <c r="F2147" s="7" t="s">
        <v>2380</v>
      </c>
      <c r="G2147" s="7">
        <f>IF('OG Medical Examinations'!G2147="No major surgery",0,VALUE('OG Medical Examinations'!G2147))</f>
        <v>0</v>
      </c>
      <c r="H2147" s="7" t="s">
        <v>2380</v>
      </c>
      <c r="I2147" s="7" t="str">
        <f t="shared" si="33"/>
        <v>Obesity</v>
      </c>
    </row>
    <row r="2148" spans="1:9" x14ac:dyDescent="0.25">
      <c r="A2148" s="7" t="s">
        <v>216</v>
      </c>
      <c r="B2148" s="7">
        <v>32.01</v>
      </c>
      <c r="C2148" s="7">
        <v>6.45</v>
      </c>
      <c r="D2148" s="7" t="s">
        <v>2380</v>
      </c>
      <c r="E2148" s="7" t="s">
        <v>2380</v>
      </c>
      <c r="F2148" s="7" t="s">
        <v>2380</v>
      </c>
      <c r="G2148" s="7">
        <f>IF('OG Medical Examinations'!G2148="No major surgery",0,VALUE('OG Medical Examinations'!G2148))</f>
        <v>1</v>
      </c>
      <c r="H2148" s="7" t="s">
        <v>2380</v>
      </c>
      <c r="I2148" s="7" t="str">
        <f t="shared" si="33"/>
        <v>Obesity</v>
      </c>
    </row>
    <row r="2149" spans="1:9" x14ac:dyDescent="0.25">
      <c r="A2149" s="7" t="s">
        <v>215</v>
      </c>
      <c r="B2149" s="7">
        <v>33</v>
      </c>
      <c r="C2149" s="7">
        <v>9.27</v>
      </c>
      <c r="D2149" s="7" t="s">
        <v>2380</v>
      </c>
      <c r="E2149" s="7" t="s">
        <v>2380</v>
      </c>
      <c r="F2149" s="7" t="s">
        <v>2380</v>
      </c>
      <c r="G2149" s="7">
        <f>IF('OG Medical Examinations'!G2149="No major surgery",0,VALUE('OG Medical Examinations'!G2149))</f>
        <v>0</v>
      </c>
      <c r="H2149" s="7" t="s">
        <v>2380</v>
      </c>
      <c r="I2149" s="7" t="str">
        <f t="shared" si="33"/>
        <v>Obesity</v>
      </c>
    </row>
    <row r="2150" spans="1:9" x14ac:dyDescent="0.25">
      <c r="A2150" s="7" t="s">
        <v>214</v>
      </c>
      <c r="B2150" s="7">
        <v>29.3</v>
      </c>
      <c r="C2150" s="7">
        <v>6.15</v>
      </c>
      <c r="D2150" s="7" t="s">
        <v>2380</v>
      </c>
      <c r="E2150" s="7" t="s">
        <v>2380</v>
      </c>
      <c r="F2150" s="7" t="s">
        <v>2380</v>
      </c>
      <c r="G2150" s="7">
        <f>IF('OG Medical Examinations'!G2150="No major surgery",0,VALUE('OG Medical Examinations'!G2150))</f>
        <v>1</v>
      </c>
      <c r="H2150" s="7" t="s">
        <v>2380</v>
      </c>
      <c r="I2150" s="7" t="str">
        <f t="shared" si="33"/>
        <v>Overweight</v>
      </c>
    </row>
    <row r="2151" spans="1:9" x14ac:dyDescent="0.25">
      <c r="A2151" s="7" t="s">
        <v>213</v>
      </c>
      <c r="B2151" s="7">
        <v>25.8</v>
      </c>
      <c r="C2151" s="7">
        <v>4.13</v>
      </c>
      <c r="D2151" s="7" t="s">
        <v>2380</v>
      </c>
      <c r="E2151" s="7" t="s">
        <v>2380</v>
      </c>
      <c r="F2151" s="7" t="s">
        <v>2380</v>
      </c>
      <c r="G2151" s="7">
        <f>IF('OG Medical Examinations'!G2151="No major surgery",0,VALUE('OG Medical Examinations'!G2151))</f>
        <v>1</v>
      </c>
      <c r="H2151" s="7" t="s">
        <v>2380</v>
      </c>
      <c r="I2151" s="7" t="str">
        <f t="shared" si="33"/>
        <v>Overweight</v>
      </c>
    </row>
    <row r="2152" spans="1:9" x14ac:dyDescent="0.25">
      <c r="A2152" s="7" t="s">
        <v>212</v>
      </c>
      <c r="B2152" s="7">
        <v>23.4</v>
      </c>
      <c r="C2152" s="7">
        <v>4.24</v>
      </c>
      <c r="D2152" s="7" t="s">
        <v>2380</v>
      </c>
      <c r="E2152" s="7" t="s">
        <v>2380</v>
      </c>
      <c r="F2152" s="7" t="s">
        <v>2380</v>
      </c>
      <c r="G2152" s="7">
        <f>IF('OG Medical Examinations'!G2152="No major surgery",0,VALUE('OG Medical Examinations'!G2152))</f>
        <v>1</v>
      </c>
      <c r="H2152" s="7" t="s">
        <v>2380</v>
      </c>
      <c r="I2152" s="7" t="str">
        <f t="shared" si="33"/>
        <v>Normal Weight</v>
      </c>
    </row>
    <row r="2153" spans="1:9" x14ac:dyDescent="0.25">
      <c r="A2153" s="7" t="s">
        <v>211</v>
      </c>
      <c r="B2153" s="7">
        <v>27.93</v>
      </c>
      <c r="C2153" s="7">
        <v>9.8800000000000008</v>
      </c>
      <c r="D2153" s="7" t="s">
        <v>2380</v>
      </c>
      <c r="E2153" s="7" t="s">
        <v>2380</v>
      </c>
      <c r="F2153" s="7" t="s">
        <v>2380</v>
      </c>
      <c r="G2153" s="7">
        <f>IF('OG Medical Examinations'!G2153="No major surgery",0,VALUE('OG Medical Examinations'!G2153))</f>
        <v>0</v>
      </c>
      <c r="H2153" s="7" t="s">
        <v>2380</v>
      </c>
      <c r="I2153" s="7" t="str">
        <f t="shared" si="33"/>
        <v>Overweight</v>
      </c>
    </row>
    <row r="2154" spans="1:9" x14ac:dyDescent="0.25">
      <c r="A2154" s="7" t="s">
        <v>210</v>
      </c>
      <c r="B2154" s="7">
        <v>22</v>
      </c>
      <c r="C2154" s="7">
        <v>9.5</v>
      </c>
      <c r="D2154" s="7" t="s">
        <v>2380</v>
      </c>
      <c r="E2154" s="7" t="s">
        <v>2380</v>
      </c>
      <c r="F2154" s="7" t="s">
        <v>2380</v>
      </c>
      <c r="G2154" s="7">
        <f>IF('OG Medical Examinations'!G2154="No major surgery",0,VALUE('OG Medical Examinations'!G2154))</f>
        <v>0</v>
      </c>
      <c r="H2154" s="7" t="s">
        <v>2380</v>
      </c>
      <c r="I2154" s="7" t="str">
        <f t="shared" si="33"/>
        <v>Normal Weight</v>
      </c>
    </row>
    <row r="2155" spans="1:9" x14ac:dyDescent="0.25">
      <c r="A2155" s="7" t="s">
        <v>209</v>
      </c>
      <c r="B2155" s="7">
        <v>36.86</v>
      </c>
      <c r="C2155" s="7">
        <v>4.97</v>
      </c>
      <c r="D2155" s="7" t="s">
        <v>2383</v>
      </c>
      <c r="E2155" s="7" t="s">
        <v>2380</v>
      </c>
      <c r="F2155" s="7" t="s">
        <v>2380</v>
      </c>
      <c r="G2155" s="7">
        <f>IF('OG Medical Examinations'!G2155="No major surgery",0,VALUE('OG Medical Examinations'!G2155))</f>
        <v>0</v>
      </c>
      <c r="H2155" s="7" t="s">
        <v>2380</v>
      </c>
      <c r="I2155" s="7" t="str">
        <f t="shared" si="33"/>
        <v>Obesity</v>
      </c>
    </row>
    <row r="2156" spans="1:9" x14ac:dyDescent="0.25">
      <c r="A2156" s="7" t="s">
        <v>208</v>
      </c>
      <c r="B2156" s="7">
        <v>31.254999999999999</v>
      </c>
      <c r="C2156" s="7">
        <v>5.49</v>
      </c>
      <c r="D2156" s="7" t="s">
        <v>2383</v>
      </c>
      <c r="E2156" s="7" t="s">
        <v>2380</v>
      </c>
      <c r="F2156" s="7" t="s">
        <v>2380</v>
      </c>
      <c r="G2156" s="7">
        <f>IF('OG Medical Examinations'!G2156="No major surgery",0,VALUE('OG Medical Examinations'!G2156))</f>
        <v>0</v>
      </c>
      <c r="H2156" s="7" t="s">
        <v>2380</v>
      </c>
      <c r="I2156" s="7" t="str">
        <f t="shared" si="33"/>
        <v>Obesity</v>
      </c>
    </row>
    <row r="2157" spans="1:9" x14ac:dyDescent="0.25">
      <c r="A2157" s="7" t="s">
        <v>207</v>
      </c>
      <c r="B2157" s="7">
        <v>23.06</v>
      </c>
      <c r="C2157" s="7">
        <v>4.47</v>
      </c>
      <c r="D2157" s="7" t="s">
        <v>2380</v>
      </c>
      <c r="E2157" s="7" t="s">
        <v>2380</v>
      </c>
      <c r="F2157" s="7" t="s">
        <v>2380</v>
      </c>
      <c r="G2157" s="7">
        <f>IF('OG Medical Examinations'!G2157="No major surgery",0,VALUE('OG Medical Examinations'!G2157))</f>
        <v>0</v>
      </c>
      <c r="H2157" s="7" t="s">
        <v>2380</v>
      </c>
      <c r="I2157" s="7" t="str">
        <f t="shared" si="33"/>
        <v>Normal Weight</v>
      </c>
    </row>
    <row r="2158" spans="1:9" x14ac:dyDescent="0.25">
      <c r="A2158" s="7" t="s">
        <v>206</v>
      </c>
      <c r="B2158" s="7">
        <v>28.975000000000001</v>
      </c>
      <c r="C2158" s="7">
        <v>4.34</v>
      </c>
      <c r="D2158" s="7" t="s">
        <v>2383</v>
      </c>
      <c r="E2158" s="7" t="s">
        <v>2380</v>
      </c>
      <c r="F2158" s="7" t="s">
        <v>2380</v>
      </c>
      <c r="G2158" s="7">
        <f>IF('OG Medical Examinations'!G2158="No major surgery",0,VALUE('OG Medical Examinations'!G2158))</f>
        <v>0</v>
      </c>
      <c r="H2158" s="7" t="s">
        <v>2380</v>
      </c>
      <c r="I2158" s="7" t="str">
        <f t="shared" si="33"/>
        <v>Overweight</v>
      </c>
    </row>
    <row r="2159" spans="1:9" x14ac:dyDescent="0.25">
      <c r="A2159" s="7" t="s">
        <v>205</v>
      </c>
      <c r="B2159" s="7">
        <v>33.299999999999997</v>
      </c>
      <c r="C2159" s="7">
        <v>9.49</v>
      </c>
      <c r="D2159" s="7" t="s">
        <v>2380</v>
      </c>
      <c r="E2159" s="7" t="s">
        <v>2380</v>
      </c>
      <c r="F2159" s="7" t="s">
        <v>2380</v>
      </c>
      <c r="G2159" s="7">
        <f>IF('OG Medical Examinations'!G2159="No major surgery",0,VALUE('OG Medical Examinations'!G2159))</f>
        <v>0</v>
      </c>
      <c r="H2159" s="7" t="s">
        <v>2380</v>
      </c>
      <c r="I2159" s="7" t="str">
        <f t="shared" si="33"/>
        <v>Obesity</v>
      </c>
    </row>
    <row r="2160" spans="1:9" x14ac:dyDescent="0.25">
      <c r="A2160" s="7" t="s">
        <v>204</v>
      </c>
      <c r="B2160" s="7">
        <v>33</v>
      </c>
      <c r="C2160" s="7">
        <v>10.16</v>
      </c>
      <c r="D2160" s="7" t="s">
        <v>2380</v>
      </c>
      <c r="E2160" s="7" t="s">
        <v>2380</v>
      </c>
      <c r="F2160" s="7" t="s">
        <v>2380</v>
      </c>
      <c r="G2160" s="7">
        <f>IF('OG Medical Examinations'!G2160="No major surgery",0,VALUE('OG Medical Examinations'!G2160))</f>
        <v>0</v>
      </c>
      <c r="H2160" s="7" t="s">
        <v>2380</v>
      </c>
      <c r="I2160" s="7" t="str">
        <f t="shared" si="33"/>
        <v>Obesity</v>
      </c>
    </row>
    <row r="2161" spans="1:9" x14ac:dyDescent="0.25">
      <c r="A2161" s="7" t="s">
        <v>203</v>
      </c>
      <c r="B2161" s="7">
        <v>31.46</v>
      </c>
      <c r="C2161" s="7">
        <v>11.19</v>
      </c>
      <c r="D2161" s="7" t="s">
        <v>2380</v>
      </c>
      <c r="E2161" s="7" t="s">
        <v>2380</v>
      </c>
      <c r="F2161" s="7" t="s">
        <v>2380</v>
      </c>
      <c r="G2161" s="7">
        <f>IF('OG Medical Examinations'!G2161="No major surgery",0,VALUE('OG Medical Examinations'!G2161))</f>
        <v>0</v>
      </c>
      <c r="H2161" s="7" t="s">
        <v>2380</v>
      </c>
      <c r="I2161" s="7" t="str">
        <f t="shared" si="33"/>
        <v>Obesity</v>
      </c>
    </row>
    <row r="2162" spans="1:9" x14ac:dyDescent="0.25">
      <c r="A2162" s="7" t="s">
        <v>202</v>
      </c>
      <c r="B2162" s="7">
        <v>29.6</v>
      </c>
      <c r="C2162" s="7">
        <v>11.03</v>
      </c>
      <c r="D2162" s="7" t="s">
        <v>2380</v>
      </c>
      <c r="E2162" s="7" t="s">
        <v>2380</v>
      </c>
      <c r="F2162" s="7" t="s">
        <v>2380</v>
      </c>
      <c r="G2162" s="7">
        <f>IF('OG Medical Examinations'!G2162="No major surgery",0,VALUE('OG Medical Examinations'!G2162))</f>
        <v>0</v>
      </c>
      <c r="H2162" s="7" t="s">
        <v>2380</v>
      </c>
      <c r="I2162" s="7" t="str">
        <f t="shared" si="33"/>
        <v>Overweight</v>
      </c>
    </row>
    <row r="2163" spans="1:9" x14ac:dyDescent="0.25">
      <c r="A2163" s="7" t="s">
        <v>201</v>
      </c>
      <c r="B2163" s="7">
        <v>22.05</v>
      </c>
      <c r="C2163" s="7">
        <v>4.43</v>
      </c>
      <c r="D2163" s="7" t="s">
        <v>2383</v>
      </c>
      <c r="E2163" s="7" t="s">
        <v>2380</v>
      </c>
      <c r="F2163" s="7" t="s">
        <v>2380</v>
      </c>
      <c r="G2163" s="7">
        <f>IF('OG Medical Examinations'!G2163="No major surgery",0,VALUE('OG Medical Examinations'!G2163))</f>
        <v>0</v>
      </c>
      <c r="H2163" s="7" t="s">
        <v>2380</v>
      </c>
      <c r="I2163" s="7" t="str">
        <f t="shared" si="33"/>
        <v>Normal Weight</v>
      </c>
    </row>
    <row r="2164" spans="1:9" x14ac:dyDescent="0.25">
      <c r="A2164" s="7" t="s">
        <v>199</v>
      </c>
      <c r="B2164" s="7">
        <v>27.06</v>
      </c>
      <c r="C2164" s="7">
        <v>6.14</v>
      </c>
      <c r="D2164" s="7" t="s">
        <v>2380</v>
      </c>
      <c r="E2164" s="7" t="s">
        <v>2383</v>
      </c>
      <c r="F2164" s="7" t="s">
        <v>2380</v>
      </c>
      <c r="G2164" s="7">
        <f>IF('OG Medical Examinations'!G2164="No major surgery",0,VALUE('OG Medical Examinations'!G2164))</f>
        <v>1</v>
      </c>
      <c r="H2164" s="7" t="s">
        <v>2380</v>
      </c>
      <c r="I2164" s="7" t="str">
        <f t="shared" si="33"/>
        <v>Overweight</v>
      </c>
    </row>
    <row r="2165" spans="1:9" x14ac:dyDescent="0.25">
      <c r="A2165" s="7" t="s">
        <v>198</v>
      </c>
      <c r="B2165" s="7">
        <v>20.49</v>
      </c>
      <c r="C2165" s="7">
        <v>4.87</v>
      </c>
      <c r="D2165" s="7" t="s">
        <v>2380</v>
      </c>
      <c r="E2165" s="7" t="s">
        <v>2380</v>
      </c>
      <c r="F2165" s="7" t="s">
        <v>2380</v>
      </c>
      <c r="G2165" s="7">
        <f>IF('OG Medical Examinations'!G2165="No major surgery",0,VALUE('OG Medical Examinations'!G2165))</f>
        <v>0</v>
      </c>
      <c r="H2165" s="7" t="s">
        <v>2380</v>
      </c>
      <c r="I2165" s="7" t="str">
        <f t="shared" si="33"/>
        <v>Normal Weight</v>
      </c>
    </row>
    <row r="2166" spans="1:9" x14ac:dyDescent="0.25">
      <c r="A2166" s="7" t="s">
        <v>197</v>
      </c>
      <c r="B2166" s="7">
        <v>28.4</v>
      </c>
      <c r="C2166" s="7">
        <v>4.3</v>
      </c>
      <c r="D2166" s="7" t="s">
        <v>2380</v>
      </c>
      <c r="E2166" s="7" t="s">
        <v>2380</v>
      </c>
      <c r="F2166" s="7" t="s">
        <v>2383</v>
      </c>
      <c r="G2166" s="7">
        <f>IF('OG Medical Examinations'!G2166="No major surgery",0,VALUE('OG Medical Examinations'!G2166))</f>
        <v>1</v>
      </c>
      <c r="H2166" s="7" t="s">
        <v>2380</v>
      </c>
      <c r="I2166" s="7" t="str">
        <f t="shared" si="33"/>
        <v>Overweight</v>
      </c>
    </row>
    <row r="2167" spans="1:9" x14ac:dyDescent="0.25">
      <c r="A2167" s="7" t="s">
        <v>196</v>
      </c>
      <c r="B2167" s="7">
        <v>41.91</v>
      </c>
      <c r="C2167" s="7">
        <v>6.19</v>
      </c>
      <c r="D2167" s="7" t="s">
        <v>2380</v>
      </c>
      <c r="E2167" s="7" t="s">
        <v>2380</v>
      </c>
      <c r="F2167" s="7" t="s">
        <v>2380</v>
      </c>
      <c r="G2167" s="7">
        <f>IF('OG Medical Examinations'!G2167="No major surgery",0,VALUE('OG Medical Examinations'!G2167))</f>
        <v>0</v>
      </c>
      <c r="H2167" s="7" t="s">
        <v>2380</v>
      </c>
      <c r="I2167" s="7" t="str">
        <f t="shared" si="33"/>
        <v>Obesity</v>
      </c>
    </row>
    <row r="2168" spans="1:9" x14ac:dyDescent="0.25">
      <c r="A2168" s="7" t="s">
        <v>195</v>
      </c>
      <c r="B2168" s="7">
        <v>24.6</v>
      </c>
      <c r="C2168" s="7">
        <v>6.19</v>
      </c>
      <c r="D2168" s="7" t="s">
        <v>2380</v>
      </c>
      <c r="E2168" s="7" t="s">
        <v>2380</v>
      </c>
      <c r="F2168" s="7" t="s">
        <v>2383</v>
      </c>
      <c r="G2168" s="7">
        <f>IF('OG Medical Examinations'!G2168="No major surgery",0,VALUE('OG Medical Examinations'!G2168))</f>
        <v>1</v>
      </c>
      <c r="H2168" s="7" t="s">
        <v>2380</v>
      </c>
      <c r="I2168" s="7" t="str">
        <f t="shared" si="33"/>
        <v>Normal Weight</v>
      </c>
    </row>
    <row r="2169" spans="1:9" x14ac:dyDescent="0.25">
      <c r="A2169" s="7" t="s">
        <v>194</v>
      </c>
      <c r="B2169" s="7">
        <v>20.9</v>
      </c>
      <c r="C2169" s="7">
        <v>5.12</v>
      </c>
      <c r="D2169" s="7" t="s">
        <v>2380</v>
      </c>
      <c r="E2169" s="7" t="s">
        <v>2380</v>
      </c>
      <c r="F2169" s="7" t="s">
        <v>2383</v>
      </c>
      <c r="G2169" s="7">
        <f>IF('OG Medical Examinations'!G2169="No major surgery",0,VALUE('OG Medical Examinations'!G2169))</f>
        <v>1</v>
      </c>
      <c r="H2169" s="7" t="s">
        <v>2380</v>
      </c>
      <c r="I2169" s="7" t="str">
        <f t="shared" si="33"/>
        <v>Normal Weight</v>
      </c>
    </row>
    <row r="2170" spans="1:9" x14ac:dyDescent="0.25">
      <c r="A2170" s="7" t="s">
        <v>193</v>
      </c>
      <c r="B2170" s="7">
        <v>34.4</v>
      </c>
      <c r="C2170" s="7">
        <v>4.04</v>
      </c>
      <c r="D2170" s="7" t="s">
        <v>2380</v>
      </c>
      <c r="E2170" s="7" t="s">
        <v>2380</v>
      </c>
      <c r="F2170" s="7" t="s">
        <v>2380</v>
      </c>
      <c r="G2170" s="7">
        <f>IF('OG Medical Examinations'!G2170="No major surgery",0,VALUE('OG Medical Examinations'!G2170))</f>
        <v>0</v>
      </c>
      <c r="H2170" s="7" t="s">
        <v>2380</v>
      </c>
      <c r="I2170" s="7" t="str">
        <f t="shared" si="33"/>
        <v>Obesity</v>
      </c>
    </row>
    <row r="2171" spans="1:9" x14ac:dyDescent="0.25">
      <c r="A2171" s="7" t="s">
        <v>192</v>
      </c>
      <c r="B2171" s="7">
        <v>32.56</v>
      </c>
      <c r="C2171" s="7">
        <v>5.36</v>
      </c>
      <c r="D2171" s="7" t="s">
        <v>2380</v>
      </c>
      <c r="E2171" s="7" t="s">
        <v>2380</v>
      </c>
      <c r="F2171" s="7" t="s">
        <v>2380</v>
      </c>
      <c r="G2171" s="7">
        <f>IF('OG Medical Examinations'!G2171="No major surgery",0,VALUE('OG Medical Examinations'!G2171))</f>
        <v>0</v>
      </c>
      <c r="H2171" s="7" t="s">
        <v>2380</v>
      </c>
      <c r="I2171" s="7" t="str">
        <f t="shared" si="33"/>
        <v>Obesity</v>
      </c>
    </row>
    <row r="2172" spans="1:9" x14ac:dyDescent="0.25">
      <c r="A2172" s="7" t="s">
        <v>191</v>
      </c>
      <c r="B2172" s="7">
        <v>27.98</v>
      </c>
      <c r="C2172" s="7">
        <v>4.38</v>
      </c>
      <c r="D2172" s="7" t="s">
        <v>2380</v>
      </c>
      <c r="E2172" s="7" t="s">
        <v>2383</v>
      </c>
      <c r="F2172" s="7" t="s">
        <v>2380</v>
      </c>
      <c r="G2172" s="7">
        <f>IF('OG Medical Examinations'!G2172="No major surgery",0,VALUE('OG Medical Examinations'!G2172))</f>
        <v>1</v>
      </c>
      <c r="H2172" s="7" t="s">
        <v>2380</v>
      </c>
      <c r="I2172" s="7" t="str">
        <f t="shared" si="33"/>
        <v>Overweight</v>
      </c>
    </row>
    <row r="2173" spans="1:9" x14ac:dyDescent="0.25">
      <c r="A2173" s="7" t="s">
        <v>190</v>
      </c>
      <c r="B2173" s="7">
        <v>26.51</v>
      </c>
      <c r="C2173" s="7">
        <v>4.58</v>
      </c>
      <c r="D2173" s="7" t="s">
        <v>2380</v>
      </c>
      <c r="E2173" s="7" t="s">
        <v>2380</v>
      </c>
      <c r="F2173" s="7" t="s">
        <v>2380</v>
      </c>
      <c r="G2173" s="7">
        <f>IF('OG Medical Examinations'!G2173="No major surgery",0,VALUE('OG Medical Examinations'!G2173))</f>
        <v>0</v>
      </c>
      <c r="H2173" s="7" t="s">
        <v>2380</v>
      </c>
      <c r="I2173" s="7" t="str">
        <f t="shared" si="33"/>
        <v>Overweight</v>
      </c>
    </row>
    <row r="2174" spans="1:9" x14ac:dyDescent="0.25">
      <c r="A2174" s="7" t="s">
        <v>189</v>
      </c>
      <c r="B2174" s="7">
        <v>29.734999999999999</v>
      </c>
      <c r="C2174" s="7">
        <v>11.92</v>
      </c>
      <c r="D2174" s="7" t="s">
        <v>2380</v>
      </c>
      <c r="E2174" s="7" t="s">
        <v>2380</v>
      </c>
      <c r="F2174" s="7" t="s">
        <v>2380</v>
      </c>
      <c r="G2174" s="7">
        <f>IF('OG Medical Examinations'!G2174="No major surgery",0,VALUE('OG Medical Examinations'!G2174))</f>
        <v>0</v>
      </c>
      <c r="H2174" s="7" t="s">
        <v>2380</v>
      </c>
      <c r="I2174" s="7" t="str">
        <f t="shared" si="33"/>
        <v>Overweight</v>
      </c>
    </row>
    <row r="2175" spans="1:9" x14ac:dyDescent="0.25">
      <c r="A2175" s="7" t="s">
        <v>188</v>
      </c>
      <c r="B2175" s="7">
        <v>40.5</v>
      </c>
      <c r="C2175" s="7">
        <v>5.4</v>
      </c>
      <c r="D2175" s="7" t="s">
        <v>2380</v>
      </c>
      <c r="E2175" s="7" t="s">
        <v>2380</v>
      </c>
      <c r="F2175" s="7" t="s">
        <v>2383</v>
      </c>
      <c r="G2175" s="7">
        <f>IF('OG Medical Examinations'!G2175="No major surgery",0,VALUE('OG Medical Examinations'!G2175))</f>
        <v>1</v>
      </c>
      <c r="H2175" s="7" t="s">
        <v>2380</v>
      </c>
      <c r="I2175" s="7" t="str">
        <f t="shared" si="33"/>
        <v>Obesity</v>
      </c>
    </row>
    <row r="2176" spans="1:9" x14ac:dyDescent="0.25">
      <c r="A2176" s="7" t="s">
        <v>187</v>
      </c>
      <c r="B2176" s="7">
        <v>25.64</v>
      </c>
      <c r="C2176" s="7">
        <v>4.76</v>
      </c>
      <c r="D2176" s="7" t="s">
        <v>2380</v>
      </c>
      <c r="E2176" s="7" t="s">
        <v>2380</v>
      </c>
      <c r="F2176" s="7" t="s">
        <v>2380</v>
      </c>
      <c r="G2176" s="7">
        <f>IF('OG Medical Examinations'!G2176="No major surgery",0,VALUE('OG Medical Examinations'!G2176))</f>
        <v>1</v>
      </c>
      <c r="H2176" s="7" t="s">
        <v>2380</v>
      </c>
      <c r="I2176" s="7" t="str">
        <f t="shared" si="33"/>
        <v>Overweight</v>
      </c>
    </row>
    <row r="2177" spans="1:9" x14ac:dyDescent="0.25">
      <c r="A2177" s="7" t="s">
        <v>186</v>
      </c>
      <c r="B2177" s="7">
        <v>32.9</v>
      </c>
      <c r="C2177" s="7">
        <v>4.78</v>
      </c>
      <c r="D2177" s="7" t="s">
        <v>2380</v>
      </c>
      <c r="E2177" s="7" t="s">
        <v>2380</v>
      </c>
      <c r="F2177" s="7" t="s">
        <v>2383</v>
      </c>
      <c r="G2177" s="7">
        <f>IF('OG Medical Examinations'!G2177="No major surgery",0,VALUE('OG Medical Examinations'!G2177))</f>
        <v>1</v>
      </c>
      <c r="H2177" s="7" t="s">
        <v>2380</v>
      </c>
      <c r="I2177" s="7" t="str">
        <f t="shared" si="33"/>
        <v>Obesity</v>
      </c>
    </row>
    <row r="2178" spans="1:9" x14ac:dyDescent="0.25">
      <c r="A2178" s="7" t="s">
        <v>185</v>
      </c>
      <c r="B2178" s="7">
        <v>29.8</v>
      </c>
      <c r="C2178" s="7">
        <v>4.26</v>
      </c>
      <c r="D2178" s="7" t="s">
        <v>2380</v>
      </c>
      <c r="E2178" s="7" t="s">
        <v>2380</v>
      </c>
      <c r="F2178" s="7" t="s">
        <v>2383</v>
      </c>
      <c r="G2178" s="7">
        <f>IF('OG Medical Examinations'!G2178="No major surgery",0,VALUE('OG Medical Examinations'!G2178))</f>
        <v>1</v>
      </c>
      <c r="H2178" s="7" t="s">
        <v>2380</v>
      </c>
      <c r="I2178" s="7" t="str">
        <f t="shared" ref="I2178:I2241" si="34">IF(B2178&lt;18.5,"Underweight",IF(B2178&lt;25,"Normal Weight",IF(B2178&lt;30,"Overweight","Obesity")))</f>
        <v>Overweight</v>
      </c>
    </row>
    <row r="2179" spans="1:9" x14ac:dyDescent="0.25">
      <c r="A2179" s="7" t="s">
        <v>184</v>
      </c>
      <c r="B2179" s="7">
        <v>28.9</v>
      </c>
      <c r="C2179" s="7">
        <v>5.85</v>
      </c>
      <c r="D2179" s="7" t="s">
        <v>2380</v>
      </c>
      <c r="E2179" s="7" t="s">
        <v>2380</v>
      </c>
      <c r="F2179" s="7" t="s">
        <v>2383</v>
      </c>
      <c r="G2179" s="7">
        <f>IF('OG Medical Examinations'!G2179="No major surgery",0,VALUE('OG Medical Examinations'!G2179))</f>
        <v>1</v>
      </c>
      <c r="H2179" s="7" t="s">
        <v>2380</v>
      </c>
      <c r="I2179" s="7" t="str">
        <f t="shared" si="34"/>
        <v>Overweight</v>
      </c>
    </row>
    <row r="2180" spans="1:9" x14ac:dyDescent="0.25">
      <c r="A2180" s="7" t="s">
        <v>183</v>
      </c>
      <c r="B2180" s="7">
        <v>24.7</v>
      </c>
      <c r="C2180" s="7">
        <v>5.32</v>
      </c>
      <c r="D2180" s="7" t="s">
        <v>2380</v>
      </c>
      <c r="E2180" s="7" t="s">
        <v>2380</v>
      </c>
      <c r="F2180" s="7" t="s">
        <v>2383</v>
      </c>
      <c r="G2180" s="7">
        <f>IF('OG Medical Examinations'!G2180="No major surgery",0,VALUE('OG Medical Examinations'!G2180))</f>
        <v>1</v>
      </c>
      <c r="H2180" s="7" t="s">
        <v>2380</v>
      </c>
      <c r="I2180" s="7" t="str">
        <f t="shared" si="34"/>
        <v>Normal Weight</v>
      </c>
    </row>
    <row r="2181" spans="1:9" x14ac:dyDescent="0.25">
      <c r="A2181" s="7" t="s">
        <v>182</v>
      </c>
      <c r="B2181" s="7">
        <v>20.6</v>
      </c>
      <c r="C2181" s="7">
        <v>5.14</v>
      </c>
      <c r="D2181" s="7" t="s">
        <v>2380</v>
      </c>
      <c r="E2181" s="7" t="s">
        <v>2380</v>
      </c>
      <c r="F2181" s="7" t="s">
        <v>2383</v>
      </c>
      <c r="G2181" s="7">
        <f>IF('OG Medical Examinations'!G2181="No major surgery",0,VALUE('OG Medical Examinations'!G2181))</f>
        <v>1</v>
      </c>
      <c r="H2181" s="7" t="s">
        <v>2380</v>
      </c>
      <c r="I2181" s="7" t="str">
        <f t="shared" si="34"/>
        <v>Normal Weight</v>
      </c>
    </row>
    <row r="2182" spans="1:9" x14ac:dyDescent="0.25">
      <c r="A2182" s="7" t="s">
        <v>181</v>
      </c>
      <c r="B2182" s="7">
        <v>18.600000000000001</v>
      </c>
      <c r="C2182" s="7">
        <v>5</v>
      </c>
      <c r="D2182" s="7" t="s">
        <v>2380</v>
      </c>
      <c r="E2182" s="7" t="s">
        <v>2380</v>
      </c>
      <c r="F2182" s="7" t="s">
        <v>2383</v>
      </c>
      <c r="G2182" s="7">
        <f>IF('OG Medical Examinations'!G2182="No major surgery",0,VALUE('OG Medical Examinations'!G2182))</f>
        <v>1</v>
      </c>
      <c r="H2182" s="7" t="s">
        <v>2380</v>
      </c>
      <c r="I2182" s="7" t="str">
        <f t="shared" si="34"/>
        <v>Normal Weight</v>
      </c>
    </row>
    <row r="2183" spans="1:9" x14ac:dyDescent="0.25">
      <c r="A2183" s="7" t="s">
        <v>180</v>
      </c>
      <c r="B2183" s="7">
        <v>17.8</v>
      </c>
      <c r="C2183" s="7">
        <v>4.55</v>
      </c>
      <c r="D2183" s="7" t="s">
        <v>2380</v>
      </c>
      <c r="E2183" s="7" t="s">
        <v>2380</v>
      </c>
      <c r="F2183" s="7" t="s">
        <v>2383</v>
      </c>
      <c r="G2183" s="7">
        <f>IF('OG Medical Examinations'!G2183="No major surgery",0,VALUE('OG Medical Examinations'!G2183))</f>
        <v>1</v>
      </c>
      <c r="H2183" s="7" t="s">
        <v>2380</v>
      </c>
      <c r="I2183" s="7" t="str">
        <f t="shared" si="34"/>
        <v>Underweight</v>
      </c>
    </row>
    <row r="2184" spans="1:9" x14ac:dyDescent="0.25">
      <c r="A2184" s="7" t="s">
        <v>179</v>
      </c>
      <c r="B2184" s="7">
        <v>35.200000000000003</v>
      </c>
      <c r="C2184" s="7">
        <v>5.97</v>
      </c>
      <c r="D2184" s="7" t="s">
        <v>2380</v>
      </c>
      <c r="E2184" s="7" t="s">
        <v>2383</v>
      </c>
      <c r="F2184" s="7" t="s">
        <v>2380</v>
      </c>
      <c r="G2184" s="7">
        <f>IF('OG Medical Examinations'!G2184="No major surgery",0,VALUE('OG Medical Examinations'!G2184))</f>
        <v>1</v>
      </c>
      <c r="H2184" s="7" t="s">
        <v>2380</v>
      </c>
      <c r="I2184" s="7" t="str">
        <f t="shared" si="34"/>
        <v>Obesity</v>
      </c>
    </row>
    <row r="2185" spans="1:9" x14ac:dyDescent="0.25">
      <c r="A2185" s="7" t="s">
        <v>178</v>
      </c>
      <c r="B2185" s="7">
        <v>33.770000000000003</v>
      </c>
      <c r="C2185" s="7">
        <v>4.0199999999999996</v>
      </c>
      <c r="D2185" s="7" t="s">
        <v>2380</v>
      </c>
      <c r="E2185" s="7" t="s">
        <v>2383</v>
      </c>
      <c r="F2185" s="7" t="s">
        <v>2380</v>
      </c>
      <c r="G2185" s="7">
        <f>IF('OG Medical Examinations'!G2185="No major surgery",0,VALUE('OG Medical Examinations'!G2185))</f>
        <v>1</v>
      </c>
      <c r="H2185" s="7" t="s">
        <v>2380</v>
      </c>
      <c r="I2185" s="7" t="str">
        <f t="shared" si="34"/>
        <v>Obesity</v>
      </c>
    </row>
    <row r="2186" spans="1:9" x14ac:dyDescent="0.25">
      <c r="A2186" s="7" t="s">
        <v>177</v>
      </c>
      <c r="B2186" s="7">
        <v>30.03</v>
      </c>
      <c r="C2186" s="7">
        <v>4.04</v>
      </c>
      <c r="D2186" s="7" t="s">
        <v>2380</v>
      </c>
      <c r="E2186" s="7" t="s">
        <v>2383</v>
      </c>
      <c r="F2186" s="7" t="s">
        <v>2380</v>
      </c>
      <c r="G2186" s="7">
        <f>IF('OG Medical Examinations'!G2186="No major surgery",0,VALUE('OG Medical Examinations'!G2186))</f>
        <v>1</v>
      </c>
      <c r="H2186" s="7" t="s">
        <v>2380</v>
      </c>
      <c r="I2186" s="7" t="str">
        <f t="shared" si="34"/>
        <v>Obesity</v>
      </c>
    </row>
    <row r="2187" spans="1:9" x14ac:dyDescent="0.25">
      <c r="A2187" s="7" t="s">
        <v>176</v>
      </c>
      <c r="B2187" s="7">
        <v>29.37</v>
      </c>
      <c r="C2187" s="7">
        <v>5.54</v>
      </c>
      <c r="D2187" s="7" t="s">
        <v>2380</v>
      </c>
      <c r="E2187" s="7" t="s">
        <v>2383</v>
      </c>
      <c r="F2187" s="7" t="s">
        <v>2380</v>
      </c>
      <c r="G2187" s="7">
        <f>IF('OG Medical Examinations'!G2187="No major surgery",0,VALUE('OG Medical Examinations'!G2187))</f>
        <v>1</v>
      </c>
      <c r="H2187" s="7" t="s">
        <v>2380</v>
      </c>
      <c r="I2187" s="7" t="str">
        <f t="shared" si="34"/>
        <v>Overweight</v>
      </c>
    </row>
    <row r="2188" spans="1:9" x14ac:dyDescent="0.25">
      <c r="A2188" s="7" t="s">
        <v>175</v>
      </c>
      <c r="B2188" s="7">
        <v>28.5</v>
      </c>
      <c r="C2188" s="7">
        <v>4.03</v>
      </c>
      <c r="D2188" s="7" t="s">
        <v>2380</v>
      </c>
      <c r="E2188" s="7" t="s">
        <v>2383</v>
      </c>
      <c r="F2188" s="7" t="s">
        <v>2380</v>
      </c>
      <c r="G2188" s="7">
        <f>IF('OG Medical Examinations'!G2188="No major surgery",0,VALUE('OG Medical Examinations'!G2188))</f>
        <v>1</v>
      </c>
      <c r="H2188" s="7" t="s">
        <v>2380</v>
      </c>
      <c r="I2188" s="7" t="str">
        <f t="shared" si="34"/>
        <v>Overweight</v>
      </c>
    </row>
    <row r="2189" spans="1:9" x14ac:dyDescent="0.25">
      <c r="A2189" s="7" t="s">
        <v>174</v>
      </c>
      <c r="B2189" s="7">
        <v>23.32</v>
      </c>
      <c r="C2189" s="7">
        <v>5.62</v>
      </c>
      <c r="D2189" s="7" t="s">
        <v>2380</v>
      </c>
      <c r="E2189" s="7" t="s">
        <v>2383</v>
      </c>
      <c r="F2189" s="7" t="s">
        <v>2380</v>
      </c>
      <c r="G2189" s="7">
        <f>IF('OG Medical Examinations'!G2189="No major surgery",0,VALUE('OG Medical Examinations'!G2189))</f>
        <v>1</v>
      </c>
      <c r="H2189" s="7" t="s">
        <v>2380</v>
      </c>
      <c r="I2189" s="7" t="str">
        <f t="shared" si="34"/>
        <v>Normal Weight</v>
      </c>
    </row>
    <row r="2190" spans="1:9" x14ac:dyDescent="0.25">
      <c r="A2190" s="7" t="s">
        <v>173</v>
      </c>
      <c r="B2190" s="7">
        <v>26.125</v>
      </c>
      <c r="C2190" s="7">
        <v>5.27</v>
      </c>
      <c r="D2190" s="7" t="s">
        <v>2380</v>
      </c>
      <c r="E2190" s="7" t="s">
        <v>2383</v>
      </c>
      <c r="F2190" s="7" t="s">
        <v>2380</v>
      </c>
      <c r="G2190" s="7">
        <f>IF('OG Medical Examinations'!G2190="No major surgery",0,VALUE('OG Medical Examinations'!G2190))</f>
        <v>1</v>
      </c>
      <c r="H2190" s="7" t="s">
        <v>2380</v>
      </c>
      <c r="I2190" s="7" t="str">
        <f t="shared" si="34"/>
        <v>Overweight</v>
      </c>
    </row>
    <row r="2191" spans="1:9" x14ac:dyDescent="0.25">
      <c r="A2191" s="7" t="s">
        <v>172</v>
      </c>
      <c r="B2191" s="7">
        <v>25.46</v>
      </c>
      <c r="C2191" s="7">
        <v>5.18</v>
      </c>
      <c r="D2191" s="7" t="s">
        <v>2380</v>
      </c>
      <c r="E2191" s="7" t="s">
        <v>2383</v>
      </c>
      <c r="F2191" s="7" t="s">
        <v>2380</v>
      </c>
      <c r="G2191" s="7">
        <f>IF('OG Medical Examinations'!G2191="No major surgery",0,VALUE('OG Medical Examinations'!G2191))</f>
        <v>1</v>
      </c>
      <c r="H2191" s="7" t="s">
        <v>2380</v>
      </c>
      <c r="I2191" s="7" t="str">
        <f t="shared" si="34"/>
        <v>Overweight</v>
      </c>
    </row>
    <row r="2192" spans="1:9" x14ac:dyDescent="0.25">
      <c r="A2192" s="7" t="s">
        <v>171</v>
      </c>
      <c r="B2192" s="7">
        <v>23.75</v>
      </c>
      <c r="C2192" s="7">
        <v>5.27</v>
      </c>
      <c r="D2192" s="7" t="s">
        <v>2380</v>
      </c>
      <c r="E2192" s="7" t="s">
        <v>2383</v>
      </c>
      <c r="F2192" s="7" t="s">
        <v>2380</v>
      </c>
      <c r="G2192" s="7">
        <f>IF('OG Medical Examinations'!G2192="No major surgery",0,VALUE('OG Medical Examinations'!G2192))</f>
        <v>1</v>
      </c>
      <c r="H2192" s="7" t="s">
        <v>2380</v>
      </c>
      <c r="I2192" s="7" t="str">
        <f t="shared" si="34"/>
        <v>Normal Weight</v>
      </c>
    </row>
    <row r="2193" spans="1:9" x14ac:dyDescent="0.25">
      <c r="A2193" s="7" t="s">
        <v>169</v>
      </c>
      <c r="B2193" s="7">
        <v>23.085000000000001</v>
      </c>
      <c r="C2193" s="7">
        <v>5.62</v>
      </c>
      <c r="D2193" s="7" t="s">
        <v>2380</v>
      </c>
      <c r="E2193" s="7" t="s">
        <v>2383</v>
      </c>
      <c r="F2193" s="7" t="s">
        <v>2380</v>
      </c>
      <c r="G2193" s="7">
        <f>IF('OG Medical Examinations'!G2193="No major surgery",0,VALUE('OG Medical Examinations'!G2193))</f>
        <v>1</v>
      </c>
      <c r="H2193" s="7" t="s">
        <v>2380</v>
      </c>
      <c r="I2193" s="7" t="str">
        <f t="shared" si="34"/>
        <v>Normal Weight</v>
      </c>
    </row>
    <row r="2194" spans="1:9" x14ac:dyDescent="0.25">
      <c r="A2194" s="7" t="s">
        <v>167</v>
      </c>
      <c r="B2194" s="7">
        <v>22.99</v>
      </c>
      <c r="C2194" s="7">
        <v>5.0599999999999996</v>
      </c>
      <c r="D2194" s="7" t="s">
        <v>2380</v>
      </c>
      <c r="E2194" s="7" t="s">
        <v>2383</v>
      </c>
      <c r="F2194" s="7" t="s">
        <v>2380</v>
      </c>
      <c r="G2194" s="7">
        <f>IF('OG Medical Examinations'!G2194="No major surgery",0,VALUE('OG Medical Examinations'!G2194))</f>
        <v>1</v>
      </c>
      <c r="H2194" s="7" t="s">
        <v>2380</v>
      </c>
      <c r="I2194" s="7" t="str">
        <f t="shared" si="34"/>
        <v>Normal Weight</v>
      </c>
    </row>
    <row r="2195" spans="1:9" x14ac:dyDescent="0.25">
      <c r="A2195" s="7" t="s">
        <v>165</v>
      </c>
      <c r="B2195" s="7">
        <v>21.47</v>
      </c>
      <c r="C2195" s="7">
        <v>4.6900000000000004</v>
      </c>
      <c r="D2195" s="7" t="s">
        <v>2380</v>
      </c>
      <c r="E2195" s="7" t="s">
        <v>2383</v>
      </c>
      <c r="F2195" s="7" t="s">
        <v>2380</v>
      </c>
      <c r="G2195" s="7">
        <f>IF('OG Medical Examinations'!G2195="No major surgery",0,VALUE('OG Medical Examinations'!G2195))</f>
        <v>1</v>
      </c>
      <c r="H2195" s="7" t="s">
        <v>2380</v>
      </c>
      <c r="I2195" s="7" t="str">
        <f t="shared" si="34"/>
        <v>Normal Weight</v>
      </c>
    </row>
    <row r="2196" spans="1:9" x14ac:dyDescent="0.25">
      <c r="A2196" s="7" t="s">
        <v>163</v>
      </c>
      <c r="B2196" s="7">
        <v>15.96</v>
      </c>
      <c r="C2196" s="7">
        <v>5.44</v>
      </c>
      <c r="D2196" s="7" t="s">
        <v>2380</v>
      </c>
      <c r="E2196" s="7" t="s">
        <v>2383</v>
      </c>
      <c r="F2196" s="7" t="s">
        <v>2380</v>
      </c>
      <c r="G2196" s="7">
        <f>IF('OG Medical Examinations'!G2196="No major surgery",0,VALUE('OG Medical Examinations'!G2196))</f>
        <v>1</v>
      </c>
      <c r="H2196" s="7" t="s">
        <v>2380</v>
      </c>
      <c r="I2196" s="7" t="str">
        <f t="shared" si="34"/>
        <v>Underweight</v>
      </c>
    </row>
    <row r="2197" spans="1:9" x14ac:dyDescent="0.25">
      <c r="A2197" s="7" t="s">
        <v>162</v>
      </c>
      <c r="B2197" s="7">
        <v>39.5</v>
      </c>
      <c r="C2197" s="7">
        <v>5.05</v>
      </c>
      <c r="D2197" s="7" t="s">
        <v>2380</v>
      </c>
      <c r="E2197" s="7" t="s">
        <v>2383</v>
      </c>
      <c r="F2197" s="7" t="s">
        <v>2380</v>
      </c>
      <c r="G2197" s="7">
        <f>IF('OG Medical Examinations'!G2197="No major surgery",0,VALUE('OG Medical Examinations'!G2197))</f>
        <v>1</v>
      </c>
      <c r="H2197" s="7" t="s">
        <v>2380</v>
      </c>
      <c r="I2197" s="7" t="str">
        <f t="shared" si="34"/>
        <v>Obesity</v>
      </c>
    </row>
    <row r="2198" spans="1:9" x14ac:dyDescent="0.25">
      <c r="A2198" s="7" t="s">
        <v>161</v>
      </c>
      <c r="B2198" s="7">
        <v>33.770000000000003</v>
      </c>
      <c r="C2198" s="7">
        <v>6</v>
      </c>
      <c r="D2198" s="7" t="s">
        <v>2380</v>
      </c>
      <c r="E2198" s="7" t="s">
        <v>2383</v>
      </c>
      <c r="F2198" s="7" t="s">
        <v>2380</v>
      </c>
      <c r="G2198" s="7">
        <f>IF('OG Medical Examinations'!G2198="No major surgery",0,VALUE('OG Medical Examinations'!G2198))</f>
        <v>1</v>
      </c>
      <c r="H2198" s="7" t="s">
        <v>2380</v>
      </c>
      <c r="I2198" s="7" t="str">
        <f t="shared" si="34"/>
        <v>Obesity</v>
      </c>
    </row>
    <row r="2199" spans="1:9" x14ac:dyDescent="0.25">
      <c r="A2199" s="7" t="s">
        <v>160</v>
      </c>
      <c r="B2199" s="7">
        <v>26.84</v>
      </c>
      <c r="C2199" s="7">
        <v>5.99</v>
      </c>
      <c r="D2199" s="7" t="s">
        <v>2383</v>
      </c>
      <c r="E2199" s="7" t="s">
        <v>2383</v>
      </c>
      <c r="F2199" s="7" t="s">
        <v>2380</v>
      </c>
      <c r="G2199" s="7">
        <f>IF('OG Medical Examinations'!G2199="No major surgery",0,VALUE('OG Medical Examinations'!G2199))</f>
        <v>1</v>
      </c>
      <c r="H2199" s="7" t="s">
        <v>2380</v>
      </c>
      <c r="I2199" s="7" t="str">
        <f t="shared" si="34"/>
        <v>Overweight</v>
      </c>
    </row>
    <row r="2200" spans="1:9" x14ac:dyDescent="0.25">
      <c r="A2200" s="7" t="s">
        <v>159</v>
      </c>
      <c r="B2200" s="7">
        <v>35.53</v>
      </c>
      <c r="C2200" s="7">
        <v>4.3600000000000003</v>
      </c>
      <c r="D2200" s="7" t="s">
        <v>2380</v>
      </c>
      <c r="E2200" s="7" t="s">
        <v>2380</v>
      </c>
      <c r="F2200" s="7" t="s">
        <v>2383</v>
      </c>
      <c r="G2200" s="7">
        <f>IF('OG Medical Examinations'!G2200="No major surgery",0,VALUE('OG Medical Examinations'!G2200))</f>
        <v>1</v>
      </c>
      <c r="H2200" s="7" t="s">
        <v>2380</v>
      </c>
      <c r="I2200" s="7" t="str">
        <f t="shared" si="34"/>
        <v>Obesity</v>
      </c>
    </row>
    <row r="2201" spans="1:9" x14ac:dyDescent="0.25">
      <c r="A2201" s="7" t="s">
        <v>158</v>
      </c>
      <c r="B2201" s="7">
        <v>30.59</v>
      </c>
      <c r="C2201" s="7">
        <v>4.41</v>
      </c>
      <c r="D2201" s="7" t="s">
        <v>2380</v>
      </c>
      <c r="E2201" s="7" t="s">
        <v>2380</v>
      </c>
      <c r="F2201" s="7" t="s">
        <v>2383</v>
      </c>
      <c r="G2201" s="7">
        <f>IF('OG Medical Examinations'!G2201="No major surgery",0,VALUE('OG Medical Examinations'!G2201))</f>
        <v>1</v>
      </c>
      <c r="H2201" s="7" t="s">
        <v>2380</v>
      </c>
      <c r="I2201" s="7" t="str">
        <f t="shared" si="34"/>
        <v>Obesity</v>
      </c>
    </row>
    <row r="2202" spans="1:9" x14ac:dyDescent="0.25">
      <c r="A2202" s="7" t="s">
        <v>157</v>
      </c>
      <c r="B2202" s="7">
        <v>30.59</v>
      </c>
      <c r="C2202" s="7">
        <v>4.17</v>
      </c>
      <c r="D2202" s="7" t="s">
        <v>2380</v>
      </c>
      <c r="E2202" s="7" t="s">
        <v>2380</v>
      </c>
      <c r="F2202" s="7" t="s">
        <v>2383</v>
      </c>
      <c r="G2202" s="7">
        <f>IF('OG Medical Examinations'!G2202="No major surgery",0,VALUE('OG Medical Examinations'!G2202))</f>
        <v>1</v>
      </c>
      <c r="H2202" s="7" t="s">
        <v>2380</v>
      </c>
      <c r="I2202" s="7" t="str">
        <f t="shared" si="34"/>
        <v>Obesity</v>
      </c>
    </row>
    <row r="2203" spans="1:9" x14ac:dyDescent="0.25">
      <c r="A2203" s="7" t="s">
        <v>156</v>
      </c>
      <c r="B2203" s="7">
        <v>27.835000000000001</v>
      </c>
      <c r="C2203" s="7">
        <v>4.4400000000000004</v>
      </c>
      <c r="D2203" s="7" t="s">
        <v>2380</v>
      </c>
      <c r="E2203" s="7" t="s">
        <v>2380</v>
      </c>
      <c r="F2203" s="7" t="s">
        <v>2383</v>
      </c>
      <c r="G2203" s="7">
        <f>IF('OG Medical Examinations'!G2203="No major surgery",0,VALUE('OG Medical Examinations'!G2203))</f>
        <v>1</v>
      </c>
      <c r="H2203" s="7" t="s">
        <v>2380</v>
      </c>
      <c r="I2203" s="7" t="str">
        <f t="shared" si="34"/>
        <v>Overweight</v>
      </c>
    </row>
    <row r="2204" spans="1:9" x14ac:dyDescent="0.25">
      <c r="A2204" s="7" t="s">
        <v>155</v>
      </c>
      <c r="B2204" s="7">
        <v>40.26</v>
      </c>
      <c r="C2204" s="7">
        <v>5.52</v>
      </c>
      <c r="D2204" s="7" t="s">
        <v>2380</v>
      </c>
      <c r="E2204" s="7" t="s">
        <v>2383</v>
      </c>
      <c r="F2204" s="7" t="s">
        <v>2380</v>
      </c>
      <c r="G2204" s="7">
        <f>IF('OG Medical Examinations'!G2204="No major surgery",0,VALUE('OG Medical Examinations'!G2204))</f>
        <v>1</v>
      </c>
      <c r="H2204" s="7" t="s">
        <v>2380</v>
      </c>
      <c r="I2204" s="7" t="str">
        <f t="shared" si="34"/>
        <v>Obesity</v>
      </c>
    </row>
    <row r="2205" spans="1:9" x14ac:dyDescent="0.25">
      <c r="A2205" s="7" t="s">
        <v>154</v>
      </c>
      <c r="B2205" s="7">
        <v>39.82</v>
      </c>
      <c r="C2205" s="7">
        <v>6.01</v>
      </c>
      <c r="D2205" s="7" t="s">
        <v>2380</v>
      </c>
      <c r="E2205" s="7" t="s">
        <v>2383</v>
      </c>
      <c r="F2205" s="7" t="s">
        <v>2380</v>
      </c>
      <c r="G2205" s="7">
        <f>IF('OG Medical Examinations'!G2205="No major surgery",0,VALUE('OG Medical Examinations'!G2205))</f>
        <v>1</v>
      </c>
      <c r="H2205" s="7" t="s">
        <v>2380</v>
      </c>
      <c r="I2205" s="7" t="str">
        <f t="shared" si="34"/>
        <v>Obesity</v>
      </c>
    </row>
    <row r="2206" spans="1:9" x14ac:dyDescent="0.25">
      <c r="A2206" s="7" t="s">
        <v>153</v>
      </c>
      <c r="B2206" s="7">
        <v>39.159999999999997</v>
      </c>
      <c r="C2206" s="7">
        <v>5.81</v>
      </c>
      <c r="D2206" s="7" t="s">
        <v>2380</v>
      </c>
      <c r="E2206" s="7" t="s">
        <v>2383</v>
      </c>
      <c r="F2206" s="7" t="s">
        <v>2380</v>
      </c>
      <c r="G2206" s="7">
        <f>IF('OG Medical Examinations'!G2206="No major surgery",0,VALUE('OG Medical Examinations'!G2206))</f>
        <v>1</v>
      </c>
      <c r="H2206" s="7" t="s">
        <v>2380</v>
      </c>
      <c r="I2206" s="7" t="str">
        <f t="shared" si="34"/>
        <v>Obesity</v>
      </c>
    </row>
    <row r="2207" spans="1:9" x14ac:dyDescent="0.25">
      <c r="A2207" s="7" t="s">
        <v>152</v>
      </c>
      <c r="B2207" s="7">
        <v>25.555</v>
      </c>
      <c r="C2207" s="7">
        <v>4.37</v>
      </c>
      <c r="D2207" s="7" t="s">
        <v>2380</v>
      </c>
      <c r="E2207" s="7" t="s">
        <v>2380</v>
      </c>
      <c r="F2207" s="7" t="s">
        <v>2383</v>
      </c>
      <c r="G2207" s="7">
        <f>IF('OG Medical Examinations'!G2207="No major surgery",0,VALUE('OG Medical Examinations'!G2207))</f>
        <v>1</v>
      </c>
      <c r="H2207" s="7" t="s">
        <v>2380</v>
      </c>
      <c r="I2207" s="7" t="str">
        <f t="shared" si="34"/>
        <v>Overweight</v>
      </c>
    </row>
    <row r="2208" spans="1:9" x14ac:dyDescent="0.25">
      <c r="A2208" s="7" t="s">
        <v>151</v>
      </c>
      <c r="B2208" s="7">
        <v>25.175000000000001</v>
      </c>
      <c r="C2208" s="7">
        <v>5.74</v>
      </c>
      <c r="D2208" s="7" t="s">
        <v>2380</v>
      </c>
      <c r="E2208" s="7" t="s">
        <v>2380</v>
      </c>
      <c r="F2208" s="7" t="s">
        <v>2383</v>
      </c>
      <c r="G2208" s="7">
        <f>IF('OG Medical Examinations'!G2208="No major surgery",0,VALUE('OG Medical Examinations'!G2208))</f>
        <v>1</v>
      </c>
      <c r="H2208" s="7" t="s">
        <v>2380</v>
      </c>
      <c r="I2208" s="7" t="str">
        <f t="shared" si="34"/>
        <v>Overweight</v>
      </c>
    </row>
    <row r="2209" spans="1:9" x14ac:dyDescent="0.25">
      <c r="A2209" s="7" t="s">
        <v>150</v>
      </c>
      <c r="B2209" s="7">
        <v>38.28</v>
      </c>
      <c r="C2209" s="7">
        <v>5.39</v>
      </c>
      <c r="D2209" s="7" t="s">
        <v>2380</v>
      </c>
      <c r="E2209" s="7" t="s">
        <v>2383</v>
      </c>
      <c r="F2209" s="7" t="s">
        <v>2380</v>
      </c>
      <c r="G2209" s="7">
        <f>IF('OG Medical Examinations'!G2209="No major surgery",0,VALUE('OG Medical Examinations'!G2209))</f>
        <v>1</v>
      </c>
      <c r="H2209" s="7" t="s">
        <v>2380</v>
      </c>
      <c r="I2209" s="7" t="str">
        <f t="shared" si="34"/>
        <v>Obesity</v>
      </c>
    </row>
    <row r="2210" spans="1:9" x14ac:dyDescent="0.25">
      <c r="A2210" s="7" t="s">
        <v>149</v>
      </c>
      <c r="B2210" s="7">
        <v>38.17</v>
      </c>
      <c r="C2210" s="7">
        <v>4.07</v>
      </c>
      <c r="D2210" s="7" t="s">
        <v>2380</v>
      </c>
      <c r="E2210" s="7" t="s">
        <v>2383</v>
      </c>
      <c r="F2210" s="7" t="s">
        <v>2380</v>
      </c>
      <c r="G2210" s="7">
        <f>IF('OG Medical Examinations'!G2210="No major surgery",0,VALUE('OG Medical Examinations'!G2210))</f>
        <v>1</v>
      </c>
      <c r="H2210" s="7" t="s">
        <v>2380</v>
      </c>
      <c r="I2210" s="7" t="str">
        <f t="shared" si="34"/>
        <v>Obesity</v>
      </c>
    </row>
    <row r="2211" spans="1:9" x14ac:dyDescent="0.25">
      <c r="A2211" s="7" t="s">
        <v>148</v>
      </c>
      <c r="B2211" s="7">
        <v>36.85</v>
      </c>
      <c r="C2211" s="7">
        <v>5.49</v>
      </c>
      <c r="D2211" s="7" t="s">
        <v>2380</v>
      </c>
      <c r="E2211" s="7" t="s">
        <v>2383</v>
      </c>
      <c r="F2211" s="7" t="s">
        <v>2380</v>
      </c>
      <c r="G2211" s="7">
        <f>IF('OG Medical Examinations'!G2211="No major surgery",0,VALUE('OG Medical Examinations'!G2211))</f>
        <v>1</v>
      </c>
      <c r="H2211" s="7" t="s">
        <v>2380</v>
      </c>
      <c r="I2211" s="7" t="str">
        <f t="shared" si="34"/>
        <v>Obesity</v>
      </c>
    </row>
    <row r="2212" spans="1:9" x14ac:dyDescent="0.25">
      <c r="A2212" s="7" t="s">
        <v>147</v>
      </c>
      <c r="B2212" s="7">
        <v>22.61</v>
      </c>
      <c r="C2212" s="7">
        <v>5.68</v>
      </c>
      <c r="D2212" s="7" t="s">
        <v>2380</v>
      </c>
      <c r="E2212" s="7" t="s">
        <v>2380</v>
      </c>
      <c r="F2212" s="7" t="s">
        <v>2383</v>
      </c>
      <c r="G2212" s="7">
        <f>IF('OG Medical Examinations'!G2212="No major surgery",0,VALUE('OG Medical Examinations'!G2212))</f>
        <v>1</v>
      </c>
      <c r="H2212" s="7" t="s">
        <v>2380</v>
      </c>
      <c r="I2212" s="7" t="str">
        <f t="shared" si="34"/>
        <v>Normal Weight</v>
      </c>
    </row>
    <row r="2213" spans="1:9" x14ac:dyDescent="0.25">
      <c r="A2213" s="7" t="s">
        <v>146</v>
      </c>
      <c r="B2213" s="7">
        <v>21.754999999999999</v>
      </c>
      <c r="C2213" s="7">
        <v>6.09</v>
      </c>
      <c r="D2213" s="7" t="s">
        <v>2380</v>
      </c>
      <c r="E2213" s="7" t="s">
        <v>2380</v>
      </c>
      <c r="F2213" s="7" t="s">
        <v>2383</v>
      </c>
      <c r="G2213" s="7">
        <f>IF('OG Medical Examinations'!G2213="No major surgery",0,VALUE('OG Medical Examinations'!G2213))</f>
        <v>1</v>
      </c>
      <c r="H2213" s="7" t="s">
        <v>2380</v>
      </c>
      <c r="I2213" s="7" t="str">
        <f t="shared" si="34"/>
        <v>Normal Weight</v>
      </c>
    </row>
    <row r="2214" spans="1:9" x14ac:dyDescent="0.25">
      <c r="A2214" s="7" t="s">
        <v>145</v>
      </c>
      <c r="B2214" s="7">
        <v>20.425000000000001</v>
      </c>
      <c r="C2214" s="7">
        <v>5.53</v>
      </c>
      <c r="D2214" s="7" t="s">
        <v>2380</v>
      </c>
      <c r="E2214" s="7" t="s">
        <v>2380</v>
      </c>
      <c r="F2214" s="7" t="s">
        <v>2383</v>
      </c>
      <c r="G2214" s="7">
        <f>IF('OG Medical Examinations'!G2214="No major surgery",0,VALUE('OG Medical Examinations'!G2214))</f>
        <v>1</v>
      </c>
      <c r="H2214" s="7" t="s">
        <v>2380</v>
      </c>
      <c r="I2214" s="7" t="str">
        <f t="shared" si="34"/>
        <v>Normal Weight</v>
      </c>
    </row>
    <row r="2215" spans="1:9" x14ac:dyDescent="0.25">
      <c r="A2215" s="7" t="s">
        <v>144</v>
      </c>
      <c r="B2215" s="7">
        <v>31.35</v>
      </c>
      <c r="C2215" s="7">
        <v>4.28</v>
      </c>
      <c r="D2215" s="7" t="s">
        <v>2380</v>
      </c>
      <c r="E2215" s="7" t="s">
        <v>2383</v>
      </c>
      <c r="F2215" s="7" t="s">
        <v>2380</v>
      </c>
      <c r="G2215" s="7">
        <f>IF('OG Medical Examinations'!G2215="No major surgery",0,VALUE('OG Medical Examinations'!G2215))</f>
        <v>1</v>
      </c>
      <c r="H2215" s="7" t="s">
        <v>2380</v>
      </c>
      <c r="I2215" s="7" t="str">
        <f t="shared" si="34"/>
        <v>Obesity</v>
      </c>
    </row>
    <row r="2216" spans="1:9" x14ac:dyDescent="0.25">
      <c r="A2216" s="7" t="s">
        <v>143</v>
      </c>
      <c r="B2216" s="7">
        <v>31.13</v>
      </c>
      <c r="C2216" s="7">
        <v>6.01</v>
      </c>
      <c r="D2216" s="7" t="s">
        <v>2380</v>
      </c>
      <c r="E2216" s="7" t="s">
        <v>2383</v>
      </c>
      <c r="F2216" s="7" t="s">
        <v>2380</v>
      </c>
      <c r="G2216" s="7">
        <f>IF('OG Medical Examinations'!G2216="No major surgery",0,VALUE('OG Medical Examinations'!G2216))</f>
        <v>1</v>
      </c>
      <c r="H2216" s="7" t="s">
        <v>2380</v>
      </c>
      <c r="I2216" s="7" t="str">
        <f t="shared" si="34"/>
        <v>Obesity</v>
      </c>
    </row>
    <row r="2217" spans="1:9" x14ac:dyDescent="0.25">
      <c r="A2217" s="7" t="s">
        <v>142</v>
      </c>
      <c r="B2217" s="7">
        <v>17.48</v>
      </c>
      <c r="C2217" s="7">
        <v>4.59</v>
      </c>
      <c r="D2217" s="7" t="s">
        <v>2380</v>
      </c>
      <c r="E2217" s="7" t="s">
        <v>2380</v>
      </c>
      <c r="F2217" s="7" t="s">
        <v>2383</v>
      </c>
      <c r="G2217" s="7">
        <f>IF('OG Medical Examinations'!G2217="No major surgery",0,VALUE('OG Medical Examinations'!G2217))</f>
        <v>1</v>
      </c>
      <c r="H2217" s="7" t="s">
        <v>2380</v>
      </c>
      <c r="I2217" s="7" t="str">
        <f t="shared" si="34"/>
        <v>Underweight</v>
      </c>
    </row>
    <row r="2218" spans="1:9" x14ac:dyDescent="0.25">
      <c r="A2218" s="7" t="s">
        <v>141</v>
      </c>
      <c r="B2218" s="7">
        <v>22.57</v>
      </c>
      <c r="C2218" s="7">
        <v>5.8</v>
      </c>
      <c r="D2218" s="7" t="s">
        <v>2383</v>
      </c>
      <c r="E2218" s="7" t="s">
        <v>2380</v>
      </c>
      <c r="F2218" s="7" t="s">
        <v>2380</v>
      </c>
      <c r="G2218" s="7">
        <f>IF('OG Medical Examinations'!G2218="No major surgery",0,VALUE('OG Medical Examinations'!G2218))</f>
        <v>1</v>
      </c>
      <c r="H2218" s="7" t="s">
        <v>2380</v>
      </c>
      <c r="I2218" s="7" t="str">
        <f t="shared" si="34"/>
        <v>Normal Weight</v>
      </c>
    </row>
    <row r="2219" spans="1:9" x14ac:dyDescent="0.25">
      <c r="A2219" s="7" t="s">
        <v>140</v>
      </c>
      <c r="B2219" s="7">
        <v>26.73</v>
      </c>
      <c r="C2219" s="7">
        <v>5.08</v>
      </c>
      <c r="D2219" s="7" t="s">
        <v>2380</v>
      </c>
      <c r="E2219" s="7" t="s">
        <v>2383</v>
      </c>
      <c r="F2219" s="7" t="s">
        <v>2380</v>
      </c>
      <c r="G2219" s="7">
        <f>IF('OG Medical Examinations'!G2219="No major surgery",0,VALUE('OG Medical Examinations'!G2219))</f>
        <v>1</v>
      </c>
      <c r="H2219" s="7" t="s">
        <v>2380</v>
      </c>
      <c r="I2219" s="7" t="str">
        <f t="shared" si="34"/>
        <v>Overweight</v>
      </c>
    </row>
    <row r="2220" spans="1:9" x14ac:dyDescent="0.25">
      <c r="A2220" s="7" t="s">
        <v>139</v>
      </c>
      <c r="B2220" s="7">
        <v>20.79</v>
      </c>
      <c r="C2220" s="7">
        <v>5.84</v>
      </c>
      <c r="D2220" s="7" t="s">
        <v>2380</v>
      </c>
      <c r="E2220" s="7" t="s">
        <v>2383</v>
      </c>
      <c r="F2220" s="7" t="s">
        <v>2380</v>
      </c>
      <c r="G2220" s="7">
        <f>IF('OG Medical Examinations'!G2220="No major surgery",0,VALUE('OG Medical Examinations'!G2220))</f>
        <v>1</v>
      </c>
      <c r="H2220" s="7" t="s">
        <v>2380</v>
      </c>
      <c r="I2220" s="7" t="str">
        <f t="shared" si="34"/>
        <v>Normal Weight</v>
      </c>
    </row>
    <row r="2221" spans="1:9" x14ac:dyDescent="0.25">
      <c r="A2221" s="7" t="s">
        <v>138</v>
      </c>
      <c r="B2221" s="7">
        <v>20.149999999999999</v>
      </c>
      <c r="C2221" s="7">
        <v>4.1500000000000004</v>
      </c>
      <c r="D2221" s="7" t="s">
        <v>2380</v>
      </c>
      <c r="E2221" s="7" t="s">
        <v>2380</v>
      </c>
      <c r="F2221" s="7" t="s">
        <v>2380</v>
      </c>
      <c r="G2221" s="7">
        <f>IF('OG Medical Examinations'!G2221="No major surgery",0,VALUE('OG Medical Examinations'!G2221))</f>
        <v>1</v>
      </c>
      <c r="H2221" s="7" t="s">
        <v>2380</v>
      </c>
      <c r="I2221" s="7" t="str">
        <f t="shared" si="34"/>
        <v>Normal Weight</v>
      </c>
    </row>
    <row r="2222" spans="1:9" x14ac:dyDescent="0.25">
      <c r="A2222" s="7" t="s">
        <v>137</v>
      </c>
      <c r="B2222" s="7">
        <v>36.85</v>
      </c>
      <c r="C2222" s="7">
        <v>4.3600000000000003</v>
      </c>
      <c r="D2222" s="7" t="s">
        <v>2383</v>
      </c>
      <c r="E2222" s="7" t="s">
        <v>2380</v>
      </c>
      <c r="F2222" s="7" t="s">
        <v>2380</v>
      </c>
      <c r="G2222" s="7">
        <f>IF('OG Medical Examinations'!G2222="No major surgery",0,VALUE('OG Medical Examinations'!G2222))</f>
        <v>0</v>
      </c>
      <c r="H2222" s="7" t="s">
        <v>2380</v>
      </c>
      <c r="I2222" s="7" t="str">
        <f t="shared" si="34"/>
        <v>Obesity</v>
      </c>
    </row>
    <row r="2223" spans="1:9" x14ac:dyDescent="0.25">
      <c r="A2223" s="7" t="s">
        <v>136</v>
      </c>
      <c r="B2223" s="7">
        <v>35.53</v>
      </c>
      <c r="C2223" s="7">
        <v>4.55</v>
      </c>
      <c r="D2223" s="7" t="s">
        <v>2383</v>
      </c>
      <c r="E2223" s="7" t="s">
        <v>2380</v>
      </c>
      <c r="F2223" s="7" t="s">
        <v>2380</v>
      </c>
      <c r="G2223" s="7">
        <f>IF('OG Medical Examinations'!G2223="No major surgery",0,VALUE('OG Medical Examinations'!G2223))</f>
        <v>0</v>
      </c>
      <c r="H2223" s="7" t="s">
        <v>2380</v>
      </c>
      <c r="I2223" s="7" t="str">
        <f t="shared" si="34"/>
        <v>Obesity</v>
      </c>
    </row>
    <row r="2224" spans="1:9" x14ac:dyDescent="0.25">
      <c r="A2224" s="7" t="s">
        <v>135</v>
      </c>
      <c r="B2224" s="7">
        <v>31.1</v>
      </c>
      <c r="C2224" s="7">
        <v>4.37</v>
      </c>
      <c r="D2224" s="7" t="s">
        <v>2383</v>
      </c>
      <c r="E2224" s="7" t="s">
        <v>2380</v>
      </c>
      <c r="F2224" s="7" t="s">
        <v>2380</v>
      </c>
      <c r="G2224" s="7">
        <f>IF('OG Medical Examinations'!G2224="No major surgery",0,VALUE('OG Medical Examinations'!G2224))</f>
        <v>0</v>
      </c>
      <c r="H2224" s="7" t="s">
        <v>2380</v>
      </c>
      <c r="I2224" s="7" t="str">
        <f t="shared" si="34"/>
        <v>Obesity</v>
      </c>
    </row>
    <row r="2225" spans="1:9" x14ac:dyDescent="0.25">
      <c r="A2225" s="7" t="s">
        <v>134</v>
      </c>
      <c r="B2225" s="7">
        <v>23.21</v>
      </c>
      <c r="C2225" s="7">
        <v>5.24</v>
      </c>
      <c r="D2225" s="7" t="s">
        <v>2383</v>
      </c>
      <c r="E2225" s="7" t="s">
        <v>2380</v>
      </c>
      <c r="F2225" s="7" t="s">
        <v>2380</v>
      </c>
      <c r="G2225" s="7">
        <f>IF('OG Medical Examinations'!G2225="No major surgery",0,VALUE('OG Medical Examinations'!G2225))</f>
        <v>0</v>
      </c>
      <c r="H2225" s="7" t="s">
        <v>2380</v>
      </c>
      <c r="I2225" s="7" t="str">
        <f t="shared" si="34"/>
        <v>Normal Weight</v>
      </c>
    </row>
    <row r="2226" spans="1:9" x14ac:dyDescent="0.25">
      <c r="A2226" s="7" t="s">
        <v>133</v>
      </c>
      <c r="B2226" s="7">
        <v>18.36</v>
      </c>
      <c r="C2226" s="7">
        <v>5.96</v>
      </c>
      <c r="D2226" s="7" t="s">
        <v>2380</v>
      </c>
      <c r="E2226" s="7" t="s">
        <v>2380</v>
      </c>
      <c r="F2226" s="7" t="s">
        <v>2380</v>
      </c>
      <c r="G2226" s="7">
        <f>IF('OG Medical Examinations'!G2226="No major surgery",0,VALUE('OG Medical Examinations'!G2226))</f>
        <v>1</v>
      </c>
      <c r="H2226" s="7" t="s">
        <v>2380</v>
      </c>
      <c r="I2226" s="7" t="str">
        <f t="shared" si="34"/>
        <v>Underweight</v>
      </c>
    </row>
    <row r="2227" spans="1:9" x14ac:dyDescent="0.25">
      <c r="A2227" s="7" t="s">
        <v>132</v>
      </c>
      <c r="B2227" s="7">
        <v>15.92</v>
      </c>
      <c r="C2227" s="7">
        <v>4.76</v>
      </c>
      <c r="D2227" s="7" t="s">
        <v>2383</v>
      </c>
      <c r="E2227" s="7" t="s">
        <v>2380</v>
      </c>
      <c r="F2227" s="7" t="s">
        <v>2380</v>
      </c>
      <c r="G2227" s="7">
        <f>IF('OG Medical Examinations'!G2227="No major surgery",0,VALUE('OG Medical Examinations'!G2227))</f>
        <v>1</v>
      </c>
      <c r="H2227" s="7" t="s">
        <v>2380</v>
      </c>
      <c r="I2227" s="7" t="str">
        <f t="shared" si="34"/>
        <v>Underweight</v>
      </c>
    </row>
    <row r="2228" spans="1:9" x14ac:dyDescent="0.25">
      <c r="A2228" s="7" t="s">
        <v>131</v>
      </c>
      <c r="B2228" s="7">
        <v>15.17</v>
      </c>
      <c r="C2228" s="7">
        <v>4.3</v>
      </c>
      <c r="D2228" s="7" t="s">
        <v>2383</v>
      </c>
      <c r="E2228" s="7" t="s">
        <v>2380</v>
      </c>
      <c r="F2228" s="7" t="s">
        <v>2383</v>
      </c>
      <c r="G2228" s="7">
        <f>IF('OG Medical Examinations'!G2228="No major surgery",0,VALUE('OG Medical Examinations'!G2228))</f>
        <v>1</v>
      </c>
      <c r="H2228" s="7" t="s">
        <v>2380</v>
      </c>
      <c r="I2228" s="7" t="str">
        <f t="shared" si="34"/>
        <v>Underweight</v>
      </c>
    </row>
    <row r="2229" spans="1:9" x14ac:dyDescent="0.25">
      <c r="A2229" s="7" t="s">
        <v>130</v>
      </c>
      <c r="B2229" s="7">
        <v>16.63</v>
      </c>
      <c r="C2229" s="7">
        <v>4.5</v>
      </c>
      <c r="D2229" s="7" t="s">
        <v>2380</v>
      </c>
      <c r="E2229" s="7" t="s">
        <v>2380</v>
      </c>
      <c r="F2229" s="7" t="s">
        <v>2380</v>
      </c>
      <c r="G2229" s="7">
        <f>IF('OG Medical Examinations'!G2229="No major surgery",0,VALUE('OG Medical Examinations'!G2229))</f>
        <v>1</v>
      </c>
      <c r="H2229" s="7" t="s">
        <v>2380</v>
      </c>
      <c r="I2229" s="7" t="str">
        <f t="shared" si="34"/>
        <v>Underweight</v>
      </c>
    </row>
    <row r="2230" spans="1:9" x14ac:dyDescent="0.25">
      <c r="A2230" s="7" t="s">
        <v>129</v>
      </c>
      <c r="B2230" s="7">
        <v>19.39</v>
      </c>
      <c r="C2230" s="7">
        <v>5.59</v>
      </c>
      <c r="D2230" s="7" t="s">
        <v>2380</v>
      </c>
      <c r="E2230" s="7" t="s">
        <v>2380</v>
      </c>
      <c r="F2230" s="7" t="s">
        <v>2383</v>
      </c>
      <c r="G2230" s="7">
        <f>IF('OG Medical Examinations'!G2230="No major surgery",0,VALUE('OG Medical Examinations'!G2230))</f>
        <v>1</v>
      </c>
      <c r="H2230" s="7" t="s">
        <v>2380</v>
      </c>
      <c r="I2230" s="7" t="str">
        <f t="shared" si="34"/>
        <v>Normal Weight</v>
      </c>
    </row>
    <row r="2231" spans="1:9" x14ac:dyDescent="0.25">
      <c r="A2231" s="7" t="s">
        <v>128</v>
      </c>
      <c r="B2231" s="7">
        <v>17.34</v>
      </c>
      <c r="C2231" s="7">
        <v>6.29</v>
      </c>
      <c r="D2231" s="7" t="s">
        <v>2383</v>
      </c>
      <c r="E2231" s="7" t="s">
        <v>2380</v>
      </c>
      <c r="F2231" s="7" t="s">
        <v>2383</v>
      </c>
      <c r="G2231" s="7">
        <f>IF('OG Medical Examinations'!G2231="No major surgery",0,VALUE('OG Medical Examinations'!G2231))</f>
        <v>1</v>
      </c>
      <c r="H2231" s="7" t="s">
        <v>2380</v>
      </c>
      <c r="I2231" s="7" t="str">
        <f t="shared" si="34"/>
        <v>Underweight</v>
      </c>
    </row>
    <row r="2232" spans="1:9" x14ac:dyDescent="0.25">
      <c r="A2232" s="7" t="s">
        <v>127</v>
      </c>
      <c r="B2232" s="7">
        <v>17.940000000000001</v>
      </c>
      <c r="C2232" s="7">
        <v>4.1900000000000004</v>
      </c>
      <c r="D2232" s="7" t="s">
        <v>2380</v>
      </c>
      <c r="E2232" s="7" t="s">
        <v>2383</v>
      </c>
      <c r="F2232" s="7" t="s">
        <v>2380</v>
      </c>
      <c r="G2232" s="7">
        <f>IF('OG Medical Examinations'!G2232="No major surgery",0,VALUE('OG Medical Examinations'!G2232))</f>
        <v>1</v>
      </c>
      <c r="H2232" s="7" t="s">
        <v>2380</v>
      </c>
      <c r="I2232" s="7" t="str">
        <f t="shared" si="34"/>
        <v>Underweight</v>
      </c>
    </row>
    <row r="2233" spans="1:9" x14ac:dyDescent="0.25">
      <c r="A2233" s="7" t="s">
        <v>126</v>
      </c>
      <c r="B2233" s="7">
        <v>16.670000000000002</v>
      </c>
      <c r="C2233" s="7">
        <v>4.7</v>
      </c>
      <c r="D2233" s="7" t="s">
        <v>2383</v>
      </c>
      <c r="E2233" s="7" t="s">
        <v>2380</v>
      </c>
      <c r="F2233" s="7" t="s">
        <v>2383</v>
      </c>
      <c r="G2233" s="7">
        <f>IF('OG Medical Examinations'!G2233="No major surgery",0,VALUE('OG Medical Examinations'!G2233))</f>
        <v>1</v>
      </c>
      <c r="H2233" s="7" t="s">
        <v>2380</v>
      </c>
      <c r="I2233" s="7" t="str">
        <f t="shared" si="34"/>
        <v>Underweight</v>
      </c>
    </row>
    <row r="2234" spans="1:9" x14ac:dyDescent="0.25">
      <c r="A2234" s="7" t="s">
        <v>125</v>
      </c>
      <c r="B2234" s="7">
        <v>20.58</v>
      </c>
      <c r="C2234" s="7">
        <v>5.64</v>
      </c>
      <c r="D2234" s="7" t="s">
        <v>2383</v>
      </c>
      <c r="E2234" s="7" t="s">
        <v>2380</v>
      </c>
      <c r="F2234" s="7" t="s">
        <v>2380</v>
      </c>
      <c r="G2234" s="7">
        <f>IF('OG Medical Examinations'!G2234="No major surgery",0,VALUE('OG Medical Examinations'!G2234))</f>
        <v>0</v>
      </c>
      <c r="H2234" s="7" t="s">
        <v>2380</v>
      </c>
      <c r="I2234" s="7" t="str">
        <f t="shared" si="34"/>
        <v>Normal Weight</v>
      </c>
    </row>
    <row r="2235" spans="1:9" x14ac:dyDescent="0.25">
      <c r="A2235" s="7" t="s">
        <v>124</v>
      </c>
      <c r="B2235" s="7">
        <v>16.5</v>
      </c>
      <c r="C2235" s="7">
        <v>4.1100000000000003</v>
      </c>
      <c r="D2235" s="7" t="s">
        <v>2383</v>
      </c>
      <c r="E2235" s="7" t="s">
        <v>2380</v>
      </c>
      <c r="F2235" s="7" t="s">
        <v>2380</v>
      </c>
      <c r="G2235" s="7">
        <f>IF('OG Medical Examinations'!G2235="No major surgery",0,VALUE('OG Medical Examinations'!G2235))</f>
        <v>0</v>
      </c>
      <c r="H2235" s="7" t="s">
        <v>2380</v>
      </c>
      <c r="I2235" s="7" t="str">
        <f t="shared" si="34"/>
        <v>Underweight</v>
      </c>
    </row>
    <row r="2236" spans="1:9" x14ac:dyDescent="0.25">
      <c r="A2236" s="7" t="s">
        <v>123</v>
      </c>
      <c r="B2236" s="7">
        <v>15.41</v>
      </c>
      <c r="C2236" s="7">
        <v>5.43</v>
      </c>
      <c r="D2236" s="7" t="s">
        <v>2383</v>
      </c>
      <c r="E2236" s="7" t="s">
        <v>2380</v>
      </c>
      <c r="F2236" s="7" t="s">
        <v>2383</v>
      </c>
      <c r="G2236" s="7">
        <f>IF('OG Medical Examinations'!G2236="No major surgery",0,VALUE('OG Medical Examinations'!G2236))</f>
        <v>1</v>
      </c>
      <c r="H2236" s="7" t="s">
        <v>2380</v>
      </c>
      <c r="I2236" s="7" t="str">
        <f t="shared" si="34"/>
        <v>Underweight</v>
      </c>
    </row>
    <row r="2237" spans="1:9" x14ac:dyDescent="0.25">
      <c r="A2237" s="7" t="s">
        <v>122</v>
      </c>
      <c r="B2237" s="7">
        <v>24.59</v>
      </c>
      <c r="C2237" s="7">
        <v>4.38</v>
      </c>
      <c r="D2237" s="7" t="s">
        <v>2380</v>
      </c>
      <c r="E2237" s="7" t="s">
        <v>2380</v>
      </c>
      <c r="F2237" s="7" t="s">
        <v>2380</v>
      </c>
      <c r="G2237" s="7">
        <f>IF('OG Medical Examinations'!G2237="No major surgery",0,VALUE('OG Medical Examinations'!G2237))</f>
        <v>1</v>
      </c>
      <c r="H2237" s="7" t="s">
        <v>2380</v>
      </c>
      <c r="I2237" s="7" t="str">
        <f t="shared" si="34"/>
        <v>Normal Weight</v>
      </c>
    </row>
    <row r="2238" spans="1:9" x14ac:dyDescent="0.25">
      <c r="A2238" s="7" t="s">
        <v>121</v>
      </c>
      <c r="B2238" s="7">
        <v>33.33</v>
      </c>
      <c r="C2238" s="7">
        <v>9.7899999999999991</v>
      </c>
      <c r="D2238" s="7" t="s">
        <v>2380</v>
      </c>
      <c r="E2238" s="7" t="s">
        <v>2380</v>
      </c>
      <c r="F2238" s="7" t="s">
        <v>2380</v>
      </c>
      <c r="G2238" s="7">
        <f>IF('OG Medical Examinations'!G2238="No major surgery",0,VALUE('OG Medical Examinations'!G2238))</f>
        <v>0</v>
      </c>
      <c r="H2238" s="7" t="s">
        <v>2380</v>
      </c>
      <c r="I2238" s="7" t="str">
        <f t="shared" si="34"/>
        <v>Obesity</v>
      </c>
    </row>
    <row r="2239" spans="1:9" x14ac:dyDescent="0.25">
      <c r="A2239" s="7" t="s">
        <v>120</v>
      </c>
      <c r="B2239" s="7">
        <v>18.5</v>
      </c>
      <c r="C2239" s="7">
        <v>11.84</v>
      </c>
      <c r="D2239" s="7" t="s">
        <v>2380</v>
      </c>
      <c r="E2239" s="7" t="s">
        <v>2380</v>
      </c>
      <c r="F2239" s="7" t="s">
        <v>2380</v>
      </c>
      <c r="G2239" s="7">
        <f>IF('OG Medical Examinations'!G2239="No major surgery",0,VALUE('OG Medical Examinations'!G2239))</f>
        <v>0</v>
      </c>
      <c r="H2239" s="7" t="s">
        <v>2380</v>
      </c>
      <c r="I2239" s="7" t="str">
        <f t="shared" si="34"/>
        <v>Normal Weight</v>
      </c>
    </row>
    <row r="2240" spans="1:9" x14ac:dyDescent="0.25">
      <c r="A2240" s="7" t="s">
        <v>119</v>
      </c>
      <c r="B2240" s="7">
        <v>18.579999999999998</v>
      </c>
      <c r="C2240" s="7">
        <v>6.22</v>
      </c>
      <c r="D2240" s="7" t="s">
        <v>2380</v>
      </c>
      <c r="E2240" s="7" t="s">
        <v>2380</v>
      </c>
      <c r="F2240" s="7" t="s">
        <v>2380</v>
      </c>
      <c r="G2240" s="7">
        <f>IF('OG Medical Examinations'!G2240="No major surgery",0,VALUE('OG Medical Examinations'!G2240))</f>
        <v>0</v>
      </c>
      <c r="H2240" s="7" t="s">
        <v>2380</v>
      </c>
      <c r="I2240" s="7" t="str">
        <f t="shared" si="34"/>
        <v>Normal Weight</v>
      </c>
    </row>
    <row r="2241" spans="1:9" x14ac:dyDescent="0.25">
      <c r="A2241" s="7" t="s">
        <v>118</v>
      </c>
      <c r="B2241" s="7">
        <v>16.64</v>
      </c>
      <c r="C2241" s="7">
        <v>10.01</v>
      </c>
      <c r="D2241" s="7" t="s">
        <v>2380</v>
      </c>
      <c r="E2241" s="7" t="s">
        <v>2380</v>
      </c>
      <c r="F2241" s="7" t="s">
        <v>2380</v>
      </c>
      <c r="G2241" s="7">
        <f>IF('OG Medical Examinations'!G2241="No major surgery",0,VALUE('OG Medical Examinations'!G2241))</f>
        <v>0</v>
      </c>
      <c r="H2241" s="7" t="s">
        <v>2380</v>
      </c>
      <c r="I2241" s="7" t="str">
        <f t="shared" si="34"/>
        <v>Underweight</v>
      </c>
    </row>
    <row r="2242" spans="1:9" x14ac:dyDescent="0.25">
      <c r="A2242" s="7" t="s">
        <v>117</v>
      </c>
      <c r="B2242" s="7">
        <v>19.329999999999998</v>
      </c>
      <c r="C2242" s="7">
        <v>4.32</v>
      </c>
      <c r="D2242" s="7" t="s">
        <v>2380</v>
      </c>
      <c r="E2242" s="7" t="s">
        <v>2380</v>
      </c>
      <c r="F2242" s="7" t="s">
        <v>2380</v>
      </c>
      <c r="G2242" s="7">
        <f>IF('OG Medical Examinations'!G2242="No major surgery",0,VALUE('OG Medical Examinations'!G2242))</f>
        <v>1</v>
      </c>
      <c r="H2242" s="7" t="s">
        <v>2380</v>
      </c>
      <c r="I2242" s="7" t="str">
        <f t="shared" ref="I2242:I2305" si="35">IF(B2242&lt;18.5,"Underweight",IF(B2242&lt;25,"Normal Weight",IF(B2242&lt;30,"Overweight","Obesity")))</f>
        <v>Normal Weight</v>
      </c>
    </row>
    <row r="2243" spans="1:9" x14ac:dyDescent="0.25">
      <c r="A2243" s="7" t="s">
        <v>116</v>
      </c>
      <c r="B2243" s="7">
        <v>21.26</v>
      </c>
      <c r="C2243" s="7">
        <v>5.65</v>
      </c>
      <c r="D2243" s="7" t="s">
        <v>2383</v>
      </c>
      <c r="E2243" s="7" t="s">
        <v>2380</v>
      </c>
      <c r="F2243" s="7" t="s">
        <v>2383</v>
      </c>
      <c r="G2243" s="7">
        <f>IF('OG Medical Examinations'!G2243="No major surgery",0,VALUE('OG Medical Examinations'!G2243))</f>
        <v>1</v>
      </c>
      <c r="H2243" s="7" t="s">
        <v>2380</v>
      </c>
      <c r="I2243" s="7" t="str">
        <f t="shared" si="35"/>
        <v>Normal Weight</v>
      </c>
    </row>
    <row r="2244" spans="1:9" x14ac:dyDescent="0.25">
      <c r="A2244" s="7" t="s">
        <v>115</v>
      </c>
      <c r="B2244" s="7">
        <v>15.6</v>
      </c>
      <c r="C2244" s="7">
        <v>4.12</v>
      </c>
      <c r="D2244" s="7" t="s">
        <v>2383</v>
      </c>
      <c r="E2244" s="7" t="s">
        <v>2380</v>
      </c>
      <c r="F2244" s="7" t="s">
        <v>2380</v>
      </c>
      <c r="G2244" s="7">
        <f>IF('OG Medical Examinations'!G2244="No major surgery",0,VALUE('OG Medical Examinations'!G2244))</f>
        <v>1</v>
      </c>
      <c r="H2244" s="7" t="s">
        <v>2380</v>
      </c>
      <c r="I2244" s="7" t="str">
        <f t="shared" si="35"/>
        <v>Underweight</v>
      </c>
    </row>
    <row r="2245" spans="1:9" x14ac:dyDescent="0.25">
      <c r="A2245" s="7" t="s">
        <v>114</v>
      </c>
      <c r="B2245" s="7">
        <v>24.39</v>
      </c>
      <c r="C2245" s="7">
        <v>6.24</v>
      </c>
      <c r="D2245" s="7" t="s">
        <v>2380</v>
      </c>
      <c r="E2245" s="7" t="s">
        <v>2380</v>
      </c>
      <c r="F2245" s="7" t="s">
        <v>2380</v>
      </c>
      <c r="G2245" s="7">
        <f>IF('OG Medical Examinations'!G2245="No major surgery",0,VALUE('OG Medical Examinations'!G2245))</f>
        <v>1</v>
      </c>
      <c r="H2245" s="7" t="s">
        <v>2380</v>
      </c>
      <c r="I2245" s="7" t="str">
        <f t="shared" si="35"/>
        <v>Normal Weight</v>
      </c>
    </row>
    <row r="2246" spans="1:9" x14ac:dyDescent="0.25">
      <c r="A2246" s="7" t="s">
        <v>113</v>
      </c>
      <c r="B2246" s="7">
        <v>24.75</v>
      </c>
      <c r="C2246" s="7">
        <v>4.83</v>
      </c>
      <c r="D2246" s="7" t="s">
        <v>2380</v>
      </c>
      <c r="E2246" s="7" t="s">
        <v>2380</v>
      </c>
      <c r="F2246" s="7" t="s">
        <v>2380</v>
      </c>
      <c r="G2246" s="7">
        <f>IF('OG Medical Examinations'!G2246="No major surgery",0,VALUE('OG Medical Examinations'!G2246))</f>
        <v>0</v>
      </c>
      <c r="H2246" s="7" t="s">
        <v>2380</v>
      </c>
      <c r="I2246" s="7" t="str">
        <f t="shared" si="35"/>
        <v>Normal Weight</v>
      </c>
    </row>
    <row r="2247" spans="1:9" x14ac:dyDescent="0.25">
      <c r="A2247" s="7" t="s">
        <v>112</v>
      </c>
      <c r="B2247" s="7">
        <v>20.88</v>
      </c>
      <c r="C2247" s="7">
        <v>7.4</v>
      </c>
      <c r="D2247" s="7" t="s">
        <v>2380</v>
      </c>
      <c r="E2247" s="7" t="s">
        <v>2380</v>
      </c>
      <c r="F2247" s="7" t="s">
        <v>2380</v>
      </c>
      <c r="G2247" s="7">
        <f>IF('OG Medical Examinations'!G2247="No major surgery",0,VALUE('OG Medical Examinations'!G2247))</f>
        <v>0</v>
      </c>
      <c r="H2247" s="7" t="s">
        <v>2380</v>
      </c>
      <c r="I2247" s="7" t="str">
        <f t="shared" si="35"/>
        <v>Normal Weight</v>
      </c>
    </row>
    <row r="2248" spans="1:9" x14ac:dyDescent="0.25">
      <c r="A2248" s="7" t="s">
        <v>111</v>
      </c>
      <c r="B2248" s="7">
        <v>20.43</v>
      </c>
      <c r="C2248" s="7">
        <v>4.54</v>
      </c>
      <c r="D2248" s="7" t="s">
        <v>2380</v>
      </c>
      <c r="E2248" s="7" t="s">
        <v>2380</v>
      </c>
      <c r="F2248" s="7" t="s">
        <v>2380</v>
      </c>
      <c r="G2248" s="7">
        <f>IF('OG Medical Examinations'!G2248="No major surgery",0,VALUE('OG Medical Examinations'!G2248))</f>
        <v>0</v>
      </c>
      <c r="H2248" s="7" t="s">
        <v>2380</v>
      </c>
      <c r="I2248" s="7" t="str">
        <f t="shared" si="35"/>
        <v>Normal Weight</v>
      </c>
    </row>
    <row r="2249" spans="1:9" x14ac:dyDescent="0.25">
      <c r="A2249" s="7" t="s">
        <v>110</v>
      </c>
      <c r="B2249" s="7">
        <v>15.18</v>
      </c>
      <c r="C2249" s="7">
        <v>11.11</v>
      </c>
      <c r="D2249" s="7" t="s">
        <v>2380</v>
      </c>
      <c r="E2249" s="7" t="s">
        <v>2380</v>
      </c>
      <c r="F2249" s="7" t="s">
        <v>2380</v>
      </c>
      <c r="G2249" s="7">
        <f>IF('OG Medical Examinations'!G2249="No major surgery",0,VALUE('OG Medical Examinations'!G2249))</f>
        <v>0</v>
      </c>
      <c r="H2249" s="7" t="s">
        <v>2380</v>
      </c>
      <c r="I2249" s="7" t="str">
        <f t="shared" si="35"/>
        <v>Underweight</v>
      </c>
    </row>
    <row r="2250" spans="1:9" x14ac:dyDescent="0.25">
      <c r="A2250" s="7" t="s">
        <v>109</v>
      </c>
      <c r="B2250" s="7">
        <v>15.12</v>
      </c>
      <c r="C2250" s="7">
        <v>4.03</v>
      </c>
      <c r="D2250" s="7" t="s">
        <v>2383</v>
      </c>
      <c r="E2250" s="7" t="s">
        <v>2380</v>
      </c>
      <c r="F2250" s="7" t="s">
        <v>2380</v>
      </c>
      <c r="G2250" s="7">
        <f>IF('OG Medical Examinations'!G2250="No major surgery",0,VALUE('OG Medical Examinations'!G2250))</f>
        <v>0</v>
      </c>
      <c r="H2250" s="7" t="s">
        <v>2380</v>
      </c>
      <c r="I2250" s="7" t="str">
        <f t="shared" si="35"/>
        <v>Underweight</v>
      </c>
    </row>
    <row r="2251" spans="1:9" x14ac:dyDescent="0.25">
      <c r="A2251" s="7" t="s">
        <v>108</v>
      </c>
      <c r="B2251" s="7">
        <v>23.88</v>
      </c>
      <c r="C2251" s="7">
        <v>4.51</v>
      </c>
      <c r="D2251" s="7" t="s">
        <v>2380</v>
      </c>
      <c r="E2251" s="7" t="s">
        <v>2380</v>
      </c>
      <c r="F2251" s="7" t="s">
        <v>2380</v>
      </c>
      <c r="G2251" s="7">
        <f>IF('OG Medical Examinations'!G2251="No major surgery",0,VALUE('OG Medical Examinations'!G2251))</f>
        <v>1</v>
      </c>
      <c r="H2251" s="7" t="s">
        <v>2380</v>
      </c>
      <c r="I2251" s="7" t="str">
        <f t="shared" si="35"/>
        <v>Normal Weight</v>
      </c>
    </row>
    <row r="2252" spans="1:9" x14ac:dyDescent="0.25">
      <c r="A2252" s="7" t="s">
        <v>107</v>
      </c>
      <c r="B2252" s="7">
        <v>16.13</v>
      </c>
      <c r="C2252" s="7">
        <v>5.56</v>
      </c>
      <c r="D2252" s="7" t="s">
        <v>2380</v>
      </c>
      <c r="E2252" s="7" t="s">
        <v>2383</v>
      </c>
      <c r="F2252" s="7" t="s">
        <v>2380</v>
      </c>
      <c r="G2252" s="7">
        <f>IF('OG Medical Examinations'!G2252="No major surgery",0,VALUE('OG Medical Examinations'!G2252))</f>
        <v>1</v>
      </c>
      <c r="H2252" s="7" t="s">
        <v>2380</v>
      </c>
      <c r="I2252" s="7" t="str">
        <f t="shared" si="35"/>
        <v>Underweight</v>
      </c>
    </row>
    <row r="2253" spans="1:9" x14ac:dyDescent="0.25">
      <c r="A2253" s="7" t="s">
        <v>106</v>
      </c>
      <c r="B2253" s="7">
        <v>24.09</v>
      </c>
      <c r="C2253" s="7">
        <v>4.0999999999999996</v>
      </c>
      <c r="D2253" s="7" t="s">
        <v>2380</v>
      </c>
      <c r="E2253" s="7" t="s">
        <v>2383</v>
      </c>
      <c r="F2253" s="7" t="s">
        <v>2380</v>
      </c>
      <c r="G2253" s="7">
        <f>IF('OG Medical Examinations'!G2253="No major surgery",0,VALUE('OG Medical Examinations'!G2253))</f>
        <v>1</v>
      </c>
      <c r="H2253" s="7" t="s">
        <v>2380</v>
      </c>
      <c r="I2253" s="7" t="str">
        <f t="shared" si="35"/>
        <v>Normal Weight</v>
      </c>
    </row>
    <row r="2254" spans="1:9" x14ac:dyDescent="0.25">
      <c r="A2254" s="7" t="s">
        <v>105</v>
      </c>
      <c r="B2254" s="7">
        <v>19.43</v>
      </c>
      <c r="C2254" s="7">
        <v>5.85</v>
      </c>
      <c r="D2254" s="7" t="s">
        <v>2380</v>
      </c>
      <c r="E2254" s="7" t="s">
        <v>2383</v>
      </c>
      <c r="F2254" s="7" t="s">
        <v>2380</v>
      </c>
      <c r="G2254" s="7">
        <f>IF('OG Medical Examinations'!G2254="No major surgery",0,VALUE('OG Medical Examinations'!G2254))</f>
        <v>1</v>
      </c>
      <c r="H2254" s="7" t="s">
        <v>2380</v>
      </c>
      <c r="I2254" s="7" t="str">
        <f t="shared" si="35"/>
        <v>Normal Weight</v>
      </c>
    </row>
    <row r="2255" spans="1:9" x14ac:dyDescent="0.25">
      <c r="A2255" s="7" t="s">
        <v>104</v>
      </c>
      <c r="B2255" s="7">
        <v>15.22</v>
      </c>
      <c r="C2255" s="7">
        <v>4.92</v>
      </c>
      <c r="D2255" s="7" t="s">
        <v>2383</v>
      </c>
      <c r="E2255" s="7" t="s">
        <v>2380</v>
      </c>
      <c r="F2255" s="7" t="s">
        <v>2383</v>
      </c>
      <c r="G2255" s="7">
        <f>IF('OG Medical Examinations'!G2255="No major surgery",0,VALUE('OG Medical Examinations'!G2255))</f>
        <v>1</v>
      </c>
      <c r="H2255" s="7" t="s">
        <v>2380</v>
      </c>
      <c r="I2255" s="7" t="str">
        <f t="shared" si="35"/>
        <v>Underweight</v>
      </c>
    </row>
    <row r="2256" spans="1:9" x14ac:dyDescent="0.25">
      <c r="A2256" s="7" t="s">
        <v>103</v>
      </c>
      <c r="B2256" s="7">
        <v>20.72</v>
      </c>
      <c r="C2256" s="7">
        <v>9.4600000000000009</v>
      </c>
      <c r="D2256" s="7" t="s">
        <v>2380</v>
      </c>
      <c r="E2256" s="7" t="s">
        <v>2380</v>
      </c>
      <c r="F2256" s="7" t="s">
        <v>2380</v>
      </c>
      <c r="G2256" s="7">
        <f>IF('OG Medical Examinations'!G2256="No major surgery",0,VALUE('OG Medical Examinations'!G2256))</f>
        <v>0</v>
      </c>
      <c r="H2256" s="7" t="s">
        <v>2380</v>
      </c>
      <c r="I2256" s="7" t="str">
        <f t="shared" si="35"/>
        <v>Normal Weight</v>
      </c>
    </row>
    <row r="2257" spans="1:9" x14ac:dyDescent="0.25">
      <c r="A2257" s="7" t="s">
        <v>102</v>
      </c>
      <c r="B2257" s="7">
        <v>35.4</v>
      </c>
      <c r="C2257" s="7">
        <v>5.94</v>
      </c>
      <c r="D2257" s="7" t="s">
        <v>2380</v>
      </c>
      <c r="E2257" s="7" t="s">
        <v>2380</v>
      </c>
      <c r="F2257" s="7" t="s">
        <v>2383</v>
      </c>
      <c r="G2257" s="7">
        <f>IF('OG Medical Examinations'!G2257="No major surgery",0,VALUE('OG Medical Examinations'!G2257))</f>
        <v>1</v>
      </c>
      <c r="H2257" s="7" t="s">
        <v>2380</v>
      </c>
      <c r="I2257" s="7" t="str">
        <f t="shared" si="35"/>
        <v>Obesity</v>
      </c>
    </row>
    <row r="2258" spans="1:9" x14ac:dyDescent="0.25">
      <c r="A2258" s="7" t="s">
        <v>101</v>
      </c>
      <c r="B2258" s="7">
        <v>34.4</v>
      </c>
      <c r="C2258" s="7">
        <v>5.7</v>
      </c>
      <c r="D2258" s="7" t="s">
        <v>2380</v>
      </c>
      <c r="E2258" s="7" t="s">
        <v>2380</v>
      </c>
      <c r="F2258" s="7" t="s">
        <v>2383</v>
      </c>
      <c r="G2258" s="7">
        <f>IF('OG Medical Examinations'!G2258="No major surgery",0,VALUE('OG Medical Examinations'!G2258))</f>
        <v>1</v>
      </c>
      <c r="H2258" s="7" t="s">
        <v>2380</v>
      </c>
      <c r="I2258" s="7" t="str">
        <f t="shared" si="35"/>
        <v>Obesity</v>
      </c>
    </row>
    <row r="2259" spans="1:9" x14ac:dyDescent="0.25">
      <c r="A2259" s="7" t="s">
        <v>100</v>
      </c>
      <c r="B2259" s="7">
        <v>34.1</v>
      </c>
      <c r="C2259" s="7">
        <v>4.13</v>
      </c>
      <c r="D2259" s="7" t="s">
        <v>2380</v>
      </c>
      <c r="E2259" s="7" t="s">
        <v>2380</v>
      </c>
      <c r="F2259" s="7" t="s">
        <v>2383</v>
      </c>
      <c r="G2259" s="7">
        <f>IF('OG Medical Examinations'!G2259="No major surgery",0,VALUE('OG Medical Examinations'!G2259))</f>
        <v>1</v>
      </c>
      <c r="H2259" s="7" t="s">
        <v>2380</v>
      </c>
      <c r="I2259" s="7" t="str">
        <f t="shared" si="35"/>
        <v>Obesity</v>
      </c>
    </row>
    <row r="2260" spans="1:9" x14ac:dyDescent="0.25">
      <c r="A2260" s="7" t="s">
        <v>99</v>
      </c>
      <c r="B2260" s="7">
        <v>30.4</v>
      </c>
      <c r="C2260" s="7">
        <v>4.7699999999999996</v>
      </c>
      <c r="D2260" s="7" t="s">
        <v>2380</v>
      </c>
      <c r="E2260" s="7" t="s">
        <v>2380</v>
      </c>
      <c r="F2260" s="7" t="s">
        <v>2383</v>
      </c>
      <c r="G2260" s="7">
        <f>IF('OG Medical Examinations'!G2260="No major surgery",0,VALUE('OG Medical Examinations'!G2260))</f>
        <v>1</v>
      </c>
      <c r="H2260" s="7" t="s">
        <v>2380</v>
      </c>
      <c r="I2260" s="7" t="str">
        <f t="shared" si="35"/>
        <v>Obesity</v>
      </c>
    </row>
    <row r="2261" spans="1:9" x14ac:dyDescent="0.25">
      <c r="A2261" s="7" t="s">
        <v>98</v>
      </c>
      <c r="B2261" s="7">
        <v>28.7</v>
      </c>
      <c r="C2261" s="7">
        <v>4.99</v>
      </c>
      <c r="D2261" s="7" t="s">
        <v>2380</v>
      </c>
      <c r="E2261" s="7" t="s">
        <v>2380</v>
      </c>
      <c r="F2261" s="7" t="s">
        <v>2383</v>
      </c>
      <c r="G2261" s="7">
        <f>IF('OG Medical Examinations'!G2261="No major surgery",0,VALUE('OG Medical Examinations'!G2261))</f>
        <v>1</v>
      </c>
      <c r="H2261" s="7" t="s">
        <v>2380</v>
      </c>
      <c r="I2261" s="7" t="str">
        <f t="shared" si="35"/>
        <v>Overweight</v>
      </c>
    </row>
    <row r="2262" spans="1:9" x14ac:dyDescent="0.25">
      <c r="A2262" s="7" t="s">
        <v>97</v>
      </c>
      <c r="B2262" s="7">
        <v>17.440000000000001</v>
      </c>
      <c r="C2262" s="7">
        <v>4.42</v>
      </c>
      <c r="D2262" s="7" t="s">
        <v>2383</v>
      </c>
      <c r="E2262" s="7" t="s">
        <v>2380</v>
      </c>
      <c r="F2262" s="7" t="s">
        <v>2383</v>
      </c>
      <c r="G2262" s="7">
        <f>IF('OG Medical Examinations'!G2262="No major surgery",0,VALUE('OG Medical Examinations'!G2262))</f>
        <v>1</v>
      </c>
      <c r="H2262" s="7" t="s">
        <v>2380</v>
      </c>
      <c r="I2262" s="7" t="str">
        <f t="shared" si="35"/>
        <v>Underweight</v>
      </c>
    </row>
    <row r="2263" spans="1:9" x14ac:dyDescent="0.25">
      <c r="A2263" s="7" t="s">
        <v>96</v>
      </c>
      <c r="B2263" s="7">
        <v>27.6</v>
      </c>
      <c r="C2263" s="7">
        <v>4.01</v>
      </c>
      <c r="D2263" s="7" t="s">
        <v>2380</v>
      </c>
      <c r="E2263" s="7" t="s">
        <v>2380</v>
      </c>
      <c r="F2263" s="7" t="s">
        <v>2383</v>
      </c>
      <c r="G2263" s="7">
        <f>IF('OG Medical Examinations'!G2263="No major surgery",0,VALUE('OG Medical Examinations'!G2263))</f>
        <v>1</v>
      </c>
      <c r="H2263" s="7" t="s">
        <v>2380</v>
      </c>
      <c r="I2263" s="7" t="str">
        <f t="shared" si="35"/>
        <v>Overweight</v>
      </c>
    </row>
    <row r="2264" spans="1:9" x14ac:dyDescent="0.25">
      <c r="A2264" s="7" t="s">
        <v>95</v>
      </c>
      <c r="B2264" s="7">
        <v>20.7</v>
      </c>
      <c r="C2264" s="7">
        <v>4.49</v>
      </c>
      <c r="D2264" s="7" t="s">
        <v>2380</v>
      </c>
      <c r="E2264" s="7" t="s">
        <v>2380</v>
      </c>
      <c r="F2264" s="7" t="s">
        <v>2383</v>
      </c>
      <c r="G2264" s="7">
        <f>IF('OG Medical Examinations'!G2264="No major surgery",0,VALUE('OG Medical Examinations'!G2264))</f>
        <v>1</v>
      </c>
      <c r="H2264" s="7" t="s">
        <v>2380</v>
      </c>
      <c r="I2264" s="7" t="str">
        <f t="shared" si="35"/>
        <v>Normal Weight</v>
      </c>
    </row>
    <row r="2265" spans="1:9" x14ac:dyDescent="0.25">
      <c r="A2265" s="7" t="s">
        <v>94</v>
      </c>
      <c r="B2265" s="7">
        <v>20.3</v>
      </c>
      <c r="C2265" s="7">
        <v>6.37</v>
      </c>
      <c r="D2265" s="7" t="s">
        <v>2380</v>
      </c>
      <c r="E2265" s="7" t="s">
        <v>2380</v>
      </c>
      <c r="F2265" s="7" t="s">
        <v>2383</v>
      </c>
      <c r="G2265" s="7">
        <f>IF('OG Medical Examinations'!G2265="No major surgery",0,VALUE('OG Medical Examinations'!G2265))</f>
        <v>1</v>
      </c>
      <c r="H2265" s="7" t="s">
        <v>2380</v>
      </c>
      <c r="I2265" s="7" t="str">
        <f t="shared" si="35"/>
        <v>Normal Weight</v>
      </c>
    </row>
    <row r="2266" spans="1:9" x14ac:dyDescent="0.25">
      <c r="A2266" s="7" t="s">
        <v>93</v>
      </c>
      <c r="B2266" s="7">
        <v>19.8</v>
      </c>
      <c r="C2266" s="7">
        <v>5.12</v>
      </c>
      <c r="D2266" s="7" t="s">
        <v>2380</v>
      </c>
      <c r="E2266" s="7" t="s">
        <v>2380</v>
      </c>
      <c r="F2266" s="7" t="s">
        <v>2383</v>
      </c>
      <c r="G2266" s="7">
        <f>IF('OG Medical Examinations'!G2266="No major surgery",0,VALUE('OG Medical Examinations'!G2266))</f>
        <v>1</v>
      </c>
      <c r="H2266" s="7" t="s">
        <v>2380</v>
      </c>
      <c r="I2266" s="7" t="str">
        <f t="shared" si="35"/>
        <v>Normal Weight</v>
      </c>
    </row>
    <row r="2267" spans="1:9" x14ac:dyDescent="0.25">
      <c r="A2267" s="7" t="s">
        <v>92</v>
      </c>
      <c r="B2267" s="7">
        <v>21.87</v>
      </c>
      <c r="C2267" s="7">
        <v>8.59</v>
      </c>
      <c r="D2267" s="7" t="s">
        <v>2380</v>
      </c>
      <c r="E2267" s="7" t="s">
        <v>2380</v>
      </c>
      <c r="F2267" s="7" t="s">
        <v>2380</v>
      </c>
      <c r="G2267" s="7">
        <f>IF('OG Medical Examinations'!G2267="No major surgery",0,VALUE('OG Medical Examinations'!G2267))</f>
        <v>0</v>
      </c>
      <c r="H2267" s="7" t="s">
        <v>2380</v>
      </c>
      <c r="I2267" s="7" t="str">
        <f t="shared" si="35"/>
        <v>Normal Weight</v>
      </c>
    </row>
    <row r="2268" spans="1:9" x14ac:dyDescent="0.25">
      <c r="A2268" s="7" t="s">
        <v>91</v>
      </c>
      <c r="B2268" s="7">
        <v>16.600000000000001</v>
      </c>
      <c r="C2268" s="7">
        <v>5.87</v>
      </c>
      <c r="D2268" s="7" t="s">
        <v>2380</v>
      </c>
      <c r="E2268" s="7" t="s">
        <v>2380</v>
      </c>
      <c r="F2268" s="7" t="s">
        <v>2380</v>
      </c>
      <c r="G2268" s="7">
        <f>IF('OG Medical Examinations'!G2268="No major surgery",0,VALUE('OG Medical Examinations'!G2268))</f>
        <v>1</v>
      </c>
      <c r="H2268" s="7" t="s">
        <v>2380</v>
      </c>
      <c r="I2268" s="7" t="str">
        <f t="shared" si="35"/>
        <v>Underweight</v>
      </c>
    </row>
    <row r="2269" spans="1:9" x14ac:dyDescent="0.25">
      <c r="A2269" s="7" t="s">
        <v>90</v>
      </c>
      <c r="B2269" s="7">
        <v>21.98</v>
      </c>
      <c r="C2269" s="7">
        <v>7.03</v>
      </c>
      <c r="D2269" s="7" t="s">
        <v>2380</v>
      </c>
      <c r="E2269" s="7" t="s">
        <v>2380</v>
      </c>
      <c r="F2269" s="7" t="s">
        <v>2380</v>
      </c>
      <c r="G2269" s="7">
        <f>IF('OG Medical Examinations'!G2269="No major surgery",0,VALUE('OG Medical Examinations'!G2269))</f>
        <v>0</v>
      </c>
      <c r="H2269" s="7" t="s">
        <v>2380</v>
      </c>
      <c r="I2269" s="7" t="str">
        <f t="shared" si="35"/>
        <v>Normal Weight</v>
      </c>
    </row>
    <row r="2270" spans="1:9" x14ac:dyDescent="0.25">
      <c r="A2270" s="7" t="s">
        <v>89</v>
      </c>
      <c r="B2270" s="7">
        <v>19.7</v>
      </c>
      <c r="C2270" s="7">
        <v>5.51</v>
      </c>
      <c r="D2270" s="7" t="s">
        <v>2380</v>
      </c>
      <c r="E2270" s="7" t="s">
        <v>2380</v>
      </c>
      <c r="F2270" s="7" t="s">
        <v>2380</v>
      </c>
      <c r="G2270" s="7">
        <f>IF('OG Medical Examinations'!G2270="No major surgery",0,VALUE('OG Medical Examinations'!G2270))</f>
        <v>1</v>
      </c>
      <c r="H2270" s="7" t="s">
        <v>2380</v>
      </c>
      <c r="I2270" s="7" t="str">
        <f t="shared" si="35"/>
        <v>Normal Weight</v>
      </c>
    </row>
    <row r="2271" spans="1:9" x14ac:dyDescent="0.25">
      <c r="A2271" s="7" t="s">
        <v>88</v>
      </c>
      <c r="B2271" s="7">
        <v>19.21</v>
      </c>
      <c r="C2271" s="7">
        <v>4.76</v>
      </c>
      <c r="D2271" s="7" t="s">
        <v>2380</v>
      </c>
      <c r="E2271" s="7" t="s">
        <v>2383</v>
      </c>
      <c r="F2271" s="7" t="s">
        <v>2380</v>
      </c>
      <c r="G2271" s="7">
        <f>IF('OG Medical Examinations'!G2271="No major surgery",0,VALUE('OG Medical Examinations'!G2271))</f>
        <v>1</v>
      </c>
      <c r="H2271" s="7" t="s">
        <v>2380</v>
      </c>
      <c r="I2271" s="7" t="str">
        <f t="shared" si="35"/>
        <v>Normal Weight</v>
      </c>
    </row>
    <row r="2272" spans="1:9" x14ac:dyDescent="0.25">
      <c r="A2272" s="7" t="s">
        <v>87</v>
      </c>
      <c r="B2272" s="7">
        <v>19.3</v>
      </c>
      <c r="C2272" s="7">
        <v>4.7</v>
      </c>
      <c r="D2272" s="7" t="s">
        <v>2380</v>
      </c>
      <c r="E2272" s="7" t="s">
        <v>2383</v>
      </c>
      <c r="F2272" s="7" t="s">
        <v>2380</v>
      </c>
      <c r="G2272" s="7">
        <f>IF('OG Medical Examinations'!G2272="No major surgery",0,VALUE('OG Medical Examinations'!G2272))</f>
        <v>1</v>
      </c>
      <c r="H2272" s="7" t="s">
        <v>2380</v>
      </c>
      <c r="I2272" s="7" t="str">
        <f t="shared" si="35"/>
        <v>Normal Weight</v>
      </c>
    </row>
    <row r="2273" spans="1:9" x14ac:dyDescent="0.25">
      <c r="A2273" s="7" t="s">
        <v>86</v>
      </c>
      <c r="B2273" s="7">
        <v>16.22</v>
      </c>
      <c r="C2273" s="7">
        <v>6.21</v>
      </c>
      <c r="D2273" s="7" t="s">
        <v>2383</v>
      </c>
      <c r="E2273" s="7" t="s">
        <v>2380</v>
      </c>
      <c r="F2273" s="7" t="s">
        <v>2380</v>
      </c>
      <c r="G2273" s="7">
        <f>IF('OG Medical Examinations'!G2273="No major surgery",0,VALUE('OG Medical Examinations'!G2273))</f>
        <v>0</v>
      </c>
      <c r="H2273" s="7" t="s">
        <v>2380</v>
      </c>
      <c r="I2273" s="7" t="str">
        <f t="shared" si="35"/>
        <v>Underweight</v>
      </c>
    </row>
    <row r="2274" spans="1:9" x14ac:dyDescent="0.25">
      <c r="A2274" s="7" t="s">
        <v>85</v>
      </c>
      <c r="B2274" s="7">
        <v>17.12</v>
      </c>
      <c r="C2274" s="7">
        <v>4.5199999999999996</v>
      </c>
      <c r="D2274" s="7" t="s">
        <v>2380</v>
      </c>
      <c r="E2274" s="7" t="s">
        <v>2383</v>
      </c>
      <c r="F2274" s="7" t="s">
        <v>2380</v>
      </c>
      <c r="G2274" s="7">
        <f>IF('OG Medical Examinations'!G2274="No major surgery",0,VALUE('OG Medical Examinations'!G2274))</f>
        <v>1</v>
      </c>
      <c r="H2274" s="7" t="s">
        <v>2380</v>
      </c>
      <c r="I2274" s="7" t="str">
        <f t="shared" si="35"/>
        <v>Underweight</v>
      </c>
    </row>
    <row r="2275" spans="1:9" x14ac:dyDescent="0.25">
      <c r="A2275" s="7" t="s">
        <v>84</v>
      </c>
      <c r="B2275" s="7">
        <v>19.07</v>
      </c>
      <c r="C2275" s="7">
        <v>5.45</v>
      </c>
      <c r="D2275" s="7" t="s">
        <v>2380</v>
      </c>
      <c r="E2275" s="7" t="s">
        <v>2380</v>
      </c>
      <c r="F2275" s="7" t="s">
        <v>2380</v>
      </c>
      <c r="G2275" s="7">
        <f>IF('OG Medical Examinations'!G2275="No major surgery",0,VALUE('OG Medical Examinations'!G2275))</f>
        <v>1</v>
      </c>
      <c r="H2275" s="7" t="s">
        <v>2380</v>
      </c>
      <c r="I2275" s="7" t="str">
        <f t="shared" si="35"/>
        <v>Normal Weight</v>
      </c>
    </row>
    <row r="2276" spans="1:9" x14ac:dyDescent="0.25">
      <c r="A2276" s="7" t="s">
        <v>83</v>
      </c>
      <c r="B2276" s="7">
        <v>15.56</v>
      </c>
      <c r="C2276" s="7">
        <v>4.42</v>
      </c>
      <c r="D2276" s="7" t="s">
        <v>2380</v>
      </c>
      <c r="E2276" s="7" t="s">
        <v>2380</v>
      </c>
      <c r="F2276" s="7" t="s">
        <v>2380</v>
      </c>
      <c r="G2276" s="7">
        <f>IF('OG Medical Examinations'!G2276="No major surgery",0,VALUE('OG Medical Examinations'!G2276))</f>
        <v>0</v>
      </c>
      <c r="H2276" s="7" t="s">
        <v>2380</v>
      </c>
      <c r="I2276" s="7" t="str">
        <f t="shared" si="35"/>
        <v>Underweight</v>
      </c>
    </row>
    <row r="2277" spans="1:9" x14ac:dyDescent="0.25">
      <c r="A2277" s="7" t="s">
        <v>82</v>
      </c>
      <c r="B2277" s="7">
        <v>22.76</v>
      </c>
      <c r="C2277" s="7">
        <v>9.44</v>
      </c>
      <c r="D2277" s="7" t="s">
        <v>2380</v>
      </c>
      <c r="E2277" s="7" t="s">
        <v>2380</v>
      </c>
      <c r="F2277" s="7" t="s">
        <v>2380</v>
      </c>
      <c r="G2277" s="7">
        <f>IF('OG Medical Examinations'!G2277="No major surgery",0,VALUE('OG Medical Examinations'!G2277))</f>
        <v>0</v>
      </c>
      <c r="H2277" s="7" t="s">
        <v>2380</v>
      </c>
      <c r="I2277" s="7" t="str">
        <f t="shared" si="35"/>
        <v>Normal Weight</v>
      </c>
    </row>
    <row r="2278" spans="1:9" x14ac:dyDescent="0.25">
      <c r="A2278" s="7" t="s">
        <v>81</v>
      </c>
      <c r="B2278" s="7">
        <v>22.79</v>
      </c>
      <c r="C2278" s="7">
        <v>6.15</v>
      </c>
      <c r="D2278" s="7" t="s">
        <v>2383</v>
      </c>
      <c r="E2278" s="7" t="s">
        <v>2380</v>
      </c>
      <c r="F2278" s="7" t="s">
        <v>2383</v>
      </c>
      <c r="G2278" s="7">
        <f>IF('OG Medical Examinations'!G2278="No major surgery",0,VALUE('OG Medical Examinations'!G2278))</f>
        <v>1</v>
      </c>
      <c r="H2278" s="7" t="s">
        <v>2380</v>
      </c>
      <c r="I2278" s="7" t="str">
        <f t="shared" si="35"/>
        <v>Normal Weight</v>
      </c>
    </row>
    <row r="2279" spans="1:9" x14ac:dyDescent="0.25">
      <c r="A2279" s="7" t="s">
        <v>80</v>
      </c>
      <c r="B2279" s="7">
        <v>17.41</v>
      </c>
      <c r="C2279" s="7">
        <v>5.13</v>
      </c>
      <c r="D2279" s="7" t="s">
        <v>2383</v>
      </c>
      <c r="E2279" s="7" t="s">
        <v>2380</v>
      </c>
      <c r="F2279" s="7" t="s">
        <v>2380</v>
      </c>
      <c r="G2279" s="7">
        <f>IF('OG Medical Examinations'!G2279="No major surgery",0,VALUE('OG Medical Examinations'!G2279))</f>
        <v>0</v>
      </c>
      <c r="H2279" s="7" t="s">
        <v>2380</v>
      </c>
      <c r="I2279" s="7" t="str">
        <f t="shared" si="35"/>
        <v>Underweight</v>
      </c>
    </row>
    <row r="2280" spans="1:9" x14ac:dyDescent="0.25">
      <c r="A2280" s="7" t="s">
        <v>79</v>
      </c>
      <c r="B2280" s="7">
        <v>19.32</v>
      </c>
      <c r="C2280" s="7">
        <v>4.96</v>
      </c>
      <c r="D2280" s="7" t="s">
        <v>2383</v>
      </c>
      <c r="E2280" s="7" t="s">
        <v>2380</v>
      </c>
      <c r="F2280" s="7" t="s">
        <v>2380</v>
      </c>
      <c r="G2280" s="7">
        <f>IF('OG Medical Examinations'!G2280="No major surgery",0,VALUE('OG Medical Examinations'!G2280))</f>
        <v>0</v>
      </c>
      <c r="H2280" s="7" t="s">
        <v>2380</v>
      </c>
      <c r="I2280" s="7" t="str">
        <f t="shared" si="35"/>
        <v>Normal Weight</v>
      </c>
    </row>
    <row r="2281" spans="1:9" x14ac:dyDescent="0.25">
      <c r="A2281" s="7" t="s">
        <v>78</v>
      </c>
      <c r="B2281" s="7">
        <v>18.25</v>
      </c>
      <c r="C2281" s="7">
        <v>10.95</v>
      </c>
      <c r="D2281" s="7" t="s">
        <v>2380</v>
      </c>
      <c r="E2281" s="7" t="s">
        <v>2380</v>
      </c>
      <c r="F2281" s="7" t="s">
        <v>2380</v>
      </c>
      <c r="G2281" s="7">
        <f>IF('OG Medical Examinations'!G2281="No major surgery",0,VALUE('OG Medical Examinations'!G2281))</f>
        <v>0</v>
      </c>
      <c r="H2281" s="7" t="s">
        <v>2380</v>
      </c>
      <c r="I2281" s="7" t="str">
        <f t="shared" si="35"/>
        <v>Underweight</v>
      </c>
    </row>
    <row r="2282" spans="1:9" x14ac:dyDescent="0.25">
      <c r="A2282" s="7" t="s">
        <v>77</v>
      </c>
      <c r="B2282" s="7">
        <v>53.13</v>
      </c>
      <c r="C2282" s="7">
        <v>4.4400000000000004</v>
      </c>
      <c r="D2282" s="7" t="s">
        <v>2380</v>
      </c>
      <c r="E2282" s="7" t="s">
        <v>2383</v>
      </c>
      <c r="F2282" s="7" t="s">
        <v>2380</v>
      </c>
      <c r="G2282" s="7">
        <f>IF('OG Medical Examinations'!G2282="No major surgery",0,VALUE('OG Medical Examinations'!G2282))</f>
        <v>1</v>
      </c>
      <c r="H2282" s="7" t="s">
        <v>2380</v>
      </c>
      <c r="I2282" s="7" t="str">
        <f t="shared" si="35"/>
        <v>Obesity</v>
      </c>
    </row>
    <row r="2283" spans="1:9" x14ac:dyDescent="0.25">
      <c r="A2283" s="7" t="s">
        <v>76</v>
      </c>
      <c r="B2283" s="7">
        <v>20.46</v>
      </c>
      <c r="C2283" s="7">
        <v>4.0199999999999996</v>
      </c>
      <c r="D2283" s="7" t="s">
        <v>2380</v>
      </c>
      <c r="E2283" s="7" t="s">
        <v>2380</v>
      </c>
      <c r="F2283" s="7" t="s">
        <v>2380</v>
      </c>
      <c r="G2283" s="7">
        <f>IF('OG Medical Examinations'!G2283="No major surgery",0,VALUE('OG Medical Examinations'!G2283))</f>
        <v>0</v>
      </c>
      <c r="H2283" s="7" t="s">
        <v>2380</v>
      </c>
      <c r="I2283" s="7" t="str">
        <f t="shared" si="35"/>
        <v>Normal Weight</v>
      </c>
    </row>
    <row r="2284" spans="1:9" x14ac:dyDescent="0.25">
      <c r="A2284" s="7" t="s">
        <v>75</v>
      </c>
      <c r="B2284" s="7">
        <v>43.01</v>
      </c>
      <c r="C2284" s="7">
        <v>5.44</v>
      </c>
      <c r="D2284" s="7" t="s">
        <v>2380</v>
      </c>
      <c r="E2284" s="7" t="s">
        <v>2383</v>
      </c>
      <c r="F2284" s="7" t="s">
        <v>2380</v>
      </c>
      <c r="G2284" s="7">
        <f>IF('OG Medical Examinations'!G2284="No major surgery",0,VALUE('OG Medical Examinations'!G2284))</f>
        <v>1</v>
      </c>
      <c r="H2284" s="7" t="s">
        <v>2380</v>
      </c>
      <c r="I2284" s="7" t="str">
        <f t="shared" si="35"/>
        <v>Obesity</v>
      </c>
    </row>
    <row r="2285" spans="1:9" x14ac:dyDescent="0.25">
      <c r="A2285" s="7" t="s">
        <v>74</v>
      </c>
      <c r="B2285" s="7">
        <v>15.01</v>
      </c>
      <c r="C2285" s="7">
        <v>4.1500000000000004</v>
      </c>
      <c r="D2285" s="7" t="s">
        <v>2380</v>
      </c>
      <c r="E2285" s="7" t="s">
        <v>2380</v>
      </c>
      <c r="F2285" s="7" t="s">
        <v>2383</v>
      </c>
      <c r="G2285" s="7">
        <f>IF('OG Medical Examinations'!G2285="No major surgery",0,VALUE('OG Medical Examinations'!G2285))</f>
        <v>1</v>
      </c>
      <c r="H2285" s="7" t="s">
        <v>2380</v>
      </c>
      <c r="I2285" s="7" t="str">
        <f t="shared" si="35"/>
        <v>Underweight</v>
      </c>
    </row>
    <row r="2286" spans="1:9" x14ac:dyDescent="0.25">
      <c r="A2286" s="7" t="s">
        <v>73</v>
      </c>
      <c r="B2286" s="7">
        <v>41.14</v>
      </c>
      <c r="C2286" s="7">
        <v>6.02</v>
      </c>
      <c r="D2286" s="7" t="s">
        <v>2380</v>
      </c>
      <c r="E2286" s="7" t="s">
        <v>2383</v>
      </c>
      <c r="F2286" s="7" t="s">
        <v>2380</v>
      </c>
      <c r="G2286" s="7">
        <f>IF('OG Medical Examinations'!G2286="No major surgery",0,VALUE('OG Medical Examinations'!G2286))</f>
        <v>1</v>
      </c>
      <c r="H2286" s="7" t="s">
        <v>2380</v>
      </c>
      <c r="I2286" s="7" t="str">
        <f t="shared" si="35"/>
        <v>Obesity</v>
      </c>
    </row>
    <row r="2287" spans="1:9" x14ac:dyDescent="0.25">
      <c r="A2287" s="7" t="s">
        <v>72</v>
      </c>
      <c r="B2287" s="7">
        <v>16.55</v>
      </c>
      <c r="C2287" s="7">
        <v>7.73</v>
      </c>
      <c r="D2287" s="7" t="s">
        <v>2380</v>
      </c>
      <c r="E2287" s="7" t="s">
        <v>2380</v>
      </c>
      <c r="F2287" s="7" t="s">
        <v>2380</v>
      </c>
      <c r="G2287" s="7">
        <f>IF('OG Medical Examinations'!G2287="No major surgery",0,VALUE('OG Medical Examinations'!G2287))</f>
        <v>0</v>
      </c>
      <c r="H2287" s="7" t="s">
        <v>2380</v>
      </c>
      <c r="I2287" s="7" t="str">
        <f t="shared" si="35"/>
        <v>Underweight</v>
      </c>
    </row>
    <row r="2288" spans="1:9" x14ac:dyDescent="0.25">
      <c r="A2288" s="7" t="s">
        <v>71</v>
      </c>
      <c r="B2288" s="7">
        <v>37.29</v>
      </c>
      <c r="C2288" s="7">
        <v>5.03</v>
      </c>
      <c r="D2288" s="7" t="s">
        <v>2380</v>
      </c>
      <c r="E2288" s="7" t="s">
        <v>2383</v>
      </c>
      <c r="F2288" s="7" t="s">
        <v>2380</v>
      </c>
      <c r="G2288" s="7">
        <f>IF('OG Medical Examinations'!G2288="No major surgery",0,VALUE('OG Medical Examinations'!G2288))</f>
        <v>1</v>
      </c>
      <c r="H2288" s="7" t="s">
        <v>2380</v>
      </c>
      <c r="I2288" s="7" t="str">
        <f t="shared" si="35"/>
        <v>Obesity</v>
      </c>
    </row>
    <row r="2289" spans="1:9" x14ac:dyDescent="0.25">
      <c r="A2289" s="7" t="s">
        <v>70</v>
      </c>
      <c r="B2289" s="7">
        <v>16.739999999999998</v>
      </c>
      <c r="C2289" s="7">
        <v>4.08</v>
      </c>
      <c r="D2289" s="7" t="s">
        <v>2383</v>
      </c>
      <c r="E2289" s="7" t="s">
        <v>2380</v>
      </c>
      <c r="F2289" s="7" t="s">
        <v>2380</v>
      </c>
      <c r="G2289" s="7">
        <f>IF('OG Medical Examinations'!G2289="No major surgery",0,VALUE('OG Medical Examinations'!G2289))</f>
        <v>0</v>
      </c>
      <c r="H2289" s="7" t="s">
        <v>2380</v>
      </c>
      <c r="I2289" s="7" t="str">
        <f t="shared" si="35"/>
        <v>Underweight</v>
      </c>
    </row>
    <row r="2290" spans="1:9" x14ac:dyDescent="0.25">
      <c r="A2290" s="7" t="s">
        <v>69</v>
      </c>
      <c r="B2290" s="7">
        <v>34.43</v>
      </c>
      <c r="C2290" s="7">
        <v>4.2699999999999996</v>
      </c>
      <c r="D2290" s="7" t="s">
        <v>2380</v>
      </c>
      <c r="E2290" s="7" t="s">
        <v>2383</v>
      </c>
      <c r="F2290" s="7" t="s">
        <v>2380</v>
      </c>
      <c r="G2290" s="7">
        <f>IF('OG Medical Examinations'!G2290="No major surgery",0,VALUE('OG Medical Examinations'!G2290))</f>
        <v>1</v>
      </c>
      <c r="H2290" s="7" t="s">
        <v>2380</v>
      </c>
      <c r="I2290" s="7" t="str">
        <f t="shared" si="35"/>
        <v>Obesity</v>
      </c>
    </row>
    <row r="2291" spans="1:9" x14ac:dyDescent="0.25">
      <c r="A2291" s="7" t="s">
        <v>68</v>
      </c>
      <c r="B2291" s="7">
        <v>34.1</v>
      </c>
      <c r="C2291" s="7">
        <v>4.07</v>
      </c>
      <c r="D2291" s="7" t="s">
        <v>2380</v>
      </c>
      <c r="E2291" s="7" t="s">
        <v>2383</v>
      </c>
      <c r="F2291" s="7" t="s">
        <v>2380</v>
      </c>
      <c r="G2291" s="7">
        <f>IF('OG Medical Examinations'!G2291="No major surgery",0,VALUE('OG Medical Examinations'!G2291))</f>
        <v>1</v>
      </c>
      <c r="H2291" s="7" t="s">
        <v>2380</v>
      </c>
      <c r="I2291" s="7" t="str">
        <f t="shared" si="35"/>
        <v>Obesity</v>
      </c>
    </row>
    <row r="2292" spans="1:9" x14ac:dyDescent="0.25">
      <c r="A2292" s="7" t="s">
        <v>67</v>
      </c>
      <c r="B2292" s="7">
        <v>19.3</v>
      </c>
      <c r="C2292" s="7">
        <v>10.36</v>
      </c>
      <c r="D2292" s="7" t="s">
        <v>2380</v>
      </c>
      <c r="E2292" s="7" t="s">
        <v>2380</v>
      </c>
      <c r="F2292" s="7" t="s">
        <v>2380</v>
      </c>
      <c r="G2292" s="7">
        <f>IF('OG Medical Examinations'!G2292="No major surgery",0,VALUE('OG Medical Examinations'!G2292))</f>
        <v>0</v>
      </c>
      <c r="H2292" s="7" t="s">
        <v>2380</v>
      </c>
      <c r="I2292" s="7" t="str">
        <f t="shared" si="35"/>
        <v>Normal Weight</v>
      </c>
    </row>
    <row r="2293" spans="1:9" x14ac:dyDescent="0.25">
      <c r="A2293" s="7" t="s">
        <v>66</v>
      </c>
      <c r="B2293" s="7">
        <v>33.659999999999997</v>
      </c>
      <c r="C2293" s="7">
        <v>5.71</v>
      </c>
      <c r="D2293" s="7" t="s">
        <v>2380</v>
      </c>
      <c r="E2293" s="7" t="s">
        <v>2383</v>
      </c>
      <c r="F2293" s="7" t="s">
        <v>2380</v>
      </c>
      <c r="G2293" s="7">
        <f>IF('OG Medical Examinations'!G2293="No major surgery",0,VALUE('OG Medical Examinations'!G2293))</f>
        <v>1</v>
      </c>
      <c r="H2293" s="7" t="s">
        <v>2380</v>
      </c>
      <c r="I2293" s="7" t="str">
        <f t="shared" si="35"/>
        <v>Obesity</v>
      </c>
    </row>
    <row r="2294" spans="1:9" x14ac:dyDescent="0.25">
      <c r="A2294" s="7" t="s">
        <v>65</v>
      </c>
      <c r="B2294" s="7">
        <v>33.33</v>
      </c>
      <c r="C2294" s="7">
        <v>6.08</v>
      </c>
      <c r="D2294" s="7" t="s">
        <v>2380</v>
      </c>
      <c r="E2294" s="7" t="s">
        <v>2383</v>
      </c>
      <c r="F2294" s="7" t="s">
        <v>2380</v>
      </c>
      <c r="G2294" s="7">
        <f>IF('OG Medical Examinations'!G2294="No major surgery",0,VALUE('OG Medical Examinations'!G2294))</f>
        <v>1</v>
      </c>
      <c r="H2294" s="7" t="s">
        <v>2380</v>
      </c>
      <c r="I2294" s="7" t="str">
        <f t="shared" si="35"/>
        <v>Obesity</v>
      </c>
    </row>
    <row r="2295" spans="1:9" x14ac:dyDescent="0.25">
      <c r="A2295" s="7" t="s">
        <v>64</v>
      </c>
      <c r="B2295" s="7">
        <v>21.84</v>
      </c>
      <c r="C2295" s="7">
        <v>5.71</v>
      </c>
      <c r="D2295" s="7" t="s">
        <v>2380</v>
      </c>
      <c r="E2295" s="7" t="s">
        <v>2383</v>
      </c>
      <c r="F2295" s="7" t="s">
        <v>2380</v>
      </c>
      <c r="G2295" s="7">
        <f>IF('OG Medical Examinations'!G2295="No major surgery",0,VALUE('OG Medical Examinations'!G2295))</f>
        <v>1</v>
      </c>
      <c r="H2295" s="7" t="s">
        <v>2380</v>
      </c>
      <c r="I2295" s="7" t="str">
        <f t="shared" si="35"/>
        <v>Normal Weight</v>
      </c>
    </row>
    <row r="2296" spans="1:9" x14ac:dyDescent="0.25">
      <c r="A2296" s="7" t="s">
        <v>63</v>
      </c>
      <c r="B2296" s="7">
        <v>16.87</v>
      </c>
      <c r="C2296" s="7">
        <v>9.1300000000000008</v>
      </c>
      <c r="D2296" s="7" t="s">
        <v>2380</v>
      </c>
      <c r="E2296" s="7" t="s">
        <v>2380</v>
      </c>
      <c r="F2296" s="7" t="s">
        <v>2380</v>
      </c>
      <c r="G2296" s="7">
        <f>IF('OG Medical Examinations'!G2296="No major surgery",0,VALUE('OG Medical Examinations'!G2296))</f>
        <v>0</v>
      </c>
      <c r="H2296" s="7" t="s">
        <v>2380</v>
      </c>
      <c r="I2296" s="7" t="str">
        <f t="shared" si="35"/>
        <v>Underweight</v>
      </c>
    </row>
    <row r="2297" spans="1:9" x14ac:dyDescent="0.25">
      <c r="A2297" s="7" t="s">
        <v>62</v>
      </c>
      <c r="B2297" s="7">
        <v>30.14</v>
      </c>
      <c r="C2297" s="7">
        <v>5.49</v>
      </c>
      <c r="D2297" s="7" t="s">
        <v>2380</v>
      </c>
      <c r="E2297" s="7" t="s">
        <v>2383</v>
      </c>
      <c r="F2297" s="7" t="s">
        <v>2380</v>
      </c>
      <c r="G2297" s="7">
        <f>IF('OG Medical Examinations'!G2297="No major surgery",0,VALUE('OG Medical Examinations'!G2297))</f>
        <v>1</v>
      </c>
      <c r="H2297" s="7" t="s">
        <v>2380</v>
      </c>
      <c r="I2297" s="7" t="str">
        <f t="shared" si="35"/>
        <v>Obesity</v>
      </c>
    </row>
    <row r="2298" spans="1:9" x14ac:dyDescent="0.25">
      <c r="A2298" s="7" t="s">
        <v>61</v>
      </c>
      <c r="B2298" s="7">
        <v>23.21</v>
      </c>
      <c r="C2298" s="7">
        <v>4.37</v>
      </c>
      <c r="D2298" s="7" t="s">
        <v>2380</v>
      </c>
      <c r="E2298" s="7" t="s">
        <v>2383</v>
      </c>
      <c r="F2298" s="7" t="s">
        <v>2380</v>
      </c>
      <c r="G2298" s="7">
        <f>IF('OG Medical Examinations'!G2298="No major surgery",0,VALUE('OG Medical Examinations'!G2298))</f>
        <v>1</v>
      </c>
      <c r="H2298" s="7" t="s">
        <v>2380</v>
      </c>
      <c r="I2298" s="7" t="str">
        <f t="shared" si="35"/>
        <v>Normal Weight</v>
      </c>
    </row>
    <row r="2299" spans="1:9" x14ac:dyDescent="0.25">
      <c r="A2299" s="7" t="s">
        <v>60</v>
      </c>
      <c r="B2299" s="7">
        <v>17.170000000000002</v>
      </c>
      <c r="C2299" s="7">
        <v>8.4600000000000009</v>
      </c>
      <c r="D2299" s="7" t="s">
        <v>2380</v>
      </c>
      <c r="E2299" s="7" t="s">
        <v>2380</v>
      </c>
      <c r="F2299" s="7" t="s">
        <v>2380</v>
      </c>
      <c r="G2299" s="7">
        <f>IF('OG Medical Examinations'!G2299="No major surgery",0,VALUE('OG Medical Examinations'!G2299))</f>
        <v>0</v>
      </c>
      <c r="H2299" s="7" t="s">
        <v>2380</v>
      </c>
      <c r="I2299" s="7" t="str">
        <f t="shared" si="35"/>
        <v>Underweight</v>
      </c>
    </row>
    <row r="2300" spans="1:9" x14ac:dyDescent="0.25">
      <c r="A2300" s="7" t="s">
        <v>59</v>
      </c>
      <c r="B2300" s="7">
        <v>15.61</v>
      </c>
      <c r="C2300" s="7">
        <v>5.28</v>
      </c>
      <c r="D2300" s="7" t="s">
        <v>2380</v>
      </c>
      <c r="E2300" s="7" t="s">
        <v>2380</v>
      </c>
      <c r="F2300" s="7" t="s">
        <v>2380</v>
      </c>
      <c r="G2300" s="7">
        <f>IF('OG Medical Examinations'!G2300="No major surgery",0,VALUE('OG Medical Examinations'!G2300))</f>
        <v>1</v>
      </c>
      <c r="H2300" s="7" t="s">
        <v>2380</v>
      </c>
      <c r="I2300" s="7" t="str">
        <f t="shared" si="35"/>
        <v>Underweight</v>
      </c>
    </row>
    <row r="2301" spans="1:9" x14ac:dyDescent="0.25">
      <c r="A2301" s="7" t="s">
        <v>58</v>
      </c>
      <c r="B2301" s="7">
        <v>17.98</v>
      </c>
      <c r="C2301" s="7">
        <v>5.33</v>
      </c>
      <c r="D2301" s="7" t="s">
        <v>2383</v>
      </c>
      <c r="E2301" s="7" t="s">
        <v>2380</v>
      </c>
      <c r="F2301" s="7" t="s">
        <v>2383</v>
      </c>
      <c r="G2301" s="7">
        <f>IF('OG Medical Examinations'!G2301="No major surgery",0,VALUE('OG Medical Examinations'!G2301))</f>
        <v>1</v>
      </c>
      <c r="H2301" s="7" t="s">
        <v>2380</v>
      </c>
      <c r="I2301" s="7" t="str">
        <f t="shared" si="35"/>
        <v>Underweight</v>
      </c>
    </row>
    <row r="2302" spans="1:9" x14ac:dyDescent="0.25">
      <c r="A2302" s="7" t="s">
        <v>57</v>
      </c>
      <c r="B2302" s="7">
        <v>21.64</v>
      </c>
      <c r="C2302" s="7">
        <v>5.5</v>
      </c>
      <c r="D2302" s="7" t="s">
        <v>2380</v>
      </c>
      <c r="E2302" s="7" t="s">
        <v>2383</v>
      </c>
      <c r="F2302" s="7" t="s">
        <v>2380</v>
      </c>
      <c r="G2302" s="7">
        <f>IF('OG Medical Examinations'!G2302="No major surgery",0,VALUE('OG Medical Examinations'!G2302))</f>
        <v>1</v>
      </c>
      <c r="H2302" s="7" t="s">
        <v>2380</v>
      </c>
      <c r="I2302" s="7" t="str">
        <f t="shared" si="35"/>
        <v>Normal Weight</v>
      </c>
    </row>
    <row r="2303" spans="1:9" x14ac:dyDescent="0.25">
      <c r="A2303" s="7" t="s">
        <v>56</v>
      </c>
      <c r="B2303" s="7">
        <v>16.399999999999999</v>
      </c>
      <c r="C2303" s="7">
        <v>5.4</v>
      </c>
      <c r="D2303" s="7" t="s">
        <v>2380</v>
      </c>
      <c r="E2303" s="7" t="s">
        <v>2380</v>
      </c>
      <c r="F2303" s="7" t="s">
        <v>2383</v>
      </c>
      <c r="G2303" s="7">
        <f>IF('OG Medical Examinations'!G2303="No major surgery",0,VALUE('OG Medical Examinations'!G2303))</f>
        <v>1</v>
      </c>
      <c r="H2303" s="7" t="s">
        <v>2380</v>
      </c>
      <c r="I2303" s="7" t="str">
        <f t="shared" si="35"/>
        <v>Underweight</v>
      </c>
    </row>
    <row r="2304" spans="1:9" x14ac:dyDescent="0.25">
      <c r="A2304" s="7" t="s">
        <v>55</v>
      </c>
      <c r="B2304" s="7">
        <v>15.77</v>
      </c>
      <c r="C2304" s="7">
        <v>6.05</v>
      </c>
      <c r="D2304" s="7" t="s">
        <v>2383</v>
      </c>
      <c r="E2304" s="7" t="s">
        <v>2380</v>
      </c>
      <c r="F2304" s="7" t="s">
        <v>2380</v>
      </c>
      <c r="G2304" s="7">
        <f>IF('OG Medical Examinations'!G2304="No major surgery",0,VALUE('OG Medical Examinations'!G2304))</f>
        <v>1</v>
      </c>
      <c r="H2304" s="7" t="s">
        <v>2380</v>
      </c>
      <c r="I2304" s="7" t="str">
        <f t="shared" si="35"/>
        <v>Underweight</v>
      </c>
    </row>
    <row r="2305" spans="1:9" x14ac:dyDescent="0.25">
      <c r="A2305" s="7" t="s">
        <v>54</v>
      </c>
      <c r="B2305" s="7">
        <v>18.27</v>
      </c>
      <c r="C2305" s="7">
        <v>11.46</v>
      </c>
      <c r="D2305" s="7" t="s">
        <v>2380</v>
      </c>
      <c r="E2305" s="7" t="s">
        <v>2380</v>
      </c>
      <c r="F2305" s="7" t="s">
        <v>2380</v>
      </c>
      <c r="G2305" s="7">
        <f>IF('OG Medical Examinations'!G2305="No major surgery",0,VALUE('OG Medical Examinations'!G2305))</f>
        <v>0</v>
      </c>
      <c r="H2305" s="7" t="s">
        <v>2380</v>
      </c>
      <c r="I2305" s="7" t="str">
        <f t="shared" si="35"/>
        <v>Underweight</v>
      </c>
    </row>
    <row r="2306" spans="1:9" x14ac:dyDescent="0.25">
      <c r="A2306" s="7" t="s">
        <v>53</v>
      </c>
      <c r="B2306" s="7">
        <v>16.489999999999998</v>
      </c>
      <c r="C2306" s="7">
        <v>8.48</v>
      </c>
      <c r="D2306" s="7" t="s">
        <v>2380</v>
      </c>
      <c r="E2306" s="7" t="s">
        <v>2380</v>
      </c>
      <c r="F2306" s="7" t="s">
        <v>2380</v>
      </c>
      <c r="G2306" s="7">
        <f>IF('OG Medical Examinations'!G2306="No major surgery",0,VALUE('OG Medical Examinations'!G2306))</f>
        <v>0</v>
      </c>
      <c r="H2306" s="7" t="s">
        <v>2380</v>
      </c>
      <c r="I2306" s="7" t="str">
        <f t="shared" ref="I2306:I2336" si="36">IF(B2306&lt;18.5,"Underweight",IF(B2306&lt;25,"Normal Weight",IF(B2306&lt;30,"Overweight","Obesity")))</f>
        <v>Underweight</v>
      </c>
    </row>
    <row r="2307" spans="1:9" x14ac:dyDescent="0.25">
      <c r="A2307" s="7" t="s">
        <v>52</v>
      </c>
      <c r="B2307" s="7">
        <v>16.14</v>
      </c>
      <c r="C2307" s="7">
        <v>4.8600000000000003</v>
      </c>
      <c r="D2307" s="7" t="s">
        <v>2380</v>
      </c>
      <c r="E2307" s="7" t="s">
        <v>2380</v>
      </c>
      <c r="F2307" s="7" t="s">
        <v>2380</v>
      </c>
      <c r="G2307" s="7">
        <f>IF('OG Medical Examinations'!G2307="No major surgery",0,VALUE('OG Medical Examinations'!G2307))</f>
        <v>0</v>
      </c>
      <c r="H2307" s="7" t="s">
        <v>2380</v>
      </c>
      <c r="I2307" s="7" t="str">
        <f t="shared" si="36"/>
        <v>Underweight</v>
      </c>
    </row>
    <row r="2308" spans="1:9" x14ac:dyDescent="0.25">
      <c r="A2308" s="7" t="s">
        <v>51</v>
      </c>
      <c r="B2308" s="7">
        <v>20.85</v>
      </c>
      <c r="C2308" s="7">
        <v>4.45</v>
      </c>
      <c r="D2308" s="7" t="s">
        <v>2383</v>
      </c>
      <c r="E2308" s="7" t="s">
        <v>2380</v>
      </c>
      <c r="F2308" s="7" t="s">
        <v>2380</v>
      </c>
      <c r="G2308" s="7">
        <f>IF('OG Medical Examinations'!G2308="No major surgery",0,VALUE('OG Medical Examinations'!G2308))</f>
        <v>1</v>
      </c>
      <c r="H2308" s="7" t="s">
        <v>2380</v>
      </c>
      <c r="I2308" s="7" t="str">
        <f t="shared" si="36"/>
        <v>Normal Weight</v>
      </c>
    </row>
    <row r="2309" spans="1:9" x14ac:dyDescent="0.25">
      <c r="A2309" s="7" t="s">
        <v>50</v>
      </c>
      <c r="B2309" s="7">
        <v>15.88</v>
      </c>
      <c r="C2309" s="7">
        <v>4.3600000000000003</v>
      </c>
      <c r="D2309" s="7" t="s">
        <v>2380</v>
      </c>
      <c r="E2309" s="7" t="s">
        <v>2380</v>
      </c>
      <c r="F2309" s="7" t="s">
        <v>2380</v>
      </c>
      <c r="G2309" s="7">
        <f>IF('OG Medical Examinations'!G2309="No major surgery",0,VALUE('OG Medical Examinations'!G2309))</f>
        <v>0</v>
      </c>
      <c r="H2309" s="7" t="s">
        <v>2380</v>
      </c>
      <c r="I2309" s="7" t="str">
        <f t="shared" si="36"/>
        <v>Underweight</v>
      </c>
    </row>
    <row r="2310" spans="1:9" x14ac:dyDescent="0.25">
      <c r="A2310" s="7" t="s">
        <v>49</v>
      </c>
      <c r="B2310" s="7">
        <v>20.66</v>
      </c>
      <c r="C2310" s="7">
        <v>5.8</v>
      </c>
      <c r="D2310" s="7" t="s">
        <v>2380</v>
      </c>
      <c r="E2310" s="7" t="s">
        <v>2383</v>
      </c>
      <c r="F2310" s="7" t="s">
        <v>2380</v>
      </c>
      <c r="G2310" s="7">
        <f>IF('OG Medical Examinations'!G2310="No major surgery",0,VALUE('OG Medical Examinations'!G2310))</f>
        <v>1</v>
      </c>
      <c r="H2310" s="7" t="s">
        <v>2380</v>
      </c>
      <c r="I2310" s="7" t="str">
        <f t="shared" si="36"/>
        <v>Normal Weight</v>
      </c>
    </row>
    <row r="2311" spans="1:9" x14ac:dyDescent="0.25">
      <c r="A2311" s="7" t="s">
        <v>48</v>
      </c>
      <c r="B2311" s="7">
        <v>20.399999999999999</v>
      </c>
      <c r="C2311" s="7">
        <v>5.27</v>
      </c>
      <c r="D2311" s="7" t="s">
        <v>2380</v>
      </c>
      <c r="E2311" s="7" t="s">
        <v>2380</v>
      </c>
      <c r="F2311" s="7" t="s">
        <v>2380</v>
      </c>
      <c r="G2311" s="7">
        <f>IF('OG Medical Examinations'!G2311="No major surgery",0,VALUE('OG Medical Examinations'!G2311))</f>
        <v>0</v>
      </c>
      <c r="H2311" s="7" t="s">
        <v>2380</v>
      </c>
      <c r="I2311" s="7" t="str">
        <f t="shared" si="36"/>
        <v>Normal Weight</v>
      </c>
    </row>
    <row r="2312" spans="1:9" x14ac:dyDescent="0.25">
      <c r="A2312" s="7" t="s">
        <v>47</v>
      </c>
      <c r="B2312" s="7">
        <v>25.19</v>
      </c>
      <c r="C2312" s="7">
        <v>5.64</v>
      </c>
      <c r="D2312" s="7" t="s">
        <v>2383</v>
      </c>
      <c r="E2312" s="7" t="s">
        <v>2380</v>
      </c>
      <c r="F2312" s="7" t="s">
        <v>2380</v>
      </c>
      <c r="G2312" s="7">
        <f>IF('OG Medical Examinations'!G2312="No major surgery",0,VALUE('OG Medical Examinations'!G2312))</f>
        <v>0</v>
      </c>
      <c r="H2312" s="7" t="s">
        <v>2380</v>
      </c>
      <c r="I2312" s="7" t="str">
        <f t="shared" si="36"/>
        <v>Overweight</v>
      </c>
    </row>
    <row r="2313" spans="1:9" x14ac:dyDescent="0.25">
      <c r="A2313" s="7" t="s">
        <v>46</v>
      </c>
      <c r="B2313" s="7">
        <v>20.54</v>
      </c>
      <c r="C2313" s="7">
        <v>4.2</v>
      </c>
      <c r="D2313" s="7" t="s">
        <v>2383</v>
      </c>
      <c r="E2313" s="7" t="s">
        <v>2380</v>
      </c>
      <c r="F2313" s="7" t="s">
        <v>2380</v>
      </c>
      <c r="G2313" s="7">
        <f>IF('OG Medical Examinations'!G2313="No major surgery",0,VALUE('OG Medical Examinations'!G2313))</f>
        <v>1</v>
      </c>
      <c r="H2313" s="7" t="s">
        <v>2380</v>
      </c>
      <c r="I2313" s="7" t="str">
        <f t="shared" si="36"/>
        <v>Normal Weight</v>
      </c>
    </row>
    <row r="2314" spans="1:9" x14ac:dyDescent="0.25">
      <c r="A2314" s="7" t="s">
        <v>45</v>
      </c>
      <c r="B2314" s="7">
        <v>20.13</v>
      </c>
      <c r="C2314" s="7">
        <v>5.42</v>
      </c>
      <c r="D2314" s="7" t="s">
        <v>2380</v>
      </c>
      <c r="E2314" s="7" t="s">
        <v>2380</v>
      </c>
      <c r="F2314" s="7" t="s">
        <v>2380</v>
      </c>
      <c r="G2314" s="7">
        <f>IF('OG Medical Examinations'!G2314="No major surgery",0,VALUE('OG Medical Examinations'!G2314))</f>
        <v>0</v>
      </c>
      <c r="H2314" s="7" t="s">
        <v>2380</v>
      </c>
      <c r="I2314" s="7" t="str">
        <f t="shared" si="36"/>
        <v>Normal Weight</v>
      </c>
    </row>
    <row r="2315" spans="1:9" x14ac:dyDescent="0.25">
      <c r="A2315" s="7" t="s">
        <v>44</v>
      </c>
      <c r="B2315" s="7">
        <v>18.93</v>
      </c>
      <c r="C2315" s="7">
        <v>6.11</v>
      </c>
      <c r="D2315" s="7" t="s">
        <v>2380</v>
      </c>
      <c r="E2315" s="7" t="s">
        <v>2380</v>
      </c>
      <c r="F2315" s="7" t="s">
        <v>2383</v>
      </c>
      <c r="G2315" s="7">
        <f>IF('OG Medical Examinations'!G2315="No major surgery",0,VALUE('OG Medical Examinations'!G2315))</f>
        <v>1</v>
      </c>
      <c r="H2315" s="7" t="s">
        <v>2380</v>
      </c>
      <c r="I2315" s="7" t="str">
        <f t="shared" si="36"/>
        <v>Normal Weight</v>
      </c>
    </row>
    <row r="2316" spans="1:9" x14ac:dyDescent="0.25">
      <c r="A2316" s="7" t="s">
        <v>43</v>
      </c>
      <c r="B2316" s="7">
        <v>24.14</v>
      </c>
      <c r="C2316" s="7">
        <v>5.29</v>
      </c>
      <c r="D2316" s="7" t="s">
        <v>2380</v>
      </c>
      <c r="E2316" s="7" t="s">
        <v>2383</v>
      </c>
      <c r="F2316" s="7" t="s">
        <v>2380</v>
      </c>
      <c r="G2316" s="7">
        <f>IF('OG Medical Examinations'!G2316="No major surgery",0,VALUE('OG Medical Examinations'!G2316))</f>
        <v>1</v>
      </c>
      <c r="H2316" s="7" t="s">
        <v>2380</v>
      </c>
      <c r="I2316" s="7" t="str">
        <f t="shared" si="36"/>
        <v>Normal Weight</v>
      </c>
    </row>
    <row r="2317" spans="1:9" x14ac:dyDescent="0.25">
      <c r="A2317" s="7" t="s">
        <v>41</v>
      </c>
      <c r="B2317" s="7">
        <v>25.03</v>
      </c>
      <c r="C2317" s="7">
        <v>5.91</v>
      </c>
      <c r="D2317" s="7" t="s">
        <v>2380</v>
      </c>
      <c r="E2317" s="7" t="s">
        <v>2383</v>
      </c>
      <c r="F2317" s="7" t="s">
        <v>2380</v>
      </c>
      <c r="G2317" s="7">
        <f>IF('OG Medical Examinations'!G2317="No major surgery",0,VALUE('OG Medical Examinations'!G2317))</f>
        <v>1</v>
      </c>
      <c r="H2317" s="7" t="s">
        <v>2380</v>
      </c>
      <c r="I2317" s="7" t="str">
        <f t="shared" si="36"/>
        <v>Overweight</v>
      </c>
    </row>
    <row r="2318" spans="1:9" x14ac:dyDescent="0.25">
      <c r="A2318" s="7" t="s">
        <v>40</v>
      </c>
      <c r="B2318" s="7">
        <v>20.47</v>
      </c>
      <c r="C2318" s="7">
        <v>5.81</v>
      </c>
      <c r="D2318" s="7" t="s">
        <v>2383</v>
      </c>
      <c r="E2318" s="7" t="s">
        <v>2380</v>
      </c>
      <c r="F2318" s="7" t="s">
        <v>2380</v>
      </c>
      <c r="G2318" s="7">
        <f>IF('OG Medical Examinations'!G2318="No major surgery",0,VALUE('OG Medical Examinations'!G2318))</f>
        <v>1</v>
      </c>
      <c r="H2318" s="7" t="s">
        <v>2380</v>
      </c>
      <c r="I2318" s="7" t="str">
        <f t="shared" si="36"/>
        <v>Normal Weight</v>
      </c>
    </row>
    <row r="2319" spans="1:9" x14ac:dyDescent="0.25">
      <c r="A2319" s="7" t="s">
        <v>39</v>
      </c>
      <c r="B2319" s="7">
        <v>18.82</v>
      </c>
      <c r="C2319" s="7">
        <v>5.51</v>
      </c>
      <c r="D2319" s="7" t="s">
        <v>2383</v>
      </c>
      <c r="E2319" s="7" t="s">
        <v>2380</v>
      </c>
      <c r="F2319" s="7" t="s">
        <v>2380</v>
      </c>
      <c r="G2319" s="7">
        <f>IF('OG Medical Examinations'!G2319="No major surgery",0,VALUE('OG Medical Examinations'!G2319))</f>
        <v>0</v>
      </c>
      <c r="H2319" s="7" t="s">
        <v>2380</v>
      </c>
      <c r="I2319" s="7" t="str">
        <f t="shared" si="36"/>
        <v>Normal Weight</v>
      </c>
    </row>
    <row r="2320" spans="1:9" x14ac:dyDescent="0.25">
      <c r="A2320" s="7" t="s">
        <v>38</v>
      </c>
      <c r="B2320" s="7">
        <v>17.079999999999998</v>
      </c>
      <c r="C2320" s="7">
        <v>5.73</v>
      </c>
      <c r="D2320" s="7" t="s">
        <v>2380</v>
      </c>
      <c r="E2320" s="7" t="s">
        <v>2380</v>
      </c>
      <c r="F2320" s="7" t="s">
        <v>2383</v>
      </c>
      <c r="G2320" s="7">
        <f>IF('OG Medical Examinations'!G2320="No major surgery",0,VALUE('OG Medical Examinations'!G2320))</f>
        <v>1</v>
      </c>
      <c r="H2320" s="7" t="s">
        <v>2380</v>
      </c>
      <c r="I2320" s="7" t="str">
        <f t="shared" si="36"/>
        <v>Underweight</v>
      </c>
    </row>
    <row r="2321" spans="1:9" x14ac:dyDescent="0.25">
      <c r="A2321" s="7" t="s">
        <v>36</v>
      </c>
      <c r="B2321" s="7">
        <v>19.21</v>
      </c>
      <c r="C2321" s="7">
        <v>5.53</v>
      </c>
      <c r="D2321" s="7" t="s">
        <v>2383</v>
      </c>
      <c r="E2321" s="7" t="s">
        <v>2380</v>
      </c>
      <c r="F2321" s="7" t="s">
        <v>2380</v>
      </c>
      <c r="G2321" s="7">
        <f>IF('OG Medical Examinations'!G2321="No major surgery",0,VALUE('OG Medical Examinations'!G2321))</f>
        <v>0</v>
      </c>
      <c r="H2321" s="7" t="s">
        <v>2380</v>
      </c>
      <c r="I2321" s="7" t="str">
        <f t="shared" si="36"/>
        <v>Normal Weight</v>
      </c>
    </row>
    <row r="2322" spans="1:9" x14ac:dyDescent="0.25">
      <c r="A2322" s="7" t="s">
        <v>34</v>
      </c>
      <c r="B2322" s="7">
        <v>17.86</v>
      </c>
      <c r="C2322" s="7">
        <v>5.43</v>
      </c>
      <c r="D2322" s="7" t="s">
        <v>2380</v>
      </c>
      <c r="E2322" s="7" t="s">
        <v>2380</v>
      </c>
      <c r="F2322" s="7" t="s">
        <v>2383</v>
      </c>
      <c r="G2322" s="7">
        <f>IF('OG Medical Examinations'!G2322="No major surgery",0,VALUE('OG Medical Examinations'!G2322))</f>
        <v>1</v>
      </c>
      <c r="H2322" s="7" t="s">
        <v>2380</v>
      </c>
      <c r="I2322" s="7" t="str">
        <f t="shared" si="36"/>
        <v>Underweight</v>
      </c>
    </row>
    <row r="2323" spans="1:9" x14ac:dyDescent="0.25">
      <c r="A2323" s="7" t="s">
        <v>33</v>
      </c>
      <c r="B2323" s="7">
        <v>21.38</v>
      </c>
      <c r="C2323" s="7">
        <v>8.01</v>
      </c>
      <c r="D2323" s="7" t="s">
        <v>2380</v>
      </c>
      <c r="E2323" s="7" t="s">
        <v>2380</v>
      </c>
      <c r="F2323" s="7" t="s">
        <v>2380</v>
      </c>
      <c r="G2323" s="7">
        <f>IF('OG Medical Examinations'!G2323="No major surgery",0,VALUE('OG Medical Examinations'!G2323))</f>
        <v>0</v>
      </c>
      <c r="H2323" s="7" t="s">
        <v>2380</v>
      </c>
      <c r="I2323" s="7" t="str">
        <f t="shared" si="36"/>
        <v>Normal Weight</v>
      </c>
    </row>
    <row r="2324" spans="1:9" x14ac:dyDescent="0.25">
      <c r="A2324" s="7" t="s">
        <v>32</v>
      </c>
      <c r="B2324" s="7">
        <v>23.35</v>
      </c>
      <c r="C2324" s="7">
        <v>5.94</v>
      </c>
      <c r="D2324" s="7" t="s">
        <v>2380</v>
      </c>
      <c r="E2324" s="7" t="s">
        <v>2380</v>
      </c>
      <c r="F2324" s="7" t="s">
        <v>2380</v>
      </c>
      <c r="G2324" s="7">
        <f>IF('OG Medical Examinations'!G2324="No major surgery",0,VALUE('OG Medical Examinations'!G2324))</f>
        <v>0</v>
      </c>
      <c r="H2324" s="7" t="s">
        <v>2380</v>
      </c>
      <c r="I2324" s="7" t="str">
        <f t="shared" si="36"/>
        <v>Normal Weight</v>
      </c>
    </row>
    <row r="2325" spans="1:9" x14ac:dyDescent="0.25">
      <c r="A2325" s="7" t="s">
        <v>29</v>
      </c>
      <c r="B2325" s="7">
        <v>22.24</v>
      </c>
      <c r="C2325" s="7">
        <v>5.04</v>
      </c>
      <c r="D2325" s="7" t="s">
        <v>2380</v>
      </c>
      <c r="E2325" s="7" t="s">
        <v>2380</v>
      </c>
      <c r="F2325" s="7" t="s">
        <v>2380</v>
      </c>
      <c r="G2325" s="7">
        <f>IF('OG Medical Examinations'!G2325="No major surgery",0,VALUE('OG Medical Examinations'!G2325))</f>
        <v>0</v>
      </c>
      <c r="H2325" s="7" t="s">
        <v>2380</v>
      </c>
      <c r="I2325" s="7" t="str">
        <f t="shared" si="36"/>
        <v>Normal Weight</v>
      </c>
    </row>
    <row r="2326" spans="1:9" x14ac:dyDescent="0.25">
      <c r="A2326" s="7" t="s">
        <v>28</v>
      </c>
      <c r="B2326" s="7">
        <v>24.76</v>
      </c>
      <c r="C2326" s="7">
        <v>4.54</v>
      </c>
      <c r="D2326" s="7" t="s">
        <v>2383</v>
      </c>
      <c r="E2326" s="7" t="s">
        <v>2380</v>
      </c>
      <c r="F2326" s="7" t="s">
        <v>2380</v>
      </c>
      <c r="G2326" s="7">
        <f>IF('OG Medical Examinations'!G2326="No major surgery",0,VALUE('OG Medical Examinations'!G2326))</f>
        <v>0</v>
      </c>
      <c r="H2326" s="7" t="s">
        <v>2380</v>
      </c>
      <c r="I2326" s="7" t="str">
        <f t="shared" si="36"/>
        <v>Normal Weight</v>
      </c>
    </row>
    <row r="2327" spans="1:9" x14ac:dyDescent="0.25">
      <c r="A2327" s="7" t="s">
        <v>27</v>
      </c>
      <c r="B2327" s="7">
        <v>20.100000000000001</v>
      </c>
      <c r="C2327" s="7">
        <v>5.6</v>
      </c>
      <c r="D2327" s="7" t="s">
        <v>2383</v>
      </c>
      <c r="E2327" s="7" t="s">
        <v>2380</v>
      </c>
      <c r="F2327" s="7" t="s">
        <v>2383</v>
      </c>
      <c r="G2327" s="7">
        <f>IF('OG Medical Examinations'!G2327="No major surgery",0,VALUE('OG Medical Examinations'!G2327))</f>
        <v>1</v>
      </c>
      <c r="H2327" s="7" t="s">
        <v>2380</v>
      </c>
      <c r="I2327" s="7" t="str">
        <f t="shared" si="36"/>
        <v>Normal Weight</v>
      </c>
    </row>
    <row r="2328" spans="1:9" x14ac:dyDescent="0.25">
      <c r="A2328" s="7" t="s">
        <v>26</v>
      </c>
      <c r="B2328" s="7">
        <v>21.77</v>
      </c>
      <c r="C2328" s="7">
        <v>10.67</v>
      </c>
      <c r="D2328" s="7" t="s">
        <v>2380</v>
      </c>
      <c r="E2328" s="7" t="s">
        <v>2380</v>
      </c>
      <c r="F2328" s="7" t="s">
        <v>2380</v>
      </c>
      <c r="G2328" s="7">
        <f>IF('OG Medical Examinations'!G2328="No major surgery",0,VALUE('OG Medical Examinations'!G2328))</f>
        <v>0</v>
      </c>
      <c r="H2328" s="7" t="s">
        <v>2380</v>
      </c>
      <c r="I2328" s="7" t="str">
        <f t="shared" si="36"/>
        <v>Normal Weight</v>
      </c>
    </row>
    <row r="2329" spans="1:9" x14ac:dyDescent="0.25">
      <c r="A2329" s="7" t="s">
        <v>25</v>
      </c>
      <c r="B2329" s="7">
        <v>17.82</v>
      </c>
      <c r="C2329" s="7">
        <v>5.26</v>
      </c>
      <c r="D2329" s="7" t="s">
        <v>2383</v>
      </c>
      <c r="E2329" s="7" t="s">
        <v>2380</v>
      </c>
      <c r="F2329" s="7" t="s">
        <v>2380</v>
      </c>
      <c r="G2329" s="7">
        <f>IF('OG Medical Examinations'!G2329="No major surgery",0,VALUE('OG Medical Examinations'!G2329))</f>
        <v>1</v>
      </c>
      <c r="H2329" s="7" t="s">
        <v>2380</v>
      </c>
      <c r="I2329" s="7" t="str">
        <f t="shared" si="36"/>
        <v>Underweight</v>
      </c>
    </row>
    <row r="2330" spans="1:9" x14ac:dyDescent="0.25">
      <c r="A2330" s="7" t="s">
        <v>24</v>
      </c>
      <c r="B2330" s="7">
        <v>17.07</v>
      </c>
      <c r="C2330" s="7">
        <v>5.22</v>
      </c>
      <c r="D2330" s="7" t="s">
        <v>2380</v>
      </c>
      <c r="E2330" s="7" t="s">
        <v>2380</v>
      </c>
      <c r="F2330" s="7" t="s">
        <v>2383</v>
      </c>
      <c r="G2330" s="7">
        <f>IF('OG Medical Examinations'!G2330="No major surgery",0,VALUE('OG Medical Examinations'!G2330))</f>
        <v>1</v>
      </c>
      <c r="H2330" s="7" t="s">
        <v>2380</v>
      </c>
      <c r="I2330" s="7" t="str">
        <f t="shared" si="36"/>
        <v>Underweight</v>
      </c>
    </row>
    <row r="2331" spans="1:9" x14ac:dyDescent="0.25">
      <c r="A2331" s="7" t="s">
        <v>22</v>
      </c>
      <c r="B2331" s="7">
        <v>22.24</v>
      </c>
      <c r="C2331" s="7">
        <v>4.29</v>
      </c>
      <c r="D2331" s="7" t="s">
        <v>2383</v>
      </c>
      <c r="E2331" s="7" t="s">
        <v>2380</v>
      </c>
      <c r="F2331" s="7" t="s">
        <v>2380</v>
      </c>
      <c r="G2331" s="7">
        <f>IF('OG Medical Examinations'!G2331="No major surgery",0,VALUE('OG Medical Examinations'!G2331))</f>
        <v>0</v>
      </c>
      <c r="H2331" s="7" t="s">
        <v>2380</v>
      </c>
      <c r="I2331" s="7" t="str">
        <f t="shared" si="36"/>
        <v>Normal Weight</v>
      </c>
    </row>
    <row r="2332" spans="1:9" x14ac:dyDescent="0.25">
      <c r="A2332" s="7" t="s">
        <v>21</v>
      </c>
      <c r="B2332" s="7">
        <v>22.34</v>
      </c>
      <c r="C2332" s="7">
        <v>5.57</v>
      </c>
      <c r="D2332" s="7" t="s">
        <v>2380</v>
      </c>
      <c r="E2332" s="7" t="s">
        <v>2380</v>
      </c>
      <c r="F2332" s="7" t="s">
        <v>2380</v>
      </c>
      <c r="G2332" s="7">
        <f>IF('OG Medical Examinations'!G2332="No major surgery",0,VALUE('OG Medical Examinations'!G2332))</f>
        <v>1</v>
      </c>
      <c r="H2332" s="7" t="s">
        <v>2380</v>
      </c>
      <c r="I2332" s="7" t="str">
        <f t="shared" si="36"/>
        <v>Normal Weight</v>
      </c>
    </row>
    <row r="2333" spans="1:9" x14ac:dyDescent="0.25">
      <c r="A2333" s="7" t="s">
        <v>19</v>
      </c>
      <c r="B2333" s="7">
        <v>17.7</v>
      </c>
      <c r="C2333" s="7">
        <v>6.28</v>
      </c>
      <c r="D2333" s="7" t="s">
        <v>2380</v>
      </c>
      <c r="E2333" s="7" t="s">
        <v>2380</v>
      </c>
      <c r="F2333" s="7" t="s">
        <v>2380</v>
      </c>
      <c r="G2333" s="7">
        <f>IF('OG Medical Examinations'!G2333="No major surgery",0,VALUE('OG Medical Examinations'!G2333))</f>
        <v>1</v>
      </c>
      <c r="H2333" s="7" t="s">
        <v>2380</v>
      </c>
      <c r="I2333" s="7" t="str">
        <f t="shared" si="36"/>
        <v>Underweight</v>
      </c>
    </row>
    <row r="2334" spans="1:9" x14ac:dyDescent="0.25">
      <c r="A2334" s="7" t="s">
        <v>17</v>
      </c>
      <c r="B2334" s="7">
        <v>16.47</v>
      </c>
      <c r="C2334" s="7">
        <v>6.35</v>
      </c>
      <c r="D2334" s="7" t="s">
        <v>2380</v>
      </c>
      <c r="E2334" s="7" t="s">
        <v>2380</v>
      </c>
      <c r="F2334" s="7" t="s">
        <v>2383</v>
      </c>
      <c r="G2334" s="7">
        <f>IF('OG Medical Examinations'!G2334="No major surgery",0,VALUE('OG Medical Examinations'!G2334))</f>
        <v>1</v>
      </c>
      <c r="H2334" s="7" t="s">
        <v>2380</v>
      </c>
      <c r="I2334" s="7" t="str">
        <f t="shared" si="36"/>
        <v>Underweight</v>
      </c>
    </row>
    <row r="2335" spans="1:9" x14ac:dyDescent="0.25">
      <c r="A2335" s="7" t="s">
        <v>14</v>
      </c>
      <c r="B2335" s="7">
        <v>17.600000000000001</v>
      </c>
      <c r="C2335" s="7">
        <v>4.3899999999999997</v>
      </c>
      <c r="D2335" s="7" t="s">
        <v>2380</v>
      </c>
      <c r="E2335" s="7" t="s">
        <v>2380</v>
      </c>
      <c r="F2335" s="7" t="s">
        <v>2380</v>
      </c>
      <c r="G2335" s="7">
        <f>IF('OG Medical Examinations'!G2335="No major surgery",0,VALUE('OG Medical Examinations'!G2335))</f>
        <v>1</v>
      </c>
      <c r="H2335" s="7" t="s">
        <v>2380</v>
      </c>
      <c r="I2335" s="7" t="str">
        <f t="shared" si="36"/>
        <v>Underweight</v>
      </c>
    </row>
    <row r="2336" spans="1:9" x14ac:dyDescent="0.25">
      <c r="A2336" s="7" t="s">
        <v>9</v>
      </c>
      <c r="B2336" s="7">
        <v>17.579999999999998</v>
      </c>
      <c r="C2336" s="7">
        <v>4.51</v>
      </c>
      <c r="D2336" s="7" t="s">
        <v>2380</v>
      </c>
      <c r="E2336" s="7" t="s">
        <v>2380</v>
      </c>
      <c r="F2336" s="7" t="s">
        <v>2380</v>
      </c>
      <c r="G2336" s="7">
        <f>IF('OG Medical Examinations'!G2336="No major surgery",0,VALUE('OG Medical Examinations'!G2336))</f>
        <v>1</v>
      </c>
      <c r="H2336" s="7" t="s">
        <v>2380</v>
      </c>
      <c r="I2336" s="7" t="str">
        <f t="shared" si="36"/>
        <v>Underweight</v>
      </c>
    </row>
  </sheetData>
  <autoFilter ref="A1:I2336" xr:uid="{DAAB5ADD-B97C-43B4-9F83-C36DDC0581FF}"/>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8341-2B51-4E5D-A4C0-7954CC4FB161}">
  <sheetPr>
    <tabColor rgb="FF00B050"/>
  </sheetPr>
  <dimension ref="A1:L2344"/>
  <sheetViews>
    <sheetView workbookViewId="0">
      <pane ySplit="1" topLeftCell="A2" activePane="bottomLeft" state="frozen"/>
      <selection pane="bottomLeft" activeCell="H2" sqref="H2"/>
    </sheetView>
  </sheetViews>
  <sheetFormatPr defaultRowHeight="15" x14ac:dyDescent="0.25"/>
  <cols>
    <col min="1" max="1" width="12.85546875" bestFit="1" customWidth="1"/>
    <col min="2" max="2" width="12.85546875" customWidth="1"/>
    <col min="6" max="6" width="18.28515625" bestFit="1" customWidth="1"/>
    <col min="7" max="7" width="13.5703125" bestFit="1" customWidth="1"/>
    <col min="8" max="8" width="13" bestFit="1" customWidth="1"/>
    <col min="9" max="9" width="17.7109375" bestFit="1" customWidth="1"/>
    <col min="10" max="11" width="13.28515625" bestFit="1" customWidth="1"/>
    <col min="12" max="12" width="9.28515625" bestFit="1" customWidth="1"/>
  </cols>
  <sheetData>
    <row r="1" spans="1:12" s="1" customFormat="1" ht="18.95" customHeight="1" x14ac:dyDescent="0.25">
      <c r="A1" s="12" t="s">
        <v>0</v>
      </c>
      <c r="B1" s="12" t="s">
        <v>8345</v>
      </c>
      <c r="C1" s="12" t="s">
        <v>1</v>
      </c>
      <c r="D1" s="12" t="s">
        <v>2</v>
      </c>
      <c r="E1" s="12" t="s">
        <v>3</v>
      </c>
      <c r="F1" s="12" t="s">
        <v>8343</v>
      </c>
      <c r="G1" s="12" t="s">
        <v>4</v>
      </c>
      <c r="H1" s="15" t="s">
        <v>5</v>
      </c>
      <c r="I1" s="12" t="s">
        <v>6</v>
      </c>
      <c r="J1" s="12" t="s">
        <v>7</v>
      </c>
      <c r="K1" s="12" t="s">
        <v>8</v>
      </c>
      <c r="L1" s="12" t="s">
        <v>8344</v>
      </c>
    </row>
    <row r="2" spans="1:12" x14ac:dyDescent="0.25">
      <c r="A2" s="7" t="s">
        <v>2372</v>
      </c>
      <c r="B2" s="7">
        <f t="shared" ref="B2:B46" si="0">VALUE(SUBSTITUTE(A2,"Id",""))</f>
        <v>1</v>
      </c>
      <c r="C2" s="7">
        <f>IF('OG Hospitalisation Details'!B2344="?",ROUND(AVERAGE('OG Hospitalisation Details'!$B$2:$B$2344),0),'OG Hospitalisation Details'!B2344)</f>
        <v>1968</v>
      </c>
      <c r="D2" s="7" t="str">
        <f>IF('OG Hospitalisation Details'!C2344="?","Sep",'OG Hospitalisation Details'!C2344)</f>
        <v>Oct</v>
      </c>
      <c r="E2" s="7">
        <v>12</v>
      </c>
      <c r="F2" s="13">
        <f t="shared" ref="F2:F65" si="1">DATE(C2,MONTH(1&amp;D2),E2)</f>
        <v>25123</v>
      </c>
      <c r="G2" s="7">
        <v>0</v>
      </c>
      <c r="H2" s="16">
        <v>63770.43</v>
      </c>
      <c r="I2" s="7" t="str" cm="1">
        <f t="array" ref="I2">INDEX({"tier - 1","tier - 2","tier - 3"},MATCH(MAX(COUNTIF('OG Hospitalisation Details'!G2344:G4686,{"tier - 1","tier - 2","tier - 3"})),COUNTIF('OG Hospitalisation Details'!G2344:G4686,{"tier - 1","tier - 2","tier - 3"}),0))</f>
        <v>tier - 1</v>
      </c>
      <c r="J2" s="7" t="str" cm="1">
        <f t="array" ref="J2">INDEX({"tier - 1","tier - 2","tier - 3"},MATCH(MAX(COUNTIF('OG Hospitalisation Details'!H2344:H4686,{"tier - 1","tier - 2","tier - 3"})),COUNTIF('OG Hospitalisation Details'!H2344:H4686,{"tier - 1","tier - 2","tier - 3"}),0))</f>
        <v>tier - 3</v>
      </c>
      <c r="K2" s="7" t="str">
        <f>IF('OG Hospitalisation Details'!I2344="?","Unknown",'OG Hospitalisation Details'!I2344)</f>
        <v>R1013</v>
      </c>
      <c r="L2" s="14">
        <f t="shared" ref="L2:L65" si="2">DATEDIF(F2,DATE(2023,6,8),"Y")</f>
        <v>54</v>
      </c>
    </row>
    <row r="3" spans="1:12" x14ac:dyDescent="0.25">
      <c r="A3" s="7" t="s">
        <v>2371</v>
      </c>
      <c r="B3" s="7">
        <f t="shared" si="0"/>
        <v>2</v>
      </c>
      <c r="C3" s="7">
        <f>IF('OG Hospitalisation Details'!B2343="?",ROUND(AVERAGE('OG Hospitalisation Details'!$B$2:$B$2344),0),'OG Hospitalisation Details'!B2343)</f>
        <v>1977</v>
      </c>
      <c r="D3" s="7" t="str">
        <f>IF('OG Hospitalisation Details'!C2343="?","Sep",'OG Hospitalisation Details'!C2343)</f>
        <v>Jun</v>
      </c>
      <c r="E3" s="7">
        <v>8</v>
      </c>
      <c r="F3" s="13">
        <f t="shared" si="1"/>
        <v>28284</v>
      </c>
      <c r="G3" s="7">
        <v>0</v>
      </c>
      <c r="H3" s="16">
        <v>62592.87</v>
      </c>
      <c r="I3" s="7" t="str" cm="1">
        <f t="array" ref="I3">INDEX({"tier - 1","tier - 2","tier - 3"},MATCH(MAX(COUNTIF('OG Hospitalisation Details'!G2343:G4685,{"tier - 1","tier - 2","tier - 3"})),COUNTIF('OG Hospitalisation Details'!G2343:G4685,{"tier - 1","tier - 2","tier - 3"}),0))</f>
        <v>tier - 1</v>
      </c>
      <c r="J3" s="7" t="str" cm="1">
        <f t="array" ref="J3">INDEX({"tier - 1","tier - 2","tier - 3"},MATCH(MAX(COUNTIF('OG Hospitalisation Details'!H2343:H4685,{"tier - 1","tier - 2","tier - 3"})),COUNTIF('OG Hospitalisation Details'!H2343:H4685,{"tier - 1","tier - 2","tier - 3"}),0))</f>
        <v>tier - 3</v>
      </c>
      <c r="K3" s="7" t="str">
        <f>IF('OG Hospitalisation Details'!I2343="?","Unknown",'OG Hospitalisation Details'!I2343)</f>
        <v>R1013</v>
      </c>
      <c r="L3" s="14">
        <f t="shared" si="2"/>
        <v>46</v>
      </c>
    </row>
    <row r="4" spans="1:12" x14ac:dyDescent="0.25">
      <c r="A4" s="7" t="s">
        <v>2370</v>
      </c>
      <c r="B4" s="7">
        <f t="shared" si="0"/>
        <v>3</v>
      </c>
      <c r="C4" s="7">
        <f>IF('OG Hospitalisation Details'!B2342="?",ROUND(AVERAGE('OG Hospitalisation Details'!$B$2:$B$2344),0),'OG Hospitalisation Details'!B2342)</f>
        <v>1970</v>
      </c>
      <c r="D4" s="7" t="str">
        <f>IF('OG Hospitalisation Details'!C2342="?","Sep",'OG Hospitalisation Details'!C2342)</f>
        <v>Sep</v>
      </c>
      <c r="E4" s="7">
        <v>11</v>
      </c>
      <c r="F4" s="13">
        <f t="shared" si="1"/>
        <v>25822</v>
      </c>
      <c r="G4" s="7">
        <v>3</v>
      </c>
      <c r="H4" s="16">
        <v>60021.4</v>
      </c>
      <c r="I4" s="7" t="str" cm="1">
        <f t="array" ref="I4">INDEX({"tier - 1","tier - 2","tier - 3"},MATCH(MAX(COUNTIF('OG Hospitalisation Details'!G2342:G4684,{"tier - 1","tier - 2","tier - 3"})),COUNTIF('OG Hospitalisation Details'!G2342:G4684,{"tier - 1","tier - 2","tier - 3"}),0))</f>
        <v>tier - 1</v>
      </c>
      <c r="J4" s="7" t="str" cm="1">
        <f t="array" ref="J4">INDEX({"tier - 1","tier - 2","tier - 3"},MATCH(MAX(COUNTIF('OG Hospitalisation Details'!H2342:H4684,{"tier - 1","tier - 2","tier - 3"})),COUNTIF('OG Hospitalisation Details'!H2342:H4684,{"tier - 1","tier - 2","tier - 3"}),0))</f>
        <v>tier - 3</v>
      </c>
      <c r="K4" s="7" t="str">
        <f>IF('OG Hospitalisation Details'!I2342="?","Unknown",'OG Hospitalisation Details'!I2342)</f>
        <v>R1012</v>
      </c>
      <c r="L4" s="14">
        <f t="shared" si="2"/>
        <v>52</v>
      </c>
    </row>
    <row r="5" spans="1:12" x14ac:dyDescent="0.25">
      <c r="A5" s="7" t="s">
        <v>2369</v>
      </c>
      <c r="B5" s="7">
        <f t="shared" si="0"/>
        <v>4</v>
      </c>
      <c r="C5" s="7">
        <f>IF('OG Hospitalisation Details'!B2341="?",ROUND(AVERAGE('OG Hospitalisation Details'!$B$2:$B$2344),0),'OG Hospitalisation Details'!B2341)</f>
        <v>1991</v>
      </c>
      <c r="D5" s="7" t="str">
        <f>IF('OG Hospitalisation Details'!C2341="?","Sep",'OG Hospitalisation Details'!C2341)</f>
        <v>Jun</v>
      </c>
      <c r="E5" s="7">
        <v>6</v>
      </c>
      <c r="F5" s="13">
        <f t="shared" si="1"/>
        <v>33395</v>
      </c>
      <c r="G5" s="7">
        <v>1</v>
      </c>
      <c r="H5" s="16">
        <v>58571.07</v>
      </c>
      <c r="I5" s="7" t="str" cm="1">
        <f t="array" ref="I5">INDEX({"tier - 1","tier - 2","tier - 3"},MATCH(MAX(COUNTIF('OG Hospitalisation Details'!G2341:G4683,{"tier - 1","tier - 2","tier - 3"})),COUNTIF('OG Hospitalisation Details'!G2341:G4683,{"tier - 1","tier - 2","tier - 3"}),0))</f>
        <v>tier - 1</v>
      </c>
      <c r="J5" s="7" t="str" cm="1">
        <f t="array" ref="J5">INDEX({"tier - 1","tier - 2","tier - 3"},MATCH(MAX(COUNTIF('OG Hospitalisation Details'!H2341:H4683,{"tier - 1","tier - 2","tier - 3"})),COUNTIF('OG Hospitalisation Details'!H2341:H4683,{"tier - 1","tier - 2","tier - 3"}),0))</f>
        <v>tier - 3</v>
      </c>
      <c r="K5" s="7" t="str">
        <f>IF('OG Hospitalisation Details'!I2341="?","Unknown",'OG Hospitalisation Details'!I2341)</f>
        <v>R1024</v>
      </c>
      <c r="L5" s="14">
        <f t="shared" si="2"/>
        <v>32</v>
      </c>
    </row>
    <row r="6" spans="1:12" x14ac:dyDescent="0.25">
      <c r="A6" s="7" t="s">
        <v>2368</v>
      </c>
      <c r="B6" s="7">
        <f t="shared" si="0"/>
        <v>5</v>
      </c>
      <c r="C6" s="7">
        <f>IF('OG Hospitalisation Details'!B2340="?",ROUND(AVERAGE('OG Hospitalisation Details'!$B$2:$B$2344),0),'OG Hospitalisation Details'!B2340)</f>
        <v>1989</v>
      </c>
      <c r="D6" s="7" t="str">
        <f>IF('OG Hospitalisation Details'!C2340="?","Sep",'OG Hospitalisation Details'!C2340)</f>
        <v>Jun</v>
      </c>
      <c r="E6" s="7">
        <v>19</v>
      </c>
      <c r="F6" s="13">
        <f t="shared" si="1"/>
        <v>32678</v>
      </c>
      <c r="G6" s="7">
        <v>0</v>
      </c>
      <c r="H6" s="16">
        <v>55135.4</v>
      </c>
      <c r="I6" s="7" t="str" cm="1">
        <f t="array" ref="I6">INDEX({"tier - 1","tier - 2","tier - 3"},MATCH(MAX(COUNTIF('OG Hospitalisation Details'!G2340:G4682,{"tier - 1","tier - 2","tier - 3"})),COUNTIF('OG Hospitalisation Details'!G2340:G4682,{"tier - 1","tier - 2","tier - 3"}),0))</f>
        <v>tier - 1</v>
      </c>
      <c r="J6" s="7" t="str" cm="1">
        <f t="array" ref="J6">INDEX({"tier - 1","tier - 2","tier - 3"},MATCH(MAX(COUNTIF('OG Hospitalisation Details'!H2340:H4682,{"tier - 1","tier - 2","tier - 3"})),COUNTIF('OG Hospitalisation Details'!H2340:H4682,{"tier - 1","tier - 2","tier - 3"}),0))</f>
        <v>tier - 3</v>
      </c>
      <c r="K6" s="7" t="str">
        <f>IF('OG Hospitalisation Details'!I2340="?","Unknown",'OG Hospitalisation Details'!I2340)</f>
        <v>R1012</v>
      </c>
      <c r="L6" s="14">
        <f t="shared" si="2"/>
        <v>33</v>
      </c>
    </row>
    <row r="7" spans="1:12" x14ac:dyDescent="0.25">
      <c r="A7" s="7" t="s">
        <v>2367</v>
      </c>
      <c r="B7" s="7">
        <f t="shared" si="0"/>
        <v>6</v>
      </c>
      <c r="C7" s="7">
        <f>IF('OG Hospitalisation Details'!B2339="?",ROUND(AVERAGE('OG Hospitalisation Details'!$B$2:$B$2344),0),'OG Hospitalisation Details'!B2339)</f>
        <v>1962</v>
      </c>
      <c r="D7" s="7" t="str">
        <f>IF('OG Hospitalisation Details'!C2339="?","Sep",'OG Hospitalisation Details'!C2339)</f>
        <v>Aug</v>
      </c>
      <c r="E7" s="7">
        <v>4</v>
      </c>
      <c r="F7" s="13">
        <f t="shared" si="1"/>
        <v>22862</v>
      </c>
      <c r="G7" s="7">
        <v>0</v>
      </c>
      <c r="H7" s="16">
        <v>52590.83</v>
      </c>
      <c r="I7" s="7" t="str" cm="1">
        <f t="array" ref="I7">INDEX({"tier - 1","tier - 2","tier - 3"},MATCH(MAX(COUNTIF('OG Hospitalisation Details'!G2339:G4681,{"tier - 1","tier - 2","tier - 3"})),COUNTIF('OG Hospitalisation Details'!G2339:G4681,{"tier - 1","tier - 2","tier - 3"}),0))</f>
        <v>tier - 1</v>
      </c>
      <c r="J7" s="7" t="str" cm="1">
        <f t="array" ref="J7">INDEX({"tier - 1","tier - 2","tier - 3"},MATCH(MAX(COUNTIF('OG Hospitalisation Details'!H2339:H4681,{"tier - 1","tier - 2","tier - 3"})),COUNTIF('OG Hospitalisation Details'!H2339:H4681,{"tier - 1","tier - 2","tier - 3"}),0))</f>
        <v>tier - 3</v>
      </c>
      <c r="K7" s="7" t="str">
        <f>IF('OG Hospitalisation Details'!I2339="?","Unknown",'OG Hospitalisation Details'!I2339)</f>
        <v>R1011</v>
      </c>
      <c r="L7" s="14">
        <f t="shared" si="2"/>
        <v>60</v>
      </c>
    </row>
    <row r="8" spans="1:12" x14ac:dyDescent="0.25">
      <c r="A8" s="7" t="s">
        <v>2366</v>
      </c>
      <c r="B8" s="7">
        <f t="shared" si="0"/>
        <v>7</v>
      </c>
      <c r="C8" s="7">
        <f>IF('OG Hospitalisation Details'!B2338="?",ROUND(AVERAGE('OG Hospitalisation Details'!$B$2:$B$2344),0),'OG Hospitalisation Details'!B2338)</f>
        <v>1994</v>
      </c>
      <c r="D8" s="7" t="str">
        <f>IF('OG Hospitalisation Details'!C2338="?","Sep",'OG Hospitalisation Details'!C2338)</f>
        <v>Oct</v>
      </c>
      <c r="E8" s="7">
        <v>27</v>
      </c>
      <c r="F8" s="13">
        <f t="shared" si="1"/>
        <v>34634</v>
      </c>
      <c r="G8" s="7">
        <v>1</v>
      </c>
      <c r="H8" s="16">
        <v>51194.559999999998</v>
      </c>
      <c r="I8" s="7" t="str" cm="1">
        <f t="array" ref="I8">INDEX({"tier - 1","tier - 2","tier - 3"},MATCH(MAX(COUNTIF('OG Hospitalisation Details'!G2338:G4680,{"tier - 1","tier - 2","tier - 3"})),COUNTIF('OG Hospitalisation Details'!G2338:G4680,{"tier - 1","tier - 2","tier - 3"}),0))</f>
        <v>tier - 1</v>
      </c>
      <c r="J8" s="7" t="str" cm="1">
        <f t="array" ref="J8">INDEX({"tier - 1","tier - 2","tier - 3"},MATCH(MAX(COUNTIF('OG Hospitalisation Details'!H2338:H4680,{"tier - 1","tier - 2","tier - 3"})),COUNTIF('OG Hospitalisation Details'!H2338:H4680,{"tier - 1","tier - 2","tier - 3"}),0))</f>
        <v>tier - 3</v>
      </c>
      <c r="K8" s="7" t="str">
        <f>IF('OG Hospitalisation Details'!I2338="?","Unknown",'OG Hospitalisation Details'!I2338)</f>
        <v>R1011</v>
      </c>
      <c r="L8" s="14">
        <f t="shared" si="2"/>
        <v>28</v>
      </c>
    </row>
    <row r="9" spans="1:12" x14ac:dyDescent="0.25">
      <c r="A9" s="7" t="s">
        <v>2365</v>
      </c>
      <c r="B9" s="7">
        <f t="shared" si="0"/>
        <v>8</v>
      </c>
      <c r="C9" s="7">
        <f>IF('OG Hospitalisation Details'!B2337="?",ROUND(AVERAGE('OG Hospitalisation Details'!$B$2:$B$2344),0),'OG Hospitalisation Details'!B2337)</f>
        <v>1958</v>
      </c>
      <c r="D9" s="7" t="str">
        <f>IF('OG Hospitalisation Details'!C2337="?","Sep",'OG Hospitalisation Details'!C2337)</f>
        <v>Jun</v>
      </c>
      <c r="E9" s="7">
        <v>27</v>
      </c>
      <c r="F9" s="13">
        <f t="shared" si="1"/>
        <v>21363</v>
      </c>
      <c r="G9" s="7">
        <v>2</v>
      </c>
      <c r="H9" s="16">
        <v>49577.66</v>
      </c>
      <c r="I9" s="7" t="str" cm="1">
        <f t="array" ref="I9">INDEX({"tier - 1","tier - 2","tier - 3"},MATCH(MAX(COUNTIF('OG Hospitalisation Details'!G2337:G4679,{"tier - 1","tier - 2","tier - 3"})),COUNTIF('OG Hospitalisation Details'!G2337:G4679,{"tier - 1","tier - 2","tier - 3"}),0))</f>
        <v>tier - 1</v>
      </c>
      <c r="J9" s="7" t="str" cm="1">
        <f t="array" ref="J9">INDEX({"tier - 1","tier - 2","tier - 3"},MATCH(MAX(COUNTIF('OG Hospitalisation Details'!H2337:H4679,{"tier - 1","tier - 2","tier - 3"})),COUNTIF('OG Hospitalisation Details'!H2337:H4679,{"tier - 1","tier - 2","tier - 3"}),0))</f>
        <v>tier - 3</v>
      </c>
      <c r="K9" s="7" t="str">
        <f>IF('OG Hospitalisation Details'!I2337="?","Unknown",'OG Hospitalisation Details'!I2337)</f>
        <v>R1013</v>
      </c>
      <c r="L9" s="14">
        <f t="shared" si="2"/>
        <v>64</v>
      </c>
    </row>
    <row r="10" spans="1:12" x14ac:dyDescent="0.25">
      <c r="A10" s="7" t="s">
        <v>2364</v>
      </c>
      <c r="B10" s="7">
        <f t="shared" si="0"/>
        <v>9</v>
      </c>
      <c r="C10" s="7">
        <f>IF('OG Hospitalisation Details'!B2336="?",ROUND(AVERAGE('OG Hospitalisation Details'!$B$2:$B$2344),0),'OG Hospitalisation Details'!B2336)</f>
        <v>1963</v>
      </c>
      <c r="D10" s="7" t="str">
        <f>IF('OG Hospitalisation Details'!C2336="?","Sep",'OG Hospitalisation Details'!C2336)</f>
        <v>Sep</v>
      </c>
      <c r="E10" s="7">
        <v>4</v>
      </c>
      <c r="F10" s="13">
        <f t="shared" si="1"/>
        <v>23258</v>
      </c>
      <c r="G10" s="7">
        <v>1</v>
      </c>
      <c r="H10" s="16">
        <v>48970.25</v>
      </c>
      <c r="I10" s="7" t="str" cm="1">
        <f t="array" ref="I10">INDEX({"tier - 1","tier - 2","tier - 3"},MATCH(MAX(COUNTIF('OG Hospitalisation Details'!G2336:G4678,{"tier - 1","tier - 2","tier - 3"})),COUNTIF('OG Hospitalisation Details'!G2336:G4678,{"tier - 1","tier - 2","tier - 3"}),0))</f>
        <v>tier - 1</v>
      </c>
      <c r="J10" s="7" t="str" cm="1">
        <f t="array" ref="J10">INDEX({"tier - 1","tier - 2","tier - 3"},MATCH(MAX(COUNTIF('OG Hospitalisation Details'!H2336:H4678,{"tier - 1","tier - 2","tier - 3"})),COUNTIF('OG Hospitalisation Details'!H2336:H4678,{"tier - 1","tier - 2","tier - 3"}),0))</f>
        <v>tier - 3</v>
      </c>
      <c r="K10" s="7" t="str">
        <f>IF('OG Hospitalisation Details'!I2336="?","Unknown",'OG Hospitalisation Details'!I2336)</f>
        <v>R1013</v>
      </c>
      <c r="L10" s="14">
        <f t="shared" si="2"/>
        <v>59</v>
      </c>
    </row>
    <row r="11" spans="1:12" x14ac:dyDescent="0.25">
      <c r="A11" s="7" t="s">
        <v>2363</v>
      </c>
      <c r="B11" s="7">
        <f t="shared" si="0"/>
        <v>10</v>
      </c>
      <c r="C11" s="7">
        <f>IF('OG Hospitalisation Details'!B2335="?",ROUND(AVERAGE('OG Hospitalisation Details'!$B$2:$B$2344),0),'OG Hospitalisation Details'!B2335)</f>
        <v>1978</v>
      </c>
      <c r="D11" s="7" t="str">
        <f>IF('OG Hospitalisation Details'!C2335="?","Sep",'OG Hospitalisation Details'!C2335)</f>
        <v>Dec</v>
      </c>
      <c r="E11" s="7">
        <v>29</v>
      </c>
      <c r="F11" s="13">
        <f t="shared" si="1"/>
        <v>28853</v>
      </c>
      <c r="G11" s="7">
        <v>0</v>
      </c>
      <c r="H11" s="16">
        <v>48885.14</v>
      </c>
      <c r="I11" s="7" t="str" cm="1">
        <f t="array" ref="I11">INDEX({"tier - 1","tier - 2","tier - 3"},MATCH(MAX(COUNTIF('OG Hospitalisation Details'!G2335:G4677,{"tier - 1","tier - 2","tier - 3"})),COUNTIF('OG Hospitalisation Details'!G2335:G4677,{"tier - 1","tier - 2","tier - 3"}),0))</f>
        <v>tier - 1</v>
      </c>
      <c r="J11" s="7" t="str" cm="1">
        <f t="array" ref="J11">INDEX({"tier - 1","tier - 2","tier - 3"},MATCH(MAX(COUNTIF('OG Hospitalisation Details'!H2335:H4677,{"tier - 1","tier - 2","tier - 3"})),COUNTIF('OG Hospitalisation Details'!H2335:H4677,{"tier - 1","tier - 2","tier - 3"}),0))</f>
        <v>tier - 3</v>
      </c>
      <c r="K11" s="7" t="str">
        <f>IF('OG Hospitalisation Details'!I2335="?","Unknown",'OG Hospitalisation Details'!I2335)</f>
        <v>R1013</v>
      </c>
      <c r="L11" s="14">
        <f t="shared" si="2"/>
        <v>44</v>
      </c>
    </row>
    <row r="12" spans="1:12" x14ac:dyDescent="0.25">
      <c r="A12" s="7" t="s">
        <v>2362</v>
      </c>
      <c r="B12" s="7">
        <f t="shared" si="0"/>
        <v>11</v>
      </c>
      <c r="C12" s="7">
        <f>IF('OG Hospitalisation Details'!B2334="?",ROUND(AVERAGE('OG Hospitalisation Details'!$B$2:$B$2344),0),'OG Hospitalisation Details'!B2334)</f>
        <v>1959</v>
      </c>
      <c r="D12" s="7" t="str">
        <f>IF('OG Hospitalisation Details'!C2334="?","Sep",'OG Hospitalisation Details'!C2334)</f>
        <v>Jul</v>
      </c>
      <c r="E12" s="7">
        <v>22</v>
      </c>
      <c r="F12" s="13">
        <f t="shared" si="1"/>
        <v>21753</v>
      </c>
      <c r="G12" s="7">
        <v>0</v>
      </c>
      <c r="H12" s="16">
        <v>48824.45</v>
      </c>
      <c r="I12" s="7" t="str" cm="1">
        <f t="array" ref="I12">INDEX({"tier - 1","tier - 2","tier - 3"},MATCH(MAX(COUNTIF('OG Hospitalisation Details'!G2334:G4676,{"tier - 1","tier - 2","tier - 3"})),COUNTIF('OG Hospitalisation Details'!G2334:G4676,{"tier - 1","tier - 2","tier - 3"}),0))</f>
        <v>tier - 1</v>
      </c>
      <c r="J12" s="7" t="str" cm="1">
        <f t="array" ref="J12">INDEX({"tier - 1","tier - 2","tier - 3"},MATCH(MAX(COUNTIF('OG Hospitalisation Details'!H2334:H4676,{"tier - 1","tier - 2","tier - 3"})),COUNTIF('OG Hospitalisation Details'!H2334:H4676,{"tier - 1","tier - 2","tier - 3"}),0))</f>
        <v>tier - 3</v>
      </c>
      <c r="K12" s="7" t="str">
        <f>IF('OG Hospitalisation Details'!I2334="?","Unknown",'OG Hospitalisation Details'!I2334)</f>
        <v>R1011</v>
      </c>
      <c r="L12" s="14">
        <f t="shared" si="2"/>
        <v>63</v>
      </c>
    </row>
    <row r="13" spans="1:12" x14ac:dyDescent="0.25">
      <c r="A13" s="7" t="s">
        <v>2361</v>
      </c>
      <c r="B13" s="7">
        <f t="shared" si="0"/>
        <v>12</v>
      </c>
      <c r="C13" s="7">
        <f>IF('OG Hospitalisation Details'!B2333="?",ROUND(AVERAGE('OG Hospitalisation Details'!$B$2:$B$2344),0),'OG Hospitalisation Details'!B2333)</f>
        <v>1965</v>
      </c>
      <c r="D13" s="7" t="str">
        <f>IF('OG Hospitalisation Details'!C2333="?","Sep",'OG Hospitalisation Details'!C2333)</f>
        <v>Oct</v>
      </c>
      <c r="E13" s="7">
        <v>27</v>
      </c>
      <c r="F13" s="13">
        <f t="shared" si="1"/>
        <v>24042</v>
      </c>
      <c r="G13" s="7">
        <v>1</v>
      </c>
      <c r="H13" s="16">
        <v>48675.519999999997</v>
      </c>
      <c r="I13" s="7" t="str" cm="1">
        <f t="array" ref="I13">INDEX({"tier - 1","tier - 2","tier - 3"},MATCH(MAX(COUNTIF('OG Hospitalisation Details'!G2333:G4675,{"tier - 1","tier - 2","tier - 3"})),COUNTIF('OG Hospitalisation Details'!G2333:G4675,{"tier - 1","tier - 2","tier - 3"}),0))</f>
        <v>tier - 1</v>
      </c>
      <c r="J13" s="7" t="str" cm="1">
        <f t="array" ref="J13">INDEX({"tier - 1","tier - 2","tier - 3"},MATCH(MAX(COUNTIF('OG Hospitalisation Details'!H2333:H4675,{"tier - 1","tier - 2","tier - 3"})),COUNTIF('OG Hospitalisation Details'!H2333:H4675,{"tier - 1","tier - 2","tier - 3"}),0))</f>
        <v>tier - 2</v>
      </c>
      <c r="K13" s="7" t="str">
        <f>IF('OG Hospitalisation Details'!I2333="?","Unknown",'OG Hospitalisation Details'!I2333)</f>
        <v>R1013</v>
      </c>
      <c r="L13" s="14">
        <f t="shared" si="2"/>
        <v>57</v>
      </c>
    </row>
    <row r="14" spans="1:12" x14ac:dyDescent="0.25">
      <c r="A14" s="7" t="s">
        <v>2360</v>
      </c>
      <c r="B14" s="7">
        <f t="shared" si="0"/>
        <v>13</v>
      </c>
      <c r="C14" s="7">
        <f>IF('OG Hospitalisation Details'!B2332="?",ROUND(AVERAGE('OG Hospitalisation Details'!$B$2:$B$2344),0),'OG Hospitalisation Details'!B2332)</f>
        <v>1962</v>
      </c>
      <c r="D14" s="7" t="str">
        <f>IF('OG Hospitalisation Details'!C2332="?","Sep",'OG Hospitalisation Details'!C2332)</f>
        <v>Oct</v>
      </c>
      <c r="E14" s="7">
        <v>11</v>
      </c>
      <c r="F14" s="13">
        <f t="shared" si="1"/>
        <v>22930</v>
      </c>
      <c r="G14" s="7">
        <v>0</v>
      </c>
      <c r="H14" s="16">
        <v>48673.56</v>
      </c>
      <c r="I14" s="7" t="str" cm="1">
        <f t="array" ref="I14">INDEX({"tier - 1","tier - 2","tier - 3"},MATCH(MAX(COUNTIF('OG Hospitalisation Details'!G2332:G4674,{"tier - 1","tier - 2","tier - 3"})),COUNTIF('OG Hospitalisation Details'!G2332:G4674,{"tier - 1","tier - 2","tier - 3"}),0))</f>
        <v>tier - 1</v>
      </c>
      <c r="J14" s="7" t="str" cm="1">
        <f t="array" ref="J14">INDEX({"tier - 1","tier - 2","tier - 3"},MATCH(MAX(COUNTIF('OG Hospitalisation Details'!H2332:H4674,{"tier - 1","tier - 2","tier - 3"})),COUNTIF('OG Hospitalisation Details'!H2332:H4674,{"tier - 1","tier - 2","tier - 3"}),0))</f>
        <v>tier - 2</v>
      </c>
      <c r="K14" s="7" t="str">
        <f>IF('OG Hospitalisation Details'!I2332="?","Unknown",'OG Hospitalisation Details'!I2332)</f>
        <v>R1013</v>
      </c>
      <c r="L14" s="14">
        <f t="shared" si="2"/>
        <v>60</v>
      </c>
    </row>
    <row r="15" spans="1:12" x14ac:dyDescent="0.25">
      <c r="A15" s="7" t="s">
        <v>2359</v>
      </c>
      <c r="B15" s="7">
        <f t="shared" si="0"/>
        <v>14</v>
      </c>
      <c r="C15" s="7">
        <f>IF('OG Hospitalisation Details'!B2331="?",ROUND(AVERAGE('OG Hospitalisation Details'!$B$2:$B$2344),0),'OG Hospitalisation Details'!B2331)</f>
        <v>1968</v>
      </c>
      <c r="D15" s="7" t="str">
        <f>IF('OG Hospitalisation Details'!C2331="?","Sep",'OG Hospitalisation Details'!C2331)</f>
        <v>Dec</v>
      </c>
      <c r="E15" s="7">
        <v>1</v>
      </c>
      <c r="F15" s="13">
        <f t="shared" si="1"/>
        <v>25173</v>
      </c>
      <c r="G15" s="7">
        <v>3</v>
      </c>
      <c r="H15" s="16">
        <v>48549.18</v>
      </c>
      <c r="I15" s="7" t="str" cm="1">
        <f t="array" ref="I15">INDEX({"tier - 1","tier - 2","tier - 3"},MATCH(MAX(COUNTIF('OG Hospitalisation Details'!G2331:G4673,{"tier - 1","tier - 2","tier - 3"})),COUNTIF('OG Hospitalisation Details'!G2331:G4673,{"tier - 1","tier - 2","tier - 3"}),0))</f>
        <v>tier - 1</v>
      </c>
      <c r="J15" s="7" t="str" cm="1">
        <f t="array" ref="J15">INDEX({"tier - 1","tier - 2","tier - 3"},MATCH(MAX(COUNTIF('OG Hospitalisation Details'!H2331:H4673,{"tier - 1","tier - 2","tier - 3"})),COUNTIF('OG Hospitalisation Details'!H2331:H4673,{"tier - 1","tier - 2","tier - 3"}),0))</f>
        <v>tier - 2</v>
      </c>
      <c r="K15" s="7" t="str">
        <f>IF('OG Hospitalisation Details'!I2331="?","Unknown",'OG Hospitalisation Details'!I2331)</f>
        <v>R1016</v>
      </c>
      <c r="L15" s="14">
        <f t="shared" si="2"/>
        <v>54</v>
      </c>
    </row>
    <row r="16" spans="1:12" x14ac:dyDescent="0.25">
      <c r="A16" s="7" t="s">
        <v>2358</v>
      </c>
      <c r="B16" s="7">
        <f t="shared" si="0"/>
        <v>15</v>
      </c>
      <c r="C16" s="7">
        <f>IF('OG Hospitalisation Details'!B2330="?",ROUND(AVERAGE('OG Hospitalisation Details'!$B$2:$B$2344),0),'OG Hospitalisation Details'!B2330)</f>
        <v>1961</v>
      </c>
      <c r="D16" s="7" t="str">
        <f>IF('OG Hospitalisation Details'!C2330="?","Sep",'OG Hospitalisation Details'!C2330)</f>
        <v>Dec</v>
      </c>
      <c r="E16" s="7">
        <v>21</v>
      </c>
      <c r="F16" s="13">
        <f t="shared" si="1"/>
        <v>22636</v>
      </c>
      <c r="G16" s="7">
        <v>1</v>
      </c>
      <c r="H16" s="16">
        <v>48517.56</v>
      </c>
      <c r="I16" s="7" t="str" cm="1">
        <f t="array" ref="I16">INDEX({"tier - 1","tier - 2","tier - 3"},MATCH(MAX(COUNTIF('OG Hospitalisation Details'!G2330:G4672,{"tier - 1","tier - 2","tier - 3"})),COUNTIF('OG Hospitalisation Details'!G2330:G4672,{"tier - 1","tier - 2","tier - 3"}),0))</f>
        <v>tier - 1</v>
      </c>
      <c r="J16" s="7" t="str" cm="1">
        <f t="array" ref="J16">INDEX({"tier - 1","tier - 2","tier - 3"},MATCH(MAX(COUNTIF('OG Hospitalisation Details'!H2330:H4672,{"tier - 1","tier - 2","tier - 3"})),COUNTIF('OG Hospitalisation Details'!H2330:H4672,{"tier - 1","tier - 2","tier - 3"}),0))</f>
        <v>tier - 3</v>
      </c>
      <c r="K16" s="7" t="str">
        <f>IF('OG Hospitalisation Details'!I2330="?","Unknown",'OG Hospitalisation Details'!I2330)</f>
        <v>R1024</v>
      </c>
      <c r="L16" s="14">
        <f t="shared" si="2"/>
        <v>61</v>
      </c>
    </row>
    <row r="17" spans="1:12" x14ac:dyDescent="0.25">
      <c r="A17" s="7" t="s">
        <v>2357</v>
      </c>
      <c r="B17" s="7">
        <f t="shared" si="0"/>
        <v>16</v>
      </c>
      <c r="C17" s="7">
        <f>IF('OG Hospitalisation Details'!B2329="?",ROUND(AVERAGE('OG Hospitalisation Details'!$B$2:$B$2344),0),'OG Hospitalisation Details'!B2329)</f>
        <v>1962</v>
      </c>
      <c r="D17" s="7" t="str">
        <f>IF('OG Hospitalisation Details'!C2329="?","Sep",'OG Hospitalisation Details'!C2329)</f>
        <v>Aug</v>
      </c>
      <c r="E17" s="7">
        <v>27</v>
      </c>
      <c r="F17" s="13">
        <f t="shared" si="1"/>
        <v>22885</v>
      </c>
      <c r="G17" s="7">
        <v>0</v>
      </c>
      <c r="H17" s="16">
        <v>48173.36</v>
      </c>
      <c r="I17" s="7" t="str" cm="1">
        <f t="array" ref="I17">INDEX({"tier - 1","tier - 2","tier - 3"},MATCH(MAX(COUNTIF('OG Hospitalisation Details'!G2329:G4671,{"tier - 1","tier - 2","tier - 3"})),COUNTIF('OG Hospitalisation Details'!G2329:G4671,{"tier - 1","tier - 2","tier - 3"}),0))</f>
        <v>tier - 1</v>
      </c>
      <c r="J17" s="7" t="str" cm="1">
        <f t="array" ref="J17">INDEX({"tier - 1","tier - 2","tier - 3"},MATCH(MAX(COUNTIF('OG Hospitalisation Details'!H2329:H4671,{"tier - 1","tier - 2","tier - 3"})),COUNTIF('OG Hospitalisation Details'!H2329:H4671,{"tier - 1","tier - 2","tier - 3"}),0))</f>
        <v>tier - 3</v>
      </c>
      <c r="K17" s="7" t="str">
        <f>IF('OG Hospitalisation Details'!I2329="?","Unknown",'OG Hospitalisation Details'!I2329)</f>
        <v>R1011</v>
      </c>
      <c r="L17" s="14">
        <f t="shared" si="2"/>
        <v>60</v>
      </c>
    </row>
    <row r="18" spans="1:12" x14ac:dyDescent="0.25">
      <c r="A18" s="7" t="s">
        <v>2356</v>
      </c>
      <c r="B18" s="7">
        <f t="shared" si="0"/>
        <v>17</v>
      </c>
      <c r="C18" s="7">
        <f>IF('OG Hospitalisation Details'!B2328="?",ROUND(AVERAGE('OG Hospitalisation Details'!$B$2:$B$2344),0),'OG Hospitalisation Details'!B2328)</f>
        <v>1958</v>
      </c>
      <c r="D18" s="7" t="str">
        <f>IF('OG Hospitalisation Details'!C2328="?","Sep",'OG Hospitalisation Details'!C2328)</f>
        <v>Nov</v>
      </c>
      <c r="E18" s="7">
        <v>16</v>
      </c>
      <c r="F18" s="13">
        <f t="shared" si="1"/>
        <v>21505</v>
      </c>
      <c r="G18" s="7">
        <v>1</v>
      </c>
      <c r="H18" s="16">
        <v>47928.03</v>
      </c>
      <c r="I18" s="7" t="str" cm="1">
        <f t="array" ref="I18">INDEX({"tier - 1","tier - 2","tier - 3"},MATCH(MAX(COUNTIF('OG Hospitalisation Details'!G2328:G4670,{"tier - 1","tier - 2","tier - 3"})),COUNTIF('OG Hospitalisation Details'!G2328:G4670,{"tier - 1","tier - 2","tier - 3"}),0))</f>
        <v>tier - 1</v>
      </c>
      <c r="J18" s="7" t="str" cm="1">
        <f t="array" ref="J18">INDEX({"tier - 1","tier - 2","tier - 3"},MATCH(MAX(COUNTIF('OG Hospitalisation Details'!H2328:H4670,{"tier - 1","tier - 2","tier - 3"})),COUNTIF('OG Hospitalisation Details'!H2328:H4670,{"tier - 1","tier - 2","tier - 3"}),0))</f>
        <v>tier - 3</v>
      </c>
      <c r="K18" s="7" t="str">
        <f>IF('OG Hospitalisation Details'!I2328="?","Unknown",'OG Hospitalisation Details'!I2328)</f>
        <v>R1011</v>
      </c>
      <c r="L18" s="14">
        <f t="shared" si="2"/>
        <v>64</v>
      </c>
    </row>
    <row r="19" spans="1:12" x14ac:dyDescent="0.25">
      <c r="A19" s="7" t="s">
        <v>2355</v>
      </c>
      <c r="B19" s="7">
        <f t="shared" si="0"/>
        <v>18</v>
      </c>
      <c r="C19" s="7">
        <f>IF('OG Hospitalisation Details'!B2327="?",ROUND(AVERAGE('OG Hospitalisation Details'!$B$2:$B$2344),0),'OG Hospitalisation Details'!B2327)</f>
        <v>1963</v>
      </c>
      <c r="D19" s="7" t="str">
        <f>IF('OG Hospitalisation Details'!C2327="?","Sep",'OG Hospitalisation Details'!C2327)</f>
        <v>Aug</v>
      </c>
      <c r="E19" s="7">
        <v>5</v>
      </c>
      <c r="F19" s="13">
        <f t="shared" si="1"/>
        <v>23228</v>
      </c>
      <c r="G19" s="7">
        <v>1</v>
      </c>
      <c r="H19" s="16">
        <v>47896.79</v>
      </c>
      <c r="I19" s="7" t="str" cm="1">
        <f t="array" ref="I19">INDEX({"tier - 1","tier - 2","tier - 3"},MATCH(MAX(COUNTIF('OG Hospitalisation Details'!G2327:G4669,{"tier - 1","tier - 2","tier - 3"})),COUNTIF('OG Hospitalisation Details'!G2327:G4669,{"tier - 1","tier - 2","tier - 3"}),0))</f>
        <v>tier - 1</v>
      </c>
      <c r="J19" s="7" t="str" cm="1">
        <f t="array" ref="J19">INDEX({"tier - 1","tier - 2","tier - 3"},MATCH(MAX(COUNTIF('OG Hospitalisation Details'!H2327:H4669,{"tier - 1","tier - 2","tier - 3"})),COUNTIF('OG Hospitalisation Details'!H2327:H4669,{"tier - 1","tier - 2","tier - 3"}),0))</f>
        <v>tier - 3</v>
      </c>
      <c r="K19" s="7" t="str">
        <f>IF('OG Hospitalisation Details'!I2327="?","Unknown",'OG Hospitalisation Details'!I2327)</f>
        <v>R1024</v>
      </c>
      <c r="L19" s="14">
        <f t="shared" si="2"/>
        <v>59</v>
      </c>
    </row>
    <row r="20" spans="1:12" x14ac:dyDescent="0.25">
      <c r="A20" s="7" t="s">
        <v>2354</v>
      </c>
      <c r="B20" s="7">
        <f t="shared" si="0"/>
        <v>19</v>
      </c>
      <c r="C20" s="7">
        <f>IF('OG Hospitalisation Details'!B2326="?",ROUND(AVERAGE('OG Hospitalisation Details'!$B$2:$B$2344),0),'OG Hospitalisation Details'!B2326)</f>
        <v>1964</v>
      </c>
      <c r="D20" s="7" t="str">
        <f>IF('OG Hospitalisation Details'!C2326="?","Sep",'OG Hospitalisation Details'!C2326)</f>
        <v>Nov</v>
      </c>
      <c r="E20" s="7">
        <v>7</v>
      </c>
      <c r="F20" s="13">
        <f t="shared" si="1"/>
        <v>23688</v>
      </c>
      <c r="G20" s="7">
        <v>2</v>
      </c>
      <c r="H20" s="16">
        <v>47496.49</v>
      </c>
      <c r="I20" s="7" t="str" cm="1">
        <f t="array" ref="I20">INDEX({"tier - 1","tier - 2","tier - 3"},MATCH(MAX(COUNTIF('OG Hospitalisation Details'!G2326:G4668,{"tier - 1","tier - 2","tier - 3"})),COUNTIF('OG Hospitalisation Details'!G2326:G4668,{"tier - 1","tier - 2","tier - 3"}),0))</f>
        <v>tier - 1</v>
      </c>
      <c r="J20" s="7" t="str" cm="1">
        <f t="array" ref="J20">INDEX({"tier - 1","tier - 2","tier - 3"},MATCH(MAX(COUNTIF('OG Hospitalisation Details'!H2326:H4668,{"tier - 1","tier - 2","tier - 3"})),COUNTIF('OG Hospitalisation Details'!H2326:H4668,{"tier - 1","tier - 2","tier - 3"}),0))</f>
        <v>tier - 3</v>
      </c>
      <c r="K20" s="7" t="str">
        <f>IF('OG Hospitalisation Details'!I2326="?","Unknown",'OG Hospitalisation Details'!I2326)</f>
        <v>R1012</v>
      </c>
      <c r="L20" s="14">
        <f t="shared" si="2"/>
        <v>58</v>
      </c>
    </row>
    <row r="21" spans="1:12" x14ac:dyDescent="0.25">
      <c r="A21" s="7" t="s">
        <v>2353</v>
      </c>
      <c r="B21" s="7">
        <f t="shared" si="0"/>
        <v>20</v>
      </c>
      <c r="C21" s="7">
        <f>IF('OG Hospitalisation Details'!B2325="?",ROUND(AVERAGE('OG Hospitalisation Details'!$B$2:$B$2344),0),'OG Hospitalisation Details'!B2325)</f>
        <v>1971</v>
      </c>
      <c r="D21" s="7" t="str">
        <f>IF('OG Hospitalisation Details'!C2325="?","Sep",'OG Hospitalisation Details'!C2325)</f>
        <v>Sep</v>
      </c>
      <c r="E21" s="7">
        <v>27</v>
      </c>
      <c r="F21" s="13">
        <f t="shared" si="1"/>
        <v>26203</v>
      </c>
      <c r="G21" s="7">
        <v>2</v>
      </c>
      <c r="H21" s="16">
        <v>47462.89</v>
      </c>
      <c r="I21" s="7" t="str" cm="1">
        <f t="array" ref="I21">INDEX({"tier - 1","tier - 2","tier - 3"},MATCH(MAX(COUNTIF('OG Hospitalisation Details'!G2325:G4667,{"tier - 1","tier - 2","tier - 3"})),COUNTIF('OG Hospitalisation Details'!G2325:G4667,{"tier - 1","tier - 2","tier - 3"}),0))</f>
        <v>tier - 1</v>
      </c>
      <c r="J21" s="7" t="str" cm="1">
        <f t="array" ref="J21">INDEX({"tier - 1","tier - 2","tier - 3"},MATCH(MAX(COUNTIF('OG Hospitalisation Details'!H2325:H4667,{"tier - 1","tier - 2","tier - 3"})),COUNTIF('OG Hospitalisation Details'!H2325:H4667,{"tier - 1","tier - 2","tier - 3"}),0))</f>
        <v>tier - 3</v>
      </c>
      <c r="K21" s="7" t="str">
        <f>IF('OG Hospitalisation Details'!I2325="?","Unknown",'OG Hospitalisation Details'!I2325)</f>
        <v>R1013</v>
      </c>
      <c r="L21" s="14">
        <f t="shared" si="2"/>
        <v>51</v>
      </c>
    </row>
    <row r="22" spans="1:12" x14ac:dyDescent="0.25">
      <c r="A22" s="7" t="s">
        <v>2352</v>
      </c>
      <c r="B22" s="7">
        <f t="shared" si="0"/>
        <v>21</v>
      </c>
      <c r="C22" s="7">
        <f>IF('OG Hospitalisation Details'!B2324="?",ROUND(AVERAGE('OG Hospitalisation Details'!$B$2:$B$2344),0),'OG Hospitalisation Details'!B2324)</f>
        <v>1961</v>
      </c>
      <c r="D22" s="7" t="str">
        <f>IF('OG Hospitalisation Details'!C2324="?","Sep",'OG Hospitalisation Details'!C2324)</f>
        <v>Jun</v>
      </c>
      <c r="E22" s="7">
        <v>13</v>
      </c>
      <c r="F22" s="13">
        <f t="shared" si="1"/>
        <v>22445</v>
      </c>
      <c r="G22" s="7">
        <v>1</v>
      </c>
      <c r="H22" s="16">
        <v>47403.88</v>
      </c>
      <c r="I22" s="7" t="str" cm="1">
        <f t="array" ref="I22">INDEX({"tier - 1","tier - 2","tier - 3"},MATCH(MAX(COUNTIF('OG Hospitalisation Details'!G2324:G4666,{"tier - 1","tier - 2","tier - 3"})),COUNTIF('OG Hospitalisation Details'!G2324:G4666,{"tier - 1","tier - 2","tier - 3"}),0))</f>
        <v>tier - 1</v>
      </c>
      <c r="J22" s="7" t="str" cm="1">
        <f t="array" ref="J22">INDEX({"tier - 1","tier - 2","tier - 3"},MATCH(MAX(COUNTIF('OG Hospitalisation Details'!H2324:H4666,{"tier - 1","tier - 2","tier - 3"})),COUNTIF('OG Hospitalisation Details'!H2324:H4666,{"tier - 1","tier - 2","tier - 3"}),0))</f>
        <v>tier - 3</v>
      </c>
      <c r="K22" s="7" t="str">
        <f>IF('OG Hospitalisation Details'!I2324="?","Unknown",'OG Hospitalisation Details'!I2324)</f>
        <v>R1011</v>
      </c>
      <c r="L22" s="14">
        <f t="shared" si="2"/>
        <v>61</v>
      </c>
    </row>
    <row r="23" spans="1:12" x14ac:dyDescent="0.25">
      <c r="A23" s="7" t="s">
        <v>2351</v>
      </c>
      <c r="B23" s="7">
        <f t="shared" si="0"/>
        <v>22</v>
      </c>
      <c r="C23" s="7">
        <f>IF('OG Hospitalisation Details'!B2323="?",ROUND(AVERAGE('OG Hospitalisation Details'!$B$2:$B$2344),0),'OG Hospitalisation Details'!B2323)</f>
        <v>1959</v>
      </c>
      <c r="D23" s="7" t="str">
        <f>IF('OG Hospitalisation Details'!C2323="?","Sep",'OG Hospitalisation Details'!C2323)</f>
        <v>Oct</v>
      </c>
      <c r="E23" s="7">
        <v>4</v>
      </c>
      <c r="F23" s="13">
        <f t="shared" si="1"/>
        <v>21827</v>
      </c>
      <c r="G23" s="7">
        <v>2</v>
      </c>
      <c r="H23" s="16">
        <v>47305.31</v>
      </c>
      <c r="I23" s="7" t="str" cm="1">
        <f t="array" ref="I23">INDEX({"tier - 1","tier - 2","tier - 3"},MATCH(MAX(COUNTIF('OG Hospitalisation Details'!G2323:G4665,{"tier - 1","tier - 2","tier - 3"})),COUNTIF('OG Hospitalisation Details'!G2323:G4665,{"tier - 1","tier - 2","tier - 3"}),0))</f>
        <v>tier - 1</v>
      </c>
      <c r="J23" s="7" t="str" cm="1">
        <f t="array" ref="J23">INDEX({"tier - 1","tier - 2","tier - 3"},MATCH(MAX(COUNTIF('OG Hospitalisation Details'!H2323:H4665,{"tier - 1","tier - 2","tier - 3"})),COUNTIF('OG Hospitalisation Details'!H2323:H4665,{"tier - 1","tier - 2","tier - 3"}),0))</f>
        <v>tier - 3</v>
      </c>
      <c r="K23" s="7" t="str">
        <f>IF('OG Hospitalisation Details'!I2323="?","Unknown",'OG Hospitalisation Details'!I2323)</f>
        <v>R1011</v>
      </c>
      <c r="L23" s="14">
        <f t="shared" si="2"/>
        <v>63</v>
      </c>
    </row>
    <row r="24" spans="1:12" x14ac:dyDescent="0.25">
      <c r="A24" s="7" t="s">
        <v>2350</v>
      </c>
      <c r="B24" s="7">
        <f t="shared" si="0"/>
        <v>23</v>
      </c>
      <c r="C24" s="7">
        <f>IF('OG Hospitalisation Details'!B2322="?",ROUND(AVERAGE('OG Hospitalisation Details'!$B$2:$B$2344),0),'OG Hospitalisation Details'!B2322)</f>
        <v>1958</v>
      </c>
      <c r="D24" s="7" t="str">
        <f>IF('OG Hospitalisation Details'!C2322="?","Sep",'OG Hospitalisation Details'!C2322)</f>
        <v>Sep</v>
      </c>
      <c r="E24" s="7">
        <v>3</v>
      </c>
      <c r="F24" s="13">
        <f t="shared" si="1"/>
        <v>21431</v>
      </c>
      <c r="G24" s="7">
        <v>2</v>
      </c>
      <c r="H24" s="16">
        <v>47291.06</v>
      </c>
      <c r="I24" s="7" t="str" cm="1">
        <f t="array" ref="I24">INDEX({"tier - 1","tier - 2","tier - 3"},MATCH(MAX(COUNTIF('OG Hospitalisation Details'!G2322:G4664,{"tier - 1","tier - 2","tier - 3"})),COUNTIF('OG Hospitalisation Details'!G2322:G4664,{"tier - 1","tier - 2","tier - 3"}),0))</f>
        <v>tier - 1</v>
      </c>
      <c r="J24" s="7" t="str" cm="1">
        <f t="array" ref="J24">INDEX({"tier - 1","tier - 2","tier - 3"},MATCH(MAX(COUNTIF('OG Hospitalisation Details'!H2322:H4664,{"tier - 1","tier - 2","tier - 3"})),COUNTIF('OG Hospitalisation Details'!H2322:H4664,{"tier - 1","tier - 2","tier - 3"}),0))</f>
        <v>tier - 3</v>
      </c>
      <c r="K24" s="7" t="str">
        <f>IF('OG Hospitalisation Details'!I2322="?","Unknown",'OG Hospitalisation Details'!I2322)</f>
        <v>R1011</v>
      </c>
      <c r="L24" s="14">
        <f t="shared" si="2"/>
        <v>64</v>
      </c>
    </row>
    <row r="25" spans="1:12" x14ac:dyDescent="0.25">
      <c r="A25" s="7" t="s">
        <v>2349</v>
      </c>
      <c r="B25" s="7">
        <f t="shared" si="0"/>
        <v>24</v>
      </c>
      <c r="C25" s="7">
        <f>IF('OG Hospitalisation Details'!B2321="?",ROUND(AVERAGE('OG Hospitalisation Details'!$B$2:$B$2344),0),'OG Hospitalisation Details'!B2321)</f>
        <v>1970</v>
      </c>
      <c r="D25" s="7" t="str">
        <f>IF('OG Hospitalisation Details'!C2321="?","Sep",'OG Hospitalisation Details'!C2321)</f>
        <v>Dec</v>
      </c>
      <c r="E25" s="7">
        <v>28</v>
      </c>
      <c r="F25" s="13">
        <f t="shared" si="1"/>
        <v>25930</v>
      </c>
      <c r="G25" s="7">
        <v>2</v>
      </c>
      <c r="H25" s="16">
        <v>47269.85</v>
      </c>
      <c r="I25" s="7" t="str" cm="1">
        <f t="array" ref="I25">INDEX({"tier - 1","tier - 2","tier - 3"},MATCH(MAX(COUNTIF('OG Hospitalisation Details'!G2321:G4663,{"tier - 1","tier - 2","tier - 3"})),COUNTIF('OG Hospitalisation Details'!G2321:G4663,{"tier - 1","tier - 2","tier - 3"}),0))</f>
        <v>tier - 1</v>
      </c>
      <c r="J25" s="7" t="str" cm="1">
        <f t="array" ref="J25">INDEX({"tier - 1","tier - 2","tier - 3"},MATCH(MAX(COUNTIF('OG Hospitalisation Details'!H2321:H4663,{"tier - 1","tier - 2","tier - 3"})),COUNTIF('OG Hospitalisation Details'!H2321:H4663,{"tier - 1","tier - 2","tier - 3"}),0))</f>
        <v>tier - 3</v>
      </c>
      <c r="K25" s="7" t="str">
        <f>IF('OG Hospitalisation Details'!I2321="?","Unknown",'OG Hospitalisation Details'!I2321)</f>
        <v>R1013</v>
      </c>
      <c r="L25" s="14">
        <f t="shared" si="2"/>
        <v>52</v>
      </c>
    </row>
    <row r="26" spans="1:12" x14ac:dyDescent="0.25">
      <c r="A26" s="7" t="s">
        <v>2348</v>
      </c>
      <c r="B26" s="7">
        <f t="shared" si="0"/>
        <v>25</v>
      </c>
      <c r="C26" s="7">
        <f>IF('OG Hospitalisation Details'!B2320="?",ROUND(AVERAGE('OG Hospitalisation Details'!$B$2:$B$2344),0),'OG Hospitalisation Details'!B2320)</f>
        <v>1959</v>
      </c>
      <c r="D26" s="7" t="str">
        <f>IF('OG Hospitalisation Details'!C2320="?","Sep",'OG Hospitalisation Details'!C2320)</f>
        <v>Jul</v>
      </c>
      <c r="E26" s="7">
        <v>14</v>
      </c>
      <c r="F26" s="13">
        <f t="shared" si="1"/>
        <v>21745</v>
      </c>
      <c r="G26" s="7">
        <v>0</v>
      </c>
      <c r="H26" s="16">
        <v>47055.53</v>
      </c>
      <c r="I26" s="7" t="str" cm="1">
        <f t="array" ref="I26">INDEX({"tier - 1","tier - 2","tier - 3"},MATCH(MAX(COUNTIF('OG Hospitalisation Details'!G2320:G4662,{"tier - 1","tier - 2","tier - 3"})),COUNTIF('OG Hospitalisation Details'!G2320:G4662,{"tier - 1","tier - 2","tier - 3"}),0))</f>
        <v>tier - 1</v>
      </c>
      <c r="J26" s="7" t="str" cm="1">
        <f t="array" ref="J26">INDEX({"tier - 1","tier - 2","tier - 3"},MATCH(MAX(COUNTIF('OG Hospitalisation Details'!H2320:H4662,{"tier - 1","tier - 2","tier - 3"})),COUNTIF('OG Hospitalisation Details'!H2320:H4662,{"tier - 1","tier - 2","tier - 3"}),0))</f>
        <v>tier - 3</v>
      </c>
      <c r="K26" s="7" t="str">
        <f>IF('OG Hospitalisation Details'!I2320="?","Unknown",'OG Hospitalisation Details'!I2320)</f>
        <v>R1013</v>
      </c>
      <c r="L26" s="14">
        <f t="shared" si="2"/>
        <v>63</v>
      </c>
    </row>
    <row r="27" spans="1:12" x14ac:dyDescent="0.25">
      <c r="A27" s="7" t="s">
        <v>2347</v>
      </c>
      <c r="B27" s="7">
        <f t="shared" si="0"/>
        <v>26</v>
      </c>
      <c r="C27" s="7">
        <f>IF('OG Hospitalisation Details'!B2319="?",ROUND(AVERAGE('OG Hospitalisation Details'!$B$2:$B$2344),0),'OG Hospitalisation Details'!B2319)</f>
        <v>1958</v>
      </c>
      <c r="D27" s="7" t="str">
        <f>IF('OG Hospitalisation Details'!C2319="?","Sep",'OG Hospitalisation Details'!C2319)</f>
        <v>Sep</v>
      </c>
      <c r="E27" s="7">
        <v>15</v>
      </c>
      <c r="F27" s="13">
        <f t="shared" si="1"/>
        <v>21443</v>
      </c>
      <c r="G27" s="7">
        <v>0</v>
      </c>
      <c r="H27" s="16">
        <v>46889.26</v>
      </c>
      <c r="I27" s="7" t="str" cm="1">
        <f t="array" ref="I27">INDEX({"tier - 1","tier - 2","tier - 3"},MATCH(MAX(COUNTIF('OG Hospitalisation Details'!G2319:G4661,{"tier - 1","tier - 2","tier - 3"})),COUNTIF('OG Hospitalisation Details'!G2319:G4661,{"tier - 1","tier - 2","tier - 3"}),0))</f>
        <v>tier - 1</v>
      </c>
      <c r="J27" s="7" t="str" cm="1">
        <f t="array" ref="J27">INDEX({"tier - 1","tier - 2","tier - 3"},MATCH(MAX(COUNTIF('OG Hospitalisation Details'!H2319:H4661,{"tier - 1","tier - 2","tier - 3"})),COUNTIF('OG Hospitalisation Details'!H2319:H4661,{"tier - 1","tier - 2","tier - 3"}),0))</f>
        <v>tier - 3</v>
      </c>
      <c r="K27" s="7" t="str">
        <f>IF('OG Hospitalisation Details'!I2319="?","Unknown",'OG Hospitalisation Details'!I2319)</f>
        <v>R1013</v>
      </c>
      <c r="L27" s="14">
        <f t="shared" si="2"/>
        <v>64</v>
      </c>
    </row>
    <row r="28" spans="1:12" x14ac:dyDescent="0.25">
      <c r="A28" s="7" t="s">
        <v>2346</v>
      </c>
      <c r="B28" s="7">
        <f t="shared" si="0"/>
        <v>27</v>
      </c>
      <c r="C28" s="7">
        <f>IF('OG Hospitalisation Details'!B2318="?",ROUND(AVERAGE('OG Hospitalisation Details'!$B$2:$B$2344),0),'OG Hospitalisation Details'!B2318)</f>
        <v>1960</v>
      </c>
      <c r="D28" s="7" t="str">
        <f>IF('OG Hospitalisation Details'!C2318="?","Sep",'OG Hospitalisation Details'!C2318)</f>
        <v>Nov</v>
      </c>
      <c r="E28" s="7">
        <v>17</v>
      </c>
      <c r="F28" s="13">
        <f t="shared" si="1"/>
        <v>22237</v>
      </c>
      <c r="G28" s="7">
        <v>3</v>
      </c>
      <c r="H28" s="16">
        <v>46718.16</v>
      </c>
      <c r="I28" s="7" t="str" cm="1">
        <f t="array" ref="I28">INDEX({"tier - 1","tier - 2","tier - 3"},MATCH(MAX(COUNTIF('OG Hospitalisation Details'!G2318:G4660,{"tier - 1","tier - 2","tier - 3"})),COUNTIF('OG Hospitalisation Details'!G2318:G4660,{"tier - 1","tier - 2","tier - 3"}),0))</f>
        <v>tier - 1</v>
      </c>
      <c r="J28" s="7" t="str" cm="1">
        <f t="array" ref="J28">INDEX({"tier - 1","tier - 2","tier - 3"},MATCH(MAX(COUNTIF('OG Hospitalisation Details'!H2318:H4660,{"tier - 1","tier - 2","tier - 3"})),COUNTIF('OG Hospitalisation Details'!H2318:H4660,{"tier - 1","tier - 2","tier - 3"}),0))</f>
        <v>tier - 3</v>
      </c>
      <c r="K28" s="7" t="str">
        <f>IF('OG Hospitalisation Details'!I2318="?","Unknown",'OG Hospitalisation Details'!I2318)</f>
        <v>R1012</v>
      </c>
      <c r="L28" s="14">
        <f t="shared" si="2"/>
        <v>62</v>
      </c>
    </row>
    <row r="29" spans="1:12" x14ac:dyDescent="0.25">
      <c r="A29" s="7" t="s">
        <v>2345</v>
      </c>
      <c r="B29" s="7">
        <f t="shared" si="0"/>
        <v>28</v>
      </c>
      <c r="C29" s="7">
        <f>IF('OG Hospitalisation Details'!B2317="?",ROUND(AVERAGE('OG Hospitalisation Details'!$B$2:$B$2344),0),'OG Hospitalisation Details'!B2317)</f>
        <v>1969</v>
      </c>
      <c r="D29" s="7" t="str">
        <f>IF('OG Hospitalisation Details'!C2317="?","Sep",'OG Hospitalisation Details'!C2317)</f>
        <v>Jun</v>
      </c>
      <c r="E29" s="7">
        <v>23</v>
      </c>
      <c r="F29" s="13">
        <f t="shared" si="1"/>
        <v>25377</v>
      </c>
      <c r="G29" s="7">
        <v>3</v>
      </c>
      <c r="H29" s="16">
        <v>46661.440000000002</v>
      </c>
      <c r="I29" s="7" t="str" cm="1">
        <f t="array" ref="I29">INDEX({"tier - 1","tier - 2","tier - 3"},MATCH(MAX(COUNTIF('OG Hospitalisation Details'!G2317:G4659,{"tier - 1","tier - 2","tier - 3"})),COUNTIF('OG Hospitalisation Details'!G2317:G4659,{"tier - 1","tier - 2","tier - 3"}),0))</f>
        <v>tier - 1</v>
      </c>
      <c r="J29" s="7" t="str" cm="1">
        <f t="array" ref="J29">INDEX({"tier - 1","tier - 2","tier - 3"},MATCH(MAX(COUNTIF('OG Hospitalisation Details'!H2317:H4659,{"tier - 1","tier - 2","tier - 3"})),COUNTIF('OG Hospitalisation Details'!H2317:H4659,{"tier - 1","tier - 2","tier - 3"}),0))</f>
        <v>tier - 3</v>
      </c>
      <c r="K29" s="7" t="str">
        <f>IF('OG Hospitalisation Details'!I2317="?","Unknown",'OG Hospitalisation Details'!I2317)</f>
        <v>R1012</v>
      </c>
      <c r="L29" s="14">
        <f t="shared" si="2"/>
        <v>53</v>
      </c>
    </row>
    <row r="30" spans="1:12" x14ac:dyDescent="0.25">
      <c r="A30" s="7" t="s">
        <v>2344</v>
      </c>
      <c r="B30" s="7">
        <f t="shared" si="0"/>
        <v>29</v>
      </c>
      <c r="C30" s="7">
        <f>IF('OG Hospitalisation Details'!B2316="?",ROUND(AVERAGE('OG Hospitalisation Details'!$B$2:$B$2344),0),'OG Hospitalisation Details'!B2316)</f>
        <v>1961</v>
      </c>
      <c r="D30" s="7" t="str">
        <f>IF('OG Hospitalisation Details'!C2316="?","Sep",'OG Hospitalisation Details'!C2316)</f>
        <v>Aug</v>
      </c>
      <c r="E30" s="7">
        <v>8</v>
      </c>
      <c r="F30" s="13">
        <f t="shared" si="1"/>
        <v>22501</v>
      </c>
      <c r="G30" s="7">
        <v>0</v>
      </c>
      <c r="H30" s="16">
        <v>46599.11</v>
      </c>
      <c r="I30" s="7" t="str" cm="1">
        <f t="array" ref="I30">INDEX({"tier - 1","tier - 2","tier - 3"},MATCH(MAX(COUNTIF('OG Hospitalisation Details'!G2316:G4658,{"tier - 1","tier - 2","tier - 3"})),COUNTIF('OG Hospitalisation Details'!G2316:G4658,{"tier - 1","tier - 2","tier - 3"}),0))</f>
        <v>tier - 1</v>
      </c>
      <c r="J30" s="7" t="str" cm="1">
        <f t="array" ref="J30">INDEX({"tier - 1","tier - 2","tier - 3"},MATCH(MAX(COUNTIF('OG Hospitalisation Details'!H2316:H4658,{"tier - 1","tier - 2","tier - 3"})),COUNTIF('OG Hospitalisation Details'!H2316:H4658,{"tier - 1","tier - 2","tier - 3"}),0))</f>
        <v>tier - 3</v>
      </c>
      <c r="K30" s="7" t="str">
        <f>IF('OG Hospitalisation Details'!I2316="?","Unknown",'OG Hospitalisation Details'!I2316)</f>
        <v>R1013</v>
      </c>
      <c r="L30" s="14">
        <f t="shared" si="2"/>
        <v>61</v>
      </c>
    </row>
    <row r="31" spans="1:12" x14ac:dyDescent="0.25">
      <c r="A31" s="7" t="s">
        <v>2343</v>
      </c>
      <c r="B31" s="7">
        <f t="shared" si="0"/>
        <v>30</v>
      </c>
      <c r="C31" s="7">
        <f>IF('OG Hospitalisation Details'!B2315="?",ROUND(AVERAGE('OG Hospitalisation Details'!$B$2:$B$2344),0),'OG Hospitalisation Details'!B2315)</f>
        <v>1971</v>
      </c>
      <c r="D31" s="7" t="str">
        <f>IF('OG Hospitalisation Details'!C2315="?","Sep",'OG Hospitalisation Details'!C2315)</f>
        <v>Dec</v>
      </c>
      <c r="E31" s="7">
        <v>6</v>
      </c>
      <c r="F31" s="13">
        <f t="shared" si="1"/>
        <v>26273</v>
      </c>
      <c r="G31" s="7">
        <v>3</v>
      </c>
      <c r="H31" s="16">
        <v>46255.11</v>
      </c>
      <c r="I31" s="7" t="str" cm="1">
        <f t="array" ref="I31">INDEX({"tier - 1","tier - 2","tier - 3"},MATCH(MAX(COUNTIF('OG Hospitalisation Details'!G2315:G4657,{"tier - 1","tier - 2","tier - 3"})),COUNTIF('OG Hospitalisation Details'!G2315:G4657,{"tier - 1","tier - 2","tier - 3"}),0))</f>
        <v>tier - 1</v>
      </c>
      <c r="J31" s="7" t="str" cm="1">
        <f t="array" ref="J31">INDEX({"tier - 1","tier - 2","tier - 3"},MATCH(MAX(COUNTIF('OG Hospitalisation Details'!H2315:H4657,{"tier - 1","tier - 2","tier - 3"})),COUNTIF('OG Hospitalisation Details'!H2315:H4657,{"tier - 1","tier - 2","tier - 3"}),0))</f>
        <v>tier - 3</v>
      </c>
      <c r="K31" s="7" t="str">
        <f>IF('OG Hospitalisation Details'!I2315="?","Unknown",'OG Hospitalisation Details'!I2315)</f>
        <v>R1024</v>
      </c>
      <c r="L31" s="14">
        <f t="shared" si="2"/>
        <v>51</v>
      </c>
    </row>
    <row r="32" spans="1:12" x14ac:dyDescent="0.25">
      <c r="A32" s="7" t="s">
        <v>2342</v>
      </c>
      <c r="B32" s="7">
        <f t="shared" si="0"/>
        <v>31</v>
      </c>
      <c r="C32" s="7">
        <f>IF('OG Hospitalisation Details'!B2314="?",ROUND(AVERAGE('OG Hospitalisation Details'!$B$2:$B$2344),0),'OG Hospitalisation Details'!B2314)</f>
        <v>1978</v>
      </c>
      <c r="D32" s="7" t="str">
        <f>IF('OG Hospitalisation Details'!C2314="?","Sep",'OG Hospitalisation Details'!C2314)</f>
        <v>Aug</v>
      </c>
      <c r="E32" s="7">
        <v>17</v>
      </c>
      <c r="F32" s="13">
        <f t="shared" si="1"/>
        <v>28719</v>
      </c>
      <c r="G32" s="7">
        <v>2</v>
      </c>
      <c r="H32" s="16">
        <v>46200.99</v>
      </c>
      <c r="I32" s="7" t="str" cm="1">
        <f t="array" ref="I32">INDEX({"tier - 1","tier - 2","tier - 3"},MATCH(MAX(COUNTIF('OG Hospitalisation Details'!G2314:G4656,{"tier - 1","tier - 2","tier - 3"})),COUNTIF('OG Hospitalisation Details'!G2314:G4656,{"tier - 1","tier - 2","tier - 3"}),0))</f>
        <v>tier - 1</v>
      </c>
      <c r="J32" s="7" t="str" cm="1">
        <f t="array" ref="J32">INDEX({"tier - 1","tier - 2","tier - 3"},MATCH(MAX(COUNTIF('OG Hospitalisation Details'!H2314:H4656,{"tier - 1","tier - 2","tier - 3"})),COUNTIF('OG Hospitalisation Details'!H2314:H4656,{"tier - 1","tier - 2","tier - 3"}),0))</f>
        <v>tier - 3</v>
      </c>
      <c r="K32" s="7" t="str">
        <f>IF('OG Hospitalisation Details'!I2314="?","Unknown",'OG Hospitalisation Details'!I2314)</f>
        <v>R1013</v>
      </c>
      <c r="L32" s="14">
        <f t="shared" si="2"/>
        <v>44</v>
      </c>
    </row>
    <row r="33" spans="1:12" x14ac:dyDescent="0.25">
      <c r="A33" s="7" t="s">
        <v>2341</v>
      </c>
      <c r="B33" s="7">
        <f t="shared" si="0"/>
        <v>32</v>
      </c>
      <c r="C33" s="7">
        <f>IF('OG Hospitalisation Details'!B2313="?",ROUND(AVERAGE('OG Hospitalisation Details'!$B$2:$B$2344),0),'OG Hospitalisation Details'!B2313)</f>
        <v>1976</v>
      </c>
      <c r="D33" s="7" t="str">
        <f>IF('OG Hospitalisation Details'!C2313="?","Sep",'OG Hospitalisation Details'!C2313)</f>
        <v>Dec</v>
      </c>
      <c r="E33" s="7">
        <v>2</v>
      </c>
      <c r="F33" s="13">
        <f t="shared" si="1"/>
        <v>28096</v>
      </c>
      <c r="G33" s="7">
        <v>3</v>
      </c>
      <c r="H33" s="16">
        <v>46151.12</v>
      </c>
      <c r="I33" s="7" t="str" cm="1">
        <f t="array" ref="I33">INDEX({"tier - 1","tier - 2","tier - 3"},MATCH(MAX(COUNTIF('OG Hospitalisation Details'!G2313:G4655,{"tier - 1","tier - 2","tier - 3"})),COUNTIF('OG Hospitalisation Details'!G2313:G4655,{"tier - 1","tier - 2","tier - 3"}),0))</f>
        <v>tier - 1</v>
      </c>
      <c r="J33" s="7" t="str" cm="1">
        <f t="array" ref="J33">INDEX({"tier - 1","tier - 2","tier - 3"},MATCH(MAX(COUNTIF('OG Hospitalisation Details'!H2313:H4655,{"tier - 1","tier - 2","tier - 3"})),COUNTIF('OG Hospitalisation Details'!H2313:H4655,{"tier - 1","tier - 2","tier - 3"}),0))</f>
        <v>tier - 3</v>
      </c>
      <c r="K33" s="7" t="str">
        <f>IF('OG Hospitalisation Details'!I2313="?","Unknown",'OG Hospitalisation Details'!I2313)</f>
        <v>R1013</v>
      </c>
      <c r="L33" s="14">
        <f t="shared" si="2"/>
        <v>46</v>
      </c>
    </row>
    <row r="34" spans="1:12" x14ac:dyDescent="0.25">
      <c r="A34" s="7" t="s">
        <v>2340</v>
      </c>
      <c r="B34" s="7">
        <f t="shared" si="0"/>
        <v>33</v>
      </c>
      <c r="C34" s="7">
        <f>IF('OG Hospitalisation Details'!B2312="?",ROUND(AVERAGE('OG Hospitalisation Details'!$B$2:$B$2344),0),'OG Hospitalisation Details'!B2312)</f>
        <v>1962</v>
      </c>
      <c r="D34" s="7" t="str">
        <f>IF('OG Hospitalisation Details'!C2312="?","Sep",'OG Hospitalisation Details'!C2312)</f>
        <v>Dec</v>
      </c>
      <c r="E34" s="7">
        <v>4</v>
      </c>
      <c r="F34" s="13">
        <f t="shared" si="1"/>
        <v>22984</v>
      </c>
      <c r="G34" s="7">
        <v>3</v>
      </c>
      <c r="H34" s="16">
        <v>46130.53</v>
      </c>
      <c r="I34" s="7" t="str" cm="1">
        <f t="array" ref="I34">INDEX({"tier - 1","tier - 2","tier - 3"},MATCH(MAX(COUNTIF('OG Hospitalisation Details'!G2312:G4654,{"tier - 1","tier - 2","tier - 3"})),COUNTIF('OG Hospitalisation Details'!G2312:G4654,{"tier - 1","tier - 2","tier - 3"}),0))</f>
        <v>tier - 1</v>
      </c>
      <c r="J34" s="7" t="str" cm="1">
        <f t="array" ref="J34">INDEX({"tier - 1","tier - 2","tier - 3"},MATCH(MAX(COUNTIF('OG Hospitalisation Details'!H2312:H4654,{"tier - 1","tier - 2","tier - 3"})),COUNTIF('OG Hospitalisation Details'!H2312:H4654,{"tier - 1","tier - 2","tier - 3"}),0))</f>
        <v>tier - 3</v>
      </c>
      <c r="K34" s="7" t="str">
        <f>IF('OG Hospitalisation Details'!I2312="?","Unknown",'OG Hospitalisation Details'!I2312)</f>
        <v>R1012</v>
      </c>
      <c r="L34" s="14">
        <f t="shared" si="2"/>
        <v>60</v>
      </c>
    </row>
    <row r="35" spans="1:12" x14ac:dyDescent="0.25">
      <c r="A35" s="7" t="s">
        <v>2339</v>
      </c>
      <c r="B35" s="7">
        <f t="shared" si="0"/>
        <v>34</v>
      </c>
      <c r="C35" s="7">
        <f>IF('OG Hospitalisation Details'!B2311="?",ROUND(AVERAGE('OG Hospitalisation Details'!$B$2:$B$2344),0),'OG Hospitalisation Details'!B2311)</f>
        <v>1985</v>
      </c>
      <c r="D35" s="7" t="str">
        <f>IF('OG Hospitalisation Details'!C2311="?","Sep",'OG Hospitalisation Details'!C2311)</f>
        <v>Sep</v>
      </c>
      <c r="E35" s="7">
        <v>30</v>
      </c>
      <c r="F35" s="13">
        <f t="shared" si="1"/>
        <v>31320</v>
      </c>
      <c r="G35" s="7">
        <v>2</v>
      </c>
      <c r="H35" s="16">
        <v>46113.51</v>
      </c>
      <c r="I35" s="7" t="str" cm="1">
        <f t="array" ref="I35">INDEX({"tier - 1","tier - 2","tier - 3"},MATCH(MAX(COUNTIF('OG Hospitalisation Details'!G2311:G4653,{"tier - 1","tier - 2","tier - 3"})),COUNTIF('OG Hospitalisation Details'!G2311:G4653,{"tier - 1","tier - 2","tier - 3"}),0))</f>
        <v>tier - 1</v>
      </c>
      <c r="J35" s="7" t="str" cm="1">
        <f t="array" ref="J35">INDEX({"tier - 1","tier - 2","tier - 3"},MATCH(MAX(COUNTIF('OG Hospitalisation Details'!H2311:H4653,{"tier - 1","tier - 2","tier - 3"})),COUNTIF('OG Hospitalisation Details'!H2311:H4653,{"tier - 1","tier - 2","tier - 3"}),0))</f>
        <v>tier - 3</v>
      </c>
      <c r="K35" s="7" t="str">
        <f>IF('OG Hospitalisation Details'!I2311="?","Unknown",'OG Hospitalisation Details'!I2311)</f>
        <v>R1011</v>
      </c>
      <c r="L35" s="14">
        <f t="shared" si="2"/>
        <v>37</v>
      </c>
    </row>
    <row r="36" spans="1:12" x14ac:dyDescent="0.25">
      <c r="A36" s="7" t="s">
        <v>2338</v>
      </c>
      <c r="B36" s="7">
        <f t="shared" si="0"/>
        <v>35</v>
      </c>
      <c r="C36" s="7">
        <f>IF('OG Hospitalisation Details'!B2310="?",ROUND(AVERAGE('OG Hospitalisation Details'!$B$2:$B$2344),0),'OG Hospitalisation Details'!B2310)</f>
        <v>1979</v>
      </c>
      <c r="D36" s="7" t="str">
        <f>IF('OG Hospitalisation Details'!C2310="?","Sep",'OG Hospitalisation Details'!C2310)</f>
        <v>Aug</v>
      </c>
      <c r="E36" s="7">
        <v>12</v>
      </c>
      <c r="F36" s="13">
        <f t="shared" si="1"/>
        <v>29079</v>
      </c>
      <c r="G36" s="7">
        <v>0</v>
      </c>
      <c r="H36" s="16">
        <v>45863.21</v>
      </c>
      <c r="I36" s="7" t="str" cm="1">
        <f t="array" ref="I36">INDEX({"tier - 1","tier - 2","tier - 3"},MATCH(MAX(COUNTIF('OG Hospitalisation Details'!G2310:G4652,{"tier - 1","tier - 2","tier - 3"})),COUNTIF('OG Hospitalisation Details'!G2310:G4652,{"tier - 1","tier - 2","tier - 3"}),0))</f>
        <v>tier - 1</v>
      </c>
      <c r="J36" s="7" t="str" cm="1">
        <f t="array" ref="J36">INDEX({"tier - 1","tier - 2","tier - 3"},MATCH(MAX(COUNTIF('OG Hospitalisation Details'!H2310:H4652,{"tier - 1","tier - 2","tier - 3"})),COUNTIF('OG Hospitalisation Details'!H2310:H4652,{"tier - 1","tier - 2","tier - 3"}),0))</f>
        <v>tier - 3</v>
      </c>
      <c r="K36" s="7" t="str">
        <f>IF('OG Hospitalisation Details'!I2310="?","Unknown",'OG Hospitalisation Details'!I2310)</f>
        <v>R1013</v>
      </c>
      <c r="L36" s="14">
        <f t="shared" si="2"/>
        <v>43</v>
      </c>
    </row>
    <row r="37" spans="1:12" x14ac:dyDescent="0.25">
      <c r="A37" s="7" t="s">
        <v>2337</v>
      </c>
      <c r="B37" s="7">
        <f t="shared" si="0"/>
        <v>36</v>
      </c>
      <c r="C37" s="7">
        <f>IF('OG Hospitalisation Details'!B2309="?",ROUND(AVERAGE('OG Hospitalisation Details'!$B$2:$B$2344),0),'OG Hospitalisation Details'!B2309)</f>
        <v>1960</v>
      </c>
      <c r="D37" s="7" t="str">
        <f>IF('OG Hospitalisation Details'!C2309="?","Sep",'OG Hospitalisation Details'!C2309)</f>
        <v>Dec</v>
      </c>
      <c r="E37" s="7">
        <v>21</v>
      </c>
      <c r="F37" s="13">
        <f t="shared" si="1"/>
        <v>22271</v>
      </c>
      <c r="G37" s="7">
        <v>0</v>
      </c>
      <c r="H37" s="16">
        <v>45710.21</v>
      </c>
      <c r="I37" s="7" t="str" cm="1">
        <f t="array" ref="I37">INDEX({"tier - 1","tier - 2","tier - 3"},MATCH(MAX(COUNTIF('OG Hospitalisation Details'!G2309:G4651,{"tier - 1","tier - 2","tier - 3"})),COUNTIF('OG Hospitalisation Details'!G2309:G4651,{"tier - 1","tier - 2","tier - 3"}),0))</f>
        <v>tier - 1</v>
      </c>
      <c r="J37" s="7" t="str" cm="1">
        <f t="array" ref="J37">INDEX({"tier - 1","tier - 2","tier - 3"},MATCH(MAX(COUNTIF('OG Hospitalisation Details'!H2309:H4651,{"tier - 1","tier - 2","tier - 3"})),COUNTIF('OG Hospitalisation Details'!H2309:H4651,{"tier - 1","tier - 2","tier - 3"}),0))</f>
        <v>tier - 3</v>
      </c>
      <c r="K37" s="7" t="str">
        <f>IF('OG Hospitalisation Details'!I2309="?","Unknown",'OG Hospitalisation Details'!I2309)</f>
        <v>R1016</v>
      </c>
      <c r="L37" s="14">
        <f t="shared" si="2"/>
        <v>62</v>
      </c>
    </row>
    <row r="38" spans="1:12" x14ac:dyDescent="0.25">
      <c r="A38" s="7" t="s">
        <v>2336</v>
      </c>
      <c r="B38" s="7">
        <f t="shared" si="0"/>
        <v>37</v>
      </c>
      <c r="C38" s="7">
        <f>IF('OG Hospitalisation Details'!B2308="?",ROUND(AVERAGE('OG Hospitalisation Details'!$B$2:$B$2344),0),'OG Hospitalisation Details'!B2308)</f>
        <v>1974</v>
      </c>
      <c r="D38" s="7" t="str">
        <f>IF('OG Hospitalisation Details'!C2308="?","Sep",'OG Hospitalisation Details'!C2308)</f>
        <v>Aug</v>
      </c>
      <c r="E38" s="7">
        <v>9</v>
      </c>
      <c r="F38" s="13">
        <f t="shared" si="1"/>
        <v>27250</v>
      </c>
      <c r="G38" s="7">
        <v>2</v>
      </c>
      <c r="H38" s="16">
        <v>45702.02</v>
      </c>
      <c r="I38" s="7" t="str" cm="1">
        <f t="array" ref="I38">INDEX({"tier - 1","tier - 2","tier - 3"},MATCH(MAX(COUNTIF('OG Hospitalisation Details'!G2308:G4650,{"tier - 1","tier - 2","tier - 3"})),COUNTIF('OG Hospitalisation Details'!G2308:G4650,{"tier - 1","tier - 2","tier - 3"}),0))</f>
        <v>tier - 1</v>
      </c>
      <c r="J38" s="7" t="str" cm="1">
        <f t="array" ref="J38">INDEX({"tier - 1","tier - 2","tier - 3"},MATCH(MAX(COUNTIF('OG Hospitalisation Details'!H2308:H4650,{"tier - 1","tier - 2","tier - 3"})),COUNTIF('OG Hospitalisation Details'!H2308:H4650,{"tier - 1","tier - 2","tier - 3"}),0))</f>
        <v>tier - 3</v>
      </c>
      <c r="K38" s="7" t="str">
        <f>IF('OG Hospitalisation Details'!I2308="?","Unknown",'OG Hospitalisation Details'!I2308)</f>
        <v>R1012</v>
      </c>
      <c r="L38" s="14">
        <f t="shared" si="2"/>
        <v>48</v>
      </c>
    </row>
    <row r="39" spans="1:12" x14ac:dyDescent="0.25">
      <c r="A39" s="7" t="s">
        <v>2335</v>
      </c>
      <c r="B39" s="7">
        <f t="shared" si="0"/>
        <v>38</v>
      </c>
      <c r="C39" s="7">
        <f>IF('OG Hospitalisation Details'!B2307="?",ROUND(AVERAGE('OG Hospitalisation Details'!$B$2:$B$2344),0),'OG Hospitalisation Details'!B2307)</f>
        <v>1962</v>
      </c>
      <c r="D39" s="7" t="str">
        <f>IF('OG Hospitalisation Details'!C2307="?","Sep",'OG Hospitalisation Details'!C2307)</f>
        <v>Dec</v>
      </c>
      <c r="E39" s="7">
        <v>17</v>
      </c>
      <c r="F39" s="13">
        <f t="shared" si="1"/>
        <v>22997</v>
      </c>
      <c r="G39" s="7">
        <v>0</v>
      </c>
      <c r="H39" s="16">
        <v>45008.959999999999</v>
      </c>
      <c r="I39" s="7" t="str" cm="1">
        <f t="array" ref="I39">INDEX({"tier - 1","tier - 2","tier - 3"},MATCH(MAX(COUNTIF('OG Hospitalisation Details'!G2307:G4649,{"tier - 1","tier - 2","tier - 3"})),COUNTIF('OG Hospitalisation Details'!G2307:G4649,{"tier - 1","tier - 2","tier - 3"}),0))</f>
        <v>tier - 1</v>
      </c>
      <c r="J39" s="7" t="str" cm="1">
        <f t="array" ref="J39">INDEX({"tier - 1","tier - 2","tier - 3"},MATCH(MAX(COUNTIF('OG Hospitalisation Details'!H2307:H4649,{"tier - 1","tier - 2","tier - 3"})),COUNTIF('OG Hospitalisation Details'!H2307:H4649,{"tier - 1","tier - 2","tier - 3"}),0))</f>
        <v>tier - 3</v>
      </c>
      <c r="K39" s="7" t="str">
        <f>IF('OG Hospitalisation Details'!I2307="?","Unknown",'OG Hospitalisation Details'!I2307)</f>
        <v>R1013</v>
      </c>
      <c r="L39" s="14">
        <f t="shared" si="2"/>
        <v>60</v>
      </c>
    </row>
    <row r="40" spans="1:12" x14ac:dyDescent="0.25">
      <c r="A40" s="7" t="s">
        <v>2334</v>
      </c>
      <c r="B40" s="7">
        <f t="shared" si="0"/>
        <v>39</v>
      </c>
      <c r="C40" s="7">
        <f>IF('OG Hospitalisation Details'!B2306="?",ROUND(AVERAGE('OG Hospitalisation Details'!$B$2:$B$2344),0),'OG Hospitalisation Details'!B2306)</f>
        <v>1971</v>
      </c>
      <c r="D40" s="7" t="str">
        <f>IF('OG Hospitalisation Details'!C2306="?","Sep",'OG Hospitalisation Details'!C2306)</f>
        <v>Aug</v>
      </c>
      <c r="E40" s="7">
        <v>13</v>
      </c>
      <c r="F40" s="13">
        <f t="shared" si="1"/>
        <v>26158</v>
      </c>
      <c r="G40" s="7">
        <v>2</v>
      </c>
      <c r="H40" s="16">
        <v>44641.2</v>
      </c>
      <c r="I40" s="7" t="str" cm="1">
        <f t="array" ref="I40">INDEX({"tier - 1","tier - 2","tier - 3"},MATCH(MAX(COUNTIF('OG Hospitalisation Details'!G2306:G4648,{"tier - 1","tier - 2","tier - 3"})),COUNTIF('OG Hospitalisation Details'!G2306:G4648,{"tier - 1","tier - 2","tier - 3"}),0))</f>
        <v>tier - 1</v>
      </c>
      <c r="J40" s="7" t="str" cm="1">
        <f t="array" ref="J40">INDEX({"tier - 1","tier - 2","tier - 3"},MATCH(MAX(COUNTIF('OG Hospitalisation Details'!H2306:H4648,{"tier - 1","tier - 2","tier - 3"})),COUNTIF('OG Hospitalisation Details'!H2306:H4648,{"tier - 1","tier - 2","tier - 3"}),0))</f>
        <v>tier - 3</v>
      </c>
      <c r="K40" s="7" t="str">
        <f>IF('OG Hospitalisation Details'!I2306="?","Unknown",'OG Hospitalisation Details'!I2306)</f>
        <v>R1024</v>
      </c>
      <c r="L40" s="14">
        <f t="shared" si="2"/>
        <v>51</v>
      </c>
    </row>
    <row r="41" spans="1:12" x14ac:dyDescent="0.25">
      <c r="A41" s="7" t="s">
        <v>2333</v>
      </c>
      <c r="B41" s="7">
        <f t="shared" si="0"/>
        <v>40</v>
      </c>
      <c r="C41" s="7">
        <f>IF('OG Hospitalisation Details'!B2305="?",ROUND(AVERAGE('OG Hospitalisation Details'!$B$2:$B$2344),0),'OG Hospitalisation Details'!B2305)</f>
        <v>1993</v>
      </c>
      <c r="D41" s="7" t="str">
        <f>IF('OG Hospitalisation Details'!C2305="?","Sep",'OG Hospitalisation Details'!C2305)</f>
        <v>Oct</v>
      </c>
      <c r="E41" s="7">
        <v>11</v>
      </c>
      <c r="F41" s="13">
        <f t="shared" si="1"/>
        <v>34253</v>
      </c>
      <c r="G41" s="7">
        <v>2</v>
      </c>
      <c r="H41" s="16">
        <v>44585.46</v>
      </c>
      <c r="I41" s="7" t="str" cm="1">
        <f t="array" ref="I41">INDEX({"tier - 1","tier - 2","tier - 3"},MATCH(MAX(COUNTIF('OG Hospitalisation Details'!G2305:G4647,{"tier - 1","tier - 2","tier - 3"})),COUNTIF('OG Hospitalisation Details'!G2305:G4647,{"tier - 1","tier - 2","tier - 3"}),0))</f>
        <v>tier - 1</v>
      </c>
      <c r="J41" s="7" t="str" cm="1">
        <f t="array" ref="J41">INDEX({"tier - 1","tier - 2","tier - 3"},MATCH(MAX(COUNTIF('OG Hospitalisation Details'!H2305:H4647,{"tier - 1","tier - 2","tier - 3"})),COUNTIF('OG Hospitalisation Details'!H2305:H4647,{"tier - 1","tier - 2","tier - 3"}),0))</f>
        <v>tier - 3</v>
      </c>
      <c r="K41" s="7" t="str">
        <f>IF('OG Hospitalisation Details'!I2305="?","Unknown",'OG Hospitalisation Details'!I2305)</f>
        <v>R1011</v>
      </c>
      <c r="L41" s="14">
        <f t="shared" si="2"/>
        <v>29</v>
      </c>
    </row>
    <row r="42" spans="1:12" x14ac:dyDescent="0.25">
      <c r="A42" s="7" t="s">
        <v>2332</v>
      </c>
      <c r="B42" s="7">
        <f t="shared" si="0"/>
        <v>41</v>
      </c>
      <c r="C42" s="7">
        <f>IF('OG Hospitalisation Details'!B2304="?",ROUND(AVERAGE('OG Hospitalisation Details'!$B$2:$B$2344),0),'OG Hospitalisation Details'!B2304)</f>
        <v>2000</v>
      </c>
      <c r="D42" s="7" t="str">
        <f>IF('OG Hospitalisation Details'!C2304="?","Sep",'OG Hospitalisation Details'!C2304)</f>
        <v>Aug</v>
      </c>
      <c r="E42" s="7">
        <v>2</v>
      </c>
      <c r="F42" s="13">
        <f t="shared" si="1"/>
        <v>36740</v>
      </c>
      <c r="G42" s="7">
        <v>1</v>
      </c>
      <c r="H42" s="16">
        <v>44501.4</v>
      </c>
      <c r="I42" s="7" t="str" cm="1">
        <f t="array" ref="I42">INDEX({"tier - 1","tier - 2","tier - 3"},MATCH(MAX(COUNTIF('OG Hospitalisation Details'!G2304:G4646,{"tier - 1","tier - 2","tier - 3"})),COUNTIF('OG Hospitalisation Details'!G2304:G4646,{"tier - 1","tier - 2","tier - 3"}),0))</f>
        <v>tier - 1</v>
      </c>
      <c r="J42" s="7" t="str" cm="1">
        <f t="array" ref="J42">INDEX({"tier - 1","tier - 2","tier - 3"},MATCH(MAX(COUNTIF('OG Hospitalisation Details'!H2304:H4646,{"tier - 1","tier - 2","tier - 3"})),COUNTIF('OG Hospitalisation Details'!H2304:H4646,{"tier - 1","tier - 2","tier - 3"}),0))</f>
        <v>tier - 3</v>
      </c>
      <c r="K42" s="7" t="str">
        <f>IF('OG Hospitalisation Details'!I2304="?","Unknown",'OG Hospitalisation Details'!I2304)</f>
        <v>R1013</v>
      </c>
      <c r="L42" s="14">
        <f t="shared" si="2"/>
        <v>22</v>
      </c>
    </row>
    <row r="43" spans="1:12" x14ac:dyDescent="0.25">
      <c r="A43" s="7" t="s">
        <v>2331</v>
      </c>
      <c r="B43" s="7">
        <f t="shared" si="0"/>
        <v>42</v>
      </c>
      <c r="C43" s="7">
        <f>IF('OG Hospitalisation Details'!B2303="?",ROUND(AVERAGE('OG Hospitalisation Details'!$B$2:$B$2344),0),'OG Hospitalisation Details'!B2303)</f>
        <v>1967</v>
      </c>
      <c r="D43" s="7" t="str">
        <f>IF('OG Hospitalisation Details'!C2303="?","Sep",'OG Hospitalisation Details'!C2303)</f>
        <v>Sep</v>
      </c>
      <c r="E43" s="7">
        <v>14</v>
      </c>
      <c r="F43" s="13">
        <f t="shared" si="1"/>
        <v>24729</v>
      </c>
      <c r="G43" s="7">
        <v>0</v>
      </c>
      <c r="H43" s="16">
        <v>44423.8</v>
      </c>
      <c r="I43" s="7" t="str" cm="1">
        <f t="array" ref="I43">INDEX({"tier - 1","tier - 2","tier - 3"},MATCH(MAX(COUNTIF('OG Hospitalisation Details'!G2303:G4645,{"tier - 1","tier - 2","tier - 3"})),COUNTIF('OG Hospitalisation Details'!G2303:G4645,{"tier - 1","tier - 2","tier - 3"}),0))</f>
        <v>tier - 1</v>
      </c>
      <c r="J43" s="7" t="str" cm="1">
        <f t="array" ref="J43">INDEX({"tier - 1","tier - 2","tier - 3"},MATCH(MAX(COUNTIF('OG Hospitalisation Details'!H2303:H4645,{"tier - 1","tier - 2","tier - 3"})),COUNTIF('OG Hospitalisation Details'!H2303:H4645,{"tier - 1","tier - 2","tier - 3"}),0))</f>
        <v>tier - 3</v>
      </c>
      <c r="K43" s="7" t="str">
        <f>IF('OG Hospitalisation Details'!I2303="?","Unknown",'OG Hospitalisation Details'!I2303)</f>
        <v>R1013</v>
      </c>
      <c r="L43" s="14">
        <f t="shared" si="2"/>
        <v>55</v>
      </c>
    </row>
    <row r="44" spans="1:12" x14ac:dyDescent="0.25">
      <c r="A44" s="7" t="s">
        <v>2330</v>
      </c>
      <c r="B44" s="7">
        <f t="shared" si="0"/>
        <v>43</v>
      </c>
      <c r="C44" s="7">
        <f>IF('OG Hospitalisation Details'!B2302="?",ROUND(AVERAGE('OG Hospitalisation Details'!$B$2:$B$2344),0),'OG Hospitalisation Details'!B2302)</f>
        <v>1971</v>
      </c>
      <c r="D44" s="7" t="str">
        <f>IF('OG Hospitalisation Details'!C2302="?","Sep",'OG Hospitalisation Details'!C2302)</f>
        <v>Oct</v>
      </c>
      <c r="E44" s="7">
        <v>29</v>
      </c>
      <c r="F44" s="13">
        <f t="shared" si="1"/>
        <v>26235</v>
      </c>
      <c r="G44" s="7">
        <v>0</v>
      </c>
      <c r="H44" s="16">
        <v>44400.41</v>
      </c>
      <c r="I44" s="7" t="str" cm="1">
        <f t="array" ref="I44">INDEX({"tier - 1","tier - 2","tier - 3"},MATCH(MAX(COUNTIF('OG Hospitalisation Details'!G2302:G4644,{"tier - 1","tier - 2","tier - 3"})),COUNTIF('OG Hospitalisation Details'!G2302:G4644,{"tier - 1","tier - 2","tier - 3"}),0))</f>
        <v>tier - 1</v>
      </c>
      <c r="J44" s="7" t="str" cm="1">
        <f t="array" ref="J44">INDEX({"tier - 1","tier - 2","tier - 3"},MATCH(MAX(COUNTIF('OG Hospitalisation Details'!H2302:H4644,{"tier - 1","tier - 2","tier - 3"})),COUNTIF('OG Hospitalisation Details'!H2302:H4644,{"tier - 1","tier - 2","tier - 3"}),0))</f>
        <v>tier - 3</v>
      </c>
      <c r="K44" s="7" t="str">
        <f>IF('OG Hospitalisation Details'!I2302="?","Unknown",'OG Hospitalisation Details'!I2302)</f>
        <v>R1013</v>
      </c>
      <c r="L44" s="14">
        <f t="shared" si="2"/>
        <v>51</v>
      </c>
    </row>
    <row r="45" spans="1:12" x14ac:dyDescent="0.25">
      <c r="A45" s="7" t="s">
        <v>2329</v>
      </c>
      <c r="B45" s="7">
        <f t="shared" si="0"/>
        <v>44</v>
      </c>
      <c r="C45" s="7">
        <f>IF('OG Hospitalisation Details'!B2301="?",ROUND(AVERAGE('OG Hospitalisation Details'!$B$2:$B$2344),0),'OG Hospitalisation Details'!B2301)</f>
        <v>1968</v>
      </c>
      <c r="D45" s="7" t="str">
        <f>IF('OG Hospitalisation Details'!C2301="?","Sep",'OG Hospitalisation Details'!C2301)</f>
        <v>Nov</v>
      </c>
      <c r="E45" s="7">
        <v>24</v>
      </c>
      <c r="F45" s="13">
        <f t="shared" si="1"/>
        <v>25166</v>
      </c>
      <c r="G45" s="7">
        <v>2</v>
      </c>
      <c r="H45" s="16">
        <v>44260.75</v>
      </c>
      <c r="I45" s="7" t="str" cm="1">
        <f t="array" ref="I45">INDEX({"tier - 1","tier - 2","tier - 3"},MATCH(MAX(COUNTIF('OG Hospitalisation Details'!G2301:G4643,{"tier - 1","tier - 2","tier - 3"})),COUNTIF('OG Hospitalisation Details'!G2301:G4643,{"tier - 1","tier - 2","tier - 3"}),0))</f>
        <v>tier - 1</v>
      </c>
      <c r="J45" s="7" t="str" cm="1">
        <f t="array" ref="J45">INDEX({"tier - 1","tier - 2","tier - 3"},MATCH(MAX(COUNTIF('OG Hospitalisation Details'!H2301:H4643,{"tier - 1","tier - 2","tier - 3"})),COUNTIF('OG Hospitalisation Details'!H2301:H4643,{"tier - 1","tier - 2","tier - 3"}),0))</f>
        <v>tier - 3</v>
      </c>
      <c r="K45" s="7" t="str">
        <f>IF('OG Hospitalisation Details'!I2301="?","Unknown",'OG Hospitalisation Details'!I2301)</f>
        <v>R1013</v>
      </c>
      <c r="L45" s="14">
        <f t="shared" si="2"/>
        <v>54</v>
      </c>
    </row>
    <row r="46" spans="1:12" x14ac:dyDescent="0.25">
      <c r="A46" s="7" t="s">
        <v>2328</v>
      </c>
      <c r="B46" s="7">
        <f t="shared" si="0"/>
        <v>45</v>
      </c>
      <c r="C46" s="7">
        <f>IF('OG Hospitalisation Details'!B2300="?",ROUND(AVERAGE('OG Hospitalisation Details'!$B$2:$B$2344),0),'OG Hospitalisation Details'!B2300)</f>
        <v>1975</v>
      </c>
      <c r="D46" s="7" t="str">
        <f>IF('OG Hospitalisation Details'!C2300="?","Sep",'OG Hospitalisation Details'!C2300)</f>
        <v>Jun</v>
      </c>
      <c r="E46" s="7">
        <v>1</v>
      </c>
      <c r="F46" s="13">
        <f t="shared" si="1"/>
        <v>27546</v>
      </c>
      <c r="G46" s="7">
        <v>2</v>
      </c>
      <c r="H46" s="16">
        <v>44202.65</v>
      </c>
      <c r="I46" s="7" t="str" cm="1">
        <f t="array" ref="I46">INDEX({"tier - 1","tier - 2","tier - 3"},MATCH(MAX(COUNTIF('OG Hospitalisation Details'!G2300:G4642,{"tier - 1","tier - 2","tier - 3"})),COUNTIF('OG Hospitalisation Details'!G2300:G4642,{"tier - 1","tier - 2","tier - 3"}),0))</f>
        <v>tier - 1</v>
      </c>
      <c r="J46" s="7" t="str" cm="1">
        <f t="array" ref="J46">INDEX({"tier - 1","tier - 2","tier - 3"},MATCH(MAX(COUNTIF('OG Hospitalisation Details'!H2300:H4642,{"tier - 1","tier - 2","tier - 3"})),COUNTIF('OG Hospitalisation Details'!H2300:H4642,{"tier - 1","tier - 2","tier - 3"}),0))</f>
        <v>tier - 3</v>
      </c>
      <c r="K46" s="7" t="str">
        <f>IF('OG Hospitalisation Details'!I2300="?","Unknown",'OG Hospitalisation Details'!I2300)</f>
        <v>R1013</v>
      </c>
      <c r="L46" s="14">
        <f t="shared" si="2"/>
        <v>48</v>
      </c>
    </row>
    <row r="47" spans="1:12" x14ac:dyDescent="0.25">
      <c r="A47" s="7" t="s">
        <v>31</v>
      </c>
      <c r="B47" s="7"/>
      <c r="C47" s="7">
        <f>IF('OG Hospitalisation Details'!B47="?",ROUND(AVERAGE('OG Hospitalisation Details'!$B$2:$B$2344),0),'OG Hospitalisation Details'!B47)</f>
        <v>2004</v>
      </c>
      <c r="D47" s="7" t="str">
        <f>IF('OG Hospitalisation Details'!C47="?","Sep",'OG Hospitalisation Details'!C47)</f>
        <v>Nov</v>
      </c>
      <c r="E47" s="7">
        <v>6</v>
      </c>
      <c r="F47" s="13">
        <f t="shared" si="1"/>
        <v>38297</v>
      </c>
      <c r="G47" s="7">
        <v>0</v>
      </c>
      <c r="H47" s="16">
        <v>1137.01</v>
      </c>
      <c r="I47" s="7" t="str" cm="1">
        <f t="array" ref="I47">INDEX({"tier - 1","tier - 2","tier - 3"},MATCH(MAX(COUNTIF('OG Hospitalisation Details'!G47:G2389,{"tier - 1","tier - 2","tier - 3"})),COUNTIF('OG Hospitalisation Details'!G47:G2389,{"tier - 1","tier - 2","tier - 3"}),0))</f>
        <v>tier - 2</v>
      </c>
      <c r="J47" s="7" t="str" cm="1">
        <f t="array" ref="J47">INDEX({"tier - 1","tier - 2","tier - 3"},MATCH(MAX(COUNTIF('OG Hospitalisation Details'!H47:H2389,{"tier - 1","tier - 2","tier - 3"})),COUNTIF('OG Hospitalisation Details'!H47:H2389,{"tier - 1","tier - 2","tier - 3"}),0))</f>
        <v>tier - 2</v>
      </c>
      <c r="K47" s="7" t="str">
        <f>IF('OG Hospitalisation Details'!I47="?","Unknown",'OG Hospitalisation Details'!I47)</f>
        <v>R1013</v>
      </c>
      <c r="L47" s="14">
        <f t="shared" si="2"/>
        <v>18</v>
      </c>
    </row>
    <row r="48" spans="1:12" x14ac:dyDescent="0.25">
      <c r="A48" s="7" t="s">
        <v>2327</v>
      </c>
      <c r="B48" s="7">
        <f t="shared" ref="B48:B111" si="3">VALUE(SUBSTITUTE(A48,"Id",""))</f>
        <v>46</v>
      </c>
      <c r="C48" s="7">
        <f>IF('OG Hospitalisation Details'!B2299="?",ROUND(AVERAGE('OG Hospitalisation Details'!$B$2:$B$2344),0),'OG Hospitalisation Details'!B2299)</f>
        <v>1988</v>
      </c>
      <c r="D48" s="7" t="str">
        <f>IF('OG Hospitalisation Details'!C2299="?","Sep",'OG Hospitalisation Details'!C2299)</f>
        <v>Jul</v>
      </c>
      <c r="E48" s="7">
        <v>16</v>
      </c>
      <c r="F48" s="13">
        <f t="shared" si="1"/>
        <v>32340</v>
      </c>
      <c r="G48" s="7">
        <v>1</v>
      </c>
      <c r="H48" s="16">
        <v>43943.88</v>
      </c>
      <c r="I48" s="7" t="str" cm="1">
        <f t="array" ref="I48">INDEX({"tier - 1","tier - 2","tier - 3"},MATCH(MAX(COUNTIF('OG Hospitalisation Details'!G2299:G4641,{"tier - 1","tier - 2","tier - 3"})),COUNTIF('OG Hospitalisation Details'!G2299:G4641,{"tier - 1","tier - 2","tier - 3"}),0))</f>
        <v>tier - 1</v>
      </c>
      <c r="J48" s="7" t="str" cm="1">
        <f t="array" ref="J48">INDEX({"tier - 1","tier - 2","tier - 3"},MATCH(MAX(COUNTIF('OG Hospitalisation Details'!H2299:H4641,{"tier - 1","tier - 2","tier - 3"})),COUNTIF('OG Hospitalisation Details'!H2299:H4641,{"tier - 1","tier - 2","tier - 3"}),0))</f>
        <v>tier - 3</v>
      </c>
      <c r="K48" s="7" t="str">
        <f>IF('OG Hospitalisation Details'!I2299="?","Unknown",'OG Hospitalisation Details'!I2299)</f>
        <v>R1012</v>
      </c>
      <c r="L48" s="14">
        <f t="shared" si="2"/>
        <v>34</v>
      </c>
    </row>
    <row r="49" spans="1:12" x14ac:dyDescent="0.25">
      <c r="A49" s="7" t="s">
        <v>2326</v>
      </c>
      <c r="B49" s="7">
        <f t="shared" si="3"/>
        <v>47</v>
      </c>
      <c r="C49" s="7">
        <f>IF('OG Hospitalisation Details'!B2298="?",ROUND(AVERAGE('OG Hospitalisation Details'!$B$2:$B$2344),0),'OG Hospitalisation Details'!B2298)</f>
        <v>1966</v>
      </c>
      <c r="D49" s="7" t="str">
        <f>IF('OG Hospitalisation Details'!C2298="?","Sep",'OG Hospitalisation Details'!C2298)</f>
        <v>Oct</v>
      </c>
      <c r="E49" s="7">
        <v>5</v>
      </c>
      <c r="F49" s="13">
        <f t="shared" si="1"/>
        <v>24385</v>
      </c>
      <c r="G49" s="7">
        <v>0</v>
      </c>
      <c r="H49" s="16">
        <v>43921.18</v>
      </c>
      <c r="I49" s="7" t="str" cm="1">
        <f t="array" ref="I49">INDEX({"tier - 1","tier - 2","tier - 3"},MATCH(MAX(COUNTIF('OG Hospitalisation Details'!G2298:G4640,{"tier - 1","tier - 2","tier - 3"})),COUNTIF('OG Hospitalisation Details'!G2298:G4640,{"tier - 1","tier - 2","tier - 3"}),0))</f>
        <v>tier - 1</v>
      </c>
      <c r="J49" s="7" t="str" cm="1">
        <f t="array" ref="J49">INDEX({"tier - 1","tier - 2","tier - 3"},MATCH(MAX(COUNTIF('OG Hospitalisation Details'!H2298:H4640,{"tier - 1","tier - 2","tier - 3"})),COUNTIF('OG Hospitalisation Details'!H2298:H4640,{"tier - 1","tier - 2","tier - 3"}),0))</f>
        <v>tier - 3</v>
      </c>
      <c r="K49" s="7" t="str">
        <f>IF('OG Hospitalisation Details'!I2298="?","Unknown",'OG Hospitalisation Details'!I2298)</f>
        <v>R1012</v>
      </c>
      <c r="L49" s="14">
        <f t="shared" si="2"/>
        <v>56</v>
      </c>
    </row>
    <row r="50" spans="1:12" x14ac:dyDescent="0.25">
      <c r="A50" s="7" t="s">
        <v>2325</v>
      </c>
      <c r="B50" s="7">
        <f t="shared" si="3"/>
        <v>48</v>
      </c>
      <c r="C50" s="7">
        <f>IF('OG Hospitalisation Details'!B2297="?",ROUND(AVERAGE('OG Hospitalisation Details'!$B$2:$B$2344),0),'OG Hospitalisation Details'!B2297)</f>
        <v>1980</v>
      </c>
      <c r="D50" s="7" t="str">
        <f>IF('OG Hospitalisation Details'!C2297="?","Sep",'OG Hospitalisation Details'!C2297)</f>
        <v>Nov</v>
      </c>
      <c r="E50" s="7">
        <v>10</v>
      </c>
      <c r="F50" s="13">
        <f t="shared" si="1"/>
        <v>29535</v>
      </c>
      <c r="G50" s="7">
        <v>2</v>
      </c>
      <c r="H50" s="16">
        <v>43896.38</v>
      </c>
      <c r="I50" s="7" t="str" cm="1">
        <f t="array" ref="I50">INDEX({"tier - 1","tier - 2","tier - 3"},MATCH(MAX(COUNTIF('OG Hospitalisation Details'!G2297:G4639,{"tier - 1","tier - 2","tier - 3"})),COUNTIF('OG Hospitalisation Details'!G2297:G4639,{"tier - 1","tier - 2","tier - 3"}),0))</f>
        <v>tier - 1</v>
      </c>
      <c r="J50" s="7" t="str" cm="1">
        <f t="array" ref="J50">INDEX({"tier - 1","tier - 2","tier - 3"},MATCH(MAX(COUNTIF('OG Hospitalisation Details'!H2297:H4639,{"tier - 1","tier - 2","tier - 3"})),COUNTIF('OG Hospitalisation Details'!H2297:H4639,{"tier - 1","tier - 2","tier - 3"}),0))</f>
        <v>tier - 3</v>
      </c>
      <c r="K50" s="7" t="str">
        <f>IF('OG Hospitalisation Details'!I2297="?","Unknown",'OG Hospitalisation Details'!I2297)</f>
        <v>R1013</v>
      </c>
      <c r="L50" s="14">
        <f t="shared" si="2"/>
        <v>42</v>
      </c>
    </row>
    <row r="51" spans="1:12" x14ac:dyDescent="0.25">
      <c r="A51" s="7" t="s">
        <v>2324</v>
      </c>
      <c r="B51" s="7">
        <f t="shared" si="3"/>
        <v>49</v>
      </c>
      <c r="C51" s="7">
        <f>IF('OG Hospitalisation Details'!B2296="?",ROUND(AVERAGE('OG Hospitalisation Details'!$B$2:$B$2344),0),'OG Hospitalisation Details'!B2296)</f>
        <v>1966</v>
      </c>
      <c r="D51" s="7" t="str">
        <f>IF('OG Hospitalisation Details'!C2296="?","Sep",'OG Hospitalisation Details'!C2296)</f>
        <v>Jul</v>
      </c>
      <c r="E51" s="7">
        <v>2</v>
      </c>
      <c r="F51" s="13">
        <f t="shared" si="1"/>
        <v>24290</v>
      </c>
      <c r="G51" s="7">
        <v>0</v>
      </c>
      <c r="H51" s="16">
        <v>43817.45</v>
      </c>
      <c r="I51" s="7" t="str" cm="1">
        <f t="array" ref="I51">INDEX({"tier - 1","tier - 2","tier - 3"},MATCH(MAX(COUNTIF('OG Hospitalisation Details'!G2296:G4638,{"tier - 1","tier - 2","tier - 3"})),COUNTIF('OG Hospitalisation Details'!G2296:G4638,{"tier - 1","tier - 2","tier - 3"}),0))</f>
        <v>tier - 1</v>
      </c>
      <c r="J51" s="7" t="str" cm="1">
        <f t="array" ref="J51">INDEX({"tier - 1","tier - 2","tier - 3"},MATCH(MAX(COUNTIF('OG Hospitalisation Details'!H2296:H4638,{"tier - 1","tier - 2","tier - 3"})),COUNTIF('OG Hospitalisation Details'!H2296:H4638,{"tier - 1","tier - 2","tier - 3"}),0))</f>
        <v>tier - 3</v>
      </c>
      <c r="K51" s="7" t="str">
        <f>IF('OG Hospitalisation Details'!I2296="?","Unknown",'OG Hospitalisation Details'!I2296)</f>
        <v>R1012</v>
      </c>
      <c r="L51" s="14">
        <f t="shared" si="2"/>
        <v>56</v>
      </c>
    </row>
    <row r="52" spans="1:12" x14ac:dyDescent="0.25">
      <c r="A52" s="7" t="s">
        <v>2323</v>
      </c>
      <c r="B52" s="7">
        <f t="shared" si="3"/>
        <v>50</v>
      </c>
      <c r="C52" s="7">
        <f>IF('OG Hospitalisation Details'!B2295="?",ROUND(AVERAGE('OG Hospitalisation Details'!$B$2:$B$2344),0),'OG Hospitalisation Details'!B2295)</f>
        <v>1966</v>
      </c>
      <c r="D52" s="7" t="str">
        <f>IF('OG Hospitalisation Details'!C2295="?","Sep",'OG Hospitalisation Details'!C2295)</f>
        <v>Oct</v>
      </c>
      <c r="E52" s="7">
        <v>25</v>
      </c>
      <c r="F52" s="13">
        <f t="shared" si="1"/>
        <v>24405</v>
      </c>
      <c r="G52" s="7">
        <v>2</v>
      </c>
      <c r="H52" s="16">
        <v>43813.87</v>
      </c>
      <c r="I52" s="7" t="str" cm="1">
        <f t="array" ref="I52">INDEX({"tier - 1","tier - 2","tier - 3"},MATCH(MAX(COUNTIF('OG Hospitalisation Details'!G2295:G4637,{"tier - 1","tier - 2","tier - 3"})),COUNTIF('OG Hospitalisation Details'!G2295:G4637,{"tier - 1","tier - 2","tier - 3"}),0))</f>
        <v>tier - 1</v>
      </c>
      <c r="J52" s="7" t="str" cm="1">
        <f t="array" ref="J52">INDEX({"tier - 1","tier - 2","tier - 3"},MATCH(MAX(COUNTIF('OG Hospitalisation Details'!H2295:H4637,{"tier - 1","tier - 2","tier - 3"})),COUNTIF('OG Hospitalisation Details'!H2295:H4637,{"tier - 1","tier - 2","tier - 3"}),0))</f>
        <v>tier - 3</v>
      </c>
      <c r="K52" s="7" t="str">
        <f>IF('OG Hospitalisation Details'!I2295="?","Unknown",'OG Hospitalisation Details'!I2295)</f>
        <v>R1013</v>
      </c>
      <c r="L52" s="14">
        <f t="shared" si="2"/>
        <v>56</v>
      </c>
    </row>
    <row r="53" spans="1:12" x14ac:dyDescent="0.25">
      <c r="A53" s="7" t="s">
        <v>2322</v>
      </c>
      <c r="B53" s="7">
        <f t="shared" si="3"/>
        <v>51</v>
      </c>
      <c r="C53" s="7">
        <f>IF('OG Hospitalisation Details'!B2294="?",ROUND(AVERAGE('OG Hospitalisation Details'!$B$2:$B$2344),0),'OG Hospitalisation Details'!B2294)</f>
        <v>1986</v>
      </c>
      <c r="D53" s="7" t="str">
        <f>IF('OG Hospitalisation Details'!C2294="?","Sep",'OG Hospitalisation Details'!C2294)</f>
        <v>Dec</v>
      </c>
      <c r="E53" s="7">
        <v>29</v>
      </c>
      <c r="F53" s="13">
        <f t="shared" si="1"/>
        <v>31775</v>
      </c>
      <c r="G53" s="7">
        <v>3</v>
      </c>
      <c r="H53" s="16">
        <v>43753.34</v>
      </c>
      <c r="I53" s="7" t="str" cm="1">
        <f t="array" ref="I53">INDEX({"tier - 1","tier - 2","tier - 3"},MATCH(MAX(COUNTIF('OG Hospitalisation Details'!G2294:G4636,{"tier - 1","tier - 2","tier - 3"})),COUNTIF('OG Hospitalisation Details'!G2294:G4636,{"tier - 1","tier - 2","tier - 3"}),0))</f>
        <v>tier - 2</v>
      </c>
      <c r="J53" s="7" t="str" cm="1">
        <f t="array" ref="J53">INDEX({"tier - 1","tier - 2","tier - 3"},MATCH(MAX(COUNTIF('OG Hospitalisation Details'!H2294:H4636,{"tier - 1","tier - 2","tier - 3"})),COUNTIF('OG Hospitalisation Details'!H2294:H4636,{"tier - 1","tier - 2","tier - 3"}),0))</f>
        <v>tier - 3</v>
      </c>
      <c r="K53" s="7" t="str">
        <f>IF('OG Hospitalisation Details'!I2294="?","Unknown",'OG Hospitalisation Details'!I2294)</f>
        <v>R1015</v>
      </c>
      <c r="L53" s="14">
        <f t="shared" si="2"/>
        <v>36</v>
      </c>
    </row>
    <row r="54" spans="1:12" x14ac:dyDescent="0.25">
      <c r="A54" s="7" t="s">
        <v>2321</v>
      </c>
      <c r="B54" s="7">
        <f t="shared" si="3"/>
        <v>52</v>
      </c>
      <c r="C54" s="7">
        <f>IF('OG Hospitalisation Details'!B2293="?",ROUND(AVERAGE('OG Hospitalisation Details'!$B$2:$B$2344),0),'OG Hospitalisation Details'!B2293)</f>
        <v>1965</v>
      </c>
      <c r="D54" s="7" t="str">
        <f>IF('OG Hospitalisation Details'!C2293="?","Sep",'OG Hospitalisation Details'!C2293)</f>
        <v>Aug</v>
      </c>
      <c r="E54" s="7">
        <v>22</v>
      </c>
      <c r="F54" s="13">
        <f t="shared" si="1"/>
        <v>23976</v>
      </c>
      <c r="G54" s="7">
        <v>0</v>
      </c>
      <c r="H54" s="16">
        <v>43578.94</v>
      </c>
      <c r="I54" s="7" t="str" cm="1">
        <f t="array" ref="I54">INDEX({"tier - 1","tier - 2","tier - 3"},MATCH(MAX(COUNTIF('OG Hospitalisation Details'!G2293:G4635,{"tier - 1","tier - 2","tier - 3"})),COUNTIF('OG Hospitalisation Details'!G2293:G4635,{"tier - 1","tier - 2","tier - 3"}),0))</f>
        <v>tier - 2</v>
      </c>
      <c r="J54" s="7" t="str" cm="1">
        <f t="array" ref="J54">INDEX({"tier - 1","tier - 2","tier - 3"},MATCH(MAX(COUNTIF('OG Hospitalisation Details'!H2293:H4635,{"tier - 1","tier - 2","tier - 3"})),COUNTIF('OG Hospitalisation Details'!H2293:H4635,{"tier - 1","tier - 2","tier - 3"}),0))</f>
        <v>tier - 3</v>
      </c>
      <c r="K54" s="7" t="str">
        <f>IF('OG Hospitalisation Details'!I2293="?","Unknown",'OG Hospitalisation Details'!I2293)</f>
        <v>R1012</v>
      </c>
      <c r="L54" s="14">
        <f t="shared" si="2"/>
        <v>57</v>
      </c>
    </row>
    <row r="55" spans="1:12" x14ac:dyDescent="0.25">
      <c r="A55" s="7" t="s">
        <v>2320</v>
      </c>
      <c r="B55" s="7">
        <f t="shared" si="3"/>
        <v>53</v>
      </c>
      <c r="C55" s="7">
        <f>IF('OG Hospitalisation Details'!B2292="?",ROUND(AVERAGE('OG Hospitalisation Details'!$B$2:$B$2344),0),'OG Hospitalisation Details'!B2292)</f>
        <v>1969</v>
      </c>
      <c r="D55" s="7" t="str">
        <f>IF('OG Hospitalisation Details'!C2292="?","Sep",'OG Hospitalisation Details'!C2292)</f>
        <v>Dec</v>
      </c>
      <c r="E55" s="7">
        <v>3</v>
      </c>
      <c r="F55" s="13">
        <f t="shared" si="1"/>
        <v>25540</v>
      </c>
      <c r="G55" s="7">
        <v>0</v>
      </c>
      <c r="H55" s="16">
        <v>43254.42</v>
      </c>
      <c r="I55" s="7" t="str" cm="1">
        <f t="array" ref="I55">INDEX({"tier - 1","tier - 2","tier - 3"},MATCH(MAX(COUNTIF('OG Hospitalisation Details'!G2292:G4634,{"tier - 1","tier - 2","tier - 3"})),COUNTIF('OG Hospitalisation Details'!G2292:G4634,{"tier - 1","tier - 2","tier - 3"}),0))</f>
        <v>tier - 2</v>
      </c>
      <c r="J55" s="7" t="str" cm="1">
        <f t="array" ref="J55">INDEX({"tier - 1","tier - 2","tier - 3"},MATCH(MAX(COUNTIF('OG Hospitalisation Details'!H2292:H4634,{"tier - 1","tier - 2","tier - 3"})),COUNTIF('OG Hospitalisation Details'!H2292:H4634,{"tier - 1","tier - 2","tier - 3"}),0))</f>
        <v>tier - 3</v>
      </c>
      <c r="K55" s="7" t="str">
        <f>IF('OG Hospitalisation Details'!I2292="?","Unknown",'OG Hospitalisation Details'!I2292)</f>
        <v>R1016</v>
      </c>
      <c r="L55" s="14">
        <f t="shared" si="2"/>
        <v>53</v>
      </c>
    </row>
    <row r="56" spans="1:12" x14ac:dyDescent="0.25">
      <c r="A56" s="7" t="s">
        <v>2319</v>
      </c>
      <c r="B56" s="7">
        <f t="shared" si="3"/>
        <v>54</v>
      </c>
      <c r="C56" s="7">
        <f>IF('OG Hospitalisation Details'!B2291="?",ROUND(AVERAGE('OG Hospitalisation Details'!$B$2:$B$2344),0),'OG Hospitalisation Details'!B2291)</f>
        <v>1965</v>
      </c>
      <c r="D56" s="7" t="str">
        <f>IF('OG Hospitalisation Details'!C2291="?","Sep",'OG Hospitalisation Details'!C2291)</f>
        <v>Nov</v>
      </c>
      <c r="E56" s="7">
        <v>29</v>
      </c>
      <c r="F56" s="13">
        <f t="shared" si="1"/>
        <v>24075</v>
      </c>
      <c r="G56" s="7">
        <v>0</v>
      </c>
      <c r="H56" s="16">
        <v>43073.760000000002</v>
      </c>
      <c r="I56" s="7" t="str" cm="1">
        <f t="array" ref="I56">INDEX({"tier - 1","tier - 2","tier - 3"},MATCH(MAX(COUNTIF('OG Hospitalisation Details'!G2291:G4633,{"tier - 1","tier - 2","tier - 3"})),COUNTIF('OG Hospitalisation Details'!G2291:G4633,{"tier - 1","tier - 2","tier - 3"}),0))</f>
        <v>tier - 2</v>
      </c>
      <c r="J56" s="7" t="str" cm="1">
        <f t="array" ref="J56">INDEX({"tier - 1","tier - 2","tier - 3"},MATCH(MAX(COUNTIF('OG Hospitalisation Details'!H2291:H4633,{"tier - 1","tier - 2","tier - 3"})),COUNTIF('OG Hospitalisation Details'!H2291:H4633,{"tier - 1","tier - 2","tier - 3"}),0))</f>
        <v>tier - 3</v>
      </c>
      <c r="K56" s="7" t="str">
        <f>IF('OG Hospitalisation Details'!I2291="?","Unknown",'OG Hospitalisation Details'!I2291)</f>
        <v>R1011</v>
      </c>
      <c r="L56" s="14">
        <f t="shared" si="2"/>
        <v>57</v>
      </c>
    </row>
    <row r="57" spans="1:12" x14ac:dyDescent="0.25">
      <c r="A57" s="7" t="s">
        <v>2318</v>
      </c>
      <c r="B57" s="7">
        <f t="shared" si="3"/>
        <v>55</v>
      </c>
      <c r="C57" s="7">
        <f>IF('OG Hospitalisation Details'!B2290="?",ROUND(AVERAGE('OG Hospitalisation Details'!$B$2:$B$2344),0),'OG Hospitalisation Details'!B2290)</f>
        <v>1978</v>
      </c>
      <c r="D57" s="7" t="str">
        <f>IF('OG Hospitalisation Details'!C2290="?","Sep",'OG Hospitalisation Details'!C2290)</f>
        <v>Nov</v>
      </c>
      <c r="E57" s="7">
        <v>4</v>
      </c>
      <c r="F57" s="13">
        <f t="shared" si="1"/>
        <v>28798</v>
      </c>
      <c r="G57" s="7">
        <v>0</v>
      </c>
      <c r="H57" s="16">
        <v>42983.46</v>
      </c>
      <c r="I57" s="7" t="str" cm="1">
        <f t="array" ref="I57">INDEX({"tier - 1","tier - 2","tier - 3"},MATCH(MAX(COUNTIF('OG Hospitalisation Details'!G2290:G4632,{"tier - 1","tier - 2","tier - 3"})),COUNTIF('OG Hospitalisation Details'!G2290:G4632,{"tier - 1","tier - 2","tier - 3"}),0))</f>
        <v>tier - 2</v>
      </c>
      <c r="J57" s="7" t="str" cm="1">
        <f t="array" ref="J57">INDEX({"tier - 1","tier - 2","tier - 3"},MATCH(MAX(COUNTIF('OG Hospitalisation Details'!H2290:H4632,{"tier - 1","tier - 2","tier - 3"})),COUNTIF('OG Hospitalisation Details'!H2290:H4632,{"tier - 1","tier - 2","tier - 3"}),0))</f>
        <v>tier - 3</v>
      </c>
      <c r="K57" s="7" t="str">
        <f>IF('OG Hospitalisation Details'!I2290="?","Unknown",'OG Hospitalisation Details'!I2290)</f>
        <v>R1012</v>
      </c>
      <c r="L57" s="14">
        <f t="shared" si="2"/>
        <v>44</v>
      </c>
    </row>
    <row r="58" spans="1:12" x14ac:dyDescent="0.25">
      <c r="A58" s="7" t="s">
        <v>2317</v>
      </c>
      <c r="B58" s="7">
        <f t="shared" si="3"/>
        <v>56</v>
      </c>
      <c r="C58" s="7">
        <f>IF('OG Hospitalisation Details'!B2289="?",ROUND(AVERAGE('OG Hospitalisation Details'!$B$2:$B$2344),0),'OG Hospitalisation Details'!B2289)</f>
        <v>1975</v>
      </c>
      <c r="D58" s="7" t="str">
        <f>IF('OG Hospitalisation Details'!C2289="?","Sep",'OG Hospitalisation Details'!C2289)</f>
        <v>Oct</v>
      </c>
      <c r="E58" s="7">
        <v>23</v>
      </c>
      <c r="F58" s="13">
        <f t="shared" si="1"/>
        <v>27690</v>
      </c>
      <c r="G58" s="7">
        <v>1</v>
      </c>
      <c r="H58" s="16">
        <v>42969.85</v>
      </c>
      <c r="I58" s="7" t="str" cm="1">
        <f t="array" ref="I58">INDEX({"tier - 1","tier - 2","tier - 3"},MATCH(MAX(COUNTIF('OG Hospitalisation Details'!G2289:G4631,{"tier - 1","tier - 2","tier - 3"})),COUNTIF('OG Hospitalisation Details'!G2289:G4631,{"tier - 1","tier - 2","tier - 3"}),0))</f>
        <v>tier - 2</v>
      </c>
      <c r="J58" s="7" t="str" cm="1">
        <f t="array" ref="J58">INDEX({"tier - 1","tier - 2","tier - 3"},MATCH(MAX(COUNTIF('OG Hospitalisation Details'!H2289:H4631,{"tier - 1","tier - 2","tier - 3"})),COUNTIF('OG Hospitalisation Details'!H2289:H4631,{"tier - 1","tier - 2","tier - 3"}),0))</f>
        <v>tier - 3</v>
      </c>
      <c r="K58" s="7" t="str">
        <f>IF('OG Hospitalisation Details'!I2289="?","Unknown",'OG Hospitalisation Details'!I2289)</f>
        <v>R1013</v>
      </c>
      <c r="L58" s="14">
        <f t="shared" si="2"/>
        <v>47</v>
      </c>
    </row>
    <row r="59" spans="1:12" x14ac:dyDescent="0.25">
      <c r="A59" s="7" t="s">
        <v>2316</v>
      </c>
      <c r="B59" s="7">
        <f t="shared" si="3"/>
        <v>57</v>
      </c>
      <c r="C59" s="7">
        <f>IF('OG Hospitalisation Details'!B2288="?",ROUND(AVERAGE('OG Hospitalisation Details'!$B$2:$B$2344),0),'OG Hospitalisation Details'!B2288)</f>
        <v>1972</v>
      </c>
      <c r="D59" s="7" t="str">
        <f>IF('OG Hospitalisation Details'!C2288="?","Sep",'OG Hospitalisation Details'!C2288)</f>
        <v>Sep</v>
      </c>
      <c r="E59" s="7">
        <v>10</v>
      </c>
      <c r="F59" s="13">
        <f t="shared" si="1"/>
        <v>26552</v>
      </c>
      <c r="G59" s="7">
        <v>2</v>
      </c>
      <c r="H59" s="16">
        <v>42856.84</v>
      </c>
      <c r="I59" s="7" t="str" cm="1">
        <f t="array" ref="I59">INDEX({"tier - 1","tier - 2","tier - 3"},MATCH(MAX(COUNTIF('OG Hospitalisation Details'!G2288:G4630,{"tier - 1","tier - 2","tier - 3"})),COUNTIF('OG Hospitalisation Details'!G2288:G4630,{"tier - 1","tier - 2","tier - 3"}),0))</f>
        <v>tier - 2</v>
      </c>
      <c r="J59" s="7" t="str" cm="1">
        <f t="array" ref="J59">INDEX({"tier - 1","tier - 2","tier - 3"},MATCH(MAX(COUNTIF('OG Hospitalisation Details'!H2288:H4630,{"tier - 1","tier - 2","tier - 3"})),COUNTIF('OG Hospitalisation Details'!H2288:H4630,{"tier - 1","tier - 2","tier - 3"}),0))</f>
        <v>tier - 3</v>
      </c>
      <c r="K59" s="7" t="str">
        <f>IF('OG Hospitalisation Details'!I2288="?","Unknown",'OG Hospitalisation Details'!I2288)</f>
        <v>R1011</v>
      </c>
      <c r="L59" s="14">
        <f t="shared" si="2"/>
        <v>50</v>
      </c>
    </row>
    <row r="60" spans="1:12" x14ac:dyDescent="0.25">
      <c r="A60" s="7" t="s">
        <v>2315</v>
      </c>
      <c r="B60" s="7">
        <f t="shared" si="3"/>
        <v>58</v>
      </c>
      <c r="C60" s="7">
        <f>IF('OG Hospitalisation Details'!B2287="?",ROUND(AVERAGE('OG Hospitalisation Details'!$B$2:$B$2344),0),'OG Hospitalisation Details'!B2287)</f>
        <v>1965</v>
      </c>
      <c r="D60" s="7" t="str">
        <f>IF('OG Hospitalisation Details'!C2287="?","Sep",'OG Hospitalisation Details'!C2287)</f>
        <v>Oct</v>
      </c>
      <c r="E60" s="7">
        <v>29</v>
      </c>
      <c r="F60" s="13">
        <f t="shared" si="1"/>
        <v>24044</v>
      </c>
      <c r="G60" s="7">
        <v>0</v>
      </c>
      <c r="H60" s="16">
        <v>42764.12</v>
      </c>
      <c r="I60" s="7" t="str" cm="1">
        <f t="array" ref="I60">INDEX({"tier - 1","tier - 2","tier - 3"},MATCH(MAX(COUNTIF('OG Hospitalisation Details'!G2287:G4629,{"tier - 1","tier - 2","tier - 3"})),COUNTIF('OG Hospitalisation Details'!G2287:G4629,{"tier - 1","tier - 2","tier - 3"}),0))</f>
        <v>tier - 1</v>
      </c>
      <c r="J60" s="7" t="str" cm="1">
        <f t="array" ref="J60">INDEX({"tier - 1","tier - 2","tier - 3"},MATCH(MAX(COUNTIF('OG Hospitalisation Details'!H2287:H4629,{"tier - 1","tier - 2","tier - 3"})),COUNTIF('OG Hospitalisation Details'!H2287:H4629,{"tier - 1","tier - 2","tier - 3"}),0))</f>
        <v>tier - 3</v>
      </c>
      <c r="K60" s="7" t="str">
        <f>IF('OG Hospitalisation Details'!I2287="?","Unknown",'OG Hospitalisation Details'!I2287)</f>
        <v>R1011</v>
      </c>
      <c r="L60" s="14">
        <f t="shared" si="2"/>
        <v>57</v>
      </c>
    </row>
    <row r="61" spans="1:12" x14ac:dyDescent="0.25">
      <c r="A61" s="7" t="s">
        <v>2314</v>
      </c>
      <c r="B61" s="7">
        <f t="shared" si="3"/>
        <v>59</v>
      </c>
      <c r="C61" s="7">
        <f>IF('OG Hospitalisation Details'!B2286="?",ROUND(AVERAGE('OG Hospitalisation Details'!$B$2:$B$2344),0),'OG Hospitalisation Details'!B2286)</f>
        <v>1977</v>
      </c>
      <c r="D61" s="7" t="str">
        <f>IF('OG Hospitalisation Details'!C2286="?","Sep",'OG Hospitalisation Details'!C2286)</f>
        <v>Oct</v>
      </c>
      <c r="E61" s="7">
        <v>21</v>
      </c>
      <c r="F61" s="13">
        <f t="shared" si="1"/>
        <v>28419</v>
      </c>
      <c r="G61" s="7">
        <v>2</v>
      </c>
      <c r="H61" s="16">
        <v>42760.5</v>
      </c>
      <c r="I61" s="7" t="str" cm="1">
        <f t="array" ref="I61">INDEX({"tier - 1","tier - 2","tier - 3"},MATCH(MAX(COUNTIF('OG Hospitalisation Details'!G2286:G4628,{"tier - 1","tier - 2","tier - 3"})),COUNTIF('OG Hospitalisation Details'!G2286:G4628,{"tier - 1","tier - 2","tier - 3"}),0))</f>
        <v>tier - 1</v>
      </c>
      <c r="J61" s="7" t="str" cm="1">
        <f t="array" ref="J61">INDEX({"tier - 1","tier - 2","tier - 3"},MATCH(MAX(COUNTIF('OG Hospitalisation Details'!H2286:H4628,{"tier - 1","tier - 2","tier - 3"})),COUNTIF('OG Hospitalisation Details'!H2286:H4628,{"tier - 1","tier - 2","tier - 3"}),0))</f>
        <v>tier - 2</v>
      </c>
      <c r="K61" s="7" t="str">
        <f>IF('OG Hospitalisation Details'!I2286="?","Unknown",'OG Hospitalisation Details'!I2286)</f>
        <v>R1012</v>
      </c>
      <c r="L61" s="14">
        <f t="shared" si="2"/>
        <v>45</v>
      </c>
    </row>
    <row r="62" spans="1:12" x14ac:dyDescent="0.25">
      <c r="A62" s="7" t="s">
        <v>2313</v>
      </c>
      <c r="B62" s="7">
        <f t="shared" si="3"/>
        <v>60</v>
      </c>
      <c r="C62" s="7">
        <f>IF('OG Hospitalisation Details'!B2285="?",ROUND(AVERAGE('OG Hospitalisation Details'!$B$2:$B$2344),0),'OG Hospitalisation Details'!B2285)</f>
        <v>1971</v>
      </c>
      <c r="D62" s="7" t="str">
        <f>IF('OG Hospitalisation Details'!C2285="?","Sep",'OG Hospitalisation Details'!C2285)</f>
        <v>Nov</v>
      </c>
      <c r="E62" s="7">
        <v>3</v>
      </c>
      <c r="F62" s="13">
        <f t="shared" si="1"/>
        <v>26240</v>
      </c>
      <c r="G62" s="7">
        <v>0</v>
      </c>
      <c r="H62" s="16">
        <v>42644.2</v>
      </c>
      <c r="I62" s="7" t="str" cm="1">
        <f t="array" ref="I62">INDEX({"tier - 1","tier - 2","tier - 3"},MATCH(MAX(COUNTIF('OG Hospitalisation Details'!G2285:G4627,{"tier - 1","tier - 2","tier - 3"})),COUNTIF('OG Hospitalisation Details'!G2285:G4627,{"tier - 1","tier - 2","tier - 3"}),0))</f>
        <v>tier - 1</v>
      </c>
      <c r="J62" s="7" t="str" cm="1">
        <f t="array" ref="J62">INDEX({"tier - 1","tier - 2","tier - 3"},MATCH(MAX(COUNTIF('OG Hospitalisation Details'!H2285:H4627,{"tier - 1","tier - 2","tier - 3"})),COUNTIF('OG Hospitalisation Details'!H2285:H4627,{"tier - 1","tier - 2","tier - 3"}),0))</f>
        <v>tier - 3</v>
      </c>
      <c r="K62" s="7" t="str">
        <f>IF('OG Hospitalisation Details'!I2285="?","Unknown",'OG Hospitalisation Details'!I2285)</f>
        <v>R1011</v>
      </c>
      <c r="L62" s="14">
        <f t="shared" si="2"/>
        <v>51</v>
      </c>
    </row>
    <row r="63" spans="1:12" x14ac:dyDescent="0.25">
      <c r="A63" s="7" t="s">
        <v>2312</v>
      </c>
      <c r="B63" s="7">
        <f t="shared" si="3"/>
        <v>61</v>
      </c>
      <c r="C63" s="7">
        <f>IF('OG Hospitalisation Details'!B2284="?",ROUND(AVERAGE('OG Hospitalisation Details'!$B$2:$B$2344),0),'OG Hospitalisation Details'!B2284)</f>
        <v>1979</v>
      </c>
      <c r="D63" s="7" t="str">
        <f>IF('OG Hospitalisation Details'!C2284="?","Sep",'OG Hospitalisation Details'!C2284)</f>
        <v>Dec</v>
      </c>
      <c r="E63" s="7">
        <v>27</v>
      </c>
      <c r="F63" s="13">
        <f t="shared" si="1"/>
        <v>29216</v>
      </c>
      <c r="G63" s="7">
        <v>2</v>
      </c>
      <c r="H63" s="16">
        <v>42560.43</v>
      </c>
      <c r="I63" s="7" t="str" cm="1">
        <f t="array" ref="I63">INDEX({"tier - 1","tier - 2","tier - 3"},MATCH(MAX(COUNTIF('OG Hospitalisation Details'!G2284:G4626,{"tier - 1","tier - 2","tier - 3"})),COUNTIF('OG Hospitalisation Details'!G2284:G4626,{"tier - 1","tier - 2","tier - 3"}),0))</f>
        <v>tier - 1</v>
      </c>
      <c r="J63" s="7" t="str" cm="1">
        <f t="array" ref="J63">INDEX({"tier - 1","tier - 2","tier - 3"},MATCH(MAX(COUNTIF('OG Hospitalisation Details'!H2284:H4626,{"tier - 1","tier - 2","tier - 3"})),COUNTIF('OG Hospitalisation Details'!H2284:H4626,{"tier - 1","tier - 2","tier - 3"}),0))</f>
        <v>tier - 3</v>
      </c>
      <c r="K63" s="7" t="str">
        <f>IF('OG Hospitalisation Details'!I2284="?","Unknown",'OG Hospitalisation Details'!I2284)</f>
        <v>R1013</v>
      </c>
      <c r="L63" s="14">
        <f t="shared" si="2"/>
        <v>43</v>
      </c>
    </row>
    <row r="64" spans="1:12" x14ac:dyDescent="0.25">
      <c r="A64" s="7" t="s">
        <v>2311</v>
      </c>
      <c r="B64" s="7">
        <f t="shared" si="3"/>
        <v>62</v>
      </c>
      <c r="C64" s="7">
        <f>IF('OG Hospitalisation Details'!B2283="?",ROUND(AVERAGE('OG Hospitalisation Details'!$B$2:$B$2344),0),'OG Hospitalisation Details'!B2283)</f>
        <v>1967</v>
      </c>
      <c r="D64" s="7" t="str">
        <f>IF('OG Hospitalisation Details'!C2283="?","Sep",'OG Hospitalisation Details'!C2283)</f>
        <v>Jun</v>
      </c>
      <c r="E64" s="7">
        <v>27</v>
      </c>
      <c r="F64" s="13">
        <f t="shared" si="1"/>
        <v>24650</v>
      </c>
      <c r="G64" s="7">
        <v>0</v>
      </c>
      <c r="H64" s="16">
        <v>42538.720000000001</v>
      </c>
      <c r="I64" s="7" t="str" cm="1">
        <f t="array" ref="I64">INDEX({"tier - 1","tier - 2","tier - 3"},MATCH(MAX(COUNTIF('OG Hospitalisation Details'!G2283:G4625,{"tier - 1","tier - 2","tier - 3"})),COUNTIF('OG Hospitalisation Details'!G2283:G4625,{"tier - 1","tier - 2","tier - 3"}),0))</f>
        <v>tier - 1</v>
      </c>
      <c r="J64" s="7" t="str" cm="1">
        <f t="array" ref="J64">INDEX({"tier - 1","tier - 2","tier - 3"},MATCH(MAX(COUNTIF('OG Hospitalisation Details'!H2283:H4625,{"tier - 1","tier - 2","tier - 3"})),COUNTIF('OG Hospitalisation Details'!H2283:H4625,{"tier - 1","tier - 2","tier - 3"}),0))</f>
        <v>tier - 3</v>
      </c>
      <c r="K64" s="7" t="str">
        <f>IF('OG Hospitalisation Details'!I2283="?","Unknown",'OG Hospitalisation Details'!I2283)</f>
        <v>R1011</v>
      </c>
      <c r="L64" s="14">
        <f t="shared" si="2"/>
        <v>55</v>
      </c>
    </row>
    <row r="65" spans="1:12" x14ac:dyDescent="0.25">
      <c r="A65" s="7" t="s">
        <v>2310</v>
      </c>
      <c r="B65" s="7">
        <f t="shared" si="3"/>
        <v>63</v>
      </c>
      <c r="C65" s="7">
        <f>IF('OG Hospitalisation Details'!B2282="?",ROUND(AVERAGE('OG Hospitalisation Details'!$B$2:$B$2344),0),'OG Hospitalisation Details'!B2282)</f>
        <v>1968</v>
      </c>
      <c r="D65" s="7" t="str">
        <f>IF('OG Hospitalisation Details'!C2282="?","Sep",'OG Hospitalisation Details'!C2282)</f>
        <v>Aug</v>
      </c>
      <c r="E65" s="7">
        <v>3</v>
      </c>
      <c r="F65" s="13">
        <f t="shared" si="1"/>
        <v>25053</v>
      </c>
      <c r="G65" s="7">
        <v>0</v>
      </c>
      <c r="H65" s="16">
        <v>42478.6</v>
      </c>
      <c r="I65" s="7" t="str" cm="1">
        <f t="array" ref="I65">INDEX({"tier - 1","tier - 2","tier - 3"},MATCH(MAX(COUNTIF('OG Hospitalisation Details'!G2282:G4624,{"tier - 1","tier - 2","tier - 3"})),COUNTIF('OG Hospitalisation Details'!G2282:G4624,{"tier - 1","tier - 2","tier - 3"}),0))</f>
        <v>tier - 1</v>
      </c>
      <c r="J65" s="7" t="str" cm="1">
        <f t="array" ref="J65">INDEX({"tier - 1","tier - 2","tier - 3"},MATCH(MAX(COUNTIF('OG Hospitalisation Details'!H2282:H4624,{"tier - 1","tier - 2","tier - 3"})),COUNTIF('OG Hospitalisation Details'!H2282:H4624,{"tier - 1","tier - 2","tier - 3"}),0))</f>
        <v>tier - 3</v>
      </c>
      <c r="K65" s="7" t="str">
        <f>IF('OG Hospitalisation Details'!I2282="?","Unknown",'OG Hospitalisation Details'!I2282)</f>
        <v>R1011</v>
      </c>
      <c r="L65" s="14">
        <f t="shared" si="2"/>
        <v>54</v>
      </c>
    </row>
    <row r="66" spans="1:12" x14ac:dyDescent="0.25">
      <c r="A66" s="7" t="s">
        <v>2309</v>
      </c>
      <c r="B66" s="7">
        <f t="shared" si="3"/>
        <v>64</v>
      </c>
      <c r="C66" s="7">
        <f>IF('OG Hospitalisation Details'!B2281="?",ROUND(AVERAGE('OG Hospitalisation Details'!$B$2:$B$2344),0),'OG Hospitalisation Details'!B2281)</f>
        <v>1967</v>
      </c>
      <c r="D66" s="7" t="str">
        <f>IF('OG Hospitalisation Details'!C2281="?","Sep",'OG Hospitalisation Details'!C2281)</f>
        <v>Jun</v>
      </c>
      <c r="E66" s="7">
        <v>28</v>
      </c>
      <c r="F66" s="13">
        <f t="shared" ref="F66:F129" si="4">DATE(C66,MONTH(1&amp;D66),E66)</f>
        <v>24651</v>
      </c>
      <c r="G66" s="7">
        <v>0</v>
      </c>
      <c r="H66" s="16">
        <v>42303.69</v>
      </c>
      <c r="I66" s="7" t="str" cm="1">
        <f t="array" ref="I66">INDEX({"tier - 1","tier - 2","tier - 3"},MATCH(MAX(COUNTIF('OG Hospitalisation Details'!G2281:G4623,{"tier - 1","tier - 2","tier - 3"})),COUNTIF('OG Hospitalisation Details'!G2281:G4623,{"tier - 1","tier - 2","tier - 3"}),0))</f>
        <v>tier - 1</v>
      </c>
      <c r="J66" s="7" t="str" cm="1">
        <f t="array" ref="J66">INDEX({"tier - 1","tier - 2","tier - 3"},MATCH(MAX(COUNTIF('OG Hospitalisation Details'!H2281:H4623,{"tier - 1","tier - 2","tier - 3"})),COUNTIF('OG Hospitalisation Details'!H2281:H4623,{"tier - 1","tier - 2","tier - 3"}),0))</f>
        <v>tier - 3</v>
      </c>
      <c r="K66" s="7" t="str">
        <f>IF('OG Hospitalisation Details'!I2281="?","Unknown",'OG Hospitalisation Details'!I2281)</f>
        <v>R1016</v>
      </c>
      <c r="L66" s="14">
        <f t="shared" ref="L66:L129" si="5">DATEDIF(F66,DATE(2023,6,8),"Y")</f>
        <v>55</v>
      </c>
    </row>
    <row r="67" spans="1:12" x14ac:dyDescent="0.25">
      <c r="A67" s="7" t="s">
        <v>2308</v>
      </c>
      <c r="B67" s="7">
        <f t="shared" si="3"/>
        <v>65</v>
      </c>
      <c r="C67" s="7">
        <f>IF('OG Hospitalisation Details'!B2280="?",ROUND(AVERAGE('OG Hospitalisation Details'!$B$2:$B$2344),0),'OG Hospitalisation Details'!B2280)</f>
        <v>1975</v>
      </c>
      <c r="D67" s="7" t="str">
        <f>IF('OG Hospitalisation Details'!C2280="?","Sep",'OG Hospitalisation Details'!C2280)</f>
        <v>Aug</v>
      </c>
      <c r="E67" s="7">
        <v>15</v>
      </c>
      <c r="F67" s="13">
        <f t="shared" si="4"/>
        <v>27621</v>
      </c>
      <c r="G67" s="7">
        <v>1</v>
      </c>
      <c r="H67" s="16">
        <v>42211.14</v>
      </c>
      <c r="I67" s="7" t="str" cm="1">
        <f t="array" ref="I67">INDEX({"tier - 1","tier - 2","tier - 3"},MATCH(MAX(COUNTIF('OG Hospitalisation Details'!G2280:G4622,{"tier - 1","tier - 2","tier - 3"})),COUNTIF('OG Hospitalisation Details'!G2280:G4622,{"tier - 1","tier - 2","tier - 3"}),0))</f>
        <v>tier - 1</v>
      </c>
      <c r="J67" s="7" t="str" cm="1">
        <f t="array" ref="J67">INDEX({"tier - 1","tier - 2","tier - 3"},MATCH(MAX(COUNTIF('OG Hospitalisation Details'!H2280:H4622,{"tier - 1","tier - 2","tier - 3"})),COUNTIF('OG Hospitalisation Details'!H2280:H4622,{"tier - 1","tier - 2","tier - 3"}),0))</f>
        <v>tier - 3</v>
      </c>
      <c r="K67" s="7" t="str">
        <f>IF('OG Hospitalisation Details'!I2280="?","Unknown",'OG Hospitalisation Details'!I2280)</f>
        <v>R1013</v>
      </c>
      <c r="L67" s="14">
        <f t="shared" si="5"/>
        <v>47</v>
      </c>
    </row>
    <row r="68" spans="1:12" x14ac:dyDescent="0.25">
      <c r="A68" s="7" t="s">
        <v>2307</v>
      </c>
      <c r="B68" s="7">
        <f t="shared" si="3"/>
        <v>66</v>
      </c>
      <c r="C68" s="7">
        <f>IF('OG Hospitalisation Details'!B2279="?",ROUND(AVERAGE('OG Hospitalisation Details'!$B$2:$B$2344),0),'OG Hospitalisation Details'!B2279)</f>
        <v>1973</v>
      </c>
      <c r="D68" s="7" t="str">
        <f>IF('OG Hospitalisation Details'!C2279="?","Sep",'OG Hospitalisation Details'!C2279)</f>
        <v>Sep</v>
      </c>
      <c r="E68" s="7">
        <v>18</v>
      </c>
      <c r="F68" s="13">
        <f t="shared" si="4"/>
        <v>26925</v>
      </c>
      <c r="G68" s="7">
        <v>0</v>
      </c>
      <c r="H68" s="16">
        <v>42188.15</v>
      </c>
      <c r="I68" s="7" t="str" cm="1">
        <f t="array" ref="I68">INDEX({"tier - 1","tier - 2","tier - 3"},MATCH(MAX(COUNTIF('OG Hospitalisation Details'!G2279:G4621,{"tier - 1","tier - 2","tier - 3"})),COUNTIF('OG Hospitalisation Details'!G2279:G4621,{"tier - 1","tier - 2","tier - 3"}),0))</f>
        <v>tier - 1</v>
      </c>
      <c r="J68" s="7" t="str" cm="1">
        <f t="array" ref="J68">INDEX({"tier - 1","tier - 2","tier - 3"},MATCH(MAX(COUNTIF('OG Hospitalisation Details'!H2279:H4621,{"tier - 1","tier - 2","tier - 3"})),COUNTIF('OG Hospitalisation Details'!H2279:H4621,{"tier - 1","tier - 2","tier - 3"}),0))</f>
        <v>tier - 3</v>
      </c>
      <c r="K68" s="7" t="str">
        <f>IF('OG Hospitalisation Details'!I2279="?","Unknown",'OG Hospitalisation Details'!I2279)</f>
        <v>R1011</v>
      </c>
      <c r="L68" s="14">
        <f t="shared" si="5"/>
        <v>49</v>
      </c>
    </row>
    <row r="69" spans="1:12" x14ac:dyDescent="0.25">
      <c r="A69" s="7" t="s">
        <v>2306</v>
      </c>
      <c r="B69" s="7">
        <f t="shared" si="3"/>
        <v>67</v>
      </c>
      <c r="C69" s="7">
        <f>IF('OG Hospitalisation Details'!B2278="?",ROUND(AVERAGE('OG Hospitalisation Details'!$B$2:$B$2344),0),'OG Hospitalisation Details'!B2278)</f>
        <v>1979</v>
      </c>
      <c r="D69" s="7" t="str">
        <f>IF('OG Hospitalisation Details'!C2278="?","Sep",'OG Hospitalisation Details'!C2278)</f>
        <v>Jul</v>
      </c>
      <c r="E69" s="7">
        <v>3</v>
      </c>
      <c r="F69" s="13">
        <f t="shared" si="4"/>
        <v>29039</v>
      </c>
      <c r="G69" s="7">
        <v>3</v>
      </c>
      <c r="H69" s="16">
        <v>42124.52</v>
      </c>
      <c r="I69" s="7" t="str" cm="1">
        <f t="array" ref="I69">INDEX({"tier - 1","tier - 2","tier - 3"},MATCH(MAX(COUNTIF('OG Hospitalisation Details'!G2278:G4620,{"tier - 1","tier - 2","tier - 3"})),COUNTIF('OG Hospitalisation Details'!G2278:G4620,{"tier - 1","tier - 2","tier - 3"}),0))</f>
        <v>tier - 1</v>
      </c>
      <c r="J69" s="7" t="str" cm="1">
        <f t="array" ref="J69">INDEX({"tier - 1","tier - 2","tier - 3"},MATCH(MAX(COUNTIF('OG Hospitalisation Details'!H2278:H4620,{"tier - 1","tier - 2","tier - 3"})),COUNTIF('OG Hospitalisation Details'!H2278:H4620,{"tier - 1","tier - 2","tier - 3"}),0))</f>
        <v>tier - 3</v>
      </c>
      <c r="K69" s="7" t="str">
        <f>IF('OG Hospitalisation Details'!I2278="?","Unknown",'OG Hospitalisation Details'!I2278)</f>
        <v>R1013</v>
      </c>
      <c r="L69" s="14">
        <f t="shared" si="5"/>
        <v>43</v>
      </c>
    </row>
    <row r="70" spans="1:12" x14ac:dyDescent="0.25">
      <c r="A70" s="7" t="s">
        <v>2305</v>
      </c>
      <c r="B70" s="7">
        <f t="shared" si="3"/>
        <v>68</v>
      </c>
      <c r="C70" s="7">
        <f>IF('OG Hospitalisation Details'!B2277="?",ROUND(AVERAGE('OG Hospitalisation Details'!$B$2:$B$2344),0),'OG Hospitalisation Details'!B2277)</f>
        <v>1997</v>
      </c>
      <c r="D70" s="7" t="str">
        <f>IF('OG Hospitalisation Details'!C2277="?","Sep",'OG Hospitalisation Details'!C2277)</f>
        <v>Dec</v>
      </c>
      <c r="E70" s="7">
        <v>9</v>
      </c>
      <c r="F70" s="13">
        <f t="shared" si="4"/>
        <v>35773</v>
      </c>
      <c r="G70" s="7">
        <v>2</v>
      </c>
      <c r="H70" s="16">
        <v>42112.24</v>
      </c>
      <c r="I70" s="7" t="str" cm="1">
        <f t="array" ref="I70">INDEX({"tier - 1","tier - 2","tier - 3"},MATCH(MAX(COUNTIF('OG Hospitalisation Details'!G2277:G4619,{"tier - 1","tier - 2","tier - 3"})),COUNTIF('OG Hospitalisation Details'!G2277:G4619,{"tier - 1","tier - 2","tier - 3"}),0))</f>
        <v>tier - 1</v>
      </c>
      <c r="J70" s="7" t="str" cm="1">
        <f t="array" ref="J70">INDEX({"tier - 1","tier - 2","tier - 3"},MATCH(MAX(COUNTIF('OG Hospitalisation Details'!H2277:H4619,{"tier - 1","tier - 2","tier - 3"})),COUNTIF('OG Hospitalisation Details'!H2277:H4619,{"tier - 1","tier - 2","tier - 3"}),0))</f>
        <v>tier - 3</v>
      </c>
      <c r="K70" s="7" t="str">
        <f>IF('OG Hospitalisation Details'!I2277="?","Unknown",'OG Hospitalisation Details'!I2277)</f>
        <v>R1013</v>
      </c>
      <c r="L70" s="14">
        <f t="shared" si="5"/>
        <v>25</v>
      </c>
    </row>
    <row r="71" spans="1:12" x14ac:dyDescent="0.25">
      <c r="A71" s="7" t="s">
        <v>2304</v>
      </c>
      <c r="B71" s="7">
        <f t="shared" si="3"/>
        <v>69</v>
      </c>
      <c r="C71" s="7">
        <f>IF('OG Hospitalisation Details'!B2276="?",ROUND(AVERAGE('OG Hospitalisation Details'!$B$2:$B$2344),0),'OG Hospitalisation Details'!B2276)</f>
        <v>1976</v>
      </c>
      <c r="D71" s="7" t="str">
        <f>IF('OG Hospitalisation Details'!C2276="?","Sep",'OG Hospitalisation Details'!C2276)</f>
        <v>Nov</v>
      </c>
      <c r="E71" s="7">
        <v>28</v>
      </c>
      <c r="F71" s="13">
        <f t="shared" si="4"/>
        <v>28092</v>
      </c>
      <c r="G71" s="7">
        <v>0</v>
      </c>
      <c r="H71" s="16">
        <v>42111.66</v>
      </c>
      <c r="I71" s="7" t="str" cm="1">
        <f t="array" ref="I71">INDEX({"tier - 1","tier - 2","tier - 3"},MATCH(MAX(COUNTIF('OG Hospitalisation Details'!G2276:G4618,{"tier - 1","tier - 2","tier - 3"})),COUNTIF('OG Hospitalisation Details'!G2276:G4618,{"tier - 1","tier - 2","tier - 3"}),0))</f>
        <v>tier - 1</v>
      </c>
      <c r="J71" s="7" t="str" cm="1">
        <f t="array" ref="J71">INDEX({"tier - 1","tier - 2","tier - 3"},MATCH(MAX(COUNTIF('OG Hospitalisation Details'!H2276:H4618,{"tier - 1","tier - 2","tier - 3"})),COUNTIF('OG Hospitalisation Details'!H2276:H4618,{"tier - 1","tier - 2","tier - 3"}),0))</f>
        <v>tier - 3</v>
      </c>
      <c r="K71" s="7" t="str">
        <f>IF('OG Hospitalisation Details'!I2276="?","Unknown",'OG Hospitalisation Details'!I2276)</f>
        <v>R1024</v>
      </c>
      <c r="L71" s="14">
        <f t="shared" si="5"/>
        <v>46</v>
      </c>
    </row>
    <row r="72" spans="1:12" x14ac:dyDescent="0.25">
      <c r="A72" s="7" t="s">
        <v>2303</v>
      </c>
      <c r="B72" s="7">
        <f t="shared" si="3"/>
        <v>70</v>
      </c>
      <c r="C72" s="7">
        <f>IF('OG Hospitalisation Details'!B2275="?",ROUND(AVERAGE('OG Hospitalisation Details'!$B$2:$B$2344),0),'OG Hospitalisation Details'!B2275)</f>
        <v>1968</v>
      </c>
      <c r="D72" s="7" t="str">
        <f>IF('OG Hospitalisation Details'!C2275="?","Sep",'OG Hospitalisation Details'!C2275)</f>
        <v>Dec</v>
      </c>
      <c r="E72" s="7">
        <v>19</v>
      </c>
      <c r="F72" s="13">
        <f t="shared" si="4"/>
        <v>25191</v>
      </c>
      <c r="G72" s="7">
        <v>1</v>
      </c>
      <c r="H72" s="16">
        <v>41999.519999999997</v>
      </c>
      <c r="I72" s="7" t="str" cm="1">
        <f t="array" ref="I72">INDEX({"tier - 1","tier - 2","tier - 3"},MATCH(MAX(COUNTIF('OG Hospitalisation Details'!G2275:G4617,{"tier - 1","tier - 2","tier - 3"})),COUNTIF('OG Hospitalisation Details'!G2275:G4617,{"tier - 1","tier - 2","tier - 3"}),0))</f>
        <v>tier - 1</v>
      </c>
      <c r="J72" s="7" t="str" cm="1">
        <f t="array" ref="J72">INDEX({"tier - 1","tier - 2","tier - 3"},MATCH(MAX(COUNTIF('OG Hospitalisation Details'!H2275:H4617,{"tier - 1","tier - 2","tier - 3"})),COUNTIF('OG Hospitalisation Details'!H2275:H4617,{"tier - 1","tier - 2","tier - 3"}),0))</f>
        <v>tier - 3</v>
      </c>
      <c r="K72" s="7" t="str">
        <f>IF('OG Hospitalisation Details'!I2275="?","Unknown",'OG Hospitalisation Details'!I2275)</f>
        <v>R1013</v>
      </c>
      <c r="L72" s="14">
        <f t="shared" si="5"/>
        <v>54</v>
      </c>
    </row>
    <row r="73" spans="1:12" x14ac:dyDescent="0.25">
      <c r="A73" s="7" t="s">
        <v>2302</v>
      </c>
      <c r="B73" s="7">
        <f t="shared" si="3"/>
        <v>71</v>
      </c>
      <c r="C73" s="7">
        <f>IF('OG Hospitalisation Details'!B2274="?",ROUND(AVERAGE('OG Hospitalisation Details'!$B$2:$B$2344),0),'OG Hospitalisation Details'!B2274)</f>
        <v>1984</v>
      </c>
      <c r="D73" s="7" t="str">
        <f>IF('OG Hospitalisation Details'!C2274="?","Sep",'OG Hospitalisation Details'!C2274)</f>
        <v>Nov</v>
      </c>
      <c r="E73" s="7">
        <v>10</v>
      </c>
      <c r="F73" s="13">
        <f t="shared" si="4"/>
        <v>30996</v>
      </c>
      <c r="G73" s="7">
        <v>3</v>
      </c>
      <c r="H73" s="16">
        <v>41949.24</v>
      </c>
      <c r="I73" s="7" t="str" cm="1">
        <f t="array" ref="I73">INDEX({"tier - 1","tier - 2","tier - 3"},MATCH(MAX(COUNTIF('OG Hospitalisation Details'!G2274:G4616,{"tier - 1","tier - 2","tier - 3"})),COUNTIF('OG Hospitalisation Details'!G2274:G4616,{"tier - 1","tier - 2","tier - 3"}),0))</f>
        <v>tier - 1</v>
      </c>
      <c r="J73" s="7" t="str" cm="1">
        <f t="array" ref="J73">INDEX({"tier - 1","tier - 2","tier - 3"},MATCH(MAX(COUNTIF('OG Hospitalisation Details'!H2274:H4616,{"tier - 1","tier - 2","tier - 3"})),COUNTIF('OG Hospitalisation Details'!H2274:H4616,{"tier - 1","tier - 2","tier - 3"}),0))</f>
        <v>tier - 3</v>
      </c>
      <c r="K73" s="7" t="str">
        <f>IF('OG Hospitalisation Details'!I2274="?","Unknown",'OG Hospitalisation Details'!I2274)</f>
        <v>R1013</v>
      </c>
      <c r="L73" s="14">
        <f t="shared" si="5"/>
        <v>38</v>
      </c>
    </row>
    <row r="74" spans="1:12" x14ac:dyDescent="0.25">
      <c r="A74" s="7" t="s">
        <v>2301</v>
      </c>
      <c r="B74" s="7">
        <f t="shared" si="3"/>
        <v>72</v>
      </c>
      <c r="C74" s="7">
        <f>IF('OG Hospitalisation Details'!B2273="?",ROUND(AVERAGE('OG Hospitalisation Details'!$B$2:$B$2344),0),'OG Hospitalisation Details'!B2273)</f>
        <v>1972</v>
      </c>
      <c r="D74" s="7" t="str">
        <f>IF('OG Hospitalisation Details'!C2273="?","Sep",'OG Hospitalisation Details'!C2273)</f>
        <v>Jun</v>
      </c>
      <c r="E74" s="7">
        <v>8</v>
      </c>
      <c r="F74" s="13">
        <f t="shared" si="4"/>
        <v>26458</v>
      </c>
      <c r="G74" s="7">
        <v>1</v>
      </c>
      <c r="H74" s="16">
        <v>41919.1</v>
      </c>
      <c r="I74" s="7" t="str" cm="1">
        <f t="array" ref="I74">INDEX({"tier - 1","tier - 2","tier - 3"},MATCH(MAX(COUNTIF('OG Hospitalisation Details'!G2273:G4615,{"tier - 1","tier - 2","tier - 3"})),COUNTIF('OG Hospitalisation Details'!G2273:G4615,{"tier - 1","tier - 2","tier - 3"}),0))</f>
        <v>tier - 1</v>
      </c>
      <c r="J74" s="7" t="str" cm="1">
        <f t="array" ref="J74">INDEX({"tier - 1","tier - 2","tier - 3"},MATCH(MAX(COUNTIF('OG Hospitalisation Details'!H2273:H4615,{"tier - 1","tier - 2","tier - 3"})),COUNTIF('OG Hospitalisation Details'!H2273:H4615,{"tier - 1","tier - 2","tier - 3"}),0))</f>
        <v>tier - 3</v>
      </c>
      <c r="K74" s="7" t="str">
        <f>IF('OG Hospitalisation Details'!I2273="?","Unknown",'OG Hospitalisation Details'!I2273)</f>
        <v>R1016</v>
      </c>
      <c r="L74" s="14">
        <f t="shared" si="5"/>
        <v>51</v>
      </c>
    </row>
    <row r="75" spans="1:12" x14ac:dyDescent="0.25">
      <c r="A75" s="7" t="s">
        <v>2300</v>
      </c>
      <c r="B75" s="7">
        <f t="shared" si="3"/>
        <v>73</v>
      </c>
      <c r="C75" s="7">
        <f>IF('OG Hospitalisation Details'!B2272="?",ROUND(AVERAGE('OG Hospitalisation Details'!$B$2:$B$2344),0),'OG Hospitalisation Details'!B2272)</f>
        <v>1966</v>
      </c>
      <c r="D75" s="7" t="str">
        <f>IF('OG Hospitalisation Details'!C2272="?","Sep",'OG Hospitalisation Details'!C2272)</f>
        <v>Sep</v>
      </c>
      <c r="E75" s="7">
        <v>21</v>
      </c>
      <c r="F75" s="13">
        <f t="shared" si="4"/>
        <v>24371</v>
      </c>
      <c r="G75" s="7">
        <v>0</v>
      </c>
      <c r="H75" s="16">
        <v>41886.54</v>
      </c>
      <c r="I75" s="7" t="str" cm="1">
        <f t="array" ref="I75">INDEX({"tier - 1","tier - 2","tier - 3"},MATCH(MAX(COUNTIF('OG Hospitalisation Details'!G2272:G4614,{"tier - 1","tier - 2","tier - 3"})),COUNTIF('OG Hospitalisation Details'!G2272:G4614,{"tier - 1","tier - 2","tier - 3"}),0))</f>
        <v>tier - 1</v>
      </c>
      <c r="J75" s="7" t="str" cm="1">
        <f t="array" ref="J75">INDEX({"tier - 1","tier - 2","tier - 3"},MATCH(MAX(COUNTIF('OG Hospitalisation Details'!H2272:H4614,{"tier - 1","tier - 2","tier - 3"})),COUNTIF('OG Hospitalisation Details'!H2272:H4614,{"tier - 1","tier - 2","tier - 3"}),0))</f>
        <v>tier - 3</v>
      </c>
      <c r="K75" s="7" t="str">
        <f>IF('OG Hospitalisation Details'!I2272="?","Unknown",'OG Hospitalisation Details'!I2272)</f>
        <v>R1011</v>
      </c>
      <c r="L75" s="14">
        <f t="shared" si="5"/>
        <v>56</v>
      </c>
    </row>
    <row r="76" spans="1:12" x14ac:dyDescent="0.25">
      <c r="A76" s="7" t="s">
        <v>2299</v>
      </c>
      <c r="B76" s="7">
        <f t="shared" si="3"/>
        <v>74</v>
      </c>
      <c r="C76" s="7">
        <f>IF('OG Hospitalisation Details'!B2271="?",ROUND(AVERAGE('OG Hospitalisation Details'!$B$2:$B$2344),0),'OG Hospitalisation Details'!B2271)</f>
        <v>1962</v>
      </c>
      <c r="D76" s="7" t="str">
        <f>IF('OG Hospitalisation Details'!C2271="?","Sep",'OG Hospitalisation Details'!C2271)</f>
        <v>Sep</v>
      </c>
      <c r="E76" s="7">
        <v>22</v>
      </c>
      <c r="F76" s="13">
        <f t="shared" si="4"/>
        <v>22911</v>
      </c>
      <c r="G76" s="7">
        <v>0</v>
      </c>
      <c r="H76" s="16">
        <v>41794.629999999997</v>
      </c>
      <c r="I76" s="7" t="str" cm="1">
        <f t="array" ref="I76">INDEX({"tier - 1","tier - 2","tier - 3"},MATCH(MAX(COUNTIF('OG Hospitalisation Details'!G2271:G4613,{"tier - 1","tier - 2","tier - 3"})),COUNTIF('OG Hospitalisation Details'!G2271:G4613,{"tier - 1","tier - 2","tier - 3"}),0))</f>
        <v>tier - 1</v>
      </c>
      <c r="J76" s="7" t="str" cm="1">
        <f t="array" ref="J76">INDEX({"tier - 1","tier - 2","tier - 3"},MATCH(MAX(COUNTIF('OG Hospitalisation Details'!H2271:H4613,{"tier - 1","tier - 2","tier - 3"})),COUNTIF('OG Hospitalisation Details'!H2271:H4613,{"tier - 1","tier - 2","tier - 3"}),0))</f>
        <v>tier - 3</v>
      </c>
      <c r="K76" s="7" t="str">
        <f>IF('OG Hospitalisation Details'!I2271="?","Unknown",'OG Hospitalisation Details'!I2271)</f>
        <v>R1011</v>
      </c>
      <c r="L76" s="14">
        <f t="shared" si="5"/>
        <v>60</v>
      </c>
    </row>
    <row r="77" spans="1:12" x14ac:dyDescent="0.25">
      <c r="A77" s="7" t="s">
        <v>2298</v>
      </c>
      <c r="B77" s="7">
        <f t="shared" si="3"/>
        <v>75</v>
      </c>
      <c r="C77" s="7">
        <f>IF('OG Hospitalisation Details'!B2270="?",ROUND(AVERAGE('OG Hospitalisation Details'!$B$2:$B$2344),0),'OG Hospitalisation Details'!B2270)</f>
        <v>1975</v>
      </c>
      <c r="D77" s="7" t="str">
        <f>IF('OG Hospitalisation Details'!C2270="?","Sep",'OG Hospitalisation Details'!C2270)</f>
        <v>Sep</v>
      </c>
      <c r="E77" s="7">
        <v>29</v>
      </c>
      <c r="F77" s="13">
        <f t="shared" si="4"/>
        <v>27666</v>
      </c>
      <c r="G77" s="7">
        <v>1</v>
      </c>
      <c r="H77" s="16">
        <v>41681.86</v>
      </c>
      <c r="I77" s="7" t="str" cm="1">
        <f t="array" ref="I77">INDEX({"tier - 1","tier - 2","tier - 3"},MATCH(MAX(COUNTIF('OG Hospitalisation Details'!G2270:G4612,{"tier - 1","tier - 2","tier - 3"})),COUNTIF('OG Hospitalisation Details'!G2270:G4612,{"tier - 1","tier - 2","tier - 3"}),0))</f>
        <v>tier - 1</v>
      </c>
      <c r="J77" s="7" t="str" cm="1">
        <f t="array" ref="J77">INDEX({"tier - 1","tier - 2","tier - 3"},MATCH(MAX(COUNTIF('OG Hospitalisation Details'!H2270:H4612,{"tier - 1","tier - 2","tier - 3"})),COUNTIF('OG Hospitalisation Details'!H2270:H4612,{"tier - 1","tier - 2","tier - 3"}),0))</f>
        <v>tier - 3</v>
      </c>
      <c r="K77" s="7" t="str">
        <f>IF('OG Hospitalisation Details'!I2270="?","Unknown",'OG Hospitalisation Details'!I2270)</f>
        <v>R1011</v>
      </c>
      <c r="L77" s="14">
        <f t="shared" si="5"/>
        <v>47</v>
      </c>
    </row>
    <row r="78" spans="1:12" x14ac:dyDescent="0.25">
      <c r="A78" s="7" t="s">
        <v>2297</v>
      </c>
      <c r="B78" s="7">
        <f t="shared" si="3"/>
        <v>76</v>
      </c>
      <c r="C78" s="7">
        <f>IF('OG Hospitalisation Details'!B2269="?",ROUND(AVERAGE('OG Hospitalisation Details'!$B$2:$B$2344),0),'OG Hospitalisation Details'!B2269)</f>
        <v>1975</v>
      </c>
      <c r="D78" s="7" t="str">
        <f>IF('OG Hospitalisation Details'!C2269="?","Sep",'OG Hospitalisation Details'!C2269)</f>
        <v>Nov</v>
      </c>
      <c r="E78" s="7">
        <v>14</v>
      </c>
      <c r="F78" s="13">
        <f t="shared" si="4"/>
        <v>27712</v>
      </c>
      <c r="G78" s="7">
        <v>0</v>
      </c>
      <c r="H78" s="16">
        <v>41676.080000000002</v>
      </c>
      <c r="I78" s="7" t="str" cm="1">
        <f t="array" ref="I78">INDEX({"tier - 1","tier - 2","tier - 3"},MATCH(MAX(COUNTIF('OG Hospitalisation Details'!G2269:G4611,{"tier - 1","tier - 2","tier - 3"})),COUNTIF('OG Hospitalisation Details'!G2269:G4611,{"tier - 1","tier - 2","tier - 3"}),0))</f>
        <v>tier - 1</v>
      </c>
      <c r="J78" s="7" t="str" cm="1">
        <f t="array" ref="J78">INDEX({"tier - 1","tier - 2","tier - 3"},MATCH(MAX(COUNTIF('OG Hospitalisation Details'!H2269:H4611,{"tier - 1","tier - 2","tier - 3"})),COUNTIF('OG Hospitalisation Details'!H2269:H4611,{"tier - 1","tier - 2","tier - 3"}),0))</f>
        <v>tier - 3</v>
      </c>
      <c r="K78" s="7" t="str">
        <f>IF('OG Hospitalisation Details'!I2269="?","Unknown",'OG Hospitalisation Details'!I2269)</f>
        <v>R1013</v>
      </c>
      <c r="L78" s="14">
        <f t="shared" si="5"/>
        <v>47</v>
      </c>
    </row>
    <row r="79" spans="1:12" x14ac:dyDescent="0.25">
      <c r="A79" s="7" t="s">
        <v>2296</v>
      </c>
      <c r="B79" s="7">
        <f t="shared" si="3"/>
        <v>77</v>
      </c>
      <c r="C79" s="7">
        <f>IF('OG Hospitalisation Details'!B2268="?",ROUND(AVERAGE('OG Hospitalisation Details'!$B$2:$B$2344),0),'OG Hospitalisation Details'!B2268)</f>
        <v>1976</v>
      </c>
      <c r="D79" s="7" t="str">
        <f>IF('OG Hospitalisation Details'!C2268="?","Sep",'OG Hospitalisation Details'!C2268)</f>
        <v>Oct</v>
      </c>
      <c r="E79" s="7">
        <v>29</v>
      </c>
      <c r="F79" s="13">
        <f t="shared" si="4"/>
        <v>28062</v>
      </c>
      <c r="G79" s="7">
        <v>1</v>
      </c>
      <c r="H79" s="16">
        <v>41661.599999999999</v>
      </c>
      <c r="I79" s="7" t="str" cm="1">
        <f t="array" ref="I79">INDEX({"tier - 1","tier - 2","tier - 3"},MATCH(MAX(COUNTIF('OG Hospitalisation Details'!G2268:G4610,{"tier - 1","tier - 2","tier - 3"})),COUNTIF('OG Hospitalisation Details'!G2268:G4610,{"tier - 1","tier - 2","tier - 3"}),0))</f>
        <v>tier - 1</v>
      </c>
      <c r="J79" s="7" t="str" cm="1">
        <f t="array" ref="J79">INDEX({"tier - 1","tier - 2","tier - 3"},MATCH(MAX(COUNTIF('OG Hospitalisation Details'!H2268:H4610,{"tier - 1","tier - 2","tier - 3"})),COUNTIF('OG Hospitalisation Details'!H2268:H4610,{"tier - 1","tier - 2","tier - 3"}),0))</f>
        <v>tier - 3</v>
      </c>
      <c r="K79" s="7" t="str">
        <f>IF('OG Hospitalisation Details'!I2268="?","Unknown",'OG Hospitalisation Details'!I2268)</f>
        <v>R1011</v>
      </c>
      <c r="L79" s="14">
        <f t="shared" si="5"/>
        <v>46</v>
      </c>
    </row>
    <row r="80" spans="1:12" x14ac:dyDescent="0.25">
      <c r="A80" s="7" t="s">
        <v>2295</v>
      </c>
      <c r="B80" s="7">
        <f t="shared" si="3"/>
        <v>78</v>
      </c>
      <c r="C80" s="7">
        <f>IF('OG Hospitalisation Details'!B2267="?",ROUND(AVERAGE('OG Hospitalisation Details'!$B$2:$B$2344),0),'OG Hospitalisation Details'!B2267)</f>
        <v>1974</v>
      </c>
      <c r="D80" s="7" t="str">
        <f>IF('OG Hospitalisation Details'!C2267="?","Sep",'OG Hospitalisation Details'!C2267)</f>
        <v>Nov</v>
      </c>
      <c r="E80" s="7">
        <v>24</v>
      </c>
      <c r="F80" s="13">
        <f t="shared" si="4"/>
        <v>27357</v>
      </c>
      <c r="G80" s="7">
        <v>0</v>
      </c>
      <c r="H80" s="16">
        <v>41636.199999999997</v>
      </c>
      <c r="I80" s="7" t="str" cm="1">
        <f t="array" ref="I80">INDEX({"tier - 1","tier - 2","tier - 3"},MATCH(MAX(COUNTIF('OG Hospitalisation Details'!G2267:G4609,{"tier - 1","tier - 2","tier - 3"})),COUNTIF('OG Hospitalisation Details'!G2267:G4609,{"tier - 1","tier - 2","tier - 3"}),0))</f>
        <v>tier - 1</v>
      </c>
      <c r="J80" s="7" t="str" cm="1">
        <f t="array" ref="J80">INDEX({"tier - 1","tier - 2","tier - 3"},MATCH(MAX(COUNTIF('OG Hospitalisation Details'!H2267:H4609,{"tier - 1","tier - 2","tier - 3"})),COUNTIF('OG Hospitalisation Details'!H2267:H4609,{"tier - 1","tier - 2","tier - 3"}),0))</f>
        <v>tier - 3</v>
      </c>
      <c r="K80" s="7" t="str">
        <f>IF('OG Hospitalisation Details'!I2267="?","Unknown",'OG Hospitalisation Details'!I2267)</f>
        <v>R1011</v>
      </c>
      <c r="L80" s="14">
        <f t="shared" si="5"/>
        <v>48</v>
      </c>
    </row>
    <row r="81" spans="1:12" x14ac:dyDescent="0.25">
      <c r="A81" s="7" t="s">
        <v>2294</v>
      </c>
      <c r="B81" s="7">
        <f t="shared" si="3"/>
        <v>79</v>
      </c>
      <c r="C81" s="7">
        <f>IF('OG Hospitalisation Details'!B2266="?",ROUND(AVERAGE('OG Hospitalisation Details'!$B$2:$B$2344),0),'OG Hospitalisation Details'!B2266)</f>
        <v>1967</v>
      </c>
      <c r="D81" s="7" t="str">
        <f>IF('OG Hospitalisation Details'!C2266="?","Sep",'OG Hospitalisation Details'!C2266)</f>
        <v>Dec</v>
      </c>
      <c r="E81" s="7">
        <v>22</v>
      </c>
      <c r="F81" s="13">
        <f t="shared" si="4"/>
        <v>24828</v>
      </c>
      <c r="G81" s="7">
        <v>0</v>
      </c>
      <c r="H81" s="16">
        <v>41505.15</v>
      </c>
      <c r="I81" s="7" t="str" cm="1">
        <f t="array" ref="I81">INDEX({"tier - 1","tier - 2","tier - 3"},MATCH(MAX(COUNTIF('OG Hospitalisation Details'!G2266:G4608,{"tier - 1","tier - 2","tier - 3"})),COUNTIF('OG Hospitalisation Details'!G2266:G4608,{"tier - 1","tier - 2","tier - 3"}),0))</f>
        <v>tier - 1</v>
      </c>
      <c r="J81" s="7" t="str" cm="1">
        <f t="array" ref="J81">INDEX({"tier - 1","tier - 2","tier - 3"},MATCH(MAX(COUNTIF('OG Hospitalisation Details'!H2266:H4608,{"tier - 1","tier - 2","tier - 3"})),COUNTIF('OG Hospitalisation Details'!H2266:H4608,{"tier - 1","tier - 2","tier - 3"}),0))</f>
        <v>tier - 3</v>
      </c>
      <c r="K81" s="7" t="str">
        <f>IF('OG Hospitalisation Details'!I2266="?","Unknown",'OG Hospitalisation Details'!I2266)</f>
        <v>R1011</v>
      </c>
      <c r="L81" s="14">
        <f t="shared" si="5"/>
        <v>55</v>
      </c>
    </row>
    <row r="82" spans="1:12" x14ac:dyDescent="0.25">
      <c r="A82" s="7" t="s">
        <v>2293</v>
      </c>
      <c r="B82" s="7">
        <f t="shared" si="3"/>
        <v>80</v>
      </c>
      <c r="C82" s="7">
        <f>IF('OG Hospitalisation Details'!B2265="?",ROUND(AVERAGE('OG Hospitalisation Details'!$B$2:$B$2344),0),'OG Hospitalisation Details'!B2265)</f>
        <v>1971</v>
      </c>
      <c r="D82" s="7" t="str">
        <f>IF('OG Hospitalisation Details'!C2265="?","Sep",'OG Hospitalisation Details'!C2265)</f>
        <v>Oct</v>
      </c>
      <c r="E82" s="7">
        <v>16</v>
      </c>
      <c r="F82" s="13">
        <f t="shared" si="4"/>
        <v>26222</v>
      </c>
      <c r="G82" s="7">
        <v>0</v>
      </c>
      <c r="H82" s="16">
        <v>41351.879999999997</v>
      </c>
      <c r="I82" s="7" t="str" cm="1">
        <f t="array" ref="I82">INDEX({"tier - 1","tier - 2","tier - 3"},MATCH(MAX(COUNTIF('OG Hospitalisation Details'!G2265:G4607,{"tier - 1","tier - 2","tier - 3"})),COUNTIF('OG Hospitalisation Details'!G2265:G4607,{"tier - 1","tier - 2","tier - 3"}),0))</f>
        <v>tier - 1</v>
      </c>
      <c r="J82" s="7" t="str" cm="1">
        <f t="array" ref="J82">INDEX({"tier - 1","tier - 2","tier - 3"},MATCH(MAX(COUNTIF('OG Hospitalisation Details'!H2265:H4607,{"tier - 1","tier - 2","tier - 3"})),COUNTIF('OG Hospitalisation Details'!H2265:H4607,{"tier - 1","tier - 2","tier - 3"}),0))</f>
        <v>tier - 3</v>
      </c>
      <c r="K82" s="7" t="str">
        <f>IF('OG Hospitalisation Details'!I2265="?","Unknown",'OG Hospitalisation Details'!I2265)</f>
        <v>R1011</v>
      </c>
      <c r="L82" s="14">
        <f t="shared" si="5"/>
        <v>51</v>
      </c>
    </row>
    <row r="83" spans="1:12" x14ac:dyDescent="0.25">
      <c r="A83" s="7" t="s">
        <v>2292</v>
      </c>
      <c r="B83" s="7">
        <f t="shared" si="3"/>
        <v>81</v>
      </c>
      <c r="C83" s="7">
        <f>IF('OG Hospitalisation Details'!B2264="?",ROUND(AVERAGE('OG Hospitalisation Details'!$B$2:$B$2344),0),'OG Hospitalisation Details'!B2264)</f>
        <v>1964</v>
      </c>
      <c r="D83" s="7" t="str">
        <f>IF('OG Hospitalisation Details'!C2264="?","Sep",'OG Hospitalisation Details'!C2264)</f>
        <v>Oct</v>
      </c>
      <c r="E83" s="7">
        <v>7</v>
      </c>
      <c r="F83" s="13">
        <f t="shared" si="4"/>
        <v>23657</v>
      </c>
      <c r="G83" s="7">
        <v>0</v>
      </c>
      <c r="H83" s="16">
        <v>41331.79</v>
      </c>
      <c r="I83" s="7" t="str" cm="1">
        <f t="array" ref="I83">INDEX({"tier - 1","tier - 2","tier - 3"},MATCH(MAX(COUNTIF('OG Hospitalisation Details'!G2264:G4606,{"tier - 1","tier - 2","tier - 3"})),COUNTIF('OG Hospitalisation Details'!G2264:G4606,{"tier - 1","tier - 2","tier - 3"}),0))</f>
        <v>tier - 1</v>
      </c>
      <c r="J83" s="7" t="str" cm="1">
        <f t="array" ref="J83">INDEX({"tier - 1","tier - 2","tier - 3"},MATCH(MAX(COUNTIF('OG Hospitalisation Details'!H2264:H4606,{"tier - 1","tier - 2","tier - 3"})),COUNTIF('OG Hospitalisation Details'!H2264:H4606,{"tier - 1","tier - 2","tier - 3"}),0))</f>
        <v>tier - 3</v>
      </c>
      <c r="K83" s="7" t="str">
        <f>IF('OG Hospitalisation Details'!I2264="?","Unknown",'OG Hospitalisation Details'!I2264)</f>
        <v>R1011</v>
      </c>
      <c r="L83" s="14">
        <f t="shared" si="5"/>
        <v>58</v>
      </c>
    </row>
    <row r="84" spans="1:12" x14ac:dyDescent="0.25">
      <c r="A84" s="7" t="s">
        <v>2291</v>
      </c>
      <c r="B84" s="7">
        <f t="shared" si="3"/>
        <v>82</v>
      </c>
      <c r="C84" s="7">
        <f>IF('OG Hospitalisation Details'!B2263="?",ROUND(AVERAGE('OG Hospitalisation Details'!$B$2:$B$2344),0),'OG Hospitalisation Details'!B2263)</f>
        <v>1977</v>
      </c>
      <c r="D84" s="7" t="str">
        <f>IF('OG Hospitalisation Details'!C2263="?","Sep",'OG Hospitalisation Details'!C2263)</f>
        <v>Aug</v>
      </c>
      <c r="E84" s="7">
        <v>27</v>
      </c>
      <c r="F84" s="13">
        <f t="shared" si="4"/>
        <v>28364</v>
      </c>
      <c r="G84" s="7">
        <v>2</v>
      </c>
      <c r="H84" s="16">
        <v>41271.5</v>
      </c>
      <c r="I84" s="7" t="str" cm="1">
        <f t="array" ref="I84">INDEX({"tier - 1","tier - 2","tier - 3"},MATCH(MAX(COUNTIF('OG Hospitalisation Details'!G2263:G4605,{"tier - 1","tier - 2","tier - 3"})),COUNTIF('OG Hospitalisation Details'!G2263:G4605,{"tier - 1","tier - 2","tier - 3"}),0))</f>
        <v>tier - 1</v>
      </c>
      <c r="J84" s="7" t="str" cm="1">
        <f t="array" ref="J84">INDEX({"tier - 1","tier - 2","tier - 3"},MATCH(MAX(COUNTIF('OG Hospitalisation Details'!H2263:H4605,{"tier - 1","tier - 2","tier - 3"})),COUNTIF('OG Hospitalisation Details'!H2263:H4605,{"tier - 1","tier - 2","tier - 3"}),0))</f>
        <v>tier - 3</v>
      </c>
      <c r="K84" s="7" t="str">
        <f>IF('OG Hospitalisation Details'!I2263="?","Unknown",'OG Hospitalisation Details'!I2263)</f>
        <v>R1011</v>
      </c>
      <c r="L84" s="14">
        <f t="shared" si="5"/>
        <v>45</v>
      </c>
    </row>
    <row r="85" spans="1:12" x14ac:dyDescent="0.25">
      <c r="A85" s="7" t="s">
        <v>2290</v>
      </c>
      <c r="B85" s="7">
        <f t="shared" si="3"/>
        <v>83</v>
      </c>
      <c r="C85" s="7">
        <f>IF('OG Hospitalisation Details'!B2262="?",ROUND(AVERAGE('OG Hospitalisation Details'!$B$2:$B$2344),0),'OG Hospitalisation Details'!B2262)</f>
        <v>1964</v>
      </c>
      <c r="D85" s="7" t="str">
        <f>IF('OG Hospitalisation Details'!C2262="?","Sep",'OG Hospitalisation Details'!C2262)</f>
        <v>Jun</v>
      </c>
      <c r="E85" s="7">
        <v>6</v>
      </c>
      <c r="F85" s="13">
        <f t="shared" si="4"/>
        <v>23534</v>
      </c>
      <c r="G85" s="7">
        <v>0</v>
      </c>
      <c r="H85" s="16">
        <v>41250.39</v>
      </c>
      <c r="I85" s="7" t="str" cm="1">
        <f t="array" ref="I85">INDEX({"tier - 1","tier - 2","tier - 3"},MATCH(MAX(COUNTIF('OG Hospitalisation Details'!G2262:G4604,{"tier - 1","tier - 2","tier - 3"})),COUNTIF('OG Hospitalisation Details'!G2262:G4604,{"tier - 1","tier - 2","tier - 3"}),0))</f>
        <v>tier - 1</v>
      </c>
      <c r="J85" s="7" t="str" cm="1">
        <f t="array" ref="J85">INDEX({"tier - 1","tier - 2","tier - 3"},MATCH(MAX(COUNTIF('OG Hospitalisation Details'!H2262:H4604,{"tier - 1","tier - 2","tier - 3"})),COUNTIF('OG Hospitalisation Details'!H2262:H4604,{"tier - 1","tier - 2","tier - 3"}),0))</f>
        <v>tier - 3</v>
      </c>
      <c r="K85" s="7" t="str">
        <f>IF('OG Hospitalisation Details'!I2262="?","Unknown",'OG Hospitalisation Details'!I2262)</f>
        <v>R1011</v>
      </c>
      <c r="L85" s="14">
        <f t="shared" si="5"/>
        <v>59</v>
      </c>
    </row>
    <row r="86" spans="1:12" x14ac:dyDescent="0.25">
      <c r="A86" s="7" t="s">
        <v>2289</v>
      </c>
      <c r="B86" s="7">
        <f t="shared" si="3"/>
        <v>84</v>
      </c>
      <c r="C86" s="7">
        <f>IF('OG Hospitalisation Details'!B2261="?",ROUND(AVERAGE('OG Hospitalisation Details'!$B$2:$B$2344),0),'OG Hospitalisation Details'!B2261)</f>
        <v>1969</v>
      </c>
      <c r="D86" s="7" t="str">
        <f>IF('OG Hospitalisation Details'!C2261="?","Sep",'OG Hospitalisation Details'!C2261)</f>
        <v>Aug</v>
      </c>
      <c r="E86" s="7">
        <v>8</v>
      </c>
      <c r="F86" s="13">
        <f t="shared" si="4"/>
        <v>25423</v>
      </c>
      <c r="G86" s="7">
        <v>0</v>
      </c>
      <c r="H86" s="16">
        <v>41191.57</v>
      </c>
      <c r="I86" s="7" t="str" cm="1">
        <f t="array" ref="I86">INDEX({"tier - 1","tier - 2","tier - 3"},MATCH(MAX(COUNTIF('OG Hospitalisation Details'!G2261:G4603,{"tier - 1","tier - 2","tier - 3"})),COUNTIF('OG Hospitalisation Details'!G2261:G4603,{"tier - 1","tier - 2","tier - 3"}),0))</f>
        <v>tier - 1</v>
      </c>
      <c r="J86" s="7" t="str" cm="1">
        <f t="array" ref="J86">INDEX({"tier - 1","tier - 2","tier - 3"},MATCH(MAX(COUNTIF('OG Hospitalisation Details'!H2261:H4603,{"tier - 1","tier - 2","tier - 3"})),COUNTIF('OG Hospitalisation Details'!H2261:H4603,{"tier - 1","tier - 2","tier - 3"}),0))</f>
        <v>tier - 3</v>
      </c>
      <c r="K86" s="7" t="str">
        <f>IF('OG Hospitalisation Details'!I2261="?","Unknown",'OG Hospitalisation Details'!I2261)</f>
        <v>R1011</v>
      </c>
      <c r="L86" s="14">
        <f t="shared" si="5"/>
        <v>53</v>
      </c>
    </row>
    <row r="87" spans="1:12" x14ac:dyDescent="0.25">
      <c r="A87" s="7" t="s">
        <v>2288</v>
      </c>
      <c r="B87" s="7">
        <f t="shared" si="3"/>
        <v>85</v>
      </c>
      <c r="C87" s="7">
        <f>IF('OG Hospitalisation Details'!B2260="?",ROUND(AVERAGE('OG Hospitalisation Details'!$B$2:$B$2344),0),'OG Hospitalisation Details'!B2260)</f>
        <v>1972</v>
      </c>
      <c r="D87" s="7" t="str">
        <f>IF('OG Hospitalisation Details'!C2260="?","Sep",'OG Hospitalisation Details'!C2260)</f>
        <v>Sep</v>
      </c>
      <c r="E87" s="7">
        <v>6</v>
      </c>
      <c r="F87" s="13">
        <f t="shared" si="4"/>
        <v>26548</v>
      </c>
      <c r="G87" s="7">
        <v>0</v>
      </c>
      <c r="H87" s="16">
        <v>41097.160000000003</v>
      </c>
      <c r="I87" s="7" t="str" cm="1">
        <f t="array" ref="I87">INDEX({"tier - 1","tier - 2","tier - 3"},MATCH(MAX(COUNTIF('OG Hospitalisation Details'!G2260:G4602,{"tier - 1","tier - 2","tier - 3"})),COUNTIF('OG Hospitalisation Details'!G2260:G4602,{"tier - 1","tier - 2","tier - 3"}),0))</f>
        <v>tier - 1</v>
      </c>
      <c r="J87" s="7" t="str" cm="1">
        <f t="array" ref="J87">INDEX({"tier - 1","tier - 2","tier - 3"},MATCH(MAX(COUNTIF('OG Hospitalisation Details'!H2260:H4602,{"tier - 1","tier - 2","tier - 3"})),COUNTIF('OG Hospitalisation Details'!H2260:H4602,{"tier - 1","tier - 2","tier - 3"}),0))</f>
        <v>tier - 3</v>
      </c>
      <c r="K87" s="7" t="str">
        <f>IF('OG Hospitalisation Details'!I2260="?","Unknown",'OG Hospitalisation Details'!I2260)</f>
        <v>R1016</v>
      </c>
      <c r="L87" s="14">
        <f t="shared" si="5"/>
        <v>50</v>
      </c>
    </row>
    <row r="88" spans="1:12" x14ac:dyDescent="0.25">
      <c r="A88" s="7" t="s">
        <v>2287</v>
      </c>
      <c r="B88" s="7">
        <f t="shared" si="3"/>
        <v>86</v>
      </c>
      <c r="C88" s="7">
        <f>IF('OG Hospitalisation Details'!B2259="?",ROUND(AVERAGE('OG Hospitalisation Details'!$B$2:$B$2344),0),'OG Hospitalisation Details'!B2259)</f>
        <v>1972</v>
      </c>
      <c r="D88" s="7" t="str">
        <f>IF('OG Hospitalisation Details'!C2259="?","Sep",'OG Hospitalisation Details'!C2259)</f>
        <v>Aug</v>
      </c>
      <c r="E88" s="7">
        <v>12</v>
      </c>
      <c r="F88" s="13">
        <f t="shared" si="4"/>
        <v>26523</v>
      </c>
      <c r="G88" s="7">
        <v>0</v>
      </c>
      <c r="H88" s="16">
        <v>41055.29</v>
      </c>
      <c r="I88" s="7" t="str" cm="1">
        <f t="array" ref="I88">INDEX({"tier - 1","tier - 2","tier - 3"},MATCH(MAX(COUNTIF('OG Hospitalisation Details'!G2259:G4601,{"tier - 1","tier - 2","tier - 3"})),COUNTIF('OG Hospitalisation Details'!G2259:G4601,{"tier - 1","tier - 2","tier - 3"}),0))</f>
        <v>tier - 1</v>
      </c>
      <c r="J88" s="7" t="str" cm="1">
        <f t="array" ref="J88">INDEX({"tier - 1","tier - 2","tier - 3"},MATCH(MAX(COUNTIF('OG Hospitalisation Details'!H2259:H4601,{"tier - 1","tier - 2","tier - 3"})),COUNTIF('OG Hospitalisation Details'!H2259:H4601,{"tier - 1","tier - 2","tier - 3"}),0))</f>
        <v>tier - 3</v>
      </c>
      <c r="K88" s="7" t="str">
        <f>IF('OG Hospitalisation Details'!I2259="?","Unknown",'OG Hospitalisation Details'!I2259)</f>
        <v>R1011</v>
      </c>
      <c r="L88" s="14">
        <f t="shared" si="5"/>
        <v>50</v>
      </c>
    </row>
    <row r="89" spans="1:12" x14ac:dyDescent="0.25">
      <c r="A89" s="7" t="s">
        <v>2286</v>
      </c>
      <c r="B89" s="7">
        <f t="shared" si="3"/>
        <v>87</v>
      </c>
      <c r="C89" s="7">
        <f>IF('OG Hospitalisation Details'!B2258="?",ROUND(AVERAGE('OG Hospitalisation Details'!$B$2:$B$2344),0),'OG Hospitalisation Details'!B2258)</f>
        <v>1979</v>
      </c>
      <c r="D89" s="7" t="str">
        <f>IF('OG Hospitalisation Details'!C2258="?","Sep",'OG Hospitalisation Details'!C2258)</f>
        <v>Oct</v>
      </c>
      <c r="E89" s="7">
        <v>11</v>
      </c>
      <c r="F89" s="13">
        <f t="shared" si="4"/>
        <v>29139</v>
      </c>
      <c r="G89" s="7">
        <v>1</v>
      </c>
      <c r="H89" s="16">
        <v>41034.22</v>
      </c>
      <c r="I89" s="7" t="str" cm="1">
        <f t="array" ref="I89">INDEX({"tier - 1","tier - 2","tier - 3"},MATCH(MAX(COUNTIF('OG Hospitalisation Details'!G2258:G4600,{"tier - 1","tier - 2","tier - 3"})),COUNTIF('OG Hospitalisation Details'!G2258:G4600,{"tier - 1","tier - 2","tier - 3"}),0))</f>
        <v>tier - 1</v>
      </c>
      <c r="J89" s="7" t="str" cm="1">
        <f t="array" ref="J89">INDEX({"tier - 1","tier - 2","tier - 3"},MATCH(MAX(COUNTIF('OG Hospitalisation Details'!H2258:H4600,{"tier - 1","tier - 2","tier - 3"})),COUNTIF('OG Hospitalisation Details'!H2258:H4600,{"tier - 1","tier - 2","tier - 3"}),0))</f>
        <v>tier - 3</v>
      </c>
      <c r="K89" s="7" t="str">
        <f>IF('OG Hospitalisation Details'!I2258="?","Unknown",'OG Hospitalisation Details'!I2258)</f>
        <v>R1017</v>
      </c>
      <c r="L89" s="14">
        <f t="shared" si="5"/>
        <v>43</v>
      </c>
    </row>
    <row r="90" spans="1:12" x14ac:dyDescent="0.25">
      <c r="A90" s="7" t="s">
        <v>2285</v>
      </c>
      <c r="B90" s="7">
        <f t="shared" si="3"/>
        <v>88</v>
      </c>
      <c r="C90" s="7">
        <f>IF('OG Hospitalisation Details'!B2257="?",ROUND(AVERAGE('OG Hospitalisation Details'!$B$2:$B$2344),0),'OG Hospitalisation Details'!B2257)</f>
        <v>1974</v>
      </c>
      <c r="D90" s="7" t="str">
        <f>IF('OG Hospitalisation Details'!C2257="?","Sep",'OG Hospitalisation Details'!C2257)</f>
        <v>Jun</v>
      </c>
      <c r="E90" s="7">
        <v>5</v>
      </c>
      <c r="F90" s="13">
        <f t="shared" si="4"/>
        <v>27185</v>
      </c>
      <c r="G90" s="7">
        <v>0</v>
      </c>
      <c r="H90" s="16">
        <v>40974.160000000003</v>
      </c>
      <c r="I90" s="7" t="str" cm="1">
        <f t="array" ref="I90">INDEX({"tier - 1","tier - 2","tier - 3"},MATCH(MAX(COUNTIF('OG Hospitalisation Details'!G2257:G4599,{"tier - 1","tier - 2","tier - 3"})),COUNTIF('OG Hospitalisation Details'!G2257:G4599,{"tier - 1","tier - 2","tier - 3"}),0))</f>
        <v>tier - 1</v>
      </c>
      <c r="J90" s="7" t="str" cm="1">
        <f t="array" ref="J90">INDEX({"tier - 1","tier - 2","tier - 3"},MATCH(MAX(COUNTIF('OG Hospitalisation Details'!H2257:H4599,{"tier - 1","tier - 2","tier - 3"})),COUNTIF('OG Hospitalisation Details'!H2257:H4599,{"tier - 1","tier - 2","tier - 3"}),0))</f>
        <v>tier - 3</v>
      </c>
      <c r="K90" s="7" t="str">
        <f>IF('OG Hospitalisation Details'!I2257="?","Unknown",'OG Hospitalisation Details'!I2257)</f>
        <v>R1013</v>
      </c>
      <c r="L90" s="14">
        <f t="shared" si="5"/>
        <v>49</v>
      </c>
    </row>
    <row r="91" spans="1:12" x14ac:dyDescent="0.25">
      <c r="A91" s="7" t="s">
        <v>2284</v>
      </c>
      <c r="B91" s="7">
        <f t="shared" si="3"/>
        <v>89</v>
      </c>
      <c r="C91" s="7">
        <f>IF('OG Hospitalisation Details'!B2256="?",ROUND(AVERAGE('OG Hospitalisation Details'!$B$2:$B$2344),0),'OG Hospitalisation Details'!B2256)</f>
        <v>1983</v>
      </c>
      <c r="D91" s="7" t="str">
        <f>IF('OG Hospitalisation Details'!C2256="?","Sep",'OG Hospitalisation Details'!C2256)</f>
        <v>Sep</v>
      </c>
      <c r="E91" s="7">
        <v>8</v>
      </c>
      <c r="F91" s="13">
        <f t="shared" si="4"/>
        <v>30567</v>
      </c>
      <c r="G91" s="7">
        <v>3</v>
      </c>
      <c r="H91" s="16">
        <v>40961.29</v>
      </c>
      <c r="I91" s="7" t="str" cm="1">
        <f t="array" ref="I91">INDEX({"tier - 1","tier - 2","tier - 3"},MATCH(MAX(COUNTIF('OG Hospitalisation Details'!G2256:G4598,{"tier - 1","tier - 2","tier - 3"})),COUNTIF('OG Hospitalisation Details'!G2256:G4598,{"tier - 1","tier - 2","tier - 3"}),0))</f>
        <v>tier - 1</v>
      </c>
      <c r="J91" s="7" t="str" cm="1">
        <f t="array" ref="J91">INDEX({"tier - 1","tier - 2","tier - 3"},MATCH(MAX(COUNTIF('OG Hospitalisation Details'!H2256:H4598,{"tier - 1","tier - 2","tier - 3"})),COUNTIF('OG Hospitalisation Details'!H2256:H4598,{"tier - 1","tier - 2","tier - 3"}),0))</f>
        <v>tier - 3</v>
      </c>
      <c r="K91" s="7" t="str">
        <f>IF('OG Hospitalisation Details'!I2256="?","Unknown",'OG Hospitalisation Details'!I2256)</f>
        <v>R1011</v>
      </c>
      <c r="L91" s="14">
        <f t="shared" si="5"/>
        <v>39</v>
      </c>
    </row>
    <row r="92" spans="1:12" x14ac:dyDescent="0.25">
      <c r="A92" s="7" t="s">
        <v>2283</v>
      </c>
      <c r="B92" s="7">
        <f t="shared" si="3"/>
        <v>90</v>
      </c>
      <c r="C92" s="7">
        <f>IF('OG Hospitalisation Details'!B2255="?",ROUND(AVERAGE('OG Hospitalisation Details'!$B$2:$B$2344),0),'OG Hospitalisation Details'!B2255)</f>
        <v>1979</v>
      </c>
      <c r="D92" s="7" t="str">
        <f>IF('OG Hospitalisation Details'!C2255="?","Sep",'OG Hospitalisation Details'!C2255)</f>
        <v>Sep</v>
      </c>
      <c r="E92" s="7">
        <v>16</v>
      </c>
      <c r="F92" s="13">
        <f t="shared" si="4"/>
        <v>29114</v>
      </c>
      <c r="G92" s="7">
        <v>3</v>
      </c>
      <c r="H92" s="16">
        <v>40941.29</v>
      </c>
      <c r="I92" s="7" t="str" cm="1">
        <f t="array" ref="I92">INDEX({"tier - 1","tier - 2","tier - 3"},MATCH(MAX(COUNTIF('OG Hospitalisation Details'!G2255:G4597,{"tier - 1","tier - 2","tier - 3"})),COUNTIF('OG Hospitalisation Details'!G2255:G4597,{"tier - 1","tier - 2","tier - 3"}),0))</f>
        <v>tier - 1</v>
      </c>
      <c r="J92" s="7" t="str" cm="1">
        <f t="array" ref="J92">INDEX({"tier - 1","tier - 2","tier - 3"},MATCH(MAX(COUNTIF('OG Hospitalisation Details'!H2255:H4597,{"tier - 1","tier - 2","tier - 3"})),COUNTIF('OG Hospitalisation Details'!H2255:H4597,{"tier - 1","tier - 2","tier - 3"}),0))</f>
        <v>tier - 2</v>
      </c>
      <c r="K92" s="7" t="str">
        <f>IF('OG Hospitalisation Details'!I2255="?","Unknown",'OG Hospitalisation Details'!I2255)</f>
        <v>R1013</v>
      </c>
      <c r="L92" s="14">
        <f t="shared" si="5"/>
        <v>43</v>
      </c>
    </row>
    <row r="93" spans="1:12" x14ac:dyDescent="0.25">
      <c r="A93" s="7" t="s">
        <v>2282</v>
      </c>
      <c r="B93" s="7">
        <f t="shared" si="3"/>
        <v>91</v>
      </c>
      <c r="C93" s="7">
        <f>IF('OG Hospitalisation Details'!B2254="?",ROUND(AVERAGE('OG Hospitalisation Details'!$B$2:$B$2344),0),'OG Hospitalisation Details'!B2254)</f>
        <v>1992</v>
      </c>
      <c r="D93" s="7" t="str">
        <f>IF('OG Hospitalisation Details'!C2254="?","Sep",'OG Hospitalisation Details'!C2254)</f>
        <v>Aug</v>
      </c>
      <c r="E93" s="7">
        <v>4</v>
      </c>
      <c r="F93" s="13">
        <f t="shared" si="4"/>
        <v>33820</v>
      </c>
      <c r="G93" s="7">
        <v>3</v>
      </c>
      <c r="H93" s="16">
        <v>40932.43</v>
      </c>
      <c r="I93" s="7" t="str" cm="1">
        <f t="array" ref="I93">INDEX({"tier - 1","tier - 2","tier - 3"},MATCH(MAX(COUNTIF('OG Hospitalisation Details'!G2254:G4596,{"tier - 1","tier - 2","tier - 3"})),COUNTIF('OG Hospitalisation Details'!G2254:G4596,{"tier - 1","tier - 2","tier - 3"}),0))</f>
        <v>tier - 1</v>
      </c>
      <c r="J93" s="7" t="str" cm="1">
        <f t="array" ref="J93">INDEX({"tier - 1","tier - 2","tier - 3"},MATCH(MAX(COUNTIF('OG Hospitalisation Details'!H2254:H4596,{"tier - 1","tier - 2","tier - 3"})),COUNTIF('OG Hospitalisation Details'!H2254:H4596,{"tier - 1","tier - 2","tier - 3"}),0))</f>
        <v>tier - 2</v>
      </c>
      <c r="K93" s="7" t="str">
        <f>IF('OG Hospitalisation Details'!I2254="?","Unknown",'OG Hospitalisation Details'!I2254)</f>
        <v>R1013</v>
      </c>
      <c r="L93" s="14">
        <f t="shared" si="5"/>
        <v>30</v>
      </c>
    </row>
    <row r="94" spans="1:12" x14ac:dyDescent="0.25">
      <c r="A94" s="7" t="s">
        <v>2281</v>
      </c>
      <c r="B94" s="7">
        <f t="shared" si="3"/>
        <v>92</v>
      </c>
      <c r="C94" s="7">
        <f>IF('OG Hospitalisation Details'!B2253="?",ROUND(AVERAGE('OG Hospitalisation Details'!$B$2:$B$2344),0),'OG Hospitalisation Details'!B2253)</f>
        <v>1999</v>
      </c>
      <c r="D94" s="7" t="str">
        <f>IF('OG Hospitalisation Details'!C2253="?","Sep",'OG Hospitalisation Details'!C2253)</f>
        <v>Jul</v>
      </c>
      <c r="E94" s="7">
        <v>2</v>
      </c>
      <c r="F94" s="13">
        <f t="shared" si="4"/>
        <v>36343</v>
      </c>
      <c r="G94" s="7">
        <v>1</v>
      </c>
      <c r="H94" s="16">
        <v>40904.199999999997</v>
      </c>
      <c r="I94" s="7" t="str" cm="1">
        <f t="array" ref="I94">INDEX({"tier - 1","tier - 2","tier - 3"},MATCH(MAX(COUNTIF('OG Hospitalisation Details'!G2253:G4595,{"tier - 1","tier - 2","tier - 3"})),COUNTIF('OG Hospitalisation Details'!G2253:G4595,{"tier - 1","tier - 2","tier - 3"}),0))</f>
        <v>tier - 1</v>
      </c>
      <c r="J94" s="7" t="str" cm="1">
        <f t="array" ref="J94">INDEX({"tier - 1","tier - 2","tier - 3"},MATCH(MAX(COUNTIF('OG Hospitalisation Details'!H2253:H4595,{"tier - 1","tier - 2","tier - 3"})),COUNTIF('OG Hospitalisation Details'!H2253:H4595,{"tier - 1","tier - 2","tier - 3"}),0))</f>
        <v>tier - 2</v>
      </c>
      <c r="K94" s="7" t="str">
        <f>IF('OG Hospitalisation Details'!I2253="?","Unknown",'OG Hospitalisation Details'!I2253)</f>
        <v>R1024</v>
      </c>
      <c r="L94" s="14">
        <f t="shared" si="5"/>
        <v>23</v>
      </c>
    </row>
    <row r="95" spans="1:12" x14ac:dyDescent="0.25">
      <c r="A95" s="7" t="s">
        <v>2280</v>
      </c>
      <c r="B95" s="7">
        <f t="shared" si="3"/>
        <v>93</v>
      </c>
      <c r="C95" s="7">
        <f>IF('OG Hospitalisation Details'!B2252="?",ROUND(AVERAGE('OG Hospitalisation Details'!$B$2:$B$2344),0),'OG Hospitalisation Details'!B2252)</f>
        <v>1972</v>
      </c>
      <c r="D95" s="7" t="str">
        <f>IF('OG Hospitalisation Details'!C2252="?","Sep",'OG Hospitalisation Details'!C2252)</f>
        <v>Jun</v>
      </c>
      <c r="E95" s="7">
        <v>10</v>
      </c>
      <c r="F95" s="13">
        <f t="shared" si="4"/>
        <v>26460</v>
      </c>
      <c r="G95" s="7">
        <v>0</v>
      </c>
      <c r="H95" s="16">
        <v>40817.85</v>
      </c>
      <c r="I95" s="7" t="str" cm="1">
        <f t="array" ref="I95">INDEX({"tier - 1","tier - 2","tier - 3"},MATCH(MAX(COUNTIF('OG Hospitalisation Details'!G2252:G4594,{"tier - 1","tier - 2","tier - 3"})),COUNTIF('OG Hospitalisation Details'!G2252:G4594,{"tier - 1","tier - 2","tier - 3"}),0))</f>
        <v>tier - 1</v>
      </c>
      <c r="J95" s="7" t="str" cm="1">
        <f t="array" ref="J95">INDEX({"tier - 1","tier - 2","tier - 3"},MATCH(MAX(COUNTIF('OG Hospitalisation Details'!H2252:H4594,{"tier - 1","tier - 2","tier - 3"})),COUNTIF('OG Hospitalisation Details'!H2252:H4594,{"tier - 1","tier - 2","tier - 3"}),0))</f>
        <v>tier - 2</v>
      </c>
      <c r="K95" s="7" t="str">
        <f>IF('OG Hospitalisation Details'!I2252="?","Unknown",'OG Hospitalisation Details'!I2252)</f>
        <v>R1011</v>
      </c>
      <c r="L95" s="14">
        <f t="shared" si="5"/>
        <v>50</v>
      </c>
    </row>
    <row r="96" spans="1:12" x14ac:dyDescent="0.25">
      <c r="A96" s="7" t="s">
        <v>2279</v>
      </c>
      <c r="B96" s="7">
        <f t="shared" si="3"/>
        <v>94</v>
      </c>
      <c r="C96" s="7">
        <f>IF('OG Hospitalisation Details'!B2251="?",ROUND(AVERAGE('OG Hospitalisation Details'!$B$2:$B$2344),0),'OG Hospitalisation Details'!B2251)</f>
        <v>1976</v>
      </c>
      <c r="D96" s="7" t="str">
        <f>IF('OG Hospitalisation Details'!C2251="?","Sep",'OG Hospitalisation Details'!C2251)</f>
        <v>Dec</v>
      </c>
      <c r="E96" s="7">
        <v>26</v>
      </c>
      <c r="F96" s="13">
        <f t="shared" si="4"/>
        <v>28120</v>
      </c>
      <c r="G96" s="7">
        <v>3</v>
      </c>
      <c r="H96" s="16">
        <v>40720.550000000003</v>
      </c>
      <c r="I96" s="7" t="str" cm="1">
        <f t="array" ref="I96">INDEX({"tier - 1","tier - 2","tier - 3"},MATCH(MAX(COUNTIF('OG Hospitalisation Details'!G2251:G4593,{"tier - 1","tier - 2","tier - 3"})),COUNTIF('OG Hospitalisation Details'!G2251:G4593,{"tier - 1","tier - 2","tier - 3"}),0))</f>
        <v>tier - 1</v>
      </c>
      <c r="J96" s="7" t="str" cm="1">
        <f t="array" ref="J96">INDEX({"tier - 1","tier - 2","tier - 3"},MATCH(MAX(COUNTIF('OG Hospitalisation Details'!H2251:H4593,{"tier - 1","tier - 2","tier - 3"})),COUNTIF('OG Hospitalisation Details'!H2251:H4593,{"tier - 1","tier - 2","tier - 3"}),0))</f>
        <v>tier - 3</v>
      </c>
      <c r="K96" s="7" t="str">
        <f>IF('OG Hospitalisation Details'!I2251="?","Unknown",'OG Hospitalisation Details'!I2251)</f>
        <v>R1012</v>
      </c>
      <c r="L96" s="14">
        <f t="shared" si="5"/>
        <v>46</v>
      </c>
    </row>
    <row r="97" spans="1:12" x14ac:dyDescent="0.25">
      <c r="A97" s="7" t="s">
        <v>2278</v>
      </c>
      <c r="B97" s="7">
        <f t="shared" si="3"/>
        <v>95</v>
      </c>
      <c r="C97" s="7">
        <f>IF('OG Hospitalisation Details'!B2250="?",ROUND(AVERAGE('OG Hospitalisation Details'!$B$2:$B$2344),0),'OG Hospitalisation Details'!B2250)</f>
        <v>1970</v>
      </c>
      <c r="D97" s="7" t="str">
        <f>IF('OG Hospitalisation Details'!C2250="?","Sep",'OG Hospitalisation Details'!C2250)</f>
        <v>Sep</v>
      </c>
      <c r="E97" s="7">
        <v>25</v>
      </c>
      <c r="F97" s="13">
        <f t="shared" si="4"/>
        <v>25836</v>
      </c>
      <c r="G97" s="7">
        <v>0</v>
      </c>
      <c r="H97" s="16">
        <v>40692.910000000003</v>
      </c>
      <c r="I97" s="7" t="str" cm="1">
        <f t="array" ref="I97">INDEX({"tier - 1","tier - 2","tier - 3"},MATCH(MAX(COUNTIF('OG Hospitalisation Details'!G2250:G4592,{"tier - 1","tier - 2","tier - 3"})),COUNTIF('OG Hospitalisation Details'!G2250:G4592,{"tier - 1","tier - 2","tier - 3"}),0))</f>
        <v>tier - 1</v>
      </c>
      <c r="J97" s="7" t="str" cm="1">
        <f t="array" ref="J97">INDEX({"tier - 1","tier - 2","tier - 3"},MATCH(MAX(COUNTIF('OG Hospitalisation Details'!H2250:H4592,{"tier - 1","tier - 2","tier - 3"})),COUNTIF('OG Hospitalisation Details'!H2250:H4592,{"tier - 1","tier - 2","tier - 3"}),0))</f>
        <v>tier - 3</v>
      </c>
      <c r="K97" s="7" t="str">
        <f>IF('OG Hospitalisation Details'!I2250="?","Unknown",'OG Hospitalisation Details'!I2250)</f>
        <v>R1011</v>
      </c>
      <c r="L97" s="14">
        <f t="shared" si="5"/>
        <v>52</v>
      </c>
    </row>
    <row r="98" spans="1:12" x14ac:dyDescent="0.25">
      <c r="A98" s="7" t="s">
        <v>2277</v>
      </c>
      <c r="B98" s="7">
        <f t="shared" si="3"/>
        <v>96</v>
      </c>
      <c r="C98" s="7">
        <f>IF('OG Hospitalisation Details'!B2249="?",ROUND(AVERAGE('OG Hospitalisation Details'!$B$2:$B$2344),0),'OG Hospitalisation Details'!B2249)</f>
        <v>1975</v>
      </c>
      <c r="D98" s="7" t="str">
        <f>IF('OG Hospitalisation Details'!C2249="?","Sep",'OG Hospitalisation Details'!C2249)</f>
        <v>Jul</v>
      </c>
      <c r="E98" s="7">
        <v>10</v>
      </c>
      <c r="F98" s="13">
        <f t="shared" si="4"/>
        <v>27585</v>
      </c>
      <c r="G98" s="7">
        <v>1</v>
      </c>
      <c r="H98" s="16">
        <v>40590.550000000003</v>
      </c>
      <c r="I98" s="7" t="str" cm="1">
        <f t="array" ref="I98">INDEX({"tier - 1","tier - 2","tier - 3"},MATCH(MAX(COUNTIF('OG Hospitalisation Details'!G2249:G4591,{"tier - 1","tier - 2","tier - 3"})),COUNTIF('OG Hospitalisation Details'!G2249:G4591,{"tier - 1","tier - 2","tier - 3"}),0))</f>
        <v>tier - 1</v>
      </c>
      <c r="J98" s="7" t="str" cm="1">
        <f t="array" ref="J98">INDEX({"tier - 1","tier - 2","tier - 3"},MATCH(MAX(COUNTIF('OG Hospitalisation Details'!H2249:H4591,{"tier - 1","tier - 2","tier - 3"})),COUNTIF('OG Hospitalisation Details'!H2249:H4591,{"tier - 1","tier - 2","tier - 3"}),0))</f>
        <v>tier - 3</v>
      </c>
      <c r="K98" s="7" t="str">
        <f>IF('OG Hospitalisation Details'!I2249="?","Unknown",'OG Hospitalisation Details'!I2249)</f>
        <v>R1012</v>
      </c>
      <c r="L98" s="14">
        <f t="shared" si="5"/>
        <v>47</v>
      </c>
    </row>
    <row r="99" spans="1:12" x14ac:dyDescent="0.25">
      <c r="A99" s="7" t="s">
        <v>2276</v>
      </c>
      <c r="B99" s="7">
        <f t="shared" si="3"/>
        <v>97</v>
      </c>
      <c r="C99" s="7">
        <f>IF('OG Hospitalisation Details'!B2248="?",ROUND(AVERAGE('OG Hospitalisation Details'!$B$2:$B$2344),0),'OG Hospitalisation Details'!B2248)</f>
        <v>1985</v>
      </c>
      <c r="D99" s="7" t="str">
        <f>IF('OG Hospitalisation Details'!C2248="?","Sep",'OG Hospitalisation Details'!C2248)</f>
        <v>Nov</v>
      </c>
      <c r="E99" s="7">
        <v>3</v>
      </c>
      <c r="F99" s="13">
        <f t="shared" si="4"/>
        <v>31354</v>
      </c>
      <c r="G99" s="7">
        <v>0</v>
      </c>
      <c r="H99" s="16">
        <v>40419.019999999997</v>
      </c>
      <c r="I99" s="7" t="str" cm="1">
        <f t="array" ref="I99">INDEX({"tier - 1","tier - 2","tier - 3"},MATCH(MAX(COUNTIF('OG Hospitalisation Details'!G2248:G4590,{"tier - 1","tier - 2","tier - 3"})),COUNTIF('OG Hospitalisation Details'!G2248:G4590,{"tier - 1","tier - 2","tier - 3"}),0))</f>
        <v>tier - 1</v>
      </c>
      <c r="J99" s="7" t="str" cm="1">
        <f t="array" ref="J99">INDEX({"tier - 1","tier - 2","tier - 3"},MATCH(MAX(COUNTIF('OG Hospitalisation Details'!H2248:H4590,{"tier - 1","tier - 2","tier - 3"})),COUNTIF('OG Hospitalisation Details'!H2248:H4590,{"tier - 1","tier - 2","tier - 3"}),0))</f>
        <v>tier - 3</v>
      </c>
      <c r="K99" s="7" t="str">
        <f>IF('OG Hospitalisation Details'!I2248="?","Unknown",'OG Hospitalisation Details'!I2248)</f>
        <v>R1013</v>
      </c>
      <c r="L99" s="14">
        <f t="shared" si="5"/>
        <v>37</v>
      </c>
    </row>
    <row r="100" spans="1:12" x14ac:dyDescent="0.25">
      <c r="A100" s="7" t="s">
        <v>2275</v>
      </c>
      <c r="B100" s="7">
        <f t="shared" si="3"/>
        <v>98</v>
      </c>
      <c r="C100" s="7">
        <f>IF('OG Hospitalisation Details'!B2247="?",ROUND(AVERAGE('OG Hospitalisation Details'!$B$2:$B$2344),0),'OG Hospitalisation Details'!B2247)</f>
        <v>1966</v>
      </c>
      <c r="D100" s="7" t="str">
        <f>IF('OG Hospitalisation Details'!C2247="?","Sep",'OG Hospitalisation Details'!C2247)</f>
        <v>Aug</v>
      </c>
      <c r="E100" s="7">
        <v>12</v>
      </c>
      <c r="F100" s="13">
        <f t="shared" si="4"/>
        <v>24331</v>
      </c>
      <c r="G100" s="7">
        <v>0</v>
      </c>
      <c r="H100" s="16">
        <v>40373.74</v>
      </c>
      <c r="I100" s="7" t="str" cm="1">
        <f t="array" ref="I100">INDEX({"tier - 1","tier - 2","tier - 3"},MATCH(MAX(COUNTIF('OG Hospitalisation Details'!G2247:G4589,{"tier - 1","tier - 2","tier - 3"})),COUNTIF('OG Hospitalisation Details'!G2247:G4589,{"tier - 1","tier - 2","tier - 3"}),0))</f>
        <v>tier - 1</v>
      </c>
      <c r="J100" s="7" t="str" cm="1">
        <f t="array" ref="J100">INDEX({"tier - 1","tier - 2","tier - 3"},MATCH(MAX(COUNTIF('OG Hospitalisation Details'!H2247:H4589,{"tier - 1","tier - 2","tier - 3"})),COUNTIF('OG Hospitalisation Details'!H2247:H4589,{"tier - 1","tier - 2","tier - 3"}),0))</f>
        <v>tier - 3</v>
      </c>
      <c r="K100" s="7" t="str">
        <f>IF('OG Hospitalisation Details'!I2247="?","Unknown",'OG Hospitalisation Details'!I2247)</f>
        <v>R1011</v>
      </c>
      <c r="L100" s="14">
        <f t="shared" si="5"/>
        <v>56</v>
      </c>
    </row>
    <row r="101" spans="1:12" x14ac:dyDescent="0.25">
      <c r="A101" s="7" t="s">
        <v>2274</v>
      </c>
      <c r="B101" s="7">
        <f t="shared" si="3"/>
        <v>99</v>
      </c>
      <c r="C101" s="7">
        <f>IF('OG Hospitalisation Details'!B2246="?",ROUND(AVERAGE('OG Hospitalisation Details'!$B$2:$B$2344),0),'OG Hospitalisation Details'!B2246)</f>
        <v>1962</v>
      </c>
      <c r="D101" s="7" t="str">
        <f>IF('OG Hospitalisation Details'!C2246="?","Sep",'OG Hospitalisation Details'!C2246)</f>
        <v>Sep</v>
      </c>
      <c r="E101" s="7">
        <v>4</v>
      </c>
      <c r="F101" s="13">
        <f t="shared" si="4"/>
        <v>22893</v>
      </c>
      <c r="G101" s="7">
        <v>0</v>
      </c>
      <c r="H101" s="16">
        <v>40309.93</v>
      </c>
      <c r="I101" s="7" t="str" cm="1">
        <f t="array" ref="I101">INDEX({"tier - 1","tier - 2","tier - 3"},MATCH(MAX(COUNTIF('OG Hospitalisation Details'!G2246:G4588,{"tier - 1","tier - 2","tier - 3"})),COUNTIF('OG Hospitalisation Details'!G2246:G4588,{"tier - 1","tier - 2","tier - 3"}),0))</f>
        <v>tier - 1</v>
      </c>
      <c r="J101" s="7" t="str" cm="1">
        <f t="array" ref="J101">INDEX({"tier - 1","tier - 2","tier - 3"},MATCH(MAX(COUNTIF('OG Hospitalisation Details'!H2246:H4588,{"tier - 1","tier - 2","tier - 3"})),COUNTIF('OG Hospitalisation Details'!H2246:H4588,{"tier - 1","tier - 2","tier - 3"}),0))</f>
        <v>tier - 3</v>
      </c>
      <c r="K101" s="7" t="str">
        <f>IF('OG Hospitalisation Details'!I2246="?","Unknown",'OG Hospitalisation Details'!I2246)</f>
        <v>R1011</v>
      </c>
      <c r="L101" s="14">
        <f t="shared" si="5"/>
        <v>60</v>
      </c>
    </row>
    <row r="102" spans="1:12" x14ac:dyDescent="0.25">
      <c r="A102" s="7" t="s">
        <v>2273</v>
      </c>
      <c r="B102" s="7">
        <f t="shared" si="3"/>
        <v>100</v>
      </c>
      <c r="C102" s="7">
        <f>IF('OG Hospitalisation Details'!B2245="?",ROUND(AVERAGE('OG Hospitalisation Details'!$B$2:$B$2344),0),'OG Hospitalisation Details'!B2245)</f>
        <v>1977</v>
      </c>
      <c r="D102" s="7" t="str">
        <f>IF('OG Hospitalisation Details'!C2245="?","Sep",'OG Hospitalisation Details'!C2245)</f>
        <v>Jun</v>
      </c>
      <c r="E102" s="7">
        <v>27</v>
      </c>
      <c r="F102" s="13">
        <f t="shared" si="4"/>
        <v>28303</v>
      </c>
      <c r="G102" s="7">
        <v>2</v>
      </c>
      <c r="H102" s="16">
        <v>40284.379999999997</v>
      </c>
      <c r="I102" s="7" t="str" cm="1">
        <f t="array" ref="I102">INDEX({"tier - 1","tier - 2","tier - 3"},MATCH(MAX(COUNTIF('OG Hospitalisation Details'!G2245:G4587,{"tier - 1","tier - 2","tier - 3"})),COUNTIF('OG Hospitalisation Details'!G2245:G4587,{"tier - 1","tier - 2","tier - 3"}),0))</f>
        <v>tier - 1</v>
      </c>
      <c r="J102" s="7" t="str" cm="1">
        <f t="array" ref="J102">INDEX({"tier - 1","tier - 2","tier - 3"},MATCH(MAX(COUNTIF('OG Hospitalisation Details'!H2245:H4587,{"tier - 1","tier - 2","tier - 3"})),COUNTIF('OG Hospitalisation Details'!H2245:H4587,{"tier - 1","tier - 2","tier - 3"}),0))</f>
        <v>tier - 3</v>
      </c>
      <c r="K102" s="7" t="str">
        <f>IF('OG Hospitalisation Details'!I2245="?","Unknown",'OG Hospitalisation Details'!I2245)</f>
        <v>R1012</v>
      </c>
      <c r="L102" s="14">
        <f t="shared" si="5"/>
        <v>45</v>
      </c>
    </row>
    <row r="103" spans="1:12" x14ac:dyDescent="0.25">
      <c r="A103" s="7" t="s">
        <v>2272</v>
      </c>
      <c r="B103" s="7">
        <f t="shared" si="3"/>
        <v>101</v>
      </c>
      <c r="C103" s="7">
        <f>IF('OG Hospitalisation Details'!B2244="?",ROUND(AVERAGE('OG Hospitalisation Details'!$B$2:$B$2344),0),'OG Hospitalisation Details'!B2244)</f>
        <v>1981</v>
      </c>
      <c r="D103" s="7" t="str">
        <f>IF('OG Hospitalisation Details'!C2244="?","Sep",'OG Hospitalisation Details'!C2244)</f>
        <v>Oct</v>
      </c>
      <c r="E103" s="7">
        <v>4</v>
      </c>
      <c r="F103" s="13">
        <f t="shared" si="4"/>
        <v>29863</v>
      </c>
      <c r="G103" s="7">
        <v>1</v>
      </c>
      <c r="H103" s="16">
        <v>40273.65</v>
      </c>
      <c r="I103" s="7" t="str" cm="1">
        <f t="array" ref="I103">INDEX({"tier - 1","tier - 2","tier - 3"},MATCH(MAX(COUNTIF('OG Hospitalisation Details'!G2244:G4586,{"tier - 1","tier - 2","tier - 3"})),COUNTIF('OG Hospitalisation Details'!G2244:G4586,{"tier - 1","tier - 2","tier - 3"}),0))</f>
        <v>tier - 1</v>
      </c>
      <c r="J103" s="7" t="str" cm="1">
        <f t="array" ref="J103">INDEX({"tier - 1","tier - 2","tier - 3"},MATCH(MAX(COUNTIF('OG Hospitalisation Details'!H2244:H4586,{"tier - 1","tier - 2","tier - 3"})),COUNTIF('OG Hospitalisation Details'!H2244:H4586,{"tier - 1","tier - 2","tier - 3"}),0))</f>
        <v>tier - 3</v>
      </c>
      <c r="K103" s="7" t="str">
        <f>IF('OG Hospitalisation Details'!I2244="?","Unknown",'OG Hospitalisation Details'!I2244)</f>
        <v>R1013</v>
      </c>
      <c r="L103" s="14">
        <f t="shared" si="5"/>
        <v>41</v>
      </c>
    </row>
    <row r="104" spans="1:12" x14ac:dyDescent="0.25">
      <c r="A104" s="7" t="s">
        <v>2271</v>
      </c>
      <c r="B104" s="7">
        <f t="shared" si="3"/>
        <v>102</v>
      </c>
      <c r="C104" s="7">
        <f>IF('OG Hospitalisation Details'!B2243="?",ROUND(AVERAGE('OG Hospitalisation Details'!$B$2:$B$2344),0),'OG Hospitalisation Details'!B2243)</f>
        <v>1981</v>
      </c>
      <c r="D104" s="7" t="str">
        <f>IF('OG Hospitalisation Details'!C2243="?","Sep",'OG Hospitalisation Details'!C2243)</f>
        <v>Jul</v>
      </c>
      <c r="E104" s="7">
        <v>28</v>
      </c>
      <c r="F104" s="13">
        <f t="shared" si="4"/>
        <v>29795</v>
      </c>
      <c r="G104" s="7">
        <v>1</v>
      </c>
      <c r="H104" s="16">
        <v>40208.559999999998</v>
      </c>
      <c r="I104" s="7" t="str" cm="1">
        <f t="array" ref="I104">INDEX({"tier - 1","tier - 2","tier - 3"},MATCH(MAX(COUNTIF('OG Hospitalisation Details'!G2243:G4585,{"tier - 1","tier - 2","tier - 3"})),COUNTIF('OG Hospitalisation Details'!G2243:G4585,{"tier - 1","tier - 2","tier - 3"}),0))</f>
        <v>tier - 1</v>
      </c>
      <c r="J104" s="7" t="str" cm="1">
        <f t="array" ref="J104">INDEX({"tier - 1","tier - 2","tier - 3"},MATCH(MAX(COUNTIF('OG Hospitalisation Details'!H2243:H4585,{"tier - 1","tier - 2","tier - 3"})),COUNTIF('OG Hospitalisation Details'!H2243:H4585,{"tier - 1","tier - 2","tier - 3"}),0))</f>
        <v>tier - 3</v>
      </c>
      <c r="K104" s="7" t="str">
        <f>IF('OG Hospitalisation Details'!I2243="?","Unknown",'OG Hospitalisation Details'!I2243)</f>
        <v>R1011</v>
      </c>
      <c r="L104" s="14">
        <f t="shared" si="5"/>
        <v>41</v>
      </c>
    </row>
    <row r="105" spans="1:12" x14ac:dyDescent="0.25">
      <c r="A105" s="7" t="s">
        <v>2270</v>
      </c>
      <c r="B105" s="7">
        <f t="shared" si="3"/>
        <v>103</v>
      </c>
      <c r="C105" s="7">
        <f>IF('OG Hospitalisation Details'!B2242="?",ROUND(AVERAGE('OG Hospitalisation Details'!$B$2:$B$2344),0),'OG Hospitalisation Details'!B2242)</f>
        <v>1979</v>
      </c>
      <c r="D105" s="7" t="str">
        <f>IF('OG Hospitalisation Details'!C2242="?","Sep",'OG Hospitalisation Details'!C2242)</f>
        <v>Aug</v>
      </c>
      <c r="E105" s="7">
        <v>18</v>
      </c>
      <c r="F105" s="13">
        <f t="shared" si="4"/>
        <v>29085</v>
      </c>
      <c r="G105" s="7">
        <v>2</v>
      </c>
      <c r="H105" s="16">
        <v>40204.83</v>
      </c>
      <c r="I105" s="7" t="str" cm="1">
        <f t="array" ref="I105">INDEX({"tier - 1","tier - 2","tier - 3"},MATCH(MAX(COUNTIF('OG Hospitalisation Details'!G2242:G4584,{"tier - 1","tier - 2","tier - 3"})),COUNTIF('OG Hospitalisation Details'!G2242:G4584,{"tier - 1","tier - 2","tier - 3"}),0))</f>
        <v>tier - 1</v>
      </c>
      <c r="J105" s="7" t="str" cm="1">
        <f t="array" ref="J105">INDEX({"tier - 1","tier - 2","tier - 3"},MATCH(MAX(COUNTIF('OG Hospitalisation Details'!H2242:H4584,{"tier - 1","tier - 2","tier - 3"})),COUNTIF('OG Hospitalisation Details'!H2242:H4584,{"tier - 1","tier - 2","tier - 3"}),0))</f>
        <v>tier - 3</v>
      </c>
      <c r="K105" s="7" t="str">
        <f>IF('OG Hospitalisation Details'!I2242="?","Unknown",'OG Hospitalisation Details'!I2242)</f>
        <v>R1012</v>
      </c>
      <c r="L105" s="14">
        <f t="shared" si="5"/>
        <v>43</v>
      </c>
    </row>
    <row r="106" spans="1:12" x14ac:dyDescent="0.25">
      <c r="A106" s="7" t="s">
        <v>2269</v>
      </c>
      <c r="B106" s="7">
        <f t="shared" si="3"/>
        <v>104</v>
      </c>
      <c r="C106" s="7">
        <f>IF('OG Hospitalisation Details'!B2241="?",ROUND(AVERAGE('OG Hospitalisation Details'!$B$2:$B$2344),0),'OG Hospitalisation Details'!B2241)</f>
        <v>1985</v>
      </c>
      <c r="D106" s="7" t="str">
        <f>IF('OG Hospitalisation Details'!C2241="?","Sep",'OG Hospitalisation Details'!C2241)</f>
        <v>Oct</v>
      </c>
      <c r="E106" s="7">
        <v>21</v>
      </c>
      <c r="F106" s="13">
        <f t="shared" si="4"/>
        <v>31341</v>
      </c>
      <c r="G106" s="7">
        <v>4</v>
      </c>
      <c r="H106" s="16">
        <v>40182.25</v>
      </c>
      <c r="I106" s="7" t="str" cm="1">
        <f t="array" ref="I106">INDEX({"tier - 1","tier - 2","tier - 3"},MATCH(MAX(COUNTIF('OG Hospitalisation Details'!G2241:G4583,{"tier - 1","tier - 2","tier - 3"})),COUNTIF('OG Hospitalisation Details'!G2241:G4583,{"tier - 1","tier - 2","tier - 3"}),0))</f>
        <v>tier - 1</v>
      </c>
      <c r="J106" s="7" t="str" cm="1">
        <f t="array" ref="J106">INDEX({"tier - 1","tier - 2","tier - 3"},MATCH(MAX(COUNTIF('OG Hospitalisation Details'!H2241:H4583,{"tier - 1","tier - 2","tier - 3"})),COUNTIF('OG Hospitalisation Details'!H2241:H4583,{"tier - 1","tier - 2","tier - 3"}),0))</f>
        <v>tier - 3</v>
      </c>
      <c r="K106" s="7" t="str">
        <f>IF('OG Hospitalisation Details'!I2241="?","Unknown",'OG Hospitalisation Details'!I2241)</f>
        <v>R1011</v>
      </c>
      <c r="L106" s="14">
        <f t="shared" si="5"/>
        <v>37</v>
      </c>
    </row>
    <row r="107" spans="1:12" x14ac:dyDescent="0.25">
      <c r="A107" s="7" t="s">
        <v>2268</v>
      </c>
      <c r="B107" s="7">
        <f t="shared" si="3"/>
        <v>105</v>
      </c>
      <c r="C107" s="7">
        <f>IF('OG Hospitalisation Details'!B2240="?",ROUND(AVERAGE('OG Hospitalisation Details'!$B$2:$B$2344),0),'OG Hospitalisation Details'!B2240)</f>
        <v>1983</v>
      </c>
      <c r="D107" s="7" t="str">
        <f>IF('OG Hospitalisation Details'!C2240="?","Sep",'OG Hospitalisation Details'!C2240)</f>
        <v>Oct</v>
      </c>
      <c r="E107" s="7">
        <v>14</v>
      </c>
      <c r="F107" s="13">
        <f t="shared" si="4"/>
        <v>30603</v>
      </c>
      <c r="G107" s="7">
        <v>2</v>
      </c>
      <c r="H107" s="16">
        <v>40103.89</v>
      </c>
      <c r="I107" s="7" t="str" cm="1">
        <f t="array" ref="I107">INDEX({"tier - 1","tier - 2","tier - 3"},MATCH(MAX(COUNTIF('OG Hospitalisation Details'!G2240:G4582,{"tier - 1","tier - 2","tier - 3"})),COUNTIF('OG Hospitalisation Details'!G2240:G4582,{"tier - 1","tier - 2","tier - 3"}),0))</f>
        <v>tier - 1</v>
      </c>
      <c r="J107" s="7" t="str" cm="1">
        <f t="array" ref="J107">INDEX({"tier - 1","tier - 2","tier - 3"},MATCH(MAX(COUNTIF('OG Hospitalisation Details'!H2240:H4582,{"tier - 1","tier - 2","tier - 3"})),COUNTIF('OG Hospitalisation Details'!H2240:H4582,{"tier - 1","tier - 2","tier - 3"}),0))</f>
        <v>tier - 3</v>
      </c>
      <c r="K107" s="7" t="str">
        <f>IF('OG Hospitalisation Details'!I2240="?","Unknown",'OG Hospitalisation Details'!I2240)</f>
        <v>R1011</v>
      </c>
      <c r="L107" s="14">
        <f t="shared" si="5"/>
        <v>39</v>
      </c>
    </row>
    <row r="108" spans="1:12" x14ac:dyDescent="0.25">
      <c r="A108" s="7" t="s">
        <v>2267</v>
      </c>
      <c r="B108" s="7">
        <f t="shared" si="3"/>
        <v>106</v>
      </c>
      <c r="C108" s="7">
        <f>IF('OG Hospitalisation Details'!B2239="?",ROUND(AVERAGE('OG Hospitalisation Details'!$B$2:$B$2344),0),'OG Hospitalisation Details'!B2239)</f>
        <v>1966</v>
      </c>
      <c r="D108" s="7" t="str">
        <f>IF('OG Hospitalisation Details'!C2239="?","Sep",'OG Hospitalisation Details'!C2239)</f>
        <v>Aug</v>
      </c>
      <c r="E108" s="7">
        <v>12</v>
      </c>
      <c r="F108" s="13">
        <f t="shared" si="4"/>
        <v>24331</v>
      </c>
      <c r="G108" s="7">
        <v>0</v>
      </c>
      <c r="H108" s="16">
        <v>40069.440000000002</v>
      </c>
      <c r="I108" s="7" t="str" cm="1">
        <f t="array" ref="I108">INDEX({"tier - 1","tier - 2","tier - 3"},MATCH(MAX(COUNTIF('OG Hospitalisation Details'!G2239:G4581,{"tier - 1","tier - 2","tier - 3"})),COUNTIF('OG Hospitalisation Details'!G2239:G4581,{"tier - 1","tier - 2","tier - 3"}),0))</f>
        <v>tier - 1</v>
      </c>
      <c r="J108" s="7" t="str" cm="1">
        <f t="array" ref="J108">INDEX({"tier - 1","tier - 2","tier - 3"},MATCH(MAX(COUNTIF('OG Hospitalisation Details'!H2239:H4581,{"tier - 1","tier - 2","tier - 3"})),COUNTIF('OG Hospitalisation Details'!H2239:H4581,{"tier - 1","tier - 2","tier - 3"}),0))</f>
        <v>tier - 3</v>
      </c>
      <c r="K108" s="7" t="str">
        <f>IF('OG Hospitalisation Details'!I2239="?","Unknown",'OG Hospitalisation Details'!I2239)</f>
        <v>R1011</v>
      </c>
      <c r="L108" s="14">
        <f t="shared" si="5"/>
        <v>56</v>
      </c>
    </row>
    <row r="109" spans="1:12" x14ac:dyDescent="0.25">
      <c r="A109" s="7" t="s">
        <v>2266</v>
      </c>
      <c r="B109" s="7">
        <f t="shared" si="3"/>
        <v>107</v>
      </c>
      <c r="C109" s="7">
        <f>IF('OG Hospitalisation Details'!B2238="?",ROUND(AVERAGE('OG Hospitalisation Details'!$B$2:$B$2344),0),'OG Hospitalisation Details'!B2238)</f>
        <v>1978</v>
      </c>
      <c r="D109" s="7" t="str">
        <f>IF('OG Hospitalisation Details'!C2238="?","Sep",'OG Hospitalisation Details'!C2238)</f>
        <v>Dec</v>
      </c>
      <c r="E109" s="7">
        <v>20</v>
      </c>
      <c r="F109" s="13">
        <f t="shared" si="4"/>
        <v>28844</v>
      </c>
      <c r="G109" s="7">
        <v>2</v>
      </c>
      <c r="H109" s="16">
        <v>40054.730000000003</v>
      </c>
      <c r="I109" s="7" t="str" cm="1">
        <f t="array" ref="I109">INDEX({"tier - 1","tier - 2","tier - 3"},MATCH(MAX(COUNTIF('OG Hospitalisation Details'!G2238:G4580,{"tier - 1","tier - 2","tier - 3"})),COUNTIF('OG Hospitalisation Details'!G2238:G4580,{"tier - 1","tier - 2","tier - 3"}),0))</f>
        <v>tier - 1</v>
      </c>
      <c r="J109" s="7" t="str" cm="1">
        <f t="array" ref="J109">INDEX({"tier - 1","tier - 2","tier - 3"},MATCH(MAX(COUNTIF('OG Hospitalisation Details'!H2238:H4580,{"tier - 1","tier - 2","tier - 3"})),COUNTIF('OG Hospitalisation Details'!H2238:H4580,{"tier - 1","tier - 2","tier - 3"}),0))</f>
        <v>tier - 3</v>
      </c>
      <c r="K109" s="7" t="str">
        <f>IF('OG Hospitalisation Details'!I2238="?","Unknown",'OG Hospitalisation Details'!I2238)</f>
        <v>R1011</v>
      </c>
      <c r="L109" s="14">
        <f t="shared" si="5"/>
        <v>44</v>
      </c>
    </row>
    <row r="110" spans="1:12" x14ac:dyDescent="0.25">
      <c r="A110" s="7" t="s">
        <v>2265</v>
      </c>
      <c r="B110" s="7">
        <f t="shared" si="3"/>
        <v>108</v>
      </c>
      <c r="C110" s="7">
        <f>IF('OG Hospitalisation Details'!B2237="?",ROUND(AVERAGE('OG Hospitalisation Details'!$B$2:$B$2344),0),'OG Hospitalisation Details'!B2237)</f>
        <v>1982</v>
      </c>
      <c r="D110" s="7" t="str">
        <f>IF('OG Hospitalisation Details'!C2237="?","Sep",'OG Hospitalisation Details'!C2237)</f>
        <v>Dec</v>
      </c>
      <c r="E110" s="7">
        <v>25</v>
      </c>
      <c r="F110" s="13">
        <f t="shared" si="4"/>
        <v>30310</v>
      </c>
      <c r="G110" s="7">
        <v>2</v>
      </c>
      <c r="H110" s="16">
        <v>40003.33</v>
      </c>
      <c r="I110" s="7" t="str" cm="1">
        <f t="array" ref="I110">INDEX({"tier - 1","tier - 2","tier - 3"},MATCH(MAX(COUNTIF('OG Hospitalisation Details'!G2237:G4579,{"tier - 1","tier - 2","tier - 3"})),COUNTIF('OG Hospitalisation Details'!G2237:G4579,{"tier - 1","tier - 2","tier - 3"}),0))</f>
        <v>tier - 1</v>
      </c>
      <c r="J110" s="7" t="str" cm="1">
        <f t="array" ref="J110">INDEX({"tier - 1","tier - 2","tier - 3"},MATCH(MAX(COUNTIF('OG Hospitalisation Details'!H2237:H4579,{"tier - 1","tier - 2","tier - 3"})),COUNTIF('OG Hospitalisation Details'!H2237:H4579,{"tier - 1","tier - 2","tier - 3"}),0))</f>
        <v>tier - 3</v>
      </c>
      <c r="K110" s="7" t="str">
        <f>IF('OG Hospitalisation Details'!I2237="?","Unknown",'OG Hospitalisation Details'!I2237)</f>
        <v>R1012</v>
      </c>
      <c r="L110" s="14">
        <f t="shared" si="5"/>
        <v>40</v>
      </c>
    </row>
    <row r="111" spans="1:12" x14ac:dyDescent="0.25">
      <c r="A111" s="7" t="s">
        <v>2264</v>
      </c>
      <c r="B111" s="7">
        <f t="shared" si="3"/>
        <v>109</v>
      </c>
      <c r="C111" s="7">
        <f>IF('OG Hospitalisation Details'!B2236="?",ROUND(AVERAGE('OG Hospitalisation Details'!$B$2:$B$2344),0),'OG Hospitalisation Details'!B2236)</f>
        <v>1987</v>
      </c>
      <c r="D111" s="7" t="str">
        <f>IF('OG Hospitalisation Details'!C2236="?","Sep",'OG Hospitalisation Details'!C2236)</f>
        <v>Aug</v>
      </c>
      <c r="E111" s="7">
        <v>8</v>
      </c>
      <c r="F111" s="13">
        <f t="shared" si="4"/>
        <v>31997</v>
      </c>
      <c r="G111" s="7">
        <v>3</v>
      </c>
      <c r="H111" s="16">
        <v>39983.43</v>
      </c>
      <c r="I111" s="7" t="str" cm="1">
        <f t="array" ref="I111">INDEX({"tier - 1","tier - 2","tier - 3"},MATCH(MAX(COUNTIF('OG Hospitalisation Details'!G2236:G4578,{"tier - 1","tier - 2","tier - 3"})),COUNTIF('OG Hospitalisation Details'!G2236:G4578,{"tier - 1","tier - 2","tier - 3"}),0))</f>
        <v>tier - 1</v>
      </c>
      <c r="J111" s="7" t="str" cm="1">
        <f t="array" ref="J111">INDEX({"tier - 1","tier - 2","tier - 3"},MATCH(MAX(COUNTIF('OG Hospitalisation Details'!H2236:H4578,{"tier - 1","tier - 2","tier - 3"})),COUNTIF('OG Hospitalisation Details'!H2236:H4578,{"tier - 1","tier - 2","tier - 3"}),0))</f>
        <v>tier - 3</v>
      </c>
      <c r="K111" s="7" t="str">
        <f>IF('OG Hospitalisation Details'!I2236="?","Unknown",'OG Hospitalisation Details'!I2236)</f>
        <v>R1012</v>
      </c>
      <c r="L111" s="14">
        <f t="shared" si="5"/>
        <v>35</v>
      </c>
    </row>
    <row r="112" spans="1:12" x14ac:dyDescent="0.25">
      <c r="A112" s="7" t="s">
        <v>2263</v>
      </c>
      <c r="B112" s="7">
        <f t="shared" ref="B112:B175" si="6">VALUE(SUBSTITUTE(A112,"Id",""))</f>
        <v>110</v>
      </c>
      <c r="C112" s="7">
        <f>IF('OG Hospitalisation Details'!B2235="?",ROUND(AVERAGE('OG Hospitalisation Details'!$B$2:$B$2344),0),'OG Hospitalisation Details'!B2235)</f>
        <v>1975</v>
      </c>
      <c r="D112" s="7" t="str">
        <f>IF('OG Hospitalisation Details'!C2235="?","Sep",'OG Hospitalisation Details'!C2235)</f>
        <v>Dec</v>
      </c>
      <c r="E112" s="7">
        <v>2</v>
      </c>
      <c r="F112" s="13">
        <f t="shared" si="4"/>
        <v>27730</v>
      </c>
      <c r="G112" s="7">
        <v>1</v>
      </c>
      <c r="H112" s="16">
        <v>39963.120000000003</v>
      </c>
      <c r="I112" s="7" t="str" cm="1">
        <f t="array" ref="I112">INDEX({"tier - 1","tier - 2","tier - 3"},MATCH(MAX(COUNTIF('OG Hospitalisation Details'!G2235:G4577,{"tier - 1","tier - 2","tier - 3"})),COUNTIF('OG Hospitalisation Details'!G2235:G4577,{"tier - 1","tier - 2","tier - 3"}),0))</f>
        <v>tier - 1</v>
      </c>
      <c r="J112" s="7" t="str" cm="1">
        <f t="array" ref="J112">INDEX({"tier - 1","tier - 2","tier - 3"},MATCH(MAX(COUNTIF('OG Hospitalisation Details'!H2235:H4577,{"tier - 1","tier - 2","tier - 3"})),COUNTIF('OG Hospitalisation Details'!H2235:H4577,{"tier - 1","tier - 2","tier - 3"}),0))</f>
        <v>tier - 3</v>
      </c>
      <c r="K112" s="7" t="str">
        <f>IF('OG Hospitalisation Details'!I2235="?","Unknown",'OG Hospitalisation Details'!I2235)</f>
        <v>R1011</v>
      </c>
      <c r="L112" s="14">
        <f t="shared" si="5"/>
        <v>47</v>
      </c>
    </row>
    <row r="113" spans="1:12" x14ac:dyDescent="0.25">
      <c r="A113" s="7" t="s">
        <v>2262</v>
      </c>
      <c r="B113" s="7">
        <f t="shared" si="6"/>
        <v>111</v>
      </c>
      <c r="C113" s="7">
        <f>IF('OG Hospitalisation Details'!B2234="?",ROUND(AVERAGE('OG Hospitalisation Details'!$B$2:$B$2344),0),'OG Hospitalisation Details'!B2234)</f>
        <v>1985</v>
      </c>
      <c r="D113" s="7" t="str">
        <f>IF('OG Hospitalisation Details'!C2234="?","Sep",'OG Hospitalisation Details'!C2234)</f>
        <v>Aug</v>
      </c>
      <c r="E113" s="7">
        <v>22</v>
      </c>
      <c r="F113" s="13">
        <f t="shared" si="4"/>
        <v>31281</v>
      </c>
      <c r="G113" s="7">
        <v>1</v>
      </c>
      <c r="H113" s="16">
        <v>39871.699999999997</v>
      </c>
      <c r="I113" s="7" t="str" cm="1">
        <f t="array" ref="I113">INDEX({"tier - 1","tier - 2","tier - 3"},MATCH(MAX(COUNTIF('OG Hospitalisation Details'!G2234:G4576,{"tier - 1","tier - 2","tier - 3"})),COUNTIF('OG Hospitalisation Details'!G2234:G4576,{"tier - 1","tier - 2","tier - 3"}),0))</f>
        <v>tier - 1</v>
      </c>
      <c r="J113" s="7" t="str" cm="1">
        <f t="array" ref="J113">INDEX({"tier - 1","tier - 2","tier - 3"},MATCH(MAX(COUNTIF('OG Hospitalisation Details'!H2234:H4576,{"tier - 1","tier - 2","tier - 3"})),COUNTIF('OG Hospitalisation Details'!H2234:H4576,{"tier - 1","tier - 2","tier - 3"}),0))</f>
        <v>tier - 3</v>
      </c>
      <c r="K113" s="7" t="str">
        <f>IF('OG Hospitalisation Details'!I2234="?","Unknown",'OG Hospitalisation Details'!I2234)</f>
        <v>R1013</v>
      </c>
      <c r="L113" s="14">
        <f t="shared" si="5"/>
        <v>37</v>
      </c>
    </row>
    <row r="114" spans="1:12" x14ac:dyDescent="0.25">
      <c r="A114" s="7" t="s">
        <v>2261</v>
      </c>
      <c r="B114" s="7">
        <f t="shared" si="6"/>
        <v>112</v>
      </c>
      <c r="C114" s="7">
        <f>IF('OG Hospitalisation Details'!B2233="?",ROUND(AVERAGE('OG Hospitalisation Details'!$B$2:$B$2344),0),'OG Hospitalisation Details'!B2233)</f>
        <v>1983</v>
      </c>
      <c r="D114" s="7" t="str">
        <f>IF('OG Hospitalisation Details'!C2233="?","Sep",'OG Hospitalisation Details'!C2233)</f>
        <v>Jun</v>
      </c>
      <c r="E114" s="7">
        <v>1</v>
      </c>
      <c r="F114" s="13">
        <f t="shared" si="4"/>
        <v>30468</v>
      </c>
      <c r="G114" s="7">
        <v>3</v>
      </c>
      <c r="H114" s="16">
        <v>39865.699999999997</v>
      </c>
      <c r="I114" s="7" t="str" cm="1">
        <f t="array" ref="I114">INDEX({"tier - 1","tier - 2","tier - 3"},MATCH(MAX(COUNTIF('OG Hospitalisation Details'!G2233:G4575,{"tier - 1","tier - 2","tier - 3"})),COUNTIF('OG Hospitalisation Details'!G2233:G4575,{"tier - 1","tier - 2","tier - 3"}),0))</f>
        <v>tier - 1</v>
      </c>
      <c r="J114" s="7" t="str" cm="1">
        <f t="array" ref="J114">INDEX({"tier - 1","tier - 2","tier - 3"},MATCH(MAX(COUNTIF('OG Hospitalisation Details'!H2233:H4575,{"tier - 1","tier - 2","tier - 3"})),COUNTIF('OG Hospitalisation Details'!H2233:H4575,{"tier - 1","tier - 2","tier - 3"}),0))</f>
        <v>tier - 3</v>
      </c>
      <c r="K114" s="7" t="str">
        <f>IF('OG Hospitalisation Details'!I2233="?","Unknown",'OG Hospitalisation Details'!I2233)</f>
        <v>R1011</v>
      </c>
      <c r="L114" s="14">
        <f t="shared" si="5"/>
        <v>40</v>
      </c>
    </row>
    <row r="115" spans="1:12" x14ac:dyDescent="0.25">
      <c r="A115" s="7" t="s">
        <v>2260</v>
      </c>
      <c r="B115" s="7">
        <f t="shared" si="6"/>
        <v>113</v>
      </c>
      <c r="C115" s="7">
        <f>IF('OG Hospitalisation Details'!B2232="?",ROUND(AVERAGE('OG Hospitalisation Details'!$B$2:$B$2344),0),'OG Hospitalisation Details'!B2232)</f>
        <v>1985</v>
      </c>
      <c r="D115" s="7" t="str">
        <f>IF('OG Hospitalisation Details'!C2232="?","Sep",'OG Hospitalisation Details'!C2232)</f>
        <v>Jul</v>
      </c>
      <c r="E115" s="7">
        <v>17</v>
      </c>
      <c r="F115" s="13">
        <f t="shared" si="4"/>
        <v>31245</v>
      </c>
      <c r="G115" s="7">
        <v>2</v>
      </c>
      <c r="H115" s="16">
        <v>39836.519999999997</v>
      </c>
      <c r="I115" s="7" t="str" cm="1">
        <f t="array" ref="I115">INDEX({"tier - 1","tier - 2","tier - 3"},MATCH(MAX(COUNTIF('OG Hospitalisation Details'!G2232:G4574,{"tier - 1","tier - 2","tier - 3"})),COUNTIF('OG Hospitalisation Details'!G2232:G4574,{"tier - 1","tier - 2","tier - 3"}),0))</f>
        <v>tier - 1</v>
      </c>
      <c r="J115" s="7" t="str" cm="1">
        <f t="array" ref="J115">INDEX({"tier - 1","tier - 2","tier - 3"},MATCH(MAX(COUNTIF('OG Hospitalisation Details'!H2232:H4574,{"tier - 1","tier - 2","tier - 3"})),COUNTIF('OG Hospitalisation Details'!H2232:H4574,{"tier - 1","tier - 2","tier - 3"}),0))</f>
        <v>tier - 3</v>
      </c>
      <c r="K115" s="7" t="str">
        <f>IF('OG Hospitalisation Details'!I2232="?","Unknown",'OG Hospitalisation Details'!I2232)</f>
        <v>R1011</v>
      </c>
      <c r="L115" s="14">
        <f t="shared" si="5"/>
        <v>37</v>
      </c>
    </row>
    <row r="116" spans="1:12" x14ac:dyDescent="0.25">
      <c r="A116" s="7" t="s">
        <v>2259</v>
      </c>
      <c r="B116" s="7">
        <f t="shared" si="6"/>
        <v>114</v>
      </c>
      <c r="C116" s="7">
        <f>IF('OG Hospitalisation Details'!B2231="?",ROUND(AVERAGE('OG Hospitalisation Details'!$B$2:$B$2344),0),'OG Hospitalisation Details'!B2231)</f>
        <v>1987</v>
      </c>
      <c r="D116" s="7" t="str">
        <f>IF('OG Hospitalisation Details'!C2231="?","Sep",'OG Hospitalisation Details'!C2231)</f>
        <v>Jul</v>
      </c>
      <c r="E116" s="7">
        <v>24</v>
      </c>
      <c r="F116" s="13">
        <f t="shared" si="4"/>
        <v>31982</v>
      </c>
      <c r="G116" s="7">
        <v>1</v>
      </c>
      <c r="H116" s="16">
        <v>39774.28</v>
      </c>
      <c r="I116" s="7" t="str" cm="1">
        <f t="array" ref="I116">INDEX({"tier - 1","tier - 2","tier - 3"},MATCH(MAX(COUNTIF('OG Hospitalisation Details'!G2231:G4573,{"tier - 1","tier - 2","tier - 3"})),COUNTIF('OG Hospitalisation Details'!G2231:G4573,{"tier - 1","tier - 2","tier - 3"}),0))</f>
        <v>tier - 1</v>
      </c>
      <c r="J116" s="7" t="str" cm="1">
        <f t="array" ref="J116">INDEX({"tier - 1","tier - 2","tier - 3"},MATCH(MAX(COUNTIF('OG Hospitalisation Details'!H2231:H4573,{"tier - 1","tier - 2","tier - 3"})),COUNTIF('OG Hospitalisation Details'!H2231:H4573,{"tier - 1","tier - 2","tier - 3"}),0))</f>
        <v>tier - 3</v>
      </c>
      <c r="K116" s="7" t="str">
        <f>IF('OG Hospitalisation Details'!I2231="?","Unknown",'OG Hospitalisation Details'!I2231)</f>
        <v>R1014</v>
      </c>
      <c r="L116" s="14">
        <f t="shared" si="5"/>
        <v>35</v>
      </c>
    </row>
    <row r="117" spans="1:12" x14ac:dyDescent="0.25">
      <c r="A117" s="7" t="s">
        <v>2258</v>
      </c>
      <c r="B117" s="7">
        <f t="shared" si="6"/>
        <v>115</v>
      </c>
      <c r="C117" s="7">
        <f>IF('OG Hospitalisation Details'!B2230="?",ROUND(AVERAGE('OG Hospitalisation Details'!$B$2:$B$2344),0),'OG Hospitalisation Details'!B2230)</f>
        <v>1973</v>
      </c>
      <c r="D117" s="7" t="str">
        <f>IF('OG Hospitalisation Details'!C2230="?","Sep",'OG Hospitalisation Details'!C2230)</f>
        <v>Dec</v>
      </c>
      <c r="E117" s="7">
        <v>17</v>
      </c>
      <c r="F117" s="13">
        <f t="shared" si="4"/>
        <v>27015</v>
      </c>
      <c r="G117" s="7">
        <v>0</v>
      </c>
      <c r="H117" s="16">
        <v>39727.61</v>
      </c>
      <c r="I117" s="7" t="str" cm="1">
        <f t="array" ref="I117">INDEX({"tier - 1","tier - 2","tier - 3"},MATCH(MAX(COUNTIF('OG Hospitalisation Details'!G2230:G4572,{"tier - 1","tier - 2","tier - 3"})),COUNTIF('OG Hospitalisation Details'!G2230:G4572,{"tier - 1","tier - 2","tier - 3"}),0))</f>
        <v>tier - 1</v>
      </c>
      <c r="J117" s="7" t="str" cm="1">
        <f t="array" ref="J117">INDEX({"tier - 1","tier - 2","tier - 3"},MATCH(MAX(COUNTIF('OG Hospitalisation Details'!H2230:H4572,{"tier - 1","tier - 2","tier - 3"})),COUNTIF('OG Hospitalisation Details'!H2230:H4572,{"tier - 1","tier - 2","tier - 3"}),0))</f>
        <v>tier - 3</v>
      </c>
      <c r="K117" s="7" t="str">
        <f>IF('OG Hospitalisation Details'!I2230="?","Unknown",'OG Hospitalisation Details'!I2230)</f>
        <v>R1011</v>
      </c>
      <c r="L117" s="14">
        <f t="shared" si="5"/>
        <v>49</v>
      </c>
    </row>
    <row r="118" spans="1:12" x14ac:dyDescent="0.25">
      <c r="A118" s="7" t="s">
        <v>2257</v>
      </c>
      <c r="B118" s="7">
        <f t="shared" si="6"/>
        <v>116</v>
      </c>
      <c r="C118" s="7">
        <f>IF('OG Hospitalisation Details'!B2229="?",ROUND(AVERAGE('OG Hospitalisation Details'!$B$2:$B$2344),0),'OG Hospitalisation Details'!B2229)</f>
        <v>1977</v>
      </c>
      <c r="D118" s="7" t="str">
        <f>IF('OG Hospitalisation Details'!C2229="?","Sep",'OG Hospitalisation Details'!C2229)</f>
        <v>Aug</v>
      </c>
      <c r="E118" s="7">
        <v>12</v>
      </c>
      <c r="F118" s="13">
        <f t="shared" si="4"/>
        <v>28349</v>
      </c>
      <c r="G118" s="7">
        <v>1</v>
      </c>
      <c r="H118" s="16">
        <v>39725.519999999997</v>
      </c>
      <c r="I118" s="7" t="str" cm="1">
        <f t="array" ref="I118">INDEX({"tier - 1","tier - 2","tier - 3"},MATCH(MAX(COUNTIF('OG Hospitalisation Details'!G2229:G4571,{"tier - 1","tier - 2","tier - 3"})),COUNTIF('OG Hospitalisation Details'!G2229:G4571,{"tier - 1","tier - 2","tier - 3"}),0))</f>
        <v>tier - 1</v>
      </c>
      <c r="J118" s="7" t="str" cm="1">
        <f t="array" ref="J118">INDEX({"tier - 1","tier - 2","tier - 3"},MATCH(MAX(COUNTIF('OG Hospitalisation Details'!H2229:H4571,{"tier - 1","tier - 2","tier - 3"})),COUNTIF('OG Hospitalisation Details'!H2229:H4571,{"tier - 1","tier - 2","tier - 3"}),0))</f>
        <v>tier - 3</v>
      </c>
      <c r="K118" s="7" t="str">
        <f>IF('OG Hospitalisation Details'!I2229="?","Unknown",'OG Hospitalisation Details'!I2229)</f>
        <v>R1012</v>
      </c>
      <c r="L118" s="14">
        <f t="shared" si="5"/>
        <v>45</v>
      </c>
    </row>
    <row r="119" spans="1:12" x14ac:dyDescent="0.25">
      <c r="A119" s="7" t="s">
        <v>2256</v>
      </c>
      <c r="B119" s="7">
        <f t="shared" si="6"/>
        <v>117</v>
      </c>
      <c r="C119" s="7">
        <f>IF('OG Hospitalisation Details'!B2228="?",ROUND(AVERAGE('OG Hospitalisation Details'!$B$2:$B$2344),0),'OG Hospitalisation Details'!B2228)</f>
        <v>2003</v>
      </c>
      <c r="D119" s="7" t="str">
        <f>IF('OG Hospitalisation Details'!C2228="?","Sep",'OG Hospitalisation Details'!C2228)</f>
        <v>Jul</v>
      </c>
      <c r="E119" s="7">
        <v>16</v>
      </c>
      <c r="F119" s="13">
        <f t="shared" si="4"/>
        <v>37818</v>
      </c>
      <c r="G119" s="7">
        <v>0</v>
      </c>
      <c r="H119" s="16">
        <v>39722.75</v>
      </c>
      <c r="I119" s="7" t="str" cm="1">
        <f t="array" ref="I119">INDEX({"tier - 1","tier - 2","tier - 3"},MATCH(MAX(COUNTIF('OG Hospitalisation Details'!G2228:G4570,{"tier - 1","tier - 2","tier - 3"})),COUNTIF('OG Hospitalisation Details'!G2228:G4570,{"tier - 1","tier - 2","tier - 3"}),0))</f>
        <v>tier - 1</v>
      </c>
      <c r="J119" s="7" t="str" cm="1">
        <f t="array" ref="J119">INDEX({"tier - 1","tier - 2","tier - 3"},MATCH(MAX(COUNTIF('OG Hospitalisation Details'!H2228:H4570,{"tier - 1","tier - 2","tier - 3"})),COUNTIF('OG Hospitalisation Details'!H2228:H4570,{"tier - 1","tier - 2","tier - 3"}),0))</f>
        <v>tier - 3</v>
      </c>
      <c r="K119" s="7" t="str">
        <f>IF('OG Hospitalisation Details'!I2228="?","Unknown",'OG Hospitalisation Details'!I2228)</f>
        <v>R1013</v>
      </c>
      <c r="L119" s="14">
        <f t="shared" si="5"/>
        <v>19</v>
      </c>
    </row>
    <row r="120" spans="1:12" x14ac:dyDescent="0.25">
      <c r="A120" s="7" t="s">
        <v>2255</v>
      </c>
      <c r="B120" s="7">
        <f t="shared" si="6"/>
        <v>118</v>
      </c>
      <c r="C120" s="7">
        <f>IF('OG Hospitalisation Details'!B2227="?",ROUND(AVERAGE('OG Hospitalisation Details'!$B$2:$B$2344),0),'OG Hospitalisation Details'!B2227)</f>
        <v>1968</v>
      </c>
      <c r="D120" s="7" t="str">
        <f>IF('OG Hospitalisation Details'!C2227="?","Sep",'OG Hospitalisation Details'!C2227)</f>
        <v>Sep</v>
      </c>
      <c r="E120" s="7">
        <v>29</v>
      </c>
      <c r="F120" s="13">
        <f t="shared" si="4"/>
        <v>25110</v>
      </c>
      <c r="G120" s="7">
        <v>0</v>
      </c>
      <c r="H120" s="16">
        <v>39721.93</v>
      </c>
      <c r="I120" s="7" t="str" cm="1">
        <f t="array" ref="I120">INDEX({"tier - 1","tier - 2","tier - 3"},MATCH(MAX(COUNTIF('OG Hospitalisation Details'!G2227:G4569,{"tier - 1","tier - 2","tier - 3"})),COUNTIF('OG Hospitalisation Details'!G2227:G4569,{"tier - 1","tier - 2","tier - 3"}),0))</f>
        <v>tier - 1</v>
      </c>
      <c r="J120" s="7" t="str" cm="1">
        <f t="array" ref="J120">INDEX({"tier - 1","tier - 2","tier - 3"},MATCH(MAX(COUNTIF('OG Hospitalisation Details'!H2227:H4569,{"tier - 1","tier - 2","tier - 3"})),COUNTIF('OG Hospitalisation Details'!H2227:H4569,{"tier - 1","tier - 2","tier - 3"}),0))</f>
        <v>tier - 3</v>
      </c>
      <c r="K120" s="7" t="str">
        <f>IF('OG Hospitalisation Details'!I2227="?","Unknown",'OG Hospitalisation Details'!I2227)</f>
        <v>R1011</v>
      </c>
      <c r="L120" s="14">
        <f t="shared" si="5"/>
        <v>54</v>
      </c>
    </row>
    <row r="121" spans="1:12" x14ac:dyDescent="0.25">
      <c r="A121" s="7" t="s">
        <v>2254</v>
      </c>
      <c r="B121" s="7">
        <f t="shared" si="6"/>
        <v>119</v>
      </c>
      <c r="C121" s="7">
        <f>IF('OG Hospitalisation Details'!B2226="?",ROUND(AVERAGE('OG Hospitalisation Details'!$B$2:$B$2344),0),'OG Hospitalisation Details'!B2226)</f>
        <v>1977</v>
      </c>
      <c r="D121" s="7" t="str">
        <f>IF('OG Hospitalisation Details'!C2226="?","Sep",'OG Hospitalisation Details'!C2226)</f>
        <v>Dec</v>
      </c>
      <c r="E121" s="7">
        <v>17</v>
      </c>
      <c r="F121" s="13">
        <f t="shared" si="4"/>
        <v>28476</v>
      </c>
      <c r="G121" s="7">
        <v>2</v>
      </c>
      <c r="H121" s="16">
        <v>39670.44</v>
      </c>
      <c r="I121" s="7" t="str" cm="1">
        <f t="array" ref="I121">INDEX({"tier - 1","tier - 2","tier - 3"},MATCH(MAX(COUNTIF('OG Hospitalisation Details'!G2226:G4568,{"tier - 1","tier - 2","tier - 3"})),COUNTIF('OG Hospitalisation Details'!G2226:G4568,{"tier - 1","tier - 2","tier - 3"}),0))</f>
        <v>tier - 1</v>
      </c>
      <c r="J121" s="7" t="str" cm="1">
        <f t="array" ref="J121">INDEX({"tier - 1","tier - 2","tier - 3"},MATCH(MAX(COUNTIF('OG Hospitalisation Details'!H2226:H4568,{"tier - 1","tier - 2","tier - 3"})),COUNTIF('OG Hospitalisation Details'!H2226:H4568,{"tier - 1","tier - 2","tier - 3"}),0))</f>
        <v>tier - 3</v>
      </c>
      <c r="K121" s="7" t="str">
        <f>IF('OG Hospitalisation Details'!I2226="?","Unknown",'OG Hospitalisation Details'!I2226)</f>
        <v>R1012</v>
      </c>
      <c r="L121" s="14">
        <f t="shared" si="5"/>
        <v>45</v>
      </c>
    </row>
    <row r="122" spans="1:12" x14ac:dyDescent="0.25">
      <c r="A122" s="7" t="s">
        <v>2253</v>
      </c>
      <c r="B122" s="7">
        <f t="shared" si="6"/>
        <v>120</v>
      </c>
      <c r="C122" s="7">
        <f>IF('OG Hospitalisation Details'!B2225="?",ROUND(AVERAGE('OG Hospitalisation Details'!$B$2:$B$2344),0),'OG Hospitalisation Details'!B2225)</f>
        <v>1995</v>
      </c>
      <c r="D122" s="7" t="str">
        <f>IF('OG Hospitalisation Details'!C2225="?","Sep",'OG Hospitalisation Details'!C2225)</f>
        <v>Aug</v>
      </c>
      <c r="E122" s="7">
        <v>7</v>
      </c>
      <c r="F122" s="13">
        <f t="shared" si="4"/>
        <v>34918</v>
      </c>
      <c r="G122" s="7">
        <v>0</v>
      </c>
      <c r="H122" s="16">
        <v>39611.760000000002</v>
      </c>
      <c r="I122" s="7" t="str" cm="1">
        <f t="array" ref="I122">INDEX({"tier - 1","tier - 2","tier - 3"},MATCH(MAX(COUNTIF('OG Hospitalisation Details'!G2225:G4567,{"tier - 1","tier - 2","tier - 3"})),COUNTIF('OG Hospitalisation Details'!G2225:G4567,{"tier - 1","tier - 2","tier - 3"}),0))</f>
        <v>tier - 1</v>
      </c>
      <c r="J122" s="7" t="str" cm="1">
        <f t="array" ref="J122">INDEX({"tier - 1","tier - 2","tier - 3"},MATCH(MAX(COUNTIF('OG Hospitalisation Details'!H2225:H4567,{"tier - 1","tier - 2","tier - 3"})),COUNTIF('OG Hospitalisation Details'!H2225:H4567,{"tier - 1","tier - 2","tier - 3"}),0))</f>
        <v>tier - 3</v>
      </c>
      <c r="K122" s="7" t="str">
        <f>IF('OG Hospitalisation Details'!I2225="?","Unknown",'OG Hospitalisation Details'!I2225)</f>
        <v>R1013</v>
      </c>
      <c r="L122" s="14">
        <f t="shared" si="5"/>
        <v>27</v>
      </c>
    </row>
    <row r="123" spans="1:12" x14ac:dyDescent="0.25">
      <c r="A123" s="7" t="s">
        <v>2252</v>
      </c>
      <c r="B123" s="7">
        <f t="shared" si="6"/>
        <v>121</v>
      </c>
      <c r="C123" s="7">
        <f>IF('OG Hospitalisation Details'!B2224="?",ROUND(AVERAGE('OG Hospitalisation Details'!$B$2:$B$2344),0),'OG Hospitalisation Details'!B2224)</f>
        <v>1981</v>
      </c>
      <c r="D123" s="7" t="str">
        <f>IF('OG Hospitalisation Details'!C2224="?","Sep",'OG Hospitalisation Details'!C2224)</f>
        <v>Jul</v>
      </c>
      <c r="E123" s="7">
        <v>5</v>
      </c>
      <c r="F123" s="13">
        <f t="shared" si="4"/>
        <v>29772</v>
      </c>
      <c r="G123" s="7">
        <v>3</v>
      </c>
      <c r="H123" s="16">
        <v>39597.410000000003</v>
      </c>
      <c r="I123" s="7" t="str" cm="1">
        <f t="array" ref="I123">INDEX({"tier - 1","tier - 2","tier - 3"},MATCH(MAX(COUNTIF('OG Hospitalisation Details'!G2224:G4566,{"tier - 1","tier - 2","tier - 3"})),COUNTIF('OG Hospitalisation Details'!G2224:G4566,{"tier - 1","tier - 2","tier - 3"}),0))</f>
        <v>tier - 1</v>
      </c>
      <c r="J123" s="7" t="str" cm="1">
        <f t="array" ref="J123">INDEX({"tier - 1","tier - 2","tier - 3"},MATCH(MAX(COUNTIF('OG Hospitalisation Details'!H2224:H4566,{"tier - 1","tier - 2","tier - 3"})),COUNTIF('OG Hospitalisation Details'!H2224:H4566,{"tier - 1","tier - 2","tier - 3"}),0))</f>
        <v>tier - 3</v>
      </c>
      <c r="K123" s="7" t="str">
        <f>IF('OG Hospitalisation Details'!I2224="?","Unknown",'OG Hospitalisation Details'!I2224)</f>
        <v>R1017</v>
      </c>
      <c r="L123" s="14">
        <f t="shared" si="5"/>
        <v>41</v>
      </c>
    </row>
    <row r="124" spans="1:12" x14ac:dyDescent="0.25">
      <c r="A124" s="7" t="s">
        <v>2251</v>
      </c>
      <c r="B124" s="7">
        <f t="shared" si="6"/>
        <v>122</v>
      </c>
      <c r="C124" s="7">
        <f>IF('OG Hospitalisation Details'!B2223="?",ROUND(AVERAGE('OG Hospitalisation Details'!$B$2:$B$2344),0),'OG Hospitalisation Details'!B2223)</f>
        <v>1978</v>
      </c>
      <c r="D124" s="7" t="str">
        <f>IF('OG Hospitalisation Details'!C2223="?","Sep",'OG Hospitalisation Details'!C2223)</f>
        <v>Jul</v>
      </c>
      <c r="E124" s="7">
        <v>12</v>
      </c>
      <c r="F124" s="13">
        <f t="shared" si="4"/>
        <v>28683</v>
      </c>
      <c r="G124" s="7">
        <v>1</v>
      </c>
      <c r="H124" s="16">
        <v>39556.49</v>
      </c>
      <c r="I124" s="7" t="str" cm="1">
        <f t="array" ref="I124">INDEX({"tier - 1","tier - 2","tier - 3"},MATCH(MAX(COUNTIF('OG Hospitalisation Details'!G2223:G4565,{"tier - 1","tier - 2","tier - 3"})),COUNTIF('OG Hospitalisation Details'!G2223:G4565,{"tier - 1","tier - 2","tier - 3"}),0))</f>
        <v>tier - 1</v>
      </c>
      <c r="J124" s="7" t="str" cm="1">
        <f t="array" ref="J124">INDEX({"tier - 1","tier - 2","tier - 3"},MATCH(MAX(COUNTIF('OG Hospitalisation Details'!H2223:H4565,{"tier - 1","tier - 2","tier - 3"})),COUNTIF('OG Hospitalisation Details'!H2223:H4565,{"tier - 1","tier - 2","tier - 3"}),0))</f>
        <v>tier - 2</v>
      </c>
      <c r="K124" s="7" t="str">
        <f>IF('OG Hospitalisation Details'!I2223="?","Unknown",'OG Hospitalisation Details'!I2223)</f>
        <v>R1015</v>
      </c>
      <c r="L124" s="14">
        <f t="shared" si="5"/>
        <v>44</v>
      </c>
    </row>
    <row r="125" spans="1:12" x14ac:dyDescent="0.25">
      <c r="A125" s="7" t="s">
        <v>2250</v>
      </c>
      <c r="B125" s="7">
        <f t="shared" si="6"/>
        <v>123</v>
      </c>
      <c r="C125" s="7">
        <f>IF('OG Hospitalisation Details'!B2222="?",ROUND(AVERAGE('OG Hospitalisation Details'!$B$2:$B$2344),0),'OG Hospitalisation Details'!B2222)</f>
        <v>1966</v>
      </c>
      <c r="D125" s="7" t="str">
        <f>IF('OG Hospitalisation Details'!C2222="?","Sep",'OG Hospitalisation Details'!C2222)</f>
        <v>Jun</v>
      </c>
      <c r="E125" s="7">
        <v>24</v>
      </c>
      <c r="F125" s="13">
        <f t="shared" si="4"/>
        <v>24282</v>
      </c>
      <c r="G125" s="7">
        <v>0</v>
      </c>
      <c r="H125" s="16">
        <v>39396.86</v>
      </c>
      <c r="I125" s="7" t="str" cm="1">
        <f t="array" ref="I125">INDEX({"tier - 1","tier - 2","tier - 3"},MATCH(MAX(COUNTIF('OG Hospitalisation Details'!G2222:G4564,{"tier - 1","tier - 2","tier - 3"})),COUNTIF('OG Hospitalisation Details'!G2222:G4564,{"tier - 1","tier - 2","tier - 3"}),0))</f>
        <v>tier - 1</v>
      </c>
      <c r="J125" s="7" t="str" cm="1">
        <f t="array" ref="J125">INDEX({"tier - 1","tier - 2","tier - 3"},MATCH(MAX(COUNTIF('OG Hospitalisation Details'!H2222:H4564,{"tier - 1","tier - 2","tier - 3"})),COUNTIF('OG Hospitalisation Details'!H2222:H4564,{"tier - 1","tier - 2","tier - 3"}),0))</f>
        <v>tier - 2</v>
      </c>
      <c r="K125" s="7" t="str">
        <f>IF('OG Hospitalisation Details'!I2222="?","Unknown",'OG Hospitalisation Details'!I2222)</f>
        <v>R1011</v>
      </c>
      <c r="L125" s="14">
        <f t="shared" si="5"/>
        <v>56</v>
      </c>
    </row>
    <row r="126" spans="1:12" x14ac:dyDescent="0.25">
      <c r="A126" s="7" t="s">
        <v>2249</v>
      </c>
      <c r="B126" s="7">
        <f t="shared" si="6"/>
        <v>124</v>
      </c>
      <c r="C126" s="7">
        <f>IF('OG Hospitalisation Details'!B2221="?",ROUND(AVERAGE('OG Hospitalisation Details'!$B$2:$B$2344),0),'OG Hospitalisation Details'!B2221)</f>
        <v>1978</v>
      </c>
      <c r="D126" s="7" t="str">
        <f>IF('OG Hospitalisation Details'!C2221="?","Sep",'OG Hospitalisation Details'!C2221)</f>
        <v>Aug</v>
      </c>
      <c r="E126" s="7">
        <v>5</v>
      </c>
      <c r="F126" s="13">
        <f t="shared" si="4"/>
        <v>28707</v>
      </c>
      <c r="G126" s="7">
        <v>2</v>
      </c>
      <c r="H126" s="16">
        <v>39352.6</v>
      </c>
      <c r="I126" s="7" t="str" cm="1">
        <f t="array" ref="I126">INDEX({"tier - 1","tier - 2","tier - 3"},MATCH(MAX(COUNTIF('OG Hospitalisation Details'!G2221:G4563,{"tier - 1","tier - 2","tier - 3"})),COUNTIF('OG Hospitalisation Details'!G2221:G4563,{"tier - 1","tier - 2","tier - 3"}),0))</f>
        <v>tier - 1</v>
      </c>
      <c r="J126" s="7" t="str" cm="1">
        <f t="array" ref="J126">INDEX({"tier - 1","tier - 2","tier - 3"},MATCH(MAX(COUNTIF('OG Hospitalisation Details'!H2221:H4563,{"tier - 1","tier - 2","tier - 3"})),COUNTIF('OG Hospitalisation Details'!H2221:H4563,{"tier - 1","tier - 2","tier - 3"}),0))</f>
        <v>tier - 2</v>
      </c>
      <c r="K126" s="7" t="str">
        <f>IF('OG Hospitalisation Details'!I2221="?","Unknown",'OG Hospitalisation Details'!I2221)</f>
        <v>R1011</v>
      </c>
      <c r="L126" s="14">
        <f t="shared" si="5"/>
        <v>44</v>
      </c>
    </row>
    <row r="127" spans="1:12" x14ac:dyDescent="0.25">
      <c r="A127" s="7" t="s">
        <v>2248</v>
      </c>
      <c r="B127" s="7">
        <f t="shared" si="6"/>
        <v>125</v>
      </c>
      <c r="C127" s="7">
        <f>IF('OG Hospitalisation Details'!B2220="?",ROUND(AVERAGE('OG Hospitalisation Details'!$B$2:$B$2344),0),'OG Hospitalisation Details'!B2220)</f>
        <v>1982</v>
      </c>
      <c r="D127" s="7" t="str">
        <f>IF('OG Hospitalisation Details'!C2220="?","Sep",'OG Hospitalisation Details'!C2220)</f>
        <v>Aug</v>
      </c>
      <c r="E127" s="7">
        <v>16</v>
      </c>
      <c r="F127" s="13">
        <f t="shared" si="4"/>
        <v>30179</v>
      </c>
      <c r="G127" s="7">
        <v>3</v>
      </c>
      <c r="H127" s="16">
        <v>39315.279999999999</v>
      </c>
      <c r="I127" s="7" t="str" cm="1">
        <f t="array" ref="I127">INDEX({"tier - 1","tier - 2","tier - 3"},MATCH(MAX(COUNTIF('OG Hospitalisation Details'!G2220:G4562,{"tier - 1","tier - 2","tier - 3"})),COUNTIF('OG Hospitalisation Details'!G2220:G4562,{"tier - 1","tier - 2","tier - 3"}),0))</f>
        <v>tier - 1</v>
      </c>
      <c r="J127" s="7" t="str" cm="1">
        <f t="array" ref="J127">INDEX({"tier - 1","tier - 2","tier - 3"},MATCH(MAX(COUNTIF('OG Hospitalisation Details'!H2220:H4562,{"tier - 1","tier - 2","tier - 3"})),COUNTIF('OG Hospitalisation Details'!H2220:H4562,{"tier - 1","tier - 2","tier - 3"}),0))</f>
        <v>tier - 3</v>
      </c>
      <c r="K127" s="7" t="str">
        <f>IF('OG Hospitalisation Details'!I2220="?","Unknown",'OG Hospitalisation Details'!I2220)</f>
        <v>R1011</v>
      </c>
      <c r="L127" s="14">
        <f t="shared" si="5"/>
        <v>40</v>
      </c>
    </row>
    <row r="128" spans="1:12" x14ac:dyDescent="0.25">
      <c r="A128" s="7" t="s">
        <v>2247</v>
      </c>
      <c r="B128" s="7">
        <f t="shared" si="6"/>
        <v>126</v>
      </c>
      <c r="C128" s="7">
        <f>IF('OG Hospitalisation Details'!B2219="?",ROUND(AVERAGE('OG Hospitalisation Details'!$B$2:$B$2344),0),'OG Hospitalisation Details'!B2219)</f>
        <v>1992</v>
      </c>
      <c r="D128" s="7" t="str">
        <f>IF('OG Hospitalisation Details'!C2219="?","Sep",'OG Hospitalisation Details'!C2219)</f>
        <v>Nov</v>
      </c>
      <c r="E128" s="7">
        <v>30</v>
      </c>
      <c r="F128" s="13">
        <f t="shared" si="4"/>
        <v>33938</v>
      </c>
      <c r="G128" s="7">
        <v>2</v>
      </c>
      <c r="H128" s="16">
        <v>39241.440000000002</v>
      </c>
      <c r="I128" s="7" t="str" cm="1">
        <f t="array" ref="I128">INDEX({"tier - 1","tier - 2","tier - 3"},MATCH(MAX(COUNTIF('OG Hospitalisation Details'!G2219:G4561,{"tier - 1","tier - 2","tier - 3"})),COUNTIF('OG Hospitalisation Details'!G2219:G4561,{"tier - 1","tier - 2","tier - 3"}),0))</f>
        <v>tier - 1</v>
      </c>
      <c r="J128" s="7" t="str" cm="1">
        <f t="array" ref="J128">INDEX({"tier - 1","tier - 2","tier - 3"},MATCH(MAX(COUNTIF('OG Hospitalisation Details'!H2219:H4561,{"tier - 1","tier - 2","tier - 3"})),COUNTIF('OG Hospitalisation Details'!H2219:H4561,{"tier - 1","tier - 2","tier - 3"}),0))</f>
        <v>tier - 3</v>
      </c>
      <c r="K128" s="7" t="str">
        <f>IF('OG Hospitalisation Details'!I2219="?","Unknown",'OG Hospitalisation Details'!I2219)</f>
        <v>R1011</v>
      </c>
      <c r="L128" s="14">
        <f t="shared" si="5"/>
        <v>30</v>
      </c>
    </row>
    <row r="129" spans="1:12" x14ac:dyDescent="0.25">
      <c r="A129" s="7" t="s">
        <v>2246</v>
      </c>
      <c r="B129" s="7">
        <f t="shared" si="6"/>
        <v>127</v>
      </c>
      <c r="C129" s="7">
        <f>IF('OG Hospitalisation Details'!B2218="?",ROUND(AVERAGE('OG Hospitalisation Details'!$B$2:$B$2344),0),'OG Hospitalisation Details'!B2218)</f>
        <v>1962</v>
      </c>
      <c r="D129" s="7" t="str">
        <f>IF('OG Hospitalisation Details'!C2218="?","Sep",'OG Hospitalisation Details'!C2218)</f>
        <v>Jul</v>
      </c>
      <c r="E129" s="7">
        <v>7</v>
      </c>
      <c r="F129" s="13">
        <f t="shared" si="4"/>
        <v>22834</v>
      </c>
      <c r="G129" s="7">
        <v>0</v>
      </c>
      <c r="H129" s="16">
        <v>39221.120000000003</v>
      </c>
      <c r="I129" s="7" t="str" cm="1">
        <f t="array" ref="I129">INDEX({"tier - 1","tier - 2","tier - 3"},MATCH(MAX(COUNTIF('OG Hospitalisation Details'!G2218:G4560,{"tier - 1","tier - 2","tier - 3"})),COUNTIF('OG Hospitalisation Details'!G2218:G4560,{"tier - 1","tier - 2","tier - 3"}),0))</f>
        <v>tier - 1</v>
      </c>
      <c r="J129" s="7" t="str" cm="1">
        <f t="array" ref="J129">INDEX({"tier - 1","tier - 2","tier - 3"},MATCH(MAX(COUNTIF('OG Hospitalisation Details'!H2218:H4560,{"tier - 1","tier - 2","tier - 3"})),COUNTIF('OG Hospitalisation Details'!H2218:H4560,{"tier - 1","tier - 2","tier - 3"}),0))</f>
        <v>tier - 3</v>
      </c>
      <c r="K129" s="7" t="str">
        <f>IF('OG Hospitalisation Details'!I2218="?","Unknown",'OG Hospitalisation Details'!I2218)</f>
        <v>R1011</v>
      </c>
      <c r="L129" s="14">
        <f t="shared" si="5"/>
        <v>60</v>
      </c>
    </row>
    <row r="130" spans="1:12" x14ac:dyDescent="0.25">
      <c r="A130" s="7" t="s">
        <v>2245</v>
      </c>
      <c r="B130" s="7">
        <f t="shared" si="6"/>
        <v>128</v>
      </c>
      <c r="C130" s="7">
        <f>IF('OG Hospitalisation Details'!B2217="?",ROUND(AVERAGE('OG Hospitalisation Details'!$B$2:$B$2344),0),'OG Hospitalisation Details'!B2217)</f>
        <v>1982</v>
      </c>
      <c r="D130" s="7" t="str">
        <f>IF('OG Hospitalisation Details'!C2217="?","Sep",'OG Hospitalisation Details'!C2217)</f>
        <v>Aug</v>
      </c>
      <c r="E130" s="7">
        <v>4</v>
      </c>
      <c r="F130" s="13">
        <f t="shared" ref="F130:F193" si="7">DATE(C130,MONTH(1&amp;D130),E130)</f>
        <v>30167</v>
      </c>
      <c r="G130" s="7">
        <v>1</v>
      </c>
      <c r="H130" s="16">
        <v>39125.33</v>
      </c>
      <c r="I130" s="7" t="str" cm="1">
        <f t="array" ref="I130">INDEX({"tier - 1","tier - 2","tier - 3"},MATCH(MAX(COUNTIF('OG Hospitalisation Details'!G2217:G4559,{"tier - 1","tier - 2","tier - 3"})),COUNTIF('OG Hospitalisation Details'!G2217:G4559,{"tier - 1","tier - 2","tier - 3"}),0))</f>
        <v>tier - 1</v>
      </c>
      <c r="J130" s="7" t="str" cm="1">
        <f t="array" ref="J130">INDEX({"tier - 1","tier - 2","tier - 3"},MATCH(MAX(COUNTIF('OG Hospitalisation Details'!H2217:H4559,{"tier - 1","tier - 2","tier - 3"})),COUNTIF('OG Hospitalisation Details'!H2217:H4559,{"tier - 1","tier - 2","tier - 3"}),0))</f>
        <v>tier - 3</v>
      </c>
      <c r="K130" s="7" t="str">
        <f>IF('OG Hospitalisation Details'!I2217="?","Unknown",'OG Hospitalisation Details'!I2217)</f>
        <v>R1016</v>
      </c>
      <c r="L130" s="14">
        <f t="shared" ref="L130:L193" si="8">DATEDIF(F130,DATE(2023,6,8),"Y")</f>
        <v>40</v>
      </c>
    </row>
    <row r="131" spans="1:12" x14ac:dyDescent="0.25">
      <c r="A131" s="7" t="s">
        <v>2244</v>
      </c>
      <c r="B131" s="7">
        <f t="shared" si="6"/>
        <v>129</v>
      </c>
      <c r="C131" s="7">
        <f>IF('OG Hospitalisation Details'!B2216="?",ROUND(AVERAGE('OG Hospitalisation Details'!$B$2:$B$2344),0),'OG Hospitalisation Details'!B2216)</f>
        <v>1985</v>
      </c>
      <c r="D131" s="7" t="str">
        <f>IF('OG Hospitalisation Details'!C2216="?","Sep",'OG Hospitalisation Details'!C2216)</f>
        <v>Sep</v>
      </c>
      <c r="E131" s="7">
        <v>20</v>
      </c>
      <c r="F131" s="13">
        <f t="shared" si="7"/>
        <v>31310</v>
      </c>
      <c r="G131" s="7">
        <v>1</v>
      </c>
      <c r="H131" s="16">
        <v>39047.29</v>
      </c>
      <c r="I131" s="7" t="str" cm="1">
        <f t="array" ref="I131">INDEX({"tier - 1","tier - 2","tier - 3"},MATCH(MAX(COUNTIF('OG Hospitalisation Details'!G2216:G4558,{"tier - 1","tier - 2","tier - 3"})),COUNTIF('OG Hospitalisation Details'!G2216:G4558,{"tier - 1","tier - 2","tier - 3"}),0))</f>
        <v>tier - 1</v>
      </c>
      <c r="J131" s="7" t="str" cm="1">
        <f t="array" ref="J131">INDEX({"tier - 1","tier - 2","tier - 3"},MATCH(MAX(COUNTIF('OG Hospitalisation Details'!H2216:H4558,{"tier - 1","tier - 2","tier - 3"})),COUNTIF('OG Hospitalisation Details'!H2216:H4558,{"tier - 1","tier - 2","tier - 3"}),0))</f>
        <v>tier - 3</v>
      </c>
      <c r="K131" s="7" t="str">
        <f>IF('OG Hospitalisation Details'!I2216="?","Unknown",'OG Hospitalisation Details'!I2216)</f>
        <v>R1017</v>
      </c>
      <c r="L131" s="14">
        <f t="shared" si="8"/>
        <v>37</v>
      </c>
    </row>
    <row r="132" spans="1:12" x14ac:dyDescent="0.25">
      <c r="A132" s="7" t="s">
        <v>2243</v>
      </c>
      <c r="B132" s="7">
        <f t="shared" si="6"/>
        <v>130</v>
      </c>
      <c r="C132" s="7">
        <f>IF('OG Hospitalisation Details'!B2215="?",ROUND(AVERAGE('OG Hospitalisation Details'!$B$2:$B$2344),0),'OG Hospitalisation Details'!B2215)</f>
        <v>1978</v>
      </c>
      <c r="D132" s="7" t="str">
        <f>IF('OG Hospitalisation Details'!C2215="?","Sep",'OG Hospitalisation Details'!C2215)</f>
        <v>Oct</v>
      </c>
      <c r="E132" s="7">
        <v>12</v>
      </c>
      <c r="F132" s="13">
        <f t="shared" si="7"/>
        <v>28775</v>
      </c>
      <c r="G132" s="7">
        <v>2</v>
      </c>
      <c r="H132" s="16">
        <v>38998.550000000003</v>
      </c>
      <c r="I132" s="7" t="str" cm="1">
        <f t="array" ref="I132">INDEX({"tier - 1","tier - 2","tier - 3"},MATCH(MAX(COUNTIF('OG Hospitalisation Details'!G2215:G4557,{"tier - 1","tier - 2","tier - 3"})),COUNTIF('OG Hospitalisation Details'!G2215:G4557,{"tier - 1","tier - 2","tier - 3"}),0))</f>
        <v>tier - 1</v>
      </c>
      <c r="J132" s="7" t="str" cm="1">
        <f t="array" ref="J132">INDEX({"tier - 1","tier - 2","tier - 3"},MATCH(MAX(COUNTIF('OG Hospitalisation Details'!H2215:H4557,{"tier - 1","tier - 2","tier - 3"})),COUNTIF('OG Hospitalisation Details'!H2215:H4557,{"tier - 1","tier - 2","tier - 3"}),0))</f>
        <v>tier - 3</v>
      </c>
      <c r="K132" s="7" t="str">
        <f>IF('OG Hospitalisation Details'!I2215="?","Unknown",'OG Hospitalisation Details'!I2215)</f>
        <v>R1011</v>
      </c>
      <c r="L132" s="14">
        <f t="shared" si="8"/>
        <v>44</v>
      </c>
    </row>
    <row r="133" spans="1:12" x14ac:dyDescent="0.25">
      <c r="A133" s="7" t="s">
        <v>2242</v>
      </c>
      <c r="B133" s="7">
        <f t="shared" si="6"/>
        <v>131</v>
      </c>
      <c r="C133" s="7">
        <f>IF('OG Hospitalisation Details'!B2214="?",ROUND(AVERAGE('OG Hospitalisation Details'!$B$2:$B$2344),0),'OG Hospitalisation Details'!B2214)</f>
        <v>1980</v>
      </c>
      <c r="D133" s="7" t="str">
        <f>IF('OG Hospitalisation Details'!C2214="?","Sep",'OG Hospitalisation Details'!C2214)</f>
        <v>Sep</v>
      </c>
      <c r="E133" s="7">
        <v>24</v>
      </c>
      <c r="F133" s="13">
        <f t="shared" si="7"/>
        <v>29488</v>
      </c>
      <c r="G133" s="7">
        <v>2</v>
      </c>
      <c r="H133" s="16">
        <v>38947.43</v>
      </c>
      <c r="I133" s="7" t="str" cm="1">
        <f t="array" ref="I133">INDEX({"tier - 1","tier - 2","tier - 3"},MATCH(MAX(COUNTIF('OG Hospitalisation Details'!G2214:G4556,{"tier - 1","tier - 2","tier - 3"})),COUNTIF('OG Hospitalisation Details'!G2214:G4556,{"tier - 1","tier - 2","tier - 3"}),0))</f>
        <v>tier - 1</v>
      </c>
      <c r="J133" s="7" t="str" cm="1">
        <f t="array" ref="J133">INDEX({"tier - 1","tier - 2","tier - 3"},MATCH(MAX(COUNTIF('OG Hospitalisation Details'!H2214:H4556,{"tier - 1","tier - 2","tier - 3"})),COUNTIF('OG Hospitalisation Details'!H2214:H4556,{"tier - 1","tier - 2","tier - 3"}),0))</f>
        <v>tier - 3</v>
      </c>
      <c r="K133" s="7" t="str">
        <f>IF('OG Hospitalisation Details'!I2214="?","Unknown",'OG Hospitalisation Details'!I2214)</f>
        <v>R1011</v>
      </c>
      <c r="L133" s="14">
        <f t="shared" si="8"/>
        <v>42</v>
      </c>
    </row>
    <row r="134" spans="1:12" x14ac:dyDescent="0.25">
      <c r="A134" s="7" t="s">
        <v>2241</v>
      </c>
      <c r="B134" s="7">
        <f t="shared" si="6"/>
        <v>132</v>
      </c>
      <c r="C134" s="7">
        <f>IF('OG Hospitalisation Details'!B2213="?",ROUND(AVERAGE('OG Hospitalisation Details'!$B$2:$B$2344),0),'OG Hospitalisation Details'!B2213)</f>
        <v>1976</v>
      </c>
      <c r="D134" s="7" t="str">
        <f>IF('OG Hospitalisation Details'!C2213="?","Sep",'OG Hospitalisation Details'!C2213)</f>
        <v>Dec</v>
      </c>
      <c r="E134" s="7">
        <v>15</v>
      </c>
      <c r="F134" s="13">
        <f t="shared" si="7"/>
        <v>28109</v>
      </c>
      <c r="G134" s="7">
        <v>2</v>
      </c>
      <c r="H134" s="16">
        <v>38932.559999999998</v>
      </c>
      <c r="I134" s="7" t="str" cm="1">
        <f t="array" ref="I134">INDEX({"tier - 1","tier - 2","tier - 3"},MATCH(MAX(COUNTIF('OG Hospitalisation Details'!G2213:G4555,{"tier - 1","tier - 2","tier - 3"})),COUNTIF('OG Hospitalisation Details'!G2213:G4555,{"tier - 1","tier - 2","tier - 3"}),0))</f>
        <v>tier - 1</v>
      </c>
      <c r="J134" s="7" t="str" cm="1">
        <f t="array" ref="J134">INDEX({"tier - 1","tier - 2","tier - 3"},MATCH(MAX(COUNTIF('OG Hospitalisation Details'!H2213:H4555,{"tier - 1","tier - 2","tier - 3"})),COUNTIF('OG Hospitalisation Details'!H2213:H4555,{"tier - 1","tier - 2","tier - 3"}),0))</f>
        <v>tier - 3</v>
      </c>
      <c r="K134" s="7" t="str">
        <f>IF('OG Hospitalisation Details'!I2213="?","Unknown",'OG Hospitalisation Details'!I2213)</f>
        <v>R1011</v>
      </c>
      <c r="L134" s="14">
        <f t="shared" si="8"/>
        <v>46</v>
      </c>
    </row>
    <row r="135" spans="1:12" x14ac:dyDescent="0.25">
      <c r="A135" s="7" t="s">
        <v>2240</v>
      </c>
      <c r="B135" s="7">
        <f t="shared" si="6"/>
        <v>133</v>
      </c>
      <c r="C135" s="7">
        <f>IF('OG Hospitalisation Details'!B2212="?",ROUND(AVERAGE('OG Hospitalisation Details'!$B$2:$B$2344),0),'OG Hospitalisation Details'!B2212)</f>
        <v>1987</v>
      </c>
      <c r="D135" s="7" t="str">
        <f>IF('OG Hospitalisation Details'!C2212="?","Sep",'OG Hospitalisation Details'!C2212)</f>
        <v>Jun</v>
      </c>
      <c r="E135" s="7">
        <v>16</v>
      </c>
      <c r="F135" s="13">
        <f t="shared" si="7"/>
        <v>31944</v>
      </c>
      <c r="G135" s="7">
        <v>3</v>
      </c>
      <c r="H135" s="16">
        <v>38924.04</v>
      </c>
      <c r="I135" s="7" t="str" cm="1">
        <f t="array" ref="I135">INDEX({"tier - 1","tier - 2","tier - 3"},MATCH(MAX(COUNTIF('OG Hospitalisation Details'!G2212:G4554,{"tier - 1","tier - 2","tier - 3"})),COUNTIF('OG Hospitalisation Details'!G2212:G4554,{"tier - 1","tier - 2","tier - 3"}),0))</f>
        <v>tier - 1</v>
      </c>
      <c r="J135" s="7" t="str" cm="1">
        <f t="array" ref="J135">INDEX({"tier - 1","tier - 2","tier - 3"},MATCH(MAX(COUNTIF('OG Hospitalisation Details'!H2212:H4554,{"tier - 1","tier - 2","tier - 3"})),COUNTIF('OG Hospitalisation Details'!H2212:H4554,{"tier - 1","tier - 2","tier - 3"}),0))</f>
        <v>tier - 3</v>
      </c>
      <c r="K135" s="7" t="str">
        <f>IF('OG Hospitalisation Details'!I2212="?","Unknown",'OG Hospitalisation Details'!I2212)</f>
        <v>R1011</v>
      </c>
      <c r="L135" s="14">
        <f t="shared" si="8"/>
        <v>35</v>
      </c>
    </row>
    <row r="136" spans="1:12" x14ac:dyDescent="0.25">
      <c r="A136" s="7" t="s">
        <v>2239</v>
      </c>
      <c r="B136" s="7">
        <f t="shared" si="6"/>
        <v>134</v>
      </c>
      <c r="C136" s="7">
        <f>IF('OG Hospitalisation Details'!B2211="?",ROUND(AVERAGE('OG Hospitalisation Details'!$B$2:$B$2344),0),'OG Hospitalisation Details'!B2211)</f>
        <v>1967</v>
      </c>
      <c r="D136" s="7" t="str">
        <f>IF('OG Hospitalisation Details'!C2211="?","Sep",'OG Hospitalisation Details'!C2211)</f>
        <v>Jul</v>
      </c>
      <c r="E136" s="7">
        <v>30</v>
      </c>
      <c r="F136" s="13">
        <f t="shared" si="7"/>
        <v>24683</v>
      </c>
      <c r="G136" s="7">
        <v>0</v>
      </c>
      <c r="H136" s="16">
        <v>38893.360000000001</v>
      </c>
      <c r="I136" s="7" t="str" cm="1">
        <f t="array" ref="I136">INDEX({"tier - 1","tier - 2","tier - 3"},MATCH(MAX(COUNTIF('OG Hospitalisation Details'!G2211:G4553,{"tier - 1","tier - 2","tier - 3"})),COUNTIF('OG Hospitalisation Details'!G2211:G4553,{"tier - 1","tier - 2","tier - 3"}),0))</f>
        <v>tier - 1</v>
      </c>
      <c r="J136" s="7" t="str" cm="1">
        <f t="array" ref="J136">INDEX({"tier - 1","tier - 2","tier - 3"},MATCH(MAX(COUNTIF('OG Hospitalisation Details'!H2211:H4553,{"tier - 1","tier - 2","tier - 3"})),COUNTIF('OG Hospitalisation Details'!H2211:H4553,{"tier - 1","tier - 2","tier - 3"}),0))</f>
        <v>tier - 3</v>
      </c>
      <c r="K136" s="7" t="str">
        <f>IF('OG Hospitalisation Details'!I2211="?","Unknown",'OG Hospitalisation Details'!I2211)</f>
        <v>R1011</v>
      </c>
      <c r="L136" s="14">
        <f t="shared" si="8"/>
        <v>55</v>
      </c>
    </row>
    <row r="137" spans="1:12" x14ac:dyDescent="0.25">
      <c r="A137" s="7" t="s">
        <v>2238</v>
      </c>
      <c r="B137" s="7">
        <f t="shared" si="6"/>
        <v>135</v>
      </c>
      <c r="C137" s="7">
        <f>IF('OG Hospitalisation Details'!B2210="?",ROUND(AVERAGE('OG Hospitalisation Details'!$B$2:$B$2344),0),'OG Hospitalisation Details'!B2210)</f>
        <v>1964</v>
      </c>
      <c r="D137" s="7" t="str">
        <f>IF('OG Hospitalisation Details'!C2210="?","Sep",'OG Hospitalisation Details'!C2210)</f>
        <v>Jun</v>
      </c>
      <c r="E137" s="7">
        <v>6</v>
      </c>
      <c r="F137" s="13">
        <f t="shared" si="7"/>
        <v>23534</v>
      </c>
      <c r="G137" s="7">
        <v>0</v>
      </c>
      <c r="H137" s="16">
        <v>38869.25</v>
      </c>
      <c r="I137" s="7" t="str" cm="1">
        <f t="array" ref="I137">INDEX({"tier - 1","tier - 2","tier - 3"},MATCH(MAX(COUNTIF('OG Hospitalisation Details'!G2210:G4552,{"tier - 1","tier - 2","tier - 3"})),COUNTIF('OG Hospitalisation Details'!G2210:G4552,{"tier - 1","tier - 2","tier - 3"}),0))</f>
        <v>tier - 1</v>
      </c>
      <c r="J137" s="7" t="str" cm="1">
        <f t="array" ref="J137">INDEX({"tier - 1","tier - 2","tier - 3"},MATCH(MAX(COUNTIF('OG Hospitalisation Details'!H2210:H4552,{"tier - 1","tier - 2","tier - 3"})),COUNTIF('OG Hospitalisation Details'!H2210:H4552,{"tier - 1","tier - 2","tier - 3"}),0))</f>
        <v>tier - 3</v>
      </c>
      <c r="K137" s="7" t="str">
        <f>IF('OG Hospitalisation Details'!I2210="?","Unknown",'OG Hospitalisation Details'!I2210)</f>
        <v>R1011</v>
      </c>
      <c r="L137" s="14">
        <f t="shared" si="8"/>
        <v>59</v>
      </c>
    </row>
    <row r="138" spans="1:12" x14ac:dyDescent="0.25">
      <c r="A138" s="7" t="s">
        <v>2237</v>
      </c>
      <c r="B138" s="7">
        <f t="shared" si="6"/>
        <v>136</v>
      </c>
      <c r="C138" s="7">
        <f>IF('OG Hospitalisation Details'!B2209="?",ROUND(AVERAGE('OG Hospitalisation Details'!$B$2:$B$2344),0),'OG Hospitalisation Details'!B2209)</f>
        <v>1979</v>
      </c>
      <c r="D138" s="7" t="str">
        <f>IF('OG Hospitalisation Details'!C2209="?","Sep",'OG Hospitalisation Details'!C2209)</f>
        <v>Dec</v>
      </c>
      <c r="E138" s="7">
        <v>3</v>
      </c>
      <c r="F138" s="13">
        <f t="shared" si="7"/>
        <v>29192</v>
      </c>
      <c r="G138" s="7">
        <v>2</v>
      </c>
      <c r="H138" s="16">
        <v>38836.980000000003</v>
      </c>
      <c r="I138" s="7" t="str" cm="1">
        <f t="array" ref="I138">INDEX({"tier - 1","tier - 2","tier - 3"},MATCH(MAX(COUNTIF('OG Hospitalisation Details'!G2209:G4551,{"tier - 1","tier - 2","tier - 3"})),COUNTIF('OG Hospitalisation Details'!G2209:G4551,{"tier - 1","tier - 2","tier - 3"}),0))</f>
        <v>tier - 1</v>
      </c>
      <c r="J138" s="7" t="str" cm="1">
        <f t="array" ref="J138">INDEX({"tier - 1","tier - 2","tier - 3"},MATCH(MAX(COUNTIF('OG Hospitalisation Details'!H2209:H4551,{"tier - 1","tier - 2","tier - 3"})),COUNTIF('OG Hospitalisation Details'!H2209:H4551,{"tier - 1","tier - 2","tier - 3"}),0))</f>
        <v>tier - 3</v>
      </c>
      <c r="K138" s="7" t="str">
        <f>IF('OG Hospitalisation Details'!I2209="?","Unknown",'OG Hospitalisation Details'!I2209)</f>
        <v>R1011</v>
      </c>
      <c r="L138" s="14">
        <f t="shared" si="8"/>
        <v>43</v>
      </c>
    </row>
    <row r="139" spans="1:12" x14ac:dyDescent="0.25">
      <c r="A139" s="7" t="s">
        <v>2236</v>
      </c>
      <c r="B139" s="7">
        <f t="shared" si="6"/>
        <v>137</v>
      </c>
      <c r="C139" s="7">
        <f>IF('OG Hospitalisation Details'!B2208="?",ROUND(AVERAGE('OG Hospitalisation Details'!$B$2:$B$2344),0),'OG Hospitalisation Details'!B2208)</f>
        <v>2004</v>
      </c>
      <c r="D139" s="7" t="str">
        <f>IF('OG Hospitalisation Details'!C2208="?","Sep",'OG Hospitalisation Details'!C2208)</f>
        <v>Dec</v>
      </c>
      <c r="E139" s="7">
        <v>5</v>
      </c>
      <c r="F139" s="13">
        <f t="shared" si="7"/>
        <v>38326</v>
      </c>
      <c r="G139" s="7">
        <v>0</v>
      </c>
      <c r="H139" s="16">
        <v>38792.69</v>
      </c>
      <c r="I139" s="7" t="str" cm="1">
        <f t="array" ref="I139">INDEX({"tier - 1","tier - 2","tier - 3"},MATCH(MAX(COUNTIF('OG Hospitalisation Details'!G2208:G4550,{"tier - 1","tier - 2","tier - 3"})),COUNTIF('OG Hospitalisation Details'!G2208:G4550,{"tier - 1","tier - 2","tier - 3"}),0))</f>
        <v>tier - 1</v>
      </c>
      <c r="J139" s="7" t="str" cm="1">
        <f t="array" ref="J139">INDEX({"tier - 1","tier - 2","tier - 3"},MATCH(MAX(COUNTIF('OG Hospitalisation Details'!H2208:H4550,{"tier - 1","tier - 2","tier - 3"})),COUNTIF('OG Hospitalisation Details'!H2208:H4550,{"tier - 1","tier - 2","tier - 3"}),0))</f>
        <v>tier - 3</v>
      </c>
      <c r="K139" s="7" t="str">
        <f>IF('OG Hospitalisation Details'!I2208="?","Unknown",'OG Hospitalisation Details'!I2208)</f>
        <v>R1013</v>
      </c>
      <c r="L139" s="14">
        <f t="shared" si="8"/>
        <v>18</v>
      </c>
    </row>
    <row r="140" spans="1:12" x14ac:dyDescent="0.25">
      <c r="A140" s="7" t="s">
        <v>2235</v>
      </c>
      <c r="B140" s="7">
        <f t="shared" si="6"/>
        <v>138</v>
      </c>
      <c r="C140" s="7">
        <f>IF('OG Hospitalisation Details'!B2207="?",ROUND(AVERAGE('OG Hospitalisation Details'!$B$2:$B$2344),0),'OG Hospitalisation Details'!B2207)</f>
        <v>1991</v>
      </c>
      <c r="D140" s="7" t="str">
        <f>IF('OG Hospitalisation Details'!C2207="?","Sep",'OG Hospitalisation Details'!C2207)</f>
        <v>Nov</v>
      </c>
      <c r="E140" s="7">
        <v>8</v>
      </c>
      <c r="F140" s="13">
        <f t="shared" si="7"/>
        <v>33550</v>
      </c>
      <c r="G140" s="7">
        <v>3</v>
      </c>
      <c r="H140" s="16">
        <v>38746.36</v>
      </c>
      <c r="I140" s="7" t="str" cm="1">
        <f t="array" ref="I140">INDEX({"tier - 1","tier - 2","tier - 3"},MATCH(MAX(COUNTIF('OG Hospitalisation Details'!G2207:G4549,{"tier - 1","tier - 2","tier - 3"})),COUNTIF('OG Hospitalisation Details'!G2207:G4549,{"tier - 1","tier - 2","tier - 3"}),0))</f>
        <v>tier - 1</v>
      </c>
      <c r="J140" s="7" t="str" cm="1">
        <f t="array" ref="J140">INDEX({"tier - 1","tier - 2","tier - 3"},MATCH(MAX(COUNTIF('OG Hospitalisation Details'!H2207:H4549,{"tier - 1","tier - 2","tier - 3"})),COUNTIF('OG Hospitalisation Details'!H2207:H4549,{"tier - 1","tier - 2","tier - 3"}),0))</f>
        <v>tier - 2</v>
      </c>
      <c r="K140" s="7" t="str">
        <f>IF('OG Hospitalisation Details'!I2207="?","Unknown",'OG Hospitalisation Details'!I2207)</f>
        <v>R1012</v>
      </c>
      <c r="L140" s="14">
        <f t="shared" si="8"/>
        <v>31</v>
      </c>
    </row>
    <row r="141" spans="1:12" x14ac:dyDescent="0.25">
      <c r="A141" s="7" t="s">
        <v>2234</v>
      </c>
      <c r="B141" s="7">
        <f t="shared" si="6"/>
        <v>139</v>
      </c>
      <c r="C141" s="7">
        <f>IF('OG Hospitalisation Details'!B2206="?",ROUND(AVERAGE('OG Hospitalisation Details'!$B$2:$B$2344),0),'OG Hospitalisation Details'!B2206)</f>
        <v>1976</v>
      </c>
      <c r="D141" s="7" t="str">
        <f>IF('OG Hospitalisation Details'!C2206="?","Sep",'OG Hospitalisation Details'!C2206)</f>
        <v>Jun</v>
      </c>
      <c r="E141" s="7">
        <v>15</v>
      </c>
      <c r="F141" s="13">
        <f t="shared" si="7"/>
        <v>27926</v>
      </c>
      <c r="G141" s="7">
        <v>2</v>
      </c>
      <c r="H141" s="16">
        <v>38740.120000000003</v>
      </c>
      <c r="I141" s="7" t="str" cm="1">
        <f t="array" ref="I141">INDEX({"tier - 1","tier - 2","tier - 3"},MATCH(MAX(COUNTIF('OG Hospitalisation Details'!G2206:G4548,{"tier - 1","tier - 2","tier - 3"})),COUNTIF('OG Hospitalisation Details'!G2206:G4548,{"tier - 1","tier - 2","tier - 3"}),0))</f>
        <v>tier - 1</v>
      </c>
      <c r="J141" s="7" t="str" cm="1">
        <f t="array" ref="J141">INDEX({"tier - 1","tier - 2","tier - 3"},MATCH(MAX(COUNTIF('OG Hospitalisation Details'!H2206:H4548,{"tier - 1","tier - 2","tier - 3"})),COUNTIF('OG Hospitalisation Details'!H2206:H4548,{"tier - 1","tier - 2","tier - 3"}),0))</f>
        <v>tier - 2</v>
      </c>
      <c r="K141" s="7" t="str">
        <f>IF('OG Hospitalisation Details'!I2206="?","Unknown",'OG Hospitalisation Details'!I2206)</f>
        <v>R1012</v>
      </c>
      <c r="L141" s="14">
        <f t="shared" si="8"/>
        <v>46</v>
      </c>
    </row>
    <row r="142" spans="1:12" x14ac:dyDescent="0.25">
      <c r="A142" s="7" t="s">
        <v>2233</v>
      </c>
      <c r="B142" s="7">
        <f t="shared" si="6"/>
        <v>140</v>
      </c>
      <c r="C142" s="7">
        <f>IF('OG Hospitalisation Details'!B2205="?",ROUND(AVERAGE('OG Hospitalisation Details'!$B$2:$B$2344),0),'OG Hospitalisation Details'!B2205)</f>
        <v>1991</v>
      </c>
      <c r="D142" s="7" t="str">
        <f>IF('OG Hospitalisation Details'!C2205="?","Sep",'OG Hospitalisation Details'!C2205)</f>
        <v>Nov</v>
      </c>
      <c r="E142" s="7">
        <v>2</v>
      </c>
      <c r="F142" s="13">
        <f t="shared" si="7"/>
        <v>33544</v>
      </c>
      <c r="G142" s="7">
        <v>2</v>
      </c>
      <c r="H142" s="16">
        <v>38711</v>
      </c>
      <c r="I142" s="7" t="str" cm="1">
        <f t="array" ref="I142">INDEX({"tier - 1","tier - 2","tier - 3"},MATCH(MAX(COUNTIF('OG Hospitalisation Details'!G2205:G4547,{"tier - 1","tier - 2","tier - 3"})),COUNTIF('OG Hospitalisation Details'!G2205:G4547,{"tier - 1","tier - 2","tier - 3"}),0))</f>
        <v>tier - 1</v>
      </c>
      <c r="J142" s="7" t="str" cm="1">
        <f t="array" ref="J142">INDEX({"tier - 1","tier - 2","tier - 3"},MATCH(MAX(COUNTIF('OG Hospitalisation Details'!H2205:H4547,{"tier - 1","tier - 2","tier - 3"})),COUNTIF('OG Hospitalisation Details'!H2205:H4547,{"tier - 1","tier - 2","tier - 3"}),0))</f>
        <v>tier - 2</v>
      </c>
      <c r="K142" s="7" t="str">
        <f>IF('OG Hospitalisation Details'!I2205="?","Unknown",'OG Hospitalisation Details'!I2205)</f>
        <v>R1011</v>
      </c>
      <c r="L142" s="14">
        <f t="shared" si="8"/>
        <v>31</v>
      </c>
    </row>
    <row r="143" spans="1:12" x14ac:dyDescent="0.25">
      <c r="A143" s="7" t="s">
        <v>2232</v>
      </c>
      <c r="B143" s="7">
        <f t="shared" si="6"/>
        <v>141</v>
      </c>
      <c r="C143" s="7">
        <f>IF('OG Hospitalisation Details'!B2203="?",ROUND(AVERAGE('OG Hospitalisation Details'!$B$2:$B$2344),0),'OG Hospitalisation Details'!B2203)</f>
        <v>1986</v>
      </c>
      <c r="D143" s="7" t="str">
        <f>IF('OG Hospitalisation Details'!C2203="?","Sep",'OG Hospitalisation Details'!C2203)</f>
        <v>Jul</v>
      </c>
      <c r="E143" s="7">
        <v>20</v>
      </c>
      <c r="F143" s="13">
        <f t="shared" si="7"/>
        <v>31613</v>
      </c>
      <c r="G143" s="7">
        <v>1</v>
      </c>
      <c r="H143" s="16">
        <v>38709.18</v>
      </c>
      <c r="I143" s="7" t="str" cm="1">
        <f t="array" ref="I143">INDEX({"tier - 1","tier - 2","tier - 3"},MATCH(MAX(COUNTIF('OG Hospitalisation Details'!G2203:G4545,{"tier - 1","tier - 2","tier - 3"})),COUNTIF('OG Hospitalisation Details'!G2203:G4545,{"tier - 1","tier - 2","tier - 3"}),0))</f>
        <v>tier - 1</v>
      </c>
      <c r="J143" s="7" t="str" cm="1">
        <f t="array" ref="J143">INDEX({"tier - 1","tier - 2","tier - 3"},MATCH(MAX(COUNTIF('OG Hospitalisation Details'!H2203:H4545,{"tier - 1","tier - 2","tier - 3"})),COUNTIF('OG Hospitalisation Details'!H2203:H4545,{"tier - 1","tier - 2","tier - 3"}),0))</f>
        <v>tier - 2</v>
      </c>
      <c r="K143" s="7" t="str">
        <f>IF('OG Hospitalisation Details'!I2203="?","Unknown",'OG Hospitalisation Details'!I2203)</f>
        <v>R1013</v>
      </c>
      <c r="L143" s="14">
        <f t="shared" si="8"/>
        <v>36</v>
      </c>
    </row>
    <row r="144" spans="1:12" x14ac:dyDescent="0.25">
      <c r="A144" s="7" t="s">
        <v>2231</v>
      </c>
      <c r="B144" s="7">
        <f t="shared" si="6"/>
        <v>142</v>
      </c>
      <c r="C144" s="7">
        <f>IF('OG Hospitalisation Details'!B2202="?",ROUND(AVERAGE('OG Hospitalisation Details'!$B$2:$B$2344),0),'OG Hospitalisation Details'!B2202)</f>
        <v>1990</v>
      </c>
      <c r="D144" s="7" t="str">
        <f>IF('OG Hospitalisation Details'!C2202="?","Sep",'OG Hospitalisation Details'!C2202)</f>
        <v>Jul</v>
      </c>
      <c r="E144" s="7">
        <v>13</v>
      </c>
      <c r="F144" s="13">
        <f t="shared" si="7"/>
        <v>33067</v>
      </c>
      <c r="G144" s="7">
        <v>3</v>
      </c>
      <c r="H144" s="16">
        <v>38652.089999999997</v>
      </c>
      <c r="I144" s="7" t="str" cm="1">
        <f t="array" ref="I144">INDEX({"tier - 1","tier - 2","tier - 3"},MATCH(MAX(COUNTIF('OG Hospitalisation Details'!G2202:G4544,{"tier - 1","tier - 2","tier - 3"})),COUNTIF('OG Hospitalisation Details'!G2202:G4544,{"tier - 1","tier - 2","tier - 3"}),0))</f>
        <v>tier - 1</v>
      </c>
      <c r="J144" s="7" t="str" cm="1">
        <f t="array" ref="J144">INDEX({"tier - 1","tier - 2","tier - 3"},MATCH(MAX(COUNTIF('OG Hospitalisation Details'!H2202:H4544,{"tier - 1","tier - 2","tier - 3"})),COUNTIF('OG Hospitalisation Details'!H2202:H4544,{"tier - 1","tier - 2","tier - 3"}),0))</f>
        <v>tier - 2</v>
      </c>
      <c r="K144" s="7" t="str">
        <f>IF('OG Hospitalisation Details'!I2202="?","Unknown",'OG Hospitalisation Details'!I2202)</f>
        <v>R1011</v>
      </c>
      <c r="L144" s="14">
        <f t="shared" si="8"/>
        <v>32</v>
      </c>
    </row>
    <row r="145" spans="1:12" x14ac:dyDescent="0.25">
      <c r="A145" s="7" t="s">
        <v>2230</v>
      </c>
      <c r="B145" s="7">
        <f t="shared" si="6"/>
        <v>143</v>
      </c>
      <c r="C145" s="7">
        <f>IF('OG Hospitalisation Details'!B2201="?",ROUND(AVERAGE('OG Hospitalisation Details'!$B$2:$B$2344),0),'OG Hospitalisation Details'!B2201)</f>
        <v>1999</v>
      </c>
      <c r="D145" s="7" t="str">
        <f>IF('OG Hospitalisation Details'!C2201="?","Sep",'OG Hospitalisation Details'!C2201)</f>
        <v>Nov</v>
      </c>
      <c r="E145" s="7">
        <v>12</v>
      </c>
      <c r="F145" s="13">
        <f t="shared" si="7"/>
        <v>36476</v>
      </c>
      <c r="G145" s="7">
        <v>2</v>
      </c>
      <c r="H145" s="16">
        <v>38511.629999999997</v>
      </c>
      <c r="I145" s="7" t="str" cm="1">
        <f t="array" ref="I145">INDEX({"tier - 1","tier - 2","tier - 3"},MATCH(MAX(COUNTIF('OG Hospitalisation Details'!G2201:G4543,{"tier - 1","tier - 2","tier - 3"})),COUNTIF('OG Hospitalisation Details'!G2201:G4543,{"tier - 1","tier - 2","tier - 3"}),0))</f>
        <v>tier - 1</v>
      </c>
      <c r="J145" s="7" t="str" cm="1">
        <f t="array" ref="J145">INDEX({"tier - 1","tier - 2","tier - 3"},MATCH(MAX(COUNTIF('OG Hospitalisation Details'!H2201:H4543,{"tier - 1","tier - 2","tier - 3"})),COUNTIF('OG Hospitalisation Details'!H2201:H4543,{"tier - 1","tier - 2","tier - 3"}),0))</f>
        <v>tier - 2</v>
      </c>
      <c r="K145" s="7" t="str">
        <f>IF('OG Hospitalisation Details'!I2201="?","Unknown",'OG Hospitalisation Details'!I2201)</f>
        <v>R1024</v>
      </c>
      <c r="L145" s="14">
        <f t="shared" si="8"/>
        <v>23</v>
      </c>
    </row>
    <row r="146" spans="1:12" x14ac:dyDescent="0.25">
      <c r="A146" s="7" t="s">
        <v>2229</v>
      </c>
      <c r="B146" s="7">
        <f t="shared" si="6"/>
        <v>144</v>
      </c>
      <c r="C146" s="7">
        <f>IF('OG Hospitalisation Details'!B2200="?",ROUND(AVERAGE('OG Hospitalisation Details'!$B$2:$B$2344),0),'OG Hospitalisation Details'!B2200)</f>
        <v>1986</v>
      </c>
      <c r="D146" s="7" t="str">
        <f>IF('OG Hospitalisation Details'!C2200="?","Sep",'OG Hospitalisation Details'!C2200)</f>
        <v>Jun</v>
      </c>
      <c r="E146" s="7">
        <v>21</v>
      </c>
      <c r="F146" s="13">
        <f t="shared" si="7"/>
        <v>31584</v>
      </c>
      <c r="G146" s="7">
        <v>2</v>
      </c>
      <c r="H146" s="16">
        <v>38415.47</v>
      </c>
      <c r="I146" s="7" t="str" cm="1">
        <f t="array" ref="I146">INDEX({"tier - 1","tier - 2","tier - 3"},MATCH(MAX(COUNTIF('OG Hospitalisation Details'!G2200:G4542,{"tier - 1","tier - 2","tier - 3"})),COUNTIF('OG Hospitalisation Details'!G2200:G4542,{"tier - 1","tier - 2","tier - 3"}),0))</f>
        <v>tier - 1</v>
      </c>
      <c r="J146" s="7" t="str" cm="1">
        <f t="array" ref="J146">INDEX({"tier - 1","tier - 2","tier - 3"},MATCH(MAX(COUNTIF('OG Hospitalisation Details'!H2200:H4542,{"tier - 1","tier - 2","tier - 3"})),COUNTIF('OG Hospitalisation Details'!H2200:H4542,{"tier - 1","tier - 2","tier - 3"}),0))</f>
        <v>tier - 2</v>
      </c>
      <c r="K146" s="7" t="str">
        <f>IF('OG Hospitalisation Details'!I2200="?","Unknown",'OG Hospitalisation Details'!I2200)</f>
        <v>R1011</v>
      </c>
      <c r="L146" s="14">
        <f t="shared" si="8"/>
        <v>36</v>
      </c>
    </row>
    <row r="147" spans="1:12" x14ac:dyDescent="0.25">
      <c r="A147" s="7" t="s">
        <v>2228</v>
      </c>
      <c r="B147" s="7">
        <f t="shared" si="6"/>
        <v>145</v>
      </c>
      <c r="C147" s="7">
        <f>IF('OG Hospitalisation Details'!B2199="?",ROUND(AVERAGE('OG Hospitalisation Details'!$B$2:$B$2344),0),'OG Hospitalisation Details'!B2199)</f>
        <v>1971</v>
      </c>
      <c r="D147" s="7" t="str">
        <f>IF('OG Hospitalisation Details'!C2199="?","Sep",'OG Hospitalisation Details'!C2199)</f>
        <v>Dec</v>
      </c>
      <c r="E147" s="7">
        <v>23</v>
      </c>
      <c r="F147" s="13">
        <f t="shared" si="7"/>
        <v>26290</v>
      </c>
      <c r="G147" s="7">
        <v>0</v>
      </c>
      <c r="H147" s="16">
        <v>38405.26</v>
      </c>
      <c r="I147" s="7" t="str" cm="1">
        <f t="array" ref="I147">INDEX({"tier - 1","tier - 2","tier - 3"},MATCH(MAX(COUNTIF('OG Hospitalisation Details'!G2199:G4541,{"tier - 1","tier - 2","tier - 3"})),COUNTIF('OG Hospitalisation Details'!G2199:G4541,{"tier - 1","tier - 2","tier - 3"}),0))</f>
        <v>tier - 1</v>
      </c>
      <c r="J147" s="7" t="str" cm="1">
        <f t="array" ref="J147">INDEX({"tier - 1","tier - 2","tier - 3"},MATCH(MAX(COUNTIF('OG Hospitalisation Details'!H2199:H4541,{"tier - 1","tier - 2","tier - 3"})),COUNTIF('OG Hospitalisation Details'!H2199:H4541,{"tier - 1","tier - 2","tier - 3"}),0))</f>
        <v>tier - 2</v>
      </c>
      <c r="K147" s="7" t="str">
        <f>IF('OG Hospitalisation Details'!I2199="?","Unknown",'OG Hospitalisation Details'!I2199)</f>
        <v>R1011</v>
      </c>
      <c r="L147" s="14">
        <f t="shared" si="8"/>
        <v>51</v>
      </c>
    </row>
    <row r="148" spans="1:12" x14ac:dyDescent="0.25">
      <c r="A148" s="7" t="s">
        <v>2227</v>
      </c>
      <c r="B148" s="7">
        <f t="shared" si="6"/>
        <v>146</v>
      </c>
      <c r="C148" s="7">
        <f>IF('OG Hospitalisation Details'!B2198="?",ROUND(AVERAGE('OG Hospitalisation Details'!$B$2:$B$2344),0),'OG Hospitalisation Details'!B2198)</f>
        <v>1970</v>
      </c>
      <c r="D148" s="7" t="str">
        <f>IF('OG Hospitalisation Details'!C2198="?","Sep",'OG Hospitalisation Details'!C2198)</f>
        <v>Aug</v>
      </c>
      <c r="E148" s="7">
        <v>22</v>
      </c>
      <c r="F148" s="13">
        <f t="shared" si="7"/>
        <v>25802</v>
      </c>
      <c r="G148" s="7">
        <v>0</v>
      </c>
      <c r="H148" s="16">
        <v>38389.79</v>
      </c>
      <c r="I148" s="7" t="str" cm="1">
        <f t="array" ref="I148">INDEX({"tier - 1","tier - 2","tier - 3"},MATCH(MAX(COUNTIF('OG Hospitalisation Details'!G2198:G4540,{"tier - 1","tier - 2","tier - 3"})),COUNTIF('OG Hospitalisation Details'!G2198:G4540,{"tier - 1","tier - 2","tier - 3"}),0))</f>
        <v>tier - 1</v>
      </c>
      <c r="J148" s="7" t="str" cm="1">
        <f t="array" ref="J148">INDEX({"tier - 1","tier - 2","tier - 3"},MATCH(MAX(COUNTIF('OG Hospitalisation Details'!H2198:H4540,{"tier - 1","tier - 2","tier - 3"})),COUNTIF('OG Hospitalisation Details'!H2198:H4540,{"tier - 1","tier - 2","tier - 3"}),0))</f>
        <v>tier - 2</v>
      </c>
      <c r="K148" s="7" t="str">
        <f>IF('OG Hospitalisation Details'!I2198="?","Unknown",'OG Hospitalisation Details'!I2198)</f>
        <v>R1011</v>
      </c>
      <c r="L148" s="14">
        <f t="shared" si="8"/>
        <v>52</v>
      </c>
    </row>
    <row r="149" spans="1:12" x14ac:dyDescent="0.25">
      <c r="A149" s="7" t="s">
        <v>2226</v>
      </c>
      <c r="B149" s="7">
        <f t="shared" si="6"/>
        <v>147</v>
      </c>
      <c r="C149" s="7">
        <f>IF('OG Hospitalisation Details'!B2197="?",ROUND(AVERAGE('OG Hospitalisation Details'!$B$2:$B$2344),0),'OG Hospitalisation Details'!B2197)</f>
        <v>2002</v>
      </c>
      <c r="D149" s="7" t="str">
        <f>IF('OG Hospitalisation Details'!C2197="?","Sep",'OG Hospitalisation Details'!C2197)</f>
        <v>Sep</v>
      </c>
      <c r="E149" s="7">
        <v>17</v>
      </c>
      <c r="F149" s="13">
        <f t="shared" si="7"/>
        <v>37516</v>
      </c>
      <c r="G149" s="7">
        <v>2</v>
      </c>
      <c r="H149" s="16">
        <v>38344.57</v>
      </c>
      <c r="I149" s="7" t="str" cm="1">
        <f t="array" ref="I149">INDEX({"tier - 1","tier - 2","tier - 3"},MATCH(MAX(COUNTIF('OG Hospitalisation Details'!G2197:G4539,{"tier - 1","tier - 2","tier - 3"})),COUNTIF('OG Hospitalisation Details'!G2197:G4539,{"tier - 1","tier - 2","tier - 3"}),0))</f>
        <v>tier - 1</v>
      </c>
      <c r="J149" s="7" t="str" cm="1">
        <f t="array" ref="J149">INDEX({"tier - 1","tier - 2","tier - 3"},MATCH(MAX(COUNTIF('OG Hospitalisation Details'!H2197:H4539,{"tier - 1","tier - 2","tier - 3"})),COUNTIF('OG Hospitalisation Details'!H2197:H4539,{"tier - 1","tier - 2","tier - 3"}),0))</f>
        <v>tier - 2</v>
      </c>
      <c r="K149" s="7" t="str">
        <f>IF('OG Hospitalisation Details'!I2197="?","Unknown",'OG Hospitalisation Details'!I2197)</f>
        <v>R1011</v>
      </c>
      <c r="L149" s="14">
        <f t="shared" si="8"/>
        <v>20</v>
      </c>
    </row>
    <row r="150" spans="1:12" x14ac:dyDescent="0.25">
      <c r="A150" s="7" t="s">
        <v>2225</v>
      </c>
      <c r="B150" s="7">
        <f t="shared" si="6"/>
        <v>148</v>
      </c>
      <c r="C150" s="7">
        <f>IF('OG Hospitalisation Details'!B2196="?",ROUND(AVERAGE('OG Hospitalisation Details'!$B$2:$B$2344),0),'OG Hospitalisation Details'!B2196)</f>
        <v>1980</v>
      </c>
      <c r="D150" s="7" t="str">
        <f>IF('OG Hospitalisation Details'!C2196="?","Sep",'OG Hospitalisation Details'!C2196)</f>
        <v>Jun</v>
      </c>
      <c r="E150" s="7">
        <v>12</v>
      </c>
      <c r="F150" s="13">
        <f t="shared" si="7"/>
        <v>29384</v>
      </c>
      <c r="G150" s="7">
        <v>2</v>
      </c>
      <c r="H150" s="16">
        <v>38313.129999999997</v>
      </c>
      <c r="I150" s="7" t="str" cm="1">
        <f t="array" ref="I150">INDEX({"tier - 1","tier - 2","tier - 3"},MATCH(MAX(COUNTIF('OG Hospitalisation Details'!G2196:G4538,{"tier - 1","tier - 2","tier - 3"})),COUNTIF('OG Hospitalisation Details'!G2196:G4538,{"tier - 1","tier - 2","tier - 3"}),0))</f>
        <v>tier - 1</v>
      </c>
      <c r="J150" s="7" t="str" cm="1">
        <f t="array" ref="J150">INDEX({"tier - 1","tier - 2","tier - 3"},MATCH(MAX(COUNTIF('OG Hospitalisation Details'!H2196:H4538,{"tier - 1","tier - 2","tier - 3"})),COUNTIF('OG Hospitalisation Details'!H2196:H4538,{"tier - 1","tier - 2","tier - 3"}),0))</f>
        <v>tier - 2</v>
      </c>
      <c r="K150" s="7" t="str">
        <f>IF('OG Hospitalisation Details'!I2196="?","Unknown",'OG Hospitalisation Details'!I2196)</f>
        <v>R1011</v>
      </c>
      <c r="L150" s="14">
        <f t="shared" si="8"/>
        <v>42</v>
      </c>
    </row>
    <row r="151" spans="1:12" x14ac:dyDescent="0.25">
      <c r="A151" s="7" t="s">
        <v>2224</v>
      </c>
      <c r="B151" s="7">
        <f t="shared" si="6"/>
        <v>149</v>
      </c>
      <c r="C151" s="7">
        <f>IF('OG Hospitalisation Details'!B2195="?",ROUND(AVERAGE('OG Hospitalisation Details'!$B$2:$B$2344),0),'OG Hospitalisation Details'!B2195)</f>
        <v>1989</v>
      </c>
      <c r="D151" s="7" t="str">
        <f>IF('OG Hospitalisation Details'!C2195="?","Sep",'OG Hospitalisation Details'!C2195)</f>
        <v>Oct</v>
      </c>
      <c r="E151" s="7">
        <v>30</v>
      </c>
      <c r="F151" s="13">
        <f t="shared" si="7"/>
        <v>32811</v>
      </c>
      <c r="G151" s="7">
        <v>1</v>
      </c>
      <c r="H151" s="16">
        <v>38282.75</v>
      </c>
      <c r="I151" s="7" t="str" cm="1">
        <f t="array" ref="I151">INDEX({"tier - 1","tier - 2","tier - 3"},MATCH(MAX(COUNTIF('OG Hospitalisation Details'!G2195:G4537,{"tier - 1","tier - 2","tier - 3"})),COUNTIF('OG Hospitalisation Details'!G2195:G4537,{"tier - 1","tier - 2","tier - 3"}),0))</f>
        <v>tier - 1</v>
      </c>
      <c r="J151" s="7" t="str" cm="1">
        <f t="array" ref="J151">INDEX({"tier - 1","tier - 2","tier - 3"},MATCH(MAX(COUNTIF('OG Hospitalisation Details'!H2195:H4537,{"tier - 1","tier - 2","tier - 3"})),COUNTIF('OG Hospitalisation Details'!H2195:H4537,{"tier - 1","tier - 2","tier - 3"}),0))</f>
        <v>tier - 2</v>
      </c>
      <c r="K151" s="7" t="str">
        <f>IF('OG Hospitalisation Details'!I2195="?","Unknown",'OG Hospitalisation Details'!I2195)</f>
        <v>R1013</v>
      </c>
      <c r="L151" s="14">
        <f t="shared" si="8"/>
        <v>33</v>
      </c>
    </row>
    <row r="152" spans="1:12" x14ac:dyDescent="0.25">
      <c r="A152" s="7" t="s">
        <v>2223</v>
      </c>
      <c r="B152" s="7">
        <f t="shared" si="6"/>
        <v>150</v>
      </c>
      <c r="C152" s="7">
        <f>IF('OG Hospitalisation Details'!B2194="?",ROUND(AVERAGE('OG Hospitalisation Details'!$B$2:$B$2344),0),'OG Hospitalisation Details'!B2194)</f>
        <v>1980</v>
      </c>
      <c r="D152" s="7" t="str">
        <f>IF('OG Hospitalisation Details'!C2194="?","Sep",'OG Hospitalisation Details'!C2194)</f>
        <v>Aug</v>
      </c>
      <c r="E152" s="7">
        <v>16</v>
      </c>
      <c r="F152" s="13">
        <f t="shared" si="7"/>
        <v>29449</v>
      </c>
      <c r="G152" s="7">
        <v>1</v>
      </c>
      <c r="H152" s="16">
        <v>38245.589999999997</v>
      </c>
      <c r="I152" s="7" t="str" cm="1">
        <f t="array" ref="I152">INDEX({"tier - 1","tier - 2","tier - 3"},MATCH(MAX(COUNTIF('OG Hospitalisation Details'!G2194:G4536,{"tier - 1","tier - 2","tier - 3"})),COUNTIF('OG Hospitalisation Details'!G2194:G4536,{"tier - 1","tier - 2","tier - 3"}),0))</f>
        <v>tier - 1</v>
      </c>
      <c r="J152" s="7" t="str" cm="1">
        <f t="array" ref="J152">INDEX({"tier - 1","tier - 2","tier - 3"},MATCH(MAX(COUNTIF('OG Hospitalisation Details'!H2194:H4536,{"tier - 1","tier - 2","tier - 3"})),COUNTIF('OG Hospitalisation Details'!H2194:H4536,{"tier - 1","tier - 2","tier - 3"}),0))</f>
        <v>tier - 2</v>
      </c>
      <c r="K152" s="7" t="str">
        <f>IF('OG Hospitalisation Details'!I2194="?","Unknown",'OG Hospitalisation Details'!I2194)</f>
        <v>R1013</v>
      </c>
      <c r="L152" s="14">
        <f t="shared" si="8"/>
        <v>42</v>
      </c>
    </row>
    <row r="153" spans="1:12" x14ac:dyDescent="0.25">
      <c r="A153" s="7" t="s">
        <v>2222</v>
      </c>
      <c r="B153" s="7">
        <f t="shared" si="6"/>
        <v>151</v>
      </c>
      <c r="C153" s="7">
        <f>IF('OG Hospitalisation Details'!B2193="?",ROUND(AVERAGE('OG Hospitalisation Details'!$B$2:$B$2344),0),'OG Hospitalisation Details'!B2193)</f>
        <v>1964</v>
      </c>
      <c r="D153" s="7" t="str">
        <f>IF('OG Hospitalisation Details'!C2193="?","Sep",'OG Hospitalisation Details'!C2193)</f>
        <v>Jun</v>
      </c>
      <c r="E153" s="7">
        <v>16</v>
      </c>
      <c r="F153" s="13">
        <f t="shared" si="7"/>
        <v>23544</v>
      </c>
      <c r="G153" s="7">
        <v>0</v>
      </c>
      <c r="H153" s="16">
        <v>38241.74</v>
      </c>
      <c r="I153" s="7" t="str" cm="1">
        <f t="array" ref="I153">INDEX({"tier - 1","tier - 2","tier - 3"},MATCH(MAX(COUNTIF('OG Hospitalisation Details'!G2193:G4535,{"tier - 1","tier - 2","tier - 3"})),COUNTIF('OG Hospitalisation Details'!G2193:G4535,{"tier - 1","tier - 2","tier - 3"}),0))</f>
        <v>tier - 1</v>
      </c>
      <c r="J153" s="7" t="str" cm="1">
        <f t="array" ref="J153">INDEX({"tier - 1","tier - 2","tier - 3"},MATCH(MAX(COUNTIF('OG Hospitalisation Details'!H2193:H4535,{"tier - 1","tier - 2","tier - 3"})),COUNTIF('OG Hospitalisation Details'!H2193:H4535,{"tier - 1","tier - 2","tier - 3"}),0))</f>
        <v>tier - 2</v>
      </c>
      <c r="K153" s="7" t="str">
        <f>IF('OG Hospitalisation Details'!I2193="?","Unknown",'OG Hospitalisation Details'!I2193)</f>
        <v>R1011</v>
      </c>
      <c r="L153" s="14">
        <f t="shared" si="8"/>
        <v>58</v>
      </c>
    </row>
    <row r="154" spans="1:12" x14ac:dyDescent="0.25">
      <c r="A154" s="7" t="s">
        <v>2221</v>
      </c>
      <c r="B154" s="7">
        <f t="shared" si="6"/>
        <v>152</v>
      </c>
      <c r="C154" s="7">
        <f>IF('OG Hospitalisation Details'!B2192="?",ROUND(AVERAGE('OG Hospitalisation Details'!$B$2:$B$2344),0),'OG Hospitalisation Details'!B2192)</f>
        <v>1989</v>
      </c>
      <c r="D154" s="7" t="str">
        <f>IF('OG Hospitalisation Details'!C2192="?","Sep",'OG Hospitalisation Details'!C2192)</f>
        <v>Sep</v>
      </c>
      <c r="E154" s="7">
        <v>8</v>
      </c>
      <c r="F154" s="13">
        <f t="shared" si="7"/>
        <v>32759</v>
      </c>
      <c r="G154" s="7">
        <v>3</v>
      </c>
      <c r="H154" s="16">
        <v>38237.339999999997</v>
      </c>
      <c r="I154" s="7" t="str" cm="1">
        <f t="array" ref="I154">INDEX({"tier - 1","tier - 2","tier - 3"},MATCH(MAX(COUNTIF('OG Hospitalisation Details'!G2192:G4534,{"tier - 1","tier - 2","tier - 3"})),COUNTIF('OG Hospitalisation Details'!G2192:G4534,{"tier - 1","tier - 2","tier - 3"}),0))</f>
        <v>tier - 1</v>
      </c>
      <c r="J154" s="7" t="str" cm="1">
        <f t="array" ref="J154">INDEX({"tier - 1","tier - 2","tier - 3"},MATCH(MAX(COUNTIF('OG Hospitalisation Details'!H2192:H4534,{"tier - 1","tier - 2","tier - 3"})),COUNTIF('OG Hospitalisation Details'!H2192:H4534,{"tier - 1","tier - 2","tier - 3"}),0))</f>
        <v>tier - 2</v>
      </c>
      <c r="K154" s="7" t="str">
        <f>IF('OG Hospitalisation Details'!I2192="?","Unknown",'OG Hospitalisation Details'!I2192)</f>
        <v>R1011</v>
      </c>
      <c r="L154" s="14">
        <f t="shared" si="8"/>
        <v>33</v>
      </c>
    </row>
    <row r="155" spans="1:12" x14ac:dyDescent="0.25">
      <c r="A155" s="7" t="s">
        <v>2220</v>
      </c>
      <c r="B155" s="7">
        <f t="shared" si="6"/>
        <v>153</v>
      </c>
      <c r="C155" s="7">
        <f>IF('OG Hospitalisation Details'!B2191="?",ROUND(AVERAGE('OG Hospitalisation Details'!$B$2:$B$2344),0),'OG Hospitalisation Details'!B2191)</f>
        <v>1972</v>
      </c>
      <c r="D155" s="7" t="str">
        <f>IF('OG Hospitalisation Details'!C2191="?","Sep",'OG Hospitalisation Details'!C2191)</f>
        <v>Nov</v>
      </c>
      <c r="E155" s="7">
        <v>19</v>
      </c>
      <c r="F155" s="13">
        <f t="shared" si="7"/>
        <v>26622</v>
      </c>
      <c r="G155" s="7">
        <v>0</v>
      </c>
      <c r="H155" s="16">
        <v>38189.1</v>
      </c>
      <c r="I155" s="7" t="str" cm="1">
        <f t="array" ref="I155">INDEX({"tier - 1","tier - 2","tier - 3"},MATCH(MAX(COUNTIF('OG Hospitalisation Details'!G2191:G4533,{"tier - 1","tier - 2","tier - 3"})),COUNTIF('OG Hospitalisation Details'!G2191:G4533,{"tier - 1","tier - 2","tier - 3"}),0))</f>
        <v>tier - 1</v>
      </c>
      <c r="J155" s="7" t="str" cm="1">
        <f t="array" ref="J155">INDEX({"tier - 1","tier - 2","tier - 3"},MATCH(MAX(COUNTIF('OG Hospitalisation Details'!H2191:H4533,{"tier - 1","tier - 2","tier - 3"})),COUNTIF('OG Hospitalisation Details'!H2191:H4533,{"tier - 1","tier - 2","tier - 3"}),0))</f>
        <v>tier - 2</v>
      </c>
      <c r="K155" s="7" t="str">
        <f>IF('OG Hospitalisation Details'!I2191="?","Unknown",'OG Hospitalisation Details'!I2191)</f>
        <v>R1011</v>
      </c>
      <c r="L155" s="14">
        <f t="shared" si="8"/>
        <v>50</v>
      </c>
    </row>
    <row r="156" spans="1:12" x14ac:dyDescent="0.25">
      <c r="A156" s="7" t="s">
        <v>2219</v>
      </c>
      <c r="B156" s="7">
        <f t="shared" si="6"/>
        <v>154</v>
      </c>
      <c r="C156" s="7">
        <f>IF('OG Hospitalisation Details'!B2190="?",ROUND(AVERAGE('OG Hospitalisation Details'!$B$2:$B$2344),0),'OG Hospitalisation Details'!B2190)</f>
        <v>1998</v>
      </c>
      <c r="D156" s="7" t="str">
        <f>IF('OG Hospitalisation Details'!C2190="?","Sep",'OG Hospitalisation Details'!C2190)</f>
        <v>Jul</v>
      </c>
      <c r="E156" s="7">
        <v>29</v>
      </c>
      <c r="F156" s="13">
        <f t="shared" si="7"/>
        <v>36005</v>
      </c>
      <c r="G156" s="7">
        <v>0</v>
      </c>
      <c r="H156" s="16">
        <v>38126.25</v>
      </c>
      <c r="I156" s="7" t="str" cm="1">
        <f t="array" ref="I156">INDEX({"tier - 1","tier - 2","tier - 3"},MATCH(MAX(COUNTIF('OG Hospitalisation Details'!G2190:G4532,{"tier - 1","tier - 2","tier - 3"})),COUNTIF('OG Hospitalisation Details'!G2190:G4532,{"tier - 1","tier - 2","tier - 3"}),0))</f>
        <v>tier - 1</v>
      </c>
      <c r="J156" s="7" t="str" cm="1">
        <f t="array" ref="J156">INDEX({"tier - 1","tier - 2","tier - 3"},MATCH(MAX(COUNTIF('OG Hospitalisation Details'!H2190:H4532,{"tier - 1","tier - 2","tier - 3"})),COUNTIF('OG Hospitalisation Details'!H2190:H4532,{"tier - 1","tier - 2","tier - 3"}),0))</f>
        <v>tier - 2</v>
      </c>
      <c r="K156" s="7" t="str">
        <f>IF('OG Hospitalisation Details'!I2190="?","Unknown",'OG Hospitalisation Details'!I2190)</f>
        <v>R1013</v>
      </c>
      <c r="L156" s="14">
        <f t="shared" si="8"/>
        <v>24</v>
      </c>
    </row>
    <row r="157" spans="1:12" x14ac:dyDescent="0.25">
      <c r="A157" s="7" t="s">
        <v>2218</v>
      </c>
      <c r="B157" s="7">
        <f t="shared" si="6"/>
        <v>155</v>
      </c>
      <c r="C157" s="7">
        <f>IF('OG Hospitalisation Details'!B2189="?",ROUND(AVERAGE('OG Hospitalisation Details'!$B$2:$B$2344),0),'OG Hospitalisation Details'!B2189)</f>
        <v>1979</v>
      </c>
      <c r="D157" s="7" t="str">
        <f>IF('OG Hospitalisation Details'!C2189="?","Sep",'OG Hospitalisation Details'!C2189)</f>
        <v>Sep</v>
      </c>
      <c r="E157" s="7">
        <v>9</v>
      </c>
      <c r="F157" s="13">
        <f t="shared" si="7"/>
        <v>29107</v>
      </c>
      <c r="G157" s="7">
        <v>0</v>
      </c>
      <c r="H157" s="16">
        <v>37829.72</v>
      </c>
      <c r="I157" s="7" t="str" cm="1">
        <f t="array" ref="I157">INDEX({"tier - 1","tier - 2","tier - 3"},MATCH(MAX(COUNTIF('OG Hospitalisation Details'!G2189:G4531,{"tier - 1","tier - 2","tier - 3"})),COUNTIF('OG Hospitalisation Details'!G2189:G4531,{"tier - 1","tier - 2","tier - 3"}),0))</f>
        <v>tier - 1</v>
      </c>
      <c r="J157" s="7" t="str" cm="1">
        <f t="array" ref="J157">INDEX({"tier - 1","tier - 2","tier - 3"},MATCH(MAX(COUNTIF('OG Hospitalisation Details'!H2189:H4531,{"tier - 1","tier - 2","tier - 3"})),COUNTIF('OG Hospitalisation Details'!H2189:H4531,{"tier - 1","tier - 2","tier - 3"}),0))</f>
        <v>tier - 2</v>
      </c>
      <c r="K157" s="7" t="str">
        <f>IF('OG Hospitalisation Details'!I2189="?","Unknown",'OG Hospitalisation Details'!I2189)</f>
        <v>R1011</v>
      </c>
      <c r="L157" s="14">
        <f t="shared" si="8"/>
        <v>43</v>
      </c>
    </row>
    <row r="158" spans="1:12" x14ac:dyDescent="0.25">
      <c r="A158" s="7" t="s">
        <v>2217</v>
      </c>
      <c r="B158" s="7">
        <f t="shared" si="6"/>
        <v>156</v>
      </c>
      <c r="C158" s="7">
        <f>IF('OG Hospitalisation Details'!B2188="?",ROUND(AVERAGE('OG Hospitalisation Details'!$B$2:$B$2344),0),'OG Hospitalisation Details'!B2188)</f>
        <v>1983</v>
      </c>
      <c r="D158" s="7" t="str">
        <f>IF('OG Hospitalisation Details'!C2188="?","Sep",'OG Hospitalisation Details'!C2188)</f>
        <v>Jul</v>
      </c>
      <c r="E158" s="7">
        <v>26</v>
      </c>
      <c r="F158" s="13">
        <f t="shared" si="7"/>
        <v>30523</v>
      </c>
      <c r="G158" s="7">
        <v>3</v>
      </c>
      <c r="H158" s="16">
        <v>37800.980000000003</v>
      </c>
      <c r="I158" s="7" t="str" cm="1">
        <f t="array" ref="I158">INDEX({"tier - 1","tier - 2","tier - 3"},MATCH(MAX(COUNTIF('OG Hospitalisation Details'!G2188:G4530,{"tier - 1","tier - 2","tier - 3"})),COUNTIF('OG Hospitalisation Details'!G2188:G4530,{"tier - 1","tier - 2","tier - 3"}),0))</f>
        <v>tier - 1</v>
      </c>
      <c r="J158" s="7" t="str" cm="1">
        <f t="array" ref="J158">INDEX({"tier - 1","tier - 2","tier - 3"},MATCH(MAX(COUNTIF('OG Hospitalisation Details'!H2188:H4530,{"tier - 1","tier - 2","tier - 3"})),COUNTIF('OG Hospitalisation Details'!H2188:H4530,{"tier - 1","tier - 2","tier - 3"}),0))</f>
        <v>tier - 2</v>
      </c>
      <c r="K158" s="7" t="str">
        <f>IF('OG Hospitalisation Details'!I2188="?","Unknown",'OG Hospitalisation Details'!I2188)</f>
        <v>R1011</v>
      </c>
      <c r="L158" s="14">
        <f t="shared" si="8"/>
        <v>39</v>
      </c>
    </row>
    <row r="159" spans="1:12" x14ac:dyDescent="0.25">
      <c r="A159" s="7" t="s">
        <v>2216</v>
      </c>
      <c r="B159" s="7">
        <f t="shared" si="6"/>
        <v>157</v>
      </c>
      <c r="C159" s="7">
        <f>IF('OG Hospitalisation Details'!B2187="?",ROUND(AVERAGE('OG Hospitalisation Details'!$B$2:$B$2344),0),'OG Hospitalisation Details'!B2187)</f>
        <v>1986</v>
      </c>
      <c r="D159" s="7" t="str">
        <f>IF('OG Hospitalisation Details'!C2187="?","Sep",'OG Hospitalisation Details'!C2187)</f>
        <v>Aug</v>
      </c>
      <c r="E159" s="7">
        <v>15</v>
      </c>
      <c r="F159" s="13">
        <f t="shared" si="7"/>
        <v>31639</v>
      </c>
      <c r="G159" s="7">
        <v>0</v>
      </c>
      <c r="H159" s="16">
        <v>37742.58</v>
      </c>
      <c r="I159" s="7" t="str" cm="1">
        <f t="array" ref="I159">INDEX({"tier - 1","tier - 2","tier - 3"},MATCH(MAX(COUNTIF('OG Hospitalisation Details'!G2187:G4529,{"tier - 1","tier - 2","tier - 3"})),COUNTIF('OG Hospitalisation Details'!G2187:G4529,{"tier - 1","tier - 2","tier - 3"}),0))</f>
        <v>tier - 1</v>
      </c>
      <c r="J159" s="7" t="str" cm="1">
        <f t="array" ref="J159">INDEX({"tier - 1","tier - 2","tier - 3"},MATCH(MAX(COUNTIF('OG Hospitalisation Details'!H2187:H4529,{"tier - 1","tier - 2","tier - 3"})),COUNTIF('OG Hospitalisation Details'!H2187:H4529,{"tier - 1","tier - 2","tier - 3"}),0))</f>
        <v>tier - 2</v>
      </c>
      <c r="K159" s="7" t="str">
        <f>IF('OG Hospitalisation Details'!I2187="?","Unknown",'OG Hospitalisation Details'!I2187)</f>
        <v>R1013</v>
      </c>
      <c r="L159" s="14">
        <f t="shared" si="8"/>
        <v>36</v>
      </c>
    </row>
    <row r="160" spans="1:12" x14ac:dyDescent="0.25">
      <c r="A160" s="7" t="s">
        <v>2215</v>
      </c>
      <c r="B160" s="7">
        <f t="shared" si="6"/>
        <v>158</v>
      </c>
      <c r="C160" s="7">
        <f>IF('OG Hospitalisation Details'!B2186="?",ROUND(AVERAGE('OG Hospitalisation Details'!$B$2:$B$2344),0),'OG Hospitalisation Details'!B2186)</f>
        <v>1976</v>
      </c>
      <c r="D160" s="7" t="str">
        <f>IF('OG Hospitalisation Details'!C2186="?","Sep",'OG Hospitalisation Details'!C2186)</f>
        <v>Sep</v>
      </c>
      <c r="E160" s="7">
        <v>18</v>
      </c>
      <c r="F160" s="13">
        <f t="shared" si="7"/>
        <v>28021</v>
      </c>
      <c r="G160" s="7">
        <v>2</v>
      </c>
      <c r="H160" s="16">
        <v>37735.199999999997</v>
      </c>
      <c r="I160" s="7" t="str" cm="1">
        <f t="array" ref="I160">INDEX({"tier - 1","tier - 2","tier - 3"},MATCH(MAX(COUNTIF('OG Hospitalisation Details'!G2186:G4528,{"tier - 1","tier - 2","tier - 3"})),COUNTIF('OG Hospitalisation Details'!G2186:G4528,{"tier - 1","tier - 2","tier - 3"}),0))</f>
        <v>tier - 1</v>
      </c>
      <c r="J160" s="7" t="str" cm="1">
        <f t="array" ref="J160">INDEX({"tier - 1","tier - 2","tier - 3"},MATCH(MAX(COUNTIF('OG Hospitalisation Details'!H2186:H4528,{"tier - 1","tier - 2","tier - 3"})),COUNTIF('OG Hospitalisation Details'!H2186:H4528,{"tier - 1","tier - 2","tier - 3"}),0))</f>
        <v>tier - 2</v>
      </c>
      <c r="K160" s="7" t="str">
        <f>IF('OG Hospitalisation Details'!I2186="?","Unknown",'OG Hospitalisation Details'!I2186)</f>
        <v>R1011</v>
      </c>
      <c r="L160" s="14">
        <f t="shared" si="8"/>
        <v>46</v>
      </c>
    </row>
    <row r="161" spans="1:12" x14ac:dyDescent="0.25">
      <c r="A161" s="7" t="s">
        <v>2214</v>
      </c>
      <c r="B161" s="7">
        <f t="shared" si="6"/>
        <v>159</v>
      </c>
      <c r="C161" s="7">
        <f>IF('OG Hospitalisation Details'!B2185="?",ROUND(AVERAGE('OG Hospitalisation Details'!$B$2:$B$2344),0),'OG Hospitalisation Details'!B2185)</f>
        <v>1988</v>
      </c>
      <c r="D161" s="7" t="str">
        <f>IF('OG Hospitalisation Details'!C2185="?","Sep",'OG Hospitalisation Details'!C2185)</f>
        <v>Oct</v>
      </c>
      <c r="E161" s="7">
        <v>10</v>
      </c>
      <c r="F161" s="13">
        <f t="shared" si="7"/>
        <v>32426</v>
      </c>
      <c r="G161" s="7">
        <v>1</v>
      </c>
      <c r="H161" s="16">
        <v>37701.879999999997</v>
      </c>
      <c r="I161" s="7" t="str" cm="1">
        <f t="array" ref="I161">INDEX({"tier - 1","tier - 2","tier - 3"},MATCH(MAX(COUNTIF('OG Hospitalisation Details'!G2185:G4527,{"tier - 1","tier - 2","tier - 3"})),COUNTIF('OG Hospitalisation Details'!G2185:G4527,{"tier - 1","tier - 2","tier - 3"}),0))</f>
        <v>tier - 1</v>
      </c>
      <c r="J161" s="7" t="str" cm="1">
        <f t="array" ref="J161">INDEX({"tier - 1","tier - 2","tier - 3"},MATCH(MAX(COUNTIF('OG Hospitalisation Details'!H2185:H4527,{"tier - 1","tier - 2","tier - 3"})),COUNTIF('OG Hospitalisation Details'!H2185:H4527,{"tier - 1","tier - 2","tier - 3"}),0))</f>
        <v>tier - 2</v>
      </c>
      <c r="K161" s="7" t="str">
        <f>IF('OG Hospitalisation Details'!I2185="?","Unknown",'OG Hospitalisation Details'!I2185)</f>
        <v>R1023</v>
      </c>
      <c r="L161" s="14">
        <f t="shared" si="8"/>
        <v>34</v>
      </c>
    </row>
    <row r="162" spans="1:12" x14ac:dyDescent="0.25">
      <c r="A162" s="7" t="s">
        <v>2213</v>
      </c>
      <c r="B162" s="7">
        <f t="shared" si="6"/>
        <v>160</v>
      </c>
      <c r="C162" s="7">
        <f>IF('OG Hospitalisation Details'!B2184="?",ROUND(AVERAGE('OG Hospitalisation Details'!$B$2:$B$2344),0),'OG Hospitalisation Details'!B2184)</f>
        <v>1970</v>
      </c>
      <c r="D162" s="7" t="str">
        <f>IF('OG Hospitalisation Details'!C2184="?","Sep",'OG Hospitalisation Details'!C2184)</f>
        <v>Oct</v>
      </c>
      <c r="E162" s="7">
        <v>28</v>
      </c>
      <c r="F162" s="13">
        <f t="shared" si="7"/>
        <v>25869</v>
      </c>
      <c r="G162" s="7">
        <v>0</v>
      </c>
      <c r="H162" s="16">
        <v>37675.06</v>
      </c>
      <c r="I162" s="7" t="str" cm="1">
        <f t="array" ref="I162">INDEX({"tier - 1","tier - 2","tier - 3"},MATCH(MAX(COUNTIF('OG Hospitalisation Details'!G2184:G4526,{"tier - 1","tier - 2","tier - 3"})),COUNTIF('OG Hospitalisation Details'!G2184:G4526,{"tier - 1","tier - 2","tier - 3"}),0))</f>
        <v>tier - 1</v>
      </c>
      <c r="J162" s="7" t="str" cm="1">
        <f t="array" ref="J162">INDEX({"tier - 1","tier - 2","tier - 3"},MATCH(MAX(COUNTIF('OG Hospitalisation Details'!H2184:H4526,{"tier - 1","tier - 2","tier - 3"})),COUNTIF('OG Hospitalisation Details'!H2184:H4526,{"tier - 1","tier - 2","tier - 3"}),0))</f>
        <v>tier - 2</v>
      </c>
      <c r="K162" s="7" t="str">
        <f>IF('OG Hospitalisation Details'!I2184="?","Unknown",'OG Hospitalisation Details'!I2184)</f>
        <v>R1011</v>
      </c>
      <c r="L162" s="14">
        <f t="shared" si="8"/>
        <v>52</v>
      </c>
    </row>
    <row r="163" spans="1:12" x14ac:dyDescent="0.25">
      <c r="A163" s="7" t="s">
        <v>2212</v>
      </c>
      <c r="B163" s="7">
        <f t="shared" si="6"/>
        <v>161</v>
      </c>
      <c r="C163" s="7">
        <f>IF('OG Hospitalisation Details'!B2183="?",ROUND(AVERAGE('OG Hospitalisation Details'!$B$2:$B$2344),0),'OG Hospitalisation Details'!B2183)</f>
        <v>1982</v>
      </c>
      <c r="D163" s="7" t="str">
        <f>IF('OG Hospitalisation Details'!C2183="?","Sep",'OG Hospitalisation Details'!C2183)</f>
        <v>Jun</v>
      </c>
      <c r="E163" s="7">
        <v>20</v>
      </c>
      <c r="F163" s="13">
        <f t="shared" si="7"/>
        <v>30122</v>
      </c>
      <c r="G163" s="7">
        <v>3</v>
      </c>
      <c r="H163" s="16">
        <v>37650.74</v>
      </c>
      <c r="I163" s="7" t="str" cm="1">
        <f t="array" ref="I163">INDEX({"tier - 1","tier - 2","tier - 3"},MATCH(MAX(COUNTIF('OG Hospitalisation Details'!G2183:G4525,{"tier - 1","tier - 2","tier - 3"})),COUNTIF('OG Hospitalisation Details'!G2183:G4525,{"tier - 1","tier - 2","tier - 3"}),0))</f>
        <v>tier - 1</v>
      </c>
      <c r="J163" s="7" t="str" cm="1">
        <f t="array" ref="J163">INDEX({"tier - 1","tier - 2","tier - 3"},MATCH(MAX(COUNTIF('OG Hospitalisation Details'!H2183:H4525,{"tier - 1","tier - 2","tier - 3"})),COUNTIF('OG Hospitalisation Details'!H2183:H4525,{"tier - 1","tier - 2","tier - 3"}),0))</f>
        <v>tier - 2</v>
      </c>
      <c r="K163" s="7" t="str">
        <f>IF('OG Hospitalisation Details'!I2183="?","Unknown",'OG Hospitalisation Details'!I2183)</f>
        <v>R1012</v>
      </c>
      <c r="L163" s="14">
        <f t="shared" si="8"/>
        <v>40</v>
      </c>
    </row>
    <row r="164" spans="1:12" x14ac:dyDescent="0.25">
      <c r="A164" s="7" t="s">
        <v>2211</v>
      </c>
      <c r="B164" s="7">
        <f t="shared" si="6"/>
        <v>162</v>
      </c>
      <c r="C164" s="7">
        <f>IF('OG Hospitalisation Details'!B2182="?",ROUND(AVERAGE('OG Hospitalisation Details'!$B$2:$B$2344),0),'OG Hospitalisation Details'!B2182)</f>
        <v>1990</v>
      </c>
      <c r="D164" s="7" t="str">
        <f>IF('OG Hospitalisation Details'!C2182="?","Sep",'OG Hospitalisation Details'!C2182)</f>
        <v>Nov</v>
      </c>
      <c r="E164" s="7">
        <v>16</v>
      </c>
      <c r="F164" s="13">
        <f t="shared" si="7"/>
        <v>33193</v>
      </c>
      <c r="G164" s="7">
        <v>1</v>
      </c>
      <c r="H164" s="16">
        <v>37607.53</v>
      </c>
      <c r="I164" s="7" t="str" cm="1">
        <f t="array" ref="I164">INDEX({"tier - 1","tier - 2","tier - 3"},MATCH(MAX(COUNTIF('OG Hospitalisation Details'!G2182:G4524,{"tier - 1","tier - 2","tier - 3"})),COUNTIF('OG Hospitalisation Details'!G2182:G4524,{"tier - 1","tier - 2","tier - 3"}),0))</f>
        <v>tier - 1</v>
      </c>
      <c r="J164" s="7" t="str" cm="1">
        <f t="array" ref="J164">INDEX({"tier - 1","tier - 2","tier - 3"},MATCH(MAX(COUNTIF('OG Hospitalisation Details'!H2182:H4524,{"tier - 1","tier - 2","tier - 3"})),COUNTIF('OG Hospitalisation Details'!H2182:H4524,{"tier - 1","tier - 2","tier - 3"}),0))</f>
        <v>tier - 2</v>
      </c>
      <c r="K164" s="7" t="str">
        <f>IF('OG Hospitalisation Details'!I2182="?","Unknown",'OG Hospitalisation Details'!I2182)</f>
        <v>R1019</v>
      </c>
      <c r="L164" s="14">
        <f t="shared" si="8"/>
        <v>32</v>
      </c>
    </row>
    <row r="165" spans="1:12" x14ac:dyDescent="0.25">
      <c r="A165" s="7" t="s">
        <v>2210</v>
      </c>
      <c r="B165" s="7">
        <f t="shared" si="6"/>
        <v>163</v>
      </c>
      <c r="C165" s="7">
        <f>IF('OG Hospitalisation Details'!B2181="?",ROUND(AVERAGE('OG Hospitalisation Details'!$B$2:$B$2344),0),'OG Hospitalisation Details'!B2181)</f>
        <v>2000</v>
      </c>
      <c r="D165" s="7" t="str">
        <f>IF('OG Hospitalisation Details'!C2181="?","Sep",'OG Hospitalisation Details'!C2181)</f>
        <v>Oct</v>
      </c>
      <c r="E165" s="7">
        <v>12</v>
      </c>
      <c r="F165" s="13">
        <f t="shared" si="7"/>
        <v>36811</v>
      </c>
      <c r="G165" s="7">
        <v>2</v>
      </c>
      <c r="H165" s="16">
        <v>37484.449999999997</v>
      </c>
      <c r="I165" s="7" t="str" cm="1">
        <f t="array" ref="I165">INDEX({"tier - 1","tier - 2","tier - 3"},MATCH(MAX(COUNTIF('OG Hospitalisation Details'!G2181:G4523,{"tier - 1","tier - 2","tier - 3"})),COUNTIF('OG Hospitalisation Details'!G2181:G4523,{"tier - 1","tier - 2","tier - 3"}),0))</f>
        <v>tier - 1</v>
      </c>
      <c r="J165" s="7" t="str" cm="1">
        <f t="array" ref="J165">INDEX({"tier - 1","tier - 2","tier - 3"},MATCH(MAX(COUNTIF('OG Hospitalisation Details'!H2181:H4523,{"tier - 1","tier - 2","tier - 3"})),COUNTIF('OG Hospitalisation Details'!H2181:H4523,{"tier - 1","tier - 2","tier - 3"}),0))</f>
        <v>tier - 2</v>
      </c>
      <c r="K165" s="7" t="str">
        <f>IF('OG Hospitalisation Details'!I2181="?","Unknown",'OG Hospitalisation Details'!I2181)</f>
        <v>R1013</v>
      </c>
      <c r="L165" s="14">
        <f t="shared" si="8"/>
        <v>22</v>
      </c>
    </row>
    <row r="166" spans="1:12" x14ac:dyDescent="0.25">
      <c r="A166" s="7" t="s">
        <v>2209</v>
      </c>
      <c r="B166" s="7">
        <f t="shared" si="6"/>
        <v>164</v>
      </c>
      <c r="C166" s="7">
        <f>IF('OG Hospitalisation Details'!B2180="?",ROUND(AVERAGE('OG Hospitalisation Details'!$B$2:$B$2344),0),'OG Hospitalisation Details'!B2180)</f>
        <v>2002</v>
      </c>
      <c r="D166" s="7" t="str">
        <f>IF('OG Hospitalisation Details'!C2180="?","Sep",'OG Hospitalisation Details'!C2180)</f>
        <v>Sep</v>
      </c>
      <c r="E166" s="7">
        <v>27</v>
      </c>
      <c r="F166" s="13">
        <f t="shared" si="7"/>
        <v>37526</v>
      </c>
      <c r="G166" s="7">
        <v>3</v>
      </c>
      <c r="H166" s="16">
        <v>37465.339999999997</v>
      </c>
      <c r="I166" s="7" t="str" cm="1">
        <f t="array" ref="I166">INDEX({"tier - 1","tier - 2","tier - 3"},MATCH(MAX(COUNTIF('OG Hospitalisation Details'!G2180:G4522,{"tier - 1","tier - 2","tier - 3"})),COUNTIF('OG Hospitalisation Details'!G2180:G4522,{"tier - 1","tier - 2","tier - 3"}),0))</f>
        <v>tier - 1</v>
      </c>
      <c r="J166" s="7" t="str" cm="1">
        <f t="array" ref="J166">INDEX({"tier - 1","tier - 2","tier - 3"},MATCH(MAX(COUNTIF('OG Hospitalisation Details'!H2180:H4522,{"tier - 1","tier - 2","tier - 3"})),COUNTIF('OG Hospitalisation Details'!H2180:H4522,{"tier - 1","tier - 2","tier - 3"}),0))</f>
        <v>tier - 2</v>
      </c>
      <c r="K166" s="7" t="str">
        <f>IF('OG Hospitalisation Details'!I2180="?","Unknown",'OG Hospitalisation Details'!I2180)</f>
        <v>R1012</v>
      </c>
      <c r="L166" s="14">
        <f t="shared" si="8"/>
        <v>20</v>
      </c>
    </row>
    <row r="167" spans="1:12" x14ac:dyDescent="0.25">
      <c r="A167" s="7" t="s">
        <v>2208</v>
      </c>
      <c r="B167" s="7">
        <f t="shared" si="6"/>
        <v>165</v>
      </c>
      <c r="C167" s="7">
        <f>IF('OG Hospitalisation Details'!B2179="?",ROUND(AVERAGE('OG Hospitalisation Details'!$B$2:$B$2344),0),'OG Hospitalisation Details'!B2179)</f>
        <v>1979</v>
      </c>
      <c r="D167" s="7" t="str">
        <f>IF('OG Hospitalisation Details'!C2179="?","Sep",'OG Hospitalisation Details'!C2179)</f>
        <v>Aug</v>
      </c>
      <c r="E167" s="7">
        <v>3</v>
      </c>
      <c r="F167" s="13">
        <f t="shared" si="7"/>
        <v>29070</v>
      </c>
      <c r="G167" s="7">
        <v>2</v>
      </c>
      <c r="H167" s="16">
        <v>37425.94</v>
      </c>
      <c r="I167" s="7" t="str" cm="1">
        <f t="array" ref="I167">INDEX({"tier - 1","tier - 2","tier - 3"},MATCH(MAX(COUNTIF('OG Hospitalisation Details'!G2179:G4521,{"tier - 1","tier - 2","tier - 3"})),COUNTIF('OG Hospitalisation Details'!G2179:G4521,{"tier - 1","tier - 2","tier - 3"}),0))</f>
        <v>tier - 1</v>
      </c>
      <c r="J167" s="7" t="str" cm="1">
        <f t="array" ref="J167">INDEX({"tier - 1","tier - 2","tier - 3"},MATCH(MAX(COUNTIF('OG Hospitalisation Details'!H2179:H4521,{"tier - 1","tier - 2","tier - 3"})),COUNTIF('OG Hospitalisation Details'!H2179:H4521,{"tier - 1","tier - 2","tier - 3"}),0))</f>
        <v>tier - 2</v>
      </c>
      <c r="K167" s="7" t="str">
        <f>IF('OG Hospitalisation Details'!I2179="?","Unknown",'OG Hospitalisation Details'!I2179)</f>
        <v>R1011</v>
      </c>
      <c r="L167" s="14">
        <f t="shared" si="8"/>
        <v>43</v>
      </c>
    </row>
    <row r="168" spans="1:12" x14ac:dyDescent="0.25">
      <c r="A168" s="7" t="s">
        <v>2207</v>
      </c>
      <c r="B168" s="7">
        <f t="shared" si="6"/>
        <v>166</v>
      </c>
      <c r="C168" s="7">
        <f>IF('OG Hospitalisation Details'!B2178="?",ROUND(AVERAGE('OG Hospitalisation Details'!$B$2:$B$2344),0),'OG Hospitalisation Details'!B2178)</f>
        <v>1969</v>
      </c>
      <c r="D168" s="7" t="str">
        <f>IF('OG Hospitalisation Details'!C2178="?","Sep",'OG Hospitalisation Details'!C2178)</f>
        <v>Oct</v>
      </c>
      <c r="E168" s="7">
        <v>30</v>
      </c>
      <c r="F168" s="13">
        <f t="shared" si="7"/>
        <v>25506</v>
      </c>
      <c r="G168" s="7">
        <v>0</v>
      </c>
      <c r="H168" s="16">
        <v>37277.269999999997</v>
      </c>
      <c r="I168" s="7" t="str" cm="1">
        <f t="array" ref="I168">INDEX({"tier - 1","tier - 2","tier - 3"},MATCH(MAX(COUNTIF('OG Hospitalisation Details'!G2178:G4520,{"tier - 1","tier - 2","tier - 3"})),COUNTIF('OG Hospitalisation Details'!G2178:G4520,{"tier - 1","tier - 2","tier - 3"}),0))</f>
        <v>tier - 1</v>
      </c>
      <c r="J168" s="7" t="str" cm="1">
        <f t="array" ref="J168">INDEX({"tier - 1","tier - 2","tier - 3"},MATCH(MAX(COUNTIF('OG Hospitalisation Details'!H2178:H4520,{"tier - 1","tier - 2","tier - 3"})),COUNTIF('OG Hospitalisation Details'!H2178:H4520,{"tier - 1","tier - 2","tier - 3"}),0))</f>
        <v>tier - 2</v>
      </c>
      <c r="K168" s="7" t="str">
        <f>IF('OG Hospitalisation Details'!I2178="?","Unknown",'OG Hospitalisation Details'!I2178)</f>
        <v>R1011</v>
      </c>
      <c r="L168" s="14">
        <f t="shared" si="8"/>
        <v>53</v>
      </c>
    </row>
    <row r="169" spans="1:12" x14ac:dyDescent="0.25">
      <c r="A169" s="7" t="s">
        <v>2206</v>
      </c>
      <c r="B169" s="7">
        <f t="shared" si="6"/>
        <v>167</v>
      </c>
      <c r="C169" s="7">
        <f>IF('OG Hospitalisation Details'!B2177="?",ROUND(AVERAGE('OG Hospitalisation Details'!$B$2:$B$2344),0),'OG Hospitalisation Details'!B2177)</f>
        <v>1975</v>
      </c>
      <c r="D169" s="7" t="str">
        <f>IF('OG Hospitalisation Details'!C2177="?","Sep",'OG Hospitalisation Details'!C2177)</f>
        <v>Nov</v>
      </c>
      <c r="E169" s="7">
        <v>9</v>
      </c>
      <c r="F169" s="13">
        <f t="shared" si="7"/>
        <v>27707</v>
      </c>
      <c r="G169" s="7">
        <v>1</v>
      </c>
      <c r="H169" s="16">
        <v>37272.339999999997</v>
      </c>
      <c r="I169" s="7" t="str" cm="1">
        <f t="array" ref="I169">INDEX({"tier - 1","tier - 2","tier - 3"},MATCH(MAX(COUNTIF('OG Hospitalisation Details'!G2177:G4519,{"tier - 1","tier - 2","tier - 3"})),COUNTIF('OG Hospitalisation Details'!G2177:G4519,{"tier - 1","tier - 2","tier - 3"}),0))</f>
        <v>tier - 1</v>
      </c>
      <c r="J169" s="7" t="str" cm="1">
        <f t="array" ref="J169">INDEX({"tier - 1","tier - 2","tier - 3"},MATCH(MAX(COUNTIF('OG Hospitalisation Details'!H2177:H4519,{"tier - 1","tier - 2","tier - 3"})),COUNTIF('OG Hospitalisation Details'!H2177:H4519,{"tier - 1","tier - 2","tier - 3"}),0))</f>
        <v>tier - 2</v>
      </c>
      <c r="K169" s="7" t="str">
        <f>IF('OG Hospitalisation Details'!I2177="?","Unknown",'OG Hospitalisation Details'!I2177)</f>
        <v>R1011</v>
      </c>
      <c r="L169" s="14">
        <f t="shared" si="8"/>
        <v>47</v>
      </c>
    </row>
    <row r="170" spans="1:12" x14ac:dyDescent="0.25">
      <c r="A170" s="7" t="s">
        <v>2205</v>
      </c>
      <c r="B170" s="7">
        <f t="shared" si="6"/>
        <v>168</v>
      </c>
      <c r="C170" s="7">
        <f>IF('OG Hospitalisation Details'!B2176="?",ROUND(AVERAGE('OG Hospitalisation Details'!$B$2:$B$2344),0),'OG Hospitalisation Details'!B2176)</f>
        <v>1985</v>
      </c>
      <c r="D170" s="7" t="str">
        <f>IF('OG Hospitalisation Details'!C2176="?","Sep",'OG Hospitalisation Details'!C2176)</f>
        <v>Nov</v>
      </c>
      <c r="E170" s="7">
        <v>17</v>
      </c>
      <c r="F170" s="13">
        <f t="shared" si="7"/>
        <v>31368</v>
      </c>
      <c r="G170" s="7">
        <v>0</v>
      </c>
      <c r="H170" s="16">
        <v>37270.15</v>
      </c>
      <c r="I170" s="7" t="str" cm="1">
        <f t="array" ref="I170">INDEX({"tier - 1","tier - 2","tier - 3"},MATCH(MAX(COUNTIF('OG Hospitalisation Details'!G2176:G4518,{"tier - 1","tier - 2","tier - 3"})),COUNTIF('OG Hospitalisation Details'!G2176:G4518,{"tier - 1","tier - 2","tier - 3"}),0))</f>
        <v>tier - 1</v>
      </c>
      <c r="J170" s="7" t="str" cm="1">
        <f t="array" ref="J170">INDEX({"tier - 1","tier - 2","tier - 3"},MATCH(MAX(COUNTIF('OG Hospitalisation Details'!H2176:H4518,{"tier - 1","tier - 2","tier - 3"})),COUNTIF('OG Hospitalisation Details'!H2176:H4518,{"tier - 1","tier - 2","tier - 3"}),0))</f>
        <v>tier - 2</v>
      </c>
      <c r="K170" s="7" t="str">
        <f>IF('OG Hospitalisation Details'!I2176="?","Unknown",'OG Hospitalisation Details'!I2176)</f>
        <v>R1024</v>
      </c>
      <c r="L170" s="14">
        <f t="shared" si="8"/>
        <v>37</v>
      </c>
    </row>
    <row r="171" spans="1:12" x14ac:dyDescent="0.25">
      <c r="A171" s="7" t="s">
        <v>2204</v>
      </c>
      <c r="B171" s="7">
        <f t="shared" si="6"/>
        <v>169</v>
      </c>
      <c r="C171" s="7">
        <f>IF('OG Hospitalisation Details'!B2175="?",ROUND(AVERAGE('OG Hospitalisation Details'!$B$2:$B$2344),0),'OG Hospitalisation Details'!B2175)</f>
        <v>1990</v>
      </c>
      <c r="D171" s="7" t="str">
        <f>IF('OG Hospitalisation Details'!C2175="?","Sep",'OG Hospitalisation Details'!C2175)</f>
        <v>Oct</v>
      </c>
      <c r="E171" s="7">
        <v>17</v>
      </c>
      <c r="F171" s="13">
        <f t="shared" si="7"/>
        <v>33163</v>
      </c>
      <c r="G171" s="7">
        <v>3</v>
      </c>
      <c r="H171" s="16">
        <v>37251.22</v>
      </c>
      <c r="I171" s="7" t="str" cm="1">
        <f t="array" ref="I171">INDEX({"tier - 1","tier - 2","tier - 3"},MATCH(MAX(COUNTIF('OG Hospitalisation Details'!G2175:G4517,{"tier - 1","tier - 2","tier - 3"})),COUNTIF('OG Hospitalisation Details'!G2175:G4517,{"tier - 1","tier - 2","tier - 3"}),0))</f>
        <v>tier - 1</v>
      </c>
      <c r="J171" s="7" t="str" cm="1">
        <f t="array" ref="J171">INDEX({"tier - 1","tier - 2","tier - 3"},MATCH(MAX(COUNTIF('OG Hospitalisation Details'!H2175:H4517,{"tier - 1","tier - 2","tier - 3"})),COUNTIF('OG Hospitalisation Details'!H2175:H4517,{"tier - 1","tier - 2","tier - 3"}),0))</f>
        <v>tier - 2</v>
      </c>
      <c r="K171" s="7" t="str">
        <f>IF('OG Hospitalisation Details'!I2175="?","Unknown",'OG Hospitalisation Details'!I2175)</f>
        <v>R1011</v>
      </c>
      <c r="L171" s="14">
        <f t="shared" si="8"/>
        <v>32</v>
      </c>
    </row>
    <row r="172" spans="1:12" x14ac:dyDescent="0.25">
      <c r="A172" s="7" t="s">
        <v>2203</v>
      </c>
      <c r="B172" s="7">
        <f t="shared" si="6"/>
        <v>170</v>
      </c>
      <c r="C172" s="7">
        <f>IF('OG Hospitalisation Details'!B2174="?",ROUND(AVERAGE('OG Hospitalisation Details'!$B$2:$B$2344),0),'OG Hospitalisation Details'!B2174)</f>
        <v>2000</v>
      </c>
      <c r="D172" s="7" t="str">
        <f>IF('OG Hospitalisation Details'!C2174="?","Sep",'OG Hospitalisation Details'!C2174)</f>
        <v>Sep</v>
      </c>
      <c r="E172" s="7">
        <v>5</v>
      </c>
      <c r="F172" s="13">
        <f t="shared" si="7"/>
        <v>36774</v>
      </c>
      <c r="G172" s="7">
        <v>1</v>
      </c>
      <c r="H172" s="16">
        <v>37165.160000000003</v>
      </c>
      <c r="I172" s="7" t="str" cm="1">
        <f t="array" ref="I172">INDEX({"tier - 1","tier - 2","tier - 3"},MATCH(MAX(COUNTIF('OG Hospitalisation Details'!G2174:G4516,{"tier - 1","tier - 2","tier - 3"})),COUNTIF('OG Hospitalisation Details'!G2174:G4516,{"tier - 1","tier - 2","tier - 3"}),0))</f>
        <v>tier - 1</v>
      </c>
      <c r="J172" s="7" t="str" cm="1">
        <f t="array" ref="J172">INDEX({"tier - 1","tier - 2","tier - 3"},MATCH(MAX(COUNTIF('OG Hospitalisation Details'!H2174:H4516,{"tier - 1","tier - 2","tier - 3"})),COUNTIF('OG Hospitalisation Details'!H2174:H4516,{"tier - 1","tier - 2","tier - 3"}),0))</f>
        <v>tier - 2</v>
      </c>
      <c r="K172" s="7" t="str">
        <f>IF('OG Hospitalisation Details'!I2174="?","Unknown",'OG Hospitalisation Details'!I2174)</f>
        <v>Unknown</v>
      </c>
      <c r="L172" s="14">
        <f t="shared" si="8"/>
        <v>22</v>
      </c>
    </row>
    <row r="173" spans="1:12" x14ac:dyDescent="0.25">
      <c r="A173" s="7" t="s">
        <v>2202</v>
      </c>
      <c r="B173" s="7">
        <f t="shared" si="6"/>
        <v>171</v>
      </c>
      <c r="C173" s="7">
        <f>IF('OG Hospitalisation Details'!B2173="?",ROUND(AVERAGE('OG Hospitalisation Details'!$B$2:$B$2344),0),'OG Hospitalisation Details'!B2173)</f>
        <v>1995</v>
      </c>
      <c r="D173" s="7" t="str">
        <f>IF('OG Hospitalisation Details'!C2173="?","Sep",'OG Hospitalisation Details'!C2173)</f>
        <v>Oct</v>
      </c>
      <c r="E173" s="7">
        <v>30</v>
      </c>
      <c r="F173" s="13">
        <f t="shared" si="7"/>
        <v>35002</v>
      </c>
      <c r="G173" s="7">
        <v>0</v>
      </c>
      <c r="H173" s="16">
        <v>37133.9</v>
      </c>
      <c r="I173" s="7" t="str" cm="1">
        <f t="array" ref="I173">INDEX({"tier - 1","tier - 2","tier - 3"},MATCH(MAX(COUNTIF('OG Hospitalisation Details'!G2173:G4515,{"tier - 1","tier - 2","tier - 3"})),COUNTIF('OG Hospitalisation Details'!G2173:G4515,{"tier - 1","tier - 2","tier - 3"}),0))</f>
        <v>tier - 1</v>
      </c>
      <c r="J173" s="7" t="str" cm="1">
        <f t="array" ref="J173">INDEX({"tier - 1","tier - 2","tier - 3"},MATCH(MAX(COUNTIF('OG Hospitalisation Details'!H2173:H4515,{"tier - 1","tier - 2","tier - 3"})),COUNTIF('OG Hospitalisation Details'!H2173:H4515,{"tier - 1","tier - 2","tier - 3"}),0))</f>
        <v>tier - 2</v>
      </c>
      <c r="K173" s="7" t="str">
        <f>IF('OG Hospitalisation Details'!I2173="?","Unknown",'OG Hospitalisation Details'!I2173)</f>
        <v>R1013</v>
      </c>
      <c r="L173" s="14">
        <f t="shared" si="8"/>
        <v>27</v>
      </c>
    </row>
    <row r="174" spans="1:12" x14ac:dyDescent="0.25">
      <c r="A174" s="7" t="s">
        <v>2201</v>
      </c>
      <c r="B174" s="7">
        <f t="shared" si="6"/>
        <v>172</v>
      </c>
      <c r="C174" s="7">
        <f>IF('OG Hospitalisation Details'!B2172="?",ROUND(AVERAGE('OG Hospitalisation Details'!$B$2:$B$2344),0),'OG Hospitalisation Details'!B2172)</f>
        <v>1989</v>
      </c>
      <c r="D174" s="7" t="str">
        <f>IF('OG Hospitalisation Details'!C2172="?","Sep",'OG Hospitalisation Details'!C2172)</f>
        <v>Jun</v>
      </c>
      <c r="E174" s="7">
        <v>10</v>
      </c>
      <c r="F174" s="13">
        <f t="shared" si="7"/>
        <v>32669</v>
      </c>
      <c r="G174" s="7">
        <v>0</v>
      </c>
      <c r="H174" s="16">
        <v>37079.370000000003</v>
      </c>
      <c r="I174" s="7" t="str" cm="1">
        <f t="array" ref="I174">INDEX({"tier - 1","tier - 2","tier - 3"},MATCH(MAX(COUNTIF('OG Hospitalisation Details'!G2172:G4514,{"tier - 1","tier - 2","tier - 3"})),COUNTIF('OG Hospitalisation Details'!G2172:G4514,{"tier - 1","tier - 2","tier - 3"}),0))</f>
        <v>tier - 1</v>
      </c>
      <c r="J174" s="7" t="str" cm="1">
        <f t="array" ref="J174">INDEX({"tier - 1","tier - 2","tier - 3"},MATCH(MAX(COUNTIF('OG Hospitalisation Details'!H2172:H4514,{"tier - 1","tier - 2","tier - 3"})),COUNTIF('OG Hospitalisation Details'!H2172:H4514,{"tier - 1","tier - 2","tier - 3"}),0))</f>
        <v>tier - 2</v>
      </c>
      <c r="K174" s="7" t="str">
        <f>IF('OG Hospitalisation Details'!I2172="?","Unknown",'OG Hospitalisation Details'!I2172)</f>
        <v>R1011</v>
      </c>
      <c r="L174" s="14">
        <f t="shared" si="8"/>
        <v>33</v>
      </c>
    </row>
    <row r="175" spans="1:12" x14ac:dyDescent="0.25">
      <c r="A175" s="7" t="s">
        <v>2200</v>
      </c>
      <c r="B175" s="7">
        <f t="shared" si="6"/>
        <v>173</v>
      </c>
      <c r="C175" s="7">
        <f>IF('OG Hospitalisation Details'!B2171="?",ROUND(AVERAGE('OG Hospitalisation Details'!$B$2:$B$2344),0),'OG Hospitalisation Details'!B2171)</f>
        <v>1988</v>
      </c>
      <c r="D175" s="7" t="str">
        <f>IF('OG Hospitalisation Details'!C2171="?","Sep",'OG Hospitalisation Details'!C2171)</f>
        <v>Dec</v>
      </c>
      <c r="E175" s="7">
        <v>17</v>
      </c>
      <c r="F175" s="13">
        <f t="shared" si="7"/>
        <v>32494</v>
      </c>
      <c r="G175" s="7">
        <v>3</v>
      </c>
      <c r="H175" s="16">
        <v>37076.370000000003</v>
      </c>
      <c r="I175" s="7" t="str" cm="1">
        <f t="array" ref="I175">INDEX({"tier - 1","tier - 2","tier - 3"},MATCH(MAX(COUNTIF('OG Hospitalisation Details'!G2171:G4513,{"tier - 1","tier - 2","tier - 3"})),COUNTIF('OG Hospitalisation Details'!G2171:G4513,{"tier - 1","tier - 2","tier - 3"}),0))</f>
        <v>tier - 1</v>
      </c>
      <c r="J175" s="7" t="str" cm="1">
        <f t="array" ref="J175">INDEX({"tier - 1","tier - 2","tier - 3"},MATCH(MAX(COUNTIF('OG Hospitalisation Details'!H2171:H4513,{"tier - 1","tier - 2","tier - 3"})),COUNTIF('OG Hospitalisation Details'!H2171:H4513,{"tier - 1","tier - 2","tier - 3"}),0))</f>
        <v>tier - 2</v>
      </c>
      <c r="K175" s="7" t="str">
        <f>IF('OG Hospitalisation Details'!I2171="?","Unknown",'OG Hospitalisation Details'!I2171)</f>
        <v>R1011</v>
      </c>
      <c r="L175" s="14">
        <f t="shared" si="8"/>
        <v>34</v>
      </c>
    </row>
    <row r="176" spans="1:12" x14ac:dyDescent="0.25">
      <c r="A176" s="7" t="s">
        <v>2199</v>
      </c>
      <c r="B176" s="7">
        <f t="shared" ref="B176:B239" si="9">VALUE(SUBSTITUTE(A176,"Id",""))</f>
        <v>174</v>
      </c>
      <c r="C176" s="7">
        <f>IF('OG Hospitalisation Details'!B2170="?",ROUND(AVERAGE('OG Hospitalisation Details'!$B$2:$B$2344),0),'OG Hospitalisation Details'!B2170)</f>
        <v>1991</v>
      </c>
      <c r="D176" s="7" t="str">
        <f>IF('OG Hospitalisation Details'!C2170="?","Sep",'OG Hospitalisation Details'!C2170)</f>
        <v>Nov</v>
      </c>
      <c r="E176" s="7">
        <v>1</v>
      </c>
      <c r="F176" s="13">
        <f t="shared" si="7"/>
        <v>33543</v>
      </c>
      <c r="G176" s="7">
        <v>3</v>
      </c>
      <c r="H176" s="16">
        <v>37040.879999999997</v>
      </c>
      <c r="I176" s="7" t="str" cm="1">
        <f t="array" ref="I176">INDEX({"tier - 1","tier - 2","tier - 3"},MATCH(MAX(COUNTIF('OG Hospitalisation Details'!G2170:G4512,{"tier - 1","tier - 2","tier - 3"})),COUNTIF('OG Hospitalisation Details'!G2170:G4512,{"tier - 1","tier - 2","tier - 3"}),0))</f>
        <v>tier - 1</v>
      </c>
      <c r="J176" s="7" t="str" cm="1">
        <f t="array" ref="J176">INDEX({"tier - 1","tier - 2","tier - 3"},MATCH(MAX(COUNTIF('OG Hospitalisation Details'!H2170:H4512,{"tier - 1","tier - 2","tier - 3"})),COUNTIF('OG Hospitalisation Details'!H2170:H4512,{"tier - 1","tier - 2","tier - 3"}),0))</f>
        <v>tier - 2</v>
      </c>
      <c r="K176" s="7" t="str">
        <f>IF('OG Hospitalisation Details'!I2170="?","Unknown",'OG Hospitalisation Details'!I2170)</f>
        <v>R1011</v>
      </c>
      <c r="L176" s="14">
        <f t="shared" si="8"/>
        <v>31</v>
      </c>
    </row>
    <row r="177" spans="1:12" x14ac:dyDescent="0.25">
      <c r="A177" s="7" t="s">
        <v>2198</v>
      </c>
      <c r="B177" s="7">
        <f t="shared" si="9"/>
        <v>175</v>
      </c>
      <c r="C177" s="7">
        <f>IF('OG Hospitalisation Details'!B2169="?",ROUND(AVERAGE('OG Hospitalisation Details'!$B$2:$B$2344),0),'OG Hospitalisation Details'!B2169)</f>
        <v>1992</v>
      </c>
      <c r="D177" s="7" t="str">
        <f>IF('OG Hospitalisation Details'!C2169="?","Sep",'OG Hospitalisation Details'!C2169)</f>
        <v>Sep</v>
      </c>
      <c r="E177" s="7">
        <v>13</v>
      </c>
      <c r="F177" s="13">
        <f t="shared" si="7"/>
        <v>33860</v>
      </c>
      <c r="G177" s="7">
        <v>0</v>
      </c>
      <c r="H177" s="16">
        <v>36976.449999999997</v>
      </c>
      <c r="I177" s="7" t="str" cm="1">
        <f t="array" ref="I177">INDEX({"tier - 1","tier - 2","tier - 3"},MATCH(MAX(COUNTIF('OG Hospitalisation Details'!G2169:G4511,{"tier - 1","tier - 2","tier - 3"})),COUNTIF('OG Hospitalisation Details'!G2169:G4511,{"tier - 1","tier - 2","tier - 3"}),0))</f>
        <v>tier - 1</v>
      </c>
      <c r="J177" s="7" t="str" cm="1">
        <f t="array" ref="J177">INDEX({"tier - 1","tier - 2","tier - 3"},MATCH(MAX(COUNTIF('OG Hospitalisation Details'!H2169:H4511,{"tier - 1","tier - 2","tier - 3"})),COUNTIF('OG Hospitalisation Details'!H2169:H4511,{"tier - 1","tier - 2","tier - 3"}),0))</f>
        <v>tier - 2</v>
      </c>
      <c r="K177" s="7" t="str">
        <f>IF('OG Hospitalisation Details'!I2169="?","Unknown",'OG Hospitalisation Details'!I2169)</f>
        <v>R1011</v>
      </c>
      <c r="L177" s="14">
        <f t="shared" si="8"/>
        <v>30</v>
      </c>
    </row>
    <row r="178" spans="1:12" x14ac:dyDescent="0.25">
      <c r="A178" s="7" t="s">
        <v>2197</v>
      </c>
      <c r="B178" s="7">
        <f t="shared" si="9"/>
        <v>176</v>
      </c>
      <c r="C178" s="7">
        <f>IF('OG Hospitalisation Details'!B2168="?",ROUND(AVERAGE('OG Hospitalisation Details'!$B$2:$B$2344),0),'OG Hospitalisation Details'!B2168)</f>
        <v>1992</v>
      </c>
      <c r="D178" s="7" t="str">
        <f>IF('OG Hospitalisation Details'!C2168="?","Sep",'OG Hospitalisation Details'!C2168)</f>
        <v>Aug</v>
      </c>
      <c r="E178" s="7">
        <v>25</v>
      </c>
      <c r="F178" s="13">
        <f t="shared" si="7"/>
        <v>33841</v>
      </c>
      <c r="G178" s="7">
        <v>0</v>
      </c>
      <c r="H178" s="16">
        <v>36950.26</v>
      </c>
      <c r="I178" s="7" t="str" cm="1">
        <f t="array" ref="I178">INDEX({"tier - 1","tier - 2","tier - 3"},MATCH(MAX(COUNTIF('OG Hospitalisation Details'!G2168:G4510,{"tier - 1","tier - 2","tier - 3"})),COUNTIF('OG Hospitalisation Details'!G2168:G4510,{"tier - 1","tier - 2","tier - 3"}),0))</f>
        <v>tier - 1</v>
      </c>
      <c r="J178" s="7" t="str" cm="1">
        <f t="array" ref="J178">INDEX({"tier - 1","tier - 2","tier - 3"},MATCH(MAX(COUNTIF('OG Hospitalisation Details'!H2168:H4510,{"tier - 1","tier - 2","tier - 3"})),COUNTIF('OG Hospitalisation Details'!H2168:H4510,{"tier - 1","tier - 2","tier - 3"}),0))</f>
        <v>tier - 2</v>
      </c>
      <c r="K178" s="7" t="str">
        <f>IF('OG Hospitalisation Details'!I2168="?","Unknown",'OG Hospitalisation Details'!I2168)</f>
        <v>R1013</v>
      </c>
      <c r="L178" s="14">
        <f t="shared" si="8"/>
        <v>30</v>
      </c>
    </row>
    <row r="179" spans="1:12" x14ac:dyDescent="0.25">
      <c r="A179" s="7" t="s">
        <v>2196</v>
      </c>
      <c r="B179" s="7">
        <f t="shared" si="9"/>
        <v>177</v>
      </c>
      <c r="C179" s="7">
        <f>IF('OG Hospitalisation Details'!B2167="?",ROUND(AVERAGE('OG Hospitalisation Details'!$B$2:$B$2344),0),'OG Hospitalisation Details'!B2167)</f>
        <v>1977</v>
      </c>
      <c r="D179" s="7" t="str">
        <f>IF('OG Hospitalisation Details'!C2167="?","Sep",'OG Hospitalisation Details'!C2167)</f>
        <v>Aug</v>
      </c>
      <c r="E179" s="7">
        <v>13</v>
      </c>
      <c r="F179" s="13">
        <f t="shared" si="7"/>
        <v>28350</v>
      </c>
      <c r="G179" s="7">
        <v>2</v>
      </c>
      <c r="H179" s="16">
        <v>36935.64</v>
      </c>
      <c r="I179" s="7" t="str" cm="1">
        <f t="array" ref="I179">INDEX({"tier - 1","tier - 2","tier - 3"},MATCH(MAX(COUNTIF('OG Hospitalisation Details'!G2167:G4509,{"tier - 1","tier - 2","tier - 3"})),COUNTIF('OG Hospitalisation Details'!G2167:G4509,{"tier - 1","tier - 2","tier - 3"}),0))</f>
        <v>tier - 1</v>
      </c>
      <c r="J179" s="7" t="str" cm="1">
        <f t="array" ref="J179">INDEX({"tier - 1","tier - 2","tier - 3"},MATCH(MAX(COUNTIF('OG Hospitalisation Details'!H2167:H4509,{"tier - 1","tier - 2","tier - 3"})),COUNTIF('OG Hospitalisation Details'!H2167:H4509,{"tier - 1","tier - 2","tier - 3"}),0))</f>
        <v>tier - 2</v>
      </c>
      <c r="K179" s="7" t="str">
        <f>IF('OG Hospitalisation Details'!I2167="?","Unknown",'OG Hospitalisation Details'!I2167)</f>
        <v>R1011</v>
      </c>
      <c r="L179" s="14">
        <f t="shared" si="8"/>
        <v>45</v>
      </c>
    </row>
    <row r="180" spans="1:12" x14ac:dyDescent="0.25">
      <c r="A180" s="7" t="s">
        <v>2195</v>
      </c>
      <c r="B180" s="7">
        <f t="shared" si="9"/>
        <v>178</v>
      </c>
      <c r="C180" s="7">
        <f>IF('OG Hospitalisation Details'!B2166="?",ROUND(AVERAGE('OG Hospitalisation Details'!$B$2:$B$2344),0),'OG Hospitalisation Details'!B2166)</f>
        <v>1968</v>
      </c>
      <c r="D180" s="7" t="str">
        <f>IF('OG Hospitalisation Details'!C2166="?","Sep",'OG Hospitalisation Details'!C2166)</f>
        <v>Oct</v>
      </c>
      <c r="E180" s="7">
        <v>22</v>
      </c>
      <c r="F180" s="13">
        <f t="shared" si="7"/>
        <v>25133</v>
      </c>
      <c r="G180" s="7">
        <v>0</v>
      </c>
      <c r="H180" s="16">
        <v>36922.61</v>
      </c>
      <c r="I180" s="7" t="str" cm="1">
        <f t="array" ref="I180">INDEX({"tier - 1","tier - 2","tier - 3"},MATCH(MAX(COUNTIF('OG Hospitalisation Details'!G2166:G4508,{"tier - 1","tier - 2","tier - 3"})),COUNTIF('OG Hospitalisation Details'!G2166:G4508,{"tier - 1","tier - 2","tier - 3"}),0))</f>
        <v>tier - 1</v>
      </c>
      <c r="J180" s="7" t="str" cm="1">
        <f t="array" ref="J180">INDEX({"tier - 1","tier - 2","tier - 3"},MATCH(MAX(COUNTIF('OG Hospitalisation Details'!H2166:H4508,{"tier - 1","tier - 2","tier - 3"})),COUNTIF('OG Hospitalisation Details'!H2166:H4508,{"tier - 1","tier - 2","tier - 3"}),0))</f>
        <v>tier - 2</v>
      </c>
      <c r="K180" s="7" t="str">
        <f>IF('OG Hospitalisation Details'!I2166="?","Unknown",'OG Hospitalisation Details'!I2166)</f>
        <v>R1011</v>
      </c>
      <c r="L180" s="14">
        <f t="shared" si="8"/>
        <v>54</v>
      </c>
    </row>
    <row r="181" spans="1:12" x14ac:dyDescent="0.25">
      <c r="A181" s="7" t="s">
        <v>2194</v>
      </c>
      <c r="B181" s="7">
        <f t="shared" si="9"/>
        <v>179</v>
      </c>
      <c r="C181" s="7">
        <f>IF('OG Hospitalisation Details'!B2165="?",ROUND(AVERAGE('OG Hospitalisation Details'!$B$2:$B$2344),0),'OG Hospitalisation Details'!B2165)</f>
        <v>1991</v>
      </c>
      <c r="D181" s="7" t="str">
        <f>IF('OG Hospitalisation Details'!C2165="?","Sep",'OG Hospitalisation Details'!C2165)</f>
        <v>Jun</v>
      </c>
      <c r="E181" s="7">
        <v>10</v>
      </c>
      <c r="F181" s="13">
        <f t="shared" si="7"/>
        <v>33399</v>
      </c>
      <c r="G181" s="7">
        <v>3</v>
      </c>
      <c r="H181" s="16">
        <v>36911.99</v>
      </c>
      <c r="I181" s="7" t="str" cm="1">
        <f t="array" ref="I181">INDEX({"tier - 1","tier - 2","tier - 3"},MATCH(MAX(COUNTIF('OG Hospitalisation Details'!G2165:G4507,{"tier - 1","tier - 2","tier - 3"})),COUNTIF('OG Hospitalisation Details'!G2165:G4507,{"tier - 1","tier - 2","tier - 3"}),0))</f>
        <v>tier - 1</v>
      </c>
      <c r="J181" s="7" t="str" cm="1">
        <f t="array" ref="J181">INDEX({"tier - 1","tier - 2","tier - 3"},MATCH(MAX(COUNTIF('OG Hospitalisation Details'!H2165:H4507,{"tier - 1","tier - 2","tier - 3"})),COUNTIF('OG Hospitalisation Details'!H2165:H4507,{"tier - 1","tier - 2","tier - 3"}),0))</f>
        <v>tier - 2</v>
      </c>
      <c r="K181" s="7" t="str">
        <f>IF('OG Hospitalisation Details'!I2165="?","Unknown",'OG Hospitalisation Details'!I2165)</f>
        <v>R1011</v>
      </c>
      <c r="L181" s="14">
        <f t="shared" si="8"/>
        <v>31</v>
      </c>
    </row>
    <row r="182" spans="1:12" x14ac:dyDescent="0.25">
      <c r="A182" s="7" t="s">
        <v>2193</v>
      </c>
      <c r="B182" s="7">
        <f t="shared" si="9"/>
        <v>180</v>
      </c>
      <c r="C182" s="7">
        <f>IF('OG Hospitalisation Details'!B2164="?",ROUND(AVERAGE('OG Hospitalisation Details'!$B$2:$B$2344),0),'OG Hospitalisation Details'!B2164)</f>
        <v>1963</v>
      </c>
      <c r="D182" s="7" t="str">
        <f>IF('OG Hospitalisation Details'!C2164="?","Sep",'OG Hospitalisation Details'!C2164)</f>
        <v>Jul</v>
      </c>
      <c r="E182" s="7">
        <v>24</v>
      </c>
      <c r="F182" s="13">
        <f t="shared" si="7"/>
        <v>23216</v>
      </c>
      <c r="G182" s="7">
        <v>2</v>
      </c>
      <c r="H182" s="16">
        <v>36910.61</v>
      </c>
      <c r="I182" s="7" t="str" cm="1">
        <f t="array" ref="I182">INDEX({"tier - 1","tier - 2","tier - 3"},MATCH(MAX(COUNTIF('OG Hospitalisation Details'!G2164:G4506,{"tier - 1","tier - 2","tier - 3"})),COUNTIF('OG Hospitalisation Details'!G2164:G4506,{"tier - 1","tier - 2","tier - 3"}),0))</f>
        <v>tier - 1</v>
      </c>
      <c r="J182" s="7" t="str" cm="1">
        <f t="array" ref="J182">INDEX({"tier - 1","tier - 2","tier - 3"},MATCH(MAX(COUNTIF('OG Hospitalisation Details'!H2164:H4506,{"tier - 1","tier - 2","tier - 3"})),COUNTIF('OG Hospitalisation Details'!H2164:H4506,{"tier - 1","tier - 2","tier - 3"}),0))</f>
        <v>tier - 2</v>
      </c>
      <c r="K182" s="7" t="str">
        <f>IF('OG Hospitalisation Details'!I2164="?","Unknown",'OG Hospitalisation Details'!I2164)</f>
        <v>R1011</v>
      </c>
      <c r="L182" s="14">
        <f t="shared" si="8"/>
        <v>59</v>
      </c>
    </row>
    <row r="183" spans="1:12" x14ac:dyDescent="0.25">
      <c r="A183" s="7" t="s">
        <v>2192</v>
      </c>
      <c r="B183" s="7">
        <f t="shared" si="9"/>
        <v>181</v>
      </c>
      <c r="C183" s="7">
        <f>IF('OG Hospitalisation Details'!B2163="?",ROUND(AVERAGE('OG Hospitalisation Details'!$B$2:$B$2344),0),'OG Hospitalisation Details'!B2163)</f>
        <v>2003</v>
      </c>
      <c r="D183" s="7" t="str">
        <f>IF('OG Hospitalisation Details'!C2163="?","Sep",'OG Hospitalisation Details'!C2163)</f>
        <v>Jun</v>
      </c>
      <c r="E183" s="7">
        <v>21</v>
      </c>
      <c r="F183" s="13">
        <f t="shared" si="7"/>
        <v>37793</v>
      </c>
      <c r="G183" s="7">
        <v>0</v>
      </c>
      <c r="H183" s="16">
        <v>36898.730000000003</v>
      </c>
      <c r="I183" s="7" t="str" cm="1">
        <f t="array" ref="I183">INDEX({"tier - 1","tier - 2","tier - 3"},MATCH(MAX(COUNTIF('OG Hospitalisation Details'!G2163:G4505,{"tier - 1","tier - 2","tier - 3"})),COUNTIF('OG Hospitalisation Details'!G2163:G4505,{"tier - 1","tier - 2","tier - 3"}),0))</f>
        <v>tier - 1</v>
      </c>
      <c r="J183" s="7" t="str" cm="1">
        <f t="array" ref="J183">INDEX({"tier - 1","tier - 2","tier - 3"},MATCH(MAX(COUNTIF('OG Hospitalisation Details'!H2163:H4505,{"tier - 1","tier - 2","tier - 3"})),COUNTIF('OG Hospitalisation Details'!H2163:H4505,{"tier - 1","tier - 2","tier - 3"}),0))</f>
        <v>tier - 2</v>
      </c>
      <c r="K183" s="7" t="str">
        <f>IF('OG Hospitalisation Details'!I2163="?","Unknown",'OG Hospitalisation Details'!I2163)</f>
        <v>R1012</v>
      </c>
      <c r="L183" s="14">
        <f t="shared" si="8"/>
        <v>19</v>
      </c>
    </row>
    <row r="184" spans="1:12" x14ac:dyDescent="0.25">
      <c r="A184" s="7" t="s">
        <v>2191</v>
      </c>
      <c r="B184" s="7">
        <f t="shared" si="9"/>
        <v>182</v>
      </c>
      <c r="C184" s="7">
        <f>IF('OG Hospitalisation Details'!B2162="?",ROUND(AVERAGE('OG Hospitalisation Details'!$B$2:$B$2344),0),'OG Hospitalisation Details'!B2162)</f>
        <v>1972</v>
      </c>
      <c r="D184" s="7" t="str">
        <f>IF('OG Hospitalisation Details'!C2162="?","Sep",'OG Hospitalisation Details'!C2162)</f>
        <v>Dec</v>
      </c>
      <c r="E184" s="7">
        <v>5</v>
      </c>
      <c r="F184" s="13">
        <f t="shared" si="7"/>
        <v>26638</v>
      </c>
      <c r="G184" s="7">
        <v>0</v>
      </c>
      <c r="H184" s="16">
        <v>36889.99</v>
      </c>
      <c r="I184" s="7" t="str" cm="1">
        <f t="array" ref="I184">INDEX({"tier - 1","tier - 2","tier - 3"},MATCH(MAX(COUNTIF('OG Hospitalisation Details'!G2162:G4504,{"tier - 1","tier - 2","tier - 3"})),COUNTIF('OG Hospitalisation Details'!G2162:G4504,{"tier - 1","tier - 2","tier - 3"}),0))</f>
        <v>tier - 1</v>
      </c>
      <c r="J184" s="7" t="str" cm="1">
        <f t="array" ref="J184">INDEX({"tier - 1","tier - 2","tier - 3"},MATCH(MAX(COUNTIF('OG Hospitalisation Details'!H2162:H4504,{"tier - 1","tier - 2","tier - 3"})),COUNTIF('OG Hospitalisation Details'!H2162:H4504,{"tier - 1","tier - 2","tier - 3"}),0))</f>
        <v>tier - 2</v>
      </c>
      <c r="K184" s="7" t="str">
        <f>IF('OG Hospitalisation Details'!I2162="?","Unknown",'OG Hospitalisation Details'!I2162)</f>
        <v>R1011</v>
      </c>
      <c r="L184" s="14">
        <f t="shared" si="8"/>
        <v>50</v>
      </c>
    </row>
    <row r="185" spans="1:12" x14ac:dyDescent="0.25">
      <c r="A185" s="7" t="s">
        <v>2190</v>
      </c>
      <c r="B185" s="7">
        <f t="shared" si="9"/>
        <v>183</v>
      </c>
      <c r="C185" s="7">
        <f>IF('OG Hospitalisation Details'!B2161="?",ROUND(AVERAGE('OG Hospitalisation Details'!$B$2:$B$2344),0),'OG Hospitalisation Details'!B2161)</f>
        <v>1992</v>
      </c>
      <c r="D185" s="7" t="str">
        <f>IF('OG Hospitalisation Details'!C2161="?","Sep",'OG Hospitalisation Details'!C2161)</f>
        <v>Jul</v>
      </c>
      <c r="E185" s="7">
        <v>4</v>
      </c>
      <c r="F185" s="13">
        <f t="shared" si="7"/>
        <v>33789</v>
      </c>
      <c r="G185" s="7">
        <v>0</v>
      </c>
      <c r="H185" s="16">
        <v>36837.47</v>
      </c>
      <c r="I185" s="7" t="str" cm="1">
        <f t="array" ref="I185">INDEX({"tier - 1","tier - 2","tier - 3"},MATCH(MAX(COUNTIF('OG Hospitalisation Details'!G2161:G4503,{"tier - 1","tier - 2","tier - 3"})),COUNTIF('OG Hospitalisation Details'!G2161:G4503,{"tier - 1","tier - 2","tier - 3"}),0))</f>
        <v>tier - 1</v>
      </c>
      <c r="J185" s="7" t="str" cm="1">
        <f t="array" ref="J185">INDEX({"tier - 1","tier - 2","tier - 3"},MATCH(MAX(COUNTIF('OG Hospitalisation Details'!H2161:H4503,{"tier - 1","tier - 2","tier - 3"})),COUNTIF('OG Hospitalisation Details'!H2161:H4503,{"tier - 1","tier - 2","tier - 3"}),0))</f>
        <v>tier - 2</v>
      </c>
      <c r="K185" s="7" t="str">
        <f>IF('OG Hospitalisation Details'!I2161="?","Unknown",'OG Hospitalisation Details'!I2161)</f>
        <v>R1011</v>
      </c>
      <c r="L185" s="14">
        <f t="shared" si="8"/>
        <v>30</v>
      </c>
    </row>
    <row r="186" spans="1:12" x14ac:dyDescent="0.25">
      <c r="A186" s="7" t="s">
        <v>2189</v>
      </c>
      <c r="B186" s="7">
        <f t="shared" si="9"/>
        <v>184</v>
      </c>
      <c r="C186" s="7">
        <f>IF('OG Hospitalisation Details'!B2159="?",ROUND(AVERAGE('OG Hospitalisation Details'!$B$2:$B$2344),0),'OG Hospitalisation Details'!B2159)</f>
        <v>1965</v>
      </c>
      <c r="D186" s="7" t="str">
        <f>IF('OG Hospitalisation Details'!C2159="?","Sep",'OG Hospitalisation Details'!C2159)</f>
        <v>Dec</v>
      </c>
      <c r="E186" s="7">
        <v>28</v>
      </c>
      <c r="F186" s="13">
        <f t="shared" si="7"/>
        <v>24104</v>
      </c>
      <c r="G186" s="7">
        <v>0</v>
      </c>
      <c r="H186" s="16">
        <v>36795.29</v>
      </c>
      <c r="I186" s="7" t="str" cm="1">
        <f t="array" ref="I186">INDEX({"tier - 1","tier - 2","tier - 3"},MATCH(MAX(COUNTIF('OG Hospitalisation Details'!G2159:G4501,{"tier - 1","tier - 2","tier - 3"})),COUNTIF('OG Hospitalisation Details'!G2159:G4501,{"tier - 1","tier - 2","tier - 3"}),0))</f>
        <v>tier - 1</v>
      </c>
      <c r="J186" s="7" t="str" cm="1">
        <f t="array" ref="J186">INDEX({"tier - 1","tier - 2","tier - 3"},MATCH(MAX(COUNTIF('OG Hospitalisation Details'!H2159:H4501,{"tier - 1","tier - 2","tier - 3"})),COUNTIF('OG Hospitalisation Details'!H2159:H4501,{"tier - 1","tier - 2","tier - 3"}),0))</f>
        <v>tier - 2</v>
      </c>
      <c r="K186" s="7" t="str">
        <f>IF('OG Hospitalisation Details'!I2159="?","Unknown",'OG Hospitalisation Details'!I2159)</f>
        <v>R1011</v>
      </c>
      <c r="L186" s="14">
        <f t="shared" si="8"/>
        <v>57</v>
      </c>
    </row>
    <row r="187" spans="1:12" x14ac:dyDescent="0.25">
      <c r="A187" s="7" t="s">
        <v>2188</v>
      </c>
      <c r="B187" s="7">
        <f t="shared" si="9"/>
        <v>185</v>
      </c>
      <c r="C187" s="7">
        <f>IF('OG Hospitalisation Details'!B2158="?",ROUND(AVERAGE('OG Hospitalisation Details'!$B$2:$B$2344),0),'OG Hospitalisation Details'!B2158)</f>
        <v>1970</v>
      </c>
      <c r="D187" s="7" t="str">
        <f>IF('OG Hospitalisation Details'!C2158="?","Sep",'OG Hospitalisation Details'!C2158)</f>
        <v>Jul</v>
      </c>
      <c r="E187" s="7">
        <v>14</v>
      </c>
      <c r="F187" s="13">
        <f t="shared" si="7"/>
        <v>25763</v>
      </c>
      <c r="G187" s="7">
        <v>0</v>
      </c>
      <c r="H187" s="16">
        <v>36786.370000000003</v>
      </c>
      <c r="I187" s="7" t="str" cm="1">
        <f t="array" ref="I187">INDEX({"tier - 1","tier - 2","tier - 3"},MATCH(MAX(COUNTIF('OG Hospitalisation Details'!G2158:G4500,{"tier - 1","tier - 2","tier - 3"})),COUNTIF('OG Hospitalisation Details'!G2158:G4500,{"tier - 1","tier - 2","tier - 3"}),0))</f>
        <v>tier - 1</v>
      </c>
      <c r="J187" s="7" t="str" cm="1">
        <f t="array" ref="J187">INDEX({"tier - 1","tier - 2","tier - 3"},MATCH(MAX(COUNTIF('OG Hospitalisation Details'!H2158:H4500,{"tier - 1","tier - 2","tier - 3"})),COUNTIF('OG Hospitalisation Details'!H2158:H4500,{"tier - 1","tier - 2","tier - 3"}),0))</f>
        <v>tier - 2</v>
      </c>
      <c r="K187" s="7" t="str">
        <f>IF('OG Hospitalisation Details'!I2158="?","Unknown",'OG Hospitalisation Details'!I2158)</f>
        <v>R1011</v>
      </c>
      <c r="L187" s="14">
        <f t="shared" si="8"/>
        <v>52</v>
      </c>
    </row>
    <row r="188" spans="1:12" x14ac:dyDescent="0.25">
      <c r="A188" s="7" t="s">
        <v>2187</v>
      </c>
      <c r="B188" s="7">
        <f t="shared" si="9"/>
        <v>186</v>
      </c>
      <c r="C188" s="7">
        <f>IF('OG Hospitalisation Details'!B2157="?",ROUND(AVERAGE('OG Hospitalisation Details'!$B$2:$B$2344),0),'OG Hospitalisation Details'!B2157)</f>
        <v>1961</v>
      </c>
      <c r="D188" s="7" t="str">
        <f>IF('OG Hospitalisation Details'!C2157="?","Sep",'OG Hospitalisation Details'!C2157)</f>
        <v>Jul</v>
      </c>
      <c r="E188" s="7">
        <v>29</v>
      </c>
      <c r="F188" s="13">
        <f t="shared" si="7"/>
        <v>22491</v>
      </c>
      <c r="G188" s="7">
        <v>4</v>
      </c>
      <c r="H188" s="16">
        <v>36580.28</v>
      </c>
      <c r="I188" s="7" t="str" cm="1">
        <f t="array" ref="I188">INDEX({"tier - 1","tier - 2","tier - 3"},MATCH(MAX(COUNTIF('OG Hospitalisation Details'!G2157:G4499,{"tier - 1","tier - 2","tier - 3"})),COUNTIF('OG Hospitalisation Details'!G2157:G4499,{"tier - 1","tier - 2","tier - 3"}),0))</f>
        <v>tier - 1</v>
      </c>
      <c r="J188" s="7" t="str" cm="1">
        <f t="array" ref="J188">INDEX({"tier - 1","tier - 2","tier - 3"},MATCH(MAX(COUNTIF('OG Hospitalisation Details'!H2157:H4499,{"tier - 1","tier - 2","tier - 3"})),COUNTIF('OG Hospitalisation Details'!H2157:H4499,{"tier - 1","tier - 2","tier - 3"}),0))</f>
        <v>tier - 2</v>
      </c>
      <c r="K188" s="7" t="str">
        <f>IF('OG Hospitalisation Details'!I2157="?","Unknown",'OG Hospitalisation Details'!I2157)</f>
        <v>R1013</v>
      </c>
      <c r="L188" s="14">
        <f t="shared" si="8"/>
        <v>61</v>
      </c>
    </row>
    <row r="189" spans="1:12" x14ac:dyDescent="0.25">
      <c r="A189" s="7" t="s">
        <v>2186</v>
      </c>
      <c r="B189" s="7">
        <f t="shared" si="9"/>
        <v>187</v>
      </c>
      <c r="C189" s="7">
        <f>IF('OG Hospitalisation Details'!B2156="?",ROUND(AVERAGE('OG Hospitalisation Details'!$B$2:$B$2344),0),'OG Hospitalisation Details'!B2156)</f>
        <v>1992</v>
      </c>
      <c r="D189" s="7" t="str">
        <f>IF('OG Hospitalisation Details'!C2156="?","Sep",'OG Hospitalisation Details'!C2156)</f>
        <v>Oct</v>
      </c>
      <c r="E189" s="7">
        <v>9</v>
      </c>
      <c r="F189" s="13">
        <f t="shared" si="7"/>
        <v>33886</v>
      </c>
      <c r="G189" s="7">
        <v>0</v>
      </c>
      <c r="H189" s="16">
        <v>36572.800000000003</v>
      </c>
      <c r="I189" s="7" t="str" cm="1">
        <f t="array" ref="I189">INDEX({"tier - 1","tier - 2","tier - 3"},MATCH(MAX(COUNTIF('OG Hospitalisation Details'!G2156:G4498,{"tier - 1","tier - 2","tier - 3"})),COUNTIF('OG Hospitalisation Details'!G2156:G4498,{"tier - 1","tier - 2","tier - 3"}),0))</f>
        <v>tier - 1</v>
      </c>
      <c r="J189" s="7" t="str" cm="1">
        <f t="array" ref="J189">INDEX({"tier - 1","tier - 2","tier - 3"},MATCH(MAX(COUNTIF('OG Hospitalisation Details'!H2156:H4498,{"tier - 1","tier - 2","tier - 3"})),COUNTIF('OG Hospitalisation Details'!H2156:H4498,{"tier - 1","tier - 2","tier - 3"}),0))</f>
        <v>tier - 2</v>
      </c>
      <c r="K189" s="7" t="str">
        <f>IF('OG Hospitalisation Details'!I2156="?","Unknown",'OG Hospitalisation Details'!I2156)</f>
        <v>R1011</v>
      </c>
      <c r="L189" s="14">
        <f t="shared" si="8"/>
        <v>30</v>
      </c>
    </row>
    <row r="190" spans="1:12" x14ac:dyDescent="0.25">
      <c r="A190" s="7" t="s">
        <v>2185</v>
      </c>
      <c r="B190" s="7">
        <f t="shared" si="9"/>
        <v>188</v>
      </c>
      <c r="C190" s="7">
        <f>IF('OG Hospitalisation Details'!B2155="?",ROUND(AVERAGE('OG Hospitalisation Details'!$B$2:$B$2344),0),'OG Hospitalisation Details'!B2155)</f>
        <v>1973</v>
      </c>
      <c r="D190" s="7" t="str">
        <f>IF('OG Hospitalisation Details'!C2155="?","Sep",'OG Hospitalisation Details'!C2155)</f>
        <v>Aug</v>
      </c>
      <c r="E190" s="7">
        <v>9</v>
      </c>
      <c r="F190" s="13">
        <f t="shared" si="7"/>
        <v>26885</v>
      </c>
      <c r="G190" s="7">
        <v>0</v>
      </c>
      <c r="H190" s="16">
        <v>36541.550000000003</v>
      </c>
      <c r="I190" s="7" t="str" cm="1">
        <f t="array" ref="I190">INDEX({"tier - 1","tier - 2","tier - 3"},MATCH(MAX(COUNTIF('OG Hospitalisation Details'!G2155:G4497,{"tier - 1","tier - 2","tier - 3"})),COUNTIF('OG Hospitalisation Details'!G2155:G4497,{"tier - 1","tier - 2","tier - 3"}),0))</f>
        <v>tier - 1</v>
      </c>
      <c r="J190" s="7" t="str" cm="1">
        <f t="array" ref="J190">INDEX({"tier - 1","tier - 2","tier - 3"},MATCH(MAX(COUNTIF('OG Hospitalisation Details'!H2155:H4497,{"tier - 1","tier - 2","tier - 3"})),COUNTIF('OG Hospitalisation Details'!H2155:H4497,{"tier - 1","tier - 2","tier - 3"}),0))</f>
        <v>tier - 2</v>
      </c>
      <c r="K190" s="7" t="str">
        <f>IF('OG Hospitalisation Details'!I2155="?","Unknown",'OG Hospitalisation Details'!I2155)</f>
        <v>R1011</v>
      </c>
      <c r="L190" s="14">
        <f t="shared" si="8"/>
        <v>49</v>
      </c>
    </row>
    <row r="191" spans="1:12" x14ac:dyDescent="0.25">
      <c r="A191" s="7" t="s">
        <v>2184</v>
      </c>
      <c r="B191" s="7">
        <f t="shared" si="9"/>
        <v>189</v>
      </c>
      <c r="C191" s="7">
        <f>IF('OG Hospitalisation Details'!B2154="?",ROUND(AVERAGE('OG Hospitalisation Details'!$B$2:$B$2344),0),'OG Hospitalisation Details'!B2154)</f>
        <v>1962</v>
      </c>
      <c r="D191" s="7" t="str">
        <f>IF('OG Hospitalisation Details'!C2154="?","Sep",'OG Hospitalisation Details'!C2154)</f>
        <v>Nov</v>
      </c>
      <c r="E191" s="7">
        <v>19</v>
      </c>
      <c r="F191" s="13">
        <f t="shared" si="7"/>
        <v>22969</v>
      </c>
      <c r="G191" s="7">
        <v>0</v>
      </c>
      <c r="H191" s="16">
        <v>36445.550000000003</v>
      </c>
      <c r="I191" s="7" t="str" cm="1">
        <f t="array" ref="I191">INDEX({"tier - 1","tier - 2","tier - 3"},MATCH(MAX(COUNTIF('OG Hospitalisation Details'!G2154:G4496,{"tier - 1","tier - 2","tier - 3"})),COUNTIF('OG Hospitalisation Details'!G2154:G4496,{"tier - 1","tier - 2","tier - 3"}),0))</f>
        <v>tier - 1</v>
      </c>
      <c r="J191" s="7" t="str" cm="1">
        <f t="array" ref="J191">INDEX({"tier - 1","tier - 2","tier - 3"},MATCH(MAX(COUNTIF('OG Hospitalisation Details'!H2154:H4496,{"tier - 1","tier - 2","tier - 3"})),COUNTIF('OG Hospitalisation Details'!H2154:H4496,{"tier - 1","tier - 2","tier - 3"}),0))</f>
        <v>tier - 2</v>
      </c>
      <c r="K191" s="7" t="str">
        <f>IF('OG Hospitalisation Details'!I2154="?","Unknown",'OG Hospitalisation Details'!I2154)</f>
        <v>R1011</v>
      </c>
      <c r="L191" s="14">
        <f t="shared" si="8"/>
        <v>60</v>
      </c>
    </row>
    <row r="192" spans="1:12" x14ac:dyDescent="0.25">
      <c r="A192" s="7" t="s">
        <v>2183</v>
      </c>
      <c r="B192" s="7">
        <f t="shared" si="9"/>
        <v>190</v>
      </c>
      <c r="C192" s="7">
        <f>IF('OG Hospitalisation Details'!B2153="?",ROUND(AVERAGE('OG Hospitalisation Details'!$B$2:$B$2344),0),'OG Hospitalisation Details'!B2153)</f>
        <v>2003</v>
      </c>
      <c r="D192" s="7" t="str">
        <f>IF('OG Hospitalisation Details'!C2153="?","Sep",'OG Hospitalisation Details'!C2153)</f>
        <v>Dec</v>
      </c>
      <c r="E192" s="7">
        <v>9</v>
      </c>
      <c r="F192" s="13">
        <f t="shared" si="7"/>
        <v>37964</v>
      </c>
      <c r="G192" s="7">
        <v>2</v>
      </c>
      <c r="H192" s="16">
        <v>36397.58</v>
      </c>
      <c r="I192" s="7" t="str" cm="1">
        <f t="array" ref="I192">INDEX({"tier - 1","tier - 2","tier - 3"},MATCH(MAX(COUNTIF('OG Hospitalisation Details'!G2153:G4495,{"tier - 1","tier - 2","tier - 3"})),COUNTIF('OG Hospitalisation Details'!G2153:G4495,{"tier - 1","tier - 2","tier - 3"}),0))</f>
        <v>tier - 1</v>
      </c>
      <c r="J192" s="7" t="str" cm="1">
        <f t="array" ref="J192">INDEX({"tier - 1","tier - 2","tier - 3"},MATCH(MAX(COUNTIF('OG Hospitalisation Details'!H2153:H4495,{"tier - 1","tier - 2","tier - 3"})),COUNTIF('OG Hospitalisation Details'!H2153:H4495,{"tier - 1","tier - 2","tier - 3"}),0))</f>
        <v>tier - 2</v>
      </c>
      <c r="K192" s="7" t="str">
        <f>IF('OG Hospitalisation Details'!I2153="?","Unknown",'OG Hospitalisation Details'!I2153)</f>
        <v>R1011</v>
      </c>
      <c r="L192" s="14">
        <f t="shared" si="8"/>
        <v>19</v>
      </c>
    </row>
    <row r="193" spans="1:12" x14ac:dyDescent="0.25">
      <c r="A193" s="7" t="s">
        <v>2182</v>
      </c>
      <c r="B193" s="7">
        <f t="shared" si="9"/>
        <v>191</v>
      </c>
      <c r="C193" s="7">
        <f>IF('OG Hospitalisation Details'!B2152="?",ROUND(AVERAGE('OG Hospitalisation Details'!$B$2:$B$2344),0),'OG Hospitalisation Details'!B2152)</f>
        <v>1975</v>
      </c>
      <c r="D193" s="7" t="str">
        <f>IF('OG Hospitalisation Details'!C2152="?","Sep",'OG Hospitalisation Details'!C2152)</f>
        <v>Jun</v>
      </c>
      <c r="E193" s="7">
        <v>5</v>
      </c>
      <c r="F193" s="13">
        <f t="shared" si="7"/>
        <v>27550</v>
      </c>
      <c r="G193" s="7">
        <v>1</v>
      </c>
      <c r="H193" s="16">
        <v>36350.71</v>
      </c>
      <c r="I193" s="7" t="str" cm="1">
        <f t="array" ref="I193">INDEX({"tier - 1","tier - 2","tier - 3"},MATCH(MAX(COUNTIF('OG Hospitalisation Details'!G2152:G4494,{"tier - 1","tier - 2","tier - 3"})),COUNTIF('OG Hospitalisation Details'!G2152:G4494,{"tier - 1","tier - 2","tier - 3"}),0))</f>
        <v>tier - 1</v>
      </c>
      <c r="J193" s="7" t="str" cm="1">
        <f t="array" ref="J193">INDEX({"tier - 1","tier - 2","tier - 3"},MATCH(MAX(COUNTIF('OG Hospitalisation Details'!H2152:H4494,{"tier - 1","tier - 2","tier - 3"})),COUNTIF('OG Hospitalisation Details'!H2152:H4494,{"tier - 1","tier - 2","tier - 3"}),0))</f>
        <v>tier - 2</v>
      </c>
      <c r="K193" s="7" t="str">
        <f>IF('OG Hospitalisation Details'!I2152="?","Unknown",'OG Hospitalisation Details'!I2152)</f>
        <v>R1011</v>
      </c>
      <c r="L193" s="14">
        <f t="shared" si="8"/>
        <v>48</v>
      </c>
    </row>
    <row r="194" spans="1:12" x14ac:dyDescent="0.25">
      <c r="A194" s="7" t="s">
        <v>2181</v>
      </c>
      <c r="B194" s="7">
        <f t="shared" si="9"/>
        <v>192</v>
      </c>
      <c r="C194" s="7">
        <f>IF('OG Hospitalisation Details'!B2151="?",ROUND(AVERAGE('OG Hospitalisation Details'!$B$2:$B$2344),0),'OG Hospitalisation Details'!B2151)</f>
        <v>1967</v>
      </c>
      <c r="D194" s="7" t="str">
        <f>IF('OG Hospitalisation Details'!C2151="?","Sep",'OG Hospitalisation Details'!C2151)</f>
        <v>Oct</v>
      </c>
      <c r="E194" s="7">
        <v>18</v>
      </c>
      <c r="F194" s="13">
        <f t="shared" ref="F194:F257" si="10">DATE(C194,MONTH(1&amp;D194),E194)</f>
        <v>24763</v>
      </c>
      <c r="G194" s="7">
        <v>0</v>
      </c>
      <c r="H194" s="16">
        <v>36332.449999999997</v>
      </c>
      <c r="I194" s="7" t="str" cm="1">
        <f t="array" ref="I194">INDEX({"tier - 1","tier - 2","tier - 3"},MATCH(MAX(COUNTIF('OG Hospitalisation Details'!G2151:G4493,{"tier - 1","tier - 2","tier - 3"})),COUNTIF('OG Hospitalisation Details'!G2151:G4493,{"tier - 1","tier - 2","tier - 3"}),0))</f>
        <v>tier - 1</v>
      </c>
      <c r="J194" s="7" t="str" cm="1">
        <f t="array" ref="J194">INDEX({"tier - 1","tier - 2","tier - 3"},MATCH(MAX(COUNTIF('OG Hospitalisation Details'!H2151:H4493,{"tier - 1","tier - 2","tier - 3"})),COUNTIF('OG Hospitalisation Details'!H2151:H4493,{"tier - 1","tier - 2","tier - 3"}),0))</f>
        <v>tier - 2</v>
      </c>
      <c r="K194" s="7" t="str">
        <f>IF('OG Hospitalisation Details'!I2151="?","Unknown",'OG Hospitalisation Details'!I2151)</f>
        <v>R1011</v>
      </c>
      <c r="L194" s="14">
        <f t="shared" ref="L194:L257" si="11">DATEDIF(F194,DATE(2023,6,8),"Y")</f>
        <v>55</v>
      </c>
    </row>
    <row r="195" spans="1:12" x14ac:dyDescent="0.25">
      <c r="A195" s="7" t="s">
        <v>2180</v>
      </c>
      <c r="B195" s="7">
        <f t="shared" si="9"/>
        <v>193</v>
      </c>
      <c r="C195" s="7">
        <f>IF('OG Hospitalisation Details'!B2150="?",ROUND(AVERAGE('OG Hospitalisation Details'!$B$2:$B$2344),0),'OG Hospitalisation Details'!B2150)</f>
        <v>1992</v>
      </c>
      <c r="D195" s="7" t="str">
        <f>IF('OG Hospitalisation Details'!C2150="?","Sep",'OG Hospitalisation Details'!C2150)</f>
        <v>Jun</v>
      </c>
      <c r="E195" s="7">
        <v>16</v>
      </c>
      <c r="F195" s="13">
        <f t="shared" si="10"/>
        <v>33771</v>
      </c>
      <c r="G195" s="7">
        <v>0</v>
      </c>
      <c r="H195" s="16">
        <v>36314.050000000003</v>
      </c>
      <c r="I195" s="7" t="str" cm="1">
        <f t="array" ref="I195">INDEX({"tier - 1","tier - 2","tier - 3"},MATCH(MAX(COUNTIF('OG Hospitalisation Details'!G2150:G4492,{"tier - 1","tier - 2","tier - 3"})),COUNTIF('OG Hospitalisation Details'!G2150:G4492,{"tier - 1","tier - 2","tier - 3"}),0))</f>
        <v>tier - 1</v>
      </c>
      <c r="J195" s="7" t="str" cm="1">
        <f t="array" ref="J195">INDEX({"tier - 1","tier - 2","tier - 3"},MATCH(MAX(COUNTIF('OG Hospitalisation Details'!H2150:H4492,{"tier - 1","tier - 2","tier - 3"})),COUNTIF('OG Hospitalisation Details'!H2150:H4492,{"tier - 1","tier - 2","tier - 3"}),0))</f>
        <v>tier - 2</v>
      </c>
      <c r="K195" s="7" t="str">
        <f>IF('OG Hospitalisation Details'!I2150="?","Unknown",'OG Hospitalisation Details'!I2150)</f>
        <v>R1011</v>
      </c>
      <c r="L195" s="14">
        <f t="shared" si="11"/>
        <v>30</v>
      </c>
    </row>
    <row r="196" spans="1:12" x14ac:dyDescent="0.25">
      <c r="A196" s="7" t="s">
        <v>2179</v>
      </c>
      <c r="B196" s="7">
        <f t="shared" si="9"/>
        <v>194</v>
      </c>
      <c r="C196" s="7">
        <f>IF('OG Hospitalisation Details'!B2149="?",ROUND(AVERAGE('OG Hospitalisation Details'!$B$2:$B$2344),0),'OG Hospitalisation Details'!B2149)</f>
        <v>2004</v>
      </c>
      <c r="D196" s="7" t="str">
        <f>IF('OG Hospitalisation Details'!C2149="?","Sep",'OG Hospitalisation Details'!C2149)</f>
        <v>Dec</v>
      </c>
      <c r="E196" s="7">
        <v>25</v>
      </c>
      <c r="F196" s="13">
        <f t="shared" si="10"/>
        <v>38346</v>
      </c>
      <c r="G196" s="7">
        <v>0</v>
      </c>
      <c r="H196" s="16">
        <v>36307.800000000003</v>
      </c>
      <c r="I196" s="7" t="str" cm="1">
        <f t="array" ref="I196">INDEX({"tier - 1","tier - 2","tier - 3"},MATCH(MAX(COUNTIF('OG Hospitalisation Details'!G2149:G4491,{"tier - 1","tier - 2","tier - 3"})),COUNTIF('OG Hospitalisation Details'!G2149:G4491,{"tier - 1","tier - 2","tier - 3"}),0))</f>
        <v>tier - 1</v>
      </c>
      <c r="J196" s="7" t="str" cm="1">
        <f t="array" ref="J196">INDEX({"tier - 1","tier - 2","tier - 3"},MATCH(MAX(COUNTIF('OG Hospitalisation Details'!H2149:H4491,{"tier - 1","tier - 2","tier - 3"})),COUNTIF('OG Hospitalisation Details'!H2149:H4491,{"tier - 1","tier - 2","tier - 3"}),0))</f>
        <v>tier - 2</v>
      </c>
      <c r="K196" s="7" t="str">
        <f>IF('OG Hospitalisation Details'!I2149="?","Unknown",'OG Hospitalisation Details'!I2149)</f>
        <v>R1013</v>
      </c>
      <c r="L196" s="14">
        <f t="shared" si="11"/>
        <v>18</v>
      </c>
    </row>
    <row r="197" spans="1:12" x14ac:dyDescent="0.25">
      <c r="A197" s="7" t="s">
        <v>2178</v>
      </c>
      <c r="B197" s="7">
        <f t="shared" si="9"/>
        <v>195</v>
      </c>
      <c r="C197" s="7">
        <f>IF('OG Hospitalisation Details'!B2148="?",ROUND(AVERAGE('OG Hospitalisation Details'!$B$2:$B$2344),0),'OG Hospitalisation Details'!B2148)</f>
        <v>2003</v>
      </c>
      <c r="D197" s="7" t="str">
        <f>IF('OG Hospitalisation Details'!C2148="?","Sep",'OG Hospitalisation Details'!C2148)</f>
        <v>Sep</v>
      </c>
      <c r="E197" s="7">
        <v>5</v>
      </c>
      <c r="F197" s="13">
        <f t="shared" si="10"/>
        <v>37869</v>
      </c>
      <c r="G197" s="7">
        <v>0</v>
      </c>
      <c r="H197" s="16">
        <v>36219.410000000003</v>
      </c>
      <c r="I197" s="7" t="str" cm="1">
        <f t="array" ref="I197">INDEX({"tier - 1","tier - 2","tier - 3"},MATCH(MAX(COUNTIF('OG Hospitalisation Details'!G2148:G4490,{"tier - 1","tier - 2","tier - 3"})),COUNTIF('OG Hospitalisation Details'!G2148:G4490,{"tier - 1","tier - 2","tier - 3"}),0))</f>
        <v>tier - 1</v>
      </c>
      <c r="J197" s="7" t="str" cm="1">
        <f t="array" ref="J197">INDEX({"tier - 1","tier - 2","tier - 3"},MATCH(MAX(COUNTIF('OG Hospitalisation Details'!H2148:H4490,{"tier - 1","tier - 2","tier - 3"})),COUNTIF('OG Hospitalisation Details'!H2148:H4490,{"tier - 1","tier - 2","tier - 3"}),0))</f>
        <v>tier - 2</v>
      </c>
      <c r="K197" s="7" t="str">
        <f>IF('OG Hospitalisation Details'!I2148="?","Unknown",'OG Hospitalisation Details'!I2148)</f>
        <v>R1012</v>
      </c>
      <c r="L197" s="14">
        <f t="shared" si="11"/>
        <v>19</v>
      </c>
    </row>
    <row r="198" spans="1:12" x14ac:dyDescent="0.25">
      <c r="A198" s="7" t="s">
        <v>2177</v>
      </c>
      <c r="B198" s="7">
        <f t="shared" si="9"/>
        <v>196</v>
      </c>
      <c r="C198" s="7">
        <f>IF('OG Hospitalisation Details'!B2147="?",ROUND(AVERAGE('OG Hospitalisation Details'!$B$2:$B$2344),0),'OG Hospitalisation Details'!B2147)</f>
        <v>1993</v>
      </c>
      <c r="D198" s="7" t="str">
        <f>IF('OG Hospitalisation Details'!C2147="?","Sep",'OG Hospitalisation Details'!C2147)</f>
        <v>Dec</v>
      </c>
      <c r="E198" s="7">
        <v>28</v>
      </c>
      <c r="F198" s="13">
        <f t="shared" si="10"/>
        <v>34331</v>
      </c>
      <c r="G198" s="7">
        <v>0</v>
      </c>
      <c r="H198" s="16">
        <v>36197.699999999997</v>
      </c>
      <c r="I198" s="7" t="str" cm="1">
        <f t="array" ref="I198">INDEX({"tier - 1","tier - 2","tier - 3"},MATCH(MAX(COUNTIF('OG Hospitalisation Details'!G2147:G4489,{"tier - 1","tier - 2","tier - 3"})),COUNTIF('OG Hospitalisation Details'!G2147:G4489,{"tier - 1","tier - 2","tier - 3"}),0))</f>
        <v>tier - 1</v>
      </c>
      <c r="J198" s="7" t="str" cm="1">
        <f t="array" ref="J198">INDEX({"tier - 1","tier - 2","tier - 3"},MATCH(MAX(COUNTIF('OG Hospitalisation Details'!H2147:H4489,{"tier - 1","tier - 2","tier - 3"})),COUNTIF('OG Hospitalisation Details'!H2147:H4489,{"tier - 1","tier - 2","tier - 3"}),0))</f>
        <v>tier - 2</v>
      </c>
      <c r="K198" s="7" t="str">
        <f>IF('OG Hospitalisation Details'!I2147="?","Unknown",'OG Hospitalisation Details'!I2147)</f>
        <v>R1011</v>
      </c>
      <c r="L198" s="14">
        <f t="shared" si="11"/>
        <v>29</v>
      </c>
    </row>
    <row r="199" spans="1:12" x14ac:dyDescent="0.25">
      <c r="A199" s="7" t="s">
        <v>2176</v>
      </c>
      <c r="B199" s="7">
        <f t="shared" si="9"/>
        <v>197</v>
      </c>
      <c r="C199" s="7">
        <f>IF('OG Hospitalisation Details'!B2146="?",ROUND(AVERAGE('OG Hospitalisation Details'!$B$2:$B$2344),0),'OG Hospitalisation Details'!B2146)</f>
        <v>1999</v>
      </c>
      <c r="D199" s="7" t="str">
        <f>IF('OG Hospitalisation Details'!C2146="?","Sep",'OG Hospitalisation Details'!C2146)</f>
        <v>Oct</v>
      </c>
      <c r="E199" s="7">
        <v>1</v>
      </c>
      <c r="F199" s="13">
        <f t="shared" si="10"/>
        <v>36434</v>
      </c>
      <c r="G199" s="7">
        <v>3</v>
      </c>
      <c r="H199" s="16">
        <v>36189.1</v>
      </c>
      <c r="I199" s="7" t="str" cm="1">
        <f t="array" ref="I199">INDEX({"tier - 1","tier - 2","tier - 3"},MATCH(MAX(COUNTIF('OG Hospitalisation Details'!G2146:G4488,{"tier - 1","tier - 2","tier - 3"})),COUNTIF('OG Hospitalisation Details'!G2146:G4488,{"tier - 1","tier - 2","tier - 3"}),0))</f>
        <v>tier - 1</v>
      </c>
      <c r="J199" s="7" t="str" cm="1">
        <f t="array" ref="J199">INDEX({"tier - 1","tier - 2","tier - 3"},MATCH(MAX(COUNTIF('OG Hospitalisation Details'!H2146:H4488,{"tier - 1","tier - 2","tier - 3"})),COUNTIF('OG Hospitalisation Details'!H2146:H4488,{"tier - 1","tier - 2","tier - 3"}),0))</f>
        <v>tier - 2</v>
      </c>
      <c r="K199" s="7" t="str">
        <f>IF('OG Hospitalisation Details'!I2146="?","Unknown",'OG Hospitalisation Details'!I2146)</f>
        <v>R1016</v>
      </c>
      <c r="L199" s="14">
        <f t="shared" si="11"/>
        <v>23</v>
      </c>
    </row>
    <row r="200" spans="1:12" x14ac:dyDescent="0.25">
      <c r="A200" s="7" t="s">
        <v>2175</v>
      </c>
      <c r="B200" s="7">
        <f t="shared" si="9"/>
        <v>198</v>
      </c>
      <c r="C200" s="7">
        <f>IF('OG Hospitalisation Details'!B2145="?",ROUND(AVERAGE('OG Hospitalisation Details'!$B$2:$B$2344),0),'OG Hospitalisation Details'!B2145)</f>
        <v>1974</v>
      </c>
      <c r="D200" s="7" t="str">
        <f>IF('OG Hospitalisation Details'!C2145="?","Sep",'OG Hospitalisation Details'!C2145)</f>
        <v>Dec</v>
      </c>
      <c r="E200" s="7">
        <v>6</v>
      </c>
      <c r="F200" s="13">
        <f t="shared" si="10"/>
        <v>27369</v>
      </c>
      <c r="G200" s="7">
        <v>0</v>
      </c>
      <c r="H200" s="16">
        <v>36182.870000000003</v>
      </c>
      <c r="I200" s="7" t="str" cm="1">
        <f t="array" ref="I200">INDEX({"tier - 1","tier - 2","tier - 3"},MATCH(MAX(COUNTIF('OG Hospitalisation Details'!G2145:G4487,{"tier - 1","tier - 2","tier - 3"})),COUNTIF('OG Hospitalisation Details'!G2145:G4487,{"tier - 1","tier - 2","tier - 3"}),0))</f>
        <v>tier - 1</v>
      </c>
      <c r="J200" s="7" t="str" cm="1">
        <f t="array" ref="J200">INDEX({"tier - 1","tier - 2","tier - 3"},MATCH(MAX(COUNTIF('OG Hospitalisation Details'!H2145:H4487,{"tier - 1","tier - 2","tier - 3"})),COUNTIF('OG Hospitalisation Details'!H2145:H4487,{"tier - 1","tier - 2","tier - 3"}),0))</f>
        <v>tier - 2</v>
      </c>
      <c r="K200" s="7" t="str">
        <f>IF('OG Hospitalisation Details'!I2145="?","Unknown",'OG Hospitalisation Details'!I2145)</f>
        <v>R1012</v>
      </c>
      <c r="L200" s="14">
        <f t="shared" si="11"/>
        <v>48</v>
      </c>
    </row>
    <row r="201" spans="1:12" x14ac:dyDescent="0.25">
      <c r="A201" s="7" t="s">
        <v>2174</v>
      </c>
      <c r="B201" s="7">
        <f t="shared" si="9"/>
        <v>199</v>
      </c>
      <c r="C201" s="7">
        <f>IF('OG Hospitalisation Details'!B2144="?",ROUND(AVERAGE('OG Hospitalisation Details'!$B$2:$B$2344),0),'OG Hospitalisation Details'!B2144)</f>
        <v>2004</v>
      </c>
      <c r="D201" s="7" t="str">
        <f>IF('OG Hospitalisation Details'!C2144="?","Sep",'OG Hospitalisation Details'!C2144)</f>
        <v>Aug</v>
      </c>
      <c r="E201" s="7">
        <v>30</v>
      </c>
      <c r="F201" s="13">
        <f t="shared" si="10"/>
        <v>38229</v>
      </c>
      <c r="G201" s="7">
        <v>0</v>
      </c>
      <c r="H201" s="16">
        <v>36149.480000000003</v>
      </c>
      <c r="I201" s="7" t="str" cm="1">
        <f t="array" ref="I201">INDEX({"tier - 1","tier - 2","tier - 3"},MATCH(MAX(COUNTIF('OG Hospitalisation Details'!G2144:G4486,{"tier - 1","tier - 2","tier - 3"})),COUNTIF('OG Hospitalisation Details'!G2144:G4486,{"tier - 1","tier - 2","tier - 3"}),0))</f>
        <v>tier - 1</v>
      </c>
      <c r="J201" s="7" t="str" cm="1">
        <f t="array" ref="J201">INDEX({"tier - 1","tier - 2","tier - 3"},MATCH(MAX(COUNTIF('OG Hospitalisation Details'!H2144:H4486,{"tier - 1","tier - 2","tier - 3"})),COUNTIF('OG Hospitalisation Details'!H2144:H4486,{"tier - 1","tier - 2","tier - 3"}),0))</f>
        <v>tier - 2</v>
      </c>
      <c r="K201" s="7" t="str">
        <f>IF('OG Hospitalisation Details'!I2144="?","Unknown",'OG Hospitalisation Details'!I2144)</f>
        <v>R1013</v>
      </c>
      <c r="L201" s="14">
        <f t="shared" si="11"/>
        <v>18</v>
      </c>
    </row>
    <row r="202" spans="1:12" x14ac:dyDescent="0.25">
      <c r="A202" s="7" t="s">
        <v>2173</v>
      </c>
      <c r="B202" s="7">
        <f t="shared" si="9"/>
        <v>200</v>
      </c>
      <c r="C202" s="7">
        <f>IF('OG Hospitalisation Details'!B2143="?",ROUND(AVERAGE('OG Hospitalisation Details'!$B$2:$B$2344),0),'OG Hospitalisation Details'!B2143)</f>
        <v>1997</v>
      </c>
      <c r="D202" s="7" t="str">
        <f>IF('OG Hospitalisation Details'!C2143="?","Sep",'OG Hospitalisation Details'!C2143)</f>
        <v>Jun</v>
      </c>
      <c r="E202" s="7">
        <v>12</v>
      </c>
      <c r="F202" s="13">
        <f t="shared" si="10"/>
        <v>35593</v>
      </c>
      <c r="G202" s="7">
        <v>2</v>
      </c>
      <c r="H202" s="16">
        <v>36124.57</v>
      </c>
      <c r="I202" s="7" t="str" cm="1">
        <f t="array" ref="I202">INDEX({"tier - 1","tier - 2","tier - 3"},MATCH(MAX(COUNTIF('OG Hospitalisation Details'!G2143:G4485,{"tier - 1","tier - 2","tier - 3"})),COUNTIF('OG Hospitalisation Details'!G2143:G4485,{"tier - 1","tier - 2","tier - 3"}),0))</f>
        <v>tier - 1</v>
      </c>
      <c r="J202" s="7" t="str" cm="1">
        <f t="array" ref="J202">INDEX({"tier - 1","tier - 2","tier - 3"},MATCH(MAX(COUNTIF('OG Hospitalisation Details'!H2143:H4485,{"tier - 1","tier - 2","tier - 3"})),COUNTIF('OG Hospitalisation Details'!H2143:H4485,{"tier - 1","tier - 2","tier - 3"}),0))</f>
        <v>tier - 2</v>
      </c>
      <c r="K202" s="7" t="str">
        <f>IF('OG Hospitalisation Details'!I2143="?","Unknown",'OG Hospitalisation Details'!I2143)</f>
        <v>R1013</v>
      </c>
      <c r="L202" s="14">
        <f t="shared" si="11"/>
        <v>25</v>
      </c>
    </row>
    <row r="203" spans="1:12" x14ac:dyDescent="0.25">
      <c r="A203" s="7" t="s">
        <v>2172</v>
      </c>
      <c r="B203" s="7">
        <f t="shared" si="9"/>
        <v>201</v>
      </c>
      <c r="C203" s="7">
        <f>IF('OG Hospitalisation Details'!B2142="?",ROUND(AVERAGE('OG Hospitalisation Details'!$B$2:$B$2344),0),'OG Hospitalisation Details'!B2142)</f>
        <v>1979</v>
      </c>
      <c r="D203" s="7" t="str">
        <f>IF('OG Hospitalisation Details'!C2142="?","Sep",'OG Hospitalisation Details'!C2142)</f>
        <v>Nov</v>
      </c>
      <c r="E203" s="7">
        <v>4</v>
      </c>
      <c r="F203" s="13">
        <f t="shared" si="10"/>
        <v>29163</v>
      </c>
      <c r="G203" s="7">
        <v>2</v>
      </c>
      <c r="H203" s="16">
        <v>36090.49</v>
      </c>
      <c r="I203" s="7" t="str" cm="1">
        <f t="array" ref="I203">INDEX({"tier - 1","tier - 2","tier - 3"},MATCH(MAX(COUNTIF('OG Hospitalisation Details'!G2142:G4484,{"tier - 1","tier - 2","tier - 3"})),COUNTIF('OG Hospitalisation Details'!G2142:G4484,{"tier - 1","tier - 2","tier - 3"}),0))</f>
        <v>tier - 1</v>
      </c>
      <c r="J203" s="7" t="str" cm="1">
        <f t="array" ref="J203">INDEX({"tier - 1","tier - 2","tier - 3"},MATCH(MAX(COUNTIF('OG Hospitalisation Details'!H2142:H4484,{"tier - 1","tier - 2","tier - 3"})),COUNTIF('OG Hospitalisation Details'!H2142:H4484,{"tier - 1","tier - 2","tier - 3"}),0))</f>
        <v>tier - 2</v>
      </c>
      <c r="K203" s="7" t="str">
        <f>IF('OG Hospitalisation Details'!I2142="?","Unknown",'OG Hospitalisation Details'!I2142)</f>
        <v>R1011</v>
      </c>
      <c r="L203" s="14">
        <f t="shared" si="11"/>
        <v>43</v>
      </c>
    </row>
    <row r="204" spans="1:12" x14ac:dyDescent="0.25">
      <c r="A204" s="7" t="s">
        <v>2171</v>
      </c>
      <c r="B204" s="7">
        <f t="shared" si="9"/>
        <v>202</v>
      </c>
      <c r="C204" s="7">
        <f>IF('OG Hospitalisation Details'!B2141="?",ROUND(AVERAGE('OG Hospitalisation Details'!$B$2:$B$2344),0),'OG Hospitalisation Details'!B2141)</f>
        <v>1996</v>
      </c>
      <c r="D204" s="7" t="str">
        <f>IF('OG Hospitalisation Details'!C2141="?","Sep",'OG Hospitalisation Details'!C2141)</f>
        <v>Aug</v>
      </c>
      <c r="E204" s="7">
        <v>20</v>
      </c>
      <c r="F204" s="13">
        <f t="shared" si="10"/>
        <v>35297</v>
      </c>
      <c r="G204" s="7">
        <v>2</v>
      </c>
      <c r="H204" s="16">
        <v>36085.22</v>
      </c>
      <c r="I204" s="7" t="str" cm="1">
        <f t="array" ref="I204">INDEX({"tier - 1","tier - 2","tier - 3"},MATCH(MAX(COUNTIF('OG Hospitalisation Details'!G2141:G4483,{"tier - 1","tier - 2","tier - 3"})),COUNTIF('OG Hospitalisation Details'!G2141:G4483,{"tier - 1","tier - 2","tier - 3"}),0))</f>
        <v>tier - 1</v>
      </c>
      <c r="J204" s="7" t="str" cm="1">
        <f t="array" ref="J204">INDEX({"tier - 1","tier - 2","tier - 3"},MATCH(MAX(COUNTIF('OG Hospitalisation Details'!H2141:H4483,{"tier - 1","tier - 2","tier - 3"})),COUNTIF('OG Hospitalisation Details'!H2141:H4483,{"tier - 1","tier - 2","tier - 3"}),0))</f>
        <v>tier - 2</v>
      </c>
      <c r="K204" s="7" t="str">
        <f>IF('OG Hospitalisation Details'!I2141="?","Unknown",'OG Hospitalisation Details'!I2141)</f>
        <v>R1011</v>
      </c>
      <c r="L204" s="14">
        <f t="shared" si="11"/>
        <v>26</v>
      </c>
    </row>
    <row r="205" spans="1:12" x14ac:dyDescent="0.25">
      <c r="A205" s="7" t="s">
        <v>2170</v>
      </c>
      <c r="B205" s="7">
        <f t="shared" si="9"/>
        <v>203</v>
      </c>
      <c r="C205" s="7">
        <f>IF('OG Hospitalisation Details'!B2140="?",ROUND(AVERAGE('OG Hospitalisation Details'!$B$2:$B$2344),0),'OG Hospitalisation Details'!B2140)</f>
        <v>1963</v>
      </c>
      <c r="D205" s="7" t="str">
        <f>IF('OG Hospitalisation Details'!C2140="?","Sep",'OG Hospitalisation Details'!C2140)</f>
        <v>Jul</v>
      </c>
      <c r="E205" s="7">
        <v>22</v>
      </c>
      <c r="F205" s="13">
        <f t="shared" si="10"/>
        <v>23214</v>
      </c>
      <c r="G205" s="7">
        <v>0</v>
      </c>
      <c r="H205" s="16">
        <v>36074.339999999997</v>
      </c>
      <c r="I205" s="7" t="str" cm="1">
        <f t="array" ref="I205">INDEX({"tier - 1","tier - 2","tier - 3"},MATCH(MAX(COUNTIF('OG Hospitalisation Details'!G2140:G4482,{"tier - 1","tier - 2","tier - 3"})),COUNTIF('OG Hospitalisation Details'!G2140:G4482,{"tier - 1","tier - 2","tier - 3"}),0))</f>
        <v>tier - 1</v>
      </c>
      <c r="J205" s="7" t="str" cm="1">
        <f t="array" ref="J205">INDEX({"tier - 1","tier - 2","tier - 3"},MATCH(MAX(COUNTIF('OG Hospitalisation Details'!H2140:H4482,{"tier - 1","tier - 2","tier - 3"})),COUNTIF('OG Hospitalisation Details'!H2140:H4482,{"tier - 1","tier - 2","tier - 3"}),0))</f>
        <v>tier - 2</v>
      </c>
      <c r="K205" s="7" t="str">
        <f>IF('OG Hospitalisation Details'!I2140="?","Unknown",'OG Hospitalisation Details'!I2140)</f>
        <v>R1011</v>
      </c>
      <c r="L205" s="14">
        <f t="shared" si="11"/>
        <v>59</v>
      </c>
    </row>
    <row r="206" spans="1:12" x14ac:dyDescent="0.25">
      <c r="A206" s="7" t="s">
        <v>2169</v>
      </c>
      <c r="B206" s="7">
        <f t="shared" si="9"/>
        <v>204</v>
      </c>
      <c r="C206" s="7">
        <f>IF('OG Hospitalisation Details'!B2139="?",ROUND(AVERAGE('OG Hospitalisation Details'!$B$2:$B$2344),0),'OG Hospitalisation Details'!B2139)</f>
        <v>1999</v>
      </c>
      <c r="D206" s="7" t="str">
        <f>IF('OG Hospitalisation Details'!C2139="?","Sep",'OG Hospitalisation Details'!C2139)</f>
        <v>Sep</v>
      </c>
      <c r="E206" s="7">
        <v>4</v>
      </c>
      <c r="F206" s="13">
        <f t="shared" si="10"/>
        <v>36407</v>
      </c>
      <c r="G206" s="7">
        <v>2</v>
      </c>
      <c r="H206" s="16">
        <v>36021.01</v>
      </c>
      <c r="I206" s="7" t="str" cm="1">
        <f t="array" ref="I206">INDEX({"tier - 1","tier - 2","tier - 3"},MATCH(MAX(COUNTIF('OG Hospitalisation Details'!G2139:G4481,{"tier - 1","tier - 2","tier - 3"})),COUNTIF('OG Hospitalisation Details'!G2139:G4481,{"tier - 1","tier - 2","tier - 3"}),0))</f>
        <v>tier - 1</v>
      </c>
      <c r="J206" s="7" t="str" cm="1">
        <f t="array" ref="J206">INDEX({"tier - 1","tier - 2","tier - 3"},MATCH(MAX(COUNTIF('OG Hospitalisation Details'!H2139:H4481,{"tier - 1","tier - 2","tier - 3"})),COUNTIF('OG Hospitalisation Details'!H2139:H4481,{"tier - 1","tier - 2","tier - 3"}),0))</f>
        <v>tier - 2</v>
      </c>
      <c r="K206" s="7" t="str">
        <f>IF('OG Hospitalisation Details'!I2139="?","Unknown",'OG Hospitalisation Details'!I2139)</f>
        <v>R1013</v>
      </c>
      <c r="L206" s="14">
        <f t="shared" si="11"/>
        <v>23</v>
      </c>
    </row>
    <row r="207" spans="1:12" x14ac:dyDescent="0.25">
      <c r="A207" s="7" t="s">
        <v>2168</v>
      </c>
      <c r="B207" s="7">
        <f t="shared" si="9"/>
        <v>205</v>
      </c>
      <c r="C207" s="7">
        <f>IF('OG Hospitalisation Details'!B2138="?",ROUND(AVERAGE('OG Hospitalisation Details'!$B$2:$B$2344),0),'OG Hospitalisation Details'!B2138)</f>
        <v>1981</v>
      </c>
      <c r="D207" s="7" t="str">
        <f>IF('OG Hospitalisation Details'!C2138="?","Sep",'OG Hospitalisation Details'!C2138)</f>
        <v>Nov</v>
      </c>
      <c r="E207" s="7">
        <v>22</v>
      </c>
      <c r="F207" s="13">
        <f t="shared" si="10"/>
        <v>29912</v>
      </c>
      <c r="G207" s="7">
        <v>1</v>
      </c>
      <c r="H207" s="16">
        <v>35952.65</v>
      </c>
      <c r="I207" s="7" t="str" cm="1">
        <f t="array" ref="I207">INDEX({"tier - 1","tier - 2","tier - 3"},MATCH(MAX(COUNTIF('OG Hospitalisation Details'!G2138:G4480,{"tier - 1","tier - 2","tier - 3"})),COUNTIF('OG Hospitalisation Details'!G2138:G4480,{"tier - 1","tier - 2","tier - 3"}),0))</f>
        <v>tier - 1</v>
      </c>
      <c r="J207" s="7" t="str" cm="1">
        <f t="array" ref="J207">INDEX({"tier - 1","tier - 2","tier - 3"},MATCH(MAX(COUNTIF('OG Hospitalisation Details'!H2138:H4480,{"tier - 1","tier - 2","tier - 3"})),COUNTIF('OG Hospitalisation Details'!H2138:H4480,{"tier - 1","tier - 2","tier - 3"}),0))</f>
        <v>tier - 2</v>
      </c>
      <c r="K207" s="7" t="str">
        <f>IF('OG Hospitalisation Details'!I2138="?","Unknown",'OG Hospitalisation Details'!I2138)</f>
        <v>R1011</v>
      </c>
      <c r="L207" s="14">
        <f t="shared" si="11"/>
        <v>41</v>
      </c>
    </row>
    <row r="208" spans="1:12" x14ac:dyDescent="0.25">
      <c r="A208" s="7" t="s">
        <v>2167</v>
      </c>
      <c r="B208" s="7">
        <f t="shared" si="9"/>
        <v>206</v>
      </c>
      <c r="C208" s="7">
        <f>IF('OG Hospitalisation Details'!B2137="?",ROUND(AVERAGE('OG Hospitalisation Details'!$B$2:$B$2344),0),'OG Hospitalisation Details'!B2137)</f>
        <v>1992</v>
      </c>
      <c r="D208" s="7" t="str">
        <f>IF('OG Hospitalisation Details'!C2137="?","Sep",'OG Hospitalisation Details'!C2137)</f>
        <v>Jun</v>
      </c>
      <c r="E208" s="7">
        <v>18</v>
      </c>
      <c r="F208" s="13">
        <f t="shared" si="10"/>
        <v>33773</v>
      </c>
      <c r="G208" s="7">
        <v>0</v>
      </c>
      <c r="H208" s="16">
        <v>35883.269999999997</v>
      </c>
      <c r="I208" s="7" t="str" cm="1">
        <f t="array" ref="I208">INDEX({"tier - 1","tier - 2","tier - 3"},MATCH(MAX(COUNTIF('OG Hospitalisation Details'!G2137:G4479,{"tier - 1","tier - 2","tier - 3"})),COUNTIF('OG Hospitalisation Details'!G2137:G4479,{"tier - 1","tier - 2","tier - 3"}),0))</f>
        <v>tier - 1</v>
      </c>
      <c r="J208" s="7" t="str" cm="1">
        <f t="array" ref="J208">INDEX({"tier - 1","tier - 2","tier - 3"},MATCH(MAX(COUNTIF('OG Hospitalisation Details'!H2137:H4479,{"tier - 1","tier - 2","tier - 3"})),COUNTIF('OG Hospitalisation Details'!H2137:H4479,{"tier - 1","tier - 2","tier - 3"}),0))</f>
        <v>tier - 2</v>
      </c>
      <c r="K208" s="7" t="str">
        <f>IF('OG Hospitalisation Details'!I2137="?","Unknown",'OG Hospitalisation Details'!I2137)</f>
        <v>R1011</v>
      </c>
      <c r="L208" s="14">
        <f t="shared" si="11"/>
        <v>30</v>
      </c>
    </row>
    <row r="209" spans="1:12" x14ac:dyDescent="0.25">
      <c r="A209" s="7" t="s">
        <v>2166</v>
      </c>
      <c r="B209" s="7">
        <f t="shared" si="9"/>
        <v>207</v>
      </c>
      <c r="C209" s="7">
        <f>IF('OG Hospitalisation Details'!B2136="?",ROUND(AVERAGE('OG Hospitalisation Details'!$B$2:$B$2344),0),'OG Hospitalisation Details'!B2136)</f>
        <v>1976</v>
      </c>
      <c r="D209" s="7" t="str">
        <f>IF('OG Hospitalisation Details'!C2136="?","Sep",'OG Hospitalisation Details'!C2136)</f>
        <v>Oct</v>
      </c>
      <c r="E209" s="7">
        <v>4</v>
      </c>
      <c r="F209" s="13">
        <f t="shared" si="10"/>
        <v>28037</v>
      </c>
      <c r="G209" s="7">
        <v>2</v>
      </c>
      <c r="H209" s="16">
        <v>35733.96</v>
      </c>
      <c r="I209" s="7" t="str" cm="1">
        <f t="array" ref="I209">INDEX({"tier - 1","tier - 2","tier - 3"},MATCH(MAX(COUNTIF('OG Hospitalisation Details'!G2136:G4478,{"tier - 1","tier - 2","tier - 3"})),COUNTIF('OG Hospitalisation Details'!G2136:G4478,{"tier - 1","tier - 2","tier - 3"}),0))</f>
        <v>tier - 1</v>
      </c>
      <c r="J209" s="7" t="str" cm="1">
        <f t="array" ref="J209">INDEX({"tier - 1","tier - 2","tier - 3"},MATCH(MAX(COUNTIF('OG Hospitalisation Details'!H2136:H4478,{"tier - 1","tier - 2","tier - 3"})),COUNTIF('OG Hospitalisation Details'!H2136:H4478,{"tier - 1","tier - 2","tier - 3"}),0))</f>
        <v>tier - 2</v>
      </c>
      <c r="K209" s="7" t="str">
        <f>IF('OG Hospitalisation Details'!I2136="?","Unknown",'OG Hospitalisation Details'!I2136)</f>
        <v>R1011</v>
      </c>
      <c r="L209" s="14">
        <f t="shared" si="11"/>
        <v>46</v>
      </c>
    </row>
    <row r="210" spans="1:12" x14ac:dyDescent="0.25">
      <c r="A210" s="7" t="s">
        <v>2165</v>
      </c>
      <c r="B210" s="7">
        <f t="shared" si="9"/>
        <v>208</v>
      </c>
      <c r="C210" s="7">
        <f>IF('OG Hospitalisation Details'!B2135="?",ROUND(AVERAGE('OG Hospitalisation Details'!$B$2:$B$2344),0),'OG Hospitalisation Details'!B2135)</f>
        <v>1974</v>
      </c>
      <c r="D210" s="7" t="str">
        <f>IF('OG Hospitalisation Details'!C2135="?","Sep",'OG Hospitalisation Details'!C2135)</f>
        <v>Jul</v>
      </c>
      <c r="E210" s="7">
        <v>15</v>
      </c>
      <c r="F210" s="13">
        <f t="shared" si="10"/>
        <v>27225</v>
      </c>
      <c r="G210" s="7">
        <v>0</v>
      </c>
      <c r="H210" s="16">
        <v>35711.39</v>
      </c>
      <c r="I210" s="7" t="str" cm="1">
        <f t="array" ref="I210">INDEX({"tier - 1","tier - 2","tier - 3"},MATCH(MAX(COUNTIF('OG Hospitalisation Details'!G2135:G4477,{"tier - 1","tier - 2","tier - 3"})),COUNTIF('OG Hospitalisation Details'!G2135:G4477,{"tier - 1","tier - 2","tier - 3"}),0))</f>
        <v>tier - 1</v>
      </c>
      <c r="J210" s="7" t="str" cm="1">
        <f t="array" ref="J210">INDEX({"tier - 1","tier - 2","tier - 3"},MATCH(MAX(COUNTIF('OG Hospitalisation Details'!H2135:H4477,{"tier - 1","tier - 2","tier - 3"})),COUNTIF('OG Hospitalisation Details'!H2135:H4477,{"tier - 1","tier - 2","tier - 3"}),0))</f>
        <v>tier - 2</v>
      </c>
      <c r="K210" s="7" t="str">
        <f>IF('OG Hospitalisation Details'!I2135="?","Unknown",'OG Hospitalisation Details'!I2135)</f>
        <v>R1012</v>
      </c>
      <c r="L210" s="14">
        <f t="shared" si="11"/>
        <v>48</v>
      </c>
    </row>
    <row r="211" spans="1:12" x14ac:dyDescent="0.25">
      <c r="A211" s="7" t="s">
        <v>2164</v>
      </c>
      <c r="B211" s="7">
        <f t="shared" si="9"/>
        <v>209</v>
      </c>
      <c r="C211" s="7">
        <f>IF('OG Hospitalisation Details'!B2134="?",ROUND(AVERAGE('OG Hospitalisation Details'!$B$2:$B$2344),0),'OG Hospitalisation Details'!B2134)</f>
        <v>1978</v>
      </c>
      <c r="D211" s="7" t="str">
        <f>IF('OG Hospitalisation Details'!C2134="?","Sep",'OG Hospitalisation Details'!C2134)</f>
        <v>Dec</v>
      </c>
      <c r="E211" s="7">
        <v>19</v>
      </c>
      <c r="F211" s="13">
        <f t="shared" si="10"/>
        <v>28843</v>
      </c>
      <c r="G211" s="7">
        <v>2</v>
      </c>
      <c r="H211" s="16">
        <v>35701.9</v>
      </c>
      <c r="I211" s="7" t="str" cm="1">
        <f t="array" ref="I211">INDEX({"tier - 1","tier - 2","tier - 3"},MATCH(MAX(COUNTIF('OG Hospitalisation Details'!G2134:G4476,{"tier - 1","tier - 2","tier - 3"})),COUNTIF('OG Hospitalisation Details'!G2134:G4476,{"tier - 1","tier - 2","tier - 3"}),0))</f>
        <v>tier - 1</v>
      </c>
      <c r="J211" s="7" t="str" cm="1">
        <f t="array" ref="J211">INDEX({"tier - 1","tier - 2","tier - 3"},MATCH(MAX(COUNTIF('OG Hospitalisation Details'!H2134:H4476,{"tier - 1","tier - 2","tier - 3"})),COUNTIF('OG Hospitalisation Details'!H2134:H4476,{"tier - 1","tier - 2","tier - 3"}),0))</f>
        <v>tier - 2</v>
      </c>
      <c r="K211" s="7" t="str">
        <f>IF('OG Hospitalisation Details'!I2134="?","Unknown",'OG Hospitalisation Details'!I2134)</f>
        <v>R1011</v>
      </c>
      <c r="L211" s="14">
        <f t="shared" si="11"/>
        <v>44</v>
      </c>
    </row>
    <row r="212" spans="1:12" x14ac:dyDescent="0.25">
      <c r="A212" s="7" t="s">
        <v>2163</v>
      </c>
      <c r="B212" s="7">
        <f t="shared" si="9"/>
        <v>210</v>
      </c>
      <c r="C212" s="7">
        <f>IF('OG Hospitalisation Details'!B2133="?",ROUND(AVERAGE('OG Hospitalisation Details'!$B$2:$B$2344),0),'OG Hospitalisation Details'!B2133)</f>
        <v>2000</v>
      </c>
      <c r="D212" s="7" t="str">
        <f>IF('OG Hospitalisation Details'!C2133="?","Sep",'OG Hospitalisation Details'!C2133)</f>
        <v>Dec</v>
      </c>
      <c r="E212" s="7">
        <v>17</v>
      </c>
      <c r="F212" s="13">
        <f t="shared" si="10"/>
        <v>36877</v>
      </c>
      <c r="G212" s="7">
        <v>3</v>
      </c>
      <c r="H212" s="16">
        <v>35595.589999999997</v>
      </c>
      <c r="I212" s="7" t="str" cm="1">
        <f t="array" ref="I212">INDEX({"tier - 1","tier - 2","tier - 3"},MATCH(MAX(COUNTIF('OG Hospitalisation Details'!G2133:G4475,{"tier - 1","tier - 2","tier - 3"})),COUNTIF('OG Hospitalisation Details'!G2133:G4475,{"tier - 1","tier - 2","tier - 3"}),0))</f>
        <v>tier - 1</v>
      </c>
      <c r="J212" s="7" t="str" cm="1">
        <f t="array" ref="J212">INDEX({"tier - 1","tier - 2","tier - 3"},MATCH(MAX(COUNTIF('OG Hospitalisation Details'!H2133:H4475,{"tier - 1","tier - 2","tier - 3"})),COUNTIF('OG Hospitalisation Details'!H2133:H4475,{"tier - 1","tier - 2","tier - 3"}),0))</f>
        <v>tier - 2</v>
      </c>
      <c r="K212" s="7" t="str">
        <f>IF('OG Hospitalisation Details'!I2133="?","Unknown",'OG Hospitalisation Details'!I2133)</f>
        <v>R1013</v>
      </c>
      <c r="L212" s="14">
        <f t="shared" si="11"/>
        <v>22</v>
      </c>
    </row>
    <row r="213" spans="1:12" x14ac:dyDescent="0.25">
      <c r="A213" s="7" t="s">
        <v>2162</v>
      </c>
      <c r="B213" s="7">
        <f t="shared" si="9"/>
        <v>211</v>
      </c>
      <c r="C213" s="7">
        <f>IF('OG Hospitalisation Details'!B2132="?",ROUND(AVERAGE('OG Hospitalisation Details'!$B$2:$B$2344),0),'OG Hospitalisation Details'!B2132)</f>
        <v>2000</v>
      </c>
      <c r="D213" s="7" t="str">
        <f>IF('OG Hospitalisation Details'!C2132="?","Sep",'OG Hospitalisation Details'!C2132)</f>
        <v>Nov</v>
      </c>
      <c r="E213" s="7">
        <v>19</v>
      </c>
      <c r="F213" s="13">
        <f t="shared" si="10"/>
        <v>36849</v>
      </c>
      <c r="G213" s="7">
        <v>0</v>
      </c>
      <c r="H213" s="16">
        <v>35585.58</v>
      </c>
      <c r="I213" s="7" t="str" cm="1">
        <f t="array" ref="I213">INDEX({"tier - 1","tier - 2","tier - 3"},MATCH(MAX(COUNTIF('OG Hospitalisation Details'!G2132:G4474,{"tier - 1","tier - 2","tier - 3"})),COUNTIF('OG Hospitalisation Details'!G2132:G4474,{"tier - 1","tier - 2","tier - 3"}),0))</f>
        <v>tier - 1</v>
      </c>
      <c r="J213" s="7" t="str" cm="1">
        <f t="array" ref="J213">INDEX({"tier - 1","tier - 2","tier - 3"},MATCH(MAX(COUNTIF('OG Hospitalisation Details'!H2132:H4474,{"tier - 1","tier - 2","tier - 3"})),COUNTIF('OG Hospitalisation Details'!H2132:H4474,{"tier - 1","tier - 2","tier - 3"}),0))</f>
        <v>tier - 2</v>
      </c>
      <c r="K213" s="7" t="str">
        <f>IF('OG Hospitalisation Details'!I2132="?","Unknown",'OG Hospitalisation Details'!I2132)</f>
        <v>R1011</v>
      </c>
      <c r="L213" s="14">
        <f t="shared" si="11"/>
        <v>22</v>
      </c>
    </row>
    <row r="214" spans="1:12" x14ac:dyDescent="0.25">
      <c r="A214" s="7" t="s">
        <v>2161</v>
      </c>
      <c r="B214" s="7">
        <f t="shared" si="9"/>
        <v>212</v>
      </c>
      <c r="C214" s="7">
        <f>IF('OG Hospitalisation Details'!B2130="?",ROUND(AVERAGE('OG Hospitalisation Details'!$B$2:$B$2344),0),'OG Hospitalisation Details'!B2130)</f>
        <v>1971</v>
      </c>
      <c r="D214" s="7" t="str">
        <f>IF('OG Hospitalisation Details'!C2130="?","Sep",'OG Hospitalisation Details'!C2130)</f>
        <v>Aug</v>
      </c>
      <c r="E214" s="7">
        <v>10</v>
      </c>
      <c r="F214" s="13">
        <f t="shared" si="10"/>
        <v>26155</v>
      </c>
      <c r="G214" s="7">
        <v>0</v>
      </c>
      <c r="H214" s="16">
        <v>35583.17</v>
      </c>
      <c r="I214" s="7" t="str" cm="1">
        <f t="array" ref="I214">INDEX({"tier - 1","tier - 2","tier - 3"},MATCH(MAX(COUNTIF('OG Hospitalisation Details'!G2130:G4472,{"tier - 1","tier - 2","tier - 3"})),COUNTIF('OG Hospitalisation Details'!G2130:G4472,{"tier - 1","tier - 2","tier - 3"}),0))</f>
        <v>tier - 1</v>
      </c>
      <c r="J214" s="7" t="str" cm="1">
        <f t="array" ref="J214">INDEX({"tier - 1","tier - 2","tier - 3"},MATCH(MAX(COUNTIF('OG Hospitalisation Details'!H2130:H4472,{"tier - 1","tier - 2","tier - 3"})),COUNTIF('OG Hospitalisation Details'!H2130:H4472,{"tier - 1","tier - 2","tier - 3"}),0))</f>
        <v>tier - 2</v>
      </c>
      <c r="K214" s="7" t="str">
        <f>IF('OG Hospitalisation Details'!I2130="?","Unknown",'OG Hospitalisation Details'!I2130)</f>
        <v>R1011</v>
      </c>
      <c r="L214" s="14">
        <f t="shared" si="11"/>
        <v>51</v>
      </c>
    </row>
    <row r="215" spans="1:12" x14ac:dyDescent="0.25">
      <c r="A215" s="7" t="s">
        <v>2160</v>
      </c>
      <c r="B215" s="7">
        <f t="shared" si="9"/>
        <v>213</v>
      </c>
      <c r="C215" s="7">
        <f>IF('OG Hospitalisation Details'!B2129="?",ROUND(AVERAGE('OG Hospitalisation Details'!$B$2:$B$2344),0),'OG Hospitalisation Details'!B2129)</f>
        <v>1964</v>
      </c>
      <c r="D215" s="7" t="str">
        <f>IF('OG Hospitalisation Details'!C2129="?","Sep",'OG Hospitalisation Details'!C2129)</f>
        <v>Aug</v>
      </c>
      <c r="E215" s="7">
        <v>29</v>
      </c>
      <c r="F215" s="13">
        <f t="shared" si="10"/>
        <v>23618</v>
      </c>
      <c r="G215" s="7">
        <v>0</v>
      </c>
      <c r="H215" s="16">
        <v>35573.26</v>
      </c>
      <c r="I215" s="7" t="str" cm="1">
        <f t="array" ref="I215">INDEX({"tier - 1","tier - 2","tier - 3"},MATCH(MAX(COUNTIF('OG Hospitalisation Details'!G2129:G4471,{"tier - 1","tier - 2","tier - 3"})),COUNTIF('OG Hospitalisation Details'!G2129:G4471,{"tier - 1","tier - 2","tier - 3"}),0))</f>
        <v>tier - 1</v>
      </c>
      <c r="J215" s="7" t="str" cm="1">
        <f t="array" ref="J215">INDEX({"tier - 1","tier - 2","tier - 3"},MATCH(MAX(COUNTIF('OG Hospitalisation Details'!H2129:H4471,{"tier - 1","tier - 2","tier - 3"})),COUNTIF('OG Hospitalisation Details'!H2129:H4471,{"tier - 1","tier - 2","tier - 3"}),0))</f>
        <v>tier - 2</v>
      </c>
      <c r="K215" s="7" t="str">
        <f>IF('OG Hospitalisation Details'!I2129="?","Unknown",'OG Hospitalisation Details'!I2129)</f>
        <v>R1011</v>
      </c>
      <c r="L215" s="14">
        <f t="shared" si="11"/>
        <v>58</v>
      </c>
    </row>
    <row r="216" spans="1:12" x14ac:dyDescent="0.25">
      <c r="A216" s="7" t="s">
        <v>2159</v>
      </c>
      <c r="B216" s="7">
        <f t="shared" si="9"/>
        <v>214</v>
      </c>
      <c r="C216" s="7">
        <f>IF('OG Hospitalisation Details'!B2128="?",ROUND(AVERAGE('OG Hospitalisation Details'!$B$2:$B$2344),0),'OG Hospitalisation Details'!B2128)</f>
        <v>1973</v>
      </c>
      <c r="D216" s="7" t="str">
        <f>IF('OG Hospitalisation Details'!C2128="?","Sep",'OG Hospitalisation Details'!C2128)</f>
        <v>Oct</v>
      </c>
      <c r="E216" s="7">
        <v>27</v>
      </c>
      <c r="F216" s="13">
        <f t="shared" si="10"/>
        <v>26964</v>
      </c>
      <c r="G216" s="7">
        <v>0</v>
      </c>
      <c r="H216" s="16">
        <v>35547.72</v>
      </c>
      <c r="I216" s="7" t="str" cm="1">
        <f t="array" ref="I216">INDEX({"tier - 1","tier - 2","tier - 3"},MATCH(MAX(COUNTIF('OG Hospitalisation Details'!G2128:G4470,{"tier - 1","tier - 2","tier - 3"})),COUNTIF('OG Hospitalisation Details'!G2128:G4470,{"tier - 1","tier - 2","tier - 3"}),0))</f>
        <v>tier - 1</v>
      </c>
      <c r="J216" s="7" t="str" cm="1">
        <f t="array" ref="J216">INDEX({"tier - 1","tier - 2","tier - 3"},MATCH(MAX(COUNTIF('OG Hospitalisation Details'!H2128:H4470,{"tier - 1","tier - 2","tier - 3"})),COUNTIF('OG Hospitalisation Details'!H2128:H4470,{"tier - 1","tier - 2","tier - 3"}),0))</f>
        <v>tier - 2</v>
      </c>
      <c r="K216" s="7" t="str">
        <f>IF('OG Hospitalisation Details'!I2128="?","Unknown",'OG Hospitalisation Details'!I2128)</f>
        <v>R1011</v>
      </c>
      <c r="L216" s="14">
        <f t="shared" si="11"/>
        <v>49</v>
      </c>
    </row>
    <row r="217" spans="1:12" x14ac:dyDescent="0.25">
      <c r="A217" s="7" t="s">
        <v>2158</v>
      </c>
      <c r="B217" s="7">
        <f t="shared" si="9"/>
        <v>215</v>
      </c>
      <c r="C217" s="7">
        <f>IF('OG Hospitalisation Details'!B2127="?",ROUND(AVERAGE('OG Hospitalisation Details'!$B$2:$B$2344),0),'OG Hospitalisation Details'!B2127)</f>
        <v>1992</v>
      </c>
      <c r="D217" s="7" t="str">
        <f>IF('OG Hospitalisation Details'!C2127="?","Sep",'OG Hospitalisation Details'!C2127)</f>
        <v>Sep</v>
      </c>
      <c r="E217" s="7">
        <v>13</v>
      </c>
      <c r="F217" s="13">
        <f t="shared" si="10"/>
        <v>33860</v>
      </c>
      <c r="G217" s="7">
        <v>0</v>
      </c>
      <c r="H217" s="16">
        <v>35547.47</v>
      </c>
      <c r="I217" s="7" t="str" cm="1">
        <f t="array" ref="I217">INDEX({"tier - 1","tier - 2","tier - 3"},MATCH(MAX(COUNTIF('OG Hospitalisation Details'!G2127:G4469,{"tier - 1","tier - 2","tier - 3"})),COUNTIF('OG Hospitalisation Details'!G2127:G4469,{"tier - 1","tier - 2","tier - 3"}),0))</f>
        <v>tier - 1</v>
      </c>
      <c r="J217" s="7" t="str" cm="1">
        <f t="array" ref="J217">INDEX({"tier - 1","tier - 2","tier - 3"},MATCH(MAX(COUNTIF('OG Hospitalisation Details'!H2127:H4469,{"tier - 1","tier - 2","tier - 3"})),COUNTIF('OG Hospitalisation Details'!H2127:H4469,{"tier - 1","tier - 2","tier - 3"}),0))</f>
        <v>tier - 3</v>
      </c>
      <c r="K217" s="7" t="str">
        <f>IF('OG Hospitalisation Details'!I2127="?","Unknown",'OG Hospitalisation Details'!I2127)</f>
        <v>R1011</v>
      </c>
      <c r="L217" s="14">
        <f t="shared" si="11"/>
        <v>30</v>
      </c>
    </row>
    <row r="218" spans="1:12" x14ac:dyDescent="0.25">
      <c r="A218" s="7" t="s">
        <v>2157</v>
      </c>
      <c r="B218" s="7">
        <f t="shared" si="9"/>
        <v>216</v>
      </c>
      <c r="C218" s="7">
        <f>IF('OG Hospitalisation Details'!B2126="?",ROUND(AVERAGE('OG Hospitalisation Details'!$B$2:$B$2344),0),'OG Hospitalisation Details'!B2126)</f>
        <v>1973</v>
      </c>
      <c r="D218" s="7" t="str">
        <f>IF('OG Hospitalisation Details'!C2126="?","Sep",'OG Hospitalisation Details'!C2126)</f>
        <v>Dec</v>
      </c>
      <c r="E218" s="7">
        <v>16</v>
      </c>
      <c r="F218" s="13">
        <f t="shared" si="10"/>
        <v>27014</v>
      </c>
      <c r="G218" s="7">
        <v>0</v>
      </c>
      <c r="H218" s="16">
        <v>35517.19</v>
      </c>
      <c r="I218" s="7" t="str" cm="1">
        <f t="array" ref="I218">INDEX({"tier - 1","tier - 2","tier - 3"},MATCH(MAX(COUNTIF('OG Hospitalisation Details'!G2126:G4468,{"tier - 1","tier - 2","tier - 3"})),COUNTIF('OG Hospitalisation Details'!G2126:G4468,{"tier - 1","tier - 2","tier - 3"}),0))</f>
        <v>tier - 1</v>
      </c>
      <c r="J218" s="7" t="str" cm="1">
        <f t="array" ref="J218">INDEX({"tier - 1","tier - 2","tier - 3"},MATCH(MAX(COUNTIF('OG Hospitalisation Details'!H2126:H4468,{"tier - 1","tier - 2","tier - 3"})),COUNTIF('OG Hospitalisation Details'!H2126:H4468,{"tier - 1","tier - 2","tier - 3"}),0))</f>
        <v>tier - 2</v>
      </c>
      <c r="K218" s="7" t="str">
        <f>IF('OG Hospitalisation Details'!I2126="?","Unknown",'OG Hospitalisation Details'!I2126)</f>
        <v>R1011</v>
      </c>
      <c r="L218" s="14">
        <f t="shared" si="11"/>
        <v>49</v>
      </c>
    </row>
    <row r="219" spans="1:12" x14ac:dyDescent="0.25">
      <c r="A219" s="7" t="s">
        <v>2156</v>
      </c>
      <c r="B219" s="7">
        <f t="shared" si="9"/>
        <v>217</v>
      </c>
      <c r="C219" s="7">
        <f>IF('OG Hospitalisation Details'!B2125="?",ROUND(AVERAGE('OG Hospitalisation Details'!$B$2:$B$2344),0),'OG Hospitalisation Details'!B2125)</f>
        <v>1988</v>
      </c>
      <c r="D219" s="7" t="str">
        <f>IF('OG Hospitalisation Details'!C2125="?","Sep",'OG Hospitalisation Details'!C2125)</f>
        <v>Nov</v>
      </c>
      <c r="E219" s="7">
        <v>20</v>
      </c>
      <c r="F219" s="13">
        <f t="shared" si="10"/>
        <v>32467</v>
      </c>
      <c r="G219" s="7">
        <v>0</v>
      </c>
      <c r="H219" s="16">
        <v>35491.64</v>
      </c>
      <c r="I219" s="7" t="str" cm="1">
        <f t="array" ref="I219">INDEX({"tier - 1","tier - 2","tier - 3"},MATCH(MAX(COUNTIF('OG Hospitalisation Details'!G2125:G4467,{"tier - 1","tier - 2","tier - 3"})),COUNTIF('OG Hospitalisation Details'!G2125:G4467,{"tier - 1","tier - 2","tier - 3"}),0))</f>
        <v>tier - 1</v>
      </c>
      <c r="J219" s="7" t="str" cm="1">
        <f t="array" ref="J219">INDEX({"tier - 1","tier - 2","tier - 3"},MATCH(MAX(COUNTIF('OG Hospitalisation Details'!H2125:H4467,{"tier - 1","tier - 2","tier - 3"})),COUNTIF('OG Hospitalisation Details'!H2125:H4467,{"tier - 1","tier - 2","tier - 3"}),0))</f>
        <v>tier - 2</v>
      </c>
      <c r="K219" s="7" t="str">
        <f>IF('OG Hospitalisation Details'!I2125="?","Unknown",'OG Hospitalisation Details'!I2125)</f>
        <v>R1011</v>
      </c>
      <c r="L219" s="14">
        <f t="shared" si="11"/>
        <v>34</v>
      </c>
    </row>
    <row r="220" spans="1:12" x14ac:dyDescent="0.25">
      <c r="A220" s="7" t="s">
        <v>2155</v>
      </c>
      <c r="B220" s="7">
        <f t="shared" si="9"/>
        <v>218</v>
      </c>
      <c r="C220" s="7">
        <f>IF('OG Hospitalisation Details'!B2124="?",ROUND(AVERAGE('OG Hospitalisation Details'!$B$2:$B$2344),0),'OG Hospitalisation Details'!B2124)</f>
        <v>1971</v>
      </c>
      <c r="D220" s="7" t="str">
        <f>IF('OG Hospitalisation Details'!C2124="?","Sep",'OG Hospitalisation Details'!C2124)</f>
        <v>Sep</v>
      </c>
      <c r="E220" s="7">
        <v>22</v>
      </c>
      <c r="F220" s="13">
        <f t="shared" si="10"/>
        <v>26198</v>
      </c>
      <c r="G220" s="7">
        <v>0</v>
      </c>
      <c r="H220" s="16">
        <v>35345.730000000003</v>
      </c>
      <c r="I220" s="7" t="str" cm="1">
        <f t="array" ref="I220">INDEX({"tier - 1","tier - 2","tier - 3"},MATCH(MAX(COUNTIF('OG Hospitalisation Details'!G2124:G4466,{"tier - 1","tier - 2","tier - 3"})),COUNTIF('OG Hospitalisation Details'!G2124:G4466,{"tier - 1","tier - 2","tier - 3"}),0))</f>
        <v>tier - 1</v>
      </c>
      <c r="J220" s="7" t="str" cm="1">
        <f t="array" ref="J220">INDEX({"tier - 1","tier - 2","tier - 3"},MATCH(MAX(COUNTIF('OG Hospitalisation Details'!H2124:H4466,{"tier - 1","tier - 2","tier - 3"})),COUNTIF('OG Hospitalisation Details'!H2124:H4466,{"tier - 1","tier - 2","tier - 3"}),0))</f>
        <v>tier - 2</v>
      </c>
      <c r="K220" s="7" t="str">
        <f>IF('OG Hospitalisation Details'!I2124="?","Unknown",'OG Hospitalisation Details'!I2124)</f>
        <v>R1011</v>
      </c>
      <c r="L220" s="14">
        <f t="shared" si="11"/>
        <v>51</v>
      </c>
    </row>
    <row r="221" spans="1:12" x14ac:dyDescent="0.25">
      <c r="A221" s="7" t="s">
        <v>2154</v>
      </c>
      <c r="B221" s="7">
        <f t="shared" si="9"/>
        <v>219</v>
      </c>
      <c r="C221" s="7">
        <f>IF('OG Hospitalisation Details'!B2123="?",ROUND(AVERAGE('OG Hospitalisation Details'!$B$2:$B$2344),0),'OG Hospitalisation Details'!B2123)</f>
        <v>1988</v>
      </c>
      <c r="D221" s="7" t="str">
        <f>IF('OG Hospitalisation Details'!C2123="?","Sep",'OG Hospitalisation Details'!C2123)</f>
        <v>Sep</v>
      </c>
      <c r="E221" s="7">
        <v>19</v>
      </c>
      <c r="F221" s="13">
        <f t="shared" si="10"/>
        <v>32405</v>
      </c>
      <c r="G221" s="7">
        <v>3</v>
      </c>
      <c r="H221" s="16">
        <v>35315.96</v>
      </c>
      <c r="I221" s="7" t="str" cm="1">
        <f t="array" ref="I221">INDEX({"tier - 1","tier - 2","tier - 3"},MATCH(MAX(COUNTIF('OG Hospitalisation Details'!G2123:G4465,{"tier - 1","tier - 2","tier - 3"})),COUNTIF('OG Hospitalisation Details'!G2123:G4465,{"tier - 1","tier - 2","tier - 3"}),0))</f>
        <v>tier - 1</v>
      </c>
      <c r="J221" s="7" t="str" cm="1">
        <f t="array" ref="J221">INDEX({"tier - 1","tier - 2","tier - 3"},MATCH(MAX(COUNTIF('OG Hospitalisation Details'!H2123:H4465,{"tier - 1","tier - 2","tier - 3"})),COUNTIF('OG Hospitalisation Details'!H2123:H4465,{"tier - 1","tier - 2","tier - 3"}),0))</f>
        <v>tier - 2</v>
      </c>
      <c r="K221" s="7" t="str">
        <f>IF('OG Hospitalisation Details'!I2123="?","Unknown",'OG Hospitalisation Details'!I2123)</f>
        <v>R1011</v>
      </c>
      <c r="L221" s="14">
        <f t="shared" si="11"/>
        <v>34</v>
      </c>
    </row>
    <row r="222" spans="1:12" x14ac:dyDescent="0.25">
      <c r="A222" s="7" t="s">
        <v>2153</v>
      </c>
      <c r="B222" s="7">
        <f t="shared" si="9"/>
        <v>220</v>
      </c>
      <c r="C222" s="7">
        <f>IF('OG Hospitalisation Details'!B2122="?",ROUND(AVERAGE('OG Hospitalisation Details'!$B$2:$B$2344),0),'OG Hospitalisation Details'!B2122)</f>
        <v>1997</v>
      </c>
      <c r="D222" s="7" t="str">
        <f>IF('OG Hospitalisation Details'!C2122="?","Sep",'OG Hospitalisation Details'!C2122)</f>
        <v>Jul</v>
      </c>
      <c r="E222" s="7">
        <v>9</v>
      </c>
      <c r="F222" s="13">
        <f t="shared" si="10"/>
        <v>35620</v>
      </c>
      <c r="G222" s="7">
        <v>0</v>
      </c>
      <c r="H222" s="16">
        <v>35302.089999999997</v>
      </c>
      <c r="I222" s="7" t="str" cm="1">
        <f t="array" ref="I222">INDEX({"tier - 1","tier - 2","tier - 3"},MATCH(MAX(COUNTIF('OG Hospitalisation Details'!G2122:G4464,{"tier - 1","tier - 2","tier - 3"})),COUNTIF('OG Hospitalisation Details'!G2122:G4464,{"tier - 1","tier - 2","tier - 3"}),0))</f>
        <v>tier - 1</v>
      </c>
      <c r="J222" s="7" t="str" cm="1">
        <f t="array" ref="J222">INDEX({"tier - 1","tier - 2","tier - 3"},MATCH(MAX(COUNTIF('OG Hospitalisation Details'!H2122:H4464,{"tier - 1","tier - 2","tier - 3"})),COUNTIF('OG Hospitalisation Details'!H2122:H4464,{"tier - 1","tier - 2","tier - 3"}),0))</f>
        <v>tier - 2</v>
      </c>
      <c r="K222" s="7" t="str">
        <f>IF('OG Hospitalisation Details'!I2122="?","Unknown",'OG Hospitalisation Details'!I2122)</f>
        <v>R1011</v>
      </c>
      <c r="L222" s="14">
        <f t="shared" si="11"/>
        <v>25</v>
      </c>
    </row>
    <row r="223" spans="1:12" x14ac:dyDescent="0.25">
      <c r="A223" s="7" t="s">
        <v>2152</v>
      </c>
      <c r="B223" s="7">
        <f t="shared" si="9"/>
        <v>221</v>
      </c>
      <c r="C223" s="7">
        <f>IF('OG Hospitalisation Details'!B2121="?",ROUND(AVERAGE('OG Hospitalisation Details'!$B$2:$B$2344),0),'OG Hospitalisation Details'!B2121)</f>
        <v>1967</v>
      </c>
      <c r="D223" s="7" t="str">
        <f>IF('OG Hospitalisation Details'!C2121="?","Sep",'OG Hospitalisation Details'!C2121)</f>
        <v>Dec</v>
      </c>
      <c r="E223" s="7">
        <v>30</v>
      </c>
      <c r="F223" s="13">
        <f t="shared" si="10"/>
        <v>24836</v>
      </c>
      <c r="G223" s="7">
        <v>1</v>
      </c>
      <c r="H223" s="16">
        <v>35160.129999999997</v>
      </c>
      <c r="I223" s="7" t="str" cm="1">
        <f t="array" ref="I223">INDEX({"tier - 1","tier - 2","tier - 3"},MATCH(MAX(COUNTIF('OG Hospitalisation Details'!G2121:G4463,{"tier - 1","tier - 2","tier - 3"})),COUNTIF('OG Hospitalisation Details'!G2121:G4463,{"tier - 1","tier - 2","tier - 3"}),0))</f>
        <v>tier - 1</v>
      </c>
      <c r="J223" s="7" t="str" cm="1">
        <f t="array" ref="J223">INDEX({"tier - 1","tier - 2","tier - 3"},MATCH(MAX(COUNTIF('OG Hospitalisation Details'!H2121:H4463,{"tier - 1","tier - 2","tier - 3"})),COUNTIF('OG Hospitalisation Details'!H2121:H4463,{"tier - 1","tier - 2","tier - 3"}),0))</f>
        <v>tier - 2</v>
      </c>
      <c r="K223" s="7" t="str">
        <f>IF('OG Hospitalisation Details'!I2121="?","Unknown",'OG Hospitalisation Details'!I2121)</f>
        <v>R1011</v>
      </c>
      <c r="L223" s="14">
        <f t="shared" si="11"/>
        <v>55</v>
      </c>
    </row>
    <row r="224" spans="1:12" x14ac:dyDescent="0.25">
      <c r="A224" s="7" t="s">
        <v>2151</v>
      </c>
      <c r="B224" s="7">
        <f t="shared" si="9"/>
        <v>222</v>
      </c>
      <c r="C224" s="7">
        <f>IF('OG Hospitalisation Details'!B2120="?",ROUND(AVERAGE('OG Hospitalisation Details'!$B$2:$B$2344),0),'OG Hospitalisation Details'!B2120)</f>
        <v>1998</v>
      </c>
      <c r="D224" s="7" t="str">
        <f>IF('OG Hospitalisation Details'!C2120="?","Sep",'OG Hospitalisation Details'!C2120)</f>
        <v>Dec</v>
      </c>
      <c r="E224" s="7">
        <v>22</v>
      </c>
      <c r="F224" s="13">
        <f t="shared" si="10"/>
        <v>36151</v>
      </c>
      <c r="G224" s="7">
        <v>0</v>
      </c>
      <c r="H224" s="16">
        <v>35147.53</v>
      </c>
      <c r="I224" s="7" t="str" cm="1">
        <f t="array" ref="I224">INDEX({"tier - 1","tier - 2","tier - 3"},MATCH(MAX(COUNTIF('OG Hospitalisation Details'!G2120:G4462,{"tier - 1","tier - 2","tier - 3"})),COUNTIF('OG Hospitalisation Details'!G2120:G4462,{"tier - 1","tier - 2","tier - 3"}),0))</f>
        <v>tier - 1</v>
      </c>
      <c r="J224" s="7" t="str" cm="1">
        <f t="array" ref="J224">INDEX({"tier - 1","tier - 2","tier - 3"},MATCH(MAX(COUNTIF('OG Hospitalisation Details'!H2120:H4462,{"tier - 1","tier - 2","tier - 3"})),COUNTIF('OG Hospitalisation Details'!H2120:H4462,{"tier - 1","tier - 2","tier - 3"}),0))</f>
        <v>tier - 2</v>
      </c>
      <c r="K224" s="7" t="str">
        <f>IF('OG Hospitalisation Details'!I2120="?","Unknown",'OG Hospitalisation Details'!I2120)</f>
        <v>R1016</v>
      </c>
      <c r="L224" s="14">
        <f t="shared" si="11"/>
        <v>24</v>
      </c>
    </row>
    <row r="225" spans="1:12" x14ac:dyDescent="0.25">
      <c r="A225" s="7" t="s">
        <v>2150</v>
      </c>
      <c r="B225" s="7">
        <f t="shared" si="9"/>
        <v>223</v>
      </c>
      <c r="C225" s="7">
        <f>IF('OG Hospitalisation Details'!B2119="?",ROUND(AVERAGE('OG Hospitalisation Details'!$B$2:$B$2344),0),'OG Hospitalisation Details'!B2119)</f>
        <v>1977</v>
      </c>
      <c r="D225" s="7" t="str">
        <f>IF('OG Hospitalisation Details'!C2119="?","Sep",'OG Hospitalisation Details'!C2119)</f>
        <v>Jun</v>
      </c>
      <c r="E225" s="7">
        <v>29</v>
      </c>
      <c r="F225" s="13">
        <f t="shared" si="10"/>
        <v>28305</v>
      </c>
      <c r="G225" s="7">
        <v>0</v>
      </c>
      <c r="H225" s="16">
        <v>35069.370000000003</v>
      </c>
      <c r="I225" s="7" t="str" cm="1">
        <f t="array" ref="I225">INDEX({"tier - 1","tier - 2","tier - 3"},MATCH(MAX(COUNTIF('OG Hospitalisation Details'!G2119:G4461,{"tier - 1","tier - 2","tier - 3"})),COUNTIF('OG Hospitalisation Details'!G2119:G4461,{"tier - 1","tier - 2","tier - 3"}),0))</f>
        <v>tier - 1</v>
      </c>
      <c r="J225" s="7" t="str" cm="1">
        <f t="array" ref="J225">INDEX({"tier - 1","tier - 2","tier - 3"},MATCH(MAX(COUNTIF('OG Hospitalisation Details'!H2119:H4461,{"tier - 1","tier - 2","tier - 3"})),COUNTIF('OG Hospitalisation Details'!H2119:H4461,{"tier - 1","tier - 2","tier - 3"}),0))</f>
        <v>tier - 2</v>
      </c>
      <c r="K225" s="7" t="str">
        <f>IF('OG Hospitalisation Details'!I2119="?","Unknown",'OG Hospitalisation Details'!I2119)</f>
        <v>R1017</v>
      </c>
      <c r="L225" s="14">
        <f t="shared" si="11"/>
        <v>45</v>
      </c>
    </row>
    <row r="226" spans="1:12" x14ac:dyDescent="0.25">
      <c r="A226" s="7" t="s">
        <v>2149</v>
      </c>
      <c r="B226" s="7">
        <f t="shared" si="9"/>
        <v>224</v>
      </c>
      <c r="C226" s="7">
        <f>IF('OG Hospitalisation Details'!B2118="?",ROUND(AVERAGE('OG Hospitalisation Details'!$B$2:$B$2344),0),'OG Hospitalisation Details'!B2118)</f>
        <v>1975</v>
      </c>
      <c r="D226" s="7" t="str">
        <f>IF('OG Hospitalisation Details'!C2118="?","Sep",'OG Hospitalisation Details'!C2118)</f>
        <v>Aug</v>
      </c>
      <c r="E226" s="7">
        <v>29</v>
      </c>
      <c r="F226" s="13">
        <f t="shared" si="10"/>
        <v>27635</v>
      </c>
      <c r="G226" s="7">
        <v>1</v>
      </c>
      <c r="H226" s="16">
        <v>35050.620000000003</v>
      </c>
      <c r="I226" s="7" t="str" cm="1">
        <f t="array" ref="I226">INDEX({"tier - 1","tier - 2","tier - 3"},MATCH(MAX(COUNTIF('OG Hospitalisation Details'!G2118:G4460,{"tier - 1","tier - 2","tier - 3"})),COUNTIF('OG Hospitalisation Details'!G2118:G4460,{"tier - 1","tier - 2","tier - 3"}),0))</f>
        <v>tier - 1</v>
      </c>
      <c r="J226" s="7" t="str" cm="1">
        <f t="array" ref="J226">INDEX({"tier - 1","tier - 2","tier - 3"},MATCH(MAX(COUNTIF('OG Hospitalisation Details'!H2118:H4460,{"tier - 1","tier - 2","tier - 3"})),COUNTIF('OG Hospitalisation Details'!H2118:H4460,{"tier - 1","tier - 2","tier - 3"}),0))</f>
        <v>tier - 2</v>
      </c>
      <c r="K226" s="7" t="str">
        <f>IF('OG Hospitalisation Details'!I2118="?","Unknown",'OG Hospitalisation Details'!I2118)</f>
        <v>R1011</v>
      </c>
      <c r="L226" s="14">
        <f t="shared" si="11"/>
        <v>47</v>
      </c>
    </row>
    <row r="227" spans="1:12" x14ac:dyDescent="0.25">
      <c r="A227" s="7" t="s">
        <v>2148</v>
      </c>
      <c r="B227" s="7">
        <f t="shared" si="9"/>
        <v>225</v>
      </c>
      <c r="C227" s="7">
        <f>IF('OG Hospitalisation Details'!B2117="?",ROUND(AVERAGE('OG Hospitalisation Details'!$B$2:$B$2344),0),'OG Hospitalisation Details'!B2117)</f>
        <v>1982</v>
      </c>
      <c r="D227" s="7" t="str">
        <f>IF('OG Hospitalisation Details'!C2117="?","Sep",'OG Hospitalisation Details'!C2117)</f>
        <v>Jul</v>
      </c>
      <c r="E227" s="7">
        <v>5</v>
      </c>
      <c r="F227" s="13">
        <f t="shared" si="10"/>
        <v>30137</v>
      </c>
      <c r="G227" s="7">
        <v>3</v>
      </c>
      <c r="H227" s="16">
        <v>35000.730000000003</v>
      </c>
      <c r="I227" s="7" t="str" cm="1">
        <f t="array" ref="I227">INDEX({"tier - 1","tier - 2","tier - 3"},MATCH(MAX(COUNTIF('OG Hospitalisation Details'!G2117:G4459,{"tier - 1","tier - 2","tier - 3"})),COUNTIF('OG Hospitalisation Details'!G2117:G4459,{"tier - 1","tier - 2","tier - 3"}),0))</f>
        <v>tier - 1</v>
      </c>
      <c r="J227" s="7" t="str" cm="1">
        <f t="array" ref="J227">INDEX({"tier - 1","tier - 2","tier - 3"},MATCH(MAX(COUNTIF('OG Hospitalisation Details'!H2117:H4459,{"tier - 1","tier - 2","tier - 3"})),COUNTIF('OG Hospitalisation Details'!H2117:H4459,{"tier - 1","tier - 2","tier - 3"}),0))</f>
        <v>tier - 2</v>
      </c>
      <c r="K227" s="7" t="str">
        <f>IF('OG Hospitalisation Details'!I2117="?","Unknown",'OG Hospitalisation Details'!I2117)</f>
        <v>R1011</v>
      </c>
      <c r="L227" s="14">
        <f t="shared" si="11"/>
        <v>40</v>
      </c>
    </row>
    <row r="228" spans="1:12" x14ac:dyDescent="0.25">
      <c r="A228" s="7" t="s">
        <v>2147</v>
      </c>
      <c r="B228" s="7">
        <f t="shared" si="9"/>
        <v>226</v>
      </c>
      <c r="C228" s="7">
        <f>IF('OG Hospitalisation Details'!B2116="?",ROUND(AVERAGE('OG Hospitalisation Details'!$B$2:$B$2344),0),'OG Hospitalisation Details'!B2116)</f>
        <v>1997</v>
      </c>
      <c r="D228" s="7" t="str">
        <f>IF('OG Hospitalisation Details'!C2116="?","Sep",'OG Hospitalisation Details'!C2116)</f>
        <v>Aug</v>
      </c>
      <c r="E228" s="7">
        <v>22</v>
      </c>
      <c r="F228" s="13">
        <f t="shared" si="10"/>
        <v>35664</v>
      </c>
      <c r="G228" s="7">
        <v>0</v>
      </c>
      <c r="H228" s="16">
        <v>34979.86</v>
      </c>
      <c r="I228" s="7" t="str" cm="1">
        <f t="array" ref="I228">INDEX({"tier - 1","tier - 2","tier - 3"},MATCH(MAX(COUNTIF('OG Hospitalisation Details'!G2116:G4458,{"tier - 1","tier - 2","tier - 3"})),COUNTIF('OG Hospitalisation Details'!G2116:G4458,{"tier - 1","tier - 2","tier - 3"}),0))</f>
        <v>tier - 1</v>
      </c>
      <c r="J228" s="7" t="str" cm="1">
        <f t="array" ref="J228">INDEX({"tier - 1","tier - 2","tier - 3"},MATCH(MAX(COUNTIF('OG Hospitalisation Details'!H2116:H4458,{"tier - 1","tier - 2","tier - 3"})),COUNTIF('OG Hospitalisation Details'!H2116:H4458,{"tier - 1","tier - 2","tier - 3"}),0))</f>
        <v>tier - 2</v>
      </c>
      <c r="K228" s="7" t="str">
        <f>IF('OG Hospitalisation Details'!I2116="?","Unknown",'OG Hospitalisation Details'!I2116)</f>
        <v>R1011</v>
      </c>
      <c r="L228" s="14">
        <f t="shared" si="11"/>
        <v>25</v>
      </c>
    </row>
    <row r="229" spans="1:12" x14ac:dyDescent="0.25">
      <c r="A229" s="7" t="s">
        <v>2146</v>
      </c>
      <c r="B229" s="7">
        <f t="shared" si="9"/>
        <v>227</v>
      </c>
      <c r="C229" s="7">
        <f>IF('OG Hospitalisation Details'!B2115="?",ROUND(AVERAGE('OG Hospitalisation Details'!$B$2:$B$2344),0),'OG Hospitalisation Details'!B2115)</f>
        <v>1998</v>
      </c>
      <c r="D229" s="7" t="str">
        <f>IF('OG Hospitalisation Details'!C2115="?","Sep",'OG Hospitalisation Details'!C2115)</f>
        <v>Aug</v>
      </c>
      <c r="E229" s="7">
        <v>22</v>
      </c>
      <c r="F229" s="13">
        <f t="shared" si="10"/>
        <v>36029</v>
      </c>
      <c r="G229" s="7">
        <v>0</v>
      </c>
      <c r="H229" s="16">
        <v>34976.42</v>
      </c>
      <c r="I229" s="7" t="str" cm="1">
        <f t="array" ref="I229">INDEX({"tier - 1","tier - 2","tier - 3"},MATCH(MAX(COUNTIF('OG Hospitalisation Details'!G2115:G4457,{"tier - 1","tier - 2","tier - 3"})),COUNTIF('OG Hospitalisation Details'!G2115:G4457,{"tier - 1","tier - 2","tier - 3"}),0))</f>
        <v>tier - 1</v>
      </c>
      <c r="J229" s="7" t="str" cm="1">
        <f t="array" ref="J229">INDEX({"tier - 1","tier - 2","tier - 3"},MATCH(MAX(COUNTIF('OG Hospitalisation Details'!H2115:H4457,{"tier - 1","tier - 2","tier - 3"})),COUNTIF('OG Hospitalisation Details'!H2115:H4457,{"tier - 1","tier - 2","tier - 3"}),0))</f>
        <v>tier - 2</v>
      </c>
      <c r="K229" s="7" t="str">
        <f>IF('OG Hospitalisation Details'!I2115="?","Unknown",'OG Hospitalisation Details'!I2115)</f>
        <v>R1011</v>
      </c>
      <c r="L229" s="14">
        <f t="shared" si="11"/>
        <v>24</v>
      </c>
    </row>
    <row r="230" spans="1:12" x14ac:dyDescent="0.25">
      <c r="A230" s="7" t="s">
        <v>2145</v>
      </c>
      <c r="B230" s="7">
        <f t="shared" si="9"/>
        <v>228</v>
      </c>
      <c r="C230" s="7">
        <f>IF('OG Hospitalisation Details'!B2114="?",ROUND(AVERAGE('OG Hospitalisation Details'!$B$2:$B$2344),0),'OG Hospitalisation Details'!B2114)</f>
        <v>1967</v>
      </c>
      <c r="D230" s="7" t="str">
        <f>IF('OG Hospitalisation Details'!C2114="?","Sep",'OG Hospitalisation Details'!C2114)</f>
        <v>Oct</v>
      </c>
      <c r="E230" s="7">
        <v>7</v>
      </c>
      <c r="F230" s="13">
        <f t="shared" si="10"/>
        <v>24752</v>
      </c>
      <c r="G230" s="7">
        <v>0</v>
      </c>
      <c r="H230" s="16">
        <v>34975.68</v>
      </c>
      <c r="I230" s="7" t="str" cm="1">
        <f t="array" ref="I230">INDEX({"tier - 1","tier - 2","tier - 3"},MATCH(MAX(COUNTIF('OG Hospitalisation Details'!G2114:G4456,{"tier - 1","tier - 2","tier - 3"})),COUNTIF('OG Hospitalisation Details'!G2114:G4456,{"tier - 1","tier - 2","tier - 3"}),0))</f>
        <v>tier - 1</v>
      </c>
      <c r="J230" s="7" t="str" cm="1">
        <f t="array" ref="J230">INDEX({"tier - 1","tier - 2","tier - 3"},MATCH(MAX(COUNTIF('OG Hospitalisation Details'!H2114:H4456,{"tier - 1","tier - 2","tier - 3"})),COUNTIF('OG Hospitalisation Details'!H2114:H4456,{"tier - 1","tier - 2","tier - 3"}),0))</f>
        <v>tier - 2</v>
      </c>
      <c r="K230" s="7" t="str">
        <f>IF('OG Hospitalisation Details'!I2114="?","Unknown",'OG Hospitalisation Details'!I2114)</f>
        <v>R1011</v>
      </c>
      <c r="L230" s="14">
        <f t="shared" si="11"/>
        <v>55</v>
      </c>
    </row>
    <row r="231" spans="1:12" x14ac:dyDescent="0.25">
      <c r="A231" s="7" t="s">
        <v>2144</v>
      </c>
      <c r="B231" s="7">
        <f t="shared" si="9"/>
        <v>229</v>
      </c>
      <c r="C231" s="7">
        <f>IF('OG Hospitalisation Details'!B2113="?",ROUND(AVERAGE('OG Hospitalisation Details'!$B$2:$B$2344),0),'OG Hospitalisation Details'!B2113)</f>
        <v>1983</v>
      </c>
      <c r="D231" s="7" t="str">
        <f>IF('OG Hospitalisation Details'!C2113="?","Sep",'OG Hospitalisation Details'!C2113)</f>
        <v>Jul</v>
      </c>
      <c r="E231" s="7">
        <v>29</v>
      </c>
      <c r="F231" s="13">
        <f t="shared" si="10"/>
        <v>30526</v>
      </c>
      <c r="G231" s="7">
        <v>3</v>
      </c>
      <c r="H231" s="16">
        <v>34940.61</v>
      </c>
      <c r="I231" s="7" t="str" cm="1">
        <f t="array" ref="I231">INDEX({"tier - 1","tier - 2","tier - 3"},MATCH(MAX(COUNTIF('OG Hospitalisation Details'!G2113:G4455,{"tier - 1","tier - 2","tier - 3"})),COUNTIF('OG Hospitalisation Details'!G2113:G4455,{"tier - 1","tier - 2","tier - 3"}),0))</f>
        <v>tier - 1</v>
      </c>
      <c r="J231" s="7" t="str" cm="1">
        <f t="array" ref="J231">INDEX({"tier - 1","tier - 2","tier - 3"},MATCH(MAX(COUNTIF('OG Hospitalisation Details'!H2113:H4455,{"tier - 1","tier - 2","tier - 3"})),COUNTIF('OG Hospitalisation Details'!H2113:H4455,{"tier - 1","tier - 2","tier - 3"}),0))</f>
        <v>tier - 2</v>
      </c>
      <c r="K231" s="7" t="str">
        <f>IF('OG Hospitalisation Details'!I2113="?","Unknown",'OG Hospitalisation Details'!I2113)</f>
        <v>R1011</v>
      </c>
      <c r="L231" s="14">
        <f t="shared" si="11"/>
        <v>39</v>
      </c>
    </row>
    <row r="232" spans="1:12" x14ac:dyDescent="0.25">
      <c r="A232" s="7" t="s">
        <v>2143</v>
      </c>
      <c r="B232" s="7">
        <f t="shared" si="9"/>
        <v>230</v>
      </c>
      <c r="C232" s="7">
        <f>IF('OG Hospitalisation Details'!B2112="?",ROUND(AVERAGE('OG Hospitalisation Details'!$B$2:$B$2344),0),'OG Hospitalisation Details'!B2112)</f>
        <v>1995</v>
      </c>
      <c r="D232" s="7" t="str">
        <f>IF('OG Hospitalisation Details'!C2112="?","Sep",'OG Hospitalisation Details'!C2112)</f>
        <v>Oct</v>
      </c>
      <c r="E232" s="7">
        <v>17</v>
      </c>
      <c r="F232" s="13">
        <f t="shared" si="10"/>
        <v>34989</v>
      </c>
      <c r="G232" s="7">
        <v>0</v>
      </c>
      <c r="H232" s="16">
        <v>34838.870000000003</v>
      </c>
      <c r="I232" s="7" t="str" cm="1">
        <f t="array" ref="I232">INDEX({"tier - 1","tier - 2","tier - 3"},MATCH(MAX(COUNTIF('OG Hospitalisation Details'!G2112:G4454,{"tier - 1","tier - 2","tier - 3"})),COUNTIF('OG Hospitalisation Details'!G2112:G4454,{"tier - 1","tier - 2","tier - 3"}),0))</f>
        <v>tier - 1</v>
      </c>
      <c r="J232" s="7" t="str" cm="1">
        <f t="array" ref="J232">INDEX({"tier - 1","tier - 2","tier - 3"},MATCH(MAX(COUNTIF('OG Hospitalisation Details'!H2112:H4454,{"tier - 1","tier - 2","tier - 3"})),COUNTIF('OG Hospitalisation Details'!H2112:H4454,{"tier - 1","tier - 2","tier - 3"}),0))</f>
        <v>tier - 2</v>
      </c>
      <c r="K232" s="7" t="str">
        <f>IF('OG Hospitalisation Details'!I2112="?","Unknown",'OG Hospitalisation Details'!I2112)</f>
        <v>R1011</v>
      </c>
      <c r="L232" s="14">
        <f t="shared" si="11"/>
        <v>27</v>
      </c>
    </row>
    <row r="233" spans="1:12" x14ac:dyDescent="0.25">
      <c r="A233" s="7" t="s">
        <v>2142</v>
      </c>
      <c r="B233" s="7">
        <f t="shared" si="9"/>
        <v>231</v>
      </c>
      <c r="C233" s="7">
        <f>IF('OG Hospitalisation Details'!B2111="?",ROUND(AVERAGE('OG Hospitalisation Details'!$B$2:$B$2344),0),'OG Hospitalisation Details'!B2111)</f>
        <v>2003</v>
      </c>
      <c r="D233" s="7" t="str">
        <f>IF('OG Hospitalisation Details'!C2111="?","Sep",'OG Hospitalisation Details'!C2111)</f>
        <v>Sep</v>
      </c>
      <c r="E233" s="7">
        <v>17</v>
      </c>
      <c r="F233" s="13">
        <f t="shared" si="10"/>
        <v>37881</v>
      </c>
      <c r="G233" s="7">
        <v>0</v>
      </c>
      <c r="H233" s="16">
        <v>34828.65</v>
      </c>
      <c r="I233" s="7" t="str" cm="1">
        <f t="array" ref="I233">INDEX({"tier - 1","tier - 2","tier - 3"},MATCH(MAX(COUNTIF('OG Hospitalisation Details'!G2111:G4453,{"tier - 1","tier - 2","tier - 3"})),COUNTIF('OG Hospitalisation Details'!G2111:G4453,{"tier - 1","tier - 2","tier - 3"}),0))</f>
        <v>tier - 1</v>
      </c>
      <c r="J233" s="7" t="str" cm="1">
        <f t="array" ref="J233">INDEX({"tier - 1","tier - 2","tier - 3"},MATCH(MAX(COUNTIF('OG Hospitalisation Details'!H2111:H4453,{"tier - 1","tier - 2","tier - 3"})),COUNTIF('OG Hospitalisation Details'!H2111:H4453,{"tier - 1","tier - 2","tier - 3"}),0))</f>
        <v>tier - 2</v>
      </c>
      <c r="K233" s="7" t="str">
        <f>IF('OG Hospitalisation Details'!I2111="?","Unknown",'OG Hospitalisation Details'!I2111)</f>
        <v>R1011</v>
      </c>
      <c r="L233" s="14">
        <f t="shared" si="11"/>
        <v>19</v>
      </c>
    </row>
    <row r="234" spans="1:12" x14ac:dyDescent="0.25">
      <c r="A234" s="7" t="s">
        <v>2141</v>
      </c>
      <c r="B234" s="7">
        <f t="shared" si="9"/>
        <v>232</v>
      </c>
      <c r="C234" s="7">
        <f>IF('OG Hospitalisation Details'!B2110="?",ROUND(AVERAGE('OG Hospitalisation Details'!$B$2:$B$2344),0),'OG Hospitalisation Details'!B2110)</f>
        <v>1995</v>
      </c>
      <c r="D234" s="7" t="str">
        <f>IF('OG Hospitalisation Details'!C2110="?","Sep",'OG Hospitalisation Details'!C2110)</f>
        <v>Dec</v>
      </c>
      <c r="E234" s="7">
        <v>27</v>
      </c>
      <c r="F234" s="13">
        <f t="shared" si="10"/>
        <v>35060</v>
      </c>
      <c r="G234" s="7">
        <v>1</v>
      </c>
      <c r="H234" s="16">
        <v>34806.47</v>
      </c>
      <c r="I234" s="7" t="str" cm="1">
        <f t="array" ref="I234">INDEX({"tier - 1","tier - 2","tier - 3"},MATCH(MAX(COUNTIF('OG Hospitalisation Details'!G2110:G4452,{"tier - 1","tier - 2","tier - 3"})),COUNTIF('OG Hospitalisation Details'!G2110:G4452,{"tier - 1","tier - 2","tier - 3"}),0))</f>
        <v>tier - 1</v>
      </c>
      <c r="J234" s="7" t="str" cm="1">
        <f t="array" ref="J234">INDEX({"tier - 1","tier - 2","tier - 3"},MATCH(MAX(COUNTIF('OG Hospitalisation Details'!H2110:H4452,{"tier - 1","tier - 2","tier - 3"})),COUNTIF('OG Hospitalisation Details'!H2110:H4452,{"tier - 1","tier - 2","tier - 3"}),0))</f>
        <v>tier - 2</v>
      </c>
      <c r="K234" s="7" t="str">
        <f>IF('OG Hospitalisation Details'!I2110="?","Unknown",'OG Hospitalisation Details'!I2110)</f>
        <v>R1013</v>
      </c>
      <c r="L234" s="14">
        <f t="shared" si="11"/>
        <v>27</v>
      </c>
    </row>
    <row r="235" spans="1:12" x14ac:dyDescent="0.25">
      <c r="A235" s="7" t="s">
        <v>2140</v>
      </c>
      <c r="B235" s="7">
        <f t="shared" si="9"/>
        <v>233</v>
      </c>
      <c r="C235" s="7">
        <f>IF('OG Hospitalisation Details'!B2109="?",ROUND(AVERAGE('OG Hospitalisation Details'!$B$2:$B$2344),0),'OG Hospitalisation Details'!B2109)</f>
        <v>2003</v>
      </c>
      <c r="D235" s="7" t="str">
        <f>IF('OG Hospitalisation Details'!C2109="?","Sep",'OG Hospitalisation Details'!C2109)</f>
        <v>Jul</v>
      </c>
      <c r="E235" s="7">
        <v>3</v>
      </c>
      <c r="F235" s="13">
        <f t="shared" si="10"/>
        <v>37805</v>
      </c>
      <c r="G235" s="7">
        <v>0</v>
      </c>
      <c r="H235" s="16">
        <v>34779.620000000003</v>
      </c>
      <c r="I235" s="7" t="str" cm="1">
        <f t="array" ref="I235">INDEX({"tier - 1","tier - 2","tier - 3"},MATCH(MAX(COUNTIF('OG Hospitalisation Details'!G2109:G4451,{"tier - 1","tier - 2","tier - 3"})),COUNTIF('OG Hospitalisation Details'!G2109:G4451,{"tier - 1","tier - 2","tier - 3"}),0))</f>
        <v>tier - 1</v>
      </c>
      <c r="J235" s="7" t="str" cm="1">
        <f t="array" ref="J235">INDEX({"tier - 1","tier - 2","tier - 3"},MATCH(MAX(COUNTIF('OG Hospitalisation Details'!H2109:H4451,{"tier - 1","tier - 2","tier - 3"})),COUNTIF('OG Hospitalisation Details'!H2109:H4451,{"tier - 1","tier - 2","tier - 3"}),0))</f>
        <v>tier - 2</v>
      </c>
      <c r="K235" s="7" t="str">
        <f>IF('OG Hospitalisation Details'!I2109="?","Unknown",'OG Hospitalisation Details'!I2109)</f>
        <v>R1011</v>
      </c>
      <c r="L235" s="14">
        <f t="shared" si="11"/>
        <v>19</v>
      </c>
    </row>
    <row r="236" spans="1:12" x14ac:dyDescent="0.25">
      <c r="A236" s="7" t="s">
        <v>2139</v>
      </c>
      <c r="B236" s="7">
        <f t="shared" si="9"/>
        <v>234</v>
      </c>
      <c r="C236" s="7">
        <f>IF('OG Hospitalisation Details'!B2108="?",ROUND(AVERAGE('OG Hospitalisation Details'!$B$2:$B$2344),0),'OG Hospitalisation Details'!B2108)</f>
        <v>1994</v>
      </c>
      <c r="D236" s="7" t="str">
        <f>IF('OG Hospitalisation Details'!C2108="?","Sep",'OG Hospitalisation Details'!C2108)</f>
        <v>Jul</v>
      </c>
      <c r="E236" s="7">
        <v>7</v>
      </c>
      <c r="F236" s="13">
        <f t="shared" si="10"/>
        <v>34522</v>
      </c>
      <c r="G236" s="7">
        <v>0</v>
      </c>
      <c r="H236" s="16">
        <v>34672.15</v>
      </c>
      <c r="I236" s="7" t="str" cm="1">
        <f t="array" ref="I236">INDEX({"tier - 1","tier - 2","tier - 3"},MATCH(MAX(COUNTIF('OG Hospitalisation Details'!G2108:G4450,{"tier - 1","tier - 2","tier - 3"})),COUNTIF('OG Hospitalisation Details'!G2108:G4450,{"tier - 1","tier - 2","tier - 3"}),0))</f>
        <v>tier - 1</v>
      </c>
      <c r="J236" s="7" t="str" cm="1">
        <f t="array" ref="J236">INDEX({"tier - 1","tier - 2","tier - 3"},MATCH(MAX(COUNTIF('OG Hospitalisation Details'!H2108:H4450,{"tier - 1","tier - 2","tier - 3"})),COUNTIF('OG Hospitalisation Details'!H2108:H4450,{"tier - 1","tier - 2","tier - 3"}),0))</f>
        <v>tier - 2</v>
      </c>
      <c r="K236" s="7" t="str">
        <f>IF('OG Hospitalisation Details'!I2108="?","Unknown",'OG Hospitalisation Details'!I2108)</f>
        <v>R1013</v>
      </c>
      <c r="L236" s="14">
        <f t="shared" si="11"/>
        <v>28</v>
      </c>
    </row>
    <row r="237" spans="1:12" x14ac:dyDescent="0.25">
      <c r="A237" s="7" t="s">
        <v>2138</v>
      </c>
      <c r="B237" s="7">
        <f t="shared" si="9"/>
        <v>235</v>
      </c>
      <c r="C237" s="7">
        <f>IF('OG Hospitalisation Details'!B2107="?",ROUND(AVERAGE('OG Hospitalisation Details'!$B$2:$B$2344),0),'OG Hospitalisation Details'!B2107)</f>
        <v>2004</v>
      </c>
      <c r="D237" s="7" t="str">
        <f>IF('OG Hospitalisation Details'!C2107="?","Sep",'OG Hospitalisation Details'!C2107)</f>
        <v>Oct</v>
      </c>
      <c r="E237" s="7">
        <v>9</v>
      </c>
      <c r="F237" s="13">
        <f t="shared" si="10"/>
        <v>38269</v>
      </c>
      <c r="G237" s="7">
        <v>0</v>
      </c>
      <c r="H237" s="16">
        <v>34617.839999999997</v>
      </c>
      <c r="I237" s="7" t="str" cm="1">
        <f t="array" ref="I237">INDEX({"tier - 1","tier - 2","tier - 3"},MATCH(MAX(COUNTIF('OG Hospitalisation Details'!G2107:G4449,{"tier - 1","tier - 2","tier - 3"})),COUNTIF('OG Hospitalisation Details'!G2107:G4449,{"tier - 1","tier - 2","tier - 3"}),0))</f>
        <v>tier - 1</v>
      </c>
      <c r="J237" s="7" t="str" cm="1">
        <f t="array" ref="J237">INDEX({"tier - 1","tier - 2","tier - 3"},MATCH(MAX(COUNTIF('OG Hospitalisation Details'!H2107:H4449,{"tier - 1","tier - 2","tier - 3"})),COUNTIF('OG Hospitalisation Details'!H2107:H4449,{"tier - 1","tier - 2","tier - 3"}),0))</f>
        <v>tier - 2</v>
      </c>
      <c r="K237" s="7" t="str">
        <f>IF('OG Hospitalisation Details'!I2107="?","Unknown",'OG Hospitalisation Details'!I2107)</f>
        <v>R1016</v>
      </c>
      <c r="L237" s="14">
        <f t="shared" si="11"/>
        <v>18</v>
      </c>
    </row>
    <row r="238" spans="1:12" x14ac:dyDescent="0.25">
      <c r="A238" s="7" t="s">
        <v>2137</v>
      </c>
      <c r="B238" s="7">
        <f t="shared" si="9"/>
        <v>236</v>
      </c>
      <c r="C238" s="7">
        <f>IF('OG Hospitalisation Details'!B2106="?",ROUND(AVERAGE('OG Hospitalisation Details'!$B$2:$B$2344),0),'OG Hospitalisation Details'!B2106)</f>
        <v>1976</v>
      </c>
      <c r="D238" s="7" t="str">
        <f>IF('OG Hospitalisation Details'!C2106="?","Sep",'OG Hospitalisation Details'!C2106)</f>
        <v>Nov</v>
      </c>
      <c r="E238" s="7">
        <v>25</v>
      </c>
      <c r="F238" s="13">
        <f t="shared" si="10"/>
        <v>28089</v>
      </c>
      <c r="G238" s="7">
        <v>2</v>
      </c>
      <c r="H238" s="16">
        <v>34543.39</v>
      </c>
      <c r="I238" s="7" t="str" cm="1">
        <f t="array" ref="I238">INDEX({"tier - 1","tier - 2","tier - 3"},MATCH(MAX(COUNTIF('OG Hospitalisation Details'!G2106:G4448,{"tier - 1","tier - 2","tier - 3"})),COUNTIF('OG Hospitalisation Details'!G2106:G4448,{"tier - 1","tier - 2","tier - 3"}),0))</f>
        <v>tier - 1</v>
      </c>
      <c r="J238" s="7" t="str" cm="1">
        <f t="array" ref="J238">INDEX({"tier - 1","tier - 2","tier - 3"},MATCH(MAX(COUNTIF('OG Hospitalisation Details'!H2106:H4448,{"tier - 1","tier - 2","tier - 3"})),COUNTIF('OG Hospitalisation Details'!H2106:H4448,{"tier - 1","tier - 2","tier - 3"}),0))</f>
        <v>tier - 3</v>
      </c>
      <c r="K238" s="7" t="str">
        <f>IF('OG Hospitalisation Details'!I2106="?","Unknown",'OG Hospitalisation Details'!I2106)</f>
        <v>R1011</v>
      </c>
      <c r="L238" s="14">
        <f t="shared" si="11"/>
        <v>46</v>
      </c>
    </row>
    <row r="239" spans="1:12" x14ac:dyDescent="0.25">
      <c r="A239" s="7" t="s">
        <v>2136</v>
      </c>
      <c r="B239" s="7">
        <f t="shared" si="9"/>
        <v>237</v>
      </c>
      <c r="C239" s="7">
        <f>IF('OG Hospitalisation Details'!B2105="?",ROUND(AVERAGE('OG Hospitalisation Details'!$B$2:$B$2344),0),'OG Hospitalisation Details'!B2105)</f>
        <v>1998</v>
      </c>
      <c r="D239" s="7" t="str">
        <f>IF('OG Hospitalisation Details'!C2105="?","Sep",'OG Hospitalisation Details'!C2105)</f>
        <v>Jun</v>
      </c>
      <c r="E239" s="7">
        <v>24</v>
      </c>
      <c r="F239" s="13">
        <f t="shared" si="10"/>
        <v>35970</v>
      </c>
      <c r="G239" s="7">
        <v>0</v>
      </c>
      <c r="H239" s="16">
        <v>34472.839999999997</v>
      </c>
      <c r="I239" s="7" t="str" cm="1">
        <f t="array" ref="I239">INDEX({"tier - 1","tier - 2","tier - 3"},MATCH(MAX(COUNTIF('OG Hospitalisation Details'!G2105:G4447,{"tier - 1","tier - 2","tier - 3"})),COUNTIF('OG Hospitalisation Details'!G2105:G4447,{"tier - 1","tier - 2","tier - 3"}),0))</f>
        <v>tier - 1</v>
      </c>
      <c r="J239" s="7" t="str" cm="1">
        <f t="array" ref="J239">INDEX({"tier - 1","tier - 2","tier - 3"},MATCH(MAX(COUNTIF('OG Hospitalisation Details'!H2105:H4447,{"tier - 1","tier - 2","tier - 3"})),COUNTIF('OG Hospitalisation Details'!H2105:H4447,{"tier - 1","tier - 2","tier - 3"}),0))</f>
        <v>tier - 3</v>
      </c>
      <c r="K239" s="7" t="str">
        <f>IF('OG Hospitalisation Details'!I2105="?","Unknown",'OG Hospitalisation Details'!I2105)</f>
        <v>R1011</v>
      </c>
      <c r="L239" s="14">
        <f t="shared" si="11"/>
        <v>24</v>
      </c>
    </row>
    <row r="240" spans="1:12" x14ac:dyDescent="0.25">
      <c r="A240" s="7" t="s">
        <v>2135</v>
      </c>
      <c r="B240" s="7">
        <f t="shared" ref="B240:B295" si="12">VALUE(SUBSTITUTE(A240,"Id",""))</f>
        <v>238</v>
      </c>
      <c r="C240" s="7">
        <f>IF('OG Hospitalisation Details'!B2104="?",ROUND(AVERAGE('OG Hospitalisation Details'!$B$2:$B$2344),0),'OG Hospitalisation Details'!B2104)</f>
        <v>1990</v>
      </c>
      <c r="D240" s="7" t="str">
        <f>IF('OG Hospitalisation Details'!C2104="?","Sep",'OG Hospitalisation Details'!C2104)</f>
        <v>Sep</v>
      </c>
      <c r="E240" s="7">
        <v>24</v>
      </c>
      <c r="F240" s="13">
        <f t="shared" si="10"/>
        <v>33140</v>
      </c>
      <c r="G240" s="7">
        <v>3</v>
      </c>
      <c r="H240" s="16">
        <v>34456.269999999997</v>
      </c>
      <c r="I240" s="7" t="str" cm="1">
        <f t="array" ref="I240">INDEX({"tier - 1","tier - 2","tier - 3"},MATCH(MAX(COUNTIF('OG Hospitalisation Details'!G2104:G4446,{"tier - 1","tier - 2","tier - 3"})),COUNTIF('OG Hospitalisation Details'!G2104:G4446,{"tier - 1","tier - 2","tier - 3"}),0))</f>
        <v>tier - 1</v>
      </c>
      <c r="J240" s="7" t="str" cm="1">
        <f t="array" ref="J240">INDEX({"tier - 1","tier - 2","tier - 3"},MATCH(MAX(COUNTIF('OG Hospitalisation Details'!H2104:H4446,{"tier - 1","tier - 2","tier - 3"})),COUNTIF('OG Hospitalisation Details'!H2104:H4446,{"tier - 1","tier - 2","tier - 3"}),0))</f>
        <v>tier - 3</v>
      </c>
      <c r="K240" s="7" t="str">
        <f>IF('OG Hospitalisation Details'!I2104="?","Unknown",'OG Hospitalisation Details'!I2104)</f>
        <v>R1011</v>
      </c>
      <c r="L240" s="14">
        <f t="shared" si="11"/>
        <v>32</v>
      </c>
    </row>
    <row r="241" spans="1:12" x14ac:dyDescent="0.25">
      <c r="A241" s="7" t="s">
        <v>2134</v>
      </c>
      <c r="B241" s="7">
        <f t="shared" si="12"/>
        <v>239</v>
      </c>
      <c r="C241" s="7">
        <f>IF('OG Hospitalisation Details'!B2103="?",ROUND(AVERAGE('OG Hospitalisation Details'!$B$2:$B$2344),0),'OG Hospitalisation Details'!B2103)</f>
        <v>2003</v>
      </c>
      <c r="D241" s="7" t="str">
        <f>IF('OG Hospitalisation Details'!C2103="?","Sep",'OG Hospitalisation Details'!C2103)</f>
        <v>Oct</v>
      </c>
      <c r="E241" s="7">
        <v>5</v>
      </c>
      <c r="F241" s="13">
        <f t="shared" si="10"/>
        <v>37899</v>
      </c>
      <c r="G241" s="7">
        <v>0</v>
      </c>
      <c r="H241" s="16">
        <v>34439.86</v>
      </c>
      <c r="I241" s="7" t="str" cm="1">
        <f t="array" ref="I241">INDEX({"tier - 1","tier - 2","tier - 3"},MATCH(MAX(COUNTIF('OG Hospitalisation Details'!G2103:G4445,{"tier - 1","tier - 2","tier - 3"})),COUNTIF('OG Hospitalisation Details'!G2103:G4445,{"tier - 1","tier - 2","tier - 3"}),0))</f>
        <v>tier - 1</v>
      </c>
      <c r="J241" s="7" t="str" cm="1">
        <f t="array" ref="J241">INDEX({"tier - 1","tier - 2","tier - 3"},MATCH(MAX(COUNTIF('OG Hospitalisation Details'!H2103:H4445,{"tier - 1","tier - 2","tier - 3"})),COUNTIF('OG Hospitalisation Details'!H2103:H4445,{"tier - 1","tier - 2","tier - 3"}),0))</f>
        <v>tier - 3</v>
      </c>
      <c r="K241" s="7" t="str">
        <f>IF('OG Hospitalisation Details'!I2103="?","Unknown",'OG Hospitalisation Details'!I2103)</f>
        <v>R1013</v>
      </c>
      <c r="L241" s="14">
        <f t="shared" si="11"/>
        <v>19</v>
      </c>
    </row>
    <row r="242" spans="1:12" x14ac:dyDescent="0.25">
      <c r="A242" s="7" t="s">
        <v>2133</v>
      </c>
      <c r="B242" s="7">
        <f t="shared" si="12"/>
        <v>240</v>
      </c>
      <c r="C242" s="7">
        <f>IF('OG Hospitalisation Details'!B2102="?",ROUND(AVERAGE('OG Hospitalisation Details'!$B$2:$B$2344),0),'OG Hospitalisation Details'!B2102)</f>
        <v>1984</v>
      </c>
      <c r="D242" s="7" t="str">
        <f>IF('OG Hospitalisation Details'!C2102="?","Sep",'OG Hospitalisation Details'!C2102)</f>
        <v>Oct</v>
      </c>
      <c r="E242" s="7">
        <v>1</v>
      </c>
      <c r="F242" s="13">
        <f t="shared" si="10"/>
        <v>30956</v>
      </c>
      <c r="G242" s="7">
        <v>3</v>
      </c>
      <c r="H242" s="16">
        <v>34402.22</v>
      </c>
      <c r="I242" s="7" t="str" cm="1">
        <f t="array" ref="I242">INDEX({"tier - 1","tier - 2","tier - 3"},MATCH(MAX(COUNTIF('OG Hospitalisation Details'!G2102:G4444,{"tier - 1","tier - 2","tier - 3"})),COUNTIF('OG Hospitalisation Details'!G2102:G4444,{"tier - 1","tier - 2","tier - 3"}),0))</f>
        <v>tier - 1</v>
      </c>
      <c r="J242" s="7" t="str" cm="1">
        <f t="array" ref="J242">INDEX({"tier - 1","tier - 2","tier - 3"},MATCH(MAX(COUNTIF('OG Hospitalisation Details'!H2102:H4444,{"tier - 1","tier - 2","tier - 3"})),COUNTIF('OG Hospitalisation Details'!H2102:H4444,{"tier - 1","tier - 2","tier - 3"}),0))</f>
        <v>tier - 3</v>
      </c>
      <c r="K242" s="7" t="str">
        <f>IF('OG Hospitalisation Details'!I2102="?","Unknown",'OG Hospitalisation Details'!I2102)</f>
        <v>R1011</v>
      </c>
      <c r="L242" s="14">
        <f t="shared" si="11"/>
        <v>38</v>
      </c>
    </row>
    <row r="243" spans="1:12" x14ac:dyDescent="0.25">
      <c r="A243" s="7" t="s">
        <v>2132</v>
      </c>
      <c r="B243" s="7">
        <f t="shared" si="12"/>
        <v>241</v>
      </c>
      <c r="C243" s="7">
        <f>IF('OG Hospitalisation Details'!B2101="?",ROUND(AVERAGE('OG Hospitalisation Details'!$B$2:$B$2344),0),'OG Hospitalisation Details'!B2101)</f>
        <v>1983</v>
      </c>
      <c r="D243" s="7" t="str">
        <f>IF('OG Hospitalisation Details'!C2101="?","Sep",'OG Hospitalisation Details'!C2101)</f>
        <v>Oct</v>
      </c>
      <c r="E243" s="7">
        <v>2</v>
      </c>
      <c r="F243" s="13">
        <f t="shared" si="10"/>
        <v>30591</v>
      </c>
      <c r="G243" s="7">
        <v>3</v>
      </c>
      <c r="H243" s="16">
        <v>34307.22</v>
      </c>
      <c r="I243" s="7" t="str" cm="1">
        <f t="array" ref="I243">INDEX({"tier - 1","tier - 2","tier - 3"},MATCH(MAX(COUNTIF('OG Hospitalisation Details'!G2101:G4443,{"tier - 1","tier - 2","tier - 3"})),COUNTIF('OG Hospitalisation Details'!G2101:G4443,{"tier - 1","tier - 2","tier - 3"}),0))</f>
        <v>tier - 1</v>
      </c>
      <c r="J243" s="7" t="str" cm="1">
        <f t="array" ref="J243">INDEX({"tier - 1","tier - 2","tier - 3"},MATCH(MAX(COUNTIF('OG Hospitalisation Details'!H2101:H4443,{"tier - 1","tier - 2","tier - 3"})),COUNTIF('OG Hospitalisation Details'!H2101:H4443,{"tier - 1","tier - 2","tier - 3"}),0))</f>
        <v>tier - 3</v>
      </c>
      <c r="K243" s="7" t="str">
        <f>IF('OG Hospitalisation Details'!I2101="?","Unknown",'OG Hospitalisation Details'!I2101)</f>
        <v>R1012</v>
      </c>
      <c r="L243" s="14">
        <f t="shared" si="11"/>
        <v>39</v>
      </c>
    </row>
    <row r="244" spans="1:12" x14ac:dyDescent="0.25">
      <c r="A244" s="7" t="s">
        <v>2130</v>
      </c>
      <c r="B244" s="7">
        <f t="shared" si="12"/>
        <v>242</v>
      </c>
      <c r="C244" s="7">
        <f>IF('OG Hospitalisation Details'!B2099="?",ROUND(AVERAGE('OG Hospitalisation Details'!$B$2:$B$2344),0),'OG Hospitalisation Details'!B2099)</f>
        <v>1986</v>
      </c>
      <c r="D244" s="7" t="str">
        <f>IF('OG Hospitalisation Details'!C2099="?","Sep",'OG Hospitalisation Details'!C2099)</f>
        <v>Oct</v>
      </c>
      <c r="E244" s="7">
        <v>11</v>
      </c>
      <c r="F244" s="13">
        <f t="shared" si="10"/>
        <v>31696</v>
      </c>
      <c r="G244" s="7">
        <v>3</v>
      </c>
      <c r="H244" s="16">
        <v>34293.120000000003</v>
      </c>
      <c r="I244" s="7" t="str" cm="1">
        <f t="array" ref="I244">INDEX({"tier - 1","tier - 2","tier - 3"},MATCH(MAX(COUNTIF('OG Hospitalisation Details'!G2099:G4441,{"tier - 1","tier - 2","tier - 3"})),COUNTIF('OG Hospitalisation Details'!G2099:G4441,{"tier - 1","tier - 2","tier - 3"}),0))</f>
        <v>tier - 1</v>
      </c>
      <c r="J244" s="7" t="str" cm="1">
        <f t="array" ref="J244">INDEX({"tier - 1","tier - 2","tier - 3"},MATCH(MAX(COUNTIF('OG Hospitalisation Details'!H2099:H4441,{"tier - 1","tier - 2","tier - 3"})),COUNTIF('OG Hospitalisation Details'!H2099:H4441,{"tier - 1","tier - 2","tier - 3"}),0))</f>
        <v>tier - 3</v>
      </c>
      <c r="K244" s="7" t="str">
        <f>IF('OG Hospitalisation Details'!I2099="?","Unknown",'OG Hospitalisation Details'!I2099)</f>
        <v>R1011</v>
      </c>
      <c r="L244" s="14">
        <f t="shared" si="11"/>
        <v>36</v>
      </c>
    </row>
    <row r="245" spans="1:12" x14ac:dyDescent="0.25">
      <c r="A245" s="7" t="s">
        <v>2129</v>
      </c>
      <c r="B245" s="7">
        <f t="shared" si="12"/>
        <v>243</v>
      </c>
      <c r="C245" s="7">
        <f>IF('OG Hospitalisation Details'!B2098="?",ROUND(AVERAGE('OG Hospitalisation Details'!$B$2:$B$2344),0),'OG Hospitalisation Details'!B2098)</f>
        <v>1995</v>
      </c>
      <c r="D245" s="7" t="str">
        <f>IF('OG Hospitalisation Details'!C2098="?","Sep",'OG Hospitalisation Details'!C2098)</f>
        <v>Oct</v>
      </c>
      <c r="E245" s="7">
        <v>30</v>
      </c>
      <c r="F245" s="13">
        <f t="shared" si="10"/>
        <v>35002</v>
      </c>
      <c r="G245" s="7">
        <v>0</v>
      </c>
      <c r="H245" s="16">
        <v>34289.43</v>
      </c>
      <c r="I245" s="7" t="str" cm="1">
        <f t="array" ref="I245">INDEX({"tier - 1","tier - 2","tier - 3"},MATCH(MAX(COUNTIF('OG Hospitalisation Details'!G2098:G4440,{"tier - 1","tier - 2","tier - 3"})),COUNTIF('OG Hospitalisation Details'!G2098:G4440,{"tier - 1","tier - 2","tier - 3"}),0))</f>
        <v>tier - 1</v>
      </c>
      <c r="J245" s="7" t="str" cm="1">
        <f t="array" ref="J245">INDEX({"tier - 1","tier - 2","tier - 3"},MATCH(MAX(COUNTIF('OG Hospitalisation Details'!H2098:H4440,{"tier - 1","tier - 2","tier - 3"})),COUNTIF('OG Hospitalisation Details'!H2098:H4440,{"tier - 1","tier - 2","tier - 3"}),0))</f>
        <v>tier - 3</v>
      </c>
      <c r="K245" s="7" t="str">
        <f>IF('OG Hospitalisation Details'!I2098="?","Unknown",'OG Hospitalisation Details'!I2098)</f>
        <v>R1011</v>
      </c>
      <c r="L245" s="14">
        <f t="shared" si="11"/>
        <v>27</v>
      </c>
    </row>
    <row r="246" spans="1:12" x14ac:dyDescent="0.25">
      <c r="A246" s="7" t="s">
        <v>2128</v>
      </c>
      <c r="B246" s="7">
        <f t="shared" si="12"/>
        <v>244</v>
      </c>
      <c r="C246" s="7">
        <f>IF('OG Hospitalisation Details'!B2097="?",ROUND(AVERAGE('OG Hospitalisation Details'!$B$2:$B$2344),0),'OG Hospitalisation Details'!B2097)</f>
        <v>1998</v>
      </c>
      <c r="D246" s="7" t="str">
        <f>IF('OG Hospitalisation Details'!C2097="?","Sep",'OG Hospitalisation Details'!C2097)</f>
        <v>Jun</v>
      </c>
      <c r="E246" s="7">
        <v>11</v>
      </c>
      <c r="F246" s="13">
        <f t="shared" si="10"/>
        <v>35957</v>
      </c>
      <c r="G246" s="7">
        <v>0</v>
      </c>
      <c r="H246" s="16">
        <v>34254.050000000003</v>
      </c>
      <c r="I246" s="7" t="str" cm="1">
        <f t="array" ref="I246">INDEX({"tier - 1","tier - 2","tier - 3"},MATCH(MAX(COUNTIF('OG Hospitalisation Details'!G2097:G4439,{"tier - 1","tier - 2","tier - 3"})),COUNTIF('OG Hospitalisation Details'!G2097:G4439,{"tier - 1","tier - 2","tier - 3"}),0))</f>
        <v>tier - 1</v>
      </c>
      <c r="J246" s="7" t="str" cm="1">
        <f t="array" ref="J246">INDEX({"tier - 1","tier - 2","tier - 3"},MATCH(MAX(COUNTIF('OG Hospitalisation Details'!H2097:H4439,{"tier - 1","tier - 2","tier - 3"})),COUNTIF('OG Hospitalisation Details'!H2097:H4439,{"tier - 1","tier - 2","tier - 3"}),0))</f>
        <v>tier - 3</v>
      </c>
      <c r="K246" s="7" t="str">
        <f>IF('OG Hospitalisation Details'!I2097="?","Unknown",'OG Hospitalisation Details'!I2097)</f>
        <v>R1019</v>
      </c>
      <c r="L246" s="14">
        <f t="shared" si="11"/>
        <v>24</v>
      </c>
    </row>
    <row r="247" spans="1:12" x14ac:dyDescent="0.25">
      <c r="A247" s="7" t="s">
        <v>2127</v>
      </c>
      <c r="B247" s="7">
        <f t="shared" si="12"/>
        <v>245</v>
      </c>
      <c r="C247" s="7">
        <f>IF('OG Hospitalisation Details'!B2096="?",ROUND(AVERAGE('OG Hospitalisation Details'!$B$2:$B$2344),0),'OG Hospitalisation Details'!B2096)</f>
        <v>1962</v>
      </c>
      <c r="D247" s="7" t="str">
        <f>IF('OG Hospitalisation Details'!C2096="?","Sep",'OG Hospitalisation Details'!C2096)</f>
        <v>Jul</v>
      </c>
      <c r="E247" s="7">
        <v>5</v>
      </c>
      <c r="F247" s="13">
        <f t="shared" si="10"/>
        <v>22832</v>
      </c>
      <c r="G247" s="7">
        <v>0</v>
      </c>
      <c r="H247" s="16">
        <v>34218.019999999997</v>
      </c>
      <c r="I247" s="7" t="str" cm="1">
        <f t="array" ref="I247">INDEX({"tier - 1","tier - 2","tier - 3"},MATCH(MAX(COUNTIF('OG Hospitalisation Details'!G2096:G4438,{"tier - 1","tier - 2","tier - 3"})),COUNTIF('OG Hospitalisation Details'!G2096:G4438,{"tier - 1","tier - 2","tier - 3"}),0))</f>
        <v>tier - 1</v>
      </c>
      <c r="J247" s="7" t="str" cm="1">
        <f t="array" ref="J247">INDEX({"tier - 1","tier - 2","tier - 3"},MATCH(MAX(COUNTIF('OG Hospitalisation Details'!H2096:H4438,{"tier - 1","tier - 2","tier - 3"})),COUNTIF('OG Hospitalisation Details'!H2096:H4438,{"tier - 1","tier - 2","tier - 3"}),0))</f>
        <v>tier - 3</v>
      </c>
      <c r="K247" s="7" t="str">
        <f>IF('OG Hospitalisation Details'!I2096="?","Unknown",'OG Hospitalisation Details'!I2096)</f>
        <v>R1011</v>
      </c>
      <c r="L247" s="14">
        <f t="shared" si="11"/>
        <v>60</v>
      </c>
    </row>
    <row r="248" spans="1:12" x14ac:dyDescent="0.25">
      <c r="A248" s="7" t="s">
        <v>2126</v>
      </c>
      <c r="B248" s="7">
        <f t="shared" si="12"/>
        <v>246</v>
      </c>
      <c r="C248" s="7">
        <f>IF('OG Hospitalisation Details'!B2095="?",ROUND(AVERAGE('OG Hospitalisation Details'!$B$2:$B$2344),0),'OG Hospitalisation Details'!B2095)</f>
        <v>1975</v>
      </c>
      <c r="D248" s="7" t="str">
        <f>IF('OG Hospitalisation Details'!C2095="?","Sep",'OG Hospitalisation Details'!C2095)</f>
        <v>Jul</v>
      </c>
      <c r="E248" s="7">
        <v>21</v>
      </c>
      <c r="F248" s="13">
        <f t="shared" si="10"/>
        <v>27596</v>
      </c>
      <c r="G248" s="7">
        <v>1</v>
      </c>
      <c r="H248" s="16">
        <v>34210.33</v>
      </c>
      <c r="I248" s="7" t="str" cm="1">
        <f t="array" ref="I248">INDEX({"tier - 1","tier - 2","tier - 3"},MATCH(MAX(COUNTIF('OG Hospitalisation Details'!G2095:G4437,{"tier - 1","tier - 2","tier - 3"})),COUNTIF('OG Hospitalisation Details'!G2095:G4437,{"tier - 1","tier - 2","tier - 3"}),0))</f>
        <v>tier - 1</v>
      </c>
      <c r="J248" s="7" t="str" cm="1">
        <f t="array" ref="J248">INDEX({"tier - 1","tier - 2","tier - 3"},MATCH(MAX(COUNTIF('OG Hospitalisation Details'!H2095:H4437,{"tier - 1","tier - 2","tier - 3"})),COUNTIF('OG Hospitalisation Details'!H2095:H4437,{"tier - 1","tier - 2","tier - 3"}),0))</f>
        <v>tier - 3</v>
      </c>
      <c r="K248" s="7" t="str">
        <f>IF('OG Hospitalisation Details'!I2095="?","Unknown",'OG Hospitalisation Details'!I2095)</f>
        <v>R1012</v>
      </c>
      <c r="L248" s="14">
        <f t="shared" si="11"/>
        <v>47</v>
      </c>
    </row>
    <row r="249" spans="1:12" x14ac:dyDescent="0.25">
      <c r="A249" s="7" t="s">
        <v>2125</v>
      </c>
      <c r="B249" s="7">
        <f t="shared" si="12"/>
        <v>247</v>
      </c>
      <c r="C249" s="7">
        <f>IF('OG Hospitalisation Details'!B2094="?",ROUND(AVERAGE('OG Hospitalisation Details'!$B$2:$B$2344),0),'OG Hospitalisation Details'!B2094)</f>
        <v>1971</v>
      </c>
      <c r="D249" s="7" t="str">
        <f>IF('OG Hospitalisation Details'!C2094="?","Sep",'OG Hospitalisation Details'!C2094)</f>
        <v>Aug</v>
      </c>
      <c r="E249" s="7">
        <v>25</v>
      </c>
      <c r="F249" s="13">
        <f t="shared" si="10"/>
        <v>26170</v>
      </c>
      <c r="G249" s="7">
        <v>0</v>
      </c>
      <c r="H249" s="16">
        <v>34205.07</v>
      </c>
      <c r="I249" s="7" t="str" cm="1">
        <f t="array" ref="I249">INDEX({"tier - 1","tier - 2","tier - 3"},MATCH(MAX(COUNTIF('OG Hospitalisation Details'!G2094:G4436,{"tier - 1","tier - 2","tier - 3"})),COUNTIF('OG Hospitalisation Details'!G2094:G4436,{"tier - 1","tier - 2","tier - 3"}),0))</f>
        <v>tier - 1</v>
      </c>
      <c r="J249" s="7" t="str" cm="1">
        <f t="array" ref="J249">INDEX({"tier - 1","tier - 2","tier - 3"},MATCH(MAX(COUNTIF('OG Hospitalisation Details'!H2094:H4436,{"tier - 1","tier - 2","tier - 3"})),COUNTIF('OG Hospitalisation Details'!H2094:H4436,{"tier - 1","tier - 2","tier - 3"}),0))</f>
        <v>tier - 3</v>
      </c>
      <c r="K249" s="7" t="str">
        <f>IF('OG Hospitalisation Details'!I2094="?","Unknown",'OG Hospitalisation Details'!I2094)</f>
        <v>R1011</v>
      </c>
      <c r="L249" s="14">
        <f t="shared" si="11"/>
        <v>51</v>
      </c>
    </row>
    <row r="250" spans="1:12" x14ac:dyDescent="0.25">
      <c r="A250" s="7" t="s">
        <v>2124</v>
      </c>
      <c r="B250" s="7">
        <f t="shared" si="12"/>
        <v>248</v>
      </c>
      <c r="C250" s="7">
        <f>IF('OG Hospitalisation Details'!B2093="?",ROUND(AVERAGE('OG Hospitalisation Details'!$B$2:$B$2344),0),'OG Hospitalisation Details'!B2093)</f>
        <v>1999</v>
      </c>
      <c r="D250" s="7" t="str">
        <f>IF('OG Hospitalisation Details'!C2093="?","Sep",'OG Hospitalisation Details'!C2093)</f>
        <v>Nov</v>
      </c>
      <c r="E250" s="7">
        <v>6</v>
      </c>
      <c r="F250" s="13">
        <f t="shared" si="10"/>
        <v>36470</v>
      </c>
      <c r="G250" s="7">
        <v>0</v>
      </c>
      <c r="H250" s="16">
        <v>34166.269999999997</v>
      </c>
      <c r="I250" s="7" t="str" cm="1">
        <f t="array" ref="I250">INDEX({"tier - 1","tier - 2","tier - 3"},MATCH(MAX(COUNTIF('OG Hospitalisation Details'!G2093:G4435,{"tier - 1","tier - 2","tier - 3"})),COUNTIF('OG Hospitalisation Details'!G2093:G4435,{"tier - 1","tier - 2","tier - 3"}),0))</f>
        <v>tier - 1</v>
      </c>
      <c r="J250" s="7" t="str" cm="1">
        <f t="array" ref="J250">INDEX({"tier - 1","tier - 2","tier - 3"},MATCH(MAX(COUNTIF('OG Hospitalisation Details'!H2093:H4435,{"tier - 1","tier - 2","tier - 3"})),COUNTIF('OG Hospitalisation Details'!H2093:H4435,{"tier - 1","tier - 2","tier - 3"}),0))</f>
        <v>tier - 3</v>
      </c>
      <c r="K250" s="7" t="str">
        <f>IF('OG Hospitalisation Details'!I2093="?","Unknown",'OG Hospitalisation Details'!I2093)</f>
        <v>R1011</v>
      </c>
      <c r="L250" s="14">
        <f t="shared" si="11"/>
        <v>23</v>
      </c>
    </row>
    <row r="251" spans="1:12" x14ac:dyDescent="0.25">
      <c r="A251" s="7" t="s">
        <v>2123</v>
      </c>
      <c r="B251" s="7">
        <f t="shared" si="12"/>
        <v>249</v>
      </c>
      <c r="C251" s="7">
        <f>IF('OG Hospitalisation Details'!B2092="?",ROUND(AVERAGE('OG Hospitalisation Details'!$B$2:$B$2344),0),'OG Hospitalisation Details'!B2092)</f>
        <v>2002</v>
      </c>
      <c r="D251" s="7" t="str">
        <f>IF('OG Hospitalisation Details'!C2092="?","Sep",'OG Hospitalisation Details'!C2092)</f>
        <v>Dec</v>
      </c>
      <c r="E251" s="7">
        <v>26</v>
      </c>
      <c r="F251" s="13">
        <f t="shared" si="10"/>
        <v>37616</v>
      </c>
      <c r="G251" s="7">
        <v>0</v>
      </c>
      <c r="H251" s="16">
        <v>34084.68</v>
      </c>
      <c r="I251" s="7" t="str" cm="1">
        <f t="array" ref="I251">INDEX({"tier - 1","tier - 2","tier - 3"},MATCH(MAX(COUNTIF('OG Hospitalisation Details'!G2092:G4434,{"tier - 1","tier - 2","tier - 3"})),COUNTIF('OG Hospitalisation Details'!G2092:G4434,{"tier - 1","tier - 2","tier - 3"}),0))</f>
        <v>tier - 1</v>
      </c>
      <c r="J251" s="7" t="str" cm="1">
        <f t="array" ref="J251">INDEX({"tier - 1","tier - 2","tier - 3"},MATCH(MAX(COUNTIF('OG Hospitalisation Details'!H2092:H4434,{"tier - 1","tier - 2","tier - 3"})),COUNTIF('OG Hospitalisation Details'!H2092:H4434,{"tier - 1","tier - 2","tier - 3"}),0))</f>
        <v>tier - 3</v>
      </c>
      <c r="K251" s="7" t="str">
        <f>IF('OG Hospitalisation Details'!I2092="?","Unknown",'OG Hospitalisation Details'!I2092)</f>
        <v>R1011</v>
      </c>
      <c r="L251" s="14">
        <f t="shared" si="11"/>
        <v>20</v>
      </c>
    </row>
    <row r="252" spans="1:12" x14ac:dyDescent="0.25">
      <c r="A252" s="7" t="s">
        <v>2122</v>
      </c>
      <c r="B252" s="7">
        <f t="shared" si="12"/>
        <v>250</v>
      </c>
      <c r="C252" s="7">
        <f>IF('OG Hospitalisation Details'!B2091="?",ROUND(AVERAGE('OG Hospitalisation Details'!$B$2:$B$2344),0),'OG Hospitalisation Details'!B2091)</f>
        <v>1972</v>
      </c>
      <c r="D252" s="7" t="str">
        <f>IF('OG Hospitalisation Details'!C2091="?","Sep",'OG Hospitalisation Details'!C2091)</f>
        <v>Jul</v>
      </c>
      <c r="E252" s="7">
        <v>26</v>
      </c>
      <c r="F252" s="13">
        <f t="shared" si="10"/>
        <v>26506</v>
      </c>
      <c r="G252" s="7">
        <v>0</v>
      </c>
      <c r="H252" s="16">
        <v>34053.360000000001</v>
      </c>
      <c r="I252" s="7" t="str" cm="1">
        <f t="array" ref="I252">INDEX({"tier - 1","tier - 2","tier - 3"},MATCH(MAX(COUNTIF('OG Hospitalisation Details'!G2091:G4433,{"tier - 1","tier - 2","tier - 3"})),COUNTIF('OG Hospitalisation Details'!G2091:G4433,{"tier - 1","tier - 2","tier - 3"}),0))</f>
        <v>tier - 1</v>
      </c>
      <c r="J252" s="7" t="str" cm="1">
        <f t="array" ref="J252">INDEX({"tier - 1","tier - 2","tier - 3"},MATCH(MAX(COUNTIF('OG Hospitalisation Details'!H2091:H4433,{"tier - 1","tier - 2","tier - 3"})),COUNTIF('OG Hospitalisation Details'!H2091:H4433,{"tier - 1","tier - 2","tier - 3"}),0))</f>
        <v>tier - 3</v>
      </c>
      <c r="K252" s="7" t="str">
        <f>IF('OG Hospitalisation Details'!I2091="?","Unknown",'OG Hospitalisation Details'!I2091)</f>
        <v>R1011</v>
      </c>
      <c r="L252" s="14">
        <f t="shared" si="11"/>
        <v>50</v>
      </c>
    </row>
    <row r="253" spans="1:12" x14ac:dyDescent="0.25">
      <c r="A253" s="7" t="s">
        <v>2121</v>
      </c>
      <c r="B253" s="7">
        <f t="shared" si="12"/>
        <v>251</v>
      </c>
      <c r="C253" s="7">
        <f>IF('OG Hospitalisation Details'!B2090="?",ROUND(AVERAGE('OG Hospitalisation Details'!$B$2:$B$2344),0),'OG Hospitalisation Details'!B2090)</f>
        <v>1994</v>
      </c>
      <c r="D253" s="7" t="str">
        <f>IF('OG Hospitalisation Details'!C2090="?","Sep",'OG Hospitalisation Details'!C2090)</f>
        <v>Sep</v>
      </c>
      <c r="E253" s="7">
        <v>25</v>
      </c>
      <c r="F253" s="13">
        <f t="shared" si="10"/>
        <v>34602</v>
      </c>
      <c r="G253" s="7">
        <v>0</v>
      </c>
      <c r="H253" s="16">
        <v>33975.47</v>
      </c>
      <c r="I253" s="7" t="str" cm="1">
        <f t="array" ref="I253">INDEX({"tier - 1","tier - 2","tier - 3"},MATCH(MAX(COUNTIF('OG Hospitalisation Details'!G2090:G4432,{"tier - 1","tier - 2","tier - 3"})),COUNTIF('OG Hospitalisation Details'!G2090:G4432,{"tier - 1","tier - 2","tier - 3"}),0))</f>
        <v>tier - 1</v>
      </c>
      <c r="J253" s="7" t="str" cm="1">
        <f t="array" ref="J253">INDEX({"tier - 1","tier - 2","tier - 3"},MATCH(MAX(COUNTIF('OG Hospitalisation Details'!H2090:H4432,{"tier - 1","tier - 2","tier - 3"})),COUNTIF('OG Hospitalisation Details'!H2090:H4432,{"tier - 1","tier - 2","tier - 3"}),0))</f>
        <v>tier - 3</v>
      </c>
      <c r="K253" s="7" t="str">
        <f>IF('OG Hospitalisation Details'!I2090="?","Unknown",'OG Hospitalisation Details'!I2090)</f>
        <v>R1011</v>
      </c>
      <c r="L253" s="14">
        <f t="shared" si="11"/>
        <v>28</v>
      </c>
    </row>
    <row r="254" spans="1:12" x14ac:dyDescent="0.25">
      <c r="A254" s="7" t="s">
        <v>2120</v>
      </c>
      <c r="B254" s="7">
        <f t="shared" si="12"/>
        <v>252</v>
      </c>
      <c r="C254" s="7">
        <f>IF('OG Hospitalisation Details'!B2089="?",ROUND(AVERAGE('OG Hospitalisation Details'!$B$2:$B$2344),0),'OG Hospitalisation Details'!B2089)</f>
        <v>2000</v>
      </c>
      <c r="D254" s="7" t="str">
        <f>IF('OG Hospitalisation Details'!C2089="?","Sep",'OG Hospitalisation Details'!C2089)</f>
        <v>Dec</v>
      </c>
      <c r="E254" s="7">
        <v>27</v>
      </c>
      <c r="F254" s="13">
        <f t="shared" si="10"/>
        <v>36887</v>
      </c>
      <c r="G254" s="7">
        <v>0</v>
      </c>
      <c r="H254" s="16">
        <v>33907.550000000003</v>
      </c>
      <c r="I254" s="7" t="str" cm="1">
        <f t="array" ref="I254">INDEX({"tier - 1","tier - 2","tier - 3"},MATCH(MAX(COUNTIF('OG Hospitalisation Details'!G2089:G4431,{"tier - 1","tier - 2","tier - 3"})),COUNTIF('OG Hospitalisation Details'!G2089:G4431,{"tier - 1","tier - 2","tier - 3"}),0))</f>
        <v>tier - 1</v>
      </c>
      <c r="J254" s="7" t="str" cm="1">
        <f t="array" ref="J254">INDEX({"tier - 1","tier - 2","tier - 3"},MATCH(MAX(COUNTIF('OG Hospitalisation Details'!H2089:H4431,{"tier - 1","tier - 2","tier - 3"})),COUNTIF('OG Hospitalisation Details'!H2089:H4431,{"tier - 1","tier - 2","tier - 3"}),0))</f>
        <v>tier - 2</v>
      </c>
      <c r="K254" s="7" t="str">
        <f>IF('OG Hospitalisation Details'!I2089="?","Unknown",'OG Hospitalisation Details'!I2089)</f>
        <v>R1012</v>
      </c>
      <c r="L254" s="14">
        <f t="shared" si="11"/>
        <v>22</v>
      </c>
    </row>
    <row r="255" spans="1:12" x14ac:dyDescent="0.25">
      <c r="A255" s="7" t="s">
        <v>2119</v>
      </c>
      <c r="B255" s="7">
        <f t="shared" si="12"/>
        <v>253</v>
      </c>
      <c r="C255" s="7">
        <f>IF('OG Hospitalisation Details'!B2088="?",ROUND(AVERAGE('OG Hospitalisation Details'!$B$2:$B$2344),0),'OG Hospitalisation Details'!B2088)</f>
        <v>1997</v>
      </c>
      <c r="D255" s="7" t="str">
        <f>IF('OG Hospitalisation Details'!C2088="?","Sep",'OG Hospitalisation Details'!C2088)</f>
        <v>Aug</v>
      </c>
      <c r="E255" s="7">
        <v>9</v>
      </c>
      <c r="F255" s="13">
        <f t="shared" si="10"/>
        <v>35651</v>
      </c>
      <c r="G255" s="7">
        <v>0</v>
      </c>
      <c r="H255" s="16">
        <v>33900.65</v>
      </c>
      <c r="I255" s="7" t="str" cm="1">
        <f t="array" ref="I255">INDEX({"tier - 1","tier - 2","tier - 3"},MATCH(MAX(COUNTIF('OG Hospitalisation Details'!G2088:G4430,{"tier - 1","tier - 2","tier - 3"})),COUNTIF('OG Hospitalisation Details'!G2088:G4430,{"tier - 1","tier - 2","tier - 3"}),0))</f>
        <v>tier - 1</v>
      </c>
      <c r="J255" s="7" t="str" cm="1">
        <f t="array" ref="J255">INDEX({"tier - 1","tier - 2","tier - 3"},MATCH(MAX(COUNTIF('OG Hospitalisation Details'!H2088:H4430,{"tier - 1","tier - 2","tier - 3"})),COUNTIF('OG Hospitalisation Details'!H2088:H4430,{"tier - 1","tier - 2","tier - 3"}),0))</f>
        <v>tier - 3</v>
      </c>
      <c r="K255" s="7" t="str">
        <f>IF('OG Hospitalisation Details'!I2088="?","Unknown",'OG Hospitalisation Details'!I2088)</f>
        <v>R1011</v>
      </c>
      <c r="L255" s="14">
        <f t="shared" si="11"/>
        <v>25</v>
      </c>
    </row>
    <row r="256" spans="1:12" x14ac:dyDescent="0.25">
      <c r="A256" s="7" t="s">
        <v>2118</v>
      </c>
      <c r="B256" s="7">
        <f t="shared" si="12"/>
        <v>254</v>
      </c>
      <c r="C256" s="7">
        <f>IF('OG Hospitalisation Details'!B2087="?",ROUND(AVERAGE('OG Hospitalisation Details'!$B$2:$B$2344),0),'OG Hospitalisation Details'!B2087)</f>
        <v>2000</v>
      </c>
      <c r="D256" s="7" t="str">
        <f>IF('OG Hospitalisation Details'!C2087="?","Sep",'OG Hospitalisation Details'!C2087)</f>
        <v>Oct</v>
      </c>
      <c r="E256" s="7">
        <v>26</v>
      </c>
      <c r="F256" s="13">
        <f t="shared" si="10"/>
        <v>36825</v>
      </c>
      <c r="G256" s="7">
        <v>0</v>
      </c>
      <c r="H256" s="16">
        <v>33829.39</v>
      </c>
      <c r="I256" s="7" t="str" cm="1">
        <f t="array" ref="I256">INDEX({"tier - 1","tier - 2","tier - 3"},MATCH(MAX(COUNTIF('OG Hospitalisation Details'!G2087:G4429,{"tier - 1","tier - 2","tier - 3"})),COUNTIF('OG Hospitalisation Details'!G2087:G4429,{"tier - 1","tier - 2","tier - 3"}),0))</f>
        <v>tier - 1</v>
      </c>
      <c r="J256" s="7" t="str" cm="1">
        <f t="array" ref="J256">INDEX({"tier - 1","tier - 2","tier - 3"},MATCH(MAX(COUNTIF('OG Hospitalisation Details'!H2087:H4429,{"tier - 1","tier - 2","tier - 3"})),COUNTIF('OG Hospitalisation Details'!H2087:H4429,{"tier - 1","tier - 2","tier - 3"}),0))</f>
        <v>tier - 3</v>
      </c>
      <c r="K256" s="7" t="str">
        <f>IF('OG Hospitalisation Details'!I2087="?","Unknown",'OG Hospitalisation Details'!I2087)</f>
        <v>R1011</v>
      </c>
      <c r="L256" s="14">
        <f t="shared" si="11"/>
        <v>22</v>
      </c>
    </row>
    <row r="257" spans="1:12" x14ac:dyDescent="0.25">
      <c r="A257" s="7" t="s">
        <v>2117</v>
      </c>
      <c r="B257" s="7">
        <f t="shared" si="12"/>
        <v>255</v>
      </c>
      <c r="C257" s="7">
        <f>IF('OG Hospitalisation Details'!B2086="?",ROUND(AVERAGE('OG Hospitalisation Details'!$B$2:$B$2344),0),'OG Hospitalisation Details'!B2086)</f>
        <v>1962</v>
      </c>
      <c r="D257" s="7" t="str">
        <f>IF('OG Hospitalisation Details'!C2086="?","Sep",'OG Hospitalisation Details'!C2086)</f>
        <v>Dec</v>
      </c>
      <c r="E257" s="7">
        <v>11</v>
      </c>
      <c r="F257" s="13">
        <f t="shared" si="10"/>
        <v>22991</v>
      </c>
      <c r="G257" s="7">
        <v>0</v>
      </c>
      <c r="H257" s="16">
        <v>33753.32</v>
      </c>
      <c r="I257" s="7" t="str" cm="1">
        <f t="array" ref="I257">INDEX({"tier - 1","tier - 2","tier - 3"},MATCH(MAX(COUNTIF('OG Hospitalisation Details'!G2086:G4428,{"tier - 1","tier - 2","tier - 3"})),COUNTIF('OG Hospitalisation Details'!G2086:G4428,{"tier - 1","tier - 2","tier - 3"}),0))</f>
        <v>tier - 1</v>
      </c>
      <c r="J257" s="7" t="str" cm="1">
        <f t="array" ref="J257">INDEX({"tier - 1","tier - 2","tier - 3"},MATCH(MAX(COUNTIF('OG Hospitalisation Details'!H2086:H4428,{"tier - 1","tier - 2","tier - 3"})),COUNTIF('OG Hospitalisation Details'!H2086:H4428,{"tier - 1","tier - 2","tier - 3"}),0))</f>
        <v>tier - 3</v>
      </c>
      <c r="K257" s="7" t="str">
        <f>IF('OG Hospitalisation Details'!I2086="?","Unknown",'OG Hospitalisation Details'!I2086)</f>
        <v>R1011</v>
      </c>
      <c r="L257" s="14">
        <f t="shared" si="11"/>
        <v>60</v>
      </c>
    </row>
    <row r="258" spans="1:12" x14ac:dyDescent="0.25">
      <c r="A258" s="7" t="s">
        <v>2116</v>
      </c>
      <c r="B258" s="7">
        <f t="shared" si="12"/>
        <v>256</v>
      </c>
      <c r="C258" s="7">
        <f>IF('OG Hospitalisation Details'!B2085="?",ROUND(AVERAGE('OG Hospitalisation Details'!$B$2:$B$2344),0),'OG Hospitalisation Details'!B2085)</f>
        <v>2003</v>
      </c>
      <c r="D258" s="7" t="str">
        <f>IF('OG Hospitalisation Details'!C2085="?","Sep",'OG Hospitalisation Details'!C2085)</f>
        <v>Sep</v>
      </c>
      <c r="E258" s="7">
        <v>12</v>
      </c>
      <c r="F258" s="13">
        <f t="shared" ref="F258:F321" si="13">DATE(C258,MONTH(1&amp;D258),E258)</f>
        <v>37876</v>
      </c>
      <c r="G258" s="7">
        <v>0</v>
      </c>
      <c r="H258" s="16">
        <v>33750.29</v>
      </c>
      <c r="I258" s="7" t="str" cm="1">
        <f t="array" ref="I258">INDEX({"tier - 1","tier - 2","tier - 3"},MATCH(MAX(COUNTIF('OG Hospitalisation Details'!G2085:G4427,{"tier - 1","tier - 2","tier - 3"})),COUNTIF('OG Hospitalisation Details'!G2085:G4427,{"tier - 1","tier - 2","tier - 3"}),0))</f>
        <v>tier - 1</v>
      </c>
      <c r="J258" s="7" t="str" cm="1">
        <f t="array" ref="J258">INDEX({"tier - 1","tier - 2","tier - 3"},MATCH(MAX(COUNTIF('OG Hospitalisation Details'!H2085:H4427,{"tier - 1","tier - 2","tier - 3"})),COUNTIF('OG Hospitalisation Details'!H2085:H4427,{"tier - 1","tier - 2","tier - 3"}),0))</f>
        <v>tier - 3</v>
      </c>
      <c r="K258" s="7" t="str">
        <f>IF('OG Hospitalisation Details'!I2085="?","Unknown",'OG Hospitalisation Details'!I2085)</f>
        <v>R1012</v>
      </c>
      <c r="L258" s="14">
        <f t="shared" ref="L258:L321" si="14">DATEDIF(F258,DATE(2023,6,8),"Y")</f>
        <v>19</v>
      </c>
    </row>
    <row r="259" spans="1:12" x14ac:dyDescent="0.25">
      <c r="A259" s="7" t="s">
        <v>2115</v>
      </c>
      <c r="B259" s="7">
        <f t="shared" si="12"/>
        <v>257</v>
      </c>
      <c r="C259" s="7">
        <f>IF('OG Hospitalisation Details'!B2084="?",ROUND(AVERAGE('OG Hospitalisation Details'!$B$2:$B$2344),0),'OG Hospitalisation Details'!B2084)</f>
        <v>2004</v>
      </c>
      <c r="D259" s="7" t="str">
        <f>IF('OG Hospitalisation Details'!C2084="?","Sep",'OG Hospitalisation Details'!C2084)</f>
        <v>Nov</v>
      </c>
      <c r="E259" s="7">
        <v>1</v>
      </c>
      <c r="F259" s="13">
        <f t="shared" si="13"/>
        <v>38292</v>
      </c>
      <c r="G259" s="7">
        <v>0</v>
      </c>
      <c r="H259" s="16">
        <v>33732.69</v>
      </c>
      <c r="I259" s="7" t="str" cm="1">
        <f t="array" ref="I259">INDEX({"tier - 1","tier - 2","tier - 3"},MATCH(MAX(COUNTIF('OG Hospitalisation Details'!G2084:G4426,{"tier - 1","tier - 2","tier - 3"})),COUNTIF('OG Hospitalisation Details'!G2084:G4426,{"tier - 1","tier - 2","tier - 3"}),0))</f>
        <v>tier - 1</v>
      </c>
      <c r="J259" s="7" t="str" cm="1">
        <f t="array" ref="J259">INDEX({"tier - 1","tier - 2","tier - 3"},MATCH(MAX(COUNTIF('OG Hospitalisation Details'!H2084:H4426,{"tier - 1","tier - 2","tier - 3"})),COUNTIF('OG Hospitalisation Details'!H2084:H4426,{"tier - 1","tier - 2","tier - 3"}),0))</f>
        <v>tier - 3</v>
      </c>
      <c r="K259" s="7" t="str">
        <f>IF('OG Hospitalisation Details'!I2084="?","Unknown",'OG Hospitalisation Details'!I2084)</f>
        <v>R1017</v>
      </c>
      <c r="L259" s="14">
        <f t="shared" si="14"/>
        <v>18</v>
      </c>
    </row>
    <row r="260" spans="1:12" x14ac:dyDescent="0.25">
      <c r="A260" s="7" t="s">
        <v>2114</v>
      </c>
      <c r="B260" s="7">
        <f t="shared" si="12"/>
        <v>258</v>
      </c>
      <c r="C260" s="7">
        <f>IF('OG Hospitalisation Details'!B2083="?",ROUND(AVERAGE('OG Hospitalisation Details'!$B$2:$B$2344),0),'OG Hospitalisation Details'!B2083)</f>
        <v>1993</v>
      </c>
      <c r="D260" s="7" t="str">
        <f>IF('OG Hospitalisation Details'!C2083="?","Sep",'OG Hospitalisation Details'!C2083)</f>
        <v>Nov</v>
      </c>
      <c r="E260" s="7">
        <v>28</v>
      </c>
      <c r="F260" s="13">
        <f t="shared" si="13"/>
        <v>34301</v>
      </c>
      <c r="G260" s="7">
        <v>0</v>
      </c>
      <c r="H260" s="16">
        <v>33707.550000000003</v>
      </c>
      <c r="I260" s="7" t="str" cm="1">
        <f t="array" ref="I260">INDEX({"tier - 1","tier - 2","tier - 3"},MATCH(MAX(COUNTIF('OG Hospitalisation Details'!G2083:G4425,{"tier - 1","tier - 2","tier - 3"})),COUNTIF('OG Hospitalisation Details'!G2083:G4425,{"tier - 1","tier - 2","tier - 3"}),0))</f>
        <v>tier - 1</v>
      </c>
      <c r="J260" s="7" t="str" cm="1">
        <f t="array" ref="J260">INDEX({"tier - 1","tier - 2","tier - 3"},MATCH(MAX(COUNTIF('OG Hospitalisation Details'!H2083:H4425,{"tier - 1","tier - 2","tier - 3"})),COUNTIF('OG Hospitalisation Details'!H2083:H4425,{"tier - 1","tier - 2","tier - 3"}),0))</f>
        <v>tier - 3</v>
      </c>
      <c r="K260" s="7" t="str">
        <f>IF('OG Hospitalisation Details'!I2083="?","Unknown",'OG Hospitalisation Details'!I2083)</f>
        <v>R1011</v>
      </c>
      <c r="L260" s="14">
        <f t="shared" si="14"/>
        <v>29</v>
      </c>
    </row>
    <row r="261" spans="1:12" x14ac:dyDescent="0.25">
      <c r="A261" s="7" t="s">
        <v>2113</v>
      </c>
      <c r="B261" s="7">
        <f t="shared" si="12"/>
        <v>259</v>
      </c>
      <c r="C261" s="7">
        <f>IF('OG Hospitalisation Details'!B2082="?",ROUND(AVERAGE('OG Hospitalisation Details'!$B$2:$B$2344),0),'OG Hospitalisation Details'!B2082)</f>
        <v>2003</v>
      </c>
      <c r="D261" s="7" t="str">
        <f>IF('OG Hospitalisation Details'!C2082="?","Sep",'OG Hospitalisation Details'!C2082)</f>
        <v>Sep</v>
      </c>
      <c r="E261" s="7">
        <v>9</v>
      </c>
      <c r="F261" s="13">
        <f t="shared" si="13"/>
        <v>37873</v>
      </c>
      <c r="G261" s="7">
        <v>0</v>
      </c>
      <c r="H261" s="16">
        <v>33611.71</v>
      </c>
      <c r="I261" s="7" t="str" cm="1">
        <f t="array" ref="I261">INDEX({"tier - 1","tier - 2","tier - 3"},MATCH(MAX(COUNTIF('OG Hospitalisation Details'!G2082:G4424,{"tier - 1","tier - 2","tier - 3"})),COUNTIF('OG Hospitalisation Details'!G2082:G4424,{"tier - 1","tier - 2","tier - 3"}),0))</f>
        <v>tier - 1</v>
      </c>
      <c r="J261" s="7" t="str" cm="1">
        <f t="array" ref="J261">INDEX({"tier - 1","tier - 2","tier - 3"},MATCH(MAX(COUNTIF('OG Hospitalisation Details'!H2082:H4424,{"tier - 1","tier - 2","tier - 3"})),COUNTIF('OG Hospitalisation Details'!H2082:H4424,{"tier - 1","tier - 2","tier - 3"}),0))</f>
        <v>tier - 3</v>
      </c>
      <c r="K261" s="7" t="str">
        <f>IF('OG Hospitalisation Details'!I2082="?","Unknown",'OG Hospitalisation Details'!I2082)</f>
        <v>R1011</v>
      </c>
      <c r="L261" s="14">
        <f t="shared" si="14"/>
        <v>19</v>
      </c>
    </row>
    <row r="262" spans="1:12" x14ac:dyDescent="0.25">
      <c r="A262" s="7" t="s">
        <v>2112</v>
      </c>
      <c r="B262" s="7">
        <f t="shared" si="12"/>
        <v>260</v>
      </c>
      <c r="C262" s="7">
        <f>IF('OG Hospitalisation Details'!B2081="?",ROUND(AVERAGE('OG Hospitalisation Details'!$B$2:$B$2344),0),'OG Hospitalisation Details'!B2081)</f>
        <v>1984</v>
      </c>
      <c r="D262" s="7" t="str">
        <f>IF('OG Hospitalisation Details'!C2081="?","Sep",'OG Hospitalisation Details'!C2081)</f>
        <v>Jul</v>
      </c>
      <c r="E262" s="7">
        <v>22</v>
      </c>
      <c r="F262" s="13">
        <f t="shared" si="13"/>
        <v>30885</v>
      </c>
      <c r="G262" s="7">
        <v>3</v>
      </c>
      <c r="H262" s="16">
        <v>33527.1</v>
      </c>
      <c r="I262" s="7" t="str" cm="1">
        <f t="array" ref="I262">INDEX({"tier - 1","tier - 2","tier - 3"},MATCH(MAX(COUNTIF('OG Hospitalisation Details'!G2081:G4423,{"tier - 1","tier - 2","tier - 3"})),COUNTIF('OG Hospitalisation Details'!G2081:G4423,{"tier - 1","tier - 2","tier - 3"}),0))</f>
        <v>tier - 1</v>
      </c>
      <c r="J262" s="7" t="str" cm="1">
        <f t="array" ref="J262">INDEX({"tier - 1","tier - 2","tier - 3"},MATCH(MAX(COUNTIF('OG Hospitalisation Details'!H2081:H4423,{"tier - 1","tier - 2","tier - 3"})),COUNTIF('OG Hospitalisation Details'!H2081:H4423,{"tier - 1","tier - 2","tier - 3"}),0))</f>
        <v>tier - 3</v>
      </c>
      <c r="K262" s="7" t="str">
        <f>IF('OG Hospitalisation Details'!I2081="?","Unknown",'OG Hospitalisation Details'!I2081)</f>
        <v>R1011</v>
      </c>
      <c r="L262" s="14">
        <f t="shared" si="14"/>
        <v>38</v>
      </c>
    </row>
    <row r="263" spans="1:12" x14ac:dyDescent="0.25">
      <c r="A263" s="7" t="s">
        <v>2111</v>
      </c>
      <c r="B263" s="7">
        <f t="shared" si="12"/>
        <v>261</v>
      </c>
      <c r="C263" s="7">
        <f>IF('OG Hospitalisation Details'!B2080="?",ROUND(AVERAGE('OG Hospitalisation Details'!$B$2:$B$2344),0),'OG Hospitalisation Details'!B2080)</f>
        <v>2002</v>
      </c>
      <c r="D263" s="7" t="str">
        <f>IF('OG Hospitalisation Details'!C2080="?","Sep",'OG Hospitalisation Details'!C2080)</f>
        <v>Aug</v>
      </c>
      <c r="E263" s="7">
        <v>25</v>
      </c>
      <c r="F263" s="13">
        <f t="shared" si="13"/>
        <v>37493</v>
      </c>
      <c r="G263" s="7">
        <v>0</v>
      </c>
      <c r="H263" s="16">
        <v>33475.82</v>
      </c>
      <c r="I263" s="7" t="str" cm="1">
        <f t="array" ref="I263">INDEX({"tier - 1","tier - 2","tier - 3"},MATCH(MAX(COUNTIF('OG Hospitalisation Details'!G2080:G4422,{"tier - 1","tier - 2","tier - 3"})),COUNTIF('OG Hospitalisation Details'!G2080:G4422,{"tier - 1","tier - 2","tier - 3"}),0))</f>
        <v>tier - 1</v>
      </c>
      <c r="J263" s="7" t="str" cm="1">
        <f t="array" ref="J263">INDEX({"tier - 1","tier - 2","tier - 3"},MATCH(MAX(COUNTIF('OG Hospitalisation Details'!H2080:H4422,{"tier - 1","tier - 2","tier - 3"})),COUNTIF('OG Hospitalisation Details'!H2080:H4422,{"tier - 1","tier - 2","tier - 3"}),0))</f>
        <v>tier - 3</v>
      </c>
      <c r="K263" s="7" t="str">
        <f>IF('OG Hospitalisation Details'!I2080="?","Unknown",'OG Hospitalisation Details'!I2080)</f>
        <v>R1018</v>
      </c>
      <c r="L263" s="14">
        <f t="shared" si="14"/>
        <v>20</v>
      </c>
    </row>
    <row r="264" spans="1:12" x14ac:dyDescent="0.25">
      <c r="A264" s="7" t="s">
        <v>2110</v>
      </c>
      <c r="B264" s="7">
        <f t="shared" si="12"/>
        <v>262</v>
      </c>
      <c r="C264" s="7">
        <f>IF('OG Hospitalisation Details'!B2079="?",ROUND(AVERAGE('OG Hospitalisation Details'!$B$2:$B$2344),0),'OG Hospitalisation Details'!B2079)</f>
        <v>1970</v>
      </c>
      <c r="D264" s="7" t="str">
        <f>IF('OG Hospitalisation Details'!C2079="?","Sep",'OG Hospitalisation Details'!C2079)</f>
        <v>Jun</v>
      </c>
      <c r="E264" s="7">
        <v>18</v>
      </c>
      <c r="F264" s="13">
        <f t="shared" si="13"/>
        <v>25737</v>
      </c>
      <c r="G264" s="7">
        <v>2</v>
      </c>
      <c r="H264" s="16">
        <v>33471.97</v>
      </c>
      <c r="I264" s="7" t="str" cm="1">
        <f t="array" ref="I264">INDEX({"tier - 1","tier - 2","tier - 3"},MATCH(MAX(COUNTIF('OG Hospitalisation Details'!G2079:G4421,{"tier - 1","tier - 2","tier - 3"})),COUNTIF('OG Hospitalisation Details'!G2079:G4421,{"tier - 1","tier - 2","tier - 3"}),0))</f>
        <v>tier - 1</v>
      </c>
      <c r="J264" s="7" t="str" cm="1">
        <f t="array" ref="J264">INDEX({"tier - 1","tier - 2","tier - 3"},MATCH(MAX(COUNTIF('OG Hospitalisation Details'!H2079:H4421,{"tier - 1","tier - 2","tier - 3"})),COUNTIF('OG Hospitalisation Details'!H2079:H4421,{"tier - 1","tier - 2","tier - 3"}),0))</f>
        <v>tier - 3</v>
      </c>
      <c r="K264" s="7" t="str">
        <f>IF('OG Hospitalisation Details'!I2079="?","Unknown",'OG Hospitalisation Details'!I2079)</f>
        <v>R1012</v>
      </c>
      <c r="L264" s="14">
        <f t="shared" si="14"/>
        <v>52</v>
      </c>
    </row>
    <row r="265" spans="1:12" x14ac:dyDescent="0.25">
      <c r="A265" s="7" t="s">
        <v>2109</v>
      </c>
      <c r="B265" s="7">
        <f t="shared" si="12"/>
        <v>263</v>
      </c>
      <c r="C265" s="7">
        <f>IF('OG Hospitalisation Details'!B2078="?",ROUND(AVERAGE('OG Hospitalisation Details'!$B$2:$B$2344),0),'OG Hospitalisation Details'!B2078)</f>
        <v>1985</v>
      </c>
      <c r="D265" s="7" t="str">
        <f>IF('OG Hospitalisation Details'!C2078="?","Sep",'OG Hospitalisation Details'!C2078)</f>
        <v>Dec</v>
      </c>
      <c r="E265" s="7">
        <v>7</v>
      </c>
      <c r="F265" s="13">
        <f t="shared" si="13"/>
        <v>31388</v>
      </c>
      <c r="G265" s="7">
        <v>3</v>
      </c>
      <c r="H265" s="16">
        <v>33450.99</v>
      </c>
      <c r="I265" s="7" t="str" cm="1">
        <f t="array" ref="I265">INDEX({"tier - 1","tier - 2","tier - 3"},MATCH(MAX(COUNTIF('OG Hospitalisation Details'!G2078:G4420,{"tier - 1","tier - 2","tier - 3"})),COUNTIF('OG Hospitalisation Details'!G2078:G4420,{"tier - 1","tier - 2","tier - 3"}),0))</f>
        <v>tier - 1</v>
      </c>
      <c r="J265" s="7" t="str" cm="1">
        <f t="array" ref="J265">INDEX({"tier - 1","tier - 2","tier - 3"},MATCH(MAX(COUNTIF('OG Hospitalisation Details'!H2078:H4420,{"tier - 1","tier - 2","tier - 3"})),COUNTIF('OG Hospitalisation Details'!H2078:H4420,{"tier - 1","tier - 2","tier - 3"}),0))</f>
        <v>tier - 3</v>
      </c>
      <c r="K265" s="7" t="str">
        <f>IF('OG Hospitalisation Details'!I2078="?","Unknown",'OG Hospitalisation Details'!I2078)</f>
        <v>R1011</v>
      </c>
      <c r="L265" s="14">
        <f t="shared" si="14"/>
        <v>37</v>
      </c>
    </row>
    <row r="266" spans="1:12" x14ac:dyDescent="0.25">
      <c r="A266" s="7" t="s">
        <v>2108</v>
      </c>
      <c r="B266" s="7">
        <f t="shared" si="12"/>
        <v>264</v>
      </c>
      <c r="C266" s="7">
        <f>IF('OG Hospitalisation Details'!B2077="?",ROUND(AVERAGE('OG Hospitalisation Details'!$B$2:$B$2344),0),'OG Hospitalisation Details'!B2077)</f>
        <v>1972</v>
      </c>
      <c r="D266" s="7" t="str">
        <f>IF('OG Hospitalisation Details'!C2077="?","Sep",'OG Hospitalisation Details'!C2077)</f>
        <v>Sep</v>
      </c>
      <c r="E266" s="7">
        <v>5</v>
      </c>
      <c r="F266" s="13">
        <f t="shared" si="13"/>
        <v>26547</v>
      </c>
      <c r="G266" s="7">
        <v>0</v>
      </c>
      <c r="H266" s="16">
        <v>33344.449999999997</v>
      </c>
      <c r="I266" s="7" t="str" cm="1">
        <f t="array" ref="I266">INDEX({"tier - 1","tier - 2","tier - 3"},MATCH(MAX(COUNTIF('OG Hospitalisation Details'!G2077:G4419,{"tier - 1","tier - 2","tier - 3"})),COUNTIF('OG Hospitalisation Details'!G2077:G4419,{"tier - 1","tier - 2","tier - 3"}),0))</f>
        <v>tier - 1</v>
      </c>
      <c r="J266" s="7" t="str" cm="1">
        <f t="array" ref="J266">INDEX({"tier - 1","tier - 2","tier - 3"},MATCH(MAX(COUNTIF('OG Hospitalisation Details'!H2077:H4419,{"tier - 1","tier - 2","tier - 3"})),COUNTIF('OG Hospitalisation Details'!H2077:H4419,{"tier - 1","tier - 2","tier - 3"}),0))</f>
        <v>tier - 3</v>
      </c>
      <c r="K266" s="7" t="str">
        <f>IF('OG Hospitalisation Details'!I2077="?","Unknown",'OG Hospitalisation Details'!I2077)</f>
        <v>R1011</v>
      </c>
      <c r="L266" s="14">
        <f t="shared" si="14"/>
        <v>50</v>
      </c>
    </row>
    <row r="267" spans="1:12" x14ac:dyDescent="0.25">
      <c r="A267" s="7" t="s">
        <v>2107</v>
      </c>
      <c r="B267" s="7">
        <f t="shared" si="12"/>
        <v>265</v>
      </c>
      <c r="C267" s="7">
        <f>IF('OG Hospitalisation Details'!B2076="?",ROUND(AVERAGE('OG Hospitalisation Details'!$B$2:$B$2344),0),'OG Hospitalisation Details'!B2076)</f>
        <v>2003</v>
      </c>
      <c r="D267" s="7" t="str">
        <f>IF('OG Hospitalisation Details'!C2076="?","Sep",'OG Hospitalisation Details'!C2076)</f>
        <v>Nov</v>
      </c>
      <c r="E267" s="7">
        <v>28</v>
      </c>
      <c r="F267" s="13">
        <f t="shared" si="13"/>
        <v>37953</v>
      </c>
      <c r="G267" s="7">
        <v>0</v>
      </c>
      <c r="H267" s="16">
        <v>33307.550000000003</v>
      </c>
      <c r="I267" s="7" t="str" cm="1">
        <f t="array" ref="I267">INDEX({"tier - 1","tier - 2","tier - 3"},MATCH(MAX(COUNTIF('OG Hospitalisation Details'!G2076:G4418,{"tier - 1","tier - 2","tier - 3"})),COUNTIF('OG Hospitalisation Details'!G2076:G4418,{"tier - 1","tier - 2","tier - 3"}),0))</f>
        <v>tier - 1</v>
      </c>
      <c r="J267" s="7" t="str" cm="1">
        <f t="array" ref="J267">INDEX({"tier - 1","tier - 2","tier - 3"},MATCH(MAX(COUNTIF('OG Hospitalisation Details'!H2076:H4418,{"tier - 1","tier - 2","tier - 3"})),COUNTIF('OG Hospitalisation Details'!H2076:H4418,{"tier - 1","tier - 2","tier - 3"}),0))</f>
        <v>tier - 3</v>
      </c>
      <c r="K267" s="7" t="str">
        <f>IF('OG Hospitalisation Details'!I2076="?","Unknown",'OG Hospitalisation Details'!I2076)</f>
        <v>R1012</v>
      </c>
      <c r="L267" s="14">
        <f t="shared" si="14"/>
        <v>19</v>
      </c>
    </row>
    <row r="268" spans="1:12" x14ac:dyDescent="0.25">
      <c r="A268" s="7" t="s">
        <v>2106</v>
      </c>
      <c r="B268" s="7">
        <f t="shared" si="12"/>
        <v>266</v>
      </c>
      <c r="C268" s="7">
        <f>IF('OG Hospitalisation Details'!B2075="?",ROUND(AVERAGE('OG Hospitalisation Details'!$B$2:$B$2344),0),'OG Hospitalisation Details'!B2075)</f>
        <v>1990</v>
      </c>
      <c r="D268" s="7" t="str">
        <f>IF('OG Hospitalisation Details'!C2075="?","Sep",'OG Hospitalisation Details'!C2075)</f>
        <v>Oct</v>
      </c>
      <c r="E268" s="7">
        <v>12</v>
      </c>
      <c r="F268" s="13">
        <f t="shared" si="13"/>
        <v>33158</v>
      </c>
      <c r="G268" s="7">
        <v>3</v>
      </c>
      <c r="H268" s="16">
        <v>33292.83</v>
      </c>
      <c r="I268" s="7" t="str" cm="1">
        <f t="array" ref="I268">INDEX({"tier - 1","tier - 2","tier - 3"},MATCH(MAX(COUNTIF('OG Hospitalisation Details'!G2075:G4417,{"tier - 1","tier - 2","tier - 3"})),COUNTIF('OG Hospitalisation Details'!G2075:G4417,{"tier - 1","tier - 2","tier - 3"}),0))</f>
        <v>tier - 1</v>
      </c>
      <c r="J268" s="7" t="str" cm="1">
        <f t="array" ref="J268">INDEX({"tier - 1","tier - 2","tier - 3"},MATCH(MAX(COUNTIF('OG Hospitalisation Details'!H2075:H4417,{"tier - 1","tier - 2","tier - 3"})),COUNTIF('OG Hospitalisation Details'!H2075:H4417,{"tier - 1","tier - 2","tier - 3"}),0))</f>
        <v>tier - 3</v>
      </c>
      <c r="K268" s="7" t="str">
        <f>IF('OG Hospitalisation Details'!I2075="?","Unknown",'OG Hospitalisation Details'!I2075)</f>
        <v>R1011</v>
      </c>
      <c r="L268" s="14">
        <f t="shared" si="14"/>
        <v>32</v>
      </c>
    </row>
    <row r="269" spans="1:12" x14ac:dyDescent="0.25">
      <c r="A269" s="7" t="s">
        <v>2105</v>
      </c>
      <c r="B269" s="7">
        <f t="shared" si="12"/>
        <v>267</v>
      </c>
      <c r="C269" s="7">
        <f>IF('OG Hospitalisation Details'!B2074="?",ROUND(AVERAGE('OG Hospitalisation Details'!$B$2:$B$2344),0),'OG Hospitalisation Details'!B2074)</f>
        <v>1985</v>
      </c>
      <c r="D269" s="7" t="str">
        <f>IF('OG Hospitalisation Details'!C2074="?","Sep",'OG Hospitalisation Details'!C2074)</f>
        <v>Jul</v>
      </c>
      <c r="E269" s="7">
        <v>15</v>
      </c>
      <c r="F269" s="13">
        <f t="shared" si="13"/>
        <v>31243</v>
      </c>
      <c r="G269" s="7">
        <v>3</v>
      </c>
      <c r="H269" s="16">
        <v>33121</v>
      </c>
      <c r="I269" s="7" t="str" cm="1">
        <f t="array" ref="I269">INDEX({"tier - 1","tier - 2","tier - 3"},MATCH(MAX(COUNTIF('OG Hospitalisation Details'!G2074:G4416,{"tier - 1","tier - 2","tier - 3"})),COUNTIF('OG Hospitalisation Details'!G2074:G4416,{"tier - 1","tier - 2","tier - 3"}),0))</f>
        <v>tier - 1</v>
      </c>
      <c r="J269" s="7" t="str" cm="1">
        <f t="array" ref="J269">INDEX({"tier - 1","tier - 2","tier - 3"},MATCH(MAX(COUNTIF('OG Hospitalisation Details'!H2074:H4416,{"tier - 1","tier - 2","tier - 3"})),COUNTIF('OG Hospitalisation Details'!H2074:H4416,{"tier - 1","tier - 2","tier - 3"}),0))</f>
        <v>tier - 3</v>
      </c>
      <c r="K269" s="7" t="str">
        <f>IF('OG Hospitalisation Details'!I2074="?","Unknown",'OG Hospitalisation Details'!I2074)</f>
        <v>R1011</v>
      </c>
      <c r="L269" s="14">
        <f t="shared" si="14"/>
        <v>37</v>
      </c>
    </row>
    <row r="270" spans="1:12" x14ac:dyDescent="0.25">
      <c r="A270" s="7" t="s">
        <v>2104</v>
      </c>
      <c r="B270" s="7">
        <f t="shared" si="12"/>
        <v>268</v>
      </c>
      <c r="C270" s="7">
        <f>IF('OG Hospitalisation Details'!B2073="?",ROUND(AVERAGE('OG Hospitalisation Details'!$B$2:$B$2344),0),'OG Hospitalisation Details'!B2073)</f>
        <v>1969</v>
      </c>
      <c r="D270" s="7" t="str">
        <f>IF('OG Hospitalisation Details'!C2073="?","Sep",'OG Hospitalisation Details'!C2073)</f>
        <v>Oct</v>
      </c>
      <c r="E270" s="7">
        <v>30</v>
      </c>
      <c r="F270" s="13">
        <f t="shared" si="13"/>
        <v>25506</v>
      </c>
      <c r="G270" s="7">
        <v>0</v>
      </c>
      <c r="H270" s="16">
        <v>33090.660000000003</v>
      </c>
      <c r="I270" s="7" t="str" cm="1">
        <f t="array" ref="I270">INDEX({"tier - 1","tier - 2","tier - 3"},MATCH(MAX(COUNTIF('OG Hospitalisation Details'!G2073:G4415,{"tier - 1","tier - 2","tier - 3"})),COUNTIF('OG Hospitalisation Details'!G2073:G4415,{"tier - 1","tier - 2","tier - 3"}),0))</f>
        <v>tier - 1</v>
      </c>
      <c r="J270" s="7" t="str" cm="1">
        <f t="array" ref="J270">INDEX({"tier - 1","tier - 2","tier - 3"},MATCH(MAX(COUNTIF('OG Hospitalisation Details'!H2073:H4415,{"tier - 1","tier - 2","tier - 3"})),COUNTIF('OG Hospitalisation Details'!H2073:H4415,{"tier - 1","tier - 2","tier - 3"}),0))</f>
        <v>tier - 3</v>
      </c>
      <c r="K270" s="7" t="str">
        <f>IF('OG Hospitalisation Details'!I2073="?","Unknown",'OG Hospitalisation Details'!I2073)</f>
        <v>R1011</v>
      </c>
      <c r="L270" s="14">
        <f t="shared" si="14"/>
        <v>53</v>
      </c>
    </row>
    <row r="271" spans="1:12" x14ac:dyDescent="0.25">
      <c r="A271" s="7" t="s">
        <v>2103</v>
      </c>
      <c r="B271" s="7">
        <f t="shared" si="12"/>
        <v>269</v>
      </c>
      <c r="C271" s="7">
        <f>IF('OG Hospitalisation Details'!B2072="?",ROUND(AVERAGE('OG Hospitalisation Details'!$B$2:$B$2344),0),'OG Hospitalisation Details'!B2072)</f>
        <v>1962</v>
      </c>
      <c r="D271" s="7" t="str">
        <f>IF('OG Hospitalisation Details'!C2072="?","Sep",'OG Hospitalisation Details'!C2072)</f>
        <v>Jul</v>
      </c>
      <c r="E271" s="7">
        <v>1</v>
      </c>
      <c r="F271" s="13">
        <f t="shared" si="13"/>
        <v>22828</v>
      </c>
      <c r="G271" s="7">
        <v>0</v>
      </c>
      <c r="H271" s="16">
        <v>33074.94</v>
      </c>
      <c r="I271" s="7" t="str" cm="1">
        <f t="array" ref="I271">INDEX({"tier - 1","tier - 2","tier - 3"},MATCH(MAX(COUNTIF('OG Hospitalisation Details'!G2072:G4414,{"tier - 1","tier - 2","tier - 3"})),COUNTIF('OG Hospitalisation Details'!G2072:G4414,{"tier - 1","tier - 2","tier - 3"}),0))</f>
        <v>tier - 1</v>
      </c>
      <c r="J271" s="7" t="str" cm="1">
        <f t="array" ref="J271">INDEX({"tier - 1","tier - 2","tier - 3"},MATCH(MAX(COUNTIF('OG Hospitalisation Details'!H2072:H4414,{"tier - 1","tier - 2","tier - 3"})),COUNTIF('OG Hospitalisation Details'!H2072:H4414,{"tier - 1","tier - 2","tier - 3"}),0))</f>
        <v>tier - 3</v>
      </c>
      <c r="K271" s="7" t="str">
        <f>IF('OG Hospitalisation Details'!I2072="?","Unknown",'OG Hospitalisation Details'!I2072)</f>
        <v>R1011</v>
      </c>
      <c r="L271" s="14">
        <f t="shared" si="14"/>
        <v>60</v>
      </c>
    </row>
    <row r="272" spans="1:12" x14ac:dyDescent="0.25">
      <c r="A272" s="7" t="s">
        <v>2102</v>
      </c>
      <c r="B272" s="7">
        <f t="shared" si="12"/>
        <v>270</v>
      </c>
      <c r="C272" s="7">
        <f>IF('OG Hospitalisation Details'!B2071="?",ROUND(AVERAGE('OG Hospitalisation Details'!$B$2:$B$2344),0),'OG Hospitalisation Details'!B2071)</f>
        <v>1994</v>
      </c>
      <c r="D272" s="7" t="str">
        <f>IF('OG Hospitalisation Details'!C2071="?","Sep",'OG Hospitalisation Details'!C2071)</f>
        <v>Jul</v>
      </c>
      <c r="E272" s="7">
        <v>28</v>
      </c>
      <c r="F272" s="13">
        <f t="shared" si="13"/>
        <v>34543</v>
      </c>
      <c r="G272" s="7">
        <v>0</v>
      </c>
      <c r="H272" s="16">
        <v>33057.230000000003</v>
      </c>
      <c r="I272" s="7" t="str" cm="1">
        <f t="array" ref="I272">INDEX({"tier - 1","tier - 2","tier - 3"},MATCH(MAX(COUNTIF('OG Hospitalisation Details'!G2071:G4413,{"tier - 1","tier - 2","tier - 3"})),COUNTIF('OG Hospitalisation Details'!G2071:G4413,{"tier - 1","tier - 2","tier - 3"}),0))</f>
        <v>tier - 1</v>
      </c>
      <c r="J272" s="7" t="str" cm="1">
        <f t="array" ref="J272">INDEX({"tier - 1","tier - 2","tier - 3"},MATCH(MAX(COUNTIF('OG Hospitalisation Details'!H2071:H4413,{"tier - 1","tier - 2","tier - 3"})),COUNTIF('OG Hospitalisation Details'!H2071:H4413,{"tier - 1","tier - 2","tier - 3"}),0))</f>
        <v>tier - 2</v>
      </c>
      <c r="K272" s="7" t="str">
        <f>IF('OG Hospitalisation Details'!I2071="?","Unknown",'OG Hospitalisation Details'!I2071)</f>
        <v>R1011</v>
      </c>
      <c r="L272" s="14">
        <f t="shared" si="14"/>
        <v>28</v>
      </c>
    </row>
    <row r="273" spans="1:12" x14ac:dyDescent="0.25">
      <c r="A273" s="7" t="s">
        <v>2101</v>
      </c>
      <c r="B273" s="7">
        <f t="shared" si="12"/>
        <v>271</v>
      </c>
      <c r="C273" s="7">
        <f>IF('OG Hospitalisation Details'!B2070="?",ROUND(AVERAGE('OG Hospitalisation Details'!$B$2:$B$2344),0),'OG Hospitalisation Details'!B2070)</f>
        <v>1967</v>
      </c>
      <c r="D273" s="7" t="str">
        <f>IF('OG Hospitalisation Details'!C2070="?","Sep",'OG Hospitalisation Details'!C2070)</f>
        <v>Jul</v>
      </c>
      <c r="E273" s="7">
        <v>10</v>
      </c>
      <c r="F273" s="13">
        <f t="shared" si="13"/>
        <v>24663</v>
      </c>
      <c r="G273" s="7">
        <v>0</v>
      </c>
      <c r="H273" s="16">
        <v>33025.32</v>
      </c>
      <c r="I273" s="7" t="str" cm="1">
        <f t="array" ref="I273">INDEX({"tier - 1","tier - 2","tier - 3"},MATCH(MAX(COUNTIF('OG Hospitalisation Details'!G2070:G4412,{"tier - 1","tier - 2","tier - 3"})),COUNTIF('OG Hospitalisation Details'!G2070:G4412,{"tier - 1","tier - 2","tier - 3"}),0))</f>
        <v>tier - 1</v>
      </c>
      <c r="J273" s="7" t="str" cm="1">
        <f t="array" ref="J273">INDEX({"tier - 1","tier - 2","tier - 3"},MATCH(MAX(COUNTIF('OG Hospitalisation Details'!H2070:H4412,{"tier - 1","tier - 2","tier - 3"})),COUNTIF('OG Hospitalisation Details'!H2070:H4412,{"tier - 1","tier - 2","tier - 3"}),0))</f>
        <v>tier - 3</v>
      </c>
      <c r="K273" s="7" t="str">
        <f>IF('OG Hospitalisation Details'!I2070="?","Unknown",'OG Hospitalisation Details'!I2070)</f>
        <v>R1011</v>
      </c>
      <c r="L273" s="14">
        <f t="shared" si="14"/>
        <v>55</v>
      </c>
    </row>
    <row r="274" spans="1:12" x14ac:dyDescent="0.25">
      <c r="A274" s="7" t="s">
        <v>2100</v>
      </c>
      <c r="B274" s="7">
        <f t="shared" si="12"/>
        <v>272</v>
      </c>
      <c r="C274" s="7">
        <f>IF('OG Hospitalisation Details'!B2069="?",ROUND(AVERAGE('OG Hospitalisation Details'!$B$2:$B$2344),0),'OG Hospitalisation Details'!B2069)</f>
        <v>1995</v>
      </c>
      <c r="D274" s="7" t="str">
        <f>IF('OG Hospitalisation Details'!C2069="?","Sep",'OG Hospitalisation Details'!C2069)</f>
        <v>Jul</v>
      </c>
      <c r="E274" s="7">
        <v>8</v>
      </c>
      <c r="F274" s="13">
        <f t="shared" si="13"/>
        <v>34888</v>
      </c>
      <c r="G274" s="7">
        <v>0</v>
      </c>
      <c r="H274" s="16">
        <v>33017.46</v>
      </c>
      <c r="I274" s="7" t="str" cm="1">
        <f t="array" ref="I274">INDEX({"tier - 1","tier - 2","tier - 3"},MATCH(MAX(COUNTIF('OG Hospitalisation Details'!G2069:G4411,{"tier - 1","tier - 2","tier - 3"})),COUNTIF('OG Hospitalisation Details'!G2069:G4411,{"tier - 1","tier - 2","tier - 3"}),0))</f>
        <v>tier - 1</v>
      </c>
      <c r="J274" s="7" t="str" cm="1">
        <f t="array" ref="J274">INDEX({"tier - 1","tier - 2","tier - 3"},MATCH(MAX(COUNTIF('OG Hospitalisation Details'!H2069:H4411,{"tier - 1","tier - 2","tier - 3"})),COUNTIF('OG Hospitalisation Details'!H2069:H4411,{"tier - 1","tier - 2","tier - 3"}),0))</f>
        <v>tier - 3</v>
      </c>
      <c r="K274" s="7" t="str">
        <f>IF('OG Hospitalisation Details'!I2069="?","Unknown",'OG Hospitalisation Details'!I2069)</f>
        <v>R1011</v>
      </c>
      <c r="L274" s="14">
        <f t="shared" si="14"/>
        <v>27</v>
      </c>
    </row>
    <row r="275" spans="1:12" x14ac:dyDescent="0.25">
      <c r="A275" s="7" t="s">
        <v>2099</v>
      </c>
      <c r="B275" s="7">
        <f t="shared" si="12"/>
        <v>273</v>
      </c>
      <c r="C275" s="7">
        <f>IF('OG Hospitalisation Details'!B2068="?",ROUND(AVERAGE('OG Hospitalisation Details'!$B$2:$B$2344),0),'OG Hospitalisation Details'!B2068)</f>
        <v>1971</v>
      </c>
      <c r="D275" s="7" t="str">
        <f>IF('OG Hospitalisation Details'!C2068="?","Sep",'OG Hospitalisation Details'!C2068)</f>
        <v>Aug</v>
      </c>
      <c r="E275" s="7">
        <v>24</v>
      </c>
      <c r="F275" s="13">
        <f t="shared" si="13"/>
        <v>26169</v>
      </c>
      <c r="G275" s="7">
        <v>0</v>
      </c>
      <c r="H275" s="16">
        <v>32947.629999999997</v>
      </c>
      <c r="I275" s="7" t="str" cm="1">
        <f t="array" ref="I275">INDEX({"tier - 1","tier - 2","tier - 3"},MATCH(MAX(COUNTIF('OG Hospitalisation Details'!G2068:G4410,{"tier - 1","tier - 2","tier - 3"})),COUNTIF('OG Hospitalisation Details'!G2068:G4410,{"tier - 1","tier - 2","tier - 3"}),0))</f>
        <v>tier - 1</v>
      </c>
      <c r="J275" s="7" t="str" cm="1">
        <f t="array" ref="J275">INDEX({"tier - 1","tier - 2","tier - 3"},MATCH(MAX(COUNTIF('OG Hospitalisation Details'!H2068:H4410,{"tier - 1","tier - 2","tier - 3"})),COUNTIF('OG Hospitalisation Details'!H2068:H4410,{"tier - 1","tier - 2","tier - 3"}),0))</f>
        <v>tier - 3</v>
      </c>
      <c r="K275" s="7" t="str">
        <f>IF('OG Hospitalisation Details'!I2068="?","Unknown",'OG Hospitalisation Details'!I2068)</f>
        <v>R1011</v>
      </c>
      <c r="L275" s="14">
        <f t="shared" si="14"/>
        <v>51</v>
      </c>
    </row>
    <row r="276" spans="1:12" x14ac:dyDescent="0.25">
      <c r="A276" s="7" t="s">
        <v>2098</v>
      </c>
      <c r="B276" s="7">
        <f t="shared" si="12"/>
        <v>274</v>
      </c>
      <c r="C276" s="7">
        <f>IF('OG Hospitalisation Details'!B2067="?",ROUND(AVERAGE('OG Hospitalisation Details'!$B$2:$B$2344),0),'OG Hospitalisation Details'!B2067)</f>
        <v>1981</v>
      </c>
      <c r="D276" s="7" t="str">
        <f>IF('OG Hospitalisation Details'!C2067="?","Sep",'OG Hospitalisation Details'!C2067)</f>
        <v>Nov</v>
      </c>
      <c r="E276" s="7">
        <v>17</v>
      </c>
      <c r="F276" s="13">
        <f t="shared" si="13"/>
        <v>29907</v>
      </c>
      <c r="G276" s="7">
        <v>1</v>
      </c>
      <c r="H276" s="16">
        <v>32906.69</v>
      </c>
      <c r="I276" s="7" t="str" cm="1">
        <f t="array" ref="I276">INDEX({"tier - 1","tier - 2","tier - 3"},MATCH(MAX(COUNTIF('OG Hospitalisation Details'!G2067:G4409,{"tier - 1","tier - 2","tier - 3"})),COUNTIF('OG Hospitalisation Details'!G2067:G4409,{"tier - 1","tier - 2","tier - 3"}),0))</f>
        <v>tier - 1</v>
      </c>
      <c r="J276" s="7" t="str" cm="1">
        <f t="array" ref="J276">INDEX({"tier - 1","tier - 2","tier - 3"},MATCH(MAX(COUNTIF('OG Hospitalisation Details'!H2067:H4409,{"tier - 1","tier - 2","tier - 3"})),COUNTIF('OG Hospitalisation Details'!H2067:H4409,{"tier - 1","tier - 2","tier - 3"}),0))</f>
        <v>tier - 3</v>
      </c>
      <c r="K276" s="7" t="str">
        <f>IF('OG Hospitalisation Details'!I2067="?","Unknown",'OG Hospitalisation Details'!I2067)</f>
        <v>R1011</v>
      </c>
      <c r="L276" s="14">
        <f t="shared" si="14"/>
        <v>41</v>
      </c>
    </row>
    <row r="277" spans="1:12" x14ac:dyDescent="0.25">
      <c r="A277" s="7" t="s">
        <v>2097</v>
      </c>
      <c r="B277" s="7">
        <f t="shared" si="12"/>
        <v>275</v>
      </c>
      <c r="C277" s="7">
        <f>IF('OG Hospitalisation Details'!B2066="?",ROUND(AVERAGE('OG Hospitalisation Details'!$B$2:$B$2344),0),'OG Hospitalisation Details'!B2066)</f>
        <v>1995</v>
      </c>
      <c r="D277" s="7" t="str">
        <f>IF('OG Hospitalisation Details'!C2066="?","Sep",'OG Hospitalisation Details'!C2066)</f>
        <v>Dec</v>
      </c>
      <c r="E277" s="7">
        <v>4</v>
      </c>
      <c r="F277" s="13">
        <f t="shared" si="13"/>
        <v>35037</v>
      </c>
      <c r="G277" s="7">
        <v>0</v>
      </c>
      <c r="H277" s="16">
        <v>32827.51</v>
      </c>
      <c r="I277" s="7" t="str" cm="1">
        <f t="array" ref="I277">INDEX({"tier - 1","tier - 2","tier - 3"},MATCH(MAX(COUNTIF('OG Hospitalisation Details'!G2066:G4408,{"tier - 1","tier - 2","tier - 3"})),COUNTIF('OG Hospitalisation Details'!G2066:G4408,{"tier - 1","tier - 2","tier - 3"}),0))</f>
        <v>tier - 1</v>
      </c>
      <c r="J277" s="7" t="str" cm="1">
        <f t="array" ref="J277">INDEX({"tier - 1","tier - 2","tier - 3"},MATCH(MAX(COUNTIF('OG Hospitalisation Details'!H2066:H4408,{"tier - 1","tier - 2","tier - 3"})),COUNTIF('OG Hospitalisation Details'!H2066:H4408,{"tier - 1","tier - 2","tier - 3"}),0))</f>
        <v>tier - 3</v>
      </c>
      <c r="K277" s="7" t="str">
        <f>IF('OG Hospitalisation Details'!I2066="?","Unknown",'OG Hospitalisation Details'!I2066)</f>
        <v>R1011</v>
      </c>
      <c r="L277" s="14">
        <f t="shared" si="14"/>
        <v>27</v>
      </c>
    </row>
    <row r="278" spans="1:12" x14ac:dyDescent="0.25">
      <c r="A278" s="7" t="s">
        <v>2096</v>
      </c>
      <c r="B278" s="7">
        <f t="shared" si="12"/>
        <v>276</v>
      </c>
      <c r="C278" s="7">
        <f>IF('OG Hospitalisation Details'!B2065="?",ROUND(AVERAGE('OG Hospitalisation Details'!$B$2:$B$2344),0),'OG Hospitalisation Details'!B2065)</f>
        <v>1980</v>
      </c>
      <c r="D278" s="7" t="str">
        <f>IF('OG Hospitalisation Details'!C2065="?","Sep",'OG Hospitalisation Details'!C2065)</f>
        <v>Dec</v>
      </c>
      <c r="E278" s="7">
        <v>12</v>
      </c>
      <c r="F278" s="13">
        <f t="shared" si="13"/>
        <v>29567</v>
      </c>
      <c r="G278" s="7">
        <v>3</v>
      </c>
      <c r="H278" s="16">
        <v>32787.46</v>
      </c>
      <c r="I278" s="7" t="str" cm="1">
        <f t="array" ref="I278">INDEX({"tier - 1","tier - 2","tier - 3"},MATCH(MAX(COUNTIF('OG Hospitalisation Details'!G2065:G4407,{"tier - 1","tier - 2","tier - 3"})),COUNTIF('OG Hospitalisation Details'!G2065:G4407,{"tier - 1","tier - 2","tier - 3"}),0))</f>
        <v>tier - 1</v>
      </c>
      <c r="J278" s="7" t="str" cm="1">
        <f t="array" ref="J278">INDEX({"tier - 1","tier - 2","tier - 3"},MATCH(MAX(COUNTIF('OG Hospitalisation Details'!H2065:H4407,{"tier - 1","tier - 2","tier - 3"})),COUNTIF('OG Hospitalisation Details'!H2065:H4407,{"tier - 1","tier - 2","tier - 3"}),0))</f>
        <v>tier - 3</v>
      </c>
      <c r="K278" s="7" t="str">
        <f>IF('OG Hospitalisation Details'!I2065="?","Unknown",'OG Hospitalisation Details'!I2065)</f>
        <v>R1012</v>
      </c>
      <c r="L278" s="14">
        <f t="shared" si="14"/>
        <v>42</v>
      </c>
    </row>
    <row r="279" spans="1:12" x14ac:dyDescent="0.25">
      <c r="A279" s="7" t="s">
        <v>2095</v>
      </c>
      <c r="B279" s="7">
        <f t="shared" si="12"/>
        <v>277</v>
      </c>
      <c r="C279" s="7">
        <f>IF('OG Hospitalisation Details'!B2064="?",ROUND(AVERAGE('OG Hospitalisation Details'!$B$2:$B$2344),0),'OG Hospitalisation Details'!B2064)</f>
        <v>1972</v>
      </c>
      <c r="D279" s="7" t="str">
        <f>IF('OG Hospitalisation Details'!C2064="?","Sep",'OG Hospitalisation Details'!C2064)</f>
        <v>Nov</v>
      </c>
      <c r="E279" s="7">
        <v>7</v>
      </c>
      <c r="F279" s="13">
        <f t="shared" si="13"/>
        <v>26610</v>
      </c>
      <c r="G279" s="7">
        <v>0</v>
      </c>
      <c r="H279" s="16">
        <v>32765.33</v>
      </c>
      <c r="I279" s="7" t="str" cm="1">
        <f t="array" ref="I279">INDEX({"tier - 1","tier - 2","tier - 3"},MATCH(MAX(COUNTIF('OG Hospitalisation Details'!G2064:G4406,{"tier - 1","tier - 2","tier - 3"})),COUNTIF('OG Hospitalisation Details'!G2064:G4406,{"tier - 1","tier - 2","tier - 3"}),0))</f>
        <v>tier - 1</v>
      </c>
      <c r="J279" s="7" t="str" cm="1">
        <f t="array" ref="J279">INDEX({"tier - 1","tier - 2","tier - 3"},MATCH(MAX(COUNTIF('OG Hospitalisation Details'!H2064:H4406,{"tier - 1","tier - 2","tier - 3"})),COUNTIF('OG Hospitalisation Details'!H2064:H4406,{"tier - 1","tier - 2","tier - 3"}),0))</f>
        <v>tier - 3</v>
      </c>
      <c r="K279" s="7" t="str">
        <f>IF('OG Hospitalisation Details'!I2064="?","Unknown",'OG Hospitalisation Details'!I2064)</f>
        <v>R1012</v>
      </c>
      <c r="L279" s="14">
        <f t="shared" si="14"/>
        <v>50</v>
      </c>
    </row>
    <row r="280" spans="1:12" x14ac:dyDescent="0.25">
      <c r="A280" s="7" t="s">
        <v>2094</v>
      </c>
      <c r="B280" s="7">
        <f t="shared" si="12"/>
        <v>278</v>
      </c>
      <c r="C280" s="7">
        <f>IF('OG Hospitalisation Details'!B2063="?",ROUND(AVERAGE('OG Hospitalisation Details'!$B$2:$B$2344),0),'OG Hospitalisation Details'!B2063)</f>
        <v>1974</v>
      </c>
      <c r="D280" s="7" t="str">
        <f>IF('OG Hospitalisation Details'!C2063="?","Sep",'OG Hospitalisation Details'!C2063)</f>
        <v>Dec</v>
      </c>
      <c r="E280" s="7">
        <v>6</v>
      </c>
      <c r="F280" s="13">
        <f t="shared" si="13"/>
        <v>27369</v>
      </c>
      <c r="G280" s="7">
        <v>0</v>
      </c>
      <c r="H280" s="16">
        <v>32760.48</v>
      </c>
      <c r="I280" s="7" t="str" cm="1">
        <f t="array" ref="I280">INDEX({"tier - 1","tier - 2","tier - 3"},MATCH(MAX(COUNTIF('OG Hospitalisation Details'!G2063:G4405,{"tier - 1","tier - 2","tier - 3"})),COUNTIF('OG Hospitalisation Details'!G2063:G4405,{"tier - 1","tier - 2","tier - 3"}),0))</f>
        <v>tier - 1</v>
      </c>
      <c r="J280" s="7" t="str" cm="1">
        <f t="array" ref="J280">INDEX({"tier - 1","tier - 2","tier - 3"},MATCH(MAX(COUNTIF('OG Hospitalisation Details'!H2063:H4405,{"tier - 1","tier - 2","tier - 3"})),COUNTIF('OG Hospitalisation Details'!H2063:H4405,{"tier - 1","tier - 2","tier - 3"}),0))</f>
        <v>tier - 3</v>
      </c>
      <c r="K280" s="7" t="str">
        <f>IF('OG Hospitalisation Details'!I2063="?","Unknown",'OG Hospitalisation Details'!I2063)</f>
        <v>R1011</v>
      </c>
      <c r="L280" s="14">
        <f t="shared" si="14"/>
        <v>48</v>
      </c>
    </row>
    <row r="281" spans="1:12" x14ac:dyDescent="0.25">
      <c r="A281" s="7" t="s">
        <v>2093</v>
      </c>
      <c r="B281" s="7">
        <f t="shared" si="12"/>
        <v>279</v>
      </c>
      <c r="C281" s="7">
        <f>IF('OG Hospitalisation Details'!B2062="?",ROUND(AVERAGE('OG Hospitalisation Details'!$B$2:$B$2344),0),'OG Hospitalisation Details'!B2062)</f>
        <v>1990</v>
      </c>
      <c r="D281" s="7" t="str">
        <f>IF('OG Hospitalisation Details'!C2062="?","Sep",'OG Hospitalisation Details'!C2062)</f>
        <v>Jul</v>
      </c>
      <c r="E281" s="7">
        <v>9</v>
      </c>
      <c r="F281" s="13">
        <f t="shared" si="13"/>
        <v>33063</v>
      </c>
      <c r="G281" s="7">
        <v>2</v>
      </c>
      <c r="H281" s="16">
        <v>32734.19</v>
      </c>
      <c r="I281" s="7" t="str" cm="1">
        <f t="array" ref="I281">INDEX({"tier - 1","tier - 2","tier - 3"},MATCH(MAX(COUNTIF('OG Hospitalisation Details'!G2062:G4404,{"tier - 1","tier - 2","tier - 3"})),COUNTIF('OG Hospitalisation Details'!G2062:G4404,{"tier - 1","tier - 2","tier - 3"}),0))</f>
        <v>tier - 1</v>
      </c>
      <c r="J281" s="7" t="str" cm="1">
        <f t="array" ref="J281">INDEX({"tier - 1","tier - 2","tier - 3"},MATCH(MAX(COUNTIF('OG Hospitalisation Details'!H2062:H4404,{"tier - 1","tier - 2","tier - 3"})),COUNTIF('OG Hospitalisation Details'!H2062:H4404,{"tier - 1","tier - 2","tier - 3"}),0))</f>
        <v>tier - 3</v>
      </c>
      <c r="K281" s="7" t="str">
        <f>IF('OG Hospitalisation Details'!I2062="?","Unknown",'OG Hospitalisation Details'!I2062)</f>
        <v>R1012</v>
      </c>
      <c r="L281" s="14">
        <f t="shared" si="14"/>
        <v>32</v>
      </c>
    </row>
    <row r="282" spans="1:12" x14ac:dyDescent="0.25">
      <c r="A282" s="7" t="s">
        <v>2092</v>
      </c>
      <c r="B282" s="7">
        <f t="shared" si="12"/>
        <v>280</v>
      </c>
      <c r="C282" s="7">
        <f>IF('OG Hospitalisation Details'!B2061="?",ROUND(AVERAGE('OG Hospitalisation Details'!$B$2:$B$2344),0),'OG Hospitalisation Details'!B2061)</f>
        <v>1990</v>
      </c>
      <c r="D282" s="7" t="str">
        <f>IF('OG Hospitalisation Details'!C2061="?","Sep",'OG Hospitalisation Details'!C2061)</f>
        <v>Sep</v>
      </c>
      <c r="E282" s="7">
        <v>30</v>
      </c>
      <c r="F282" s="13">
        <f t="shared" si="13"/>
        <v>33146</v>
      </c>
      <c r="G282" s="7">
        <v>3</v>
      </c>
      <c r="H282" s="16">
        <v>32716.2</v>
      </c>
      <c r="I282" s="7" t="str" cm="1">
        <f t="array" ref="I282">INDEX({"tier - 1","tier - 2","tier - 3"},MATCH(MAX(COUNTIF('OG Hospitalisation Details'!G2061:G4403,{"tier - 1","tier - 2","tier - 3"})),COUNTIF('OG Hospitalisation Details'!G2061:G4403,{"tier - 1","tier - 2","tier - 3"}),0))</f>
        <v>tier - 1</v>
      </c>
      <c r="J282" s="7" t="str" cm="1">
        <f t="array" ref="J282">INDEX({"tier - 1","tier - 2","tier - 3"},MATCH(MAX(COUNTIF('OG Hospitalisation Details'!H2061:H4403,{"tier - 1","tier - 2","tier - 3"})),COUNTIF('OG Hospitalisation Details'!H2061:H4403,{"tier - 1","tier - 2","tier - 3"}),0))</f>
        <v>tier - 2</v>
      </c>
      <c r="K282" s="7" t="str">
        <f>IF('OG Hospitalisation Details'!I2061="?","Unknown",'OG Hospitalisation Details'!I2061)</f>
        <v>R1011</v>
      </c>
      <c r="L282" s="14">
        <f t="shared" si="14"/>
        <v>32</v>
      </c>
    </row>
    <row r="283" spans="1:12" x14ac:dyDescent="0.25">
      <c r="A283" s="7" t="s">
        <v>2091</v>
      </c>
      <c r="B283" s="7">
        <f t="shared" si="12"/>
        <v>281</v>
      </c>
      <c r="C283" s="7">
        <f>IF('OG Hospitalisation Details'!B2060="?",ROUND(AVERAGE('OG Hospitalisation Details'!$B$2:$B$2344),0),'OG Hospitalisation Details'!B2060)</f>
        <v>1968</v>
      </c>
      <c r="D283" s="7" t="str">
        <f>IF('OG Hospitalisation Details'!C2060="?","Sep",'OG Hospitalisation Details'!C2060)</f>
        <v>Nov</v>
      </c>
      <c r="E283" s="7">
        <v>1</v>
      </c>
      <c r="F283" s="13">
        <f t="shared" si="13"/>
        <v>25143</v>
      </c>
      <c r="G283" s="7">
        <v>0</v>
      </c>
      <c r="H283" s="16">
        <v>32686.080000000002</v>
      </c>
      <c r="I283" s="7" t="str" cm="1">
        <f t="array" ref="I283">INDEX({"tier - 1","tier - 2","tier - 3"},MATCH(MAX(COUNTIF('OG Hospitalisation Details'!G2060:G4402,{"tier - 1","tier - 2","tier - 3"})),COUNTIF('OG Hospitalisation Details'!G2060:G4402,{"tier - 1","tier - 2","tier - 3"}),0))</f>
        <v>tier - 1</v>
      </c>
      <c r="J283" s="7" t="str" cm="1">
        <f t="array" ref="J283">INDEX({"tier - 1","tier - 2","tier - 3"},MATCH(MAX(COUNTIF('OG Hospitalisation Details'!H2060:H4402,{"tier - 1","tier - 2","tier - 3"})),COUNTIF('OG Hospitalisation Details'!H2060:H4402,{"tier - 1","tier - 2","tier - 3"}),0))</f>
        <v>tier - 3</v>
      </c>
      <c r="K283" s="7" t="str">
        <f>IF('OG Hospitalisation Details'!I2060="?","Unknown",'OG Hospitalisation Details'!I2060)</f>
        <v>R1011</v>
      </c>
      <c r="L283" s="14">
        <f t="shared" si="14"/>
        <v>54</v>
      </c>
    </row>
    <row r="284" spans="1:12" x14ac:dyDescent="0.25">
      <c r="A284" s="7" t="s">
        <v>2090</v>
      </c>
      <c r="B284" s="7">
        <f t="shared" si="12"/>
        <v>282</v>
      </c>
      <c r="C284" s="7">
        <f>IF('OG Hospitalisation Details'!B2059="?",ROUND(AVERAGE('OG Hospitalisation Details'!$B$2:$B$2344),0),'OG Hospitalisation Details'!B2059)</f>
        <v>1990</v>
      </c>
      <c r="D284" s="7" t="str">
        <f>IF('OG Hospitalisation Details'!C2059="?","Sep",'OG Hospitalisation Details'!C2059)</f>
        <v>Jul</v>
      </c>
      <c r="E284" s="7">
        <v>13</v>
      </c>
      <c r="F284" s="13">
        <f t="shared" si="13"/>
        <v>33067</v>
      </c>
      <c r="G284" s="7">
        <v>3</v>
      </c>
      <c r="H284" s="16">
        <v>32672.11</v>
      </c>
      <c r="I284" s="7" t="str" cm="1">
        <f t="array" ref="I284">INDEX({"tier - 1","tier - 2","tier - 3"},MATCH(MAX(COUNTIF('OG Hospitalisation Details'!G2059:G4401,{"tier - 1","tier - 2","tier - 3"})),COUNTIF('OG Hospitalisation Details'!G2059:G4401,{"tier - 1","tier - 2","tier - 3"}),0))</f>
        <v>tier - 1</v>
      </c>
      <c r="J284" s="7" t="str" cm="1">
        <f t="array" ref="J284">INDEX({"tier - 1","tier - 2","tier - 3"},MATCH(MAX(COUNTIF('OG Hospitalisation Details'!H2059:H4401,{"tier - 1","tier - 2","tier - 3"})),COUNTIF('OG Hospitalisation Details'!H2059:H4401,{"tier - 1","tier - 2","tier - 3"}),0))</f>
        <v>tier - 3</v>
      </c>
      <c r="K284" s="7" t="str">
        <f>IF('OG Hospitalisation Details'!I2059="?","Unknown",'OG Hospitalisation Details'!I2059)</f>
        <v>R1011</v>
      </c>
      <c r="L284" s="14">
        <f t="shared" si="14"/>
        <v>32</v>
      </c>
    </row>
    <row r="285" spans="1:12" x14ac:dyDescent="0.25">
      <c r="A285" s="7" t="s">
        <v>2089</v>
      </c>
      <c r="B285" s="7">
        <f t="shared" si="12"/>
        <v>283</v>
      </c>
      <c r="C285" s="7">
        <f>IF('OG Hospitalisation Details'!B2058="?",ROUND(AVERAGE('OG Hospitalisation Details'!$B$2:$B$2344),0),'OG Hospitalisation Details'!B2058)</f>
        <v>2003</v>
      </c>
      <c r="D285" s="7" t="str">
        <f>IF('OG Hospitalisation Details'!C2058="?","Sep",'OG Hospitalisation Details'!C2058)</f>
        <v>Oct</v>
      </c>
      <c r="E285" s="7">
        <v>8</v>
      </c>
      <c r="F285" s="13">
        <f t="shared" si="13"/>
        <v>37902</v>
      </c>
      <c r="G285" s="7">
        <v>0</v>
      </c>
      <c r="H285" s="16">
        <v>32548.34</v>
      </c>
      <c r="I285" s="7" t="str" cm="1">
        <f t="array" ref="I285">INDEX({"tier - 1","tier - 2","tier - 3"},MATCH(MAX(COUNTIF('OG Hospitalisation Details'!G2058:G4400,{"tier - 1","tier - 2","tier - 3"})),COUNTIF('OG Hospitalisation Details'!G2058:G4400,{"tier - 1","tier - 2","tier - 3"}),0))</f>
        <v>tier - 1</v>
      </c>
      <c r="J285" s="7" t="str" cm="1">
        <f t="array" ref="J285">INDEX({"tier - 1","tier - 2","tier - 3"},MATCH(MAX(COUNTIF('OG Hospitalisation Details'!H2058:H4400,{"tier - 1","tier - 2","tier - 3"})),COUNTIF('OG Hospitalisation Details'!H2058:H4400,{"tier - 1","tier - 2","tier - 3"}),0))</f>
        <v>tier - 2</v>
      </c>
      <c r="K285" s="7" t="str">
        <f>IF('OG Hospitalisation Details'!I2058="?","Unknown",'OG Hospitalisation Details'!I2058)</f>
        <v>R1013</v>
      </c>
      <c r="L285" s="14">
        <f t="shared" si="14"/>
        <v>19</v>
      </c>
    </row>
    <row r="286" spans="1:12" x14ac:dyDescent="0.25">
      <c r="A286" s="7" t="s">
        <v>2088</v>
      </c>
      <c r="B286" s="7">
        <f t="shared" si="12"/>
        <v>284</v>
      </c>
      <c r="C286" s="7">
        <f>IF('OG Hospitalisation Details'!B2057="?",ROUND(AVERAGE('OG Hospitalisation Details'!$B$2:$B$2344),0),'OG Hospitalisation Details'!B2057)</f>
        <v>1976</v>
      </c>
      <c r="D286" s="7" t="str">
        <f>IF('OG Hospitalisation Details'!C2057="?","Sep",'OG Hospitalisation Details'!C2057)</f>
        <v>Sep</v>
      </c>
      <c r="E286" s="7">
        <v>19</v>
      </c>
      <c r="F286" s="13">
        <f t="shared" si="13"/>
        <v>28022</v>
      </c>
      <c r="G286" s="7">
        <v>2</v>
      </c>
      <c r="H286" s="16">
        <v>32485.46</v>
      </c>
      <c r="I286" s="7" t="str" cm="1">
        <f t="array" ref="I286">INDEX({"tier - 1","tier - 2","tier - 3"},MATCH(MAX(COUNTIF('OG Hospitalisation Details'!G2057:G4399,{"tier - 1","tier - 2","tier - 3"})),COUNTIF('OG Hospitalisation Details'!G2057:G4399,{"tier - 1","tier - 2","tier - 3"}),0))</f>
        <v>tier - 1</v>
      </c>
      <c r="J286" s="7" t="str" cm="1">
        <f t="array" ref="J286">INDEX({"tier - 1","tier - 2","tier - 3"},MATCH(MAX(COUNTIF('OG Hospitalisation Details'!H2057:H4399,{"tier - 1","tier - 2","tier - 3"})),COUNTIF('OG Hospitalisation Details'!H2057:H4399,{"tier - 1","tier - 2","tier - 3"}),0))</f>
        <v>tier - 2</v>
      </c>
      <c r="K286" s="7" t="str">
        <f>IF('OG Hospitalisation Details'!I2057="?","Unknown",'OG Hospitalisation Details'!I2057)</f>
        <v>R1011</v>
      </c>
      <c r="L286" s="14">
        <f t="shared" si="14"/>
        <v>46</v>
      </c>
    </row>
    <row r="287" spans="1:12" x14ac:dyDescent="0.25">
      <c r="A287" s="7" t="s">
        <v>2087</v>
      </c>
      <c r="B287" s="7">
        <f t="shared" si="12"/>
        <v>285</v>
      </c>
      <c r="C287" s="7">
        <f>IF('OG Hospitalisation Details'!B2056="?",ROUND(AVERAGE('OG Hospitalisation Details'!$B$2:$B$2344),0),'OG Hospitalisation Details'!B2056)</f>
        <v>1981</v>
      </c>
      <c r="D287" s="7" t="str">
        <f>IF('OG Hospitalisation Details'!C2056="?","Sep",'OG Hospitalisation Details'!C2056)</f>
        <v>Sep</v>
      </c>
      <c r="E287" s="7">
        <v>27</v>
      </c>
      <c r="F287" s="13">
        <f t="shared" si="13"/>
        <v>29856</v>
      </c>
      <c r="G287" s="7">
        <v>1</v>
      </c>
      <c r="H287" s="16">
        <v>32462.35</v>
      </c>
      <c r="I287" s="7" t="str" cm="1">
        <f t="array" ref="I287">INDEX({"tier - 1","tier - 2","tier - 3"},MATCH(MAX(COUNTIF('OG Hospitalisation Details'!G2056:G4398,{"tier - 1","tier - 2","tier - 3"})),COUNTIF('OG Hospitalisation Details'!G2056:G4398,{"tier - 1","tier - 2","tier - 3"}),0))</f>
        <v>tier - 1</v>
      </c>
      <c r="J287" s="7" t="str" cm="1">
        <f t="array" ref="J287">INDEX({"tier - 1","tier - 2","tier - 3"},MATCH(MAX(COUNTIF('OG Hospitalisation Details'!H2056:H4398,{"tier - 1","tier - 2","tier - 3"})),COUNTIF('OG Hospitalisation Details'!H2056:H4398,{"tier - 1","tier - 2","tier - 3"}),0))</f>
        <v>tier - 2</v>
      </c>
      <c r="K287" s="7" t="str">
        <f>IF('OG Hospitalisation Details'!I2056="?","Unknown",'OG Hospitalisation Details'!I2056)</f>
        <v>R1011</v>
      </c>
      <c r="L287" s="14">
        <f t="shared" si="14"/>
        <v>41</v>
      </c>
    </row>
    <row r="288" spans="1:12" x14ac:dyDescent="0.25">
      <c r="A288" s="7" t="s">
        <v>2086</v>
      </c>
      <c r="B288" s="7">
        <f t="shared" si="12"/>
        <v>286</v>
      </c>
      <c r="C288" s="7">
        <f>IF('OG Hospitalisation Details'!B2055="?",ROUND(AVERAGE('OG Hospitalisation Details'!$B$2:$B$2344),0),'OG Hospitalisation Details'!B2055)</f>
        <v>1976</v>
      </c>
      <c r="D288" s="7" t="str">
        <f>IF('OG Hospitalisation Details'!C2055="?","Sep",'OG Hospitalisation Details'!C2055)</f>
        <v>Aug</v>
      </c>
      <c r="E288" s="7">
        <v>9</v>
      </c>
      <c r="F288" s="13">
        <f t="shared" si="13"/>
        <v>27981</v>
      </c>
      <c r="G288" s="7">
        <v>2</v>
      </c>
      <c r="H288" s="16">
        <v>32430.22</v>
      </c>
      <c r="I288" s="7" t="str" cm="1">
        <f t="array" ref="I288">INDEX({"tier - 1","tier - 2","tier - 3"},MATCH(MAX(COUNTIF('OG Hospitalisation Details'!G2055:G4397,{"tier - 1","tier - 2","tier - 3"})),COUNTIF('OG Hospitalisation Details'!G2055:G4397,{"tier - 1","tier - 2","tier - 3"}),0))</f>
        <v>tier - 1</v>
      </c>
      <c r="J288" s="7" t="str" cm="1">
        <f t="array" ref="J288">INDEX({"tier - 1","tier - 2","tier - 3"},MATCH(MAX(COUNTIF('OG Hospitalisation Details'!H2055:H4397,{"tier - 1","tier - 2","tier - 3"})),COUNTIF('OG Hospitalisation Details'!H2055:H4397,{"tier - 1","tier - 2","tier - 3"}),0))</f>
        <v>tier - 2</v>
      </c>
      <c r="K288" s="7" t="str">
        <f>IF('OG Hospitalisation Details'!I2055="?","Unknown",'OG Hospitalisation Details'!I2055)</f>
        <v>R1011</v>
      </c>
      <c r="L288" s="14">
        <f t="shared" si="14"/>
        <v>46</v>
      </c>
    </row>
    <row r="289" spans="1:12" x14ac:dyDescent="0.25">
      <c r="A289" s="7" t="s">
        <v>2085</v>
      </c>
      <c r="B289" s="7">
        <f t="shared" si="12"/>
        <v>287</v>
      </c>
      <c r="C289" s="7">
        <f>IF('OG Hospitalisation Details'!B2054="?",ROUND(AVERAGE('OG Hospitalisation Details'!$B$2:$B$2344),0),'OG Hospitalisation Details'!B2054)</f>
        <v>1972</v>
      </c>
      <c r="D289" s="7" t="str">
        <f>IF('OG Hospitalisation Details'!C2054="?","Sep",'OG Hospitalisation Details'!C2054)</f>
        <v>Oct</v>
      </c>
      <c r="E289" s="7">
        <v>19</v>
      </c>
      <c r="F289" s="13">
        <f t="shared" si="13"/>
        <v>26591</v>
      </c>
      <c r="G289" s="7">
        <v>0</v>
      </c>
      <c r="H289" s="16">
        <v>32428.63</v>
      </c>
      <c r="I289" s="7" t="str" cm="1">
        <f t="array" ref="I289">INDEX({"tier - 1","tier - 2","tier - 3"},MATCH(MAX(COUNTIF('OG Hospitalisation Details'!G2054:G4396,{"tier - 1","tier - 2","tier - 3"})),COUNTIF('OG Hospitalisation Details'!G2054:G4396,{"tier - 1","tier - 2","tier - 3"}),0))</f>
        <v>tier - 1</v>
      </c>
      <c r="J289" s="7" t="str" cm="1">
        <f t="array" ref="J289">INDEX({"tier - 1","tier - 2","tier - 3"},MATCH(MAX(COUNTIF('OG Hospitalisation Details'!H2054:H4396,{"tier - 1","tier - 2","tier - 3"})),COUNTIF('OG Hospitalisation Details'!H2054:H4396,{"tier - 1","tier - 2","tier - 3"}),0))</f>
        <v>tier - 2</v>
      </c>
      <c r="K289" s="7" t="str">
        <f>IF('OG Hospitalisation Details'!I2054="?","Unknown",'OG Hospitalisation Details'!I2054)</f>
        <v>R1011</v>
      </c>
      <c r="L289" s="14">
        <f t="shared" si="14"/>
        <v>50</v>
      </c>
    </row>
    <row r="290" spans="1:12" x14ac:dyDescent="0.25">
      <c r="A290" s="7" t="s">
        <v>2084</v>
      </c>
      <c r="B290" s="7">
        <f t="shared" si="12"/>
        <v>288</v>
      </c>
      <c r="C290" s="7">
        <f>IF('OG Hospitalisation Details'!B2053="?",ROUND(AVERAGE('OG Hospitalisation Details'!$B$2:$B$2344),0),'OG Hospitalisation Details'!B2053)</f>
        <v>1986</v>
      </c>
      <c r="D290" s="7" t="str">
        <f>IF('OG Hospitalisation Details'!C2053="?","Sep",'OG Hospitalisation Details'!C2053)</f>
        <v>Dec</v>
      </c>
      <c r="E290" s="7">
        <v>2</v>
      </c>
      <c r="F290" s="13">
        <f t="shared" si="13"/>
        <v>31748</v>
      </c>
      <c r="G290" s="7">
        <v>3</v>
      </c>
      <c r="H290" s="16">
        <v>32288.49</v>
      </c>
      <c r="I290" s="7" t="str" cm="1">
        <f t="array" ref="I290">INDEX({"tier - 1","tier - 2","tier - 3"},MATCH(MAX(COUNTIF('OG Hospitalisation Details'!G2053:G4395,{"tier - 1","tier - 2","tier - 3"})),COUNTIF('OG Hospitalisation Details'!G2053:G4395,{"tier - 1","tier - 2","tier - 3"}),0))</f>
        <v>tier - 1</v>
      </c>
      <c r="J290" s="7" t="str" cm="1">
        <f t="array" ref="J290">INDEX({"tier - 1","tier - 2","tier - 3"},MATCH(MAX(COUNTIF('OG Hospitalisation Details'!H2053:H4395,{"tier - 1","tier - 2","tier - 3"})),COUNTIF('OG Hospitalisation Details'!H2053:H4395,{"tier - 1","tier - 2","tier - 3"}),0))</f>
        <v>tier - 2</v>
      </c>
      <c r="K290" s="7" t="str">
        <f>IF('OG Hospitalisation Details'!I2053="?","Unknown",'OG Hospitalisation Details'!I2053)</f>
        <v>R1011</v>
      </c>
      <c r="L290" s="14">
        <f t="shared" si="14"/>
        <v>36</v>
      </c>
    </row>
    <row r="291" spans="1:12" x14ac:dyDescent="0.25">
      <c r="A291" s="7" t="s">
        <v>2083</v>
      </c>
      <c r="B291" s="7">
        <f t="shared" si="12"/>
        <v>289</v>
      </c>
      <c r="C291" s="7">
        <f>IF('OG Hospitalisation Details'!B2052="?",ROUND(AVERAGE('OG Hospitalisation Details'!$B$2:$B$2344),0),'OG Hospitalisation Details'!B2052)</f>
        <v>1975</v>
      </c>
      <c r="D291" s="7" t="str">
        <f>IF('OG Hospitalisation Details'!C2052="?","Sep",'OG Hospitalisation Details'!C2052)</f>
        <v>Dec</v>
      </c>
      <c r="E291" s="7">
        <v>17</v>
      </c>
      <c r="F291" s="13">
        <f t="shared" si="13"/>
        <v>27745</v>
      </c>
      <c r="G291" s="7">
        <v>1</v>
      </c>
      <c r="H291" s="16">
        <v>32259.96</v>
      </c>
      <c r="I291" s="7" t="str" cm="1">
        <f t="array" ref="I291">INDEX({"tier - 1","tier - 2","tier - 3"},MATCH(MAX(COUNTIF('OG Hospitalisation Details'!G2052:G4394,{"tier - 1","tier - 2","tier - 3"})),COUNTIF('OG Hospitalisation Details'!G2052:G4394,{"tier - 1","tier - 2","tier - 3"}),0))</f>
        <v>tier - 1</v>
      </c>
      <c r="J291" s="7" t="str" cm="1">
        <f t="array" ref="J291">INDEX({"tier - 1","tier - 2","tier - 3"},MATCH(MAX(COUNTIF('OG Hospitalisation Details'!H2052:H4394,{"tier - 1","tier - 2","tier - 3"})),COUNTIF('OG Hospitalisation Details'!H2052:H4394,{"tier - 1","tier - 2","tier - 3"}),0))</f>
        <v>tier - 2</v>
      </c>
      <c r="K291" s="7" t="str">
        <f>IF('OG Hospitalisation Details'!I2052="?","Unknown",'OG Hospitalisation Details'!I2052)</f>
        <v>R1012</v>
      </c>
      <c r="L291" s="14">
        <f t="shared" si="14"/>
        <v>47</v>
      </c>
    </row>
    <row r="292" spans="1:12" x14ac:dyDescent="0.25">
      <c r="A292" s="7" t="s">
        <v>2082</v>
      </c>
      <c r="B292" s="7">
        <f t="shared" si="12"/>
        <v>290</v>
      </c>
      <c r="C292" s="7">
        <f>IF('OG Hospitalisation Details'!B2051="?",ROUND(AVERAGE('OG Hospitalisation Details'!$B$2:$B$2344),0),'OG Hospitalisation Details'!B2051)</f>
        <v>1994</v>
      </c>
      <c r="D292" s="7" t="str">
        <f>IF('OG Hospitalisation Details'!C2051="?","Sep",'OG Hospitalisation Details'!C2051)</f>
        <v>Sep</v>
      </c>
      <c r="E292" s="7">
        <v>8</v>
      </c>
      <c r="F292" s="13">
        <f t="shared" si="13"/>
        <v>34585</v>
      </c>
      <c r="G292" s="7">
        <v>0</v>
      </c>
      <c r="H292" s="16">
        <v>32222.81</v>
      </c>
      <c r="I292" s="7" t="str" cm="1">
        <f t="array" ref="I292">INDEX({"tier - 1","tier - 2","tier - 3"},MATCH(MAX(COUNTIF('OG Hospitalisation Details'!G2051:G4393,{"tier - 1","tier - 2","tier - 3"})),COUNTIF('OG Hospitalisation Details'!G2051:G4393,{"tier - 1","tier - 2","tier - 3"}),0))</f>
        <v>tier - 1</v>
      </c>
      <c r="J292" s="7" t="str" cm="1">
        <f t="array" ref="J292">INDEX({"tier - 1","tier - 2","tier - 3"},MATCH(MAX(COUNTIF('OG Hospitalisation Details'!H2051:H4393,{"tier - 1","tier - 2","tier - 3"})),COUNTIF('OG Hospitalisation Details'!H2051:H4393,{"tier - 1","tier - 2","tier - 3"}),0))</f>
        <v>tier - 2</v>
      </c>
      <c r="K292" s="7" t="str">
        <f>IF('OG Hospitalisation Details'!I2051="?","Unknown",'OG Hospitalisation Details'!I2051)</f>
        <v>R1011</v>
      </c>
      <c r="L292" s="14">
        <f t="shared" si="14"/>
        <v>28</v>
      </c>
    </row>
    <row r="293" spans="1:12" x14ac:dyDescent="0.25">
      <c r="A293" s="7" t="s">
        <v>2081</v>
      </c>
      <c r="B293" s="7">
        <f t="shared" si="12"/>
        <v>291</v>
      </c>
      <c r="C293" s="7">
        <f>IF('OG Hospitalisation Details'!B2050="?",ROUND(AVERAGE('OG Hospitalisation Details'!$B$2:$B$2344),0),'OG Hospitalisation Details'!B2050)</f>
        <v>1969</v>
      </c>
      <c r="D293" s="7" t="str">
        <f>IF('OG Hospitalisation Details'!C2050="?","Sep",'OG Hospitalisation Details'!C2050)</f>
        <v>Sep</v>
      </c>
      <c r="E293" s="7">
        <v>11</v>
      </c>
      <c r="F293" s="13">
        <f t="shared" si="13"/>
        <v>25457</v>
      </c>
      <c r="G293" s="7">
        <v>0</v>
      </c>
      <c r="H293" s="16">
        <v>32192.76</v>
      </c>
      <c r="I293" s="7" t="str" cm="1">
        <f t="array" ref="I293">INDEX({"tier - 1","tier - 2","tier - 3"},MATCH(MAX(COUNTIF('OG Hospitalisation Details'!G2050:G4392,{"tier - 1","tier - 2","tier - 3"})),COUNTIF('OG Hospitalisation Details'!G2050:G4392,{"tier - 1","tier - 2","tier - 3"}),0))</f>
        <v>tier - 1</v>
      </c>
      <c r="J293" s="7" t="str" cm="1">
        <f t="array" ref="J293">INDEX({"tier - 1","tier - 2","tier - 3"},MATCH(MAX(COUNTIF('OG Hospitalisation Details'!H2050:H4392,{"tier - 1","tier - 2","tier - 3"})),COUNTIF('OG Hospitalisation Details'!H2050:H4392,{"tier - 1","tier - 2","tier - 3"}),0))</f>
        <v>tier - 2</v>
      </c>
      <c r="K293" s="7" t="str">
        <f>IF('OG Hospitalisation Details'!I2050="?","Unknown",'OG Hospitalisation Details'!I2050)</f>
        <v>R1011</v>
      </c>
      <c r="L293" s="14">
        <f t="shared" si="14"/>
        <v>53</v>
      </c>
    </row>
    <row r="294" spans="1:12" x14ac:dyDescent="0.25">
      <c r="A294" s="7" t="s">
        <v>2080</v>
      </c>
      <c r="B294" s="7">
        <f t="shared" si="12"/>
        <v>292</v>
      </c>
      <c r="C294" s="7">
        <f>IF('OG Hospitalisation Details'!B2049="?",ROUND(AVERAGE('OG Hospitalisation Details'!$B$2:$B$2344),0),'OG Hospitalisation Details'!B2049)</f>
        <v>1978</v>
      </c>
      <c r="D294" s="7" t="str">
        <f>IF('OG Hospitalisation Details'!C2049="?","Sep",'OG Hospitalisation Details'!C2049)</f>
        <v>Nov</v>
      </c>
      <c r="E294" s="7">
        <v>10</v>
      </c>
      <c r="F294" s="13">
        <f t="shared" si="13"/>
        <v>28804</v>
      </c>
      <c r="G294" s="7">
        <v>2</v>
      </c>
      <c r="H294" s="16">
        <v>32108.66</v>
      </c>
      <c r="I294" s="7" t="str" cm="1">
        <f t="array" ref="I294">INDEX({"tier - 1","tier - 2","tier - 3"},MATCH(MAX(COUNTIF('OG Hospitalisation Details'!G2049:G4391,{"tier - 1","tier - 2","tier - 3"})),COUNTIF('OG Hospitalisation Details'!G2049:G4391,{"tier - 1","tier - 2","tier - 3"}),0))</f>
        <v>tier - 1</v>
      </c>
      <c r="J294" s="7" t="str" cm="1">
        <f t="array" ref="J294">INDEX({"tier - 1","tier - 2","tier - 3"},MATCH(MAX(COUNTIF('OG Hospitalisation Details'!H2049:H4391,{"tier - 1","tier - 2","tier - 3"})),COUNTIF('OG Hospitalisation Details'!H2049:H4391,{"tier - 1","tier - 2","tier - 3"}),0))</f>
        <v>tier - 2</v>
      </c>
      <c r="K294" s="7" t="str">
        <f>IF('OG Hospitalisation Details'!I2049="?","Unknown",'OG Hospitalisation Details'!I2049)</f>
        <v>R1017</v>
      </c>
      <c r="L294" s="14">
        <f t="shared" si="14"/>
        <v>44</v>
      </c>
    </row>
    <row r="295" spans="1:12" x14ac:dyDescent="0.25">
      <c r="A295" s="7" t="s">
        <v>2079</v>
      </c>
      <c r="B295" s="7">
        <f t="shared" si="12"/>
        <v>293</v>
      </c>
      <c r="C295" s="7">
        <f>IF('OG Hospitalisation Details'!B2048="?",ROUND(AVERAGE('OG Hospitalisation Details'!$B$2:$B$2344),0),'OG Hospitalisation Details'!B2048)</f>
        <v>1993</v>
      </c>
      <c r="D295" s="7" t="str">
        <f>IF('OG Hospitalisation Details'!C2048="?","Sep",'OG Hospitalisation Details'!C2048)</f>
        <v>Sep</v>
      </c>
      <c r="E295" s="7">
        <v>13</v>
      </c>
      <c r="F295" s="13">
        <f t="shared" si="13"/>
        <v>34225</v>
      </c>
      <c r="G295" s="7">
        <v>0</v>
      </c>
      <c r="H295" s="16">
        <v>32086.21</v>
      </c>
      <c r="I295" s="7" t="str" cm="1">
        <f t="array" ref="I295">INDEX({"tier - 1","tier - 2","tier - 3"},MATCH(MAX(COUNTIF('OG Hospitalisation Details'!G2048:G4390,{"tier - 1","tier - 2","tier - 3"})),COUNTIF('OG Hospitalisation Details'!G2048:G4390,{"tier - 1","tier - 2","tier - 3"}),0))</f>
        <v>tier - 1</v>
      </c>
      <c r="J295" s="7" t="str" cm="1">
        <f t="array" ref="J295">INDEX({"tier - 1","tier - 2","tier - 3"},MATCH(MAX(COUNTIF('OG Hospitalisation Details'!H2048:H4390,{"tier - 1","tier - 2","tier - 3"})),COUNTIF('OG Hospitalisation Details'!H2048:H4390,{"tier - 1","tier - 2","tier - 3"}),0))</f>
        <v>tier - 2</v>
      </c>
      <c r="K295" s="7" t="str">
        <f>IF('OG Hospitalisation Details'!I2048="?","Unknown",'OG Hospitalisation Details'!I2048)</f>
        <v>R1011</v>
      </c>
      <c r="L295" s="14">
        <f t="shared" si="14"/>
        <v>29</v>
      </c>
    </row>
    <row r="296" spans="1:12" x14ac:dyDescent="0.25">
      <c r="A296" s="7" t="s">
        <v>31</v>
      </c>
      <c r="B296" s="7"/>
      <c r="C296" s="7">
        <f>IF('OG Hospitalisation Details'!B296="?",ROUND(AVERAGE('OG Hospitalisation Details'!$B$2:$B$2344),0),'OG Hospitalisation Details'!B296)</f>
        <v>1999</v>
      </c>
      <c r="D296" s="7" t="str">
        <f>IF('OG Hospitalisation Details'!C296="?","Sep",'OG Hospitalisation Details'!C296)</f>
        <v>Jun</v>
      </c>
      <c r="E296" s="7">
        <v>9</v>
      </c>
      <c r="F296" s="13">
        <f t="shared" si="13"/>
        <v>36320</v>
      </c>
      <c r="G296" s="7">
        <v>1</v>
      </c>
      <c r="H296" s="16">
        <v>2775.19</v>
      </c>
      <c r="I296" s="7" t="str" cm="1">
        <f t="array" ref="I296">INDEX({"tier - 1","tier - 2","tier - 3"},MATCH(MAX(COUNTIF('OG Hospitalisation Details'!G296:G2638,{"tier - 1","tier - 2","tier - 3"})),COUNTIF('OG Hospitalisation Details'!G296:G2638,{"tier - 1","tier - 2","tier - 3"}),0))</f>
        <v>tier - 2</v>
      </c>
      <c r="J296" s="7" t="str" cm="1">
        <f t="array" ref="J296">INDEX({"tier - 1","tier - 2","tier - 3"},MATCH(MAX(COUNTIF('OG Hospitalisation Details'!H296:H2638,{"tier - 1","tier - 2","tier - 3"})),COUNTIF('OG Hospitalisation Details'!H296:H2638,{"tier - 1","tier - 2","tier - 3"}),0))</f>
        <v>tier - 3</v>
      </c>
      <c r="K296" s="7" t="str">
        <f>IF('OG Hospitalisation Details'!I296="?","Unknown",'OG Hospitalisation Details'!I296)</f>
        <v>R1012</v>
      </c>
      <c r="L296" s="14">
        <f t="shared" si="14"/>
        <v>23</v>
      </c>
    </row>
    <row r="297" spans="1:12" x14ac:dyDescent="0.25">
      <c r="A297" s="7" t="s">
        <v>2078</v>
      </c>
      <c r="B297" s="7">
        <f t="shared" ref="B297:B360" si="15">VALUE(SUBSTITUTE(A297,"Id",""))</f>
        <v>294</v>
      </c>
      <c r="C297" s="7">
        <f>IF('OG Hospitalisation Details'!B2047="?",ROUND(AVERAGE('OG Hospitalisation Details'!$B$2:$B$2344),0),'OG Hospitalisation Details'!B2047)</f>
        <v>1972</v>
      </c>
      <c r="D297" s="7" t="str">
        <f>IF('OG Hospitalisation Details'!C2047="?","Sep",'OG Hospitalisation Details'!C2047)</f>
        <v>Sep</v>
      </c>
      <c r="E297" s="7">
        <v>21</v>
      </c>
      <c r="F297" s="13">
        <f t="shared" si="13"/>
        <v>26563</v>
      </c>
      <c r="G297" s="7">
        <v>0</v>
      </c>
      <c r="H297" s="16">
        <v>31980.89</v>
      </c>
      <c r="I297" s="7" t="str" cm="1">
        <f t="array" ref="I297">INDEX({"tier - 1","tier - 2","tier - 3"},MATCH(MAX(COUNTIF('OG Hospitalisation Details'!G2047:G4389,{"tier - 1","tier - 2","tier - 3"})),COUNTIF('OG Hospitalisation Details'!G2047:G4389,{"tier - 1","tier - 2","tier - 3"}),0))</f>
        <v>tier - 1</v>
      </c>
      <c r="J297" s="7" t="str" cm="1">
        <f t="array" ref="J297">INDEX({"tier - 1","tier - 2","tier - 3"},MATCH(MAX(COUNTIF('OG Hospitalisation Details'!H2047:H4389,{"tier - 1","tier - 2","tier - 3"})),COUNTIF('OG Hospitalisation Details'!H2047:H4389,{"tier - 1","tier - 2","tier - 3"}),0))</f>
        <v>tier - 2</v>
      </c>
      <c r="K297" s="7" t="str">
        <f>IF('OG Hospitalisation Details'!I2047="?","Unknown",'OG Hospitalisation Details'!I2047)</f>
        <v>R1011</v>
      </c>
      <c r="L297" s="14">
        <f t="shared" si="14"/>
        <v>50</v>
      </c>
    </row>
    <row r="298" spans="1:12" x14ac:dyDescent="0.25">
      <c r="A298" s="7" t="s">
        <v>2077</v>
      </c>
      <c r="B298" s="7">
        <f t="shared" si="15"/>
        <v>295</v>
      </c>
      <c r="C298" s="7">
        <f>IF('OG Hospitalisation Details'!B2046="?",ROUND(AVERAGE('OG Hospitalisation Details'!$B$2:$B$2344),0),'OG Hospitalisation Details'!B2046)</f>
        <v>1975</v>
      </c>
      <c r="D298" s="7" t="str">
        <f>IF('OG Hospitalisation Details'!C2046="?","Sep",'OG Hospitalisation Details'!C2046)</f>
        <v>Sep</v>
      </c>
      <c r="E298" s="7">
        <v>25</v>
      </c>
      <c r="F298" s="13">
        <f t="shared" si="13"/>
        <v>27662</v>
      </c>
      <c r="G298" s="7">
        <v>1</v>
      </c>
      <c r="H298" s="16">
        <v>31897.1</v>
      </c>
      <c r="I298" s="7" t="str" cm="1">
        <f t="array" ref="I298">INDEX({"tier - 1","tier - 2","tier - 3"},MATCH(MAX(COUNTIF('OG Hospitalisation Details'!G2046:G4388,{"tier - 1","tier - 2","tier - 3"})),COUNTIF('OG Hospitalisation Details'!G2046:G4388,{"tier - 1","tier - 2","tier - 3"}),0))</f>
        <v>tier - 1</v>
      </c>
      <c r="J298" s="7" t="str" cm="1">
        <f t="array" ref="J298">INDEX({"tier - 1","tier - 2","tier - 3"},MATCH(MAX(COUNTIF('OG Hospitalisation Details'!H2046:H4388,{"tier - 1","tier - 2","tier - 3"})),COUNTIF('OG Hospitalisation Details'!H2046:H4388,{"tier - 1","tier - 2","tier - 3"}),0))</f>
        <v>tier - 3</v>
      </c>
      <c r="K298" s="7" t="str">
        <f>IF('OG Hospitalisation Details'!I2046="?","Unknown",'OG Hospitalisation Details'!I2046)</f>
        <v>R1011</v>
      </c>
      <c r="L298" s="14">
        <f t="shared" si="14"/>
        <v>47</v>
      </c>
    </row>
    <row r="299" spans="1:12" x14ac:dyDescent="0.25">
      <c r="A299" s="7" t="s">
        <v>2076</v>
      </c>
      <c r="B299" s="7">
        <f t="shared" si="15"/>
        <v>296</v>
      </c>
      <c r="C299" s="7">
        <f>IF('OG Hospitalisation Details'!B2045="?",ROUND(AVERAGE('OG Hospitalisation Details'!$B$2:$B$2344),0),'OG Hospitalisation Details'!B2045)</f>
        <v>1984</v>
      </c>
      <c r="D299" s="7" t="str">
        <f>IF('OG Hospitalisation Details'!C2045="?","Sep",'OG Hospitalisation Details'!C2045)</f>
        <v>Sep</v>
      </c>
      <c r="E299" s="7">
        <v>10</v>
      </c>
      <c r="F299" s="13">
        <f t="shared" si="13"/>
        <v>30935</v>
      </c>
      <c r="G299" s="7">
        <v>3</v>
      </c>
      <c r="H299" s="16">
        <v>31743.919999999998</v>
      </c>
      <c r="I299" s="7" t="str" cm="1">
        <f t="array" ref="I299">INDEX({"tier - 1","tier - 2","tier - 3"},MATCH(MAX(COUNTIF('OG Hospitalisation Details'!G2045:G4387,{"tier - 1","tier - 2","tier - 3"})),COUNTIF('OG Hospitalisation Details'!G2045:G4387,{"tier - 1","tier - 2","tier - 3"}),0))</f>
        <v>tier - 1</v>
      </c>
      <c r="J299" s="7" t="str" cm="1">
        <f t="array" ref="J299">INDEX({"tier - 1","tier - 2","tier - 3"},MATCH(MAX(COUNTIF('OG Hospitalisation Details'!H2045:H4387,{"tier - 1","tier - 2","tier - 3"})),COUNTIF('OG Hospitalisation Details'!H2045:H4387,{"tier - 1","tier - 2","tier - 3"}),0))</f>
        <v>tier - 3</v>
      </c>
      <c r="K299" s="7" t="str">
        <f>IF('OG Hospitalisation Details'!I2045="?","Unknown",'OG Hospitalisation Details'!I2045)</f>
        <v>R1011</v>
      </c>
      <c r="L299" s="14">
        <f t="shared" si="14"/>
        <v>38</v>
      </c>
    </row>
    <row r="300" spans="1:12" x14ac:dyDescent="0.25">
      <c r="A300" s="7" t="s">
        <v>2075</v>
      </c>
      <c r="B300" s="7">
        <f t="shared" si="15"/>
        <v>297</v>
      </c>
      <c r="C300" s="7">
        <f>IF('OG Hospitalisation Details'!B2044="?",ROUND(AVERAGE('OG Hospitalisation Details'!$B$2:$B$2344),0),'OG Hospitalisation Details'!B2044)</f>
        <v>1977</v>
      </c>
      <c r="D300" s="7" t="str">
        <f>IF('OG Hospitalisation Details'!C2044="?","Sep",'OG Hospitalisation Details'!C2044)</f>
        <v>Oct</v>
      </c>
      <c r="E300" s="7">
        <v>14</v>
      </c>
      <c r="F300" s="13">
        <f t="shared" si="13"/>
        <v>28412</v>
      </c>
      <c r="G300" s="7">
        <v>2</v>
      </c>
      <c r="H300" s="16">
        <v>31736.7</v>
      </c>
      <c r="I300" s="7" t="str" cm="1">
        <f t="array" ref="I300">INDEX({"tier - 1","tier - 2","tier - 3"},MATCH(MAX(COUNTIF('OG Hospitalisation Details'!G2044:G4386,{"tier - 1","tier - 2","tier - 3"})),COUNTIF('OG Hospitalisation Details'!G2044:G4386,{"tier - 1","tier - 2","tier - 3"}),0))</f>
        <v>tier - 1</v>
      </c>
      <c r="J300" s="7" t="str" cm="1">
        <f t="array" ref="J300">INDEX({"tier - 1","tier - 2","tier - 3"},MATCH(MAX(COUNTIF('OG Hospitalisation Details'!H2044:H4386,{"tier - 1","tier - 2","tier - 3"})),COUNTIF('OG Hospitalisation Details'!H2044:H4386,{"tier - 1","tier - 2","tier - 3"}),0))</f>
        <v>tier - 2</v>
      </c>
      <c r="K300" s="7" t="str">
        <f>IF('OG Hospitalisation Details'!I2044="?","Unknown",'OG Hospitalisation Details'!I2044)</f>
        <v>R1012</v>
      </c>
      <c r="L300" s="14">
        <f t="shared" si="14"/>
        <v>45</v>
      </c>
    </row>
    <row r="301" spans="1:12" x14ac:dyDescent="0.25">
      <c r="A301" s="7" t="s">
        <v>2074</v>
      </c>
      <c r="B301" s="7">
        <f t="shared" si="15"/>
        <v>298</v>
      </c>
      <c r="C301" s="7">
        <f>IF('OG Hospitalisation Details'!B2043="?",ROUND(AVERAGE('OG Hospitalisation Details'!$B$2:$B$2344),0),'OG Hospitalisation Details'!B2043)</f>
        <v>1960</v>
      </c>
      <c r="D301" s="7" t="str">
        <f>IF('OG Hospitalisation Details'!C2043="?","Sep",'OG Hospitalisation Details'!C2043)</f>
        <v>Dec</v>
      </c>
      <c r="E301" s="7">
        <v>13</v>
      </c>
      <c r="F301" s="13">
        <f t="shared" si="13"/>
        <v>22263</v>
      </c>
      <c r="G301" s="7">
        <v>1</v>
      </c>
      <c r="H301" s="16">
        <v>31620</v>
      </c>
      <c r="I301" s="7" t="str" cm="1">
        <f t="array" ref="I301">INDEX({"tier - 1","tier - 2","tier - 3"},MATCH(MAX(COUNTIF('OG Hospitalisation Details'!G2043:G4385,{"tier - 1","tier - 2","tier - 3"})),COUNTIF('OG Hospitalisation Details'!G2043:G4385,{"tier - 1","tier - 2","tier - 3"}),0))</f>
        <v>tier - 1</v>
      </c>
      <c r="J301" s="7" t="str" cm="1">
        <f t="array" ref="J301">INDEX({"tier - 1","tier - 2","tier - 3"},MATCH(MAX(COUNTIF('OG Hospitalisation Details'!H2043:H4385,{"tier - 1","tier - 2","tier - 3"})),COUNTIF('OG Hospitalisation Details'!H2043:H4385,{"tier - 1","tier - 2","tier - 3"}),0))</f>
        <v>tier - 2</v>
      </c>
      <c r="K301" s="7" t="str">
        <f>IF('OG Hospitalisation Details'!I2043="?","Unknown",'OG Hospitalisation Details'!I2043)</f>
        <v>R1024</v>
      </c>
      <c r="L301" s="14">
        <f t="shared" si="14"/>
        <v>62</v>
      </c>
    </row>
    <row r="302" spans="1:12" x14ac:dyDescent="0.25">
      <c r="A302" s="7" t="s">
        <v>2073</v>
      </c>
      <c r="B302" s="7">
        <f t="shared" si="15"/>
        <v>299</v>
      </c>
      <c r="C302" s="7">
        <f>IF('OG Hospitalisation Details'!B2042="?",ROUND(AVERAGE('OG Hospitalisation Details'!$B$2:$B$2344),0),'OG Hospitalisation Details'!B2042)</f>
        <v>1975</v>
      </c>
      <c r="D302" s="7" t="str">
        <f>IF('OG Hospitalisation Details'!C2042="?","Sep",'OG Hospitalisation Details'!C2042)</f>
        <v>Oct</v>
      </c>
      <c r="E302" s="7">
        <v>29</v>
      </c>
      <c r="F302" s="13">
        <f t="shared" si="13"/>
        <v>27696</v>
      </c>
      <c r="G302" s="7">
        <v>1</v>
      </c>
      <c r="H302" s="16">
        <v>31591.82</v>
      </c>
      <c r="I302" s="7" t="str" cm="1">
        <f t="array" ref="I302">INDEX({"tier - 1","tier - 2","tier - 3"},MATCH(MAX(COUNTIF('OG Hospitalisation Details'!G2042:G4384,{"tier - 1","tier - 2","tier - 3"})),COUNTIF('OG Hospitalisation Details'!G2042:G4384,{"tier - 1","tier - 2","tier - 3"}),0))</f>
        <v>tier - 1</v>
      </c>
      <c r="J302" s="7" t="str" cm="1">
        <f t="array" ref="J302">INDEX({"tier - 1","tier - 2","tier - 3"},MATCH(MAX(COUNTIF('OG Hospitalisation Details'!H2042:H4384,{"tier - 1","tier - 2","tier - 3"})),COUNTIF('OG Hospitalisation Details'!H2042:H4384,{"tier - 1","tier - 2","tier - 3"}),0))</f>
        <v>tier - 2</v>
      </c>
      <c r="K302" s="7" t="str">
        <f>IF('OG Hospitalisation Details'!I2042="?","Unknown",'OG Hospitalisation Details'!I2042)</f>
        <v>R1011</v>
      </c>
      <c r="L302" s="14">
        <f t="shared" si="14"/>
        <v>47</v>
      </c>
    </row>
    <row r="303" spans="1:12" x14ac:dyDescent="0.25">
      <c r="A303" s="7" t="s">
        <v>2072</v>
      </c>
      <c r="B303" s="7">
        <f t="shared" si="15"/>
        <v>300</v>
      </c>
      <c r="C303" s="7">
        <f>IF('OG Hospitalisation Details'!B2041="?",ROUND(AVERAGE('OG Hospitalisation Details'!$B$2:$B$2344),0),'OG Hospitalisation Details'!B2041)</f>
        <v>1974</v>
      </c>
      <c r="D303" s="7" t="str">
        <f>IF('OG Hospitalisation Details'!C2041="?","Sep",'OG Hospitalisation Details'!C2041)</f>
        <v>Oct</v>
      </c>
      <c r="E303" s="7">
        <v>8</v>
      </c>
      <c r="F303" s="13">
        <f t="shared" si="13"/>
        <v>27310</v>
      </c>
      <c r="G303" s="7">
        <v>0</v>
      </c>
      <c r="H303" s="16">
        <v>31368.81</v>
      </c>
      <c r="I303" s="7" t="str" cm="1">
        <f t="array" ref="I303">INDEX({"tier - 1","tier - 2","tier - 3"},MATCH(MAX(COUNTIF('OG Hospitalisation Details'!G2041:G4383,{"tier - 1","tier - 2","tier - 3"})),COUNTIF('OG Hospitalisation Details'!G2041:G4383,{"tier - 1","tier - 2","tier - 3"}),0))</f>
        <v>tier - 1</v>
      </c>
      <c r="J303" s="7" t="str" cm="1">
        <f t="array" ref="J303">INDEX({"tier - 1","tier - 2","tier - 3"},MATCH(MAX(COUNTIF('OG Hospitalisation Details'!H2041:H4383,{"tier - 1","tier - 2","tier - 3"})),COUNTIF('OG Hospitalisation Details'!H2041:H4383,{"tier - 1","tier - 2","tier - 3"}),0))</f>
        <v>tier - 3</v>
      </c>
      <c r="K303" s="7" t="str">
        <f>IF('OG Hospitalisation Details'!I2041="?","Unknown",'OG Hospitalisation Details'!I2041)</f>
        <v>R1011</v>
      </c>
      <c r="L303" s="14">
        <f t="shared" si="14"/>
        <v>48</v>
      </c>
    </row>
    <row r="304" spans="1:12" x14ac:dyDescent="0.25">
      <c r="A304" s="7" t="s">
        <v>2071</v>
      </c>
      <c r="B304" s="7">
        <f t="shared" si="15"/>
        <v>301</v>
      </c>
      <c r="C304" s="7">
        <f>IF('OG Hospitalisation Details'!B2040="?",ROUND(AVERAGE('OG Hospitalisation Details'!$B$2:$B$2344),0),'OG Hospitalisation Details'!B2040)</f>
        <v>1995</v>
      </c>
      <c r="D304" s="7" t="str">
        <f>IF('OG Hospitalisation Details'!C2040="?","Sep",'OG Hospitalisation Details'!C2040)</f>
        <v>Sep</v>
      </c>
      <c r="E304" s="7">
        <v>27</v>
      </c>
      <c r="F304" s="13">
        <f t="shared" si="13"/>
        <v>34969</v>
      </c>
      <c r="G304" s="7">
        <v>0</v>
      </c>
      <c r="H304" s="16">
        <v>31328.27</v>
      </c>
      <c r="I304" s="7" t="str" cm="1">
        <f t="array" ref="I304">INDEX({"tier - 1","tier - 2","tier - 3"},MATCH(MAX(COUNTIF('OG Hospitalisation Details'!G2040:G4382,{"tier - 1","tier - 2","tier - 3"})),COUNTIF('OG Hospitalisation Details'!G2040:G4382,{"tier - 1","tier - 2","tier - 3"}),0))</f>
        <v>tier - 1</v>
      </c>
      <c r="J304" s="7" t="str" cm="1">
        <f t="array" ref="J304">INDEX({"tier - 1","tier - 2","tier - 3"},MATCH(MAX(COUNTIF('OG Hospitalisation Details'!H2040:H4382,{"tier - 1","tier - 2","tier - 3"})),COUNTIF('OG Hospitalisation Details'!H2040:H4382,{"tier - 1","tier - 2","tier - 3"}),0))</f>
        <v>tier - 2</v>
      </c>
      <c r="K304" s="7" t="str">
        <f>IF('OG Hospitalisation Details'!I2040="?","Unknown",'OG Hospitalisation Details'!I2040)</f>
        <v>R1011</v>
      </c>
      <c r="L304" s="14">
        <f t="shared" si="14"/>
        <v>27</v>
      </c>
    </row>
    <row r="305" spans="1:12" x14ac:dyDescent="0.25">
      <c r="A305" s="7" t="s">
        <v>2070</v>
      </c>
      <c r="B305" s="7">
        <f t="shared" si="15"/>
        <v>302</v>
      </c>
      <c r="C305" s="7">
        <f>IF('OG Hospitalisation Details'!B2039="?",ROUND(AVERAGE('OG Hospitalisation Details'!$B$2:$B$2344),0),'OG Hospitalisation Details'!B2039)</f>
        <v>1968</v>
      </c>
      <c r="D305" s="7" t="str">
        <f>IF('OG Hospitalisation Details'!C2039="?","Sep",'OG Hospitalisation Details'!C2039)</f>
        <v>Jul</v>
      </c>
      <c r="E305" s="7">
        <v>9</v>
      </c>
      <c r="F305" s="13">
        <f t="shared" si="13"/>
        <v>25028</v>
      </c>
      <c r="G305" s="7">
        <v>0</v>
      </c>
      <c r="H305" s="16">
        <v>31322.53</v>
      </c>
      <c r="I305" s="7" t="str" cm="1">
        <f t="array" ref="I305">INDEX({"tier - 1","tier - 2","tier - 3"},MATCH(MAX(COUNTIF('OG Hospitalisation Details'!G2039:G4381,{"tier - 1","tier - 2","tier - 3"})),COUNTIF('OG Hospitalisation Details'!G2039:G4381,{"tier - 1","tier - 2","tier - 3"}),0))</f>
        <v>tier - 1</v>
      </c>
      <c r="J305" s="7" t="str" cm="1">
        <f t="array" ref="J305">INDEX({"tier - 1","tier - 2","tier - 3"},MATCH(MAX(COUNTIF('OG Hospitalisation Details'!H2039:H4381,{"tier - 1","tier - 2","tier - 3"})),COUNTIF('OG Hospitalisation Details'!H2039:H4381,{"tier - 1","tier - 2","tier - 3"}),0))</f>
        <v>tier - 2</v>
      </c>
      <c r="K305" s="7" t="str">
        <f>IF('OG Hospitalisation Details'!I2039="?","Unknown",'OG Hospitalisation Details'!I2039)</f>
        <v>R1011</v>
      </c>
      <c r="L305" s="14">
        <f t="shared" si="14"/>
        <v>54</v>
      </c>
    </row>
    <row r="306" spans="1:12" x14ac:dyDescent="0.25">
      <c r="A306" s="7" t="s">
        <v>2069</v>
      </c>
      <c r="B306" s="7">
        <f t="shared" si="15"/>
        <v>303</v>
      </c>
      <c r="C306" s="7">
        <f>IF('OG Hospitalisation Details'!B2038="?",ROUND(AVERAGE('OG Hospitalisation Details'!$B$2:$B$2344),0),'OG Hospitalisation Details'!B2038)</f>
        <v>2000</v>
      </c>
      <c r="D306" s="7" t="str">
        <f>IF('OG Hospitalisation Details'!C2038="?","Sep",'OG Hospitalisation Details'!C2038)</f>
        <v>Jul</v>
      </c>
      <c r="E306" s="7">
        <v>22</v>
      </c>
      <c r="F306" s="13">
        <f t="shared" si="13"/>
        <v>36729</v>
      </c>
      <c r="G306" s="7">
        <v>0</v>
      </c>
      <c r="H306" s="16">
        <v>31234.560000000001</v>
      </c>
      <c r="I306" s="7" t="str" cm="1">
        <f t="array" ref="I306">INDEX({"tier - 1","tier - 2","tier - 3"},MATCH(MAX(COUNTIF('OG Hospitalisation Details'!G2038:G4380,{"tier - 1","tier - 2","tier - 3"})),COUNTIF('OG Hospitalisation Details'!G2038:G4380,{"tier - 1","tier - 2","tier - 3"}),0))</f>
        <v>tier - 1</v>
      </c>
      <c r="J306" s="7" t="str" cm="1">
        <f t="array" ref="J306">INDEX({"tier - 1","tier - 2","tier - 3"},MATCH(MAX(COUNTIF('OG Hospitalisation Details'!H2038:H4380,{"tier - 1","tier - 2","tier - 3"})),COUNTIF('OG Hospitalisation Details'!H2038:H4380,{"tier - 1","tier - 2","tier - 3"}),0))</f>
        <v>tier - 2</v>
      </c>
      <c r="K306" s="7" t="str">
        <f>IF('OG Hospitalisation Details'!I2038="?","Unknown",'OG Hospitalisation Details'!I2038)</f>
        <v>R1011</v>
      </c>
      <c r="L306" s="14">
        <f t="shared" si="14"/>
        <v>22</v>
      </c>
    </row>
    <row r="307" spans="1:12" x14ac:dyDescent="0.25">
      <c r="A307" s="7" t="s">
        <v>2068</v>
      </c>
      <c r="B307" s="7">
        <f t="shared" si="15"/>
        <v>304</v>
      </c>
      <c r="C307" s="7">
        <f>IF('OG Hospitalisation Details'!B2037="?",ROUND(AVERAGE('OG Hospitalisation Details'!$B$2:$B$2344),0),'OG Hospitalisation Details'!B2037)</f>
        <v>2004</v>
      </c>
      <c r="D307" s="7" t="str">
        <f>IF('OG Hospitalisation Details'!C2037="?","Sep",'OG Hospitalisation Details'!C2037)</f>
        <v>Nov</v>
      </c>
      <c r="E307" s="7">
        <v>9</v>
      </c>
      <c r="F307" s="13">
        <f t="shared" si="13"/>
        <v>38300</v>
      </c>
      <c r="G307" s="7">
        <v>0</v>
      </c>
      <c r="H307" s="16">
        <v>31196.61</v>
      </c>
      <c r="I307" s="7" t="str" cm="1">
        <f t="array" ref="I307">INDEX({"tier - 1","tier - 2","tier - 3"},MATCH(MAX(COUNTIF('OG Hospitalisation Details'!G2037:G4379,{"tier - 1","tier - 2","tier - 3"})),COUNTIF('OG Hospitalisation Details'!G2037:G4379,{"tier - 1","tier - 2","tier - 3"}),0))</f>
        <v>tier - 1</v>
      </c>
      <c r="J307" s="7" t="str" cm="1">
        <f t="array" ref="J307">INDEX({"tier - 1","tier - 2","tier - 3"},MATCH(MAX(COUNTIF('OG Hospitalisation Details'!H2037:H4379,{"tier - 1","tier - 2","tier - 3"})),COUNTIF('OG Hospitalisation Details'!H2037:H4379,{"tier - 1","tier - 2","tier - 3"}),0))</f>
        <v>tier - 2</v>
      </c>
      <c r="K307" s="7" t="str">
        <f>IF('OG Hospitalisation Details'!I2037="?","Unknown",'OG Hospitalisation Details'!I2037)</f>
        <v>R1011</v>
      </c>
      <c r="L307" s="14">
        <f t="shared" si="14"/>
        <v>18</v>
      </c>
    </row>
    <row r="308" spans="1:12" x14ac:dyDescent="0.25">
      <c r="A308" s="7" t="s">
        <v>2067</v>
      </c>
      <c r="B308" s="7">
        <f t="shared" si="15"/>
        <v>305</v>
      </c>
      <c r="C308" s="7">
        <f>IF('OG Hospitalisation Details'!B2036="?",ROUND(AVERAGE('OG Hospitalisation Details'!$B$2:$B$2344),0),'OG Hospitalisation Details'!B2036)</f>
        <v>1961</v>
      </c>
      <c r="D308" s="7" t="str">
        <f>IF('OG Hospitalisation Details'!C2036="?","Sep",'OG Hospitalisation Details'!C2036)</f>
        <v>Sep</v>
      </c>
      <c r="E308" s="7">
        <v>9</v>
      </c>
      <c r="F308" s="13">
        <f t="shared" si="13"/>
        <v>22533</v>
      </c>
      <c r="G308" s="7">
        <v>3</v>
      </c>
      <c r="H308" s="16">
        <v>30942.19</v>
      </c>
      <c r="I308" s="7" t="str" cm="1">
        <f t="array" ref="I308">INDEX({"tier - 1","tier - 2","tier - 3"},MATCH(MAX(COUNTIF('OG Hospitalisation Details'!G2036:G4378,{"tier - 1","tier - 2","tier - 3"})),COUNTIF('OG Hospitalisation Details'!G2036:G4378,{"tier - 1","tier - 2","tier - 3"}),0))</f>
        <v>tier - 1</v>
      </c>
      <c r="J308" s="7" t="str" cm="1">
        <f t="array" ref="J308">INDEX({"tier - 1","tier - 2","tier - 3"},MATCH(MAX(COUNTIF('OG Hospitalisation Details'!H2036:H4378,{"tier - 1","tier - 2","tier - 3"})),COUNTIF('OG Hospitalisation Details'!H2036:H4378,{"tier - 1","tier - 2","tier - 3"}),0))</f>
        <v>tier - 2</v>
      </c>
      <c r="K308" s="7" t="str">
        <f>IF('OG Hospitalisation Details'!I2036="?","Unknown",'OG Hospitalisation Details'!I2036)</f>
        <v>R1013</v>
      </c>
      <c r="L308" s="14">
        <f t="shared" si="14"/>
        <v>61</v>
      </c>
    </row>
    <row r="309" spans="1:12" x14ac:dyDescent="0.25">
      <c r="A309" s="7" t="s">
        <v>2066</v>
      </c>
      <c r="B309" s="7">
        <f t="shared" si="15"/>
        <v>306</v>
      </c>
      <c r="C309" s="7">
        <f>IF('OG Hospitalisation Details'!B2035="?",ROUND(AVERAGE('OG Hospitalisation Details'!$B$2:$B$2344),0),'OG Hospitalisation Details'!B2035)</f>
        <v>1988</v>
      </c>
      <c r="D309" s="7" t="str">
        <f>IF('OG Hospitalisation Details'!C2035="?","Sep",'OG Hospitalisation Details'!C2035)</f>
        <v>Sep</v>
      </c>
      <c r="E309" s="7">
        <v>5</v>
      </c>
      <c r="F309" s="13">
        <f t="shared" si="13"/>
        <v>32391</v>
      </c>
      <c r="G309" s="7">
        <v>3</v>
      </c>
      <c r="H309" s="16">
        <v>30763.01</v>
      </c>
      <c r="I309" s="7" t="str" cm="1">
        <f t="array" ref="I309">INDEX({"tier - 1","tier - 2","tier - 3"},MATCH(MAX(COUNTIF('OG Hospitalisation Details'!G2035:G4377,{"tier - 1","tier - 2","tier - 3"})),COUNTIF('OG Hospitalisation Details'!G2035:G4377,{"tier - 1","tier - 2","tier - 3"}),0))</f>
        <v>tier - 1</v>
      </c>
      <c r="J309" s="7" t="str" cm="1">
        <f t="array" ref="J309">INDEX({"tier - 1","tier - 2","tier - 3"},MATCH(MAX(COUNTIF('OG Hospitalisation Details'!H2035:H4377,{"tier - 1","tier - 2","tier - 3"})),COUNTIF('OG Hospitalisation Details'!H2035:H4377,{"tier - 1","tier - 2","tier - 3"}),0))</f>
        <v>tier - 2</v>
      </c>
      <c r="K309" s="7" t="str">
        <f>IF('OG Hospitalisation Details'!I2035="?","Unknown",'OG Hospitalisation Details'!I2035)</f>
        <v>R1011</v>
      </c>
      <c r="L309" s="14">
        <f t="shared" si="14"/>
        <v>34</v>
      </c>
    </row>
    <row r="310" spans="1:12" x14ac:dyDescent="0.25">
      <c r="A310" s="7" t="s">
        <v>2065</v>
      </c>
      <c r="B310" s="7">
        <f t="shared" si="15"/>
        <v>307</v>
      </c>
      <c r="C310" s="7">
        <f>IF('OG Hospitalisation Details'!B2034="?",ROUND(AVERAGE('OG Hospitalisation Details'!$B$2:$B$2344),0),'OG Hospitalisation Details'!B2034)</f>
        <v>1983</v>
      </c>
      <c r="D310" s="7" t="str">
        <f>IF('OG Hospitalisation Details'!C2034="?","Sep",'OG Hospitalisation Details'!C2034)</f>
        <v>Dec</v>
      </c>
      <c r="E310" s="7">
        <v>21</v>
      </c>
      <c r="F310" s="13">
        <f t="shared" si="13"/>
        <v>30671</v>
      </c>
      <c r="G310" s="7">
        <v>3</v>
      </c>
      <c r="H310" s="16">
        <v>30724.44</v>
      </c>
      <c r="I310" s="7" t="str" cm="1">
        <f t="array" ref="I310">INDEX({"tier - 1","tier - 2","tier - 3"},MATCH(MAX(COUNTIF('OG Hospitalisation Details'!G2034:G4376,{"tier - 1","tier - 2","tier - 3"})),COUNTIF('OG Hospitalisation Details'!G2034:G4376,{"tier - 1","tier - 2","tier - 3"}),0))</f>
        <v>tier - 1</v>
      </c>
      <c r="J310" s="7" t="str" cm="1">
        <f t="array" ref="J310">INDEX({"tier - 1","tier - 2","tier - 3"},MATCH(MAX(COUNTIF('OG Hospitalisation Details'!H2034:H4376,{"tier - 1","tier - 2","tier - 3"})),COUNTIF('OG Hospitalisation Details'!H2034:H4376,{"tier - 1","tier - 2","tier - 3"}),0))</f>
        <v>tier - 2</v>
      </c>
      <c r="K310" s="7" t="str">
        <f>IF('OG Hospitalisation Details'!I2034="?","Unknown",'OG Hospitalisation Details'!I2034)</f>
        <v>R1011</v>
      </c>
      <c r="L310" s="14">
        <f t="shared" si="14"/>
        <v>39</v>
      </c>
    </row>
    <row r="311" spans="1:12" x14ac:dyDescent="0.25">
      <c r="A311" s="7" t="s">
        <v>2064</v>
      </c>
      <c r="B311" s="7">
        <f t="shared" si="15"/>
        <v>308</v>
      </c>
      <c r="C311" s="7">
        <f>IF('OG Hospitalisation Details'!B2033="?",ROUND(AVERAGE('OG Hospitalisation Details'!$B$2:$B$2344),0),'OG Hospitalisation Details'!B2033)</f>
        <v>1999</v>
      </c>
      <c r="D311" s="7" t="str">
        <f>IF('OG Hospitalisation Details'!C2033="?","Sep",'OG Hospitalisation Details'!C2033)</f>
        <v>Sep</v>
      </c>
      <c r="E311" s="7">
        <v>21</v>
      </c>
      <c r="F311" s="13">
        <f t="shared" si="13"/>
        <v>36424</v>
      </c>
      <c r="G311" s="7">
        <v>0</v>
      </c>
      <c r="H311" s="16">
        <v>30697.71</v>
      </c>
      <c r="I311" s="7" t="str" cm="1">
        <f t="array" ref="I311">INDEX({"tier - 1","tier - 2","tier - 3"},MATCH(MAX(COUNTIF('OG Hospitalisation Details'!G2033:G4375,{"tier - 1","tier - 2","tier - 3"})),COUNTIF('OG Hospitalisation Details'!G2033:G4375,{"tier - 1","tier - 2","tier - 3"}),0))</f>
        <v>tier - 1</v>
      </c>
      <c r="J311" s="7" t="str" cm="1">
        <f t="array" ref="J311">INDEX({"tier - 1","tier - 2","tier - 3"},MATCH(MAX(COUNTIF('OG Hospitalisation Details'!H2033:H4375,{"tier - 1","tier - 2","tier - 3"})),COUNTIF('OG Hospitalisation Details'!H2033:H4375,{"tier - 1","tier - 2","tier - 3"}),0))</f>
        <v>tier - 2</v>
      </c>
      <c r="K311" s="7" t="str">
        <f>IF('OG Hospitalisation Details'!I2033="?","Unknown",'OG Hospitalisation Details'!I2033)</f>
        <v>R1011</v>
      </c>
      <c r="L311" s="14">
        <f t="shared" si="14"/>
        <v>23</v>
      </c>
    </row>
    <row r="312" spans="1:12" x14ac:dyDescent="0.25">
      <c r="A312" s="7" t="s">
        <v>2063</v>
      </c>
      <c r="B312" s="7">
        <f t="shared" si="15"/>
        <v>309</v>
      </c>
      <c r="C312" s="7">
        <f>IF('OG Hospitalisation Details'!B2032="?",ROUND(AVERAGE('OG Hospitalisation Details'!$B$2:$B$2344),0),'OG Hospitalisation Details'!B2032)</f>
        <v>1970</v>
      </c>
      <c r="D312" s="7" t="str">
        <f>IF('OG Hospitalisation Details'!C2032="?","Sep",'OG Hospitalisation Details'!C2032)</f>
        <v>Nov</v>
      </c>
      <c r="E312" s="7">
        <v>11</v>
      </c>
      <c r="F312" s="13">
        <f t="shared" si="13"/>
        <v>25883</v>
      </c>
      <c r="G312" s="7">
        <v>0</v>
      </c>
      <c r="H312" s="16">
        <v>30625.65</v>
      </c>
      <c r="I312" s="7" t="str" cm="1">
        <f t="array" ref="I312">INDEX({"tier - 1","tier - 2","tier - 3"},MATCH(MAX(COUNTIF('OG Hospitalisation Details'!G2032:G4374,{"tier - 1","tier - 2","tier - 3"})),COUNTIF('OG Hospitalisation Details'!G2032:G4374,{"tier - 1","tier - 2","tier - 3"}),0))</f>
        <v>tier - 1</v>
      </c>
      <c r="J312" s="7" t="str" cm="1">
        <f t="array" ref="J312">INDEX({"tier - 1","tier - 2","tier - 3"},MATCH(MAX(COUNTIF('OG Hospitalisation Details'!H2032:H4374,{"tier - 1","tier - 2","tier - 3"})),COUNTIF('OG Hospitalisation Details'!H2032:H4374,{"tier - 1","tier - 2","tier - 3"}),0))</f>
        <v>tier - 2</v>
      </c>
      <c r="K312" s="7" t="str">
        <f>IF('OG Hospitalisation Details'!I2032="?","Unknown",'OG Hospitalisation Details'!I2032)</f>
        <v>R1011</v>
      </c>
      <c r="L312" s="14">
        <f t="shared" si="14"/>
        <v>52</v>
      </c>
    </row>
    <row r="313" spans="1:12" x14ac:dyDescent="0.25">
      <c r="A313" s="7" t="s">
        <v>2062</v>
      </c>
      <c r="B313" s="7">
        <f t="shared" si="15"/>
        <v>310</v>
      </c>
      <c r="C313" s="7">
        <f>IF('OG Hospitalisation Details'!B2031="?",ROUND(AVERAGE('OG Hospitalisation Details'!$B$2:$B$2344),0),'OG Hospitalisation Details'!B2031)</f>
        <v>1986</v>
      </c>
      <c r="D313" s="7" t="str">
        <f>IF('OG Hospitalisation Details'!C2031="?","Sep",'OG Hospitalisation Details'!C2031)</f>
        <v>Aug</v>
      </c>
      <c r="E313" s="7">
        <v>10</v>
      </c>
      <c r="F313" s="13">
        <f t="shared" si="13"/>
        <v>31634</v>
      </c>
      <c r="G313" s="7">
        <v>3</v>
      </c>
      <c r="H313" s="16">
        <v>30530.5</v>
      </c>
      <c r="I313" s="7" t="str" cm="1">
        <f t="array" ref="I313">INDEX({"tier - 1","tier - 2","tier - 3"},MATCH(MAX(COUNTIF('OG Hospitalisation Details'!G2031:G4373,{"tier - 1","tier - 2","tier - 3"})),COUNTIF('OG Hospitalisation Details'!G2031:G4373,{"tier - 1","tier - 2","tier - 3"}),0))</f>
        <v>tier - 1</v>
      </c>
      <c r="J313" s="7" t="str" cm="1">
        <f t="array" ref="J313">INDEX({"tier - 1","tier - 2","tier - 3"},MATCH(MAX(COUNTIF('OG Hospitalisation Details'!H2031:H4373,{"tier - 1","tier - 2","tier - 3"})),COUNTIF('OG Hospitalisation Details'!H2031:H4373,{"tier - 1","tier - 2","tier - 3"}),0))</f>
        <v>tier - 2</v>
      </c>
      <c r="K313" s="7" t="str">
        <f>IF('OG Hospitalisation Details'!I2031="?","Unknown",'OG Hospitalisation Details'!I2031)</f>
        <v>R1011</v>
      </c>
      <c r="L313" s="14">
        <f t="shared" si="14"/>
        <v>36</v>
      </c>
    </row>
    <row r="314" spans="1:12" x14ac:dyDescent="0.25">
      <c r="A314" s="7" t="s">
        <v>2061</v>
      </c>
      <c r="B314" s="7">
        <f t="shared" si="15"/>
        <v>311</v>
      </c>
      <c r="C314" s="7">
        <f>IF('OG Hospitalisation Details'!B2030="?",ROUND(AVERAGE('OG Hospitalisation Details'!$B$2:$B$2344),0),'OG Hospitalisation Details'!B2030)</f>
        <v>1983</v>
      </c>
      <c r="D314" s="7" t="str">
        <f>IF('OG Hospitalisation Details'!C2030="?","Sep",'OG Hospitalisation Details'!C2030)</f>
        <v>Sep</v>
      </c>
      <c r="E314" s="7">
        <v>3</v>
      </c>
      <c r="F314" s="13">
        <f t="shared" si="13"/>
        <v>30562</v>
      </c>
      <c r="G314" s="7">
        <v>3</v>
      </c>
      <c r="H314" s="16">
        <v>30457.37</v>
      </c>
      <c r="I314" s="7" t="str" cm="1">
        <f t="array" ref="I314">INDEX({"tier - 1","tier - 2","tier - 3"},MATCH(MAX(COUNTIF('OG Hospitalisation Details'!G2030:G4372,{"tier - 1","tier - 2","tier - 3"})),COUNTIF('OG Hospitalisation Details'!G2030:G4372,{"tier - 1","tier - 2","tier - 3"}),0))</f>
        <v>tier - 1</v>
      </c>
      <c r="J314" s="7" t="str" cm="1">
        <f t="array" ref="J314">INDEX({"tier - 1","tier - 2","tier - 3"},MATCH(MAX(COUNTIF('OG Hospitalisation Details'!H2030:H4372,{"tier - 1","tier - 2","tier - 3"})),COUNTIF('OG Hospitalisation Details'!H2030:H4372,{"tier - 1","tier - 2","tier - 3"}),0))</f>
        <v>tier - 2</v>
      </c>
      <c r="K314" s="7" t="str">
        <f>IF('OG Hospitalisation Details'!I2030="?","Unknown",'OG Hospitalisation Details'!I2030)</f>
        <v>R1012</v>
      </c>
      <c r="L314" s="14">
        <f t="shared" si="14"/>
        <v>39</v>
      </c>
    </row>
    <row r="315" spans="1:12" x14ac:dyDescent="0.25">
      <c r="A315" s="7" t="s">
        <v>2060</v>
      </c>
      <c r="B315" s="7">
        <f t="shared" si="15"/>
        <v>312</v>
      </c>
      <c r="C315" s="7">
        <f>IF('OG Hospitalisation Details'!B2029="?",ROUND(AVERAGE('OG Hospitalisation Details'!$B$2:$B$2344),0),'OG Hospitalisation Details'!B2029)</f>
        <v>1998</v>
      </c>
      <c r="D315" s="7" t="str">
        <f>IF('OG Hospitalisation Details'!C2029="?","Sep",'OG Hospitalisation Details'!C2029)</f>
        <v>Oct</v>
      </c>
      <c r="E315" s="7">
        <v>28</v>
      </c>
      <c r="F315" s="13">
        <f t="shared" si="13"/>
        <v>36096</v>
      </c>
      <c r="G315" s="7">
        <v>0</v>
      </c>
      <c r="H315" s="16">
        <v>30422.03</v>
      </c>
      <c r="I315" s="7" t="str" cm="1">
        <f t="array" ref="I315">INDEX({"tier - 1","tier - 2","tier - 3"},MATCH(MAX(COUNTIF('OG Hospitalisation Details'!G2029:G4371,{"tier - 1","tier - 2","tier - 3"})),COUNTIF('OG Hospitalisation Details'!G2029:G4371,{"tier - 1","tier - 2","tier - 3"}),0))</f>
        <v>tier - 1</v>
      </c>
      <c r="J315" s="7" t="str" cm="1">
        <f t="array" ref="J315">INDEX({"tier - 1","tier - 2","tier - 3"},MATCH(MAX(COUNTIF('OG Hospitalisation Details'!H2029:H4371,{"tier - 1","tier - 2","tier - 3"})),COUNTIF('OG Hospitalisation Details'!H2029:H4371,{"tier - 1","tier - 2","tier - 3"}),0))</f>
        <v>tier - 3</v>
      </c>
      <c r="K315" s="7" t="str">
        <f>IF('OG Hospitalisation Details'!I2029="?","Unknown",'OG Hospitalisation Details'!I2029)</f>
        <v>R1011</v>
      </c>
      <c r="L315" s="14">
        <f t="shared" si="14"/>
        <v>24</v>
      </c>
    </row>
    <row r="316" spans="1:12" x14ac:dyDescent="0.25">
      <c r="A316" s="7" t="s">
        <v>2059</v>
      </c>
      <c r="B316" s="7">
        <f t="shared" si="15"/>
        <v>313</v>
      </c>
      <c r="C316" s="7">
        <f>IF('OG Hospitalisation Details'!B2028="?",ROUND(AVERAGE('OG Hospitalisation Details'!$B$2:$B$2344),0),'OG Hospitalisation Details'!B2028)</f>
        <v>1976</v>
      </c>
      <c r="D316" s="7" t="str">
        <f>IF('OG Hospitalisation Details'!C2028="?","Sep",'OG Hospitalisation Details'!C2028)</f>
        <v>Sep</v>
      </c>
      <c r="E316" s="7">
        <v>3</v>
      </c>
      <c r="F316" s="13">
        <f t="shared" si="13"/>
        <v>28006</v>
      </c>
      <c r="G316" s="7">
        <v>2</v>
      </c>
      <c r="H316" s="16">
        <v>30409.53</v>
      </c>
      <c r="I316" s="7" t="str" cm="1">
        <f t="array" ref="I316">INDEX({"tier - 1","tier - 2","tier - 3"},MATCH(MAX(COUNTIF('OG Hospitalisation Details'!G2028:G4370,{"tier - 1","tier - 2","tier - 3"})),COUNTIF('OG Hospitalisation Details'!G2028:G4370,{"tier - 1","tier - 2","tier - 3"}),0))</f>
        <v>tier - 1</v>
      </c>
      <c r="J316" s="7" t="str" cm="1">
        <f t="array" ref="J316">INDEX({"tier - 1","tier - 2","tier - 3"},MATCH(MAX(COUNTIF('OG Hospitalisation Details'!H2028:H4370,{"tier - 1","tier - 2","tier - 3"})),COUNTIF('OG Hospitalisation Details'!H2028:H4370,{"tier - 1","tier - 2","tier - 3"}),0))</f>
        <v>tier - 3</v>
      </c>
      <c r="K316" s="7" t="str">
        <f>IF('OG Hospitalisation Details'!I2028="?","Unknown",'OG Hospitalisation Details'!I2028)</f>
        <v>R1012</v>
      </c>
      <c r="L316" s="14">
        <f t="shared" si="14"/>
        <v>46</v>
      </c>
    </row>
    <row r="317" spans="1:12" x14ac:dyDescent="0.25">
      <c r="A317" s="7" t="s">
        <v>2058</v>
      </c>
      <c r="B317" s="7">
        <f t="shared" si="15"/>
        <v>314</v>
      </c>
      <c r="C317" s="7">
        <f>IF('OG Hospitalisation Details'!B2027="?",ROUND(AVERAGE('OG Hospitalisation Details'!$B$2:$B$2344),0),'OG Hospitalisation Details'!B2027)</f>
        <v>1969</v>
      </c>
      <c r="D317" s="7" t="str">
        <f>IF('OG Hospitalisation Details'!C2027="?","Sep",'OG Hospitalisation Details'!C2027)</f>
        <v>Jul</v>
      </c>
      <c r="E317" s="7">
        <v>30</v>
      </c>
      <c r="F317" s="13">
        <f t="shared" si="13"/>
        <v>25414</v>
      </c>
      <c r="G317" s="7">
        <v>0</v>
      </c>
      <c r="H317" s="16">
        <v>30366.93</v>
      </c>
      <c r="I317" s="7" t="str" cm="1">
        <f t="array" ref="I317">INDEX({"tier - 1","tier - 2","tier - 3"},MATCH(MAX(COUNTIF('OG Hospitalisation Details'!G2027:G4369,{"tier - 1","tier - 2","tier - 3"})),COUNTIF('OG Hospitalisation Details'!G2027:G4369,{"tier - 1","tier - 2","tier - 3"}),0))</f>
        <v>tier - 1</v>
      </c>
      <c r="J317" s="7" t="str" cm="1">
        <f t="array" ref="J317">INDEX({"tier - 1","tier - 2","tier - 3"},MATCH(MAX(COUNTIF('OG Hospitalisation Details'!H2027:H4369,{"tier - 1","tier - 2","tier - 3"})),COUNTIF('OG Hospitalisation Details'!H2027:H4369,{"tier - 1","tier - 2","tier - 3"}),0))</f>
        <v>tier - 3</v>
      </c>
      <c r="K317" s="7" t="str">
        <f>IF('OG Hospitalisation Details'!I2027="?","Unknown",'OG Hospitalisation Details'!I2027)</f>
        <v>R1011</v>
      </c>
      <c r="L317" s="14">
        <f t="shared" si="14"/>
        <v>53</v>
      </c>
    </row>
    <row r="318" spans="1:12" x14ac:dyDescent="0.25">
      <c r="A318" s="7" t="s">
        <v>2057</v>
      </c>
      <c r="B318" s="7">
        <f t="shared" si="15"/>
        <v>315</v>
      </c>
      <c r="C318" s="7">
        <f>IF('OG Hospitalisation Details'!B2026="?",ROUND(AVERAGE('OG Hospitalisation Details'!$B$2:$B$2344),0),'OG Hospitalisation Details'!B2026)</f>
        <v>2004</v>
      </c>
      <c r="D318" s="7" t="str">
        <f>IF('OG Hospitalisation Details'!C2026="?","Sep",'OG Hospitalisation Details'!C2026)</f>
        <v>Jun</v>
      </c>
      <c r="E318" s="7">
        <v>1</v>
      </c>
      <c r="F318" s="13">
        <f t="shared" si="13"/>
        <v>38139</v>
      </c>
      <c r="G318" s="7">
        <v>0</v>
      </c>
      <c r="H318" s="16">
        <v>30328.27</v>
      </c>
      <c r="I318" s="7" t="str" cm="1">
        <f t="array" ref="I318">INDEX({"tier - 1","tier - 2","tier - 3"},MATCH(MAX(COUNTIF('OG Hospitalisation Details'!G2026:G4368,{"tier - 1","tier - 2","tier - 3"})),COUNTIF('OG Hospitalisation Details'!G2026:G4368,{"tier - 1","tier - 2","tier - 3"}),0))</f>
        <v>tier - 2</v>
      </c>
      <c r="J318" s="7" t="str" cm="1">
        <f t="array" ref="J318">INDEX({"tier - 1","tier - 2","tier - 3"},MATCH(MAX(COUNTIF('OG Hospitalisation Details'!H2026:H4368,{"tier - 1","tier - 2","tier - 3"})),COUNTIF('OG Hospitalisation Details'!H2026:H4368,{"tier - 1","tier - 2","tier - 3"}),0))</f>
        <v>tier - 2</v>
      </c>
      <c r="K318" s="7" t="str">
        <f>IF('OG Hospitalisation Details'!I2026="?","Unknown",'OG Hospitalisation Details'!I2026)</f>
        <v>R1011</v>
      </c>
      <c r="L318" s="14">
        <f t="shared" si="14"/>
        <v>19</v>
      </c>
    </row>
    <row r="319" spans="1:12" x14ac:dyDescent="0.25">
      <c r="A319" s="7" t="s">
        <v>2056</v>
      </c>
      <c r="B319" s="7">
        <f t="shared" si="15"/>
        <v>316</v>
      </c>
      <c r="C319" s="7">
        <f>IF('OG Hospitalisation Details'!B2025="?",ROUND(AVERAGE('OG Hospitalisation Details'!$B$2:$B$2344),0),'OG Hospitalisation Details'!B2025)</f>
        <v>1972</v>
      </c>
      <c r="D319" s="7" t="str">
        <f>IF('OG Hospitalisation Details'!C2025="?","Sep",'OG Hospitalisation Details'!C2025)</f>
        <v>Jul</v>
      </c>
      <c r="E319" s="7">
        <v>24</v>
      </c>
      <c r="F319" s="13">
        <f t="shared" si="13"/>
        <v>26504</v>
      </c>
      <c r="G319" s="7">
        <v>2</v>
      </c>
      <c r="H319" s="16">
        <v>30284.639999999999</v>
      </c>
      <c r="I319" s="7" t="str" cm="1">
        <f t="array" ref="I319">INDEX({"tier - 1","tier - 2","tier - 3"},MATCH(MAX(COUNTIF('OG Hospitalisation Details'!G2025:G4367,{"tier - 1","tier - 2","tier - 3"})),COUNTIF('OG Hospitalisation Details'!G2025:G4367,{"tier - 1","tier - 2","tier - 3"}),0))</f>
        <v>tier - 1</v>
      </c>
      <c r="J319" s="7" t="str" cm="1">
        <f t="array" ref="J319">INDEX({"tier - 1","tier - 2","tier - 3"},MATCH(MAX(COUNTIF('OG Hospitalisation Details'!H2025:H4367,{"tier - 1","tier - 2","tier - 3"})),COUNTIF('OG Hospitalisation Details'!H2025:H4367,{"tier - 1","tier - 2","tier - 3"}),0))</f>
        <v>tier - 2</v>
      </c>
      <c r="K319" s="7" t="str">
        <f>IF('OG Hospitalisation Details'!I2025="?","Unknown",'OG Hospitalisation Details'!I2025)</f>
        <v>R1012</v>
      </c>
      <c r="L319" s="14">
        <f t="shared" si="14"/>
        <v>50</v>
      </c>
    </row>
    <row r="320" spans="1:12" x14ac:dyDescent="0.25">
      <c r="A320" s="7" t="s">
        <v>2055</v>
      </c>
      <c r="B320" s="7">
        <f t="shared" si="15"/>
        <v>317</v>
      </c>
      <c r="C320" s="7">
        <f>IF('OG Hospitalisation Details'!B2024="?",ROUND(AVERAGE('OG Hospitalisation Details'!$B$2:$B$2344),0),'OG Hospitalisation Details'!B2024)</f>
        <v>1962</v>
      </c>
      <c r="D320" s="7" t="str">
        <f>IF('OG Hospitalisation Details'!C2024="?","Sep",'OG Hospitalisation Details'!C2024)</f>
        <v>Sep</v>
      </c>
      <c r="E320" s="7">
        <v>15</v>
      </c>
      <c r="F320" s="13">
        <f t="shared" si="13"/>
        <v>22904</v>
      </c>
      <c r="G320" s="7">
        <v>0</v>
      </c>
      <c r="H320" s="16">
        <v>30260</v>
      </c>
      <c r="I320" s="7" t="str" cm="1">
        <f t="array" ref="I320">INDEX({"tier - 1","tier - 2","tier - 3"},MATCH(MAX(COUNTIF('OG Hospitalisation Details'!G2024:G4366,{"tier - 1","tier - 2","tier - 3"})),COUNTIF('OG Hospitalisation Details'!G2024:G4366,{"tier - 1","tier - 2","tier - 3"}),0))</f>
        <v>tier - 1</v>
      </c>
      <c r="J320" s="7" t="str" cm="1">
        <f t="array" ref="J320">INDEX({"tier - 1","tier - 2","tier - 3"},MATCH(MAX(COUNTIF('OG Hospitalisation Details'!H2024:H4366,{"tier - 1","tier - 2","tier - 3"})),COUNTIF('OG Hospitalisation Details'!H2024:H4366,{"tier - 1","tier - 2","tier - 3"}),0))</f>
        <v>tier - 2</v>
      </c>
      <c r="K320" s="7" t="str">
        <f>IF('OG Hospitalisation Details'!I2024="?","Unknown",'OG Hospitalisation Details'!I2024)</f>
        <v>R1014</v>
      </c>
      <c r="L320" s="14">
        <f t="shared" si="14"/>
        <v>60</v>
      </c>
    </row>
    <row r="321" spans="1:12" x14ac:dyDescent="0.25">
      <c r="A321" s="7" t="s">
        <v>2054</v>
      </c>
      <c r="B321" s="7">
        <f t="shared" si="15"/>
        <v>318</v>
      </c>
      <c r="C321" s="7">
        <f>IF('OG Hospitalisation Details'!B2023="?",ROUND(AVERAGE('OG Hospitalisation Details'!$B$2:$B$2344),0),'OG Hospitalisation Details'!B2023)</f>
        <v>1963</v>
      </c>
      <c r="D321" s="7" t="str">
        <f>IF('OG Hospitalisation Details'!C2023="?","Sep",'OG Hospitalisation Details'!C2023)</f>
        <v>Sep</v>
      </c>
      <c r="E321" s="7">
        <v>13</v>
      </c>
      <c r="F321" s="13">
        <f t="shared" si="13"/>
        <v>23267</v>
      </c>
      <c r="G321" s="7">
        <v>3</v>
      </c>
      <c r="H321" s="16">
        <v>30184.94</v>
      </c>
      <c r="I321" s="7" t="str" cm="1">
        <f t="array" ref="I321">INDEX({"tier - 1","tier - 2","tier - 3"},MATCH(MAX(COUNTIF('OG Hospitalisation Details'!G2023:G4365,{"tier - 1","tier - 2","tier - 3"})),COUNTIF('OG Hospitalisation Details'!G2023:G4365,{"tier - 1","tier - 2","tier - 3"}),0))</f>
        <v>tier - 1</v>
      </c>
      <c r="J321" s="7" t="str" cm="1">
        <f t="array" ref="J321">INDEX({"tier - 1","tier - 2","tier - 3"},MATCH(MAX(COUNTIF('OG Hospitalisation Details'!H2023:H4365,{"tier - 1","tier - 2","tier - 3"})),COUNTIF('OG Hospitalisation Details'!H2023:H4365,{"tier - 1","tier - 2","tier - 3"}),0))</f>
        <v>tier - 2</v>
      </c>
      <c r="K321" s="7" t="str">
        <f>IF('OG Hospitalisation Details'!I2023="?","Unknown",'OG Hospitalisation Details'!I2023)</f>
        <v>R1014</v>
      </c>
      <c r="L321" s="14">
        <f t="shared" si="14"/>
        <v>59</v>
      </c>
    </row>
    <row r="322" spans="1:12" x14ac:dyDescent="0.25">
      <c r="A322" s="7" t="s">
        <v>2053</v>
      </c>
      <c r="B322" s="7">
        <f t="shared" si="15"/>
        <v>319</v>
      </c>
      <c r="C322" s="7">
        <f>IF('OG Hospitalisation Details'!B2022="?",ROUND(AVERAGE('OG Hospitalisation Details'!$B$2:$B$2344),0),'OG Hospitalisation Details'!B2022)</f>
        <v>1958</v>
      </c>
      <c r="D322" s="7" t="str">
        <f>IF('OG Hospitalisation Details'!C2022="?","Sep",'OG Hospitalisation Details'!C2022)</f>
        <v>Aug</v>
      </c>
      <c r="E322" s="7">
        <v>11</v>
      </c>
      <c r="F322" s="13">
        <f t="shared" ref="F322:F385" si="16">DATE(C322,MONTH(1&amp;D322),E322)</f>
        <v>21408</v>
      </c>
      <c r="G322" s="7">
        <v>1</v>
      </c>
      <c r="H322" s="16">
        <v>30166.62</v>
      </c>
      <c r="I322" s="7" t="str" cm="1">
        <f t="array" ref="I322">INDEX({"tier - 1","tier - 2","tier - 3"},MATCH(MAX(COUNTIF('OG Hospitalisation Details'!G2022:G4364,{"tier - 1","tier - 2","tier - 3"})),COUNTIF('OG Hospitalisation Details'!G2022:G4364,{"tier - 1","tier - 2","tier - 3"}),0))</f>
        <v>tier - 1</v>
      </c>
      <c r="J322" s="7" t="str" cm="1">
        <f t="array" ref="J322">INDEX({"tier - 1","tier - 2","tier - 3"},MATCH(MAX(COUNTIF('OG Hospitalisation Details'!H2022:H4364,{"tier - 1","tier - 2","tier - 3"})),COUNTIF('OG Hospitalisation Details'!H2022:H4364,{"tier - 1","tier - 2","tier - 3"}),0))</f>
        <v>tier - 3</v>
      </c>
      <c r="K322" s="7" t="str">
        <f>IF('OG Hospitalisation Details'!I2022="?","Unknown",'OG Hospitalisation Details'!I2022)</f>
        <v>R1012</v>
      </c>
      <c r="L322" s="14">
        <f t="shared" ref="L322:L385" si="17">DATEDIF(F322,DATE(2023,6,8),"Y")</f>
        <v>64</v>
      </c>
    </row>
    <row r="323" spans="1:12" x14ac:dyDescent="0.25">
      <c r="A323" s="7" t="s">
        <v>2052</v>
      </c>
      <c r="B323" s="7">
        <f t="shared" si="15"/>
        <v>320</v>
      </c>
      <c r="C323" s="7">
        <f>IF('OG Hospitalisation Details'!B2021="?",ROUND(AVERAGE('OG Hospitalisation Details'!$B$2:$B$2344),0),'OG Hospitalisation Details'!B2021)</f>
        <v>1971</v>
      </c>
      <c r="D323" s="7" t="str">
        <f>IF('OG Hospitalisation Details'!C2021="?","Sep",'OG Hospitalisation Details'!C2021)</f>
        <v>Dec</v>
      </c>
      <c r="E323" s="7">
        <v>25</v>
      </c>
      <c r="F323" s="13">
        <f t="shared" si="16"/>
        <v>26292</v>
      </c>
      <c r="G323" s="7">
        <v>0</v>
      </c>
      <c r="H323" s="16">
        <v>30134.75</v>
      </c>
      <c r="I323" s="7" t="str" cm="1">
        <f t="array" ref="I323">INDEX({"tier - 1","tier - 2","tier - 3"},MATCH(MAX(COUNTIF('OG Hospitalisation Details'!G2021:G4363,{"tier - 1","tier - 2","tier - 3"})),COUNTIF('OG Hospitalisation Details'!G2021:G4363,{"tier - 1","tier - 2","tier - 3"}),0))</f>
        <v>tier - 1</v>
      </c>
      <c r="J323" s="7" t="str" cm="1">
        <f t="array" ref="J323">INDEX({"tier - 1","tier - 2","tier - 3"},MATCH(MAX(COUNTIF('OG Hospitalisation Details'!H2021:H4363,{"tier - 1","tier - 2","tier - 3"})),COUNTIF('OG Hospitalisation Details'!H2021:H4363,{"tier - 1","tier - 2","tier - 3"}),0))</f>
        <v>tier - 3</v>
      </c>
      <c r="K323" s="7" t="str">
        <f>IF('OG Hospitalisation Details'!I2021="?","Unknown",'OG Hospitalisation Details'!I2021)</f>
        <v>R1011</v>
      </c>
      <c r="L323" s="14">
        <f t="shared" si="17"/>
        <v>51</v>
      </c>
    </row>
    <row r="324" spans="1:12" x14ac:dyDescent="0.25">
      <c r="A324" s="7" t="s">
        <v>2051</v>
      </c>
      <c r="B324" s="7">
        <f t="shared" si="15"/>
        <v>321</v>
      </c>
      <c r="C324" s="7">
        <f>IF('OG Hospitalisation Details'!B2020="?",ROUND(AVERAGE('OG Hospitalisation Details'!$B$2:$B$2344),0),'OG Hospitalisation Details'!B2020)</f>
        <v>1979</v>
      </c>
      <c r="D324" s="7" t="str">
        <f>IF('OG Hospitalisation Details'!C2020="?","Sep",'OG Hospitalisation Details'!C2020)</f>
        <v>Sep</v>
      </c>
      <c r="E324" s="7">
        <v>2</v>
      </c>
      <c r="F324" s="13">
        <f t="shared" si="16"/>
        <v>29100</v>
      </c>
      <c r="G324" s="7">
        <v>2</v>
      </c>
      <c r="H324" s="16">
        <v>30095.97</v>
      </c>
      <c r="I324" s="7" t="str" cm="1">
        <f t="array" ref="I324">INDEX({"tier - 1","tier - 2","tier - 3"},MATCH(MAX(COUNTIF('OG Hospitalisation Details'!G2020:G4362,{"tier - 1","tier - 2","tier - 3"})),COUNTIF('OG Hospitalisation Details'!G2020:G4362,{"tier - 1","tier - 2","tier - 3"}),0))</f>
        <v>tier - 1</v>
      </c>
      <c r="J324" s="7" t="str" cm="1">
        <f t="array" ref="J324">INDEX({"tier - 1","tier - 2","tier - 3"},MATCH(MAX(COUNTIF('OG Hospitalisation Details'!H2020:H4362,{"tier - 1","tier - 2","tier - 3"})),COUNTIF('OG Hospitalisation Details'!H2020:H4362,{"tier - 1","tier - 2","tier - 3"}),0))</f>
        <v>tier - 3</v>
      </c>
      <c r="K324" s="7" t="str">
        <f>IF('OG Hospitalisation Details'!I2020="?","Unknown",'OG Hospitalisation Details'!I2020)</f>
        <v>R1011</v>
      </c>
      <c r="L324" s="14">
        <f t="shared" si="17"/>
        <v>43</v>
      </c>
    </row>
    <row r="325" spans="1:12" x14ac:dyDescent="0.25">
      <c r="A325" s="7" t="s">
        <v>2050</v>
      </c>
      <c r="B325" s="7">
        <f t="shared" si="15"/>
        <v>322</v>
      </c>
      <c r="C325" s="7">
        <f>IF('OG Hospitalisation Details'!B2019="?",ROUND(AVERAGE('OG Hospitalisation Details'!$B$2:$B$2344),0),'OG Hospitalisation Details'!B2019)</f>
        <v>1967</v>
      </c>
      <c r="D325" s="7" t="str">
        <f>IF('OG Hospitalisation Details'!C2019="?","Sep",'OG Hospitalisation Details'!C2019)</f>
        <v>Jun</v>
      </c>
      <c r="E325" s="7">
        <v>16</v>
      </c>
      <c r="F325" s="13">
        <f t="shared" si="16"/>
        <v>24639</v>
      </c>
      <c r="G325" s="7">
        <v>3</v>
      </c>
      <c r="H325" s="16">
        <v>30063.58</v>
      </c>
      <c r="I325" s="7" t="str" cm="1">
        <f t="array" ref="I325">INDEX({"tier - 1","tier - 2","tier - 3"},MATCH(MAX(COUNTIF('OG Hospitalisation Details'!G2019:G4361,{"tier - 1","tier - 2","tier - 3"})),COUNTIF('OG Hospitalisation Details'!G2019:G4361,{"tier - 1","tier - 2","tier - 3"}),0))</f>
        <v>tier - 1</v>
      </c>
      <c r="J325" s="7" t="str" cm="1">
        <f t="array" ref="J325">INDEX({"tier - 1","tier - 2","tier - 3"},MATCH(MAX(COUNTIF('OG Hospitalisation Details'!H2019:H4361,{"tier - 1","tier - 2","tier - 3"})),COUNTIF('OG Hospitalisation Details'!H2019:H4361,{"tier - 1","tier - 2","tier - 3"}),0))</f>
        <v>tier - 3</v>
      </c>
      <c r="K325" s="7" t="str">
        <f>IF('OG Hospitalisation Details'!I2019="?","Unknown",'OG Hospitalisation Details'!I2019)</f>
        <v>R1012</v>
      </c>
      <c r="L325" s="14">
        <f t="shared" si="17"/>
        <v>55</v>
      </c>
    </row>
    <row r="326" spans="1:12" x14ac:dyDescent="0.25">
      <c r="A326" s="7" t="s">
        <v>2049</v>
      </c>
      <c r="B326" s="7">
        <f t="shared" si="15"/>
        <v>323</v>
      </c>
      <c r="C326" s="7">
        <f>IF('OG Hospitalisation Details'!B2018="?",ROUND(AVERAGE('OG Hospitalisation Details'!$B$2:$B$2344),0),'OG Hospitalisation Details'!B2018)</f>
        <v>1981</v>
      </c>
      <c r="D326" s="7" t="str">
        <f>IF('OG Hospitalisation Details'!C2018="?","Sep",'OG Hospitalisation Details'!C2018)</f>
        <v>Aug</v>
      </c>
      <c r="E326" s="7">
        <v>4</v>
      </c>
      <c r="F326" s="13">
        <f t="shared" si="16"/>
        <v>29802</v>
      </c>
      <c r="G326" s="7">
        <v>1</v>
      </c>
      <c r="H326" s="16">
        <v>30026.87</v>
      </c>
      <c r="I326" s="7" t="str" cm="1">
        <f t="array" ref="I326">INDEX({"tier - 1","tier - 2","tier - 3"},MATCH(MAX(COUNTIF('OG Hospitalisation Details'!G2018:G4360,{"tier - 1","tier - 2","tier - 3"})),COUNTIF('OG Hospitalisation Details'!G2018:G4360,{"tier - 1","tier - 2","tier - 3"}),0))</f>
        <v>tier - 1</v>
      </c>
      <c r="J326" s="7" t="str" cm="1">
        <f t="array" ref="J326">INDEX({"tier - 1","tier - 2","tier - 3"},MATCH(MAX(COUNTIF('OG Hospitalisation Details'!H2018:H4360,{"tier - 1","tier - 2","tier - 3"})),COUNTIF('OG Hospitalisation Details'!H2018:H4360,{"tier - 1","tier - 2","tier - 3"}),0))</f>
        <v>tier - 3</v>
      </c>
      <c r="K326" s="7" t="str">
        <f>IF('OG Hospitalisation Details'!I2018="?","Unknown",'OG Hospitalisation Details'!I2018)</f>
        <v>R1012</v>
      </c>
      <c r="L326" s="14">
        <f t="shared" si="17"/>
        <v>41</v>
      </c>
    </row>
    <row r="327" spans="1:12" x14ac:dyDescent="0.25">
      <c r="A327" s="7" t="s">
        <v>2048</v>
      </c>
      <c r="B327" s="7">
        <f t="shared" si="15"/>
        <v>324</v>
      </c>
      <c r="C327" s="7">
        <f>IF('OG Hospitalisation Details'!B2017="?",ROUND(AVERAGE('OG Hospitalisation Details'!$B$2:$B$2344),0),'OG Hospitalisation Details'!B2017)</f>
        <v>1991</v>
      </c>
      <c r="D327" s="7" t="str">
        <f>IF('OG Hospitalisation Details'!C2017="?","Sep",'OG Hospitalisation Details'!C2017)</f>
        <v>Oct</v>
      </c>
      <c r="E327" s="7">
        <v>5</v>
      </c>
      <c r="F327" s="13">
        <f t="shared" si="16"/>
        <v>33516</v>
      </c>
      <c r="G327" s="7">
        <v>3</v>
      </c>
      <c r="H327" s="16">
        <v>29969.67</v>
      </c>
      <c r="I327" s="7" t="str" cm="1">
        <f t="array" ref="I327">INDEX({"tier - 1","tier - 2","tier - 3"},MATCH(MAX(COUNTIF('OG Hospitalisation Details'!G2017:G4359,{"tier - 1","tier - 2","tier - 3"})),COUNTIF('OG Hospitalisation Details'!G2017:G4359,{"tier - 1","tier - 2","tier - 3"}),0))</f>
        <v>tier - 1</v>
      </c>
      <c r="J327" s="7" t="str" cm="1">
        <f t="array" ref="J327">INDEX({"tier - 1","tier - 2","tier - 3"},MATCH(MAX(COUNTIF('OG Hospitalisation Details'!H2017:H4359,{"tier - 1","tier - 2","tier - 3"})),COUNTIF('OG Hospitalisation Details'!H2017:H4359,{"tier - 1","tier - 2","tier - 3"}),0))</f>
        <v>tier - 3</v>
      </c>
      <c r="K327" s="7" t="str">
        <f>IF('OG Hospitalisation Details'!I2017="?","Unknown",'OG Hospitalisation Details'!I2017)</f>
        <v>R1011</v>
      </c>
      <c r="L327" s="14">
        <f t="shared" si="17"/>
        <v>31</v>
      </c>
    </row>
    <row r="328" spans="1:12" x14ac:dyDescent="0.25">
      <c r="A328" s="7" t="s">
        <v>2047</v>
      </c>
      <c r="B328" s="7">
        <f t="shared" si="15"/>
        <v>325</v>
      </c>
      <c r="C328" s="7">
        <f>IF('OG Hospitalisation Details'!B2016="?",ROUND(AVERAGE('OG Hospitalisation Details'!$B$2:$B$2344),0),'OG Hospitalisation Details'!B2016)</f>
        <v>1976</v>
      </c>
      <c r="D328" s="7" t="str">
        <f>IF('OG Hospitalisation Details'!C2016="?","Sep",'OG Hospitalisation Details'!C2016)</f>
        <v>Jun</v>
      </c>
      <c r="E328" s="7">
        <v>12</v>
      </c>
      <c r="F328" s="13">
        <f t="shared" si="16"/>
        <v>27923</v>
      </c>
      <c r="G328" s="7">
        <v>2</v>
      </c>
      <c r="H328" s="16">
        <v>29933.75</v>
      </c>
      <c r="I328" s="7" t="str" cm="1">
        <f t="array" ref="I328">INDEX({"tier - 1","tier - 2","tier - 3"},MATCH(MAX(COUNTIF('OG Hospitalisation Details'!G2016:G4358,{"tier - 1","tier - 2","tier - 3"})),COUNTIF('OG Hospitalisation Details'!G2016:G4358,{"tier - 1","tier - 2","tier - 3"}),0))</f>
        <v>tier - 1</v>
      </c>
      <c r="J328" s="7" t="str" cm="1">
        <f t="array" ref="J328">INDEX({"tier - 1","tier - 2","tier - 3"},MATCH(MAX(COUNTIF('OG Hospitalisation Details'!H2016:H4358,{"tier - 1","tier - 2","tier - 3"})),COUNTIF('OG Hospitalisation Details'!H2016:H4358,{"tier - 1","tier - 2","tier - 3"}),0))</f>
        <v>tier - 3</v>
      </c>
      <c r="K328" s="7" t="str">
        <f>IF('OG Hospitalisation Details'!I2016="?","Unknown",'OG Hospitalisation Details'!I2016)</f>
        <v>R1011</v>
      </c>
      <c r="L328" s="14">
        <f t="shared" si="17"/>
        <v>46</v>
      </c>
    </row>
    <row r="329" spans="1:12" x14ac:dyDescent="0.25">
      <c r="A329" s="7" t="s">
        <v>2046</v>
      </c>
      <c r="B329" s="7">
        <f t="shared" si="15"/>
        <v>326</v>
      </c>
      <c r="C329" s="7">
        <f>IF('OG Hospitalisation Details'!B2015="?",ROUND(AVERAGE('OG Hospitalisation Details'!$B$2:$B$2344),0),'OG Hospitalisation Details'!B2015)</f>
        <v>1988</v>
      </c>
      <c r="D329" s="7" t="str">
        <f>IF('OG Hospitalisation Details'!C2015="?","Sep",'OG Hospitalisation Details'!C2015)</f>
        <v>Dec</v>
      </c>
      <c r="E329" s="7">
        <v>30</v>
      </c>
      <c r="F329" s="13">
        <f t="shared" si="16"/>
        <v>32507</v>
      </c>
      <c r="G329" s="7">
        <v>3</v>
      </c>
      <c r="H329" s="16">
        <v>29929.56</v>
      </c>
      <c r="I329" s="7" t="str" cm="1">
        <f t="array" ref="I329">INDEX({"tier - 1","tier - 2","tier - 3"},MATCH(MAX(COUNTIF('OG Hospitalisation Details'!G2015:G4357,{"tier - 1","tier - 2","tier - 3"})),COUNTIF('OG Hospitalisation Details'!G2015:G4357,{"tier - 1","tier - 2","tier - 3"}),0))</f>
        <v>tier - 1</v>
      </c>
      <c r="J329" s="7" t="str" cm="1">
        <f t="array" ref="J329">INDEX({"tier - 1","tier - 2","tier - 3"},MATCH(MAX(COUNTIF('OG Hospitalisation Details'!H2015:H4357,{"tier - 1","tier - 2","tier - 3"})),COUNTIF('OG Hospitalisation Details'!H2015:H4357,{"tier - 1","tier - 2","tier - 3"}),0))</f>
        <v>tier - 3</v>
      </c>
      <c r="K329" s="7" t="str">
        <f>IF('OG Hospitalisation Details'!I2015="?","Unknown",'OG Hospitalisation Details'!I2015)</f>
        <v>R1011</v>
      </c>
      <c r="L329" s="14">
        <f t="shared" si="17"/>
        <v>34</v>
      </c>
    </row>
    <row r="330" spans="1:12" x14ac:dyDescent="0.25">
      <c r="A330" s="7" t="s">
        <v>2045</v>
      </c>
      <c r="B330" s="7">
        <f t="shared" si="15"/>
        <v>327</v>
      </c>
      <c r="C330" s="7">
        <f>IF('OG Hospitalisation Details'!B2014="?",ROUND(AVERAGE('OG Hospitalisation Details'!$B$2:$B$2344),0),'OG Hospitalisation Details'!B2014)</f>
        <v>1975</v>
      </c>
      <c r="D330" s="7" t="str">
        <f>IF('OG Hospitalisation Details'!C2014="?","Sep",'OG Hospitalisation Details'!C2014)</f>
        <v>Aug</v>
      </c>
      <c r="E330" s="7">
        <v>19</v>
      </c>
      <c r="F330" s="13">
        <f t="shared" si="16"/>
        <v>27625</v>
      </c>
      <c r="G330" s="7">
        <v>1</v>
      </c>
      <c r="H330" s="16">
        <v>29899.25</v>
      </c>
      <c r="I330" s="7" t="str" cm="1">
        <f t="array" ref="I330">INDEX({"tier - 1","tier - 2","tier - 3"},MATCH(MAX(COUNTIF('OG Hospitalisation Details'!G2014:G4356,{"tier - 1","tier - 2","tier - 3"})),COUNTIF('OG Hospitalisation Details'!G2014:G4356,{"tier - 1","tier - 2","tier - 3"}),0))</f>
        <v>tier - 1</v>
      </c>
      <c r="J330" s="7" t="str" cm="1">
        <f t="array" ref="J330">INDEX({"tier - 1","tier - 2","tier - 3"},MATCH(MAX(COUNTIF('OG Hospitalisation Details'!H2014:H4356,{"tier - 1","tier - 2","tier - 3"})),COUNTIF('OG Hospitalisation Details'!H2014:H4356,{"tier - 1","tier - 2","tier - 3"}),0))</f>
        <v>tier - 3</v>
      </c>
      <c r="K330" s="7" t="str">
        <f>IF('OG Hospitalisation Details'!I2014="?","Unknown",'OG Hospitalisation Details'!I2014)</f>
        <v>R1011</v>
      </c>
      <c r="L330" s="14">
        <f t="shared" si="17"/>
        <v>47</v>
      </c>
    </row>
    <row r="331" spans="1:12" x14ac:dyDescent="0.25">
      <c r="A331" s="7" t="s">
        <v>2044</v>
      </c>
      <c r="B331" s="7">
        <f t="shared" si="15"/>
        <v>328</v>
      </c>
      <c r="C331" s="7">
        <f>IF('OG Hospitalisation Details'!B2013="?",ROUND(AVERAGE('OG Hospitalisation Details'!$B$2:$B$2344),0),'OG Hospitalisation Details'!B2013)</f>
        <v>1989</v>
      </c>
      <c r="D331" s="7" t="str">
        <f>IF('OG Hospitalisation Details'!C2013="?","Sep",'OG Hospitalisation Details'!C2013)</f>
        <v>Dec</v>
      </c>
      <c r="E331" s="7">
        <v>30</v>
      </c>
      <c r="F331" s="13">
        <f t="shared" si="16"/>
        <v>32872</v>
      </c>
      <c r="G331" s="7">
        <v>3</v>
      </c>
      <c r="H331" s="16">
        <v>29852.48</v>
      </c>
      <c r="I331" s="7" t="str" cm="1">
        <f t="array" ref="I331">INDEX({"tier - 1","tier - 2","tier - 3"},MATCH(MAX(COUNTIF('OG Hospitalisation Details'!G2013:G4355,{"tier - 1","tier - 2","tier - 3"})),COUNTIF('OG Hospitalisation Details'!G2013:G4355,{"tier - 1","tier - 2","tier - 3"}),0))</f>
        <v>tier - 1</v>
      </c>
      <c r="J331" s="7" t="str" cm="1">
        <f t="array" ref="J331">INDEX({"tier - 1","tier - 2","tier - 3"},MATCH(MAX(COUNTIF('OG Hospitalisation Details'!H2013:H4355,{"tier - 1","tier - 2","tier - 3"})),COUNTIF('OG Hospitalisation Details'!H2013:H4355,{"tier - 1","tier - 2","tier - 3"}),0))</f>
        <v>tier - 3</v>
      </c>
      <c r="K331" s="7" t="str">
        <f>IF('OG Hospitalisation Details'!I2013="?","Unknown",'OG Hospitalisation Details'!I2013)</f>
        <v>R1011</v>
      </c>
      <c r="L331" s="14">
        <f t="shared" si="17"/>
        <v>33</v>
      </c>
    </row>
    <row r="332" spans="1:12" x14ac:dyDescent="0.25">
      <c r="A332" s="7" t="s">
        <v>2043</v>
      </c>
      <c r="B332" s="7">
        <f t="shared" si="15"/>
        <v>329</v>
      </c>
      <c r="C332" s="7">
        <f>IF('OG Hospitalisation Details'!B2012="?",ROUND(AVERAGE('OG Hospitalisation Details'!$B$2:$B$2344),0),'OG Hospitalisation Details'!B2012)</f>
        <v>1982</v>
      </c>
      <c r="D332" s="7" t="str">
        <f>IF('OG Hospitalisation Details'!C2012="?","Sep",'OG Hospitalisation Details'!C2012)</f>
        <v>Oct</v>
      </c>
      <c r="E332" s="7">
        <v>29</v>
      </c>
      <c r="F332" s="13">
        <f t="shared" si="16"/>
        <v>30253</v>
      </c>
      <c r="G332" s="7">
        <v>3</v>
      </c>
      <c r="H332" s="16">
        <v>29818.76</v>
      </c>
      <c r="I332" s="7" t="str" cm="1">
        <f t="array" ref="I332">INDEX({"tier - 1","tier - 2","tier - 3"},MATCH(MAX(COUNTIF('OG Hospitalisation Details'!G2012:G4354,{"tier - 1","tier - 2","tier - 3"})),COUNTIF('OG Hospitalisation Details'!G2012:G4354,{"tier - 1","tier - 2","tier - 3"}),0))</f>
        <v>tier - 1</v>
      </c>
      <c r="J332" s="7" t="str" cm="1">
        <f t="array" ref="J332">INDEX({"tier - 1","tier - 2","tier - 3"},MATCH(MAX(COUNTIF('OG Hospitalisation Details'!H2012:H4354,{"tier - 1","tier - 2","tier - 3"})),COUNTIF('OG Hospitalisation Details'!H2012:H4354,{"tier - 1","tier - 2","tier - 3"}),0))</f>
        <v>tier - 3</v>
      </c>
      <c r="K332" s="7" t="str">
        <f>IF('OG Hospitalisation Details'!I2012="?","Unknown",'OG Hospitalisation Details'!I2012)</f>
        <v>R1012</v>
      </c>
      <c r="L332" s="14">
        <f t="shared" si="17"/>
        <v>40</v>
      </c>
    </row>
    <row r="333" spans="1:12" x14ac:dyDescent="0.25">
      <c r="A333" s="7" t="s">
        <v>2042</v>
      </c>
      <c r="B333" s="7">
        <f t="shared" si="15"/>
        <v>330</v>
      </c>
      <c r="C333" s="7">
        <f>IF('OG Hospitalisation Details'!B2011="?",ROUND(AVERAGE('OG Hospitalisation Details'!$B$2:$B$2344),0),'OG Hospitalisation Details'!B2011)</f>
        <v>1981</v>
      </c>
      <c r="D333" s="7" t="str">
        <f>IF('OG Hospitalisation Details'!C2011="?","Sep",'OG Hospitalisation Details'!C2011)</f>
        <v>Aug</v>
      </c>
      <c r="E333" s="7">
        <v>13</v>
      </c>
      <c r="F333" s="13">
        <f t="shared" si="16"/>
        <v>29811</v>
      </c>
      <c r="G333" s="7">
        <v>1</v>
      </c>
      <c r="H333" s="16">
        <v>29816.639999999999</v>
      </c>
      <c r="I333" s="7" t="str" cm="1">
        <f t="array" ref="I333">INDEX({"tier - 1","tier - 2","tier - 3"},MATCH(MAX(COUNTIF('OG Hospitalisation Details'!G2011:G4353,{"tier - 1","tier - 2","tier - 3"})),COUNTIF('OG Hospitalisation Details'!G2011:G4353,{"tier - 1","tier - 2","tier - 3"}),0))</f>
        <v>tier - 1</v>
      </c>
      <c r="J333" s="7" t="str" cm="1">
        <f t="array" ref="J333">INDEX({"tier - 1","tier - 2","tier - 3"},MATCH(MAX(COUNTIF('OG Hospitalisation Details'!H2011:H4353,{"tier - 1","tier - 2","tier - 3"})),COUNTIF('OG Hospitalisation Details'!H2011:H4353,{"tier - 1","tier - 2","tier - 3"}),0))</f>
        <v>tier - 3</v>
      </c>
      <c r="K333" s="7" t="str">
        <f>IF('OG Hospitalisation Details'!I2011="?","Unknown",'OG Hospitalisation Details'!I2011)</f>
        <v>R1011</v>
      </c>
      <c r="L333" s="14">
        <f t="shared" si="17"/>
        <v>41</v>
      </c>
    </row>
    <row r="334" spans="1:12" x14ac:dyDescent="0.25">
      <c r="A334" s="7" t="s">
        <v>2041</v>
      </c>
      <c r="B334" s="7">
        <f t="shared" si="15"/>
        <v>331</v>
      </c>
      <c r="C334" s="7">
        <f>IF('OG Hospitalisation Details'!B2010="?",ROUND(AVERAGE('OG Hospitalisation Details'!$B$2:$B$2344),0),'OG Hospitalisation Details'!B2010)</f>
        <v>1998</v>
      </c>
      <c r="D334" s="7" t="str">
        <f>IF('OG Hospitalisation Details'!C2010="?","Sep",'OG Hospitalisation Details'!C2010)</f>
        <v>Jun</v>
      </c>
      <c r="E334" s="7">
        <v>20</v>
      </c>
      <c r="F334" s="13">
        <f t="shared" si="16"/>
        <v>35966</v>
      </c>
      <c r="G334" s="7">
        <v>0</v>
      </c>
      <c r="H334" s="16">
        <v>29760.6</v>
      </c>
      <c r="I334" s="7" t="str" cm="1">
        <f t="array" ref="I334">INDEX({"tier - 1","tier - 2","tier - 3"},MATCH(MAX(COUNTIF('OG Hospitalisation Details'!G2010:G4352,{"tier - 1","tier - 2","tier - 3"})),COUNTIF('OG Hospitalisation Details'!G2010:G4352,{"tier - 1","tier - 2","tier - 3"}),0))</f>
        <v>tier - 1</v>
      </c>
      <c r="J334" s="7" t="str" cm="1">
        <f t="array" ref="J334">INDEX({"tier - 1","tier - 2","tier - 3"},MATCH(MAX(COUNTIF('OG Hospitalisation Details'!H2010:H4352,{"tier - 1","tier - 2","tier - 3"})),COUNTIF('OG Hospitalisation Details'!H2010:H4352,{"tier - 1","tier - 2","tier - 3"}),0))</f>
        <v>tier - 3</v>
      </c>
      <c r="K334" s="7" t="str">
        <f>IF('OG Hospitalisation Details'!I2010="?","Unknown",'OG Hospitalisation Details'!I2010)</f>
        <v>R1011</v>
      </c>
      <c r="L334" s="14">
        <f t="shared" si="17"/>
        <v>24</v>
      </c>
    </row>
    <row r="335" spans="1:12" x14ac:dyDescent="0.25">
      <c r="A335" s="7" t="s">
        <v>2040</v>
      </c>
      <c r="B335" s="7">
        <f t="shared" si="15"/>
        <v>332</v>
      </c>
      <c r="C335" s="7">
        <f>IF('OG Hospitalisation Details'!B2009="?",ROUND(AVERAGE('OG Hospitalisation Details'!$B$2:$B$2344),0),'OG Hospitalisation Details'!B2009)</f>
        <v>1973</v>
      </c>
      <c r="D335" s="7" t="str">
        <f>IF('OG Hospitalisation Details'!C2009="?","Sep",'OG Hospitalisation Details'!C2009)</f>
        <v>Aug</v>
      </c>
      <c r="E335" s="7">
        <v>23</v>
      </c>
      <c r="F335" s="13">
        <f t="shared" si="16"/>
        <v>26899</v>
      </c>
      <c r="G335" s="7">
        <v>0</v>
      </c>
      <c r="H335" s="16">
        <v>29757.69</v>
      </c>
      <c r="I335" s="7" t="str" cm="1">
        <f t="array" ref="I335">INDEX({"tier - 1","tier - 2","tier - 3"},MATCH(MAX(COUNTIF('OG Hospitalisation Details'!G2009:G4351,{"tier - 1","tier - 2","tier - 3"})),COUNTIF('OG Hospitalisation Details'!G2009:G4351,{"tier - 1","tier - 2","tier - 3"}),0))</f>
        <v>tier - 1</v>
      </c>
      <c r="J335" s="7" t="str" cm="1">
        <f t="array" ref="J335">INDEX({"tier - 1","tier - 2","tier - 3"},MATCH(MAX(COUNTIF('OG Hospitalisation Details'!H2009:H4351,{"tier - 1","tier - 2","tier - 3"})),COUNTIF('OG Hospitalisation Details'!H2009:H4351,{"tier - 1","tier - 2","tier - 3"}),0))</f>
        <v>tier - 3</v>
      </c>
      <c r="K335" s="7" t="str">
        <f>IF('OG Hospitalisation Details'!I2009="?","Unknown",'OG Hospitalisation Details'!I2009)</f>
        <v>R1011</v>
      </c>
      <c r="L335" s="14">
        <f t="shared" si="17"/>
        <v>49</v>
      </c>
    </row>
    <row r="336" spans="1:12" x14ac:dyDescent="0.25">
      <c r="A336" s="7" t="s">
        <v>2039</v>
      </c>
      <c r="B336" s="7">
        <f t="shared" si="15"/>
        <v>333</v>
      </c>
      <c r="C336" s="7">
        <f>IF('OG Hospitalisation Details'!B2008="?",ROUND(AVERAGE('OG Hospitalisation Details'!$B$2:$B$2344),0),'OG Hospitalisation Details'!B2008)</f>
        <v>1993</v>
      </c>
      <c r="D336" s="7" t="str">
        <f>IF('OG Hospitalisation Details'!C2008="?","Sep",'OG Hospitalisation Details'!C2008)</f>
        <v>Jul</v>
      </c>
      <c r="E336" s="7">
        <v>27</v>
      </c>
      <c r="F336" s="13">
        <f t="shared" si="16"/>
        <v>34177</v>
      </c>
      <c r="G336" s="7">
        <v>0</v>
      </c>
      <c r="H336" s="16">
        <v>29622.69</v>
      </c>
      <c r="I336" s="7" t="str" cm="1">
        <f t="array" ref="I336">INDEX({"tier - 1","tier - 2","tier - 3"},MATCH(MAX(COUNTIF('OG Hospitalisation Details'!G2008:G4350,{"tier - 1","tier - 2","tier - 3"})),COUNTIF('OG Hospitalisation Details'!G2008:G4350,{"tier - 1","tier - 2","tier - 3"}),0))</f>
        <v>tier - 1</v>
      </c>
      <c r="J336" s="7" t="str" cm="1">
        <f t="array" ref="J336">INDEX({"tier - 1","tier - 2","tier - 3"},MATCH(MAX(COUNTIF('OG Hospitalisation Details'!H2008:H4350,{"tier - 1","tier - 2","tier - 3"})),COUNTIF('OG Hospitalisation Details'!H2008:H4350,{"tier - 1","tier - 2","tier - 3"}),0))</f>
        <v>tier - 3</v>
      </c>
      <c r="K336" s="7" t="str">
        <f>IF('OG Hospitalisation Details'!I2008="?","Unknown",'OG Hospitalisation Details'!I2008)</f>
        <v>R1011</v>
      </c>
      <c r="L336" s="14">
        <f t="shared" si="17"/>
        <v>29</v>
      </c>
    </row>
    <row r="337" spans="1:12" x14ac:dyDescent="0.25">
      <c r="A337" s="7" t="s">
        <v>2038</v>
      </c>
      <c r="B337" s="7">
        <f t="shared" si="15"/>
        <v>334</v>
      </c>
      <c r="C337" s="7">
        <f>IF('OG Hospitalisation Details'!B2007="?",ROUND(AVERAGE('OG Hospitalisation Details'!$B$2:$B$2344),0),'OG Hospitalisation Details'!B2007)</f>
        <v>1975</v>
      </c>
      <c r="D337" s="7" t="str">
        <f>IF('OG Hospitalisation Details'!C2007="?","Sep",'OG Hospitalisation Details'!C2007)</f>
        <v>Nov</v>
      </c>
      <c r="E337" s="7">
        <v>3</v>
      </c>
      <c r="F337" s="13">
        <f t="shared" si="16"/>
        <v>27701</v>
      </c>
      <c r="G337" s="7">
        <v>1</v>
      </c>
      <c r="H337" s="16">
        <v>29583.8</v>
      </c>
      <c r="I337" s="7" t="str" cm="1">
        <f t="array" ref="I337">INDEX({"tier - 1","tier - 2","tier - 3"},MATCH(MAX(COUNTIF('OG Hospitalisation Details'!G2007:G4349,{"tier - 1","tier - 2","tier - 3"})),COUNTIF('OG Hospitalisation Details'!G2007:G4349,{"tier - 1","tier - 2","tier - 3"}),0))</f>
        <v>tier - 1</v>
      </c>
      <c r="J337" s="7" t="str" cm="1">
        <f t="array" ref="J337">INDEX({"tier - 1","tier - 2","tier - 3"},MATCH(MAX(COUNTIF('OG Hospitalisation Details'!H2007:H4349,{"tier - 1","tier - 2","tier - 3"})),COUNTIF('OG Hospitalisation Details'!H2007:H4349,{"tier - 1","tier - 2","tier - 3"}),0))</f>
        <v>tier - 3</v>
      </c>
      <c r="K337" s="7" t="str">
        <f>IF('OG Hospitalisation Details'!I2007="?","Unknown",'OG Hospitalisation Details'!I2007)</f>
        <v>R1011</v>
      </c>
      <c r="L337" s="14">
        <f t="shared" si="17"/>
        <v>47</v>
      </c>
    </row>
    <row r="338" spans="1:12" x14ac:dyDescent="0.25">
      <c r="A338" s="7" t="s">
        <v>2037</v>
      </c>
      <c r="B338" s="7">
        <f t="shared" si="15"/>
        <v>335</v>
      </c>
      <c r="C338" s="7">
        <f>IF('OG Hospitalisation Details'!B2006="?",ROUND(AVERAGE('OG Hospitalisation Details'!$B$2:$B$2344),0),'OG Hospitalisation Details'!B2006)</f>
        <v>1959</v>
      </c>
      <c r="D338" s="7" t="str">
        <f>IF('OG Hospitalisation Details'!C2006="?","Sep",'OG Hospitalisation Details'!C2006)</f>
        <v>Oct</v>
      </c>
      <c r="E338" s="7">
        <v>20</v>
      </c>
      <c r="F338" s="13">
        <f t="shared" si="16"/>
        <v>21843</v>
      </c>
      <c r="G338" s="7">
        <v>0</v>
      </c>
      <c r="H338" s="16">
        <v>29523.17</v>
      </c>
      <c r="I338" s="7" t="str" cm="1">
        <f t="array" ref="I338">INDEX({"tier - 1","tier - 2","tier - 3"},MATCH(MAX(COUNTIF('OG Hospitalisation Details'!G2006:G4348,{"tier - 1","tier - 2","tier - 3"})),COUNTIF('OG Hospitalisation Details'!G2006:G4348,{"tier - 1","tier - 2","tier - 3"}),0))</f>
        <v>tier - 1</v>
      </c>
      <c r="J338" s="7" t="str" cm="1">
        <f t="array" ref="J338">INDEX({"tier - 1","tier - 2","tier - 3"},MATCH(MAX(COUNTIF('OG Hospitalisation Details'!H2006:H4348,{"tier - 1","tier - 2","tier - 3"})),COUNTIF('OG Hospitalisation Details'!H2006:H4348,{"tier - 1","tier - 2","tier - 3"}),0))</f>
        <v>tier - 3</v>
      </c>
      <c r="K338" s="7" t="str">
        <f>IF('OG Hospitalisation Details'!I2006="?","Unknown",'OG Hospitalisation Details'!I2006)</f>
        <v>R1024</v>
      </c>
      <c r="L338" s="14">
        <f t="shared" si="17"/>
        <v>63</v>
      </c>
    </row>
    <row r="339" spans="1:12" x14ac:dyDescent="0.25">
      <c r="A339" s="7" t="s">
        <v>2036</v>
      </c>
      <c r="B339" s="7">
        <f t="shared" si="15"/>
        <v>336</v>
      </c>
      <c r="C339" s="7">
        <f>IF('OG Hospitalisation Details'!B2005="?",ROUND(AVERAGE('OG Hospitalisation Details'!$B$2:$B$2344),0),'OG Hospitalisation Details'!B2005)</f>
        <v>1987</v>
      </c>
      <c r="D339" s="7" t="str">
        <f>IF('OG Hospitalisation Details'!C2005="?","Sep",'OG Hospitalisation Details'!C2005)</f>
        <v>Jul</v>
      </c>
      <c r="E339" s="7">
        <v>16</v>
      </c>
      <c r="F339" s="13">
        <f t="shared" si="16"/>
        <v>31974</v>
      </c>
      <c r="G339" s="7">
        <v>3</v>
      </c>
      <c r="H339" s="16">
        <v>29443.59</v>
      </c>
      <c r="I339" s="7" t="str" cm="1">
        <f t="array" ref="I339">INDEX({"tier - 1","tier - 2","tier - 3"},MATCH(MAX(COUNTIF('OG Hospitalisation Details'!G2005:G4347,{"tier - 1","tier - 2","tier - 3"})),COUNTIF('OG Hospitalisation Details'!G2005:G4347,{"tier - 1","tier - 2","tier - 3"}),0))</f>
        <v>tier - 1</v>
      </c>
      <c r="J339" s="7" t="str" cm="1">
        <f t="array" ref="J339">INDEX({"tier - 1","tier - 2","tier - 3"},MATCH(MAX(COUNTIF('OG Hospitalisation Details'!H2005:H4347,{"tier - 1","tier - 2","tier - 3"})),COUNTIF('OG Hospitalisation Details'!H2005:H4347,{"tier - 1","tier - 2","tier - 3"}),0))</f>
        <v>tier - 3</v>
      </c>
      <c r="K339" s="7" t="str">
        <f>IF('OG Hospitalisation Details'!I2005="?","Unknown",'OG Hospitalisation Details'!I2005)</f>
        <v>R1011</v>
      </c>
      <c r="L339" s="14">
        <f t="shared" si="17"/>
        <v>35</v>
      </c>
    </row>
    <row r="340" spans="1:12" x14ac:dyDescent="0.25">
      <c r="A340" s="7" t="s">
        <v>2035</v>
      </c>
      <c r="B340" s="7">
        <f t="shared" si="15"/>
        <v>337</v>
      </c>
      <c r="C340" s="7">
        <f>IF('OG Hospitalisation Details'!B2004="?",ROUND(AVERAGE('OG Hospitalisation Details'!$B$2:$B$2344),0),'OG Hospitalisation Details'!B2004)</f>
        <v>1985</v>
      </c>
      <c r="D340" s="7" t="str">
        <f>IF('OG Hospitalisation Details'!C2004="?","Sep",'OG Hospitalisation Details'!C2004)</f>
        <v>Nov</v>
      </c>
      <c r="E340" s="7">
        <v>7</v>
      </c>
      <c r="F340" s="13">
        <f t="shared" si="16"/>
        <v>31358</v>
      </c>
      <c r="G340" s="7">
        <v>3</v>
      </c>
      <c r="H340" s="16">
        <v>29352.560000000001</v>
      </c>
      <c r="I340" s="7" t="str" cm="1">
        <f t="array" ref="I340">INDEX({"tier - 1","tier - 2","tier - 3"},MATCH(MAX(COUNTIF('OG Hospitalisation Details'!G2004:G4346,{"tier - 1","tier - 2","tier - 3"})),COUNTIF('OG Hospitalisation Details'!G2004:G4346,{"tier - 1","tier - 2","tier - 3"}),0))</f>
        <v>tier - 1</v>
      </c>
      <c r="J340" s="7" t="str" cm="1">
        <f t="array" ref="J340">INDEX({"tier - 1","tier - 2","tier - 3"},MATCH(MAX(COUNTIF('OG Hospitalisation Details'!H2004:H4346,{"tier - 1","tier - 2","tier - 3"})),COUNTIF('OG Hospitalisation Details'!H2004:H4346,{"tier - 1","tier - 2","tier - 3"}),0))</f>
        <v>tier - 3</v>
      </c>
      <c r="K340" s="7" t="str">
        <f>IF('OG Hospitalisation Details'!I2004="?","Unknown",'OG Hospitalisation Details'!I2004)</f>
        <v>R1011</v>
      </c>
      <c r="L340" s="14">
        <f t="shared" si="17"/>
        <v>37</v>
      </c>
    </row>
    <row r="341" spans="1:12" x14ac:dyDescent="0.25">
      <c r="A341" s="7" t="s">
        <v>2034</v>
      </c>
      <c r="B341" s="7">
        <f t="shared" si="15"/>
        <v>338</v>
      </c>
      <c r="C341" s="7">
        <f>IF('OG Hospitalisation Details'!B2003="?",ROUND(AVERAGE('OG Hospitalisation Details'!$B$2:$B$2344),0),'OG Hospitalisation Details'!B2003)</f>
        <v>1958</v>
      </c>
      <c r="D341" s="7" t="str">
        <f>IF('OG Hospitalisation Details'!C2003="?","Sep",'OG Hospitalisation Details'!C2003)</f>
        <v>Jun</v>
      </c>
      <c r="E341" s="7">
        <v>5</v>
      </c>
      <c r="F341" s="13">
        <f t="shared" si="16"/>
        <v>21341</v>
      </c>
      <c r="G341" s="7">
        <v>0</v>
      </c>
      <c r="H341" s="16">
        <v>29330.98</v>
      </c>
      <c r="I341" s="7" t="str" cm="1">
        <f t="array" ref="I341">INDEX({"tier - 1","tier - 2","tier - 3"},MATCH(MAX(COUNTIF('OG Hospitalisation Details'!G2003:G4345,{"tier - 1","tier - 2","tier - 3"})),COUNTIF('OG Hospitalisation Details'!G2003:G4345,{"tier - 1","tier - 2","tier - 3"}),0))</f>
        <v>tier - 1</v>
      </c>
      <c r="J341" s="7" t="str" cm="1">
        <f t="array" ref="J341">INDEX({"tier - 1","tier - 2","tier - 3"},MATCH(MAX(COUNTIF('OG Hospitalisation Details'!H2003:H4345,{"tier - 1","tier - 2","tier - 3"})),COUNTIF('OG Hospitalisation Details'!H2003:H4345,{"tier - 1","tier - 2","tier - 3"}),0))</f>
        <v>tier - 3</v>
      </c>
      <c r="K341" s="7" t="str">
        <f>IF('OG Hospitalisation Details'!I2003="?","Unknown",'OG Hospitalisation Details'!I2003)</f>
        <v>R1012</v>
      </c>
      <c r="L341" s="14">
        <f t="shared" si="17"/>
        <v>65</v>
      </c>
    </row>
    <row r="342" spans="1:12" x14ac:dyDescent="0.25">
      <c r="A342" s="7" t="s">
        <v>2033</v>
      </c>
      <c r="B342" s="7">
        <f t="shared" si="15"/>
        <v>339</v>
      </c>
      <c r="C342" s="7">
        <f>IF('OG Hospitalisation Details'!B2002="?",ROUND(AVERAGE('OG Hospitalisation Details'!$B$2:$B$2344),0),'OG Hospitalisation Details'!B2002)</f>
        <v>1978</v>
      </c>
      <c r="D342" s="7" t="str">
        <f>IF('OG Hospitalisation Details'!C2002="?","Sep",'OG Hospitalisation Details'!C2002)</f>
        <v>Jul</v>
      </c>
      <c r="E342" s="7">
        <v>21</v>
      </c>
      <c r="F342" s="13">
        <f t="shared" si="16"/>
        <v>28692</v>
      </c>
      <c r="G342" s="7">
        <v>2</v>
      </c>
      <c r="H342" s="16">
        <v>29227.599999999999</v>
      </c>
      <c r="I342" s="7" t="str" cm="1">
        <f t="array" ref="I342">INDEX({"tier - 1","tier - 2","tier - 3"},MATCH(MAX(COUNTIF('OG Hospitalisation Details'!G2002:G4344,{"tier - 1","tier - 2","tier - 3"})),COUNTIF('OG Hospitalisation Details'!G2002:G4344,{"tier - 1","tier - 2","tier - 3"}),0))</f>
        <v>tier - 1</v>
      </c>
      <c r="J342" s="7" t="str" cm="1">
        <f t="array" ref="J342">INDEX({"tier - 1","tier - 2","tier - 3"},MATCH(MAX(COUNTIF('OG Hospitalisation Details'!H2002:H4344,{"tier - 1","tier - 2","tier - 3"})),COUNTIF('OG Hospitalisation Details'!H2002:H4344,{"tier - 1","tier - 2","tier - 3"}),0))</f>
        <v>tier - 3</v>
      </c>
      <c r="K342" s="7" t="str">
        <f>IF('OG Hospitalisation Details'!I2002="?","Unknown",'OG Hospitalisation Details'!I2002)</f>
        <v>R1012</v>
      </c>
      <c r="L342" s="14">
        <f t="shared" si="17"/>
        <v>44</v>
      </c>
    </row>
    <row r="343" spans="1:12" x14ac:dyDescent="0.25">
      <c r="A343" s="7" t="s">
        <v>2032</v>
      </c>
      <c r="B343" s="7">
        <f t="shared" si="15"/>
        <v>340</v>
      </c>
      <c r="C343" s="7">
        <f>IF('OG Hospitalisation Details'!B2001="?",ROUND(AVERAGE('OG Hospitalisation Details'!$B$2:$B$2344),0),'OG Hospitalisation Details'!B2001)</f>
        <v>1969</v>
      </c>
      <c r="D343" s="7" t="str">
        <f>IF('OG Hospitalisation Details'!C2001="?","Sep",'OG Hospitalisation Details'!C2001)</f>
        <v>Jul</v>
      </c>
      <c r="E343" s="7">
        <v>9</v>
      </c>
      <c r="F343" s="13">
        <f t="shared" si="16"/>
        <v>25393</v>
      </c>
      <c r="G343" s="7">
        <v>2</v>
      </c>
      <c r="H343" s="16">
        <v>29186.48</v>
      </c>
      <c r="I343" s="7" t="str" cm="1">
        <f t="array" ref="I343">INDEX({"tier - 1","tier - 2","tier - 3"},MATCH(MAX(COUNTIF('OG Hospitalisation Details'!G2001:G4343,{"tier - 1","tier - 2","tier - 3"})),COUNTIF('OG Hospitalisation Details'!G2001:G4343,{"tier - 1","tier - 2","tier - 3"}),0))</f>
        <v>tier - 1</v>
      </c>
      <c r="J343" s="7" t="str" cm="1">
        <f t="array" ref="J343">INDEX({"tier - 1","tier - 2","tier - 3"},MATCH(MAX(COUNTIF('OG Hospitalisation Details'!H2001:H4343,{"tier - 1","tier - 2","tier - 3"})),COUNTIF('OG Hospitalisation Details'!H2001:H4343,{"tier - 1","tier - 2","tier - 3"}),0))</f>
        <v>tier - 3</v>
      </c>
      <c r="K343" s="7" t="str">
        <f>IF('OG Hospitalisation Details'!I2001="?","Unknown",'OG Hospitalisation Details'!I2001)</f>
        <v>R1024</v>
      </c>
      <c r="L343" s="14">
        <f t="shared" si="17"/>
        <v>53</v>
      </c>
    </row>
    <row r="344" spans="1:12" x14ac:dyDescent="0.25">
      <c r="A344" s="7" t="s">
        <v>2031</v>
      </c>
      <c r="B344" s="7">
        <f t="shared" si="15"/>
        <v>341</v>
      </c>
      <c r="C344" s="7">
        <f>IF('OG Hospitalisation Details'!B2000="?",ROUND(AVERAGE('OG Hospitalisation Details'!$B$2:$B$2344),0),'OG Hospitalisation Details'!B2000)</f>
        <v>1976</v>
      </c>
      <c r="D344" s="7" t="str">
        <f>IF('OG Hospitalisation Details'!C2000="?","Sep",'OG Hospitalisation Details'!C2000)</f>
        <v>Nov</v>
      </c>
      <c r="E344" s="7">
        <v>8</v>
      </c>
      <c r="F344" s="13">
        <f t="shared" si="16"/>
        <v>28072</v>
      </c>
      <c r="G344" s="7">
        <v>2</v>
      </c>
      <c r="H344" s="16">
        <v>29160.39</v>
      </c>
      <c r="I344" s="7" t="str" cm="1">
        <f t="array" ref="I344">INDEX({"tier - 1","tier - 2","tier - 3"},MATCH(MAX(COUNTIF('OG Hospitalisation Details'!G2000:G4342,{"tier - 1","tier - 2","tier - 3"})),COUNTIF('OG Hospitalisation Details'!G2000:G4342,{"tier - 1","tier - 2","tier - 3"}),0))</f>
        <v>tier - 1</v>
      </c>
      <c r="J344" s="7" t="str" cm="1">
        <f t="array" ref="J344">INDEX({"tier - 1","tier - 2","tier - 3"},MATCH(MAX(COUNTIF('OG Hospitalisation Details'!H2000:H4342,{"tier - 1","tier - 2","tier - 3"})),COUNTIF('OG Hospitalisation Details'!H2000:H4342,{"tier - 1","tier - 2","tier - 3"}),0))</f>
        <v>tier - 3</v>
      </c>
      <c r="K344" s="7" t="str">
        <f>IF('OG Hospitalisation Details'!I2000="?","Unknown",'OG Hospitalisation Details'!I2000)</f>
        <v>R1011</v>
      </c>
      <c r="L344" s="14">
        <f t="shared" si="17"/>
        <v>46</v>
      </c>
    </row>
    <row r="345" spans="1:12" x14ac:dyDescent="0.25">
      <c r="A345" s="7" t="s">
        <v>2030</v>
      </c>
      <c r="B345" s="7">
        <f t="shared" si="15"/>
        <v>342</v>
      </c>
      <c r="C345" s="7">
        <f>IF('OG Hospitalisation Details'!B1999="?",ROUND(AVERAGE('OG Hospitalisation Details'!$B$2:$B$2344),0),'OG Hospitalisation Details'!B1999)</f>
        <v>1961</v>
      </c>
      <c r="D345" s="7" t="str">
        <f>IF('OG Hospitalisation Details'!C1999="?","Sep",'OG Hospitalisation Details'!C1999)</f>
        <v>Dec</v>
      </c>
      <c r="E345" s="7">
        <v>24</v>
      </c>
      <c r="F345" s="13">
        <f t="shared" si="16"/>
        <v>22639</v>
      </c>
      <c r="G345" s="7">
        <v>0</v>
      </c>
      <c r="H345" s="16">
        <v>29141.360000000001</v>
      </c>
      <c r="I345" s="7" t="str" cm="1">
        <f t="array" ref="I345">INDEX({"tier - 1","tier - 2","tier - 3"},MATCH(MAX(COUNTIF('OG Hospitalisation Details'!G1999:G4341,{"tier - 1","tier - 2","tier - 3"})),COUNTIF('OG Hospitalisation Details'!G1999:G4341,{"tier - 1","tier - 2","tier - 3"}),0))</f>
        <v>tier - 1</v>
      </c>
      <c r="J345" s="7" t="str" cm="1">
        <f t="array" ref="J345">INDEX({"tier - 1","tier - 2","tier - 3"},MATCH(MAX(COUNTIF('OG Hospitalisation Details'!H1999:H4341,{"tier - 1","tier - 2","tier - 3"})),COUNTIF('OG Hospitalisation Details'!H1999:H4341,{"tier - 1","tier - 2","tier - 3"}),0))</f>
        <v>tier - 3</v>
      </c>
      <c r="K345" s="7" t="str">
        <f>IF('OG Hospitalisation Details'!I1999="?","Unknown",'OG Hospitalisation Details'!I1999)</f>
        <v>R1012</v>
      </c>
      <c r="L345" s="14">
        <f t="shared" si="17"/>
        <v>61</v>
      </c>
    </row>
    <row r="346" spans="1:12" x14ac:dyDescent="0.25">
      <c r="A346" s="7" t="s">
        <v>2029</v>
      </c>
      <c r="B346" s="7">
        <f t="shared" si="15"/>
        <v>343</v>
      </c>
      <c r="C346" s="7">
        <f>IF('OG Hospitalisation Details'!B1998="?",ROUND(AVERAGE('OG Hospitalisation Details'!$B$2:$B$2344),0),'OG Hospitalisation Details'!B1998)</f>
        <v>1978</v>
      </c>
      <c r="D346" s="7" t="str">
        <f>IF('OG Hospitalisation Details'!C1998="?","Sep",'OG Hospitalisation Details'!C1998)</f>
        <v>Nov</v>
      </c>
      <c r="E346" s="7">
        <v>29</v>
      </c>
      <c r="F346" s="13">
        <f t="shared" si="16"/>
        <v>28823</v>
      </c>
      <c r="G346" s="7">
        <v>2</v>
      </c>
      <c r="H346" s="16">
        <v>29114.77</v>
      </c>
      <c r="I346" s="7" t="str" cm="1">
        <f t="array" ref="I346">INDEX({"tier - 1","tier - 2","tier - 3"},MATCH(MAX(COUNTIF('OG Hospitalisation Details'!G1998:G4340,{"tier - 1","tier - 2","tier - 3"})),COUNTIF('OG Hospitalisation Details'!G1998:G4340,{"tier - 1","tier - 2","tier - 3"}),0))</f>
        <v>tier - 1</v>
      </c>
      <c r="J346" s="7" t="str" cm="1">
        <f t="array" ref="J346">INDEX({"tier - 1","tier - 2","tier - 3"},MATCH(MAX(COUNTIF('OG Hospitalisation Details'!H1998:H4340,{"tier - 1","tier - 2","tier - 3"})),COUNTIF('OG Hospitalisation Details'!H1998:H4340,{"tier - 1","tier - 2","tier - 3"}),0))</f>
        <v>tier - 3</v>
      </c>
      <c r="K346" s="7" t="str">
        <f>IF('OG Hospitalisation Details'!I1998="?","Unknown",'OG Hospitalisation Details'!I1998)</f>
        <v>R1011</v>
      </c>
      <c r="L346" s="14">
        <f t="shared" si="17"/>
        <v>44</v>
      </c>
    </row>
    <row r="347" spans="1:12" x14ac:dyDescent="0.25">
      <c r="A347" s="7" t="s">
        <v>2028</v>
      </c>
      <c r="B347" s="7">
        <f t="shared" si="15"/>
        <v>344</v>
      </c>
      <c r="C347" s="7">
        <f>IF('OG Hospitalisation Details'!B1997="?",ROUND(AVERAGE('OG Hospitalisation Details'!$B$2:$B$2344),0),'OG Hospitalisation Details'!B1997)</f>
        <v>1980</v>
      </c>
      <c r="D347" s="7" t="str">
        <f>IF('OG Hospitalisation Details'!C1997="?","Sep",'OG Hospitalisation Details'!C1997)</f>
        <v>Jul</v>
      </c>
      <c r="E347" s="7">
        <v>14</v>
      </c>
      <c r="F347" s="13">
        <f t="shared" si="16"/>
        <v>29416</v>
      </c>
      <c r="G347" s="7">
        <v>2</v>
      </c>
      <c r="H347" s="16">
        <v>29114.21</v>
      </c>
      <c r="I347" s="7" t="str" cm="1">
        <f t="array" ref="I347">INDEX({"tier - 1","tier - 2","tier - 3"},MATCH(MAX(COUNTIF('OG Hospitalisation Details'!G1997:G4339,{"tier - 1","tier - 2","tier - 3"})),COUNTIF('OG Hospitalisation Details'!G1997:G4339,{"tier - 1","tier - 2","tier - 3"}),0))</f>
        <v>tier - 1</v>
      </c>
      <c r="J347" s="7" t="str" cm="1">
        <f t="array" ref="J347">INDEX({"tier - 1","tier - 2","tier - 3"},MATCH(MAX(COUNTIF('OG Hospitalisation Details'!H1997:H4339,{"tier - 1","tier - 2","tier - 3"})),COUNTIF('OG Hospitalisation Details'!H1997:H4339,{"tier - 1","tier - 2","tier - 3"}),0))</f>
        <v>tier - 3</v>
      </c>
      <c r="K347" s="7" t="str">
        <f>IF('OG Hospitalisation Details'!I1997="?","Unknown",'OG Hospitalisation Details'!I1997)</f>
        <v>R1011</v>
      </c>
      <c r="L347" s="14">
        <f t="shared" si="17"/>
        <v>42</v>
      </c>
    </row>
    <row r="348" spans="1:12" x14ac:dyDescent="0.25">
      <c r="A348" s="7" t="s">
        <v>2027</v>
      </c>
      <c r="B348" s="7">
        <f t="shared" si="15"/>
        <v>345</v>
      </c>
      <c r="C348" s="7">
        <f>IF('OG Hospitalisation Details'!B1996="?",ROUND(AVERAGE('OG Hospitalisation Details'!$B$2:$B$2344),0),'OG Hospitalisation Details'!B1996)</f>
        <v>1992</v>
      </c>
      <c r="D348" s="7" t="str">
        <f>IF('OG Hospitalisation Details'!C1996="?","Sep",'OG Hospitalisation Details'!C1996)</f>
        <v>Jul</v>
      </c>
      <c r="E348" s="7">
        <v>7</v>
      </c>
      <c r="F348" s="13">
        <f t="shared" si="16"/>
        <v>33792</v>
      </c>
      <c r="G348" s="7">
        <v>0</v>
      </c>
      <c r="H348" s="16">
        <v>29007.82</v>
      </c>
      <c r="I348" s="7" t="str" cm="1">
        <f t="array" ref="I348">INDEX({"tier - 1","tier - 2","tier - 3"},MATCH(MAX(COUNTIF('OG Hospitalisation Details'!G1996:G4338,{"tier - 1","tier - 2","tier - 3"})),COUNTIF('OG Hospitalisation Details'!G1996:G4338,{"tier - 1","tier - 2","tier - 3"}),0))</f>
        <v>tier - 1</v>
      </c>
      <c r="J348" s="7" t="str" cm="1">
        <f t="array" ref="J348">INDEX({"tier - 1","tier - 2","tier - 3"},MATCH(MAX(COUNTIF('OG Hospitalisation Details'!H1996:H4338,{"tier - 1","tier - 2","tier - 3"})),COUNTIF('OG Hospitalisation Details'!H1996:H4338,{"tier - 1","tier - 2","tier - 3"}),0))</f>
        <v>tier - 3</v>
      </c>
      <c r="K348" s="7" t="str">
        <f>IF('OG Hospitalisation Details'!I1996="?","Unknown",'OG Hospitalisation Details'!I1996)</f>
        <v>R1011</v>
      </c>
      <c r="L348" s="14">
        <f t="shared" si="17"/>
        <v>30</v>
      </c>
    </row>
    <row r="349" spans="1:12" x14ac:dyDescent="0.25">
      <c r="A349" s="7" t="s">
        <v>2026</v>
      </c>
      <c r="B349" s="7">
        <f t="shared" si="15"/>
        <v>346</v>
      </c>
      <c r="C349" s="7">
        <f>IF('OG Hospitalisation Details'!B1995="?",ROUND(AVERAGE('OG Hospitalisation Details'!$B$2:$B$2344),0),'OG Hospitalisation Details'!B1995)</f>
        <v>2003</v>
      </c>
      <c r="D349" s="7" t="str">
        <f>IF('OG Hospitalisation Details'!C1995="?","Sep",'OG Hospitalisation Details'!C1995)</f>
        <v>Sep</v>
      </c>
      <c r="E349" s="7">
        <v>1</v>
      </c>
      <c r="F349" s="13">
        <f t="shared" si="16"/>
        <v>37865</v>
      </c>
      <c r="G349" s="7">
        <v>0</v>
      </c>
      <c r="H349" s="16">
        <v>28998.68</v>
      </c>
      <c r="I349" s="7" t="str" cm="1">
        <f t="array" ref="I349">INDEX({"tier - 1","tier - 2","tier - 3"},MATCH(MAX(COUNTIF('OG Hospitalisation Details'!G1995:G4337,{"tier - 1","tier - 2","tier - 3"})),COUNTIF('OG Hospitalisation Details'!G1995:G4337,{"tier - 1","tier - 2","tier - 3"}),0))</f>
        <v>tier - 1</v>
      </c>
      <c r="J349" s="7" t="str" cm="1">
        <f t="array" ref="J349">INDEX({"tier - 1","tier - 2","tier - 3"},MATCH(MAX(COUNTIF('OG Hospitalisation Details'!H1995:H4337,{"tier - 1","tier - 2","tier - 3"})),COUNTIF('OG Hospitalisation Details'!H1995:H4337,{"tier - 1","tier - 2","tier - 3"}),0))</f>
        <v>tier - 3</v>
      </c>
      <c r="K349" s="7" t="str">
        <f>IF('OG Hospitalisation Details'!I1995="?","Unknown",'OG Hospitalisation Details'!I1995)</f>
        <v>R1011</v>
      </c>
      <c r="L349" s="14">
        <f t="shared" si="17"/>
        <v>19</v>
      </c>
    </row>
    <row r="350" spans="1:12" x14ac:dyDescent="0.25">
      <c r="A350" s="7" t="s">
        <v>2025</v>
      </c>
      <c r="B350" s="7">
        <f t="shared" si="15"/>
        <v>347</v>
      </c>
      <c r="C350" s="7">
        <f>IF('OG Hospitalisation Details'!B1994="?",ROUND(AVERAGE('OG Hospitalisation Details'!$B$2:$B$2344),0),'OG Hospitalisation Details'!B1994)</f>
        <v>1959</v>
      </c>
      <c r="D350" s="7" t="str">
        <f>IF('OG Hospitalisation Details'!C1994="?","Sep",'OG Hospitalisation Details'!C1994)</f>
        <v>Dec</v>
      </c>
      <c r="E350" s="7">
        <v>5</v>
      </c>
      <c r="F350" s="13">
        <f t="shared" si="16"/>
        <v>21889</v>
      </c>
      <c r="G350" s="7">
        <v>0</v>
      </c>
      <c r="H350" s="16">
        <v>28950.47</v>
      </c>
      <c r="I350" s="7" t="str" cm="1">
        <f t="array" ref="I350">INDEX({"tier - 1","tier - 2","tier - 3"},MATCH(MAX(COUNTIF('OG Hospitalisation Details'!G1994:G4336,{"tier - 1","tier - 2","tier - 3"})),COUNTIF('OG Hospitalisation Details'!G1994:G4336,{"tier - 1","tier - 2","tier - 3"}),0))</f>
        <v>tier - 1</v>
      </c>
      <c r="J350" s="7" t="str" cm="1">
        <f t="array" ref="J350">INDEX({"tier - 1","tier - 2","tier - 3"},MATCH(MAX(COUNTIF('OG Hospitalisation Details'!H1994:H4336,{"tier - 1","tier - 2","tier - 3"})),COUNTIF('OG Hospitalisation Details'!H1994:H4336,{"tier - 1","tier - 2","tier - 3"}),0))</f>
        <v>tier - 3</v>
      </c>
      <c r="K350" s="7" t="str">
        <f>IF('OG Hospitalisation Details'!I1994="?","Unknown",'OG Hospitalisation Details'!I1994)</f>
        <v>R1012</v>
      </c>
      <c r="L350" s="14">
        <f t="shared" si="17"/>
        <v>63</v>
      </c>
    </row>
    <row r="351" spans="1:12" x14ac:dyDescent="0.25">
      <c r="A351" s="7" t="s">
        <v>2024</v>
      </c>
      <c r="B351" s="7">
        <f t="shared" si="15"/>
        <v>348</v>
      </c>
      <c r="C351" s="7">
        <f>IF('OG Hospitalisation Details'!B1993="?",ROUND(AVERAGE('OG Hospitalisation Details'!$B$2:$B$2344),0),'OG Hospitalisation Details'!B1993)</f>
        <v>1962</v>
      </c>
      <c r="D351" s="7" t="str">
        <f>IF('OG Hospitalisation Details'!C1993="?","Sep",'OG Hospitalisation Details'!C1993)</f>
        <v>Jul</v>
      </c>
      <c r="E351" s="7">
        <v>25</v>
      </c>
      <c r="F351" s="13">
        <f t="shared" si="16"/>
        <v>22852</v>
      </c>
      <c r="G351" s="7">
        <v>0</v>
      </c>
      <c r="H351" s="16">
        <v>28923.14</v>
      </c>
      <c r="I351" s="7" t="str" cm="1">
        <f t="array" ref="I351">INDEX({"tier - 1","tier - 2","tier - 3"},MATCH(MAX(COUNTIF('OG Hospitalisation Details'!G1993:G4335,{"tier - 1","tier - 2","tier - 3"})),COUNTIF('OG Hospitalisation Details'!G1993:G4335,{"tier - 1","tier - 2","tier - 3"}),0))</f>
        <v>tier - 1</v>
      </c>
      <c r="J351" s="7" t="str" cm="1">
        <f t="array" ref="J351">INDEX({"tier - 1","tier - 2","tier - 3"},MATCH(MAX(COUNTIF('OG Hospitalisation Details'!H1993:H4335,{"tier - 1","tier - 2","tier - 3"})),COUNTIF('OG Hospitalisation Details'!H1993:H4335,{"tier - 1","tier - 2","tier - 3"}),0))</f>
        <v>tier - 3</v>
      </c>
      <c r="K351" s="7" t="str">
        <f>IF('OG Hospitalisation Details'!I1993="?","Unknown",'OG Hospitalisation Details'!I1993)</f>
        <v>R1012</v>
      </c>
      <c r="L351" s="14">
        <f t="shared" si="17"/>
        <v>60</v>
      </c>
    </row>
    <row r="352" spans="1:12" x14ac:dyDescent="0.25">
      <c r="A352" s="7" t="s">
        <v>2023</v>
      </c>
      <c r="B352" s="7">
        <f t="shared" si="15"/>
        <v>349</v>
      </c>
      <c r="C352" s="7">
        <f>IF('OG Hospitalisation Details'!B1992="?",ROUND(AVERAGE('OG Hospitalisation Details'!$B$2:$B$2344),0),'OG Hospitalisation Details'!B1992)</f>
        <v>1961</v>
      </c>
      <c r="D352" s="7" t="str">
        <f>IF('OG Hospitalisation Details'!C1992="?","Sep",'OG Hospitalisation Details'!C1992)</f>
        <v>Aug</v>
      </c>
      <c r="E352" s="7">
        <v>3</v>
      </c>
      <c r="F352" s="13">
        <f t="shared" si="16"/>
        <v>22496</v>
      </c>
      <c r="G352" s="7">
        <v>1</v>
      </c>
      <c r="H352" s="16">
        <v>28868.66</v>
      </c>
      <c r="I352" s="7" t="str" cm="1">
        <f t="array" ref="I352">INDEX({"tier - 1","tier - 2","tier - 3"},MATCH(MAX(COUNTIF('OG Hospitalisation Details'!G1992:G4334,{"tier - 1","tier - 2","tier - 3"})),COUNTIF('OG Hospitalisation Details'!G1992:G4334,{"tier - 1","tier - 2","tier - 3"}),0))</f>
        <v>tier - 1</v>
      </c>
      <c r="J352" s="7" t="str" cm="1">
        <f t="array" ref="J352">INDEX({"tier - 1","tier - 2","tier - 3"},MATCH(MAX(COUNTIF('OG Hospitalisation Details'!H1992:H4334,{"tier - 1","tier - 2","tier - 3"})),COUNTIF('OG Hospitalisation Details'!H1992:H4334,{"tier - 1","tier - 2","tier - 3"}),0))</f>
        <v>tier - 3</v>
      </c>
      <c r="K352" s="7" t="str">
        <f>IF('OG Hospitalisation Details'!I1992="?","Unknown",'OG Hospitalisation Details'!I1992)</f>
        <v>R1012</v>
      </c>
      <c r="L352" s="14">
        <f t="shared" si="17"/>
        <v>61</v>
      </c>
    </row>
    <row r="353" spans="1:12" x14ac:dyDescent="0.25">
      <c r="A353" s="7" t="s">
        <v>2022</v>
      </c>
      <c r="B353" s="7">
        <f t="shared" si="15"/>
        <v>350</v>
      </c>
      <c r="C353" s="7">
        <f>IF('OG Hospitalisation Details'!B1991="?",ROUND(AVERAGE('OG Hospitalisation Details'!$B$2:$B$2344),0),'OG Hospitalisation Details'!B1991)</f>
        <v>1990</v>
      </c>
      <c r="D353" s="7" t="str">
        <f>IF('OG Hospitalisation Details'!C1991="?","Sep",'OG Hospitalisation Details'!C1991)</f>
        <v>Dec</v>
      </c>
      <c r="E353" s="7">
        <v>5</v>
      </c>
      <c r="F353" s="13">
        <f t="shared" si="16"/>
        <v>33212</v>
      </c>
      <c r="G353" s="7">
        <v>3</v>
      </c>
      <c r="H353" s="16">
        <v>28716.14</v>
      </c>
      <c r="I353" s="7" t="str" cm="1">
        <f t="array" ref="I353">INDEX({"tier - 1","tier - 2","tier - 3"},MATCH(MAX(COUNTIF('OG Hospitalisation Details'!G1991:G4333,{"tier - 1","tier - 2","tier - 3"})),COUNTIF('OG Hospitalisation Details'!G1991:G4333,{"tier - 1","tier - 2","tier - 3"}),0))</f>
        <v>tier - 1</v>
      </c>
      <c r="J353" s="7" t="str" cm="1">
        <f t="array" ref="J353">INDEX({"tier - 1","tier - 2","tier - 3"},MATCH(MAX(COUNTIF('OG Hospitalisation Details'!H1991:H4333,{"tier - 1","tier - 2","tier - 3"})),COUNTIF('OG Hospitalisation Details'!H1991:H4333,{"tier - 1","tier - 2","tier - 3"}),0))</f>
        <v>tier - 3</v>
      </c>
      <c r="K353" s="7" t="str">
        <f>IF('OG Hospitalisation Details'!I1991="?","Unknown",'OG Hospitalisation Details'!I1991)</f>
        <v>R1011</v>
      </c>
      <c r="L353" s="14">
        <f t="shared" si="17"/>
        <v>32</v>
      </c>
    </row>
    <row r="354" spans="1:12" x14ac:dyDescent="0.25">
      <c r="A354" s="7" t="s">
        <v>2021</v>
      </c>
      <c r="B354" s="7">
        <f t="shared" si="15"/>
        <v>351</v>
      </c>
      <c r="C354" s="7">
        <f>IF('OG Hospitalisation Details'!B1990="?",ROUND(AVERAGE('OG Hospitalisation Details'!$B$2:$B$2344),0),'OG Hospitalisation Details'!B1990)</f>
        <v>1985</v>
      </c>
      <c r="D354" s="7" t="str">
        <f>IF('OG Hospitalisation Details'!C1990="?","Sep",'OG Hospitalisation Details'!C1990)</f>
        <v>Sep</v>
      </c>
      <c r="E354" s="7">
        <v>27</v>
      </c>
      <c r="F354" s="13">
        <f t="shared" si="16"/>
        <v>31317</v>
      </c>
      <c r="G354" s="7">
        <v>3</v>
      </c>
      <c r="H354" s="16">
        <v>28542.86</v>
      </c>
      <c r="I354" s="7" t="str" cm="1">
        <f t="array" ref="I354">INDEX({"tier - 1","tier - 2","tier - 3"},MATCH(MAX(COUNTIF('OG Hospitalisation Details'!G1990:G4332,{"tier - 1","tier - 2","tier - 3"})),COUNTIF('OG Hospitalisation Details'!G1990:G4332,{"tier - 1","tier - 2","tier - 3"}),0))</f>
        <v>tier - 1</v>
      </c>
      <c r="J354" s="7" t="str" cm="1">
        <f t="array" ref="J354">INDEX({"tier - 1","tier - 2","tier - 3"},MATCH(MAX(COUNTIF('OG Hospitalisation Details'!H1990:H4332,{"tier - 1","tier - 2","tier - 3"})),COUNTIF('OG Hospitalisation Details'!H1990:H4332,{"tier - 1","tier - 2","tier - 3"}),0))</f>
        <v>tier - 3</v>
      </c>
      <c r="K354" s="7" t="str">
        <f>IF('OG Hospitalisation Details'!I1990="?","Unknown",'OG Hospitalisation Details'!I1990)</f>
        <v>R1011</v>
      </c>
      <c r="L354" s="14">
        <f t="shared" si="17"/>
        <v>37</v>
      </c>
    </row>
    <row r="355" spans="1:12" x14ac:dyDescent="0.25">
      <c r="A355" s="7" t="s">
        <v>2020</v>
      </c>
      <c r="B355" s="7">
        <f t="shared" si="15"/>
        <v>352</v>
      </c>
      <c r="C355" s="7">
        <f>IF('OG Hospitalisation Details'!B1989="?",ROUND(AVERAGE('OG Hospitalisation Details'!$B$2:$B$2344),0),'OG Hospitalisation Details'!B1989)</f>
        <v>1982</v>
      </c>
      <c r="D355" s="7" t="str">
        <f>IF('OG Hospitalisation Details'!C1989="?","Sep",'OG Hospitalisation Details'!C1989)</f>
        <v>Dec</v>
      </c>
      <c r="E355" s="7">
        <v>11</v>
      </c>
      <c r="F355" s="13">
        <f t="shared" si="16"/>
        <v>30296</v>
      </c>
      <c r="G355" s="7">
        <v>1</v>
      </c>
      <c r="H355" s="16">
        <v>28476.73</v>
      </c>
      <c r="I355" s="7" t="str" cm="1">
        <f t="array" ref="I355">INDEX({"tier - 1","tier - 2","tier - 3"},MATCH(MAX(COUNTIF('OG Hospitalisation Details'!G1989:G4331,{"tier - 1","tier - 2","tier - 3"})),COUNTIF('OG Hospitalisation Details'!G1989:G4331,{"tier - 1","tier - 2","tier - 3"}),0))</f>
        <v>tier - 1</v>
      </c>
      <c r="J355" s="7" t="str" cm="1">
        <f t="array" ref="J355">INDEX({"tier - 1","tier - 2","tier - 3"},MATCH(MAX(COUNTIF('OG Hospitalisation Details'!H1989:H4331,{"tier - 1","tier - 2","tier - 3"})),COUNTIF('OG Hospitalisation Details'!H1989:H4331,{"tier - 1","tier - 2","tier - 3"}),0))</f>
        <v>tier - 3</v>
      </c>
      <c r="K355" s="7" t="str">
        <f>IF('OG Hospitalisation Details'!I1989="?","Unknown",'OG Hospitalisation Details'!I1989)</f>
        <v>R1012</v>
      </c>
      <c r="L355" s="14">
        <f t="shared" si="17"/>
        <v>40</v>
      </c>
    </row>
    <row r="356" spans="1:12" x14ac:dyDescent="0.25">
      <c r="A356" s="7" t="s">
        <v>2019</v>
      </c>
      <c r="B356" s="7">
        <f t="shared" si="15"/>
        <v>353</v>
      </c>
      <c r="C356" s="7">
        <f>IF('OG Hospitalisation Details'!B1988="?",ROUND(AVERAGE('OG Hospitalisation Details'!$B$2:$B$2344),0),'OG Hospitalisation Details'!B1988)</f>
        <v>1974</v>
      </c>
      <c r="D356" s="7" t="str">
        <f>IF('OG Hospitalisation Details'!C1988="?","Sep",'OG Hospitalisation Details'!C1988)</f>
        <v>Sep</v>
      </c>
      <c r="E356" s="7">
        <v>16</v>
      </c>
      <c r="F356" s="13">
        <f t="shared" si="16"/>
        <v>27288</v>
      </c>
      <c r="G356" s="7">
        <v>1</v>
      </c>
      <c r="H356" s="16">
        <v>28468.92</v>
      </c>
      <c r="I356" s="7" t="str" cm="1">
        <f t="array" ref="I356">INDEX({"tier - 1","tier - 2","tier - 3"},MATCH(MAX(COUNTIF('OG Hospitalisation Details'!G1988:G4330,{"tier - 1","tier - 2","tier - 3"})),COUNTIF('OG Hospitalisation Details'!G1988:G4330,{"tier - 1","tier - 2","tier - 3"}),0))</f>
        <v>tier - 1</v>
      </c>
      <c r="J356" s="7" t="str" cm="1">
        <f t="array" ref="J356">INDEX({"tier - 1","tier - 2","tier - 3"},MATCH(MAX(COUNTIF('OG Hospitalisation Details'!H1988:H4330,{"tier - 1","tier - 2","tier - 3"})),COUNTIF('OG Hospitalisation Details'!H1988:H4330,{"tier - 1","tier - 2","tier - 3"}),0))</f>
        <v>tier - 3</v>
      </c>
      <c r="K356" s="7" t="str">
        <f>IF('OG Hospitalisation Details'!I1988="?","Unknown",'OG Hospitalisation Details'!I1988)</f>
        <v>R1012</v>
      </c>
      <c r="L356" s="14">
        <f t="shared" si="17"/>
        <v>48</v>
      </c>
    </row>
    <row r="357" spans="1:12" x14ac:dyDescent="0.25">
      <c r="A357" s="7" t="s">
        <v>2018</v>
      </c>
      <c r="B357" s="7">
        <f t="shared" si="15"/>
        <v>354</v>
      </c>
      <c r="C357" s="7">
        <f>IF('OG Hospitalisation Details'!B1987="?",ROUND(AVERAGE('OG Hospitalisation Details'!$B$2:$B$2344),0),'OG Hospitalisation Details'!B1987)</f>
        <v>1977</v>
      </c>
      <c r="D357" s="7" t="str">
        <f>IF('OG Hospitalisation Details'!C1987="?","Sep",'OG Hospitalisation Details'!C1987)</f>
        <v>Dec</v>
      </c>
      <c r="E357" s="7">
        <v>2</v>
      </c>
      <c r="F357" s="13">
        <f t="shared" si="16"/>
        <v>28461</v>
      </c>
      <c r="G357" s="7">
        <v>1</v>
      </c>
      <c r="H357" s="16">
        <v>28340.19</v>
      </c>
      <c r="I357" s="7" t="str" cm="1">
        <f t="array" ref="I357">INDEX({"tier - 1","tier - 2","tier - 3"},MATCH(MAX(COUNTIF('OG Hospitalisation Details'!G1987:G4329,{"tier - 1","tier - 2","tier - 3"})),COUNTIF('OG Hospitalisation Details'!G1987:G4329,{"tier - 1","tier - 2","tier - 3"}),0))</f>
        <v>tier - 1</v>
      </c>
      <c r="J357" s="7" t="str" cm="1">
        <f t="array" ref="J357">INDEX({"tier - 1","tier - 2","tier - 3"},MATCH(MAX(COUNTIF('OG Hospitalisation Details'!H1987:H4329,{"tier - 1","tier - 2","tier - 3"})),COUNTIF('OG Hospitalisation Details'!H1987:H4329,{"tier - 1","tier - 2","tier - 3"}),0))</f>
        <v>tier - 3</v>
      </c>
      <c r="K357" s="7" t="str">
        <f>IF('OG Hospitalisation Details'!I1987="?","Unknown",'OG Hospitalisation Details'!I1987)</f>
        <v>R1012</v>
      </c>
      <c r="L357" s="14">
        <f t="shared" si="17"/>
        <v>45</v>
      </c>
    </row>
    <row r="358" spans="1:12" x14ac:dyDescent="0.25">
      <c r="A358" s="7" t="s">
        <v>2017</v>
      </c>
      <c r="B358" s="7">
        <f t="shared" si="15"/>
        <v>355</v>
      </c>
      <c r="C358" s="7">
        <f>IF('OG Hospitalisation Details'!B1986="?",ROUND(AVERAGE('OG Hospitalisation Details'!$B$2:$B$2344),0),'OG Hospitalisation Details'!B1986)</f>
        <v>1990</v>
      </c>
      <c r="D358" s="7" t="str">
        <f>IF('OG Hospitalisation Details'!C1986="?","Sep",'OG Hospitalisation Details'!C1986)</f>
        <v>Dec</v>
      </c>
      <c r="E358" s="7">
        <v>24</v>
      </c>
      <c r="F358" s="13">
        <f t="shared" si="16"/>
        <v>33231</v>
      </c>
      <c r="G358" s="7">
        <v>3</v>
      </c>
      <c r="H358" s="16">
        <v>28302.33</v>
      </c>
      <c r="I358" s="7" t="str" cm="1">
        <f t="array" ref="I358">INDEX({"tier - 1","tier - 2","tier - 3"},MATCH(MAX(COUNTIF('OG Hospitalisation Details'!G1986:G4328,{"tier - 1","tier - 2","tier - 3"})),COUNTIF('OG Hospitalisation Details'!G1986:G4328,{"tier - 1","tier - 2","tier - 3"}),0))</f>
        <v>tier - 1</v>
      </c>
      <c r="J358" s="7" t="str" cm="1">
        <f t="array" ref="J358">INDEX({"tier - 1","tier - 2","tier - 3"},MATCH(MAX(COUNTIF('OG Hospitalisation Details'!H1986:H4328,{"tier - 1","tier - 2","tier - 3"})),COUNTIF('OG Hospitalisation Details'!H1986:H4328,{"tier - 1","tier - 2","tier - 3"}),0))</f>
        <v>tier - 3</v>
      </c>
      <c r="K358" s="7" t="str">
        <f>IF('OG Hospitalisation Details'!I1986="?","Unknown",'OG Hospitalisation Details'!I1986)</f>
        <v>R1011</v>
      </c>
      <c r="L358" s="14">
        <f t="shared" si="17"/>
        <v>32</v>
      </c>
    </row>
    <row r="359" spans="1:12" x14ac:dyDescent="0.25">
      <c r="A359" s="7" t="s">
        <v>2016</v>
      </c>
      <c r="B359" s="7">
        <f t="shared" si="15"/>
        <v>356</v>
      </c>
      <c r="C359" s="7">
        <f>IF('OG Hospitalisation Details'!B1985="?",ROUND(AVERAGE('OG Hospitalisation Details'!$B$2:$B$2344),0),'OG Hospitalisation Details'!B1985)</f>
        <v>1963</v>
      </c>
      <c r="D359" s="7" t="str">
        <f>IF('OG Hospitalisation Details'!C1985="?","Sep",'OG Hospitalisation Details'!C1985)</f>
        <v>Nov</v>
      </c>
      <c r="E359" s="7">
        <v>25</v>
      </c>
      <c r="F359" s="13">
        <f t="shared" si="16"/>
        <v>23340</v>
      </c>
      <c r="G359" s="7">
        <v>1</v>
      </c>
      <c r="H359" s="16">
        <v>28287.9</v>
      </c>
      <c r="I359" s="7" t="str" cm="1">
        <f t="array" ref="I359">INDEX({"tier - 1","tier - 2","tier - 3"},MATCH(MAX(COUNTIF('OG Hospitalisation Details'!G1985:G4327,{"tier - 1","tier - 2","tier - 3"})),COUNTIF('OG Hospitalisation Details'!G1985:G4327,{"tier - 1","tier - 2","tier - 3"}),0))</f>
        <v>tier - 1</v>
      </c>
      <c r="J359" s="7" t="str" cm="1">
        <f t="array" ref="J359">INDEX({"tier - 1","tier - 2","tier - 3"},MATCH(MAX(COUNTIF('OG Hospitalisation Details'!H1985:H4327,{"tier - 1","tier - 2","tier - 3"})),COUNTIF('OG Hospitalisation Details'!H1985:H4327,{"tier - 1","tier - 2","tier - 3"}),0))</f>
        <v>tier - 3</v>
      </c>
      <c r="K359" s="7" t="str">
        <f>IF('OG Hospitalisation Details'!I1985="?","Unknown",'OG Hospitalisation Details'!I1985)</f>
        <v>R1013</v>
      </c>
      <c r="L359" s="14">
        <f t="shared" si="17"/>
        <v>59</v>
      </c>
    </row>
    <row r="360" spans="1:12" x14ac:dyDescent="0.25">
      <c r="A360" s="7" t="s">
        <v>2015</v>
      </c>
      <c r="B360" s="7">
        <f t="shared" si="15"/>
        <v>357</v>
      </c>
      <c r="C360" s="7">
        <f>IF('OG Hospitalisation Details'!B1984="?",ROUND(AVERAGE('OG Hospitalisation Details'!$B$2:$B$2344),0),'OG Hospitalisation Details'!B1984)</f>
        <v>1999</v>
      </c>
      <c r="D360" s="7" t="str">
        <f>IF('OG Hospitalisation Details'!C1984="?","Sep",'OG Hospitalisation Details'!C1984)</f>
        <v>Sep</v>
      </c>
      <c r="E360" s="7">
        <v>6</v>
      </c>
      <c r="F360" s="13">
        <f t="shared" si="16"/>
        <v>36409</v>
      </c>
      <c r="G360" s="7">
        <v>0</v>
      </c>
      <c r="H360" s="16">
        <v>28245.34</v>
      </c>
      <c r="I360" s="7" t="str" cm="1">
        <f t="array" ref="I360">INDEX({"tier - 1","tier - 2","tier - 3"},MATCH(MAX(COUNTIF('OG Hospitalisation Details'!G1984:G4326,{"tier - 1","tier - 2","tier - 3"})),COUNTIF('OG Hospitalisation Details'!G1984:G4326,{"tier - 1","tier - 2","tier - 3"}),0))</f>
        <v>tier - 1</v>
      </c>
      <c r="J360" s="7" t="str" cm="1">
        <f t="array" ref="J360">INDEX({"tier - 1","tier - 2","tier - 3"},MATCH(MAX(COUNTIF('OG Hospitalisation Details'!H1984:H4326,{"tier - 1","tier - 2","tier - 3"})),COUNTIF('OG Hospitalisation Details'!H1984:H4326,{"tier - 1","tier - 2","tier - 3"}),0))</f>
        <v>tier - 3</v>
      </c>
      <c r="K360" s="7" t="str">
        <f>IF('OG Hospitalisation Details'!I1984="?","Unknown",'OG Hospitalisation Details'!I1984)</f>
        <v>R1011</v>
      </c>
      <c r="L360" s="14">
        <f t="shared" si="17"/>
        <v>23</v>
      </c>
    </row>
    <row r="361" spans="1:12" x14ac:dyDescent="0.25">
      <c r="A361" s="7" t="s">
        <v>2014</v>
      </c>
      <c r="B361" s="7">
        <f t="shared" ref="B361:B424" si="18">VALUE(SUBSTITUTE(A361,"Id",""))</f>
        <v>358</v>
      </c>
      <c r="C361" s="7">
        <f>IF('OG Hospitalisation Details'!B1983="?",ROUND(AVERAGE('OG Hospitalisation Details'!$B$2:$B$2344),0),'OG Hospitalisation Details'!B1983)</f>
        <v>1960</v>
      </c>
      <c r="D361" s="7" t="str">
        <f>IF('OG Hospitalisation Details'!C1983="?","Sep",'OG Hospitalisation Details'!C1983)</f>
        <v>Nov</v>
      </c>
      <c r="E361" s="7">
        <v>22</v>
      </c>
      <c r="F361" s="13">
        <f t="shared" si="16"/>
        <v>22242</v>
      </c>
      <c r="G361" s="7">
        <v>0</v>
      </c>
      <c r="H361" s="16">
        <v>28101.33</v>
      </c>
      <c r="I361" s="7" t="str" cm="1">
        <f t="array" ref="I361">INDEX({"tier - 1","tier - 2","tier - 3"},MATCH(MAX(COUNTIF('OG Hospitalisation Details'!G1983:G4325,{"tier - 1","tier - 2","tier - 3"})),COUNTIF('OG Hospitalisation Details'!G1983:G4325,{"tier - 1","tier - 2","tier - 3"}),0))</f>
        <v>tier - 1</v>
      </c>
      <c r="J361" s="7" t="str" cm="1">
        <f t="array" ref="J361">INDEX({"tier - 1","tier - 2","tier - 3"},MATCH(MAX(COUNTIF('OG Hospitalisation Details'!H1983:H4325,{"tier - 1","tier - 2","tier - 3"})),COUNTIF('OG Hospitalisation Details'!H1983:H4325,{"tier - 1","tier - 2","tier - 3"}),0))</f>
        <v>tier - 3</v>
      </c>
      <c r="K361" s="7" t="str">
        <f>IF('OG Hospitalisation Details'!I1983="?","Unknown",'OG Hospitalisation Details'!I1983)</f>
        <v>R1019</v>
      </c>
      <c r="L361" s="14">
        <f t="shared" si="17"/>
        <v>62</v>
      </c>
    </row>
    <row r="362" spans="1:12" x14ac:dyDescent="0.25">
      <c r="A362" s="7" t="s">
        <v>2013</v>
      </c>
      <c r="B362" s="7">
        <f t="shared" si="18"/>
        <v>359</v>
      </c>
      <c r="C362" s="7">
        <f>IF('OG Hospitalisation Details'!B1982="?",ROUND(AVERAGE('OG Hospitalisation Details'!$B$2:$B$2344),0),'OG Hospitalisation Details'!B1982)</f>
        <v>1985</v>
      </c>
      <c r="D362" s="7" t="str">
        <f>IF('OG Hospitalisation Details'!C1982="?","Sep",'OG Hospitalisation Details'!C1982)</f>
        <v>Nov</v>
      </c>
      <c r="E362" s="7">
        <v>29</v>
      </c>
      <c r="F362" s="13">
        <f t="shared" si="16"/>
        <v>31380</v>
      </c>
      <c r="G362" s="7">
        <v>3</v>
      </c>
      <c r="H362" s="16">
        <v>28006.94</v>
      </c>
      <c r="I362" s="7" t="str" cm="1">
        <f t="array" ref="I362">INDEX({"tier - 1","tier - 2","tier - 3"},MATCH(MAX(COUNTIF('OG Hospitalisation Details'!G1982:G4324,{"tier - 1","tier - 2","tier - 3"})),COUNTIF('OG Hospitalisation Details'!G1982:G4324,{"tier - 1","tier - 2","tier - 3"}),0))</f>
        <v>tier - 1</v>
      </c>
      <c r="J362" s="7" t="str" cm="1">
        <f t="array" ref="J362">INDEX({"tier - 1","tier - 2","tier - 3"},MATCH(MAX(COUNTIF('OG Hospitalisation Details'!H1982:H4324,{"tier - 1","tier - 2","tier - 3"})),COUNTIF('OG Hospitalisation Details'!H1982:H4324,{"tier - 1","tier - 2","tier - 3"}),0))</f>
        <v>tier - 3</v>
      </c>
      <c r="K362" s="7" t="str">
        <f>IF('OG Hospitalisation Details'!I1982="?","Unknown",'OG Hospitalisation Details'!I1982)</f>
        <v>R1011</v>
      </c>
      <c r="L362" s="14">
        <f t="shared" si="17"/>
        <v>37</v>
      </c>
    </row>
    <row r="363" spans="1:12" x14ac:dyDescent="0.25">
      <c r="A363" s="7" t="s">
        <v>2012</v>
      </c>
      <c r="B363" s="7">
        <f t="shared" si="18"/>
        <v>360</v>
      </c>
      <c r="C363" s="7">
        <f>IF('OG Hospitalisation Details'!B1981="?",ROUND(AVERAGE('OG Hospitalisation Details'!$B$2:$B$2344),0),'OG Hospitalisation Details'!B1981)</f>
        <v>1999</v>
      </c>
      <c r="D363" s="7" t="str">
        <f>IF('OG Hospitalisation Details'!C1981="?","Sep",'OG Hospitalisation Details'!C1981)</f>
        <v>Dec</v>
      </c>
      <c r="E363" s="7">
        <v>21</v>
      </c>
      <c r="F363" s="13">
        <f t="shared" si="16"/>
        <v>36515</v>
      </c>
      <c r="G363" s="7">
        <v>0</v>
      </c>
      <c r="H363" s="16">
        <v>27980.77</v>
      </c>
      <c r="I363" s="7" t="str" cm="1">
        <f t="array" ref="I363">INDEX({"tier - 1","tier - 2","tier - 3"},MATCH(MAX(COUNTIF('OG Hospitalisation Details'!G1981:G4323,{"tier - 1","tier - 2","tier - 3"})),COUNTIF('OG Hospitalisation Details'!G1981:G4323,{"tier - 1","tier - 2","tier - 3"}),0))</f>
        <v>tier - 1</v>
      </c>
      <c r="J363" s="7" t="str" cm="1">
        <f t="array" ref="J363">INDEX({"tier - 1","tier - 2","tier - 3"},MATCH(MAX(COUNTIF('OG Hospitalisation Details'!H1981:H4323,{"tier - 1","tier - 2","tier - 3"})),COUNTIF('OG Hospitalisation Details'!H1981:H4323,{"tier - 1","tier - 2","tier - 3"}),0))</f>
        <v>tier - 3</v>
      </c>
      <c r="K363" s="7" t="str">
        <f>IF('OG Hospitalisation Details'!I1981="?","Unknown",'OG Hospitalisation Details'!I1981)</f>
        <v>R1011</v>
      </c>
      <c r="L363" s="14">
        <f t="shared" si="17"/>
        <v>23</v>
      </c>
    </row>
    <row r="364" spans="1:12" x14ac:dyDescent="0.25">
      <c r="A364" s="7" t="s">
        <v>2011</v>
      </c>
      <c r="B364" s="7">
        <f t="shared" si="18"/>
        <v>361</v>
      </c>
      <c r="C364" s="7">
        <f>IF('OG Hospitalisation Details'!B1980="?",ROUND(AVERAGE('OG Hospitalisation Details'!$B$2:$B$2344),0),'OG Hospitalisation Details'!B1980)</f>
        <v>1961</v>
      </c>
      <c r="D364" s="7" t="str">
        <f>IF('OG Hospitalisation Details'!C1980="?","Sep",'OG Hospitalisation Details'!C1980)</f>
        <v>Jul</v>
      </c>
      <c r="E364" s="7">
        <v>28</v>
      </c>
      <c r="F364" s="13">
        <f t="shared" si="16"/>
        <v>22490</v>
      </c>
      <c r="G364" s="7">
        <v>3</v>
      </c>
      <c r="H364" s="16">
        <v>27941.29</v>
      </c>
      <c r="I364" s="7" t="str" cm="1">
        <f t="array" ref="I364">INDEX({"tier - 1","tier - 2","tier - 3"},MATCH(MAX(COUNTIF('OG Hospitalisation Details'!G1980:G4322,{"tier - 1","tier - 2","tier - 3"})),COUNTIF('OG Hospitalisation Details'!G1980:G4322,{"tier - 1","tier - 2","tier - 3"}),0))</f>
        <v>tier - 1</v>
      </c>
      <c r="J364" s="7" t="str" cm="1">
        <f t="array" ref="J364">INDEX({"tier - 1","tier - 2","tier - 3"},MATCH(MAX(COUNTIF('OG Hospitalisation Details'!H1980:H4322,{"tier - 1","tier - 2","tier - 3"})),COUNTIF('OG Hospitalisation Details'!H1980:H4322,{"tier - 1","tier - 2","tier - 3"}),0))</f>
        <v>tier - 3</v>
      </c>
      <c r="K364" s="7" t="str">
        <f>IF('OG Hospitalisation Details'!I1980="?","Unknown",'OG Hospitalisation Details'!I1980)</f>
        <v>R1011</v>
      </c>
      <c r="L364" s="14">
        <f t="shared" si="17"/>
        <v>61</v>
      </c>
    </row>
    <row r="365" spans="1:12" x14ac:dyDescent="0.25">
      <c r="A365" s="7" t="s">
        <v>2010</v>
      </c>
      <c r="B365" s="7">
        <f t="shared" si="18"/>
        <v>362</v>
      </c>
      <c r="C365" s="7">
        <f>IF('OG Hospitalisation Details'!B1979="?",ROUND(AVERAGE('OG Hospitalisation Details'!$B$2:$B$2344),0),'OG Hospitalisation Details'!B1979)</f>
        <v>1991</v>
      </c>
      <c r="D365" s="7" t="str">
        <f>IF('OG Hospitalisation Details'!C1979="?","Sep",'OG Hospitalisation Details'!C1979)</f>
        <v>Jun</v>
      </c>
      <c r="E365" s="7">
        <v>4</v>
      </c>
      <c r="F365" s="13">
        <f t="shared" si="16"/>
        <v>33393</v>
      </c>
      <c r="G365" s="7">
        <v>3</v>
      </c>
      <c r="H365" s="16">
        <v>27931.11</v>
      </c>
      <c r="I365" s="7" t="str" cm="1">
        <f t="array" ref="I365">INDEX({"tier - 1","tier - 2","tier - 3"},MATCH(MAX(COUNTIF('OG Hospitalisation Details'!G1979:G4321,{"tier - 1","tier - 2","tier - 3"})),COUNTIF('OG Hospitalisation Details'!G1979:G4321,{"tier - 1","tier - 2","tier - 3"}),0))</f>
        <v>tier - 1</v>
      </c>
      <c r="J365" s="7" t="str" cm="1">
        <f t="array" ref="J365">INDEX({"tier - 1","tier - 2","tier - 3"},MATCH(MAX(COUNTIF('OG Hospitalisation Details'!H1979:H4321,{"tier - 1","tier - 2","tier - 3"})),COUNTIF('OG Hospitalisation Details'!H1979:H4321,{"tier - 1","tier - 2","tier - 3"}),0))</f>
        <v>tier - 3</v>
      </c>
      <c r="K365" s="7" t="str">
        <f>IF('OG Hospitalisation Details'!I1979="?","Unknown",'OG Hospitalisation Details'!I1979)</f>
        <v>R1011</v>
      </c>
      <c r="L365" s="14">
        <f t="shared" si="17"/>
        <v>32</v>
      </c>
    </row>
    <row r="366" spans="1:12" x14ac:dyDescent="0.25">
      <c r="A366" s="7" t="s">
        <v>2009</v>
      </c>
      <c r="B366" s="7">
        <f t="shared" si="18"/>
        <v>363</v>
      </c>
      <c r="C366" s="7">
        <f>IF('OG Hospitalisation Details'!B1978="?",ROUND(AVERAGE('OG Hospitalisation Details'!$B$2:$B$2344),0),'OG Hospitalisation Details'!B1978)</f>
        <v>1989</v>
      </c>
      <c r="D366" s="7" t="str">
        <f>IF('OG Hospitalisation Details'!C1978="?","Sep",'OG Hospitalisation Details'!C1978)</f>
        <v>Nov</v>
      </c>
      <c r="E366" s="7">
        <v>21</v>
      </c>
      <c r="F366" s="13">
        <f t="shared" si="16"/>
        <v>32833</v>
      </c>
      <c r="G366" s="7">
        <v>3</v>
      </c>
      <c r="H366" s="16">
        <v>27925.86</v>
      </c>
      <c r="I366" s="7" t="str" cm="1">
        <f t="array" ref="I366">INDEX({"tier - 1","tier - 2","tier - 3"},MATCH(MAX(COUNTIF('OG Hospitalisation Details'!G1978:G4320,{"tier - 1","tier - 2","tier - 3"})),COUNTIF('OG Hospitalisation Details'!G1978:G4320,{"tier - 1","tier - 2","tier - 3"}),0))</f>
        <v>tier - 1</v>
      </c>
      <c r="J366" s="7" t="str" cm="1">
        <f t="array" ref="J366">INDEX({"tier - 1","tier - 2","tier - 3"},MATCH(MAX(COUNTIF('OG Hospitalisation Details'!H1978:H4320,{"tier - 1","tier - 2","tier - 3"})),COUNTIF('OG Hospitalisation Details'!H1978:H4320,{"tier - 1","tier - 2","tier - 3"}),0))</f>
        <v>tier - 3</v>
      </c>
      <c r="K366" s="7" t="str">
        <f>IF('OG Hospitalisation Details'!I1978="?","Unknown",'OG Hospitalisation Details'!I1978)</f>
        <v>R1011</v>
      </c>
      <c r="L366" s="14">
        <f t="shared" si="17"/>
        <v>33</v>
      </c>
    </row>
    <row r="367" spans="1:12" x14ac:dyDescent="0.25">
      <c r="A367" s="7" t="s">
        <v>2008</v>
      </c>
      <c r="B367" s="7">
        <f t="shared" si="18"/>
        <v>364</v>
      </c>
      <c r="C367" s="7">
        <f>IF('OG Hospitalisation Details'!B1977="?",ROUND(AVERAGE('OG Hospitalisation Details'!$B$2:$B$2344),0),'OG Hospitalisation Details'!B1977)</f>
        <v>1985</v>
      </c>
      <c r="D367" s="7" t="str">
        <f>IF('OG Hospitalisation Details'!C1977="?","Sep",'OG Hospitalisation Details'!C1977)</f>
        <v>Dec</v>
      </c>
      <c r="E367" s="7">
        <v>4</v>
      </c>
      <c r="F367" s="13">
        <f t="shared" si="16"/>
        <v>31385</v>
      </c>
      <c r="G367" s="7">
        <v>3</v>
      </c>
      <c r="H367" s="16">
        <v>27849.94</v>
      </c>
      <c r="I367" s="7" t="str" cm="1">
        <f t="array" ref="I367">INDEX({"tier - 1","tier - 2","tier - 3"},MATCH(MAX(COUNTIF('OG Hospitalisation Details'!G1977:G4319,{"tier - 1","tier - 2","tier - 3"})),COUNTIF('OG Hospitalisation Details'!G1977:G4319,{"tier - 1","tier - 2","tier - 3"}),0))</f>
        <v>tier - 1</v>
      </c>
      <c r="J367" s="7" t="str" cm="1">
        <f t="array" ref="J367">INDEX({"tier - 1","tier - 2","tier - 3"},MATCH(MAX(COUNTIF('OG Hospitalisation Details'!H1977:H4319,{"tier - 1","tier - 2","tier - 3"})),COUNTIF('OG Hospitalisation Details'!H1977:H4319,{"tier - 1","tier - 2","tier - 3"}),0))</f>
        <v>tier - 3</v>
      </c>
      <c r="K367" s="7" t="str">
        <f>IF('OG Hospitalisation Details'!I1977="?","Unknown",'OG Hospitalisation Details'!I1977)</f>
        <v>R1011</v>
      </c>
      <c r="L367" s="14">
        <f t="shared" si="17"/>
        <v>37</v>
      </c>
    </row>
    <row r="368" spans="1:12" x14ac:dyDescent="0.25">
      <c r="A368" s="7" t="s">
        <v>2007</v>
      </c>
      <c r="B368" s="7">
        <f t="shared" si="18"/>
        <v>365</v>
      </c>
      <c r="C368" s="7">
        <f>IF('OG Hospitalisation Details'!B1976="?",ROUND(AVERAGE('OG Hospitalisation Details'!$B$2:$B$2344),0),'OG Hospitalisation Details'!B1976)</f>
        <v>1960</v>
      </c>
      <c r="D368" s="7" t="str">
        <f>IF('OG Hospitalisation Details'!C1976="?","Sep",'OG Hospitalisation Details'!C1976)</f>
        <v>Jul</v>
      </c>
      <c r="E368" s="7">
        <v>6</v>
      </c>
      <c r="F368" s="13">
        <f t="shared" si="16"/>
        <v>22103</v>
      </c>
      <c r="G368" s="7">
        <v>0</v>
      </c>
      <c r="H368" s="16">
        <v>27808.73</v>
      </c>
      <c r="I368" s="7" t="str" cm="1">
        <f t="array" ref="I368">INDEX({"tier - 1","tier - 2","tier - 3"},MATCH(MAX(COUNTIF('OG Hospitalisation Details'!G1976:G4318,{"tier - 1","tier - 2","tier - 3"})),COUNTIF('OG Hospitalisation Details'!G1976:G4318,{"tier - 1","tier - 2","tier - 3"}),0))</f>
        <v>tier - 1</v>
      </c>
      <c r="J368" s="7" t="str" cm="1">
        <f t="array" ref="J368">INDEX({"tier - 1","tier - 2","tier - 3"},MATCH(MAX(COUNTIF('OG Hospitalisation Details'!H1976:H4318,{"tier - 1","tier - 2","tier - 3"})),COUNTIF('OG Hospitalisation Details'!H1976:H4318,{"tier - 1","tier - 2","tier - 3"}),0))</f>
        <v>tier - 3</v>
      </c>
      <c r="K368" s="7" t="str">
        <f>IF('OG Hospitalisation Details'!I1976="?","Unknown",'OG Hospitalisation Details'!I1976)</f>
        <v>R1013</v>
      </c>
      <c r="L368" s="14">
        <f t="shared" si="17"/>
        <v>62</v>
      </c>
    </row>
    <row r="369" spans="1:12" x14ac:dyDescent="0.25">
      <c r="A369" s="7" t="s">
        <v>2006</v>
      </c>
      <c r="B369" s="7">
        <f t="shared" si="18"/>
        <v>366</v>
      </c>
      <c r="C369" s="7">
        <f>IF('OG Hospitalisation Details'!B1975="?",ROUND(AVERAGE('OG Hospitalisation Details'!$B$2:$B$2344),0),'OG Hospitalisation Details'!B1975)</f>
        <v>2002</v>
      </c>
      <c r="D369" s="7" t="str">
        <f>IF('OG Hospitalisation Details'!C1975="?","Sep",'OG Hospitalisation Details'!C1975)</f>
        <v>Dec</v>
      </c>
      <c r="E369" s="7">
        <v>6</v>
      </c>
      <c r="F369" s="13">
        <f t="shared" si="16"/>
        <v>37596</v>
      </c>
      <c r="G369" s="7">
        <v>1</v>
      </c>
      <c r="H369" s="16">
        <v>27724.29</v>
      </c>
      <c r="I369" s="7" t="str" cm="1">
        <f t="array" ref="I369">INDEX({"tier - 1","tier - 2","tier - 3"},MATCH(MAX(COUNTIF('OG Hospitalisation Details'!G1975:G4317,{"tier - 1","tier - 2","tier - 3"})),COUNTIF('OG Hospitalisation Details'!G1975:G4317,{"tier - 1","tier - 2","tier - 3"}),0))</f>
        <v>tier - 1</v>
      </c>
      <c r="J369" s="7" t="str" cm="1">
        <f t="array" ref="J369">INDEX({"tier - 1","tier - 2","tier - 3"},MATCH(MAX(COUNTIF('OG Hospitalisation Details'!H1975:H4317,{"tier - 1","tier - 2","tier - 3"})),COUNTIF('OG Hospitalisation Details'!H1975:H4317,{"tier - 1","tier - 2","tier - 3"}),0))</f>
        <v>tier - 3</v>
      </c>
      <c r="K369" s="7" t="str">
        <f>IF('OG Hospitalisation Details'!I1975="?","Unknown",'OG Hospitalisation Details'!I1975)</f>
        <v>R1013</v>
      </c>
      <c r="L369" s="14">
        <f t="shared" si="17"/>
        <v>20</v>
      </c>
    </row>
    <row r="370" spans="1:12" x14ac:dyDescent="0.25">
      <c r="A370" s="7" t="s">
        <v>2005</v>
      </c>
      <c r="B370" s="7">
        <f t="shared" si="18"/>
        <v>367</v>
      </c>
      <c r="C370" s="7">
        <f>IF('OG Hospitalisation Details'!B1974="?",ROUND(AVERAGE('OG Hospitalisation Details'!$B$2:$B$2344),0),'OG Hospitalisation Details'!B1974)</f>
        <v>1992</v>
      </c>
      <c r="D370" s="7" t="str">
        <f>IF('OG Hospitalisation Details'!C1974="?","Sep",'OG Hospitalisation Details'!C1974)</f>
        <v>Jul</v>
      </c>
      <c r="E370" s="7">
        <v>3</v>
      </c>
      <c r="F370" s="13">
        <f t="shared" si="16"/>
        <v>33788</v>
      </c>
      <c r="G370" s="7">
        <v>0</v>
      </c>
      <c r="H370" s="16">
        <v>27696.11</v>
      </c>
      <c r="I370" s="7" t="str" cm="1">
        <f t="array" ref="I370">INDEX({"tier - 1","tier - 2","tier - 3"},MATCH(MAX(COUNTIF('OG Hospitalisation Details'!G1974:G4316,{"tier - 1","tier - 2","tier - 3"})),COUNTIF('OG Hospitalisation Details'!G1974:G4316,{"tier - 1","tier - 2","tier - 3"}),0))</f>
        <v>tier - 1</v>
      </c>
      <c r="J370" s="7" t="str" cm="1">
        <f t="array" ref="J370">INDEX({"tier - 1","tier - 2","tier - 3"},MATCH(MAX(COUNTIF('OG Hospitalisation Details'!H1974:H4316,{"tier - 1","tier - 2","tier - 3"})),COUNTIF('OG Hospitalisation Details'!H1974:H4316,{"tier - 1","tier - 2","tier - 3"}),0))</f>
        <v>tier - 3</v>
      </c>
      <c r="K370" s="7" t="str">
        <f>IF('OG Hospitalisation Details'!I1974="?","Unknown",'OG Hospitalisation Details'!I1974)</f>
        <v>R1011</v>
      </c>
      <c r="L370" s="14">
        <f t="shared" si="17"/>
        <v>30</v>
      </c>
    </row>
    <row r="371" spans="1:12" x14ac:dyDescent="0.25">
      <c r="A371" s="7" t="s">
        <v>2004</v>
      </c>
      <c r="B371" s="7">
        <f t="shared" si="18"/>
        <v>368</v>
      </c>
      <c r="C371" s="7">
        <f>IF('OG Hospitalisation Details'!B1973="?",ROUND(AVERAGE('OG Hospitalisation Details'!$B$2:$B$2344),0),'OG Hospitalisation Details'!B1973)</f>
        <v>1997</v>
      </c>
      <c r="D371" s="7" t="str">
        <f>IF('OG Hospitalisation Details'!C1973="?","Sep",'OG Hospitalisation Details'!C1973)</f>
        <v>Oct</v>
      </c>
      <c r="E371" s="7">
        <v>7</v>
      </c>
      <c r="F371" s="13">
        <f t="shared" si="16"/>
        <v>35710</v>
      </c>
      <c r="G371" s="7">
        <v>0</v>
      </c>
      <c r="H371" s="16">
        <v>27625.17</v>
      </c>
      <c r="I371" s="7" t="str" cm="1">
        <f t="array" ref="I371">INDEX({"tier - 1","tier - 2","tier - 3"},MATCH(MAX(COUNTIF('OG Hospitalisation Details'!G1973:G4315,{"tier - 1","tier - 2","tier - 3"})),COUNTIF('OG Hospitalisation Details'!G1973:G4315,{"tier - 1","tier - 2","tier - 3"}),0))</f>
        <v>tier - 1</v>
      </c>
      <c r="J371" s="7" t="str" cm="1">
        <f t="array" ref="J371">INDEX({"tier - 1","tier - 2","tier - 3"},MATCH(MAX(COUNTIF('OG Hospitalisation Details'!H1973:H4315,{"tier - 1","tier - 2","tier - 3"})),COUNTIF('OG Hospitalisation Details'!H1973:H4315,{"tier - 1","tier - 2","tier - 3"}),0))</f>
        <v>tier - 3</v>
      </c>
      <c r="K371" s="7" t="str">
        <f>IF('OG Hospitalisation Details'!I1973="?","Unknown",'OG Hospitalisation Details'!I1973)</f>
        <v>R1011</v>
      </c>
      <c r="L371" s="14">
        <f t="shared" si="17"/>
        <v>25</v>
      </c>
    </row>
    <row r="372" spans="1:12" x14ac:dyDescent="0.25">
      <c r="A372" s="7" t="s">
        <v>2003</v>
      </c>
      <c r="B372" s="7">
        <f t="shared" si="18"/>
        <v>369</v>
      </c>
      <c r="C372" s="7">
        <f>IF('OG Hospitalisation Details'!B1972="?",ROUND(AVERAGE('OG Hospitalisation Details'!$B$2:$B$2344),0),'OG Hospitalisation Details'!B1972)</f>
        <v>1997</v>
      </c>
      <c r="D372" s="7" t="str">
        <f>IF('OG Hospitalisation Details'!C1972="?","Sep",'OG Hospitalisation Details'!C1972)</f>
        <v>Sep</v>
      </c>
      <c r="E372" s="7">
        <v>9</v>
      </c>
      <c r="F372" s="13">
        <f t="shared" si="16"/>
        <v>35682</v>
      </c>
      <c r="G372" s="7">
        <v>0</v>
      </c>
      <c r="H372" s="16">
        <v>27619.360000000001</v>
      </c>
      <c r="I372" s="7" t="str" cm="1">
        <f t="array" ref="I372">INDEX({"tier - 1","tier - 2","tier - 3"},MATCH(MAX(COUNTIF('OG Hospitalisation Details'!G1972:G4314,{"tier - 1","tier - 2","tier - 3"})),COUNTIF('OG Hospitalisation Details'!G1972:G4314,{"tier - 1","tier - 2","tier - 3"}),0))</f>
        <v>tier - 1</v>
      </c>
      <c r="J372" s="7" t="str" cm="1">
        <f t="array" ref="J372">INDEX({"tier - 1","tier - 2","tier - 3"},MATCH(MAX(COUNTIF('OG Hospitalisation Details'!H1972:H4314,{"tier - 1","tier - 2","tier - 3"})),COUNTIF('OG Hospitalisation Details'!H1972:H4314,{"tier - 1","tier - 2","tier - 3"}),0))</f>
        <v>tier - 3</v>
      </c>
      <c r="K372" s="7" t="str">
        <f>IF('OG Hospitalisation Details'!I1972="?","Unknown",'OG Hospitalisation Details'!I1972)</f>
        <v>R1011</v>
      </c>
      <c r="L372" s="14">
        <f t="shared" si="17"/>
        <v>25</v>
      </c>
    </row>
    <row r="373" spans="1:12" x14ac:dyDescent="0.25">
      <c r="A373" s="7" t="s">
        <v>2002</v>
      </c>
      <c r="B373" s="7">
        <f t="shared" si="18"/>
        <v>370</v>
      </c>
      <c r="C373" s="7">
        <f>IF('OG Hospitalisation Details'!B1971="?",ROUND(AVERAGE('OG Hospitalisation Details'!$B$2:$B$2344),0),'OG Hospitalisation Details'!B1971)</f>
        <v>1992</v>
      </c>
      <c r="D373" s="7" t="str">
        <f>IF('OG Hospitalisation Details'!C1971="?","Sep",'OG Hospitalisation Details'!C1971)</f>
        <v>Jun</v>
      </c>
      <c r="E373" s="7">
        <v>11</v>
      </c>
      <c r="F373" s="13">
        <f t="shared" si="16"/>
        <v>33766</v>
      </c>
      <c r="G373" s="7">
        <v>0</v>
      </c>
      <c r="H373" s="16">
        <v>27614.71</v>
      </c>
      <c r="I373" s="7" t="str" cm="1">
        <f t="array" ref="I373">INDEX({"tier - 1","tier - 2","tier - 3"},MATCH(MAX(COUNTIF('OG Hospitalisation Details'!G1971:G4313,{"tier - 1","tier - 2","tier - 3"})),COUNTIF('OG Hospitalisation Details'!G1971:G4313,{"tier - 1","tier - 2","tier - 3"}),0))</f>
        <v>tier - 1</v>
      </c>
      <c r="J373" s="7" t="str" cm="1">
        <f t="array" ref="J373">INDEX({"tier - 1","tier - 2","tier - 3"},MATCH(MAX(COUNTIF('OG Hospitalisation Details'!H1971:H4313,{"tier - 1","tier - 2","tier - 3"})),COUNTIF('OG Hospitalisation Details'!H1971:H4313,{"tier - 1","tier - 2","tier - 3"}),0))</f>
        <v>tier - 3</v>
      </c>
      <c r="K373" s="7" t="str">
        <f>IF('OG Hospitalisation Details'!I1971="?","Unknown",'OG Hospitalisation Details'!I1971)</f>
        <v>R1011</v>
      </c>
      <c r="L373" s="14">
        <f t="shared" si="17"/>
        <v>30</v>
      </c>
    </row>
    <row r="374" spans="1:12" x14ac:dyDescent="0.25">
      <c r="A374" s="7" t="s">
        <v>2001</v>
      </c>
      <c r="B374" s="7">
        <f t="shared" si="18"/>
        <v>371</v>
      </c>
      <c r="C374" s="7">
        <f>IF('OG Hospitalisation Details'!B1970="?",ROUND(AVERAGE('OG Hospitalisation Details'!$B$2:$B$2344),0),'OG Hospitalisation Details'!B1970)</f>
        <v>1985</v>
      </c>
      <c r="D374" s="7" t="str">
        <f>IF('OG Hospitalisation Details'!C1970="?","Sep",'OG Hospitalisation Details'!C1970)</f>
        <v>Nov</v>
      </c>
      <c r="E374" s="7">
        <v>6</v>
      </c>
      <c r="F374" s="13">
        <f t="shared" si="16"/>
        <v>31357</v>
      </c>
      <c r="G374" s="7">
        <v>3</v>
      </c>
      <c r="H374" s="16">
        <v>27598.93</v>
      </c>
      <c r="I374" s="7" t="str" cm="1">
        <f t="array" ref="I374">INDEX({"tier - 1","tier - 2","tier - 3"},MATCH(MAX(COUNTIF('OG Hospitalisation Details'!G1970:G4312,{"tier - 1","tier - 2","tier - 3"})),COUNTIF('OG Hospitalisation Details'!G1970:G4312,{"tier - 1","tier - 2","tier - 3"}),0))</f>
        <v>tier - 1</v>
      </c>
      <c r="J374" s="7" t="str" cm="1">
        <f t="array" ref="J374">INDEX({"tier - 1","tier - 2","tier - 3"},MATCH(MAX(COUNTIF('OG Hospitalisation Details'!H1970:H4312,{"tier - 1","tier - 2","tier - 3"})),COUNTIF('OG Hospitalisation Details'!H1970:H4312,{"tier - 1","tier - 2","tier - 3"}),0))</f>
        <v>tier - 3</v>
      </c>
      <c r="K374" s="7" t="str">
        <f>IF('OG Hospitalisation Details'!I1970="?","Unknown",'OG Hospitalisation Details'!I1970)</f>
        <v>R1011</v>
      </c>
      <c r="L374" s="14">
        <f t="shared" si="17"/>
        <v>37</v>
      </c>
    </row>
    <row r="375" spans="1:12" x14ac:dyDescent="0.25">
      <c r="A375" s="7" t="s">
        <v>2000</v>
      </c>
      <c r="B375" s="7">
        <f t="shared" si="18"/>
        <v>372</v>
      </c>
      <c r="C375" s="7">
        <f>IF('OG Hospitalisation Details'!B1969="?",ROUND(AVERAGE('OG Hospitalisation Details'!$B$2:$B$2344),0),'OG Hospitalisation Details'!B1969)</f>
        <v>1984</v>
      </c>
      <c r="D375" s="7" t="str">
        <f>IF('OG Hospitalisation Details'!C1969="?","Sep",'OG Hospitalisation Details'!C1969)</f>
        <v>Jul</v>
      </c>
      <c r="E375" s="7">
        <v>22</v>
      </c>
      <c r="F375" s="13">
        <f t="shared" si="16"/>
        <v>30885</v>
      </c>
      <c r="G375" s="7">
        <v>3</v>
      </c>
      <c r="H375" s="16">
        <v>27534.53</v>
      </c>
      <c r="I375" s="7" t="str" cm="1">
        <f t="array" ref="I375">INDEX({"tier - 1","tier - 2","tier - 3"},MATCH(MAX(COUNTIF('OG Hospitalisation Details'!G1969:G4311,{"tier - 1","tier - 2","tier - 3"})),COUNTIF('OG Hospitalisation Details'!G1969:G4311,{"tier - 1","tier - 2","tier - 3"}),0))</f>
        <v>tier - 1</v>
      </c>
      <c r="J375" s="7" t="str" cm="1">
        <f t="array" ref="J375">INDEX({"tier - 1","tier - 2","tier - 3"},MATCH(MAX(COUNTIF('OG Hospitalisation Details'!H1969:H4311,{"tier - 1","tier - 2","tier - 3"})),COUNTIF('OG Hospitalisation Details'!H1969:H4311,{"tier - 1","tier - 2","tier - 3"}),0))</f>
        <v>tier - 3</v>
      </c>
      <c r="K375" s="7" t="str">
        <f>IF('OG Hospitalisation Details'!I1969="?","Unknown",'OG Hospitalisation Details'!I1969)</f>
        <v>R1011</v>
      </c>
      <c r="L375" s="14">
        <f t="shared" si="17"/>
        <v>38</v>
      </c>
    </row>
    <row r="376" spans="1:12" x14ac:dyDescent="0.25">
      <c r="A376" s="7" t="s">
        <v>1999</v>
      </c>
      <c r="B376" s="7">
        <f t="shared" si="18"/>
        <v>373</v>
      </c>
      <c r="C376" s="7">
        <f>IF('OG Hospitalisation Details'!B1968="?",ROUND(AVERAGE('OG Hospitalisation Details'!$B$2:$B$2344),0),'OG Hospitalisation Details'!B1968)</f>
        <v>1965</v>
      </c>
      <c r="D376" s="7" t="str">
        <f>IF('OG Hospitalisation Details'!C1968="?","Sep",'OG Hospitalisation Details'!C1968)</f>
        <v>Oct</v>
      </c>
      <c r="E376" s="7">
        <v>19</v>
      </c>
      <c r="F376" s="13">
        <f t="shared" si="16"/>
        <v>24034</v>
      </c>
      <c r="G376" s="7">
        <v>0</v>
      </c>
      <c r="H376" s="16">
        <v>27533.91</v>
      </c>
      <c r="I376" s="7" t="str" cm="1">
        <f t="array" ref="I376">INDEX({"tier - 1","tier - 2","tier - 3"},MATCH(MAX(COUNTIF('OG Hospitalisation Details'!G1968:G4310,{"tier - 1","tier - 2","tier - 3"})),COUNTIF('OG Hospitalisation Details'!G1968:G4310,{"tier - 1","tier - 2","tier - 3"}),0))</f>
        <v>tier - 1</v>
      </c>
      <c r="J376" s="7" t="str" cm="1">
        <f t="array" ref="J376">INDEX({"tier - 1","tier - 2","tier - 3"},MATCH(MAX(COUNTIF('OG Hospitalisation Details'!H1968:H4310,{"tier - 1","tier - 2","tier - 3"})),COUNTIF('OG Hospitalisation Details'!H1968:H4310,{"tier - 1","tier - 2","tier - 3"}),0))</f>
        <v>tier - 3</v>
      </c>
      <c r="K376" s="7" t="str">
        <f>IF('OG Hospitalisation Details'!I1968="?","Unknown",'OG Hospitalisation Details'!I1968)</f>
        <v>R1013</v>
      </c>
      <c r="L376" s="14">
        <f t="shared" si="17"/>
        <v>57</v>
      </c>
    </row>
    <row r="377" spans="1:12" x14ac:dyDescent="0.25">
      <c r="A377" s="7" t="s">
        <v>1998</v>
      </c>
      <c r="B377" s="7">
        <f t="shared" si="18"/>
        <v>374</v>
      </c>
      <c r="C377" s="7">
        <f>IF('OG Hospitalisation Details'!B1967="?",ROUND(AVERAGE('OG Hospitalisation Details'!$B$2:$B$2344),0),'OG Hospitalisation Details'!B1967)</f>
        <v>1981</v>
      </c>
      <c r="D377" s="7" t="str">
        <f>IF('OG Hospitalisation Details'!C1967="?","Sep",'OG Hospitalisation Details'!C1967)</f>
        <v>Oct</v>
      </c>
      <c r="E377" s="7">
        <v>3</v>
      </c>
      <c r="F377" s="13">
        <f t="shared" si="16"/>
        <v>29862</v>
      </c>
      <c r="G377" s="7">
        <v>1</v>
      </c>
      <c r="H377" s="16">
        <v>27495.59</v>
      </c>
      <c r="I377" s="7" t="str" cm="1">
        <f t="array" ref="I377">INDEX({"tier - 1","tier - 2","tier - 3"},MATCH(MAX(COUNTIF('OG Hospitalisation Details'!G1967:G4309,{"tier - 1","tier - 2","tier - 3"})),COUNTIF('OG Hospitalisation Details'!G1967:G4309,{"tier - 1","tier - 2","tier - 3"}),0))</f>
        <v>tier - 1</v>
      </c>
      <c r="J377" s="7" t="str" cm="1">
        <f t="array" ref="J377">INDEX({"tier - 1","tier - 2","tier - 3"},MATCH(MAX(COUNTIF('OG Hospitalisation Details'!H1967:H4309,{"tier - 1","tier - 2","tier - 3"})),COUNTIF('OG Hospitalisation Details'!H1967:H4309,{"tier - 1","tier - 2","tier - 3"}),0))</f>
        <v>tier - 3</v>
      </c>
      <c r="K377" s="7" t="str">
        <f>IF('OG Hospitalisation Details'!I1967="?","Unknown",'OG Hospitalisation Details'!I1967)</f>
        <v>R1011</v>
      </c>
      <c r="L377" s="14">
        <f t="shared" si="17"/>
        <v>41</v>
      </c>
    </row>
    <row r="378" spans="1:12" x14ac:dyDescent="0.25">
      <c r="A378" s="7" t="s">
        <v>1997</v>
      </c>
      <c r="B378" s="7">
        <f t="shared" si="18"/>
        <v>375</v>
      </c>
      <c r="C378" s="7">
        <f>IF('OG Hospitalisation Details'!B1966="?",ROUND(AVERAGE('OG Hospitalisation Details'!$B$2:$B$2344),0),'OG Hospitalisation Details'!B1966)</f>
        <v>1985</v>
      </c>
      <c r="D378" s="7" t="str">
        <f>IF('OG Hospitalisation Details'!C1966="?","Sep",'OG Hospitalisation Details'!C1966)</f>
        <v>Dec</v>
      </c>
      <c r="E378" s="7">
        <v>5</v>
      </c>
      <c r="F378" s="13">
        <f t="shared" si="16"/>
        <v>31386</v>
      </c>
      <c r="G378" s="7">
        <v>3</v>
      </c>
      <c r="H378" s="16">
        <v>27432.73</v>
      </c>
      <c r="I378" s="7" t="str" cm="1">
        <f t="array" ref="I378">INDEX({"tier - 1","tier - 2","tier - 3"},MATCH(MAX(COUNTIF('OG Hospitalisation Details'!G1966:G4308,{"tier - 1","tier - 2","tier - 3"})),COUNTIF('OG Hospitalisation Details'!G1966:G4308,{"tier - 1","tier - 2","tier - 3"}),0))</f>
        <v>tier - 1</v>
      </c>
      <c r="J378" s="7" t="str" cm="1">
        <f t="array" ref="J378">INDEX({"tier - 1","tier - 2","tier - 3"},MATCH(MAX(COUNTIF('OG Hospitalisation Details'!H1966:H4308,{"tier - 1","tier - 2","tier - 3"})),COUNTIF('OG Hospitalisation Details'!H1966:H4308,{"tier - 1","tier - 2","tier - 3"}),0))</f>
        <v>tier - 3</v>
      </c>
      <c r="K378" s="7" t="str">
        <f>IF('OG Hospitalisation Details'!I1966="?","Unknown",'OG Hospitalisation Details'!I1966)</f>
        <v>R1011</v>
      </c>
      <c r="L378" s="14">
        <f t="shared" si="17"/>
        <v>37</v>
      </c>
    </row>
    <row r="379" spans="1:12" x14ac:dyDescent="0.25">
      <c r="A379" s="7" t="s">
        <v>1996</v>
      </c>
      <c r="B379" s="7">
        <f t="shared" si="18"/>
        <v>376</v>
      </c>
      <c r="C379" s="7">
        <f>IF('OG Hospitalisation Details'!B1965="?",ROUND(AVERAGE('OG Hospitalisation Details'!$B$2:$B$2344),0),'OG Hospitalisation Details'!B1965)</f>
        <v>1988</v>
      </c>
      <c r="D379" s="7" t="str">
        <f>IF('OG Hospitalisation Details'!C1965="?","Sep",'OG Hospitalisation Details'!C1965)</f>
        <v>Sep</v>
      </c>
      <c r="E379" s="7">
        <v>15</v>
      </c>
      <c r="F379" s="13">
        <f t="shared" si="16"/>
        <v>32401</v>
      </c>
      <c r="G379" s="7">
        <v>2</v>
      </c>
      <c r="H379" s="16">
        <v>27375.9</v>
      </c>
      <c r="I379" s="7" t="str" cm="1">
        <f t="array" ref="I379">INDEX({"tier - 1","tier - 2","tier - 3"},MATCH(MAX(COUNTIF('OG Hospitalisation Details'!G1965:G4307,{"tier - 1","tier - 2","tier - 3"})),COUNTIF('OG Hospitalisation Details'!G1965:G4307,{"tier - 1","tier - 2","tier - 3"}),0))</f>
        <v>tier - 1</v>
      </c>
      <c r="J379" s="7" t="str" cm="1">
        <f t="array" ref="J379">INDEX({"tier - 1","tier - 2","tier - 3"},MATCH(MAX(COUNTIF('OG Hospitalisation Details'!H1965:H4307,{"tier - 1","tier - 2","tier - 3"})),COUNTIF('OG Hospitalisation Details'!H1965:H4307,{"tier - 1","tier - 2","tier - 3"}),0))</f>
        <v>tier - 3</v>
      </c>
      <c r="K379" s="7" t="str">
        <f>IF('OG Hospitalisation Details'!I1965="?","Unknown",'OG Hospitalisation Details'!I1965)</f>
        <v>R1015</v>
      </c>
      <c r="L379" s="14">
        <f t="shared" si="17"/>
        <v>34</v>
      </c>
    </row>
    <row r="380" spans="1:12" x14ac:dyDescent="0.25">
      <c r="A380" s="7" t="s">
        <v>1995</v>
      </c>
      <c r="B380" s="7">
        <f t="shared" si="18"/>
        <v>377</v>
      </c>
      <c r="C380" s="7">
        <f>IF('OG Hospitalisation Details'!B1964="?",ROUND(AVERAGE('OG Hospitalisation Details'!$B$2:$B$2344),0),'OG Hospitalisation Details'!B1964)</f>
        <v>1969</v>
      </c>
      <c r="D380" s="7" t="str">
        <f>IF('OG Hospitalisation Details'!C1964="?","Sep",'OG Hospitalisation Details'!C1964)</f>
        <v>Oct</v>
      </c>
      <c r="E380" s="7">
        <v>16</v>
      </c>
      <c r="F380" s="13">
        <f t="shared" si="16"/>
        <v>25492</v>
      </c>
      <c r="G380" s="7">
        <v>0</v>
      </c>
      <c r="H380" s="16">
        <v>27346.04</v>
      </c>
      <c r="I380" s="7" t="str" cm="1">
        <f t="array" ref="I380">INDEX({"tier - 1","tier - 2","tier - 3"},MATCH(MAX(COUNTIF('OG Hospitalisation Details'!G1964:G4306,{"tier - 1","tier - 2","tier - 3"})),COUNTIF('OG Hospitalisation Details'!G1964:G4306,{"tier - 1","tier - 2","tier - 3"}),0))</f>
        <v>tier - 1</v>
      </c>
      <c r="J380" s="7" t="str" cm="1">
        <f t="array" ref="J380">INDEX({"tier - 1","tier - 2","tier - 3"},MATCH(MAX(COUNTIF('OG Hospitalisation Details'!H1964:H4306,{"tier - 1","tier - 2","tier - 3"})),COUNTIF('OG Hospitalisation Details'!H1964:H4306,{"tier - 1","tier - 2","tier - 3"}),0))</f>
        <v>tier - 3</v>
      </c>
      <c r="K380" s="7" t="str">
        <f>IF('OG Hospitalisation Details'!I1964="?","Unknown",'OG Hospitalisation Details'!I1964)</f>
        <v>R1013</v>
      </c>
      <c r="L380" s="14">
        <f t="shared" si="17"/>
        <v>53</v>
      </c>
    </row>
    <row r="381" spans="1:12" x14ac:dyDescent="0.25">
      <c r="A381" s="7" t="s">
        <v>1994</v>
      </c>
      <c r="B381" s="7">
        <f t="shared" si="18"/>
        <v>378</v>
      </c>
      <c r="C381" s="7">
        <f>IF('OG Hospitalisation Details'!B1963="?",ROUND(AVERAGE('OG Hospitalisation Details'!$B$2:$B$2344),0),'OG Hospitalisation Details'!B1963)</f>
        <v>1968</v>
      </c>
      <c r="D381" s="7" t="str">
        <f>IF('OG Hospitalisation Details'!C1963="?","Sep",'OG Hospitalisation Details'!C1963)</f>
        <v>Jun</v>
      </c>
      <c r="E381" s="7">
        <v>6</v>
      </c>
      <c r="F381" s="13">
        <f t="shared" si="16"/>
        <v>24995</v>
      </c>
      <c r="G381" s="7">
        <v>3</v>
      </c>
      <c r="H381" s="16">
        <v>27322.73</v>
      </c>
      <c r="I381" s="7" t="str" cm="1">
        <f t="array" ref="I381">INDEX({"tier - 1","tier - 2","tier - 3"},MATCH(MAX(COUNTIF('OG Hospitalisation Details'!G1963:G4305,{"tier - 1","tier - 2","tier - 3"})),COUNTIF('OG Hospitalisation Details'!G1963:G4305,{"tier - 1","tier - 2","tier - 3"}),0))</f>
        <v>tier - 1</v>
      </c>
      <c r="J381" s="7" t="str" cm="1">
        <f t="array" ref="J381">INDEX({"tier - 1","tier - 2","tier - 3"},MATCH(MAX(COUNTIF('OG Hospitalisation Details'!H1963:H4305,{"tier - 1","tier - 2","tier - 3"})),COUNTIF('OG Hospitalisation Details'!H1963:H4305,{"tier - 1","tier - 2","tier - 3"}),0))</f>
        <v>tier - 3</v>
      </c>
      <c r="K381" s="7" t="str">
        <f>IF('OG Hospitalisation Details'!I1963="?","Unknown",'OG Hospitalisation Details'!I1963)</f>
        <v>R1013</v>
      </c>
      <c r="L381" s="14">
        <f t="shared" si="17"/>
        <v>55</v>
      </c>
    </row>
    <row r="382" spans="1:12" x14ac:dyDescent="0.25">
      <c r="A382" s="7" t="s">
        <v>1993</v>
      </c>
      <c r="B382" s="7">
        <f t="shared" si="18"/>
        <v>379</v>
      </c>
      <c r="C382" s="7">
        <f>IF('OG Hospitalisation Details'!B1962="?",ROUND(AVERAGE('OG Hospitalisation Details'!$B$2:$B$2344),0),'OG Hospitalisation Details'!B1962)</f>
        <v>1999</v>
      </c>
      <c r="D382" s="7" t="str">
        <f>IF('OG Hospitalisation Details'!C1962="?","Sep",'OG Hospitalisation Details'!C1962)</f>
        <v>Dec</v>
      </c>
      <c r="E382" s="7">
        <v>2</v>
      </c>
      <c r="F382" s="13">
        <f t="shared" si="16"/>
        <v>36496</v>
      </c>
      <c r="G382" s="7">
        <v>0</v>
      </c>
      <c r="H382" s="16">
        <v>27236.959999999999</v>
      </c>
      <c r="I382" s="7" t="str" cm="1">
        <f t="array" ref="I382">INDEX({"tier - 1","tier - 2","tier - 3"},MATCH(MAX(COUNTIF('OG Hospitalisation Details'!G1962:G4304,{"tier - 1","tier - 2","tier - 3"})),COUNTIF('OG Hospitalisation Details'!G1962:G4304,{"tier - 1","tier - 2","tier - 3"}),0))</f>
        <v>tier - 1</v>
      </c>
      <c r="J382" s="7" t="str" cm="1">
        <f t="array" ref="J382">INDEX({"tier - 1","tier - 2","tier - 3"},MATCH(MAX(COUNTIF('OG Hospitalisation Details'!H1962:H4304,{"tier - 1","tier - 2","tier - 3"})),COUNTIF('OG Hospitalisation Details'!H1962:H4304,{"tier - 1","tier - 2","tier - 3"}),0))</f>
        <v>tier - 3</v>
      </c>
      <c r="K382" s="7" t="str">
        <f>IF('OG Hospitalisation Details'!I1962="?","Unknown",'OG Hospitalisation Details'!I1962)</f>
        <v>R1011</v>
      </c>
      <c r="L382" s="14">
        <f t="shared" si="17"/>
        <v>23</v>
      </c>
    </row>
    <row r="383" spans="1:12" x14ac:dyDescent="0.25">
      <c r="A383" s="7" t="s">
        <v>1992</v>
      </c>
      <c r="B383" s="7">
        <f t="shared" si="18"/>
        <v>380</v>
      </c>
      <c r="C383" s="7">
        <f>IF('OG Hospitalisation Details'!B1961="?",ROUND(AVERAGE('OG Hospitalisation Details'!$B$2:$B$2344),0),'OG Hospitalisation Details'!B1961)</f>
        <v>1965</v>
      </c>
      <c r="D383" s="7" t="str">
        <f>IF('OG Hospitalisation Details'!C1961="?","Sep",'OG Hospitalisation Details'!C1961)</f>
        <v>Dec</v>
      </c>
      <c r="E383" s="7">
        <v>21</v>
      </c>
      <c r="F383" s="13">
        <f t="shared" si="16"/>
        <v>24097</v>
      </c>
      <c r="G383" s="7">
        <v>0</v>
      </c>
      <c r="H383" s="16">
        <v>27218.44</v>
      </c>
      <c r="I383" s="7" t="str" cm="1">
        <f t="array" ref="I383">INDEX({"tier - 1","tier - 2","tier - 3"},MATCH(MAX(COUNTIF('OG Hospitalisation Details'!G1961:G4303,{"tier - 1","tier - 2","tier - 3"})),COUNTIF('OG Hospitalisation Details'!G1961:G4303,{"tier - 1","tier - 2","tier - 3"}),0))</f>
        <v>tier - 1</v>
      </c>
      <c r="J383" s="7" t="str" cm="1">
        <f t="array" ref="J383">INDEX({"tier - 1","tier - 2","tier - 3"},MATCH(MAX(COUNTIF('OG Hospitalisation Details'!H1961:H4303,{"tier - 1","tier - 2","tier - 3"})),COUNTIF('OG Hospitalisation Details'!H1961:H4303,{"tier - 1","tier - 2","tier - 3"}),0))</f>
        <v>tier - 3</v>
      </c>
      <c r="K383" s="7" t="str">
        <f>IF('OG Hospitalisation Details'!I1961="?","Unknown",'OG Hospitalisation Details'!I1961)</f>
        <v>R1017</v>
      </c>
      <c r="L383" s="14">
        <f t="shared" si="17"/>
        <v>57</v>
      </c>
    </row>
    <row r="384" spans="1:12" x14ac:dyDescent="0.25">
      <c r="A384" s="7" t="s">
        <v>1991</v>
      </c>
      <c r="B384" s="7">
        <f t="shared" si="18"/>
        <v>381</v>
      </c>
      <c r="C384" s="7">
        <f>IF('OG Hospitalisation Details'!B1960="?",ROUND(AVERAGE('OG Hospitalisation Details'!$B$2:$B$2344),0),'OG Hospitalisation Details'!B1960)</f>
        <v>1970</v>
      </c>
      <c r="D384" s="7" t="str">
        <f>IF('OG Hospitalisation Details'!C1960="?","Sep",'OG Hospitalisation Details'!C1960)</f>
        <v>Oct</v>
      </c>
      <c r="E384" s="7">
        <v>2</v>
      </c>
      <c r="F384" s="13">
        <f t="shared" si="16"/>
        <v>25843</v>
      </c>
      <c r="G384" s="7">
        <v>0</v>
      </c>
      <c r="H384" s="16">
        <v>27117.99</v>
      </c>
      <c r="I384" s="7" t="str" cm="1">
        <f t="array" ref="I384">INDEX({"tier - 1","tier - 2","tier - 3"},MATCH(MAX(COUNTIF('OG Hospitalisation Details'!G1960:G4302,{"tier - 1","tier - 2","tier - 3"})),COUNTIF('OG Hospitalisation Details'!G1960:G4302,{"tier - 1","tier - 2","tier - 3"}),0))</f>
        <v>tier - 1</v>
      </c>
      <c r="J384" s="7" t="str" cm="1">
        <f t="array" ref="J384">INDEX({"tier - 1","tier - 2","tier - 3"},MATCH(MAX(COUNTIF('OG Hospitalisation Details'!H1960:H4302,{"tier - 1","tier - 2","tier - 3"})),COUNTIF('OG Hospitalisation Details'!H1960:H4302,{"tier - 1","tier - 2","tier - 3"}),0))</f>
        <v>tier - 3</v>
      </c>
      <c r="K384" s="7" t="str">
        <f>IF('OG Hospitalisation Details'!I1960="?","Unknown",'OG Hospitalisation Details'!I1960)</f>
        <v>R1013</v>
      </c>
      <c r="L384" s="14">
        <f t="shared" si="17"/>
        <v>52</v>
      </c>
    </row>
    <row r="385" spans="1:12" x14ac:dyDescent="0.25">
      <c r="A385" s="7" t="s">
        <v>1990</v>
      </c>
      <c r="B385" s="7">
        <f t="shared" si="18"/>
        <v>382</v>
      </c>
      <c r="C385" s="7">
        <f>IF('OG Hospitalisation Details'!B1959="?",ROUND(AVERAGE('OG Hospitalisation Details'!$B$2:$B$2344),0),'OG Hospitalisation Details'!B1959)</f>
        <v>1990</v>
      </c>
      <c r="D385" s="7" t="str">
        <f>IF('OG Hospitalisation Details'!C1959="?","Sep",'OG Hospitalisation Details'!C1959)</f>
        <v>Dec</v>
      </c>
      <c r="E385" s="7">
        <v>13</v>
      </c>
      <c r="F385" s="13">
        <f t="shared" si="16"/>
        <v>33220</v>
      </c>
      <c r="G385" s="7">
        <v>3</v>
      </c>
      <c r="H385" s="16">
        <v>27092.38</v>
      </c>
      <c r="I385" s="7" t="str" cm="1">
        <f t="array" ref="I385">INDEX({"tier - 1","tier - 2","tier - 3"},MATCH(MAX(COUNTIF('OG Hospitalisation Details'!G1959:G4301,{"tier - 1","tier - 2","tier - 3"})),COUNTIF('OG Hospitalisation Details'!G1959:G4301,{"tier - 1","tier - 2","tier - 3"}),0))</f>
        <v>tier - 1</v>
      </c>
      <c r="J385" s="7" t="str" cm="1">
        <f t="array" ref="J385">INDEX({"tier - 1","tier - 2","tier - 3"},MATCH(MAX(COUNTIF('OG Hospitalisation Details'!H1959:H4301,{"tier - 1","tier - 2","tier - 3"})),COUNTIF('OG Hospitalisation Details'!H1959:H4301,{"tier - 1","tier - 2","tier - 3"}),0))</f>
        <v>tier - 3</v>
      </c>
      <c r="K385" s="7" t="str">
        <f>IF('OG Hospitalisation Details'!I1959="?","Unknown",'OG Hospitalisation Details'!I1959)</f>
        <v>R1011</v>
      </c>
      <c r="L385" s="14">
        <f t="shared" si="17"/>
        <v>32</v>
      </c>
    </row>
    <row r="386" spans="1:12" x14ac:dyDescent="0.25">
      <c r="A386" s="7" t="s">
        <v>1989</v>
      </c>
      <c r="B386" s="7">
        <f t="shared" si="18"/>
        <v>383</v>
      </c>
      <c r="C386" s="7">
        <f>IF('OG Hospitalisation Details'!B1958="?",ROUND(AVERAGE('OG Hospitalisation Details'!$B$2:$B$2344),0),'OG Hospitalisation Details'!B1958)</f>
        <v>1994</v>
      </c>
      <c r="D386" s="7" t="str">
        <f>IF('OG Hospitalisation Details'!C1958="?","Sep",'OG Hospitalisation Details'!C1958)</f>
        <v>Jul</v>
      </c>
      <c r="E386" s="7">
        <v>2</v>
      </c>
      <c r="F386" s="13">
        <f t="shared" ref="F386:F449" si="19">DATE(C386,MONTH(1&amp;D386),E386)</f>
        <v>34517</v>
      </c>
      <c r="G386" s="7">
        <v>0</v>
      </c>
      <c r="H386" s="16">
        <v>27080.639999999999</v>
      </c>
      <c r="I386" s="7" t="str" cm="1">
        <f t="array" ref="I386">INDEX({"tier - 1","tier - 2","tier - 3"},MATCH(MAX(COUNTIF('OG Hospitalisation Details'!G1958:G4300,{"tier - 1","tier - 2","tier - 3"})),COUNTIF('OG Hospitalisation Details'!G1958:G4300,{"tier - 1","tier - 2","tier - 3"}),0))</f>
        <v>tier - 1</v>
      </c>
      <c r="J386" s="7" t="str" cm="1">
        <f t="array" ref="J386">INDEX({"tier - 1","tier - 2","tier - 3"},MATCH(MAX(COUNTIF('OG Hospitalisation Details'!H1958:H4300,{"tier - 1","tier - 2","tier - 3"})),COUNTIF('OG Hospitalisation Details'!H1958:H4300,{"tier - 1","tier - 2","tier - 3"}),0))</f>
        <v>tier - 3</v>
      </c>
      <c r="K386" s="7" t="str">
        <f>IF('OG Hospitalisation Details'!I1958="?","Unknown",'OG Hospitalisation Details'!I1958)</f>
        <v>R1011</v>
      </c>
      <c r="L386" s="14">
        <f t="shared" ref="L386:L449" si="20">DATEDIF(F386,DATE(2023,6,8),"Y")</f>
        <v>28</v>
      </c>
    </row>
    <row r="387" spans="1:12" x14ac:dyDescent="0.25">
      <c r="A387" s="7" t="s">
        <v>1988</v>
      </c>
      <c r="B387" s="7">
        <f t="shared" si="18"/>
        <v>384</v>
      </c>
      <c r="C387" s="7">
        <f>IF('OG Hospitalisation Details'!B1957="?",ROUND(AVERAGE('OG Hospitalisation Details'!$B$2:$B$2344),0),'OG Hospitalisation Details'!B1957)</f>
        <v>1958</v>
      </c>
      <c r="D387" s="7" t="str">
        <f>IF('OG Hospitalisation Details'!C1957="?","Sep",'OG Hospitalisation Details'!C1957)</f>
        <v>Jun</v>
      </c>
      <c r="E387" s="7">
        <v>30</v>
      </c>
      <c r="F387" s="13">
        <f t="shared" si="19"/>
        <v>21366</v>
      </c>
      <c r="G387" s="7">
        <v>0</v>
      </c>
      <c r="H387" s="16">
        <v>27037.91</v>
      </c>
      <c r="I387" s="7" t="str" cm="1">
        <f t="array" ref="I387">INDEX({"tier - 1","tier - 2","tier - 3"},MATCH(MAX(COUNTIF('OG Hospitalisation Details'!G1957:G4299,{"tier - 1","tier - 2","tier - 3"})),COUNTIF('OG Hospitalisation Details'!G1957:G4299,{"tier - 1","tier - 2","tier - 3"}),0))</f>
        <v>tier - 1</v>
      </c>
      <c r="J387" s="7" t="str" cm="1">
        <f t="array" ref="J387">INDEX({"tier - 1","tier - 2","tier - 3"},MATCH(MAX(COUNTIF('OG Hospitalisation Details'!H1957:H4299,{"tier - 1","tier - 2","tier - 3"})),COUNTIF('OG Hospitalisation Details'!H1957:H4299,{"tier - 1","tier - 2","tier - 3"}),0))</f>
        <v>tier - 3</v>
      </c>
      <c r="K387" s="7" t="str">
        <f>IF('OG Hospitalisation Details'!I1957="?","Unknown",'OG Hospitalisation Details'!I1957)</f>
        <v>R1013</v>
      </c>
      <c r="L387" s="14">
        <f t="shared" si="20"/>
        <v>64</v>
      </c>
    </row>
    <row r="388" spans="1:12" x14ac:dyDescent="0.25">
      <c r="A388" s="7" t="s">
        <v>1987</v>
      </c>
      <c r="B388" s="7">
        <f t="shared" si="18"/>
        <v>385</v>
      </c>
      <c r="C388" s="7">
        <f>IF('OG Hospitalisation Details'!B1956="?",ROUND(AVERAGE('OG Hospitalisation Details'!$B$2:$B$2344),0),'OG Hospitalisation Details'!B1956)</f>
        <v>1960</v>
      </c>
      <c r="D388" s="7" t="str">
        <f>IF('OG Hospitalisation Details'!C1956="?","Sep",'OG Hospitalisation Details'!C1956)</f>
        <v>Jul</v>
      </c>
      <c r="E388" s="7">
        <v>9</v>
      </c>
      <c r="F388" s="13">
        <f t="shared" si="19"/>
        <v>22106</v>
      </c>
      <c r="G388" s="7">
        <v>1</v>
      </c>
      <c r="H388" s="16">
        <v>27000.98</v>
      </c>
      <c r="I388" s="7" t="str" cm="1">
        <f t="array" ref="I388">INDEX({"tier - 1","tier - 2","tier - 3"},MATCH(MAX(COUNTIF('OG Hospitalisation Details'!G1956:G4298,{"tier - 1","tier - 2","tier - 3"})),COUNTIF('OG Hospitalisation Details'!G1956:G4298,{"tier - 1","tier - 2","tier - 3"}),0))</f>
        <v>tier - 1</v>
      </c>
      <c r="J388" s="7" t="str" cm="1">
        <f t="array" ref="J388">INDEX({"tier - 1","tier - 2","tier - 3"},MATCH(MAX(COUNTIF('OG Hospitalisation Details'!H1956:H4298,{"tier - 1","tier - 2","tier - 3"})),COUNTIF('OG Hospitalisation Details'!H1956:H4298,{"tier - 1","tier - 2","tier - 3"}),0))</f>
        <v>tier - 3</v>
      </c>
      <c r="K388" s="7" t="str">
        <f>IF('OG Hospitalisation Details'!I1956="?","Unknown",'OG Hospitalisation Details'!I1956)</f>
        <v>R1013</v>
      </c>
      <c r="L388" s="14">
        <f t="shared" si="20"/>
        <v>62</v>
      </c>
    </row>
    <row r="389" spans="1:12" x14ac:dyDescent="0.25">
      <c r="A389" s="7" t="s">
        <v>1986</v>
      </c>
      <c r="B389" s="7">
        <f t="shared" si="18"/>
        <v>386</v>
      </c>
      <c r="C389" s="7">
        <f>IF('OG Hospitalisation Details'!B1955="?",ROUND(AVERAGE('OG Hospitalisation Details'!$B$2:$B$2344),0),'OG Hospitalisation Details'!B1955)</f>
        <v>2000</v>
      </c>
      <c r="D389" s="7" t="str">
        <f>IF('OG Hospitalisation Details'!C1955="?","Sep",'OG Hospitalisation Details'!C1955)</f>
        <v>Nov</v>
      </c>
      <c r="E389" s="7">
        <v>9</v>
      </c>
      <c r="F389" s="13">
        <f t="shared" si="19"/>
        <v>36839</v>
      </c>
      <c r="G389" s="7">
        <v>0</v>
      </c>
      <c r="H389" s="16">
        <v>26936.98</v>
      </c>
      <c r="I389" s="7" t="str" cm="1">
        <f t="array" ref="I389">INDEX({"tier - 1","tier - 2","tier - 3"},MATCH(MAX(COUNTIF('OG Hospitalisation Details'!G1955:G4297,{"tier - 1","tier - 2","tier - 3"})),COUNTIF('OG Hospitalisation Details'!G1955:G4297,{"tier - 1","tier - 2","tier - 3"}),0))</f>
        <v>tier - 1</v>
      </c>
      <c r="J389" s="7" t="str" cm="1">
        <f t="array" ref="J389">INDEX({"tier - 1","tier - 2","tier - 3"},MATCH(MAX(COUNTIF('OG Hospitalisation Details'!H1955:H4297,{"tier - 1","tier - 2","tier - 3"})),COUNTIF('OG Hospitalisation Details'!H1955:H4297,{"tier - 1","tier - 2","tier - 3"}),0))</f>
        <v>tier - 3</v>
      </c>
      <c r="K389" s="7" t="str">
        <f>IF('OG Hospitalisation Details'!I1955="?","Unknown",'OG Hospitalisation Details'!I1955)</f>
        <v>R1011</v>
      </c>
      <c r="L389" s="14">
        <f t="shared" si="20"/>
        <v>22</v>
      </c>
    </row>
    <row r="390" spans="1:12" x14ac:dyDescent="0.25">
      <c r="A390" s="7" t="s">
        <v>1985</v>
      </c>
      <c r="B390" s="7">
        <f t="shared" si="18"/>
        <v>387</v>
      </c>
      <c r="C390" s="7">
        <f>IF('OG Hospitalisation Details'!B1954="?",ROUND(AVERAGE('OG Hospitalisation Details'!$B$2:$B$2344),0),'OG Hospitalisation Details'!B1954)</f>
        <v>2002</v>
      </c>
      <c r="D390" s="7" t="str">
        <f>IF('OG Hospitalisation Details'!C1954="?","Sep",'OG Hospitalisation Details'!C1954)</f>
        <v>Jun</v>
      </c>
      <c r="E390" s="7">
        <v>17</v>
      </c>
      <c r="F390" s="13">
        <f t="shared" si="19"/>
        <v>37424</v>
      </c>
      <c r="G390" s="7">
        <v>0</v>
      </c>
      <c r="H390" s="16">
        <v>26927.69</v>
      </c>
      <c r="I390" s="7" t="str" cm="1">
        <f t="array" ref="I390">INDEX({"tier - 1","tier - 2","tier - 3"},MATCH(MAX(COUNTIF('OG Hospitalisation Details'!G1954:G4296,{"tier - 1","tier - 2","tier - 3"})),COUNTIF('OG Hospitalisation Details'!G1954:G4296,{"tier - 1","tier - 2","tier - 3"}),0))</f>
        <v>tier - 1</v>
      </c>
      <c r="J390" s="7" t="str" cm="1">
        <f t="array" ref="J390">INDEX({"tier - 1","tier - 2","tier - 3"},MATCH(MAX(COUNTIF('OG Hospitalisation Details'!H1954:H4296,{"tier - 1","tier - 2","tier - 3"})),COUNTIF('OG Hospitalisation Details'!H1954:H4296,{"tier - 1","tier - 2","tier - 3"}),0))</f>
        <v>tier - 3</v>
      </c>
      <c r="K390" s="7" t="str">
        <f>IF('OG Hospitalisation Details'!I1954="?","Unknown",'OG Hospitalisation Details'!I1954)</f>
        <v>R1011</v>
      </c>
      <c r="L390" s="14">
        <f t="shared" si="20"/>
        <v>20</v>
      </c>
    </row>
    <row r="391" spans="1:12" x14ac:dyDescent="0.25">
      <c r="A391" s="7" t="s">
        <v>1984</v>
      </c>
      <c r="B391" s="7">
        <f t="shared" si="18"/>
        <v>388</v>
      </c>
      <c r="C391" s="7">
        <f>IF('OG Hospitalisation Details'!B1953="?",ROUND(AVERAGE('OG Hospitalisation Details'!$B$2:$B$2344),0),'OG Hospitalisation Details'!B1953)</f>
        <v>1958</v>
      </c>
      <c r="D391" s="7" t="str">
        <f>IF('OG Hospitalisation Details'!C1953="?","Sep",'OG Hospitalisation Details'!C1953)</f>
        <v>Dec</v>
      </c>
      <c r="E391" s="7">
        <v>25</v>
      </c>
      <c r="F391" s="13">
        <f t="shared" si="19"/>
        <v>21544</v>
      </c>
      <c r="G391" s="7">
        <v>0</v>
      </c>
      <c r="H391" s="16">
        <v>26926.51</v>
      </c>
      <c r="I391" s="7" t="str" cm="1">
        <f t="array" ref="I391">INDEX({"tier - 1","tier - 2","tier - 3"},MATCH(MAX(COUNTIF('OG Hospitalisation Details'!G1953:G4295,{"tier - 1","tier - 2","tier - 3"})),COUNTIF('OG Hospitalisation Details'!G1953:G4295,{"tier - 1","tier - 2","tier - 3"}),0))</f>
        <v>tier - 1</v>
      </c>
      <c r="J391" s="7" t="str" cm="1">
        <f t="array" ref="J391">INDEX({"tier - 1","tier - 2","tier - 3"},MATCH(MAX(COUNTIF('OG Hospitalisation Details'!H1953:H4295,{"tier - 1","tier - 2","tier - 3"})),COUNTIF('OG Hospitalisation Details'!H1953:H4295,{"tier - 1","tier - 2","tier - 3"}),0))</f>
        <v>tier - 3</v>
      </c>
      <c r="K391" s="7" t="str">
        <f>IF('OG Hospitalisation Details'!I1953="?","Unknown",'OG Hospitalisation Details'!I1953)</f>
        <v>R1013</v>
      </c>
      <c r="L391" s="14">
        <f t="shared" si="20"/>
        <v>64</v>
      </c>
    </row>
    <row r="392" spans="1:12" x14ac:dyDescent="0.25">
      <c r="A392" s="7" t="s">
        <v>1983</v>
      </c>
      <c r="B392" s="7">
        <f t="shared" si="18"/>
        <v>389</v>
      </c>
      <c r="C392" s="7">
        <f>IF('OG Hospitalisation Details'!B1952="?",ROUND(AVERAGE('OG Hospitalisation Details'!$B$2:$B$2344),0),'OG Hospitalisation Details'!B1952)</f>
        <v>1991</v>
      </c>
      <c r="D392" s="7" t="str">
        <f>IF('OG Hospitalisation Details'!C1952="?","Sep",'OG Hospitalisation Details'!C1952)</f>
        <v>Aug</v>
      </c>
      <c r="E392" s="7">
        <v>22</v>
      </c>
      <c r="F392" s="13">
        <f t="shared" si="19"/>
        <v>33472</v>
      </c>
      <c r="G392" s="7">
        <v>3</v>
      </c>
      <c r="H392" s="16">
        <v>26912.560000000001</v>
      </c>
      <c r="I392" s="7" t="str" cm="1">
        <f t="array" ref="I392">INDEX({"tier - 1","tier - 2","tier - 3"},MATCH(MAX(COUNTIF('OG Hospitalisation Details'!G1952:G4294,{"tier - 1","tier - 2","tier - 3"})),COUNTIF('OG Hospitalisation Details'!G1952:G4294,{"tier - 1","tier - 2","tier - 3"}),0))</f>
        <v>tier - 1</v>
      </c>
      <c r="J392" s="7" t="str" cm="1">
        <f t="array" ref="J392">INDEX({"tier - 1","tier - 2","tier - 3"},MATCH(MAX(COUNTIF('OG Hospitalisation Details'!H1952:H4294,{"tier - 1","tier - 2","tier - 3"})),COUNTIF('OG Hospitalisation Details'!H1952:H4294,{"tier - 1","tier - 2","tier - 3"}),0))</f>
        <v>tier - 3</v>
      </c>
      <c r="K392" s="7" t="str">
        <f>IF('OG Hospitalisation Details'!I1952="?","Unknown",'OG Hospitalisation Details'!I1952)</f>
        <v>R1011</v>
      </c>
      <c r="L392" s="14">
        <f t="shared" si="20"/>
        <v>31</v>
      </c>
    </row>
    <row r="393" spans="1:12" x14ac:dyDescent="0.25">
      <c r="A393" s="7" t="s">
        <v>1982</v>
      </c>
      <c r="B393" s="7">
        <f t="shared" si="18"/>
        <v>390</v>
      </c>
      <c r="C393" s="7">
        <f>IF('OG Hospitalisation Details'!B1951="?",ROUND(AVERAGE('OG Hospitalisation Details'!$B$2:$B$2344),0),'OG Hospitalisation Details'!B1951)</f>
        <v>1988</v>
      </c>
      <c r="D393" s="7" t="str">
        <f>IF('OG Hospitalisation Details'!C1951="?","Sep",'OG Hospitalisation Details'!C1951)</f>
        <v>Jul</v>
      </c>
      <c r="E393" s="7">
        <v>22</v>
      </c>
      <c r="F393" s="13">
        <f t="shared" si="19"/>
        <v>32346</v>
      </c>
      <c r="G393" s="7">
        <v>3</v>
      </c>
      <c r="H393" s="16">
        <v>26607.89</v>
      </c>
      <c r="I393" s="7" t="str" cm="1">
        <f t="array" ref="I393">INDEX({"tier - 1","tier - 2","tier - 3"},MATCH(MAX(COUNTIF('OG Hospitalisation Details'!G1951:G4293,{"tier - 1","tier - 2","tier - 3"})),COUNTIF('OG Hospitalisation Details'!G1951:G4293,{"tier - 1","tier - 2","tier - 3"}),0))</f>
        <v>tier - 1</v>
      </c>
      <c r="J393" s="7" t="str" cm="1">
        <f t="array" ref="J393">INDEX({"tier - 1","tier - 2","tier - 3"},MATCH(MAX(COUNTIF('OG Hospitalisation Details'!H1951:H4293,{"tier - 1","tier - 2","tier - 3"})),COUNTIF('OG Hospitalisation Details'!H1951:H4293,{"tier - 1","tier - 2","tier - 3"}),0))</f>
        <v>tier - 3</v>
      </c>
      <c r="K393" s="7" t="str">
        <f>IF('OG Hospitalisation Details'!I1951="?","Unknown",'OG Hospitalisation Details'!I1951)</f>
        <v>R1011</v>
      </c>
      <c r="L393" s="14">
        <f t="shared" si="20"/>
        <v>34</v>
      </c>
    </row>
    <row r="394" spans="1:12" x14ac:dyDescent="0.25">
      <c r="A394" s="7" t="s">
        <v>1981</v>
      </c>
      <c r="B394" s="7">
        <f t="shared" si="18"/>
        <v>391</v>
      </c>
      <c r="C394" s="7">
        <f>IF('OG Hospitalisation Details'!B1950="?",ROUND(AVERAGE('OG Hospitalisation Details'!$B$2:$B$2344),0),'OG Hospitalisation Details'!B1950)</f>
        <v>2004</v>
      </c>
      <c r="D394" s="7" t="str">
        <f>IF('OG Hospitalisation Details'!C1950="?","Sep",'OG Hospitalisation Details'!C1950)</f>
        <v>Sep</v>
      </c>
      <c r="E394" s="7">
        <v>5</v>
      </c>
      <c r="F394" s="13">
        <f t="shared" si="19"/>
        <v>38235</v>
      </c>
      <c r="G394" s="7">
        <v>0</v>
      </c>
      <c r="H394" s="16">
        <v>26479.4</v>
      </c>
      <c r="I394" s="7" t="str" cm="1">
        <f t="array" ref="I394">INDEX({"tier - 1","tier - 2","tier - 3"},MATCH(MAX(COUNTIF('OG Hospitalisation Details'!G1950:G4292,{"tier - 1","tier - 2","tier - 3"})),COUNTIF('OG Hospitalisation Details'!G1950:G4292,{"tier - 1","tier - 2","tier - 3"}),0))</f>
        <v>tier - 1</v>
      </c>
      <c r="J394" s="7" t="str" cm="1">
        <f t="array" ref="J394">INDEX({"tier - 1","tier - 2","tier - 3"},MATCH(MAX(COUNTIF('OG Hospitalisation Details'!H1950:H4292,{"tier - 1","tier - 2","tier - 3"})),COUNTIF('OG Hospitalisation Details'!H1950:H4292,{"tier - 1","tier - 2","tier - 3"}),0))</f>
        <v>tier - 3</v>
      </c>
      <c r="K394" s="7" t="str">
        <f>IF('OG Hospitalisation Details'!I1950="?","Unknown",'OG Hospitalisation Details'!I1950)</f>
        <v>R1011</v>
      </c>
      <c r="L394" s="14">
        <f t="shared" si="20"/>
        <v>18</v>
      </c>
    </row>
    <row r="395" spans="1:12" x14ac:dyDescent="0.25">
      <c r="A395" s="7" t="s">
        <v>1980</v>
      </c>
      <c r="B395" s="7">
        <f t="shared" si="18"/>
        <v>392</v>
      </c>
      <c r="C395" s="7">
        <f>IF('OG Hospitalisation Details'!B1949="?",ROUND(AVERAGE('OG Hospitalisation Details'!$B$2:$B$2344),0),'OG Hospitalisation Details'!B1949)</f>
        <v>1970</v>
      </c>
      <c r="D395" s="7" t="str">
        <f>IF('OG Hospitalisation Details'!C1949="?","Sep",'OG Hospitalisation Details'!C1949)</f>
        <v>Aug</v>
      </c>
      <c r="E395" s="7">
        <v>27</v>
      </c>
      <c r="F395" s="13">
        <f t="shared" si="19"/>
        <v>25807</v>
      </c>
      <c r="G395" s="7">
        <v>2</v>
      </c>
      <c r="H395" s="16">
        <v>26467.1</v>
      </c>
      <c r="I395" s="7" t="str" cm="1">
        <f t="array" ref="I395">INDEX({"tier - 1","tier - 2","tier - 3"},MATCH(MAX(COUNTIF('OG Hospitalisation Details'!G1949:G4291,{"tier - 1","tier - 2","tier - 3"})),COUNTIF('OG Hospitalisation Details'!G1949:G4291,{"tier - 1","tier - 2","tier - 3"}),0))</f>
        <v>tier - 1</v>
      </c>
      <c r="J395" s="7" t="str" cm="1">
        <f t="array" ref="J395">INDEX({"tier - 1","tier - 2","tier - 3"},MATCH(MAX(COUNTIF('OG Hospitalisation Details'!H1949:H4291,{"tier - 1","tier - 2","tier - 3"})),COUNTIF('OG Hospitalisation Details'!H1949:H4291,{"tier - 1","tier - 2","tier - 3"}),0))</f>
        <v>tier - 3</v>
      </c>
      <c r="K395" s="7" t="str">
        <f>IF('OG Hospitalisation Details'!I1949="?","Unknown",'OG Hospitalisation Details'!I1949)</f>
        <v>R1012</v>
      </c>
      <c r="L395" s="14">
        <f t="shared" si="20"/>
        <v>52</v>
      </c>
    </row>
    <row r="396" spans="1:12" x14ac:dyDescent="0.25">
      <c r="A396" s="7" t="s">
        <v>1979</v>
      </c>
      <c r="B396" s="7">
        <f t="shared" si="18"/>
        <v>393</v>
      </c>
      <c r="C396" s="7">
        <f>IF('OG Hospitalisation Details'!B1948="?",ROUND(AVERAGE('OG Hospitalisation Details'!$B$2:$B$2344),0),'OG Hospitalisation Details'!B1948)</f>
        <v>1974</v>
      </c>
      <c r="D396" s="7" t="str">
        <f>IF('OG Hospitalisation Details'!C1948="?","Sep",'OG Hospitalisation Details'!C1948)</f>
        <v>Sep</v>
      </c>
      <c r="E396" s="7">
        <v>21</v>
      </c>
      <c r="F396" s="13">
        <f t="shared" si="19"/>
        <v>27293</v>
      </c>
      <c r="G396" s="7">
        <v>1</v>
      </c>
      <c r="H396" s="16">
        <v>26392.26</v>
      </c>
      <c r="I396" s="7" t="str" cm="1">
        <f t="array" ref="I396">INDEX({"tier - 1","tier - 2","tier - 3"},MATCH(MAX(COUNTIF('OG Hospitalisation Details'!G1948:G4290,{"tier - 1","tier - 2","tier - 3"})),COUNTIF('OG Hospitalisation Details'!G1948:G4290,{"tier - 1","tier - 2","tier - 3"}),0))</f>
        <v>tier - 1</v>
      </c>
      <c r="J396" s="7" t="str" cm="1">
        <f t="array" ref="J396">INDEX({"tier - 1","tier - 2","tier - 3"},MATCH(MAX(COUNTIF('OG Hospitalisation Details'!H1948:H4290,{"tier - 1","tier - 2","tier - 3"})),COUNTIF('OG Hospitalisation Details'!H1948:H4290,{"tier - 1","tier - 2","tier - 3"}),0))</f>
        <v>tier - 3</v>
      </c>
      <c r="K396" s="7" t="str">
        <f>IF('OG Hospitalisation Details'!I1948="?","Unknown",'OG Hospitalisation Details'!I1948)</f>
        <v>R1024</v>
      </c>
      <c r="L396" s="14">
        <f t="shared" si="20"/>
        <v>48</v>
      </c>
    </row>
    <row r="397" spans="1:12" x14ac:dyDescent="0.25">
      <c r="A397" s="7" t="s">
        <v>1978</v>
      </c>
      <c r="B397" s="7">
        <f t="shared" si="18"/>
        <v>394</v>
      </c>
      <c r="C397" s="7">
        <f>IF('OG Hospitalisation Details'!B1947="?",ROUND(AVERAGE('OG Hospitalisation Details'!$B$2:$B$2344),0),'OG Hospitalisation Details'!B1947)</f>
        <v>2004</v>
      </c>
      <c r="D397" s="7" t="str">
        <f>IF('OG Hospitalisation Details'!C1947="?","Sep",'OG Hospitalisation Details'!C1947)</f>
        <v>Dec</v>
      </c>
      <c r="E397" s="7">
        <v>5</v>
      </c>
      <c r="F397" s="13">
        <f t="shared" si="19"/>
        <v>38326</v>
      </c>
      <c r="G397" s="7">
        <v>0</v>
      </c>
      <c r="H397" s="16">
        <v>26316.59</v>
      </c>
      <c r="I397" s="7" t="str" cm="1">
        <f t="array" ref="I397">INDEX({"tier - 1","tier - 2","tier - 3"},MATCH(MAX(COUNTIF('OG Hospitalisation Details'!G1947:G4289,{"tier - 1","tier - 2","tier - 3"})),COUNTIF('OG Hospitalisation Details'!G1947:G4289,{"tier - 1","tier - 2","tier - 3"}),0))</f>
        <v>tier - 1</v>
      </c>
      <c r="J397" s="7" t="str" cm="1">
        <f t="array" ref="J397">INDEX({"tier - 1","tier - 2","tier - 3"},MATCH(MAX(COUNTIF('OG Hospitalisation Details'!H1947:H4289,{"tier - 1","tier - 2","tier - 3"})),COUNTIF('OG Hospitalisation Details'!H1947:H4289,{"tier - 1","tier - 2","tier - 3"}),0))</f>
        <v>tier - 3</v>
      </c>
      <c r="K397" s="7" t="str">
        <f>IF('OG Hospitalisation Details'!I1947="?","Unknown",'OG Hospitalisation Details'!I1947)</f>
        <v>R1011</v>
      </c>
      <c r="L397" s="14">
        <f t="shared" si="20"/>
        <v>18</v>
      </c>
    </row>
    <row r="398" spans="1:12" x14ac:dyDescent="0.25">
      <c r="A398" s="7" t="s">
        <v>1977</v>
      </c>
      <c r="B398" s="7">
        <f t="shared" si="18"/>
        <v>395</v>
      </c>
      <c r="C398" s="7">
        <f>IF('OG Hospitalisation Details'!B1946="?",ROUND(AVERAGE('OG Hospitalisation Details'!$B$2:$B$2344),0),'OG Hospitalisation Details'!B1946)</f>
        <v>1975</v>
      </c>
      <c r="D398" s="7" t="str">
        <f>IF('OG Hospitalisation Details'!C1946="?","Sep",'OG Hospitalisation Details'!C1946)</f>
        <v>Jun</v>
      </c>
      <c r="E398" s="7">
        <v>4</v>
      </c>
      <c r="F398" s="13">
        <f t="shared" si="19"/>
        <v>27549</v>
      </c>
      <c r="G398" s="7">
        <v>1</v>
      </c>
      <c r="H398" s="16">
        <v>26236.58</v>
      </c>
      <c r="I398" s="7" t="str" cm="1">
        <f t="array" ref="I398">INDEX({"tier - 1","tier - 2","tier - 3"},MATCH(MAX(COUNTIF('OG Hospitalisation Details'!G1946:G4288,{"tier - 1","tier - 2","tier - 3"})),COUNTIF('OG Hospitalisation Details'!G1946:G4288,{"tier - 1","tier - 2","tier - 3"}),0))</f>
        <v>tier - 1</v>
      </c>
      <c r="J398" s="7" t="str" cm="1">
        <f t="array" ref="J398">INDEX({"tier - 1","tier - 2","tier - 3"},MATCH(MAX(COUNTIF('OG Hospitalisation Details'!H1946:H4288,{"tier - 1","tier - 2","tier - 3"})),COUNTIF('OG Hospitalisation Details'!H1946:H4288,{"tier - 1","tier - 2","tier - 3"}),0))</f>
        <v>tier - 3</v>
      </c>
      <c r="K398" s="7" t="str">
        <f>IF('OG Hospitalisation Details'!I1946="?","Unknown",'OG Hospitalisation Details'!I1946)</f>
        <v>R1011</v>
      </c>
      <c r="L398" s="14">
        <f t="shared" si="20"/>
        <v>48</v>
      </c>
    </row>
    <row r="399" spans="1:12" x14ac:dyDescent="0.25">
      <c r="A399" s="7" t="s">
        <v>1976</v>
      </c>
      <c r="B399" s="7">
        <f t="shared" si="18"/>
        <v>396</v>
      </c>
      <c r="C399" s="7">
        <f>IF('OG Hospitalisation Details'!B1945="?",ROUND(AVERAGE('OG Hospitalisation Details'!$B$2:$B$2344),0),'OG Hospitalisation Details'!B1945)</f>
        <v>1973</v>
      </c>
      <c r="D399" s="7" t="str">
        <f>IF('OG Hospitalisation Details'!C1945="?","Sep",'OG Hospitalisation Details'!C1945)</f>
        <v>Jul</v>
      </c>
      <c r="E399" s="7">
        <v>7</v>
      </c>
      <c r="F399" s="13">
        <f t="shared" si="19"/>
        <v>26852</v>
      </c>
      <c r="G399" s="7">
        <v>1</v>
      </c>
      <c r="H399" s="16">
        <v>26140.36</v>
      </c>
      <c r="I399" s="7" t="str" cm="1">
        <f t="array" ref="I399">INDEX({"tier - 1","tier - 2","tier - 3"},MATCH(MAX(COUNTIF('OG Hospitalisation Details'!G1945:G4287,{"tier - 1","tier - 2","tier - 3"})),COUNTIF('OG Hospitalisation Details'!G1945:G4287,{"tier - 1","tier - 2","tier - 3"}),0))</f>
        <v>tier - 1</v>
      </c>
      <c r="J399" s="7" t="str" cm="1">
        <f t="array" ref="J399">INDEX({"tier - 1","tier - 2","tier - 3"},MATCH(MAX(COUNTIF('OG Hospitalisation Details'!H1945:H4287,{"tier - 1","tier - 2","tier - 3"})),COUNTIF('OG Hospitalisation Details'!H1945:H4287,{"tier - 1","tier - 2","tier - 3"}),0))</f>
        <v>tier - 3</v>
      </c>
      <c r="K399" s="7" t="str">
        <f>IF('OG Hospitalisation Details'!I1945="?","Unknown",'OG Hospitalisation Details'!I1945)</f>
        <v>R1011</v>
      </c>
      <c r="L399" s="14">
        <f t="shared" si="20"/>
        <v>49</v>
      </c>
    </row>
    <row r="400" spans="1:12" x14ac:dyDescent="0.25">
      <c r="A400" s="7" t="s">
        <v>1975</v>
      </c>
      <c r="B400" s="7">
        <f t="shared" si="18"/>
        <v>397</v>
      </c>
      <c r="C400" s="7">
        <f>IF('OG Hospitalisation Details'!B1944="?",ROUND(AVERAGE('OG Hospitalisation Details'!$B$2:$B$2344),0),'OG Hospitalisation Details'!B1944)</f>
        <v>2002</v>
      </c>
      <c r="D400" s="7" t="str">
        <f>IF('OG Hospitalisation Details'!C1944="?","Sep",'OG Hospitalisation Details'!C1944)</f>
        <v>Oct</v>
      </c>
      <c r="E400" s="7">
        <v>11</v>
      </c>
      <c r="F400" s="13">
        <f t="shared" si="19"/>
        <v>37540</v>
      </c>
      <c r="G400" s="7">
        <v>0</v>
      </c>
      <c r="H400" s="16">
        <v>26125.67</v>
      </c>
      <c r="I400" s="7" t="str" cm="1">
        <f t="array" ref="I400">INDEX({"tier - 1","tier - 2","tier - 3"},MATCH(MAX(COUNTIF('OG Hospitalisation Details'!G1944:G4286,{"tier - 1","tier - 2","tier - 3"})),COUNTIF('OG Hospitalisation Details'!G1944:G4286,{"tier - 1","tier - 2","tier - 3"}),0))</f>
        <v>tier - 1</v>
      </c>
      <c r="J400" s="7" t="str" cm="1">
        <f t="array" ref="J400">INDEX({"tier - 1","tier - 2","tier - 3"},MATCH(MAX(COUNTIF('OG Hospitalisation Details'!H1944:H4286,{"tier - 1","tier - 2","tier - 3"})),COUNTIF('OG Hospitalisation Details'!H1944:H4286,{"tier - 1","tier - 2","tier - 3"}),0))</f>
        <v>tier - 3</v>
      </c>
      <c r="K400" s="7" t="str">
        <f>IF('OG Hospitalisation Details'!I1944="?","Unknown",'OG Hospitalisation Details'!I1944)</f>
        <v>R1013</v>
      </c>
      <c r="L400" s="14">
        <f t="shared" si="20"/>
        <v>20</v>
      </c>
    </row>
    <row r="401" spans="1:12" x14ac:dyDescent="0.25">
      <c r="A401" s="7" t="s">
        <v>1974</v>
      </c>
      <c r="B401" s="7">
        <f t="shared" si="18"/>
        <v>398</v>
      </c>
      <c r="C401" s="7">
        <f>IF('OG Hospitalisation Details'!B1943="?",ROUND(AVERAGE('OG Hospitalisation Details'!$B$2:$B$2344),0),'OG Hospitalisation Details'!B1943)</f>
        <v>1966</v>
      </c>
      <c r="D401" s="7" t="str">
        <f>IF('OG Hospitalisation Details'!C1943="?","Sep",'OG Hospitalisation Details'!C1943)</f>
        <v>Jul</v>
      </c>
      <c r="E401" s="7">
        <v>9</v>
      </c>
      <c r="F401" s="13">
        <f t="shared" si="19"/>
        <v>24297</v>
      </c>
      <c r="G401" s="7">
        <v>1</v>
      </c>
      <c r="H401" s="16">
        <v>26109.33</v>
      </c>
      <c r="I401" s="7" t="str" cm="1">
        <f t="array" ref="I401">INDEX({"tier - 1","tier - 2","tier - 3"},MATCH(MAX(COUNTIF('OG Hospitalisation Details'!G1943:G4285,{"tier - 1","tier - 2","tier - 3"})),COUNTIF('OG Hospitalisation Details'!G1943:G4285,{"tier - 1","tier - 2","tier - 3"}),0))</f>
        <v>tier - 1</v>
      </c>
      <c r="J401" s="7" t="str" cm="1">
        <f t="array" ref="J401">INDEX({"tier - 1","tier - 2","tier - 3"},MATCH(MAX(COUNTIF('OG Hospitalisation Details'!H1943:H4285,{"tier - 1","tier - 2","tier - 3"})),COUNTIF('OG Hospitalisation Details'!H1943:H4285,{"tier - 1","tier - 2","tier - 3"}),0))</f>
        <v>tier - 3</v>
      </c>
      <c r="K401" s="7" t="str">
        <f>IF('OG Hospitalisation Details'!I1943="?","Unknown",'OG Hospitalisation Details'!I1943)</f>
        <v>R1012</v>
      </c>
      <c r="L401" s="14">
        <f t="shared" si="20"/>
        <v>56</v>
      </c>
    </row>
    <row r="402" spans="1:12" x14ac:dyDescent="0.25">
      <c r="A402" s="7" t="s">
        <v>1973</v>
      </c>
      <c r="B402" s="7">
        <f t="shared" si="18"/>
        <v>399</v>
      </c>
      <c r="C402" s="7">
        <f>IF('OG Hospitalisation Details'!B1942="?",ROUND(AVERAGE('OG Hospitalisation Details'!$B$2:$B$2344),0),'OG Hospitalisation Details'!B1942)</f>
        <v>2000</v>
      </c>
      <c r="D402" s="7" t="str">
        <f>IF('OG Hospitalisation Details'!C1942="?","Sep",'OG Hospitalisation Details'!C1942)</f>
        <v>Dec</v>
      </c>
      <c r="E402" s="7">
        <v>26</v>
      </c>
      <c r="F402" s="13">
        <f t="shared" si="19"/>
        <v>36886</v>
      </c>
      <c r="G402" s="7">
        <v>0</v>
      </c>
      <c r="H402" s="16">
        <v>26026.97</v>
      </c>
      <c r="I402" s="7" t="str" cm="1">
        <f t="array" ref="I402">INDEX({"tier - 1","tier - 2","tier - 3"},MATCH(MAX(COUNTIF('OG Hospitalisation Details'!G1942:G4284,{"tier - 1","tier - 2","tier - 3"})),COUNTIF('OG Hospitalisation Details'!G1942:G4284,{"tier - 1","tier - 2","tier - 3"}),0))</f>
        <v>tier - 1</v>
      </c>
      <c r="J402" s="7" t="str" cm="1">
        <f t="array" ref="J402">INDEX({"tier - 1","tier - 2","tier - 3"},MATCH(MAX(COUNTIF('OG Hospitalisation Details'!H1942:H4284,{"tier - 1","tier - 2","tier - 3"})),COUNTIF('OG Hospitalisation Details'!H1942:H4284,{"tier - 1","tier - 2","tier - 3"}),0))</f>
        <v>tier - 3</v>
      </c>
      <c r="K402" s="7" t="str">
        <f>IF('OG Hospitalisation Details'!I1942="?","Unknown",'OG Hospitalisation Details'!I1942)</f>
        <v>R1011</v>
      </c>
      <c r="L402" s="14">
        <f t="shared" si="20"/>
        <v>22</v>
      </c>
    </row>
    <row r="403" spans="1:12" x14ac:dyDescent="0.25">
      <c r="A403" s="7" t="s">
        <v>1972</v>
      </c>
      <c r="B403" s="7">
        <f t="shared" si="18"/>
        <v>400</v>
      </c>
      <c r="C403" s="7">
        <f>IF('OG Hospitalisation Details'!B1941="?",ROUND(AVERAGE('OG Hospitalisation Details'!$B$2:$B$2344),0),'OG Hospitalisation Details'!B1941)</f>
        <v>2001</v>
      </c>
      <c r="D403" s="7" t="str">
        <f>IF('OG Hospitalisation Details'!C1941="?","Sep",'OG Hospitalisation Details'!C1941)</f>
        <v>Jun</v>
      </c>
      <c r="E403" s="7">
        <v>5</v>
      </c>
      <c r="F403" s="13">
        <f t="shared" si="19"/>
        <v>37047</v>
      </c>
      <c r="G403" s="7">
        <v>2</v>
      </c>
      <c r="H403" s="16">
        <v>26018.95</v>
      </c>
      <c r="I403" s="7" t="str" cm="1">
        <f t="array" ref="I403">INDEX({"tier - 1","tier - 2","tier - 3"},MATCH(MAX(COUNTIF('OG Hospitalisation Details'!G1941:G4283,{"tier - 1","tier - 2","tier - 3"})),COUNTIF('OG Hospitalisation Details'!G1941:G4283,{"tier - 1","tier - 2","tier - 3"}),0))</f>
        <v>tier - 1</v>
      </c>
      <c r="J403" s="7" t="str" cm="1">
        <f t="array" ref="J403">INDEX({"tier - 1","tier - 2","tier - 3"},MATCH(MAX(COUNTIF('OG Hospitalisation Details'!H1941:H4283,{"tier - 1","tier - 2","tier - 3"})),COUNTIF('OG Hospitalisation Details'!H1941:H4283,{"tier - 1","tier - 2","tier - 3"}),0))</f>
        <v>tier - 3</v>
      </c>
      <c r="K403" s="7" t="str">
        <f>IF('OG Hospitalisation Details'!I1941="?","Unknown",'OG Hospitalisation Details'!I1941)</f>
        <v>R1012</v>
      </c>
      <c r="L403" s="14">
        <f t="shared" si="20"/>
        <v>22</v>
      </c>
    </row>
    <row r="404" spans="1:12" x14ac:dyDescent="0.25">
      <c r="A404" s="7" t="s">
        <v>1971</v>
      </c>
      <c r="B404" s="7">
        <f t="shared" si="18"/>
        <v>401</v>
      </c>
      <c r="C404" s="7">
        <f>IF('OG Hospitalisation Details'!B1940="?",ROUND(AVERAGE('OG Hospitalisation Details'!$B$2:$B$2344),0),'OG Hospitalisation Details'!B1940)</f>
        <v>1970</v>
      </c>
      <c r="D404" s="7" t="str">
        <f>IF('OG Hospitalisation Details'!C1940="?","Sep",'OG Hospitalisation Details'!C1940)</f>
        <v>Dec</v>
      </c>
      <c r="E404" s="7">
        <v>3</v>
      </c>
      <c r="F404" s="13">
        <f t="shared" si="19"/>
        <v>25905</v>
      </c>
      <c r="G404" s="7">
        <v>3</v>
      </c>
      <c r="H404" s="16">
        <v>25992.82</v>
      </c>
      <c r="I404" s="7" t="str" cm="1">
        <f t="array" ref="I404">INDEX({"tier - 1","tier - 2","tier - 3"},MATCH(MAX(COUNTIF('OG Hospitalisation Details'!G1940:G4282,{"tier - 1","tier - 2","tier - 3"})),COUNTIF('OG Hospitalisation Details'!G1940:G4282,{"tier - 1","tier - 2","tier - 3"}),0))</f>
        <v>tier - 1</v>
      </c>
      <c r="J404" s="7" t="str" cm="1">
        <f t="array" ref="J404">INDEX({"tier - 1","tier - 2","tier - 3"},MATCH(MAX(COUNTIF('OG Hospitalisation Details'!H1940:H4282,{"tier - 1","tier - 2","tier - 3"})),COUNTIF('OG Hospitalisation Details'!H1940:H4282,{"tier - 1","tier - 2","tier - 3"}),0))</f>
        <v>tier - 3</v>
      </c>
      <c r="K404" s="7" t="str">
        <f>IF('OG Hospitalisation Details'!I1940="?","Unknown",'OG Hospitalisation Details'!I1940)</f>
        <v>R1013</v>
      </c>
      <c r="L404" s="14">
        <f t="shared" si="20"/>
        <v>52</v>
      </c>
    </row>
    <row r="405" spans="1:12" x14ac:dyDescent="0.25">
      <c r="A405" s="7" t="s">
        <v>1970</v>
      </c>
      <c r="B405" s="7">
        <f t="shared" si="18"/>
        <v>402</v>
      </c>
      <c r="C405" s="7">
        <f>IF('OG Hospitalisation Details'!B1939="?",ROUND(AVERAGE('OG Hospitalisation Details'!$B$2:$B$2344),0),'OG Hospitalisation Details'!B1939)</f>
        <v>1963</v>
      </c>
      <c r="D405" s="7" t="str">
        <f>IF('OG Hospitalisation Details'!C1939="?","Sep",'OG Hospitalisation Details'!C1939)</f>
        <v>Aug</v>
      </c>
      <c r="E405" s="7">
        <v>21</v>
      </c>
      <c r="F405" s="13">
        <f t="shared" si="19"/>
        <v>23244</v>
      </c>
      <c r="G405" s="7">
        <v>0</v>
      </c>
      <c r="H405" s="16">
        <v>25678.78</v>
      </c>
      <c r="I405" s="7" t="str" cm="1">
        <f t="array" ref="I405">INDEX({"tier - 1","tier - 2","tier - 3"},MATCH(MAX(COUNTIF('OG Hospitalisation Details'!G1939:G4281,{"tier - 1","tier - 2","tier - 3"})),COUNTIF('OG Hospitalisation Details'!G1939:G4281,{"tier - 1","tier - 2","tier - 3"}),0))</f>
        <v>tier - 1</v>
      </c>
      <c r="J405" s="7" t="str" cm="1">
        <f t="array" ref="J405">INDEX({"tier - 1","tier - 2","tier - 3"},MATCH(MAX(COUNTIF('OG Hospitalisation Details'!H1939:H4281,{"tier - 1","tier - 2","tier - 3"})),COUNTIF('OG Hospitalisation Details'!H1939:H4281,{"tier - 1","tier - 2","tier - 3"}),0))</f>
        <v>tier - 3</v>
      </c>
      <c r="K405" s="7" t="str">
        <f>IF('OG Hospitalisation Details'!I1939="?","Unknown",'OG Hospitalisation Details'!I1939)</f>
        <v>R1012</v>
      </c>
      <c r="L405" s="14">
        <f t="shared" si="20"/>
        <v>59</v>
      </c>
    </row>
    <row r="406" spans="1:12" x14ac:dyDescent="0.25">
      <c r="A406" s="7" t="s">
        <v>1969</v>
      </c>
      <c r="B406" s="7">
        <f t="shared" si="18"/>
        <v>403</v>
      </c>
      <c r="C406" s="7">
        <f>IF('OG Hospitalisation Details'!B1938="?",ROUND(AVERAGE('OG Hospitalisation Details'!$B$2:$B$2344),0),'OG Hospitalisation Details'!B1938)</f>
        <v>1972</v>
      </c>
      <c r="D406" s="7" t="str">
        <f>IF('OG Hospitalisation Details'!C1938="?","Sep",'OG Hospitalisation Details'!C1938)</f>
        <v>Jul</v>
      </c>
      <c r="E406" s="7">
        <v>17</v>
      </c>
      <c r="F406" s="13">
        <f t="shared" si="19"/>
        <v>26497</v>
      </c>
      <c r="G406" s="7">
        <v>0</v>
      </c>
      <c r="H406" s="16">
        <v>25656.58</v>
      </c>
      <c r="I406" s="7" t="str" cm="1">
        <f t="array" ref="I406">INDEX({"tier - 1","tier - 2","tier - 3"},MATCH(MAX(COUNTIF('OG Hospitalisation Details'!G1938:G4280,{"tier - 1","tier - 2","tier - 3"})),COUNTIF('OG Hospitalisation Details'!G1938:G4280,{"tier - 1","tier - 2","tier - 3"}),0))</f>
        <v>tier - 1</v>
      </c>
      <c r="J406" s="7" t="str" cm="1">
        <f t="array" ref="J406">INDEX({"tier - 1","tier - 2","tier - 3"},MATCH(MAX(COUNTIF('OG Hospitalisation Details'!H1938:H4280,{"tier - 1","tier - 2","tier - 3"})),COUNTIF('OG Hospitalisation Details'!H1938:H4280,{"tier - 1","tier - 2","tier - 3"}),0))</f>
        <v>tier - 3</v>
      </c>
      <c r="K406" s="7" t="str">
        <f>IF('OG Hospitalisation Details'!I1938="?","Unknown",'OG Hospitalisation Details'!I1938)</f>
        <v>R1024</v>
      </c>
      <c r="L406" s="14">
        <f t="shared" si="20"/>
        <v>50</v>
      </c>
    </row>
    <row r="407" spans="1:12" x14ac:dyDescent="0.25">
      <c r="A407" s="7" t="s">
        <v>1968</v>
      </c>
      <c r="B407" s="7">
        <f t="shared" si="18"/>
        <v>404</v>
      </c>
      <c r="C407" s="7">
        <f>IF('OG Hospitalisation Details'!B1937="?",ROUND(AVERAGE('OG Hospitalisation Details'!$B$2:$B$2344),0),'OG Hospitalisation Details'!B1937)</f>
        <v>2001</v>
      </c>
      <c r="D407" s="7" t="str">
        <f>IF('OG Hospitalisation Details'!C1937="?","Sep",'OG Hospitalisation Details'!C1937)</f>
        <v>Aug</v>
      </c>
      <c r="E407" s="7">
        <v>2</v>
      </c>
      <c r="F407" s="13">
        <f t="shared" si="19"/>
        <v>37105</v>
      </c>
      <c r="G407" s="7">
        <v>0</v>
      </c>
      <c r="H407" s="16">
        <v>25648.98</v>
      </c>
      <c r="I407" s="7" t="str" cm="1">
        <f t="array" ref="I407">INDEX({"tier - 1","tier - 2","tier - 3"},MATCH(MAX(COUNTIF('OG Hospitalisation Details'!G1937:G4279,{"tier - 1","tier - 2","tier - 3"})),COUNTIF('OG Hospitalisation Details'!G1937:G4279,{"tier - 1","tier - 2","tier - 3"}),0))</f>
        <v>tier - 1</v>
      </c>
      <c r="J407" s="7" t="str" cm="1">
        <f t="array" ref="J407">INDEX({"tier - 1","tier - 2","tier - 3"},MATCH(MAX(COUNTIF('OG Hospitalisation Details'!H1937:H4279,{"tier - 1","tier - 2","tier - 3"})),COUNTIF('OG Hospitalisation Details'!H1937:H4279,{"tier - 1","tier - 2","tier - 3"}),0))</f>
        <v>tier - 3</v>
      </c>
      <c r="K407" s="7" t="str">
        <f>IF('OG Hospitalisation Details'!I1937="?","Unknown",'OG Hospitalisation Details'!I1937)</f>
        <v>R1011</v>
      </c>
      <c r="L407" s="14">
        <f t="shared" si="20"/>
        <v>21</v>
      </c>
    </row>
    <row r="408" spans="1:12" x14ac:dyDescent="0.25">
      <c r="A408" s="7" t="s">
        <v>1967</v>
      </c>
      <c r="B408" s="7">
        <f t="shared" si="18"/>
        <v>405</v>
      </c>
      <c r="C408" s="7">
        <f>IF('OG Hospitalisation Details'!B1936="?",ROUND(AVERAGE('OG Hospitalisation Details'!$B$2:$B$2344),0),'OG Hospitalisation Details'!B1936)</f>
        <v>1968</v>
      </c>
      <c r="D408" s="7" t="str">
        <f>IF('OG Hospitalisation Details'!C1936="?","Sep",'OG Hospitalisation Details'!C1936)</f>
        <v>Dec</v>
      </c>
      <c r="E408" s="7">
        <v>11</v>
      </c>
      <c r="F408" s="13">
        <f t="shared" si="19"/>
        <v>25183</v>
      </c>
      <c r="G408" s="7">
        <v>1</v>
      </c>
      <c r="H408" s="16">
        <v>25517.11</v>
      </c>
      <c r="I408" s="7" t="str" cm="1">
        <f t="array" ref="I408">INDEX({"tier - 1","tier - 2","tier - 3"},MATCH(MAX(COUNTIF('OG Hospitalisation Details'!G1936:G4278,{"tier - 1","tier - 2","tier - 3"})),COUNTIF('OG Hospitalisation Details'!G1936:G4278,{"tier - 1","tier - 2","tier - 3"}),0))</f>
        <v>tier - 1</v>
      </c>
      <c r="J408" s="7" t="str" cm="1">
        <f t="array" ref="J408">INDEX({"tier - 1","tier - 2","tier - 3"},MATCH(MAX(COUNTIF('OG Hospitalisation Details'!H1936:H4278,{"tier - 1","tier - 2","tier - 3"})),COUNTIF('OG Hospitalisation Details'!H1936:H4278,{"tier - 1","tier - 2","tier - 3"}),0))</f>
        <v>tier - 3</v>
      </c>
      <c r="K408" s="7" t="str">
        <f>IF('OG Hospitalisation Details'!I1936="?","Unknown",'OG Hospitalisation Details'!I1936)</f>
        <v>R1017</v>
      </c>
      <c r="L408" s="14">
        <f t="shared" si="20"/>
        <v>54</v>
      </c>
    </row>
    <row r="409" spans="1:12" x14ac:dyDescent="0.25">
      <c r="A409" s="7" t="s">
        <v>1966</v>
      </c>
      <c r="B409" s="7">
        <f t="shared" si="18"/>
        <v>406</v>
      </c>
      <c r="C409" s="7">
        <f>IF('OG Hospitalisation Details'!B1935="?",ROUND(AVERAGE('OG Hospitalisation Details'!$B$2:$B$2344),0),'OG Hospitalisation Details'!B1935)</f>
        <v>1968</v>
      </c>
      <c r="D409" s="7" t="str">
        <f>IF('OG Hospitalisation Details'!C1935="?","Sep",'OG Hospitalisation Details'!C1935)</f>
        <v>Aug</v>
      </c>
      <c r="E409" s="7">
        <v>22</v>
      </c>
      <c r="F409" s="13">
        <f t="shared" si="19"/>
        <v>25072</v>
      </c>
      <c r="G409" s="7">
        <v>3</v>
      </c>
      <c r="H409" s="16">
        <v>25382.3</v>
      </c>
      <c r="I409" s="7" t="str" cm="1">
        <f t="array" ref="I409">INDEX({"tier - 1","tier - 2","tier - 3"},MATCH(MAX(COUNTIF('OG Hospitalisation Details'!G1935:G4277,{"tier - 1","tier - 2","tier - 3"})),COUNTIF('OG Hospitalisation Details'!G1935:G4277,{"tier - 1","tier - 2","tier - 3"}),0))</f>
        <v>tier - 1</v>
      </c>
      <c r="J409" s="7" t="str" cm="1">
        <f t="array" ref="J409">INDEX({"tier - 1","tier - 2","tier - 3"},MATCH(MAX(COUNTIF('OG Hospitalisation Details'!H1935:H4277,{"tier - 1","tier - 2","tier - 3"})),COUNTIF('OG Hospitalisation Details'!H1935:H4277,{"tier - 1","tier - 2","tier - 3"}),0))</f>
        <v>tier - 3</v>
      </c>
      <c r="K409" s="7" t="str">
        <f>IF('OG Hospitalisation Details'!I1935="?","Unknown",'OG Hospitalisation Details'!I1935)</f>
        <v>R1011</v>
      </c>
      <c r="L409" s="14">
        <f t="shared" si="20"/>
        <v>54</v>
      </c>
    </row>
    <row r="410" spans="1:12" x14ac:dyDescent="0.25">
      <c r="A410" s="7" t="s">
        <v>1965</v>
      </c>
      <c r="B410" s="7">
        <f t="shared" si="18"/>
        <v>407</v>
      </c>
      <c r="C410" s="7">
        <f>IF('OG Hospitalisation Details'!B1934="?",ROUND(AVERAGE('OG Hospitalisation Details'!$B$2:$B$2344),0),'OG Hospitalisation Details'!B1934)</f>
        <v>1972</v>
      </c>
      <c r="D410" s="7" t="str">
        <f>IF('OG Hospitalisation Details'!C1934="?","Sep",'OG Hospitalisation Details'!C1934)</f>
        <v>Sep</v>
      </c>
      <c r="E410" s="7">
        <v>26</v>
      </c>
      <c r="F410" s="13">
        <f t="shared" si="19"/>
        <v>26568</v>
      </c>
      <c r="G410" s="7">
        <v>2</v>
      </c>
      <c r="H410" s="16">
        <v>25333.33</v>
      </c>
      <c r="I410" s="7" t="str" cm="1">
        <f t="array" ref="I410">INDEX({"tier - 1","tier - 2","tier - 3"},MATCH(MAX(COUNTIF('OG Hospitalisation Details'!G1934:G4276,{"tier - 1","tier - 2","tier - 3"})),COUNTIF('OG Hospitalisation Details'!G1934:G4276,{"tier - 1","tier - 2","tier - 3"}),0))</f>
        <v>tier - 1</v>
      </c>
      <c r="J410" s="7" t="str" cm="1">
        <f t="array" ref="J410">INDEX({"tier - 1","tier - 2","tier - 3"},MATCH(MAX(COUNTIF('OG Hospitalisation Details'!H1934:H4276,{"tier - 1","tier - 2","tier - 3"})),COUNTIF('OG Hospitalisation Details'!H1934:H4276,{"tier - 1","tier - 2","tier - 3"}),0))</f>
        <v>tier - 3</v>
      </c>
      <c r="K410" s="7" t="str">
        <f>IF('OG Hospitalisation Details'!I1934="?","Unknown",'OG Hospitalisation Details'!I1934)</f>
        <v>R1017</v>
      </c>
      <c r="L410" s="14">
        <f t="shared" si="20"/>
        <v>50</v>
      </c>
    </row>
    <row r="411" spans="1:12" x14ac:dyDescent="0.25">
      <c r="A411" s="7" t="s">
        <v>1964</v>
      </c>
      <c r="B411" s="7">
        <f t="shared" si="18"/>
        <v>408</v>
      </c>
      <c r="C411" s="7">
        <f>IF('OG Hospitalisation Details'!B1933="?",ROUND(AVERAGE('OG Hospitalisation Details'!$B$2:$B$2344),0),'OG Hospitalisation Details'!B1933)</f>
        <v>1975</v>
      </c>
      <c r="D411" s="7" t="str">
        <f>IF('OG Hospitalisation Details'!C1933="?","Sep",'OG Hospitalisation Details'!C1933)</f>
        <v>Dec</v>
      </c>
      <c r="E411" s="7">
        <v>14</v>
      </c>
      <c r="F411" s="13">
        <f t="shared" si="19"/>
        <v>27742</v>
      </c>
      <c r="G411" s="7">
        <v>3</v>
      </c>
      <c r="H411" s="16">
        <v>25309.49</v>
      </c>
      <c r="I411" s="7" t="str" cm="1">
        <f t="array" ref="I411">INDEX({"tier - 1","tier - 2","tier - 3"},MATCH(MAX(COUNTIF('OG Hospitalisation Details'!G1933:G4275,{"tier - 1","tier - 2","tier - 3"})),COUNTIF('OG Hospitalisation Details'!G1933:G4275,{"tier - 1","tier - 2","tier - 3"}),0))</f>
        <v>tier - 1</v>
      </c>
      <c r="J411" s="7" t="str" cm="1">
        <f t="array" ref="J411">INDEX({"tier - 1","tier - 2","tier - 3"},MATCH(MAX(COUNTIF('OG Hospitalisation Details'!H1933:H4275,{"tier - 1","tier - 2","tier - 3"})),COUNTIF('OG Hospitalisation Details'!H1933:H4275,{"tier - 1","tier - 2","tier - 3"}),0))</f>
        <v>tier - 3</v>
      </c>
      <c r="K411" s="7" t="str">
        <f>IF('OG Hospitalisation Details'!I1933="?","Unknown",'OG Hospitalisation Details'!I1933)</f>
        <v>R1011</v>
      </c>
      <c r="L411" s="14">
        <f t="shared" si="20"/>
        <v>47</v>
      </c>
    </row>
    <row r="412" spans="1:12" x14ac:dyDescent="0.25">
      <c r="A412" s="7" t="s">
        <v>1963</v>
      </c>
      <c r="B412" s="7">
        <f t="shared" si="18"/>
        <v>409</v>
      </c>
      <c r="C412" s="7">
        <f>IF('OG Hospitalisation Details'!B1932="?",ROUND(AVERAGE('OG Hospitalisation Details'!$B$2:$B$2344),0),'OG Hospitalisation Details'!B1932)</f>
        <v>1998</v>
      </c>
      <c r="D412" s="7" t="str">
        <f>IF('OG Hospitalisation Details'!C1932="?","Sep",'OG Hospitalisation Details'!C1932)</f>
        <v>Nov</v>
      </c>
      <c r="E412" s="7">
        <v>24</v>
      </c>
      <c r="F412" s="13">
        <f t="shared" si="19"/>
        <v>36123</v>
      </c>
      <c r="G412" s="7">
        <v>0</v>
      </c>
      <c r="H412" s="16">
        <v>25127.22</v>
      </c>
      <c r="I412" s="7" t="str" cm="1">
        <f t="array" ref="I412">INDEX({"tier - 1","tier - 2","tier - 3"},MATCH(MAX(COUNTIF('OG Hospitalisation Details'!G1932:G4274,{"tier - 1","tier - 2","tier - 3"})),COUNTIF('OG Hospitalisation Details'!G1932:G4274,{"tier - 1","tier - 2","tier - 3"}),0))</f>
        <v>tier - 1</v>
      </c>
      <c r="J412" s="7" t="str" cm="1">
        <f t="array" ref="J412">INDEX({"tier - 1","tier - 2","tier - 3"},MATCH(MAX(COUNTIF('OG Hospitalisation Details'!H1932:H4274,{"tier - 1","tier - 2","tier - 3"})),COUNTIF('OG Hospitalisation Details'!H1932:H4274,{"tier - 1","tier - 2","tier - 3"}),0))</f>
        <v>tier - 3</v>
      </c>
      <c r="K412" s="7" t="str">
        <f>IF('OG Hospitalisation Details'!I1932="?","Unknown",'OG Hospitalisation Details'!I1932)</f>
        <v>R1011</v>
      </c>
      <c r="L412" s="14">
        <f t="shared" si="20"/>
        <v>24</v>
      </c>
    </row>
    <row r="413" spans="1:12" x14ac:dyDescent="0.25">
      <c r="A413" s="7" t="s">
        <v>1962</v>
      </c>
      <c r="B413" s="7">
        <f t="shared" si="18"/>
        <v>410</v>
      </c>
      <c r="C413" s="7">
        <f>IF('OG Hospitalisation Details'!B1931="?",ROUND(AVERAGE('OG Hospitalisation Details'!$B$2:$B$2344),0),'OG Hospitalisation Details'!B1931)</f>
        <v>1998</v>
      </c>
      <c r="D413" s="7" t="str">
        <f>IF('OG Hospitalisation Details'!C1931="?","Sep",'OG Hospitalisation Details'!C1931)</f>
        <v>Jun</v>
      </c>
      <c r="E413" s="7">
        <v>14</v>
      </c>
      <c r="F413" s="13">
        <f t="shared" si="19"/>
        <v>35960</v>
      </c>
      <c r="G413" s="7">
        <v>0</v>
      </c>
      <c r="H413" s="16">
        <v>25081.77</v>
      </c>
      <c r="I413" s="7" t="str" cm="1">
        <f t="array" ref="I413">INDEX({"tier - 1","tier - 2","tier - 3"},MATCH(MAX(COUNTIF('OG Hospitalisation Details'!G1931:G4273,{"tier - 1","tier - 2","tier - 3"})),COUNTIF('OG Hospitalisation Details'!G1931:G4273,{"tier - 1","tier - 2","tier - 3"}),0))</f>
        <v>tier - 1</v>
      </c>
      <c r="J413" s="7" t="str" cm="1">
        <f t="array" ref="J413">INDEX({"tier - 1","tier - 2","tier - 3"},MATCH(MAX(COUNTIF('OG Hospitalisation Details'!H1931:H4273,{"tier - 1","tier - 2","tier - 3"})),COUNTIF('OG Hospitalisation Details'!H1931:H4273,{"tier - 1","tier - 2","tier - 3"}),0))</f>
        <v>tier - 3</v>
      </c>
      <c r="K413" s="7" t="str">
        <f>IF('OG Hospitalisation Details'!I1931="?","Unknown",'OG Hospitalisation Details'!I1931)</f>
        <v>R1013</v>
      </c>
      <c r="L413" s="14">
        <f t="shared" si="20"/>
        <v>24</v>
      </c>
    </row>
    <row r="414" spans="1:12" x14ac:dyDescent="0.25">
      <c r="A414" s="7" t="s">
        <v>1961</v>
      </c>
      <c r="B414" s="7">
        <f t="shared" si="18"/>
        <v>411</v>
      </c>
      <c r="C414" s="7">
        <f>IF('OG Hospitalisation Details'!B1930="?",ROUND(AVERAGE('OG Hospitalisation Details'!$B$2:$B$2344),0),'OG Hospitalisation Details'!B1930)</f>
        <v>1995</v>
      </c>
      <c r="D414" s="7" t="str">
        <f>IF('OG Hospitalisation Details'!C1930="?","Sep",'OG Hospitalisation Details'!C1930)</f>
        <v>Dec</v>
      </c>
      <c r="E414" s="7">
        <v>4</v>
      </c>
      <c r="F414" s="13">
        <f t="shared" si="19"/>
        <v>35037</v>
      </c>
      <c r="G414" s="7">
        <v>0</v>
      </c>
      <c r="H414" s="16">
        <v>25075.97</v>
      </c>
      <c r="I414" s="7" t="str" cm="1">
        <f t="array" ref="I414">INDEX({"tier - 1","tier - 2","tier - 3"},MATCH(MAX(COUNTIF('OG Hospitalisation Details'!G1930:G4272,{"tier - 1","tier - 2","tier - 3"})),COUNTIF('OG Hospitalisation Details'!G1930:G4272,{"tier - 1","tier - 2","tier - 3"}),0))</f>
        <v>tier - 1</v>
      </c>
      <c r="J414" s="7" t="str" cm="1">
        <f t="array" ref="J414">INDEX({"tier - 1","tier - 2","tier - 3"},MATCH(MAX(COUNTIF('OG Hospitalisation Details'!H1930:H4272,{"tier - 1","tier - 2","tier - 3"})),COUNTIF('OG Hospitalisation Details'!H1930:H4272,{"tier - 1","tier - 2","tier - 3"}),0))</f>
        <v>tier - 3</v>
      </c>
      <c r="K414" s="7" t="str">
        <f>IF('OG Hospitalisation Details'!I1930="?","Unknown",'OG Hospitalisation Details'!I1930)</f>
        <v>R1011</v>
      </c>
      <c r="L414" s="14">
        <f t="shared" si="20"/>
        <v>27</v>
      </c>
    </row>
    <row r="415" spans="1:12" x14ac:dyDescent="0.25">
      <c r="A415" s="7" t="s">
        <v>1960</v>
      </c>
      <c r="B415" s="7">
        <f t="shared" si="18"/>
        <v>412</v>
      </c>
      <c r="C415" s="7">
        <f>IF('OG Hospitalisation Details'!B1929="?",ROUND(AVERAGE('OG Hospitalisation Details'!$B$2:$B$2344),0),'OG Hospitalisation Details'!B1929)</f>
        <v>1975</v>
      </c>
      <c r="D415" s="7" t="str">
        <f>IF('OG Hospitalisation Details'!C1929="?","Sep",'OG Hospitalisation Details'!C1929)</f>
        <v>Nov</v>
      </c>
      <c r="E415" s="7">
        <v>14</v>
      </c>
      <c r="F415" s="13">
        <f t="shared" si="19"/>
        <v>27712</v>
      </c>
      <c r="G415" s="7">
        <v>3</v>
      </c>
      <c r="H415" s="16">
        <v>24915.22</v>
      </c>
      <c r="I415" s="7" t="str" cm="1">
        <f t="array" ref="I415">INDEX({"tier - 1","tier - 2","tier - 3"},MATCH(MAX(COUNTIF('OG Hospitalisation Details'!G1929:G4271,{"tier - 1","tier - 2","tier - 3"})),COUNTIF('OG Hospitalisation Details'!G1929:G4271,{"tier - 1","tier - 2","tier - 3"}),0))</f>
        <v>tier - 1</v>
      </c>
      <c r="J415" s="7" t="str" cm="1">
        <f t="array" ref="J415">INDEX({"tier - 1","tier - 2","tier - 3"},MATCH(MAX(COUNTIF('OG Hospitalisation Details'!H1929:H4271,{"tier - 1","tier - 2","tier - 3"})),COUNTIF('OG Hospitalisation Details'!H1929:H4271,{"tier - 1","tier - 2","tier - 3"}),0))</f>
        <v>tier - 3</v>
      </c>
      <c r="K415" s="7" t="str">
        <f>IF('OG Hospitalisation Details'!I1929="?","Unknown",'OG Hospitalisation Details'!I1929)</f>
        <v>R1012</v>
      </c>
      <c r="L415" s="14">
        <f t="shared" si="20"/>
        <v>47</v>
      </c>
    </row>
    <row r="416" spans="1:12" x14ac:dyDescent="0.25">
      <c r="A416" s="7" t="s">
        <v>1959</v>
      </c>
      <c r="B416" s="7">
        <f t="shared" si="18"/>
        <v>413</v>
      </c>
      <c r="C416" s="7">
        <f>IF('OG Hospitalisation Details'!B1928="?",ROUND(AVERAGE('OG Hospitalisation Details'!$B$2:$B$2344),0),'OG Hospitalisation Details'!B1928)</f>
        <v>1987</v>
      </c>
      <c r="D416" s="7" t="str">
        <f>IF('OG Hospitalisation Details'!C1928="?","Sep",'OG Hospitalisation Details'!C1928)</f>
        <v>Jun</v>
      </c>
      <c r="E416" s="7">
        <v>14</v>
      </c>
      <c r="F416" s="13">
        <f t="shared" si="19"/>
        <v>31942</v>
      </c>
      <c r="G416" s="7">
        <v>2</v>
      </c>
      <c r="H416" s="16">
        <v>24915.05</v>
      </c>
      <c r="I416" s="7" t="str" cm="1">
        <f t="array" ref="I416">INDEX({"tier - 1","tier - 2","tier - 3"},MATCH(MAX(COUNTIF('OG Hospitalisation Details'!G1928:G4270,{"tier - 1","tier - 2","tier - 3"})),COUNTIF('OG Hospitalisation Details'!G1928:G4270,{"tier - 1","tier - 2","tier - 3"}),0))</f>
        <v>tier - 1</v>
      </c>
      <c r="J416" s="7" t="str" cm="1">
        <f t="array" ref="J416">INDEX({"tier - 1","tier - 2","tier - 3"},MATCH(MAX(COUNTIF('OG Hospitalisation Details'!H1928:H4270,{"tier - 1","tier - 2","tier - 3"})),COUNTIF('OG Hospitalisation Details'!H1928:H4270,{"tier - 1","tier - 2","tier - 3"}),0))</f>
        <v>tier - 3</v>
      </c>
      <c r="K416" s="7" t="str">
        <f>IF('OG Hospitalisation Details'!I1928="?","Unknown",'OG Hospitalisation Details'!I1928)</f>
        <v>R1024</v>
      </c>
      <c r="L416" s="14">
        <f t="shared" si="20"/>
        <v>35</v>
      </c>
    </row>
    <row r="417" spans="1:12" x14ac:dyDescent="0.25">
      <c r="A417" s="7" t="s">
        <v>1958</v>
      </c>
      <c r="B417" s="7">
        <f t="shared" si="18"/>
        <v>414</v>
      </c>
      <c r="C417" s="7">
        <f>IF('OG Hospitalisation Details'!B1927="?",ROUND(AVERAGE('OG Hospitalisation Details'!$B$2:$B$2344),0),'OG Hospitalisation Details'!B1927)</f>
        <v>1969</v>
      </c>
      <c r="D417" s="7" t="str">
        <f>IF('OG Hospitalisation Details'!C1927="?","Sep",'OG Hospitalisation Details'!C1927)</f>
        <v>Jul</v>
      </c>
      <c r="E417" s="7">
        <v>23</v>
      </c>
      <c r="F417" s="13">
        <f t="shared" si="19"/>
        <v>25407</v>
      </c>
      <c r="G417" s="7">
        <v>3</v>
      </c>
      <c r="H417" s="16">
        <v>24873.38</v>
      </c>
      <c r="I417" s="7" t="str" cm="1">
        <f t="array" ref="I417">INDEX({"tier - 1","tier - 2","tier - 3"},MATCH(MAX(COUNTIF('OG Hospitalisation Details'!G1927:G4269,{"tier - 1","tier - 2","tier - 3"})),COUNTIF('OG Hospitalisation Details'!G1927:G4269,{"tier - 1","tier - 2","tier - 3"}),0))</f>
        <v>tier - 1</v>
      </c>
      <c r="J417" s="7" t="str" cm="1">
        <f t="array" ref="J417">INDEX({"tier - 1","tier - 2","tier - 3"},MATCH(MAX(COUNTIF('OG Hospitalisation Details'!H1927:H4269,{"tier - 1","tier - 2","tier - 3"})),COUNTIF('OG Hospitalisation Details'!H1927:H4269,{"tier - 1","tier - 2","tier - 3"}),0))</f>
        <v>tier - 3</v>
      </c>
      <c r="K417" s="7" t="str">
        <f>IF('OG Hospitalisation Details'!I1927="?","Unknown",'OG Hospitalisation Details'!I1927)</f>
        <v>R1024</v>
      </c>
      <c r="L417" s="14">
        <f t="shared" si="20"/>
        <v>53</v>
      </c>
    </row>
    <row r="418" spans="1:12" x14ac:dyDescent="0.25">
      <c r="A418" s="7" t="s">
        <v>1957</v>
      </c>
      <c r="B418" s="7">
        <f t="shared" si="18"/>
        <v>415</v>
      </c>
      <c r="C418" s="7">
        <f>IF('OG Hospitalisation Details'!B1926="?",ROUND(AVERAGE('OG Hospitalisation Details'!$B$2:$B$2344),0),'OG Hospitalisation Details'!B1926)</f>
        <v>1970</v>
      </c>
      <c r="D418" s="7" t="str">
        <f>IF('OG Hospitalisation Details'!C1926="?","Sep",'OG Hospitalisation Details'!C1926)</f>
        <v>Nov</v>
      </c>
      <c r="E418" s="7">
        <v>26</v>
      </c>
      <c r="F418" s="13">
        <f t="shared" si="19"/>
        <v>25898</v>
      </c>
      <c r="G418" s="7">
        <v>3</v>
      </c>
      <c r="H418" s="16">
        <v>24869.84</v>
      </c>
      <c r="I418" s="7" t="str" cm="1">
        <f t="array" ref="I418">INDEX({"tier - 1","tier - 2","tier - 3"},MATCH(MAX(COUNTIF('OG Hospitalisation Details'!G1926:G4268,{"tier - 1","tier - 2","tier - 3"})),COUNTIF('OG Hospitalisation Details'!G1926:G4268,{"tier - 1","tier - 2","tier - 3"}),0))</f>
        <v>tier - 2</v>
      </c>
      <c r="J418" s="7" t="str" cm="1">
        <f t="array" ref="J418">INDEX({"tier - 1","tier - 2","tier - 3"},MATCH(MAX(COUNTIF('OG Hospitalisation Details'!H1926:H4268,{"tier - 1","tier - 2","tier - 3"})),COUNTIF('OG Hospitalisation Details'!H1926:H4268,{"tier - 1","tier - 2","tier - 3"}),0))</f>
        <v>tier - 3</v>
      </c>
      <c r="K418" s="7" t="str">
        <f>IF('OG Hospitalisation Details'!I1926="?","Unknown",'OG Hospitalisation Details'!I1926)</f>
        <v>R1016</v>
      </c>
      <c r="L418" s="14">
        <f t="shared" si="20"/>
        <v>52</v>
      </c>
    </row>
    <row r="419" spans="1:12" x14ac:dyDescent="0.25">
      <c r="A419" s="7" t="s">
        <v>1956</v>
      </c>
      <c r="B419" s="7">
        <f t="shared" si="18"/>
        <v>416</v>
      </c>
      <c r="C419" s="7">
        <f>IF('OG Hospitalisation Details'!B1925="?",ROUND(AVERAGE('OG Hospitalisation Details'!$B$2:$B$2344),0),'OG Hospitalisation Details'!B1925)</f>
        <v>1995</v>
      </c>
      <c r="D419" s="7" t="str">
        <f>IF('OG Hospitalisation Details'!C1925="?","Sep",'OG Hospitalisation Details'!C1925)</f>
        <v>Jun</v>
      </c>
      <c r="E419" s="7">
        <v>10</v>
      </c>
      <c r="F419" s="13">
        <f t="shared" si="19"/>
        <v>34860</v>
      </c>
      <c r="G419" s="7">
        <v>0</v>
      </c>
      <c r="H419" s="16">
        <v>24863.25</v>
      </c>
      <c r="I419" s="7" t="str" cm="1">
        <f t="array" ref="I419">INDEX({"tier - 1","tier - 2","tier - 3"},MATCH(MAX(COUNTIF('OG Hospitalisation Details'!G1925:G4267,{"tier - 1","tier - 2","tier - 3"})),COUNTIF('OG Hospitalisation Details'!G1925:G4267,{"tier - 1","tier - 2","tier - 3"}),0))</f>
        <v>tier - 2</v>
      </c>
      <c r="J419" s="7" t="str" cm="1">
        <f t="array" ref="J419">INDEX({"tier - 1","tier - 2","tier - 3"},MATCH(MAX(COUNTIF('OG Hospitalisation Details'!H1925:H4267,{"tier - 1","tier - 2","tier - 3"})),COUNTIF('OG Hospitalisation Details'!H1925:H4267,{"tier - 1","tier - 2","tier - 3"}),0))</f>
        <v>tier - 3</v>
      </c>
      <c r="K419" s="7" t="str">
        <f>IF('OG Hospitalisation Details'!I1925="?","Unknown",'OG Hospitalisation Details'!I1925)</f>
        <v>R1011</v>
      </c>
      <c r="L419" s="14">
        <f t="shared" si="20"/>
        <v>27</v>
      </c>
    </row>
    <row r="420" spans="1:12" x14ac:dyDescent="0.25">
      <c r="A420" s="7" t="s">
        <v>1955</v>
      </c>
      <c r="B420" s="7">
        <f t="shared" si="18"/>
        <v>417</v>
      </c>
      <c r="C420" s="7">
        <f>IF('OG Hospitalisation Details'!B1924="?",ROUND(AVERAGE('OG Hospitalisation Details'!$B$2:$B$2344),0),'OG Hospitalisation Details'!B1924)</f>
        <v>1994</v>
      </c>
      <c r="D420" s="7" t="str">
        <f>IF('OG Hospitalisation Details'!C1924="?","Sep",'OG Hospitalisation Details'!C1924)</f>
        <v>Sep</v>
      </c>
      <c r="E420" s="7">
        <v>9</v>
      </c>
      <c r="F420" s="13">
        <f t="shared" si="19"/>
        <v>34586</v>
      </c>
      <c r="G420" s="7">
        <v>0</v>
      </c>
      <c r="H420" s="16">
        <v>24817.25</v>
      </c>
      <c r="I420" s="7" t="str" cm="1">
        <f t="array" ref="I420">INDEX({"tier - 1","tier - 2","tier - 3"},MATCH(MAX(COUNTIF('OG Hospitalisation Details'!G1924:G4266,{"tier - 1","tier - 2","tier - 3"})),COUNTIF('OG Hospitalisation Details'!G1924:G4266,{"tier - 1","tier - 2","tier - 3"}),0))</f>
        <v>tier - 2</v>
      </c>
      <c r="J420" s="7" t="str" cm="1">
        <f t="array" ref="J420">INDEX({"tier - 1","tier - 2","tier - 3"},MATCH(MAX(COUNTIF('OG Hospitalisation Details'!H1924:H4266,{"tier - 1","tier - 2","tier - 3"})),COUNTIF('OG Hospitalisation Details'!H1924:H4266,{"tier - 1","tier - 2","tier - 3"}),0))</f>
        <v>tier - 3</v>
      </c>
      <c r="K420" s="7" t="str">
        <f>IF('OG Hospitalisation Details'!I1924="?","Unknown",'OG Hospitalisation Details'!I1924)</f>
        <v>R1011</v>
      </c>
      <c r="L420" s="14">
        <f t="shared" si="20"/>
        <v>28</v>
      </c>
    </row>
    <row r="421" spans="1:12" x14ac:dyDescent="0.25">
      <c r="A421" s="7" t="s">
        <v>1954</v>
      </c>
      <c r="B421" s="7">
        <f t="shared" si="18"/>
        <v>418</v>
      </c>
      <c r="C421" s="7">
        <f>IF('OG Hospitalisation Details'!B1923="?",ROUND(AVERAGE('OG Hospitalisation Details'!$B$2:$B$2344),0),'OG Hospitalisation Details'!B1923)</f>
        <v>1992</v>
      </c>
      <c r="D421" s="7" t="str">
        <f>IF('OG Hospitalisation Details'!C1923="?","Sep",'OG Hospitalisation Details'!C1923)</f>
        <v>Oct</v>
      </c>
      <c r="E421" s="7">
        <v>11</v>
      </c>
      <c r="F421" s="13">
        <f t="shared" si="19"/>
        <v>33888</v>
      </c>
      <c r="G421" s="7">
        <v>0</v>
      </c>
      <c r="H421" s="16">
        <v>24795.040000000001</v>
      </c>
      <c r="I421" s="7" t="str" cm="1">
        <f t="array" ref="I421">INDEX({"tier - 1","tier - 2","tier - 3"},MATCH(MAX(COUNTIF('OG Hospitalisation Details'!G1923:G4265,{"tier - 1","tier - 2","tier - 3"})),COUNTIF('OG Hospitalisation Details'!G1923:G4265,{"tier - 1","tier - 2","tier - 3"}),0))</f>
        <v>tier - 2</v>
      </c>
      <c r="J421" s="7" t="str" cm="1">
        <f t="array" ref="J421">INDEX({"tier - 1","tier - 2","tier - 3"},MATCH(MAX(COUNTIF('OG Hospitalisation Details'!H1923:H4265,{"tier - 1","tier - 2","tier - 3"})),COUNTIF('OG Hospitalisation Details'!H1923:H4265,{"tier - 1","tier - 2","tier - 3"}),0))</f>
        <v>tier - 3</v>
      </c>
      <c r="K421" s="7" t="str">
        <f>IF('OG Hospitalisation Details'!I1923="?","Unknown",'OG Hospitalisation Details'!I1923)</f>
        <v>R1011</v>
      </c>
      <c r="L421" s="14">
        <f t="shared" si="20"/>
        <v>30</v>
      </c>
    </row>
    <row r="422" spans="1:12" x14ac:dyDescent="0.25">
      <c r="A422" s="7" t="s">
        <v>1953</v>
      </c>
      <c r="B422" s="7">
        <f t="shared" si="18"/>
        <v>419</v>
      </c>
      <c r="C422" s="7">
        <f>IF('OG Hospitalisation Details'!B1922="?",ROUND(AVERAGE('OG Hospitalisation Details'!$B$2:$B$2344),0),'OG Hospitalisation Details'!B1922)</f>
        <v>1996</v>
      </c>
      <c r="D422" s="7" t="str">
        <f>IF('OG Hospitalisation Details'!C1922="?","Sep",'OG Hospitalisation Details'!C1922)</f>
        <v>Aug</v>
      </c>
      <c r="E422" s="7">
        <v>28</v>
      </c>
      <c r="F422" s="13">
        <f t="shared" si="19"/>
        <v>35305</v>
      </c>
      <c r="G422" s="7">
        <v>4</v>
      </c>
      <c r="H422" s="16">
        <v>24671.66</v>
      </c>
      <c r="I422" s="7" t="str" cm="1">
        <f t="array" ref="I422">INDEX({"tier - 1","tier - 2","tier - 3"},MATCH(MAX(COUNTIF('OG Hospitalisation Details'!G1922:G4264,{"tier - 1","tier - 2","tier - 3"})),COUNTIF('OG Hospitalisation Details'!G1922:G4264,{"tier - 1","tier - 2","tier - 3"}),0))</f>
        <v>tier - 2</v>
      </c>
      <c r="J422" s="7" t="str" cm="1">
        <f t="array" ref="J422">INDEX({"tier - 1","tier - 2","tier - 3"},MATCH(MAX(COUNTIF('OG Hospitalisation Details'!H1922:H4264,{"tier - 1","tier - 2","tier - 3"})),COUNTIF('OG Hospitalisation Details'!H1922:H4264,{"tier - 1","tier - 2","tier - 3"}),0))</f>
        <v>tier - 3</v>
      </c>
      <c r="K422" s="7" t="str">
        <f>IF('OG Hospitalisation Details'!I1922="?","Unknown",'OG Hospitalisation Details'!I1922)</f>
        <v>R1024</v>
      </c>
      <c r="L422" s="14">
        <f t="shared" si="20"/>
        <v>26</v>
      </c>
    </row>
    <row r="423" spans="1:12" x14ac:dyDescent="0.25">
      <c r="A423" s="7" t="s">
        <v>1952</v>
      </c>
      <c r="B423" s="7">
        <f t="shared" si="18"/>
        <v>420</v>
      </c>
      <c r="C423" s="7">
        <f>IF('OG Hospitalisation Details'!B1921="?",ROUND(AVERAGE('OG Hospitalisation Details'!$B$2:$B$2344),0),'OG Hospitalisation Details'!B1921)</f>
        <v>1970</v>
      </c>
      <c r="D423" s="7" t="str">
        <f>IF('OG Hospitalisation Details'!C1921="?","Sep",'OG Hospitalisation Details'!C1921)</f>
        <v>Jun</v>
      </c>
      <c r="E423" s="7">
        <v>12</v>
      </c>
      <c r="F423" s="13">
        <f t="shared" si="19"/>
        <v>25731</v>
      </c>
      <c r="G423" s="7">
        <v>2</v>
      </c>
      <c r="H423" s="16">
        <v>24667.42</v>
      </c>
      <c r="I423" s="7" t="str" cm="1">
        <f t="array" ref="I423">INDEX({"tier - 1","tier - 2","tier - 3"},MATCH(MAX(COUNTIF('OG Hospitalisation Details'!G1921:G4263,{"tier - 1","tier - 2","tier - 3"})),COUNTIF('OG Hospitalisation Details'!G1921:G4263,{"tier - 1","tier - 2","tier - 3"}),0))</f>
        <v>tier - 2</v>
      </c>
      <c r="J423" s="7" t="str" cm="1">
        <f t="array" ref="J423">INDEX({"tier - 1","tier - 2","tier - 3"},MATCH(MAX(COUNTIF('OG Hospitalisation Details'!H1921:H4263,{"tier - 1","tier - 2","tier - 3"})),COUNTIF('OG Hospitalisation Details'!H1921:H4263,{"tier - 1","tier - 2","tier - 3"}),0))</f>
        <v>tier - 3</v>
      </c>
      <c r="K423" s="7" t="str">
        <f>IF('OG Hospitalisation Details'!I1921="?","Unknown",'OG Hospitalisation Details'!I1921)</f>
        <v>R1013</v>
      </c>
      <c r="L423" s="14">
        <f t="shared" si="20"/>
        <v>52</v>
      </c>
    </row>
    <row r="424" spans="1:12" x14ac:dyDescent="0.25">
      <c r="A424" s="7" t="s">
        <v>1951</v>
      </c>
      <c r="B424" s="7">
        <f t="shared" si="18"/>
        <v>421</v>
      </c>
      <c r="C424" s="7">
        <f>IF('OG Hospitalisation Details'!B1920="?",ROUND(AVERAGE('OG Hospitalisation Details'!$B$2:$B$2344),0),'OG Hospitalisation Details'!B1920)</f>
        <v>1976</v>
      </c>
      <c r="D424" s="7" t="str">
        <f>IF('OG Hospitalisation Details'!C1920="?","Sep",'OG Hospitalisation Details'!C1920)</f>
        <v>Oct</v>
      </c>
      <c r="E424" s="7">
        <v>12</v>
      </c>
      <c r="F424" s="13">
        <f t="shared" si="19"/>
        <v>28045</v>
      </c>
      <c r="G424" s="7">
        <v>0</v>
      </c>
      <c r="H424" s="16">
        <v>24603.05</v>
      </c>
      <c r="I424" s="7" t="str" cm="1">
        <f t="array" ref="I424">INDEX({"tier - 1","tier - 2","tier - 3"},MATCH(MAX(COUNTIF('OG Hospitalisation Details'!G1920:G4262,{"tier - 1","tier - 2","tier - 3"})),COUNTIF('OG Hospitalisation Details'!G1920:G4262,{"tier - 1","tier - 2","tier - 3"}),0))</f>
        <v>tier - 2</v>
      </c>
      <c r="J424" s="7" t="str" cm="1">
        <f t="array" ref="J424">INDEX({"tier - 1","tier - 2","tier - 3"},MATCH(MAX(COUNTIF('OG Hospitalisation Details'!H1920:H4262,{"tier - 1","tier - 2","tier - 3"})),COUNTIF('OG Hospitalisation Details'!H1920:H4262,{"tier - 1","tier - 2","tier - 3"}),0))</f>
        <v>tier - 3</v>
      </c>
      <c r="K424" s="7" t="str">
        <f>IF('OG Hospitalisation Details'!I1920="?","Unknown",'OG Hospitalisation Details'!I1920)</f>
        <v>R1011</v>
      </c>
      <c r="L424" s="14">
        <f t="shared" si="20"/>
        <v>46</v>
      </c>
    </row>
    <row r="425" spans="1:12" x14ac:dyDescent="0.25">
      <c r="A425" s="7" t="s">
        <v>1950</v>
      </c>
      <c r="B425" s="7">
        <f t="shared" ref="B425:B488" si="21">VALUE(SUBSTITUTE(A425,"Id",""))</f>
        <v>422</v>
      </c>
      <c r="C425" s="7">
        <f>IF('OG Hospitalisation Details'!B1919="?",ROUND(AVERAGE('OG Hospitalisation Details'!$B$2:$B$2344),0),'OG Hospitalisation Details'!B1919)</f>
        <v>1975</v>
      </c>
      <c r="D425" s="7" t="str">
        <f>IF('OG Hospitalisation Details'!C1919="?","Sep",'OG Hospitalisation Details'!C1919)</f>
        <v>Jun</v>
      </c>
      <c r="E425" s="7">
        <v>13</v>
      </c>
      <c r="F425" s="13">
        <f t="shared" si="19"/>
        <v>27558</v>
      </c>
      <c r="G425" s="7">
        <v>2</v>
      </c>
      <c r="H425" s="16">
        <v>24535.7</v>
      </c>
      <c r="I425" s="7" t="str" cm="1">
        <f t="array" ref="I425">INDEX({"tier - 1","tier - 2","tier - 3"},MATCH(MAX(COUNTIF('OG Hospitalisation Details'!G1919:G4261,{"tier - 1","tier - 2","tier - 3"})),COUNTIF('OG Hospitalisation Details'!G1919:G4261,{"tier - 1","tier - 2","tier - 3"}),0))</f>
        <v>tier - 2</v>
      </c>
      <c r="J425" s="7" t="str" cm="1">
        <f t="array" ref="J425">INDEX({"tier - 1","tier - 2","tier - 3"},MATCH(MAX(COUNTIF('OG Hospitalisation Details'!H1919:H4261,{"tier - 1","tier - 2","tier - 3"})),COUNTIF('OG Hospitalisation Details'!H1919:H4261,{"tier - 1","tier - 2","tier - 3"}),0))</f>
        <v>tier - 3</v>
      </c>
      <c r="K425" s="7" t="str">
        <f>IF('OG Hospitalisation Details'!I1919="?","Unknown",'OG Hospitalisation Details'!I1919)</f>
        <v>R1012</v>
      </c>
      <c r="L425" s="14">
        <f t="shared" si="20"/>
        <v>47</v>
      </c>
    </row>
    <row r="426" spans="1:12" x14ac:dyDescent="0.25">
      <c r="A426" s="7" t="s">
        <v>1949</v>
      </c>
      <c r="B426" s="7">
        <f t="shared" si="21"/>
        <v>423</v>
      </c>
      <c r="C426" s="7">
        <f>IF('OG Hospitalisation Details'!B1918="?",ROUND(AVERAGE('OG Hospitalisation Details'!$B$2:$B$2344),0),'OG Hospitalisation Details'!B1918)</f>
        <v>1972</v>
      </c>
      <c r="D426" s="7" t="str">
        <f>IF('OG Hospitalisation Details'!C1918="?","Sep",'OG Hospitalisation Details'!C1918)</f>
        <v>Sep</v>
      </c>
      <c r="E426" s="7">
        <v>14</v>
      </c>
      <c r="F426" s="13">
        <f t="shared" si="19"/>
        <v>26556</v>
      </c>
      <c r="G426" s="7">
        <v>1</v>
      </c>
      <c r="H426" s="16">
        <v>24520.26</v>
      </c>
      <c r="I426" s="7" t="str" cm="1">
        <f t="array" ref="I426">INDEX({"tier - 1","tier - 2","tier - 3"},MATCH(MAX(COUNTIF('OG Hospitalisation Details'!G1918:G4260,{"tier - 1","tier - 2","tier - 3"})),COUNTIF('OG Hospitalisation Details'!G1918:G4260,{"tier - 1","tier - 2","tier - 3"}),0))</f>
        <v>tier - 2</v>
      </c>
      <c r="J426" s="7" t="str" cm="1">
        <f t="array" ref="J426">INDEX({"tier - 1","tier - 2","tier - 3"},MATCH(MAX(COUNTIF('OG Hospitalisation Details'!H1918:H4260,{"tier - 1","tier - 2","tier - 3"})),COUNTIF('OG Hospitalisation Details'!H1918:H4260,{"tier - 1","tier - 2","tier - 3"}),0))</f>
        <v>tier - 3</v>
      </c>
      <c r="K426" s="7" t="str">
        <f>IF('OG Hospitalisation Details'!I1918="?","Unknown",'OG Hospitalisation Details'!I1918)</f>
        <v>R1011</v>
      </c>
      <c r="L426" s="14">
        <f t="shared" si="20"/>
        <v>50</v>
      </c>
    </row>
    <row r="427" spans="1:12" x14ac:dyDescent="0.25">
      <c r="A427" s="7" t="s">
        <v>1948</v>
      </c>
      <c r="B427" s="7">
        <f t="shared" si="21"/>
        <v>424</v>
      </c>
      <c r="C427" s="7">
        <f>IF('OG Hospitalisation Details'!B1917="?",ROUND(AVERAGE('OG Hospitalisation Details'!$B$2:$B$2344),0),'OG Hospitalisation Details'!B1917)</f>
        <v>1961</v>
      </c>
      <c r="D427" s="7" t="str">
        <f>IF('OG Hospitalisation Details'!C1917="?","Sep",'OG Hospitalisation Details'!C1917)</f>
        <v>Oct</v>
      </c>
      <c r="E427" s="7">
        <v>21</v>
      </c>
      <c r="F427" s="13">
        <f t="shared" si="19"/>
        <v>22575</v>
      </c>
      <c r="G427" s="7">
        <v>0</v>
      </c>
      <c r="H427" s="16">
        <v>24513.09</v>
      </c>
      <c r="I427" s="7" t="str" cm="1">
        <f t="array" ref="I427">INDEX({"tier - 1","tier - 2","tier - 3"},MATCH(MAX(COUNTIF('OG Hospitalisation Details'!G1917:G4259,{"tier - 1","tier - 2","tier - 3"})),COUNTIF('OG Hospitalisation Details'!G1917:G4259,{"tier - 1","tier - 2","tier - 3"}),0))</f>
        <v>tier - 2</v>
      </c>
      <c r="J427" s="7" t="str" cm="1">
        <f t="array" ref="J427">INDEX({"tier - 1","tier - 2","tier - 3"},MATCH(MAX(COUNTIF('OG Hospitalisation Details'!H1917:H4259,{"tier - 1","tier - 2","tier - 3"})),COUNTIF('OG Hospitalisation Details'!H1917:H4259,{"tier - 1","tier - 2","tier - 3"}),0))</f>
        <v>tier - 3</v>
      </c>
      <c r="K427" s="7" t="str">
        <f>IF('OG Hospitalisation Details'!I1917="?","Unknown",'OG Hospitalisation Details'!I1917)</f>
        <v>R1013</v>
      </c>
      <c r="L427" s="14">
        <f t="shared" si="20"/>
        <v>61</v>
      </c>
    </row>
    <row r="428" spans="1:12" x14ac:dyDescent="0.25">
      <c r="A428" s="7" t="s">
        <v>1947</v>
      </c>
      <c r="B428" s="7">
        <f t="shared" si="21"/>
        <v>425</v>
      </c>
      <c r="C428" s="7">
        <f>IF('OG Hospitalisation Details'!B1916="?",ROUND(AVERAGE('OG Hospitalisation Details'!$B$2:$B$2344),0),'OG Hospitalisation Details'!B1916)</f>
        <v>1968</v>
      </c>
      <c r="D428" s="7" t="str">
        <f>IF('OG Hospitalisation Details'!C1916="?","Sep",'OG Hospitalisation Details'!C1916)</f>
        <v>Jul</v>
      </c>
      <c r="E428" s="7">
        <v>6</v>
      </c>
      <c r="F428" s="13">
        <f t="shared" si="19"/>
        <v>25025</v>
      </c>
      <c r="G428" s="7">
        <v>0</v>
      </c>
      <c r="H428" s="16">
        <v>24476.48</v>
      </c>
      <c r="I428" s="7" t="str" cm="1">
        <f t="array" ref="I428">INDEX({"tier - 1","tier - 2","tier - 3"},MATCH(MAX(COUNTIF('OG Hospitalisation Details'!G1916:G4258,{"tier - 1","tier - 2","tier - 3"})),COUNTIF('OG Hospitalisation Details'!G1916:G4258,{"tier - 1","tier - 2","tier - 3"}),0))</f>
        <v>tier - 2</v>
      </c>
      <c r="J428" s="7" t="str" cm="1">
        <f t="array" ref="J428">INDEX({"tier - 1","tier - 2","tier - 3"},MATCH(MAX(COUNTIF('OG Hospitalisation Details'!H1916:H4258,{"tier - 1","tier - 2","tier - 3"})),COUNTIF('OG Hospitalisation Details'!H1916:H4258,{"tier - 1","tier - 2","tier - 3"}),0))</f>
        <v>tier - 3</v>
      </c>
      <c r="K428" s="7" t="str">
        <f>IF('OG Hospitalisation Details'!I1916="?","Unknown",'OG Hospitalisation Details'!I1916)</f>
        <v>R1012</v>
      </c>
      <c r="L428" s="14">
        <f t="shared" si="20"/>
        <v>54</v>
      </c>
    </row>
    <row r="429" spans="1:12" x14ac:dyDescent="0.25">
      <c r="A429" s="7" t="s">
        <v>1946</v>
      </c>
      <c r="B429" s="7">
        <f t="shared" si="21"/>
        <v>426</v>
      </c>
      <c r="C429" s="7">
        <f>IF('OG Hospitalisation Details'!B1915="?",ROUND(AVERAGE('OG Hospitalisation Details'!$B$2:$B$2344),0),'OG Hospitalisation Details'!B1915)</f>
        <v>1970</v>
      </c>
      <c r="D429" s="7" t="str">
        <f>IF('OG Hospitalisation Details'!C1915="?","Sep",'OG Hospitalisation Details'!C1915)</f>
        <v>Nov</v>
      </c>
      <c r="E429" s="7">
        <v>30</v>
      </c>
      <c r="F429" s="13">
        <f t="shared" si="19"/>
        <v>25902</v>
      </c>
      <c r="G429" s="7">
        <v>0</v>
      </c>
      <c r="H429" s="16">
        <v>24393.62</v>
      </c>
      <c r="I429" s="7" t="str" cm="1">
        <f t="array" ref="I429">INDEX({"tier - 1","tier - 2","tier - 3"},MATCH(MAX(COUNTIF('OG Hospitalisation Details'!G1915:G4257,{"tier - 1","tier - 2","tier - 3"})),COUNTIF('OG Hospitalisation Details'!G1915:G4257,{"tier - 1","tier - 2","tier - 3"}),0))</f>
        <v>tier - 2</v>
      </c>
      <c r="J429" s="7" t="str" cm="1">
        <f t="array" ref="J429">INDEX({"tier - 1","tier - 2","tier - 3"},MATCH(MAX(COUNTIF('OG Hospitalisation Details'!H1915:H4257,{"tier - 1","tier - 2","tier - 3"})),COUNTIF('OG Hospitalisation Details'!H1915:H4257,{"tier - 1","tier - 2","tier - 3"}),0))</f>
        <v>tier - 3</v>
      </c>
      <c r="K429" s="7" t="str">
        <f>IF('OG Hospitalisation Details'!I1915="?","Unknown",'OG Hospitalisation Details'!I1915)</f>
        <v>R1012</v>
      </c>
      <c r="L429" s="14">
        <f t="shared" si="20"/>
        <v>52</v>
      </c>
    </row>
    <row r="430" spans="1:12" x14ac:dyDescent="0.25">
      <c r="A430" s="7" t="s">
        <v>1945</v>
      </c>
      <c r="B430" s="7">
        <f t="shared" si="21"/>
        <v>427</v>
      </c>
      <c r="C430" s="7">
        <f>IF('OG Hospitalisation Details'!B1914="?",ROUND(AVERAGE('OG Hospitalisation Details'!$B$2:$B$2344),0),'OG Hospitalisation Details'!B1914)</f>
        <v>1999</v>
      </c>
      <c r="D430" s="7" t="str">
        <f>IF('OG Hospitalisation Details'!C1914="?","Sep",'OG Hospitalisation Details'!C1914)</f>
        <v>Oct</v>
      </c>
      <c r="E430" s="7">
        <v>7</v>
      </c>
      <c r="F430" s="13">
        <f t="shared" si="19"/>
        <v>36440</v>
      </c>
      <c r="G430" s="7">
        <v>0</v>
      </c>
      <c r="H430" s="16">
        <v>24387.74</v>
      </c>
      <c r="I430" s="7" t="str" cm="1">
        <f t="array" ref="I430">INDEX({"tier - 1","tier - 2","tier - 3"},MATCH(MAX(COUNTIF('OG Hospitalisation Details'!G1914:G4256,{"tier - 1","tier - 2","tier - 3"})),COUNTIF('OG Hospitalisation Details'!G1914:G4256,{"tier - 1","tier - 2","tier - 3"}),0))</f>
        <v>tier - 2</v>
      </c>
      <c r="J430" s="7" t="str" cm="1">
        <f t="array" ref="J430">INDEX({"tier - 1","tier - 2","tier - 3"},MATCH(MAX(COUNTIF('OG Hospitalisation Details'!H1914:H4256,{"tier - 1","tier - 2","tier - 3"})),COUNTIF('OG Hospitalisation Details'!H1914:H4256,{"tier - 1","tier - 2","tier - 3"}),0))</f>
        <v>tier - 3</v>
      </c>
      <c r="K430" s="7" t="str">
        <f>IF('OG Hospitalisation Details'!I1914="?","Unknown",'OG Hospitalisation Details'!I1914)</f>
        <v>R1011</v>
      </c>
      <c r="L430" s="14">
        <f t="shared" si="20"/>
        <v>23</v>
      </c>
    </row>
    <row r="431" spans="1:12" x14ac:dyDescent="0.25">
      <c r="A431" s="7" t="s">
        <v>1944</v>
      </c>
      <c r="B431" s="7">
        <f t="shared" si="21"/>
        <v>428</v>
      </c>
      <c r="C431" s="7">
        <f>IF('OG Hospitalisation Details'!B1913="?",ROUND(AVERAGE('OG Hospitalisation Details'!$B$2:$B$2344),0),'OG Hospitalisation Details'!B1913)</f>
        <v>2004</v>
      </c>
      <c r="D431" s="7" t="str">
        <f>IF('OG Hospitalisation Details'!C1913="?","Sep",'OG Hospitalisation Details'!C1913)</f>
        <v>Aug</v>
      </c>
      <c r="E431" s="7">
        <v>3</v>
      </c>
      <c r="F431" s="13">
        <f t="shared" si="19"/>
        <v>38202</v>
      </c>
      <c r="G431" s="7">
        <v>0</v>
      </c>
      <c r="H431" s="16">
        <v>24294.02</v>
      </c>
      <c r="I431" s="7" t="str" cm="1">
        <f t="array" ref="I431">INDEX({"tier - 1","tier - 2","tier - 3"},MATCH(MAX(COUNTIF('OG Hospitalisation Details'!G1913:G4255,{"tier - 1","tier - 2","tier - 3"})),COUNTIF('OG Hospitalisation Details'!G1913:G4255,{"tier - 1","tier - 2","tier - 3"}),0))</f>
        <v>tier - 2</v>
      </c>
      <c r="J431" s="7" t="str" cm="1">
        <f t="array" ref="J431">INDEX({"tier - 1","tier - 2","tier - 3"},MATCH(MAX(COUNTIF('OG Hospitalisation Details'!H1913:H4255,{"tier - 1","tier - 2","tier - 3"})),COUNTIF('OG Hospitalisation Details'!H1913:H4255,{"tier - 1","tier - 2","tier - 3"}),0))</f>
        <v>tier - 3</v>
      </c>
      <c r="K431" s="7" t="str">
        <f>IF('OG Hospitalisation Details'!I1913="?","Unknown",'OG Hospitalisation Details'!I1913)</f>
        <v>R1011</v>
      </c>
      <c r="L431" s="14">
        <f t="shared" si="20"/>
        <v>18</v>
      </c>
    </row>
    <row r="432" spans="1:12" x14ac:dyDescent="0.25">
      <c r="A432" s="7" t="s">
        <v>1943</v>
      </c>
      <c r="B432" s="7">
        <f t="shared" si="21"/>
        <v>429</v>
      </c>
      <c r="C432" s="7">
        <f>IF('OG Hospitalisation Details'!B1912="?",ROUND(AVERAGE('OG Hospitalisation Details'!$B$2:$B$2344),0),'OG Hospitalisation Details'!B1912)</f>
        <v>1964</v>
      </c>
      <c r="D432" s="7" t="str">
        <f>IF('OG Hospitalisation Details'!C1912="?","Sep",'OG Hospitalisation Details'!C1912)</f>
        <v>Dec</v>
      </c>
      <c r="E432" s="7">
        <v>16</v>
      </c>
      <c r="F432" s="13">
        <f t="shared" si="19"/>
        <v>23727</v>
      </c>
      <c r="G432" s="7">
        <v>0</v>
      </c>
      <c r="H432" s="16">
        <v>24227.34</v>
      </c>
      <c r="I432" s="7" t="str" cm="1">
        <f t="array" ref="I432">INDEX({"tier - 1","tier - 2","tier - 3"},MATCH(MAX(COUNTIF('OG Hospitalisation Details'!G1912:G4254,{"tier - 1","tier - 2","tier - 3"})),COUNTIF('OG Hospitalisation Details'!G1912:G4254,{"tier - 1","tier - 2","tier - 3"}),0))</f>
        <v>tier - 2</v>
      </c>
      <c r="J432" s="7" t="str" cm="1">
        <f t="array" ref="J432">INDEX({"tier - 1","tier - 2","tier - 3"},MATCH(MAX(COUNTIF('OG Hospitalisation Details'!H1912:H4254,{"tier - 1","tier - 2","tier - 3"})),COUNTIF('OG Hospitalisation Details'!H1912:H4254,{"tier - 1","tier - 2","tier - 3"}),0))</f>
        <v>tier - 3</v>
      </c>
      <c r="K432" s="7" t="str">
        <f>IF('OG Hospitalisation Details'!I1912="?","Unknown",'OG Hospitalisation Details'!I1912)</f>
        <v>R1013</v>
      </c>
      <c r="L432" s="14">
        <f t="shared" si="20"/>
        <v>58</v>
      </c>
    </row>
    <row r="433" spans="1:12" x14ac:dyDescent="0.25">
      <c r="A433" s="7" t="s">
        <v>1942</v>
      </c>
      <c r="B433" s="7">
        <f t="shared" si="21"/>
        <v>430</v>
      </c>
      <c r="C433" s="7">
        <f>IF('OG Hospitalisation Details'!B1911="?",ROUND(AVERAGE('OG Hospitalisation Details'!$B$2:$B$2344),0),'OG Hospitalisation Details'!B1911)</f>
        <v>1974</v>
      </c>
      <c r="D433" s="7" t="str">
        <f>IF('OG Hospitalisation Details'!C1911="?","Sep",'OG Hospitalisation Details'!C1911)</f>
        <v>Sep</v>
      </c>
      <c r="E433" s="7">
        <v>10</v>
      </c>
      <c r="F433" s="13">
        <f t="shared" si="19"/>
        <v>27282</v>
      </c>
      <c r="G433" s="7">
        <v>3</v>
      </c>
      <c r="H433" s="16">
        <v>24180.93</v>
      </c>
      <c r="I433" s="7" t="str" cm="1">
        <f t="array" ref="I433">INDEX({"tier - 1","tier - 2","tier - 3"},MATCH(MAX(COUNTIF('OG Hospitalisation Details'!G1911:G4253,{"tier - 1","tier - 2","tier - 3"})),COUNTIF('OG Hospitalisation Details'!G1911:G4253,{"tier - 1","tier - 2","tier - 3"}),0))</f>
        <v>tier - 2</v>
      </c>
      <c r="J433" s="7" t="str" cm="1">
        <f t="array" ref="J433">INDEX({"tier - 1","tier - 2","tier - 3"},MATCH(MAX(COUNTIF('OG Hospitalisation Details'!H1911:H4253,{"tier - 1","tier - 2","tier - 3"})),COUNTIF('OG Hospitalisation Details'!H1911:H4253,{"tier - 1","tier - 2","tier - 3"}),0))</f>
        <v>tier - 3</v>
      </c>
      <c r="K433" s="7" t="str">
        <f>IF('OG Hospitalisation Details'!I1911="?","Unknown",'OG Hospitalisation Details'!I1911)</f>
        <v>R1013</v>
      </c>
      <c r="L433" s="14">
        <f t="shared" si="20"/>
        <v>48</v>
      </c>
    </row>
    <row r="434" spans="1:12" x14ac:dyDescent="0.25">
      <c r="A434" s="7" t="s">
        <v>1941</v>
      </c>
      <c r="B434" s="7">
        <f t="shared" si="21"/>
        <v>431</v>
      </c>
      <c r="C434" s="7">
        <f>IF('OG Hospitalisation Details'!B1910="?",ROUND(AVERAGE('OG Hospitalisation Details'!$B$2:$B$2344),0),'OG Hospitalisation Details'!B1910)</f>
        <v>1973</v>
      </c>
      <c r="D434" s="7" t="str">
        <f>IF('OG Hospitalisation Details'!C1910="?","Sep",'OG Hospitalisation Details'!C1910)</f>
        <v>Jun</v>
      </c>
      <c r="E434" s="7">
        <v>13</v>
      </c>
      <c r="F434" s="13">
        <f t="shared" si="19"/>
        <v>26828</v>
      </c>
      <c r="G434" s="7">
        <v>3</v>
      </c>
      <c r="H434" s="16">
        <v>24106.91</v>
      </c>
      <c r="I434" s="7" t="str" cm="1">
        <f t="array" ref="I434">INDEX({"tier - 1","tier - 2","tier - 3"},MATCH(MAX(COUNTIF('OG Hospitalisation Details'!G1910:G4252,{"tier - 1","tier - 2","tier - 3"})),COUNTIF('OG Hospitalisation Details'!G1910:G4252,{"tier - 1","tier - 2","tier - 3"}),0))</f>
        <v>tier - 2</v>
      </c>
      <c r="J434" s="7" t="str" cm="1">
        <f t="array" ref="J434">INDEX({"tier - 1","tier - 2","tier - 3"},MATCH(MAX(COUNTIF('OG Hospitalisation Details'!H1910:H4252,{"tier - 1","tier - 2","tier - 3"})),COUNTIF('OG Hospitalisation Details'!H1910:H4252,{"tier - 1","tier - 2","tier - 3"}),0))</f>
        <v>tier - 3</v>
      </c>
      <c r="K434" s="7" t="str">
        <f>IF('OG Hospitalisation Details'!I1910="?","Unknown",'OG Hospitalisation Details'!I1910)</f>
        <v>R1024</v>
      </c>
      <c r="L434" s="14">
        <f t="shared" si="20"/>
        <v>49</v>
      </c>
    </row>
    <row r="435" spans="1:12" x14ac:dyDescent="0.25">
      <c r="A435" s="7" t="s">
        <v>1940</v>
      </c>
      <c r="B435" s="7">
        <f t="shared" si="21"/>
        <v>432</v>
      </c>
      <c r="C435" s="7">
        <f>IF('OG Hospitalisation Details'!B1909="?",ROUND(AVERAGE('OG Hospitalisation Details'!$B$2:$B$2344),0),'OG Hospitalisation Details'!B1909)</f>
        <v>2003</v>
      </c>
      <c r="D435" s="7" t="str">
        <f>IF('OG Hospitalisation Details'!C1909="?","Sep",'OG Hospitalisation Details'!C1909)</f>
        <v>Dec</v>
      </c>
      <c r="E435" s="7">
        <v>30</v>
      </c>
      <c r="F435" s="13">
        <f t="shared" si="19"/>
        <v>37985</v>
      </c>
      <c r="G435" s="7">
        <v>2</v>
      </c>
      <c r="H435" s="16">
        <v>24059.68</v>
      </c>
      <c r="I435" s="7" t="str" cm="1">
        <f t="array" ref="I435">INDEX({"tier - 1","tier - 2","tier - 3"},MATCH(MAX(COUNTIF('OG Hospitalisation Details'!G1909:G4251,{"tier - 1","tier - 2","tier - 3"})),COUNTIF('OG Hospitalisation Details'!G1909:G4251,{"tier - 1","tier - 2","tier - 3"}),0))</f>
        <v>tier - 2</v>
      </c>
      <c r="J435" s="7" t="str" cm="1">
        <f t="array" ref="J435">INDEX({"tier - 1","tier - 2","tier - 3"},MATCH(MAX(COUNTIF('OG Hospitalisation Details'!H1909:H4251,{"tier - 1","tier - 2","tier - 3"})),COUNTIF('OG Hospitalisation Details'!H1909:H4251,{"tier - 1","tier - 2","tier - 3"}),0))</f>
        <v>tier - 3</v>
      </c>
      <c r="K435" s="7" t="str">
        <f>IF('OG Hospitalisation Details'!I1909="?","Unknown",'OG Hospitalisation Details'!I1909)</f>
        <v>R1012</v>
      </c>
      <c r="L435" s="14">
        <f t="shared" si="20"/>
        <v>19</v>
      </c>
    </row>
    <row r="436" spans="1:12" x14ac:dyDescent="0.25">
      <c r="A436" s="7" t="s">
        <v>1939</v>
      </c>
      <c r="B436" s="7">
        <f t="shared" si="21"/>
        <v>433</v>
      </c>
      <c r="C436" s="7">
        <f>IF('OG Hospitalisation Details'!B1908="?",ROUND(AVERAGE('OG Hospitalisation Details'!$B$2:$B$2344),0),'OG Hospitalisation Details'!B1908)</f>
        <v>1971</v>
      </c>
      <c r="D436" s="7" t="str">
        <f>IF('OG Hospitalisation Details'!C1908="?","Sep",'OG Hospitalisation Details'!C1908)</f>
        <v>Jul</v>
      </c>
      <c r="E436" s="7">
        <v>10</v>
      </c>
      <c r="F436" s="13">
        <f t="shared" si="19"/>
        <v>26124</v>
      </c>
      <c r="G436" s="7">
        <v>2</v>
      </c>
      <c r="H436" s="16">
        <v>23967.38</v>
      </c>
      <c r="I436" s="7" t="str" cm="1">
        <f t="array" ref="I436">INDEX({"tier - 1","tier - 2","tier - 3"},MATCH(MAX(COUNTIF('OG Hospitalisation Details'!G1908:G4250,{"tier - 1","tier - 2","tier - 3"})),COUNTIF('OG Hospitalisation Details'!G1908:G4250,{"tier - 1","tier - 2","tier - 3"}),0))</f>
        <v>tier - 2</v>
      </c>
      <c r="J436" s="7" t="str" cm="1">
        <f t="array" ref="J436">INDEX({"tier - 1","tier - 2","tier - 3"},MATCH(MAX(COUNTIF('OG Hospitalisation Details'!H1908:H4250,{"tier - 1","tier - 2","tier - 3"})),COUNTIF('OG Hospitalisation Details'!H1908:H4250,{"tier - 1","tier - 2","tier - 3"}),0))</f>
        <v>tier - 3</v>
      </c>
      <c r="K436" s="7" t="str">
        <f>IF('OG Hospitalisation Details'!I1908="?","Unknown",'OG Hospitalisation Details'!I1908)</f>
        <v>R1012</v>
      </c>
      <c r="L436" s="14">
        <f t="shared" si="20"/>
        <v>51</v>
      </c>
    </row>
    <row r="437" spans="1:12" x14ac:dyDescent="0.25">
      <c r="A437" s="7" t="s">
        <v>1938</v>
      </c>
      <c r="B437" s="7">
        <f t="shared" si="21"/>
        <v>434</v>
      </c>
      <c r="C437" s="7">
        <f>IF('OG Hospitalisation Details'!B1907="?",ROUND(AVERAGE('OG Hospitalisation Details'!$B$2:$B$2344),0),'OG Hospitalisation Details'!B1907)</f>
        <v>1970</v>
      </c>
      <c r="D437" s="7" t="str">
        <f>IF('OG Hospitalisation Details'!C1907="?","Sep",'OG Hospitalisation Details'!C1907)</f>
        <v>Aug</v>
      </c>
      <c r="E437" s="7">
        <v>8</v>
      </c>
      <c r="F437" s="13">
        <f t="shared" si="19"/>
        <v>25788</v>
      </c>
      <c r="G437" s="7">
        <v>1</v>
      </c>
      <c r="H437" s="16">
        <v>23887.66</v>
      </c>
      <c r="I437" s="7" t="str" cm="1">
        <f t="array" ref="I437">INDEX({"tier - 1","tier - 2","tier - 3"},MATCH(MAX(COUNTIF('OG Hospitalisation Details'!G1907:G4249,{"tier - 1","tier - 2","tier - 3"})),COUNTIF('OG Hospitalisation Details'!G1907:G4249,{"tier - 1","tier - 2","tier - 3"}),0))</f>
        <v>tier - 2</v>
      </c>
      <c r="J437" s="7" t="str" cm="1">
        <f t="array" ref="J437">INDEX({"tier - 1","tier - 2","tier - 3"},MATCH(MAX(COUNTIF('OG Hospitalisation Details'!H1907:H4249,{"tier - 1","tier - 2","tier - 3"})),COUNTIF('OG Hospitalisation Details'!H1907:H4249,{"tier - 1","tier - 2","tier - 3"}),0))</f>
        <v>tier - 3</v>
      </c>
      <c r="K437" s="7" t="str">
        <f>IF('OG Hospitalisation Details'!I1907="?","Unknown",'OG Hospitalisation Details'!I1907)</f>
        <v>R1012</v>
      </c>
      <c r="L437" s="14">
        <f t="shared" si="20"/>
        <v>52</v>
      </c>
    </row>
    <row r="438" spans="1:12" x14ac:dyDescent="0.25">
      <c r="A438" s="7" t="s">
        <v>1937</v>
      </c>
      <c r="B438" s="7">
        <f t="shared" si="21"/>
        <v>435</v>
      </c>
      <c r="C438" s="7">
        <f>IF('OG Hospitalisation Details'!B1906="?",ROUND(AVERAGE('OG Hospitalisation Details'!$B$2:$B$2344),0),'OG Hospitalisation Details'!B1906)</f>
        <v>1973</v>
      </c>
      <c r="D438" s="7" t="str">
        <f>IF('OG Hospitalisation Details'!C1906="?","Sep",'OG Hospitalisation Details'!C1906)</f>
        <v>Jun</v>
      </c>
      <c r="E438" s="7">
        <v>27</v>
      </c>
      <c r="F438" s="13">
        <f t="shared" si="19"/>
        <v>26842</v>
      </c>
      <c r="G438" s="7">
        <v>2</v>
      </c>
      <c r="H438" s="16">
        <v>23807.24</v>
      </c>
      <c r="I438" s="7" t="str" cm="1">
        <f t="array" ref="I438">INDEX({"tier - 1","tier - 2","tier - 3"},MATCH(MAX(COUNTIF('OG Hospitalisation Details'!G1906:G4248,{"tier - 1","tier - 2","tier - 3"})),COUNTIF('OG Hospitalisation Details'!G1906:G4248,{"tier - 1","tier - 2","tier - 3"}),0))</f>
        <v>tier - 2</v>
      </c>
      <c r="J438" s="7" t="str" cm="1">
        <f t="array" ref="J438">INDEX({"tier - 1","tier - 2","tier - 3"},MATCH(MAX(COUNTIF('OG Hospitalisation Details'!H1906:H4248,{"tier - 1","tier - 2","tier - 3"})),COUNTIF('OG Hospitalisation Details'!H1906:H4248,{"tier - 1","tier - 2","tier - 3"}),0))</f>
        <v>tier - 3</v>
      </c>
      <c r="K438" s="7" t="str">
        <f>IF('OG Hospitalisation Details'!I1906="?","Unknown",'OG Hospitalisation Details'!I1906)</f>
        <v>R1012</v>
      </c>
      <c r="L438" s="14">
        <f t="shared" si="20"/>
        <v>49</v>
      </c>
    </row>
    <row r="439" spans="1:12" x14ac:dyDescent="0.25">
      <c r="A439" s="7" t="s">
        <v>1936</v>
      </c>
      <c r="B439" s="7">
        <f t="shared" si="21"/>
        <v>436</v>
      </c>
      <c r="C439" s="7">
        <f>IF('OG Hospitalisation Details'!B1905="?",ROUND(AVERAGE('OG Hospitalisation Details'!$B$2:$B$2344),0),'OG Hospitalisation Details'!B1905)</f>
        <v>1974</v>
      </c>
      <c r="D439" s="7" t="str">
        <f>IF('OG Hospitalisation Details'!C1905="?","Sep",'OG Hospitalisation Details'!C1905)</f>
        <v>Jun</v>
      </c>
      <c r="E439" s="7">
        <v>2</v>
      </c>
      <c r="F439" s="13">
        <f t="shared" si="19"/>
        <v>27182</v>
      </c>
      <c r="G439" s="7">
        <v>1</v>
      </c>
      <c r="H439" s="16">
        <v>23568.27</v>
      </c>
      <c r="I439" s="7" t="str" cm="1">
        <f t="array" ref="I439">INDEX({"tier - 1","tier - 2","tier - 3"},MATCH(MAX(COUNTIF('OG Hospitalisation Details'!G1905:G4247,{"tier - 1","tier - 2","tier - 3"})),COUNTIF('OG Hospitalisation Details'!G1905:G4247,{"tier - 1","tier - 2","tier - 3"}),0))</f>
        <v>tier - 2</v>
      </c>
      <c r="J439" s="7" t="str" cm="1">
        <f t="array" ref="J439">INDEX({"tier - 1","tier - 2","tier - 3"},MATCH(MAX(COUNTIF('OG Hospitalisation Details'!H1905:H4247,{"tier - 1","tier - 2","tier - 3"})),COUNTIF('OG Hospitalisation Details'!H1905:H4247,{"tier - 1","tier - 2","tier - 3"}),0))</f>
        <v>tier - 3</v>
      </c>
      <c r="K439" s="7" t="str">
        <f>IF('OG Hospitalisation Details'!I1905="?","Unknown",'OG Hospitalisation Details'!I1905)</f>
        <v>R1011</v>
      </c>
      <c r="L439" s="14">
        <f t="shared" si="20"/>
        <v>49</v>
      </c>
    </row>
    <row r="440" spans="1:12" x14ac:dyDescent="0.25">
      <c r="A440" s="7" t="s">
        <v>1935</v>
      </c>
      <c r="B440" s="7">
        <f t="shared" si="21"/>
        <v>437</v>
      </c>
      <c r="C440" s="7">
        <f>IF('OG Hospitalisation Details'!B1904="?",ROUND(AVERAGE('OG Hospitalisation Details'!$B$2:$B$2344),0),'OG Hospitalisation Details'!B1904)</f>
        <v>1983</v>
      </c>
      <c r="D440" s="7" t="str">
        <f>IF('OG Hospitalisation Details'!C1904="?","Sep",'OG Hospitalisation Details'!C1904)</f>
        <v>Aug</v>
      </c>
      <c r="E440" s="7">
        <v>26</v>
      </c>
      <c r="F440" s="13">
        <f t="shared" si="19"/>
        <v>30554</v>
      </c>
      <c r="G440" s="7">
        <v>2</v>
      </c>
      <c r="H440" s="16">
        <v>23563.02</v>
      </c>
      <c r="I440" s="7" t="str" cm="1">
        <f t="array" ref="I440">INDEX({"tier - 1","tier - 2","tier - 3"},MATCH(MAX(COUNTIF('OG Hospitalisation Details'!G1904:G4246,{"tier - 1","tier - 2","tier - 3"})),COUNTIF('OG Hospitalisation Details'!G1904:G4246,{"tier - 1","tier - 2","tier - 3"}),0))</f>
        <v>tier - 2</v>
      </c>
      <c r="J440" s="7" t="str" cm="1">
        <f t="array" ref="J440">INDEX({"tier - 1","tier - 2","tier - 3"},MATCH(MAX(COUNTIF('OG Hospitalisation Details'!H1904:H4246,{"tier - 1","tier - 2","tier - 3"})),COUNTIF('OG Hospitalisation Details'!H1904:H4246,{"tier - 1","tier - 2","tier - 3"}),0))</f>
        <v>tier - 3</v>
      </c>
      <c r="K440" s="7" t="str">
        <f>IF('OG Hospitalisation Details'!I1904="?","Unknown",'OG Hospitalisation Details'!I1904)</f>
        <v>R1013</v>
      </c>
      <c r="L440" s="14">
        <f t="shared" si="20"/>
        <v>39</v>
      </c>
    </row>
    <row r="441" spans="1:12" x14ac:dyDescent="0.25">
      <c r="A441" s="7" t="s">
        <v>1934</v>
      </c>
      <c r="B441" s="7">
        <f t="shared" si="21"/>
        <v>438</v>
      </c>
      <c r="C441" s="7">
        <f>IF('OG Hospitalisation Details'!B1903="?",ROUND(AVERAGE('OG Hospitalisation Details'!$B$2:$B$2344),0),'OG Hospitalisation Details'!B1903)</f>
        <v>1975</v>
      </c>
      <c r="D441" s="7" t="str">
        <f>IF('OG Hospitalisation Details'!C1903="?","Sep",'OG Hospitalisation Details'!C1903)</f>
        <v>Nov</v>
      </c>
      <c r="E441" s="7">
        <v>13</v>
      </c>
      <c r="F441" s="13">
        <f t="shared" si="19"/>
        <v>27711</v>
      </c>
      <c r="G441" s="7">
        <v>1</v>
      </c>
      <c r="H441" s="16">
        <v>23401.31</v>
      </c>
      <c r="I441" s="7" t="str" cm="1">
        <f t="array" ref="I441">INDEX({"tier - 1","tier - 2","tier - 3"},MATCH(MAX(COUNTIF('OG Hospitalisation Details'!G1903:G4245,{"tier - 1","tier - 2","tier - 3"})),COUNTIF('OG Hospitalisation Details'!G1903:G4245,{"tier - 1","tier - 2","tier - 3"}),0))</f>
        <v>tier - 2</v>
      </c>
      <c r="J441" s="7" t="str" cm="1">
        <f t="array" ref="J441">INDEX({"tier - 1","tier - 2","tier - 3"},MATCH(MAX(COUNTIF('OG Hospitalisation Details'!H1903:H4245,{"tier - 1","tier - 2","tier - 3"})),COUNTIF('OG Hospitalisation Details'!H1903:H4245,{"tier - 1","tier - 2","tier - 3"}),0))</f>
        <v>tier - 3</v>
      </c>
      <c r="K441" s="7" t="str">
        <f>IF('OG Hospitalisation Details'!I1903="?","Unknown",'OG Hospitalisation Details'!I1903)</f>
        <v>R1024</v>
      </c>
      <c r="L441" s="14">
        <f t="shared" si="20"/>
        <v>47</v>
      </c>
    </row>
    <row r="442" spans="1:12" x14ac:dyDescent="0.25">
      <c r="A442" s="7" t="s">
        <v>1933</v>
      </c>
      <c r="B442" s="7">
        <f t="shared" si="21"/>
        <v>439</v>
      </c>
      <c r="C442" s="7">
        <f>IF('OG Hospitalisation Details'!B1902="?",ROUND(AVERAGE('OG Hospitalisation Details'!$B$2:$B$2344),0),'OG Hospitalisation Details'!B1902)</f>
        <v>1973</v>
      </c>
      <c r="D442" s="7" t="str">
        <f>IF('OG Hospitalisation Details'!C1902="?","Sep",'OG Hospitalisation Details'!C1902)</f>
        <v>Oct</v>
      </c>
      <c r="E442" s="7">
        <v>22</v>
      </c>
      <c r="F442" s="13">
        <f t="shared" si="19"/>
        <v>26959</v>
      </c>
      <c r="G442" s="7">
        <v>2</v>
      </c>
      <c r="H442" s="16">
        <v>23306.55</v>
      </c>
      <c r="I442" s="7" t="str" cm="1">
        <f t="array" ref="I442">INDEX({"tier - 1","tier - 2","tier - 3"},MATCH(MAX(COUNTIF('OG Hospitalisation Details'!G1902:G4244,{"tier - 1","tier - 2","tier - 3"})),COUNTIF('OG Hospitalisation Details'!G1902:G4244,{"tier - 1","tier - 2","tier - 3"}),0))</f>
        <v>tier - 2</v>
      </c>
      <c r="J442" s="7" t="str" cm="1">
        <f t="array" ref="J442">INDEX({"tier - 1","tier - 2","tier - 3"},MATCH(MAX(COUNTIF('OG Hospitalisation Details'!H1902:H4244,{"tier - 1","tier - 2","tier - 3"})),COUNTIF('OG Hospitalisation Details'!H1902:H4244,{"tier - 1","tier - 2","tier - 3"}),0))</f>
        <v>tier - 3</v>
      </c>
      <c r="K442" s="7" t="str">
        <f>IF('OG Hospitalisation Details'!I1902="?","Unknown",'OG Hospitalisation Details'!I1902)</f>
        <v>R1011</v>
      </c>
      <c r="L442" s="14">
        <f t="shared" si="20"/>
        <v>49</v>
      </c>
    </row>
    <row r="443" spans="1:12" x14ac:dyDescent="0.25">
      <c r="A443" s="7" t="s">
        <v>1932</v>
      </c>
      <c r="B443" s="7">
        <f t="shared" si="21"/>
        <v>440</v>
      </c>
      <c r="C443" s="7">
        <f>IF('OG Hospitalisation Details'!B1901="?",ROUND(AVERAGE('OG Hospitalisation Details'!$B$2:$B$2344),0),'OG Hospitalisation Details'!B1901)</f>
        <v>1994</v>
      </c>
      <c r="D443" s="7" t="str">
        <f>IF('OG Hospitalisation Details'!C1901="?","Sep",'OG Hospitalisation Details'!C1901)</f>
        <v>Oct</v>
      </c>
      <c r="E443" s="7">
        <v>3</v>
      </c>
      <c r="F443" s="13">
        <f t="shared" si="19"/>
        <v>34610</v>
      </c>
      <c r="G443" s="7">
        <v>1</v>
      </c>
      <c r="H443" s="16">
        <v>23288.93</v>
      </c>
      <c r="I443" s="7" t="str" cm="1">
        <f t="array" ref="I443">INDEX({"tier - 1","tier - 2","tier - 3"},MATCH(MAX(COUNTIF('OG Hospitalisation Details'!G1901:G4243,{"tier - 1","tier - 2","tier - 3"})),COUNTIF('OG Hospitalisation Details'!G1901:G4243,{"tier - 1","tier - 2","tier - 3"}),0))</f>
        <v>tier - 2</v>
      </c>
      <c r="J443" s="7" t="str" cm="1">
        <f t="array" ref="J443">INDEX({"tier - 1","tier - 2","tier - 3"},MATCH(MAX(COUNTIF('OG Hospitalisation Details'!H1901:H4243,{"tier - 1","tier - 2","tier - 3"})),COUNTIF('OG Hospitalisation Details'!H1901:H4243,{"tier - 1","tier - 2","tier - 3"}),0))</f>
        <v>tier - 3</v>
      </c>
      <c r="K443" s="7" t="str">
        <f>IF('OG Hospitalisation Details'!I1901="?","Unknown",'OG Hospitalisation Details'!I1901)</f>
        <v>R1024</v>
      </c>
      <c r="L443" s="14">
        <f t="shared" si="20"/>
        <v>28</v>
      </c>
    </row>
    <row r="444" spans="1:12" x14ac:dyDescent="0.25">
      <c r="A444" s="7" t="s">
        <v>1931</v>
      </c>
      <c r="B444" s="7">
        <f t="shared" si="21"/>
        <v>441</v>
      </c>
      <c r="C444" s="7">
        <f>IF('OG Hospitalisation Details'!B1900="?",ROUND(AVERAGE('OG Hospitalisation Details'!$B$2:$B$2344),0),'OG Hospitalisation Details'!B1900)</f>
        <v>1969</v>
      </c>
      <c r="D444" s="7" t="str">
        <f>IF('OG Hospitalisation Details'!C1900="?","Sep",'OG Hospitalisation Details'!C1900)</f>
        <v>Nov</v>
      </c>
      <c r="E444" s="7">
        <v>14</v>
      </c>
      <c r="F444" s="13">
        <f t="shared" si="19"/>
        <v>25521</v>
      </c>
      <c r="G444" s="7">
        <v>1</v>
      </c>
      <c r="H444" s="16">
        <v>23244.79</v>
      </c>
      <c r="I444" s="7" t="str" cm="1">
        <f t="array" ref="I444">INDEX({"tier - 1","tier - 2","tier - 3"},MATCH(MAX(COUNTIF('OG Hospitalisation Details'!G1900:G4242,{"tier - 1","tier - 2","tier - 3"})),COUNTIF('OG Hospitalisation Details'!G1900:G4242,{"tier - 1","tier - 2","tier - 3"}),0))</f>
        <v>tier - 2</v>
      </c>
      <c r="J444" s="7" t="str" cm="1">
        <f t="array" ref="J444">INDEX({"tier - 1","tier - 2","tier - 3"},MATCH(MAX(COUNTIF('OG Hospitalisation Details'!H1900:H4242,{"tier - 1","tier - 2","tier - 3"})),COUNTIF('OG Hospitalisation Details'!H1900:H4242,{"tier - 1","tier - 2","tier - 3"}),0))</f>
        <v>tier - 3</v>
      </c>
      <c r="K444" s="7" t="str">
        <f>IF('OG Hospitalisation Details'!I1900="?","Unknown",'OG Hospitalisation Details'!I1900)</f>
        <v>R1013</v>
      </c>
      <c r="L444" s="14">
        <f t="shared" si="20"/>
        <v>53</v>
      </c>
    </row>
    <row r="445" spans="1:12" x14ac:dyDescent="0.25">
      <c r="A445" s="7" t="s">
        <v>1930</v>
      </c>
      <c r="B445" s="7">
        <f t="shared" si="21"/>
        <v>442</v>
      </c>
      <c r="C445" s="7">
        <f>IF('OG Hospitalisation Details'!B1899="?",ROUND(AVERAGE('OG Hospitalisation Details'!$B$2:$B$2344),0),'OG Hospitalisation Details'!B1899)</f>
        <v>1997</v>
      </c>
      <c r="D445" s="7" t="str">
        <f>IF('OG Hospitalisation Details'!C1899="?","Sep",'OG Hospitalisation Details'!C1899)</f>
        <v>Aug</v>
      </c>
      <c r="E445" s="7">
        <v>7</v>
      </c>
      <c r="F445" s="13">
        <f t="shared" si="19"/>
        <v>35649</v>
      </c>
      <c r="G445" s="7">
        <v>2</v>
      </c>
      <c r="H445" s="16">
        <v>23241.47</v>
      </c>
      <c r="I445" s="7" t="str" cm="1">
        <f t="array" ref="I445">INDEX({"tier - 1","tier - 2","tier - 3"},MATCH(MAX(COUNTIF('OG Hospitalisation Details'!G1899:G4241,{"tier - 1","tier - 2","tier - 3"})),COUNTIF('OG Hospitalisation Details'!G1899:G4241,{"tier - 1","tier - 2","tier - 3"}),0))</f>
        <v>tier - 2</v>
      </c>
      <c r="J445" s="7" t="str" cm="1">
        <f t="array" ref="J445">INDEX({"tier - 1","tier - 2","tier - 3"},MATCH(MAX(COUNTIF('OG Hospitalisation Details'!H1899:H4241,{"tier - 1","tier - 2","tier - 3"})),COUNTIF('OG Hospitalisation Details'!H1899:H4241,{"tier - 1","tier - 2","tier - 3"}),0))</f>
        <v>tier - 3</v>
      </c>
      <c r="K445" s="7" t="str">
        <f>IF('OG Hospitalisation Details'!I1899="?","Unknown",'OG Hospitalisation Details'!I1899)</f>
        <v>R1018</v>
      </c>
      <c r="L445" s="14">
        <f t="shared" si="20"/>
        <v>25</v>
      </c>
    </row>
    <row r="446" spans="1:12" x14ac:dyDescent="0.25">
      <c r="A446" s="7" t="s">
        <v>1929</v>
      </c>
      <c r="B446" s="7">
        <f t="shared" si="21"/>
        <v>443</v>
      </c>
      <c r="C446" s="7">
        <f>IF('OG Hospitalisation Details'!B1898="?",ROUND(AVERAGE('OG Hospitalisation Details'!$B$2:$B$2344),0),'OG Hospitalisation Details'!B1898)</f>
        <v>2003</v>
      </c>
      <c r="D446" s="7" t="str">
        <f>IF('OG Hospitalisation Details'!C1898="?","Sep",'OG Hospitalisation Details'!C1898)</f>
        <v>Dec</v>
      </c>
      <c r="E446" s="7">
        <v>14</v>
      </c>
      <c r="F446" s="13">
        <f t="shared" si="19"/>
        <v>37969</v>
      </c>
      <c r="G446" s="7">
        <v>0</v>
      </c>
      <c r="H446" s="16">
        <v>23082.959999999999</v>
      </c>
      <c r="I446" s="7" t="str" cm="1">
        <f t="array" ref="I446">INDEX({"tier - 1","tier - 2","tier - 3"},MATCH(MAX(COUNTIF('OG Hospitalisation Details'!G1898:G4240,{"tier - 1","tier - 2","tier - 3"})),COUNTIF('OG Hospitalisation Details'!G1898:G4240,{"tier - 1","tier - 2","tier - 3"}),0))</f>
        <v>tier - 2</v>
      </c>
      <c r="J446" s="7" t="str" cm="1">
        <f t="array" ref="J446">INDEX({"tier - 1","tier - 2","tier - 3"},MATCH(MAX(COUNTIF('OG Hospitalisation Details'!H1898:H4240,{"tier - 1","tier - 2","tier - 3"})),COUNTIF('OG Hospitalisation Details'!H1898:H4240,{"tier - 1","tier - 2","tier - 3"}),0))</f>
        <v>tier - 3</v>
      </c>
      <c r="K446" s="7" t="str">
        <f>IF('OG Hospitalisation Details'!I1898="?","Unknown",'OG Hospitalisation Details'!I1898)</f>
        <v>R1011</v>
      </c>
      <c r="L446" s="14">
        <f t="shared" si="20"/>
        <v>19</v>
      </c>
    </row>
    <row r="447" spans="1:12" x14ac:dyDescent="0.25">
      <c r="A447" s="7" t="s">
        <v>1928</v>
      </c>
      <c r="B447" s="7">
        <f t="shared" si="21"/>
        <v>444</v>
      </c>
      <c r="C447" s="7">
        <f>IF('OG Hospitalisation Details'!B1897="?",ROUND(AVERAGE('OG Hospitalisation Details'!$B$2:$B$2344),0),'OG Hospitalisation Details'!B1897)</f>
        <v>1975</v>
      </c>
      <c r="D447" s="7" t="str">
        <f>IF('OG Hospitalisation Details'!C1897="?","Sep",'OG Hospitalisation Details'!C1897)</f>
        <v>Sep</v>
      </c>
      <c r="E447" s="7">
        <v>9</v>
      </c>
      <c r="F447" s="13">
        <f t="shared" si="19"/>
        <v>27646</v>
      </c>
      <c r="G447" s="7">
        <v>0</v>
      </c>
      <c r="H447" s="16">
        <v>23065.42</v>
      </c>
      <c r="I447" s="7" t="str" cm="1">
        <f t="array" ref="I447">INDEX({"tier - 1","tier - 2","tier - 3"},MATCH(MAX(COUNTIF('OG Hospitalisation Details'!G1897:G4239,{"tier - 1","tier - 2","tier - 3"})),COUNTIF('OG Hospitalisation Details'!G1897:G4239,{"tier - 1","tier - 2","tier - 3"}),0))</f>
        <v>tier - 2</v>
      </c>
      <c r="J447" s="7" t="str" cm="1">
        <f t="array" ref="J447">INDEX({"tier - 1","tier - 2","tier - 3"},MATCH(MAX(COUNTIF('OG Hospitalisation Details'!H1897:H4239,{"tier - 1","tier - 2","tier - 3"})),COUNTIF('OG Hospitalisation Details'!H1897:H4239,{"tier - 1","tier - 2","tier - 3"}),0))</f>
        <v>tier - 3</v>
      </c>
      <c r="K447" s="7" t="str">
        <f>IF('OG Hospitalisation Details'!I1897="?","Unknown",'OG Hospitalisation Details'!I1897)</f>
        <v>R1013</v>
      </c>
      <c r="L447" s="14">
        <f t="shared" si="20"/>
        <v>47</v>
      </c>
    </row>
    <row r="448" spans="1:12" x14ac:dyDescent="0.25">
      <c r="A448" s="7" t="s">
        <v>1927</v>
      </c>
      <c r="B448" s="7">
        <f t="shared" si="21"/>
        <v>445</v>
      </c>
      <c r="C448" s="7">
        <f>IF('OG Hospitalisation Details'!B1896="?",ROUND(AVERAGE('OG Hospitalisation Details'!$B$2:$B$2344),0),'OG Hospitalisation Details'!B1896)</f>
        <v>1970</v>
      </c>
      <c r="D448" s="7" t="str">
        <f>IF('OG Hospitalisation Details'!C1896="?","Sep",'OG Hospitalisation Details'!C1896)</f>
        <v>Nov</v>
      </c>
      <c r="E448" s="7">
        <v>9</v>
      </c>
      <c r="F448" s="13">
        <f t="shared" si="19"/>
        <v>25881</v>
      </c>
      <c r="G448" s="7">
        <v>0</v>
      </c>
      <c r="H448" s="16">
        <v>23045.57</v>
      </c>
      <c r="I448" s="7" t="str" cm="1">
        <f t="array" ref="I448">INDEX({"tier - 1","tier - 2","tier - 3"},MATCH(MAX(COUNTIF('OG Hospitalisation Details'!G1896:G4238,{"tier - 1","tier - 2","tier - 3"})),COUNTIF('OG Hospitalisation Details'!G1896:G4238,{"tier - 1","tier - 2","tier - 3"}),0))</f>
        <v>tier - 2</v>
      </c>
      <c r="J448" s="7" t="str" cm="1">
        <f t="array" ref="J448">INDEX({"tier - 1","tier - 2","tier - 3"},MATCH(MAX(COUNTIF('OG Hospitalisation Details'!H1896:H4238,{"tier - 1","tier - 2","tier - 3"})),COUNTIF('OG Hospitalisation Details'!H1896:H4238,{"tier - 1","tier - 2","tier - 3"}),0))</f>
        <v>tier - 3</v>
      </c>
      <c r="K448" s="7" t="str">
        <f>IF('OG Hospitalisation Details'!I1896="?","Unknown",'OG Hospitalisation Details'!I1896)</f>
        <v>R1024</v>
      </c>
      <c r="L448" s="14">
        <f t="shared" si="20"/>
        <v>52</v>
      </c>
    </row>
    <row r="449" spans="1:12" x14ac:dyDescent="0.25">
      <c r="A449" s="7" t="s">
        <v>1926</v>
      </c>
      <c r="B449" s="7">
        <f t="shared" si="21"/>
        <v>446</v>
      </c>
      <c r="C449" s="7">
        <f>IF('OG Hospitalisation Details'!B1895="?",ROUND(AVERAGE('OG Hospitalisation Details'!$B$2:$B$2344),0),'OG Hospitalisation Details'!B1895)</f>
        <v>2003</v>
      </c>
      <c r="D449" s="7" t="str">
        <f>IF('OG Hospitalisation Details'!C1895="?","Sep",'OG Hospitalisation Details'!C1895)</f>
        <v>Jul</v>
      </c>
      <c r="E449" s="7">
        <v>25</v>
      </c>
      <c r="F449" s="13">
        <f t="shared" si="19"/>
        <v>37827</v>
      </c>
      <c r="G449" s="7">
        <v>2</v>
      </c>
      <c r="H449" s="16">
        <v>22493.66</v>
      </c>
      <c r="I449" s="7" t="str" cm="1">
        <f t="array" ref="I449">INDEX({"tier - 1","tier - 2","tier - 3"},MATCH(MAX(COUNTIF('OG Hospitalisation Details'!G1895:G4237,{"tier - 1","tier - 2","tier - 3"})),COUNTIF('OG Hospitalisation Details'!G1895:G4237,{"tier - 1","tier - 2","tier - 3"}),0))</f>
        <v>tier - 2</v>
      </c>
      <c r="J449" s="7" t="str" cm="1">
        <f t="array" ref="J449">INDEX({"tier - 1","tier - 2","tier - 3"},MATCH(MAX(COUNTIF('OG Hospitalisation Details'!H1895:H4237,{"tier - 1","tier - 2","tier - 3"})),COUNTIF('OG Hospitalisation Details'!H1895:H4237,{"tier - 1","tier - 2","tier - 3"}),0))</f>
        <v>tier - 3</v>
      </c>
      <c r="K449" s="7" t="str">
        <f>IF('OG Hospitalisation Details'!I1895="?","Unknown",'OG Hospitalisation Details'!I1895)</f>
        <v>R1012</v>
      </c>
      <c r="L449" s="14">
        <f t="shared" si="20"/>
        <v>19</v>
      </c>
    </row>
    <row r="450" spans="1:12" x14ac:dyDescent="0.25">
      <c r="A450" s="7" t="s">
        <v>1925</v>
      </c>
      <c r="B450" s="7">
        <f t="shared" si="21"/>
        <v>447</v>
      </c>
      <c r="C450" s="7">
        <f>IF('OG Hospitalisation Details'!B1894="?",ROUND(AVERAGE('OG Hospitalisation Details'!$B$2:$B$2344),0),'OG Hospitalisation Details'!B1894)</f>
        <v>1979</v>
      </c>
      <c r="D450" s="7" t="str">
        <f>IF('OG Hospitalisation Details'!C1894="?","Sep",'OG Hospitalisation Details'!C1894)</f>
        <v>Nov</v>
      </c>
      <c r="E450" s="7">
        <v>14</v>
      </c>
      <c r="F450" s="13">
        <f t="shared" ref="F450:F513" si="22">DATE(C450,MONTH(1&amp;D450),E450)</f>
        <v>29173</v>
      </c>
      <c r="G450" s="7">
        <v>2</v>
      </c>
      <c r="H450" s="16">
        <v>22478.6</v>
      </c>
      <c r="I450" s="7" t="str" cm="1">
        <f t="array" ref="I450">INDEX({"tier - 1","tier - 2","tier - 3"},MATCH(MAX(COUNTIF('OG Hospitalisation Details'!G1894:G4236,{"tier - 1","tier - 2","tier - 3"})),COUNTIF('OG Hospitalisation Details'!G1894:G4236,{"tier - 1","tier - 2","tier - 3"}),0))</f>
        <v>tier - 2</v>
      </c>
      <c r="J450" s="7" t="str" cm="1">
        <f t="array" ref="J450">INDEX({"tier - 1","tier - 2","tier - 3"},MATCH(MAX(COUNTIF('OG Hospitalisation Details'!H1894:H4236,{"tier - 1","tier - 2","tier - 3"})),COUNTIF('OG Hospitalisation Details'!H1894:H4236,{"tier - 1","tier - 2","tier - 3"}),0))</f>
        <v>tier - 2</v>
      </c>
      <c r="K450" s="7" t="str">
        <f>IF('OG Hospitalisation Details'!I1894="?","Unknown",'OG Hospitalisation Details'!I1894)</f>
        <v>R1011</v>
      </c>
      <c r="L450" s="14">
        <f t="shared" ref="L450:L513" si="23">DATEDIF(F450,DATE(2023,6,8),"Y")</f>
        <v>43</v>
      </c>
    </row>
    <row r="451" spans="1:12" x14ac:dyDescent="0.25">
      <c r="A451" s="7" t="s">
        <v>1924</v>
      </c>
      <c r="B451" s="7">
        <f t="shared" si="21"/>
        <v>448</v>
      </c>
      <c r="C451" s="7">
        <f>IF('OG Hospitalisation Details'!B1893="?",ROUND(AVERAGE('OG Hospitalisation Details'!$B$2:$B$2344),0),'OG Hospitalisation Details'!B1893)</f>
        <v>1983</v>
      </c>
      <c r="D451" s="7" t="str">
        <f>IF('OG Hospitalisation Details'!C1893="?","Sep",'OG Hospitalisation Details'!C1893)</f>
        <v>Dec</v>
      </c>
      <c r="E451" s="7">
        <v>21</v>
      </c>
      <c r="F451" s="13">
        <f t="shared" si="22"/>
        <v>30671</v>
      </c>
      <c r="G451" s="7">
        <v>1</v>
      </c>
      <c r="H451" s="16">
        <v>22462.04</v>
      </c>
      <c r="I451" s="7" t="str" cm="1">
        <f t="array" ref="I451">INDEX({"tier - 1","tier - 2","tier - 3"},MATCH(MAX(COUNTIF('OG Hospitalisation Details'!G1893:G4235,{"tier - 1","tier - 2","tier - 3"})),COUNTIF('OG Hospitalisation Details'!G1893:G4235,{"tier - 1","tier - 2","tier - 3"}),0))</f>
        <v>tier - 2</v>
      </c>
      <c r="J451" s="7" t="str" cm="1">
        <f t="array" ref="J451">INDEX({"tier - 1","tier - 2","tier - 3"},MATCH(MAX(COUNTIF('OG Hospitalisation Details'!H1893:H4235,{"tier - 1","tier - 2","tier - 3"})),COUNTIF('OG Hospitalisation Details'!H1893:H4235,{"tier - 1","tier - 2","tier - 3"}),0))</f>
        <v>tier - 2</v>
      </c>
      <c r="K451" s="7" t="str">
        <f>IF('OG Hospitalisation Details'!I1893="?","Unknown",'OG Hospitalisation Details'!I1893)</f>
        <v>R1019</v>
      </c>
      <c r="L451" s="14">
        <f t="shared" si="23"/>
        <v>39</v>
      </c>
    </row>
    <row r="452" spans="1:12" x14ac:dyDescent="0.25">
      <c r="A452" s="7" t="s">
        <v>1923</v>
      </c>
      <c r="B452" s="7">
        <f t="shared" si="21"/>
        <v>449</v>
      </c>
      <c r="C452" s="7">
        <f>IF('OG Hospitalisation Details'!B1892="?",ROUND(AVERAGE('OG Hospitalisation Details'!$B$2:$B$2344),0),'OG Hospitalisation Details'!B1892)</f>
        <v>1966</v>
      </c>
      <c r="D452" s="7" t="str">
        <f>IF('OG Hospitalisation Details'!C1892="?","Sep",'OG Hospitalisation Details'!C1892)</f>
        <v>Aug</v>
      </c>
      <c r="E452" s="7">
        <v>18</v>
      </c>
      <c r="F452" s="13">
        <f t="shared" si="22"/>
        <v>24337</v>
      </c>
      <c r="G452" s="7">
        <v>0</v>
      </c>
      <c r="H452" s="16">
        <v>22412.65</v>
      </c>
      <c r="I452" s="7" t="str" cm="1">
        <f t="array" ref="I452">INDEX({"tier - 1","tier - 2","tier - 3"},MATCH(MAX(COUNTIF('OG Hospitalisation Details'!G1892:G4234,{"tier - 1","tier - 2","tier - 3"})),COUNTIF('OG Hospitalisation Details'!G1892:G4234,{"tier - 1","tier - 2","tier - 3"}),0))</f>
        <v>tier - 2</v>
      </c>
      <c r="J452" s="7" t="str" cm="1">
        <f t="array" ref="J452">INDEX({"tier - 1","tier - 2","tier - 3"},MATCH(MAX(COUNTIF('OG Hospitalisation Details'!H1892:H4234,{"tier - 1","tier - 2","tier - 3"})),COUNTIF('OG Hospitalisation Details'!H1892:H4234,{"tier - 1","tier - 2","tier - 3"}),0))</f>
        <v>tier - 3</v>
      </c>
      <c r="K452" s="7" t="str">
        <f>IF('OG Hospitalisation Details'!I1892="?","Unknown",'OG Hospitalisation Details'!I1892)</f>
        <v>R1014</v>
      </c>
      <c r="L452" s="14">
        <f t="shared" si="23"/>
        <v>56</v>
      </c>
    </row>
    <row r="453" spans="1:12" x14ac:dyDescent="0.25">
      <c r="A453" s="7" t="s">
        <v>1922</v>
      </c>
      <c r="B453" s="7">
        <f t="shared" si="21"/>
        <v>450</v>
      </c>
      <c r="C453" s="7">
        <f>IF('OG Hospitalisation Details'!B1891="?",ROUND(AVERAGE('OG Hospitalisation Details'!$B$2:$B$2344),0),'OG Hospitalisation Details'!B1891)</f>
        <v>1999</v>
      </c>
      <c r="D453" s="7" t="str">
        <f>IF('OG Hospitalisation Details'!C1891="?","Sep",'OG Hospitalisation Details'!C1891)</f>
        <v>Aug</v>
      </c>
      <c r="E453" s="7">
        <v>26</v>
      </c>
      <c r="F453" s="13">
        <f t="shared" si="22"/>
        <v>36398</v>
      </c>
      <c r="G453" s="7">
        <v>2</v>
      </c>
      <c r="H453" s="16">
        <v>22395.74</v>
      </c>
      <c r="I453" s="7" t="str" cm="1">
        <f t="array" ref="I453">INDEX({"tier - 1","tier - 2","tier - 3"},MATCH(MAX(COUNTIF('OG Hospitalisation Details'!G1891:G4233,{"tier - 1","tier - 2","tier - 3"})),COUNTIF('OG Hospitalisation Details'!G1891:G4233,{"tier - 1","tier - 2","tier - 3"}),0))</f>
        <v>tier - 2</v>
      </c>
      <c r="J453" s="7" t="str" cm="1">
        <f t="array" ref="J453">INDEX({"tier - 1","tier - 2","tier - 3"},MATCH(MAX(COUNTIF('OG Hospitalisation Details'!H1891:H4233,{"tier - 1","tier - 2","tier - 3"})),COUNTIF('OG Hospitalisation Details'!H1891:H4233,{"tier - 1","tier - 2","tier - 3"}),0))</f>
        <v>tier - 2</v>
      </c>
      <c r="K453" s="7" t="str">
        <f>IF('OG Hospitalisation Details'!I1891="?","Unknown",'OG Hospitalisation Details'!I1891)</f>
        <v>R1024</v>
      </c>
      <c r="L453" s="14">
        <f t="shared" si="23"/>
        <v>23</v>
      </c>
    </row>
    <row r="454" spans="1:12" x14ac:dyDescent="0.25">
      <c r="A454" s="7" t="s">
        <v>1921</v>
      </c>
      <c r="B454" s="7">
        <f t="shared" si="21"/>
        <v>451</v>
      </c>
      <c r="C454" s="7">
        <f>IF('OG Hospitalisation Details'!B1890="?",ROUND(AVERAGE('OG Hospitalisation Details'!$B$2:$B$2344),0),'OG Hospitalisation Details'!B1890)</f>
        <v>1982</v>
      </c>
      <c r="D454" s="7" t="str">
        <f>IF('OG Hospitalisation Details'!C1890="?","Sep",'OG Hospitalisation Details'!C1890)</f>
        <v>Dec</v>
      </c>
      <c r="E454" s="7">
        <v>27</v>
      </c>
      <c r="F454" s="13">
        <f t="shared" si="22"/>
        <v>30312</v>
      </c>
      <c r="G454" s="7">
        <v>1</v>
      </c>
      <c r="H454" s="16">
        <v>22331.57</v>
      </c>
      <c r="I454" s="7" t="str" cm="1">
        <f t="array" ref="I454">INDEX({"tier - 1","tier - 2","tier - 3"},MATCH(MAX(COUNTIF('OG Hospitalisation Details'!G1890:G4232,{"tier - 1","tier - 2","tier - 3"})),COUNTIF('OG Hospitalisation Details'!G1890:G4232,{"tier - 1","tier - 2","tier - 3"}),0))</f>
        <v>tier - 2</v>
      </c>
      <c r="J454" s="7" t="str" cm="1">
        <f t="array" ref="J454">INDEX({"tier - 1","tier - 2","tier - 3"},MATCH(MAX(COUNTIF('OG Hospitalisation Details'!H1890:H4232,{"tier - 1","tier - 2","tier - 3"})),COUNTIF('OG Hospitalisation Details'!H1890:H4232,{"tier - 1","tier - 2","tier - 3"}),0))</f>
        <v>tier - 3</v>
      </c>
      <c r="K454" s="7" t="str">
        <f>IF('OG Hospitalisation Details'!I1890="?","Unknown",'OG Hospitalisation Details'!I1890)</f>
        <v>R1024</v>
      </c>
      <c r="L454" s="14">
        <f t="shared" si="23"/>
        <v>40</v>
      </c>
    </row>
    <row r="455" spans="1:12" x14ac:dyDescent="0.25">
      <c r="A455" s="7" t="s">
        <v>1920</v>
      </c>
      <c r="B455" s="7">
        <f t="shared" si="21"/>
        <v>452</v>
      </c>
      <c r="C455" s="7">
        <f>IF('OG Hospitalisation Details'!B1889="?",ROUND(AVERAGE('OG Hospitalisation Details'!$B$2:$B$2344),0),'OG Hospitalisation Details'!B1889)</f>
        <v>1971</v>
      </c>
      <c r="D455" s="7" t="str">
        <f>IF('OG Hospitalisation Details'!C1889="?","Sep",'OG Hospitalisation Details'!C1889)</f>
        <v>Jun</v>
      </c>
      <c r="E455" s="7">
        <v>16</v>
      </c>
      <c r="F455" s="13">
        <f t="shared" si="22"/>
        <v>26100</v>
      </c>
      <c r="G455" s="7">
        <v>1</v>
      </c>
      <c r="H455" s="16">
        <v>22218.11</v>
      </c>
      <c r="I455" s="7" t="str" cm="1">
        <f t="array" ref="I455">INDEX({"tier - 1","tier - 2","tier - 3"},MATCH(MAX(COUNTIF('OG Hospitalisation Details'!G1889:G4231,{"tier - 1","tier - 2","tier - 3"})),COUNTIF('OG Hospitalisation Details'!G1889:G4231,{"tier - 1","tier - 2","tier - 3"}),0))</f>
        <v>tier - 2</v>
      </c>
      <c r="J455" s="7" t="str" cm="1">
        <f t="array" ref="J455">INDEX({"tier - 1","tier - 2","tier - 3"},MATCH(MAX(COUNTIF('OG Hospitalisation Details'!H1889:H4231,{"tier - 1","tier - 2","tier - 3"})),COUNTIF('OG Hospitalisation Details'!H1889:H4231,{"tier - 1","tier - 2","tier - 3"}),0))</f>
        <v>tier - 3</v>
      </c>
      <c r="K455" s="7" t="str">
        <f>IF('OG Hospitalisation Details'!I1889="?","Unknown",'OG Hospitalisation Details'!I1889)</f>
        <v>R1013</v>
      </c>
      <c r="L455" s="14">
        <f t="shared" si="23"/>
        <v>51</v>
      </c>
    </row>
    <row r="456" spans="1:12" x14ac:dyDescent="0.25">
      <c r="A456" s="7" t="s">
        <v>1919</v>
      </c>
      <c r="B456" s="7">
        <f t="shared" si="21"/>
        <v>453</v>
      </c>
      <c r="C456" s="7">
        <f>IF('OG Hospitalisation Details'!B1888="?",ROUND(AVERAGE('OG Hospitalisation Details'!$B$2:$B$2344),0),'OG Hospitalisation Details'!B1888)</f>
        <v>1965</v>
      </c>
      <c r="D456" s="7" t="str">
        <f>IF('OG Hospitalisation Details'!C1888="?","Sep",'OG Hospitalisation Details'!C1888)</f>
        <v>Aug</v>
      </c>
      <c r="E456" s="7">
        <v>24</v>
      </c>
      <c r="F456" s="13">
        <f t="shared" si="22"/>
        <v>23978</v>
      </c>
      <c r="G456" s="7">
        <v>1</v>
      </c>
      <c r="H456" s="16">
        <v>22192.44</v>
      </c>
      <c r="I456" s="7" t="str" cm="1">
        <f t="array" ref="I456">INDEX({"tier - 1","tier - 2","tier - 3"},MATCH(MAX(COUNTIF('OG Hospitalisation Details'!G1888:G4230,{"tier - 1","tier - 2","tier - 3"})),COUNTIF('OG Hospitalisation Details'!G1888:G4230,{"tier - 1","tier - 2","tier - 3"}),0))</f>
        <v>tier - 2</v>
      </c>
      <c r="J456" s="7" t="str" cm="1">
        <f t="array" ref="J456">INDEX({"tier - 1","tier - 2","tier - 3"},MATCH(MAX(COUNTIF('OG Hospitalisation Details'!H1888:H4230,{"tier - 1","tier - 2","tier - 3"})),COUNTIF('OG Hospitalisation Details'!H1888:H4230,{"tier - 1","tier - 2","tier - 3"}),0))</f>
        <v>tier - 3</v>
      </c>
      <c r="K456" s="7" t="str">
        <f>IF('OG Hospitalisation Details'!I1888="?","Unknown",'OG Hospitalisation Details'!I1888)</f>
        <v>R1013</v>
      </c>
      <c r="L456" s="14">
        <f t="shared" si="23"/>
        <v>57</v>
      </c>
    </row>
    <row r="457" spans="1:12" x14ac:dyDescent="0.25">
      <c r="A457" s="7" t="s">
        <v>1918</v>
      </c>
      <c r="B457" s="7">
        <f t="shared" si="21"/>
        <v>454</v>
      </c>
      <c r="C457" s="7">
        <f>IF('OG Hospitalisation Details'!B1887="?",ROUND(AVERAGE('OG Hospitalisation Details'!$B$2:$B$2344),0),'OG Hospitalisation Details'!B1887)</f>
        <v>1980</v>
      </c>
      <c r="D457" s="7" t="str">
        <f>IF('OG Hospitalisation Details'!C1887="?","Sep",'OG Hospitalisation Details'!C1887)</f>
        <v>Sep</v>
      </c>
      <c r="E457" s="7">
        <v>12</v>
      </c>
      <c r="F457" s="13">
        <f t="shared" si="22"/>
        <v>29476</v>
      </c>
      <c r="G457" s="7">
        <v>0</v>
      </c>
      <c r="H457" s="16">
        <v>22144.03</v>
      </c>
      <c r="I457" s="7" t="str" cm="1">
        <f t="array" ref="I457">INDEX({"tier - 1","tier - 2","tier - 3"},MATCH(MAX(COUNTIF('OG Hospitalisation Details'!G1887:G4229,{"tier - 1","tier - 2","tier - 3"})),COUNTIF('OG Hospitalisation Details'!G1887:G4229,{"tier - 1","tier - 2","tier - 3"}),0))</f>
        <v>tier - 2</v>
      </c>
      <c r="J457" s="7" t="str" cm="1">
        <f t="array" ref="J457">INDEX({"tier - 1","tier - 2","tier - 3"},MATCH(MAX(COUNTIF('OG Hospitalisation Details'!H1887:H4229,{"tier - 1","tier - 2","tier - 3"})),COUNTIF('OG Hospitalisation Details'!H1887:H4229,{"tier - 1","tier - 2","tier - 3"}),0))</f>
        <v>tier - 3</v>
      </c>
      <c r="K457" s="7" t="str">
        <f>IF('OG Hospitalisation Details'!I1887="?","Unknown",'OG Hospitalisation Details'!I1887)</f>
        <v>R1011</v>
      </c>
      <c r="L457" s="14">
        <f t="shared" si="23"/>
        <v>42</v>
      </c>
    </row>
    <row r="458" spans="1:12" x14ac:dyDescent="0.25">
      <c r="A458" s="7" t="s">
        <v>1917</v>
      </c>
      <c r="B458" s="7">
        <f t="shared" si="21"/>
        <v>455</v>
      </c>
      <c r="C458" s="7">
        <f>IF('OG Hospitalisation Details'!B1886="?",ROUND(AVERAGE('OG Hospitalisation Details'!$B$2:$B$2344),0),'OG Hospitalisation Details'!B1886)</f>
        <v>2001</v>
      </c>
      <c r="D458" s="7" t="str">
        <f>IF('OG Hospitalisation Details'!C1886="?","Sep",'OG Hospitalisation Details'!C1886)</f>
        <v>Aug</v>
      </c>
      <c r="E458" s="7">
        <v>28</v>
      </c>
      <c r="F458" s="13">
        <f t="shared" si="22"/>
        <v>37131</v>
      </c>
      <c r="G458" s="7">
        <v>0</v>
      </c>
      <c r="H458" s="16">
        <v>22097.62</v>
      </c>
      <c r="I458" s="7" t="str" cm="1">
        <f t="array" ref="I458">INDEX({"tier - 1","tier - 2","tier - 3"},MATCH(MAX(COUNTIF('OG Hospitalisation Details'!G1886:G4228,{"tier - 1","tier - 2","tier - 3"})),COUNTIF('OG Hospitalisation Details'!G1886:G4228,{"tier - 1","tier - 2","tier - 3"}),0))</f>
        <v>tier - 2</v>
      </c>
      <c r="J458" s="7" t="str" cm="1">
        <f t="array" ref="J458">INDEX({"tier - 1","tier - 2","tier - 3"},MATCH(MAX(COUNTIF('OG Hospitalisation Details'!H1886:H4228,{"tier - 1","tier - 2","tier - 3"})),COUNTIF('OG Hospitalisation Details'!H1886:H4228,{"tier - 1","tier - 2","tier - 3"}),0))</f>
        <v>tier - 3</v>
      </c>
      <c r="K458" s="7" t="str">
        <f>IF('OG Hospitalisation Details'!I1886="?","Unknown",'OG Hospitalisation Details'!I1886)</f>
        <v>R1011</v>
      </c>
      <c r="L458" s="14">
        <f t="shared" si="23"/>
        <v>21</v>
      </c>
    </row>
    <row r="459" spans="1:12" x14ac:dyDescent="0.25">
      <c r="A459" s="7" t="s">
        <v>1916</v>
      </c>
      <c r="B459" s="7">
        <f t="shared" si="21"/>
        <v>456</v>
      </c>
      <c r="C459" s="7">
        <f>IF('OG Hospitalisation Details'!B1885="?",ROUND(AVERAGE('OG Hospitalisation Details'!$B$2:$B$2344),0),'OG Hospitalisation Details'!B1885)</f>
        <v>1989</v>
      </c>
      <c r="D459" s="7" t="str">
        <f>IF('OG Hospitalisation Details'!C1885="?","Sep",'OG Hospitalisation Details'!C1885)</f>
        <v>Oct</v>
      </c>
      <c r="E459" s="7">
        <v>14</v>
      </c>
      <c r="F459" s="13">
        <f t="shared" si="22"/>
        <v>32795</v>
      </c>
      <c r="G459" s="7">
        <v>0</v>
      </c>
      <c r="H459" s="16">
        <v>21984.47</v>
      </c>
      <c r="I459" s="7" t="str" cm="1">
        <f t="array" ref="I459">INDEX({"tier - 1","tier - 2","tier - 3"},MATCH(MAX(COUNTIF('OG Hospitalisation Details'!G1885:G4227,{"tier - 1","tier - 2","tier - 3"})),COUNTIF('OG Hospitalisation Details'!G1885:G4227,{"tier - 1","tier - 2","tier - 3"}),0))</f>
        <v>tier - 2</v>
      </c>
      <c r="J459" s="7" t="str" cm="1">
        <f t="array" ref="J459">INDEX({"tier - 1","tier - 2","tier - 3"},MATCH(MAX(COUNTIF('OG Hospitalisation Details'!H1885:H4227,{"tier - 1","tier - 2","tier - 3"})),COUNTIF('OG Hospitalisation Details'!H1885:H4227,{"tier - 1","tier - 2","tier - 3"}),0))</f>
        <v>tier - 3</v>
      </c>
      <c r="K459" s="7" t="str">
        <f>IF('OG Hospitalisation Details'!I1885="?","Unknown",'OG Hospitalisation Details'!I1885)</f>
        <v>R1012</v>
      </c>
      <c r="L459" s="14">
        <f t="shared" si="23"/>
        <v>33</v>
      </c>
    </row>
    <row r="460" spans="1:12" x14ac:dyDescent="0.25">
      <c r="A460" s="7" t="s">
        <v>1915</v>
      </c>
      <c r="B460" s="7">
        <f t="shared" si="21"/>
        <v>457</v>
      </c>
      <c r="C460" s="7">
        <f>IF('OG Hospitalisation Details'!B1884="?",ROUND(AVERAGE('OG Hospitalisation Details'!$B$2:$B$2344),0),'OG Hospitalisation Details'!B1884)</f>
        <v>1975</v>
      </c>
      <c r="D460" s="7" t="str">
        <f>IF('OG Hospitalisation Details'!C1884="?","Sep",'OG Hospitalisation Details'!C1884)</f>
        <v>Dec</v>
      </c>
      <c r="E460" s="7">
        <v>19</v>
      </c>
      <c r="F460" s="13">
        <f t="shared" si="22"/>
        <v>27747</v>
      </c>
      <c r="G460" s="7">
        <v>1</v>
      </c>
      <c r="H460" s="16">
        <v>21978.68</v>
      </c>
      <c r="I460" s="7" t="str" cm="1">
        <f t="array" ref="I460">INDEX({"tier - 1","tier - 2","tier - 3"},MATCH(MAX(COUNTIF('OG Hospitalisation Details'!G1884:G4226,{"tier - 1","tier - 2","tier - 3"})),COUNTIF('OG Hospitalisation Details'!G1884:G4226,{"tier - 1","tier - 2","tier - 3"}),0))</f>
        <v>tier - 2</v>
      </c>
      <c r="J460" s="7" t="str" cm="1">
        <f t="array" ref="J460">INDEX({"tier - 1","tier - 2","tier - 3"},MATCH(MAX(COUNTIF('OG Hospitalisation Details'!H1884:H4226,{"tier - 1","tier - 2","tier - 3"})),COUNTIF('OG Hospitalisation Details'!H1884:H4226,{"tier - 1","tier - 2","tier - 3"}),0))</f>
        <v>tier - 3</v>
      </c>
      <c r="K460" s="7" t="str">
        <f>IF('OG Hospitalisation Details'!I1884="?","Unknown",'OG Hospitalisation Details'!I1884)</f>
        <v>R1013</v>
      </c>
      <c r="L460" s="14">
        <f t="shared" si="23"/>
        <v>47</v>
      </c>
    </row>
    <row r="461" spans="1:12" x14ac:dyDescent="0.25">
      <c r="A461" s="7" t="s">
        <v>1914</v>
      </c>
      <c r="B461" s="7">
        <f t="shared" si="21"/>
        <v>458</v>
      </c>
      <c r="C461" s="7">
        <f>IF('OG Hospitalisation Details'!B1883="?",ROUND(AVERAGE('OG Hospitalisation Details'!$B$2:$B$2344),0),'OG Hospitalisation Details'!B1883)</f>
        <v>2003</v>
      </c>
      <c r="D461" s="7" t="str">
        <f>IF('OG Hospitalisation Details'!C1883="?","Sep",'OG Hospitalisation Details'!C1883)</f>
        <v>Sep</v>
      </c>
      <c r="E461" s="7">
        <v>28</v>
      </c>
      <c r="F461" s="13">
        <f t="shared" si="22"/>
        <v>37892</v>
      </c>
      <c r="G461" s="7">
        <v>0</v>
      </c>
      <c r="H461" s="16">
        <v>21882.400000000001</v>
      </c>
      <c r="I461" s="7" t="str" cm="1">
        <f t="array" ref="I461">INDEX({"tier - 1","tier - 2","tier - 3"},MATCH(MAX(COUNTIF('OG Hospitalisation Details'!G1883:G4225,{"tier - 1","tier - 2","tier - 3"})),COUNTIF('OG Hospitalisation Details'!G1883:G4225,{"tier - 1","tier - 2","tier - 3"}),0))</f>
        <v>tier - 2</v>
      </c>
      <c r="J461" s="7" t="str" cm="1">
        <f t="array" ref="J461">INDEX({"tier - 1","tier - 2","tier - 3"},MATCH(MAX(COUNTIF('OG Hospitalisation Details'!H1883:H4225,{"tier - 1","tier - 2","tier - 3"})),COUNTIF('OG Hospitalisation Details'!H1883:H4225,{"tier - 1","tier - 2","tier - 3"}),0))</f>
        <v>tier - 3</v>
      </c>
      <c r="K461" s="7" t="str">
        <f>IF('OG Hospitalisation Details'!I1883="?","Unknown",'OG Hospitalisation Details'!I1883)</f>
        <v>R1011</v>
      </c>
      <c r="L461" s="14">
        <f t="shared" si="23"/>
        <v>19</v>
      </c>
    </row>
    <row r="462" spans="1:12" x14ac:dyDescent="0.25">
      <c r="A462" s="7" t="s">
        <v>1913</v>
      </c>
      <c r="B462" s="7">
        <f t="shared" si="21"/>
        <v>459</v>
      </c>
      <c r="C462" s="7">
        <f>IF('OG Hospitalisation Details'!B1882="?",ROUND(AVERAGE('OG Hospitalisation Details'!$B$2:$B$2344),0),'OG Hospitalisation Details'!B1882)</f>
        <v>1979</v>
      </c>
      <c r="D462" s="7" t="str">
        <f>IF('OG Hospitalisation Details'!C1882="?","Sep",'OG Hospitalisation Details'!C1882)</f>
        <v>Aug</v>
      </c>
      <c r="E462" s="7">
        <v>17</v>
      </c>
      <c r="F462" s="13">
        <f t="shared" si="22"/>
        <v>29084</v>
      </c>
      <c r="G462" s="7">
        <v>2</v>
      </c>
      <c r="H462" s="16">
        <v>21880.82</v>
      </c>
      <c r="I462" s="7" t="str" cm="1">
        <f t="array" ref="I462">INDEX({"tier - 1","tier - 2","tier - 3"},MATCH(MAX(COUNTIF('OG Hospitalisation Details'!G1882:G4224,{"tier - 1","tier - 2","tier - 3"})),COUNTIF('OG Hospitalisation Details'!G1882:G4224,{"tier - 1","tier - 2","tier - 3"}),0))</f>
        <v>tier - 2</v>
      </c>
      <c r="J462" s="7" t="str" cm="1">
        <f t="array" ref="J462">INDEX({"tier - 1","tier - 2","tier - 3"},MATCH(MAX(COUNTIF('OG Hospitalisation Details'!H1882:H4224,{"tier - 1","tier - 2","tier - 3"})),COUNTIF('OG Hospitalisation Details'!H1882:H4224,{"tier - 1","tier - 2","tier - 3"}),0))</f>
        <v>tier - 3</v>
      </c>
      <c r="K462" s="7" t="str">
        <f>IF('OG Hospitalisation Details'!I1882="?","Unknown",'OG Hospitalisation Details'!I1882)</f>
        <v>R1012</v>
      </c>
      <c r="L462" s="14">
        <f t="shared" si="23"/>
        <v>43</v>
      </c>
    </row>
    <row r="463" spans="1:12" x14ac:dyDescent="0.25">
      <c r="A463" s="7" t="s">
        <v>1912</v>
      </c>
      <c r="B463" s="7">
        <f t="shared" si="21"/>
        <v>460</v>
      </c>
      <c r="C463" s="7">
        <f>IF('OG Hospitalisation Details'!B1881="?",ROUND(AVERAGE('OG Hospitalisation Details'!$B$2:$B$2344),0),'OG Hospitalisation Details'!B1881)</f>
        <v>1963</v>
      </c>
      <c r="D463" s="7" t="str">
        <f>IF('OG Hospitalisation Details'!C1881="?","Sep",'OG Hospitalisation Details'!C1881)</f>
        <v>Aug</v>
      </c>
      <c r="E463" s="7">
        <v>27</v>
      </c>
      <c r="F463" s="13">
        <f t="shared" si="22"/>
        <v>23250</v>
      </c>
      <c r="G463" s="7">
        <v>0</v>
      </c>
      <c r="H463" s="16">
        <v>21797</v>
      </c>
      <c r="I463" s="7" t="str" cm="1">
        <f t="array" ref="I463">INDEX({"tier - 1","tier - 2","tier - 3"},MATCH(MAX(COUNTIF('OG Hospitalisation Details'!G1881:G4223,{"tier - 1","tier - 2","tier - 3"})),COUNTIF('OG Hospitalisation Details'!G1881:G4223,{"tier - 1","tier - 2","tier - 3"}),0))</f>
        <v>tier - 2</v>
      </c>
      <c r="J463" s="7" t="str" cm="1">
        <f t="array" ref="J463">INDEX({"tier - 1","tier - 2","tier - 3"},MATCH(MAX(COUNTIF('OG Hospitalisation Details'!H1881:H4223,{"tier - 1","tier - 2","tier - 3"})),COUNTIF('OG Hospitalisation Details'!H1881:H4223,{"tier - 1","tier - 2","tier - 3"}),0))</f>
        <v>tier - 3</v>
      </c>
      <c r="K463" s="7" t="str">
        <f>IF('OG Hospitalisation Details'!I1881="?","Unknown",'OG Hospitalisation Details'!I1881)</f>
        <v>R1011</v>
      </c>
      <c r="L463" s="14">
        <f t="shared" si="23"/>
        <v>59</v>
      </c>
    </row>
    <row r="464" spans="1:12" x14ac:dyDescent="0.25">
      <c r="A464" s="7" t="s">
        <v>1911</v>
      </c>
      <c r="B464" s="7">
        <f t="shared" si="21"/>
        <v>461</v>
      </c>
      <c r="C464" s="7">
        <f>IF('OG Hospitalisation Details'!B1880="?",ROUND(AVERAGE('OG Hospitalisation Details'!$B$2:$B$2344),0),'OG Hospitalisation Details'!B1880)</f>
        <v>1979</v>
      </c>
      <c r="D464" s="7" t="str">
        <f>IF('OG Hospitalisation Details'!C1880="?","Sep",'OG Hospitalisation Details'!C1880)</f>
        <v>Sep</v>
      </c>
      <c r="E464" s="7">
        <v>28</v>
      </c>
      <c r="F464" s="13">
        <f t="shared" si="22"/>
        <v>29126</v>
      </c>
      <c r="G464" s="7">
        <v>0</v>
      </c>
      <c r="H464" s="16">
        <v>21774.32</v>
      </c>
      <c r="I464" s="7" t="str" cm="1">
        <f t="array" ref="I464">INDEX({"tier - 1","tier - 2","tier - 3"},MATCH(MAX(COUNTIF('OG Hospitalisation Details'!G1880:G4222,{"tier - 1","tier - 2","tier - 3"})),COUNTIF('OG Hospitalisation Details'!G1880:G4222,{"tier - 1","tier - 2","tier - 3"}),0))</f>
        <v>tier - 2</v>
      </c>
      <c r="J464" s="7" t="str" cm="1">
        <f t="array" ref="J464">INDEX({"tier - 1","tier - 2","tier - 3"},MATCH(MAX(COUNTIF('OG Hospitalisation Details'!H1880:H4222,{"tier - 1","tier - 2","tier - 3"})),COUNTIF('OG Hospitalisation Details'!H1880:H4222,{"tier - 1","tier - 2","tier - 3"}),0))</f>
        <v>tier - 3</v>
      </c>
      <c r="K464" s="7" t="str">
        <f>IF('OG Hospitalisation Details'!I1880="?","Unknown",'OG Hospitalisation Details'!I1880)</f>
        <v>R1012</v>
      </c>
      <c r="L464" s="14">
        <f t="shared" si="23"/>
        <v>43</v>
      </c>
    </row>
    <row r="465" spans="1:12" x14ac:dyDescent="0.25">
      <c r="A465" s="7" t="s">
        <v>1910</v>
      </c>
      <c r="B465" s="7">
        <f t="shared" si="21"/>
        <v>462</v>
      </c>
      <c r="C465" s="7">
        <f>IF('OG Hospitalisation Details'!B1879="?",ROUND(AVERAGE('OG Hospitalisation Details'!$B$2:$B$2344),0),'OG Hospitalisation Details'!B1879)</f>
        <v>1979</v>
      </c>
      <c r="D465" s="7" t="str">
        <f>IF('OG Hospitalisation Details'!C1879="?","Sep",'OG Hospitalisation Details'!C1879)</f>
        <v>Sep</v>
      </c>
      <c r="E465" s="7">
        <v>20</v>
      </c>
      <c r="F465" s="13">
        <f t="shared" si="22"/>
        <v>29118</v>
      </c>
      <c r="G465" s="7">
        <v>1</v>
      </c>
      <c r="H465" s="16">
        <v>21771.34</v>
      </c>
      <c r="I465" s="7" t="str" cm="1">
        <f t="array" ref="I465">INDEX({"tier - 1","tier - 2","tier - 3"},MATCH(MAX(COUNTIF('OG Hospitalisation Details'!G1879:G4221,{"tier - 1","tier - 2","tier - 3"})),COUNTIF('OG Hospitalisation Details'!G1879:G4221,{"tier - 1","tier - 2","tier - 3"}),0))</f>
        <v>tier - 2</v>
      </c>
      <c r="J465" s="7" t="str" cm="1">
        <f t="array" ref="J465">INDEX({"tier - 1","tier - 2","tier - 3"},MATCH(MAX(COUNTIF('OG Hospitalisation Details'!H1879:H4221,{"tier - 1","tier - 2","tier - 3"})),COUNTIF('OG Hospitalisation Details'!H1879:H4221,{"tier - 1","tier - 2","tier - 3"}),0))</f>
        <v>tier - 3</v>
      </c>
      <c r="K465" s="7" t="str">
        <f>IF('OG Hospitalisation Details'!I1879="?","Unknown",'OG Hospitalisation Details'!I1879)</f>
        <v>R1024</v>
      </c>
      <c r="L465" s="14">
        <f t="shared" si="23"/>
        <v>43</v>
      </c>
    </row>
    <row r="466" spans="1:12" x14ac:dyDescent="0.25">
      <c r="A466" s="7" t="s">
        <v>1909</v>
      </c>
      <c r="B466" s="7">
        <f t="shared" si="21"/>
        <v>463</v>
      </c>
      <c r="C466" s="7">
        <f>IF('OG Hospitalisation Details'!B1878="?",ROUND(AVERAGE('OG Hospitalisation Details'!$B$2:$B$2344),0),'OG Hospitalisation Details'!B1878)</f>
        <v>1976</v>
      </c>
      <c r="D466" s="7" t="str">
        <f>IF('OG Hospitalisation Details'!C1878="?","Sep",'OG Hospitalisation Details'!C1878)</f>
        <v>Jul</v>
      </c>
      <c r="E466" s="7">
        <v>18</v>
      </c>
      <c r="F466" s="13">
        <f t="shared" si="22"/>
        <v>27959</v>
      </c>
      <c r="G466" s="7">
        <v>1</v>
      </c>
      <c r="H466" s="16">
        <v>21677.279999999999</v>
      </c>
      <c r="I466" s="7" t="str" cm="1">
        <f t="array" ref="I466">INDEX({"tier - 1","tier - 2","tier - 3"},MATCH(MAX(COUNTIF('OG Hospitalisation Details'!G1878:G4220,{"tier - 1","tier - 2","tier - 3"})),COUNTIF('OG Hospitalisation Details'!G1878:G4220,{"tier - 1","tier - 2","tier - 3"}),0))</f>
        <v>tier - 2</v>
      </c>
      <c r="J466" s="7" t="str" cm="1">
        <f t="array" ref="J466">INDEX({"tier - 1","tier - 2","tier - 3"},MATCH(MAX(COUNTIF('OG Hospitalisation Details'!H1878:H4220,{"tier - 1","tier - 2","tier - 3"})),COUNTIF('OG Hospitalisation Details'!H1878:H4220,{"tier - 1","tier - 2","tier - 3"}),0))</f>
        <v>tier - 3</v>
      </c>
      <c r="K466" s="7" t="str">
        <f>IF('OG Hospitalisation Details'!I1878="?","Unknown",'OG Hospitalisation Details'!I1878)</f>
        <v>R1012</v>
      </c>
      <c r="L466" s="14">
        <f t="shared" si="23"/>
        <v>46</v>
      </c>
    </row>
    <row r="467" spans="1:12" x14ac:dyDescent="0.25">
      <c r="A467" s="7" t="s">
        <v>1908</v>
      </c>
      <c r="B467" s="7">
        <f t="shared" si="21"/>
        <v>464</v>
      </c>
      <c r="C467" s="7">
        <f>IF('OG Hospitalisation Details'!B1877="?",ROUND(AVERAGE('OG Hospitalisation Details'!$B$2:$B$2344),0),'OG Hospitalisation Details'!B1877)</f>
        <v>1962</v>
      </c>
      <c r="D467" s="7" t="str">
        <f>IF('OG Hospitalisation Details'!C1877="?","Sep",'OG Hospitalisation Details'!C1877)</f>
        <v>Nov</v>
      </c>
      <c r="E467" s="7">
        <v>16</v>
      </c>
      <c r="F467" s="13">
        <f t="shared" si="22"/>
        <v>22966</v>
      </c>
      <c r="G467" s="7">
        <v>0</v>
      </c>
      <c r="H467" s="16">
        <v>21661.16</v>
      </c>
      <c r="I467" s="7" t="str" cm="1">
        <f t="array" ref="I467">INDEX({"tier - 1","tier - 2","tier - 3"},MATCH(MAX(COUNTIF('OG Hospitalisation Details'!G1877:G4219,{"tier - 1","tier - 2","tier - 3"})),COUNTIF('OG Hospitalisation Details'!G1877:G4219,{"tier - 1","tier - 2","tier - 3"}),0))</f>
        <v>tier - 2</v>
      </c>
      <c r="J467" s="7" t="str" cm="1">
        <f t="array" ref="J467">INDEX({"tier - 1","tier - 2","tier - 3"},MATCH(MAX(COUNTIF('OG Hospitalisation Details'!H1877:H4219,{"tier - 1","tier - 2","tier - 3"})),COUNTIF('OG Hospitalisation Details'!H1877:H4219,{"tier - 1","tier - 2","tier - 3"}),0))</f>
        <v>tier - 2</v>
      </c>
      <c r="K467" s="7" t="str">
        <f>IF('OG Hospitalisation Details'!I1877="?","Unknown",'OG Hospitalisation Details'!I1877)</f>
        <v>R1012</v>
      </c>
      <c r="L467" s="14">
        <f t="shared" si="23"/>
        <v>60</v>
      </c>
    </row>
    <row r="468" spans="1:12" x14ac:dyDescent="0.25">
      <c r="A468" s="7" t="s">
        <v>1907</v>
      </c>
      <c r="B468" s="7">
        <f t="shared" si="21"/>
        <v>465</v>
      </c>
      <c r="C468" s="7">
        <f>IF('OG Hospitalisation Details'!B1876="?",ROUND(AVERAGE('OG Hospitalisation Details'!$B$2:$B$2344),0),'OG Hospitalisation Details'!B1876)</f>
        <v>1983</v>
      </c>
      <c r="D468" s="7" t="str">
        <f>IF('OG Hospitalisation Details'!C1876="?","Sep",'OG Hospitalisation Details'!C1876)</f>
        <v>Dec</v>
      </c>
      <c r="E468" s="7">
        <v>25</v>
      </c>
      <c r="F468" s="13">
        <f t="shared" si="22"/>
        <v>30675</v>
      </c>
      <c r="G468" s="7">
        <v>3</v>
      </c>
      <c r="H468" s="16">
        <v>21659.93</v>
      </c>
      <c r="I468" s="7" t="str" cm="1">
        <f t="array" ref="I468">INDEX({"tier - 1","tier - 2","tier - 3"},MATCH(MAX(COUNTIF('OG Hospitalisation Details'!G1876:G4218,{"tier - 1","tier - 2","tier - 3"})),COUNTIF('OG Hospitalisation Details'!G1876:G4218,{"tier - 1","tier - 2","tier - 3"}),0))</f>
        <v>tier - 2</v>
      </c>
      <c r="J468" s="7" t="str" cm="1">
        <f t="array" ref="J468">INDEX({"tier - 1","tier - 2","tier - 3"},MATCH(MAX(COUNTIF('OG Hospitalisation Details'!H1876:H4218,{"tier - 1","tier - 2","tier - 3"})),COUNTIF('OG Hospitalisation Details'!H1876:H4218,{"tier - 1","tier - 2","tier - 3"}),0))</f>
        <v>tier - 3</v>
      </c>
      <c r="K468" s="7" t="str">
        <f>IF('OG Hospitalisation Details'!I1876="?","Unknown",'OG Hospitalisation Details'!I1876)</f>
        <v>R1024</v>
      </c>
      <c r="L468" s="14">
        <f t="shared" si="23"/>
        <v>39</v>
      </c>
    </row>
    <row r="469" spans="1:12" x14ac:dyDescent="0.25">
      <c r="A469" s="7" t="s">
        <v>1906</v>
      </c>
      <c r="B469" s="7">
        <f t="shared" si="21"/>
        <v>466</v>
      </c>
      <c r="C469" s="7">
        <f>IF('OG Hospitalisation Details'!B1875="?",ROUND(AVERAGE('OG Hospitalisation Details'!$B$2:$B$2344),0),'OG Hospitalisation Details'!B1875)</f>
        <v>1999</v>
      </c>
      <c r="D469" s="7" t="str">
        <f>IF('OG Hospitalisation Details'!C1875="?","Sep",'OG Hospitalisation Details'!C1875)</f>
        <v>Jun</v>
      </c>
      <c r="E469" s="7">
        <v>12</v>
      </c>
      <c r="F469" s="13">
        <f t="shared" si="22"/>
        <v>36323</v>
      </c>
      <c r="G469" s="7">
        <v>0</v>
      </c>
      <c r="H469" s="16">
        <v>21595.38</v>
      </c>
      <c r="I469" s="7" t="str" cm="1">
        <f t="array" ref="I469">INDEX({"tier - 1","tier - 2","tier - 3"},MATCH(MAX(COUNTIF('OG Hospitalisation Details'!G1875:G4217,{"tier - 1","tier - 2","tier - 3"})),COUNTIF('OG Hospitalisation Details'!G1875:G4217,{"tier - 1","tier - 2","tier - 3"}),0))</f>
        <v>tier - 2</v>
      </c>
      <c r="J469" s="7" t="str" cm="1">
        <f t="array" ref="J469">INDEX({"tier - 1","tier - 2","tier - 3"},MATCH(MAX(COUNTIF('OG Hospitalisation Details'!H1875:H4217,{"tier - 1","tier - 2","tier - 3"})),COUNTIF('OG Hospitalisation Details'!H1875:H4217,{"tier - 1","tier - 2","tier - 3"}),0))</f>
        <v>tier - 3</v>
      </c>
      <c r="K469" s="7" t="str">
        <f>IF('OG Hospitalisation Details'!I1875="?","Unknown",'OG Hospitalisation Details'!I1875)</f>
        <v>R1012</v>
      </c>
      <c r="L469" s="14">
        <f t="shared" si="23"/>
        <v>23</v>
      </c>
    </row>
    <row r="470" spans="1:12" x14ac:dyDescent="0.25">
      <c r="A470" s="7" t="s">
        <v>1905</v>
      </c>
      <c r="B470" s="7">
        <f t="shared" si="21"/>
        <v>467</v>
      </c>
      <c r="C470" s="7">
        <f>IF('OG Hospitalisation Details'!B1874="?",ROUND(AVERAGE('OG Hospitalisation Details'!$B$2:$B$2344),0),'OG Hospitalisation Details'!B1874)</f>
        <v>1990</v>
      </c>
      <c r="D470" s="7" t="str">
        <f>IF('OG Hospitalisation Details'!C1874="?","Sep",'OG Hospitalisation Details'!C1874)</f>
        <v>Nov</v>
      </c>
      <c r="E470" s="7">
        <v>21</v>
      </c>
      <c r="F470" s="13">
        <f t="shared" si="22"/>
        <v>33198</v>
      </c>
      <c r="G470" s="7">
        <v>4</v>
      </c>
      <c r="H470" s="16">
        <v>21472.48</v>
      </c>
      <c r="I470" s="7" t="str" cm="1">
        <f t="array" ref="I470">INDEX({"tier - 1","tier - 2","tier - 3"},MATCH(MAX(COUNTIF('OG Hospitalisation Details'!G1874:G4216,{"tier - 1","tier - 2","tier - 3"})),COUNTIF('OG Hospitalisation Details'!G1874:G4216,{"tier - 1","tier - 2","tier - 3"}),0))</f>
        <v>tier - 2</v>
      </c>
      <c r="J470" s="7" t="str" cm="1">
        <f t="array" ref="J470">INDEX({"tier - 1","tier - 2","tier - 3"},MATCH(MAX(COUNTIF('OG Hospitalisation Details'!H1874:H4216,{"tier - 1","tier - 2","tier - 3"})),COUNTIF('OG Hospitalisation Details'!H1874:H4216,{"tier - 1","tier - 2","tier - 3"}),0))</f>
        <v>tier - 3</v>
      </c>
      <c r="K470" s="7" t="str">
        <f>IF('OG Hospitalisation Details'!I1874="?","Unknown",'OG Hospitalisation Details'!I1874)</f>
        <v>R1012</v>
      </c>
      <c r="L470" s="14">
        <f t="shared" si="23"/>
        <v>32</v>
      </c>
    </row>
    <row r="471" spans="1:12" x14ac:dyDescent="0.25">
      <c r="A471" s="7" t="s">
        <v>1904</v>
      </c>
      <c r="B471" s="7">
        <f t="shared" si="21"/>
        <v>468</v>
      </c>
      <c r="C471" s="7">
        <f>IF('OG Hospitalisation Details'!B1873="?",ROUND(AVERAGE('OG Hospitalisation Details'!$B$2:$B$2344),0),'OG Hospitalisation Details'!B1873)</f>
        <v>1980</v>
      </c>
      <c r="D471" s="7" t="str">
        <f>IF('OG Hospitalisation Details'!C1873="?","Sep",'OG Hospitalisation Details'!C1873)</f>
        <v>Sep</v>
      </c>
      <c r="E471" s="7">
        <v>4</v>
      </c>
      <c r="F471" s="13">
        <f t="shared" si="22"/>
        <v>29468</v>
      </c>
      <c r="G471" s="7">
        <v>0</v>
      </c>
      <c r="H471" s="16">
        <v>21348.71</v>
      </c>
      <c r="I471" s="7" t="str" cm="1">
        <f t="array" ref="I471">INDEX({"tier - 1","tier - 2","tier - 3"},MATCH(MAX(COUNTIF('OG Hospitalisation Details'!G1873:G4215,{"tier - 1","tier - 2","tier - 3"})),COUNTIF('OG Hospitalisation Details'!G1873:G4215,{"tier - 1","tier - 2","tier - 3"}),0))</f>
        <v>tier - 2</v>
      </c>
      <c r="J471" s="7" t="str" cm="1">
        <f t="array" ref="J471">INDEX({"tier - 1","tier - 2","tier - 3"},MATCH(MAX(COUNTIF('OG Hospitalisation Details'!H1873:H4215,{"tier - 1","tier - 2","tier - 3"})),COUNTIF('OG Hospitalisation Details'!H1873:H4215,{"tier - 1","tier - 2","tier - 3"}),0))</f>
        <v>tier - 3</v>
      </c>
      <c r="K471" s="7" t="str">
        <f>IF('OG Hospitalisation Details'!I1873="?","Unknown",'OG Hospitalisation Details'!I1873)</f>
        <v>R1012</v>
      </c>
      <c r="L471" s="14">
        <f t="shared" si="23"/>
        <v>42</v>
      </c>
    </row>
    <row r="472" spans="1:12" x14ac:dyDescent="0.25">
      <c r="A472" s="7" t="s">
        <v>1903</v>
      </c>
      <c r="B472" s="7">
        <f t="shared" si="21"/>
        <v>469</v>
      </c>
      <c r="C472" s="7">
        <f>IF('OG Hospitalisation Details'!B1872="?",ROUND(AVERAGE('OG Hospitalisation Details'!$B$2:$B$2344),0),'OG Hospitalisation Details'!B1872)</f>
        <v>2004</v>
      </c>
      <c r="D472" s="7" t="str">
        <f>IF('OG Hospitalisation Details'!C1872="?","Sep",'OG Hospitalisation Details'!C1872)</f>
        <v>Aug</v>
      </c>
      <c r="E472" s="7">
        <v>4</v>
      </c>
      <c r="F472" s="13">
        <f t="shared" si="22"/>
        <v>38203</v>
      </c>
      <c r="G472" s="7">
        <v>0</v>
      </c>
      <c r="H472" s="16">
        <v>21344.85</v>
      </c>
      <c r="I472" s="7" t="str" cm="1">
        <f t="array" ref="I472">INDEX({"tier - 1","tier - 2","tier - 3"},MATCH(MAX(COUNTIF('OG Hospitalisation Details'!G1872:G4214,{"tier - 1","tier - 2","tier - 3"})),COUNTIF('OG Hospitalisation Details'!G1872:G4214,{"tier - 1","tier - 2","tier - 3"}),0))</f>
        <v>tier - 2</v>
      </c>
      <c r="J472" s="7" t="str" cm="1">
        <f t="array" ref="J472">INDEX({"tier - 1","tier - 2","tier - 3"},MATCH(MAX(COUNTIF('OG Hospitalisation Details'!H1872:H4214,{"tier - 1","tier - 2","tier - 3"})),COUNTIF('OG Hospitalisation Details'!H1872:H4214,{"tier - 1","tier - 2","tier - 3"}),0))</f>
        <v>tier - 3</v>
      </c>
      <c r="K472" s="7" t="str">
        <f>IF('OG Hospitalisation Details'!I1872="?","Unknown",'OG Hospitalisation Details'!I1872)</f>
        <v>R1024</v>
      </c>
      <c r="L472" s="14">
        <f t="shared" si="23"/>
        <v>18</v>
      </c>
    </row>
    <row r="473" spans="1:12" x14ac:dyDescent="0.25">
      <c r="A473" s="7" t="s">
        <v>1902</v>
      </c>
      <c r="B473" s="7">
        <f t="shared" si="21"/>
        <v>470</v>
      </c>
      <c r="C473" s="7">
        <f>IF('OG Hospitalisation Details'!B1871="?",ROUND(AVERAGE('OG Hospitalisation Details'!$B$2:$B$2344),0),'OG Hospitalisation Details'!B1871)</f>
        <v>1980</v>
      </c>
      <c r="D473" s="7" t="str">
        <f>IF('OG Hospitalisation Details'!C1871="?","Sep",'OG Hospitalisation Details'!C1871)</f>
        <v>Dec</v>
      </c>
      <c r="E473" s="7">
        <v>10</v>
      </c>
      <c r="F473" s="13">
        <f t="shared" si="22"/>
        <v>29565</v>
      </c>
      <c r="G473" s="7">
        <v>2</v>
      </c>
      <c r="H473" s="16">
        <v>21259.38</v>
      </c>
      <c r="I473" s="7" t="str" cm="1">
        <f t="array" ref="I473">INDEX({"tier - 1","tier - 2","tier - 3"},MATCH(MAX(COUNTIF('OG Hospitalisation Details'!G1871:G4213,{"tier - 1","tier - 2","tier - 3"})),COUNTIF('OG Hospitalisation Details'!G1871:G4213,{"tier - 1","tier - 2","tier - 3"}),0))</f>
        <v>tier - 2</v>
      </c>
      <c r="J473" s="7" t="str" cm="1">
        <f t="array" ref="J473">INDEX({"tier - 1","tier - 2","tier - 3"},MATCH(MAX(COUNTIF('OG Hospitalisation Details'!H1871:H4213,{"tier - 1","tier - 2","tier - 3"})),COUNTIF('OG Hospitalisation Details'!H1871:H4213,{"tier - 1","tier - 2","tier - 3"}),0))</f>
        <v>tier - 3</v>
      </c>
      <c r="K473" s="7" t="str">
        <f>IF('OG Hospitalisation Details'!I1871="?","Unknown",'OG Hospitalisation Details'!I1871)</f>
        <v>R1019</v>
      </c>
      <c r="L473" s="14">
        <f t="shared" si="23"/>
        <v>42</v>
      </c>
    </row>
    <row r="474" spans="1:12" x14ac:dyDescent="0.25">
      <c r="A474" s="7" t="s">
        <v>1901</v>
      </c>
      <c r="B474" s="7">
        <f t="shared" si="21"/>
        <v>471</v>
      </c>
      <c r="C474" s="7">
        <f>IF('OG Hospitalisation Details'!B1870="?",ROUND(AVERAGE('OG Hospitalisation Details'!$B$2:$B$2344),0),'OG Hospitalisation Details'!B1870)</f>
        <v>1974</v>
      </c>
      <c r="D474" s="7" t="str">
        <f>IF('OG Hospitalisation Details'!C1870="?","Sep",'OG Hospitalisation Details'!C1870)</f>
        <v>Sep</v>
      </c>
      <c r="E474" s="7">
        <v>3</v>
      </c>
      <c r="F474" s="13">
        <f t="shared" si="22"/>
        <v>27275</v>
      </c>
      <c r="G474" s="7">
        <v>0</v>
      </c>
      <c r="H474" s="16">
        <v>21232.18</v>
      </c>
      <c r="I474" s="7" t="str" cm="1">
        <f t="array" ref="I474">INDEX({"tier - 1","tier - 2","tier - 3"},MATCH(MAX(COUNTIF('OG Hospitalisation Details'!G1870:G4212,{"tier - 1","tier - 2","tier - 3"})),COUNTIF('OG Hospitalisation Details'!G1870:G4212,{"tier - 1","tier - 2","tier - 3"}),0))</f>
        <v>tier - 2</v>
      </c>
      <c r="J474" s="7" t="str" cm="1">
        <f t="array" ref="J474">INDEX({"tier - 1","tier - 2","tier - 3"},MATCH(MAX(COUNTIF('OG Hospitalisation Details'!H1870:H4212,{"tier - 1","tier - 2","tier - 3"})),COUNTIF('OG Hospitalisation Details'!H1870:H4212,{"tier - 1","tier - 2","tier - 3"}),0))</f>
        <v>tier - 3</v>
      </c>
      <c r="K474" s="7" t="str">
        <f>IF('OG Hospitalisation Details'!I1870="?","Unknown",'OG Hospitalisation Details'!I1870)</f>
        <v>R1011</v>
      </c>
      <c r="L474" s="14">
        <f t="shared" si="23"/>
        <v>48</v>
      </c>
    </row>
    <row r="475" spans="1:12" x14ac:dyDescent="0.25">
      <c r="A475" s="7" t="s">
        <v>1900</v>
      </c>
      <c r="B475" s="7">
        <f t="shared" si="21"/>
        <v>472</v>
      </c>
      <c r="C475" s="7">
        <f>IF('OG Hospitalisation Details'!B1869="?",ROUND(AVERAGE('OG Hospitalisation Details'!$B$2:$B$2344),0),'OG Hospitalisation Details'!B1869)</f>
        <v>1974</v>
      </c>
      <c r="D475" s="7" t="str">
        <f>IF('OG Hospitalisation Details'!C1869="?","Sep",'OG Hospitalisation Details'!C1869)</f>
        <v>Oct</v>
      </c>
      <c r="E475" s="7">
        <v>14</v>
      </c>
      <c r="F475" s="13">
        <f t="shared" si="22"/>
        <v>27316</v>
      </c>
      <c r="G475" s="7">
        <v>0</v>
      </c>
      <c r="H475" s="16">
        <v>21223.68</v>
      </c>
      <c r="I475" s="7" t="str" cm="1">
        <f t="array" ref="I475">INDEX({"tier - 1","tier - 2","tier - 3"},MATCH(MAX(COUNTIF('OG Hospitalisation Details'!G1869:G4211,{"tier - 1","tier - 2","tier - 3"})),COUNTIF('OG Hospitalisation Details'!G1869:G4211,{"tier - 1","tier - 2","tier - 3"}),0))</f>
        <v>tier - 2</v>
      </c>
      <c r="J475" s="7" t="str" cm="1">
        <f t="array" ref="J475">INDEX({"tier - 1","tier - 2","tier - 3"},MATCH(MAX(COUNTIF('OG Hospitalisation Details'!H1869:H4211,{"tier - 1","tier - 2","tier - 3"})),COUNTIF('OG Hospitalisation Details'!H1869:H4211,{"tier - 1","tier - 2","tier - 3"}),0))</f>
        <v>tier - 2</v>
      </c>
      <c r="K475" s="7" t="str">
        <f>IF('OG Hospitalisation Details'!I1869="?","Unknown",'OG Hospitalisation Details'!I1869)</f>
        <v>R1013</v>
      </c>
      <c r="L475" s="14">
        <f t="shared" si="23"/>
        <v>48</v>
      </c>
    </row>
    <row r="476" spans="1:12" x14ac:dyDescent="0.25">
      <c r="A476" s="7" t="s">
        <v>1899</v>
      </c>
      <c r="B476" s="7">
        <f t="shared" si="21"/>
        <v>473</v>
      </c>
      <c r="C476" s="7">
        <f>IF('OG Hospitalisation Details'!B1868="?",ROUND(AVERAGE('OG Hospitalisation Details'!$B$2:$B$2344),0),'OG Hospitalisation Details'!B1868)</f>
        <v>1969</v>
      </c>
      <c r="D476" s="7" t="str">
        <f>IF('OG Hospitalisation Details'!C1868="?","Sep",'OG Hospitalisation Details'!C1868)</f>
        <v>Aug</v>
      </c>
      <c r="E476" s="7">
        <v>26</v>
      </c>
      <c r="F476" s="13">
        <f t="shared" si="22"/>
        <v>25441</v>
      </c>
      <c r="G476" s="7">
        <v>0</v>
      </c>
      <c r="H476" s="16">
        <v>21195.82</v>
      </c>
      <c r="I476" s="7" t="str" cm="1">
        <f t="array" ref="I476">INDEX({"tier - 1","tier - 2","tier - 3"},MATCH(MAX(COUNTIF('OG Hospitalisation Details'!G1868:G4210,{"tier - 1","tier - 2","tier - 3"})),COUNTIF('OG Hospitalisation Details'!G1868:G4210,{"tier - 1","tier - 2","tier - 3"}),0))</f>
        <v>tier - 2</v>
      </c>
      <c r="J476" s="7" t="str" cm="1">
        <f t="array" ref="J476">INDEX({"tier - 1","tier - 2","tier - 3"},MATCH(MAX(COUNTIF('OG Hospitalisation Details'!H1868:H4210,{"tier - 1","tier - 2","tier - 3"})),COUNTIF('OG Hospitalisation Details'!H1868:H4210,{"tier - 1","tier - 2","tier - 3"}),0))</f>
        <v>tier - 2</v>
      </c>
      <c r="K476" s="7" t="str">
        <f>IF('OG Hospitalisation Details'!I1868="?","Unknown",'OG Hospitalisation Details'!I1868)</f>
        <v>R1013</v>
      </c>
      <c r="L476" s="14">
        <f t="shared" si="23"/>
        <v>53</v>
      </c>
    </row>
    <row r="477" spans="1:12" x14ac:dyDescent="0.25">
      <c r="A477" s="7" t="s">
        <v>1898</v>
      </c>
      <c r="B477" s="7">
        <f t="shared" si="21"/>
        <v>474</v>
      </c>
      <c r="C477" s="7">
        <f>IF('OG Hospitalisation Details'!B1867="?",ROUND(AVERAGE('OG Hospitalisation Details'!$B$2:$B$2344),0),'OG Hospitalisation Details'!B1867)</f>
        <v>1977</v>
      </c>
      <c r="D477" s="7" t="str">
        <f>IF('OG Hospitalisation Details'!C1867="?","Sep",'OG Hospitalisation Details'!C1867)</f>
        <v>Nov</v>
      </c>
      <c r="E477" s="7">
        <v>23</v>
      </c>
      <c r="F477" s="13">
        <f t="shared" si="22"/>
        <v>28452</v>
      </c>
      <c r="G477" s="7">
        <v>2</v>
      </c>
      <c r="H477" s="16">
        <v>21098.55</v>
      </c>
      <c r="I477" s="7" t="str" cm="1">
        <f t="array" ref="I477">INDEX({"tier - 1","tier - 2","tier - 3"},MATCH(MAX(COUNTIF('OG Hospitalisation Details'!G1867:G4209,{"tier - 1","tier - 2","tier - 3"})),COUNTIF('OG Hospitalisation Details'!G1867:G4209,{"tier - 1","tier - 2","tier - 3"}),0))</f>
        <v>tier - 2</v>
      </c>
      <c r="J477" s="7" t="str" cm="1">
        <f t="array" ref="J477">INDEX({"tier - 1","tier - 2","tier - 3"},MATCH(MAX(COUNTIF('OG Hospitalisation Details'!H1867:H4209,{"tier - 1","tier - 2","tier - 3"})),COUNTIF('OG Hospitalisation Details'!H1867:H4209,{"tier - 1","tier - 2","tier - 3"}),0))</f>
        <v>tier - 3</v>
      </c>
      <c r="K477" s="7" t="str">
        <f>IF('OG Hospitalisation Details'!I1867="?","Unknown",'OG Hospitalisation Details'!I1867)</f>
        <v>R1012</v>
      </c>
      <c r="L477" s="14">
        <f t="shared" si="23"/>
        <v>45</v>
      </c>
    </row>
    <row r="478" spans="1:12" x14ac:dyDescent="0.25">
      <c r="A478" s="7" t="s">
        <v>1897</v>
      </c>
      <c r="B478" s="7">
        <f t="shared" si="21"/>
        <v>475</v>
      </c>
      <c r="C478" s="7">
        <f>IF('OG Hospitalisation Details'!B1866="?",ROUND(AVERAGE('OG Hospitalisation Details'!$B$2:$B$2344),0),'OG Hospitalisation Details'!B1866)</f>
        <v>1983</v>
      </c>
      <c r="D478" s="7" t="str">
        <f>IF('OG Hospitalisation Details'!C1866="?","Sep",'OG Hospitalisation Details'!C1866)</f>
        <v>Jul</v>
      </c>
      <c r="E478" s="7">
        <v>2</v>
      </c>
      <c r="F478" s="13">
        <f t="shared" si="22"/>
        <v>30499</v>
      </c>
      <c r="G478" s="7">
        <v>1</v>
      </c>
      <c r="H478" s="16">
        <v>21082.16</v>
      </c>
      <c r="I478" s="7" t="str" cm="1">
        <f t="array" ref="I478">INDEX({"tier - 1","tier - 2","tier - 3"},MATCH(MAX(COUNTIF('OG Hospitalisation Details'!G1866:G4208,{"tier - 1","tier - 2","tier - 3"})),COUNTIF('OG Hospitalisation Details'!G1866:G4208,{"tier - 1","tier - 2","tier - 3"}),0))</f>
        <v>tier - 2</v>
      </c>
      <c r="J478" s="7" t="str" cm="1">
        <f t="array" ref="J478">INDEX({"tier - 1","tier - 2","tier - 3"},MATCH(MAX(COUNTIF('OG Hospitalisation Details'!H1866:H4208,{"tier - 1","tier - 2","tier - 3"})),COUNTIF('OG Hospitalisation Details'!H1866:H4208,{"tier - 1","tier - 2","tier - 3"}),0))</f>
        <v>tier - 2</v>
      </c>
      <c r="K478" s="7" t="str">
        <f>IF('OG Hospitalisation Details'!I1866="?","Unknown",'OG Hospitalisation Details'!I1866)</f>
        <v>R1011</v>
      </c>
      <c r="L478" s="14">
        <f t="shared" si="23"/>
        <v>39</v>
      </c>
    </row>
    <row r="479" spans="1:12" x14ac:dyDescent="0.25">
      <c r="A479" s="7" t="s">
        <v>1895</v>
      </c>
      <c r="B479" s="7">
        <f t="shared" si="21"/>
        <v>476</v>
      </c>
      <c r="C479" s="7">
        <f>IF('OG Hospitalisation Details'!B1864="?",ROUND(AVERAGE('OG Hospitalisation Details'!$B$2:$B$2344),0),'OG Hospitalisation Details'!B1864)</f>
        <v>1964</v>
      </c>
      <c r="D479" s="7" t="str">
        <f>IF('OG Hospitalisation Details'!C1864="?","Sep",'OG Hospitalisation Details'!C1864)</f>
        <v>Nov</v>
      </c>
      <c r="E479" s="7">
        <v>19</v>
      </c>
      <c r="F479" s="13">
        <f t="shared" si="22"/>
        <v>23700</v>
      </c>
      <c r="G479" s="7">
        <v>0</v>
      </c>
      <c r="H479" s="16">
        <v>20893.060000000001</v>
      </c>
      <c r="I479" s="7" t="str" cm="1">
        <f t="array" ref="I479">INDEX({"tier - 1","tier - 2","tier - 3"},MATCH(MAX(COUNTIF('OG Hospitalisation Details'!G1864:G4206,{"tier - 1","tier - 2","tier - 3"})),COUNTIF('OG Hospitalisation Details'!G1864:G4206,{"tier - 1","tier - 2","tier - 3"}),0))</f>
        <v>tier - 2</v>
      </c>
      <c r="J479" s="7" t="str" cm="1">
        <f t="array" ref="J479">INDEX({"tier - 1","tier - 2","tier - 3"},MATCH(MAX(COUNTIF('OG Hospitalisation Details'!H1864:H4206,{"tier - 1","tier - 2","tier - 3"})),COUNTIF('OG Hospitalisation Details'!H1864:H4206,{"tier - 1","tier - 2","tier - 3"}),0))</f>
        <v>tier - 2</v>
      </c>
      <c r="K479" s="7" t="str">
        <f>IF('OG Hospitalisation Details'!I1864="?","Unknown",'OG Hospitalisation Details'!I1864)</f>
        <v>R1012</v>
      </c>
      <c r="L479" s="14">
        <f t="shared" si="23"/>
        <v>58</v>
      </c>
    </row>
    <row r="480" spans="1:12" x14ac:dyDescent="0.25">
      <c r="A480" s="7" t="s">
        <v>1894</v>
      </c>
      <c r="B480" s="7">
        <f t="shared" si="21"/>
        <v>477</v>
      </c>
      <c r="C480" s="7">
        <f>IF('OG Hospitalisation Details'!B1863="?",ROUND(AVERAGE('OG Hospitalisation Details'!$B$2:$B$2344),0),'OG Hospitalisation Details'!B1863)</f>
        <v>1975</v>
      </c>
      <c r="D480" s="7" t="str">
        <f>IF('OG Hospitalisation Details'!C1863="?","Sep",'OG Hospitalisation Details'!C1863)</f>
        <v>Dec</v>
      </c>
      <c r="E480" s="7">
        <v>8</v>
      </c>
      <c r="F480" s="13">
        <f t="shared" si="22"/>
        <v>27736</v>
      </c>
      <c r="G480" s="7">
        <v>0</v>
      </c>
      <c r="H480" s="16">
        <v>20878.78</v>
      </c>
      <c r="I480" s="7" t="str" cm="1">
        <f t="array" ref="I480">INDEX({"tier - 1","tier - 2","tier - 3"},MATCH(MAX(COUNTIF('OG Hospitalisation Details'!G1863:G4205,{"tier - 1","tier - 2","tier - 3"})),COUNTIF('OG Hospitalisation Details'!G1863:G4205,{"tier - 1","tier - 2","tier - 3"}),0))</f>
        <v>tier - 2</v>
      </c>
      <c r="J480" s="7" t="str" cm="1">
        <f t="array" ref="J480">INDEX({"tier - 1","tier - 2","tier - 3"},MATCH(MAX(COUNTIF('OG Hospitalisation Details'!H1863:H4205,{"tier - 1","tier - 2","tier - 3"})),COUNTIF('OG Hospitalisation Details'!H1863:H4205,{"tier - 1","tier - 2","tier - 3"}),0))</f>
        <v>tier - 2</v>
      </c>
      <c r="K480" s="7" t="str">
        <f>IF('OG Hospitalisation Details'!I1863="?","Unknown",'OG Hospitalisation Details'!I1863)</f>
        <v>R1024</v>
      </c>
      <c r="L480" s="14">
        <f t="shared" si="23"/>
        <v>47</v>
      </c>
    </row>
    <row r="481" spans="1:12" x14ac:dyDescent="0.25">
      <c r="A481" s="7" t="s">
        <v>1893</v>
      </c>
      <c r="B481" s="7">
        <f t="shared" si="21"/>
        <v>478</v>
      </c>
      <c r="C481" s="7">
        <f>IF('OG Hospitalisation Details'!B1862="?",ROUND(AVERAGE('OG Hospitalisation Details'!$B$2:$B$2344),0),'OG Hospitalisation Details'!B1862)</f>
        <v>1967</v>
      </c>
      <c r="D481" s="7" t="str">
        <f>IF('OG Hospitalisation Details'!C1862="?","Sep",'OG Hospitalisation Details'!C1862)</f>
        <v>Sep</v>
      </c>
      <c r="E481" s="7">
        <v>8</v>
      </c>
      <c r="F481" s="13">
        <f t="shared" si="22"/>
        <v>24723</v>
      </c>
      <c r="G481" s="7">
        <v>0</v>
      </c>
      <c r="H481" s="16">
        <v>20781.490000000002</v>
      </c>
      <c r="I481" s="7" t="str" cm="1">
        <f t="array" ref="I481">INDEX({"tier - 1","tier - 2","tier - 3"},MATCH(MAX(COUNTIF('OG Hospitalisation Details'!G1862:G4204,{"tier - 1","tier - 2","tier - 3"})),COUNTIF('OG Hospitalisation Details'!G1862:G4204,{"tier - 1","tier - 2","tier - 3"}),0))</f>
        <v>tier - 2</v>
      </c>
      <c r="J481" s="7" t="str" cm="1">
        <f t="array" ref="J481">INDEX({"tier - 1","tier - 2","tier - 3"},MATCH(MAX(COUNTIF('OG Hospitalisation Details'!H1862:H4204,{"tier - 1","tier - 2","tier - 3"})),COUNTIF('OG Hospitalisation Details'!H1862:H4204,{"tier - 1","tier - 2","tier - 3"}),0))</f>
        <v>tier - 3</v>
      </c>
      <c r="K481" s="7" t="str">
        <f>IF('OG Hospitalisation Details'!I1862="?","Unknown",'OG Hospitalisation Details'!I1862)</f>
        <v>R1013</v>
      </c>
      <c r="L481" s="14">
        <f t="shared" si="23"/>
        <v>55</v>
      </c>
    </row>
    <row r="482" spans="1:12" x14ac:dyDescent="0.25">
      <c r="A482" s="7" t="s">
        <v>1892</v>
      </c>
      <c r="B482" s="7">
        <f t="shared" si="21"/>
        <v>479</v>
      </c>
      <c r="C482" s="7">
        <f>IF('OG Hospitalisation Details'!B1861="?",ROUND(AVERAGE('OG Hospitalisation Details'!$B$2:$B$2344),0),'OG Hospitalisation Details'!B1861)</f>
        <v>1986</v>
      </c>
      <c r="D482" s="7" t="str">
        <f>IF('OG Hospitalisation Details'!C1861="?","Sep",'OG Hospitalisation Details'!C1861)</f>
        <v>Aug</v>
      </c>
      <c r="E482" s="7">
        <v>4</v>
      </c>
      <c r="F482" s="13">
        <f t="shared" si="22"/>
        <v>31628</v>
      </c>
      <c r="G482" s="7">
        <v>1</v>
      </c>
      <c r="H482" s="16">
        <v>20773.63</v>
      </c>
      <c r="I482" s="7" t="str" cm="1">
        <f t="array" ref="I482">INDEX({"tier - 1","tier - 2","tier - 3"},MATCH(MAX(COUNTIF('OG Hospitalisation Details'!G1861:G4203,{"tier - 1","tier - 2","tier - 3"})),COUNTIF('OG Hospitalisation Details'!G1861:G4203,{"tier - 1","tier - 2","tier - 3"}),0))</f>
        <v>tier - 2</v>
      </c>
      <c r="J482" s="7" t="str" cm="1">
        <f t="array" ref="J482">INDEX({"tier - 1","tier - 2","tier - 3"},MATCH(MAX(COUNTIF('OG Hospitalisation Details'!H1861:H4203,{"tier - 1","tier - 2","tier - 3"})),COUNTIF('OG Hospitalisation Details'!H1861:H4203,{"tier - 1","tier - 2","tier - 3"}),0))</f>
        <v>tier - 3</v>
      </c>
      <c r="K482" s="7" t="str">
        <f>IF('OG Hospitalisation Details'!I1861="?","Unknown",'OG Hospitalisation Details'!I1861)</f>
        <v>R1017</v>
      </c>
      <c r="L482" s="14">
        <f t="shared" si="23"/>
        <v>36</v>
      </c>
    </row>
    <row r="483" spans="1:12" x14ac:dyDescent="0.25">
      <c r="A483" s="7" t="s">
        <v>1891</v>
      </c>
      <c r="B483" s="7">
        <f t="shared" si="21"/>
        <v>480</v>
      </c>
      <c r="C483" s="7">
        <f>IF('OG Hospitalisation Details'!B1860="?",ROUND(AVERAGE('OG Hospitalisation Details'!$B$2:$B$2344),0),'OG Hospitalisation Details'!B1860)</f>
        <v>1992</v>
      </c>
      <c r="D483" s="7" t="str">
        <f>IF('OG Hospitalisation Details'!C1860="?","Sep",'OG Hospitalisation Details'!C1860)</f>
        <v>Sep</v>
      </c>
      <c r="E483" s="7">
        <v>14</v>
      </c>
      <c r="F483" s="13">
        <f t="shared" si="22"/>
        <v>33861</v>
      </c>
      <c r="G483" s="7">
        <v>3</v>
      </c>
      <c r="H483" s="16">
        <v>20745.990000000002</v>
      </c>
      <c r="I483" s="7" t="str" cm="1">
        <f t="array" ref="I483">INDEX({"tier - 1","tier - 2","tier - 3"},MATCH(MAX(COUNTIF('OG Hospitalisation Details'!G1860:G4202,{"tier - 1","tier - 2","tier - 3"})),COUNTIF('OG Hospitalisation Details'!G1860:G4202,{"tier - 1","tier - 2","tier - 3"}),0))</f>
        <v>tier - 2</v>
      </c>
      <c r="J483" s="7" t="str" cm="1">
        <f t="array" ref="J483">INDEX({"tier - 1","tier - 2","tier - 3"},MATCH(MAX(COUNTIF('OG Hospitalisation Details'!H1860:H4202,{"tier - 1","tier - 2","tier - 3"})),COUNTIF('OG Hospitalisation Details'!H1860:H4202,{"tier - 1","tier - 2","tier - 3"}),0))</f>
        <v>tier - 3</v>
      </c>
      <c r="K483" s="7" t="str">
        <f>IF('OG Hospitalisation Details'!I1860="?","Unknown",'OG Hospitalisation Details'!I1860)</f>
        <v>R1012</v>
      </c>
      <c r="L483" s="14">
        <f t="shared" si="23"/>
        <v>30</v>
      </c>
    </row>
    <row r="484" spans="1:12" x14ac:dyDescent="0.25">
      <c r="A484" s="7" t="s">
        <v>1890</v>
      </c>
      <c r="B484" s="7">
        <f t="shared" si="21"/>
        <v>481</v>
      </c>
      <c r="C484" s="7">
        <f>IF('OG Hospitalisation Details'!B1859="?",ROUND(AVERAGE('OG Hospitalisation Details'!$B$2:$B$2344),0),'OG Hospitalisation Details'!B1859)</f>
        <v>1965</v>
      </c>
      <c r="D484" s="7" t="str">
        <f>IF('OG Hospitalisation Details'!C1859="?","Sep",'OG Hospitalisation Details'!C1859)</f>
        <v>Aug</v>
      </c>
      <c r="E484" s="7">
        <v>1</v>
      </c>
      <c r="F484" s="13">
        <f t="shared" si="22"/>
        <v>23955</v>
      </c>
      <c r="G484" s="7">
        <v>0</v>
      </c>
      <c r="H484" s="16">
        <v>20709.02</v>
      </c>
      <c r="I484" s="7" t="str" cm="1">
        <f t="array" ref="I484">INDEX({"tier - 1","tier - 2","tier - 3"},MATCH(MAX(COUNTIF('OG Hospitalisation Details'!G1859:G4201,{"tier - 1","tier - 2","tier - 3"})),COUNTIF('OG Hospitalisation Details'!G1859:G4201,{"tier - 1","tier - 2","tier - 3"}),0))</f>
        <v>tier - 2</v>
      </c>
      <c r="J484" s="7" t="str" cm="1">
        <f t="array" ref="J484">INDEX({"tier - 1","tier - 2","tier - 3"},MATCH(MAX(COUNTIF('OG Hospitalisation Details'!H1859:H4201,{"tier - 1","tier - 2","tier - 3"})),COUNTIF('OG Hospitalisation Details'!H1859:H4201,{"tier - 1","tier - 2","tier - 3"}),0))</f>
        <v>tier - 3</v>
      </c>
      <c r="K484" s="7" t="str">
        <f>IF('OG Hospitalisation Details'!I1859="?","Unknown",'OG Hospitalisation Details'!I1859)</f>
        <v>R1019</v>
      </c>
      <c r="L484" s="14">
        <f t="shared" si="23"/>
        <v>57</v>
      </c>
    </row>
    <row r="485" spans="1:12" x14ac:dyDescent="0.25">
      <c r="A485" s="7" t="s">
        <v>1889</v>
      </c>
      <c r="B485" s="7">
        <f t="shared" si="21"/>
        <v>482</v>
      </c>
      <c r="C485" s="7">
        <f>IF('OG Hospitalisation Details'!B1858="?",ROUND(AVERAGE('OG Hospitalisation Details'!$B$2:$B$2344),0),'OG Hospitalisation Details'!B1858)</f>
        <v>1967</v>
      </c>
      <c r="D485" s="7" t="str">
        <f>IF('OG Hospitalisation Details'!C1858="?","Sep",'OG Hospitalisation Details'!C1858)</f>
        <v>Dec</v>
      </c>
      <c r="E485" s="7">
        <v>17</v>
      </c>
      <c r="F485" s="13">
        <f t="shared" si="22"/>
        <v>24823</v>
      </c>
      <c r="G485" s="7">
        <v>0</v>
      </c>
      <c r="H485" s="16">
        <v>20630.28</v>
      </c>
      <c r="I485" s="7" t="str" cm="1">
        <f t="array" ref="I485">INDEX({"tier - 1","tier - 2","tier - 3"},MATCH(MAX(COUNTIF('OG Hospitalisation Details'!G1858:G4200,{"tier - 1","tier - 2","tier - 3"})),COUNTIF('OG Hospitalisation Details'!G1858:G4200,{"tier - 1","tier - 2","tier - 3"}),0))</f>
        <v>tier - 2</v>
      </c>
      <c r="J485" s="7" t="str" cm="1">
        <f t="array" ref="J485">INDEX({"tier - 1","tier - 2","tier - 3"},MATCH(MAX(COUNTIF('OG Hospitalisation Details'!H1858:H4200,{"tier - 1","tier - 2","tier - 3"})),COUNTIF('OG Hospitalisation Details'!H1858:H4200,{"tier - 1","tier - 2","tier - 3"}),0))</f>
        <v>tier - 3</v>
      </c>
      <c r="K485" s="7" t="str">
        <f>IF('OG Hospitalisation Details'!I1858="?","Unknown",'OG Hospitalisation Details'!I1858)</f>
        <v>R1011</v>
      </c>
      <c r="L485" s="14">
        <f t="shared" si="23"/>
        <v>55</v>
      </c>
    </row>
    <row r="486" spans="1:12" x14ac:dyDescent="0.25">
      <c r="A486" s="7" t="s">
        <v>1888</v>
      </c>
      <c r="B486" s="7">
        <f t="shared" si="21"/>
        <v>483</v>
      </c>
      <c r="C486" s="7">
        <f>IF('OG Hospitalisation Details'!B1857="?",ROUND(AVERAGE('OG Hospitalisation Details'!$B$2:$B$2344),0),'OG Hospitalisation Details'!B1857)</f>
        <v>1966</v>
      </c>
      <c r="D486" s="7" t="str">
        <f>IF('OG Hospitalisation Details'!C1857="?","Sep",'OG Hospitalisation Details'!C1857)</f>
        <v>Jul</v>
      </c>
      <c r="E486" s="7">
        <v>9</v>
      </c>
      <c r="F486" s="13">
        <f t="shared" si="22"/>
        <v>24297</v>
      </c>
      <c r="G486" s="7">
        <v>0</v>
      </c>
      <c r="H486" s="16">
        <v>20568.32</v>
      </c>
      <c r="I486" s="7" t="str" cm="1">
        <f t="array" ref="I486">INDEX({"tier - 1","tier - 2","tier - 3"},MATCH(MAX(COUNTIF('OG Hospitalisation Details'!G1857:G4199,{"tier - 1","tier - 2","tier - 3"})),COUNTIF('OG Hospitalisation Details'!G1857:G4199,{"tier - 1","tier - 2","tier - 3"}),0))</f>
        <v>tier - 2</v>
      </c>
      <c r="J486" s="7" t="str" cm="1">
        <f t="array" ref="J486">INDEX({"tier - 1","tier - 2","tier - 3"},MATCH(MAX(COUNTIF('OG Hospitalisation Details'!H1857:H4199,{"tier - 1","tier - 2","tier - 3"})),COUNTIF('OG Hospitalisation Details'!H1857:H4199,{"tier - 1","tier - 2","tier - 3"}),0))</f>
        <v>tier - 3</v>
      </c>
      <c r="K486" s="7" t="str">
        <f>IF('OG Hospitalisation Details'!I1857="?","Unknown",'OG Hospitalisation Details'!I1857)</f>
        <v>R1012</v>
      </c>
      <c r="L486" s="14">
        <f t="shared" si="23"/>
        <v>56</v>
      </c>
    </row>
    <row r="487" spans="1:12" x14ac:dyDescent="0.25">
      <c r="A487" s="7" t="s">
        <v>1887</v>
      </c>
      <c r="B487" s="7">
        <f t="shared" si="21"/>
        <v>484</v>
      </c>
      <c r="C487" s="7">
        <f>IF('OG Hospitalisation Details'!B1856="?",ROUND(AVERAGE('OG Hospitalisation Details'!$B$2:$B$2344),0),'OG Hospitalisation Details'!B1856)</f>
        <v>1969</v>
      </c>
      <c r="D487" s="7" t="str">
        <f>IF('OG Hospitalisation Details'!C1856="?","Sep",'OG Hospitalisation Details'!C1856)</f>
        <v>Oct</v>
      </c>
      <c r="E487" s="7">
        <v>13</v>
      </c>
      <c r="F487" s="13">
        <f t="shared" si="22"/>
        <v>25489</v>
      </c>
      <c r="G487" s="7">
        <v>3</v>
      </c>
      <c r="H487" s="16">
        <v>20463</v>
      </c>
      <c r="I487" s="7" t="str" cm="1">
        <f t="array" ref="I487">INDEX({"tier - 1","tier - 2","tier - 3"},MATCH(MAX(COUNTIF('OG Hospitalisation Details'!G1856:G4198,{"tier - 1","tier - 2","tier - 3"})),COUNTIF('OG Hospitalisation Details'!G1856:G4198,{"tier - 1","tier - 2","tier - 3"}),0))</f>
        <v>tier - 2</v>
      </c>
      <c r="J487" s="7" t="str" cm="1">
        <f t="array" ref="J487">INDEX({"tier - 1","tier - 2","tier - 3"},MATCH(MAX(COUNTIF('OG Hospitalisation Details'!H1856:H4198,{"tier - 1","tier - 2","tier - 3"})),COUNTIF('OG Hospitalisation Details'!H1856:H4198,{"tier - 1","tier - 2","tier - 3"}),0))</f>
        <v>tier - 2</v>
      </c>
      <c r="K487" s="7" t="str">
        <f>IF('OG Hospitalisation Details'!I1856="?","Unknown",'OG Hospitalisation Details'!I1856)</f>
        <v>R1013</v>
      </c>
      <c r="L487" s="14">
        <f t="shared" si="23"/>
        <v>53</v>
      </c>
    </row>
    <row r="488" spans="1:12" x14ac:dyDescent="0.25">
      <c r="A488" s="7" t="s">
        <v>1886</v>
      </c>
      <c r="B488" s="7">
        <f t="shared" si="21"/>
        <v>485</v>
      </c>
      <c r="C488" s="7">
        <f>IF('OG Hospitalisation Details'!B1855="?",ROUND(AVERAGE('OG Hospitalisation Details'!$B$2:$B$2344),0),'OG Hospitalisation Details'!B1855)</f>
        <v>1962</v>
      </c>
      <c r="D488" s="7" t="str">
        <f>IF('OG Hospitalisation Details'!C1855="?","Sep",'OG Hospitalisation Details'!C1855)</f>
        <v>Oct</v>
      </c>
      <c r="E488" s="7">
        <v>18</v>
      </c>
      <c r="F488" s="13">
        <f t="shared" si="22"/>
        <v>22937</v>
      </c>
      <c r="G488" s="7">
        <v>0</v>
      </c>
      <c r="H488" s="16">
        <v>20446.849999999999</v>
      </c>
      <c r="I488" s="7" t="str" cm="1">
        <f t="array" ref="I488">INDEX({"tier - 1","tier - 2","tier - 3"},MATCH(MAX(COUNTIF('OG Hospitalisation Details'!G1855:G4197,{"tier - 1","tier - 2","tier - 3"})),COUNTIF('OG Hospitalisation Details'!G1855:G4197,{"tier - 1","tier - 2","tier - 3"}),0))</f>
        <v>tier - 2</v>
      </c>
      <c r="J488" s="7" t="str" cm="1">
        <f t="array" ref="J488">INDEX({"tier - 1","tier - 2","tier - 3"},MATCH(MAX(COUNTIF('OG Hospitalisation Details'!H1855:H4197,{"tier - 1","tier - 2","tier - 3"})),COUNTIF('OG Hospitalisation Details'!H1855:H4197,{"tier - 1","tier - 2","tier - 3"}),0))</f>
        <v>tier - 2</v>
      </c>
      <c r="K488" s="7" t="str">
        <f>IF('OG Hospitalisation Details'!I1855="?","Unknown",'OG Hospitalisation Details'!I1855)</f>
        <v>R1012</v>
      </c>
      <c r="L488" s="14">
        <f t="shared" si="23"/>
        <v>60</v>
      </c>
    </row>
    <row r="489" spans="1:12" x14ac:dyDescent="0.25">
      <c r="A489" s="7" t="s">
        <v>1885</v>
      </c>
      <c r="B489" s="7">
        <f t="shared" ref="B489:B552" si="24">VALUE(SUBSTITUTE(A489,"Id",""))</f>
        <v>486</v>
      </c>
      <c r="C489" s="7">
        <f>IF('OG Hospitalisation Details'!B1854="?",ROUND(AVERAGE('OG Hospitalisation Details'!$B$2:$B$2344),0),'OG Hospitalisation Details'!B1854)</f>
        <v>1985</v>
      </c>
      <c r="D489" s="7" t="str">
        <f>IF('OG Hospitalisation Details'!C1854="?","Sep",'OG Hospitalisation Details'!C1854)</f>
        <v>Jul</v>
      </c>
      <c r="E489" s="7">
        <v>12</v>
      </c>
      <c r="F489" s="13">
        <f t="shared" si="22"/>
        <v>31240</v>
      </c>
      <c r="G489" s="7">
        <v>0</v>
      </c>
      <c r="H489" s="16">
        <v>20420.599999999999</v>
      </c>
      <c r="I489" s="7" t="str" cm="1">
        <f t="array" ref="I489">INDEX({"tier - 1","tier - 2","tier - 3"},MATCH(MAX(COUNTIF('OG Hospitalisation Details'!G1854:G4196,{"tier - 1","tier - 2","tier - 3"})),COUNTIF('OG Hospitalisation Details'!G1854:G4196,{"tier - 1","tier - 2","tier - 3"}),0))</f>
        <v>tier - 2</v>
      </c>
      <c r="J489" s="7" t="str" cm="1">
        <f t="array" ref="J489">INDEX({"tier - 1","tier - 2","tier - 3"},MATCH(MAX(COUNTIF('OG Hospitalisation Details'!H1854:H4196,{"tier - 1","tier - 2","tier - 3"})),COUNTIF('OG Hospitalisation Details'!H1854:H4196,{"tier - 1","tier - 2","tier - 3"}),0))</f>
        <v>tier - 2</v>
      </c>
      <c r="K489" s="7" t="str">
        <f>IF('OG Hospitalisation Details'!I1854="?","Unknown",'OG Hospitalisation Details'!I1854)</f>
        <v>R1011</v>
      </c>
      <c r="L489" s="14">
        <f t="shared" si="23"/>
        <v>37</v>
      </c>
    </row>
    <row r="490" spans="1:12" x14ac:dyDescent="0.25">
      <c r="A490" s="7" t="s">
        <v>1884</v>
      </c>
      <c r="B490" s="7">
        <f t="shared" si="24"/>
        <v>487</v>
      </c>
      <c r="C490" s="7">
        <f>IF('OG Hospitalisation Details'!B1853="?",ROUND(AVERAGE('OG Hospitalisation Details'!$B$2:$B$2344),0),'OG Hospitalisation Details'!B1853)</f>
        <v>1962</v>
      </c>
      <c r="D490" s="7" t="str">
        <f>IF('OG Hospitalisation Details'!C1853="?","Sep",'OG Hospitalisation Details'!C1853)</f>
        <v>Jul</v>
      </c>
      <c r="E490" s="7">
        <v>2</v>
      </c>
      <c r="F490" s="13">
        <f t="shared" si="22"/>
        <v>22829</v>
      </c>
      <c r="G490" s="7">
        <v>0</v>
      </c>
      <c r="H490" s="16">
        <v>20354.5</v>
      </c>
      <c r="I490" s="7" t="str" cm="1">
        <f t="array" ref="I490">INDEX({"tier - 1","tier - 2","tier - 3"},MATCH(MAX(COUNTIF('OG Hospitalisation Details'!G1853:G4195,{"tier - 1","tier - 2","tier - 3"})),COUNTIF('OG Hospitalisation Details'!G1853:G4195,{"tier - 1","tier - 2","tier - 3"}),0))</f>
        <v>tier - 2</v>
      </c>
      <c r="J490" s="7" t="str" cm="1">
        <f t="array" ref="J490">INDEX({"tier - 1","tier - 2","tier - 3"},MATCH(MAX(COUNTIF('OG Hospitalisation Details'!H1853:H4195,{"tier - 1","tier - 2","tier - 3"})),COUNTIF('OG Hospitalisation Details'!H1853:H4195,{"tier - 1","tier - 2","tier - 3"}),0))</f>
        <v>tier - 2</v>
      </c>
      <c r="K490" s="7" t="str">
        <f>IF('OG Hospitalisation Details'!I1853="?","Unknown",'OG Hospitalisation Details'!I1853)</f>
        <v>R1026</v>
      </c>
      <c r="L490" s="14">
        <f t="shared" si="23"/>
        <v>60</v>
      </c>
    </row>
    <row r="491" spans="1:12" x14ac:dyDescent="0.25">
      <c r="A491" s="7" t="s">
        <v>1883</v>
      </c>
      <c r="B491" s="7">
        <f t="shared" si="24"/>
        <v>488</v>
      </c>
      <c r="C491" s="7">
        <f>IF('OG Hospitalisation Details'!B1852="?",ROUND(AVERAGE('OG Hospitalisation Details'!$B$2:$B$2344),0),'OG Hospitalisation Details'!B1852)</f>
        <v>1985</v>
      </c>
      <c r="D491" s="7" t="str">
        <f>IF('OG Hospitalisation Details'!C1852="?","Sep",'OG Hospitalisation Details'!C1852)</f>
        <v>Sep</v>
      </c>
      <c r="E491" s="7">
        <v>17</v>
      </c>
      <c r="F491" s="13">
        <f t="shared" si="22"/>
        <v>31307</v>
      </c>
      <c r="G491" s="7">
        <v>1</v>
      </c>
      <c r="H491" s="16">
        <v>20296.86</v>
      </c>
      <c r="I491" s="7" t="str" cm="1">
        <f t="array" ref="I491">INDEX({"tier - 1","tier - 2","tier - 3"},MATCH(MAX(COUNTIF('OG Hospitalisation Details'!G1852:G4194,{"tier - 1","tier - 2","tier - 3"})),COUNTIF('OG Hospitalisation Details'!G1852:G4194,{"tier - 1","tier - 2","tier - 3"}),0))</f>
        <v>tier - 2</v>
      </c>
      <c r="J491" s="7" t="str" cm="1">
        <f t="array" ref="J491">INDEX({"tier - 1","tier - 2","tier - 3"},MATCH(MAX(COUNTIF('OG Hospitalisation Details'!H1852:H4194,{"tier - 1","tier - 2","tier - 3"})),COUNTIF('OG Hospitalisation Details'!H1852:H4194,{"tier - 1","tier - 2","tier - 3"}),0))</f>
        <v>tier - 2</v>
      </c>
      <c r="K491" s="7" t="str">
        <f>IF('OG Hospitalisation Details'!I1852="?","Unknown",'OG Hospitalisation Details'!I1852)</f>
        <v>R1024</v>
      </c>
      <c r="L491" s="14">
        <f t="shared" si="23"/>
        <v>37</v>
      </c>
    </row>
    <row r="492" spans="1:12" x14ac:dyDescent="0.25">
      <c r="A492" s="7" t="s">
        <v>1882</v>
      </c>
      <c r="B492" s="7">
        <f t="shared" si="24"/>
        <v>489</v>
      </c>
      <c r="C492" s="7">
        <f>IF('OG Hospitalisation Details'!B1851="?",ROUND(AVERAGE('OG Hospitalisation Details'!$B$2:$B$2344),0),'OG Hospitalisation Details'!B1851)</f>
        <v>1993</v>
      </c>
      <c r="D492" s="7" t="str">
        <f>IF('OG Hospitalisation Details'!C1851="?","Sep",'OG Hospitalisation Details'!C1851)</f>
        <v>Sep</v>
      </c>
      <c r="E492" s="7">
        <v>7</v>
      </c>
      <c r="F492" s="13">
        <f t="shared" si="22"/>
        <v>34219</v>
      </c>
      <c r="G492" s="7">
        <v>1</v>
      </c>
      <c r="H492" s="16">
        <v>20277.810000000001</v>
      </c>
      <c r="I492" s="7" t="str" cm="1">
        <f t="array" ref="I492">INDEX({"tier - 1","tier - 2","tier - 3"},MATCH(MAX(COUNTIF('OG Hospitalisation Details'!G1851:G4193,{"tier - 1","tier - 2","tier - 3"})),COUNTIF('OG Hospitalisation Details'!G1851:G4193,{"tier - 1","tier - 2","tier - 3"}),0))</f>
        <v>tier - 2</v>
      </c>
      <c r="J492" s="7" t="str" cm="1">
        <f t="array" ref="J492">INDEX({"tier - 1","tier - 2","tier - 3"},MATCH(MAX(COUNTIF('OG Hospitalisation Details'!H1851:H4193,{"tier - 1","tier - 2","tier - 3"})),COUNTIF('OG Hospitalisation Details'!H1851:H4193,{"tier - 1","tier - 2","tier - 3"}),0))</f>
        <v>tier - 2</v>
      </c>
      <c r="K492" s="7" t="str">
        <f>IF('OG Hospitalisation Details'!I1851="?","Unknown",'OG Hospitalisation Details'!I1851)</f>
        <v>R1016</v>
      </c>
      <c r="L492" s="14">
        <f t="shared" si="23"/>
        <v>29</v>
      </c>
    </row>
    <row r="493" spans="1:12" x14ac:dyDescent="0.25">
      <c r="A493" s="7" t="s">
        <v>1881</v>
      </c>
      <c r="B493" s="7">
        <f t="shared" si="24"/>
        <v>490</v>
      </c>
      <c r="C493" s="7">
        <f>IF('OG Hospitalisation Details'!B1850="?",ROUND(AVERAGE('OG Hospitalisation Details'!$B$2:$B$2344),0),'OG Hospitalisation Details'!B1850)</f>
        <v>1966</v>
      </c>
      <c r="D493" s="7" t="str">
        <f>IF('OG Hospitalisation Details'!C1850="?","Sep",'OG Hospitalisation Details'!C1850)</f>
        <v>Aug</v>
      </c>
      <c r="E493" s="7">
        <v>22</v>
      </c>
      <c r="F493" s="13">
        <f t="shared" si="22"/>
        <v>24341</v>
      </c>
      <c r="G493" s="7">
        <v>0</v>
      </c>
      <c r="H493" s="16">
        <v>20253.84</v>
      </c>
      <c r="I493" s="7" t="str" cm="1">
        <f t="array" ref="I493">INDEX({"tier - 1","tier - 2","tier - 3"},MATCH(MAX(COUNTIF('OG Hospitalisation Details'!G1850:G4192,{"tier - 1","tier - 2","tier - 3"})),COUNTIF('OG Hospitalisation Details'!G1850:G4192,{"tier - 1","tier - 2","tier - 3"}),0))</f>
        <v>tier - 2</v>
      </c>
      <c r="J493" s="7" t="str" cm="1">
        <f t="array" ref="J493">INDEX({"tier - 1","tier - 2","tier - 3"},MATCH(MAX(COUNTIF('OG Hospitalisation Details'!H1850:H4192,{"tier - 1","tier - 2","tier - 3"})),COUNTIF('OG Hospitalisation Details'!H1850:H4192,{"tier - 1","tier - 2","tier - 3"}),0))</f>
        <v>tier - 2</v>
      </c>
      <c r="K493" s="7" t="str">
        <f>IF('OG Hospitalisation Details'!I1850="?","Unknown",'OG Hospitalisation Details'!I1850)</f>
        <v>R1012</v>
      </c>
      <c r="L493" s="14">
        <f t="shared" si="23"/>
        <v>56</v>
      </c>
    </row>
    <row r="494" spans="1:12" x14ac:dyDescent="0.25">
      <c r="A494" s="7" t="s">
        <v>1880</v>
      </c>
      <c r="B494" s="7">
        <f t="shared" si="24"/>
        <v>491</v>
      </c>
      <c r="C494" s="7">
        <f>IF('OG Hospitalisation Details'!B1849="?",ROUND(AVERAGE('OG Hospitalisation Details'!$B$2:$B$2344),0),'OG Hospitalisation Details'!B1849)</f>
        <v>1987</v>
      </c>
      <c r="D494" s="7" t="str">
        <f>IF('OG Hospitalisation Details'!C1849="?","Sep",'OG Hospitalisation Details'!C1849)</f>
        <v>Oct</v>
      </c>
      <c r="E494" s="7">
        <v>17</v>
      </c>
      <c r="F494" s="13">
        <f t="shared" si="22"/>
        <v>32067</v>
      </c>
      <c r="G494" s="7">
        <v>0</v>
      </c>
      <c r="H494" s="16">
        <v>20234.849999999999</v>
      </c>
      <c r="I494" s="7" t="str" cm="1">
        <f t="array" ref="I494">INDEX({"tier - 1","tier - 2","tier - 3"},MATCH(MAX(COUNTIF('OG Hospitalisation Details'!G1849:G4191,{"tier - 1","tier - 2","tier - 3"})),COUNTIF('OG Hospitalisation Details'!G1849:G4191,{"tier - 1","tier - 2","tier - 3"}),0))</f>
        <v>tier - 2</v>
      </c>
      <c r="J494" s="7" t="str" cm="1">
        <f t="array" ref="J494">INDEX({"tier - 1","tier - 2","tier - 3"},MATCH(MAX(COUNTIF('OG Hospitalisation Details'!H1849:H4191,{"tier - 1","tier - 2","tier - 3"})),COUNTIF('OG Hospitalisation Details'!H1849:H4191,{"tier - 1","tier - 2","tier - 3"}),0))</f>
        <v>tier - 3</v>
      </c>
      <c r="K494" s="7" t="str">
        <f>IF('OG Hospitalisation Details'!I1849="?","Unknown",'OG Hospitalisation Details'!I1849)</f>
        <v>R1012</v>
      </c>
      <c r="L494" s="14">
        <f t="shared" si="23"/>
        <v>35</v>
      </c>
    </row>
    <row r="495" spans="1:12" x14ac:dyDescent="0.25">
      <c r="A495" s="7" t="s">
        <v>1879</v>
      </c>
      <c r="B495" s="7">
        <f t="shared" si="24"/>
        <v>492</v>
      </c>
      <c r="C495" s="7">
        <f>IF('OG Hospitalisation Details'!B1848="?",ROUND(AVERAGE('OG Hospitalisation Details'!$B$2:$B$2344),0),'OG Hospitalisation Details'!B1848)</f>
        <v>1994</v>
      </c>
      <c r="D495" s="7" t="str">
        <f>IF('OG Hospitalisation Details'!C1848="?","Sep",'OG Hospitalisation Details'!C1848)</f>
        <v>Jun</v>
      </c>
      <c r="E495" s="7">
        <v>8</v>
      </c>
      <c r="F495" s="13">
        <f t="shared" si="22"/>
        <v>34493</v>
      </c>
      <c r="G495" s="7">
        <v>2</v>
      </c>
      <c r="H495" s="16">
        <v>20177.669999999998</v>
      </c>
      <c r="I495" s="7" t="str" cm="1">
        <f t="array" ref="I495">INDEX({"tier - 1","tier - 2","tier - 3"},MATCH(MAX(COUNTIF('OG Hospitalisation Details'!G1848:G4190,{"tier - 1","tier - 2","tier - 3"})),COUNTIF('OG Hospitalisation Details'!G1848:G4190,{"tier - 1","tier - 2","tier - 3"}),0))</f>
        <v>tier - 2</v>
      </c>
      <c r="J495" s="7" t="str" cm="1">
        <f t="array" ref="J495">INDEX({"tier - 1","tier - 2","tier - 3"},MATCH(MAX(COUNTIF('OG Hospitalisation Details'!H1848:H4190,{"tier - 1","tier - 2","tier - 3"})),COUNTIF('OG Hospitalisation Details'!H1848:H4190,{"tier - 1","tier - 2","tier - 3"}),0))</f>
        <v>tier - 3</v>
      </c>
      <c r="K495" s="7" t="str">
        <f>IF('OG Hospitalisation Details'!I1848="?","Unknown",'OG Hospitalisation Details'!I1848)</f>
        <v>R1011</v>
      </c>
      <c r="L495" s="14">
        <f t="shared" si="23"/>
        <v>29</v>
      </c>
    </row>
    <row r="496" spans="1:12" x14ac:dyDescent="0.25">
      <c r="A496" s="7" t="s">
        <v>1878</v>
      </c>
      <c r="B496" s="7">
        <f t="shared" si="24"/>
        <v>493</v>
      </c>
      <c r="C496" s="7">
        <f>IF('OG Hospitalisation Details'!B1847="?",ROUND(AVERAGE('OG Hospitalisation Details'!$B$2:$B$2344),0),'OG Hospitalisation Details'!B1847)</f>
        <v>2002</v>
      </c>
      <c r="D496" s="7" t="str">
        <f>IF('OG Hospitalisation Details'!C1847="?","Sep",'OG Hospitalisation Details'!C1847)</f>
        <v>Jul</v>
      </c>
      <c r="E496" s="7">
        <v>9</v>
      </c>
      <c r="F496" s="13">
        <f t="shared" si="22"/>
        <v>37446</v>
      </c>
      <c r="G496" s="7">
        <v>0</v>
      </c>
      <c r="H496" s="16">
        <v>20167.34</v>
      </c>
      <c r="I496" s="7" t="str" cm="1">
        <f t="array" ref="I496">INDEX({"tier - 1","tier - 2","tier - 3"},MATCH(MAX(COUNTIF('OG Hospitalisation Details'!G1847:G4189,{"tier - 1","tier - 2","tier - 3"})),COUNTIF('OG Hospitalisation Details'!G1847:G4189,{"tier - 1","tier - 2","tier - 3"}),0))</f>
        <v>tier - 2</v>
      </c>
      <c r="J496" s="7" t="str" cm="1">
        <f t="array" ref="J496">INDEX({"tier - 1","tier - 2","tier - 3"},MATCH(MAX(COUNTIF('OG Hospitalisation Details'!H1847:H4189,{"tier - 1","tier - 2","tier - 3"})),COUNTIF('OG Hospitalisation Details'!H1847:H4189,{"tier - 1","tier - 2","tier - 3"}),0))</f>
        <v>tier - 3</v>
      </c>
      <c r="K496" s="7" t="str">
        <f>IF('OG Hospitalisation Details'!I1847="?","Unknown",'OG Hospitalisation Details'!I1847)</f>
        <v>R1011</v>
      </c>
      <c r="L496" s="14">
        <f t="shared" si="23"/>
        <v>20</v>
      </c>
    </row>
    <row r="497" spans="1:12" x14ac:dyDescent="0.25">
      <c r="A497" s="7" t="s">
        <v>1877</v>
      </c>
      <c r="B497" s="7">
        <f t="shared" si="24"/>
        <v>494</v>
      </c>
      <c r="C497" s="7">
        <f>IF('OG Hospitalisation Details'!B1846="?",ROUND(AVERAGE('OG Hospitalisation Details'!$B$2:$B$2344),0),'OG Hospitalisation Details'!B1846)</f>
        <v>1983</v>
      </c>
      <c r="D497" s="7" t="str">
        <f>IF('OG Hospitalisation Details'!C1846="?","Sep",'OG Hospitalisation Details'!C1846)</f>
        <v>Oct</v>
      </c>
      <c r="E497" s="7">
        <v>6</v>
      </c>
      <c r="F497" s="13">
        <f t="shared" si="22"/>
        <v>30595</v>
      </c>
      <c r="G497" s="7">
        <v>0</v>
      </c>
      <c r="H497" s="16">
        <v>20149.32</v>
      </c>
      <c r="I497" s="7" t="str" cm="1">
        <f t="array" ref="I497">INDEX({"tier - 1","tier - 2","tier - 3"},MATCH(MAX(COUNTIF('OG Hospitalisation Details'!G1846:G4188,{"tier - 1","tier - 2","tier - 3"})),COUNTIF('OG Hospitalisation Details'!G1846:G4188,{"tier - 1","tier - 2","tier - 3"}),0))</f>
        <v>tier - 2</v>
      </c>
      <c r="J497" s="7" t="str" cm="1">
        <f t="array" ref="J497">INDEX({"tier - 1","tier - 2","tier - 3"},MATCH(MAX(COUNTIF('OG Hospitalisation Details'!H1846:H4188,{"tier - 1","tier - 2","tier - 3"})),COUNTIF('OG Hospitalisation Details'!H1846:H4188,{"tier - 1","tier - 2","tier - 3"}),0))</f>
        <v>tier - 3</v>
      </c>
      <c r="K497" s="7" t="str">
        <f>IF('OG Hospitalisation Details'!I1846="?","Unknown",'OG Hospitalisation Details'!I1846)</f>
        <v>R1016</v>
      </c>
      <c r="L497" s="14">
        <f t="shared" si="23"/>
        <v>39</v>
      </c>
    </row>
    <row r="498" spans="1:12" x14ac:dyDescent="0.25">
      <c r="A498" s="7" t="s">
        <v>1876</v>
      </c>
      <c r="B498" s="7">
        <f t="shared" si="24"/>
        <v>495</v>
      </c>
      <c r="C498" s="7">
        <f>IF('OG Hospitalisation Details'!B1845="?",ROUND(AVERAGE('OG Hospitalisation Details'!$B$2:$B$2344),0),'OG Hospitalisation Details'!B1845)</f>
        <v>1988</v>
      </c>
      <c r="D498" s="7" t="str">
        <f>IF('OG Hospitalisation Details'!C1845="?","Sep",'OG Hospitalisation Details'!C1845)</f>
        <v>Jul</v>
      </c>
      <c r="E498" s="7">
        <v>25</v>
      </c>
      <c r="F498" s="13">
        <f t="shared" si="22"/>
        <v>32349</v>
      </c>
      <c r="G498" s="7">
        <v>1</v>
      </c>
      <c r="H498" s="16">
        <v>20009.63</v>
      </c>
      <c r="I498" s="7" t="str" cm="1">
        <f t="array" ref="I498">INDEX({"tier - 1","tier - 2","tier - 3"},MATCH(MAX(COUNTIF('OG Hospitalisation Details'!G1845:G4187,{"tier - 1","tier - 2","tier - 3"})),COUNTIF('OG Hospitalisation Details'!G1845:G4187,{"tier - 1","tier - 2","tier - 3"}),0))</f>
        <v>tier - 2</v>
      </c>
      <c r="J498" s="7" t="str" cm="1">
        <f t="array" ref="J498">INDEX({"tier - 1","tier - 2","tier - 3"},MATCH(MAX(COUNTIF('OG Hospitalisation Details'!H1845:H4187,{"tier - 1","tier - 2","tier - 3"})),COUNTIF('OG Hospitalisation Details'!H1845:H4187,{"tier - 1","tier - 2","tier - 3"}),0))</f>
        <v>tier - 3</v>
      </c>
      <c r="K498" s="7" t="str">
        <f>IF('OG Hospitalisation Details'!I1845="?","Unknown",'OG Hospitalisation Details'!I1845)</f>
        <v>R1012</v>
      </c>
      <c r="L498" s="14">
        <f t="shared" si="23"/>
        <v>34</v>
      </c>
    </row>
    <row r="499" spans="1:12" x14ac:dyDescent="0.25">
      <c r="A499" s="7" t="s">
        <v>1875</v>
      </c>
      <c r="B499" s="7">
        <f t="shared" si="24"/>
        <v>496</v>
      </c>
      <c r="C499" s="7">
        <f>IF('OG Hospitalisation Details'!B1844="?",ROUND(AVERAGE('OG Hospitalisation Details'!$B$2:$B$2344),0),'OG Hospitalisation Details'!B1844)</f>
        <v>1966</v>
      </c>
      <c r="D499" s="7" t="str">
        <f>IF('OG Hospitalisation Details'!C1844="?","Sep",'OG Hospitalisation Details'!C1844)</f>
        <v>Aug</v>
      </c>
      <c r="E499" s="7">
        <v>10</v>
      </c>
      <c r="F499" s="13">
        <f t="shared" si="22"/>
        <v>24329</v>
      </c>
      <c r="G499" s="7">
        <v>0</v>
      </c>
      <c r="H499" s="16">
        <v>19995.29</v>
      </c>
      <c r="I499" s="7" t="str" cm="1">
        <f t="array" ref="I499">INDEX({"tier - 1","tier - 2","tier - 3"},MATCH(MAX(COUNTIF('OG Hospitalisation Details'!G1844:G4186,{"tier - 1","tier - 2","tier - 3"})),COUNTIF('OG Hospitalisation Details'!G1844:G4186,{"tier - 1","tier - 2","tier - 3"}),0))</f>
        <v>tier - 2</v>
      </c>
      <c r="J499" s="7" t="str" cm="1">
        <f t="array" ref="J499">INDEX({"tier - 1","tier - 2","tier - 3"},MATCH(MAX(COUNTIF('OG Hospitalisation Details'!H1844:H4186,{"tier - 1","tier - 2","tier - 3"})),COUNTIF('OG Hospitalisation Details'!H1844:H4186,{"tier - 1","tier - 2","tier - 3"}),0))</f>
        <v>tier - 3</v>
      </c>
      <c r="K499" s="7" t="str">
        <f>IF('OG Hospitalisation Details'!I1844="?","Unknown",'OG Hospitalisation Details'!I1844)</f>
        <v>R1026</v>
      </c>
      <c r="L499" s="14">
        <f t="shared" si="23"/>
        <v>56</v>
      </c>
    </row>
    <row r="500" spans="1:12" x14ac:dyDescent="0.25">
      <c r="A500" s="7" t="s">
        <v>1874</v>
      </c>
      <c r="B500" s="7">
        <f t="shared" si="24"/>
        <v>497</v>
      </c>
      <c r="C500" s="7">
        <f>IF('OG Hospitalisation Details'!B1843="?",ROUND(AVERAGE('OG Hospitalisation Details'!$B$2:$B$2344),0),'OG Hospitalisation Details'!B1843)</f>
        <v>1980</v>
      </c>
      <c r="D500" s="7" t="str">
        <f>IF('OG Hospitalisation Details'!C1843="?","Sep",'OG Hospitalisation Details'!C1843)</f>
        <v>Oct</v>
      </c>
      <c r="E500" s="7">
        <v>9</v>
      </c>
      <c r="F500" s="13">
        <f t="shared" si="22"/>
        <v>29503</v>
      </c>
      <c r="G500" s="7">
        <v>0</v>
      </c>
      <c r="H500" s="16">
        <v>19964.75</v>
      </c>
      <c r="I500" s="7" t="str" cm="1">
        <f t="array" ref="I500">INDEX({"tier - 1","tier - 2","tier - 3"},MATCH(MAX(COUNTIF('OG Hospitalisation Details'!G1843:G4185,{"tier - 1","tier - 2","tier - 3"})),COUNTIF('OG Hospitalisation Details'!G1843:G4185,{"tier - 1","tier - 2","tier - 3"}),0))</f>
        <v>tier - 2</v>
      </c>
      <c r="J500" s="7" t="str" cm="1">
        <f t="array" ref="J500">INDEX({"tier - 1","tier - 2","tier - 3"},MATCH(MAX(COUNTIF('OG Hospitalisation Details'!H1843:H4185,{"tier - 1","tier - 2","tier - 3"})),COUNTIF('OG Hospitalisation Details'!H1843:H4185,{"tier - 1","tier - 2","tier - 3"}),0))</f>
        <v>tier - 3</v>
      </c>
      <c r="K500" s="7" t="str">
        <f>IF('OG Hospitalisation Details'!I1843="?","Unknown",'OG Hospitalisation Details'!I1843)</f>
        <v>R1024</v>
      </c>
      <c r="L500" s="14">
        <f t="shared" si="23"/>
        <v>42</v>
      </c>
    </row>
    <row r="501" spans="1:12" x14ac:dyDescent="0.25">
      <c r="A501" s="7" t="s">
        <v>1873</v>
      </c>
      <c r="B501" s="7">
        <f t="shared" si="24"/>
        <v>498</v>
      </c>
      <c r="C501" s="7">
        <f>IF('OG Hospitalisation Details'!B1842="?",ROUND(AVERAGE('OG Hospitalisation Details'!$B$2:$B$2344),0),'OG Hospitalisation Details'!B1842)</f>
        <v>1997</v>
      </c>
      <c r="D501" s="7" t="str">
        <f>IF('OG Hospitalisation Details'!C1842="?","Sep",'OG Hospitalisation Details'!C1842)</f>
        <v>Oct</v>
      </c>
      <c r="E501" s="7">
        <v>18</v>
      </c>
      <c r="F501" s="13">
        <f t="shared" si="22"/>
        <v>35721</v>
      </c>
      <c r="G501" s="7">
        <v>3</v>
      </c>
      <c r="H501" s="16">
        <v>19933.46</v>
      </c>
      <c r="I501" s="7" t="str" cm="1">
        <f t="array" ref="I501">INDEX({"tier - 1","tier - 2","tier - 3"},MATCH(MAX(COUNTIF('OG Hospitalisation Details'!G1842:G4184,{"tier - 1","tier - 2","tier - 3"})),COUNTIF('OG Hospitalisation Details'!G1842:G4184,{"tier - 1","tier - 2","tier - 3"}),0))</f>
        <v>tier - 2</v>
      </c>
      <c r="J501" s="7" t="str" cm="1">
        <f t="array" ref="J501">INDEX({"tier - 1","tier - 2","tier - 3"},MATCH(MAX(COUNTIF('OG Hospitalisation Details'!H1842:H4184,{"tier - 1","tier - 2","tier - 3"})),COUNTIF('OG Hospitalisation Details'!H1842:H4184,{"tier - 1","tier - 2","tier - 3"}),0))</f>
        <v>tier - 3</v>
      </c>
      <c r="K501" s="7" t="str">
        <f>IF('OG Hospitalisation Details'!I1842="?","Unknown",'OG Hospitalisation Details'!I1842)</f>
        <v>R1011</v>
      </c>
      <c r="L501" s="14">
        <f t="shared" si="23"/>
        <v>25</v>
      </c>
    </row>
    <row r="502" spans="1:12" x14ac:dyDescent="0.25">
      <c r="A502" s="7" t="s">
        <v>1872</v>
      </c>
      <c r="B502" s="7">
        <f t="shared" si="24"/>
        <v>499</v>
      </c>
      <c r="C502" s="7">
        <f>IF('OG Hospitalisation Details'!B1841="?",ROUND(AVERAGE('OG Hospitalisation Details'!$B$2:$B$2344),0),'OG Hospitalisation Details'!B1841)</f>
        <v>1979</v>
      </c>
      <c r="D502" s="7" t="str">
        <f>IF('OG Hospitalisation Details'!C1841="?","Sep",'OG Hospitalisation Details'!C1841)</f>
        <v>Oct</v>
      </c>
      <c r="E502" s="7">
        <v>30</v>
      </c>
      <c r="F502" s="13">
        <f t="shared" si="22"/>
        <v>29158</v>
      </c>
      <c r="G502" s="7">
        <v>2</v>
      </c>
      <c r="H502" s="16">
        <v>19798.05</v>
      </c>
      <c r="I502" s="7" t="str" cm="1">
        <f t="array" ref="I502">INDEX({"tier - 1","tier - 2","tier - 3"},MATCH(MAX(COUNTIF('OG Hospitalisation Details'!G1841:G4183,{"tier - 1","tier - 2","tier - 3"})),COUNTIF('OG Hospitalisation Details'!G1841:G4183,{"tier - 1","tier - 2","tier - 3"}),0))</f>
        <v>tier - 2</v>
      </c>
      <c r="J502" s="7" t="str" cm="1">
        <f t="array" ref="J502">INDEX({"tier - 1","tier - 2","tier - 3"},MATCH(MAX(COUNTIF('OG Hospitalisation Details'!H1841:H4183,{"tier - 1","tier - 2","tier - 3"})),COUNTIF('OG Hospitalisation Details'!H1841:H4183,{"tier - 1","tier - 2","tier - 3"}),0))</f>
        <v>tier - 3</v>
      </c>
      <c r="K502" s="7" t="str">
        <f>IF('OG Hospitalisation Details'!I1841="?","Unknown",'OG Hospitalisation Details'!I1841)</f>
        <v>R1024</v>
      </c>
      <c r="L502" s="14">
        <f t="shared" si="23"/>
        <v>43</v>
      </c>
    </row>
    <row r="503" spans="1:12" x14ac:dyDescent="0.25">
      <c r="A503" s="7" t="s">
        <v>1871</v>
      </c>
      <c r="B503" s="7">
        <f t="shared" si="24"/>
        <v>500</v>
      </c>
      <c r="C503" s="7">
        <f>IF('OG Hospitalisation Details'!B1840="?",ROUND(AVERAGE('OG Hospitalisation Details'!$B$2:$B$2344),0),'OG Hospitalisation Details'!B1840)</f>
        <v>1972</v>
      </c>
      <c r="D503" s="7" t="str">
        <f>IF('OG Hospitalisation Details'!C1840="?","Sep",'OG Hospitalisation Details'!C1840)</f>
        <v>Jun</v>
      </c>
      <c r="E503" s="7">
        <v>14</v>
      </c>
      <c r="F503" s="13">
        <f t="shared" si="22"/>
        <v>26464</v>
      </c>
      <c r="G503" s="7">
        <v>3</v>
      </c>
      <c r="H503" s="16">
        <v>19749.38</v>
      </c>
      <c r="I503" s="7" t="str" cm="1">
        <f t="array" ref="I503">INDEX({"tier - 1","tier - 2","tier - 3"},MATCH(MAX(COUNTIF('OG Hospitalisation Details'!G1840:G4182,{"tier - 1","tier - 2","tier - 3"})),COUNTIF('OG Hospitalisation Details'!G1840:G4182,{"tier - 1","tier - 2","tier - 3"}),0))</f>
        <v>tier - 2</v>
      </c>
      <c r="J503" s="7" t="str" cm="1">
        <f t="array" ref="J503">INDEX({"tier - 1","tier - 2","tier - 3"},MATCH(MAX(COUNTIF('OG Hospitalisation Details'!H1840:H4182,{"tier - 1","tier - 2","tier - 3"})),COUNTIF('OG Hospitalisation Details'!H1840:H4182,{"tier - 1","tier - 2","tier - 3"}),0))</f>
        <v>tier - 3</v>
      </c>
      <c r="K503" s="7" t="str">
        <f>IF('OG Hospitalisation Details'!I1840="?","Unknown",'OG Hospitalisation Details'!I1840)</f>
        <v>R1013</v>
      </c>
      <c r="L503" s="14">
        <f t="shared" si="23"/>
        <v>50</v>
      </c>
    </row>
    <row r="504" spans="1:12" x14ac:dyDescent="0.25">
      <c r="A504" s="7" t="s">
        <v>1870</v>
      </c>
      <c r="B504" s="7">
        <f t="shared" si="24"/>
        <v>501</v>
      </c>
      <c r="C504" s="7">
        <f>IF('OG Hospitalisation Details'!B1839="?",ROUND(AVERAGE('OG Hospitalisation Details'!$B$2:$B$2344),0),'OG Hospitalisation Details'!B1839)</f>
        <v>1990</v>
      </c>
      <c r="D504" s="7" t="str">
        <f>IF('OG Hospitalisation Details'!C1839="?","Sep",'OG Hospitalisation Details'!C1839)</f>
        <v>Aug</v>
      </c>
      <c r="E504" s="7">
        <v>8</v>
      </c>
      <c r="F504" s="13">
        <f t="shared" si="22"/>
        <v>33093</v>
      </c>
      <c r="G504" s="7">
        <v>1</v>
      </c>
      <c r="H504" s="16">
        <v>19719.689999999999</v>
      </c>
      <c r="I504" s="7" t="str" cm="1">
        <f t="array" ref="I504">INDEX({"tier - 1","tier - 2","tier - 3"},MATCH(MAX(COUNTIF('OG Hospitalisation Details'!G1839:G4181,{"tier - 1","tier - 2","tier - 3"})),COUNTIF('OG Hospitalisation Details'!G1839:G4181,{"tier - 1","tier - 2","tier - 3"}),0))</f>
        <v>tier - 2</v>
      </c>
      <c r="J504" s="7" t="str" cm="1">
        <f t="array" ref="J504">INDEX({"tier - 1","tier - 2","tier - 3"},MATCH(MAX(COUNTIF('OG Hospitalisation Details'!H1839:H4181,{"tier - 1","tier - 2","tier - 3"})),COUNTIF('OG Hospitalisation Details'!H1839:H4181,{"tier - 1","tier - 2","tier - 3"}),0))</f>
        <v>tier - 3</v>
      </c>
      <c r="K504" s="7" t="str">
        <f>IF('OG Hospitalisation Details'!I1839="?","Unknown",'OG Hospitalisation Details'!I1839)</f>
        <v>R1013</v>
      </c>
      <c r="L504" s="14">
        <f t="shared" si="23"/>
        <v>32</v>
      </c>
    </row>
    <row r="505" spans="1:12" x14ac:dyDescent="0.25">
      <c r="A505" s="7" t="s">
        <v>1869</v>
      </c>
      <c r="B505" s="7">
        <f t="shared" si="24"/>
        <v>502</v>
      </c>
      <c r="C505" s="7">
        <f>IF('OG Hospitalisation Details'!B1838="?",ROUND(AVERAGE('OG Hospitalisation Details'!$B$2:$B$2344),0),'OG Hospitalisation Details'!B1838)</f>
        <v>1994</v>
      </c>
      <c r="D505" s="7" t="str">
        <f>IF('OG Hospitalisation Details'!C1838="?","Sep",'OG Hospitalisation Details'!C1838)</f>
        <v>Aug</v>
      </c>
      <c r="E505" s="7">
        <v>27</v>
      </c>
      <c r="F505" s="13">
        <f t="shared" si="22"/>
        <v>34573</v>
      </c>
      <c r="G505" s="7">
        <v>0</v>
      </c>
      <c r="H505" s="16">
        <v>19673.34</v>
      </c>
      <c r="I505" s="7" t="str" cm="1">
        <f t="array" ref="I505">INDEX({"tier - 1","tier - 2","tier - 3"},MATCH(MAX(COUNTIF('OG Hospitalisation Details'!G1838:G4180,{"tier - 1","tier - 2","tier - 3"})),COUNTIF('OG Hospitalisation Details'!G1838:G4180,{"tier - 1","tier - 2","tier - 3"}),0))</f>
        <v>tier - 2</v>
      </c>
      <c r="J505" s="7" t="str" cm="1">
        <f t="array" ref="J505">INDEX({"tier - 1","tier - 2","tier - 3"},MATCH(MAX(COUNTIF('OG Hospitalisation Details'!H1838:H4180,{"tier - 1","tier - 2","tier - 3"})),COUNTIF('OG Hospitalisation Details'!H1838:H4180,{"tier - 1","tier - 2","tier - 3"}),0))</f>
        <v>tier - 3</v>
      </c>
      <c r="K505" s="7" t="str">
        <f>IF('OG Hospitalisation Details'!I1838="?","Unknown",'OG Hospitalisation Details'!I1838)</f>
        <v>R1012</v>
      </c>
      <c r="L505" s="14">
        <f t="shared" si="23"/>
        <v>28</v>
      </c>
    </row>
    <row r="506" spans="1:12" x14ac:dyDescent="0.25">
      <c r="A506" s="7" t="s">
        <v>1868</v>
      </c>
      <c r="B506" s="7">
        <f t="shared" si="24"/>
        <v>503</v>
      </c>
      <c r="C506" s="7">
        <f>IF('OG Hospitalisation Details'!B1837="?",ROUND(AVERAGE('OG Hospitalisation Details'!$B$2:$B$2344),0),'OG Hospitalisation Details'!B1837)</f>
        <v>1978</v>
      </c>
      <c r="D506" s="7" t="str">
        <f>IF('OG Hospitalisation Details'!C1837="?","Sep",'OG Hospitalisation Details'!C1837)</f>
        <v>Sep</v>
      </c>
      <c r="E506" s="7">
        <v>24</v>
      </c>
      <c r="F506" s="13">
        <f t="shared" si="22"/>
        <v>28757</v>
      </c>
      <c r="G506" s="7">
        <v>1</v>
      </c>
      <c r="H506" s="16">
        <v>19594.810000000001</v>
      </c>
      <c r="I506" s="7" t="str" cm="1">
        <f t="array" ref="I506">INDEX({"tier - 1","tier - 2","tier - 3"},MATCH(MAX(COUNTIF('OG Hospitalisation Details'!G1837:G4179,{"tier - 1","tier - 2","tier - 3"})),COUNTIF('OG Hospitalisation Details'!G1837:G4179,{"tier - 1","tier - 2","tier - 3"}),0))</f>
        <v>tier - 2</v>
      </c>
      <c r="J506" s="7" t="str" cm="1">
        <f t="array" ref="J506">INDEX({"tier - 1","tier - 2","tier - 3"},MATCH(MAX(COUNTIF('OG Hospitalisation Details'!H1837:H4179,{"tier - 1","tier - 2","tier - 3"})),COUNTIF('OG Hospitalisation Details'!H1837:H4179,{"tier - 1","tier - 2","tier - 3"}),0))</f>
        <v>tier - 3</v>
      </c>
      <c r="K506" s="7" t="str">
        <f>IF('OG Hospitalisation Details'!I1837="?","Unknown",'OG Hospitalisation Details'!I1837)</f>
        <v>R1024</v>
      </c>
      <c r="L506" s="14">
        <f t="shared" si="23"/>
        <v>44</v>
      </c>
    </row>
    <row r="507" spans="1:12" x14ac:dyDescent="0.25">
      <c r="A507" s="7" t="s">
        <v>1867</v>
      </c>
      <c r="B507" s="7">
        <f t="shared" si="24"/>
        <v>504</v>
      </c>
      <c r="C507" s="7">
        <f>IF('OG Hospitalisation Details'!B1836="?",ROUND(AVERAGE('OG Hospitalisation Details'!$B$2:$B$2344),0),'OG Hospitalisation Details'!B1836)</f>
        <v>1963</v>
      </c>
      <c r="D507" s="7" t="str">
        <f>IF('OG Hospitalisation Details'!C1836="?","Sep",'OG Hospitalisation Details'!C1836)</f>
        <v>Jul</v>
      </c>
      <c r="E507" s="7">
        <v>14</v>
      </c>
      <c r="F507" s="13">
        <f t="shared" si="22"/>
        <v>23206</v>
      </c>
      <c r="G507" s="7">
        <v>0</v>
      </c>
      <c r="H507" s="16">
        <v>19551.34</v>
      </c>
      <c r="I507" s="7" t="str" cm="1">
        <f t="array" ref="I507">INDEX({"tier - 1","tier - 2","tier - 3"},MATCH(MAX(COUNTIF('OG Hospitalisation Details'!G1836:G4178,{"tier - 1","tier - 2","tier - 3"})),COUNTIF('OG Hospitalisation Details'!G1836:G4178,{"tier - 1","tier - 2","tier - 3"}),0))</f>
        <v>tier - 2</v>
      </c>
      <c r="J507" s="7" t="str" cm="1">
        <f t="array" ref="J507">INDEX({"tier - 1","tier - 2","tier - 3"},MATCH(MAX(COUNTIF('OG Hospitalisation Details'!H1836:H4178,{"tier - 1","tier - 2","tier - 3"})),COUNTIF('OG Hospitalisation Details'!H1836:H4178,{"tier - 1","tier - 2","tier - 3"}),0))</f>
        <v>tier - 3</v>
      </c>
      <c r="K507" s="7" t="str">
        <f>IF('OG Hospitalisation Details'!I1836="?","Unknown",'OG Hospitalisation Details'!I1836)</f>
        <v>R1012</v>
      </c>
      <c r="L507" s="14">
        <f t="shared" si="23"/>
        <v>59</v>
      </c>
    </row>
    <row r="508" spans="1:12" x14ac:dyDescent="0.25">
      <c r="A508" s="7" t="s">
        <v>1866</v>
      </c>
      <c r="B508" s="7">
        <f t="shared" si="24"/>
        <v>505</v>
      </c>
      <c r="C508" s="7">
        <f>IF('OG Hospitalisation Details'!B1835="?",ROUND(AVERAGE('OG Hospitalisation Details'!$B$2:$B$2344),0),'OG Hospitalisation Details'!B1835)</f>
        <v>1985</v>
      </c>
      <c r="D508" s="7" t="str">
        <f>IF('OG Hospitalisation Details'!C1835="?","Sep",'OG Hospitalisation Details'!C1835)</f>
        <v>Sep</v>
      </c>
      <c r="E508" s="7">
        <v>17</v>
      </c>
      <c r="F508" s="13">
        <f t="shared" si="22"/>
        <v>31307</v>
      </c>
      <c r="G508" s="7">
        <v>0</v>
      </c>
      <c r="H508" s="16">
        <v>19539.240000000002</v>
      </c>
      <c r="I508" s="7" t="str" cm="1">
        <f t="array" ref="I508">INDEX({"tier - 1","tier - 2","tier - 3"},MATCH(MAX(COUNTIF('OG Hospitalisation Details'!G1835:G4177,{"tier - 1","tier - 2","tier - 3"})),COUNTIF('OG Hospitalisation Details'!G1835:G4177,{"tier - 1","tier - 2","tier - 3"}),0))</f>
        <v>tier - 2</v>
      </c>
      <c r="J508" s="7" t="str" cm="1">
        <f t="array" ref="J508">INDEX({"tier - 1","tier - 2","tier - 3"},MATCH(MAX(COUNTIF('OG Hospitalisation Details'!H1835:H4177,{"tier - 1","tier - 2","tier - 3"})),COUNTIF('OG Hospitalisation Details'!H1835:H4177,{"tier - 1","tier - 2","tier - 3"}),0))</f>
        <v>tier - 3</v>
      </c>
      <c r="K508" s="7" t="str">
        <f>IF('OG Hospitalisation Details'!I1835="?","Unknown",'OG Hospitalisation Details'!I1835)</f>
        <v>R1013</v>
      </c>
      <c r="L508" s="14">
        <f t="shared" si="23"/>
        <v>37</v>
      </c>
    </row>
    <row r="509" spans="1:12" x14ac:dyDescent="0.25">
      <c r="A509" s="7" t="s">
        <v>1865</v>
      </c>
      <c r="B509" s="7">
        <f t="shared" si="24"/>
        <v>506</v>
      </c>
      <c r="C509" s="7">
        <f>IF('OG Hospitalisation Details'!B1834="?",ROUND(AVERAGE('OG Hospitalisation Details'!$B$2:$B$2344),0),'OG Hospitalisation Details'!B1834)</f>
        <v>1992</v>
      </c>
      <c r="D509" s="7" t="str">
        <f>IF('OG Hospitalisation Details'!C1834="?","Sep",'OG Hospitalisation Details'!C1834)</f>
        <v>Aug</v>
      </c>
      <c r="E509" s="7">
        <v>19</v>
      </c>
      <c r="F509" s="13">
        <f t="shared" si="22"/>
        <v>33835</v>
      </c>
      <c r="G509" s="7">
        <v>1</v>
      </c>
      <c r="H509" s="16">
        <v>19521.97</v>
      </c>
      <c r="I509" s="7" t="str" cm="1">
        <f t="array" ref="I509">INDEX({"tier - 1","tier - 2","tier - 3"},MATCH(MAX(COUNTIF('OG Hospitalisation Details'!G1834:G4176,{"tier - 1","tier - 2","tier - 3"})),COUNTIF('OG Hospitalisation Details'!G1834:G4176,{"tier - 1","tier - 2","tier - 3"}),0))</f>
        <v>tier - 2</v>
      </c>
      <c r="J509" s="7" t="str" cm="1">
        <f t="array" ref="J509">INDEX({"tier - 1","tier - 2","tier - 3"},MATCH(MAX(COUNTIF('OG Hospitalisation Details'!H1834:H4176,{"tier - 1","tier - 2","tier - 3"})),COUNTIF('OG Hospitalisation Details'!H1834:H4176,{"tier - 1","tier - 2","tier - 3"}),0))</f>
        <v>tier - 3</v>
      </c>
      <c r="K509" s="7" t="str">
        <f>IF('OG Hospitalisation Details'!I1834="?","Unknown",'OG Hospitalisation Details'!I1834)</f>
        <v>R1013</v>
      </c>
      <c r="L509" s="14">
        <f t="shared" si="23"/>
        <v>30</v>
      </c>
    </row>
    <row r="510" spans="1:12" x14ac:dyDescent="0.25">
      <c r="A510" s="7" t="s">
        <v>1864</v>
      </c>
      <c r="B510" s="7">
        <f t="shared" si="24"/>
        <v>507</v>
      </c>
      <c r="C510" s="7">
        <f>IF('OG Hospitalisation Details'!B1833="?",ROUND(AVERAGE('OG Hospitalisation Details'!$B$2:$B$2344),0),'OG Hospitalisation Details'!B1833)</f>
        <v>1980</v>
      </c>
      <c r="D510" s="7" t="str">
        <f>IF('OG Hospitalisation Details'!C1833="?","Sep",'OG Hospitalisation Details'!C1833)</f>
        <v>Nov</v>
      </c>
      <c r="E510" s="7">
        <v>8</v>
      </c>
      <c r="F510" s="13">
        <f t="shared" si="22"/>
        <v>29533</v>
      </c>
      <c r="G510" s="7">
        <v>0</v>
      </c>
      <c r="H510" s="16">
        <v>19515.54</v>
      </c>
      <c r="I510" s="7" t="str" cm="1">
        <f t="array" ref="I510">INDEX({"tier - 1","tier - 2","tier - 3"},MATCH(MAX(COUNTIF('OG Hospitalisation Details'!G1833:G4175,{"tier - 1","tier - 2","tier - 3"})),COUNTIF('OG Hospitalisation Details'!G1833:G4175,{"tier - 1","tier - 2","tier - 3"}),0))</f>
        <v>tier - 2</v>
      </c>
      <c r="J510" s="7" t="str" cm="1">
        <f t="array" ref="J510">INDEX({"tier - 1","tier - 2","tier - 3"},MATCH(MAX(COUNTIF('OG Hospitalisation Details'!H1833:H4175,{"tier - 1","tier - 2","tier - 3"})),COUNTIF('OG Hospitalisation Details'!H1833:H4175,{"tier - 1","tier - 2","tier - 3"}),0))</f>
        <v>tier - 3</v>
      </c>
      <c r="K510" s="7" t="str">
        <f>IF('OG Hospitalisation Details'!I1833="?","Unknown",'OG Hospitalisation Details'!I1833)</f>
        <v>R1013</v>
      </c>
      <c r="L510" s="14">
        <f t="shared" si="23"/>
        <v>42</v>
      </c>
    </row>
    <row r="511" spans="1:12" x14ac:dyDescent="0.25">
      <c r="A511" s="7" t="s">
        <v>1863</v>
      </c>
      <c r="B511" s="7">
        <f t="shared" si="24"/>
        <v>508</v>
      </c>
      <c r="C511" s="7">
        <f>IF('OG Hospitalisation Details'!B1832="?",ROUND(AVERAGE('OG Hospitalisation Details'!$B$2:$B$2344),0),'OG Hospitalisation Details'!B1832)</f>
        <v>1987</v>
      </c>
      <c r="D511" s="7" t="str">
        <f>IF('OG Hospitalisation Details'!C1832="?","Sep",'OG Hospitalisation Details'!C1832)</f>
        <v>Nov</v>
      </c>
      <c r="E511" s="7">
        <v>30</v>
      </c>
      <c r="F511" s="13">
        <f t="shared" si="22"/>
        <v>32111</v>
      </c>
      <c r="G511" s="7">
        <v>4</v>
      </c>
      <c r="H511" s="16">
        <v>19496.72</v>
      </c>
      <c r="I511" s="7" t="str" cm="1">
        <f t="array" ref="I511">INDEX({"tier - 1","tier - 2","tier - 3"},MATCH(MAX(COUNTIF('OG Hospitalisation Details'!G1832:G4174,{"tier - 1","tier - 2","tier - 3"})),COUNTIF('OG Hospitalisation Details'!G1832:G4174,{"tier - 1","tier - 2","tier - 3"}),0))</f>
        <v>tier - 2</v>
      </c>
      <c r="J511" s="7" t="str" cm="1">
        <f t="array" ref="J511">INDEX({"tier - 1","tier - 2","tier - 3"},MATCH(MAX(COUNTIF('OG Hospitalisation Details'!H1832:H4174,{"tier - 1","tier - 2","tier - 3"})),COUNTIF('OG Hospitalisation Details'!H1832:H4174,{"tier - 1","tier - 2","tier - 3"}),0))</f>
        <v>tier - 3</v>
      </c>
      <c r="K511" s="7" t="str">
        <f>IF('OG Hospitalisation Details'!I1832="?","Unknown",'OG Hospitalisation Details'!I1832)</f>
        <v>R1019</v>
      </c>
      <c r="L511" s="14">
        <f t="shared" si="23"/>
        <v>35</v>
      </c>
    </row>
    <row r="512" spans="1:12" x14ac:dyDescent="0.25">
      <c r="A512" s="7" t="s">
        <v>1862</v>
      </c>
      <c r="B512" s="7">
        <f t="shared" si="24"/>
        <v>509</v>
      </c>
      <c r="C512" s="7">
        <f>IF('OG Hospitalisation Details'!B1831="?",ROUND(AVERAGE('OG Hospitalisation Details'!$B$2:$B$2344),0),'OG Hospitalisation Details'!B1831)</f>
        <v>1982</v>
      </c>
      <c r="D512" s="7" t="str">
        <f>IF('OG Hospitalisation Details'!C1831="?","Sep",'OG Hospitalisation Details'!C1831)</f>
        <v>Dec</v>
      </c>
      <c r="E512" s="7">
        <v>15</v>
      </c>
      <c r="F512" s="13">
        <f t="shared" si="22"/>
        <v>30300</v>
      </c>
      <c r="G512" s="7">
        <v>2</v>
      </c>
      <c r="H512" s="16">
        <v>19444.27</v>
      </c>
      <c r="I512" s="7" t="str" cm="1">
        <f t="array" ref="I512">INDEX({"tier - 1","tier - 2","tier - 3"},MATCH(MAX(COUNTIF('OG Hospitalisation Details'!G1831:G4173,{"tier - 1","tier - 2","tier - 3"})),COUNTIF('OG Hospitalisation Details'!G1831:G4173,{"tier - 1","tier - 2","tier - 3"}),0))</f>
        <v>tier - 2</v>
      </c>
      <c r="J512" s="7" t="str" cm="1">
        <f t="array" ref="J512">INDEX({"tier - 1","tier - 2","tier - 3"},MATCH(MAX(COUNTIF('OG Hospitalisation Details'!H1831:H4173,{"tier - 1","tier - 2","tier - 3"})),COUNTIF('OG Hospitalisation Details'!H1831:H4173,{"tier - 1","tier - 2","tier - 3"}),0))</f>
        <v>tier - 3</v>
      </c>
      <c r="K512" s="7" t="str">
        <f>IF('OG Hospitalisation Details'!I1831="?","Unknown",'OG Hospitalisation Details'!I1831)</f>
        <v>R1013</v>
      </c>
      <c r="L512" s="14">
        <f t="shared" si="23"/>
        <v>40</v>
      </c>
    </row>
    <row r="513" spans="1:12" x14ac:dyDescent="0.25">
      <c r="A513" s="7" t="s">
        <v>1861</v>
      </c>
      <c r="B513" s="7">
        <f t="shared" si="24"/>
        <v>510</v>
      </c>
      <c r="C513" s="7">
        <f>IF('OG Hospitalisation Details'!B1830="?",ROUND(AVERAGE('OG Hospitalisation Details'!$B$2:$B$2344),0),'OG Hospitalisation Details'!B1830)</f>
        <v>1993</v>
      </c>
      <c r="D513" s="7" t="str">
        <f>IF('OG Hospitalisation Details'!C1830="?","Sep",'OG Hospitalisation Details'!C1830)</f>
        <v>Sep</v>
      </c>
      <c r="E513" s="7">
        <v>6</v>
      </c>
      <c r="F513" s="13">
        <f t="shared" si="22"/>
        <v>34218</v>
      </c>
      <c r="G513" s="7">
        <v>2</v>
      </c>
      <c r="H513" s="16">
        <v>19442.349999999999</v>
      </c>
      <c r="I513" s="7" t="str" cm="1">
        <f t="array" ref="I513">INDEX({"tier - 1","tier - 2","tier - 3"},MATCH(MAX(COUNTIF('OG Hospitalisation Details'!G1830:G4172,{"tier - 1","tier - 2","tier - 3"})),COUNTIF('OG Hospitalisation Details'!G1830:G4172,{"tier - 1","tier - 2","tier - 3"}),0))</f>
        <v>tier - 2</v>
      </c>
      <c r="J513" s="7" t="str" cm="1">
        <f t="array" ref="J513">INDEX({"tier - 1","tier - 2","tier - 3"},MATCH(MAX(COUNTIF('OG Hospitalisation Details'!H1830:H4172,{"tier - 1","tier - 2","tier - 3"})),COUNTIF('OG Hospitalisation Details'!H1830:H4172,{"tier - 1","tier - 2","tier - 3"}),0))</f>
        <v>tier - 3</v>
      </c>
      <c r="K513" s="7" t="str">
        <f>IF('OG Hospitalisation Details'!I1830="?","Unknown",'OG Hospitalisation Details'!I1830)</f>
        <v>R1012</v>
      </c>
      <c r="L513" s="14">
        <f t="shared" si="23"/>
        <v>29</v>
      </c>
    </row>
    <row r="514" spans="1:12" x14ac:dyDescent="0.25">
      <c r="A514" s="7" t="s">
        <v>1860</v>
      </c>
      <c r="B514" s="7">
        <f t="shared" si="24"/>
        <v>511</v>
      </c>
      <c r="C514" s="7">
        <f>IF('OG Hospitalisation Details'!B1829="?",ROUND(AVERAGE('OG Hospitalisation Details'!$B$2:$B$2344),0),'OG Hospitalisation Details'!B1829)</f>
        <v>1987</v>
      </c>
      <c r="D514" s="7" t="str">
        <f>IF('OG Hospitalisation Details'!C1829="?","Sep",'OG Hospitalisation Details'!C1829)</f>
        <v>Jun</v>
      </c>
      <c r="E514" s="7">
        <v>30</v>
      </c>
      <c r="F514" s="13">
        <f t="shared" ref="F514:F577" si="25">DATE(C514,MONTH(1&amp;D514),E514)</f>
        <v>31958</v>
      </c>
      <c r="G514" s="7">
        <v>3</v>
      </c>
      <c r="H514" s="16">
        <v>19362</v>
      </c>
      <c r="I514" s="7" t="str" cm="1">
        <f t="array" ref="I514">INDEX({"tier - 1","tier - 2","tier - 3"},MATCH(MAX(COUNTIF('OG Hospitalisation Details'!G1829:G4171,{"tier - 1","tier - 2","tier - 3"})),COUNTIF('OG Hospitalisation Details'!G1829:G4171,{"tier - 1","tier - 2","tier - 3"}),0))</f>
        <v>tier - 2</v>
      </c>
      <c r="J514" s="7" t="str" cm="1">
        <f t="array" ref="J514">INDEX({"tier - 1","tier - 2","tier - 3"},MATCH(MAX(COUNTIF('OG Hospitalisation Details'!H1829:H4171,{"tier - 1","tier - 2","tier - 3"})),COUNTIF('OG Hospitalisation Details'!H1829:H4171,{"tier - 1","tier - 2","tier - 3"}),0))</f>
        <v>tier - 3</v>
      </c>
      <c r="K514" s="7" t="str">
        <f>IF('OG Hospitalisation Details'!I1829="?","Unknown",'OG Hospitalisation Details'!I1829)</f>
        <v>R1013</v>
      </c>
      <c r="L514" s="14">
        <f t="shared" ref="L514:L577" si="26">DATEDIF(F514,DATE(2023,6,8),"Y")</f>
        <v>35</v>
      </c>
    </row>
    <row r="515" spans="1:12" x14ac:dyDescent="0.25">
      <c r="A515" s="7" t="s">
        <v>1859</v>
      </c>
      <c r="B515" s="7">
        <f t="shared" si="24"/>
        <v>512</v>
      </c>
      <c r="C515" s="7">
        <f>IF('OG Hospitalisation Details'!B1828="?",ROUND(AVERAGE('OG Hospitalisation Details'!$B$2:$B$2344),0),'OG Hospitalisation Details'!B1828)</f>
        <v>1991</v>
      </c>
      <c r="D515" s="7" t="str">
        <f>IF('OG Hospitalisation Details'!C1828="?","Sep",'OG Hospitalisation Details'!C1828)</f>
        <v>Aug</v>
      </c>
      <c r="E515" s="7">
        <v>24</v>
      </c>
      <c r="F515" s="13">
        <f t="shared" si="25"/>
        <v>33474</v>
      </c>
      <c r="G515" s="7">
        <v>0</v>
      </c>
      <c r="H515" s="16">
        <v>19350.37</v>
      </c>
      <c r="I515" s="7" t="str" cm="1">
        <f t="array" ref="I515">INDEX({"tier - 1","tier - 2","tier - 3"},MATCH(MAX(COUNTIF('OG Hospitalisation Details'!G1828:G4170,{"tier - 1","tier - 2","tier - 3"})),COUNTIF('OG Hospitalisation Details'!G1828:G4170,{"tier - 1","tier - 2","tier - 3"}),0))</f>
        <v>tier - 2</v>
      </c>
      <c r="J515" s="7" t="str" cm="1">
        <f t="array" ref="J515">INDEX({"tier - 1","tier - 2","tier - 3"},MATCH(MAX(COUNTIF('OG Hospitalisation Details'!H1828:H4170,{"tier - 1","tier - 2","tier - 3"})),COUNTIF('OG Hospitalisation Details'!H1828:H4170,{"tier - 1","tier - 2","tier - 3"}),0))</f>
        <v>tier - 3</v>
      </c>
      <c r="K515" s="7" t="str">
        <f>IF('OG Hospitalisation Details'!I1828="?","Unknown",'OG Hospitalisation Details'!I1828)</f>
        <v>R1013</v>
      </c>
      <c r="L515" s="14">
        <f t="shared" si="26"/>
        <v>31</v>
      </c>
    </row>
    <row r="516" spans="1:12" x14ac:dyDescent="0.25">
      <c r="A516" s="7" t="s">
        <v>1858</v>
      </c>
      <c r="B516" s="7">
        <f t="shared" si="24"/>
        <v>513</v>
      </c>
      <c r="C516" s="7">
        <f>IF('OG Hospitalisation Details'!B1827="?",ROUND(AVERAGE('OG Hospitalisation Details'!$B$2:$B$2344),0),'OG Hospitalisation Details'!B1827)</f>
        <v>1966</v>
      </c>
      <c r="D516" s="7" t="str">
        <f>IF('OG Hospitalisation Details'!C1827="?","Sep",'OG Hospitalisation Details'!C1827)</f>
        <v>Nov</v>
      </c>
      <c r="E516" s="7">
        <v>15</v>
      </c>
      <c r="F516" s="13">
        <f t="shared" si="25"/>
        <v>24426</v>
      </c>
      <c r="G516" s="7">
        <v>0</v>
      </c>
      <c r="H516" s="16">
        <v>19321.060000000001</v>
      </c>
      <c r="I516" s="7" t="str" cm="1">
        <f t="array" ref="I516">INDEX({"tier - 1","tier - 2","tier - 3"},MATCH(MAX(COUNTIF('OG Hospitalisation Details'!G1827:G4169,{"tier - 1","tier - 2","tier - 3"})),COUNTIF('OG Hospitalisation Details'!G1827:G4169,{"tier - 1","tier - 2","tier - 3"}),0))</f>
        <v>tier - 2</v>
      </c>
      <c r="J516" s="7" t="str" cm="1">
        <f t="array" ref="J516">INDEX({"tier - 1","tier - 2","tier - 3"},MATCH(MAX(COUNTIF('OG Hospitalisation Details'!H1827:H4169,{"tier - 1","tier - 2","tier - 3"})),COUNTIF('OG Hospitalisation Details'!H1827:H4169,{"tier - 1","tier - 2","tier - 3"}),0))</f>
        <v>tier - 3</v>
      </c>
      <c r="K516" s="7" t="str">
        <f>IF('OG Hospitalisation Details'!I1827="?","Unknown",'OG Hospitalisation Details'!I1827)</f>
        <v>R1012</v>
      </c>
      <c r="L516" s="14">
        <f t="shared" si="26"/>
        <v>56</v>
      </c>
    </row>
    <row r="517" spans="1:12" x14ac:dyDescent="0.25">
      <c r="A517" s="7" t="s">
        <v>1857</v>
      </c>
      <c r="B517" s="7">
        <f t="shared" si="24"/>
        <v>514</v>
      </c>
      <c r="C517" s="7">
        <f>IF('OG Hospitalisation Details'!B1826="?",ROUND(AVERAGE('OG Hospitalisation Details'!$B$2:$B$2344),0),'OG Hospitalisation Details'!B1826)</f>
        <v>1967</v>
      </c>
      <c r="D517" s="7" t="str">
        <f>IF('OG Hospitalisation Details'!C1826="?","Sep",'OG Hospitalisation Details'!C1826)</f>
        <v>Jul</v>
      </c>
      <c r="E517" s="7">
        <v>29</v>
      </c>
      <c r="F517" s="13">
        <f t="shared" si="25"/>
        <v>24682</v>
      </c>
      <c r="G517" s="7">
        <v>0</v>
      </c>
      <c r="H517" s="16">
        <v>19259.96</v>
      </c>
      <c r="I517" s="7" t="str" cm="1">
        <f t="array" ref="I517">INDEX({"tier - 1","tier - 2","tier - 3"},MATCH(MAX(COUNTIF('OG Hospitalisation Details'!G1826:G4168,{"tier - 1","tier - 2","tier - 3"})),COUNTIF('OG Hospitalisation Details'!G1826:G4168,{"tier - 1","tier - 2","tier - 3"}),0))</f>
        <v>tier - 2</v>
      </c>
      <c r="J517" s="7" t="str" cm="1">
        <f t="array" ref="J517">INDEX({"tier - 1","tier - 2","tier - 3"},MATCH(MAX(COUNTIF('OG Hospitalisation Details'!H1826:H4168,{"tier - 1","tier - 2","tier - 3"})),COUNTIF('OG Hospitalisation Details'!H1826:H4168,{"tier - 1","tier - 2","tier - 3"}),0))</f>
        <v>tier - 3</v>
      </c>
      <c r="K517" s="7" t="str">
        <f>IF('OG Hospitalisation Details'!I1826="?","Unknown",'OG Hospitalisation Details'!I1826)</f>
        <v>R1012</v>
      </c>
      <c r="L517" s="14">
        <f t="shared" si="26"/>
        <v>55</v>
      </c>
    </row>
    <row r="518" spans="1:12" x14ac:dyDescent="0.25">
      <c r="A518" s="7" t="s">
        <v>1856</v>
      </c>
      <c r="B518" s="7">
        <f t="shared" si="24"/>
        <v>515</v>
      </c>
      <c r="C518" s="7">
        <f>IF('OG Hospitalisation Details'!B1825="?",ROUND(AVERAGE('OG Hospitalisation Details'!$B$2:$B$2344),0),'OG Hospitalisation Details'!B1825)</f>
        <v>1985</v>
      </c>
      <c r="D518" s="7" t="str">
        <f>IF('OG Hospitalisation Details'!C1825="?","Sep",'OG Hospitalisation Details'!C1825)</f>
        <v>Dec</v>
      </c>
      <c r="E518" s="7">
        <v>28</v>
      </c>
      <c r="F518" s="13">
        <f t="shared" si="25"/>
        <v>31409</v>
      </c>
      <c r="G518" s="7">
        <v>0</v>
      </c>
      <c r="H518" s="16">
        <v>19214.71</v>
      </c>
      <c r="I518" s="7" t="str" cm="1">
        <f t="array" ref="I518">INDEX({"tier - 1","tier - 2","tier - 3"},MATCH(MAX(COUNTIF('OG Hospitalisation Details'!G1825:G4167,{"tier - 1","tier - 2","tier - 3"})),COUNTIF('OG Hospitalisation Details'!G1825:G4167,{"tier - 1","tier - 2","tier - 3"}),0))</f>
        <v>tier - 2</v>
      </c>
      <c r="J518" s="7" t="str" cm="1">
        <f t="array" ref="J518">INDEX({"tier - 1","tier - 2","tier - 3"},MATCH(MAX(COUNTIF('OG Hospitalisation Details'!H1825:H4167,{"tier - 1","tier - 2","tier - 3"})),COUNTIF('OG Hospitalisation Details'!H1825:H4167,{"tier - 1","tier - 2","tier - 3"}),0))</f>
        <v>tier - 3</v>
      </c>
      <c r="K518" s="7" t="str">
        <f>IF('OG Hospitalisation Details'!I1825="?","Unknown",'OG Hospitalisation Details'!I1825)</f>
        <v>R1013</v>
      </c>
      <c r="L518" s="14">
        <f t="shared" si="26"/>
        <v>37</v>
      </c>
    </row>
    <row r="519" spans="1:12" x14ac:dyDescent="0.25">
      <c r="A519" s="7" t="s">
        <v>1855</v>
      </c>
      <c r="B519" s="7">
        <f t="shared" si="24"/>
        <v>516</v>
      </c>
      <c r="C519" s="7">
        <f>IF('OG Hospitalisation Details'!B1824="?",ROUND(AVERAGE('OG Hospitalisation Details'!$B$2:$B$2344),0),'OG Hospitalisation Details'!B1824)</f>
        <v>1991</v>
      </c>
      <c r="D519" s="7" t="str">
        <f>IF('OG Hospitalisation Details'!C1824="?","Sep",'OG Hospitalisation Details'!C1824)</f>
        <v>Sep</v>
      </c>
      <c r="E519" s="7">
        <v>16</v>
      </c>
      <c r="F519" s="13">
        <f t="shared" si="25"/>
        <v>33497</v>
      </c>
      <c r="G519" s="7">
        <v>3</v>
      </c>
      <c r="H519" s="16">
        <v>19199.939999999999</v>
      </c>
      <c r="I519" s="7" t="str" cm="1">
        <f t="array" ref="I519">INDEX({"tier - 1","tier - 2","tier - 3"},MATCH(MAX(COUNTIF('OG Hospitalisation Details'!G1824:G4166,{"tier - 1","tier - 2","tier - 3"})),COUNTIF('OG Hospitalisation Details'!G1824:G4166,{"tier - 1","tier - 2","tier - 3"}),0))</f>
        <v>tier - 2</v>
      </c>
      <c r="J519" s="7" t="str" cm="1">
        <f t="array" ref="J519">INDEX({"tier - 1","tier - 2","tier - 3"},MATCH(MAX(COUNTIF('OG Hospitalisation Details'!H1824:H4166,{"tier - 1","tier - 2","tier - 3"})),COUNTIF('OG Hospitalisation Details'!H1824:H4166,{"tier - 1","tier - 2","tier - 3"}),0))</f>
        <v>tier - 3</v>
      </c>
      <c r="K519" s="7" t="str">
        <f>IF('OG Hospitalisation Details'!I1824="?","Unknown",'OG Hospitalisation Details'!I1824)</f>
        <v>R1011</v>
      </c>
      <c r="L519" s="14">
        <f t="shared" si="26"/>
        <v>31</v>
      </c>
    </row>
    <row r="520" spans="1:12" x14ac:dyDescent="0.25">
      <c r="A520" s="7" t="s">
        <v>1854</v>
      </c>
      <c r="B520" s="7">
        <f t="shared" si="24"/>
        <v>517</v>
      </c>
      <c r="C520" s="7">
        <f>IF('OG Hospitalisation Details'!B1823="?",ROUND(AVERAGE('OG Hospitalisation Details'!$B$2:$B$2344),0),'OG Hospitalisation Details'!B1823)</f>
        <v>1979</v>
      </c>
      <c r="D520" s="7" t="str">
        <f>IF('OG Hospitalisation Details'!C1823="?","Sep",'OG Hospitalisation Details'!C1823)</f>
        <v>Jul</v>
      </c>
      <c r="E520" s="7">
        <v>2</v>
      </c>
      <c r="F520" s="13">
        <f t="shared" si="25"/>
        <v>29038</v>
      </c>
      <c r="G520" s="7">
        <v>2</v>
      </c>
      <c r="H520" s="16">
        <v>19144.580000000002</v>
      </c>
      <c r="I520" s="7" t="str" cm="1">
        <f t="array" ref="I520">INDEX({"tier - 1","tier - 2","tier - 3"},MATCH(MAX(COUNTIF('OG Hospitalisation Details'!G1823:G4165,{"tier - 1","tier - 2","tier - 3"})),COUNTIF('OG Hospitalisation Details'!G1823:G4165,{"tier - 1","tier - 2","tier - 3"}),0))</f>
        <v>tier - 2</v>
      </c>
      <c r="J520" s="7" t="str" cm="1">
        <f t="array" ref="J520">INDEX({"tier - 1","tier - 2","tier - 3"},MATCH(MAX(COUNTIF('OG Hospitalisation Details'!H1823:H4165,{"tier - 1","tier - 2","tier - 3"})),COUNTIF('OG Hospitalisation Details'!H1823:H4165,{"tier - 1","tier - 2","tier - 3"}),0))</f>
        <v>tier - 3</v>
      </c>
      <c r="K520" s="7" t="str">
        <f>IF('OG Hospitalisation Details'!I1823="?","Unknown",'OG Hospitalisation Details'!I1823)</f>
        <v>R1024</v>
      </c>
      <c r="L520" s="14">
        <f t="shared" si="26"/>
        <v>43</v>
      </c>
    </row>
    <row r="521" spans="1:12" x14ac:dyDescent="0.25">
      <c r="A521" s="7" t="s">
        <v>1853</v>
      </c>
      <c r="B521" s="7">
        <f t="shared" si="24"/>
        <v>518</v>
      </c>
      <c r="C521" s="7">
        <f>IF('OG Hospitalisation Details'!B1822="?",ROUND(AVERAGE('OG Hospitalisation Details'!$B$2:$B$2344),0),'OG Hospitalisation Details'!B1822)</f>
        <v>1993</v>
      </c>
      <c r="D521" s="7" t="str">
        <f>IF('OG Hospitalisation Details'!C1822="?","Sep",'OG Hospitalisation Details'!C1822)</f>
        <v>Sep</v>
      </c>
      <c r="E521" s="7">
        <v>28</v>
      </c>
      <c r="F521" s="13">
        <f t="shared" si="25"/>
        <v>34240</v>
      </c>
      <c r="G521" s="7">
        <v>1</v>
      </c>
      <c r="H521" s="16">
        <v>19107.78</v>
      </c>
      <c r="I521" s="7" t="str" cm="1">
        <f t="array" ref="I521">INDEX({"tier - 1","tier - 2","tier - 3"},MATCH(MAX(COUNTIF('OG Hospitalisation Details'!G1822:G4164,{"tier - 1","tier - 2","tier - 3"})),COUNTIF('OG Hospitalisation Details'!G1822:G4164,{"tier - 1","tier - 2","tier - 3"}),0))</f>
        <v>tier - 2</v>
      </c>
      <c r="J521" s="7" t="str" cm="1">
        <f t="array" ref="J521">INDEX({"tier - 1","tier - 2","tier - 3"},MATCH(MAX(COUNTIF('OG Hospitalisation Details'!H1822:H4164,{"tier - 1","tier - 2","tier - 3"})),COUNTIF('OG Hospitalisation Details'!H1822:H4164,{"tier - 1","tier - 2","tier - 3"}),0))</f>
        <v>tier - 3</v>
      </c>
      <c r="K521" s="7" t="str">
        <f>IF('OG Hospitalisation Details'!I1822="?","Unknown",'OG Hospitalisation Details'!I1822)</f>
        <v>R1013</v>
      </c>
      <c r="L521" s="14">
        <f t="shared" si="26"/>
        <v>29</v>
      </c>
    </row>
    <row r="522" spans="1:12" x14ac:dyDescent="0.25">
      <c r="A522" s="7" t="s">
        <v>1852</v>
      </c>
      <c r="B522" s="7">
        <f t="shared" si="24"/>
        <v>519</v>
      </c>
      <c r="C522" s="7">
        <f>IF('OG Hospitalisation Details'!B1821="?",ROUND(AVERAGE('OG Hospitalisation Details'!$B$2:$B$2344),0),'OG Hospitalisation Details'!B1821)</f>
        <v>1989</v>
      </c>
      <c r="D522" s="7" t="str">
        <f>IF('OG Hospitalisation Details'!C1821="?","Sep",'OG Hospitalisation Details'!C1821)</f>
        <v>Jun</v>
      </c>
      <c r="E522" s="7">
        <v>5</v>
      </c>
      <c r="F522" s="13">
        <f t="shared" si="25"/>
        <v>32664</v>
      </c>
      <c r="G522" s="7">
        <v>1</v>
      </c>
      <c r="H522" s="16">
        <v>19040.88</v>
      </c>
      <c r="I522" s="7" t="str" cm="1">
        <f t="array" ref="I522">INDEX({"tier - 1","tier - 2","tier - 3"},MATCH(MAX(COUNTIF('OG Hospitalisation Details'!G1821:G4163,{"tier - 1","tier - 2","tier - 3"})),COUNTIF('OG Hospitalisation Details'!G1821:G4163,{"tier - 1","tier - 2","tier - 3"}),0))</f>
        <v>tier - 2</v>
      </c>
      <c r="J522" s="7" t="str" cm="1">
        <f t="array" ref="J522">INDEX({"tier - 1","tier - 2","tier - 3"},MATCH(MAX(COUNTIF('OG Hospitalisation Details'!H1821:H4163,{"tier - 1","tier - 2","tier - 3"})),COUNTIF('OG Hospitalisation Details'!H1821:H4163,{"tier - 1","tier - 2","tier - 3"}),0))</f>
        <v>tier - 3</v>
      </c>
      <c r="K522" s="7" t="str">
        <f>IF('OG Hospitalisation Details'!I1821="?","Unknown",'OG Hospitalisation Details'!I1821)</f>
        <v>R1011</v>
      </c>
      <c r="L522" s="14">
        <f t="shared" si="26"/>
        <v>34</v>
      </c>
    </row>
    <row r="523" spans="1:12" x14ac:dyDescent="0.25">
      <c r="A523" s="7" t="s">
        <v>1851</v>
      </c>
      <c r="B523" s="7">
        <f t="shared" si="24"/>
        <v>520</v>
      </c>
      <c r="C523" s="7">
        <f>IF('OG Hospitalisation Details'!B1820="?",ROUND(AVERAGE('OG Hospitalisation Details'!$B$2:$B$2344),0),'OG Hospitalisation Details'!B1820)</f>
        <v>1983</v>
      </c>
      <c r="D523" s="7" t="str">
        <f>IF('OG Hospitalisation Details'!C1820="?","Sep",'OG Hospitalisation Details'!C1820)</f>
        <v>Dec</v>
      </c>
      <c r="E523" s="7">
        <v>19</v>
      </c>
      <c r="F523" s="13">
        <f t="shared" si="25"/>
        <v>30669</v>
      </c>
      <c r="G523" s="7">
        <v>5</v>
      </c>
      <c r="H523" s="16">
        <v>19023.259999999998</v>
      </c>
      <c r="I523" s="7" t="str" cm="1">
        <f t="array" ref="I523">INDEX({"tier - 1","tier - 2","tier - 3"},MATCH(MAX(COUNTIF('OG Hospitalisation Details'!G1820:G4162,{"tier - 1","tier - 2","tier - 3"})),COUNTIF('OG Hospitalisation Details'!G1820:G4162,{"tier - 1","tier - 2","tier - 3"}),0))</f>
        <v>tier - 2</v>
      </c>
      <c r="J523" s="7" t="str" cm="1">
        <f t="array" ref="J523">INDEX({"tier - 1","tier - 2","tier - 3"},MATCH(MAX(COUNTIF('OG Hospitalisation Details'!H1820:H4162,{"tier - 1","tier - 2","tier - 3"})),COUNTIF('OG Hospitalisation Details'!H1820:H4162,{"tier - 1","tier - 2","tier - 3"}),0))</f>
        <v>tier - 3</v>
      </c>
      <c r="K523" s="7" t="str">
        <f>IF('OG Hospitalisation Details'!I1820="?","Unknown",'OG Hospitalisation Details'!I1820)</f>
        <v>R1011</v>
      </c>
      <c r="L523" s="14">
        <f t="shared" si="26"/>
        <v>39</v>
      </c>
    </row>
    <row r="524" spans="1:12" x14ac:dyDescent="0.25">
      <c r="A524" s="7" t="s">
        <v>1850</v>
      </c>
      <c r="B524" s="7">
        <f t="shared" si="24"/>
        <v>521</v>
      </c>
      <c r="C524" s="7">
        <f>IF('OG Hospitalisation Details'!B1819="?",ROUND(AVERAGE('OG Hospitalisation Details'!$B$2:$B$2344),0),'OG Hospitalisation Details'!B1819)</f>
        <v>1988</v>
      </c>
      <c r="D524" s="7" t="str">
        <f>IF('OG Hospitalisation Details'!C1819="?","Sep",'OG Hospitalisation Details'!C1819)</f>
        <v>Oct</v>
      </c>
      <c r="E524" s="7">
        <v>24</v>
      </c>
      <c r="F524" s="13">
        <f t="shared" si="25"/>
        <v>32440</v>
      </c>
      <c r="G524" s="7">
        <v>2</v>
      </c>
      <c r="H524" s="16">
        <v>18972.5</v>
      </c>
      <c r="I524" s="7" t="str" cm="1">
        <f t="array" ref="I524">INDEX({"tier - 1","tier - 2","tier - 3"},MATCH(MAX(COUNTIF('OG Hospitalisation Details'!G1819:G4161,{"tier - 1","tier - 2","tier - 3"})),COUNTIF('OG Hospitalisation Details'!G1819:G4161,{"tier - 1","tier - 2","tier - 3"}),0))</f>
        <v>tier - 2</v>
      </c>
      <c r="J524" s="7" t="str" cm="1">
        <f t="array" ref="J524">INDEX({"tier - 1","tier - 2","tier - 3"},MATCH(MAX(COUNTIF('OG Hospitalisation Details'!H1819:H4161,{"tier - 1","tier - 2","tier - 3"})),COUNTIF('OG Hospitalisation Details'!H1819:H4161,{"tier - 1","tier - 2","tier - 3"}),0))</f>
        <v>tier - 3</v>
      </c>
      <c r="K524" s="7" t="str">
        <f>IF('OG Hospitalisation Details'!I1819="?","Unknown",'OG Hospitalisation Details'!I1819)</f>
        <v>R1013</v>
      </c>
      <c r="L524" s="14">
        <f t="shared" si="26"/>
        <v>34</v>
      </c>
    </row>
    <row r="525" spans="1:12" x14ac:dyDescent="0.25">
      <c r="A525" s="7" t="s">
        <v>1849</v>
      </c>
      <c r="B525" s="7">
        <f t="shared" si="24"/>
        <v>522</v>
      </c>
      <c r="C525" s="7">
        <f>IF('OG Hospitalisation Details'!B1818="?",ROUND(AVERAGE('OG Hospitalisation Details'!$B$2:$B$2344),0),'OG Hospitalisation Details'!B1818)</f>
        <v>1992</v>
      </c>
      <c r="D525" s="7" t="str">
        <f>IF('OG Hospitalisation Details'!C1818="?","Sep",'OG Hospitalisation Details'!C1818)</f>
        <v>Nov</v>
      </c>
      <c r="E525" s="7">
        <v>30</v>
      </c>
      <c r="F525" s="13">
        <f t="shared" si="25"/>
        <v>33938</v>
      </c>
      <c r="G525" s="7">
        <v>1</v>
      </c>
      <c r="H525" s="16">
        <v>18963.169999999998</v>
      </c>
      <c r="I525" s="7" t="str" cm="1">
        <f t="array" ref="I525">INDEX({"tier - 1","tier - 2","tier - 3"},MATCH(MAX(COUNTIF('OG Hospitalisation Details'!G1818:G4160,{"tier - 1","tier - 2","tier - 3"})),COUNTIF('OG Hospitalisation Details'!G1818:G4160,{"tier - 1","tier - 2","tier - 3"}),0))</f>
        <v>tier - 2</v>
      </c>
      <c r="J525" s="7" t="str" cm="1">
        <f t="array" ref="J525">INDEX({"tier - 1","tier - 2","tier - 3"},MATCH(MAX(COUNTIF('OG Hospitalisation Details'!H1818:H4160,{"tier - 1","tier - 2","tier - 3"})),COUNTIF('OG Hospitalisation Details'!H1818:H4160,{"tier - 1","tier - 2","tier - 3"}),0))</f>
        <v>tier - 3</v>
      </c>
      <c r="K525" s="7" t="str">
        <f>IF('OG Hospitalisation Details'!I1818="?","Unknown",'OG Hospitalisation Details'!I1818)</f>
        <v>R1013</v>
      </c>
      <c r="L525" s="14">
        <f t="shared" si="26"/>
        <v>30</v>
      </c>
    </row>
    <row r="526" spans="1:12" x14ac:dyDescent="0.25">
      <c r="A526" s="7" t="s">
        <v>1848</v>
      </c>
      <c r="B526" s="7">
        <f t="shared" si="24"/>
        <v>523</v>
      </c>
      <c r="C526" s="7">
        <f>IF('OG Hospitalisation Details'!B1817="?",ROUND(AVERAGE('OG Hospitalisation Details'!$B$2:$B$2344),0),'OG Hospitalisation Details'!B1817)</f>
        <v>1998</v>
      </c>
      <c r="D526" s="7" t="str">
        <f>IF('OG Hospitalisation Details'!C1817="?","Sep",'OG Hospitalisation Details'!C1817)</f>
        <v>Aug</v>
      </c>
      <c r="E526" s="7">
        <v>6</v>
      </c>
      <c r="F526" s="13">
        <f t="shared" si="25"/>
        <v>36013</v>
      </c>
      <c r="G526" s="7">
        <v>0</v>
      </c>
      <c r="H526" s="16">
        <v>18955.22</v>
      </c>
      <c r="I526" s="7" t="str" cm="1">
        <f t="array" ref="I526">INDEX({"tier - 1","tier - 2","tier - 3"},MATCH(MAX(COUNTIF('OG Hospitalisation Details'!G1817:G4159,{"tier - 1","tier - 2","tier - 3"})),COUNTIF('OG Hospitalisation Details'!G1817:G4159,{"tier - 1","tier - 2","tier - 3"}),0))</f>
        <v>tier - 2</v>
      </c>
      <c r="J526" s="7" t="str" cm="1">
        <f t="array" ref="J526">INDEX({"tier - 1","tier - 2","tier - 3"},MATCH(MAX(COUNTIF('OG Hospitalisation Details'!H1817:H4159,{"tier - 1","tier - 2","tier - 3"})),COUNTIF('OG Hospitalisation Details'!H1817:H4159,{"tier - 1","tier - 2","tier - 3"}),0))</f>
        <v>tier - 3</v>
      </c>
      <c r="K526" s="7" t="str">
        <f>IF('OG Hospitalisation Details'!I1817="?","Unknown",'OG Hospitalisation Details'!I1817)</f>
        <v>R1011</v>
      </c>
      <c r="L526" s="14">
        <f t="shared" si="26"/>
        <v>24</v>
      </c>
    </row>
    <row r="527" spans="1:12" x14ac:dyDescent="0.25">
      <c r="A527" s="7" t="s">
        <v>1847</v>
      </c>
      <c r="B527" s="7">
        <f t="shared" si="24"/>
        <v>524</v>
      </c>
      <c r="C527" s="7">
        <f>IF('OG Hospitalisation Details'!B1816="?",ROUND(AVERAGE('OG Hospitalisation Details'!$B$2:$B$2344),0),'OG Hospitalisation Details'!B1816)</f>
        <v>1963</v>
      </c>
      <c r="D527" s="7" t="str">
        <f>IF('OG Hospitalisation Details'!C1816="?","Sep",'OG Hospitalisation Details'!C1816)</f>
        <v>Oct</v>
      </c>
      <c r="E527" s="7">
        <v>20</v>
      </c>
      <c r="F527" s="13">
        <f t="shared" si="25"/>
        <v>23304</v>
      </c>
      <c r="G527" s="7">
        <v>0</v>
      </c>
      <c r="H527" s="16">
        <v>18954.560000000001</v>
      </c>
      <c r="I527" s="7" t="str" cm="1">
        <f t="array" ref="I527">INDEX({"tier - 1","tier - 2","tier - 3"},MATCH(MAX(COUNTIF('OG Hospitalisation Details'!G1816:G4158,{"tier - 1","tier - 2","tier - 3"})),COUNTIF('OG Hospitalisation Details'!G1816:G4158,{"tier - 1","tier - 2","tier - 3"}),0))</f>
        <v>tier - 2</v>
      </c>
      <c r="J527" s="7" t="str" cm="1">
        <f t="array" ref="J527">INDEX({"tier - 1","tier - 2","tier - 3"},MATCH(MAX(COUNTIF('OG Hospitalisation Details'!H1816:H4158,{"tier - 1","tier - 2","tier - 3"})),COUNTIF('OG Hospitalisation Details'!H1816:H4158,{"tier - 1","tier - 2","tier - 3"}),0))</f>
        <v>tier - 3</v>
      </c>
      <c r="K527" s="7" t="str">
        <f>IF('OG Hospitalisation Details'!I1816="?","Unknown",'OG Hospitalisation Details'!I1816)</f>
        <v>R1026</v>
      </c>
      <c r="L527" s="14">
        <f t="shared" si="26"/>
        <v>59</v>
      </c>
    </row>
    <row r="528" spans="1:12" x14ac:dyDescent="0.25">
      <c r="A528" s="7" t="s">
        <v>1846</v>
      </c>
      <c r="B528" s="7">
        <f t="shared" si="24"/>
        <v>525</v>
      </c>
      <c r="C528" s="7">
        <f>IF('OG Hospitalisation Details'!B1815="?",ROUND(AVERAGE('OG Hospitalisation Details'!$B$2:$B$2344),0),'OG Hospitalisation Details'!B1815)</f>
        <v>1969</v>
      </c>
      <c r="D528" s="7" t="str">
        <f>IF('OG Hospitalisation Details'!C1815="?","Sep",'OG Hospitalisation Details'!C1815)</f>
        <v>Aug</v>
      </c>
      <c r="E528" s="7">
        <v>3</v>
      </c>
      <c r="F528" s="13">
        <f t="shared" si="25"/>
        <v>25418</v>
      </c>
      <c r="G528" s="7">
        <v>0</v>
      </c>
      <c r="H528" s="16">
        <v>18932.810000000001</v>
      </c>
      <c r="I528" s="7" t="str" cm="1">
        <f t="array" ref="I528">INDEX({"tier - 1","tier - 2","tier - 3"},MATCH(MAX(COUNTIF('OG Hospitalisation Details'!G1815:G4157,{"tier - 1","tier - 2","tier - 3"})),COUNTIF('OG Hospitalisation Details'!G1815:G4157,{"tier - 1","tier - 2","tier - 3"}),0))</f>
        <v>tier - 2</v>
      </c>
      <c r="J528" s="7" t="str" cm="1">
        <f t="array" ref="J528">INDEX({"tier - 1","tier - 2","tier - 3"},MATCH(MAX(COUNTIF('OG Hospitalisation Details'!H1815:H4157,{"tier - 1","tier - 2","tier - 3"})),COUNTIF('OG Hospitalisation Details'!H1815:H4157,{"tier - 1","tier - 2","tier - 3"}),0))</f>
        <v>tier - 3</v>
      </c>
      <c r="K528" s="7" t="str">
        <f>IF('OG Hospitalisation Details'!I1815="?","Unknown",'OG Hospitalisation Details'!I1815)</f>
        <v>R1012</v>
      </c>
      <c r="L528" s="14">
        <f t="shared" si="26"/>
        <v>53</v>
      </c>
    </row>
    <row r="529" spans="1:12" x14ac:dyDescent="0.25">
      <c r="A529" s="7" t="s">
        <v>1845</v>
      </c>
      <c r="B529" s="7">
        <f t="shared" si="24"/>
        <v>526</v>
      </c>
      <c r="C529" s="7">
        <f>IF('OG Hospitalisation Details'!B1814="?",ROUND(AVERAGE('OG Hospitalisation Details'!$B$2:$B$2344),0),'OG Hospitalisation Details'!B1814)</f>
        <v>1995</v>
      </c>
      <c r="D529" s="7" t="str">
        <f>IF('OG Hospitalisation Details'!C1814="?","Sep",'OG Hospitalisation Details'!C1814)</f>
        <v>Sep</v>
      </c>
      <c r="E529" s="7">
        <v>27</v>
      </c>
      <c r="F529" s="13">
        <f t="shared" si="25"/>
        <v>34969</v>
      </c>
      <c r="G529" s="7">
        <v>1</v>
      </c>
      <c r="H529" s="16">
        <v>18903.490000000002</v>
      </c>
      <c r="I529" s="7" t="str" cm="1">
        <f t="array" ref="I529">INDEX({"tier - 1","tier - 2","tier - 3"},MATCH(MAX(COUNTIF('OG Hospitalisation Details'!G1814:G4156,{"tier - 1","tier - 2","tier - 3"})),COUNTIF('OG Hospitalisation Details'!G1814:G4156,{"tier - 1","tier - 2","tier - 3"}),0))</f>
        <v>tier - 2</v>
      </c>
      <c r="J529" s="7" t="str" cm="1">
        <f t="array" ref="J529">INDEX({"tier - 1","tier - 2","tier - 3"},MATCH(MAX(COUNTIF('OG Hospitalisation Details'!H1814:H4156,{"tier - 1","tier - 2","tier - 3"})),COUNTIF('OG Hospitalisation Details'!H1814:H4156,{"tier - 1","tier - 2","tier - 3"}),0))</f>
        <v>tier - 3</v>
      </c>
      <c r="K529" s="7" t="str">
        <f>IF('OG Hospitalisation Details'!I1814="?","Unknown",'OG Hospitalisation Details'!I1814)</f>
        <v>R1024</v>
      </c>
      <c r="L529" s="14">
        <f t="shared" si="26"/>
        <v>27</v>
      </c>
    </row>
    <row r="530" spans="1:12" x14ac:dyDescent="0.25">
      <c r="A530" s="7" t="s">
        <v>1844</v>
      </c>
      <c r="B530" s="7">
        <f t="shared" si="24"/>
        <v>527</v>
      </c>
      <c r="C530" s="7">
        <f>IF('OG Hospitalisation Details'!B1813="?",ROUND(AVERAGE('OG Hospitalisation Details'!$B$2:$B$2344),0),'OG Hospitalisation Details'!B1813)</f>
        <v>1963</v>
      </c>
      <c r="D530" s="7" t="str">
        <f>IF('OG Hospitalisation Details'!C1813="?","Sep",'OG Hospitalisation Details'!C1813)</f>
        <v>Dec</v>
      </c>
      <c r="E530" s="7">
        <v>6</v>
      </c>
      <c r="F530" s="13">
        <f t="shared" si="25"/>
        <v>23351</v>
      </c>
      <c r="G530" s="7">
        <v>0</v>
      </c>
      <c r="H530" s="16">
        <v>18883.330000000002</v>
      </c>
      <c r="I530" s="7" t="str" cm="1">
        <f t="array" ref="I530">INDEX({"tier - 1","tier - 2","tier - 3"},MATCH(MAX(COUNTIF('OG Hospitalisation Details'!G1813:G4155,{"tier - 1","tier - 2","tier - 3"})),COUNTIF('OG Hospitalisation Details'!G1813:G4155,{"tier - 1","tier - 2","tier - 3"}),0))</f>
        <v>tier - 2</v>
      </c>
      <c r="J530" s="7" t="str" cm="1">
        <f t="array" ref="J530">INDEX({"tier - 1","tier - 2","tier - 3"},MATCH(MAX(COUNTIF('OG Hospitalisation Details'!H1813:H4155,{"tier - 1","tier - 2","tier - 3"})),COUNTIF('OG Hospitalisation Details'!H1813:H4155,{"tier - 1","tier - 2","tier - 3"}),0))</f>
        <v>tier - 3</v>
      </c>
      <c r="K530" s="7" t="str">
        <f>IF('OG Hospitalisation Details'!I1813="?","Unknown",'OG Hospitalisation Details'!I1813)</f>
        <v>R1026</v>
      </c>
      <c r="L530" s="14">
        <f t="shared" si="26"/>
        <v>59</v>
      </c>
    </row>
    <row r="531" spans="1:12" x14ac:dyDescent="0.25">
      <c r="A531" s="7" t="s">
        <v>1843</v>
      </c>
      <c r="B531" s="7">
        <f t="shared" si="24"/>
        <v>528</v>
      </c>
      <c r="C531" s="7">
        <f>IF('OG Hospitalisation Details'!B1812="?",ROUND(AVERAGE('OG Hospitalisation Details'!$B$2:$B$2344),0),'OG Hospitalisation Details'!B1812)</f>
        <v>2003</v>
      </c>
      <c r="D531" s="7" t="str">
        <f>IF('OG Hospitalisation Details'!C1812="?","Sep",'OG Hospitalisation Details'!C1812)</f>
        <v>Jul</v>
      </c>
      <c r="E531" s="7">
        <v>24</v>
      </c>
      <c r="F531" s="13">
        <f t="shared" si="25"/>
        <v>37826</v>
      </c>
      <c r="G531" s="7">
        <v>3</v>
      </c>
      <c r="H531" s="16">
        <v>18838.7</v>
      </c>
      <c r="I531" s="7" t="str" cm="1">
        <f t="array" ref="I531">INDEX({"tier - 1","tier - 2","tier - 3"},MATCH(MAX(COUNTIF('OG Hospitalisation Details'!G1812:G4154,{"tier - 1","tier - 2","tier - 3"})),COUNTIF('OG Hospitalisation Details'!G1812:G4154,{"tier - 1","tier - 2","tier - 3"}),0))</f>
        <v>tier - 2</v>
      </c>
      <c r="J531" s="7" t="str" cm="1">
        <f t="array" ref="J531">INDEX({"tier - 1","tier - 2","tier - 3"},MATCH(MAX(COUNTIF('OG Hospitalisation Details'!H1812:H4154,{"tier - 1","tier - 2","tier - 3"})),COUNTIF('OG Hospitalisation Details'!H1812:H4154,{"tier - 1","tier - 2","tier - 3"}),0))</f>
        <v>tier - 3</v>
      </c>
      <c r="K531" s="7" t="str">
        <f>IF('OG Hospitalisation Details'!I1812="?","Unknown",'OG Hospitalisation Details'!I1812)</f>
        <v>R1012</v>
      </c>
      <c r="L531" s="14">
        <f t="shared" si="26"/>
        <v>19</v>
      </c>
    </row>
    <row r="532" spans="1:12" x14ac:dyDescent="0.25">
      <c r="A532" s="7" t="s">
        <v>1842</v>
      </c>
      <c r="B532" s="7">
        <f t="shared" si="24"/>
        <v>529</v>
      </c>
      <c r="C532" s="7">
        <f>IF('OG Hospitalisation Details'!B1811="?",ROUND(AVERAGE('OG Hospitalisation Details'!$B$2:$B$2344),0),'OG Hospitalisation Details'!B1811)</f>
        <v>1962</v>
      </c>
      <c r="D532" s="7" t="str">
        <f>IF('OG Hospitalisation Details'!C1811="?","Sep",'OG Hospitalisation Details'!C1811)</f>
        <v>Dec</v>
      </c>
      <c r="E532" s="7">
        <v>18</v>
      </c>
      <c r="F532" s="13">
        <f t="shared" si="25"/>
        <v>22998</v>
      </c>
      <c r="G532" s="7">
        <v>0</v>
      </c>
      <c r="H532" s="16">
        <v>18815.53</v>
      </c>
      <c r="I532" s="7" t="str" cm="1">
        <f t="array" ref="I532">INDEX({"tier - 1","tier - 2","tier - 3"},MATCH(MAX(COUNTIF('OG Hospitalisation Details'!G1811:G4153,{"tier - 1","tier - 2","tier - 3"})),COUNTIF('OG Hospitalisation Details'!G1811:G4153,{"tier - 1","tier - 2","tier - 3"}),0))</f>
        <v>tier - 2</v>
      </c>
      <c r="J532" s="7" t="str" cm="1">
        <f t="array" ref="J532">INDEX({"tier - 1","tier - 2","tier - 3"},MATCH(MAX(COUNTIF('OG Hospitalisation Details'!H1811:H4153,{"tier - 1","tier - 2","tier - 3"})),COUNTIF('OG Hospitalisation Details'!H1811:H4153,{"tier - 1","tier - 2","tier - 3"}),0))</f>
        <v>tier - 3</v>
      </c>
      <c r="K532" s="7" t="str">
        <f>IF('OG Hospitalisation Details'!I1811="?","Unknown",'OG Hospitalisation Details'!I1811)</f>
        <v>R1023</v>
      </c>
      <c r="L532" s="14">
        <f t="shared" si="26"/>
        <v>60</v>
      </c>
    </row>
    <row r="533" spans="1:12" x14ac:dyDescent="0.25">
      <c r="A533" s="7" t="s">
        <v>1841</v>
      </c>
      <c r="B533" s="7">
        <f t="shared" si="24"/>
        <v>530</v>
      </c>
      <c r="C533" s="7">
        <f>IF('OG Hospitalisation Details'!B1810="?",ROUND(AVERAGE('OG Hospitalisation Details'!$B$2:$B$2344),0),'OG Hospitalisation Details'!B1810)</f>
        <v>1979</v>
      </c>
      <c r="D533" s="7" t="str">
        <f>IF('OG Hospitalisation Details'!C1810="?","Sep",'OG Hospitalisation Details'!C1810)</f>
        <v>Oct</v>
      </c>
      <c r="E533" s="7">
        <v>15</v>
      </c>
      <c r="F533" s="13">
        <f t="shared" si="25"/>
        <v>29143</v>
      </c>
      <c r="G533" s="7">
        <v>2</v>
      </c>
      <c r="H533" s="16">
        <v>18806.150000000001</v>
      </c>
      <c r="I533" s="7" t="str" cm="1">
        <f t="array" ref="I533">INDEX({"tier - 1","tier - 2","tier - 3"},MATCH(MAX(COUNTIF('OG Hospitalisation Details'!G1810:G4152,{"tier - 1","tier - 2","tier - 3"})),COUNTIF('OG Hospitalisation Details'!G1810:G4152,{"tier - 1","tier - 2","tier - 3"}),0))</f>
        <v>tier - 2</v>
      </c>
      <c r="J533" s="7" t="str" cm="1">
        <f t="array" ref="J533">INDEX({"tier - 1","tier - 2","tier - 3"},MATCH(MAX(COUNTIF('OG Hospitalisation Details'!H1810:H4152,{"tier - 1","tier - 2","tier - 3"})),COUNTIF('OG Hospitalisation Details'!H1810:H4152,{"tier - 1","tier - 2","tier - 3"}),0))</f>
        <v>tier - 3</v>
      </c>
      <c r="K533" s="7" t="str">
        <f>IF('OG Hospitalisation Details'!I1810="?","Unknown",'OG Hospitalisation Details'!I1810)</f>
        <v>R1013</v>
      </c>
      <c r="L533" s="14">
        <f t="shared" si="26"/>
        <v>43</v>
      </c>
    </row>
    <row r="534" spans="1:12" x14ac:dyDescent="0.25">
      <c r="A534" s="7" t="s">
        <v>1840</v>
      </c>
      <c r="B534" s="7">
        <f t="shared" si="24"/>
        <v>531</v>
      </c>
      <c r="C534" s="7">
        <f>IF('OG Hospitalisation Details'!B1809="?",ROUND(AVERAGE('OG Hospitalisation Details'!$B$2:$B$2344),0),'OG Hospitalisation Details'!B1809)</f>
        <v>1995</v>
      </c>
      <c r="D534" s="7" t="str">
        <f>IF('OG Hospitalisation Details'!C1809="?","Sep",'OG Hospitalisation Details'!C1809)</f>
        <v>Nov</v>
      </c>
      <c r="E534" s="7">
        <v>28</v>
      </c>
      <c r="F534" s="13">
        <f t="shared" si="25"/>
        <v>35031</v>
      </c>
      <c r="G534" s="7">
        <v>3</v>
      </c>
      <c r="H534" s="16">
        <v>18804.75</v>
      </c>
      <c r="I534" s="7" t="str" cm="1">
        <f t="array" ref="I534">INDEX({"tier - 1","tier - 2","tier - 3"},MATCH(MAX(COUNTIF('OG Hospitalisation Details'!G1809:G4151,{"tier - 1","tier - 2","tier - 3"})),COUNTIF('OG Hospitalisation Details'!G1809:G4151,{"tier - 1","tier - 2","tier - 3"}),0))</f>
        <v>tier - 2</v>
      </c>
      <c r="J534" s="7" t="str" cm="1">
        <f t="array" ref="J534">INDEX({"tier - 1","tier - 2","tier - 3"},MATCH(MAX(COUNTIF('OG Hospitalisation Details'!H1809:H4151,{"tier - 1","tier - 2","tier - 3"})),COUNTIF('OG Hospitalisation Details'!H1809:H4151,{"tier - 1","tier - 2","tier - 3"}),0))</f>
        <v>tier - 3</v>
      </c>
      <c r="K534" s="7" t="str">
        <f>IF('OG Hospitalisation Details'!I1809="?","Unknown",'OG Hospitalisation Details'!I1809)</f>
        <v>R1012</v>
      </c>
      <c r="L534" s="14">
        <f t="shared" si="26"/>
        <v>27</v>
      </c>
    </row>
    <row r="535" spans="1:12" x14ac:dyDescent="0.25">
      <c r="A535" s="7" t="s">
        <v>1839</v>
      </c>
      <c r="B535" s="7">
        <f t="shared" si="24"/>
        <v>532</v>
      </c>
      <c r="C535" s="7">
        <f>IF('OG Hospitalisation Details'!B1808="?",ROUND(AVERAGE('OG Hospitalisation Details'!$B$2:$B$2344),0),'OG Hospitalisation Details'!B1808)</f>
        <v>1979</v>
      </c>
      <c r="D535" s="7" t="str">
        <f>IF('OG Hospitalisation Details'!C1808="?","Sep",'OG Hospitalisation Details'!C1808)</f>
        <v>Nov</v>
      </c>
      <c r="E535" s="7">
        <v>19</v>
      </c>
      <c r="F535" s="13">
        <f t="shared" si="25"/>
        <v>29178</v>
      </c>
      <c r="G535" s="7">
        <v>2</v>
      </c>
      <c r="H535" s="16">
        <v>18767.740000000002</v>
      </c>
      <c r="I535" s="7" t="str" cm="1">
        <f t="array" ref="I535">INDEX({"tier - 1","tier - 2","tier - 3"},MATCH(MAX(COUNTIF('OG Hospitalisation Details'!G1808:G4150,{"tier - 1","tier - 2","tier - 3"})),COUNTIF('OG Hospitalisation Details'!G1808:G4150,{"tier - 1","tier - 2","tier - 3"}),0))</f>
        <v>tier - 2</v>
      </c>
      <c r="J535" s="7" t="str" cm="1">
        <f t="array" ref="J535">INDEX({"tier - 1","tier - 2","tier - 3"},MATCH(MAX(COUNTIF('OG Hospitalisation Details'!H1808:H4150,{"tier - 1","tier - 2","tier - 3"})),COUNTIF('OG Hospitalisation Details'!H1808:H4150,{"tier - 1","tier - 2","tier - 3"}),0))</f>
        <v>tier - 3</v>
      </c>
      <c r="K535" s="7" t="str">
        <f>IF('OG Hospitalisation Details'!I1808="?","Unknown",'OG Hospitalisation Details'!I1808)</f>
        <v>R1013</v>
      </c>
      <c r="L535" s="14">
        <f t="shared" si="26"/>
        <v>43</v>
      </c>
    </row>
    <row r="536" spans="1:12" x14ac:dyDescent="0.25">
      <c r="A536" s="7" t="s">
        <v>1838</v>
      </c>
      <c r="B536" s="7">
        <f t="shared" si="24"/>
        <v>533</v>
      </c>
      <c r="C536" s="7">
        <f>IF('OG Hospitalisation Details'!B1807="?",ROUND(AVERAGE('OG Hospitalisation Details'!$B$2:$B$2344),0),'OG Hospitalisation Details'!B1807)</f>
        <v>1992</v>
      </c>
      <c r="D536" s="7" t="str">
        <f>IF('OG Hospitalisation Details'!C1807="?","Sep",'OG Hospitalisation Details'!C1807)</f>
        <v>Dec</v>
      </c>
      <c r="E536" s="7">
        <v>27</v>
      </c>
      <c r="F536" s="13">
        <f t="shared" si="25"/>
        <v>33965</v>
      </c>
      <c r="G536" s="7">
        <v>3</v>
      </c>
      <c r="H536" s="16">
        <v>18765.88</v>
      </c>
      <c r="I536" s="7" t="str" cm="1">
        <f t="array" ref="I536">INDEX({"tier - 1","tier - 2","tier - 3"},MATCH(MAX(COUNTIF('OG Hospitalisation Details'!G1807:G4149,{"tier - 1","tier - 2","tier - 3"})),COUNTIF('OG Hospitalisation Details'!G1807:G4149,{"tier - 1","tier - 2","tier - 3"}),0))</f>
        <v>tier - 2</v>
      </c>
      <c r="J536" s="7" t="str" cm="1">
        <f t="array" ref="J536">INDEX({"tier - 1","tier - 2","tier - 3"},MATCH(MAX(COUNTIF('OG Hospitalisation Details'!H1807:H4149,{"tier - 1","tier - 2","tier - 3"})),COUNTIF('OG Hospitalisation Details'!H1807:H4149,{"tier - 1","tier - 2","tier - 3"}),0))</f>
        <v>tier - 3</v>
      </c>
      <c r="K536" s="7" t="str">
        <f>IF('OG Hospitalisation Details'!I1807="?","Unknown",'OG Hospitalisation Details'!I1807)</f>
        <v>R1012</v>
      </c>
      <c r="L536" s="14">
        <f t="shared" si="26"/>
        <v>30</v>
      </c>
    </row>
    <row r="537" spans="1:12" x14ac:dyDescent="0.25">
      <c r="A537" s="7" t="s">
        <v>1837</v>
      </c>
      <c r="B537" s="7">
        <f t="shared" si="24"/>
        <v>534</v>
      </c>
      <c r="C537" s="7">
        <f>IF('OG Hospitalisation Details'!B1806="?",ROUND(AVERAGE('OG Hospitalisation Details'!$B$2:$B$2344),0),'OG Hospitalisation Details'!B1806)</f>
        <v>1967</v>
      </c>
      <c r="D537" s="7" t="str">
        <f>IF('OG Hospitalisation Details'!C1806="?","Sep",'OG Hospitalisation Details'!C1806)</f>
        <v>Aug</v>
      </c>
      <c r="E537" s="7">
        <v>30</v>
      </c>
      <c r="F537" s="13">
        <f t="shared" si="25"/>
        <v>24714</v>
      </c>
      <c r="G537" s="7">
        <v>0</v>
      </c>
      <c r="H537" s="16">
        <v>18694.689999999999</v>
      </c>
      <c r="I537" s="7" t="str" cm="1">
        <f t="array" ref="I537">INDEX({"tier - 1","tier - 2","tier - 3"},MATCH(MAX(COUNTIF('OG Hospitalisation Details'!G1806:G4148,{"tier - 1","tier - 2","tier - 3"})),COUNTIF('OG Hospitalisation Details'!G1806:G4148,{"tier - 1","tier - 2","tier - 3"}),0))</f>
        <v>tier - 2</v>
      </c>
      <c r="J537" s="7" t="str" cm="1">
        <f t="array" ref="J537">INDEX({"tier - 1","tier - 2","tier - 3"},MATCH(MAX(COUNTIF('OG Hospitalisation Details'!H1806:H4148,{"tier - 1","tier - 2","tier - 3"})),COUNTIF('OG Hospitalisation Details'!H1806:H4148,{"tier - 1","tier - 2","tier - 3"}),0))</f>
        <v>tier - 3</v>
      </c>
      <c r="K537" s="7" t="str">
        <f>IF('OG Hospitalisation Details'!I1806="?","Unknown",'OG Hospitalisation Details'!I1806)</f>
        <v>R1023</v>
      </c>
      <c r="L537" s="14">
        <f t="shared" si="26"/>
        <v>55</v>
      </c>
    </row>
    <row r="538" spans="1:12" x14ac:dyDescent="0.25">
      <c r="A538" s="7" t="s">
        <v>1836</v>
      </c>
      <c r="B538" s="7">
        <f t="shared" si="24"/>
        <v>535</v>
      </c>
      <c r="C538" s="7">
        <f>IF('OG Hospitalisation Details'!B1805="?",ROUND(AVERAGE('OG Hospitalisation Details'!$B$2:$B$2344),0),'OG Hospitalisation Details'!B1805)</f>
        <v>1970</v>
      </c>
      <c r="D538" s="7" t="str">
        <f>IF('OG Hospitalisation Details'!C1805="?","Sep",'OG Hospitalisation Details'!C1805)</f>
        <v>Oct</v>
      </c>
      <c r="E538" s="7">
        <v>17</v>
      </c>
      <c r="F538" s="13">
        <f t="shared" si="25"/>
        <v>25858</v>
      </c>
      <c r="G538" s="7">
        <v>0</v>
      </c>
      <c r="H538" s="16">
        <v>18682.740000000002</v>
      </c>
      <c r="I538" s="7" t="str" cm="1">
        <f t="array" ref="I538">INDEX({"tier - 1","tier - 2","tier - 3"},MATCH(MAX(COUNTIF('OG Hospitalisation Details'!G1805:G4147,{"tier - 1","tier - 2","tier - 3"})),COUNTIF('OG Hospitalisation Details'!G1805:G4147,{"tier - 1","tier - 2","tier - 3"}),0))</f>
        <v>tier - 2</v>
      </c>
      <c r="J538" s="7" t="str" cm="1">
        <f t="array" ref="J538">INDEX({"tier - 1","tier - 2","tier - 3"},MATCH(MAX(COUNTIF('OG Hospitalisation Details'!H1805:H4147,{"tier - 1","tier - 2","tier - 3"})),COUNTIF('OG Hospitalisation Details'!H1805:H4147,{"tier - 1","tier - 2","tier - 3"}),0))</f>
        <v>tier - 3</v>
      </c>
      <c r="K538" s="7" t="str">
        <f>IF('OG Hospitalisation Details'!I1805="?","Unknown",'OG Hospitalisation Details'!I1805)</f>
        <v>R1012</v>
      </c>
      <c r="L538" s="14">
        <f t="shared" si="26"/>
        <v>52</v>
      </c>
    </row>
    <row r="539" spans="1:12" x14ac:dyDescent="0.25">
      <c r="A539" s="7" t="s">
        <v>1835</v>
      </c>
      <c r="B539" s="7">
        <f t="shared" si="24"/>
        <v>536</v>
      </c>
      <c r="C539" s="7">
        <f>IF('OG Hospitalisation Details'!B1804="?",ROUND(AVERAGE('OG Hospitalisation Details'!$B$2:$B$2344),0),'OG Hospitalisation Details'!B1804)</f>
        <v>1998</v>
      </c>
      <c r="D539" s="7" t="str">
        <f>IF('OG Hospitalisation Details'!C1804="?","Sep",'OG Hospitalisation Details'!C1804)</f>
        <v>Sep</v>
      </c>
      <c r="E539" s="7">
        <v>23</v>
      </c>
      <c r="F539" s="13">
        <f t="shared" si="25"/>
        <v>36061</v>
      </c>
      <c r="G539" s="7">
        <v>0</v>
      </c>
      <c r="H539" s="16">
        <v>18648.419999999998</v>
      </c>
      <c r="I539" s="7" t="str" cm="1">
        <f t="array" ref="I539">INDEX({"tier - 1","tier - 2","tier - 3"},MATCH(MAX(COUNTIF('OG Hospitalisation Details'!G1804:G4146,{"tier - 1","tier - 2","tier - 3"})),COUNTIF('OG Hospitalisation Details'!G1804:G4146,{"tier - 1","tier - 2","tier - 3"}),0))</f>
        <v>tier - 2</v>
      </c>
      <c r="J539" s="7" t="str" cm="1">
        <f t="array" ref="J539">INDEX({"tier - 1","tier - 2","tier - 3"},MATCH(MAX(COUNTIF('OG Hospitalisation Details'!H1804:H4146,{"tier - 1","tier - 2","tier - 3"})),COUNTIF('OG Hospitalisation Details'!H1804:H4146,{"tier - 1","tier - 2","tier - 3"}),0))</f>
        <v>tier - 3</v>
      </c>
      <c r="K539" s="7" t="str">
        <f>IF('OG Hospitalisation Details'!I1804="?","Unknown",'OG Hospitalisation Details'!I1804)</f>
        <v>R1019</v>
      </c>
      <c r="L539" s="14">
        <f t="shared" si="26"/>
        <v>24</v>
      </c>
    </row>
    <row r="540" spans="1:12" x14ac:dyDescent="0.25">
      <c r="A540" s="7" t="s">
        <v>1834</v>
      </c>
      <c r="B540" s="7">
        <f t="shared" si="24"/>
        <v>537</v>
      </c>
      <c r="C540" s="7">
        <f>IF('OG Hospitalisation Details'!B1803="?",ROUND(AVERAGE('OG Hospitalisation Details'!$B$2:$B$2344),0),'OG Hospitalisation Details'!B1803)</f>
        <v>1986</v>
      </c>
      <c r="D540" s="7" t="str">
        <f>IF('OG Hospitalisation Details'!C1803="?","Sep",'OG Hospitalisation Details'!C1803)</f>
        <v>Aug</v>
      </c>
      <c r="E540" s="7">
        <v>12</v>
      </c>
      <c r="F540" s="13">
        <f t="shared" si="25"/>
        <v>31636</v>
      </c>
      <c r="G540" s="7">
        <v>2</v>
      </c>
      <c r="H540" s="16">
        <v>18608.259999999998</v>
      </c>
      <c r="I540" s="7" t="str" cm="1">
        <f t="array" ref="I540">INDEX({"tier - 1","tier - 2","tier - 3"},MATCH(MAX(COUNTIF('OG Hospitalisation Details'!G1803:G4145,{"tier - 1","tier - 2","tier - 3"})),COUNTIF('OG Hospitalisation Details'!G1803:G4145,{"tier - 1","tier - 2","tier - 3"}),0))</f>
        <v>tier - 2</v>
      </c>
      <c r="J540" s="7" t="str" cm="1">
        <f t="array" ref="J540">INDEX({"tier - 1","tier - 2","tier - 3"},MATCH(MAX(COUNTIF('OG Hospitalisation Details'!H1803:H4145,{"tier - 1","tier - 2","tier - 3"})),COUNTIF('OG Hospitalisation Details'!H1803:H4145,{"tier - 1","tier - 2","tier - 3"}),0))</f>
        <v>tier - 3</v>
      </c>
      <c r="K540" s="7" t="str">
        <f>IF('OG Hospitalisation Details'!I1803="?","Unknown",'OG Hospitalisation Details'!I1803)</f>
        <v>R1011</v>
      </c>
      <c r="L540" s="14">
        <f t="shared" si="26"/>
        <v>36</v>
      </c>
    </row>
    <row r="541" spans="1:12" x14ac:dyDescent="0.25">
      <c r="A541" s="7" t="s">
        <v>1833</v>
      </c>
      <c r="B541" s="7">
        <f t="shared" si="24"/>
        <v>538</v>
      </c>
      <c r="C541" s="7">
        <f>IF('OG Hospitalisation Details'!B1802="?",ROUND(AVERAGE('OG Hospitalisation Details'!$B$2:$B$2344),0),'OG Hospitalisation Details'!B1802)</f>
        <v>1964</v>
      </c>
      <c r="D541" s="7" t="str">
        <f>IF('OG Hospitalisation Details'!C1802="?","Sep",'OG Hospitalisation Details'!C1802)</f>
        <v>Sep</v>
      </c>
      <c r="E541" s="7">
        <v>26</v>
      </c>
      <c r="F541" s="13">
        <f t="shared" si="25"/>
        <v>23646</v>
      </c>
      <c r="G541" s="7">
        <v>0</v>
      </c>
      <c r="H541" s="16">
        <v>18443.11</v>
      </c>
      <c r="I541" s="7" t="str" cm="1">
        <f t="array" ref="I541">INDEX({"tier - 1","tier - 2","tier - 3"},MATCH(MAX(COUNTIF('OG Hospitalisation Details'!G1802:G4144,{"tier - 1","tier - 2","tier - 3"})),COUNTIF('OG Hospitalisation Details'!G1802:G4144,{"tier - 1","tier - 2","tier - 3"}),0))</f>
        <v>tier - 2</v>
      </c>
      <c r="J541" s="7" t="str" cm="1">
        <f t="array" ref="J541">INDEX({"tier - 1","tier - 2","tier - 3"},MATCH(MAX(COUNTIF('OG Hospitalisation Details'!H1802:H4144,{"tier - 1","tier - 2","tier - 3"})),COUNTIF('OG Hospitalisation Details'!H1802:H4144,{"tier - 1","tier - 2","tier - 3"}),0))</f>
        <v>tier - 3</v>
      </c>
      <c r="K541" s="7" t="str">
        <f>IF('OG Hospitalisation Details'!I1802="?","Unknown",'OG Hospitalisation Details'!I1802)</f>
        <v>R1012</v>
      </c>
      <c r="L541" s="14">
        <f t="shared" si="26"/>
        <v>58</v>
      </c>
    </row>
    <row r="542" spans="1:12" x14ac:dyDescent="0.25">
      <c r="A542" s="7" t="s">
        <v>1832</v>
      </c>
      <c r="B542" s="7">
        <f t="shared" si="24"/>
        <v>539</v>
      </c>
      <c r="C542" s="7">
        <f>IF('OG Hospitalisation Details'!B1801="?",ROUND(AVERAGE('OG Hospitalisation Details'!$B$2:$B$2344),0),'OG Hospitalisation Details'!B1801)</f>
        <v>1999</v>
      </c>
      <c r="D542" s="7" t="str">
        <f>IF('OG Hospitalisation Details'!C1801="?","Sep",'OG Hospitalisation Details'!C1801)</f>
        <v>Dec</v>
      </c>
      <c r="E542" s="7">
        <v>15</v>
      </c>
      <c r="F542" s="13">
        <f t="shared" si="25"/>
        <v>36509</v>
      </c>
      <c r="G542" s="7">
        <v>1</v>
      </c>
      <c r="H542" s="16">
        <v>18328.240000000002</v>
      </c>
      <c r="I542" s="7" t="str" cm="1">
        <f t="array" ref="I542">INDEX({"tier - 1","tier - 2","tier - 3"},MATCH(MAX(COUNTIF('OG Hospitalisation Details'!G1801:G4143,{"tier - 1","tier - 2","tier - 3"})),COUNTIF('OG Hospitalisation Details'!G1801:G4143,{"tier - 1","tier - 2","tier - 3"}),0))</f>
        <v>tier - 2</v>
      </c>
      <c r="J542" s="7" t="str" cm="1">
        <f t="array" ref="J542">INDEX({"tier - 1","tier - 2","tier - 3"},MATCH(MAX(COUNTIF('OG Hospitalisation Details'!H1801:H4143,{"tier - 1","tier - 2","tier - 3"})),COUNTIF('OG Hospitalisation Details'!H1801:H4143,{"tier - 1","tier - 2","tier - 3"}),0))</f>
        <v>tier - 3</v>
      </c>
      <c r="K542" s="7" t="str">
        <f>IF('OG Hospitalisation Details'!I1801="?","Unknown",'OG Hospitalisation Details'!I1801)</f>
        <v>R1013</v>
      </c>
      <c r="L542" s="14">
        <f t="shared" si="26"/>
        <v>23</v>
      </c>
    </row>
    <row r="543" spans="1:12" x14ac:dyDescent="0.25">
      <c r="A543" s="7" t="s">
        <v>1831</v>
      </c>
      <c r="B543" s="7">
        <f t="shared" si="24"/>
        <v>540</v>
      </c>
      <c r="C543" s="7">
        <f>IF('OG Hospitalisation Details'!B1800="?",ROUND(AVERAGE('OG Hospitalisation Details'!$B$2:$B$2344),0),'OG Hospitalisation Details'!B1800)</f>
        <v>1995</v>
      </c>
      <c r="D543" s="7" t="str">
        <f>IF('OG Hospitalisation Details'!C1800="?","Sep",'OG Hospitalisation Details'!C1800)</f>
        <v>Jul</v>
      </c>
      <c r="E543" s="7">
        <v>4</v>
      </c>
      <c r="F543" s="13">
        <f t="shared" si="25"/>
        <v>34884</v>
      </c>
      <c r="G543" s="7">
        <v>0</v>
      </c>
      <c r="H543" s="16">
        <v>18310.740000000002</v>
      </c>
      <c r="I543" s="7" t="str" cm="1">
        <f t="array" ref="I543">INDEX({"tier - 1","tier - 2","tier - 3"},MATCH(MAX(COUNTIF('OG Hospitalisation Details'!G1800:G4142,{"tier - 1","tier - 2","tier - 3"})),COUNTIF('OG Hospitalisation Details'!G1800:G4142,{"tier - 1","tier - 2","tier - 3"}),0))</f>
        <v>tier - 2</v>
      </c>
      <c r="J543" s="7" t="str" cm="1">
        <f t="array" ref="J543">INDEX({"tier - 1","tier - 2","tier - 3"},MATCH(MAX(COUNTIF('OG Hospitalisation Details'!H1800:H4142,{"tier - 1","tier - 2","tier - 3"})),COUNTIF('OG Hospitalisation Details'!H1800:H4142,{"tier - 1","tier - 2","tier - 3"}),0))</f>
        <v>tier - 3</v>
      </c>
      <c r="K543" s="7" t="str">
        <f>IF('OG Hospitalisation Details'!I1800="?","Unknown",'OG Hospitalisation Details'!I1800)</f>
        <v>R1012</v>
      </c>
      <c r="L543" s="14">
        <f t="shared" si="26"/>
        <v>27</v>
      </c>
    </row>
    <row r="544" spans="1:12" x14ac:dyDescent="0.25">
      <c r="A544" s="7" t="s">
        <v>1830</v>
      </c>
      <c r="B544" s="7">
        <f t="shared" si="24"/>
        <v>541</v>
      </c>
      <c r="C544" s="7">
        <f>IF('OG Hospitalisation Details'!B1799="?",ROUND(AVERAGE('OG Hospitalisation Details'!$B$2:$B$2344),0),'OG Hospitalisation Details'!B1799)</f>
        <v>1992</v>
      </c>
      <c r="D544" s="7" t="str">
        <f>IF('OG Hospitalisation Details'!C1799="?","Sep",'OG Hospitalisation Details'!C1799)</f>
        <v>Dec</v>
      </c>
      <c r="E544" s="7">
        <v>25</v>
      </c>
      <c r="F544" s="13">
        <f t="shared" si="25"/>
        <v>33963</v>
      </c>
      <c r="G544" s="7">
        <v>3</v>
      </c>
      <c r="H544" s="16">
        <v>18259.22</v>
      </c>
      <c r="I544" s="7" t="str" cm="1">
        <f t="array" ref="I544">INDEX({"tier - 1","tier - 2","tier - 3"},MATCH(MAX(COUNTIF('OG Hospitalisation Details'!G1799:G4141,{"tier - 1","tier - 2","tier - 3"})),COUNTIF('OG Hospitalisation Details'!G1799:G4141,{"tier - 1","tier - 2","tier - 3"}),0))</f>
        <v>tier - 2</v>
      </c>
      <c r="J544" s="7" t="str" cm="1">
        <f t="array" ref="J544">INDEX({"tier - 1","tier - 2","tier - 3"},MATCH(MAX(COUNTIF('OG Hospitalisation Details'!H1799:H4141,{"tier - 1","tier - 2","tier - 3"})),COUNTIF('OG Hospitalisation Details'!H1799:H4141,{"tier - 1","tier - 2","tier - 3"}),0))</f>
        <v>tier - 3</v>
      </c>
      <c r="K544" s="7" t="str">
        <f>IF('OG Hospitalisation Details'!I1799="?","Unknown",'OG Hospitalisation Details'!I1799)</f>
        <v>R1011</v>
      </c>
      <c r="L544" s="14">
        <f t="shared" si="26"/>
        <v>30</v>
      </c>
    </row>
    <row r="545" spans="1:12" x14ac:dyDescent="0.25">
      <c r="A545" s="7" t="s">
        <v>1829</v>
      </c>
      <c r="B545" s="7">
        <f t="shared" si="24"/>
        <v>542</v>
      </c>
      <c r="C545" s="7">
        <f>IF('OG Hospitalisation Details'!B1798="?",ROUND(AVERAGE('OG Hospitalisation Details'!$B$2:$B$2344),0),'OG Hospitalisation Details'!B1798)</f>
        <v>1995</v>
      </c>
      <c r="D545" s="7" t="str">
        <f>IF('OG Hospitalisation Details'!C1798="?","Sep",'OG Hospitalisation Details'!C1798)</f>
        <v>Aug</v>
      </c>
      <c r="E545" s="7">
        <v>3</v>
      </c>
      <c r="F545" s="13">
        <f t="shared" si="25"/>
        <v>34914</v>
      </c>
      <c r="G545" s="7">
        <v>0</v>
      </c>
      <c r="H545" s="16">
        <v>18246.5</v>
      </c>
      <c r="I545" s="7" t="str" cm="1">
        <f t="array" ref="I545">INDEX({"tier - 1","tier - 2","tier - 3"},MATCH(MAX(COUNTIF('OG Hospitalisation Details'!G1798:G4140,{"tier - 1","tier - 2","tier - 3"})),COUNTIF('OG Hospitalisation Details'!G1798:G4140,{"tier - 1","tier - 2","tier - 3"}),0))</f>
        <v>tier - 2</v>
      </c>
      <c r="J545" s="7" t="str" cm="1">
        <f t="array" ref="J545">INDEX({"tier - 1","tier - 2","tier - 3"},MATCH(MAX(COUNTIF('OG Hospitalisation Details'!H1798:H4140,{"tier - 1","tier - 2","tier - 3"})),COUNTIF('OG Hospitalisation Details'!H1798:H4140,{"tier - 1","tier - 2","tier - 3"}),0))</f>
        <v>tier - 3</v>
      </c>
      <c r="K545" s="7" t="str">
        <f>IF('OG Hospitalisation Details'!I1798="?","Unknown",'OG Hospitalisation Details'!I1798)</f>
        <v>R1013</v>
      </c>
      <c r="L545" s="14">
        <f t="shared" si="26"/>
        <v>27</v>
      </c>
    </row>
    <row r="546" spans="1:12" x14ac:dyDescent="0.25">
      <c r="A546" s="7" t="s">
        <v>1828</v>
      </c>
      <c r="B546" s="7">
        <f t="shared" si="24"/>
        <v>543</v>
      </c>
      <c r="C546" s="7">
        <f>IF('OG Hospitalisation Details'!B1797="?",ROUND(AVERAGE('OG Hospitalisation Details'!$B$2:$B$2344),0),'OG Hospitalisation Details'!B1797)</f>
        <v>2004</v>
      </c>
      <c r="D546" s="7" t="str">
        <f>IF('OG Hospitalisation Details'!C1797="?","Sep",'OG Hospitalisation Details'!C1797)</f>
        <v>Sep</v>
      </c>
      <c r="E546" s="7">
        <v>10</v>
      </c>
      <c r="F546" s="13">
        <f t="shared" si="25"/>
        <v>38240</v>
      </c>
      <c r="G546" s="7">
        <v>3</v>
      </c>
      <c r="H546" s="16">
        <v>18223.45</v>
      </c>
      <c r="I546" s="7" t="str" cm="1">
        <f t="array" ref="I546">INDEX({"tier - 1","tier - 2","tier - 3"},MATCH(MAX(COUNTIF('OG Hospitalisation Details'!G1797:G4139,{"tier - 1","tier - 2","tier - 3"})),COUNTIF('OG Hospitalisation Details'!G1797:G4139,{"tier - 1","tier - 2","tier - 3"}),0))</f>
        <v>tier - 2</v>
      </c>
      <c r="J546" s="7" t="str" cm="1">
        <f t="array" ref="J546">INDEX({"tier - 1","tier - 2","tier - 3"},MATCH(MAX(COUNTIF('OG Hospitalisation Details'!H1797:H4139,{"tier - 1","tier - 2","tier - 3"})),COUNTIF('OG Hospitalisation Details'!H1797:H4139,{"tier - 1","tier - 2","tier - 3"}),0))</f>
        <v>tier - 3</v>
      </c>
      <c r="K546" s="7" t="str">
        <f>IF('OG Hospitalisation Details'!I1797="?","Unknown",'OG Hospitalisation Details'!I1797)</f>
        <v>R1013</v>
      </c>
      <c r="L546" s="14">
        <f t="shared" si="26"/>
        <v>18</v>
      </c>
    </row>
    <row r="547" spans="1:12" x14ac:dyDescent="0.25">
      <c r="A547" s="7" t="s">
        <v>1827</v>
      </c>
      <c r="B547" s="7">
        <f t="shared" si="24"/>
        <v>544</v>
      </c>
      <c r="C547" s="7">
        <f>IF('OG Hospitalisation Details'!B1796="?",ROUND(AVERAGE('OG Hospitalisation Details'!$B$2:$B$2344),0),'OG Hospitalisation Details'!B1796)</f>
        <v>1997</v>
      </c>
      <c r="D547" s="7" t="str">
        <f>IF('OG Hospitalisation Details'!C1796="?","Sep",'OG Hospitalisation Details'!C1796)</f>
        <v>Jun</v>
      </c>
      <c r="E547" s="7">
        <v>15</v>
      </c>
      <c r="F547" s="13">
        <f t="shared" si="25"/>
        <v>35596</v>
      </c>
      <c r="G547" s="7">
        <v>1</v>
      </c>
      <c r="H547" s="16">
        <v>18218.16</v>
      </c>
      <c r="I547" s="7" t="str" cm="1">
        <f t="array" ref="I547">INDEX({"tier - 1","tier - 2","tier - 3"},MATCH(MAX(COUNTIF('OG Hospitalisation Details'!G1796:G4138,{"tier - 1","tier - 2","tier - 3"})),COUNTIF('OG Hospitalisation Details'!G1796:G4138,{"tier - 1","tier - 2","tier - 3"}),0))</f>
        <v>tier - 2</v>
      </c>
      <c r="J547" s="7" t="str" cm="1">
        <f t="array" ref="J547">INDEX({"tier - 1","tier - 2","tier - 3"},MATCH(MAX(COUNTIF('OG Hospitalisation Details'!H1796:H4138,{"tier - 1","tier - 2","tier - 3"})),COUNTIF('OG Hospitalisation Details'!H1796:H4138,{"tier - 1","tier - 2","tier - 3"}),0))</f>
        <v>tier - 3</v>
      </c>
      <c r="K547" s="7" t="str">
        <f>IF('OG Hospitalisation Details'!I1796="?","Unknown",'OG Hospitalisation Details'!I1796)</f>
        <v>R1013</v>
      </c>
      <c r="L547" s="14">
        <f t="shared" si="26"/>
        <v>25</v>
      </c>
    </row>
    <row r="548" spans="1:12" x14ac:dyDescent="0.25">
      <c r="A548" s="7" t="s">
        <v>1826</v>
      </c>
      <c r="B548" s="7">
        <f t="shared" si="24"/>
        <v>545</v>
      </c>
      <c r="C548" s="7">
        <f>IF('OG Hospitalisation Details'!B1795="?",ROUND(AVERAGE('OG Hospitalisation Details'!$B$2:$B$2344),0),'OG Hospitalisation Details'!B1795)</f>
        <v>1963</v>
      </c>
      <c r="D548" s="7" t="str">
        <f>IF('OG Hospitalisation Details'!C1795="?","Sep",'OG Hospitalisation Details'!C1795)</f>
        <v>Jul</v>
      </c>
      <c r="E548" s="7">
        <v>4</v>
      </c>
      <c r="F548" s="13">
        <f t="shared" si="25"/>
        <v>23196</v>
      </c>
      <c r="G548" s="7">
        <v>0</v>
      </c>
      <c r="H548" s="16">
        <v>18208.34</v>
      </c>
      <c r="I548" s="7" t="str" cm="1">
        <f t="array" ref="I548">INDEX({"tier - 1","tier - 2","tier - 3"},MATCH(MAX(COUNTIF('OG Hospitalisation Details'!G1795:G4137,{"tier - 1","tier - 2","tier - 3"})),COUNTIF('OG Hospitalisation Details'!G1795:G4137,{"tier - 1","tier - 2","tier - 3"}),0))</f>
        <v>tier - 2</v>
      </c>
      <c r="J548" s="7" t="str" cm="1">
        <f t="array" ref="J548">INDEX({"tier - 1","tier - 2","tier - 3"},MATCH(MAX(COUNTIF('OG Hospitalisation Details'!H1795:H4137,{"tier - 1","tier - 2","tier - 3"})),COUNTIF('OG Hospitalisation Details'!H1795:H4137,{"tier - 1","tier - 2","tier - 3"}),0))</f>
        <v>tier - 3</v>
      </c>
      <c r="K548" s="7" t="str">
        <f>IF('OG Hospitalisation Details'!I1795="?","Unknown",'OG Hospitalisation Details'!I1795)</f>
        <v>R1026</v>
      </c>
      <c r="L548" s="14">
        <f t="shared" si="26"/>
        <v>59</v>
      </c>
    </row>
    <row r="549" spans="1:12" x14ac:dyDescent="0.25">
      <c r="A549" s="7" t="s">
        <v>1825</v>
      </c>
      <c r="B549" s="7">
        <f t="shared" si="24"/>
        <v>546</v>
      </c>
      <c r="C549" s="7">
        <f>IF('OG Hospitalisation Details'!B1794="?",ROUND(AVERAGE('OG Hospitalisation Details'!$B$2:$B$2344),0),'OG Hospitalisation Details'!B1794)</f>
        <v>1993</v>
      </c>
      <c r="D549" s="7" t="str">
        <f>IF('OG Hospitalisation Details'!C1794="?","Sep",'OG Hospitalisation Details'!C1794)</f>
        <v>Jul</v>
      </c>
      <c r="E549" s="7">
        <v>12</v>
      </c>
      <c r="F549" s="13">
        <f t="shared" si="25"/>
        <v>34162</v>
      </c>
      <c r="G549" s="7">
        <v>2</v>
      </c>
      <c r="H549" s="16">
        <v>18157.88</v>
      </c>
      <c r="I549" s="7" t="str" cm="1">
        <f t="array" ref="I549">INDEX({"tier - 1","tier - 2","tier - 3"},MATCH(MAX(COUNTIF('OG Hospitalisation Details'!G1794:G4136,{"tier - 1","tier - 2","tier - 3"})),COUNTIF('OG Hospitalisation Details'!G1794:G4136,{"tier - 1","tier - 2","tier - 3"}),0))</f>
        <v>tier - 2</v>
      </c>
      <c r="J549" s="7" t="str" cm="1">
        <f t="array" ref="J549">INDEX({"tier - 1","tier - 2","tier - 3"},MATCH(MAX(COUNTIF('OG Hospitalisation Details'!H1794:H4136,{"tier - 1","tier - 2","tier - 3"})),COUNTIF('OG Hospitalisation Details'!H1794:H4136,{"tier - 1","tier - 2","tier - 3"}),0))</f>
        <v>tier - 3</v>
      </c>
      <c r="K549" s="7" t="str">
        <f>IF('OG Hospitalisation Details'!I1794="?","Unknown",'OG Hospitalisation Details'!I1794)</f>
        <v>R1012</v>
      </c>
      <c r="L549" s="14">
        <f t="shared" si="26"/>
        <v>29</v>
      </c>
    </row>
    <row r="550" spans="1:12" x14ac:dyDescent="0.25">
      <c r="A550" s="7" t="s">
        <v>1824</v>
      </c>
      <c r="B550" s="7">
        <f t="shared" si="24"/>
        <v>547</v>
      </c>
      <c r="C550" s="7">
        <f>IF('OG Hospitalisation Details'!B1793="?",ROUND(AVERAGE('OG Hospitalisation Details'!$B$2:$B$2344),0),'OG Hospitalisation Details'!B1793)</f>
        <v>1999</v>
      </c>
      <c r="D550" s="7" t="str">
        <f>IF('OG Hospitalisation Details'!C1793="?","Sep",'OG Hospitalisation Details'!C1793)</f>
        <v>Oct</v>
      </c>
      <c r="E550" s="7">
        <v>24</v>
      </c>
      <c r="F550" s="13">
        <f t="shared" si="25"/>
        <v>36457</v>
      </c>
      <c r="G550" s="7">
        <v>0</v>
      </c>
      <c r="H550" s="16">
        <v>18033.97</v>
      </c>
      <c r="I550" s="7" t="str" cm="1">
        <f t="array" ref="I550">INDEX({"tier - 1","tier - 2","tier - 3"},MATCH(MAX(COUNTIF('OG Hospitalisation Details'!G1793:G4135,{"tier - 1","tier - 2","tier - 3"})),COUNTIF('OG Hospitalisation Details'!G1793:G4135,{"tier - 1","tier - 2","tier - 3"}),0))</f>
        <v>tier - 2</v>
      </c>
      <c r="J550" s="7" t="str" cm="1">
        <f t="array" ref="J550">INDEX({"tier - 1","tier - 2","tier - 3"},MATCH(MAX(COUNTIF('OG Hospitalisation Details'!H1793:H4135,{"tier - 1","tier - 2","tier - 3"})),COUNTIF('OG Hospitalisation Details'!H1793:H4135,{"tier - 1","tier - 2","tier - 3"}),0))</f>
        <v>tier - 3</v>
      </c>
      <c r="K550" s="7" t="str">
        <f>IF('OG Hospitalisation Details'!I1793="?","Unknown",'OG Hospitalisation Details'!I1793)</f>
        <v>R1012</v>
      </c>
      <c r="L550" s="14">
        <f t="shared" si="26"/>
        <v>23</v>
      </c>
    </row>
    <row r="551" spans="1:12" x14ac:dyDescent="0.25">
      <c r="A551" s="7" t="s">
        <v>1823</v>
      </c>
      <c r="B551" s="7">
        <f t="shared" si="24"/>
        <v>548</v>
      </c>
      <c r="C551" s="7">
        <f>IF('OG Hospitalisation Details'!B1792="?",ROUND(AVERAGE('OG Hospitalisation Details'!$B$2:$B$2344),0),'OG Hospitalisation Details'!B1792)</f>
        <v>1965</v>
      </c>
      <c r="D551" s="7" t="str">
        <f>IF('OG Hospitalisation Details'!C1792="?","Sep",'OG Hospitalisation Details'!C1792)</f>
        <v>Oct</v>
      </c>
      <c r="E551" s="7">
        <v>17</v>
      </c>
      <c r="F551" s="13">
        <f t="shared" si="25"/>
        <v>24032</v>
      </c>
      <c r="G551" s="7">
        <v>0</v>
      </c>
      <c r="H551" s="16">
        <v>18031.189999999999</v>
      </c>
      <c r="I551" s="7" t="str" cm="1">
        <f t="array" ref="I551">INDEX({"tier - 1","tier - 2","tier - 3"},MATCH(MAX(COUNTIF('OG Hospitalisation Details'!G1792:G4134,{"tier - 1","tier - 2","tier - 3"})),COUNTIF('OG Hospitalisation Details'!G1792:G4134,{"tier - 1","tier - 2","tier - 3"}),0))</f>
        <v>tier - 1</v>
      </c>
      <c r="J551" s="7" t="str" cm="1">
        <f t="array" ref="J551">INDEX({"tier - 1","tier - 2","tier - 3"},MATCH(MAX(COUNTIF('OG Hospitalisation Details'!H1792:H4134,{"tier - 1","tier - 2","tier - 3"})),COUNTIF('OG Hospitalisation Details'!H1792:H4134,{"tier - 1","tier - 2","tier - 3"}),0))</f>
        <v>tier - 3</v>
      </c>
      <c r="K551" s="7" t="str">
        <f>IF('OG Hospitalisation Details'!I1792="?","Unknown",'OG Hospitalisation Details'!I1792)</f>
        <v>R1012</v>
      </c>
      <c r="L551" s="14">
        <f t="shared" si="26"/>
        <v>57</v>
      </c>
    </row>
    <row r="552" spans="1:12" x14ac:dyDescent="0.25">
      <c r="A552" s="7" t="s">
        <v>1822</v>
      </c>
      <c r="B552" s="7">
        <f t="shared" si="24"/>
        <v>549</v>
      </c>
      <c r="C552" s="7">
        <f>IF('OG Hospitalisation Details'!B1791="?",ROUND(AVERAGE('OG Hospitalisation Details'!$B$2:$B$2344),0),'OG Hospitalisation Details'!B1791)</f>
        <v>1975</v>
      </c>
      <c r="D552" s="7" t="str">
        <f>IF('OG Hospitalisation Details'!C1791="?","Sep",'OG Hospitalisation Details'!C1791)</f>
        <v>Jun</v>
      </c>
      <c r="E552" s="7">
        <v>27</v>
      </c>
      <c r="F552" s="13">
        <f t="shared" si="25"/>
        <v>27572</v>
      </c>
      <c r="G552" s="7">
        <v>1</v>
      </c>
      <c r="H552" s="16">
        <v>18031.16</v>
      </c>
      <c r="I552" s="7" t="str" cm="1">
        <f t="array" ref="I552">INDEX({"tier - 1","tier - 2","tier - 3"},MATCH(MAX(COUNTIF('OG Hospitalisation Details'!G1791:G4133,{"tier - 1","tier - 2","tier - 3"})),COUNTIF('OG Hospitalisation Details'!G1791:G4133,{"tier - 1","tier - 2","tier - 3"}),0))</f>
        <v>tier - 1</v>
      </c>
      <c r="J552" s="7" t="str" cm="1">
        <f t="array" ref="J552">INDEX({"tier - 1","tier - 2","tier - 3"},MATCH(MAX(COUNTIF('OG Hospitalisation Details'!H1791:H4133,{"tier - 1","tier - 2","tier - 3"})),COUNTIF('OG Hospitalisation Details'!H1791:H4133,{"tier - 1","tier - 2","tier - 3"}),0))</f>
        <v>tier - 3</v>
      </c>
      <c r="K552" s="7" t="str">
        <f>IF('OG Hospitalisation Details'!I1791="?","Unknown",'OG Hospitalisation Details'!I1791)</f>
        <v>R1023</v>
      </c>
      <c r="L552" s="14">
        <f t="shared" si="26"/>
        <v>47</v>
      </c>
    </row>
    <row r="553" spans="1:12" x14ac:dyDescent="0.25">
      <c r="A553" s="7" t="s">
        <v>1821</v>
      </c>
      <c r="B553" s="7">
        <f t="shared" ref="B553:B616" si="27">VALUE(SUBSTITUTE(A553,"Id",""))</f>
        <v>550</v>
      </c>
      <c r="C553" s="7">
        <f>IF('OG Hospitalisation Details'!B1790="?",ROUND(AVERAGE('OG Hospitalisation Details'!$B$2:$B$2344),0),'OG Hospitalisation Details'!B1790)</f>
        <v>2001</v>
      </c>
      <c r="D553" s="7" t="str">
        <f>IF('OG Hospitalisation Details'!C1790="?","Sep",'OG Hospitalisation Details'!C1790)</f>
        <v>Sep</v>
      </c>
      <c r="E553" s="7">
        <v>28</v>
      </c>
      <c r="F553" s="13">
        <f t="shared" si="25"/>
        <v>37162</v>
      </c>
      <c r="G553" s="7">
        <v>4</v>
      </c>
      <c r="H553" s="16">
        <v>17942.11</v>
      </c>
      <c r="I553" s="7" t="str" cm="1">
        <f t="array" ref="I553">INDEX({"tier - 1","tier - 2","tier - 3"},MATCH(MAX(COUNTIF('OG Hospitalisation Details'!G1790:G4132,{"tier - 1","tier - 2","tier - 3"})),COUNTIF('OG Hospitalisation Details'!G1790:G4132,{"tier - 1","tier - 2","tier - 3"}),0))</f>
        <v>tier - 1</v>
      </c>
      <c r="J553" s="7" t="str" cm="1">
        <f t="array" ref="J553">INDEX({"tier - 1","tier - 2","tier - 3"},MATCH(MAX(COUNTIF('OG Hospitalisation Details'!H1790:H4132,{"tier - 1","tier - 2","tier - 3"})),COUNTIF('OG Hospitalisation Details'!H1790:H4132,{"tier - 1","tier - 2","tier - 3"}),0))</f>
        <v>tier - 3</v>
      </c>
      <c r="K553" s="7" t="str">
        <f>IF('OG Hospitalisation Details'!I1790="?","Unknown",'OG Hospitalisation Details'!I1790)</f>
        <v>R1011</v>
      </c>
      <c r="L553" s="14">
        <f t="shared" si="26"/>
        <v>21</v>
      </c>
    </row>
    <row r="554" spans="1:12" x14ac:dyDescent="0.25">
      <c r="A554" s="7" t="s">
        <v>1820</v>
      </c>
      <c r="B554" s="7">
        <f t="shared" si="27"/>
        <v>551</v>
      </c>
      <c r="C554" s="7">
        <f>IF('OG Hospitalisation Details'!B1789="?",ROUND(AVERAGE('OG Hospitalisation Details'!$B$2:$B$2344),0),'OG Hospitalisation Details'!B1789)</f>
        <v>1977</v>
      </c>
      <c r="D554" s="7" t="str">
        <f>IF('OG Hospitalisation Details'!C1789="?","Sep",'OG Hospitalisation Details'!C1789)</f>
        <v>Oct</v>
      </c>
      <c r="E554" s="7">
        <v>17</v>
      </c>
      <c r="F554" s="13">
        <f t="shared" si="25"/>
        <v>28415</v>
      </c>
      <c r="G554" s="7">
        <v>0</v>
      </c>
      <c r="H554" s="16">
        <v>17929.3</v>
      </c>
      <c r="I554" s="7" t="str" cm="1">
        <f t="array" ref="I554">INDEX({"tier - 1","tier - 2","tier - 3"},MATCH(MAX(COUNTIF('OG Hospitalisation Details'!G1789:G4131,{"tier - 1","tier - 2","tier - 3"})),COUNTIF('OG Hospitalisation Details'!G1789:G4131,{"tier - 1","tier - 2","tier - 3"}),0))</f>
        <v>tier - 1</v>
      </c>
      <c r="J554" s="7" t="str" cm="1">
        <f t="array" ref="J554">INDEX({"tier - 1","tier - 2","tier - 3"},MATCH(MAX(COUNTIF('OG Hospitalisation Details'!H1789:H4131,{"tier - 1","tier - 2","tier - 3"})),COUNTIF('OG Hospitalisation Details'!H1789:H4131,{"tier - 1","tier - 2","tier - 3"}),0))</f>
        <v>tier - 3</v>
      </c>
      <c r="K554" s="7" t="str">
        <f>IF('OG Hospitalisation Details'!I1789="?","Unknown",'OG Hospitalisation Details'!I1789)</f>
        <v>R1013</v>
      </c>
      <c r="L554" s="14">
        <f t="shared" si="26"/>
        <v>45</v>
      </c>
    </row>
    <row r="555" spans="1:12" x14ac:dyDescent="0.25">
      <c r="A555" s="7" t="s">
        <v>1819</v>
      </c>
      <c r="B555" s="7">
        <f t="shared" si="27"/>
        <v>552</v>
      </c>
      <c r="C555" s="7">
        <f>IF('OG Hospitalisation Details'!B1788="?",ROUND(AVERAGE('OG Hospitalisation Details'!$B$2:$B$2344),0),'OG Hospitalisation Details'!B1788)</f>
        <v>1989</v>
      </c>
      <c r="D555" s="7" t="str">
        <f>IF('OG Hospitalisation Details'!C1788="?","Sep",'OG Hospitalisation Details'!C1788)</f>
        <v>Dec</v>
      </c>
      <c r="E555" s="7">
        <v>4</v>
      </c>
      <c r="F555" s="13">
        <f t="shared" si="25"/>
        <v>32846</v>
      </c>
      <c r="G555" s="7">
        <v>0</v>
      </c>
      <c r="H555" s="16">
        <v>17904.53</v>
      </c>
      <c r="I555" s="7" t="str" cm="1">
        <f t="array" ref="I555">INDEX({"tier - 1","tier - 2","tier - 3"},MATCH(MAX(COUNTIF('OG Hospitalisation Details'!G1788:G4130,{"tier - 1","tier - 2","tier - 3"})),COUNTIF('OG Hospitalisation Details'!G1788:G4130,{"tier - 1","tier - 2","tier - 3"}),0))</f>
        <v>tier - 1</v>
      </c>
      <c r="J555" s="7" t="str" cm="1">
        <f t="array" ref="J555">INDEX({"tier - 1","tier - 2","tier - 3"},MATCH(MAX(COUNTIF('OG Hospitalisation Details'!H1788:H4130,{"tier - 1","tier - 2","tier - 3"})),COUNTIF('OG Hospitalisation Details'!H1788:H4130,{"tier - 1","tier - 2","tier - 3"}),0))</f>
        <v>tier - 3</v>
      </c>
      <c r="K555" s="7" t="str">
        <f>IF('OG Hospitalisation Details'!I1788="?","Unknown",'OG Hospitalisation Details'!I1788)</f>
        <v>R1017</v>
      </c>
      <c r="L555" s="14">
        <f t="shared" si="26"/>
        <v>33</v>
      </c>
    </row>
    <row r="556" spans="1:12" x14ac:dyDescent="0.25">
      <c r="A556" s="7" t="s">
        <v>1818</v>
      </c>
      <c r="B556" s="7">
        <f t="shared" si="27"/>
        <v>553</v>
      </c>
      <c r="C556" s="7">
        <f>IF('OG Hospitalisation Details'!B1787="?",ROUND(AVERAGE('OG Hospitalisation Details'!$B$2:$B$2344),0),'OG Hospitalisation Details'!B1787)</f>
        <v>1979</v>
      </c>
      <c r="D556" s="7" t="str">
        <f>IF('OG Hospitalisation Details'!C1787="?","Sep",'OG Hospitalisation Details'!C1787)</f>
        <v>Nov</v>
      </c>
      <c r="E556" s="7">
        <v>12</v>
      </c>
      <c r="F556" s="13">
        <f t="shared" si="25"/>
        <v>29171</v>
      </c>
      <c r="G556" s="7">
        <v>2</v>
      </c>
      <c r="H556" s="16">
        <v>17882.669999999998</v>
      </c>
      <c r="I556" s="7" t="str" cm="1">
        <f t="array" ref="I556">INDEX({"tier - 1","tier - 2","tier - 3"},MATCH(MAX(COUNTIF('OG Hospitalisation Details'!G1787:G4129,{"tier - 1","tier - 2","tier - 3"})),COUNTIF('OG Hospitalisation Details'!G1787:G4129,{"tier - 1","tier - 2","tier - 3"}),0))</f>
        <v>tier - 1</v>
      </c>
      <c r="J556" s="7" t="str" cm="1">
        <f t="array" ref="J556">INDEX({"tier - 1","tier - 2","tier - 3"},MATCH(MAX(COUNTIF('OG Hospitalisation Details'!H1787:H4129,{"tier - 1","tier - 2","tier - 3"})),COUNTIF('OG Hospitalisation Details'!H1787:H4129,{"tier - 1","tier - 2","tier - 3"}),0))</f>
        <v>tier - 3</v>
      </c>
      <c r="K556" s="7" t="str">
        <f>IF('OG Hospitalisation Details'!I1787="?","Unknown",'OG Hospitalisation Details'!I1787)</f>
        <v>R1012</v>
      </c>
      <c r="L556" s="14">
        <f t="shared" si="26"/>
        <v>43</v>
      </c>
    </row>
    <row r="557" spans="1:12" x14ac:dyDescent="0.25">
      <c r="A557" s="7" t="s">
        <v>1817</v>
      </c>
      <c r="B557" s="7">
        <f t="shared" si="27"/>
        <v>554</v>
      </c>
      <c r="C557" s="7">
        <f>IF('OG Hospitalisation Details'!B1786="?",ROUND(AVERAGE('OG Hospitalisation Details'!$B$2:$B$2344),0),'OG Hospitalisation Details'!B1786)</f>
        <v>1997</v>
      </c>
      <c r="D557" s="7" t="str">
        <f>IF('OG Hospitalisation Details'!C1786="?","Sep",'OG Hospitalisation Details'!C1786)</f>
        <v>Aug</v>
      </c>
      <c r="E557" s="7">
        <v>26</v>
      </c>
      <c r="F557" s="13">
        <f t="shared" si="25"/>
        <v>35668</v>
      </c>
      <c r="G557" s="7">
        <v>0</v>
      </c>
      <c r="H557" s="16">
        <v>17878.900000000001</v>
      </c>
      <c r="I557" s="7" t="str" cm="1">
        <f t="array" ref="I557">INDEX({"tier - 1","tier - 2","tier - 3"},MATCH(MAX(COUNTIF('OG Hospitalisation Details'!G1786:G4128,{"tier - 1","tier - 2","tier - 3"})),COUNTIF('OG Hospitalisation Details'!G1786:G4128,{"tier - 1","tier - 2","tier - 3"}),0))</f>
        <v>tier - 1</v>
      </c>
      <c r="J557" s="7" t="str" cm="1">
        <f t="array" ref="J557">INDEX({"tier - 1","tier - 2","tier - 3"},MATCH(MAX(COUNTIF('OG Hospitalisation Details'!H1786:H4128,{"tier - 1","tier - 2","tier - 3"})),COUNTIF('OG Hospitalisation Details'!H1786:H4128,{"tier - 1","tier - 2","tier - 3"}),0))</f>
        <v>tier - 3</v>
      </c>
      <c r="K557" s="7" t="str">
        <f>IF('OG Hospitalisation Details'!I1786="?","Unknown",'OG Hospitalisation Details'!I1786)</f>
        <v>R1024</v>
      </c>
      <c r="L557" s="14">
        <f t="shared" si="26"/>
        <v>25</v>
      </c>
    </row>
    <row r="558" spans="1:12" x14ac:dyDescent="0.25">
      <c r="A558" s="7" t="s">
        <v>1816</v>
      </c>
      <c r="B558" s="7">
        <f t="shared" si="27"/>
        <v>555</v>
      </c>
      <c r="C558" s="7">
        <f>IF('OG Hospitalisation Details'!B1785="?",ROUND(AVERAGE('OG Hospitalisation Details'!$B$2:$B$2344),0),'OG Hospitalisation Details'!B1785)</f>
        <v>1976</v>
      </c>
      <c r="D558" s="7" t="str">
        <f>IF('OG Hospitalisation Details'!C1785="?","Sep",'OG Hospitalisation Details'!C1785)</f>
        <v>Dec</v>
      </c>
      <c r="E558" s="7">
        <v>12</v>
      </c>
      <c r="F558" s="13">
        <f t="shared" si="25"/>
        <v>28106</v>
      </c>
      <c r="G558" s="7">
        <v>2</v>
      </c>
      <c r="H558" s="16">
        <v>17862.919999999998</v>
      </c>
      <c r="I558" s="7" t="str" cm="1">
        <f t="array" ref="I558">INDEX({"tier - 1","tier - 2","tier - 3"},MATCH(MAX(COUNTIF('OG Hospitalisation Details'!G1785:G4127,{"tier - 1","tier - 2","tier - 3"})),COUNTIF('OG Hospitalisation Details'!G1785:G4127,{"tier - 1","tier - 2","tier - 3"}),0))</f>
        <v>tier - 1</v>
      </c>
      <c r="J558" s="7" t="str" cm="1">
        <f t="array" ref="J558">INDEX({"tier - 1","tier - 2","tier - 3"},MATCH(MAX(COUNTIF('OG Hospitalisation Details'!H1785:H4127,{"tier - 1","tier - 2","tier - 3"})),COUNTIF('OG Hospitalisation Details'!H1785:H4127,{"tier - 1","tier - 2","tier - 3"}),0))</f>
        <v>tier - 3</v>
      </c>
      <c r="K558" s="7" t="str">
        <f>IF('OG Hospitalisation Details'!I1785="?","Unknown",'OG Hospitalisation Details'!I1785)</f>
        <v>R1012</v>
      </c>
      <c r="L558" s="14">
        <f t="shared" si="26"/>
        <v>46</v>
      </c>
    </row>
    <row r="559" spans="1:12" x14ac:dyDescent="0.25">
      <c r="A559" s="7" t="s">
        <v>1815</v>
      </c>
      <c r="B559" s="7">
        <f t="shared" si="27"/>
        <v>556</v>
      </c>
      <c r="C559" s="7">
        <f>IF('OG Hospitalisation Details'!B1784="?",ROUND(AVERAGE('OG Hospitalisation Details'!$B$2:$B$2344),0),'OG Hospitalisation Details'!B1784)</f>
        <v>1963</v>
      </c>
      <c r="D559" s="7" t="str">
        <f>IF('OG Hospitalisation Details'!C1784="?","Sep",'OG Hospitalisation Details'!C1784)</f>
        <v>Dec</v>
      </c>
      <c r="E559" s="7">
        <v>8</v>
      </c>
      <c r="F559" s="13">
        <f t="shared" si="25"/>
        <v>23353</v>
      </c>
      <c r="G559" s="7">
        <v>0</v>
      </c>
      <c r="H559" s="16">
        <v>17832.599999999999</v>
      </c>
      <c r="I559" s="7" t="str" cm="1">
        <f t="array" ref="I559">INDEX({"tier - 1","tier - 2","tier - 3"},MATCH(MAX(COUNTIF('OG Hospitalisation Details'!G1784:G4126,{"tier - 1","tier - 2","tier - 3"})),COUNTIF('OG Hospitalisation Details'!G1784:G4126,{"tier - 1","tier - 2","tier - 3"}),0))</f>
        <v>tier - 1</v>
      </c>
      <c r="J559" s="7" t="str" cm="1">
        <f t="array" ref="J559">INDEX({"tier - 1","tier - 2","tier - 3"},MATCH(MAX(COUNTIF('OG Hospitalisation Details'!H1784:H4126,{"tier - 1","tier - 2","tier - 3"})),COUNTIF('OG Hospitalisation Details'!H1784:H4126,{"tier - 1","tier - 2","tier - 3"}),0))</f>
        <v>tier - 3</v>
      </c>
      <c r="K559" s="7" t="str">
        <f>IF('OG Hospitalisation Details'!I1784="?","Unknown",'OG Hospitalisation Details'!I1784)</f>
        <v>R1012</v>
      </c>
      <c r="L559" s="14">
        <f t="shared" si="26"/>
        <v>59</v>
      </c>
    </row>
    <row r="560" spans="1:12" x14ac:dyDescent="0.25">
      <c r="A560" s="7" t="s">
        <v>1814</v>
      </c>
      <c r="B560" s="7">
        <f t="shared" si="27"/>
        <v>557</v>
      </c>
      <c r="C560" s="7">
        <f>IF('OG Hospitalisation Details'!B1783="?",ROUND(AVERAGE('OG Hospitalisation Details'!$B$2:$B$2344),0),'OG Hospitalisation Details'!B1783)</f>
        <v>1979</v>
      </c>
      <c r="D560" s="7" t="str">
        <f>IF('OG Hospitalisation Details'!C1783="?","Sep",'OG Hospitalisation Details'!C1783)</f>
        <v>Oct</v>
      </c>
      <c r="E560" s="7">
        <v>10</v>
      </c>
      <c r="F560" s="13">
        <f t="shared" si="25"/>
        <v>29138</v>
      </c>
      <c r="G560" s="7">
        <v>2</v>
      </c>
      <c r="H560" s="16">
        <v>17779.939999999999</v>
      </c>
      <c r="I560" s="7" t="str" cm="1">
        <f t="array" ref="I560">INDEX({"tier - 1","tier - 2","tier - 3"},MATCH(MAX(COUNTIF('OG Hospitalisation Details'!G1783:G4125,{"tier - 1","tier - 2","tier - 3"})),COUNTIF('OG Hospitalisation Details'!G1783:G4125,{"tier - 1","tier - 2","tier - 3"}),0))</f>
        <v>tier - 1</v>
      </c>
      <c r="J560" s="7" t="str" cm="1">
        <f t="array" ref="J560">INDEX({"tier - 1","tier - 2","tier - 3"},MATCH(MAX(COUNTIF('OG Hospitalisation Details'!H1783:H4125,{"tier - 1","tier - 2","tier - 3"})),COUNTIF('OG Hospitalisation Details'!H1783:H4125,{"tier - 1","tier - 2","tier - 3"}),0))</f>
        <v>tier - 3</v>
      </c>
      <c r="K560" s="7" t="str">
        <f>IF('OG Hospitalisation Details'!I1783="?","Unknown",'OG Hospitalisation Details'!I1783)</f>
        <v>R1012</v>
      </c>
      <c r="L560" s="14">
        <f t="shared" si="26"/>
        <v>43</v>
      </c>
    </row>
    <row r="561" spans="1:12" x14ac:dyDescent="0.25">
      <c r="A561" s="7" t="s">
        <v>1813</v>
      </c>
      <c r="B561" s="7">
        <f t="shared" si="27"/>
        <v>558</v>
      </c>
      <c r="C561" s="7">
        <f>IF('OG Hospitalisation Details'!B1782="?",ROUND(AVERAGE('OG Hospitalisation Details'!$B$2:$B$2344),0),'OG Hospitalisation Details'!B1782)</f>
        <v>1966</v>
      </c>
      <c r="D561" s="7" t="str">
        <f>IF('OG Hospitalisation Details'!C1782="?","Sep",'OG Hospitalisation Details'!C1782)</f>
        <v>Jun</v>
      </c>
      <c r="E561" s="7">
        <v>21</v>
      </c>
      <c r="F561" s="13">
        <f t="shared" si="25"/>
        <v>24279</v>
      </c>
      <c r="G561" s="7">
        <v>0</v>
      </c>
      <c r="H561" s="16">
        <v>17777.73</v>
      </c>
      <c r="I561" s="7" t="str" cm="1">
        <f t="array" ref="I561">INDEX({"tier - 1","tier - 2","tier - 3"},MATCH(MAX(COUNTIF('OG Hospitalisation Details'!G1782:G4124,{"tier - 1","tier - 2","tier - 3"})),COUNTIF('OG Hospitalisation Details'!G1782:G4124,{"tier - 1","tier - 2","tier - 3"}),0))</f>
        <v>tier - 1</v>
      </c>
      <c r="J561" s="7" t="str" cm="1">
        <f t="array" ref="J561">INDEX({"tier - 1","tier - 2","tier - 3"},MATCH(MAX(COUNTIF('OG Hospitalisation Details'!H1782:H4124,{"tier - 1","tier - 2","tier - 3"})),COUNTIF('OG Hospitalisation Details'!H1782:H4124,{"tier - 1","tier - 2","tier - 3"}),0))</f>
        <v>tier - 3</v>
      </c>
      <c r="K561" s="7" t="str">
        <f>IF('OG Hospitalisation Details'!I1782="?","Unknown",'OG Hospitalisation Details'!I1782)</f>
        <v>R1012</v>
      </c>
      <c r="L561" s="14">
        <f t="shared" si="26"/>
        <v>56</v>
      </c>
    </row>
    <row r="562" spans="1:12" x14ac:dyDescent="0.25">
      <c r="A562" s="7" t="s">
        <v>1812</v>
      </c>
      <c r="B562" s="7">
        <f t="shared" si="27"/>
        <v>559</v>
      </c>
      <c r="C562" s="7">
        <f>IF('OG Hospitalisation Details'!B1781="?",ROUND(AVERAGE('OG Hospitalisation Details'!$B$2:$B$2344),0),'OG Hospitalisation Details'!B1781)</f>
        <v>2003</v>
      </c>
      <c r="D562" s="7" t="str">
        <f>IF('OG Hospitalisation Details'!C1781="?","Sep",'OG Hospitalisation Details'!C1781)</f>
        <v>Jul</v>
      </c>
      <c r="E562" s="7">
        <v>14</v>
      </c>
      <c r="F562" s="13">
        <f t="shared" si="25"/>
        <v>37816</v>
      </c>
      <c r="G562" s="7">
        <v>0</v>
      </c>
      <c r="H562" s="16">
        <v>17748.509999999998</v>
      </c>
      <c r="I562" s="7" t="str" cm="1">
        <f t="array" ref="I562">INDEX({"tier - 1","tier - 2","tier - 3"},MATCH(MAX(COUNTIF('OG Hospitalisation Details'!G1781:G4123,{"tier - 1","tier - 2","tier - 3"})),COUNTIF('OG Hospitalisation Details'!G1781:G4123,{"tier - 1","tier - 2","tier - 3"}),0))</f>
        <v>tier - 1</v>
      </c>
      <c r="J562" s="7" t="str" cm="1">
        <f t="array" ref="J562">INDEX({"tier - 1","tier - 2","tier - 3"},MATCH(MAX(COUNTIF('OG Hospitalisation Details'!H1781:H4123,{"tier - 1","tier - 2","tier - 3"})),COUNTIF('OG Hospitalisation Details'!H1781:H4123,{"tier - 1","tier - 2","tier - 3"}),0))</f>
        <v>tier - 3</v>
      </c>
      <c r="K562" s="7" t="str">
        <f>IF('OG Hospitalisation Details'!I1781="?","Unknown",'OG Hospitalisation Details'!I1781)</f>
        <v>R1012</v>
      </c>
      <c r="L562" s="14">
        <f t="shared" si="26"/>
        <v>19</v>
      </c>
    </row>
    <row r="563" spans="1:12" x14ac:dyDescent="0.25">
      <c r="A563" s="7" t="s">
        <v>1811</v>
      </c>
      <c r="B563" s="7">
        <f t="shared" si="27"/>
        <v>560</v>
      </c>
      <c r="C563" s="7">
        <f>IF('OG Hospitalisation Details'!B1780="?",ROUND(AVERAGE('OG Hospitalisation Details'!$B$2:$B$2344),0),'OG Hospitalisation Details'!B1780)</f>
        <v>1994</v>
      </c>
      <c r="D563" s="7" t="str">
        <f>IF('OG Hospitalisation Details'!C1780="?","Sep",'OG Hospitalisation Details'!C1780)</f>
        <v>Jul</v>
      </c>
      <c r="E563" s="7">
        <v>1</v>
      </c>
      <c r="F563" s="13">
        <f t="shared" si="25"/>
        <v>34516</v>
      </c>
      <c r="G563" s="7">
        <v>3</v>
      </c>
      <c r="H563" s="16">
        <v>17663.14</v>
      </c>
      <c r="I563" s="7" t="str" cm="1">
        <f t="array" ref="I563">INDEX({"tier - 1","tier - 2","tier - 3"},MATCH(MAX(COUNTIF('OG Hospitalisation Details'!G1780:G4122,{"tier - 1","tier - 2","tier - 3"})),COUNTIF('OG Hospitalisation Details'!G1780:G4122,{"tier - 1","tier - 2","tier - 3"}),0))</f>
        <v>tier - 1</v>
      </c>
      <c r="J563" s="7" t="str" cm="1">
        <f t="array" ref="J563">INDEX({"tier - 1","tier - 2","tier - 3"},MATCH(MAX(COUNTIF('OG Hospitalisation Details'!H1780:H4122,{"tier - 1","tier - 2","tier - 3"})),COUNTIF('OG Hospitalisation Details'!H1780:H4122,{"tier - 1","tier - 2","tier - 3"}),0))</f>
        <v>tier - 3</v>
      </c>
      <c r="K563" s="7" t="str">
        <f>IF('OG Hospitalisation Details'!I1780="?","Unknown",'OG Hospitalisation Details'!I1780)</f>
        <v>R1013</v>
      </c>
      <c r="L563" s="14">
        <f t="shared" si="26"/>
        <v>28</v>
      </c>
    </row>
    <row r="564" spans="1:12" x14ac:dyDescent="0.25">
      <c r="A564" s="7" t="s">
        <v>1810</v>
      </c>
      <c r="B564" s="7">
        <f t="shared" si="27"/>
        <v>561</v>
      </c>
      <c r="C564" s="7">
        <f>IF('OG Hospitalisation Details'!B1779="?",ROUND(AVERAGE('OG Hospitalisation Details'!$B$2:$B$2344),0),'OG Hospitalisation Details'!B1779)</f>
        <v>1990</v>
      </c>
      <c r="D564" s="7" t="str">
        <f>IF('OG Hospitalisation Details'!C1779="?","Sep",'OG Hospitalisation Details'!C1779)</f>
        <v>Oct</v>
      </c>
      <c r="E564" s="7">
        <v>25</v>
      </c>
      <c r="F564" s="13">
        <f t="shared" si="25"/>
        <v>33171</v>
      </c>
      <c r="G564" s="7">
        <v>1</v>
      </c>
      <c r="H564" s="16">
        <v>17626.240000000002</v>
      </c>
      <c r="I564" s="7" t="str" cm="1">
        <f t="array" ref="I564">INDEX({"tier - 1","tier - 2","tier - 3"},MATCH(MAX(COUNTIF('OG Hospitalisation Details'!G1779:G4121,{"tier - 1","tier - 2","tier - 3"})),COUNTIF('OG Hospitalisation Details'!G1779:G4121,{"tier - 1","tier - 2","tier - 3"}),0))</f>
        <v>tier - 1</v>
      </c>
      <c r="J564" s="7" t="str" cm="1">
        <f t="array" ref="J564">INDEX({"tier - 1","tier - 2","tier - 3"},MATCH(MAX(COUNTIF('OG Hospitalisation Details'!H1779:H4121,{"tier - 1","tier - 2","tier - 3"})),COUNTIF('OG Hospitalisation Details'!H1779:H4121,{"tier - 1","tier - 2","tier - 3"}),0))</f>
        <v>tier - 3</v>
      </c>
      <c r="K564" s="7" t="str">
        <f>IF('OG Hospitalisation Details'!I1779="?","Unknown",'OG Hospitalisation Details'!I1779)</f>
        <v>R1013</v>
      </c>
      <c r="L564" s="14">
        <f t="shared" si="26"/>
        <v>32</v>
      </c>
    </row>
    <row r="565" spans="1:12" x14ac:dyDescent="0.25">
      <c r="A565" s="7" t="s">
        <v>1809</v>
      </c>
      <c r="B565" s="7">
        <f t="shared" si="27"/>
        <v>562</v>
      </c>
      <c r="C565" s="7">
        <f>IF('OG Hospitalisation Details'!B1778="?",ROUND(AVERAGE('OG Hospitalisation Details'!$B$2:$B$2344),0),'OG Hospitalisation Details'!B1778)</f>
        <v>1970</v>
      </c>
      <c r="D565" s="7" t="str">
        <f>IF('OG Hospitalisation Details'!C1778="?","Sep",'OG Hospitalisation Details'!C1778)</f>
        <v>Jul</v>
      </c>
      <c r="E565" s="7">
        <v>26</v>
      </c>
      <c r="F565" s="13">
        <f t="shared" si="25"/>
        <v>25775</v>
      </c>
      <c r="G565" s="7">
        <v>0</v>
      </c>
      <c r="H565" s="16">
        <v>17584.72</v>
      </c>
      <c r="I565" s="7" t="str" cm="1">
        <f t="array" ref="I565">INDEX({"tier - 1","tier - 2","tier - 3"},MATCH(MAX(COUNTIF('OG Hospitalisation Details'!G1778:G4120,{"tier - 1","tier - 2","tier - 3"})),COUNTIF('OG Hospitalisation Details'!G1778:G4120,{"tier - 1","tier - 2","tier - 3"}),0))</f>
        <v>tier - 1</v>
      </c>
      <c r="J565" s="7" t="str" cm="1">
        <f t="array" ref="J565">INDEX({"tier - 1","tier - 2","tier - 3"},MATCH(MAX(COUNTIF('OG Hospitalisation Details'!H1778:H4120,{"tier - 1","tier - 2","tier - 3"})),COUNTIF('OG Hospitalisation Details'!H1778:H4120,{"tier - 1","tier - 2","tier - 3"}),0))</f>
        <v>tier - 3</v>
      </c>
      <c r="K565" s="7" t="str">
        <f>IF('OG Hospitalisation Details'!I1778="?","Unknown",'OG Hospitalisation Details'!I1778)</f>
        <v>R1012</v>
      </c>
      <c r="L565" s="14">
        <f t="shared" si="26"/>
        <v>52</v>
      </c>
    </row>
    <row r="566" spans="1:12" x14ac:dyDescent="0.25">
      <c r="A566" s="7" t="s">
        <v>1808</v>
      </c>
      <c r="B566" s="7">
        <f t="shared" si="27"/>
        <v>563</v>
      </c>
      <c r="C566" s="7">
        <f>IF('OG Hospitalisation Details'!B1777="?",ROUND(AVERAGE('OG Hospitalisation Details'!$B$2:$B$2344),0),'OG Hospitalisation Details'!B1777)</f>
        <v>2002</v>
      </c>
      <c r="D566" s="7" t="str">
        <f>IF('OG Hospitalisation Details'!C1777="?","Sep",'OG Hospitalisation Details'!C1777)</f>
        <v>Aug</v>
      </c>
      <c r="E566" s="7">
        <v>25</v>
      </c>
      <c r="F566" s="13">
        <f t="shared" si="25"/>
        <v>37493</v>
      </c>
      <c r="G566" s="7">
        <v>1</v>
      </c>
      <c r="H566" s="16">
        <v>17560.38</v>
      </c>
      <c r="I566" s="7" t="str" cm="1">
        <f t="array" ref="I566">INDEX({"tier - 1","tier - 2","tier - 3"},MATCH(MAX(COUNTIF('OG Hospitalisation Details'!G1777:G4119,{"tier - 1","tier - 2","tier - 3"})),COUNTIF('OG Hospitalisation Details'!G1777:G4119,{"tier - 1","tier - 2","tier - 3"}),0))</f>
        <v>tier - 1</v>
      </c>
      <c r="J566" s="7" t="str" cm="1">
        <f t="array" ref="J566">INDEX({"tier - 1","tier - 2","tier - 3"},MATCH(MAX(COUNTIF('OG Hospitalisation Details'!H1777:H4119,{"tier - 1","tier - 2","tier - 3"})),COUNTIF('OG Hospitalisation Details'!H1777:H4119,{"tier - 1","tier - 2","tier - 3"}),0))</f>
        <v>tier - 3</v>
      </c>
      <c r="K566" s="7" t="str">
        <f>IF('OG Hospitalisation Details'!I1777="?","Unknown",'OG Hospitalisation Details'!I1777)</f>
        <v>R1012</v>
      </c>
      <c r="L566" s="14">
        <f t="shared" si="26"/>
        <v>20</v>
      </c>
    </row>
    <row r="567" spans="1:12" x14ac:dyDescent="0.25">
      <c r="A567" s="7" t="s">
        <v>1807</v>
      </c>
      <c r="B567" s="7">
        <f t="shared" si="27"/>
        <v>564</v>
      </c>
      <c r="C567" s="7">
        <f>IF('OG Hospitalisation Details'!B1776="?",ROUND(AVERAGE('OG Hospitalisation Details'!$B$2:$B$2344),0),'OG Hospitalisation Details'!B1776)</f>
        <v>1963</v>
      </c>
      <c r="D567" s="7" t="str">
        <f>IF('OG Hospitalisation Details'!C1776="?","Sep",'OG Hospitalisation Details'!C1776)</f>
        <v>Nov</v>
      </c>
      <c r="E567" s="7">
        <v>16</v>
      </c>
      <c r="F567" s="13">
        <f t="shared" si="25"/>
        <v>23331</v>
      </c>
      <c r="G567" s="7">
        <v>0</v>
      </c>
      <c r="H567" s="16">
        <v>17556.88</v>
      </c>
      <c r="I567" s="7" t="str" cm="1">
        <f t="array" ref="I567">INDEX({"tier - 1","tier - 2","tier - 3"},MATCH(MAX(COUNTIF('OG Hospitalisation Details'!G1776:G4118,{"tier - 1","tier - 2","tier - 3"})),COUNTIF('OG Hospitalisation Details'!G1776:G4118,{"tier - 1","tier - 2","tier - 3"}),0))</f>
        <v>tier - 1</v>
      </c>
      <c r="J567" s="7" t="str" cm="1">
        <f t="array" ref="J567">INDEX({"tier - 1","tier - 2","tier - 3"},MATCH(MAX(COUNTIF('OG Hospitalisation Details'!H1776:H4118,{"tier - 1","tier - 2","tier - 3"})),COUNTIF('OG Hospitalisation Details'!H1776:H4118,{"tier - 1","tier - 2","tier - 3"}),0))</f>
        <v>tier - 3</v>
      </c>
      <c r="K567" s="7" t="str">
        <f>IF('OG Hospitalisation Details'!I1776="?","Unknown",'OG Hospitalisation Details'!I1776)</f>
        <v>R1012</v>
      </c>
      <c r="L567" s="14">
        <f t="shared" si="26"/>
        <v>59</v>
      </c>
    </row>
    <row r="568" spans="1:12" x14ac:dyDescent="0.25">
      <c r="A568" s="7" t="s">
        <v>1806</v>
      </c>
      <c r="B568" s="7">
        <f t="shared" si="27"/>
        <v>565</v>
      </c>
      <c r="C568" s="7">
        <f>IF('OG Hospitalisation Details'!B1775="?",ROUND(AVERAGE('OG Hospitalisation Details'!$B$2:$B$2344),0),'OG Hospitalisation Details'!B1775)</f>
        <v>1968</v>
      </c>
      <c r="D568" s="7" t="str">
        <f>IF('OG Hospitalisation Details'!C1775="?","Sep",'OG Hospitalisation Details'!C1775)</f>
        <v>Jul</v>
      </c>
      <c r="E568" s="7">
        <v>12</v>
      </c>
      <c r="F568" s="13">
        <f t="shared" si="25"/>
        <v>25031</v>
      </c>
      <c r="G568" s="7">
        <v>0</v>
      </c>
      <c r="H568" s="16">
        <v>17507.47</v>
      </c>
      <c r="I568" s="7" t="str" cm="1">
        <f t="array" ref="I568">INDEX({"tier - 1","tier - 2","tier - 3"},MATCH(MAX(COUNTIF('OG Hospitalisation Details'!G1775:G4117,{"tier - 1","tier - 2","tier - 3"})),COUNTIF('OG Hospitalisation Details'!G1775:G4117,{"tier - 1","tier - 2","tier - 3"}),0))</f>
        <v>tier - 1</v>
      </c>
      <c r="J568" s="7" t="str" cm="1">
        <f t="array" ref="J568">INDEX({"tier - 1","tier - 2","tier - 3"},MATCH(MAX(COUNTIF('OG Hospitalisation Details'!H1775:H4117,{"tier - 1","tier - 2","tier - 3"})),COUNTIF('OG Hospitalisation Details'!H1775:H4117,{"tier - 1","tier - 2","tier - 3"}),0))</f>
        <v>tier - 3</v>
      </c>
      <c r="K568" s="7" t="str">
        <f>IF('OG Hospitalisation Details'!I1775="?","Unknown",'OG Hospitalisation Details'!I1775)</f>
        <v>R1026</v>
      </c>
      <c r="L568" s="14">
        <f t="shared" si="26"/>
        <v>54</v>
      </c>
    </row>
    <row r="569" spans="1:12" x14ac:dyDescent="0.25">
      <c r="A569" s="7" t="s">
        <v>1805</v>
      </c>
      <c r="B569" s="7">
        <f t="shared" si="27"/>
        <v>566</v>
      </c>
      <c r="C569" s="7">
        <f>IF('OG Hospitalisation Details'!B1774="?",ROUND(AVERAGE('OG Hospitalisation Details'!$B$2:$B$2344),0),'OG Hospitalisation Details'!B1774)</f>
        <v>1965</v>
      </c>
      <c r="D569" s="7" t="str">
        <f>IF('OG Hospitalisation Details'!C1774="?","Sep",'OG Hospitalisation Details'!C1774)</f>
        <v>Jun</v>
      </c>
      <c r="E569" s="7">
        <v>16</v>
      </c>
      <c r="F569" s="13">
        <f t="shared" si="25"/>
        <v>23909</v>
      </c>
      <c r="G569" s="7">
        <v>0</v>
      </c>
      <c r="H569" s="16">
        <v>17505.650000000001</v>
      </c>
      <c r="I569" s="7" t="str" cm="1">
        <f t="array" ref="I569">INDEX({"tier - 1","tier - 2","tier - 3"},MATCH(MAX(COUNTIF('OG Hospitalisation Details'!G1774:G4116,{"tier - 1","tier - 2","tier - 3"})),COUNTIF('OG Hospitalisation Details'!G1774:G4116,{"tier - 1","tier - 2","tier - 3"}),0))</f>
        <v>tier - 1</v>
      </c>
      <c r="J569" s="7" t="str" cm="1">
        <f t="array" ref="J569">INDEX({"tier - 1","tier - 2","tier - 3"},MATCH(MAX(COUNTIF('OG Hospitalisation Details'!H1774:H4116,{"tier - 1","tier - 2","tier - 3"})),COUNTIF('OG Hospitalisation Details'!H1774:H4116,{"tier - 1","tier - 2","tier - 3"}),0))</f>
        <v>tier - 3</v>
      </c>
      <c r="K569" s="7" t="str">
        <f>IF('OG Hospitalisation Details'!I1774="?","Unknown",'OG Hospitalisation Details'!I1774)</f>
        <v>R1023</v>
      </c>
      <c r="L569" s="14">
        <f t="shared" si="26"/>
        <v>57</v>
      </c>
    </row>
    <row r="570" spans="1:12" x14ac:dyDescent="0.25">
      <c r="A570" s="7" t="s">
        <v>1804</v>
      </c>
      <c r="B570" s="7">
        <f t="shared" si="27"/>
        <v>567</v>
      </c>
      <c r="C570" s="7">
        <f>IF('OG Hospitalisation Details'!B1773="?",ROUND(AVERAGE('OG Hospitalisation Details'!$B$2:$B$2344),0),'OG Hospitalisation Details'!B1773)</f>
        <v>1990</v>
      </c>
      <c r="D570" s="7" t="str">
        <f>IF('OG Hospitalisation Details'!C1773="?","Sep",'OG Hospitalisation Details'!C1773)</f>
        <v>Dec</v>
      </c>
      <c r="E570" s="7">
        <v>29</v>
      </c>
      <c r="F570" s="13">
        <f t="shared" si="25"/>
        <v>33236</v>
      </c>
      <c r="G570" s="7">
        <v>0</v>
      </c>
      <c r="H570" s="16">
        <v>17496.310000000001</v>
      </c>
      <c r="I570" s="7" t="str" cm="1">
        <f t="array" ref="I570">INDEX({"tier - 1","tier - 2","tier - 3"},MATCH(MAX(COUNTIF('OG Hospitalisation Details'!G1773:G4115,{"tier - 1","tier - 2","tier - 3"})),COUNTIF('OG Hospitalisation Details'!G1773:G4115,{"tier - 1","tier - 2","tier - 3"}),0))</f>
        <v>tier - 1</v>
      </c>
      <c r="J570" s="7" t="str" cm="1">
        <f t="array" ref="J570">INDEX({"tier - 1","tier - 2","tier - 3"},MATCH(MAX(COUNTIF('OG Hospitalisation Details'!H1773:H4115,{"tier - 1","tier - 2","tier - 3"})),COUNTIF('OG Hospitalisation Details'!H1773:H4115,{"tier - 1","tier - 2","tier - 3"}),0))</f>
        <v>tier - 3</v>
      </c>
      <c r="K570" s="7" t="str">
        <f>IF('OG Hospitalisation Details'!I1773="?","Unknown",'OG Hospitalisation Details'!I1773)</f>
        <v>R1011</v>
      </c>
      <c r="L570" s="14">
        <f t="shared" si="26"/>
        <v>32</v>
      </c>
    </row>
    <row r="571" spans="1:12" x14ac:dyDescent="0.25">
      <c r="A571" s="7" t="s">
        <v>1803</v>
      </c>
      <c r="B571" s="7">
        <f t="shared" si="27"/>
        <v>568</v>
      </c>
      <c r="C571" s="7">
        <f>IF('OG Hospitalisation Details'!B1772="?",ROUND(AVERAGE('OG Hospitalisation Details'!$B$2:$B$2344),0),'OG Hospitalisation Details'!B1772)</f>
        <v>1971</v>
      </c>
      <c r="D571" s="7" t="str">
        <f>IF('OG Hospitalisation Details'!C1772="?","Sep",'OG Hospitalisation Details'!C1772)</f>
        <v>Jun</v>
      </c>
      <c r="E571" s="7">
        <v>8</v>
      </c>
      <c r="F571" s="13">
        <f t="shared" si="25"/>
        <v>26092</v>
      </c>
      <c r="G571" s="7">
        <v>0</v>
      </c>
      <c r="H571" s="16">
        <v>17479.53</v>
      </c>
      <c r="I571" s="7" t="str" cm="1">
        <f t="array" ref="I571">INDEX({"tier - 1","tier - 2","tier - 3"},MATCH(MAX(COUNTIF('OG Hospitalisation Details'!G1772:G4114,{"tier - 1","tier - 2","tier - 3"})),COUNTIF('OG Hospitalisation Details'!G1772:G4114,{"tier - 1","tier - 2","tier - 3"}),0))</f>
        <v>tier - 1</v>
      </c>
      <c r="J571" s="7" t="str" cm="1">
        <f t="array" ref="J571">INDEX({"tier - 1","tier - 2","tier - 3"},MATCH(MAX(COUNTIF('OG Hospitalisation Details'!H1772:H4114,{"tier - 1","tier - 2","tier - 3"})),COUNTIF('OG Hospitalisation Details'!H1772:H4114,{"tier - 1","tier - 2","tier - 3"}),0))</f>
        <v>tier - 3</v>
      </c>
      <c r="K571" s="7" t="str">
        <f>IF('OG Hospitalisation Details'!I1772="?","Unknown",'OG Hospitalisation Details'!I1772)</f>
        <v>R1012</v>
      </c>
      <c r="L571" s="14">
        <f t="shared" si="26"/>
        <v>52</v>
      </c>
    </row>
    <row r="572" spans="1:12" x14ac:dyDescent="0.25">
      <c r="A572" s="7" t="s">
        <v>1802</v>
      </c>
      <c r="B572" s="7">
        <f t="shared" si="27"/>
        <v>569</v>
      </c>
      <c r="C572" s="7">
        <f>IF('OG Hospitalisation Details'!B1771="?",ROUND(AVERAGE('OG Hospitalisation Details'!$B$2:$B$2344),0),'OG Hospitalisation Details'!B1771)</f>
        <v>2003</v>
      </c>
      <c r="D572" s="7" t="str">
        <f>IF('OG Hospitalisation Details'!C1771="?","Sep",'OG Hospitalisation Details'!C1771)</f>
        <v>Nov</v>
      </c>
      <c r="E572" s="7">
        <v>2</v>
      </c>
      <c r="F572" s="13">
        <f t="shared" si="25"/>
        <v>37927</v>
      </c>
      <c r="G572" s="7">
        <v>0</v>
      </c>
      <c r="H572" s="16">
        <v>17468.98</v>
      </c>
      <c r="I572" s="7" t="str" cm="1">
        <f t="array" ref="I572">INDEX({"tier - 1","tier - 2","tier - 3"},MATCH(MAX(COUNTIF('OG Hospitalisation Details'!G1771:G4113,{"tier - 1","tier - 2","tier - 3"})),COUNTIF('OG Hospitalisation Details'!G1771:G4113,{"tier - 1","tier - 2","tier - 3"}),0))</f>
        <v>tier - 1</v>
      </c>
      <c r="J572" s="7" t="str" cm="1">
        <f t="array" ref="J572">INDEX({"tier - 1","tier - 2","tier - 3"},MATCH(MAX(COUNTIF('OG Hospitalisation Details'!H1771:H4113,{"tier - 1","tier - 2","tier - 3"})),COUNTIF('OG Hospitalisation Details'!H1771:H4113,{"tier - 1","tier - 2","tier - 3"}),0))</f>
        <v>tier - 3</v>
      </c>
      <c r="K572" s="7" t="str">
        <f>IF('OG Hospitalisation Details'!I1771="?","Unknown",'OG Hospitalisation Details'!I1771)</f>
        <v>R1012</v>
      </c>
      <c r="L572" s="14">
        <f t="shared" si="26"/>
        <v>19</v>
      </c>
    </row>
    <row r="573" spans="1:12" x14ac:dyDescent="0.25">
      <c r="A573" s="7" t="s">
        <v>1801</v>
      </c>
      <c r="B573" s="7">
        <f t="shared" si="27"/>
        <v>570</v>
      </c>
      <c r="C573" s="7">
        <f>IF('OG Hospitalisation Details'!B1770="?",ROUND(AVERAGE('OG Hospitalisation Details'!$B$2:$B$2344),0),'OG Hospitalisation Details'!B1770)</f>
        <v>1992</v>
      </c>
      <c r="D573" s="7" t="str">
        <f>IF('OG Hospitalisation Details'!C1770="?","Sep",'OG Hospitalisation Details'!C1770)</f>
        <v>Oct</v>
      </c>
      <c r="E573" s="7">
        <v>18</v>
      </c>
      <c r="F573" s="13">
        <f t="shared" si="25"/>
        <v>33895</v>
      </c>
      <c r="G573" s="7">
        <v>2</v>
      </c>
      <c r="H573" s="16">
        <v>17361.77</v>
      </c>
      <c r="I573" s="7" t="str" cm="1">
        <f t="array" ref="I573">INDEX({"tier - 1","tier - 2","tier - 3"},MATCH(MAX(COUNTIF('OG Hospitalisation Details'!G1770:G4112,{"tier - 1","tier - 2","tier - 3"})),COUNTIF('OG Hospitalisation Details'!G1770:G4112,{"tier - 1","tier - 2","tier - 3"}),0))</f>
        <v>tier - 1</v>
      </c>
      <c r="J573" s="7" t="str" cm="1">
        <f t="array" ref="J573">INDEX({"tier - 1","tier - 2","tier - 3"},MATCH(MAX(COUNTIF('OG Hospitalisation Details'!H1770:H4112,{"tier - 1","tier - 2","tier - 3"})),COUNTIF('OG Hospitalisation Details'!H1770:H4112,{"tier - 1","tier - 2","tier - 3"}),0))</f>
        <v>tier - 3</v>
      </c>
      <c r="K573" s="7" t="str">
        <f>IF('OG Hospitalisation Details'!I1770="?","Unknown",'OG Hospitalisation Details'!I1770)</f>
        <v>R1012</v>
      </c>
      <c r="L573" s="14">
        <f t="shared" si="26"/>
        <v>30</v>
      </c>
    </row>
    <row r="574" spans="1:12" x14ac:dyDescent="0.25">
      <c r="A574" s="7" t="s">
        <v>1800</v>
      </c>
      <c r="B574" s="7">
        <f t="shared" si="27"/>
        <v>571</v>
      </c>
      <c r="C574" s="7">
        <f>IF('OG Hospitalisation Details'!B1769="?",ROUND(AVERAGE('OG Hospitalisation Details'!$B$2:$B$2344),0),'OG Hospitalisation Details'!B1769)</f>
        <v>2003</v>
      </c>
      <c r="D574" s="7" t="str">
        <f>IF('OG Hospitalisation Details'!C1769="?","Sep",'OG Hospitalisation Details'!C1769)</f>
        <v>Nov</v>
      </c>
      <c r="E574" s="7">
        <v>1</v>
      </c>
      <c r="F574" s="13">
        <f t="shared" si="25"/>
        <v>37926</v>
      </c>
      <c r="G574" s="7">
        <v>0</v>
      </c>
      <c r="H574" s="16">
        <v>17352.68</v>
      </c>
      <c r="I574" s="7" t="str" cm="1">
        <f t="array" ref="I574">INDEX({"tier - 1","tier - 2","tier - 3"},MATCH(MAX(COUNTIF('OG Hospitalisation Details'!G1769:G4111,{"tier - 1","tier - 2","tier - 3"})),COUNTIF('OG Hospitalisation Details'!G1769:G4111,{"tier - 1","tier - 2","tier - 3"}),0))</f>
        <v>tier - 1</v>
      </c>
      <c r="J574" s="7" t="str" cm="1">
        <f t="array" ref="J574">INDEX({"tier - 1","tier - 2","tier - 3"},MATCH(MAX(COUNTIF('OG Hospitalisation Details'!H1769:H4111,{"tier - 1","tier - 2","tier - 3"})),COUNTIF('OG Hospitalisation Details'!H1769:H4111,{"tier - 1","tier - 2","tier - 3"}),0))</f>
        <v>tier - 3</v>
      </c>
      <c r="K574" s="7" t="str">
        <f>IF('OG Hospitalisation Details'!I1769="?","Unknown",'OG Hospitalisation Details'!I1769)</f>
        <v>R1012</v>
      </c>
      <c r="L574" s="14">
        <f t="shared" si="26"/>
        <v>19</v>
      </c>
    </row>
    <row r="575" spans="1:12" x14ac:dyDescent="0.25">
      <c r="A575" s="7" t="s">
        <v>1799</v>
      </c>
      <c r="B575" s="7">
        <f t="shared" si="27"/>
        <v>572</v>
      </c>
      <c r="C575" s="7">
        <f>IF('OG Hospitalisation Details'!B1768="?",ROUND(AVERAGE('OG Hospitalisation Details'!$B$2:$B$2344),0),'OG Hospitalisation Details'!B1768)</f>
        <v>1963</v>
      </c>
      <c r="D575" s="7" t="str">
        <f>IF('OG Hospitalisation Details'!C1768="?","Sep",'OG Hospitalisation Details'!C1768)</f>
        <v>Jul</v>
      </c>
      <c r="E575" s="7">
        <v>12</v>
      </c>
      <c r="F575" s="13">
        <f t="shared" si="25"/>
        <v>23204</v>
      </c>
      <c r="G575" s="7">
        <v>0</v>
      </c>
      <c r="H575" s="16">
        <v>17337.580000000002</v>
      </c>
      <c r="I575" s="7" t="str" cm="1">
        <f t="array" ref="I575">INDEX({"tier - 1","tier - 2","tier - 3"},MATCH(MAX(COUNTIF('OG Hospitalisation Details'!G1768:G4110,{"tier - 1","tier - 2","tier - 3"})),COUNTIF('OG Hospitalisation Details'!G1768:G4110,{"tier - 1","tier - 2","tier - 3"}),0))</f>
        <v>tier - 1</v>
      </c>
      <c r="J575" s="7" t="str" cm="1">
        <f t="array" ref="J575">INDEX({"tier - 1","tier - 2","tier - 3"},MATCH(MAX(COUNTIF('OG Hospitalisation Details'!H1768:H4110,{"tier - 1","tier - 2","tier - 3"})),COUNTIF('OG Hospitalisation Details'!H1768:H4110,{"tier - 1","tier - 2","tier - 3"}),0))</f>
        <v>tier - 3</v>
      </c>
      <c r="K575" s="7" t="str">
        <f>IF('OG Hospitalisation Details'!I1768="?","Unknown",'OG Hospitalisation Details'!I1768)</f>
        <v>R1023</v>
      </c>
      <c r="L575" s="14">
        <f t="shared" si="26"/>
        <v>59</v>
      </c>
    </row>
    <row r="576" spans="1:12" x14ac:dyDescent="0.25">
      <c r="A576" s="7" t="s">
        <v>1798</v>
      </c>
      <c r="B576" s="7">
        <f t="shared" si="27"/>
        <v>573</v>
      </c>
      <c r="C576" s="7">
        <f>IF('OG Hospitalisation Details'!B1767="?",ROUND(AVERAGE('OG Hospitalisation Details'!$B$2:$B$2344),0),'OG Hospitalisation Details'!B1767)</f>
        <v>1975</v>
      </c>
      <c r="D576" s="7" t="str">
        <f>IF('OG Hospitalisation Details'!C1767="?","Sep",'OG Hospitalisation Details'!C1767)</f>
        <v>Aug</v>
      </c>
      <c r="E576" s="7">
        <v>25</v>
      </c>
      <c r="F576" s="13">
        <f t="shared" si="25"/>
        <v>27631</v>
      </c>
      <c r="G576" s="7">
        <v>1</v>
      </c>
      <c r="H576" s="16">
        <v>17253.43</v>
      </c>
      <c r="I576" s="7" t="str" cm="1">
        <f t="array" ref="I576">INDEX({"tier - 1","tier - 2","tier - 3"},MATCH(MAX(COUNTIF('OG Hospitalisation Details'!G1767:G4109,{"tier - 1","tier - 2","tier - 3"})),COUNTIF('OG Hospitalisation Details'!G1767:G4109,{"tier - 1","tier - 2","tier - 3"}),0))</f>
        <v>tier - 1</v>
      </c>
      <c r="J576" s="7" t="str" cm="1">
        <f t="array" ref="J576">INDEX({"tier - 1","tier - 2","tier - 3"},MATCH(MAX(COUNTIF('OG Hospitalisation Details'!H1767:H4109,{"tier - 1","tier - 2","tier - 3"})),COUNTIF('OG Hospitalisation Details'!H1767:H4109,{"tier - 1","tier - 2","tier - 3"}),0))</f>
        <v>tier - 3</v>
      </c>
      <c r="K576" s="7" t="str">
        <f>IF('OG Hospitalisation Details'!I1767="?","Unknown",'OG Hospitalisation Details'!I1767)</f>
        <v>R1026</v>
      </c>
      <c r="L576" s="14">
        <f t="shared" si="26"/>
        <v>47</v>
      </c>
    </row>
    <row r="577" spans="1:12" x14ac:dyDescent="0.25">
      <c r="A577" s="7" t="s">
        <v>1797</v>
      </c>
      <c r="B577" s="7">
        <f t="shared" si="27"/>
        <v>574</v>
      </c>
      <c r="C577" s="7">
        <f>IF('OG Hospitalisation Details'!B1766="?",ROUND(AVERAGE('OG Hospitalisation Details'!$B$2:$B$2344),0),'OG Hospitalisation Details'!B1766)</f>
        <v>1982</v>
      </c>
      <c r="D577" s="7" t="str">
        <f>IF('OG Hospitalisation Details'!C1766="?","Sep",'OG Hospitalisation Details'!C1766)</f>
        <v>Oct</v>
      </c>
      <c r="E577" s="7">
        <v>22</v>
      </c>
      <c r="F577" s="13">
        <f t="shared" si="25"/>
        <v>30246</v>
      </c>
      <c r="G577" s="7">
        <v>1</v>
      </c>
      <c r="H577" s="16">
        <v>17179.52</v>
      </c>
      <c r="I577" s="7" t="str" cm="1">
        <f t="array" ref="I577">INDEX({"tier - 1","tier - 2","tier - 3"},MATCH(MAX(COUNTIF('OG Hospitalisation Details'!G1766:G4108,{"tier - 1","tier - 2","tier - 3"})),COUNTIF('OG Hospitalisation Details'!G1766:G4108,{"tier - 1","tier - 2","tier - 3"}),0))</f>
        <v>tier - 1</v>
      </c>
      <c r="J577" s="7" t="str" cm="1">
        <f t="array" ref="J577">INDEX({"tier - 1","tier - 2","tier - 3"},MATCH(MAX(COUNTIF('OG Hospitalisation Details'!H1766:H4108,{"tier - 1","tier - 2","tier - 3"})),COUNTIF('OG Hospitalisation Details'!H1766:H4108,{"tier - 1","tier - 2","tier - 3"}),0))</f>
        <v>tier - 3</v>
      </c>
      <c r="K577" s="7" t="str">
        <f>IF('OG Hospitalisation Details'!I1766="?","Unknown",'OG Hospitalisation Details'!I1766)</f>
        <v>R1013</v>
      </c>
      <c r="L577" s="14">
        <f t="shared" si="26"/>
        <v>40</v>
      </c>
    </row>
    <row r="578" spans="1:12" x14ac:dyDescent="0.25">
      <c r="A578" s="7" t="s">
        <v>1796</v>
      </c>
      <c r="B578" s="7">
        <f t="shared" si="27"/>
        <v>575</v>
      </c>
      <c r="C578" s="7">
        <f>IF('OG Hospitalisation Details'!B1765="?",ROUND(AVERAGE('OG Hospitalisation Details'!$B$2:$B$2344),0),'OG Hospitalisation Details'!B1765)</f>
        <v>2004</v>
      </c>
      <c r="D578" s="7" t="str">
        <f>IF('OG Hospitalisation Details'!C1765="?","Sep",'OG Hospitalisation Details'!C1765)</f>
        <v>Aug</v>
      </c>
      <c r="E578" s="7">
        <v>18</v>
      </c>
      <c r="F578" s="13">
        <f t="shared" ref="F578:F641" si="28">DATE(C578,MONTH(1&amp;D578),E578)</f>
        <v>38217</v>
      </c>
      <c r="G578" s="7">
        <v>1</v>
      </c>
      <c r="H578" s="16">
        <v>17178.68</v>
      </c>
      <c r="I578" s="7" t="str" cm="1">
        <f t="array" ref="I578">INDEX({"tier - 1","tier - 2","tier - 3"},MATCH(MAX(COUNTIF('OG Hospitalisation Details'!G1765:G4107,{"tier - 1","tier - 2","tier - 3"})),COUNTIF('OG Hospitalisation Details'!G1765:G4107,{"tier - 1","tier - 2","tier - 3"}),0))</f>
        <v>tier - 1</v>
      </c>
      <c r="J578" s="7" t="str" cm="1">
        <f t="array" ref="J578">INDEX({"tier - 1","tier - 2","tier - 3"},MATCH(MAX(COUNTIF('OG Hospitalisation Details'!H1765:H4107,{"tier - 1","tier - 2","tier - 3"})),COUNTIF('OG Hospitalisation Details'!H1765:H4107,{"tier - 1","tier - 2","tier - 3"}),0))</f>
        <v>tier - 3</v>
      </c>
      <c r="K578" s="7" t="str">
        <f>IF('OG Hospitalisation Details'!I1765="?","Unknown",'OG Hospitalisation Details'!I1765)</f>
        <v>R1019</v>
      </c>
      <c r="L578" s="14">
        <f t="shared" ref="L578:L641" si="29">DATEDIF(F578,DATE(2023,6,8),"Y")</f>
        <v>18</v>
      </c>
    </row>
    <row r="579" spans="1:12" x14ac:dyDescent="0.25">
      <c r="A579" s="7" t="s">
        <v>1795</v>
      </c>
      <c r="B579" s="7">
        <f t="shared" si="27"/>
        <v>576</v>
      </c>
      <c r="C579" s="7">
        <f>IF('OG Hospitalisation Details'!B1764="?",ROUND(AVERAGE('OG Hospitalisation Details'!$B$2:$B$2344),0),'OG Hospitalisation Details'!B1764)</f>
        <v>1964</v>
      </c>
      <c r="D579" s="7" t="str">
        <f>IF('OG Hospitalisation Details'!C1764="?","Sep",'OG Hospitalisation Details'!C1764)</f>
        <v>Jun</v>
      </c>
      <c r="E579" s="7">
        <v>7</v>
      </c>
      <c r="F579" s="13">
        <f t="shared" si="28"/>
        <v>23535</v>
      </c>
      <c r="G579" s="7">
        <v>0</v>
      </c>
      <c r="H579" s="16">
        <v>17174.52</v>
      </c>
      <c r="I579" s="7" t="str" cm="1">
        <f t="array" ref="I579">INDEX({"tier - 1","tier - 2","tier - 3"},MATCH(MAX(COUNTIF('OG Hospitalisation Details'!G1764:G4106,{"tier - 1","tier - 2","tier - 3"})),COUNTIF('OG Hospitalisation Details'!G1764:G4106,{"tier - 1","tier - 2","tier - 3"}),0))</f>
        <v>tier - 1</v>
      </c>
      <c r="J579" s="7" t="str" cm="1">
        <f t="array" ref="J579">INDEX({"tier - 1","tier - 2","tier - 3"},MATCH(MAX(COUNTIF('OG Hospitalisation Details'!H1764:H4106,{"tier - 1","tier - 2","tier - 3"})),COUNTIF('OG Hospitalisation Details'!H1764:H4106,{"tier - 1","tier - 2","tier - 3"}),0))</f>
        <v>tier - 3</v>
      </c>
      <c r="K579" s="7" t="str">
        <f>IF('OG Hospitalisation Details'!I1764="?","Unknown",'OG Hospitalisation Details'!I1764)</f>
        <v>R1012</v>
      </c>
      <c r="L579" s="14">
        <f t="shared" si="29"/>
        <v>59</v>
      </c>
    </row>
    <row r="580" spans="1:12" x14ac:dyDescent="0.25">
      <c r="A580" s="7" t="s">
        <v>1794</v>
      </c>
      <c r="B580" s="7">
        <f t="shared" si="27"/>
        <v>577</v>
      </c>
      <c r="C580" s="7">
        <f>IF('OG Hospitalisation Details'!B1763="?",ROUND(AVERAGE('OG Hospitalisation Details'!$B$2:$B$2344),0),'OG Hospitalisation Details'!B1763)</f>
        <v>1965</v>
      </c>
      <c r="D580" s="7" t="str">
        <f>IF('OG Hospitalisation Details'!C1763="?","Sep",'OG Hospitalisation Details'!C1763)</f>
        <v>Sep</v>
      </c>
      <c r="E580" s="7">
        <v>16</v>
      </c>
      <c r="F580" s="13">
        <f t="shared" si="28"/>
        <v>24001</v>
      </c>
      <c r="G580" s="7">
        <v>0</v>
      </c>
      <c r="H580" s="16">
        <v>17172.27</v>
      </c>
      <c r="I580" s="7" t="str" cm="1">
        <f t="array" ref="I580">INDEX({"tier - 1","tier - 2","tier - 3"},MATCH(MAX(COUNTIF('OG Hospitalisation Details'!G1763:G4105,{"tier - 1","tier - 2","tier - 3"})),COUNTIF('OG Hospitalisation Details'!G1763:G4105,{"tier - 1","tier - 2","tier - 3"}),0))</f>
        <v>tier - 1</v>
      </c>
      <c r="J580" s="7" t="str" cm="1">
        <f t="array" ref="J580">INDEX({"tier - 1","tier - 2","tier - 3"},MATCH(MAX(COUNTIF('OG Hospitalisation Details'!H1763:H4105,{"tier - 1","tier - 2","tier - 3"})),COUNTIF('OG Hospitalisation Details'!H1763:H4105,{"tier - 1","tier - 2","tier - 3"}),0))</f>
        <v>tier - 3</v>
      </c>
      <c r="K580" s="7" t="str">
        <f>IF('OG Hospitalisation Details'!I1763="?","Unknown",'OG Hospitalisation Details'!I1763)</f>
        <v>R1026</v>
      </c>
      <c r="L580" s="14">
        <f t="shared" si="29"/>
        <v>57</v>
      </c>
    </row>
    <row r="581" spans="1:12" x14ac:dyDescent="0.25">
      <c r="A581" s="7" t="s">
        <v>1793</v>
      </c>
      <c r="B581" s="7">
        <f t="shared" si="27"/>
        <v>578</v>
      </c>
      <c r="C581" s="7">
        <f>IF('OG Hospitalisation Details'!B1762="?",ROUND(AVERAGE('OG Hospitalisation Details'!$B$2:$B$2344),0),'OG Hospitalisation Details'!B1762)</f>
        <v>1998</v>
      </c>
      <c r="D581" s="7" t="str">
        <f>IF('OG Hospitalisation Details'!C1762="?","Sep",'OG Hospitalisation Details'!C1762)</f>
        <v>Jun</v>
      </c>
      <c r="E581" s="7">
        <v>3</v>
      </c>
      <c r="F581" s="13">
        <f t="shared" si="28"/>
        <v>35949</v>
      </c>
      <c r="G581" s="7">
        <v>4</v>
      </c>
      <c r="H581" s="16">
        <v>17128.43</v>
      </c>
      <c r="I581" s="7" t="str" cm="1">
        <f t="array" ref="I581">INDEX({"tier - 1","tier - 2","tier - 3"},MATCH(MAX(COUNTIF('OG Hospitalisation Details'!G1762:G4104,{"tier - 1","tier - 2","tier - 3"})),COUNTIF('OG Hospitalisation Details'!G1762:G4104,{"tier - 1","tier - 2","tier - 3"}),0))</f>
        <v>tier - 1</v>
      </c>
      <c r="J581" s="7" t="str" cm="1">
        <f t="array" ref="J581">INDEX({"tier - 1","tier - 2","tier - 3"},MATCH(MAX(COUNTIF('OG Hospitalisation Details'!H1762:H4104,{"tier - 1","tier - 2","tier - 3"})),COUNTIF('OG Hospitalisation Details'!H1762:H4104,{"tier - 1","tier - 2","tier - 3"}),0))</f>
        <v>tier - 3</v>
      </c>
      <c r="K581" s="7" t="str">
        <f>IF('OG Hospitalisation Details'!I1762="?","Unknown",'OG Hospitalisation Details'!I1762)</f>
        <v>R1016</v>
      </c>
      <c r="L581" s="14">
        <f t="shared" si="29"/>
        <v>25</v>
      </c>
    </row>
    <row r="582" spans="1:12" x14ac:dyDescent="0.25">
      <c r="A582" s="7" t="s">
        <v>1792</v>
      </c>
      <c r="B582" s="7">
        <f t="shared" si="27"/>
        <v>579</v>
      </c>
      <c r="C582" s="7">
        <f>IF('OG Hospitalisation Details'!B1761="?",ROUND(AVERAGE('OG Hospitalisation Details'!$B$2:$B$2344),0),'OG Hospitalisation Details'!B1761)</f>
        <v>2002</v>
      </c>
      <c r="D582" s="7" t="str">
        <f>IF('OG Hospitalisation Details'!C1761="?","Sep",'OG Hospitalisation Details'!C1761)</f>
        <v>Jun</v>
      </c>
      <c r="E582" s="7">
        <v>28</v>
      </c>
      <c r="F582" s="13">
        <f t="shared" si="28"/>
        <v>37435</v>
      </c>
      <c r="G582" s="7">
        <v>1</v>
      </c>
      <c r="H582" s="16">
        <v>17085.27</v>
      </c>
      <c r="I582" s="7" t="str" cm="1">
        <f t="array" ref="I582">INDEX({"tier - 1","tier - 2","tier - 3"},MATCH(MAX(COUNTIF('OG Hospitalisation Details'!G1761:G4103,{"tier - 1","tier - 2","tier - 3"})),COUNTIF('OG Hospitalisation Details'!G1761:G4103,{"tier - 1","tier - 2","tier - 3"}),0))</f>
        <v>tier - 1</v>
      </c>
      <c r="J582" s="7" t="str" cm="1">
        <f t="array" ref="J582">INDEX({"tier - 1","tier - 2","tier - 3"},MATCH(MAX(COUNTIF('OG Hospitalisation Details'!H1761:H4103,{"tier - 1","tier - 2","tier - 3"})),COUNTIF('OG Hospitalisation Details'!H1761:H4103,{"tier - 1","tier - 2","tier - 3"}),0))</f>
        <v>tier - 3</v>
      </c>
      <c r="K582" s="7" t="str">
        <f>IF('OG Hospitalisation Details'!I1761="?","Unknown",'OG Hospitalisation Details'!I1761)</f>
        <v>R1013</v>
      </c>
      <c r="L582" s="14">
        <f t="shared" si="29"/>
        <v>20</v>
      </c>
    </row>
    <row r="583" spans="1:12" x14ac:dyDescent="0.25">
      <c r="A583" s="7" t="s">
        <v>1791</v>
      </c>
      <c r="B583" s="7">
        <f t="shared" si="27"/>
        <v>580</v>
      </c>
      <c r="C583" s="7">
        <f>IF('OG Hospitalisation Details'!B1760="?",ROUND(AVERAGE('OG Hospitalisation Details'!$B$2:$B$2344),0),'OG Hospitalisation Details'!B1760)</f>
        <v>2003</v>
      </c>
      <c r="D583" s="7" t="str">
        <f>IF('OG Hospitalisation Details'!C1760="?","Sep",'OG Hospitalisation Details'!C1760)</f>
        <v>Dec</v>
      </c>
      <c r="E583" s="7">
        <v>26</v>
      </c>
      <c r="F583" s="13">
        <f t="shared" si="28"/>
        <v>37981</v>
      </c>
      <c r="G583" s="7">
        <v>0</v>
      </c>
      <c r="H583" s="16">
        <v>17081.080000000002</v>
      </c>
      <c r="I583" s="7" t="str" cm="1">
        <f t="array" ref="I583">INDEX({"tier - 1","tier - 2","tier - 3"},MATCH(MAX(COUNTIF('OG Hospitalisation Details'!G1760:G4102,{"tier - 1","tier - 2","tier - 3"})),COUNTIF('OG Hospitalisation Details'!G1760:G4102,{"tier - 1","tier - 2","tier - 3"}),0))</f>
        <v>tier - 1</v>
      </c>
      <c r="J583" s="7" t="str" cm="1">
        <f t="array" ref="J583">INDEX({"tier - 1","tier - 2","tier - 3"},MATCH(MAX(COUNTIF('OG Hospitalisation Details'!H1760:H4102,{"tier - 1","tier - 2","tier - 3"})),COUNTIF('OG Hospitalisation Details'!H1760:H4102,{"tier - 1","tier - 2","tier - 3"}),0))</f>
        <v>tier - 3</v>
      </c>
      <c r="K583" s="7" t="str">
        <f>IF('OG Hospitalisation Details'!I1760="?","Unknown",'OG Hospitalisation Details'!I1760)</f>
        <v>R1011</v>
      </c>
      <c r="L583" s="14">
        <f t="shared" si="29"/>
        <v>19</v>
      </c>
    </row>
    <row r="584" spans="1:12" x14ac:dyDescent="0.25">
      <c r="A584" s="7" t="s">
        <v>1790</v>
      </c>
      <c r="B584" s="7">
        <f t="shared" si="27"/>
        <v>581</v>
      </c>
      <c r="C584" s="7">
        <f>IF('OG Hospitalisation Details'!B1759="?",ROUND(AVERAGE('OG Hospitalisation Details'!$B$2:$B$2344),0),'OG Hospitalisation Details'!B1759)</f>
        <v>1996</v>
      </c>
      <c r="D584" s="7" t="str">
        <f>IF('OG Hospitalisation Details'!C1759="?","Sep",'OG Hospitalisation Details'!C1759)</f>
        <v>Jun</v>
      </c>
      <c r="E584" s="7">
        <v>10</v>
      </c>
      <c r="F584" s="13">
        <f t="shared" si="28"/>
        <v>35226</v>
      </c>
      <c r="G584" s="7">
        <v>0</v>
      </c>
      <c r="H584" s="16">
        <v>17043.34</v>
      </c>
      <c r="I584" s="7" t="str" cm="1">
        <f t="array" ref="I584">INDEX({"tier - 1","tier - 2","tier - 3"},MATCH(MAX(COUNTIF('OG Hospitalisation Details'!G1759:G4101,{"tier - 1","tier - 2","tier - 3"})),COUNTIF('OG Hospitalisation Details'!G1759:G4101,{"tier - 1","tier - 2","tier - 3"}),0))</f>
        <v>tier - 1</v>
      </c>
      <c r="J584" s="7" t="str" cm="1">
        <f t="array" ref="J584">INDEX({"tier - 1","tier - 2","tier - 3"},MATCH(MAX(COUNTIF('OG Hospitalisation Details'!H1759:H4101,{"tier - 1","tier - 2","tier - 3"})),COUNTIF('OG Hospitalisation Details'!H1759:H4101,{"tier - 1","tier - 2","tier - 3"}),0))</f>
        <v>tier - 3</v>
      </c>
      <c r="K584" s="7" t="str">
        <f>IF('OG Hospitalisation Details'!I1759="?","Unknown",'OG Hospitalisation Details'!I1759)</f>
        <v>R1013</v>
      </c>
      <c r="L584" s="14">
        <f t="shared" si="29"/>
        <v>26</v>
      </c>
    </row>
    <row r="585" spans="1:12" x14ac:dyDescent="0.25">
      <c r="A585" s="7" t="s">
        <v>1789</v>
      </c>
      <c r="B585" s="7">
        <f t="shared" si="27"/>
        <v>582</v>
      </c>
      <c r="C585" s="7">
        <f>IF('OG Hospitalisation Details'!B1758="?",ROUND(AVERAGE('OG Hospitalisation Details'!$B$2:$B$2344),0),'OG Hospitalisation Details'!B1758)</f>
        <v>1971</v>
      </c>
      <c r="D585" s="7" t="str">
        <f>IF('OG Hospitalisation Details'!C1758="?","Sep",'OG Hospitalisation Details'!C1758)</f>
        <v>Aug</v>
      </c>
      <c r="E585" s="7">
        <v>22</v>
      </c>
      <c r="F585" s="13">
        <f t="shared" si="28"/>
        <v>26167</v>
      </c>
      <c r="G585" s="7">
        <v>0</v>
      </c>
      <c r="H585" s="16">
        <v>17016.009999999998</v>
      </c>
      <c r="I585" s="7" t="str" cm="1">
        <f t="array" ref="I585">INDEX({"tier - 1","tier - 2","tier - 3"},MATCH(MAX(COUNTIF('OG Hospitalisation Details'!G1758:G4100,{"tier - 1","tier - 2","tier - 3"})),COUNTIF('OG Hospitalisation Details'!G1758:G4100,{"tier - 1","tier - 2","tier - 3"}),0))</f>
        <v>tier - 1</v>
      </c>
      <c r="J585" s="7" t="str" cm="1">
        <f t="array" ref="J585">INDEX({"tier - 1","tier - 2","tier - 3"},MATCH(MAX(COUNTIF('OG Hospitalisation Details'!H1758:H4100,{"tier - 1","tier - 2","tier - 3"})),COUNTIF('OG Hospitalisation Details'!H1758:H4100,{"tier - 1","tier - 2","tier - 3"}),0))</f>
        <v>tier - 3</v>
      </c>
      <c r="K585" s="7" t="str">
        <f>IF('OG Hospitalisation Details'!I1758="?","Unknown",'OG Hospitalisation Details'!I1758)</f>
        <v>R1023</v>
      </c>
      <c r="L585" s="14">
        <f t="shared" si="29"/>
        <v>51</v>
      </c>
    </row>
    <row r="586" spans="1:12" x14ac:dyDescent="0.25">
      <c r="A586" s="7" t="s">
        <v>1788</v>
      </c>
      <c r="B586" s="7">
        <f t="shared" si="27"/>
        <v>583</v>
      </c>
      <c r="C586" s="7">
        <f>IF('OG Hospitalisation Details'!B1757="?",ROUND(AVERAGE('OG Hospitalisation Details'!$B$2:$B$2344),0),'OG Hospitalisation Details'!B1757)</f>
        <v>1980</v>
      </c>
      <c r="D586" s="7" t="str">
        <f>IF('OG Hospitalisation Details'!C1757="?","Sep",'OG Hospitalisation Details'!C1757)</f>
        <v>Jul</v>
      </c>
      <c r="E586" s="7">
        <v>16</v>
      </c>
      <c r="F586" s="13">
        <f t="shared" si="28"/>
        <v>29418</v>
      </c>
      <c r="G586" s="7">
        <v>2</v>
      </c>
      <c r="H586" s="16">
        <v>16990.55</v>
      </c>
      <c r="I586" s="7" t="str" cm="1">
        <f t="array" ref="I586">INDEX({"tier - 1","tier - 2","tier - 3"},MATCH(MAX(COUNTIF('OG Hospitalisation Details'!G1757:G4099,{"tier - 1","tier - 2","tier - 3"})),COUNTIF('OG Hospitalisation Details'!G1757:G4099,{"tier - 1","tier - 2","tier - 3"}),0))</f>
        <v>tier - 1</v>
      </c>
      <c r="J586" s="7" t="str" cm="1">
        <f t="array" ref="J586">INDEX({"tier - 1","tier - 2","tier - 3"},MATCH(MAX(COUNTIF('OG Hospitalisation Details'!H1757:H4099,{"tier - 1","tier - 2","tier - 3"})),COUNTIF('OG Hospitalisation Details'!H1757:H4099,{"tier - 1","tier - 2","tier - 3"}),0))</f>
        <v>tier - 3</v>
      </c>
      <c r="K586" s="7" t="str">
        <f>IF('OG Hospitalisation Details'!I1757="?","Unknown",'OG Hospitalisation Details'!I1757)</f>
        <v>R1012</v>
      </c>
      <c r="L586" s="14">
        <f t="shared" si="29"/>
        <v>42</v>
      </c>
    </row>
    <row r="587" spans="1:12" x14ac:dyDescent="0.25">
      <c r="A587" s="7" t="s">
        <v>1787</v>
      </c>
      <c r="B587" s="7">
        <f t="shared" si="27"/>
        <v>584</v>
      </c>
      <c r="C587" s="7">
        <f>IF('OG Hospitalisation Details'!B1756="?",ROUND(AVERAGE('OG Hospitalisation Details'!$B$2:$B$2344),0),'OG Hospitalisation Details'!B1756)</f>
        <v>1977</v>
      </c>
      <c r="D587" s="7" t="str">
        <f>IF('OG Hospitalisation Details'!C1756="?","Sep",'OG Hospitalisation Details'!C1756)</f>
        <v>Aug</v>
      </c>
      <c r="E587" s="7">
        <v>25</v>
      </c>
      <c r="F587" s="13">
        <f t="shared" si="28"/>
        <v>28362</v>
      </c>
      <c r="G587" s="7">
        <v>2</v>
      </c>
      <c r="H587" s="16">
        <v>16921.09</v>
      </c>
      <c r="I587" s="7" t="str" cm="1">
        <f t="array" ref="I587">INDEX({"tier - 1","tier - 2","tier - 3"},MATCH(MAX(COUNTIF('OG Hospitalisation Details'!G1756:G4098,{"tier - 1","tier - 2","tier - 3"})),COUNTIF('OG Hospitalisation Details'!G1756:G4098,{"tier - 1","tier - 2","tier - 3"}),0))</f>
        <v>tier - 1</v>
      </c>
      <c r="J587" s="7" t="str" cm="1">
        <f t="array" ref="J587">INDEX({"tier - 1","tier - 2","tier - 3"},MATCH(MAX(COUNTIF('OG Hospitalisation Details'!H1756:H4098,{"tier - 1","tier - 2","tier - 3"})),COUNTIF('OG Hospitalisation Details'!H1756:H4098,{"tier - 1","tier - 2","tier - 3"}),0))</f>
        <v>tier - 3</v>
      </c>
      <c r="K587" s="7" t="str">
        <f>IF('OG Hospitalisation Details'!I1756="?","Unknown",'OG Hospitalisation Details'!I1756)</f>
        <v>R1023</v>
      </c>
      <c r="L587" s="14">
        <f t="shared" si="29"/>
        <v>45</v>
      </c>
    </row>
    <row r="588" spans="1:12" x14ac:dyDescent="0.25">
      <c r="A588" s="7" t="s">
        <v>1786</v>
      </c>
      <c r="B588" s="7">
        <f t="shared" si="27"/>
        <v>585</v>
      </c>
      <c r="C588" s="7">
        <f>IF('OG Hospitalisation Details'!B1755="?",ROUND(AVERAGE('OG Hospitalisation Details'!$B$2:$B$2344),0),'OG Hospitalisation Details'!B1755)</f>
        <v>1968</v>
      </c>
      <c r="D588" s="7" t="str">
        <f>IF('OG Hospitalisation Details'!C1755="?","Sep",'OG Hospitalisation Details'!C1755)</f>
        <v>Oct</v>
      </c>
      <c r="E588" s="7">
        <v>21</v>
      </c>
      <c r="F588" s="13">
        <f t="shared" si="28"/>
        <v>25132</v>
      </c>
      <c r="G588" s="7">
        <v>0</v>
      </c>
      <c r="H588" s="16">
        <v>16903.5</v>
      </c>
      <c r="I588" s="7" t="str" cm="1">
        <f t="array" ref="I588">INDEX({"tier - 1","tier - 2","tier - 3"},MATCH(MAX(COUNTIF('OG Hospitalisation Details'!G1755:G4097,{"tier - 1","tier - 2","tier - 3"})),COUNTIF('OG Hospitalisation Details'!G1755:G4097,{"tier - 1","tier - 2","tier - 3"}),0))</f>
        <v>tier - 1</v>
      </c>
      <c r="J588" s="7" t="str" cm="1">
        <f t="array" ref="J588">INDEX({"tier - 1","tier - 2","tier - 3"},MATCH(MAX(COUNTIF('OG Hospitalisation Details'!H1755:H4097,{"tier - 1","tier - 2","tier - 3"})),COUNTIF('OG Hospitalisation Details'!H1755:H4097,{"tier - 1","tier - 2","tier - 3"}),0))</f>
        <v>tier - 3</v>
      </c>
      <c r="K588" s="7" t="str">
        <f>IF('OG Hospitalisation Details'!I1755="?","Unknown",'OG Hospitalisation Details'!I1755)</f>
        <v>R1012</v>
      </c>
      <c r="L588" s="14">
        <f t="shared" si="29"/>
        <v>54</v>
      </c>
    </row>
    <row r="589" spans="1:12" x14ac:dyDescent="0.25">
      <c r="A589" s="7" t="s">
        <v>1785</v>
      </c>
      <c r="B589" s="7">
        <f t="shared" si="27"/>
        <v>586</v>
      </c>
      <c r="C589" s="7">
        <f>IF('OG Hospitalisation Details'!B1754="?",ROUND(AVERAGE('OG Hospitalisation Details'!$B$2:$B$2344),0),'OG Hospitalisation Details'!B1754)</f>
        <v>2003</v>
      </c>
      <c r="D589" s="7" t="str">
        <f>IF('OG Hospitalisation Details'!C1754="?","Sep",'OG Hospitalisation Details'!C1754)</f>
        <v>Sep</v>
      </c>
      <c r="E589" s="7">
        <v>10</v>
      </c>
      <c r="F589" s="13">
        <f t="shared" si="28"/>
        <v>37874</v>
      </c>
      <c r="G589" s="7">
        <v>0</v>
      </c>
      <c r="H589" s="16">
        <v>16884.919999999998</v>
      </c>
      <c r="I589" s="7" t="str" cm="1">
        <f t="array" ref="I589">INDEX({"tier - 1","tier - 2","tier - 3"},MATCH(MAX(COUNTIF('OG Hospitalisation Details'!G1754:G4096,{"tier - 1","tier - 2","tier - 3"})),COUNTIF('OG Hospitalisation Details'!G1754:G4096,{"tier - 1","tier - 2","tier - 3"}),0))</f>
        <v>tier - 1</v>
      </c>
      <c r="J589" s="7" t="str" cm="1">
        <f t="array" ref="J589">INDEX({"tier - 1","tier - 2","tier - 3"},MATCH(MAX(COUNTIF('OG Hospitalisation Details'!H1754:H4096,{"tier - 1","tier - 2","tier - 3"})),COUNTIF('OG Hospitalisation Details'!H1754:H4096,{"tier - 1","tier - 2","tier - 3"}),0))</f>
        <v>tier - 3</v>
      </c>
      <c r="K589" s="7" t="str">
        <f>IF('OG Hospitalisation Details'!I1754="?","Unknown",'OG Hospitalisation Details'!I1754)</f>
        <v>R1011</v>
      </c>
      <c r="L589" s="14">
        <f t="shared" si="29"/>
        <v>19</v>
      </c>
    </row>
    <row r="590" spans="1:12" x14ac:dyDescent="0.25">
      <c r="A590" s="7" t="s">
        <v>1784</v>
      </c>
      <c r="B590" s="7">
        <f t="shared" si="27"/>
        <v>587</v>
      </c>
      <c r="C590" s="7">
        <f>IF('OG Hospitalisation Details'!B1753="?",ROUND(AVERAGE('OG Hospitalisation Details'!$B$2:$B$2344),0),'OG Hospitalisation Details'!B1753)</f>
        <v>1974</v>
      </c>
      <c r="D590" s="7" t="str">
        <f>IF('OG Hospitalisation Details'!C1753="?","Sep",'OG Hospitalisation Details'!C1753)</f>
        <v>Aug</v>
      </c>
      <c r="E590" s="7">
        <v>8</v>
      </c>
      <c r="F590" s="13">
        <f t="shared" si="28"/>
        <v>27249</v>
      </c>
      <c r="G590" s="7">
        <v>0</v>
      </c>
      <c r="H590" s="16">
        <v>16841.32</v>
      </c>
      <c r="I590" s="7" t="str" cm="1">
        <f t="array" ref="I590">INDEX({"tier - 1","tier - 2","tier - 3"},MATCH(MAX(COUNTIF('OG Hospitalisation Details'!G1753:G4095,{"tier - 1","tier - 2","tier - 3"})),COUNTIF('OG Hospitalisation Details'!G1753:G4095,{"tier - 1","tier - 2","tier - 3"}),0))</f>
        <v>tier - 1</v>
      </c>
      <c r="J590" s="7" t="str" cm="1">
        <f t="array" ref="J590">INDEX({"tier - 1","tier - 2","tier - 3"},MATCH(MAX(COUNTIF('OG Hospitalisation Details'!H1753:H4095,{"tier - 1","tier - 2","tier - 3"})),COUNTIF('OG Hospitalisation Details'!H1753:H4095,{"tier - 1","tier - 2","tier - 3"}),0))</f>
        <v>tier - 3</v>
      </c>
      <c r="K590" s="7" t="str">
        <f>IF('OG Hospitalisation Details'!I1753="?","Unknown",'OG Hospitalisation Details'!I1753)</f>
        <v>R1011</v>
      </c>
      <c r="L590" s="14">
        <f t="shared" si="29"/>
        <v>48</v>
      </c>
    </row>
    <row r="591" spans="1:12" x14ac:dyDescent="0.25">
      <c r="A591" s="7" t="s">
        <v>1783</v>
      </c>
      <c r="B591" s="7">
        <f t="shared" si="27"/>
        <v>588</v>
      </c>
      <c r="C591" s="7">
        <f>IF('OG Hospitalisation Details'!B1752="?",ROUND(AVERAGE('OG Hospitalisation Details'!$B$2:$B$2344),0),'OG Hospitalisation Details'!B1752)</f>
        <v>1995</v>
      </c>
      <c r="D591" s="7" t="str">
        <f>IF('OG Hospitalisation Details'!C1752="?","Sep",'OG Hospitalisation Details'!C1752)</f>
        <v>Oct</v>
      </c>
      <c r="E591" s="7">
        <v>19</v>
      </c>
      <c r="F591" s="13">
        <f t="shared" si="28"/>
        <v>34991</v>
      </c>
      <c r="G591" s="7">
        <v>1</v>
      </c>
      <c r="H591" s="16">
        <v>16796.41</v>
      </c>
      <c r="I591" s="7" t="str" cm="1">
        <f t="array" ref="I591">INDEX({"tier - 1","tier - 2","tier - 3"},MATCH(MAX(COUNTIF('OG Hospitalisation Details'!G1752:G4094,{"tier - 1","tier - 2","tier - 3"})),COUNTIF('OG Hospitalisation Details'!G1752:G4094,{"tier - 1","tier - 2","tier - 3"}),0))</f>
        <v>tier - 1</v>
      </c>
      <c r="J591" s="7" t="str" cm="1">
        <f t="array" ref="J591">INDEX({"tier - 1","tier - 2","tier - 3"},MATCH(MAX(COUNTIF('OG Hospitalisation Details'!H1752:H4094,{"tier - 1","tier - 2","tier - 3"})),COUNTIF('OG Hospitalisation Details'!H1752:H4094,{"tier - 1","tier - 2","tier - 3"}),0))</f>
        <v>tier - 3</v>
      </c>
      <c r="K591" s="7" t="str">
        <f>IF('OG Hospitalisation Details'!I1752="?","Unknown",'OG Hospitalisation Details'!I1752)</f>
        <v>R1024</v>
      </c>
      <c r="L591" s="14">
        <f t="shared" si="29"/>
        <v>27</v>
      </c>
    </row>
    <row r="592" spans="1:12" x14ac:dyDescent="0.25">
      <c r="A592" s="7" t="s">
        <v>1782</v>
      </c>
      <c r="B592" s="7">
        <f t="shared" si="27"/>
        <v>589</v>
      </c>
      <c r="C592" s="7">
        <f>IF('OG Hospitalisation Details'!B1751="?",ROUND(AVERAGE('OG Hospitalisation Details'!$B$2:$B$2344),0),'OG Hospitalisation Details'!B1751)</f>
        <v>1962</v>
      </c>
      <c r="D592" s="7" t="str">
        <f>IF('OG Hospitalisation Details'!C1751="?","Sep",'OG Hospitalisation Details'!C1751)</f>
        <v>Jul</v>
      </c>
      <c r="E592" s="7">
        <v>29</v>
      </c>
      <c r="F592" s="13">
        <f t="shared" si="28"/>
        <v>22856</v>
      </c>
      <c r="G592" s="7">
        <v>0</v>
      </c>
      <c r="H592" s="16">
        <v>16779.400000000001</v>
      </c>
      <c r="I592" s="7" t="str" cm="1">
        <f t="array" ref="I592">INDEX({"tier - 1","tier - 2","tier - 3"},MATCH(MAX(COUNTIF('OG Hospitalisation Details'!G1751:G4093,{"tier - 1","tier - 2","tier - 3"})),COUNTIF('OG Hospitalisation Details'!G1751:G4093,{"tier - 1","tier - 2","tier - 3"}),0))</f>
        <v>tier - 2</v>
      </c>
      <c r="J592" s="7" t="str" cm="1">
        <f t="array" ref="J592">INDEX({"tier - 1","tier - 2","tier - 3"},MATCH(MAX(COUNTIF('OG Hospitalisation Details'!H1751:H4093,{"tier - 1","tier - 2","tier - 3"})),COUNTIF('OG Hospitalisation Details'!H1751:H4093,{"tier - 1","tier - 2","tier - 3"}),0))</f>
        <v>tier - 3</v>
      </c>
      <c r="K592" s="7" t="str">
        <f>IF('OG Hospitalisation Details'!I1751="?","Unknown",'OG Hospitalisation Details'!I1751)</f>
        <v>R1026</v>
      </c>
      <c r="L592" s="14">
        <f t="shared" si="29"/>
        <v>60</v>
      </c>
    </row>
    <row r="593" spans="1:12" x14ac:dyDescent="0.25">
      <c r="A593" s="7" t="s">
        <v>1781</v>
      </c>
      <c r="B593" s="7">
        <f t="shared" si="27"/>
        <v>590</v>
      </c>
      <c r="C593" s="7">
        <f>IF('OG Hospitalisation Details'!B1750="?",ROUND(AVERAGE('OG Hospitalisation Details'!$B$2:$B$2344),0),'OG Hospitalisation Details'!B1750)</f>
        <v>1989</v>
      </c>
      <c r="D593" s="7" t="str">
        <f>IF('OG Hospitalisation Details'!C1750="?","Sep",'OG Hospitalisation Details'!C1750)</f>
        <v>Sep</v>
      </c>
      <c r="E593" s="7">
        <v>23</v>
      </c>
      <c r="F593" s="13">
        <f t="shared" si="28"/>
        <v>32774</v>
      </c>
      <c r="G593" s="7">
        <v>2</v>
      </c>
      <c r="H593" s="16">
        <v>16776.3</v>
      </c>
      <c r="I593" s="7" t="str" cm="1">
        <f t="array" ref="I593">INDEX({"tier - 1","tier - 2","tier - 3"},MATCH(MAX(COUNTIF('OG Hospitalisation Details'!G1750:G4092,{"tier - 1","tier - 2","tier - 3"})),COUNTIF('OG Hospitalisation Details'!G1750:G4092,{"tier - 1","tier - 2","tier - 3"}),0))</f>
        <v>tier - 2</v>
      </c>
      <c r="J593" s="7" t="str" cm="1">
        <f t="array" ref="J593">INDEX({"tier - 1","tier - 2","tier - 3"},MATCH(MAX(COUNTIF('OG Hospitalisation Details'!H1750:H4092,{"tier - 1","tier - 2","tier - 3"})),COUNTIF('OG Hospitalisation Details'!H1750:H4092,{"tier - 1","tier - 2","tier - 3"}),0))</f>
        <v>tier - 3</v>
      </c>
      <c r="K593" s="7" t="str">
        <f>IF('OG Hospitalisation Details'!I1750="?","Unknown",'OG Hospitalisation Details'!I1750)</f>
        <v>R1024</v>
      </c>
      <c r="L593" s="14">
        <f t="shared" si="29"/>
        <v>33</v>
      </c>
    </row>
    <row r="594" spans="1:12" x14ac:dyDescent="0.25">
      <c r="A594" s="7" t="s">
        <v>1780</v>
      </c>
      <c r="B594" s="7">
        <f t="shared" si="27"/>
        <v>591</v>
      </c>
      <c r="C594" s="7">
        <f>IF('OG Hospitalisation Details'!B1749="?",ROUND(AVERAGE('OG Hospitalisation Details'!$B$2:$B$2344),0),'OG Hospitalisation Details'!B1749)</f>
        <v>1974</v>
      </c>
      <c r="D594" s="7" t="str">
        <f>IF('OG Hospitalisation Details'!C1749="?","Sep",'OG Hospitalisation Details'!C1749)</f>
        <v>Aug</v>
      </c>
      <c r="E594" s="7">
        <v>28</v>
      </c>
      <c r="F594" s="13">
        <f t="shared" si="28"/>
        <v>27269</v>
      </c>
      <c r="G594" s="7">
        <v>0</v>
      </c>
      <c r="H594" s="16">
        <v>16770.990000000002</v>
      </c>
      <c r="I594" s="7" t="str" cm="1">
        <f t="array" ref="I594">INDEX({"tier - 1","tier - 2","tier - 3"},MATCH(MAX(COUNTIF('OG Hospitalisation Details'!G1749:G4091,{"tier - 1","tier - 2","tier - 3"})),COUNTIF('OG Hospitalisation Details'!G1749:G4091,{"tier - 1","tier - 2","tier - 3"}),0))</f>
        <v>tier - 2</v>
      </c>
      <c r="J594" s="7" t="str" cm="1">
        <f t="array" ref="J594">INDEX({"tier - 1","tier - 2","tier - 3"},MATCH(MAX(COUNTIF('OG Hospitalisation Details'!H1749:H4091,{"tier - 1","tier - 2","tier - 3"})),COUNTIF('OG Hospitalisation Details'!H1749:H4091,{"tier - 1","tier - 2","tier - 3"}),0))</f>
        <v>tier - 3</v>
      </c>
      <c r="K594" s="7" t="str">
        <f>IF('OG Hospitalisation Details'!I1749="?","Unknown",'OG Hospitalisation Details'!I1749)</f>
        <v>R1012</v>
      </c>
      <c r="L594" s="14">
        <f t="shared" si="29"/>
        <v>48</v>
      </c>
    </row>
    <row r="595" spans="1:12" x14ac:dyDescent="0.25">
      <c r="A595" s="7" t="s">
        <v>1779</v>
      </c>
      <c r="B595" s="7">
        <f t="shared" si="27"/>
        <v>592</v>
      </c>
      <c r="C595" s="7">
        <f>IF('OG Hospitalisation Details'!B1748="?",ROUND(AVERAGE('OG Hospitalisation Details'!$B$2:$B$2344),0),'OG Hospitalisation Details'!B1748)</f>
        <v>1993</v>
      </c>
      <c r="D595" s="7" t="str">
        <f>IF('OG Hospitalisation Details'!C1748="?","Sep",'OG Hospitalisation Details'!C1748)</f>
        <v>Nov</v>
      </c>
      <c r="E595" s="7">
        <v>5</v>
      </c>
      <c r="F595" s="13">
        <f t="shared" si="28"/>
        <v>34278</v>
      </c>
      <c r="G595" s="7">
        <v>1</v>
      </c>
      <c r="H595" s="16">
        <v>16657.72</v>
      </c>
      <c r="I595" s="7" t="str" cm="1">
        <f t="array" ref="I595">INDEX({"tier - 1","tier - 2","tier - 3"},MATCH(MAX(COUNTIF('OG Hospitalisation Details'!G1748:G4090,{"tier - 1","tier - 2","tier - 3"})),COUNTIF('OG Hospitalisation Details'!G1748:G4090,{"tier - 1","tier - 2","tier - 3"}),0))</f>
        <v>tier - 2</v>
      </c>
      <c r="J595" s="7" t="str" cm="1">
        <f t="array" ref="J595">INDEX({"tier - 1","tier - 2","tier - 3"},MATCH(MAX(COUNTIF('OG Hospitalisation Details'!H1748:H4090,{"tier - 1","tier - 2","tier - 3"})),COUNTIF('OG Hospitalisation Details'!H1748:H4090,{"tier - 1","tier - 2","tier - 3"}),0))</f>
        <v>tier - 3</v>
      </c>
      <c r="K595" s="7" t="str">
        <f>IF('OG Hospitalisation Details'!I1748="?","Unknown",'OG Hospitalisation Details'!I1748)</f>
        <v>R1024</v>
      </c>
      <c r="L595" s="14">
        <f t="shared" si="29"/>
        <v>29</v>
      </c>
    </row>
    <row r="596" spans="1:12" x14ac:dyDescent="0.25">
      <c r="A596" s="7" t="s">
        <v>1778</v>
      </c>
      <c r="B596" s="7">
        <f t="shared" si="27"/>
        <v>593</v>
      </c>
      <c r="C596" s="7">
        <f>IF('OG Hospitalisation Details'!B1747="?",ROUND(AVERAGE('OG Hospitalisation Details'!$B$2:$B$2344),0),'OG Hospitalisation Details'!B1747)</f>
        <v>1977</v>
      </c>
      <c r="D596" s="7" t="str">
        <f>IF('OG Hospitalisation Details'!C1747="?","Sep",'OG Hospitalisation Details'!C1747)</f>
        <v>Sep</v>
      </c>
      <c r="E596" s="7">
        <v>25</v>
      </c>
      <c r="F596" s="13">
        <f t="shared" si="28"/>
        <v>28393</v>
      </c>
      <c r="G596" s="7">
        <v>2</v>
      </c>
      <c r="H596" s="16">
        <v>16631.61</v>
      </c>
      <c r="I596" s="7" t="str" cm="1">
        <f t="array" ref="I596">INDEX({"tier - 1","tier - 2","tier - 3"},MATCH(MAX(COUNTIF('OG Hospitalisation Details'!G1747:G4089,{"tier - 1","tier - 2","tier - 3"})),COUNTIF('OG Hospitalisation Details'!G1747:G4089,{"tier - 1","tier - 2","tier - 3"}),0))</f>
        <v>tier - 2</v>
      </c>
      <c r="J596" s="7" t="str" cm="1">
        <f t="array" ref="J596">INDEX({"tier - 1","tier - 2","tier - 3"},MATCH(MAX(COUNTIF('OG Hospitalisation Details'!H1747:H4089,{"tier - 1","tier - 2","tier - 3"})),COUNTIF('OG Hospitalisation Details'!H1747:H4089,{"tier - 1","tier - 2","tier - 3"}),0))</f>
        <v>tier - 3</v>
      </c>
      <c r="K596" s="7" t="str">
        <f>IF('OG Hospitalisation Details'!I1747="?","Unknown",'OG Hospitalisation Details'!I1747)</f>
        <v>R1012</v>
      </c>
      <c r="L596" s="14">
        <f t="shared" si="29"/>
        <v>45</v>
      </c>
    </row>
    <row r="597" spans="1:12" x14ac:dyDescent="0.25">
      <c r="A597" s="7" t="s">
        <v>1777</v>
      </c>
      <c r="B597" s="7">
        <f t="shared" si="27"/>
        <v>594</v>
      </c>
      <c r="C597" s="7">
        <f>IF('OG Hospitalisation Details'!B1746="?",ROUND(AVERAGE('OG Hospitalisation Details'!$B$2:$B$2344),0),'OG Hospitalisation Details'!B1746)</f>
        <v>1975</v>
      </c>
      <c r="D597" s="7" t="str">
        <f>IF('OG Hospitalisation Details'!C1746="?","Sep",'OG Hospitalisation Details'!C1746)</f>
        <v>Jul</v>
      </c>
      <c r="E597" s="7">
        <v>24</v>
      </c>
      <c r="F597" s="13">
        <f t="shared" si="28"/>
        <v>27599</v>
      </c>
      <c r="G597" s="7">
        <v>1</v>
      </c>
      <c r="H597" s="16">
        <v>16602.18</v>
      </c>
      <c r="I597" s="7" t="str" cm="1">
        <f t="array" ref="I597">INDEX({"tier - 1","tier - 2","tier - 3"},MATCH(MAX(COUNTIF('OG Hospitalisation Details'!G1746:G4088,{"tier - 1","tier - 2","tier - 3"})),COUNTIF('OG Hospitalisation Details'!G1746:G4088,{"tier - 1","tier - 2","tier - 3"}),0))</f>
        <v>tier - 2</v>
      </c>
      <c r="J597" s="7" t="str" cm="1">
        <f t="array" ref="J597">INDEX({"tier - 1","tier - 2","tier - 3"},MATCH(MAX(COUNTIF('OG Hospitalisation Details'!H1746:H4088,{"tier - 1","tier - 2","tier - 3"})),COUNTIF('OG Hospitalisation Details'!H1746:H4088,{"tier - 1","tier - 2","tier - 3"}),0))</f>
        <v>tier - 3</v>
      </c>
      <c r="K597" s="7" t="str">
        <f>IF('OG Hospitalisation Details'!I1746="?","Unknown",'OG Hospitalisation Details'!I1746)</f>
        <v>R1026</v>
      </c>
      <c r="L597" s="14">
        <f t="shared" si="29"/>
        <v>47</v>
      </c>
    </row>
    <row r="598" spans="1:12" x14ac:dyDescent="0.25">
      <c r="A598" s="7" t="s">
        <v>1776</v>
      </c>
      <c r="B598" s="7">
        <f t="shared" si="27"/>
        <v>595</v>
      </c>
      <c r="C598" s="7">
        <f>IF('OG Hospitalisation Details'!B1745="?",ROUND(AVERAGE('OG Hospitalisation Details'!$B$2:$B$2344),0),'OG Hospitalisation Details'!B1745)</f>
        <v>1970</v>
      </c>
      <c r="D598" s="7" t="str">
        <f>IF('OG Hospitalisation Details'!C1745="?","Sep",'OG Hospitalisation Details'!C1745)</f>
        <v>Jul</v>
      </c>
      <c r="E598" s="7">
        <v>10</v>
      </c>
      <c r="F598" s="13">
        <f t="shared" si="28"/>
        <v>25759</v>
      </c>
      <c r="G598" s="7">
        <v>0</v>
      </c>
      <c r="H598" s="16">
        <v>16600.16</v>
      </c>
      <c r="I598" s="7" t="str" cm="1">
        <f t="array" ref="I598">INDEX({"tier - 1","tier - 2","tier - 3"},MATCH(MAX(COUNTIF('OG Hospitalisation Details'!G1745:G4087,{"tier - 1","tier - 2","tier - 3"})),COUNTIF('OG Hospitalisation Details'!G1745:G4087,{"tier - 1","tier - 2","tier - 3"}),0))</f>
        <v>tier - 2</v>
      </c>
      <c r="J598" s="7" t="str" cm="1">
        <f t="array" ref="J598">INDEX({"tier - 1","tier - 2","tier - 3"},MATCH(MAX(COUNTIF('OG Hospitalisation Details'!H1745:H4087,{"tier - 1","tier - 2","tier - 3"})),COUNTIF('OG Hospitalisation Details'!H1745:H4087,{"tier - 1","tier - 2","tier - 3"}),0))</f>
        <v>tier - 3</v>
      </c>
      <c r="K598" s="7" t="str">
        <f>IF('OG Hospitalisation Details'!I1745="?","Unknown",'OG Hospitalisation Details'!I1745)</f>
        <v>R1011</v>
      </c>
      <c r="L598" s="14">
        <f t="shared" si="29"/>
        <v>52</v>
      </c>
    </row>
    <row r="599" spans="1:12" x14ac:dyDescent="0.25">
      <c r="A599" s="7" t="s">
        <v>1775</v>
      </c>
      <c r="B599" s="7">
        <f t="shared" si="27"/>
        <v>596</v>
      </c>
      <c r="C599" s="7">
        <f>IF('OG Hospitalisation Details'!B1744="?",ROUND(AVERAGE('OG Hospitalisation Details'!$B$2:$B$2344),0),'OG Hospitalisation Details'!B1744)</f>
        <v>1963</v>
      </c>
      <c r="D599" s="7" t="str">
        <f>IF('OG Hospitalisation Details'!C1744="?","Sep",'OG Hospitalisation Details'!C1744)</f>
        <v>Jun</v>
      </c>
      <c r="E599" s="7">
        <v>25</v>
      </c>
      <c r="F599" s="13">
        <f t="shared" si="28"/>
        <v>23187</v>
      </c>
      <c r="G599" s="7">
        <v>0</v>
      </c>
      <c r="H599" s="16">
        <v>16587.96</v>
      </c>
      <c r="I599" s="7" t="str" cm="1">
        <f t="array" ref="I599">INDEX({"tier - 1","tier - 2","tier - 3"},MATCH(MAX(COUNTIF('OG Hospitalisation Details'!G1744:G4086,{"tier - 1","tier - 2","tier - 3"})),COUNTIF('OG Hospitalisation Details'!G1744:G4086,{"tier - 1","tier - 2","tier - 3"}),0))</f>
        <v>tier - 2</v>
      </c>
      <c r="J599" s="7" t="str" cm="1">
        <f t="array" ref="J599">INDEX({"tier - 1","tier - 2","tier - 3"},MATCH(MAX(COUNTIF('OG Hospitalisation Details'!H1744:H4086,{"tier - 1","tier - 2","tier - 3"})),COUNTIF('OG Hospitalisation Details'!H1744:H4086,{"tier - 1","tier - 2","tier - 3"}),0))</f>
        <v>tier - 3</v>
      </c>
      <c r="K599" s="7" t="str">
        <f>IF('OG Hospitalisation Details'!I1744="?","Unknown",'OG Hospitalisation Details'!I1744)</f>
        <v>R1023</v>
      </c>
      <c r="L599" s="14">
        <f t="shared" si="29"/>
        <v>59</v>
      </c>
    </row>
    <row r="600" spans="1:12" x14ac:dyDescent="0.25">
      <c r="A600" s="7" t="s">
        <v>1774</v>
      </c>
      <c r="B600" s="7">
        <f t="shared" si="27"/>
        <v>597</v>
      </c>
      <c r="C600" s="7">
        <f>IF('OG Hospitalisation Details'!B1743="?",ROUND(AVERAGE('OG Hospitalisation Details'!$B$2:$B$2344),0),'OG Hospitalisation Details'!B1743)</f>
        <v>2001</v>
      </c>
      <c r="D600" s="7" t="str">
        <f>IF('OG Hospitalisation Details'!C1743="?","Sep",'OG Hospitalisation Details'!C1743)</f>
        <v>Jun</v>
      </c>
      <c r="E600" s="7">
        <v>25</v>
      </c>
      <c r="F600" s="13">
        <f t="shared" si="28"/>
        <v>37067</v>
      </c>
      <c r="G600" s="7">
        <v>0</v>
      </c>
      <c r="H600" s="16">
        <v>16586.5</v>
      </c>
      <c r="I600" s="7" t="str" cm="1">
        <f t="array" ref="I600">INDEX({"tier - 1","tier - 2","tier - 3"},MATCH(MAX(COUNTIF('OG Hospitalisation Details'!G1743:G4085,{"tier - 1","tier - 2","tier - 3"})),COUNTIF('OG Hospitalisation Details'!G1743:G4085,{"tier - 1","tier - 2","tier - 3"}),0))</f>
        <v>tier - 2</v>
      </c>
      <c r="J600" s="7" t="str" cm="1">
        <f t="array" ref="J600">INDEX({"tier - 1","tier - 2","tier - 3"},MATCH(MAX(COUNTIF('OG Hospitalisation Details'!H1743:H4085,{"tier - 1","tier - 2","tier - 3"})),COUNTIF('OG Hospitalisation Details'!H1743:H4085,{"tier - 1","tier - 2","tier - 3"}),0))</f>
        <v>tier - 3</v>
      </c>
      <c r="K600" s="7" t="str">
        <f>IF('OG Hospitalisation Details'!I1743="?","Unknown",'OG Hospitalisation Details'!I1743)</f>
        <v>R1013</v>
      </c>
      <c r="L600" s="14">
        <f t="shared" si="29"/>
        <v>21</v>
      </c>
    </row>
    <row r="601" spans="1:12" x14ac:dyDescent="0.25">
      <c r="A601" s="7" t="s">
        <v>1773</v>
      </c>
      <c r="B601" s="7">
        <f t="shared" si="27"/>
        <v>598</v>
      </c>
      <c r="C601" s="7">
        <f>IF('OG Hospitalisation Details'!B1742="?",ROUND(AVERAGE('OG Hospitalisation Details'!$B$2:$B$2344),0),'OG Hospitalisation Details'!B1742)</f>
        <v>1995</v>
      </c>
      <c r="D601" s="7" t="str">
        <f>IF('OG Hospitalisation Details'!C1742="?","Sep",'OG Hospitalisation Details'!C1742)</f>
        <v>Dec</v>
      </c>
      <c r="E601" s="7">
        <v>23</v>
      </c>
      <c r="F601" s="13">
        <f t="shared" si="28"/>
        <v>35056</v>
      </c>
      <c r="G601" s="7">
        <v>0</v>
      </c>
      <c r="H601" s="16">
        <v>16577.78</v>
      </c>
      <c r="I601" s="7" t="str" cm="1">
        <f t="array" ref="I601">INDEX({"tier - 1","tier - 2","tier - 3"},MATCH(MAX(COUNTIF('OG Hospitalisation Details'!G1742:G4084,{"tier - 1","tier - 2","tier - 3"})),COUNTIF('OG Hospitalisation Details'!G1742:G4084,{"tier - 1","tier - 2","tier - 3"}),0))</f>
        <v>tier - 2</v>
      </c>
      <c r="J601" s="7" t="str" cm="1">
        <f t="array" ref="J601">INDEX({"tier - 1","tier - 2","tier - 3"},MATCH(MAX(COUNTIF('OG Hospitalisation Details'!H1742:H4084,{"tier - 1","tier - 2","tier - 3"})),COUNTIF('OG Hospitalisation Details'!H1742:H4084,{"tier - 1","tier - 2","tier - 3"}),0))</f>
        <v>tier - 3</v>
      </c>
      <c r="K601" s="7" t="str">
        <f>IF('OG Hospitalisation Details'!I1742="?","Unknown",'OG Hospitalisation Details'!I1742)</f>
        <v>R1013</v>
      </c>
      <c r="L601" s="14">
        <f t="shared" si="29"/>
        <v>27</v>
      </c>
    </row>
    <row r="602" spans="1:12" x14ac:dyDescent="0.25">
      <c r="A602" s="7" t="s">
        <v>1772</v>
      </c>
      <c r="B602" s="7">
        <f t="shared" si="27"/>
        <v>599</v>
      </c>
      <c r="C602" s="7">
        <f>IF('OG Hospitalisation Details'!B1741="?",ROUND(AVERAGE('OG Hospitalisation Details'!$B$2:$B$2344),0),'OG Hospitalisation Details'!B1741)</f>
        <v>1958</v>
      </c>
      <c r="D602" s="7" t="str">
        <f>IF('OG Hospitalisation Details'!C1741="?","Sep",'OG Hospitalisation Details'!C1741)</f>
        <v>Oct</v>
      </c>
      <c r="E602" s="7">
        <v>10</v>
      </c>
      <c r="F602" s="13">
        <f t="shared" si="28"/>
        <v>21468</v>
      </c>
      <c r="G602" s="7">
        <v>3</v>
      </c>
      <c r="H602" s="16">
        <v>16455.71</v>
      </c>
      <c r="I602" s="7" t="str" cm="1">
        <f t="array" ref="I602">INDEX({"tier - 1","tier - 2","tier - 3"},MATCH(MAX(COUNTIF('OG Hospitalisation Details'!G1741:G4083,{"tier - 1","tier - 2","tier - 3"})),COUNTIF('OG Hospitalisation Details'!G1741:G4083,{"tier - 1","tier - 2","tier - 3"}),0))</f>
        <v>tier - 2</v>
      </c>
      <c r="J602" s="7" t="str" cm="1">
        <f t="array" ref="J602">INDEX({"tier - 1","tier - 2","tier - 3"},MATCH(MAX(COUNTIF('OG Hospitalisation Details'!H1741:H4083,{"tier - 1","tier - 2","tier - 3"})),COUNTIF('OG Hospitalisation Details'!H1741:H4083,{"tier - 1","tier - 2","tier - 3"}),0))</f>
        <v>tier - 3</v>
      </c>
      <c r="K602" s="7" t="str">
        <f>IF('OG Hospitalisation Details'!I1741="?","Unknown",'OG Hospitalisation Details'!I1741)</f>
        <v>R1012</v>
      </c>
      <c r="L602" s="14">
        <f t="shared" si="29"/>
        <v>64</v>
      </c>
    </row>
    <row r="603" spans="1:12" x14ac:dyDescent="0.25">
      <c r="A603" s="7" t="s">
        <v>1771</v>
      </c>
      <c r="B603" s="7">
        <f t="shared" si="27"/>
        <v>600</v>
      </c>
      <c r="C603" s="7">
        <f>IF('OG Hospitalisation Details'!B1740="?",ROUND(AVERAGE('OG Hospitalisation Details'!$B$2:$B$2344),0),'OG Hospitalisation Details'!B1740)</f>
        <v>2003</v>
      </c>
      <c r="D603" s="7" t="str">
        <f>IF('OG Hospitalisation Details'!C1740="?","Sep",'OG Hospitalisation Details'!C1740)</f>
        <v>Dec</v>
      </c>
      <c r="E603" s="7">
        <v>20</v>
      </c>
      <c r="F603" s="13">
        <f t="shared" si="28"/>
        <v>37975</v>
      </c>
      <c r="G603" s="7">
        <v>1</v>
      </c>
      <c r="H603" s="16">
        <v>16450.89</v>
      </c>
      <c r="I603" s="7" t="str" cm="1">
        <f t="array" ref="I603">INDEX({"tier - 1","tier - 2","tier - 3"},MATCH(MAX(COUNTIF('OG Hospitalisation Details'!G1740:G4082,{"tier - 1","tier - 2","tier - 3"})),COUNTIF('OG Hospitalisation Details'!G1740:G4082,{"tier - 1","tier - 2","tier - 3"}),0))</f>
        <v>tier - 2</v>
      </c>
      <c r="J603" s="7" t="str" cm="1">
        <f t="array" ref="J603">INDEX({"tier - 1","tier - 2","tier - 3"},MATCH(MAX(COUNTIF('OG Hospitalisation Details'!H1740:H4082,{"tier - 1","tier - 2","tier - 3"})),COUNTIF('OG Hospitalisation Details'!H1740:H4082,{"tier - 1","tier - 2","tier - 3"}),0))</f>
        <v>tier - 3</v>
      </c>
      <c r="K603" s="7" t="str">
        <f>IF('OG Hospitalisation Details'!I1740="?","Unknown",'OG Hospitalisation Details'!I1740)</f>
        <v>R1012</v>
      </c>
      <c r="L603" s="14">
        <f t="shared" si="29"/>
        <v>19</v>
      </c>
    </row>
    <row r="604" spans="1:12" x14ac:dyDescent="0.25">
      <c r="A604" s="7" t="s">
        <v>1770</v>
      </c>
      <c r="B604" s="7">
        <f t="shared" si="27"/>
        <v>601</v>
      </c>
      <c r="C604" s="7">
        <f>IF('OG Hospitalisation Details'!B1739="?",ROUND(AVERAGE('OG Hospitalisation Details'!$B$2:$B$2344),0),'OG Hospitalisation Details'!B1739)</f>
        <v>1995</v>
      </c>
      <c r="D604" s="7" t="str">
        <f>IF('OG Hospitalisation Details'!C1739="?","Sep",'OG Hospitalisation Details'!C1739)</f>
        <v>Sep</v>
      </c>
      <c r="E604" s="7">
        <v>28</v>
      </c>
      <c r="F604" s="13">
        <f t="shared" si="28"/>
        <v>34970</v>
      </c>
      <c r="G604" s="7">
        <v>3</v>
      </c>
      <c r="H604" s="16">
        <v>16420.490000000002</v>
      </c>
      <c r="I604" s="7" t="str" cm="1">
        <f t="array" ref="I604">INDEX({"tier - 1","tier - 2","tier - 3"},MATCH(MAX(COUNTIF('OG Hospitalisation Details'!G1739:G4081,{"tier - 1","tier - 2","tier - 3"})),COUNTIF('OG Hospitalisation Details'!G1739:G4081,{"tier - 1","tier - 2","tier - 3"}),0))</f>
        <v>tier - 2</v>
      </c>
      <c r="J604" s="7" t="str" cm="1">
        <f t="array" ref="J604">INDEX({"tier - 1","tier - 2","tier - 3"},MATCH(MAX(COUNTIF('OG Hospitalisation Details'!H1739:H4081,{"tier - 1","tier - 2","tier - 3"})),COUNTIF('OG Hospitalisation Details'!H1739:H4081,{"tier - 1","tier - 2","tier - 3"}),0))</f>
        <v>tier - 3</v>
      </c>
      <c r="K604" s="7" t="str">
        <f>IF('OG Hospitalisation Details'!I1739="?","Unknown",'OG Hospitalisation Details'!I1739)</f>
        <v>R1012</v>
      </c>
      <c r="L604" s="14">
        <f t="shared" si="29"/>
        <v>27</v>
      </c>
    </row>
    <row r="605" spans="1:12" x14ac:dyDescent="0.25">
      <c r="A605" s="7" t="s">
        <v>1769</v>
      </c>
      <c r="B605" s="7">
        <f t="shared" si="27"/>
        <v>602</v>
      </c>
      <c r="C605" s="7">
        <f>IF('OG Hospitalisation Details'!B1738="?",ROUND(AVERAGE('OG Hospitalisation Details'!$B$2:$B$2344),0),'OG Hospitalisation Details'!B1738)</f>
        <v>1965</v>
      </c>
      <c r="D605" s="7" t="str">
        <f>IF('OG Hospitalisation Details'!C1738="?","Sep",'OG Hospitalisation Details'!C1738)</f>
        <v>Dec</v>
      </c>
      <c r="E605" s="7">
        <v>5</v>
      </c>
      <c r="F605" s="13">
        <f t="shared" si="28"/>
        <v>24081</v>
      </c>
      <c r="G605" s="7">
        <v>0</v>
      </c>
      <c r="H605" s="16">
        <v>16351.42</v>
      </c>
      <c r="I605" s="7" t="str" cm="1">
        <f t="array" ref="I605">INDEX({"tier - 1","tier - 2","tier - 3"},MATCH(MAX(COUNTIF('OG Hospitalisation Details'!G1738:G4080,{"tier - 1","tier - 2","tier - 3"})),COUNTIF('OG Hospitalisation Details'!G1738:G4080,{"tier - 1","tier - 2","tier - 3"}),0))</f>
        <v>tier - 2</v>
      </c>
      <c r="J605" s="7" t="str" cm="1">
        <f t="array" ref="J605">INDEX({"tier - 1","tier - 2","tier - 3"},MATCH(MAX(COUNTIF('OG Hospitalisation Details'!H1738:H4080,{"tier - 1","tier - 2","tier - 3"})),COUNTIF('OG Hospitalisation Details'!H1738:H4080,{"tier - 1","tier - 2","tier - 3"}),0))</f>
        <v>tier - 3</v>
      </c>
      <c r="K605" s="7" t="str">
        <f>IF('OG Hospitalisation Details'!I1738="?","Unknown",'OG Hospitalisation Details'!I1738)</f>
        <v>R1026</v>
      </c>
      <c r="L605" s="14">
        <f t="shared" si="29"/>
        <v>57</v>
      </c>
    </row>
    <row r="606" spans="1:12" x14ac:dyDescent="0.25">
      <c r="A606" s="7" t="s">
        <v>1768</v>
      </c>
      <c r="B606" s="7">
        <f t="shared" si="27"/>
        <v>603</v>
      </c>
      <c r="C606" s="7">
        <f>IF('OG Hospitalisation Details'!B1737="?",ROUND(AVERAGE('OG Hospitalisation Details'!$B$2:$B$2344),0),'OG Hospitalisation Details'!B1737)</f>
        <v>1969</v>
      </c>
      <c r="D606" s="7" t="str">
        <f>IF('OG Hospitalisation Details'!C1737="?","Sep",'OG Hospitalisation Details'!C1737)</f>
        <v>Aug</v>
      </c>
      <c r="E606" s="7">
        <v>8</v>
      </c>
      <c r="F606" s="13">
        <f t="shared" si="28"/>
        <v>25423</v>
      </c>
      <c r="G606" s="7">
        <v>0</v>
      </c>
      <c r="H606" s="16">
        <v>16311.05</v>
      </c>
      <c r="I606" s="7" t="str" cm="1">
        <f t="array" ref="I606">INDEX({"tier - 1","tier - 2","tier - 3"},MATCH(MAX(COUNTIF('OG Hospitalisation Details'!G1737:G4079,{"tier - 1","tier - 2","tier - 3"})),COUNTIF('OG Hospitalisation Details'!G1737:G4079,{"tier - 1","tier - 2","tier - 3"}),0))</f>
        <v>tier - 2</v>
      </c>
      <c r="J606" s="7" t="str" cm="1">
        <f t="array" ref="J606">INDEX({"tier - 1","tier - 2","tier - 3"},MATCH(MAX(COUNTIF('OG Hospitalisation Details'!H1737:H4079,{"tier - 1","tier - 2","tier - 3"})),COUNTIF('OG Hospitalisation Details'!H1737:H4079,{"tier - 1","tier - 2","tier - 3"}),0))</f>
        <v>tier - 3</v>
      </c>
      <c r="K606" s="7" t="str">
        <f>IF('OG Hospitalisation Details'!I1737="?","Unknown",'OG Hospitalisation Details'!I1737)</f>
        <v>R1026</v>
      </c>
      <c r="L606" s="14">
        <f t="shared" si="29"/>
        <v>53</v>
      </c>
    </row>
    <row r="607" spans="1:12" x14ac:dyDescent="0.25">
      <c r="A607" s="7" t="s">
        <v>1767</v>
      </c>
      <c r="B607" s="7">
        <f t="shared" si="27"/>
        <v>604</v>
      </c>
      <c r="C607" s="7">
        <f>IF('OG Hospitalisation Details'!B1736="?",ROUND(AVERAGE('OG Hospitalisation Details'!$B$2:$B$2344),0),'OG Hospitalisation Details'!B1736)</f>
        <v>2003</v>
      </c>
      <c r="D607" s="7" t="str">
        <f>IF('OG Hospitalisation Details'!C1736="?","Sep",'OG Hospitalisation Details'!C1736)</f>
        <v>Aug</v>
      </c>
      <c r="E607" s="7">
        <v>24</v>
      </c>
      <c r="F607" s="13">
        <f t="shared" si="28"/>
        <v>37857</v>
      </c>
      <c r="G607" s="7">
        <v>0</v>
      </c>
      <c r="H607" s="16">
        <v>16297.85</v>
      </c>
      <c r="I607" s="7" t="str" cm="1">
        <f t="array" ref="I607">INDEX({"tier - 1","tier - 2","tier - 3"},MATCH(MAX(COUNTIF('OG Hospitalisation Details'!G1736:G4078,{"tier - 1","tier - 2","tier - 3"})),COUNTIF('OG Hospitalisation Details'!G1736:G4078,{"tier - 1","tier - 2","tier - 3"}),0))</f>
        <v>tier - 2</v>
      </c>
      <c r="J607" s="7" t="str" cm="1">
        <f t="array" ref="J607">INDEX({"tier - 1","tier - 2","tier - 3"},MATCH(MAX(COUNTIF('OG Hospitalisation Details'!H1736:H4078,{"tier - 1","tier - 2","tier - 3"})),COUNTIF('OG Hospitalisation Details'!H1736:H4078,{"tier - 1","tier - 2","tier - 3"}),0))</f>
        <v>tier - 3</v>
      </c>
      <c r="K607" s="7" t="str">
        <f>IF('OG Hospitalisation Details'!I1736="?","Unknown",'OG Hospitalisation Details'!I1736)</f>
        <v>R1011</v>
      </c>
      <c r="L607" s="14">
        <f t="shared" si="29"/>
        <v>19</v>
      </c>
    </row>
    <row r="608" spans="1:12" x14ac:dyDescent="0.25">
      <c r="A608" s="7" t="s">
        <v>1766</v>
      </c>
      <c r="B608" s="7">
        <f t="shared" si="27"/>
        <v>605</v>
      </c>
      <c r="C608" s="7">
        <f>IF('OG Hospitalisation Details'!B1735="?",ROUND(AVERAGE('OG Hospitalisation Details'!$B$2:$B$2344),0),'OG Hospitalisation Details'!B1735)</f>
        <v>1972</v>
      </c>
      <c r="D608" s="7" t="str">
        <f>IF('OG Hospitalisation Details'!C1735="?","Sep",'OG Hospitalisation Details'!C1735)</f>
        <v>Jul</v>
      </c>
      <c r="E608" s="7">
        <v>30</v>
      </c>
      <c r="F608" s="13">
        <f t="shared" si="28"/>
        <v>26510</v>
      </c>
      <c r="G608" s="7">
        <v>0</v>
      </c>
      <c r="H608" s="16">
        <v>16267.32</v>
      </c>
      <c r="I608" s="7" t="str" cm="1">
        <f t="array" ref="I608">INDEX({"tier - 1","tier - 2","tier - 3"},MATCH(MAX(COUNTIF('OG Hospitalisation Details'!G1735:G4077,{"tier - 1","tier - 2","tier - 3"})),COUNTIF('OG Hospitalisation Details'!G1735:G4077,{"tier - 1","tier - 2","tier - 3"}),0))</f>
        <v>tier - 2</v>
      </c>
      <c r="J608" s="7" t="str" cm="1">
        <f t="array" ref="J608">INDEX({"tier - 1","tier - 2","tier - 3"},MATCH(MAX(COUNTIF('OG Hospitalisation Details'!H1735:H4077,{"tier - 1","tier - 2","tier - 3"})),COUNTIF('OG Hospitalisation Details'!H1735:H4077,{"tier - 1","tier - 2","tier - 3"}),0))</f>
        <v>tier - 3</v>
      </c>
      <c r="K608" s="7" t="str">
        <f>IF('OG Hospitalisation Details'!I1735="?","Unknown",'OG Hospitalisation Details'!I1735)</f>
        <v>R1023</v>
      </c>
      <c r="L608" s="14">
        <f t="shared" si="29"/>
        <v>50</v>
      </c>
    </row>
    <row r="609" spans="1:12" x14ac:dyDescent="0.25">
      <c r="A609" s="7" t="s">
        <v>1765</v>
      </c>
      <c r="B609" s="7">
        <f t="shared" si="27"/>
        <v>606</v>
      </c>
      <c r="C609" s="7">
        <f>IF('OG Hospitalisation Details'!B1734="?",ROUND(AVERAGE('OG Hospitalisation Details'!$B$2:$B$2344),0),'OG Hospitalisation Details'!B1734)</f>
        <v>2002</v>
      </c>
      <c r="D609" s="7" t="str">
        <f>IF('OG Hospitalisation Details'!C1734="?","Sep",'OG Hospitalisation Details'!C1734)</f>
        <v>Sep</v>
      </c>
      <c r="E609" s="7">
        <v>8</v>
      </c>
      <c r="F609" s="13">
        <f t="shared" si="28"/>
        <v>37507</v>
      </c>
      <c r="G609" s="7">
        <v>0</v>
      </c>
      <c r="H609" s="16">
        <v>16232.85</v>
      </c>
      <c r="I609" s="7" t="str" cm="1">
        <f t="array" ref="I609">INDEX({"tier - 1","tier - 2","tier - 3"},MATCH(MAX(COUNTIF('OG Hospitalisation Details'!G1734:G4076,{"tier - 1","tier - 2","tier - 3"})),COUNTIF('OG Hospitalisation Details'!G1734:G4076,{"tier - 1","tier - 2","tier - 3"}),0))</f>
        <v>tier - 2</v>
      </c>
      <c r="J609" s="7" t="str" cm="1">
        <f t="array" ref="J609">INDEX({"tier - 1","tier - 2","tier - 3"},MATCH(MAX(COUNTIF('OG Hospitalisation Details'!H1734:H4076,{"tier - 1","tier - 2","tier - 3"})),COUNTIF('OG Hospitalisation Details'!H1734:H4076,{"tier - 1","tier - 2","tier - 3"}),0))</f>
        <v>tier - 3</v>
      </c>
      <c r="K609" s="7" t="str">
        <f>IF('OG Hospitalisation Details'!I1734="?","Unknown",'OG Hospitalisation Details'!I1734)</f>
        <v>R1011</v>
      </c>
      <c r="L609" s="14">
        <f t="shared" si="29"/>
        <v>20</v>
      </c>
    </row>
    <row r="610" spans="1:12" x14ac:dyDescent="0.25">
      <c r="A610" s="7" t="s">
        <v>1764</v>
      </c>
      <c r="B610" s="7">
        <f t="shared" si="27"/>
        <v>607</v>
      </c>
      <c r="C610" s="7">
        <f>IF('OG Hospitalisation Details'!B1733="?",ROUND(AVERAGE('OG Hospitalisation Details'!$B$2:$B$2344),0),'OG Hospitalisation Details'!B1733)</f>
        <v>1988</v>
      </c>
      <c r="D610" s="7" t="str">
        <f>IF('OG Hospitalisation Details'!C1733="?","Sep",'OG Hospitalisation Details'!C1733)</f>
        <v>Aug</v>
      </c>
      <c r="E610" s="7">
        <v>21</v>
      </c>
      <c r="F610" s="13">
        <f t="shared" si="28"/>
        <v>32376</v>
      </c>
      <c r="G610" s="7">
        <v>3</v>
      </c>
      <c r="H610" s="16">
        <v>16205.88</v>
      </c>
      <c r="I610" s="7" t="str" cm="1">
        <f t="array" ref="I610">INDEX({"tier - 1","tier - 2","tier - 3"},MATCH(MAX(COUNTIF('OG Hospitalisation Details'!G1733:G4075,{"tier - 1","tier - 2","tier - 3"})),COUNTIF('OG Hospitalisation Details'!G1733:G4075,{"tier - 1","tier - 2","tier - 3"}),0))</f>
        <v>tier - 2</v>
      </c>
      <c r="J610" s="7" t="str" cm="1">
        <f t="array" ref="J610">INDEX({"tier - 1","tier - 2","tier - 3"},MATCH(MAX(COUNTIF('OG Hospitalisation Details'!H1733:H4075,{"tier - 1","tier - 2","tier - 3"})),COUNTIF('OG Hospitalisation Details'!H1733:H4075,{"tier - 1","tier - 2","tier - 3"}),0))</f>
        <v>tier - 3</v>
      </c>
      <c r="K610" s="7" t="str">
        <f>IF('OG Hospitalisation Details'!I1733="?","Unknown",'OG Hospitalisation Details'!I1733)</f>
        <v>R1012</v>
      </c>
      <c r="L610" s="14">
        <f t="shared" si="29"/>
        <v>34</v>
      </c>
    </row>
    <row r="611" spans="1:12" x14ac:dyDescent="0.25">
      <c r="A611" s="7" t="s">
        <v>1763</v>
      </c>
      <c r="B611" s="7">
        <f t="shared" si="27"/>
        <v>608</v>
      </c>
      <c r="C611" s="7">
        <f>IF('OG Hospitalisation Details'!B1732="?",ROUND(AVERAGE('OG Hospitalisation Details'!$B$2:$B$2344),0),'OG Hospitalisation Details'!B1732)</f>
        <v>1988</v>
      </c>
      <c r="D611" s="7" t="str">
        <f>IF('OG Hospitalisation Details'!C1732="?","Sep",'OG Hospitalisation Details'!C1732)</f>
        <v>Aug</v>
      </c>
      <c r="E611" s="7">
        <v>6</v>
      </c>
      <c r="F611" s="13">
        <f t="shared" si="28"/>
        <v>32361</v>
      </c>
      <c r="G611" s="7">
        <v>3</v>
      </c>
      <c r="H611" s="16">
        <v>16199.1</v>
      </c>
      <c r="I611" s="7" t="str" cm="1">
        <f t="array" ref="I611">INDEX({"tier - 1","tier - 2","tier - 3"},MATCH(MAX(COUNTIF('OG Hospitalisation Details'!G1732:G4074,{"tier - 1","tier - 2","tier - 3"})),COUNTIF('OG Hospitalisation Details'!G1732:G4074,{"tier - 1","tier - 2","tier - 3"}),0))</f>
        <v>tier - 2</v>
      </c>
      <c r="J611" s="7" t="str" cm="1">
        <f t="array" ref="J611">INDEX({"tier - 1","tier - 2","tier - 3"},MATCH(MAX(COUNTIF('OG Hospitalisation Details'!H1732:H4074,{"tier - 1","tier - 2","tier - 3"})),COUNTIF('OG Hospitalisation Details'!H1732:H4074,{"tier - 1","tier - 2","tier - 3"}),0))</f>
        <v>tier - 3</v>
      </c>
      <c r="K611" s="7" t="str">
        <f>IF('OG Hospitalisation Details'!I1732="?","Unknown",'OG Hospitalisation Details'!I1732)</f>
        <v>R1012</v>
      </c>
      <c r="L611" s="14">
        <f t="shared" si="29"/>
        <v>34</v>
      </c>
    </row>
    <row r="612" spans="1:12" x14ac:dyDescent="0.25">
      <c r="A612" s="7" t="s">
        <v>1762</v>
      </c>
      <c r="B612" s="7">
        <f t="shared" si="27"/>
        <v>609</v>
      </c>
      <c r="C612" s="7">
        <f>IF('OG Hospitalisation Details'!B1731="?",ROUND(AVERAGE('OG Hospitalisation Details'!$B$2:$B$2344),0),'OG Hospitalisation Details'!B1731)</f>
        <v>1974</v>
      </c>
      <c r="D612" s="7" t="str">
        <f>IF('OG Hospitalisation Details'!C1731="?","Sep",'OG Hospitalisation Details'!C1731)</f>
        <v>Sep</v>
      </c>
      <c r="E612" s="7">
        <v>11</v>
      </c>
      <c r="F612" s="13">
        <f t="shared" si="28"/>
        <v>27283</v>
      </c>
      <c r="G612" s="7">
        <v>0</v>
      </c>
      <c r="H612" s="16">
        <v>16190.97</v>
      </c>
      <c r="I612" s="7" t="str" cm="1">
        <f t="array" ref="I612">INDEX({"tier - 1","tier - 2","tier - 3"},MATCH(MAX(COUNTIF('OG Hospitalisation Details'!G1731:G4073,{"tier - 1","tier - 2","tier - 3"})),COUNTIF('OG Hospitalisation Details'!G1731:G4073,{"tier - 1","tier - 2","tier - 3"}),0))</f>
        <v>tier - 2</v>
      </c>
      <c r="J612" s="7" t="str" cm="1">
        <f t="array" ref="J612">INDEX({"tier - 1","tier - 2","tier - 3"},MATCH(MAX(COUNTIF('OG Hospitalisation Details'!H1731:H4073,{"tier - 1","tier - 2","tier - 3"})),COUNTIF('OG Hospitalisation Details'!H1731:H4073,{"tier - 1","tier - 2","tier - 3"}),0))</f>
        <v>tier - 3</v>
      </c>
      <c r="K612" s="7" t="str">
        <f>IF('OG Hospitalisation Details'!I1731="?","Unknown",'OG Hospitalisation Details'!I1731)</f>
        <v>R1012</v>
      </c>
      <c r="L612" s="14">
        <f t="shared" si="29"/>
        <v>48</v>
      </c>
    </row>
    <row r="613" spans="1:12" x14ac:dyDescent="0.25">
      <c r="A613" s="7" t="s">
        <v>1761</v>
      </c>
      <c r="B613" s="7">
        <f t="shared" si="27"/>
        <v>610</v>
      </c>
      <c r="C613" s="7">
        <f>IF('OG Hospitalisation Details'!B1730="?",ROUND(AVERAGE('OG Hospitalisation Details'!$B$2:$B$2344),0),'OG Hospitalisation Details'!B1730)</f>
        <v>1982</v>
      </c>
      <c r="D613" s="7" t="str">
        <f>IF('OG Hospitalisation Details'!C1730="?","Sep",'OG Hospitalisation Details'!C1730)</f>
        <v>Jul</v>
      </c>
      <c r="E613" s="7">
        <v>6</v>
      </c>
      <c r="F613" s="13">
        <f t="shared" si="28"/>
        <v>30138</v>
      </c>
      <c r="G613" s="7">
        <v>3</v>
      </c>
      <c r="H613" s="16">
        <v>16152.04</v>
      </c>
      <c r="I613" s="7" t="str" cm="1">
        <f t="array" ref="I613">INDEX({"tier - 1","tier - 2","tier - 3"},MATCH(MAX(COUNTIF('OG Hospitalisation Details'!G1730:G4072,{"tier - 1","tier - 2","tier - 3"})),COUNTIF('OG Hospitalisation Details'!G1730:G4072,{"tier - 1","tier - 2","tier - 3"}),0))</f>
        <v>tier - 2</v>
      </c>
      <c r="J613" s="7" t="str" cm="1">
        <f t="array" ref="J613">INDEX({"tier - 1","tier - 2","tier - 3"},MATCH(MAX(COUNTIF('OG Hospitalisation Details'!H1730:H4072,{"tier - 1","tier - 2","tier - 3"})),COUNTIF('OG Hospitalisation Details'!H1730:H4072,{"tier - 1","tier - 2","tier - 3"}),0))</f>
        <v>tier - 3</v>
      </c>
      <c r="K613" s="7" t="str">
        <f>IF('OG Hospitalisation Details'!I1730="?","Unknown",'OG Hospitalisation Details'!I1730)</f>
        <v>R1026</v>
      </c>
      <c r="L613" s="14">
        <f t="shared" si="29"/>
        <v>40</v>
      </c>
    </row>
    <row r="614" spans="1:12" x14ac:dyDescent="0.25">
      <c r="A614" s="7" t="s">
        <v>1760</v>
      </c>
      <c r="B614" s="7">
        <f t="shared" si="27"/>
        <v>611</v>
      </c>
      <c r="C614" s="7">
        <f>IF('OG Hospitalisation Details'!B1729="?",ROUND(AVERAGE('OG Hospitalisation Details'!$B$2:$B$2344),0),'OG Hospitalisation Details'!B1729)</f>
        <v>1993</v>
      </c>
      <c r="D614" s="7" t="str">
        <f>IF('OG Hospitalisation Details'!C1729="?","Sep",'OG Hospitalisation Details'!C1729)</f>
        <v>Dec</v>
      </c>
      <c r="E614" s="7">
        <v>12</v>
      </c>
      <c r="F614" s="13">
        <f t="shared" si="28"/>
        <v>34315</v>
      </c>
      <c r="G614" s="7">
        <v>0</v>
      </c>
      <c r="H614" s="16">
        <v>16138.76</v>
      </c>
      <c r="I614" s="7" t="str" cm="1">
        <f t="array" ref="I614">INDEX({"tier - 1","tier - 2","tier - 3"},MATCH(MAX(COUNTIF('OG Hospitalisation Details'!G1729:G4071,{"tier - 1","tier - 2","tier - 3"})),COUNTIF('OG Hospitalisation Details'!G1729:G4071,{"tier - 1","tier - 2","tier - 3"}),0))</f>
        <v>tier - 2</v>
      </c>
      <c r="J614" s="7" t="str" cm="1">
        <f t="array" ref="J614">INDEX({"tier - 1","tier - 2","tier - 3"},MATCH(MAX(COUNTIF('OG Hospitalisation Details'!H1729:H4071,{"tier - 1","tier - 2","tier - 3"})),COUNTIF('OG Hospitalisation Details'!H1729:H4071,{"tier - 1","tier - 2","tier - 3"}),0))</f>
        <v>tier - 3</v>
      </c>
      <c r="K614" s="7" t="str">
        <f>IF('OG Hospitalisation Details'!I1729="?","Unknown",'OG Hospitalisation Details'!I1729)</f>
        <v>R1017</v>
      </c>
      <c r="L614" s="14">
        <f t="shared" si="29"/>
        <v>29</v>
      </c>
    </row>
    <row r="615" spans="1:12" x14ac:dyDescent="0.25">
      <c r="A615" s="7" t="s">
        <v>1759</v>
      </c>
      <c r="B615" s="7">
        <f t="shared" si="27"/>
        <v>612</v>
      </c>
      <c r="C615" s="7">
        <f>IF('OG Hospitalisation Details'!B1728="?",ROUND(AVERAGE('OG Hospitalisation Details'!$B$2:$B$2344),0),'OG Hospitalisation Details'!B1728)</f>
        <v>1987</v>
      </c>
      <c r="D615" s="7" t="str">
        <f>IF('OG Hospitalisation Details'!C1728="?","Sep",'OG Hospitalisation Details'!C1728)</f>
        <v>Oct</v>
      </c>
      <c r="E615" s="7">
        <v>6</v>
      </c>
      <c r="F615" s="13">
        <f t="shared" si="28"/>
        <v>32056</v>
      </c>
      <c r="G615" s="7">
        <v>3</v>
      </c>
      <c r="H615" s="16">
        <v>16122.65</v>
      </c>
      <c r="I615" s="7" t="str" cm="1">
        <f t="array" ref="I615">INDEX({"tier - 1","tier - 2","tier - 3"},MATCH(MAX(COUNTIF('OG Hospitalisation Details'!G1728:G4070,{"tier - 1","tier - 2","tier - 3"})),COUNTIF('OG Hospitalisation Details'!G1728:G4070,{"tier - 1","tier - 2","tier - 3"}),0))</f>
        <v>tier - 2</v>
      </c>
      <c r="J615" s="7" t="str" cm="1">
        <f t="array" ref="J615">INDEX({"tier - 1","tier - 2","tier - 3"},MATCH(MAX(COUNTIF('OG Hospitalisation Details'!H1728:H4070,{"tier - 1","tier - 2","tier - 3"})),COUNTIF('OG Hospitalisation Details'!H1728:H4070,{"tier - 1","tier - 2","tier - 3"}),0))</f>
        <v>tier - 3</v>
      </c>
      <c r="K615" s="7" t="str">
        <f>IF('OG Hospitalisation Details'!I1728="?","Unknown",'OG Hospitalisation Details'!I1728)</f>
        <v>R1011</v>
      </c>
      <c r="L615" s="14">
        <f t="shared" si="29"/>
        <v>35</v>
      </c>
    </row>
    <row r="616" spans="1:12" x14ac:dyDescent="0.25">
      <c r="A616" s="7" t="s">
        <v>1758</v>
      </c>
      <c r="B616" s="7">
        <f t="shared" si="27"/>
        <v>613</v>
      </c>
      <c r="C616" s="7">
        <f>IF('OG Hospitalisation Details'!B1727="?",ROUND(AVERAGE('OG Hospitalisation Details'!$B$2:$B$2344),0),'OG Hospitalisation Details'!B1727)</f>
        <v>1993</v>
      </c>
      <c r="D616" s="7" t="str">
        <f>IF('OG Hospitalisation Details'!C1727="?","Sep",'OG Hospitalisation Details'!C1727)</f>
        <v>Aug</v>
      </c>
      <c r="E616" s="7">
        <v>8</v>
      </c>
      <c r="F616" s="13">
        <f t="shared" si="28"/>
        <v>34189</v>
      </c>
      <c r="G616" s="7">
        <v>0</v>
      </c>
      <c r="H616" s="16">
        <v>16115.3</v>
      </c>
      <c r="I616" s="7" t="str" cm="1">
        <f t="array" ref="I616">INDEX({"tier - 1","tier - 2","tier - 3"},MATCH(MAX(COUNTIF('OG Hospitalisation Details'!G1727:G4069,{"tier - 1","tier - 2","tier - 3"})),COUNTIF('OG Hospitalisation Details'!G1727:G4069,{"tier - 1","tier - 2","tier - 3"}),0))</f>
        <v>tier - 2</v>
      </c>
      <c r="J616" s="7" t="str" cm="1">
        <f t="array" ref="J616">INDEX({"tier - 1","tier - 2","tier - 3"},MATCH(MAX(COUNTIF('OG Hospitalisation Details'!H1727:H4069,{"tier - 1","tier - 2","tier - 3"})),COUNTIF('OG Hospitalisation Details'!H1727:H4069,{"tier - 1","tier - 2","tier - 3"}),0))</f>
        <v>tier - 3</v>
      </c>
      <c r="K616" s="7" t="str">
        <f>IF('OG Hospitalisation Details'!I1727="?","Unknown",'OG Hospitalisation Details'!I1727)</f>
        <v>R1024</v>
      </c>
      <c r="L616" s="14">
        <f t="shared" si="29"/>
        <v>29</v>
      </c>
    </row>
    <row r="617" spans="1:12" x14ac:dyDescent="0.25">
      <c r="A617" s="7" t="s">
        <v>1757</v>
      </c>
      <c r="B617" s="7">
        <f t="shared" ref="B617:B680" si="30">VALUE(SUBSTITUTE(A617,"Id",""))</f>
        <v>614</v>
      </c>
      <c r="C617" s="7">
        <f>IF('OG Hospitalisation Details'!B1726="?",ROUND(AVERAGE('OG Hospitalisation Details'!$B$2:$B$2344),0),'OG Hospitalisation Details'!B1726)</f>
        <v>1985</v>
      </c>
      <c r="D617" s="7" t="str">
        <f>IF('OG Hospitalisation Details'!C1726="?","Sep",'OG Hospitalisation Details'!C1726)</f>
        <v>Aug</v>
      </c>
      <c r="E617" s="7">
        <v>27</v>
      </c>
      <c r="F617" s="13">
        <f t="shared" si="28"/>
        <v>31286</v>
      </c>
      <c r="G617" s="7">
        <v>3</v>
      </c>
      <c r="H617" s="16">
        <v>16097.94</v>
      </c>
      <c r="I617" s="7" t="str" cm="1">
        <f t="array" ref="I617">INDEX({"tier - 1","tier - 2","tier - 3"},MATCH(MAX(COUNTIF('OG Hospitalisation Details'!G1726:G4068,{"tier - 1","tier - 2","tier - 3"})),COUNTIF('OG Hospitalisation Details'!G1726:G4068,{"tier - 1","tier - 2","tier - 3"}),0))</f>
        <v>tier - 2</v>
      </c>
      <c r="J617" s="7" t="str" cm="1">
        <f t="array" ref="J617">INDEX({"tier - 1","tier - 2","tier - 3"},MATCH(MAX(COUNTIF('OG Hospitalisation Details'!H1726:H4068,{"tier - 1","tier - 2","tier - 3"})),COUNTIF('OG Hospitalisation Details'!H1726:H4068,{"tier - 1","tier - 2","tier - 3"}),0))</f>
        <v>tier - 3</v>
      </c>
      <c r="K617" s="7" t="str">
        <f>IF('OG Hospitalisation Details'!I1726="?","Unknown",'OG Hospitalisation Details'!I1726)</f>
        <v>R1012</v>
      </c>
      <c r="L617" s="14">
        <f t="shared" si="29"/>
        <v>37</v>
      </c>
    </row>
    <row r="618" spans="1:12" x14ac:dyDescent="0.25">
      <c r="A618" s="7" t="s">
        <v>1756</v>
      </c>
      <c r="B618" s="7">
        <f t="shared" si="30"/>
        <v>615</v>
      </c>
      <c r="C618" s="7">
        <f>IF('OG Hospitalisation Details'!B1725="?",ROUND(AVERAGE('OG Hospitalisation Details'!$B$2:$B$2344),0),'OG Hospitalisation Details'!B1725)</f>
        <v>1958</v>
      </c>
      <c r="D618" s="7" t="str">
        <f>IF('OG Hospitalisation Details'!C1725="?","Sep",'OG Hospitalisation Details'!C1725)</f>
        <v>Jun</v>
      </c>
      <c r="E618" s="7">
        <v>21</v>
      </c>
      <c r="F618" s="13">
        <f t="shared" si="28"/>
        <v>21357</v>
      </c>
      <c r="G618" s="7">
        <v>3</v>
      </c>
      <c r="H618" s="16">
        <v>16085.13</v>
      </c>
      <c r="I618" s="7" t="str" cm="1">
        <f t="array" ref="I618">INDEX({"tier - 1","tier - 2","tier - 3"},MATCH(MAX(COUNTIF('OG Hospitalisation Details'!G1725:G4067,{"tier - 1","tier - 2","tier - 3"})),COUNTIF('OG Hospitalisation Details'!G1725:G4067,{"tier - 1","tier - 2","tier - 3"}),0))</f>
        <v>tier - 2</v>
      </c>
      <c r="J618" s="7" t="str" cm="1">
        <f t="array" ref="J618">INDEX({"tier - 1","tier - 2","tier - 3"},MATCH(MAX(COUNTIF('OG Hospitalisation Details'!H1725:H4067,{"tier - 1","tier - 2","tier - 3"})),COUNTIF('OG Hospitalisation Details'!H1725:H4067,{"tier - 1","tier - 2","tier - 3"}),0))</f>
        <v>tier - 3</v>
      </c>
      <c r="K618" s="7" t="str">
        <f>IF('OG Hospitalisation Details'!I1725="?","Unknown",'OG Hospitalisation Details'!I1725)</f>
        <v>R1013</v>
      </c>
      <c r="L618" s="14">
        <f t="shared" si="29"/>
        <v>64</v>
      </c>
    </row>
    <row r="619" spans="1:12" x14ac:dyDescent="0.25">
      <c r="A619" s="7" t="s">
        <v>1755</v>
      </c>
      <c r="B619" s="7">
        <f t="shared" si="30"/>
        <v>616</v>
      </c>
      <c r="C619" s="7">
        <f>IF('OG Hospitalisation Details'!B1724="?",ROUND(AVERAGE('OG Hospitalisation Details'!$B$2:$B$2344),0),'OG Hospitalisation Details'!B1724)</f>
        <v>1958</v>
      </c>
      <c r="D619" s="7" t="str">
        <f>IF('OG Hospitalisation Details'!C1724="?","Sep",'OG Hospitalisation Details'!C1724)</f>
        <v>Oct</v>
      </c>
      <c r="E619" s="7">
        <v>22</v>
      </c>
      <c r="F619" s="13">
        <f t="shared" si="28"/>
        <v>21480</v>
      </c>
      <c r="G619" s="7">
        <v>2</v>
      </c>
      <c r="H619" s="16">
        <v>16069.08</v>
      </c>
      <c r="I619" s="7" t="str" cm="1">
        <f t="array" ref="I619">INDEX({"tier - 1","tier - 2","tier - 3"},MATCH(MAX(COUNTIF('OG Hospitalisation Details'!G1724:G4066,{"tier - 1","tier - 2","tier - 3"})),COUNTIF('OG Hospitalisation Details'!G1724:G4066,{"tier - 1","tier - 2","tier - 3"}),0))</f>
        <v>tier - 2</v>
      </c>
      <c r="J619" s="7" t="str" cm="1">
        <f t="array" ref="J619">INDEX({"tier - 1","tier - 2","tier - 3"},MATCH(MAX(COUNTIF('OG Hospitalisation Details'!H1724:H4066,{"tier - 1","tier - 2","tier - 3"})),COUNTIF('OG Hospitalisation Details'!H1724:H4066,{"tier - 1","tier - 2","tier - 3"}),0))</f>
        <v>tier - 3</v>
      </c>
      <c r="K619" s="7" t="str">
        <f>IF('OG Hospitalisation Details'!I1724="?","Unknown",'OG Hospitalisation Details'!I1724)</f>
        <v>R1024</v>
      </c>
      <c r="L619" s="14">
        <f t="shared" si="29"/>
        <v>64</v>
      </c>
    </row>
    <row r="620" spans="1:12" x14ac:dyDescent="0.25">
      <c r="A620" s="7" t="s">
        <v>1754</v>
      </c>
      <c r="B620" s="7">
        <f t="shared" si="30"/>
        <v>617</v>
      </c>
      <c r="C620" s="7">
        <f>IF('OG Hospitalisation Details'!B1723="?",ROUND(AVERAGE('OG Hospitalisation Details'!$B$2:$B$2344),0),'OG Hospitalisation Details'!B1723)</f>
        <v>1978</v>
      </c>
      <c r="D620" s="7" t="str">
        <f>IF('OG Hospitalisation Details'!C1723="?","Sep",'OG Hospitalisation Details'!C1723)</f>
        <v>Sep</v>
      </c>
      <c r="E620" s="7">
        <v>16</v>
      </c>
      <c r="F620" s="13">
        <f t="shared" si="28"/>
        <v>28749</v>
      </c>
      <c r="G620" s="7">
        <v>2</v>
      </c>
      <c r="H620" s="16">
        <v>16062.89</v>
      </c>
      <c r="I620" s="7" t="str" cm="1">
        <f t="array" ref="I620">INDEX({"tier - 1","tier - 2","tier - 3"},MATCH(MAX(COUNTIF('OG Hospitalisation Details'!G1723:G4065,{"tier - 1","tier - 2","tier - 3"})),COUNTIF('OG Hospitalisation Details'!G1723:G4065,{"tier - 1","tier - 2","tier - 3"}),0))</f>
        <v>tier - 2</v>
      </c>
      <c r="J620" s="7" t="str" cm="1">
        <f t="array" ref="J620">INDEX({"tier - 1","tier - 2","tier - 3"},MATCH(MAX(COUNTIF('OG Hospitalisation Details'!H1723:H4065,{"tier - 1","tier - 2","tier - 3"})),COUNTIF('OG Hospitalisation Details'!H1723:H4065,{"tier - 1","tier - 2","tier - 3"}),0))</f>
        <v>tier - 3</v>
      </c>
      <c r="K620" s="7" t="str">
        <f>IF('OG Hospitalisation Details'!I1723="?","Unknown",'OG Hospitalisation Details'!I1723)</f>
        <v>R1026</v>
      </c>
      <c r="L620" s="14">
        <f t="shared" si="29"/>
        <v>44</v>
      </c>
    </row>
    <row r="621" spans="1:12" x14ac:dyDescent="0.25">
      <c r="A621" s="7" t="s">
        <v>1753</v>
      </c>
      <c r="B621" s="7">
        <f t="shared" si="30"/>
        <v>618</v>
      </c>
      <c r="C621" s="7">
        <f>IF('OG Hospitalisation Details'!B1722="?",ROUND(AVERAGE('OG Hospitalisation Details'!$B$2:$B$2344),0),'OG Hospitalisation Details'!B1722)</f>
        <v>1988</v>
      </c>
      <c r="D621" s="7" t="str">
        <f>IF('OG Hospitalisation Details'!C1722="?","Sep",'OG Hospitalisation Details'!C1722)</f>
        <v>Dec</v>
      </c>
      <c r="E621" s="7">
        <v>5</v>
      </c>
      <c r="F621" s="13">
        <f t="shared" si="28"/>
        <v>32482</v>
      </c>
      <c r="G621" s="7">
        <v>3</v>
      </c>
      <c r="H621" s="16">
        <v>16059.06</v>
      </c>
      <c r="I621" s="7" t="str" cm="1">
        <f t="array" ref="I621">INDEX({"tier - 1","tier - 2","tier - 3"},MATCH(MAX(COUNTIF('OG Hospitalisation Details'!G1722:G4064,{"tier - 1","tier - 2","tier - 3"})),COUNTIF('OG Hospitalisation Details'!G1722:G4064,{"tier - 1","tier - 2","tier - 3"}),0))</f>
        <v>tier - 2</v>
      </c>
      <c r="J621" s="7" t="str" cm="1">
        <f t="array" ref="J621">INDEX({"tier - 1","tier - 2","tier - 3"},MATCH(MAX(COUNTIF('OG Hospitalisation Details'!H1722:H4064,{"tier - 1","tier - 2","tier - 3"})),COUNTIF('OG Hospitalisation Details'!H1722:H4064,{"tier - 1","tier - 2","tier - 3"}),0))</f>
        <v>tier - 3</v>
      </c>
      <c r="K621" s="7" t="str">
        <f>IF('OG Hospitalisation Details'!I1722="?","Unknown",'OG Hospitalisation Details'!I1722)</f>
        <v>R1012</v>
      </c>
      <c r="L621" s="14">
        <f t="shared" si="29"/>
        <v>34</v>
      </c>
    </row>
    <row r="622" spans="1:12" x14ac:dyDescent="0.25">
      <c r="A622" s="7" t="s">
        <v>1752</v>
      </c>
      <c r="B622" s="7">
        <f t="shared" si="30"/>
        <v>619</v>
      </c>
      <c r="C622" s="7">
        <f>IF('OG Hospitalisation Details'!B1721="?",ROUND(AVERAGE('OG Hospitalisation Details'!$B$2:$B$2344),0),'OG Hospitalisation Details'!B1721)</f>
        <v>1980</v>
      </c>
      <c r="D622" s="7" t="str">
        <f>IF('OG Hospitalisation Details'!C1721="?","Sep",'OG Hospitalisation Details'!C1721)</f>
        <v>Sep</v>
      </c>
      <c r="E622" s="7">
        <v>19</v>
      </c>
      <c r="F622" s="13">
        <f t="shared" si="28"/>
        <v>29483</v>
      </c>
      <c r="G622" s="7">
        <v>2</v>
      </c>
      <c r="H622" s="16">
        <v>15966.19</v>
      </c>
      <c r="I622" s="7" t="str" cm="1">
        <f t="array" ref="I622">INDEX({"tier - 1","tier - 2","tier - 3"},MATCH(MAX(COUNTIF('OG Hospitalisation Details'!G1721:G4063,{"tier - 1","tier - 2","tier - 3"})),COUNTIF('OG Hospitalisation Details'!G1721:G4063,{"tier - 1","tier - 2","tier - 3"}),0))</f>
        <v>tier - 2</v>
      </c>
      <c r="J622" s="7" t="str" cm="1">
        <f t="array" ref="J622">INDEX({"tier - 1","tier - 2","tier - 3"},MATCH(MAX(COUNTIF('OG Hospitalisation Details'!H1721:H4063,{"tier - 1","tier - 2","tier - 3"})),COUNTIF('OG Hospitalisation Details'!H1721:H4063,{"tier - 1","tier - 2","tier - 3"}),0))</f>
        <v>tier - 3</v>
      </c>
      <c r="K622" s="7" t="str">
        <f>IF('OG Hospitalisation Details'!I1721="?","Unknown",'OG Hospitalisation Details'!I1721)</f>
        <v>R1012</v>
      </c>
      <c r="L622" s="14">
        <f t="shared" si="29"/>
        <v>42</v>
      </c>
    </row>
    <row r="623" spans="1:12" x14ac:dyDescent="0.25">
      <c r="A623" s="7" t="s">
        <v>1751</v>
      </c>
      <c r="B623" s="7">
        <f t="shared" si="30"/>
        <v>620</v>
      </c>
      <c r="C623" s="7">
        <f>IF('OG Hospitalisation Details'!B1720="?",ROUND(AVERAGE('OG Hospitalisation Details'!$B$2:$B$2344),0),'OG Hospitalisation Details'!B1720)</f>
        <v>1982</v>
      </c>
      <c r="D623" s="7" t="str">
        <f>IF('OG Hospitalisation Details'!C1720="?","Sep",'OG Hospitalisation Details'!C1720)</f>
        <v>Jul</v>
      </c>
      <c r="E623" s="7">
        <v>24</v>
      </c>
      <c r="F623" s="13">
        <f t="shared" si="28"/>
        <v>30156</v>
      </c>
      <c r="G623" s="7">
        <v>3</v>
      </c>
      <c r="H623" s="16">
        <v>15965.29</v>
      </c>
      <c r="I623" s="7" t="str" cm="1">
        <f t="array" ref="I623">INDEX({"tier - 1","tier - 2","tier - 3"},MATCH(MAX(COUNTIF('OG Hospitalisation Details'!G1720:G4062,{"tier - 1","tier - 2","tier - 3"})),COUNTIF('OG Hospitalisation Details'!G1720:G4062,{"tier - 1","tier - 2","tier - 3"}),0))</f>
        <v>tier - 2</v>
      </c>
      <c r="J623" s="7" t="str" cm="1">
        <f t="array" ref="J623">INDEX({"tier - 1","tier - 2","tier - 3"},MATCH(MAX(COUNTIF('OG Hospitalisation Details'!H1720:H4062,{"tier - 1","tier - 2","tier - 3"})),COUNTIF('OG Hospitalisation Details'!H1720:H4062,{"tier - 1","tier - 2","tier - 3"}),0))</f>
        <v>tier - 3</v>
      </c>
      <c r="K623" s="7" t="str">
        <f>IF('OG Hospitalisation Details'!I1720="?","Unknown",'OG Hospitalisation Details'!I1720)</f>
        <v>R1012</v>
      </c>
      <c r="L623" s="14">
        <f t="shared" si="29"/>
        <v>40</v>
      </c>
    </row>
    <row r="624" spans="1:12" x14ac:dyDescent="0.25">
      <c r="A624" s="7" t="s">
        <v>1750</v>
      </c>
      <c r="B624" s="7">
        <f t="shared" si="30"/>
        <v>621</v>
      </c>
      <c r="C624" s="7">
        <f>IF('OG Hospitalisation Details'!B1719="?",ROUND(AVERAGE('OG Hospitalisation Details'!$B$2:$B$2344),0),'OG Hospitalisation Details'!B1719)</f>
        <v>1980</v>
      </c>
      <c r="D624" s="7" t="str">
        <f>IF('OG Hospitalisation Details'!C1719="?","Sep",'OG Hospitalisation Details'!C1719)</f>
        <v>Oct</v>
      </c>
      <c r="E624" s="7">
        <v>12</v>
      </c>
      <c r="F624" s="13">
        <f t="shared" si="28"/>
        <v>29506</v>
      </c>
      <c r="G624" s="7">
        <v>2</v>
      </c>
      <c r="H624" s="16">
        <v>15922.29</v>
      </c>
      <c r="I624" s="7" t="str" cm="1">
        <f t="array" ref="I624">INDEX({"tier - 1","tier - 2","tier - 3"},MATCH(MAX(COUNTIF('OG Hospitalisation Details'!G1719:G4061,{"tier - 1","tier - 2","tier - 3"})),COUNTIF('OG Hospitalisation Details'!G1719:G4061,{"tier - 1","tier - 2","tier - 3"}),0))</f>
        <v>tier - 2</v>
      </c>
      <c r="J624" s="7" t="str" cm="1">
        <f t="array" ref="J624">INDEX({"tier - 1","tier - 2","tier - 3"},MATCH(MAX(COUNTIF('OG Hospitalisation Details'!H1719:H4061,{"tier - 1","tier - 2","tier - 3"})),COUNTIF('OG Hospitalisation Details'!H1719:H4061,{"tier - 1","tier - 2","tier - 3"}),0))</f>
        <v>tier - 3</v>
      </c>
      <c r="K624" s="7" t="str">
        <f>IF('OG Hospitalisation Details'!I1719="?","Unknown",'OG Hospitalisation Details'!I1719)</f>
        <v>R1026</v>
      </c>
      <c r="L624" s="14">
        <f t="shared" si="29"/>
        <v>42</v>
      </c>
    </row>
    <row r="625" spans="1:12" x14ac:dyDescent="0.25">
      <c r="A625" s="7" t="s">
        <v>1749</v>
      </c>
      <c r="B625" s="7">
        <f t="shared" si="30"/>
        <v>622</v>
      </c>
      <c r="C625" s="7">
        <f>IF('OG Hospitalisation Details'!B1718="?",ROUND(AVERAGE('OG Hospitalisation Details'!$B$2:$B$2344),0),'OG Hospitalisation Details'!B1718)</f>
        <v>1962</v>
      </c>
      <c r="D625" s="7" t="str">
        <f>IF('OG Hospitalisation Details'!C1718="?","Sep",'OG Hospitalisation Details'!C1718)</f>
        <v>Dec</v>
      </c>
      <c r="E625" s="7">
        <v>25</v>
      </c>
      <c r="F625" s="13">
        <f t="shared" si="28"/>
        <v>23005</v>
      </c>
      <c r="G625" s="7">
        <v>0</v>
      </c>
      <c r="H625" s="16">
        <v>15840.81</v>
      </c>
      <c r="I625" s="7" t="str" cm="1">
        <f t="array" ref="I625">INDEX({"tier - 1","tier - 2","tier - 3"},MATCH(MAX(COUNTIF('OG Hospitalisation Details'!G1718:G4060,{"tier - 1","tier - 2","tier - 3"})),COUNTIF('OG Hospitalisation Details'!G1718:G4060,{"tier - 1","tier - 2","tier - 3"}),0))</f>
        <v>tier - 2</v>
      </c>
      <c r="J625" s="7" t="str" cm="1">
        <f t="array" ref="J625">INDEX({"tier - 1","tier - 2","tier - 3"},MATCH(MAX(COUNTIF('OG Hospitalisation Details'!H1718:H4060,{"tier - 1","tier - 2","tier - 3"})),COUNTIF('OG Hospitalisation Details'!H1718:H4060,{"tier - 1","tier - 2","tier - 3"}),0))</f>
        <v>tier - 3</v>
      </c>
      <c r="K625" s="7" t="str">
        <f>IF('OG Hospitalisation Details'!I1718="?","Unknown",'OG Hospitalisation Details'!I1718)</f>
        <v>R1022</v>
      </c>
      <c r="L625" s="14">
        <f t="shared" si="29"/>
        <v>60</v>
      </c>
    </row>
    <row r="626" spans="1:12" x14ac:dyDescent="0.25">
      <c r="A626" s="7" t="s">
        <v>1748</v>
      </c>
      <c r="B626" s="7">
        <f t="shared" si="30"/>
        <v>623</v>
      </c>
      <c r="C626" s="7">
        <f>IF('OG Hospitalisation Details'!B1717="?",ROUND(AVERAGE('OG Hospitalisation Details'!$B$2:$B$2344),0),'OG Hospitalisation Details'!B1717)</f>
        <v>1982</v>
      </c>
      <c r="D626" s="7" t="str">
        <f>IF('OG Hospitalisation Details'!C1717="?","Sep",'OG Hospitalisation Details'!C1717)</f>
        <v>Nov</v>
      </c>
      <c r="E626" s="7">
        <v>11</v>
      </c>
      <c r="F626" s="13">
        <f t="shared" si="28"/>
        <v>30266</v>
      </c>
      <c r="G626" s="7">
        <v>4</v>
      </c>
      <c r="H626" s="16">
        <v>15828.82</v>
      </c>
      <c r="I626" s="7" t="str" cm="1">
        <f t="array" ref="I626">INDEX({"tier - 1","tier - 2","tier - 3"},MATCH(MAX(COUNTIF('OG Hospitalisation Details'!G1717:G4059,{"tier - 1","tier - 2","tier - 3"})),COUNTIF('OG Hospitalisation Details'!G1717:G4059,{"tier - 1","tier - 2","tier - 3"}),0))</f>
        <v>tier - 2</v>
      </c>
      <c r="J626" s="7" t="str" cm="1">
        <f t="array" ref="J626">INDEX({"tier - 1","tier - 2","tier - 3"},MATCH(MAX(COUNTIF('OG Hospitalisation Details'!H1717:H4059,{"tier - 1","tier - 2","tier - 3"})),COUNTIF('OG Hospitalisation Details'!H1717:H4059,{"tier - 1","tier - 2","tier - 3"}),0))</f>
        <v>tier - 3</v>
      </c>
      <c r="K626" s="7" t="str">
        <f>IF('OG Hospitalisation Details'!I1717="?","Unknown",'OG Hospitalisation Details'!I1717)</f>
        <v>R1011</v>
      </c>
      <c r="L626" s="14">
        <f t="shared" si="29"/>
        <v>40</v>
      </c>
    </row>
    <row r="627" spans="1:12" x14ac:dyDescent="0.25">
      <c r="A627" s="7" t="s">
        <v>1747</v>
      </c>
      <c r="B627" s="7">
        <f t="shared" si="30"/>
        <v>624</v>
      </c>
      <c r="C627" s="7">
        <f>IF('OG Hospitalisation Details'!B1716="?",ROUND(AVERAGE('OG Hospitalisation Details'!$B$2:$B$2344),0),'OG Hospitalisation Details'!B1716)</f>
        <v>1984</v>
      </c>
      <c r="D627" s="7" t="str">
        <f>IF('OG Hospitalisation Details'!C1716="?","Sep",'OG Hospitalisation Details'!C1716)</f>
        <v>Jun</v>
      </c>
      <c r="E627" s="7">
        <v>26</v>
      </c>
      <c r="F627" s="13">
        <f t="shared" si="28"/>
        <v>30859</v>
      </c>
      <c r="G627" s="7">
        <v>0</v>
      </c>
      <c r="H627" s="16">
        <v>15820.7</v>
      </c>
      <c r="I627" s="7" t="str" cm="1">
        <f t="array" ref="I627">INDEX({"tier - 1","tier - 2","tier - 3"},MATCH(MAX(COUNTIF('OG Hospitalisation Details'!G1716:G4058,{"tier - 1","tier - 2","tier - 3"})),COUNTIF('OG Hospitalisation Details'!G1716:G4058,{"tier - 1","tier - 2","tier - 3"}),0))</f>
        <v>tier - 2</v>
      </c>
      <c r="J627" s="7" t="str" cm="1">
        <f t="array" ref="J627">INDEX({"tier - 1","tier - 2","tier - 3"},MATCH(MAX(COUNTIF('OG Hospitalisation Details'!H1716:H4058,{"tier - 1","tier - 2","tier - 3"})),COUNTIF('OG Hospitalisation Details'!H1716:H4058,{"tier - 1","tier - 2","tier - 3"}),0))</f>
        <v>tier - 3</v>
      </c>
      <c r="K627" s="7" t="str">
        <f>IF('OG Hospitalisation Details'!I1716="?","Unknown",'OG Hospitalisation Details'!I1716)</f>
        <v>R1011</v>
      </c>
      <c r="L627" s="14">
        <f t="shared" si="29"/>
        <v>38</v>
      </c>
    </row>
    <row r="628" spans="1:12" x14ac:dyDescent="0.25">
      <c r="A628" s="7" t="s">
        <v>1746</v>
      </c>
      <c r="B628" s="7">
        <f t="shared" si="30"/>
        <v>625</v>
      </c>
      <c r="C628" s="7">
        <f>IF('OG Hospitalisation Details'!B1715="?",ROUND(AVERAGE('OG Hospitalisation Details'!$B$2:$B$2344),0),'OG Hospitalisation Details'!B1715)</f>
        <v>1997</v>
      </c>
      <c r="D628" s="7" t="str">
        <f>IF('OG Hospitalisation Details'!C1715="?","Sep",'OG Hospitalisation Details'!C1715)</f>
        <v>Oct</v>
      </c>
      <c r="E628" s="7">
        <v>9</v>
      </c>
      <c r="F628" s="13">
        <f t="shared" si="28"/>
        <v>35712</v>
      </c>
      <c r="G628" s="7">
        <v>0</v>
      </c>
      <c r="H628" s="16">
        <v>15817.99</v>
      </c>
      <c r="I628" s="7" t="str" cm="1">
        <f t="array" ref="I628">INDEX({"tier - 1","tier - 2","tier - 3"},MATCH(MAX(COUNTIF('OG Hospitalisation Details'!G1715:G4057,{"tier - 1","tier - 2","tier - 3"})),COUNTIF('OG Hospitalisation Details'!G1715:G4057,{"tier - 1","tier - 2","tier - 3"}),0))</f>
        <v>tier - 2</v>
      </c>
      <c r="J628" s="7" t="str" cm="1">
        <f t="array" ref="J628">INDEX({"tier - 1","tier - 2","tier - 3"},MATCH(MAX(COUNTIF('OG Hospitalisation Details'!H1715:H4057,{"tier - 1","tier - 2","tier - 3"})),COUNTIF('OG Hospitalisation Details'!H1715:H4057,{"tier - 1","tier - 2","tier - 3"}),0))</f>
        <v>tier - 3</v>
      </c>
      <c r="K628" s="7" t="str">
        <f>IF('OG Hospitalisation Details'!I1715="?","Unknown",'OG Hospitalisation Details'!I1715)</f>
        <v>R1012</v>
      </c>
      <c r="L628" s="14">
        <f t="shared" si="29"/>
        <v>25</v>
      </c>
    </row>
    <row r="629" spans="1:12" x14ac:dyDescent="0.25">
      <c r="A629" s="7" t="s">
        <v>1745</v>
      </c>
      <c r="B629" s="7">
        <f t="shared" si="30"/>
        <v>626</v>
      </c>
      <c r="C629" s="7">
        <f>IF('OG Hospitalisation Details'!B1714="?",ROUND(AVERAGE('OG Hospitalisation Details'!$B$2:$B$2344),0),'OG Hospitalisation Details'!B1714)</f>
        <v>1974</v>
      </c>
      <c r="D629" s="7" t="str">
        <f>IF('OG Hospitalisation Details'!C1714="?","Sep",'OG Hospitalisation Details'!C1714)</f>
        <v>Aug</v>
      </c>
      <c r="E629" s="7">
        <v>29</v>
      </c>
      <c r="F629" s="13">
        <f t="shared" si="28"/>
        <v>27270</v>
      </c>
      <c r="G629" s="7">
        <v>0</v>
      </c>
      <c r="H629" s="16">
        <v>15746.62</v>
      </c>
      <c r="I629" s="7" t="str" cm="1">
        <f t="array" ref="I629">INDEX({"tier - 1","tier - 2","tier - 3"},MATCH(MAX(COUNTIF('OG Hospitalisation Details'!G1714:G4056,{"tier - 1","tier - 2","tier - 3"})),COUNTIF('OG Hospitalisation Details'!G1714:G4056,{"tier - 1","tier - 2","tier - 3"}),0))</f>
        <v>tier - 2</v>
      </c>
      <c r="J629" s="7" t="str" cm="1">
        <f t="array" ref="J629">INDEX({"tier - 1","tier - 2","tier - 3"},MATCH(MAX(COUNTIF('OG Hospitalisation Details'!H1714:H4056,{"tier - 1","tier - 2","tier - 3"})),COUNTIF('OG Hospitalisation Details'!H1714:H4056,{"tier - 1","tier - 2","tier - 3"}),0))</f>
        <v>tier - 3</v>
      </c>
      <c r="K629" s="7" t="str">
        <f>IF('OG Hospitalisation Details'!I1714="?","Unknown",'OG Hospitalisation Details'!I1714)</f>
        <v>R1012</v>
      </c>
      <c r="L629" s="14">
        <f t="shared" si="29"/>
        <v>48</v>
      </c>
    </row>
    <row r="630" spans="1:12" x14ac:dyDescent="0.25">
      <c r="A630" s="7" t="s">
        <v>1744</v>
      </c>
      <c r="B630" s="7">
        <f t="shared" si="30"/>
        <v>627</v>
      </c>
      <c r="C630" s="7">
        <f>IF('OG Hospitalisation Details'!B1713="?",ROUND(AVERAGE('OG Hospitalisation Details'!$B$2:$B$2344),0),'OG Hospitalisation Details'!B1713)</f>
        <v>1976</v>
      </c>
      <c r="D630" s="7" t="str">
        <f>IF('OG Hospitalisation Details'!C1713="?","Sep",'OG Hospitalisation Details'!C1713)</f>
        <v>Sep</v>
      </c>
      <c r="E630" s="7">
        <v>20</v>
      </c>
      <c r="F630" s="13">
        <f t="shared" si="28"/>
        <v>28023</v>
      </c>
      <c r="G630" s="7">
        <v>2</v>
      </c>
      <c r="H630" s="16">
        <v>15698.86</v>
      </c>
      <c r="I630" s="7" t="str" cm="1">
        <f t="array" ref="I630">INDEX({"tier - 1","tier - 2","tier - 3"},MATCH(MAX(COUNTIF('OG Hospitalisation Details'!G1713:G4055,{"tier - 1","tier - 2","tier - 3"})),COUNTIF('OG Hospitalisation Details'!G1713:G4055,{"tier - 1","tier - 2","tier - 3"}),0))</f>
        <v>tier - 2</v>
      </c>
      <c r="J630" s="7" t="str" cm="1">
        <f t="array" ref="J630">INDEX({"tier - 1","tier - 2","tier - 3"},MATCH(MAX(COUNTIF('OG Hospitalisation Details'!H1713:H4055,{"tier - 1","tier - 2","tier - 3"})),COUNTIF('OG Hospitalisation Details'!H1713:H4055,{"tier - 1","tier - 2","tier - 3"}),0))</f>
        <v>tier - 3</v>
      </c>
      <c r="K630" s="7" t="str">
        <f>IF('OG Hospitalisation Details'!I1713="?","Unknown",'OG Hospitalisation Details'!I1713)</f>
        <v>R1012</v>
      </c>
      <c r="L630" s="14">
        <f t="shared" si="29"/>
        <v>46</v>
      </c>
    </row>
    <row r="631" spans="1:12" x14ac:dyDescent="0.25">
      <c r="A631" s="7" t="s">
        <v>1743</v>
      </c>
      <c r="B631" s="7">
        <f t="shared" si="30"/>
        <v>628</v>
      </c>
      <c r="C631" s="7">
        <f>IF('OG Hospitalisation Details'!B1712="?",ROUND(AVERAGE('OG Hospitalisation Details'!$B$2:$B$2344),0),'OG Hospitalisation Details'!B1712)</f>
        <v>1973</v>
      </c>
      <c r="D631" s="7" t="str">
        <f>IF('OG Hospitalisation Details'!C1712="?","Sep",'OG Hospitalisation Details'!C1712)</f>
        <v>Jun</v>
      </c>
      <c r="E631" s="7">
        <v>26</v>
      </c>
      <c r="F631" s="13">
        <f t="shared" si="28"/>
        <v>26841</v>
      </c>
      <c r="G631" s="7">
        <v>0</v>
      </c>
      <c r="H631" s="16">
        <v>15670.3</v>
      </c>
      <c r="I631" s="7" t="str" cm="1">
        <f t="array" ref="I631">INDEX({"tier - 1","tier - 2","tier - 3"},MATCH(MAX(COUNTIF('OG Hospitalisation Details'!G1712:G4054,{"tier - 1","tier - 2","tier - 3"})),COUNTIF('OG Hospitalisation Details'!G1712:G4054,{"tier - 1","tier - 2","tier - 3"}),0))</f>
        <v>tier - 2</v>
      </c>
      <c r="J631" s="7" t="str" cm="1">
        <f t="array" ref="J631">INDEX({"tier - 1","tier - 2","tier - 3"},MATCH(MAX(COUNTIF('OG Hospitalisation Details'!H1712:H4054,{"tier - 1","tier - 2","tier - 3"})),COUNTIF('OG Hospitalisation Details'!H1712:H4054,{"tier - 1","tier - 2","tier - 3"}),0))</f>
        <v>tier - 3</v>
      </c>
      <c r="K631" s="7" t="str">
        <f>IF('OG Hospitalisation Details'!I1712="?","Unknown",'OG Hospitalisation Details'!I1712)</f>
        <v>R1026</v>
      </c>
      <c r="L631" s="14">
        <f t="shared" si="29"/>
        <v>49</v>
      </c>
    </row>
    <row r="632" spans="1:12" x14ac:dyDescent="0.25">
      <c r="A632" s="7" t="s">
        <v>1742</v>
      </c>
      <c r="B632" s="7">
        <f t="shared" si="30"/>
        <v>629</v>
      </c>
      <c r="C632" s="7">
        <f>IF('OG Hospitalisation Details'!B1711="?",ROUND(AVERAGE('OG Hospitalisation Details'!$B$2:$B$2344),0),'OG Hospitalisation Details'!B1711)</f>
        <v>1988</v>
      </c>
      <c r="D632" s="7" t="str">
        <f>IF('OG Hospitalisation Details'!C1711="?","Sep",'OG Hospitalisation Details'!C1711)</f>
        <v>Dec</v>
      </c>
      <c r="E632" s="7">
        <v>22</v>
      </c>
      <c r="F632" s="13">
        <f t="shared" si="28"/>
        <v>32499</v>
      </c>
      <c r="G632" s="7">
        <v>3</v>
      </c>
      <c r="H632" s="16">
        <v>15646.28</v>
      </c>
      <c r="I632" s="7" t="str" cm="1">
        <f t="array" ref="I632">INDEX({"tier - 1","tier - 2","tier - 3"},MATCH(MAX(COUNTIF('OG Hospitalisation Details'!G1711:G4053,{"tier - 1","tier - 2","tier - 3"})),COUNTIF('OG Hospitalisation Details'!G1711:G4053,{"tier - 1","tier - 2","tier - 3"}),0))</f>
        <v>tier - 2</v>
      </c>
      <c r="J632" s="7" t="str" cm="1">
        <f t="array" ref="J632">INDEX({"tier - 1","tier - 2","tier - 3"},MATCH(MAX(COUNTIF('OG Hospitalisation Details'!H1711:H4053,{"tier - 1","tier - 2","tier - 3"})),COUNTIF('OG Hospitalisation Details'!H1711:H4053,{"tier - 1","tier - 2","tier - 3"}),0))</f>
        <v>tier - 3</v>
      </c>
      <c r="K632" s="7" t="str">
        <f>IF('OG Hospitalisation Details'!I1711="?","Unknown",'OG Hospitalisation Details'!I1711)</f>
        <v>R1011</v>
      </c>
      <c r="L632" s="14">
        <f t="shared" si="29"/>
        <v>34</v>
      </c>
    </row>
    <row r="633" spans="1:12" x14ac:dyDescent="0.25">
      <c r="A633" s="7" t="s">
        <v>1741</v>
      </c>
      <c r="B633" s="7">
        <f t="shared" si="30"/>
        <v>630</v>
      </c>
      <c r="C633" s="7">
        <f>IF('OG Hospitalisation Details'!B1710="?",ROUND(AVERAGE('OG Hospitalisation Details'!$B$2:$B$2344),0),'OG Hospitalisation Details'!B1710)</f>
        <v>1960</v>
      </c>
      <c r="D633" s="7" t="str">
        <f>IF('OG Hospitalisation Details'!C1710="?","Sep",'OG Hospitalisation Details'!C1710)</f>
        <v>Jun</v>
      </c>
      <c r="E633" s="7">
        <v>6</v>
      </c>
      <c r="F633" s="13">
        <f t="shared" si="28"/>
        <v>22073</v>
      </c>
      <c r="G633" s="7">
        <v>3</v>
      </c>
      <c r="H633" s="16">
        <v>15612.19</v>
      </c>
      <c r="I633" s="7" t="str" cm="1">
        <f t="array" ref="I633">INDEX({"tier - 1","tier - 2","tier - 3"},MATCH(MAX(COUNTIF('OG Hospitalisation Details'!G1710:G4052,{"tier - 1","tier - 2","tier - 3"})),COUNTIF('OG Hospitalisation Details'!G1710:G4052,{"tier - 1","tier - 2","tier - 3"}),0))</f>
        <v>tier - 2</v>
      </c>
      <c r="J633" s="7" t="str" cm="1">
        <f t="array" ref="J633">INDEX({"tier - 1","tier - 2","tier - 3"},MATCH(MAX(COUNTIF('OG Hospitalisation Details'!H1710:H4052,{"tier - 1","tier - 2","tier - 3"})),COUNTIF('OG Hospitalisation Details'!H1710:H4052,{"tier - 1","tier - 2","tier - 3"}),0))</f>
        <v>tier - 3</v>
      </c>
      <c r="K633" s="7" t="str">
        <f>IF('OG Hospitalisation Details'!I1710="?","Unknown",'OG Hospitalisation Details'!I1710)</f>
        <v>R1012</v>
      </c>
      <c r="L633" s="14">
        <f t="shared" si="29"/>
        <v>63</v>
      </c>
    </row>
    <row r="634" spans="1:12" x14ac:dyDescent="0.25">
      <c r="A634" s="7" t="s">
        <v>1740</v>
      </c>
      <c r="B634" s="7">
        <f t="shared" si="30"/>
        <v>631</v>
      </c>
      <c r="C634" s="7">
        <f>IF('OG Hospitalisation Details'!B1709="?",ROUND(AVERAGE('OG Hospitalisation Details'!$B$2:$B$2344),0),'OG Hospitalisation Details'!B1709)</f>
        <v>1965</v>
      </c>
      <c r="D634" s="7" t="str">
        <f>IF('OG Hospitalisation Details'!C1709="?","Sep",'OG Hospitalisation Details'!C1709)</f>
        <v>Oct</v>
      </c>
      <c r="E634" s="7">
        <v>28</v>
      </c>
      <c r="F634" s="13">
        <f t="shared" si="28"/>
        <v>24043</v>
      </c>
      <c r="G634" s="7">
        <v>0</v>
      </c>
      <c r="H634" s="16">
        <v>15608.58</v>
      </c>
      <c r="I634" s="7" t="str" cm="1">
        <f t="array" ref="I634">INDEX({"tier - 1","tier - 2","tier - 3"},MATCH(MAX(COUNTIF('OG Hospitalisation Details'!G1709:G4051,{"tier - 1","tier - 2","tier - 3"})),COUNTIF('OG Hospitalisation Details'!G1709:G4051,{"tier - 1","tier - 2","tier - 3"}),0))</f>
        <v>tier - 2</v>
      </c>
      <c r="J634" s="7" t="str" cm="1">
        <f t="array" ref="J634">INDEX({"tier - 1","tier - 2","tier - 3"},MATCH(MAX(COUNTIF('OG Hospitalisation Details'!H1709:H4051,{"tier - 1","tier - 2","tier - 3"})),COUNTIF('OG Hospitalisation Details'!H1709:H4051,{"tier - 1","tier - 2","tier - 3"}),0))</f>
        <v>tier - 3</v>
      </c>
      <c r="K634" s="7" t="str">
        <f>IF('OG Hospitalisation Details'!I1709="?","Unknown",'OG Hospitalisation Details'!I1709)</f>
        <v>R1026</v>
      </c>
      <c r="L634" s="14">
        <f t="shared" si="29"/>
        <v>57</v>
      </c>
    </row>
    <row r="635" spans="1:12" x14ac:dyDescent="0.25">
      <c r="A635" s="7" t="s">
        <v>1739</v>
      </c>
      <c r="B635" s="7">
        <f t="shared" si="30"/>
        <v>632</v>
      </c>
      <c r="C635" s="7">
        <f>IF('OG Hospitalisation Details'!B1708="?",ROUND(AVERAGE('OG Hospitalisation Details'!$B$2:$B$2344),0),'OG Hospitalisation Details'!B1708)</f>
        <v>1974</v>
      </c>
      <c r="D635" s="7" t="str">
        <f>IF('OG Hospitalisation Details'!C1708="?","Sep",'OG Hospitalisation Details'!C1708)</f>
        <v>Jul</v>
      </c>
      <c r="E635" s="7">
        <v>30</v>
      </c>
      <c r="F635" s="13">
        <f t="shared" si="28"/>
        <v>27240</v>
      </c>
      <c r="G635" s="7">
        <v>0</v>
      </c>
      <c r="H635" s="16">
        <v>15556.67</v>
      </c>
      <c r="I635" s="7" t="str" cm="1">
        <f t="array" ref="I635">INDEX({"tier - 1","tier - 2","tier - 3"},MATCH(MAX(COUNTIF('OG Hospitalisation Details'!G1708:G4050,{"tier - 1","tier - 2","tier - 3"})),COUNTIF('OG Hospitalisation Details'!G1708:G4050,{"tier - 1","tier - 2","tier - 3"}),0))</f>
        <v>tier - 2</v>
      </c>
      <c r="J635" s="7" t="str" cm="1">
        <f t="array" ref="J635">INDEX({"tier - 1","tier - 2","tier - 3"},MATCH(MAX(COUNTIF('OG Hospitalisation Details'!H1708:H4050,{"tier - 1","tier - 2","tier - 3"})),COUNTIF('OG Hospitalisation Details'!H1708:H4050,{"tier - 1","tier - 2","tier - 3"}),0))</f>
        <v>tier - 3</v>
      </c>
      <c r="K635" s="7" t="str">
        <f>IF('OG Hospitalisation Details'!I1708="?","Unknown",'OG Hospitalisation Details'!I1708)</f>
        <v>R1012</v>
      </c>
      <c r="L635" s="14">
        <f t="shared" si="29"/>
        <v>48</v>
      </c>
    </row>
    <row r="636" spans="1:12" x14ac:dyDescent="0.25">
      <c r="A636" s="7" t="s">
        <v>1738</v>
      </c>
      <c r="B636" s="7">
        <f t="shared" si="30"/>
        <v>633</v>
      </c>
      <c r="C636" s="7">
        <f>IF('OG Hospitalisation Details'!B1707="?",ROUND(AVERAGE('OG Hospitalisation Details'!$B$2:$B$2344),0),'OG Hospitalisation Details'!B1707)</f>
        <v>1959</v>
      </c>
      <c r="D636" s="7" t="str">
        <f>IF('OG Hospitalisation Details'!C1707="?","Sep",'OG Hospitalisation Details'!C1707)</f>
        <v>Oct</v>
      </c>
      <c r="E636" s="7">
        <v>2</v>
      </c>
      <c r="F636" s="13">
        <f t="shared" si="28"/>
        <v>21825</v>
      </c>
      <c r="G636" s="7">
        <v>3</v>
      </c>
      <c r="H636" s="16">
        <v>15555.19</v>
      </c>
      <c r="I636" s="7" t="str" cm="1">
        <f t="array" ref="I636">INDEX({"tier - 1","tier - 2","tier - 3"},MATCH(MAX(COUNTIF('OG Hospitalisation Details'!G1707:G4049,{"tier - 1","tier - 2","tier - 3"})),COUNTIF('OG Hospitalisation Details'!G1707:G4049,{"tier - 1","tier - 2","tier - 3"}),0))</f>
        <v>tier - 2</v>
      </c>
      <c r="J636" s="7" t="str" cm="1">
        <f t="array" ref="J636">INDEX({"tier - 1","tier - 2","tier - 3"},MATCH(MAX(COUNTIF('OG Hospitalisation Details'!H1707:H4049,{"tier - 1","tier - 2","tier - 3"})),COUNTIF('OG Hospitalisation Details'!H1707:H4049,{"tier - 1","tier - 2","tier - 3"}),0))</f>
        <v>tier - 3</v>
      </c>
      <c r="K636" s="7" t="str">
        <f>IF('OG Hospitalisation Details'!I1707="?","Unknown",'OG Hospitalisation Details'!I1707)</f>
        <v>R1012</v>
      </c>
      <c r="L636" s="14">
        <f t="shared" si="29"/>
        <v>63</v>
      </c>
    </row>
    <row r="637" spans="1:12" x14ac:dyDescent="0.25">
      <c r="A637" s="7" t="s">
        <v>1737</v>
      </c>
      <c r="B637" s="7">
        <f t="shared" si="30"/>
        <v>634</v>
      </c>
      <c r="C637" s="7">
        <f>IF('OG Hospitalisation Details'!B1706="?",ROUND(AVERAGE('OG Hospitalisation Details'!$B$2:$B$2344),0),'OG Hospitalisation Details'!B1706)</f>
        <v>1974</v>
      </c>
      <c r="D637" s="7" t="str">
        <f>IF('OG Hospitalisation Details'!C1706="?","Sep",'OG Hospitalisation Details'!C1706)</f>
        <v>Jun</v>
      </c>
      <c r="E637" s="7">
        <v>28</v>
      </c>
      <c r="F637" s="13">
        <f t="shared" si="28"/>
        <v>27208</v>
      </c>
      <c r="G637" s="7">
        <v>0</v>
      </c>
      <c r="H637" s="16">
        <v>15532.16</v>
      </c>
      <c r="I637" s="7" t="str" cm="1">
        <f t="array" ref="I637">INDEX({"tier - 1","tier - 2","tier - 3"},MATCH(MAX(COUNTIF('OG Hospitalisation Details'!G1706:G4048,{"tier - 1","tier - 2","tier - 3"})),COUNTIF('OG Hospitalisation Details'!G1706:G4048,{"tier - 1","tier - 2","tier - 3"}),0))</f>
        <v>tier - 2</v>
      </c>
      <c r="J637" s="7" t="str" cm="1">
        <f t="array" ref="J637">INDEX({"tier - 1","tier - 2","tier - 3"},MATCH(MAX(COUNTIF('OG Hospitalisation Details'!H1706:H4048,{"tier - 1","tier - 2","tier - 3"})),COUNTIF('OG Hospitalisation Details'!H1706:H4048,{"tier - 1","tier - 2","tier - 3"}),0))</f>
        <v>tier - 3</v>
      </c>
      <c r="K637" s="7" t="str">
        <f>IF('OG Hospitalisation Details'!I1706="?","Unknown",'OG Hospitalisation Details'!I1706)</f>
        <v>R1026</v>
      </c>
      <c r="L637" s="14">
        <f t="shared" si="29"/>
        <v>48</v>
      </c>
    </row>
    <row r="638" spans="1:12" x14ac:dyDescent="0.25">
      <c r="A638" s="7" t="s">
        <v>1736</v>
      </c>
      <c r="B638" s="7">
        <f t="shared" si="30"/>
        <v>635</v>
      </c>
      <c r="C638" s="7">
        <f>IF('OG Hospitalisation Details'!B1705="?",ROUND(AVERAGE('OG Hospitalisation Details'!$B$2:$B$2344),0),'OG Hospitalisation Details'!B1705)</f>
        <v>2004</v>
      </c>
      <c r="D638" s="7" t="str">
        <f>IF('OG Hospitalisation Details'!C1705="?","Sep",'OG Hospitalisation Details'!C1705)</f>
        <v>Jul</v>
      </c>
      <c r="E638" s="7">
        <v>17</v>
      </c>
      <c r="F638" s="13">
        <f t="shared" si="28"/>
        <v>38185</v>
      </c>
      <c r="G638" s="7">
        <v>0</v>
      </c>
      <c r="H638" s="16">
        <v>15518.18</v>
      </c>
      <c r="I638" s="7" t="str" cm="1">
        <f t="array" ref="I638">INDEX({"tier - 1","tier - 2","tier - 3"},MATCH(MAX(COUNTIF('OG Hospitalisation Details'!G1705:G4047,{"tier - 1","tier - 2","tier - 3"})),COUNTIF('OG Hospitalisation Details'!G1705:G4047,{"tier - 1","tier - 2","tier - 3"}),0))</f>
        <v>tier - 2</v>
      </c>
      <c r="J638" s="7" t="str" cm="1">
        <f t="array" ref="J638">INDEX({"tier - 1","tier - 2","tier - 3"},MATCH(MAX(COUNTIF('OG Hospitalisation Details'!H1705:H4047,{"tier - 1","tier - 2","tier - 3"})),COUNTIF('OG Hospitalisation Details'!H1705:H4047,{"tier - 1","tier - 2","tier - 3"}),0))</f>
        <v>tier - 3</v>
      </c>
      <c r="K638" s="7" t="str">
        <f>IF('OG Hospitalisation Details'!I1705="?","Unknown",'OG Hospitalisation Details'!I1705)</f>
        <v>R1015</v>
      </c>
      <c r="L638" s="14">
        <f t="shared" si="29"/>
        <v>18</v>
      </c>
    </row>
    <row r="639" spans="1:12" x14ac:dyDescent="0.25">
      <c r="A639" s="7" t="s">
        <v>1735</v>
      </c>
      <c r="B639" s="7">
        <f t="shared" si="30"/>
        <v>636</v>
      </c>
      <c r="C639" s="7">
        <f>IF('OG Hospitalisation Details'!B1704="?",ROUND(AVERAGE('OG Hospitalisation Details'!$B$2:$B$2344),0),'OG Hospitalisation Details'!B1704)</f>
        <v>1976</v>
      </c>
      <c r="D639" s="7" t="str">
        <f>IF('OG Hospitalisation Details'!C1704="?","Sep",'OG Hospitalisation Details'!C1704)</f>
        <v>Jul</v>
      </c>
      <c r="E639" s="7">
        <v>20</v>
      </c>
      <c r="F639" s="13">
        <f t="shared" si="28"/>
        <v>27961</v>
      </c>
      <c r="G639" s="7">
        <v>2</v>
      </c>
      <c r="H639" s="16">
        <v>15450.48</v>
      </c>
      <c r="I639" s="7" t="str" cm="1">
        <f t="array" ref="I639">INDEX({"tier - 1","tier - 2","tier - 3"},MATCH(MAX(COUNTIF('OG Hospitalisation Details'!G1704:G4046,{"tier - 1","tier - 2","tier - 3"})),COUNTIF('OG Hospitalisation Details'!G1704:G4046,{"tier - 1","tier - 2","tier - 3"}),0))</f>
        <v>tier - 2</v>
      </c>
      <c r="J639" s="7" t="str" cm="1">
        <f t="array" ref="J639">INDEX({"tier - 1","tier - 2","tier - 3"},MATCH(MAX(COUNTIF('OG Hospitalisation Details'!H1704:H4046,{"tier - 1","tier - 2","tier - 3"})),COUNTIF('OG Hospitalisation Details'!H1704:H4046,{"tier - 1","tier - 2","tier - 3"}),0))</f>
        <v>tier - 3</v>
      </c>
      <c r="K639" s="7" t="str">
        <f>IF('OG Hospitalisation Details'!I1704="?","Unknown",'OG Hospitalisation Details'!I1704)</f>
        <v>R1026</v>
      </c>
      <c r="L639" s="14">
        <f t="shared" si="29"/>
        <v>46</v>
      </c>
    </row>
    <row r="640" spans="1:12" x14ac:dyDescent="0.25">
      <c r="A640" s="7" t="s">
        <v>1734</v>
      </c>
      <c r="B640" s="7">
        <f t="shared" si="30"/>
        <v>637</v>
      </c>
      <c r="C640" s="7">
        <f>IF('OG Hospitalisation Details'!B1703="?",ROUND(AVERAGE('OG Hospitalisation Details'!$B$2:$B$2344),0),'OG Hospitalisation Details'!B1703)</f>
        <v>1990</v>
      </c>
      <c r="D640" s="7" t="str">
        <f>IF('OG Hospitalisation Details'!C1703="?","Sep",'OG Hospitalisation Details'!C1703)</f>
        <v>Oct</v>
      </c>
      <c r="E640" s="7">
        <v>25</v>
      </c>
      <c r="F640" s="13">
        <f t="shared" si="28"/>
        <v>33171</v>
      </c>
      <c r="G640" s="7">
        <v>3</v>
      </c>
      <c r="H640" s="16">
        <v>15440.2</v>
      </c>
      <c r="I640" s="7" t="str" cm="1">
        <f t="array" ref="I640">INDEX({"tier - 1","tier - 2","tier - 3"},MATCH(MAX(COUNTIF('OG Hospitalisation Details'!G1703:G4045,{"tier - 1","tier - 2","tier - 3"})),COUNTIF('OG Hospitalisation Details'!G1703:G4045,{"tier - 1","tier - 2","tier - 3"}),0))</f>
        <v>tier - 2</v>
      </c>
      <c r="J640" s="7" t="str" cm="1">
        <f t="array" ref="J640">INDEX({"tier - 1","tier - 2","tier - 3"},MATCH(MAX(COUNTIF('OG Hospitalisation Details'!H1703:H4045,{"tier - 1","tier - 2","tier - 3"})),COUNTIF('OG Hospitalisation Details'!H1703:H4045,{"tier - 1","tier - 2","tier - 3"}),0))</f>
        <v>tier - 3</v>
      </c>
      <c r="K640" s="7" t="str">
        <f>IF('OG Hospitalisation Details'!I1703="?","Unknown",'OG Hospitalisation Details'!I1703)</f>
        <v>R1012</v>
      </c>
      <c r="L640" s="14">
        <f t="shared" si="29"/>
        <v>32</v>
      </c>
    </row>
    <row r="641" spans="1:12" x14ac:dyDescent="0.25">
      <c r="A641" s="7" t="s">
        <v>1733</v>
      </c>
      <c r="B641" s="7">
        <f t="shared" si="30"/>
        <v>638</v>
      </c>
      <c r="C641" s="7">
        <f>IF('OG Hospitalisation Details'!B1702="?",ROUND(AVERAGE('OG Hospitalisation Details'!$B$2:$B$2344),0),'OG Hospitalisation Details'!B1702)</f>
        <v>1964</v>
      </c>
      <c r="D641" s="7" t="str">
        <f>IF('OG Hospitalisation Details'!C1702="?","Sep",'OG Hospitalisation Details'!C1702)</f>
        <v>Sep</v>
      </c>
      <c r="E641" s="7">
        <v>4</v>
      </c>
      <c r="F641" s="13">
        <f t="shared" si="28"/>
        <v>23624</v>
      </c>
      <c r="G641" s="7">
        <v>0</v>
      </c>
      <c r="H641" s="16">
        <v>15377.77</v>
      </c>
      <c r="I641" s="7" t="str" cm="1">
        <f t="array" ref="I641">INDEX({"tier - 1","tier - 2","tier - 3"},MATCH(MAX(COUNTIF('OG Hospitalisation Details'!G1702:G4044,{"tier - 1","tier - 2","tier - 3"})),COUNTIF('OG Hospitalisation Details'!G1702:G4044,{"tier - 1","tier - 2","tier - 3"}),0))</f>
        <v>tier - 2</v>
      </c>
      <c r="J641" s="7" t="str" cm="1">
        <f t="array" ref="J641">INDEX({"tier - 1","tier - 2","tier - 3"},MATCH(MAX(COUNTIF('OG Hospitalisation Details'!H1702:H4044,{"tier - 1","tier - 2","tier - 3"})),COUNTIF('OG Hospitalisation Details'!H1702:H4044,{"tier - 1","tier - 2","tier - 3"}),0))</f>
        <v>tier - 3</v>
      </c>
      <c r="K641" s="7" t="str">
        <f>IF('OG Hospitalisation Details'!I1702="?","Unknown",'OG Hospitalisation Details'!I1702)</f>
        <v>R1012</v>
      </c>
      <c r="L641" s="14">
        <f t="shared" si="29"/>
        <v>58</v>
      </c>
    </row>
    <row r="642" spans="1:12" x14ac:dyDescent="0.25">
      <c r="A642" s="7" t="s">
        <v>1732</v>
      </c>
      <c r="B642" s="7">
        <f t="shared" si="30"/>
        <v>639</v>
      </c>
      <c r="C642" s="7">
        <f>IF('OG Hospitalisation Details'!B1701="?",ROUND(AVERAGE('OG Hospitalisation Details'!$B$2:$B$2344),0),'OG Hospitalisation Details'!B1701)</f>
        <v>1962</v>
      </c>
      <c r="D642" s="7" t="str">
        <f>IF('OG Hospitalisation Details'!C1701="?","Sep",'OG Hospitalisation Details'!C1701)</f>
        <v>Sep</v>
      </c>
      <c r="E642" s="7">
        <v>6</v>
      </c>
      <c r="F642" s="13">
        <f t="shared" ref="F642:F705" si="31">DATE(C642,MONTH(1&amp;D642),E642)</f>
        <v>22895</v>
      </c>
      <c r="G642" s="7">
        <v>0</v>
      </c>
      <c r="H642" s="16">
        <v>15368.22</v>
      </c>
      <c r="I642" s="7" t="str" cm="1">
        <f t="array" ref="I642">INDEX({"tier - 1","tier - 2","tier - 3"},MATCH(MAX(COUNTIF('OG Hospitalisation Details'!G1701:G4043,{"tier - 1","tier - 2","tier - 3"})),COUNTIF('OG Hospitalisation Details'!G1701:G4043,{"tier - 1","tier - 2","tier - 3"}),0))</f>
        <v>tier - 2</v>
      </c>
      <c r="J642" s="7" t="str" cm="1">
        <f t="array" ref="J642">INDEX({"tier - 1","tier - 2","tier - 3"},MATCH(MAX(COUNTIF('OG Hospitalisation Details'!H1701:H4043,{"tier - 1","tier - 2","tier - 3"})),COUNTIF('OG Hospitalisation Details'!H1701:H4043,{"tier - 1","tier - 2","tier - 3"}),0))</f>
        <v>tier - 3</v>
      </c>
      <c r="K642" s="7" t="str">
        <f>IF('OG Hospitalisation Details'!I1701="?","Unknown",'OG Hospitalisation Details'!I1701)</f>
        <v>R1011</v>
      </c>
      <c r="L642" s="14">
        <f t="shared" ref="L642:L705" si="32">DATEDIF(F642,DATE(2023,6,8),"Y")</f>
        <v>60</v>
      </c>
    </row>
    <row r="643" spans="1:12" x14ac:dyDescent="0.25">
      <c r="A643" s="7" t="s">
        <v>1731</v>
      </c>
      <c r="B643" s="7">
        <f t="shared" si="30"/>
        <v>640</v>
      </c>
      <c r="C643" s="7">
        <f>IF('OG Hospitalisation Details'!B1700="?",ROUND(AVERAGE('OG Hospitalisation Details'!$B$2:$B$2344),0),'OG Hospitalisation Details'!B1700)</f>
        <v>1968</v>
      </c>
      <c r="D643" s="7" t="str">
        <f>IF('OG Hospitalisation Details'!C1700="?","Sep",'OG Hospitalisation Details'!C1700)</f>
        <v>Jul</v>
      </c>
      <c r="E643" s="7">
        <v>18</v>
      </c>
      <c r="F643" s="13">
        <f t="shared" si="31"/>
        <v>25037</v>
      </c>
      <c r="G643" s="7">
        <v>0</v>
      </c>
      <c r="H643" s="16">
        <v>15363.77</v>
      </c>
      <c r="I643" s="7" t="str" cm="1">
        <f t="array" ref="I643">INDEX({"tier - 1","tier - 2","tier - 3"},MATCH(MAX(COUNTIF('OG Hospitalisation Details'!G1700:G4042,{"tier - 1","tier - 2","tier - 3"})),COUNTIF('OG Hospitalisation Details'!G1700:G4042,{"tier - 1","tier - 2","tier - 3"}),0))</f>
        <v>tier - 2</v>
      </c>
      <c r="J643" s="7" t="str" cm="1">
        <f t="array" ref="J643">INDEX({"tier - 1","tier - 2","tier - 3"},MATCH(MAX(COUNTIF('OG Hospitalisation Details'!H1700:H4042,{"tier - 1","tier - 2","tier - 3"})),COUNTIF('OG Hospitalisation Details'!H1700:H4042,{"tier - 1","tier - 2","tier - 3"}),0))</f>
        <v>tier - 3</v>
      </c>
      <c r="K643" s="7" t="str">
        <f>IF('OG Hospitalisation Details'!I1700="?","Unknown",'OG Hospitalisation Details'!I1700)</f>
        <v>R1026</v>
      </c>
      <c r="L643" s="14">
        <f t="shared" si="32"/>
        <v>54</v>
      </c>
    </row>
    <row r="644" spans="1:12" x14ac:dyDescent="0.25">
      <c r="A644" s="7" t="s">
        <v>1730</v>
      </c>
      <c r="B644" s="7">
        <f t="shared" si="30"/>
        <v>641</v>
      </c>
      <c r="C644" s="7">
        <f>IF('OG Hospitalisation Details'!B1699="?",ROUND(AVERAGE('OG Hospitalisation Details'!$B$2:$B$2344),0),'OG Hospitalisation Details'!B1699)</f>
        <v>1988</v>
      </c>
      <c r="D644" s="7" t="str">
        <f>IF('OG Hospitalisation Details'!C1699="?","Sep",'OG Hospitalisation Details'!C1699)</f>
        <v>Dec</v>
      </c>
      <c r="E644" s="7">
        <v>17</v>
      </c>
      <c r="F644" s="13">
        <f t="shared" si="31"/>
        <v>32494</v>
      </c>
      <c r="G644" s="7">
        <v>3</v>
      </c>
      <c r="H644" s="16">
        <v>15361.5</v>
      </c>
      <c r="I644" s="7" t="str" cm="1">
        <f t="array" ref="I644">INDEX({"tier - 1","tier - 2","tier - 3"},MATCH(MAX(COUNTIF('OG Hospitalisation Details'!G1699:G4041,{"tier - 1","tier - 2","tier - 3"})),COUNTIF('OG Hospitalisation Details'!G1699:G4041,{"tier - 1","tier - 2","tier - 3"}),0))</f>
        <v>tier - 2</v>
      </c>
      <c r="J644" s="7" t="str" cm="1">
        <f t="array" ref="J644">INDEX({"tier - 1","tier - 2","tier - 3"},MATCH(MAX(COUNTIF('OG Hospitalisation Details'!H1699:H4041,{"tier - 1","tier - 2","tier - 3"})),COUNTIF('OG Hospitalisation Details'!H1699:H4041,{"tier - 1","tier - 2","tier - 3"}),0))</f>
        <v>tier - 3</v>
      </c>
      <c r="K644" s="7" t="str">
        <f>IF('OG Hospitalisation Details'!I1699="?","Unknown",'OG Hospitalisation Details'!I1699)</f>
        <v>R1023</v>
      </c>
      <c r="L644" s="14">
        <f t="shared" si="32"/>
        <v>34</v>
      </c>
    </row>
    <row r="645" spans="1:12" x14ac:dyDescent="0.25">
      <c r="A645" s="7" t="s">
        <v>1729</v>
      </c>
      <c r="B645" s="7">
        <f t="shared" si="30"/>
        <v>642</v>
      </c>
      <c r="C645" s="7">
        <f>IF('OG Hospitalisation Details'!B1698="?",ROUND(AVERAGE('OG Hospitalisation Details'!$B$2:$B$2344),0),'OG Hospitalisation Details'!B1698)</f>
        <v>2001</v>
      </c>
      <c r="D645" s="7" t="str">
        <f>IF('OG Hospitalisation Details'!C1698="?","Sep",'OG Hospitalisation Details'!C1698)</f>
        <v>Jul</v>
      </c>
      <c r="E645" s="7">
        <v>14</v>
      </c>
      <c r="F645" s="13">
        <f t="shared" si="31"/>
        <v>37086</v>
      </c>
      <c r="G645" s="7">
        <v>1</v>
      </c>
      <c r="H645" s="16">
        <v>15359.1</v>
      </c>
      <c r="I645" s="7" t="str" cm="1">
        <f t="array" ref="I645">INDEX({"tier - 1","tier - 2","tier - 3"},MATCH(MAX(COUNTIF('OG Hospitalisation Details'!G1698:G4040,{"tier - 1","tier - 2","tier - 3"})),COUNTIF('OG Hospitalisation Details'!G1698:G4040,{"tier - 1","tier - 2","tier - 3"}),0))</f>
        <v>tier - 2</v>
      </c>
      <c r="J645" s="7" t="str" cm="1">
        <f t="array" ref="J645">INDEX({"tier - 1","tier - 2","tier - 3"},MATCH(MAX(COUNTIF('OG Hospitalisation Details'!H1698:H4040,{"tier - 1","tier - 2","tier - 3"})),COUNTIF('OG Hospitalisation Details'!H1698:H4040,{"tier - 1","tier - 2","tier - 3"}),0))</f>
        <v>tier - 3</v>
      </c>
      <c r="K645" s="7" t="str">
        <f>IF('OG Hospitalisation Details'!I1698="?","Unknown",'OG Hospitalisation Details'!I1698)</f>
        <v>R1024</v>
      </c>
      <c r="L645" s="14">
        <f t="shared" si="32"/>
        <v>21</v>
      </c>
    </row>
    <row r="646" spans="1:12" x14ac:dyDescent="0.25">
      <c r="A646" s="7" t="s">
        <v>1728</v>
      </c>
      <c r="B646" s="7">
        <f t="shared" si="30"/>
        <v>643</v>
      </c>
      <c r="C646" s="7">
        <f>IF('OG Hospitalisation Details'!B1697="?",ROUND(AVERAGE('OG Hospitalisation Details'!$B$2:$B$2344),0),'OG Hospitalisation Details'!B1697)</f>
        <v>1963</v>
      </c>
      <c r="D646" s="7" t="str">
        <f>IF('OG Hospitalisation Details'!C1697="?","Sep",'OG Hospitalisation Details'!C1697)</f>
        <v>Dec</v>
      </c>
      <c r="E646" s="7">
        <v>13</v>
      </c>
      <c r="F646" s="13">
        <f t="shared" si="31"/>
        <v>23358</v>
      </c>
      <c r="G646" s="7">
        <v>0</v>
      </c>
      <c r="H646" s="16">
        <v>15322.77</v>
      </c>
      <c r="I646" s="7" t="str" cm="1">
        <f t="array" ref="I646">INDEX({"tier - 1","tier - 2","tier - 3"},MATCH(MAX(COUNTIF('OG Hospitalisation Details'!G1697:G4039,{"tier - 1","tier - 2","tier - 3"})),COUNTIF('OG Hospitalisation Details'!G1697:G4039,{"tier - 1","tier - 2","tier - 3"}),0))</f>
        <v>tier - 2</v>
      </c>
      <c r="J646" s="7" t="str" cm="1">
        <f t="array" ref="J646">INDEX({"tier - 1","tier - 2","tier - 3"},MATCH(MAX(COUNTIF('OG Hospitalisation Details'!H1697:H4039,{"tier - 1","tier - 2","tier - 3"})),COUNTIF('OG Hospitalisation Details'!H1697:H4039,{"tier - 1","tier - 2","tier - 3"}),0))</f>
        <v>tier - 3</v>
      </c>
      <c r="K646" s="7" t="str">
        <f>IF('OG Hospitalisation Details'!I1697="?","Unknown",'OG Hospitalisation Details'!I1697)</f>
        <v>R1021</v>
      </c>
      <c r="L646" s="14">
        <f t="shared" si="32"/>
        <v>59</v>
      </c>
    </row>
    <row r="647" spans="1:12" x14ac:dyDescent="0.25">
      <c r="A647" s="7" t="s">
        <v>1727</v>
      </c>
      <c r="B647" s="7">
        <f t="shared" si="30"/>
        <v>644</v>
      </c>
      <c r="C647" s="7">
        <f>IF('OG Hospitalisation Details'!B1696="?",ROUND(AVERAGE('OG Hospitalisation Details'!$B$2:$B$2344),0),'OG Hospitalisation Details'!B1696)</f>
        <v>1969</v>
      </c>
      <c r="D647" s="7" t="str">
        <f>IF('OG Hospitalisation Details'!C1696="?","Sep",'OG Hospitalisation Details'!C1696)</f>
        <v>Sep</v>
      </c>
      <c r="E647" s="7">
        <v>16</v>
      </c>
      <c r="F647" s="13">
        <f t="shared" si="31"/>
        <v>25462</v>
      </c>
      <c r="G647" s="7">
        <v>0</v>
      </c>
      <c r="H647" s="16">
        <v>15260.52</v>
      </c>
      <c r="I647" s="7" t="str" cm="1">
        <f t="array" ref="I647">INDEX({"tier - 1","tier - 2","tier - 3"},MATCH(MAX(COUNTIF('OG Hospitalisation Details'!G1696:G4038,{"tier - 1","tier - 2","tier - 3"})),COUNTIF('OG Hospitalisation Details'!G1696:G4038,{"tier - 1","tier - 2","tier - 3"}),0))</f>
        <v>tier - 2</v>
      </c>
      <c r="J647" s="7" t="str" cm="1">
        <f t="array" ref="J647">INDEX({"tier - 1","tier - 2","tier - 3"},MATCH(MAX(COUNTIF('OG Hospitalisation Details'!H1696:H4038,{"tier - 1","tier - 2","tier - 3"})),COUNTIF('OG Hospitalisation Details'!H1696:H4038,{"tier - 1","tier - 2","tier - 3"}),0))</f>
        <v>tier - 3</v>
      </c>
      <c r="K647" s="7" t="str">
        <f>IF('OG Hospitalisation Details'!I1696="?","Unknown",'OG Hospitalisation Details'!I1696)</f>
        <v>R1023</v>
      </c>
      <c r="L647" s="14">
        <f t="shared" si="32"/>
        <v>53</v>
      </c>
    </row>
    <row r="648" spans="1:12" x14ac:dyDescent="0.25">
      <c r="A648" s="7" t="s">
        <v>1726</v>
      </c>
      <c r="B648" s="7">
        <f t="shared" si="30"/>
        <v>645</v>
      </c>
      <c r="C648" s="7">
        <f>IF('OG Hospitalisation Details'!B1695="?",ROUND(AVERAGE('OG Hospitalisation Details'!$B$2:$B$2344),0),'OG Hospitalisation Details'!B1695)</f>
        <v>1960</v>
      </c>
      <c r="D648" s="7" t="str">
        <f>IF('OG Hospitalisation Details'!C1695="?","Sep",'OG Hospitalisation Details'!C1695)</f>
        <v>Jul</v>
      </c>
      <c r="E648" s="7">
        <v>25</v>
      </c>
      <c r="F648" s="13">
        <f t="shared" si="31"/>
        <v>22122</v>
      </c>
      <c r="G648" s="7">
        <v>2</v>
      </c>
      <c r="H648" s="16">
        <v>15230.32</v>
      </c>
      <c r="I648" s="7" t="str" cm="1">
        <f t="array" ref="I648">INDEX({"tier - 1","tier - 2","tier - 3"},MATCH(MAX(COUNTIF('OG Hospitalisation Details'!G1695:G4037,{"tier - 1","tier - 2","tier - 3"})),COUNTIF('OG Hospitalisation Details'!G1695:G4037,{"tier - 1","tier - 2","tier - 3"}),0))</f>
        <v>tier - 2</v>
      </c>
      <c r="J648" s="7" t="str" cm="1">
        <f t="array" ref="J648">INDEX({"tier - 1","tier - 2","tier - 3"},MATCH(MAX(COUNTIF('OG Hospitalisation Details'!H1695:H4037,{"tier - 1","tier - 2","tier - 3"})),COUNTIF('OG Hospitalisation Details'!H1695:H4037,{"tier - 1","tier - 2","tier - 3"}),0))</f>
        <v>tier - 3</v>
      </c>
      <c r="K648" s="7" t="str">
        <f>IF('OG Hospitalisation Details'!I1695="?","Unknown",'OG Hospitalisation Details'!I1695)</f>
        <v>R1024</v>
      </c>
      <c r="L648" s="14">
        <f t="shared" si="32"/>
        <v>62</v>
      </c>
    </row>
    <row r="649" spans="1:12" x14ac:dyDescent="0.25">
      <c r="A649" s="7" t="s">
        <v>1725</v>
      </c>
      <c r="B649" s="7">
        <f t="shared" si="30"/>
        <v>646</v>
      </c>
      <c r="C649" s="7">
        <f>IF('OG Hospitalisation Details'!B1694="?",ROUND(AVERAGE('OG Hospitalisation Details'!$B$2:$B$2344),0),'OG Hospitalisation Details'!B1694)</f>
        <v>1978</v>
      </c>
      <c r="D649" s="7" t="str">
        <f>IF('OG Hospitalisation Details'!C1694="?","Sep",'OG Hospitalisation Details'!C1694)</f>
        <v>Nov</v>
      </c>
      <c r="E649" s="7">
        <v>23</v>
      </c>
      <c r="F649" s="13">
        <f t="shared" si="31"/>
        <v>28817</v>
      </c>
      <c r="G649" s="7">
        <v>2</v>
      </c>
      <c r="H649" s="16">
        <v>15207.92</v>
      </c>
      <c r="I649" s="7" t="str" cm="1">
        <f t="array" ref="I649">INDEX({"tier - 1","tier - 2","tier - 3"},MATCH(MAX(COUNTIF('OG Hospitalisation Details'!G1694:G4036,{"tier - 1","tier - 2","tier - 3"})),COUNTIF('OG Hospitalisation Details'!G1694:G4036,{"tier - 1","tier - 2","tier - 3"}),0))</f>
        <v>tier - 2</v>
      </c>
      <c r="J649" s="7" t="str" cm="1">
        <f t="array" ref="J649">INDEX({"tier - 1","tier - 2","tier - 3"},MATCH(MAX(COUNTIF('OG Hospitalisation Details'!H1694:H4036,{"tier - 1","tier - 2","tier - 3"})),COUNTIF('OG Hospitalisation Details'!H1694:H4036,{"tier - 1","tier - 2","tier - 3"}),0))</f>
        <v>tier - 3</v>
      </c>
      <c r="K649" s="7" t="str">
        <f>IF('OG Hospitalisation Details'!I1694="?","Unknown",'OG Hospitalisation Details'!I1694)</f>
        <v>R1012</v>
      </c>
      <c r="L649" s="14">
        <f t="shared" si="32"/>
        <v>44</v>
      </c>
    </row>
    <row r="650" spans="1:12" x14ac:dyDescent="0.25">
      <c r="A650" s="7" t="s">
        <v>1724</v>
      </c>
      <c r="B650" s="7">
        <f t="shared" si="30"/>
        <v>647</v>
      </c>
      <c r="C650" s="7">
        <f>IF('OG Hospitalisation Details'!B1693="?",ROUND(AVERAGE('OG Hospitalisation Details'!$B$2:$B$2344),0),'OG Hospitalisation Details'!B1693)</f>
        <v>1962</v>
      </c>
      <c r="D650" s="7" t="str">
        <f>IF('OG Hospitalisation Details'!C1693="?","Sep",'OG Hospitalisation Details'!C1693)</f>
        <v>Jun</v>
      </c>
      <c r="E650" s="7">
        <v>17</v>
      </c>
      <c r="F650" s="13">
        <f t="shared" si="31"/>
        <v>22814</v>
      </c>
      <c r="G650" s="7">
        <v>0</v>
      </c>
      <c r="H650" s="16">
        <v>15174.81</v>
      </c>
      <c r="I650" s="7" t="str" cm="1">
        <f t="array" ref="I650">INDEX({"tier - 1","tier - 2","tier - 3"},MATCH(MAX(COUNTIF('OG Hospitalisation Details'!G1693:G4035,{"tier - 1","tier - 2","tier - 3"})),COUNTIF('OG Hospitalisation Details'!G1693:G4035,{"tier - 1","tier - 2","tier - 3"}),0))</f>
        <v>tier - 2</v>
      </c>
      <c r="J650" s="7" t="str" cm="1">
        <f t="array" ref="J650">INDEX({"tier - 1","tier - 2","tier - 3"},MATCH(MAX(COUNTIF('OG Hospitalisation Details'!H1693:H4035,{"tier - 1","tier - 2","tier - 3"})),COUNTIF('OG Hospitalisation Details'!H1693:H4035,{"tier - 1","tier - 2","tier - 3"}),0))</f>
        <v>tier - 3</v>
      </c>
      <c r="K650" s="7" t="str">
        <f>IF('OG Hospitalisation Details'!I1693="?","Unknown",'OG Hospitalisation Details'!I1693)</f>
        <v>R1012</v>
      </c>
      <c r="L650" s="14">
        <f t="shared" si="32"/>
        <v>60</v>
      </c>
    </row>
    <row r="651" spans="1:12" x14ac:dyDescent="0.25">
      <c r="A651" s="7" t="s">
        <v>1723</v>
      </c>
      <c r="B651" s="7">
        <f t="shared" si="30"/>
        <v>648</v>
      </c>
      <c r="C651" s="7">
        <f>IF('OG Hospitalisation Details'!B1692="?",ROUND(AVERAGE('OG Hospitalisation Details'!$B$2:$B$2344),0),'OG Hospitalisation Details'!B1692)</f>
        <v>1959</v>
      </c>
      <c r="D651" s="7" t="str">
        <f>IF('OG Hospitalisation Details'!C1692="?","Sep",'OG Hospitalisation Details'!C1692)</f>
        <v>Dec</v>
      </c>
      <c r="E651" s="7">
        <v>3</v>
      </c>
      <c r="F651" s="13">
        <f t="shared" si="31"/>
        <v>21887</v>
      </c>
      <c r="G651" s="7">
        <v>3</v>
      </c>
      <c r="H651" s="16">
        <v>15170.07</v>
      </c>
      <c r="I651" s="7" t="str" cm="1">
        <f t="array" ref="I651">INDEX({"tier - 1","tier - 2","tier - 3"},MATCH(MAX(COUNTIF('OG Hospitalisation Details'!G1692:G4034,{"tier - 1","tier - 2","tier - 3"})),COUNTIF('OG Hospitalisation Details'!G1692:G4034,{"tier - 1","tier - 2","tier - 3"}),0))</f>
        <v>tier - 2</v>
      </c>
      <c r="J651" s="7" t="str" cm="1">
        <f t="array" ref="J651">INDEX({"tier - 1","tier - 2","tier - 3"},MATCH(MAX(COUNTIF('OG Hospitalisation Details'!H1692:H4034,{"tier - 1","tier - 2","tier - 3"})),COUNTIF('OG Hospitalisation Details'!H1692:H4034,{"tier - 1","tier - 2","tier - 3"}),0))</f>
        <v>tier - 3</v>
      </c>
      <c r="K651" s="7" t="str">
        <f>IF('OG Hospitalisation Details'!I1692="?","Unknown",'OG Hospitalisation Details'!I1692)</f>
        <v>R1011</v>
      </c>
      <c r="L651" s="14">
        <f t="shared" si="32"/>
        <v>63</v>
      </c>
    </row>
    <row r="652" spans="1:12" x14ac:dyDescent="0.25">
      <c r="A652" s="7" t="s">
        <v>1722</v>
      </c>
      <c r="B652" s="7">
        <f t="shared" si="30"/>
        <v>649</v>
      </c>
      <c r="C652" s="7">
        <f>IF('OG Hospitalisation Details'!B1691="?",ROUND(AVERAGE('OG Hospitalisation Details'!$B$2:$B$2344),0),'OG Hospitalisation Details'!B1691)</f>
        <v>1959</v>
      </c>
      <c r="D652" s="7" t="str">
        <f>IF('OG Hospitalisation Details'!C1691="?","Sep",'OG Hospitalisation Details'!C1691)</f>
        <v>Jun</v>
      </c>
      <c r="E652" s="7">
        <v>4</v>
      </c>
      <c r="F652" s="13">
        <f t="shared" si="31"/>
        <v>21705</v>
      </c>
      <c r="G652" s="7">
        <v>3</v>
      </c>
      <c r="H652" s="16">
        <v>15161.53</v>
      </c>
      <c r="I652" s="7" t="str" cm="1">
        <f t="array" ref="I652">INDEX({"tier - 1","tier - 2","tier - 3"},MATCH(MAX(COUNTIF('OG Hospitalisation Details'!G1691:G4033,{"tier - 1","tier - 2","tier - 3"})),COUNTIF('OG Hospitalisation Details'!G1691:G4033,{"tier - 1","tier - 2","tier - 3"}),0))</f>
        <v>tier - 2</v>
      </c>
      <c r="J652" s="7" t="str" cm="1">
        <f t="array" ref="J652">INDEX({"tier - 1","tier - 2","tier - 3"},MATCH(MAX(COUNTIF('OG Hospitalisation Details'!H1691:H4033,{"tier - 1","tier - 2","tier - 3"})),COUNTIF('OG Hospitalisation Details'!H1691:H4033,{"tier - 1","tier - 2","tier - 3"}),0))</f>
        <v>tier - 3</v>
      </c>
      <c r="K652" s="7" t="str">
        <f>IF('OG Hospitalisation Details'!I1691="?","Unknown",'OG Hospitalisation Details'!I1691)</f>
        <v>R1013</v>
      </c>
      <c r="L652" s="14">
        <f t="shared" si="32"/>
        <v>64</v>
      </c>
    </row>
    <row r="653" spans="1:12" x14ac:dyDescent="0.25">
      <c r="A653" s="7" t="s">
        <v>1721</v>
      </c>
      <c r="B653" s="7">
        <f t="shared" si="30"/>
        <v>650</v>
      </c>
      <c r="C653" s="7">
        <f>IF('OG Hospitalisation Details'!B1690="?",ROUND(AVERAGE('OG Hospitalisation Details'!$B$2:$B$2344),0),'OG Hospitalisation Details'!B1690)</f>
        <v>1962</v>
      </c>
      <c r="D653" s="7" t="str">
        <f>IF('OG Hospitalisation Details'!C1690="?","Sep",'OG Hospitalisation Details'!C1690)</f>
        <v>Oct</v>
      </c>
      <c r="E653" s="7">
        <v>25</v>
      </c>
      <c r="F653" s="13">
        <f t="shared" si="31"/>
        <v>22944</v>
      </c>
      <c r="G653" s="7">
        <v>0</v>
      </c>
      <c r="H653" s="16">
        <v>15161.25</v>
      </c>
      <c r="I653" s="7" t="str" cm="1">
        <f t="array" ref="I653">INDEX({"tier - 1","tier - 2","tier - 3"},MATCH(MAX(COUNTIF('OG Hospitalisation Details'!G1690:G4032,{"tier - 1","tier - 2","tier - 3"})),COUNTIF('OG Hospitalisation Details'!G1690:G4032,{"tier - 1","tier - 2","tier - 3"}),0))</f>
        <v>tier - 2</v>
      </c>
      <c r="J653" s="7" t="str" cm="1">
        <f t="array" ref="J653">INDEX({"tier - 1","tier - 2","tier - 3"},MATCH(MAX(COUNTIF('OG Hospitalisation Details'!H1690:H4032,{"tier - 1","tier - 2","tier - 3"})),COUNTIF('OG Hospitalisation Details'!H1690:H4032,{"tier - 1","tier - 2","tier - 3"}),0))</f>
        <v>tier - 3</v>
      </c>
      <c r="K653" s="7" t="str">
        <f>IF('OG Hospitalisation Details'!I1690="?","Unknown",'OG Hospitalisation Details'!I1690)</f>
        <v>R1012</v>
      </c>
      <c r="L653" s="14">
        <f t="shared" si="32"/>
        <v>60</v>
      </c>
    </row>
    <row r="654" spans="1:12" x14ac:dyDescent="0.25">
      <c r="A654" s="7" t="s">
        <v>1720</v>
      </c>
      <c r="B654" s="7">
        <f t="shared" si="30"/>
        <v>651</v>
      </c>
      <c r="C654" s="7">
        <f>IF('OG Hospitalisation Details'!B1689="?",ROUND(AVERAGE('OG Hospitalisation Details'!$B$2:$B$2344),0),'OG Hospitalisation Details'!B1689)</f>
        <v>1971</v>
      </c>
      <c r="D654" s="7" t="str">
        <f>IF('OG Hospitalisation Details'!C1689="?","Sep",'OG Hospitalisation Details'!C1689)</f>
        <v>Nov</v>
      </c>
      <c r="E654" s="7">
        <v>25</v>
      </c>
      <c r="F654" s="13">
        <f t="shared" si="31"/>
        <v>26262</v>
      </c>
      <c r="G654" s="7">
        <v>0</v>
      </c>
      <c r="H654" s="16">
        <v>15150.44</v>
      </c>
      <c r="I654" s="7" t="str" cm="1">
        <f t="array" ref="I654">INDEX({"tier - 1","tier - 2","tier - 3"},MATCH(MAX(COUNTIF('OG Hospitalisation Details'!G1689:G4031,{"tier - 1","tier - 2","tier - 3"})),COUNTIF('OG Hospitalisation Details'!G1689:G4031,{"tier - 1","tier - 2","tier - 3"}),0))</f>
        <v>tier - 2</v>
      </c>
      <c r="J654" s="7" t="str" cm="1">
        <f t="array" ref="J654">INDEX({"tier - 1","tier - 2","tier - 3"},MATCH(MAX(COUNTIF('OG Hospitalisation Details'!H1689:H4031,{"tier - 1","tier - 2","tier - 3"})),COUNTIF('OG Hospitalisation Details'!H1689:H4031,{"tier - 1","tier - 2","tier - 3"}),0))</f>
        <v>tier - 3</v>
      </c>
      <c r="K654" s="7" t="str">
        <f>IF('OG Hospitalisation Details'!I1689="?","Unknown",'OG Hospitalisation Details'!I1689)</f>
        <v>R1023</v>
      </c>
      <c r="L654" s="14">
        <f t="shared" si="32"/>
        <v>51</v>
      </c>
    </row>
    <row r="655" spans="1:12" x14ac:dyDescent="0.25">
      <c r="A655" s="7" t="s">
        <v>1719</v>
      </c>
      <c r="B655" s="7">
        <f t="shared" si="30"/>
        <v>652</v>
      </c>
      <c r="C655" s="7">
        <f>IF('OG Hospitalisation Details'!B1688="?",ROUND(AVERAGE('OG Hospitalisation Details'!$B$2:$B$2344),0),'OG Hospitalisation Details'!B1688)</f>
        <v>1978</v>
      </c>
      <c r="D655" s="7" t="str">
        <f>IF('OG Hospitalisation Details'!C1688="?","Sep",'OG Hospitalisation Details'!C1688)</f>
        <v>Sep</v>
      </c>
      <c r="E655" s="7">
        <v>5</v>
      </c>
      <c r="F655" s="13">
        <f t="shared" si="31"/>
        <v>28738</v>
      </c>
      <c r="G655" s="7">
        <v>2</v>
      </c>
      <c r="H655" s="16">
        <v>15123.19</v>
      </c>
      <c r="I655" s="7" t="str" cm="1">
        <f t="array" ref="I655">INDEX({"tier - 1","tier - 2","tier - 3"},MATCH(MAX(COUNTIF('OG Hospitalisation Details'!G1688:G4030,{"tier - 1","tier - 2","tier - 3"})),COUNTIF('OG Hospitalisation Details'!G1688:G4030,{"tier - 1","tier - 2","tier - 3"}),0))</f>
        <v>tier - 2</v>
      </c>
      <c r="J655" s="7" t="str" cm="1">
        <f t="array" ref="J655">INDEX({"tier - 1","tier - 2","tier - 3"},MATCH(MAX(COUNTIF('OG Hospitalisation Details'!H1688:H4030,{"tier - 1","tier - 2","tier - 3"})),COUNTIF('OG Hospitalisation Details'!H1688:H4030,{"tier - 1","tier - 2","tier - 3"}),0))</f>
        <v>tier - 3</v>
      </c>
      <c r="K655" s="7" t="str">
        <f>IF('OG Hospitalisation Details'!I1688="?","Unknown",'OG Hospitalisation Details'!I1688)</f>
        <v>R1011</v>
      </c>
      <c r="L655" s="14">
        <f t="shared" si="32"/>
        <v>44</v>
      </c>
    </row>
    <row r="656" spans="1:12" x14ac:dyDescent="0.25">
      <c r="A656" s="7" t="s">
        <v>1718</v>
      </c>
      <c r="B656" s="7">
        <f t="shared" si="30"/>
        <v>653</v>
      </c>
      <c r="C656" s="7">
        <f>IF('OG Hospitalisation Details'!B1687="?",ROUND(AVERAGE('OG Hospitalisation Details'!$B$2:$B$2344),0),'OG Hospitalisation Details'!B1687)</f>
        <v>1972</v>
      </c>
      <c r="D656" s="7" t="str">
        <f>IF('OG Hospitalisation Details'!C1687="?","Sep",'OG Hospitalisation Details'!C1687)</f>
        <v>Nov</v>
      </c>
      <c r="E656" s="7">
        <v>7</v>
      </c>
      <c r="F656" s="13">
        <f t="shared" si="31"/>
        <v>26610</v>
      </c>
      <c r="G656" s="7">
        <v>0</v>
      </c>
      <c r="H656" s="16">
        <v>15103.69</v>
      </c>
      <c r="I656" s="7" t="str" cm="1">
        <f t="array" ref="I656">INDEX({"tier - 1","tier - 2","tier - 3"},MATCH(MAX(COUNTIF('OG Hospitalisation Details'!G1687:G4029,{"tier - 1","tier - 2","tier - 3"})),COUNTIF('OG Hospitalisation Details'!G1687:G4029,{"tier - 1","tier - 2","tier - 3"}),0))</f>
        <v>tier - 2</v>
      </c>
      <c r="J656" s="7" t="str" cm="1">
        <f t="array" ref="J656">INDEX({"tier - 1","tier - 2","tier - 3"},MATCH(MAX(COUNTIF('OG Hospitalisation Details'!H1687:H4029,{"tier - 1","tier - 2","tier - 3"})),COUNTIF('OG Hospitalisation Details'!H1687:H4029,{"tier - 1","tier - 2","tier - 3"}),0))</f>
        <v>tier - 3</v>
      </c>
      <c r="K656" s="7" t="str">
        <f>IF('OG Hospitalisation Details'!I1687="?","Unknown",'OG Hospitalisation Details'!I1687)</f>
        <v>R1012</v>
      </c>
      <c r="L656" s="14">
        <f t="shared" si="32"/>
        <v>50</v>
      </c>
    </row>
    <row r="657" spans="1:12" x14ac:dyDescent="0.25">
      <c r="A657" s="7" t="s">
        <v>1717</v>
      </c>
      <c r="B657" s="7">
        <f t="shared" si="30"/>
        <v>654</v>
      </c>
      <c r="C657" s="7">
        <f>IF('OG Hospitalisation Details'!B1686="?",ROUND(AVERAGE('OG Hospitalisation Details'!$B$2:$B$2344),0),'OG Hospitalisation Details'!B1686)</f>
        <v>1975</v>
      </c>
      <c r="D657" s="7" t="str">
        <f>IF('OG Hospitalisation Details'!C1686="?","Sep",'OG Hospitalisation Details'!C1686)</f>
        <v>Oct</v>
      </c>
      <c r="E657" s="7">
        <v>26</v>
      </c>
      <c r="F657" s="13">
        <f t="shared" si="31"/>
        <v>27693</v>
      </c>
      <c r="G657" s="7">
        <v>1</v>
      </c>
      <c r="H657" s="16">
        <v>15090.35</v>
      </c>
      <c r="I657" s="7" t="str" cm="1">
        <f t="array" ref="I657">INDEX({"tier - 1","tier - 2","tier - 3"},MATCH(MAX(COUNTIF('OG Hospitalisation Details'!G1686:G4028,{"tier - 1","tier - 2","tier - 3"})),COUNTIF('OG Hospitalisation Details'!G1686:G4028,{"tier - 1","tier - 2","tier - 3"}),0))</f>
        <v>tier - 2</v>
      </c>
      <c r="J657" s="7" t="str" cm="1">
        <f t="array" ref="J657">INDEX({"tier - 1","tier - 2","tier - 3"},MATCH(MAX(COUNTIF('OG Hospitalisation Details'!H1686:H4028,{"tier - 1","tier - 2","tier - 3"})),COUNTIF('OG Hospitalisation Details'!H1686:H4028,{"tier - 1","tier - 2","tier - 3"}),0))</f>
        <v>tier - 3</v>
      </c>
      <c r="K657" s="7" t="str">
        <f>IF('OG Hospitalisation Details'!I1686="?","Unknown",'OG Hospitalisation Details'!I1686)</f>
        <v>R1023</v>
      </c>
      <c r="L657" s="14">
        <f t="shared" si="32"/>
        <v>47</v>
      </c>
    </row>
    <row r="658" spans="1:12" x14ac:dyDescent="0.25">
      <c r="A658" s="7" t="s">
        <v>1716</v>
      </c>
      <c r="B658" s="7">
        <f t="shared" si="30"/>
        <v>655</v>
      </c>
      <c r="C658" s="7">
        <f>IF('OG Hospitalisation Details'!B1685="?",ROUND(AVERAGE('OG Hospitalisation Details'!$B$2:$B$2344),0),'OG Hospitalisation Details'!B1685)</f>
        <v>1968</v>
      </c>
      <c r="D658" s="7" t="str">
        <f>IF('OG Hospitalisation Details'!C1685="?","Sep",'OG Hospitalisation Details'!C1685)</f>
        <v>Jun</v>
      </c>
      <c r="E658" s="7">
        <v>12</v>
      </c>
      <c r="F658" s="13">
        <f t="shared" si="31"/>
        <v>25001</v>
      </c>
      <c r="G658" s="7">
        <v>0</v>
      </c>
      <c r="H658" s="16">
        <v>15052.68</v>
      </c>
      <c r="I658" s="7" t="str" cm="1">
        <f t="array" ref="I658">INDEX({"tier - 1","tier - 2","tier - 3"},MATCH(MAX(COUNTIF('OG Hospitalisation Details'!G1685:G4027,{"tier - 1","tier - 2","tier - 3"})),COUNTIF('OG Hospitalisation Details'!G1685:G4027,{"tier - 1","tier - 2","tier - 3"}),0))</f>
        <v>tier - 2</v>
      </c>
      <c r="J658" s="7" t="str" cm="1">
        <f t="array" ref="J658">INDEX({"tier - 1","tier - 2","tier - 3"},MATCH(MAX(COUNTIF('OG Hospitalisation Details'!H1685:H4027,{"tier - 1","tier - 2","tier - 3"})),COUNTIF('OG Hospitalisation Details'!H1685:H4027,{"tier - 1","tier - 2","tier - 3"}),0))</f>
        <v>tier - 3</v>
      </c>
      <c r="K658" s="7" t="str">
        <f>IF('OG Hospitalisation Details'!I1685="?","Unknown",'OG Hospitalisation Details'!I1685)</f>
        <v>R1022</v>
      </c>
      <c r="L658" s="14">
        <f t="shared" si="32"/>
        <v>54</v>
      </c>
    </row>
    <row r="659" spans="1:12" x14ac:dyDescent="0.25">
      <c r="A659" s="7" t="s">
        <v>1715</v>
      </c>
      <c r="B659" s="7">
        <f t="shared" si="30"/>
        <v>656</v>
      </c>
      <c r="C659" s="7">
        <f>IF('OG Hospitalisation Details'!B1684="?",ROUND(AVERAGE('OG Hospitalisation Details'!$B$2:$B$2344),0),'OG Hospitalisation Details'!B1684)</f>
        <v>1971</v>
      </c>
      <c r="D659" s="7" t="str">
        <f>IF('OG Hospitalisation Details'!C1684="?","Sep",'OG Hospitalisation Details'!C1684)</f>
        <v>Aug</v>
      </c>
      <c r="E659" s="7">
        <v>15</v>
      </c>
      <c r="F659" s="13">
        <f t="shared" si="31"/>
        <v>26160</v>
      </c>
      <c r="G659" s="7">
        <v>0</v>
      </c>
      <c r="H659" s="16">
        <v>15038.51</v>
      </c>
      <c r="I659" s="7" t="str" cm="1">
        <f t="array" ref="I659">INDEX({"tier - 1","tier - 2","tier - 3"},MATCH(MAX(COUNTIF('OG Hospitalisation Details'!G1684:G4026,{"tier - 1","tier - 2","tier - 3"})),COUNTIF('OG Hospitalisation Details'!G1684:G4026,{"tier - 1","tier - 2","tier - 3"}),0))</f>
        <v>tier - 2</v>
      </c>
      <c r="J659" s="7" t="str" cm="1">
        <f t="array" ref="J659">INDEX({"tier - 1","tier - 2","tier - 3"},MATCH(MAX(COUNTIF('OG Hospitalisation Details'!H1684:H4026,{"tier - 1","tier - 2","tier - 3"})),COUNTIF('OG Hospitalisation Details'!H1684:H4026,{"tier - 1","tier - 2","tier - 3"}),0))</f>
        <v>tier - 3</v>
      </c>
      <c r="K659" s="7" t="str">
        <f>IF('OG Hospitalisation Details'!I1684="?","Unknown",'OG Hospitalisation Details'!I1684)</f>
        <v>R1023</v>
      </c>
      <c r="L659" s="14">
        <f t="shared" si="32"/>
        <v>51</v>
      </c>
    </row>
    <row r="660" spans="1:12" x14ac:dyDescent="0.25">
      <c r="A660" s="7" t="s">
        <v>1714</v>
      </c>
      <c r="B660" s="7">
        <f t="shared" si="30"/>
        <v>657</v>
      </c>
      <c r="C660" s="7">
        <f>IF('OG Hospitalisation Details'!B1683="?",ROUND(AVERAGE('OG Hospitalisation Details'!$B$2:$B$2344),0),'OG Hospitalisation Details'!B1683)</f>
        <v>1970</v>
      </c>
      <c r="D660" s="7" t="str">
        <f>IF('OG Hospitalisation Details'!C1683="?","Sep",'OG Hospitalisation Details'!C1683)</f>
        <v>Sep</v>
      </c>
      <c r="E660" s="7">
        <v>11</v>
      </c>
      <c r="F660" s="13">
        <f t="shared" si="31"/>
        <v>25822</v>
      </c>
      <c r="G660" s="7">
        <v>0</v>
      </c>
      <c r="H660" s="16">
        <v>15026.3</v>
      </c>
      <c r="I660" s="7" t="str" cm="1">
        <f t="array" ref="I660">INDEX({"tier - 1","tier - 2","tier - 3"},MATCH(MAX(COUNTIF('OG Hospitalisation Details'!G1683:G4025,{"tier - 1","tier - 2","tier - 3"})),COUNTIF('OG Hospitalisation Details'!G1683:G4025,{"tier - 1","tier - 2","tier - 3"}),0))</f>
        <v>tier - 2</v>
      </c>
      <c r="J660" s="7" t="str" cm="1">
        <f t="array" ref="J660">INDEX({"tier - 1","tier - 2","tier - 3"},MATCH(MAX(COUNTIF('OG Hospitalisation Details'!H1683:H4025,{"tier - 1","tier - 2","tier - 3"})),COUNTIF('OG Hospitalisation Details'!H1683:H4025,{"tier - 1","tier - 2","tier - 3"}),0))</f>
        <v>tier - 3</v>
      </c>
      <c r="K660" s="7" t="str">
        <f>IF('OG Hospitalisation Details'!I1683="?","Unknown",'OG Hospitalisation Details'!I1683)</f>
        <v>R1011</v>
      </c>
      <c r="L660" s="14">
        <f t="shared" si="32"/>
        <v>52</v>
      </c>
    </row>
    <row r="661" spans="1:12" x14ac:dyDescent="0.25">
      <c r="A661" s="7" t="s">
        <v>1713</v>
      </c>
      <c r="B661" s="7">
        <f t="shared" si="30"/>
        <v>658</v>
      </c>
      <c r="C661" s="7">
        <f>IF('OG Hospitalisation Details'!B1682="?",ROUND(AVERAGE('OG Hospitalisation Details'!$B$2:$B$2344),0),'OG Hospitalisation Details'!B1682)</f>
        <v>1979</v>
      </c>
      <c r="D661" s="7" t="str">
        <f>IF('OG Hospitalisation Details'!C1682="?","Sep",'OG Hospitalisation Details'!C1682)</f>
        <v>Nov</v>
      </c>
      <c r="E661" s="7">
        <v>25</v>
      </c>
      <c r="F661" s="13">
        <f t="shared" si="31"/>
        <v>29184</v>
      </c>
      <c r="G661" s="7">
        <v>2</v>
      </c>
      <c r="H661" s="16">
        <v>15025.76</v>
      </c>
      <c r="I661" s="7" t="str" cm="1">
        <f t="array" ref="I661">INDEX({"tier - 1","tier - 2","tier - 3"},MATCH(MAX(COUNTIF('OG Hospitalisation Details'!G1682:G4024,{"tier - 1","tier - 2","tier - 3"})),COUNTIF('OG Hospitalisation Details'!G1682:G4024,{"tier - 1","tier - 2","tier - 3"}),0))</f>
        <v>tier - 2</v>
      </c>
      <c r="J661" s="7" t="str" cm="1">
        <f t="array" ref="J661">INDEX({"tier - 1","tier - 2","tier - 3"},MATCH(MAX(COUNTIF('OG Hospitalisation Details'!H1682:H4024,{"tier - 1","tier - 2","tier - 3"})),COUNTIF('OG Hospitalisation Details'!H1682:H4024,{"tier - 1","tier - 2","tier - 3"}),0))</f>
        <v>tier - 3</v>
      </c>
      <c r="K661" s="7" t="str">
        <f>IF('OG Hospitalisation Details'!I1682="?","Unknown",'OG Hospitalisation Details'!I1682)</f>
        <v>R1011</v>
      </c>
      <c r="L661" s="14">
        <f t="shared" si="32"/>
        <v>43</v>
      </c>
    </row>
    <row r="662" spans="1:12" x14ac:dyDescent="0.25">
      <c r="A662" s="7" t="s">
        <v>1712</v>
      </c>
      <c r="B662" s="7">
        <f t="shared" si="30"/>
        <v>659</v>
      </c>
      <c r="C662" s="7">
        <f>IF('OG Hospitalisation Details'!B1681="?",ROUND(AVERAGE('OG Hospitalisation Details'!$B$2:$B$2344),0),'OG Hospitalisation Details'!B1681)</f>
        <v>1960</v>
      </c>
      <c r="D662" s="7" t="str">
        <f>IF('OG Hospitalisation Details'!C1681="?","Sep",'OG Hospitalisation Details'!C1681)</f>
        <v>Aug</v>
      </c>
      <c r="E662" s="7">
        <v>8</v>
      </c>
      <c r="F662" s="13">
        <f t="shared" si="31"/>
        <v>22136</v>
      </c>
      <c r="G662" s="7">
        <v>2</v>
      </c>
      <c r="H662" s="16">
        <v>15019.76</v>
      </c>
      <c r="I662" s="7" t="str" cm="1">
        <f t="array" ref="I662">INDEX({"tier - 1","tier - 2","tier - 3"},MATCH(MAX(COUNTIF('OG Hospitalisation Details'!G1681:G4023,{"tier - 1","tier - 2","tier - 3"})),COUNTIF('OG Hospitalisation Details'!G1681:G4023,{"tier - 1","tier - 2","tier - 3"}),0))</f>
        <v>tier - 2</v>
      </c>
      <c r="J662" s="7" t="str" cm="1">
        <f t="array" ref="J662">INDEX({"tier - 1","tier - 2","tier - 3"},MATCH(MAX(COUNTIF('OG Hospitalisation Details'!H1681:H4023,{"tier - 1","tier - 2","tier - 3"})),COUNTIF('OG Hospitalisation Details'!H1681:H4023,{"tier - 1","tier - 2","tier - 3"}),0))</f>
        <v>tier - 3</v>
      </c>
      <c r="K662" s="7" t="str">
        <f>IF('OG Hospitalisation Details'!I1681="?","Unknown",'OG Hospitalisation Details'!I1681)</f>
        <v>R1012</v>
      </c>
      <c r="L662" s="14">
        <f t="shared" si="32"/>
        <v>62</v>
      </c>
    </row>
    <row r="663" spans="1:12" x14ac:dyDescent="0.25">
      <c r="A663" s="7" t="s">
        <v>1711</v>
      </c>
      <c r="B663" s="7">
        <f t="shared" si="30"/>
        <v>660</v>
      </c>
      <c r="C663" s="7">
        <f>IF('OG Hospitalisation Details'!B1680="?",ROUND(AVERAGE('OG Hospitalisation Details'!$B$2:$B$2344),0),'OG Hospitalisation Details'!B1680)</f>
        <v>1995</v>
      </c>
      <c r="D663" s="7" t="str">
        <f>IF('OG Hospitalisation Details'!C1680="?","Sep",'OG Hospitalisation Details'!C1680)</f>
        <v>Aug</v>
      </c>
      <c r="E663" s="7">
        <v>2</v>
      </c>
      <c r="F663" s="13">
        <f t="shared" si="31"/>
        <v>34913</v>
      </c>
      <c r="G663" s="7">
        <v>2</v>
      </c>
      <c r="H663" s="16">
        <v>15006.58</v>
      </c>
      <c r="I663" s="7" t="str" cm="1">
        <f t="array" ref="I663">INDEX({"tier - 1","tier - 2","tier - 3"},MATCH(MAX(COUNTIF('OG Hospitalisation Details'!G1680:G4022,{"tier - 1","tier - 2","tier - 3"})),COUNTIF('OG Hospitalisation Details'!G1680:G4022,{"tier - 1","tier - 2","tier - 3"}),0))</f>
        <v>tier - 2</v>
      </c>
      <c r="J663" s="7" t="str" cm="1">
        <f t="array" ref="J663">INDEX({"tier - 1","tier - 2","tier - 3"},MATCH(MAX(COUNTIF('OG Hospitalisation Details'!H1680:H4022,{"tier - 1","tier - 2","tier - 3"})),COUNTIF('OG Hospitalisation Details'!H1680:H4022,{"tier - 1","tier - 2","tier - 3"}),0))</f>
        <v>tier - 3</v>
      </c>
      <c r="K663" s="7" t="str">
        <f>IF('OG Hospitalisation Details'!I1680="?","Unknown",'OG Hospitalisation Details'!I1680)</f>
        <v>R1024</v>
      </c>
      <c r="L663" s="14">
        <f t="shared" si="32"/>
        <v>27</v>
      </c>
    </row>
    <row r="664" spans="1:12" x14ac:dyDescent="0.25">
      <c r="A664" s="7" t="s">
        <v>1710</v>
      </c>
      <c r="B664" s="7">
        <f t="shared" si="30"/>
        <v>661</v>
      </c>
      <c r="C664" s="7">
        <f>IF('OG Hospitalisation Details'!B1679="?",ROUND(AVERAGE('OG Hospitalisation Details'!$B$2:$B$2344),0),'OG Hospitalisation Details'!B1679)</f>
        <v>1958</v>
      </c>
      <c r="D664" s="7" t="str">
        <f>IF('OG Hospitalisation Details'!C1679="?","Sep",'OG Hospitalisation Details'!C1679)</f>
        <v>Jul</v>
      </c>
      <c r="E664" s="7">
        <v>29</v>
      </c>
      <c r="F664" s="13">
        <f t="shared" si="31"/>
        <v>21395</v>
      </c>
      <c r="G664" s="7">
        <v>2</v>
      </c>
      <c r="H664" s="16">
        <v>14988.43</v>
      </c>
      <c r="I664" s="7" t="str" cm="1">
        <f t="array" ref="I664">INDEX({"tier - 1","tier - 2","tier - 3"},MATCH(MAX(COUNTIF('OG Hospitalisation Details'!G1679:G4021,{"tier - 1","tier - 2","tier - 3"})),COUNTIF('OG Hospitalisation Details'!G1679:G4021,{"tier - 1","tier - 2","tier - 3"}),0))</f>
        <v>tier - 2</v>
      </c>
      <c r="J664" s="7" t="str" cm="1">
        <f t="array" ref="J664">INDEX({"tier - 1","tier - 2","tier - 3"},MATCH(MAX(COUNTIF('OG Hospitalisation Details'!H1679:H4021,{"tier - 1","tier - 2","tier - 3"})),COUNTIF('OG Hospitalisation Details'!H1679:H4021,{"tier - 1","tier - 2","tier - 3"}),0))</f>
        <v>tier - 3</v>
      </c>
      <c r="K664" s="7" t="str">
        <f>IF('OG Hospitalisation Details'!I1679="?","Unknown",'OG Hospitalisation Details'!I1679)</f>
        <v>R1011</v>
      </c>
      <c r="L664" s="14">
        <f t="shared" si="32"/>
        <v>64</v>
      </c>
    </row>
    <row r="665" spans="1:12" x14ac:dyDescent="0.25">
      <c r="A665" s="7" t="s">
        <v>1709</v>
      </c>
      <c r="B665" s="7">
        <f t="shared" si="30"/>
        <v>662</v>
      </c>
      <c r="C665" s="7">
        <f>IF('OG Hospitalisation Details'!B1678="?",ROUND(AVERAGE('OG Hospitalisation Details'!$B$2:$B$2344),0),'OG Hospitalisation Details'!B1678)</f>
        <v>1962</v>
      </c>
      <c r="D665" s="7" t="str">
        <f>IF('OG Hospitalisation Details'!C1678="?","Sep",'OG Hospitalisation Details'!C1678)</f>
        <v>Nov</v>
      </c>
      <c r="E665" s="7">
        <v>29</v>
      </c>
      <c r="F665" s="13">
        <f t="shared" si="31"/>
        <v>22979</v>
      </c>
      <c r="G665" s="7">
        <v>0</v>
      </c>
      <c r="H665" s="16">
        <v>14945.34</v>
      </c>
      <c r="I665" s="7" t="str" cm="1">
        <f t="array" ref="I665">INDEX({"tier - 1","tier - 2","tier - 3"},MATCH(MAX(COUNTIF('OG Hospitalisation Details'!G1678:G4020,{"tier - 1","tier - 2","tier - 3"})),COUNTIF('OG Hospitalisation Details'!G1678:G4020,{"tier - 1","tier - 2","tier - 3"}),0))</f>
        <v>tier - 2</v>
      </c>
      <c r="J665" s="7" t="str" cm="1">
        <f t="array" ref="J665">INDEX({"tier - 1","tier - 2","tier - 3"},MATCH(MAX(COUNTIF('OG Hospitalisation Details'!H1678:H4020,{"tier - 1","tier - 2","tier - 3"})),COUNTIF('OG Hospitalisation Details'!H1678:H4020,{"tier - 1","tier - 2","tier - 3"}),0))</f>
        <v>tier - 3</v>
      </c>
      <c r="K665" s="7" t="str">
        <f>IF('OG Hospitalisation Details'!I1678="?","Unknown",'OG Hospitalisation Details'!I1678)</f>
        <v>R1021</v>
      </c>
      <c r="L665" s="14">
        <f t="shared" si="32"/>
        <v>60</v>
      </c>
    </row>
    <row r="666" spans="1:12" x14ac:dyDescent="0.25">
      <c r="A666" s="7" t="s">
        <v>1708</v>
      </c>
      <c r="B666" s="7">
        <f t="shared" si="30"/>
        <v>663</v>
      </c>
      <c r="C666" s="7">
        <f>IF('OG Hospitalisation Details'!B1677="?",ROUND(AVERAGE('OG Hospitalisation Details'!$B$2:$B$2344),0),'OG Hospitalisation Details'!B1677)</f>
        <v>1968</v>
      </c>
      <c r="D666" s="7" t="str">
        <f>IF('OG Hospitalisation Details'!C1677="?","Sep",'OG Hospitalisation Details'!C1677)</f>
        <v>Nov</v>
      </c>
      <c r="E666" s="7">
        <v>8</v>
      </c>
      <c r="F666" s="13">
        <f t="shared" si="31"/>
        <v>25150</v>
      </c>
      <c r="G666" s="7">
        <v>0</v>
      </c>
      <c r="H666" s="16">
        <v>14926.97</v>
      </c>
      <c r="I666" s="7" t="str" cm="1">
        <f t="array" ref="I666">INDEX({"tier - 1","tier - 2","tier - 3"},MATCH(MAX(COUNTIF('OG Hospitalisation Details'!G1677:G4019,{"tier - 1","tier - 2","tier - 3"})),COUNTIF('OG Hospitalisation Details'!G1677:G4019,{"tier - 1","tier - 2","tier - 3"}),0))</f>
        <v>tier - 2</v>
      </c>
      <c r="J666" s="7" t="str" cm="1">
        <f t="array" ref="J666">INDEX({"tier - 1","tier - 2","tier - 3"},MATCH(MAX(COUNTIF('OG Hospitalisation Details'!H1677:H4019,{"tier - 1","tier - 2","tier - 3"})),COUNTIF('OG Hospitalisation Details'!H1677:H4019,{"tier - 1","tier - 2","tier - 3"}),0))</f>
        <v>tier - 3</v>
      </c>
      <c r="K666" s="7" t="str">
        <f>IF('OG Hospitalisation Details'!I1677="?","Unknown",'OG Hospitalisation Details'!I1677)</f>
        <v>R1012</v>
      </c>
      <c r="L666" s="14">
        <f t="shared" si="32"/>
        <v>54</v>
      </c>
    </row>
    <row r="667" spans="1:12" x14ac:dyDescent="0.25">
      <c r="A667" s="7" t="s">
        <v>1707</v>
      </c>
      <c r="B667" s="7">
        <f t="shared" si="30"/>
        <v>664</v>
      </c>
      <c r="C667" s="7">
        <f>IF('OG Hospitalisation Details'!B1676="?",ROUND(AVERAGE('OG Hospitalisation Details'!$B$2:$B$2344),0),'OG Hospitalisation Details'!B1676)</f>
        <v>1981</v>
      </c>
      <c r="D667" s="7" t="str">
        <f>IF('OG Hospitalisation Details'!C1676="?","Sep",'OG Hospitalisation Details'!C1676)</f>
        <v>Jul</v>
      </c>
      <c r="E667" s="7">
        <v>4</v>
      </c>
      <c r="F667" s="13">
        <f t="shared" si="31"/>
        <v>29771</v>
      </c>
      <c r="G667" s="7">
        <v>1</v>
      </c>
      <c r="H667" s="16">
        <v>14908.27</v>
      </c>
      <c r="I667" s="7" t="str" cm="1">
        <f t="array" ref="I667">INDEX({"tier - 1","tier - 2","tier - 3"},MATCH(MAX(COUNTIF('OG Hospitalisation Details'!G1676:G4018,{"tier - 1","tier - 2","tier - 3"})),COUNTIF('OG Hospitalisation Details'!G1676:G4018,{"tier - 1","tier - 2","tier - 3"}),0))</f>
        <v>tier - 2</v>
      </c>
      <c r="J667" s="7" t="str" cm="1">
        <f t="array" ref="J667">INDEX({"tier - 1","tier - 2","tier - 3"},MATCH(MAX(COUNTIF('OG Hospitalisation Details'!H1676:H4018,{"tier - 1","tier - 2","tier - 3"})),COUNTIF('OG Hospitalisation Details'!H1676:H4018,{"tier - 1","tier - 2","tier - 3"}),0))</f>
        <v>tier - 3</v>
      </c>
      <c r="K667" s="7" t="str">
        <f>IF('OG Hospitalisation Details'!I1676="?","Unknown",'OG Hospitalisation Details'!I1676)</f>
        <v>R1011</v>
      </c>
      <c r="L667" s="14">
        <f t="shared" si="32"/>
        <v>41</v>
      </c>
    </row>
    <row r="668" spans="1:12" x14ac:dyDescent="0.25">
      <c r="A668" s="7" t="s">
        <v>1706</v>
      </c>
      <c r="B668" s="7">
        <f t="shared" si="30"/>
        <v>665</v>
      </c>
      <c r="C668" s="7">
        <f>IF('OG Hospitalisation Details'!B1675="?",ROUND(AVERAGE('OG Hospitalisation Details'!$B$2:$B$2344),0),'OG Hospitalisation Details'!B1675)</f>
        <v>1958</v>
      </c>
      <c r="D668" s="7" t="str">
        <f>IF('OG Hospitalisation Details'!C1675="?","Sep",'OG Hospitalisation Details'!C1675)</f>
        <v>Oct</v>
      </c>
      <c r="E668" s="7">
        <v>17</v>
      </c>
      <c r="F668" s="13">
        <f t="shared" si="31"/>
        <v>21475</v>
      </c>
      <c r="G668" s="7">
        <v>0</v>
      </c>
      <c r="H668" s="16">
        <v>14901.52</v>
      </c>
      <c r="I668" s="7" t="str" cm="1">
        <f t="array" ref="I668">INDEX({"tier - 1","tier - 2","tier - 3"},MATCH(MAX(COUNTIF('OG Hospitalisation Details'!G1675:G4017,{"tier - 1","tier - 2","tier - 3"})),COUNTIF('OG Hospitalisation Details'!G1675:G4017,{"tier - 1","tier - 2","tier - 3"}),0))</f>
        <v>tier - 2</v>
      </c>
      <c r="J668" s="7" t="str" cm="1">
        <f t="array" ref="J668">INDEX({"tier - 1","tier - 2","tier - 3"},MATCH(MAX(COUNTIF('OG Hospitalisation Details'!H1675:H4017,{"tier - 1","tier - 2","tier - 3"})),COUNTIF('OG Hospitalisation Details'!H1675:H4017,{"tier - 1","tier - 2","tier - 3"}),0))</f>
        <v>tier - 3</v>
      </c>
      <c r="K668" s="7" t="str">
        <f>IF('OG Hospitalisation Details'!I1675="?","Unknown",'OG Hospitalisation Details'!I1675)</f>
        <v>R1024</v>
      </c>
      <c r="L668" s="14">
        <f t="shared" si="32"/>
        <v>64</v>
      </c>
    </row>
    <row r="669" spans="1:12" x14ac:dyDescent="0.25">
      <c r="A669" s="7" t="s">
        <v>1705</v>
      </c>
      <c r="B669" s="7">
        <f t="shared" si="30"/>
        <v>666</v>
      </c>
      <c r="C669" s="7">
        <f>IF('OG Hospitalisation Details'!B1674="?",ROUND(AVERAGE('OG Hospitalisation Details'!$B$2:$B$2344),0),'OG Hospitalisation Details'!B1674)</f>
        <v>1970</v>
      </c>
      <c r="D669" s="7" t="str">
        <f>IF('OG Hospitalisation Details'!C1674="?","Sep",'OG Hospitalisation Details'!C1674)</f>
        <v>Nov</v>
      </c>
      <c r="E669" s="7">
        <v>11</v>
      </c>
      <c r="F669" s="13">
        <f t="shared" si="31"/>
        <v>25883</v>
      </c>
      <c r="G669" s="7">
        <v>0</v>
      </c>
      <c r="H669" s="16">
        <v>14847.63</v>
      </c>
      <c r="I669" s="7" t="str" cm="1">
        <f t="array" ref="I669">INDEX({"tier - 1","tier - 2","tier - 3"},MATCH(MAX(COUNTIF('OG Hospitalisation Details'!G1674:G4016,{"tier - 1","tier - 2","tier - 3"})),COUNTIF('OG Hospitalisation Details'!G1674:G4016,{"tier - 1","tier - 2","tier - 3"}),0))</f>
        <v>tier - 2</v>
      </c>
      <c r="J669" s="7" t="str" cm="1">
        <f t="array" ref="J669">INDEX({"tier - 1","tier - 2","tier - 3"},MATCH(MAX(COUNTIF('OG Hospitalisation Details'!H1674:H4016,{"tier - 1","tier - 2","tier - 3"})),COUNTIF('OG Hospitalisation Details'!H1674:H4016,{"tier - 1","tier - 2","tier - 3"}),0))</f>
        <v>tier - 3</v>
      </c>
      <c r="K669" s="7" t="str">
        <f>IF('OG Hospitalisation Details'!I1674="?","Unknown",'OG Hospitalisation Details'!I1674)</f>
        <v>R1023</v>
      </c>
      <c r="L669" s="14">
        <f t="shared" si="32"/>
        <v>52</v>
      </c>
    </row>
    <row r="670" spans="1:12" x14ac:dyDescent="0.25">
      <c r="A670" s="7" t="s">
        <v>1704</v>
      </c>
      <c r="B670" s="7">
        <f t="shared" si="30"/>
        <v>667</v>
      </c>
      <c r="C670" s="7">
        <f>IF('OG Hospitalisation Details'!B1673="?",ROUND(AVERAGE('OG Hospitalisation Details'!$B$2:$B$2344),0),'OG Hospitalisation Details'!B1673)</f>
        <v>1981</v>
      </c>
      <c r="D670" s="7" t="str">
        <f>IF('OG Hospitalisation Details'!C1673="?","Sep",'OG Hospitalisation Details'!C1673)</f>
        <v>Jun</v>
      </c>
      <c r="E670" s="7">
        <v>5</v>
      </c>
      <c r="F670" s="13">
        <f t="shared" si="31"/>
        <v>29742</v>
      </c>
      <c r="G670" s="7">
        <v>1</v>
      </c>
      <c r="H670" s="16">
        <v>14843.96</v>
      </c>
      <c r="I670" s="7" t="str" cm="1">
        <f t="array" ref="I670">INDEX({"tier - 1","tier - 2","tier - 3"},MATCH(MAX(COUNTIF('OG Hospitalisation Details'!G1673:G4015,{"tier - 1","tier - 2","tier - 3"})),COUNTIF('OG Hospitalisation Details'!G1673:G4015,{"tier - 1","tier - 2","tier - 3"}),0))</f>
        <v>tier - 2</v>
      </c>
      <c r="J670" s="7" t="str" cm="1">
        <f t="array" ref="J670">INDEX({"tier - 1","tier - 2","tier - 3"},MATCH(MAX(COUNTIF('OG Hospitalisation Details'!H1673:H4015,{"tier - 1","tier - 2","tier - 3"})),COUNTIF('OG Hospitalisation Details'!H1673:H4015,{"tier - 1","tier - 2","tier - 3"}),0))</f>
        <v>tier - 3</v>
      </c>
      <c r="K670" s="7" t="str">
        <f>IF('OG Hospitalisation Details'!I1673="?","Unknown",'OG Hospitalisation Details'!I1673)</f>
        <v>R1026</v>
      </c>
      <c r="L670" s="14">
        <f t="shared" si="32"/>
        <v>42</v>
      </c>
    </row>
    <row r="671" spans="1:12" x14ac:dyDescent="0.25">
      <c r="A671" s="7" t="s">
        <v>1703</v>
      </c>
      <c r="B671" s="7">
        <f t="shared" si="30"/>
        <v>668</v>
      </c>
      <c r="C671" s="7">
        <f>IF('OG Hospitalisation Details'!B1672="?",ROUND(AVERAGE('OG Hospitalisation Details'!$B$2:$B$2344),0),'OG Hospitalisation Details'!B1672)</f>
        <v>1979</v>
      </c>
      <c r="D671" s="7" t="str">
        <f>IF('OG Hospitalisation Details'!C1672="?","Sep",'OG Hospitalisation Details'!C1672)</f>
        <v>Oct</v>
      </c>
      <c r="E671" s="7">
        <v>18</v>
      </c>
      <c r="F671" s="13">
        <f t="shared" si="31"/>
        <v>29146</v>
      </c>
      <c r="G671" s="7">
        <v>2</v>
      </c>
      <c r="H671" s="16">
        <v>14839.34</v>
      </c>
      <c r="I671" s="7" t="str" cm="1">
        <f t="array" ref="I671">INDEX({"tier - 1","tier - 2","tier - 3"},MATCH(MAX(COUNTIF('OG Hospitalisation Details'!G1672:G4014,{"tier - 1","tier - 2","tier - 3"})),COUNTIF('OG Hospitalisation Details'!G1672:G4014,{"tier - 1","tier - 2","tier - 3"}),0))</f>
        <v>tier - 2</v>
      </c>
      <c r="J671" s="7" t="str" cm="1">
        <f t="array" ref="J671">INDEX({"tier - 1","tier - 2","tier - 3"},MATCH(MAX(COUNTIF('OG Hospitalisation Details'!H1672:H4014,{"tier - 1","tier - 2","tier - 3"})),COUNTIF('OG Hospitalisation Details'!H1672:H4014,{"tier - 1","tier - 2","tier - 3"}),0))</f>
        <v>tier - 3</v>
      </c>
      <c r="K671" s="7" t="str">
        <f>IF('OG Hospitalisation Details'!I1672="?","Unknown",'OG Hospitalisation Details'!I1672)</f>
        <v>R1026</v>
      </c>
      <c r="L671" s="14">
        <f t="shared" si="32"/>
        <v>43</v>
      </c>
    </row>
    <row r="672" spans="1:12" x14ac:dyDescent="0.25">
      <c r="A672" s="7" t="s">
        <v>1702</v>
      </c>
      <c r="B672" s="7">
        <f t="shared" si="30"/>
        <v>669</v>
      </c>
      <c r="C672" s="7">
        <f>IF('OG Hospitalisation Details'!B1671="?",ROUND(AVERAGE('OG Hospitalisation Details'!$B$2:$B$2344),0),'OG Hospitalisation Details'!B1671)</f>
        <v>1975</v>
      </c>
      <c r="D672" s="7" t="str">
        <f>IF('OG Hospitalisation Details'!C1671="?","Sep",'OG Hospitalisation Details'!C1671)</f>
        <v>Dec</v>
      </c>
      <c r="E672" s="7">
        <v>10</v>
      </c>
      <c r="F672" s="13">
        <f t="shared" si="31"/>
        <v>27738</v>
      </c>
      <c r="G672" s="7">
        <v>1</v>
      </c>
      <c r="H672" s="16">
        <v>14819</v>
      </c>
      <c r="I672" s="7" t="str" cm="1">
        <f t="array" ref="I672">INDEX({"tier - 1","tier - 2","tier - 3"},MATCH(MAX(COUNTIF('OG Hospitalisation Details'!G1671:G4013,{"tier - 1","tier - 2","tier - 3"})),COUNTIF('OG Hospitalisation Details'!G1671:G4013,{"tier - 1","tier - 2","tier - 3"}),0))</f>
        <v>tier - 2</v>
      </c>
      <c r="J672" s="7" t="str" cm="1">
        <f t="array" ref="J672">INDEX({"tier - 1","tier - 2","tier - 3"},MATCH(MAX(COUNTIF('OG Hospitalisation Details'!H1671:H4013,{"tier - 1","tier - 2","tier - 3"})),COUNTIF('OG Hospitalisation Details'!H1671:H4013,{"tier - 1","tier - 2","tier - 3"}),0))</f>
        <v>tier - 3</v>
      </c>
      <c r="K672" s="7" t="str">
        <f>IF('OG Hospitalisation Details'!I1671="?","Unknown",'OG Hospitalisation Details'!I1671)</f>
        <v>R1023</v>
      </c>
      <c r="L672" s="14">
        <f t="shared" si="32"/>
        <v>47</v>
      </c>
    </row>
    <row r="673" spans="1:12" x14ac:dyDescent="0.25">
      <c r="A673" s="7" t="s">
        <v>1701</v>
      </c>
      <c r="B673" s="7">
        <f t="shared" si="30"/>
        <v>670</v>
      </c>
      <c r="C673" s="7">
        <f>IF('OG Hospitalisation Details'!B1670="?",ROUND(AVERAGE('OG Hospitalisation Details'!$B$2:$B$2344),0),'OG Hospitalisation Details'!B1670)</f>
        <v>1965</v>
      </c>
      <c r="D673" s="7" t="str">
        <f>IF('OG Hospitalisation Details'!C1670="?","Sep",'OG Hospitalisation Details'!C1670)</f>
        <v>Jul</v>
      </c>
      <c r="E673" s="7">
        <v>27</v>
      </c>
      <c r="F673" s="13">
        <f t="shared" si="31"/>
        <v>23950</v>
      </c>
      <c r="G673" s="7">
        <v>0</v>
      </c>
      <c r="H673" s="16">
        <v>14750.42</v>
      </c>
      <c r="I673" s="7" t="str" cm="1">
        <f t="array" ref="I673">INDEX({"tier - 1","tier - 2","tier - 3"},MATCH(MAX(COUNTIF('OG Hospitalisation Details'!G1670:G4012,{"tier - 1","tier - 2","tier - 3"})),COUNTIF('OG Hospitalisation Details'!G1670:G4012,{"tier - 1","tier - 2","tier - 3"}),0))</f>
        <v>tier - 2</v>
      </c>
      <c r="J673" s="7" t="str" cm="1">
        <f t="array" ref="J673">INDEX({"tier - 1","tier - 2","tier - 3"},MATCH(MAX(COUNTIF('OG Hospitalisation Details'!H1670:H4012,{"tier - 1","tier - 2","tier - 3"})),COUNTIF('OG Hospitalisation Details'!H1670:H4012,{"tier - 1","tier - 2","tier - 3"}),0))</f>
        <v>tier - 3</v>
      </c>
      <c r="K673" s="7" t="str">
        <f>IF('OG Hospitalisation Details'!I1670="?","Unknown",'OG Hospitalisation Details'!I1670)</f>
        <v>R1026</v>
      </c>
      <c r="L673" s="14">
        <f t="shared" si="32"/>
        <v>57</v>
      </c>
    </row>
    <row r="674" spans="1:12" x14ac:dyDescent="0.25">
      <c r="A674" s="7" t="s">
        <v>1700</v>
      </c>
      <c r="B674" s="7">
        <f t="shared" si="30"/>
        <v>671</v>
      </c>
      <c r="C674" s="7">
        <f>IF('OG Hospitalisation Details'!B1669="?",ROUND(AVERAGE('OG Hospitalisation Details'!$B$2:$B$2344),0),'OG Hospitalisation Details'!B1669)</f>
        <v>1962</v>
      </c>
      <c r="D674" s="7" t="str">
        <f>IF('OG Hospitalisation Details'!C1669="?","Sep",'OG Hospitalisation Details'!C1669)</f>
        <v>Jul</v>
      </c>
      <c r="E674" s="7">
        <v>29</v>
      </c>
      <c r="F674" s="13">
        <f t="shared" si="31"/>
        <v>22856</v>
      </c>
      <c r="G674" s="7">
        <v>0</v>
      </c>
      <c r="H674" s="16">
        <v>14738.43</v>
      </c>
      <c r="I674" s="7" t="str" cm="1">
        <f t="array" ref="I674">INDEX({"tier - 1","tier - 2","tier - 3"},MATCH(MAX(COUNTIF('OG Hospitalisation Details'!G1669:G4011,{"tier - 1","tier - 2","tier - 3"})),COUNTIF('OG Hospitalisation Details'!G1669:G4011,{"tier - 1","tier - 2","tier - 3"}),0))</f>
        <v>tier - 2</v>
      </c>
      <c r="J674" s="7" t="str" cm="1">
        <f t="array" ref="J674">INDEX({"tier - 1","tier - 2","tier - 3"},MATCH(MAX(COUNTIF('OG Hospitalisation Details'!H1669:H4011,{"tier - 1","tier - 2","tier - 3"})),COUNTIF('OG Hospitalisation Details'!H1669:H4011,{"tier - 1","tier - 2","tier - 3"}),0))</f>
        <v>tier - 3</v>
      </c>
      <c r="K674" s="7" t="str">
        <f>IF('OG Hospitalisation Details'!I1669="?","Unknown",'OG Hospitalisation Details'!I1669)</f>
        <v>R1021</v>
      </c>
      <c r="L674" s="14">
        <f t="shared" si="32"/>
        <v>60</v>
      </c>
    </row>
    <row r="675" spans="1:12" x14ac:dyDescent="0.25">
      <c r="A675" s="7" t="s">
        <v>1699</v>
      </c>
      <c r="B675" s="7">
        <f t="shared" si="30"/>
        <v>672</v>
      </c>
      <c r="C675" s="7">
        <f>IF('OG Hospitalisation Details'!B1668="?",ROUND(AVERAGE('OG Hospitalisation Details'!$B$2:$B$2344),0),'OG Hospitalisation Details'!B1668)</f>
        <v>2002</v>
      </c>
      <c r="D675" s="7" t="str">
        <f>IF('OG Hospitalisation Details'!C1668="?","Sep",'OG Hospitalisation Details'!C1668)</f>
        <v>Sep</v>
      </c>
      <c r="E675" s="7">
        <v>24</v>
      </c>
      <c r="F675" s="13">
        <f t="shared" si="31"/>
        <v>37523</v>
      </c>
      <c r="G675" s="7">
        <v>0</v>
      </c>
      <c r="H675" s="16">
        <v>14711.74</v>
      </c>
      <c r="I675" s="7" t="str" cm="1">
        <f t="array" ref="I675">INDEX({"tier - 1","tier - 2","tier - 3"},MATCH(MAX(COUNTIF('OG Hospitalisation Details'!G1668:G4010,{"tier - 1","tier - 2","tier - 3"})),COUNTIF('OG Hospitalisation Details'!G1668:G4010,{"tier - 1","tier - 2","tier - 3"}),0))</f>
        <v>tier - 2</v>
      </c>
      <c r="J675" s="7" t="str" cm="1">
        <f t="array" ref="J675">INDEX({"tier - 1","tier - 2","tier - 3"},MATCH(MAX(COUNTIF('OG Hospitalisation Details'!H1668:H4010,{"tier - 1","tier - 2","tier - 3"})),COUNTIF('OG Hospitalisation Details'!H1668:H4010,{"tier - 1","tier - 2","tier - 3"}),0))</f>
        <v>tier - 3</v>
      </c>
      <c r="K675" s="7" t="str">
        <f>IF('OG Hospitalisation Details'!I1668="?","Unknown",'OG Hospitalisation Details'!I1668)</f>
        <v>R1012</v>
      </c>
      <c r="L675" s="14">
        <f t="shared" si="32"/>
        <v>20</v>
      </c>
    </row>
    <row r="676" spans="1:12" x14ac:dyDescent="0.25">
      <c r="A676" s="7" t="s">
        <v>1698</v>
      </c>
      <c r="B676" s="7">
        <f t="shared" si="30"/>
        <v>673</v>
      </c>
      <c r="C676" s="7">
        <f>IF('OG Hospitalisation Details'!B1667="?",ROUND(AVERAGE('OG Hospitalisation Details'!$B$2:$B$2344),0),'OG Hospitalisation Details'!B1667)</f>
        <v>1982</v>
      </c>
      <c r="D676" s="7" t="str">
        <f>IF('OG Hospitalisation Details'!C1667="?","Sep",'OG Hospitalisation Details'!C1667)</f>
        <v>Sep</v>
      </c>
      <c r="E676" s="7">
        <v>4</v>
      </c>
      <c r="F676" s="13">
        <f t="shared" si="31"/>
        <v>30198</v>
      </c>
      <c r="G676" s="7">
        <v>3</v>
      </c>
      <c r="H676" s="16">
        <v>14696.77</v>
      </c>
      <c r="I676" s="7" t="str" cm="1">
        <f t="array" ref="I676">INDEX({"tier - 1","tier - 2","tier - 3"},MATCH(MAX(COUNTIF('OG Hospitalisation Details'!G1667:G4009,{"tier - 1","tier - 2","tier - 3"})),COUNTIF('OG Hospitalisation Details'!G1667:G4009,{"tier - 1","tier - 2","tier - 3"}),0))</f>
        <v>tier - 2</v>
      </c>
      <c r="J676" s="7" t="str" cm="1">
        <f t="array" ref="J676">INDEX({"tier - 1","tier - 2","tier - 3"},MATCH(MAX(COUNTIF('OG Hospitalisation Details'!H1667:H4009,{"tier - 1","tier - 2","tier - 3"})),COUNTIF('OG Hospitalisation Details'!H1667:H4009,{"tier - 1","tier - 2","tier - 3"}),0))</f>
        <v>tier - 3</v>
      </c>
      <c r="K676" s="7" t="str">
        <f>IF('OG Hospitalisation Details'!I1667="?","Unknown",'OG Hospitalisation Details'!I1667)</f>
        <v>R1011</v>
      </c>
      <c r="L676" s="14">
        <f t="shared" si="32"/>
        <v>40</v>
      </c>
    </row>
    <row r="677" spans="1:12" x14ac:dyDescent="0.25">
      <c r="A677" s="7" t="s">
        <v>1697</v>
      </c>
      <c r="B677" s="7">
        <f t="shared" si="30"/>
        <v>674</v>
      </c>
      <c r="C677" s="7">
        <f>IF('OG Hospitalisation Details'!B1666="?",ROUND(AVERAGE('OG Hospitalisation Details'!$B$2:$B$2344),0),'OG Hospitalisation Details'!B1666)</f>
        <v>1958</v>
      </c>
      <c r="D677" s="7" t="str">
        <f>IF('OG Hospitalisation Details'!C1666="?","Sep",'OG Hospitalisation Details'!C1666)</f>
        <v>Jul</v>
      </c>
      <c r="E677" s="7">
        <v>23</v>
      </c>
      <c r="F677" s="13">
        <f t="shared" si="31"/>
        <v>21389</v>
      </c>
      <c r="G677" s="7">
        <v>0</v>
      </c>
      <c r="H677" s="16">
        <v>14692.67</v>
      </c>
      <c r="I677" s="7" t="str" cm="1">
        <f t="array" ref="I677">INDEX({"tier - 1","tier - 2","tier - 3"},MATCH(MAX(COUNTIF('OG Hospitalisation Details'!G1666:G4008,{"tier - 1","tier - 2","tier - 3"})),COUNTIF('OG Hospitalisation Details'!G1666:G4008,{"tier - 1","tier - 2","tier - 3"}),0))</f>
        <v>tier - 2</v>
      </c>
      <c r="J677" s="7" t="str" cm="1">
        <f t="array" ref="J677">INDEX({"tier - 1","tier - 2","tier - 3"},MATCH(MAX(COUNTIF('OG Hospitalisation Details'!H1666:H4008,{"tier - 1","tier - 2","tier - 3"})),COUNTIF('OG Hospitalisation Details'!H1666:H4008,{"tier - 1","tier - 2","tier - 3"}),0))</f>
        <v>tier - 3</v>
      </c>
      <c r="K677" s="7" t="str">
        <f>IF('OG Hospitalisation Details'!I1666="?","Unknown",'OG Hospitalisation Details'!I1666)</f>
        <v>R1012</v>
      </c>
      <c r="L677" s="14">
        <f t="shared" si="32"/>
        <v>64</v>
      </c>
    </row>
    <row r="678" spans="1:12" x14ac:dyDescent="0.25">
      <c r="A678" s="7" t="s">
        <v>1696</v>
      </c>
      <c r="B678" s="7">
        <f t="shared" si="30"/>
        <v>675</v>
      </c>
      <c r="C678" s="7">
        <f>IF('OG Hospitalisation Details'!B1665="?",ROUND(AVERAGE('OG Hospitalisation Details'!$B$2:$B$2344),0),'OG Hospitalisation Details'!B1665)</f>
        <v>1969</v>
      </c>
      <c r="D678" s="7" t="str">
        <f>IF('OG Hospitalisation Details'!C1665="?","Sep",'OG Hospitalisation Details'!C1665)</f>
        <v>Oct</v>
      </c>
      <c r="E678" s="7">
        <v>20</v>
      </c>
      <c r="F678" s="13">
        <f t="shared" si="31"/>
        <v>25496</v>
      </c>
      <c r="G678" s="7">
        <v>0</v>
      </c>
      <c r="H678" s="16">
        <v>14665.75</v>
      </c>
      <c r="I678" s="7" t="str" cm="1">
        <f t="array" ref="I678">INDEX({"tier - 1","tier - 2","tier - 3"},MATCH(MAX(COUNTIF('OG Hospitalisation Details'!G1665:G4007,{"tier - 1","tier - 2","tier - 3"})),COUNTIF('OG Hospitalisation Details'!G1665:G4007,{"tier - 1","tier - 2","tier - 3"}),0))</f>
        <v>tier - 2</v>
      </c>
      <c r="J678" s="7" t="str" cm="1">
        <f t="array" ref="J678">INDEX({"tier - 1","tier - 2","tier - 3"},MATCH(MAX(COUNTIF('OG Hospitalisation Details'!H1665:H4007,{"tier - 1","tier - 2","tier - 3"})),COUNTIF('OG Hospitalisation Details'!H1665:H4007,{"tier - 1","tier - 2","tier - 3"}),0))</f>
        <v>tier - 3</v>
      </c>
      <c r="K678" s="7" t="str">
        <f>IF('OG Hospitalisation Details'!I1665="?","Unknown",'OG Hospitalisation Details'!I1665)</f>
        <v>R1012</v>
      </c>
      <c r="L678" s="14">
        <f t="shared" si="32"/>
        <v>53</v>
      </c>
    </row>
    <row r="679" spans="1:12" x14ac:dyDescent="0.25">
      <c r="A679" s="7" t="s">
        <v>1695</v>
      </c>
      <c r="B679" s="7">
        <f t="shared" si="30"/>
        <v>676</v>
      </c>
      <c r="C679" s="7">
        <f>IF('OG Hospitalisation Details'!B1664="?",ROUND(AVERAGE('OG Hospitalisation Details'!$B$2:$B$2344),0),'OG Hospitalisation Details'!B1664)</f>
        <v>1981</v>
      </c>
      <c r="D679" s="7" t="str">
        <f>IF('OG Hospitalisation Details'!C1664="?","Sep",'OG Hospitalisation Details'!C1664)</f>
        <v>Nov</v>
      </c>
      <c r="E679" s="7">
        <v>13</v>
      </c>
      <c r="F679" s="13">
        <f t="shared" si="31"/>
        <v>29903</v>
      </c>
      <c r="G679" s="7">
        <v>1</v>
      </c>
      <c r="H679" s="16">
        <v>14657.2</v>
      </c>
      <c r="I679" s="7" t="str" cm="1">
        <f t="array" ref="I679">INDEX({"tier - 1","tier - 2","tier - 3"},MATCH(MAX(COUNTIF('OG Hospitalisation Details'!G1664:G4006,{"tier - 1","tier - 2","tier - 3"})),COUNTIF('OG Hospitalisation Details'!G1664:G4006,{"tier - 1","tier - 2","tier - 3"}),0))</f>
        <v>tier - 2</v>
      </c>
      <c r="J679" s="7" t="str" cm="1">
        <f t="array" ref="J679">INDEX({"tier - 1","tier - 2","tier - 3"},MATCH(MAX(COUNTIF('OG Hospitalisation Details'!H1664:H4006,{"tier - 1","tier - 2","tier - 3"})),COUNTIF('OG Hospitalisation Details'!H1664:H4006,{"tier - 1","tier - 2","tier - 3"}),0))</f>
        <v>tier - 3</v>
      </c>
      <c r="K679" s="7" t="str">
        <f>IF('OG Hospitalisation Details'!I1664="?","Unknown",'OG Hospitalisation Details'!I1664)</f>
        <v>R1012</v>
      </c>
      <c r="L679" s="14">
        <f t="shared" si="32"/>
        <v>41</v>
      </c>
    </row>
    <row r="680" spans="1:12" x14ac:dyDescent="0.25">
      <c r="A680" s="7" t="s">
        <v>1694</v>
      </c>
      <c r="B680" s="7">
        <f t="shared" si="30"/>
        <v>677</v>
      </c>
      <c r="C680" s="7">
        <f>IF('OG Hospitalisation Details'!B1663="?",ROUND(AVERAGE('OG Hospitalisation Details'!$B$2:$B$2344),0),'OG Hospitalisation Details'!B1663)</f>
        <v>1967</v>
      </c>
      <c r="D680" s="7" t="str">
        <f>IF('OG Hospitalisation Details'!C1663="?","Sep",'OG Hospitalisation Details'!C1663)</f>
        <v>Sep</v>
      </c>
      <c r="E680" s="7">
        <v>1</v>
      </c>
      <c r="F680" s="13">
        <f t="shared" si="31"/>
        <v>24716</v>
      </c>
      <c r="G680" s="7">
        <v>0</v>
      </c>
      <c r="H680" s="16">
        <v>14640.35</v>
      </c>
      <c r="I680" s="7" t="str" cm="1">
        <f t="array" ref="I680">INDEX({"tier - 1","tier - 2","tier - 3"},MATCH(MAX(COUNTIF('OG Hospitalisation Details'!G1663:G4005,{"tier - 1","tier - 2","tier - 3"})),COUNTIF('OG Hospitalisation Details'!G1663:G4005,{"tier - 1","tier - 2","tier - 3"}),0))</f>
        <v>tier - 2</v>
      </c>
      <c r="J680" s="7" t="str" cm="1">
        <f t="array" ref="J680">INDEX({"tier - 1","tier - 2","tier - 3"},MATCH(MAX(COUNTIF('OG Hospitalisation Details'!H1663:H4005,{"tier - 1","tier - 2","tier - 3"})),COUNTIF('OG Hospitalisation Details'!H1663:H4005,{"tier - 1","tier - 2","tier - 3"}),0))</f>
        <v>tier - 3</v>
      </c>
      <c r="K680" s="7" t="str">
        <f>IF('OG Hospitalisation Details'!I1663="?","Unknown",'OG Hospitalisation Details'!I1663)</f>
        <v>R1026</v>
      </c>
      <c r="L680" s="14">
        <f t="shared" si="32"/>
        <v>55</v>
      </c>
    </row>
    <row r="681" spans="1:12" x14ac:dyDescent="0.25">
      <c r="A681" s="7" t="s">
        <v>1693</v>
      </c>
      <c r="B681" s="7">
        <f t="shared" ref="B681:B732" si="33">VALUE(SUBSTITUTE(A681,"Id",""))</f>
        <v>678</v>
      </c>
      <c r="C681" s="7">
        <f>IF('OG Hospitalisation Details'!B1662="?",ROUND(AVERAGE('OG Hospitalisation Details'!$B$2:$B$2344),0),'OG Hospitalisation Details'!B1662)</f>
        <v>1991</v>
      </c>
      <c r="D681" s="7" t="str">
        <f>IF('OG Hospitalisation Details'!C1662="?","Sep",'OG Hospitalisation Details'!C1662)</f>
        <v>Aug</v>
      </c>
      <c r="E681" s="7">
        <v>21</v>
      </c>
      <c r="F681" s="13">
        <f t="shared" si="31"/>
        <v>33471</v>
      </c>
      <c r="G681" s="7">
        <v>3</v>
      </c>
      <c r="H681" s="16">
        <v>14630.52</v>
      </c>
      <c r="I681" s="7" t="str" cm="1">
        <f t="array" ref="I681">INDEX({"tier - 1","tier - 2","tier - 3"},MATCH(MAX(COUNTIF('OG Hospitalisation Details'!G1662:G4004,{"tier - 1","tier - 2","tier - 3"})),COUNTIF('OG Hospitalisation Details'!G1662:G4004,{"tier - 1","tier - 2","tier - 3"}),0))</f>
        <v>tier - 2</v>
      </c>
      <c r="J681" s="7" t="str" cm="1">
        <f t="array" ref="J681">INDEX({"tier - 1","tier - 2","tier - 3"},MATCH(MAX(COUNTIF('OG Hospitalisation Details'!H1662:H4004,{"tier - 1","tier - 2","tier - 3"})),COUNTIF('OG Hospitalisation Details'!H1662:H4004,{"tier - 1","tier - 2","tier - 3"}),0))</f>
        <v>tier - 3</v>
      </c>
      <c r="K681" s="7" t="str">
        <f>IF('OG Hospitalisation Details'!I1662="?","Unknown",'OG Hospitalisation Details'!I1662)</f>
        <v>R1011</v>
      </c>
      <c r="L681" s="14">
        <f t="shared" si="32"/>
        <v>31</v>
      </c>
    </row>
    <row r="682" spans="1:12" x14ac:dyDescent="0.25">
      <c r="A682" s="7" t="s">
        <v>1692</v>
      </c>
      <c r="B682" s="7">
        <f t="shared" si="33"/>
        <v>679</v>
      </c>
      <c r="C682" s="7">
        <f>IF('OG Hospitalisation Details'!B1661="?",ROUND(AVERAGE('OG Hospitalisation Details'!$B$2:$B$2344),0),'OG Hospitalisation Details'!B1661)</f>
        <v>1965</v>
      </c>
      <c r="D682" s="7" t="str">
        <f>IF('OG Hospitalisation Details'!C1661="?","Sep",'OG Hospitalisation Details'!C1661)</f>
        <v>Nov</v>
      </c>
      <c r="E682" s="7">
        <v>8</v>
      </c>
      <c r="F682" s="13">
        <f t="shared" si="31"/>
        <v>24054</v>
      </c>
      <c r="G682" s="7">
        <v>0</v>
      </c>
      <c r="H682" s="16">
        <v>14612.33</v>
      </c>
      <c r="I682" s="7" t="str" cm="1">
        <f t="array" ref="I682">INDEX({"tier - 1","tier - 2","tier - 3"},MATCH(MAX(COUNTIF('OG Hospitalisation Details'!G1661:G4003,{"tier - 1","tier - 2","tier - 3"})),COUNTIF('OG Hospitalisation Details'!G1661:G4003,{"tier - 1","tier - 2","tier - 3"}),0))</f>
        <v>tier - 2</v>
      </c>
      <c r="J682" s="7" t="str" cm="1">
        <f t="array" ref="J682">INDEX({"tier - 1","tier - 2","tier - 3"},MATCH(MAX(COUNTIF('OG Hospitalisation Details'!H1661:H4003,{"tier - 1","tier - 2","tier - 3"})),COUNTIF('OG Hospitalisation Details'!H1661:H4003,{"tier - 1","tier - 2","tier - 3"}),0))</f>
        <v>tier - 3</v>
      </c>
      <c r="K682" s="7" t="str">
        <f>IF('OG Hospitalisation Details'!I1661="?","Unknown",'OG Hospitalisation Details'!I1661)</f>
        <v>R1021</v>
      </c>
      <c r="L682" s="14">
        <f t="shared" si="32"/>
        <v>57</v>
      </c>
    </row>
    <row r="683" spans="1:12" x14ac:dyDescent="0.25">
      <c r="A683" s="7" t="s">
        <v>1691</v>
      </c>
      <c r="B683" s="7">
        <f t="shared" si="33"/>
        <v>680</v>
      </c>
      <c r="C683" s="7">
        <f>IF('OG Hospitalisation Details'!B1660="?",ROUND(AVERAGE('OG Hospitalisation Details'!$B$2:$B$2344),0),'OG Hospitalisation Details'!B1660)</f>
        <v>1967</v>
      </c>
      <c r="D683" s="7" t="str">
        <f>IF('OG Hospitalisation Details'!C1660="?","Sep",'OG Hospitalisation Details'!C1660)</f>
        <v>Jul</v>
      </c>
      <c r="E683" s="7">
        <v>18</v>
      </c>
      <c r="F683" s="13">
        <f t="shared" si="31"/>
        <v>24671</v>
      </c>
      <c r="G683" s="7">
        <v>0</v>
      </c>
      <c r="H683" s="16">
        <v>14600.62</v>
      </c>
      <c r="I683" s="7" t="str" cm="1">
        <f t="array" ref="I683">INDEX({"tier - 1","tier - 2","tier - 3"},MATCH(MAX(COUNTIF('OG Hospitalisation Details'!G1660:G4002,{"tier - 1","tier - 2","tier - 3"})),COUNTIF('OG Hospitalisation Details'!G1660:G4002,{"tier - 1","tier - 2","tier - 3"}),0))</f>
        <v>tier - 2</v>
      </c>
      <c r="J683" s="7" t="str" cm="1">
        <f t="array" ref="J683">INDEX({"tier - 1","tier - 2","tier - 3"},MATCH(MAX(COUNTIF('OG Hospitalisation Details'!H1660:H4002,{"tier - 1","tier - 2","tier - 3"})),COUNTIF('OG Hospitalisation Details'!H1660:H4002,{"tier - 1","tier - 2","tier - 3"}),0))</f>
        <v>tier - 3</v>
      </c>
      <c r="K683" s="7" t="str">
        <f>IF('OG Hospitalisation Details'!I1660="?","Unknown",'OG Hospitalisation Details'!I1660)</f>
        <v>R1022</v>
      </c>
      <c r="L683" s="14">
        <f t="shared" si="32"/>
        <v>55</v>
      </c>
    </row>
    <row r="684" spans="1:12" x14ac:dyDescent="0.25">
      <c r="A684" s="7" t="s">
        <v>1690</v>
      </c>
      <c r="B684" s="7">
        <f t="shared" si="33"/>
        <v>681</v>
      </c>
      <c r="C684" s="7">
        <f>IF('OG Hospitalisation Details'!B1659="?",ROUND(AVERAGE('OG Hospitalisation Details'!$B$2:$B$2344),0),'OG Hospitalisation Details'!B1659)</f>
        <v>1963</v>
      </c>
      <c r="D684" s="7" t="str">
        <f>IF('OG Hospitalisation Details'!C1659="?","Sep",'OG Hospitalisation Details'!C1659)</f>
        <v>Oct</v>
      </c>
      <c r="E684" s="7">
        <v>14</v>
      </c>
      <c r="F684" s="13">
        <f t="shared" si="31"/>
        <v>23298</v>
      </c>
      <c r="G684" s="7">
        <v>3</v>
      </c>
      <c r="H684" s="16">
        <v>14590.63</v>
      </c>
      <c r="I684" s="7" t="str" cm="1">
        <f t="array" ref="I684">INDEX({"tier - 1","tier - 2","tier - 3"},MATCH(MAX(COUNTIF('OG Hospitalisation Details'!G1659:G4001,{"tier - 1","tier - 2","tier - 3"})),COUNTIF('OG Hospitalisation Details'!G1659:G4001,{"tier - 1","tier - 2","tier - 3"}),0))</f>
        <v>tier - 2</v>
      </c>
      <c r="J684" s="7" t="str" cm="1">
        <f t="array" ref="J684">INDEX({"tier - 1","tier - 2","tier - 3"},MATCH(MAX(COUNTIF('OG Hospitalisation Details'!H1659:H4001,{"tier - 1","tier - 2","tier - 3"})),COUNTIF('OG Hospitalisation Details'!H1659:H4001,{"tier - 1","tier - 2","tier - 3"}),0))</f>
        <v>tier - 3</v>
      </c>
      <c r="K684" s="7" t="str">
        <f>IF('OG Hospitalisation Details'!I1659="?","Unknown",'OG Hospitalisation Details'!I1659)</f>
        <v>R1024</v>
      </c>
      <c r="L684" s="14">
        <f t="shared" si="32"/>
        <v>59</v>
      </c>
    </row>
    <row r="685" spans="1:12" x14ac:dyDescent="0.25">
      <c r="A685" s="7" t="s">
        <v>1689</v>
      </c>
      <c r="B685" s="7">
        <f t="shared" si="33"/>
        <v>682</v>
      </c>
      <c r="C685" s="7">
        <f>IF('OG Hospitalisation Details'!B1658="?",ROUND(AVERAGE('OG Hospitalisation Details'!$B$2:$B$2344),0),'OG Hospitalisation Details'!B1658)</f>
        <v>1962</v>
      </c>
      <c r="D685" s="7" t="str">
        <f>IF('OG Hospitalisation Details'!C1658="?","Sep",'OG Hospitalisation Details'!C1658)</f>
        <v>Dec</v>
      </c>
      <c r="E685" s="7">
        <v>3</v>
      </c>
      <c r="F685" s="13">
        <f t="shared" si="31"/>
        <v>22983</v>
      </c>
      <c r="G685" s="7">
        <v>0</v>
      </c>
      <c r="H685" s="16">
        <v>14574.64</v>
      </c>
      <c r="I685" s="7" t="str" cm="1">
        <f t="array" ref="I685">INDEX({"tier - 1","tier - 2","tier - 3"},MATCH(MAX(COUNTIF('OG Hospitalisation Details'!G1658:G4000,{"tier - 1","tier - 2","tier - 3"})),COUNTIF('OG Hospitalisation Details'!G1658:G4000,{"tier - 1","tier - 2","tier - 3"}),0))</f>
        <v>tier - 2</v>
      </c>
      <c r="J685" s="7" t="str" cm="1">
        <f t="array" ref="J685">INDEX({"tier - 1","tier - 2","tier - 3"},MATCH(MAX(COUNTIF('OG Hospitalisation Details'!H1658:H4000,{"tier - 1","tier - 2","tier - 3"})),COUNTIF('OG Hospitalisation Details'!H1658:H4000,{"tier - 1","tier - 2","tier - 3"}),0))</f>
        <v>tier - 3</v>
      </c>
      <c r="K685" s="7" t="str">
        <f>IF('OG Hospitalisation Details'!I1658="?","Unknown",'OG Hospitalisation Details'!I1658)</f>
        <v>R1025</v>
      </c>
      <c r="L685" s="14">
        <f t="shared" si="32"/>
        <v>60</v>
      </c>
    </row>
    <row r="686" spans="1:12" x14ac:dyDescent="0.25">
      <c r="A686" s="7" t="s">
        <v>1688</v>
      </c>
      <c r="B686" s="7">
        <f t="shared" si="33"/>
        <v>683</v>
      </c>
      <c r="C686" s="7">
        <f>IF('OG Hospitalisation Details'!B1657="?",ROUND(AVERAGE('OG Hospitalisation Details'!$B$2:$B$2344),0),'OG Hospitalisation Details'!B1657)</f>
        <v>1998</v>
      </c>
      <c r="D686" s="7" t="str">
        <f>IF('OG Hospitalisation Details'!C1657="?","Sep",'OG Hospitalisation Details'!C1657)</f>
        <v>Sep</v>
      </c>
      <c r="E686" s="7">
        <v>12</v>
      </c>
      <c r="F686" s="13">
        <f t="shared" si="31"/>
        <v>36050</v>
      </c>
      <c r="G686" s="7">
        <v>0</v>
      </c>
      <c r="H686" s="16">
        <v>14571.89</v>
      </c>
      <c r="I686" s="7" t="str" cm="1">
        <f t="array" ref="I686">INDEX({"tier - 1","tier - 2","tier - 3"},MATCH(MAX(COUNTIF('OG Hospitalisation Details'!G1657:G3999,{"tier - 1","tier - 2","tier - 3"})),COUNTIF('OG Hospitalisation Details'!G1657:G3999,{"tier - 1","tier - 2","tier - 3"}),0))</f>
        <v>tier - 2</v>
      </c>
      <c r="J686" s="7" t="str" cm="1">
        <f t="array" ref="J686">INDEX({"tier - 1","tier - 2","tier - 3"},MATCH(MAX(COUNTIF('OG Hospitalisation Details'!H1657:H3999,{"tier - 1","tier - 2","tier - 3"})),COUNTIF('OG Hospitalisation Details'!H1657:H3999,{"tier - 1","tier - 2","tier - 3"}),0))</f>
        <v>tier - 3</v>
      </c>
      <c r="K686" s="7" t="str">
        <f>IF('OG Hospitalisation Details'!I1657="?","Unknown",'OG Hospitalisation Details'!I1657)</f>
        <v>R1024</v>
      </c>
      <c r="L686" s="14">
        <f t="shared" si="32"/>
        <v>24</v>
      </c>
    </row>
    <row r="687" spans="1:12" x14ac:dyDescent="0.25">
      <c r="A687" s="7" t="s">
        <v>1687</v>
      </c>
      <c r="B687" s="7">
        <f t="shared" si="33"/>
        <v>684</v>
      </c>
      <c r="C687" s="7">
        <f>IF('OG Hospitalisation Details'!B1656="?",ROUND(AVERAGE('OG Hospitalisation Details'!$B$2:$B$2344),0),'OG Hospitalisation Details'!B1656)</f>
        <v>1989</v>
      </c>
      <c r="D687" s="7" t="str">
        <f>IF('OG Hospitalisation Details'!C1656="?","Sep",'OG Hospitalisation Details'!C1656)</f>
        <v>Jul</v>
      </c>
      <c r="E687" s="7">
        <v>14</v>
      </c>
      <c r="F687" s="13">
        <f t="shared" si="31"/>
        <v>32703</v>
      </c>
      <c r="G687" s="7">
        <v>3</v>
      </c>
      <c r="H687" s="16">
        <v>14547.26</v>
      </c>
      <c r="I687" s="7" t="str" cm="1">
        <f t="array" ref="I687">INDEX({"tier - 1","tier - 2","tier - 3"},MATCH(MAX(COUNTIF('OG Hospitalisation Details'!G1656:G3998,{"tier - 1","tier - 2","tier - 3"})),COUNTIF('OG Hospitalisation Details'!G1656:G3998,{"tier - 1","tier - 2","tier - 3"}),0))</f>
        <v>tier - 2</v>
      </c>
      <c r="J687" s="7" t="str" cm="1">
        <f t="array" ref="J687">INDEX({"tier - 1","tier - 2","tier - 3"},MATCH(MAX(COUNTIF('OG Hospitalisation Details'!H1656:H3998,{"tier - 1","tier - 2","tier - 3"})),COUNTIF('OG Hospitalisation Details'!H1656:H3998,{"tier - 1","tier - 2","tier - 3"}),0))</f>
        <v>tier - 3</v>
      </c>
      <c r="K687" s="7" t="str">
        <f>IF('OG Hospitalisation Details'!I1656="?","Unknown",'OG Hospitalisation Details'!I1656)</f>
        <v>R1011</v>
      </c>
      <c r="L687" s="14">
        <f t="shared" si="32"/>
        <v>33</v>
      </c>
    </row>
    <row r="688" spans="1:12" x14ac:dyDescent="0.25">
      <c r="A688" s="7" t="s">
        <v>1686</v>
      </c>
      <c r="B688" s="7">
        <f t="shared" si="33"/>
        <v>685</v>
      </c>
      <c r="C688" s="7">
        <f>IF('OG Hospitalisation Details'!B1655="?",ROUND(AVERAGE('OG Hospitalisation Details'!$B$2:$B$2344),0),'OG Hospitalisation Details'!B1655)</f>
        <v>1989</v>
      </c>
      <c r="D688" s="7" t="str">
        <f>IF('OG Hospitalisation Details'!C1655="?","Sep",'OG Hospitalisation Details'!C1655)</f>
        <v>Jul</v>
      </c>
      <c r="E688" s="7">
        <v>22</v>
      </c>
      <c r="F688" s="13">
        <f t="shared" si="31"/>
        <v>32711</v>
      </c>
      <c r="G688" s="7">
        <v>3</v>
      </c>
      <c r="H688" s="16">
        <v>14507.46</v>
      </c>
      <c r="I688" s="7" t="str" cm="1">
        <f t="array" ref="I688">INDEX({"tier - 1","tier - 2","tier - 3"},MATCH(MAX(COUNTIF('OG Hospitalisation Details'!G1655:G3997,{"tier - 1","tier - 2","tier - 3"})),COUNTIF('OG Hospitalisation Details'!G1655:G3997,{"tier - 1","tier - 2","tier - 3"}),0))</f>
        <v>tier - 2</v>
      </c>
      <c r="J688" s="7" t="str" cm="1">
        <f t="array" ref="J688">INDEX({"tier - 1","tier - 2","tier - 3"},MATCH(MAX(COUNTIF('OG Hospitalisation Details'!H1655:H3997,{"tier - 1","tier - 2","tier - 3"})),COUNTIF('OG Hospitalisation Details'!H1655:H3997,{"tier - 1","tier - 2","tier - 3"}),0))</f>
        <v>tier - 3</v>
      </c>
      <c r="K688" s="7" t="str">
        <f>IF('OG Hospitalisation Details'!I1655="?","Unknown",'OG Hospitalisation Details'!I1655)</f>
        <v>R1012</v>
      </c>
      <c r="L688" s="14">
        <f t="shared" si="32"/>
        <v>33</v>
      </c>
    </row>
    <row r="689" spans="1:12" x14ac:dyDescent="0.25">
      <c r="A689" s="7" t="s">
        <v>1685</v>
      </c>
      <c r="B689" s="7">
        <f t="shared" si="33"/>
        <v>686</v>
      </c>
      <c r="C689" s="7">
        <f>IF('OG Hospitalisation Details'!B1654="?",ROUND(AVERAGE('OG Hospitalisation Details'!$B$2:$B$2344),0),'OG Hospitalisation Details'!B1654)</f>
        <v>1979</v>
      </c>
      <c r="D689" s="7" t="str">
        <f>IF('OG Hospitalisation Details'!C1654="?","Sep",'OG Hospitalisation Details'!C1654)</f>
        <v>Oct</v>
      </c>
      <c r="E689" s="7">
        <v>20</v>
      </c>
      <c r="F689" s="13">
        <f t="shared" si="31"/>
        <v>29148</v>
      </c>
      <c r="G689" s="7">
        <v>5</v>
      </c>
      <c r="H689" s="16">
        <v>14478.33</v>
      </c>
      <c r="I689" s="7" t="str" cm="1">
        <f t="array" ref="I689">INDEX({"tier - 1","tier - 2","tier - 3"},MATCH(MAX(COUNTIF('OG Hospitalisation Details'!G1654:G3996,{"tier - 1","tier - 2","tier - 3"})),COUNTIF('OG Hospitalisation Details'!G1654:G3996,{"tier - 1","tier - 2","tier - 3"}),0))</f>
        <v>tier - 2</v>
      </c>
      <c r="J689" s="7" t="str" cm="1">
        <f t="array" ref="J689">INDEX({"tier - 1","tier - 2","tier - 3"},MATCH(MAX(COUNTIF('OG Hospitalisation Details'!H1654:H3996,{"tier - 1","tier - 2","tier - 3"})),COUNTIF('OG Hospitalisation Details'!H1654:H3996,{"tier - 1","tier - 2","tier - 3"}),0))</f>
        <v>tier - 3</v>
      </c>
      <c r="K689" s="7" t="str">
        <f>IF('OG Hospitalisation Details'!I1654="?","Unknown",'OG Hospitalisation Details'!I1654)</f>
        <v>R1013</v>
      </c>
      <c r="L689" s="14">
        <f t="shared" si="32"/>
        <v>43</v>
      </c>
    </row>
    <row r="690" spans="1:12" x14ac:dyDescent="0.25">
      <c r="A690" s="7" t="s">
        <v>1684</v>
      </c>
      <c r="B690" s="7">
        <f t="shared" si="33"/>
        <v>687</v>
      </c>
      <c r="C690" s="7">
        <f>IF('OG Hospitalisation Details'!B1653="?",ROUND(AVERAGE('OG Hospitalisation Details'!$B$2:$B$2344),0),'OG Hospitalisation Details'!B1653)</f>
        <v>1959</v>
      </c>
      <c r="D690" s="7" t="str">
        <f>IF('OG Hospitalisation Details'!C1653="?","Sep",'OG Hospitalisation Details'!C1653)</f>
        <v>Nov</v>
      </c>
      <c r="E690" s="7">
        <v>20</v>
      </c>
      <c r="F690" s="13">
        <f t="shared" si="31"/>
        <v>21874</v>
      </c>
      <c r="G690" s="7">
        <v>1</v>
      </c>
      <c r="H690" s="16">
        <v>14474.68</v>
      </c>
      <c r="I690" s="7" t="str" cm="1">
        <f t="array" ref="I690">INDEX({"tier - 1","tier - 2","tier - 3"},MATCH(MAX(COUNTIF('OG Hospitalisation Details'!G1653:G3995,{"tier - 1","tier - 2","tier - 3"})),COUNTIF('OG Hospitalisation Details'!G1653:G3995,{"tier - 1","tier - 2","tier - 3"}),0))</f>
        <v>tier - 2</v>
      </c>
      <c r="J690" s="7" t="str" cm="1">
        <f t="array" ref="J690">INDEX({"tier - 1","tier - 2","tier - 3"},MATCH(MAX(COUNTIF('OG Hospitalisation Details'!H1653:H3995,{"tier - 1","tier - 2","tier - 3"})),COUNTIF('OG Hospitalisation Details'!H1653:H3995,{"tier - 1","tier - 2","tier - 3"}),0))</f>
        <v>tier - 3</v>
      </c>
      <c r="K690" s="7" t="str">
        <f>IF('OG Hospitalisation Details'!I1653="?","Unknown",'OG Hospitalisation Details'!I1653)</f>
        <v>R1013</v>
      </c>
      <c r="L690" s="14">
        <f t="shared" si="32"/>
        <v>63</v>
      </c>
    </row>
    <row r="691" spans="1:12" x14ac:dyDescent="0.25">
      <c r="A691" s="7" t="s">
        <v>1683</v>
      </c>
      <c r="B691" s="7">
        <f t="shared" si="33"/>
        <v>688</v>
      </c>
      <c r="C691" s="7">
        <f>IF('OG Hospitalisation Details'!B1652="?",ROUND(AVERAGE('OG Hospitalisation Details'!$B$2:$B$2344),0),'OG Hospitalisation Details'!B1652)</f>
        <v>1976</v>
      </c>
      <c r="D691" s="7" t="str">
        <f>IF('OG Hospitalisation Details'!C1652="?","Sep",'OG Hospitalisation Details'!C1652)</f>
        <v>Nov</v>
      </c>
      <c r="E691" s="7">
        <v>27</v>
      </c>
      <c r="F691" s="13">
        <f t="shared" si="31"/>
        <v>28091</v>
      </c>
      <c r="G691" s="7">
        <v>2</v>
      </c>
      <c r="H691" s="16">
        <v>14470.01</v>
      </c>
      <c r="I691" s="7" t="str" cm="1">
        <f t="array" ref="I691">INDEX({"tier - 1","tier - 2","tier - 3"},MATCH(MAX(COUNTIF('OG Hospitalisation Details'!G1652:G3994,{"tier - 1","tier - 2","tier - 3"})),COUNTIF('OG Hospitalisation Details'!G1652:G3994,{"tier - 1","tier - 2","tier - 3"}),0))</f>
        <v>tier - 2</v>
      </c>
      <c r="J691" s="7" t="str" cm="1">
        <f t="array" ref="J691">INDEX({"tier - 1","tier - 2","tier - 3"},MATCH(MAX(COUNTIF('OG Hospitalisation Details'!H1652:H3994,{"tier - 1","tier - 2","tier - 3"})),COUNTIF('OG Hospitalisation Details'!H1652:H3994,{"tier - 1","tier - 2","tier - 3"}),0))</f>
        <v>tier - 3</v>
      </c>
      <c r="K691" s="7" t="str">
        <f>IF('OG Hospitalisation Details'!I1652="?","Unknown",'OG Hospitalisation Details'!I1652)</f>
        <v>R1012</v>
      </c>
      <c r="L691" s="14">
        <f t="shared" si="32"/>
        <v>46</v>
      </c>
    </row>
    <row r="692" spans="1:12" x14ac:dyDescent="0.25">
      <c r="A692" s="7" t="s">
        <v>1682</v>
      </c>
      <c r="B692" s="7">
        <f t="shared" si="33"/>
        <v>689</v>
      </c>
      <c r="C692" s="7">
        <f>IF('OG Hospitalisation Details'!B1651="?",ROUND(AVERAGE('OG Hospitalisation Details'!$B$2:$B$2344),0),'OG Hospitalisation Details'!B1651)</f>
        <v>1996</v>
      </c>
      <c r="D692" s="7" t="str">
        <f>IF('OG Hospitalisation Details'!C1651="?","Sep",'OG Hospitalisation Details'!C1651)</f>
        <v>Nov</v>
      </c>
      <c r="E692" s="7">
        <v>10</v>
      </c>
      <c r="F692" s="13">
        <f t="shared" si="31"/>
        <v>35379</v>
      </c>
      <c r="G692" s="7">
        <v>2</v>
      </c>
      <c r="H692" s="16">
        <v>14455.64</v>
      </c>
      <c r="I692" s="7" t="str" cm="1">
        <f t="array" ref="I692">INDEX({"tier - 1","tier - 2","tier - 3"},MATCH(MAX(COUNTIF('OG Hospitalisation Details'!G1651:G3993,{"tier - 1","tier - 2","tier - 3"})),COUNTIF('OG Hospitalisation Details'!G1651:G3993,{"tier - 1","tier - 2","tier - 3"}),0))</f>
        <v>tier - 2</v>
      </c>
      <c r="J692" s="7" t="str" cm="1">
        <f t="array" ref="J692">INDEX({"tier - 1","tier - 2","tier - 3"},MATCH(MAX(COUNTIF('OG Hospitalisation Details'!H1651:H3993,{"tier - 1","tier - 2","tier - 3"})),COUNTIF('OG Hospitalisation Details'!H1651:H3993,{"tier - 1","tier - 2","tier - 3"}),0))</f>
        <v>tier - 3</v>
      </c>
      <c r="K692" s="7" t="str">
        <f>IF('OG Hospitalisation Details'!I1651="?","Unknown",'OG Hospitalisation Details'!I1651)</f>
        <v>R1024</v>
      </c>
      <c r="L692" s="14">
        <f t="shared" si="32"/>
        <v>26</v>
      </c>
    </row>
    <row r="693" spans="1:12" x14ac:dyDescent="0.25">
      <c r="A693" s="7" t="s">
        <v>1681</v>
      </c>
      <c r="B693" s="7">
        <f t="shared" si="33"/>
        <v>690</v>
      </c>
      <c r="C693" s="7">
        <f>IF('OG Hospitalisation Details'!B1650="?",ROUND(AVERAGE('OG Hospitalisation Details'!$B$2:$B$2344),0),'OG Hospitalisation Details'!B1650)</f>
        <v>1959</v>
      </c>
      <c r="D693" s="7" t="str">
        <f>IF('OG Hospitalisation Details'!C1650="?","Sep",'OG Hospitalisation Details'!C1650)</f>
        <v>Aug</v>
      </c>
      <c r="E693" s="7">
        <v>3</v>
      </c>
      <c r="F693" s="13">
        <f t="shared" si="31"/>
        <v>21765</v>
      </c>
      <c r="G693" s="7">
        <v>0</v>
      </c>
      <c r="H693" s="16">
        <v>14451.84</v>
      </c>
      <c r="I693" s="7" t="str" cm="1">
        <f t="array" ref="I693">INDEX({"tier - 1","tier - 2","tier - 3"},MATCH(MAX(COUNTIF('OG Hospitalisation Details'!G1650:G3992,{"tier - 1","tier - 2","tier - 3"})),COUNTIF('OG Hospitalisation Details'!G1650:G3992,{"tier - 1","tier - 2","tier - 3"}),0))</f>
        <v>tier - 2</v>
      </c>
      <c r="J693" s="7" t="str" cm="1">
        <f t="array" ref="J693">INDEX({"tier - 1","tier - 2","tier - 3"},MATCH(MAX(COUNTIF('OG Hospitalisation Details'!H1650:H3992,{"tier - 1","tier - 2","tier - 3"})),COUNTIF('OG Hospitalisation Details'!H1650:H3992,{"tier - 1","tier - 2","tier - 3"}),0))</f>
        <v>tier - 3</v>
      </c>
      <c r="K693" s="7" t="str">
        <f>IF('OG Hospitalisation Details'!I1650="?","Unknown",'OG Hospitalisation Details'!I1650)</f>
        <v>R1023</v>
      </c>
      <c r="L693" s="14">
        <f t="shared" si="32"/>
        <v>63</v>
      </c>
    </row>
    <row r="694" spans="1:12" x14ac:dyDescent="0.25">
      <c r="A694" s="7" t="s">
        <v>1680</v>
      </c>
      <c r="B694" s="7">
        <f t="shared" si="33"/>
        <v>691</v>
      </c>
      <c r="C694" s="7">
        <f>IF('OG Hospitalisation Details'!B1649="?",ROUND(AVERAGE('OG Hospitalisation Details'!$B$2:$B$2344),0),'OG Hospitalisation Details'!B1649)</f>
        <v>1959</v>
      </c>
      <c r="D694" s="7" t="str">
        <f>IF('OG Hospitalisation Details'!C1649="?","Sep",'OG Hospitalisation Details'!C1649)</f>
        <v>Jun</v>
      </c>
      <c r="E694" s="7">
        <v>29</v>
      </c>
      <c r="F694" s="13">
        <f t="shared" si="31"/>
        <v>21730</v>
      </c>
      <c r="G694" s="7">
        <v>0</v>
      </c>
      <c r="H694" s="16">
        <v>14449.85</v>
      </c>
      <c r="I694" s="7" t="str" cm="1">
        <f t="array" ref="I694">INDEX({"tier - 1","tier - 2","tier - 3"},MATCH(MAX(COUNTIF('OG Hospitalisation Details'!G1649:G3991,{"tier - 1","tier - 2","tier - 3"})),COUNTIF('OG Hospitalisation Details'!G1649:G3991,{"tier - 1","tier - 2","tier - 3"}),0))</f>
        <v>tier - 2</v>
      </c>
      <c r="J694" s="7" t="str" cm="1">
        <f t="array" ref="J694">INDEX({"tier - 1","tier - 2","tier - 3"},MATCH(MAX(COUNTIF('OG Hospitalisation Details'!H1649:H3991,{"tier - 1","tier - 2","tier - 3"})),COUNTIF('OG Hospitalisation Details'!H1649:H3991,{"tier - 1","tier - 2","tier - 3"}),0))</f>
        <v>tier - 3</v>
      </c>
      <c r="K694" s="7" t="str">
        <f>IF('OG Hospitalisation Details'!I1649="?","Unknown",'OG Hospitalisation Details'!I1649)</f>
        <v>R1024</v>
      </c>
      <c r="L694" s="14">
        <f t="shared" si="32"/>
        <v>63</v>
      </c>
    </row>
    <row r="695" spans="1:12" x14ac:dyDescent="0.25">
      <c r="A695" s="7" t="s">
        <v>1679</v>
      </c>
      <c r="B695" s="7">
        <f t="shared" si="33"/>
        <v>692</v>
      </c>
      <c r="C695" s="7">
        <f>IF('OG Hospitalisation Details'!B1648="?",ROUND(AVERAGE('OG Hospitalisation Details'!$B$2:$B$2344),0),'OG Hospitalisation Details'!B1648)</f>
        <v>1967</v>
      </c>
      <c r="D695" s="7" t="str">
        <f>IF('OG Hospitalisation Details'!C1648="?","Sep",'OG Hospitalisation Details'!C1648)</f>
        <v>Nov</v>
      </c>
      <c r="E695" s="7">
        <v>4</v>
      </c>
      <c r="F695" s="13">
        <f t="shared" si="31"/>
        <v>24780</v>
      </c>
      <c r="G695" s="7">
        <v>0</v>
      </c>
      <c r="H695" s="16">
        <v>14427.63</v>
      </c>
      <c r="I695" s="7" t="str" cm="1">
        <f t="array" ref="I695">INDEX({"tier - 1","tier - 2","tier - 3"},MATCH(MAX(COUNTIF('OG Hospitalisation Details'!G1648:G3990,{"tier - 1","tier - 2","tier - 3"})),COUNTIF('OG Hospitalisation Details'!G1648:G3990,{"tier - 1","tier - 2","tier - 3"}),0))</f>
        <v>tier - 2</v>
      </c>
      <c r="J695" s="7" t="str" cm="1">
        <f t="array" ref="J695">INDEX({"tier - 1","tier - 2","tier - 3"},MATCH(MAX(COUNTIF('OG Hospitalisation Details'!H1648:H3990,{"tier - 1","tier - 2","tier - 3"})),COUNTIF('OG Hospitalisation Details'!H1648:H3990,{"tier - 1","tier - 2","tier - 3"}),0))</f>
        <v>tier - 3</v>
      </c>
      <c r="K695" s="7" t="str">
        <f>IF('OG Hospitalisation Details'!I1648="?","Unknown",'OG Hospitalisation Details'!I1648)</f>
        <v>R1021</v>
      </c>
      <c r="L695" s="14">
        <f t="shared" si="32"/>
        <v>55</v>
      </c>
    </row>
    <row r="696" spans="1:12" x14ac:dyDescent="0.25">
      <c r="A696" s="7" t="s">
        <v>1678</v>
      </c>
      <c r="B696" s="7">
        <f t="shared" si="33"/>
        <v>693</v>
      </c>
      <c r="C696" s="7">
        <f>IF('OG Hospitalisation Details'!B1647="?",ROUND(AVERAGE('OG Hospitalisation Details'!$B$2:$B$2344),0),'OG Hospitalisation Details'!B1647)</f>
        <v>1967</v>
      </c>
      <c r="D696" s="7" t="str">
        <f>IF('OG Hospitalisation Details'!C1647="?","Sep",'OG Hospitalisation Details'!C1647)</f>
        <v>Aug</v>
      </c>
      <c r="E696" s="7">
        <v>15</v>
      </c>
      <c r="F696" s="13">
        <f t="shared" si="31"/>
        <v>24699</v>
      </c>
      <c r="G696" s="7">
        <v>0</v>
      </c>
      <c r="H696" s="16">
        <v>14426.66</v>
      </c>
      <c r="I696" s="7" t="str" cm="1">
        <f t="array" ref="I696">INDEX({"tier - 1","tier - 2","tier - 3"},MATCH(MAX(COUNTIF('OG Hospitalisation Details'!G1647:G3989,{"tier - 1","tier - 2","tier - 3"})),COUNTIF('OG Hospitalisation Details'!G1647:G3989,{"tier - 1","tier - 2","tier - 3"}),0))</f>
        <v>tier - 2</v>
      </c>
      <c r="J696" s="7" t="str" cm="1">
        <f t="array" ref="J696">INDEX({"tier - 1","tier - 2","tier - 3"},MATCH(MAX(COUNTIF('OG Hospitalisation Details'!H1647:H3989,{"tier - 1","tier - 2","tier - 3"})),COUNTIF('OG Hospitalisation Details'!H1647:H3989,{"tier - 1","tier - 2","tier - 3"}),0))</f>
        <v>tier - 3</v>
      </c>
      <c r="K696" s="7" t="str">
        <f>IF('OG Hospitalisation Details'!I1647="?","Unknown",'OG Hospitalisation Details'!I1647)</f>
        <v>R1026</v>
      </c>
      <c r="L696" s="14">
        <f t="shared" si="32"/>
        <v>55</v>
      </c>
    </row>
    <row r="697" spans="1:12" x14ac:dyDescent="0.25">
      <c r="A697" s="7" t="s">
        <v>1677</v>
      </c>
      <c r="B697" s="7">
        <f t="shared" si="33"/>
        <v>694</v>
      </c>
      <c r="C697" s="7">
        <f>IF('OG Hospitalisation Details'!B1646="?",ROUND(AVERAGE('OG Hospitalisation Details'!$B$2:$B$2344),0),'OG Hospitalisation Details'!B1646)</f>
        <v>1999</v>
      </c>
      <c r="D697" s="7" t="str">
        <f>IF('OG Hospitalisation Details'!C1646="?","Sep",'OG Hospitalisation Details'!C1646)</f>
        <v>Aug</v>
      </c>
      <c r="E697" s="7">
        <v>10</v>
      </c>
      <c r="F697" s="13">
        <f t="shared" si="31"/>
        <v>36382</v>
      </c>
      <c r="G697" s="7">
        <v>2</v>
      </c>
      <c r="H697" s="16">
        <v>14426.07</v>
      </c>
      <c r="I697" s="7" t="str" cm="1">
        <f t="array" ref="I697">INDEX({"tier - 1","tier - 2","tier - 3"},MATCH(MAX(COUNTIF('OG Hospitalisation Details'!G1646:G3988,{"tier - 1","tier - 2","tier - 3"})),COUNTIF('OG Hospitalisation Details'!G1646:G3988,{"tier - 1","tier - 2","tier - 3"}),0))</f>
        <v>tier - 2</v>
      </c>
      <c r="J697" s="7" t="str" cm="1">
        <f t="array" ref="J697">INDEX({"tier - 1","tier - 2","tier - 3"},MATCH(MAX(COUNTIF('OG Hospitalisation Details'!H1646:H3988,{"tier - 1","tier - 2","tier - 3"})),COUNTIF('OG Hospitalisation Details'!H1646:H3988,{"tier - 1","tier - 2","tier - 3"}),0))</f>
        <v>tier - 3</v>
      </c>
      <c r="K697" s="7" t="str">
        <f>IF('OG Hospitalisation Details'!I1646="?","Unknown",'OG Hospitalisation Details'!I1646)</f>
        <v>R1012</v>
      </c>
      <c r="L697" s="14">
        <f t="shared" si="32"/>
        <v>23</v>
      </c>
    </row>
    <row r="698" spans="1:12" x14ac:dyDescent="0.25">
      <c r="A698" s="7" t="s">
        <v>1676</v>
      </c>
      <c r="B698" s="7">
        <f t="shared" si="33"/>
        <v>695</v>
      </c>
      <c r="C698" s="7">
        <f>IF('OG Hospitalisation Details'!B1645="?",ROUND(AVERAGE('OG Hospitalisation Details'!$B$2:$B$2344),0),'OG Hospitalisation Details'!B1645)</f>
        <v>1958</v>
      </c>
      <c r="D698" s="7" t="str">
        <f>IF('OG Hospitalisation Details'!C1645="?","Sep",'OG Hospitalisation Details'!C1645)</f>
        <v>Sep</v>
      </c>
      <c r="E698" s="7">
        <v>20</v>
      </c>
      <c r="F698" s="13">
        <f t="shared" si="31"/>
        <v>21448</v>
      </c>
      <c r="G698" s="7">
        <v>1</v>
      </c>
      <c r="H698" s="16">
        <v>14418.28</v>
      </c>
      <c r="I698" s="7" t="str" cm="1">
        <f t="array" ref="I698">INDEX({"tier - 1","tier - 2","tier - 3"},MATCH(MAX(COUNTIF('OG Hospitalisation Details'!G1645:G3987,{"tier - 1","tier - 2","tier - 3"})),COUNTIF('OG Hospitalisation Details'!G1645:G3987,{"tier - 1","tier - 2","tier - 3"}),0))</f>
        <v>tier - 2</v>
      </c>
      <c r="J698" s="7" t="str" cm="1">
        <f t="array" ref="J698">INDEX({"tier - 1","tier - 2","tier - 3"},MATCH(MAX(COUNTIF('OG Hospitalisation Details'!H1645:H3987,{"tier - 1","tier - 2","tier - 3"})),COUNTIF('OG Hospitalisation Details'!H1645:H3987,{"tier - 1","tier - 2","tier - 3"}),0))</f>
        <v>tier - 3</v>
      </c>
      <c r="K698" s="7" t="str">
        <f>IF('OG Hospitalisation Details'!I1645="?","Unknown",'OG Hospitalisation Details'!I1645)</f>
        <v>R1013</v>
      </c>
      <c r="L698" s="14">
        <f t="shared" si="32"/>
        <v>64</v>
      </c>
    </row>
    <row r="699" spans="1:12" x14ac:dyDescent="0.25">
      <c r="A699" s="7" t="s">
        <v>1675</v>
      </c>
      <c r="B699" s="7">
        <f t="shared" si="33"/>
        <v>696</v>
      </c>
      <c r="C699" s="7">
        <f>IF('OG Hospitalisation Details'!B1644="?",ROUND(AVERAGE('OG Hospitalisation Details'!$B$2:$B$2344),0),'OG Hospitalisation Details'!B1644)</f>
        <v>1958</v>
      </c>
      <c r="D699" s="7" t="str">
        <f>IF('OG Hospitalisation Details'!C1644="?","Sep",'OG Hospitalisation Details'!C1644)</f>
        <v>Jul</v>
      </c>
      <c r="E699" s="7">
        <v>29</v>
      </c>
      <c r="F699" s="13">
        <f t="shared" si="31"/>
        <v>21395</v>
      </c>
      <c r="G699" s="7">
        <v>0</v>
      </c>
      <c r="H699" s="16">
        <v>14410.93</v>
      </c>
      <c r="I699" s="7" t="str" cm="1">
        <f t="array" ref="I699">INDEX({"tier - 1","tier - 2","tier - 3"},MATCH(MAX(COUNTIF('OG Hospitalisation Details'!G1644:G3986,{"tier - 1","tier - 2","tier - 3"})),COUNTIF('OG Hospitalisation Details'!G1644:G3986,{"tier - 1","tier - 2","tier - 3"}),0))</f>
        <v>tier - 2</v>
      </c>
      <c r="J699" s="7" t="str" cm="1">
        <f t="array" ref="J699">INDEX({"tier - 1","tier - 2","tier - 3"},MATCH(MAX(COUNTIF('OG Hospitalisation Details'!H1644:H3986,{"tier - 1","tier - 2","tier - 3"})),COUNTIF('OG Hospitalisation Details'!H1644:H3986,{"tier - 1","tier - 2","tier - 3"}),0))</f>
        <v>tier - 3</v>
      </c>
      <c r="K699" s="7" t="str">
        <f>IF('OG Hospitalisation Details'!I1644="?","Unknown",'OG Hospitalisation Details'!I1644)</f>
        <v>R1016</v>
      </c>
      <c r="L699" s="14">
        <f t="shared" si="32"/>
        <v>64</v>
      </c>
    </row>
    <row r="700" spans="1:12" x14ac:dyDescent="0.25">
      <c r="A700" s="7" t="s">
        <v>1674</v>
      </c>
      <c r="B700" s="7">
        <f t="shared" si="33"/>
        <v>697</v>
      </c>
      <c r="C700" s="7">
        <f>IF('OG Hospitalisation Details'!B1643="?",ROUND(AVERAGE('OG Hospitalisation Details'!$B$2:$B$2344),0),'OG Hospitalisation Details'!B1643)</f>
        <v>1958</v>
      </c>
      <c r="D700" s="7" t="str">
        <f>IF('OG Hospitalisation Details'!C1643="?","Sep",'OG Hospitalisation Details'!C1643)</f>
        <v>Sep</v>
      </c>
      <c r="E700" s="7">
        <v>14</v>
      </c>
      <c r="F700" s="13">
        <f t="shared" si="31"/>
        <v>21442</v>
      </c>
      <c r="G700" s="7">
        <v>0</v>
      </c>
      <c r="H700" s="16">
        <v>14394.56</v>
      </c>
      <c r="I700" s="7" t="str" cm="1">
        <f t="array" ref="I700">INDEX({"tier - 1","tier - 2","tier - 3"},MATCH(MAX(COUNTIF('OG Hospitalisation Details'!G1643:G3985,{"tier - 1","tier - 2","tier - 3"})),COUNTIF('OG Hospitalisation Details'!G1643:G3985,{"tier - 1","tier - 2","tier - 3"}),0))</f>
        <v>tier - 2</v>
      </c>
      <c r="J700" s="7" t="str" cm="1">
        <f t="array" ref="J700">INDEX({"tier - 1","tier - 2","tier - 3"},MATCH(MAX(COUNTIF('OG Hospitalisation Details'!H1643:H3985,{"tier - 1","tier - 2","tier - 3"})),COUNTIF('OG Hospitalisation Details'!H1643:H3985,{"tier - 1","tier - 2","tier - 3"}),0))</f>
        <v>tier - 3</v>
      </c>
      <c r="K700" s="7" t="str">
        <f>IF('OG Hospitalisation Details'!I1643="?","Unknown",'OG Hospitalisation Details'!I1643)</f>
        <v>R1018</v>
      </c>
      <c r="L700" s="14">
        <f t="shared" si="32"/>
        <v>64</v>
      </c>
    </row>
    <row r="701" spans="1:12" x14ac:dyDescent="0.25">
      <c r="A701" s="7" t="s">
        <v>1673</v>
      </c>
      <c r="B701" s="7">
        <f t="shared" si="33"/>
        <v>698</v>
      </c>
      <c r="C701" s="7">
        <f>IF('OG Hospitalisation Details'!B1642="?",ROUND(AVERAGE('OG Hospitalisation Details'!$B$2:$B$2344),0),'OG Hospitalisation Details'!B1642)</f>
        <v>1965</v>
      </c>
      <c r="D701" s="7" t="str">
        <f>IF('OG Hospitalisation Details'!C1642="?","Sep",'OG Hospitalisation Details'!C1642)</f>
        <v>Jun</v>
      </c>
      <c r="E701" s="7">
        <v>22</v>
      </c>
      <c r="F701" s="13">
        <f t="shared" si="31"/>
        <v>23915</v>
      </c>
      <c r="G701" s="7">
        <v>4</v>
      </c>
      <c r="H701" s="16">
        <v>14394.4</v>
      </c>
      <c r="I701" s="7" t="str" cm="1">
        <f t="array" ref="I701">INDEX({"tier - 1","tier - 2","tier - 3"},MATCH(MAX(COUNTIF('OG Hospitalisation Details'!G1642:G3984,{"tier - 1","tier - 2","tier - 3"})),COUNTIF('OG Hospitalisation Details'!G1642:G3984,{"tier - 1","tier - 2","tier - 3"}),0))</f>
        <v>tier - 2</v>
      </c>
      <c r="J701" s="7" t="str" cm="1">
        <f t="array" ref="J701">INDEX({"tier - 1","tier - 2","tier - 3"},MATCH(MAX(COUNTIF('OG Hospitalisation Details'!H1642:H3984,{"tier - 1","tier - 2","tier - 3"})),COUNTIF('OG Hospitalisation Details'!H1642:H3984,{"tier - 1","tier - 2","tier - 3"}),0))</f>
        <v>tier - 3</v>
      </c>
      <c r="K701" s="7" t="str">
        <f>IF('OG Hospitalisation Details'!I1642="?","Unknown",'OG Hospitalisation Details'!I1642)</f>
        <v>R1024</v>
      </c>
      <c r="L701" s="14">
        <f t="shared" si="32"/>
        <v>57</v>
      </c>
    </row>
    <row r="702" spans="1:12" x14ac:dyDescent="0.25">
      <c r="A702" s="7" t="s">
        <v>1672</v>
      </c>
      <c r="B702" s="7">
        <f t="shared" si="33"/>
        <v>699</v>
      </c>
      <c r="C702" s="7">
        <f>IF('OG Hospitalisation Details'!B1641="?",ROUND(AVERAGE('OG Hospitalisation Details'!$B$2:$B$2344),0),'OG Hospitalisation Details'!B1641)</f>
        <v>1963</v>
      </c>
      <c r="D702" s="7" t="str">
        <f>IF('OG Hospitalisation Details'!C1641="?","Sep",'OG Hospitalisation Details'!C1641)</f>
        <v>Jul</v>
      </c>
      <c r="E702" s="7">
        <v>16</v>
      </c>
      <c r="F702" s="13">
        <f t="shared" si="31"/>
        <v>23208</v>
      </c>
      <c r="G702" s="7">
        <v>3</v>
      </c>
      <c r="H702" s="16">
        <v>14382.71</v>
      </c>
      <c r="I702" s="7" t="str" cm="1">
        <f t="array" ref="I702">INDEX({"tier - 1","tier - 2","tier - 3"},MATCH(MAX(COUNTIF('OG Hospitalisation Details'!G1641:G3983,{"tier - 1","tier - 2","tier - 3"})),COUNTIF('OG Hospitalisation Details'!G1641:G3983,{"tier - 1","tier - 2","tier - 3"}),0))</f>
        <v>tier - 2</v>
      </c>
      <c r="J702" s="7" t="str" cm="1">
        <f t="array" ref="J702">INDEX({"tier - 1","tier - 2","tier - 3"},MATCH(MAX(COUNTIF('OG Hospitalisation Details'!H1641:H3983,{"tier - 1","tier - 2","tier - 3"})),COUNTIF('OG Hospitalisation Details'!H1641:H3983,{"tier - 1","tier - 2","tier - 3"}),0))</f>
        <v>tier - 3</v>
      </c>
      <c r="K702" s="7" t="str">
        <f>IF('OG Hospitalisation Details'!I1641="?","Unknown",'OG Hospitalisation Details'!I1641)</f>
        <v>R1012</v>
      </c>
      <c r="L702" s="14">
        <f t="shared" si="32"/>
        <v>59</v>
      </c>
    </row>
    <row r="703" spans="1:12" x14ac:dyDescent="0.25">
      <c r="A703" s="7" t="s">
        <v>1671</v>
      </c>
      <c r="B703" s="7">
        <f t="shared" si="33"/>
        <v>700</v>
      </c>
      <c r="C703" s="7">
        <f>IF('OG Hospitalisation Details'!B1640="?",ROUND(AVERAGE('OG Hospitalisation Details'!$B$2:$B$2344),0),'OG Hospitalisation Details'!B1640)</f>
        <v>1988</v>
      </c>
      <c r="D703" s="7" t="str">
        <f>IF('OG Hospitalisation Details'!C1640="?","Sep",'OG Hospitalisation Details'!C1640)</f>
        <v>Nov</v>
      </c>
      <c r="E703" s="7">
        <v>16</v>
      </c>
      <c r="F703" s="13">
        <f t="shared" si="31"/>
        <v>32463</v>
      </c>
      <c r="G703" s="7">
        <v>1</v>
      </c>
      <c r="H703" s="16">
        <v>14358.36</v>
      </c>
      <c r="I703" s="7" t="str" cm="1">
        <f t="array" ref="I703">INDEX({"tier - 1","tier - 2","tier - 3"},MATCH(MAX(COUNTIF('OG Hospitalisation Details'!G1640:G3982,{"tier - 1","tier - 2","tier - 3"})),COUNTIF('OG Hospitalisation Details'!G1640:G3982,{"tier - 1","tier - 2","tier - 3"}),0))</f>
        <v>tier - 2</v>
      </c>
      <c r="J703" s="7" t="str" cm="1">
        <f t="array" ref="J703">INDEX({"tier - 1","tier - 2","tier - 3"},MATCH(MAX(COUNTIF('OG Hospitalisation Details'!H1640:H3982,{"tier - 1","tier - 2","tier - 3"})),COUNTIF('OG Hospitalisation Details'!H1640:H3982,{"tier - 1","tier - 2","tier - 3"}),0))</f>
        <v>tier - 3</v>
      </c>
      <c r="K703" s="7" t="str">
        <f>IF('OG Hospitalisation Details'!I1640="?","Unknown",'OG Hospitalisation Details'!I1640)</f>
        <v>R1011</v>
      </c>
      <c r="L703" s="14">
        <f t="shared" si="32"/>
        <v>34</v>
      </c>
    </row>
    <row r="704" spans="1:12" x14ac:dyDescent="0.25">
      <c r="A704" s="7" t="s">
        <v>1670</v>
      </c>
      <c r="B704" s="7">
        <f t="shared" si="33"/>
        <v>701</v>
      </c>
      <c r="C704" s="7">
        <f>IF('OG Hospitalisation Details'!B1639="?",ROUND(AVERAGE('OG Hospitalisation Details'!$B$2:$B$2344),0),'OG Hospitalisation Details'!B1639)</f>
        <v>1967</v>
      </c>
      <c r="D704" s="7" t="str">
        <f>IF('OG Hospitalisation Details'!C1639="?","Sep",'OG Hospitalisation Details'!C1639)</f>
        <v>Oct</v>
      </c>
      <c r="E704" s="7">
        <v>10</v>
      </c>
      <c r="F704" s="13">
        <f t="shared" si="31"/>
        <v>24755</v>
      </c>
      <c r="G704" s="7">
        <v>0</v>
      </c>
      <c r="H704" s="16">
        <v>14355.43</v>
      </c>
      <c r="I704" s="7" t="str" cm="1">
        <f t="array" ref="I704">INDEX({"tier - 1","tier - 2","tier - 3"},MATCH(MAX(COUNTIF('OG Hospitalisation Details'!G1639:G3981,{"tier - 1","tier - 2","tier - 3"})),COUNTIF('OG Hospitalisation Details'!G1639:G3981,{"tier - 1","tier - 2","tier - 3"}),0))</f>
        <v>tier - 2</v>
      </c>
      <c r="J704" s="7" t="str" cm="1">
        <f t="array" ref="J704">INDEX({"tier - 1","tier - 2","tier - 3"},MATCH(MAX(COUNTIF('OG Hospitalisation Details'!H1639:H3981,{"tier - 1","tier - 2","tier - 3"})),COUNTIF('OG Hospitalisation Details'!H1639:H3981,{"tier - 1","tier - 2","tier - 3"}),0))</f>
        <v>tier - 3</v>
      </c>
      <c r="K704" s="7" t="str">
        <f>IF('OG Hospitalisation Details'!I1639="?","Unknown",'OG Hospitalisation Details'!I1639)</f>
        <v>R1026</v>
      </c>
      <c r="L704" s="14">
        <f t="shared" si="32"/>
        <v>55</v>
      </c>
    </row>
    <row r="705" spans="1:12" x14ac:dyDescent="0.25">
      <c r="A705" s="7" t="s">
        <v>1669</v>
      </c>
      <c r="B705" s="7">
        <f t="shared" si="33"/>
        <v>702</v>
      </c>
      <c r="C705" s="7">
        <f>IF('OG Hospitalisation Details'!B1638="?",ROUND(AVERAGE('OG Hospitalisation Details'!$B$2:$B$2344),0),'OG Hospitalisation Details'!B1638)</f>
        <v>1959</v>
      </c>
      <c r="D705" s="7" t="str">
        <f>IF('OG Hospitalisation Details'!C1638="?","Sep",'OG Hospitalisation Details'!C1638)</f>
        <v>Dec</v>
      </c>
      <c r="E705" s="7">
        <v>24</v>
      </c>
      <c r="F705" s="13">
        <f t="shared" si="31"/>
        <v>21908</v>
      </c>
      <c r="G705" s="7">
        <v>1</v>
      </c>
      <c r="H705" s="16">
        <v>14349.85</v>
      </c>
      <c r="I705" s="7" t="str" cm="1">
        <f t="array" ref="I705">INDEX({"tier - 1","tier - 2","tier - 3"},MATCH(MAX(COUNTIF('OG Hospitalisation Details'!G1638:G3980,{"tier - 1","tier - 2","tier - 3"})),COUNTIF('OG Hospitalisation Details'!G1638:G3980,{"tier - 1","tier - 2","tier - 3"}),0))</f>
        <v>tier - 2</v>
      </c>
      <c r="J705" s="7" t="str" cm="1">
        <f t="array" ref="J705">INDEX({"tier - 1","tier - 2","tier - 3"},MATCH(MAX(COUNTIF('OG Hospitalisation Details'!H1638:H3980,{"tier - 1","tier - 2","tier - 3"})),COUNTIF('OG Hospitalisation Details'!H1638:H3980,{"tier - 1","tier - 2","tier - 3"}),0))</f>
        <v>tier - 3</v>
      </c>
      <c r="K705" s="7" t="str">
        <f>IF('OG Hospitalisation Details'!I1638="?","Unknown",'OG Hospitalisation Details'!I1638)</f>
        <v>R1012</v>
      </c>
      <c r="L705" s="14">
        <f t="shared" si="32"/>
        <v>63</v>
      </c>
    </row>
    <row r="706" spans="1:12" x14ac:dyDescent="0.25">
      <c r="A706" s="7" t="s">
        <v>1668</v>
      </c>
      <c r="B706" s="7">
        <f t="shared" si="33"/>
        <v>703</v>
      </c>
      <c r="C706" s="7">
        <f>IF('OG Hospitalisation Details'!B1637="?",ROUND(AVERAGE('OG Hospitalisation Details'!$B$2:$B$2344),0),'OG Hospitalisation Details'!B1637)</f>
        <v>1969</v>
      </c>
      <c r="D706" s="7" t="str">
        <f>IF('OG Hospitalisation Details'!C1637="?","Sep",'OG Hospitalisation Details'!C1637)</f>
        <v>Sep</v>
      </c>
      <c r="E706" s="7">
        <v>26</v>
      </c>
      <c r="F706" s="13">
        <f t="shared" ref="F706:F769" si="34">DATE(C706,MONTH(1&amp;D706),E706)</f>
        <v>25472</v>
      </c>
      <c r="G706" s="7">
        <v>0</v>
      </c>
      <c r="H706" s="16">
        <v>14337.91</v>
      </c>
      <c r="I706" s="7" t="str" cm="1">
        <f t="array" ref="I706">INDEX({"tier - 1","tier - 2","tier - 3"},MATCH(MAX(COUNTIF('OG Hospitalisation Details'!G1637:G3979,{"tier - 1","tier - 2","tier - 3"})),COUNTIF('OG Hospitalisation Details'!G1637:G3979,{"tier - 1","tier - 2","tier - 3"}),0))</f>
        <v>tier - 2</v>
      </c>
      <c r="J706" s="7" t="str" cm="1">
        <f t="array" ref="J706">INDEX({"tier - 1","tier - 2","tier - 3"},MATCH(MAX(COUNTIF('OG Hospitalisation Details'!H1637:H3979,{"tier - 1","tier - 2","tier - 3"})),COUNTIF('OG Hospitalisation Details'!H1637:H3979,{"tier - 1","tier - 2","tier - 3"}),0))</f>
        <v>tier - 3</v>
      </c>
      <c r="K706" s="7" t="str">
        <f>IF('OG Hospitalisation Details'!I1637="?","Unknown",'OG Hospitalisation Details'!I1637)</f>
        <v>R1022</v>
      </c>
      <c r="L706" s="14">
        <f t="shared" ref="L706:L769" si="35">DATEDIF(F706,DATE(2023,6,8),"Y")</f>
        <v>53</v>
      </c>
    </row>
    <row r="707" spans="1:12" x14ac:dyDescent="0.25">
      <c r="A707" s="7" t="s">
        <v>1667</v>
      </c>
      <c r="B707" s="7">
        <f t="shared" si="33"/>
        <v>704</v>
      </c>
      <c r="C707" s="7">
        <f>IF('OG Hospitalisation Details'!B1636="?",ROUND(AVERAGE('OG Hospitalisation Details'!$B$2:$B$2344),0),'OG Hospitalisation Details'!B1636)</f>
        <v>1958</v>
      </c>
      <c r="D707" s="7" t="str">
        <f>IF('OG Hospitalisation Details'!C1636="?","Sep",'OG Hospitalisation Details'!C1636)</f>
        <v>Jul</v>
      </c>
      <c r="E707" s="7">
        <v>10</v>
      </c>
      <c r="F707" s="13">
        <f t="shared" si="34"/>
        <v>21376</v>
      </c>
      <c r="G707" s="7">
        <v>0</v>
      </c>
      <c r="H707" s="16">
        <v>14319.03</v>
      </c>
      <c r="I707" s="7" t="str" cm="1">
        <f t="array" ref="I707">INDEX({"tier - 1","tier - 2","tier - 3"},MATCH(MAX(COUNTIF('OG Hospitalisation Details'!G1636:G3978,{"tier - 1","tier - 2","tier - 3"})),COUNTIF('OG Hospitalisation Details'!G1636:G3978,{"tier - 1","tier - 2","tier - 3"}),0))</f>
        <v>tier - 2</v>
      </c>
      <c r="J707" s="7" t="str" cm="1">
        <f t="array" ref="J707">INDEX({"tier - 1","tier - 2","tier - 3"},MATCH(MAX(COUNTIF('OG Hospitalisation Details'!H1636:H3978,{"tier - 1","tier - 2","tier - 3"})),COUNTIF('OG Hospitalisation Details'!H1636:H3978,{"tier - 1","tier - 2","tier - 3"}),0))</f>
        <v>tier - 3</v>
      </c>
      <c r="K707" s="7" t="str">
        <f>IF('OG Hospitalisation Details'!I1636="?","Unknown",'OG Hospitalisation Details'!I1636)</f>
        <v>R1011</v>
      </c>
      <c r="L707" s="14">
        <f t="shared" si="35"/>
        <v>64</v>
      </c>
    </row>
    <row r="708" spans="1:12" x14ac:dyDescent="0.25">
      <c r="A708" s="7" t="s">
        <v>1666</v>
      </c>
      <c r="B708" s="7">
        <f t="shared" si="33"/>
        <v>705</v>
      </c>
      <c r="C708" s="7">
        <f>IF('OG Hospitalisation Details'!B1635="?",ROUND(AVERAGE('OG Hospitalisation Details'!$B$2:$B$2344),0),'OG Hospitalisation Details'!B1635)</f>
        <v>1958</v>
      </c>
      <c r="D708" s="7" t="str">
        <f>IF('OG Hospitalisation Details'!C1635="?","Sep",'OG Hospitalisation Details'!C1635)</f>
        <v>Oct</v>
      </c>
      <c r="E708" s="7">
        <v>15</v>
      </c>
      <c r="F708" s="13">
        <f t="shared" si="34"/>
        <v>21473</v>
      </c>
      <c r="G708" s="7">
        <v>0</v>
      </c>
      <c r="H708" s="16">
        <v>14313.85</v>
      </c>
      <c r="I708" s="7" t="str" cm="1">
        <f t="array" ref="I708">INDEX({"tier - 1","tier - 2","tier - 3"},MATCH(MAX(COUNTIF('OG Hospitalisation Details'!G1635:G3977,{"tier - 1","tier - 2","tier - 3"})),COUNTIF('OG Hospitalisation Details'!G1635:G3977,{"tier - 1","tier - 2","tier - 3"}),0))</f>
        <v>tier - 2</v>
      </c>
      <c r="J708" s="7" t="str" cm="1">
        <f t="array" ref="J708">INDEX({"tier - 1","tier - 2","tier - 3"},MATCH(MAX(COUNTIF('OG Hospitalisation Details'!H1635:H3977,{"tier - 1","tier - 2","tier - 3"})),COUNTIF('OG Hospitalisation Details'!H1635:H3977,{"tier - 1","tier - 2","tier - 3"}),0))</f>
        <v>tier - 3</v>
      </c>
      <c r="K708" s="7" t="str">
        <f>IF('OG Hospitalisation Details'!I1635="?","Unknown",'OG Hospitalisation Details'!I1635)</f>
        <v>R1013</v>
      </c>
      <c r="L708" s="14">
        <f t="shared" si="35"/>
        <v>64</v>
      </c>
    </row>
    <row r="709" spans="1:12" x14ac:dyDescent="0.25">
      <c r="A709" s="7" t="s">
        <v>1665</v>
      </c>
      <c r="B709" s="7">
        <f t="shared" si="33"/>
        <v>706</v>
      </c>
      <c r="C709" s="7">
        <f>IF('OG Hospitalisation Details'!B1634="?",ROUND(AVERAGE('OG Hospitalisation Details'!$B$2:$B$2344),0),'OG Hospitalisation Details'!B1634)</f>
        <v>1968</v>
      </c>
      <c r="D709" s="7" t="str">
        <f>IF('OG Hospitalisation Details'!C1634="?","Sep",'OG Hospitalisation Details'!C1634)</f>
        <v>Dec</v>
      </c>
      <c r="E709" s="7">
        <v>15</v>
      </c>
      <c r="F709" s="13">
        <f t="shared" si="34"/>
        <v>25187</v>
      </c>
      <c r="G709" s="7">
        <v>0</v>
      </c>
      <c r="H709" s="16">
        <v>14285.9</v>
      </c>
      <c r="I709" s="7" t="str" cm="1">
        <f t="array" ref="I709">INDEX({"tier - 1","tier - 2","tier - 3"},MATCH(MAX(COUNTIF('OG Hospitalisation Details'!G1634:G3976,{"tier - 1","tier - 2","tier - 3"})),COUNTIF('OG Hospitalisation Details'!G1634:G3976,{"tier - 1","tier - 2","tier - 3"}),0))</f>
        <v>tier - 2</v>
      </c>
      <c r="J709" s="7" t="str" cm="1">
        <f t="array" ref="J709">INDEX({"tier - 1","tier - 2","tier - 3"},MATCH(MAX(COUNTIF('OG Hospitalisation Details'!H1634:H3976,{"tier - 1","tier - 2","tier - 3"})),COUNTIF('OG Hospitalisation Details'!H1634:H3976,{"tier - 1","tier - 2","tier - 3"}),0))</f>
        <v>tier - 3</v>
      </c>
      <c r="K709" s="7" t="str">
        <f>IF('OG Hospitalisation Details'!I1634="?","Unknown",'OG Hospitalisation Details'!I1634)</f>
        <v>R1012</v>
      </c>
      <c r="L709" s="14">
        <f t="shared" si="35"/>
        <v>54</v>
      </c>
    </row>
    <row r="710" spans="1:12" x14ac:dyDescent="0.25">
      <c r="A710" s="7" t="s">
        <v>1664</v>
      </c>
      <c r="B710" s="7">
        <f t="shared" si="33"/>
        <v>707</v>
      </c>
      <c r="C710" s="7">
        <f>IF('OG Hospitalisation Details'!B1633="?",ROUND(AVERAGE('OG Hospitalisation Details'!$B$2:$B$2344),0),'OG Hospitalisation Details'!B1633)</f>
        <v>2004</v>
      </c>
      <c r="D710" s="7" t="str">
        <f>IF('OG Hospitalisation Details'!C1633="?","Sep",'OG Hospitalisation Details'!C1633)</f>
        <v>Sep</v>
      </c>
      <c r="E710" s="7">
        <v>6</v>
      </c>
      <c r="F710" s="13">
        <f t="shared" si="34"/>
        <v>38236</v>
      </c>
      <c r="G710" s="7">
        <v>0</v>
      </c>
      <c r="H710" s="16">
        <v>14283.46</v>
      </c>
      <c r="I710" s="7" t="str" cm="1">
        <f t="array" ref="I710">INDEX({"tier - 1","tier - 2","tier - 3"},MATCH(MAX(COUNTIF('OG Hospitalisation Details'!G1633:G3975,{"tier - 1","tier - 2","tier - 3"})),COUNTIF('OG Hospitalisation Details'!G1633:G3975,{"tier - 1","tier - 2","tier - 3"}),0))</f>
        <v>tier - 2</v>
      </c>
      <c r="J710" s="7" t="str" cm="1">
        <f t="array" ref="J710">INDEX({"tier - 1","tier - 2","tier - 3"},MATCH(MAX(COUNTIF('OG Hospitalisation Details'!H1633:H3975,{"tier - 1","tier - 2","tier - 3"})),COUNTIF('OG Hospitalisation Details'!H1633:H3975,{"tier - 1","tier - 2","tier - 3"}),0))</f>
        <v>tier - 3</v>
      </c>
      <c r="K710" s="7" t="str">
        <f>IF('OG Hospitalisation Details'!I1633="?","Unknown",'OG Hospitalisation Details'!I1633)</f>
        <v>R1024</v>
      </c>
      <c r="L710" s="14">
        <f t="shared" si="35"/>
        <v>18</v>
      </c>
    </row>
    <row r="711" spans="1:12" x14ac:dyDescent="0.25">
      <c r="A711" s="7" t="s">
        <v>1663</v>
      </c>
      <c r="B711" s="7">
        <f t="shared" si="33"/>
        <v>708</v>
      </c>
      <c r="C711" s="7">
        <f>IF('OG Hospitalisation Details'!B1632="?",ROUND(AVERAGE('OG Hospitalisation Details'!$B$2:$B$2344),0),'OG Hospitalisation Details'!B1632)</f>
        <v>1972</v>
      </c>
      <c r="D711" s="7" t="str">
        <f>IF('OG Hospitalisation Details'!C1632="?","Sep",'OG Hospitalisation Details'!C1632)</f>
        <v>Jul</v>
      </c>
      <c r="E711" s="7">
        <v>13</v>
      </c>
      <c r="F711" s="13">
        <f t="shared" si="34"/>
        <v>26493</v>
      </c>
      <c r="G711" s="7">
        <v>0</v>
      </c>
      <c r="H711" s="16">
        <v>14258.33</v>
      </c>
      <c r="I711" s="7" t="str" cm="1">
        <f t="array" ref="I711">INDEX({"tier - 1","tier - 2","tier - 3"},MATCH(MAX(COUNTIF('OG Hospitalisation Details'!G1632:G3974,{"tier - 1","tier - 2","tier - 3"})),COUNTIF('OG Hospitalisation Details'!G1632:G3974,{"tier - 1","tier - 2","tier - 3"}),0))</f>
        <v>tier - 2</v>
      </c>
      <c r="J711" s="7" t="str" cm="1">
        <f t="array" ref="J711">INDEX({"tier - 1","tier - 2","tier - 3"},MATCH(MAX(COUNTIF('OG Hospitalisation Details'!H1632:H3974,{"tier - 1","tier - 2","tier - 3"})),COUNTIF('OG Hospitalisation Details'!H1632:H3974,{"tier - 1","tier - 2","tier - 3"}),0))</f>
        <v>tier - 3</v>
      </c>
      <c r="K711" s="7" t="str">
        <f>IF('OG Hospitalisation Details'!I1632="?","Unknown",'OG Hospitalisation Details'!I1632)</f>
        <v>R1026</v>
      </c>
      <c r="L711" s="14">
        <f t="shared" si="35"/>
        <v>50</v>
      </c>
    </row>
    <row r="712" spans="1:12" x14ac:dyDescent="0.25">
      <c r="A712" s="7" t="s">
        <v>1662</v>
      </c>
      <c r="B712" s="7">
        <f t="shared" si="33"/>
        <v>709</v>
      </c>
      <c r="C712" s="7">
        <f>IF('OG Hospitalisation Details'!B1631="?",ROUND(AVERAGE('OG Hospitalisation Details'!$B$2:$B$2344),0),'OG Hospitalisation Details'!B1631)</f>
        <v>1974</v>
      </c>
      <c r="D712" s="7" t="str">
        <f>IF('OG Hospitalisation Details'!C1631="?","Sep",'OG Hospitalisation Details'!C1631)</f>
        <v>Dec</v>
      </c>
      <c r="E712" s="7">
        <v>26</v>
      </c>
      <c r="F712" s="13">
        <f t="shared" si="34"/>
        <v>27389</v>
      </c>
      <c r="G712" s="7">
        <v>0</v>
      </c>
      <c r="H712" s="16">
        <v>14256.79</v>
      </c>
      <c r="I712" s="7" t="str" cm="1">
        <f t="array" ref="I712">INDEX({"tier - 1","tier - 2","tier - 3"},MATCH(MAX(COUNTIF('OG Hospitalisation Details'!G1631:G3973,{"tier - 1","tier - 2","tier - 3"})),COUNTIF('OG Hospitalisation Details'!G1631:G3973,{"tier - 1","tier - 2","tier - 3"}),0))</f>
        <v>tier - 2</v>
      </c>
      <c r="J712" s="7" t="str" cm="1">
        <f t="array" ref="J712">INDEX({"tier - 1","tier - 2","tier - 3"},MATCH(MAX(COUNTIF('OG Hospitalisation Details'!H1631:H3973,{"tier - 1","tier - 2","tier - 3"})),COUNTIF('OG Hospitalisation Details'!H1631:H3973,{"tier - 1","tier - 2","tier - 3"}),0))</f>
        <v>tier - 3</v>
      </c>
      <c r="K712" s="7" t="str">
        <f>IF('OG Hospitalisation Details'!I1631="?","Unknown",'OG Hospitalisation Details'!I1631)</f>
        <v>R1026</v>
      </c>
      <c r="L712" s="14">
        <f t="shared" si="35"/>
        <v>48</v>
      </c>
    </row>
    <row r="713" spans="1:12" x14ac:dyDescent="0.25">
      <c r="A713" s="7" t="s">
        <v>1661</v>
      </c>
      <c r="B713" s="7">
        <f t="shared" si="33"/>
        <v>710</v>
      </c>
      <c r="C713" s="7">
        <f>IF('OG Hospitalisation Details'!B1630="?",ROUND(AVERAGE('OG Hospitalisation Details'!$B$2:$B$2344),0),'OG Hospitalisation Details'!B1630)</f>
        <v>1959</v>
      </c>
      <c r="D713" s="7" t="str">
        <f>IF('OG Hospitalisation Details'!C1630="?","Sep",'OG Hospitalisation Details'!C1630)</f>
        <v>Nov</v>
      </c>
      <c r="E713" s="7">
        <v>8</v>
      </c>
      <c r="F713" s="13">
        <f t="shared" si="34"/>
        <v>21862</v>
      </c>
      <c r="G713" s="7">
        <v>0</v>
      </c>
      <c r="H713" s="16">
        <v>14256.19</v>
      </c>
      <c r="I713" s="7" t="str" cm="1">
        <f t="array" ref="I713">INDEX({"tier - 1","tier - 2","tier - 3"},MATCH(MAX(COUNTIF('OG Hospitalisation Details'!G1630:G3972,{"tier - 1","tier - 2","tier - 3"})),COUNTIF('OG Hospitalisation Details'!G1630:G3972,{"tier - 1","tier - 2","tier - 3"}),0))</f>
        <v>tier - 2</v>
      </c>
      <c r="J713" s="7" t="str" cm="1">
        <f t="array" ref="J713">INDEX({"tier - 1","tier - 2","tier - 3"},MATCH(MAX(COUNTIF('OG Hospitalisation Details'!H1630:H3972,{"tier - 1","tier - 2","tier - 3"})),COUNTIF('OG Hospitalisation Details'!H1630:H3972,{"tier - 1","tier - 2","tier - 3"}),0))</f>
        <v>tier - 3</v>
      </c>
      <c r="K713" s="7" t="str">
        <f>IF('OG Hospitalisation Details'!I1630="?","Unknown",'OG Hospitalisation Details'!I1630)</f>
        <v>R1012</v>
      </c>
      <c r="L713" s="14">
        <f t="shared" si="35"/>
        <v>63</v>
      </c>
    </row>
    <row r="714" spans="1:12" x14ac:dyDescent="0.25">
      <c r="A714" s="7" t="s">
        <v>1660</v>
      </c>
      <c r="B714" s="7">
        <f t="shared" si="33"/>
        <v>711</v>
      </c>
      <c r="C714" s="7">
        <f>IF('OG Hospitalisation Details'!B1629="?",ROUND(AVERAGE('OG Hospitalisation Details'!$B$2:$B$2344),0),'OG Hospitalisation Details'!B1629)</f>
        <v>1959</v>
      </c>
      <c r="D714" s="7" t="str">
        <f>IF('OG Hospitalisation Details'!C1629="?","Sep",'OG Hospitalisation Details'!C1629)</f>
        <v>Oct</v>
      </c>
      <c r="E714" s="7">
        <v>10</v>
      </c>
      <c r="F714" s="13">
        <f t="shared" si="34"/>
        <v>21833</v>
      </c>
      <c r="G714" s="7">
        <v>0</v>
      </c>
      <c r="H714" s="16">
        <v>14254.61</v>
      </c>
      <c r="I714" s="7" t="str" cm="1">
        <f t="array" ref="I714">INDEX({"tier - 1","tier - 2","tier - 3"},MATCH(MAX(COUNTIF('OG Hospitalisation Details'!G1629:G3971,{"tier - 1","tier - 2","tier - 3"})),COUNTIF('OG Hospitalisation Details'!G1629:G3971,{"tier - 1","tier - 2","tier - 3"}),0))</f>
        <v>tier - 2</v>
      </c>
      <c r="J714" s="7" t="str" cm="1">
        <f t="array" ref="J714">INDEX({"tier - 1","tier - 2","tier - 3"},MATCH(MAX(COUNTIF('OG Hospitalisation Details'!H1629:H3971,{"tier - 1","tier - 2","tier - 3"})),COUNTIF('OG Hospitalisation Details'!H1629:H3971,{"tier - 1","tier - 2","tier - 3"}),0))</f>
        <v>tier - 3</v>
      </c>
      <c r="K714" s="7" t="str">
        <f>IF('OG Hospitalisation Details'!I1629="?","Unknown",'OG Hospitalisation Details'!I1629)</f>
        <v>R1012</v>
      </c>
      <c r="L714" s="14">
        <f t="shared" si="35"/>
        <v>63</v>
      </c>
    </row>
    <row r="715" spans="1:12" x14ac:dyDescent="0.25">
      <c r="A715" s="7" t="s">
        <v>1659</v>
      </c>
      <c r="B715" s="7">
        <f t="shared" si="33"/>
        <v>712</v>
      </c>
      <c r="C715" s="7">
        <f>IF('OG Hospitalisation Details'!B1628="?",ROUND(AVERAGE('OG Hospitalisation Details'!$B$2:$B$2344),0),'OG Hospitalisation Details'!B1628)</f>
        <v>1961</v>
      </c>
      <c r="D715" s="7" t="str">
        <f>IF('OG Hospitalisation Details'!C1628="?","Sep",'OG Hospitalisation Details'!C1628)</f>
        <v>Sep</v>
      </c>
      <c r="E715" s="7">
        <v>25</v>
      </c>
      <c r="F715" s="13">
        <f t="shared" si="34"/>
        <v>22549</v>
      </c>
      <c r="G715" s="7">
        <v>2</v>
      </c>
      <c r="H715" s="16">
        <v>14235.07</v>
      </c>
      <c r="I715" s="7" t="str" cm="1">
        <f t="array" ref="I715">INDEX({"tier - 1","tier - 2","tier - 3"},MATCH(MAX(COUNTIF('OG Hospitalisation Details'!G1628:G3970,{"tier - 1","tier - 2","tier - 3"})),COUNTIF('OG Hospitalisation Details'!G1628:G3970,{"tier - 1","tier - 2","tier - 3"}),0))</f>
        <v>tier - 2</v>
      </c>
      <c r="J715" s="7" t="str" cm="1">
        <f t="array" ref="J715">INDEX({"tier - 1","tier - 2","tier - 3"},MATCH(MAX(COUNTIF('OG Hospitalisation Details'!H1628:H3970,{"tier - 1","tier - 2","tier - 3"})),COUNTIF('OG Hospitalisation Details'!H1628:H3970,{"tier - 1","tier - 2","tier - 3"}),0))</f>
        <v>tier - 3</v>
      </c>
      <c r="K715" s="7" t="str">
        <f>IF('OG Hospitalisation Details'!I1628="?","Unknown",'OG Hospitalisation Details'!I1628)</f>
        <v>R1011</v>
      </c>
      <c r="L715" s="14">
        <f t="shared" si="35"/>
        <v>61</v>
      </c>
    </row>
    <row r="716" spans="1:12" x14ac:dyDescent="0.25">
      <c r="A716" s="7" t="s">
        <v>1658</v>
      </c>
      <c r="B716" s="7">
        <f t="shared" si="33"/>
        <v>713</v>
      </c>
      <c r="C716" s="7">
        <f>IF('OG Hospitalisation Details'!B1627="?",ROUND(AVERAGE('OG Hospitalisation Details'!$B$2:$B$2344),0),'OG Hospitalisation Details'!B1627)</f>
        <v>1958</v>
      </c>
      <c r="D716" s="7" t="str">
        <f>IF('OG Hospitalisation Details'!C1627="?","Sep",'OG Hospitalisation Details'!C1627)</f>
        <v>Sep</v>
      </c>
      <c r="E716" s="7">
        <v>21</v>
      </c>
      <c r="F716" s="13">
        <f t="shared" si="34"/>
        <v>21449</v>
      </c>
      <c r="G716" s="7">
        <v>0</v>
      </c>
      <c r="H716" s="16">
        <v>14210.54</v>
      </c>
      <c r="I716" s="7" t="str" cm="1">
        <f t="array" ref="I716">INDEX({"tier - 1","tier - 2","tier - 3"},MATCH(MAX(COUNTIF('OG Hospitalisation Details'!G1627:G3969,{"tier - 1","tier - 2","tier - 3"})),COUNTIF('OG Hospitalisation Details'!G1627:G3969,{"tier - 1","tier - 2","tier - 3"}),0))</f>
        <v>tier - 2</v>
      </c>
      <c r="J716" s="7" t="str" cm="1">
        <f t="array" ref="J716">INDEX({"tier - 1","tier - 2","tier - 3"},MATCH(MAX(COUNTIF('OG Hospitalisation Details'!H1627:H3969,{"tier - 1","tier - 2","tier - 3"})),COUNTIF('OG Hospitalisation Details'!H1627:H3969,{"tier - 1","tier - 2","tier - 3"}),0))</f>
        <v>tier - 3</v>
      </c>
      <c r="K716" s="7" t="str">
        <f>IF('OG Hospitalisation Details'!I1627="?","Unknown",'OG Hospitalisation Details'!I1627)</f>
        <v>R1012</v>
      </c>
      <c r="L716" s="14">
        <f t="shared" si="35"/>
        <v>64</v>
      </c>
    </row>
    <row r="717" spans="1:12" x14ac:dyDescent="0.25">
      <c r="A717" s="7" t="s">
        <v>1657</v>
      </c>
      <c r="B717" s="7">
        <f t="shared" si="33"/>
        <v>714</v>
      </c>
      <c r="C717" s="7">
        <f>IF('OG Hospitalisation Details'!B1626="?",ROUND(AVERAGE('OG Hospitalisation Details'!$B$2:$B$2344),0),'OG Hospitalisation Details'!B1626)</f>
        <v>1983</v>
      </c>
      <c r="D717" s="7" t="str">
        <f>IF('OG Hospitalisation Details'!C1626="?","Sep",'OG Hospitalisation Details'!C1626)</f>
        <v>Nov</v>
      </c>
      <c r="E717" s="7">
        <v>17</v>
      </c>
      <c r="F717" s="13">
        <f t="shared" si="34"/>
        <v>30637</v>
      </c>
      <c r="G717" s="7">
        <v>3</v>
      </c>
      <c r="H717" s="16">
        <v>14209.4</v>
      </c>
      <c r="I717" s="7" t="str" cm="1">
        <f t="array" ref="I717">INDEX({"tier - 1","tier - 2","tier - 3"},MATCH(MAX(COUNTIF('OG Hospitalisation Details'!G1626:G3968,{"tier - 1","tier - 2","tier - 3"})),COUNTIF('OG Hospitalisation Details'!G1626:G3968,{"tier - 1","tier - 2","tier - 3"}),0))</f>
        <v>tier - 2</v>
      </c>
      <c r="J717" s="7" t="str" cm="1">
        <f t="array" ref="J717">INDEX({"tier - 1","tier - 2","tier - 3"},MATCH(MAX(COUNTIF('OG Hospitalisation Details'!H1626:H3968,{"tier - 1","tier - 2","tier - 3"})),COUNTIF('OG Hospitalisation Details'!H1626:H3968,{"tier - 1","tier - 2","tier - 3"}),0))</f>
        <v>tier - 3</v>
      </c>
      <c r="K717" s="7" t="str">
        <f>IF('OG Hospitalisation Details'!I1626="?","Unknown",'OG Hospitalisation Details'!I1626)</f>
        <v>R1026</v>
      </c>
      <c r="L717" s="14">
        <f t="shared" si="35"/>
        <v>39</v>
      </c>
    </row>
    <row r="718" spans="1:12" x14ac:dyDescent="0.25">
      <c r="A718" s="7" t="s">
        <v>1656</v>
      </c>
      <c r="B718" s="7">
        <f t="shared" si="33"/>
        <v>715</v>
      </c>
      <c r="C718" s="7">
        <f>IF('OG Hospitalisation Details'!B1625="?",ROUND(AVERAGE('OG Hospitalisation Details'!$B$2:$B$2344),0),'OG Hospitalisation Details'!B1625)</f>
        <v>1968</v>
      </c>
      <c r="D718" s="7" t="str">
        <f>IF('OG Hospitalisation Details'!C1625="?","Sep",'OG Hospitalisation Details'!C1625)</f>
        <v>Dec</v>
      </c>
      <c r="E718" s="7">
        <v>25</v>
      </c>
      <c r="F718" s="13">
        <f t="shared" si="34"/>
        <v>25197</v>
      </c>
      <c r="G718" s="7">
        <v>0</v>
      </c>
      <c r="H718" s="16">
        <v>14193.55</v>
      </c>
      <c r="I718" s="7" t="str" cm="1">
        <f t="array" ref="I718">INDEX({"tier - 1","tier - 2","tier - 3"},MATCH(MAX(COUNTIF('OG Hospitalisation Details'!G1625:G3967,{"tier - 1","tier - 2","tier - 3"})),COUNTIF('OG Hospitalisation Details'!G1625:G3967,{"tier - 1","tier - 2","tier - 3"}),0))</f>
        <v>tier - 2</v>
      </c>
      <c r="J718" s="7" t="str" cm="1">
        <f t="array" ref="J718">INDEX({"tier - 1","tier - 2","tier - 3"},MATCH(MAX(COUNTIF('OG Hospitalisation Details'!H1625:H3967,{"tier - 1","tier - 2","tier - 3"})),COUNTIF('OG Hospitalisation Details'!H1625:H3967,{"tier - 1","tier - 2","tier - 3"}),0))</f>
        <v>tier - 3</v>
      </c>
      <c r="K718" s="7" t="str">
        <f>IF('OG Hospitalisation Details'!I1625="?","Unknown",'OG Hospitalisation Details'!I1625)</f>
        <v>R1026</v>
      </c>
      <c r="L718" s="14">
        <f t="shared" si="35"/>
        <v>54</v>
      </c>
    </row>
    <row r="719" spans="1:12" x14ac:dyDescent="0.25">
      <c r="A719" s="7" t="s">
        <v>1655</v>
      </c>
      <c r="B719" s="7">
        <f t="shared" si="33"/>
        <v>716</v>
      </c>
      <c r="C719" s="7">
        <f>IF('OG Hospitalisation Details'!B1624="?",ROUND(AVERAGE('OG Hospitalisation Details'!$B$2:$B$2344),0),'OG Hospitalisation Details'!B1624)</f>
        <v>1984</v>
      </c>
      <c r="D719" s="7" t="str">
        <f>IF('OG Hospitalisation Details'!C1624="?","Sep",'OG Hospitalisation Details'!C1624)</f>
        <v>Jul</v>
      </c>
      <c r="E719" s="7">
        <v>7</v>
      </c>
      <c r="F719" s="13">
        <f t="shared" si="34"/>
        <v>30870</v>
      </c>
      <c r="G719" s="7">
        <v>3</v>
      </c>
      <c r="H719" s="16">
        <v>14152.46</v>
      </c>
      <c r="I719" s="7" t="str" cm="1">
        <f t="array" ref="I719">INDEX({"tier - 1","tier - 2","tier - 3"},MATCH(MAX(COUNTIF('OG Hospitalisation Details'!G1624:G3966,{"tier - 1","tier - 2","tier - 3"})),COUNTIF('OG Hospitalisation Details'!G1624:G3966,{"tier - 1","tier - 2","tier - 3"}),0))</f>
        <v>tier - 2</v>
      </c>
      <c r="J719" s="7" t="str" cm="1">
        <f t="array" ref="J719">INDEX({"tier - 1","tier - 2","tier - 3"},MATCH(MAX(COUNTIF('OG Hospitalisation Details'!H1624:H3966,{"tier - 1","tier - 2","tier - 3"})),COUNTIF('OG Hospitalisation Details'!H1624:H3966,{"tier - 1","tier - 2","tier - 3"}),0))</f>
        <v>tier - 3</v>
      </c>
      <c r="K719" s="7" t="str">
        <f>IF('OG Hospitalisation Details'!I1624="?","Unknown",'OG Hospitalisation Details'!I1624)</f>
        <v>R1012</v>
      </c>
      <c r="L719" s="14">
        <f t="shared" si="35"/>
        <v>38</v>
      </c>
    </row>
    <row r="720" spans="1:12" x14ac:dyDescent="0.25">
      <c r="A720" s="7" t="s">
        <v>1654</v>
      </c>
      <c r="B720" s="7">
        <f t="shared" si="33"/>
        <v>717</v>
      </c>
      <c r="C720" s="7">
        <f>IF('OG Hospitalisation Details'!B1623="?",ROUND(AVERAGE('OG Hospitalisation Details'!$B$2:$B$2344),0),'OG Hospitalisation Details'!B1623)</f>
        <v>2004</v>
      </c>
      <c r="D720" s="7" t="str">
        <f>IF('OG Hospitalisation Details'!C1623="?","Sep",'OG Hospitalisation Details'!C1623)</f>
        <v>Jul</v>
      </c>
      <c r="E720" s="7">
        <v>6</v>
      </c>
      <c r="F720" s="13">
        <f t="shared" si="34"/>
        <v>38174</v>
      </c>
      <c r="G720" s="7">
        <v>0</v>
      </c>
      <c r="H720" s="16">
        <v>14133.04</v>
      </c>
      <c r="I720" s="7" t="str" cm="1">
        <f t="array" ref="I720">INDEX({"tier - 1","tier - 2","tier - 3"},MATCH(MAX(COUNTIF('OG Hospitalisation Details'!G1623:G3965,{"tier - 1","tier - 2","tier - 3"})),COUNTIF('OG Hospitalisation Details'!G1623:G3965,{"tier - 1","tier - 2","tier - 3"}),0))</f>
        <v>tier - 2</v>
      </c>
      <c r="J720" s="7" t="str" cm="1">
        <f t="array" ref="J720">INDEX({"tier - 1","tier - 2","tier - 3"},MATCH(MAX(COUNTIF('OG Hospitalisation Details'!H1623:H3965,{"tier - 1","tier - 2","tier - 3"})),COUNTIF('OG Hospitalisation Details'!H1623:H3965,{"tier - 1","tier - 2","tier - 3"}),0))</f>
        <v>tier - 3</v>
      </c>
      <c r="K720" s="7" t="str">
        <f>IF('OG Hospitalisation Details'!I1623="?","Unknown",'OG Hospitalisation Details'!I1623)</f>
        <v>R1013</v>
      </c>
      <c r="L720" s="14">
        <f t="shared" si="35"/>
        <v>18</v>
      </c>
    </row>
    <row r="721" spans="1:12" x14ac:dyDescent="0.25">
      <c r="A721" s="7" t="s">
        <v>1653</v>
      </c>
      <c r="B721" s="7">
        <f t="shared" si="33"/>
        <v>718</v>
      </c>
      <c r="C721" s="7">
        <f>IF('OG Hospitalisation Details'!B1622="?",ROUND(AVERAGE('OG Hospitalisation Details'!$B$2:$B$2344),0),'OG Hospitalisation Details'!B1622)</f>
        <v>1961</v>
      </c>
      <c r="D721" s="7" t="str">
        <f>IF('OG Hospitalisation Details'!C1622="?","Sep",'OG Hospitalisation Details'!C1622)</f>
        <v>Jun</v>
      </c>
      <c r="E721" s="7">
        <v>14</v>
      </c>
      <c r="F721" s="13">
        <f t="shared" si="34"/>
        <v>22446</v>
      </c>
      <c r="G721" s="7">
        <v>2</v>
      </c>
      <c r="H721" s="16">
        <v>14119.62</v>
      </c>
      <c r="I721" s="7" t="str" cm="1">
        <f t="array" ref="I721">INDEX({"tier - 1","tier - 2","tier - 3"},MATCH(MAX(COUNTIF('OG Hospitalisation Details'!G1622:G3964,{"tier - 1","tier - 2","tier - 3"})),COUNTIF('OG Hospitalisation Details'!G1622:G3964,{"tier - 1","tier - 2","tier - 3"}),0))</f>
        <v>tier - 2</v>
      </c>
      <c r="J721" s="7" t="str" cm="1">
        <f t="array" ref="J721">INDEX({"tier - 1","tier - 2","tier - 3"},MATCH(MAX(COUNTIF('OG Hospitalisation Details'!H1622:H3964,{"tier - 1","tier - 2","tier - 3"})),COUNTIF('OG Hospitalisation Details'!H1622:H3964,{"tier - 1","tier - 2","tier - 3"}),0))</f>
        <v>tier - 3</v>
      </c>
      <c r="K721" s="7" t="str">
        <f>IF('OG Hospitalisation Details'!I1622="?","Unknown",'OG Hospitalisation Details'!I1622)</f>
        <v>R1012</v>
      </c>
      <c r="L721" s="14">
        <f t="shared" si="35"/>
        <v>61</v>
      </c>
    </row>
    <row r="722" spans="1:12" x14ac:dyDescent="0.25">
      <c r="A722" s="7" t="s">
        <v>1652</v>
      </c>
      <c r="B722" s="7">
        <f t="shared" si="33"/>
        <v>719</v>
      </c>
      <c r="C722" s="7">
        <f>IF('OG Hospitalisation Details'!B1621="?",ROUND(AVERAGE('OG Hospitalisation Details'!$B$2:$B$2344),0),'OG Hospitalisation Details'!B1621)</f>
        <v>1976</v>
      </c>
      <c r="D722" s="7" t="str">
        <f>IF('OG Hospitalisation Details'!C1621="?","Sep",'OG Hospitalisation Details'!C1621)</f>
        <v>Sep</v>
      </c>
      <c r="E722" s="7">
        <v>26</v>
      </c>
      <c r="F722" s="13">
        <f t="shared" si="34"/>
        <v>28029</v>
      </c>
      <c r="G722" s="7">
        <v>2</v>
      </c>
      <c r="H722" s="16">
        <v>14098.07</v>
      </c>
      <c r="I722" s="7" t="str" cm="1">
        <f t="array" ref="I722">INDEX({"tier - 1","tier - 2","tier - 3"},MATCH(MAX(COUNTIF('OG Hospitalisation Details'!G1621:G3963,{"tier - 1","tier - 2","tier - 3"})),COUNTIF('OG Hospitalisation Details'!G1621:G3963,{"tier - 1","tier - 2","tier - 3"}),0))</f>
        <v>tier - 2</v>
      </c>
      <c r="J722" s="7" t="str" cm="1">
        <f t="array" ref="J722">INDEX({"tier - 1","tier - 2","tier - 3"},MATCH(MAX(COUNTIF('OG Hospitalisation Details'!H1621:H3963,{"tier - 1","tier - 2","tier - 3"})),COUNTIF('OG Hospitalisation Details'!H1621:H3963,{"tier - 1","tier - 2","tier - 3"}),0))</f>
        <v>tier - 3</v>
      </c>
      <c r="K722" s="7" t="str">
        <f>IF('OG Hospitalisation Details'!I1621="?","Unknown",'OG Hospitalisation Details'!I1621)</f>
        <v>R1023</v>
      </c>
      <c r="L722" s="14">
        <f t="shared" si="35"/>
        <v>46</v>
      </c>
    </row>
    <row r="723" spans="1:12" x14ac:dyDescent="0.25">
      <c r="A723" s="7" t="s">
        <v>1651</v>
      </c>
      <c r="B723" s="7">
        <f t="shared" si="33"/>
        <v>720</v>
      </c>
      <c r="C723" s="7">
        <f>IF('OG Hospitalisation Details'!B1620="?",ROUND(AVERAGE('OG Hospitalisation Details'!$B$2:$B$2344),0),'OG Hospitalisation Details'!B1620)</f>
        <v>1991</v>
      </c>
      <c r="D723" s="7" t="str">
        <f>IF('OG Hospitalisation Details'!C1620="?","Sep",'OG Hospitalisation Details'!C1620)</f>
        <v>Sep</v>
      </c>
      <c r="E723" s="7">
        <v>12</v>
      </c>
      <c r="F723" s="13">
        <f t="shared" si="34"/>
        <v>33493</v>
      </c>
      <c r="G723" s="7">
        <v>3</v>
      </c>
      <c r="H723" s="16">
        <v>14081.93</v>
      </c>
      <c r="I723" s="7" t="str" cm="1">
        <f t="array" ref="I723">INDEX({"tier - 1","tier - 2","tier - 3"},MATCH(MAX(COUNTIF('OG Hospitalisation Details'!G1620:G3962,{"tier - 1","tier - 2","tier - 3"})),COUNTIF('OG Hospitalisation Details'!G1620:G3962,{"tier - 1","tier - 2","tier - 3"}),0))</f>
        <v>tier - 2</v>
      </c>
      <c r="J723" s="7" t="str" cm="1">
        <f t="array" ref="J723">INDEX({"tier - 1","tier - 2","tier - 3"},MATCH(MAX(COUNTIF('OG Hospitalisation Details'!H1620:H3962,{"tier - 1","tier - 2","tier - 3"})),COUNTIF('OG Hospitalisation Details'!H1620:H3962,{"tier - 1","tier - 2","tier - 3"}),0))</f>
        <v>tier - 3</v>
      </c>
      <c r="K723" s="7" t="str">
        <f>IF('OG Hospitalisation Details'!I1620="?","Unknown",'OG Hospitalisation Details'!I1620)</f>
        <v>R1012</v>
      </c>
      <c r="L723" s="14">
        <f t="shared" si="35"/>
        <v>31</v>
      </c>
    </row>
    <row r="724" spans="1:12" x14ac:dyDescent="0.25">
      <c r="A724" s="7" t="s">
        <v>1650</v>
      </c>
      <c r="B724" s="7">
        <f t="shared" si="33"/>
        <v>721</v>
      </c>
      <c r="C724" s="7">
        <f>IF('OG Hospitalisation Details'!B1619="?",ROUND(AVERAGE('OG Hospitalisation Details'!$B$2:$B$2344),0),'OG Hospitalisation Details'!B1619)</f>
        <v>1960</v>
      </c>
      <c r="D724" s="7" t="str">
        <f>IF('OG Hospitalisation Details'!C1619="?","Sep",'OG Hospitalisation Details'!C1619)</f>
        <v>Nov</v>
      </c>
      <c r="E724" s="7">
        <v>8</v>
      </c>
      <c r="F724" s="13">
        <f t="shared" si="34"/>
        <v>22228</v>
      </c>
      <c r="G724" s="7">
        <v>0</v>
      </c>
      <c r="H724" s="16">
        <v>14043.48</v>
      </c>
      <c r="I724" s="7" t="str" cm="1">
        <f t="array" ref="I724">INDEX({"tier - 1","tier - 2","tier - 3"},MATCH(MAX(COUNTIF('OG Hospitalisation Details'!G1619:G3961,{"tier - 1","tier - 2","tier - 3"})),COUNTIF('OG Hospitalisation Details'!G1619:G3961,{"tier - 1","tier - 2","tier - 3"}),0))</f>
        <v>tier - 2</v>
      </c>
      <c r="J724" s="7" t="str" cm="1">
        <f t="array" ref="J724">INDEX({"tier - 1","tier - 2","tier - 3"},MATCH(MAX(COUNTIF('OG Hospitalisation Details'!H1619:H3961,{"tier - 1","tier - 2","tier - 3"})),COUNTIF('OG Hospitalisation Details'!H1619:H3961,{"tier - 1","tier - 2","tier - 3"}),0))</f>
        <v>tier - 3</v>
      </c>
      <c r="K724" s="7" t="str">
        <f>IF('OG Hospitalisation Details'!I1619="?","Unknown",'OG Hospitalisation Details'!I1619)</f>
        <v>R1024</v>
      </c>
      <c r="L724" s="14">
        <f t="shared" si="35"/>
        <v>62</v>
      </c>
    </row>
    <row r="725" spans="1:12" x14ac:dyDescent="0.25">
      <c r="A725" s="7" t="s">
        <v>1649</v>
      </c>
      <c r="B725" s="7">
        <f t="shared" si="33"/>
        <v>722</v>
      </c>
      <c r="C725" s="7">
        <f>IF('OG Hospitalisation Details'!B1618="?",ROUND(AVERAGE('OG Hospitalisation Details'!$B$2:$B$2344),0),'OG Hospitalisation Details'!B1618)</f>
        <v>1963</v>
      </c>
      <c r="D725" s="7" t="str">
        <f>IF('OG Hospitalisation Details'!C1618="?","Sep",'OG Hospitalisation Details'!C1618)</f>
        <v>Jul</v>
      </c>
      <c r="E725" s="7">
        <v>8</v>
      </c>
      <c r="F725" s="13">
        <f t="shared" si="34"/>
        <v>23200</v>
      </c>
      <c r="G725" s="7">
        <v>3</v>
      </c>
      <c r="H725" s="16">
        <v>14007.22</v>
      </c>
      <c r="I725" s="7" t="str" cm="1">
        <f t="array" ref="I725">INDEX({"tier - 1","tier - 2","tier - 3"},MATCH(MAX(COUNTIF('OG Hospitalisation Details'!G1618:G3960,{"tier - 1","tier - 2","tier - 3"})),COUNTIF('OG Hospitalisation Details'!G1618:G3960,{"tier - 1","tier - 2","tier - 3"}),0))</f>
        <v>tier - 2</v>
      </c>
      <c r="J725" s="7" t="str" cm="1">
        <f t="array" ref="J725">INDEX({"tier - 1","tier - 2","tier - 3"},MATCH(MAX(COUNTIF('OG Hospitalisation Details'!H1618:H3960,{"tier - 1","tier - 2","tier - 3"})),COUNTIF('OG Hospitalisation Details'!H1618:H3960,{"tier - 1","tier - 2","tier - 3"}),0))</f>
        <v>tier - 3</v>
      </c>
      <c r="K725" s="7" t="str">
        <f>IF('OG Hospitalisation Details'!I1618="?","Unknown",'OG Hospitalisation Details'!I1618)</f>
        <v>R1011</v>
      </c>
      <c r="L725" s="14">
        <f t="shared" si="35"/>
        <v>59</v>
      </c>
    </row>
    <row r="726" spans="1:12" x14ac:dyDescent="0.25">
      <c r="A726" s="7" t="s">
        <v>1648</v>
      </c>
      <c r="B726" s="7">
        <f t="shared" si="33"/>
        <v>723</v>
      </c>
      <c r="C726" s="7">
        <f>IF('OG Hospitalisation Details'!B1617="?",ROUND(AVERAGE('OG Hospitalisation Details'!$B$2:$B$2344),0),'OG Hospitalisation Details'!B1617)</f>
        <v>1963</v>
      </c>
      <c r="D726" s="7" t="str">
        <f>IF('OG Hospitalisation Details'!C1617="?","Sep",'OG Hospitalisation Details'!C1617)</f>
        <v>Jul</v>
      </c>
      <c r="E726" s="7">
        <v>6</v>
      </c>
      <c r="F726" s="13">
        <f t="shared" si="34"/>
        <v>23198</v>
      </c>
      <c r="G726" s="7">
        <v>3</v>
      </c>
      <c r="H726" s="16">
        <v>14001.29</v>
      </c>
      <c r="I726" s="7" t="str" cm="1">
        <f t="array" ref="I726">INDEX({"tier - 1","tier - 2","tier - 3"},MATCH(MAX(COUNTIF('OG Hospitalisation Details'!G1617:G3959,{"tier - 1","tier - 2","tier - 3"})),COUNTIF('OG Hospitalisation Details'!G1617:G3959,{"tier - 1","tier - 2","tier - 3"}),0))</f>
        <v>tier - 2</v>
      </c>
      <c r="J726" s="7" t="str" cm="1">
        <f t="array" ref="J726">INDEX({"tier - 1","tier - 2","tier - 3"},MATCH(MAX(COUNTIF('OG Hospitalisation Details'!H1617:H3959,{"tier - 1","tier - 2","tier - 3"})),COUNTIF('OG Hospitalisation Details'!H1617:H3959,{"tier - 1","tier - 2","tier - 3"}),0))</f>
        <v>tier - 3</v>
      </c>
      <c r="K726" s="7" t="str">
        <f>IF('OG Hospitalisation Details'!I1617="?","Unknown",'OG Hospitalisation Details'!I1617)</f>
        <v>R1013</v>
      </c>
      <c r="L726" s="14">
        <f t="shared" si="35"/>
        <v>59</v>
      </c>
    </row>
    <row r="727" spans="1:12" x14ac:dyDescent="0.25">
      <c r="A727" s="7" t="s">
        <v>1647</v>
      </c>
      <c r="B727" s="7">
        <f t="shared" si="33"/>
        <v>724</v>
      </c>
      <c r="C727" s="7">
        <f>IF('OG Hospitalisation Details'!B1616="?",ROUND(AVERAGE('OG Hospitalisation Details'!$B$2:$B$2344),0),'OG Hospitalisation Details'!B1616)</f>
        <v>1963</v>
      </c>
      <c r="D727" s="7" t="str">
        <f>IF('OG Hospitalisation Details'!C1616="?","Sep",'OG Hospitalisation Details'!C1616)</f>
        <v>Dec</v>
      </c>
      <c r="E727" s="7">
        <v>23</v>
      </c>
      <c r="F727" s="13">
        <f t="shared" si="34"/>
        <v>23368</v>
      </c>
      <c r="G727" s="7">
        <v>3</v>
      </c>
      <c r="H727" s="16">
        <v>14001.13</v>
      </c>
      <c r="I727" s="7" t="str" cm="1">
        <f t="array" ref="I727">INDEX({"tier - 1","tier - 2","tier - 3"},MATCH(MAX(COUNTIF('OG Hospitalisation Details'!G1616:G3958,{"tier - 1","tier - 2","tier - 3"})),COUNTIF('OG Hospitalisation Details'!G1616:G3958,{"tier - 1","tier - 2","tier - 3"}),0))</f>
        <v>tier - 2</v>
      </c>
      <c r="J727" s="7" t="str" cm="1">
        <f t="array" ref="J727">INDEX({"tier - 1","tier - 2","tier - 3"},MATCH(MAX(COUNTIF('OG Hospitalisation Details'!H1616:H3958,{"tier - 1","tier - 2","tier - 3"})),COUNTIF('OG Hospitalisation Details'!H1616:H3958,{"tier - 1","tier - 2","tier - 3"}),0))</f>
        <v>tier - 3</v>
      </c>
      <c r="K727" s="7" t="str">
        <f>IF('OG Hospitalisation Details'!I1616="?","Unknown",'OG Hospitalisation Details'!I1616)</f>
        <v>R1013</v>
      </c>
      <c r="L727" s="14">
        <f t="shared" si="35"/>
        <v>59</v>
      </c>
    </row>
    <row r="728" spans="1:12" x14ac:dyDescent="0.25">
      <c r="A728" s="7" t="s">
        <v>1646</v>
      </c>
      <c r="B728" s="7">
        <f t="shared" si="33"/>
        <v>725</v>
      </c>
      <c r="C728" s="7">
        <f>IF('OG Hospitalisation Details'!B1615="?",ROUND(AVERAGE('OG Hospitalisation Details'!$B$2:$B$2344),0),'OG Hospitalisation Details'!B1615)</f>
        <v>1959</v>
      </c>
      <c r="D728" s="7" t="str">
        <f>IF('OG Hospitalisation Details'!C1615="?","Sep",'OG Hospitalisation Details'!C1615)</f>
        <v>Sep</v>
      </c>
      <c r="E728" s="7">
        <v>6</v>
      </c>
      <c r="F728" s="13">
        <f t="shared" si="34"/>
        <v>21799</v>
      </c>
      <c r="G728" s="7">
        <v>0</v>
      </c>
      <c r="H728" s="16">
        <v>13981.85</v>
      </c>
      <c r="I728" s="7" t="str" cm="1">
        <f t="array" ref="I728">INDEX({"tier - 1","tier - 2","tier - 3"},MATCH(MAX(COUNTIF('OG Hospitalisation Details'!G1615:G3957,{"tier - 1","tier - 2","tier - 3"})),COUNTIF('OG Hospitalisation Details'!G1615:G3957,{"tier - 1","tier - 2","tier - 3"}),0))</f>
        <v>tier - 2</v>
      </c>
      <c r="J728" s="7" t="str" cm="1">
        <f t="array" ref="J728">INDEX({"tier - 1","tier - 2","tier - 3"},MATCH(MAX(COUNTIF('OG Hospitalisation Details'!H1615:H3957,{"tier - 1","tier - 2","tier - 3"})),COUNTIF('OG Hospitalisation Details'!H1615:H3957,{"tier - 1","tier - 2","tier - 3"}),0))</f>
        <v>tier - 3</v>
      </c>
      <c r="K728" s="7" t="str">
        <f>IF('OG Hospitalisation Details'!I1615="?","Unknown",'OG Hospitalisation Details'!I1615)</f>
        <v>R1016</v>
      </c>
      <c r="L728" s="14">
        <f t="shared" si="35"/>
        <v>63</v>
      </c>
    </row>
    <row r="729" spans="1:12" x14ac:dyDescent="0.25">
      <c r="A729" s="7" t="s">
        <v>1645</v>
      </c>
      <c r="B729" s="7">
        <f t="shared" si="33"/>
        <v>726</v>
      </c>
      <c r="C729" s="7">
        <f>IF('OG Hospitalisation Details'!B1614="?",ROUND(AVERAGE('OG Hospitalisation Details'!$B$2:$B$2344),0),'OG Hospitalisation Details'!B1614)</f>
        <v>1990</v>
      </c>
      <c r="D729" s="7" t="str">
        <f>IF('OG Hospitalisation Details'!C1614="?","Sep",'OG Hospitalisation Details'!C1614)</f>
        <v>Jul</v>
      </c>
      <c r="E729" s="7">
        <v>13</v>
      </c>
      <c r="F729" s="13">
        <f t="shared" si="34"/>
        <v>33067</v>
      </c>
      <c r="G729" s="7">
        <v>3</v>
      </c>
      <c r="H729" s="16">
        <v>13979.45</v>
      </c>
      <c r="I729" s="7" t="str" cm="1">
        <f t="array" ref="I729">INDEX({"tier - 1","tier - 2","tier - 3"},MATCH(MAX(COUNTIF('OG Hospitalisation Details'!G1614:G3956,{"tier - 1","tier - 2","tier - 3"})),COUNTIF('OG Hospitalisation Details'!G1614:G3956,{"tier - 1","tier - 2","tier - 3"}),0))</f>
        <v>tier - 2</v>
      </c>
      <c r="J729" s="7" t="str" cm="1">
        <f t="array" ref="J729">INDEX({"tier - 1","tier - 2","tier - 3"},MATCH(MAX(COUNTIF('OG Hospitalisation Details'!H1614:H3956,{"tier - 1","tier - 2","tier - 3"})),COUNTIF('OG Hospitalisation Details'!H1614:H3956,{"tier - 1","tier - 2","tier - 3"}),0))</f>
        <v>tier - 3</v>
      </c>
      <c r="K729" s="7" t="str">
        <f>IF('OG Hospitalisation Details'!I1614="?","Unknown",'OG Hospitalisation Details'!I1614)</f>
        <v>R1023</v>
      </c>
      <c r="L729" s="14">
        <f t="shared" si="35"/>
        <v>32</v>
      </c>
    </row>
    <row r="730" spans="1:12" x14ac:dyDescent="0.25">
      <c r="A730" s="7" t="s">
        <v>1644</v>
      </c>
      <c r="B730" s="7">
        <f t="shared" si="33"/>
        <v>727</v>
      </c>
      <c r="C730" s="7">
        <f>IF('OG Hospitalisation Details'!B1613="?",ROUND(AVERAGE('OG Hospitalisation Details'!$B$2:$B$2344),0),'OG Hospitalisation Details'!B1613)</f>
        <v>1959</v>
      </c>
      <c r="D730" s="7" t="str">
        <f>IF('OG Hospitalisation Details'!C1613="?","Sep",'OG Hospitalisation Details'!C1613)</f>
        <v>Aug</v>
      </c>
      <c r="E730" s="7">
        <v>29</v>
      </c>
      <c r="F730" s="13">
        <f t="shared" si="34"/>
        <v>21791</v>
      </c>
      <c r="G730" s="7">
        <v>0</v>
      </c>
      <c r="H730" s="16">
        <v>13974.46</v>
      </c>
      <c r="I730" s="7" t="str" cm="1">
        <f t="array" ref="I730">INDEX({"tier - 1","tier - 2","tier - 3"},MATCH(MAX(COUNTIF('OG Hospitalisation Details'!G1613:G3955,{"tier - 1","tier - 2","tier - 3"})),COUNTIF('OG Hospitalisation Details'!G1613:G3955,{"tier - 1","tier - 2","tier - 3"}),0))</f>
        <v>tier - 2</v>
      </c>
      <c r="J730" s="7" t="str" cm="1">
        <f t="array" ref="J730">INDEX({"tier - 1","tier - 2","tier - 3"},MATCH(MAX(COUNTIF('OG Hospitalisation Details'!H1613:H3955,{"tier - 1","tier - 2","tier - 3"})),COUNTIF('OG Hospitalisation Details'!H1613:H3955,{"tier - 1","tier - 2","tier - 3"}),0))</f>
        <v>tier - 3</v>
      </c>
      <c r="K730" s="7" t="str">
        <f>IF('OG Hospitalisation Details'!I1613="?","Unknown",'OG Hospitalisation Details'!I1613)</f>
        <v>R1019</v>
      </c>
      <c r="L730" s="14">
        <f t="shared" si="35"/>
        <v>63</v>
      </c>
    </row>
    <row r="731" spans="1:12" x14ac:dyDescent="0.25">
      <c r="A731" s="7" t="s">
        <v>1643</v>
      </c>
      <c r="B731" s="7">
        <f t="shared" si="33"/>
        <v>728</v>
      </c>
      <c r="C731" s="7">
        <f>IF('OG Hospitalisation Details'!B1612="?",ROUND(AVERAGE('OG Hospitalisation Details'!$B$2:$B$2344),0),'OG Hospitalisation Details'!B1612)</f>
        <v>1960</v>
      </c>
      <c r="D731" s="7" t="str">
        <f>IF('OG Hospitalisation Details'!C1612="?","Sep",'OG Hospitalisation Details'!C1612)</f>
        <v>Jun</v>
      </c>
      <c r="E731" s="7">
        <v>18</v>
      </c>
      <c r="F731" s="13">
        <f t="shared" si="34"/>
        <v>22085</v>
      </c>
      <c r="G731" s="7">
        <v>1</v>
      </c>
      <c r="H731" s="16">
        <v>13937.67</v>
      </c>
      <c r="I731" s="7" t="str" cm="1">
        <f t="array" ref="I731">INDEX({"tier - 1","tier - 2","tier - 3"},MATCH(MAX(COUNTIF('OG Hospitalisation Details'!G1612:G3954,{"tier - 1","tier - 2","tier - 3"})),COUNTIF('OG Hospitalisation Details'!G1612:G3954,{"tier - 1","tier - 2","tier - 3"}),0))</f>
        <v>tier - 2</v>
      </c>
      <c r="J731" s="7" t="str" cm="1">
        <f t="array" ref="J731">INDEX({"tier - 1","tier - 2","tier - 3"},MATCH(MAX(COUNTIF('OG Hospitalisation Details'!H1612:H3954,{"tier - 1","tier - 2","tier - 3"})),COUNTIF('OG Hospitalisation Details'!H1612:H3954,{"tier - 1","tier - 2","tier - 3"}),0))</f>
        <v>tier - 3</v>
      </c>
      <c r="K731" s="7" t="str">
        <f>IF('OG Hospitalisation Details'!I1612="?","Unknown",'OG Hospitalisation Details'!I1612)</f>
        <v>R1012</v>
      </c>
      <c r="L731" s="14">
        <f t="shared" si="35"/>
        <v>62</v>
      </c>
    </row>
    <row r="732" spans="1:12" x14ac:dyDescent="0.25">
      <c r="A732" s="7" t="s">
        <v>1642</v>
      </c>
      <c r="B732" s="7">
        <f t="shared" si="33"/>
        <v>729</v>
      </c>
      <c r="C732" s="7">
        <f>IF('OG Hospitalisation Details'!B1611="?",ROUND(AVERAGE('OG Hospitalisation Details'!$B$2:$B$2344),0),'OG Hospitalisation Details'!B1611)</f>
        <v>1962</v>
      </c>
      <c r="D732" s="7" t="str">
        <f>IF('OG Hospitalisation Details'!C1611="?","Sep",'OG Hospitalisation Details'!C1611)</f>
        <v>Jul</v>
      </c>
      <c r="E732" s="7">
        <v>27</v>
      </c>
      <c r="F732" s="13">
        <f t="shared" si="34"/>
        <v>22854</v>
      </c>
      <c r="G732" s="7">
        <v>3</v>
      </c>
      <c r="H732" s="16">
        <v>13919.82</v>
      </c>
      <c r="I732" s="7" t="str" cm="1">
        <f t="array" ref="I732">INDEX({"tier - 1","tier - 2","tier - 3"},MATCH(MAX(COUNTIF('OG Hospitalisation Details'!G1611:G3953,{"tier - 1","tier - 2","tier - 3"})),COUNTIF('OG Hospitalisation Details'!G1611:G3953,{"tier - 1","tier - 2","tier - 3"}),0))</f>
        <v>tier - 2</v>
      </c>
      <c r="J732" s="7" t="str" cm="1">
        <f t="array" ref="J732">INDEX({"tier - 1","tier - 2","tier - 3"},MATCH(MAX(COUNTIF('OG Hospitalisation Details'!H1611:H3953,{"tier - 1","tier - 2","tier - 3"})),COUNTIF('OG Hospitalisation Details'!H1611:H3953,{"tier - 1","tier - 2","tier - 3"}),0))</f>
        <v>tier - 3</v>
      </c>
      <c r="K732" s="7" t="str">
        <f>IF('OG Hospitalisation Details'!I1611="?","Unknown",'OG Hospitalisation Details'!I1611)</f>
        <v>R1013</v>
      </c>
      <c r="L732" s="14">
        <f t="shared" si="35"/>
        <v>60</v>
      </c>
    </row>
    <row r="733" spans="1:12" x14ac:dyDescent="0.25">
      <c r="A733" s="7" t="s">
        <v>31</v>
      </c>
      <c r="B733" s="7"/>
      <c r="C733" s="7">
        <f>IF('OG Hospitalisation Details'!B733="?",ROUND(AVERAGE('OG Hospitalisation Details'!$B$2:$B$2344),0),'OG Hospitalisation Details'!B733)</f>
        <v>1985</v>
      </c>
      <c r="D733" s="7" t="str">
        <f>IF('OG Hospitalisation Details'!C733="?","Sep",'OG Hospitalisation Details'!C733)</f>
        <v>Dec</v>
      </c>
      <c r="E733" s="7">
        <v>20</v>
      </c>
      <c r="F733" s="13">
        <f t="shared" si="34"/>
        <v>31401</v>
      </c>
      <c r="G733" s="7">
        <v>2</v>
      </c>
      <c r="H733" s="16">
        <v>6203.9</v>
      </c>
      <c r="I733" s="7" t="str" cm="1">
        <f t="array" ref="I733">INDEX({"tier - 1","tier - 2","tier - 3"},MATCH(MAX(COUNTIF('OG Hospitalisation Details'!G733:G3075,{"tier - 1","tier - 2","tier - 3"})),COUNTIF('OG Hospitalisation Details'!G733:G3075,{"tier - 1","tier - 2","tier - 3"}),0))</f>
        <v>tier - 2</v>
      </c>
      <c r="J733" s="7" t="str" cm="1">
        <f t="array" ref="J733">INDEX({"tier - 1","tier - 2","tier - 3"},MATCH(MAX(COUNTIF('OG Hospitalisation Details'!H733:H3075,{"tier - 1","tier - 2","tier - 3"})),COUNTIF('OG Hospitalisation Details'!H733:H3075,{"tier - 1","tier - 2","tier - 3"}),0))</f>
        <v>tier - 2</v>
      </c>
      <c r="K733" s="7" t="str">
        <f>IF('OG Hospitalisation Details'!I733="?","Unknown",'OG Hospitalisation Details'!I733)</f>
        <v>R1012</v>
      </c>
      <c r="L733" s="14">
        <f t="shared" si="35"/>
        <v>37</v>
      </c>
    </row>
    <row r="734" spans="1:12" x14ac:dyDescent="0.25">
      <c r="A734" s="7" t="s">
        <v>1641</v>
      </c>
      <c r="B734" s="7">
        <f t="shared" ref="B734:B797" si="36">VALUE(SUBSTITUTE(A734,"Id",""))</f>
        <v>730</v>
      </c>
      <c r="C734" s="7">
        <f>IF('OG Hospitalisation Details'!B1610="?",ROUND(AVERAGE('OG Hospitalisation Details'!$B$2:$B$2344),0),'OG Hospitalisation Details'!B1610)</f>
        <v>1959</v>
      </c>
      <c r="D734" s="7" t="str">
        <f>IF('OG Hospitalisation Details'!C1610="?","Sep",'OG Hospitalisation Details'!C1610)</f>
        <v>Jul</v>
      </c>
      <c r="E734" s="7">
        <v>7</v>
      </c>
      <c r="F734" s="13">
        <f t="shared" si="34"/>
        <v>21738</v>
      </c>
      <c r="G734" s="7">
        <v>0</v>
      </c>
      <c r="H734" s="16">
        <v>13887.97</v>
      </c>
      <c r="I734" s="7" t="str" cm="1">
        <f t="array" ref="I734">INDEX({"tier - 1","tier - 2","tier - 3"},MATCH(MAX(COUNTIF('OG Hospitalisation Details'!G1610:G3952,{"tier - 1","tier - 2","tier - 3"})),COUNTIF('OG Hospitalisation Details'!G1610:G3952,{"tier - 1","tier - 2","tier - 3"}),0))</f>
        <v>tier - 2</v>
      </c>
      <c r="J734" s="7" t="str" cm="1">
        <f t="array" ref="J734">INDEX({"tier - 1","tier - 2","tier - 3"},MATCH(MAX(COUNTIF('OG Hospitalisation Details'!H1610:H3952,{"tier - 1","tier - 2","tier - 3"})),COUNTIF('OG Hospitalisation Details'!H1610:H3952,{"tier - 1","tier - 2","tier - 3"}),0))</f>
        <v>tier - 3</v>
      </c>
      <c r="K734" s="7" t="str">
        <f>IF('OG Hospitalisation Details'!I1610="?","Unknown",'OG Hospitalisation Details'!I1610)</f>
        <v>R1013</v>
      </c>
      <c r="L734" s="14">
        <f t="shared" si="35"/>
        <v>63</v>
      </c>
    </row>
    <row r="735" spans="1:12" x14ac:dyDescent="0.25">
      <c r="A735" s="7" t="s">
        <v>1640</v>
      </c>
      <c r="B735" s="7">
        <f t="shared" si="36"/>
        <v>731</v>
      </c>
      <c r="C735" s="7">
        <f>IF('OG Hospitalisation Details'!B1609="?",ROUND(AVERAGE('OG Hospitalisation Details'!$B$2:$B$2344),0),'OG Hospitalisation Details'!B1609)</f>
        <v>1959</v>
      </c>
      <c r="D735" s="7" t="str">
        <f>IF('OG Hospitalisation Details'!C1609="?","Sep",'OG Hospitalisation Details'!C1609)</f>
        <v>Dec</v>
      </c>
      <c r="E735" s="7">
        <v>29</v>
      </c>
      <c r="F735" s="13">
        <f t="shared" si="34"/>
        <v>21913</v>
      </c>
      <c r="G735" s="7">
        <v>0</v>
      </c>
      <c r="H735" s="16">
        <v>13887.2</v>
      </c>
      <c r="I735" s="7" t="str" cm="1">
        <f t="array" ref="I735">INDEX({"tier - 1","tier - 2","tier - 3"},MATCH(MAX(COUNTIF('OG Hospitalisation Details'!G1609:G3951,{"tier - 1","tier - 2","tier - 3"})),COUNTIF('OG Hospitalisation Details'!G1609:G3951,{"tier - 1","tier - 2","tier - 3"}),0))</f>
        <v>tier - 2</v>
      </c>
      <c r="J735" s="7" t="str" cm="1">
        <f t="array" ref="J735">INDEX({"tier - 1","tier - 2","tier - 3"},MATCH(MAX(COUNTIF('OG Hospitalisation Details'!H1609:H3951,{"tier - 1","tier - 2","tier - 3"})),COUNTIF('OG Hospitalisation Details'!H1609:H3951,{"tier - 1","tier - 2","tier - 3"}),0))</f>
        <v>tier - 3</v>
      </c>
      <c r="K735" s="7" t="str">
        <f>IF('OG Hospitalisation Details'!I1609="?","Unknown",'OG Hospitalisation Details'!I1609)</f>
        <v>R1013</v>
      </c>
      <c r="L735" s="14">
        <f t="shared" si="35"/>
        <v>63</v>
      </c>
    </row>
    <row r="736" spans="1:12" x14ac:dyDescent="0.25">
      <c r="A736" s="7" t="s">
        <v>1639</v>
      </c>
      <c r="B736" s="7">
        <f t="shared" si="36"/>
        <v>732</v>
      </c>
      <c r="C736" s="7">
        <f>IF('OG Hospitalisation Details'!B1608="?",ROUND(AVERAGE('OG Hospitalisation Details'!$B$2:$B$2344),0),'OG Hospitalisation Details'!B1608)</f>
        <v>1985</v>
      </c>
      <c r="D736" s="7" t="str">
        <f>IF('OG Hospitalisation Details'!C1608="?","Sep",'OG Hospitalisation Details'!C1608)</f>
        <v>Sep</v>
      </c>
      <c r="E736" s="7">
        <v>25</v>
      </c>
      <c r="F736" s="13">
        <f t="shared" si="34"/>
        <v>31315</v>
      </c>
      <c r="G736" s="7">
        <v>3</v>
      </c>
      <c r="H736" s="16">
        <v>13886.4</v>
      </c>
      <c r="I736" s="7" t="str" cm="1">
        <f t="array" ref="I736">INDEX({"tier - 1","tier - 2","tier - 3"},MATCH(MAX(COUNTIF('OG Hospitalisation Details'!G1608:G3950,{"tier - 1","tier - 2","tier - 3"})),COUNTIF('OG Hospitalisation Details'!G1608:G3950,{"tier - 1","tier - 2","tier - 3"}),0))</f>
        <v>tier - 2</v>
      </c>
      <c r="J736" s="7" t="str" cm="1">
        <f t="array" ref="J736">INDEX({"tier - 1","tier - 2","tier - 3"},MATCH(MAX(COUNTIF('OG Hospitalisation Details'!H1608:H3950,{"tier - 1","tier - 2","tier - 3"})),COUNTIF('OG Hospitalisation Details'!H1608:H3950,{"tier - 1","tier - 2","tier - 3"}),0))</f>
        <v>tier - 3</v>
      </c>
      <c r="K736" s="7" t="str">
        <f>IF('OG Hospitalisation Details'!I1608="?","Unknown",'OG Hospitalisation Details'!I1608)</f>
        <v>R1012</v>
      </c>
      <c r="L736" s="14">
        <f t="shared" si="35"/>
        <v>37</v>
      </c>
    </row>
    <row r="737" spans="1:12" x14ac:dyDescent="0.25">
      <c r="A737" s="7" t="s">
        <v>1638</v>
      </c>
      <c r="B737" s="7">
        <f t="shared" si="36"/>
        <v>733</v>
      </c>
      <c r="C737" s="7">
        <f>IF('OG Hospitalisation Details'!B1607="?",ROUND(AVERAGE('OG Hospitalisation Details'!$B$2:$B$2344),0),'OG Hospitalisation Details'!B1607)</f>
        <v>1959</v>
      </c>
      <c r="D737" s="7" t="str">
        <f>IF('OG Hospitalisation Details'!C1607="?","Sep",'OG Hospitalisation Details'!C1607)</f>
        <v>Oct</v>
      </c>
      <c r="E737" s="7">
        <v>5</v>
      </c>
      <c r="F737" s="13">
        <f t="shared" si="34"/>
        <v>21828</v>
      </c>
      <c r="G737" s="7">
        <v>0</v>
      </c>
      <c r="H737" s="16">
        <v>13880.95</v>
      </c>
      <c r="I737" s="7" t="str" cm="1">
        <f t="array" ref="I737">INDEX({"tier - 1","tier - 2","tier - 3"},MATCH(MAX(COUNTIF('OG Hospitalisation Details'!G1607:G3949,{"tier - 1","tier - 2","tier - 3"})),COUNTIF('OG Hospitalisation Details'!G1607:G3949,{"tier - 1","tier - 2","tier - 3"}),0))</f>
        <v>tier - 2</v>
      </c>
      <c r="J737" s="7" t="str" cm="1">
        <f t="array" ref="J737">INDEX({"tier - 1","tier - 2","tier - 3"},MATCH(MAX(COUNTIF('OG Hospitalisation Details'!H1607:H3949,{"tier - 1","tier - 2","tier - 3"})),COUNTIF('OG Hospitalisation Details'!H1607:H3949,{"tier - 1","tier - 2","tier - 3"}),0))</f>
        <v>tier - 3</v>
      </c>
      <c r="K737" s="7" t="str">
        <f>IF('OG Hospitalisation Details'!I1607="?","Unknown",'OG Hospitalisation Details'!I1607)</f>
        <v>R1011</v>
      </c>
      <c r="L737" s="14">
        <f t="shared" si="35"/>
        <v>63</v>
      </c>
    </row>
    <row r="738" spans="1:12" x14ac:dyDescent="0.25">
      <c r="A738" s="7" t="s">
        <v>1637</v>
      </c>
      <c r="B738" s="7">
        <f t="shared" si="36"/>
        <v>734</v>
      </c>
      <c r="C738" s="7">
        <f>IF('OG Hospitalisation Details'!B1606="?",ROUND(AVERAGE('OG Hospitalisation Details'!$B$2:$B$2344),0),'OG Hospitalisation Details'!B1606)</f>
        <v>1978</v>
      </c>
      <c r="D738" s="7" t="str">
        <f>IF('OG Hospitalisation Details'!C1606="?","Sep",'OG Hospitalisation Details'!C1606)</f>
        <v>Dec</v>
      </c>
      <c r="E738" s="7">
        <v>19</v>
      </c>
      <c r="F738" s="13">
        <f t="shared" si="34"/>
        <v>28843</v>
      </c>
      <c r="G738" s="7">
        <v>2</v>
      </c>
      <c r="H738" s="16">
        <v>13874.89</v>
      </c>
      <c r="I738" s="7" t="str" cm="1">
        <f t="array" ref="I738">INDEX({"tier - 1","tier - 2","tier - 3"},MATCH(MAX(COUNTIF('OG Hospitalisation Details'!G1606:G3948,{"tier - 1","tier - 2","tier - 3"})),COUNTIF('OG Hospitalisation Details'!G1606:G3948,{"tier - 1","tier - 2","tier - 3"}),0))</f>
        <v>tier - 2</v>
      </c>
      <c r="J738" s="7" t="str" cm="1">
        <f t="array" ref="J738">INDEX({"tier - 1","tier - 2","tier - 3"},MATCH(MAX(COUNTIF('OG Hospitalisation Details'!H1606:H3948,{"tier - 1","tier - 2","tier - 3"})),COUNTIF('OG Hospitalisation Details'!H1606:H3948,{"tier - 1","tier - 2","tier - 3"}),0))</f>
        <v>tier - 3</v>
      </c>
      <c r="K738" s="7" t="str">
        <f>IF('OG Hospitalisation Details'!I1606="?","Unknown",'OG Hospitalisation Details'!I1606)</f>
        <v>R1012</v>
      </c>
      <c r="L738" s="14">
        <f t="shared" si="35"/>
        <v>44</v>
      </c>
    </row>
    <row r="739" spans="1:12" x14ac:dyDescent="0.25">
      <c r="A739" s="7" t="s">
        <v>1636</v>
      </c>
      <c r="B739" s="7">
        <f t="shared" si="36"/>
        <v>735</v>
      </c>
      <c r="C739" s="7">
        <f>IF('OG Hospitalisation Details'!B1605="?",ROUND(AVERAGE('OG Hospitalisation Details'!$B$2:$B$2344),0),'OG Hospitalisation Details'!B1605)</f>
        <v>1960</v>
      </c>
      <c r="D739" s="7" t="str">
        <f>IF('OG Hospitalisation Details'!C1605="?","Sep",'OG Hospitalisation Details'!C1605)</f>
        <v>Jul</v>
      </c>
      <c r="E739" s="7">
        <v>21</v>
      </c>
      <c r="F739" s="13">
        <f t="shared" si="34"/>
        <v>22118</v>
      </c>
      <c r="G739" s="7">
        <v>0</v>
      </c>
      <c r="H739" s="16">
        <v>13844.8</v>
      </c>
      <c r="I739" s="7" t="str" cm="1">
        <f t="array" ref="I739">INDEX({"tier - 1","tier - 2","tier - 3"},MATCH(MAX(COUNTIF('OG Hospitalisation Details'!G1605:G3947,{"tier - 1","tier - 2","tier - 3"})),COUNTIF('OG Hospitalisation Details'!G1605:G3947,{"tier - 1","tier - 2","tier - 3"}),0))</f>
        <v>tier - 2</v>
      </c>
      <c r="J739" s="7" t="str" cm="1">
        <f t="array" ref="J739">INDEX({"tier - 1","tier - 2","tier - 3"},MATCH(MAX(COUNTIF('OG Hospitalisation Details'!H1605:H3947,{"tier - 1","tier - 2","tier - 3"})),COUNTIF('OG Hospitalisation Details'!H1605:H3947,{"tier - 1","tier - 2","tier - 3"}),0))</f>
        <v>tier - 3</v>
      </c>
      <c r="K739" s="7" t="str">
        <f>IF('OG Hospitalisation Details'!I1605="?","Unknown",'OG Hospitalisation Details'!I1605)</f>
        <v>R1012</v>
      </c>
      <c r="L739" s="14">
        <f t="shared" si="35"/>
        <v>62</v>
      </c>
    </row>
    <row r="740" spans="1:12" x14ac:dyDescent="0.25">
      <c r="A740" s="7" t="s">
        <v>1635</v>
      </c>
      <c r="B740" s="7">
        <f t="shared" si="36"/>
        <v>736</v>
      </c>
      <c r="C740" s="7">
        <f>IF('OG Hospitalisation Details'!B1604="?",ROUND(AVERAGE('OG Hospitalisation Details'!$B$2:$B$2344),0),'OG Hospitalisation Details'!B1604)</f>
        <v>2003</v>
      </c>
      <c r="D740" s="7" t="str">
        <f>IF('OG Hospitalisation Details'!C1604="?","Sep",'OG Hospitalisation Details'!C1604)</f>
        <v>Jun</v>
      </c>
      <c r="E740" s="7">
        <v>7</v>
      </c>
      <c r="F740" s="13">
        <f t="shared" si="34"/>
        <v>37779</v>
      </c>
      <c r="G740" s="7">
        <v>0</v>
      </c>
      <c r="H740" s="16">
        <v>13844.51</v>
      </c>
      <c r="I740" s="7" t="str" cm="1">
        <f t="array" ref="I740">INDEX({"tier - 1","tier - 2","tier - 3"},MATCH(MAX(COUNTIF('OG Hospitalisation Details'!G1604:G3946,{"tier - 1","tier - 2","tier - 3"})),COUNTIF('OG Hospitalisation Details'!G1604:G3946,{"tier - 1","tier - 2","tier - 3"}),0))</f>
        <v>tier - 2</v>
      </c>
      <c r="J740" s="7" t="str" cm="1">
        <f t="array" ref="J740">INDEX({"tier - 1","tier - 2","tier - 3"},MATCH(MAX(COUNTIF('OG Hospitalisation Details'!H1604:H3946,{"tier - 1","tier - 2","tier - 3"})),COUNTIF('OG Hospitalisation Details'!H1604:H3946,{"tier - 1","tier - 2","tier - 3"}),0))</f>
        <v>tier - 3</v>
      </c>
      <c r="K740" s="7" t="str">
        <f>IF('OG Hospitalisation Details'!I1604="?","Unknown",'OG Hospitalisation Details'!I1604)</f>
        <v>R1011</v>
      </c>
      <c r="L740" s="14">
        <f t="shared" si="35"/>
        <v>20</v>
      </c>
    </row>
    <row r="741" spans="1:12" x14ac:dyDescent="0.25">
      <c r="A741" s="7" t="s">
        <v>1634</v>
      </c>
      <c r="B741" s="7">
        <f t="shared" si="36"/>
        <v>737</v>
      </c>
      <c r="C741" s="7">
        <f>IF('OG Hospitalisation Details'!B1603="?",ROUND(AVERAGE('OG Hospitalisation Details'!$B$2:$B$2344),0),'OG Hospitalisation Details'!B1603)</f>
        <v>1958</v>
      </c>
      <c r="D741" s="7" t="str">
        <f>IF('OG Hospitalisation Details'!C1603="?","Sep",'OG Hospitalisation Details'!C1603)</f>
        <v>Dec</v>
      </c>
      <c r="E741" s="7">
        <v>10</v>
      </c>
      <c r="F741" s="13">
        <f t="shared" si="34"/>
        <v>21529</v>
      </c>
      <c r="G741" s="7">
        <v>0</v>
      </c>
      <c r="H741" s="16">
        <v>13831.12</v>
      </c>
      <c r="I741" s="7" t="str" cm="1">
        <f t="array" ref="I741">INDEX({"tier - 1","tier - 2","tier - 3"},MATCH(MAX(COUNTIF('OG Hospitalisation Details'!G1603:G3945,{"tier - 1","tier - 2","tier - 3"})),COUNTIF('OG Hospitalisation Details'!G1603:G3945,{"tier - 1","tier - 2","tier - 3"}),0))</f>
        <v>tier - 2</v>
      </c>
      <c r="J741" s="7" t="str" cm="1">
        <f t="array" ref="J741">INDEX({"tier - 1","tier - 2","tier - 3"},MATCH(MAX(COUNTIF('OG Hospitalisation Details'!H1603:H3945,{"tier - 1","tier - 2","tier - 3"})),COUNTIF('OG Hospitalisation Details'!H1603:H3945,{"tier - 1","tier - 2","tier - 3"}),0))</f>
        <v>tier - 3</v>
      </c>
      <c r="K741" s="7" t="str">
        <f>IF('OG Hospitalisation Details'!I1603="?","Unknown",'OG Hospitalisation Details'!I1603)</f>
        <v>R1013</v>
      </c>
      <c r="L741" s="14">
        <f t="shared" si="35"/>
        <v>64</v>
      </c>
    </row>
    <row r="742" spans="1:12" x14ac:dyDescent="0.25">
      <c r="A742" s="7" t="s">
        <v>1633</v>
      </c>
      <c r="B742" s="7">
        <f t="shared" si="36"/>
        <v>738</v>
      </c>
      <c r="C742" s="7">
        <f>IF('OG Hospitalisation Details'!B1602="?",ROUND(AVERAGE('OG Hospitalisation Details'!$B$2:$B$2344),0),'OG Hospitalisation Details'!B1602)</f>
        <v>1958</v>
      </c>
      <c r="D742" s="7" t="str">
        <f>IF('OG Hospitalisation Details'!C1602="?","Sep",'OG Hospitalisation Details'!C1602)</f>
        <v>Nov</v>
      </c>
      <c r="E742" s="7">
        <v>25</v>
      </c>
      <c r="F742" s="13">
        <f t="shared" si="34"/>
        <v>21514</v>
      </c>
      <c r="G742" s="7">
        <v>0</v>
      </c>
      <c r="H742" s="16">
        <v>13822.8</v>
      </c>
      <c r="I742" s="7" t="str" cm="1">
        <f t="array" ref="I742">INDEX({"tier - 1","tier - 2","tier - 3"},MATCH(MAX(COUNTIF('OG Hospitalisation Details'!G1602:G3944,{"tier - 1","tier - 2","tier - 3"})),COUNTIF('OG Hospitalisation Details'!G1602:G3944,{"tier - 1","tier - 2","tier - 3"}),0))</f>
        <v>tier - 2</v>
      </c>
      <c r="J742" s="7" t="str" cm="1">
        <f t="array" ref="J742">INDEX({"tier - 1","tier - 2","tier - 3"},MATCH(MAX(COUNTIF('OG Hospitalisation Details'!H1602:H3944,{"tier - 1","tier - 2","tier - 3"})),COUNTIF('OG Hospitalisation Details'!H1602:H3944,{"tier - 1","tier - 2","tier - 3"}),0))</f>
        <v>tier - 3</v>
      </c>
      <c r="K742" s="7" t="str">
        <f>IF('OG Hospitalisation Details'!I1602="?","Unknown",'OG Hospitalisation Details'!I1602)</f>
        <v>R1011</v>
      </c>
      <c r="L742" s="14">
        <f t="shared" si="35"/>
        <v>64</v>
      </c>
    </row>
    <row r="743" spans="1:12" x14ac:dyDescent="0.25">
      <c r="A743" s="7" t="s">
        <v>1632</v>
      </c>
      <c r="B743" s="7">
        <f t="shared" si="36"/>
        <v>739</v>
      </c>
      <c r="C743" s="7">
        <f>IF('OG Hospitalisation Details'!B1601="?",ROUND(AVERAGE('OG Hospitalisation Details'!$B$2:$B$2344),0),'OG Hospitalisation Details'!B1601)</f>
        <v>1986</v>
      </c>
      <c r="D743" s="7" t="str">
        <f>IF('OG Hospitalisation Details'!C1601="?","Sep",'OG Hospitalisation Details'!C1601)</f>
        <v>Dec</v>
      </c>
      <c r="E743" s="7">
        <v>8</v>
      </c>
      <c r="F743" s="13">
        <f t="shared" si="34"/>
        <v>31754</v>
      </c>
      <c r="G743" s="7">
        <v>3</v>
      </c>
      <c r="H743" s="16">
        <v>13819.49</v>
      </c>
      <c r="I743" s="7" t="str" cm="1">
        <f t="array" ref="I743">INDEX({"tier - 1","tier - 2","tier - 3"},MATCH(MAX(COUNTIF('OG Hospitalisation Details'!G1601:G3943,{"tier - 1","tier - 2","tier - 3"})),COUNTIF('OG Hospitalisation Details'!G1601:G3943,{"tier - 1","tier - 2","tier - 3"}),0))</f>
        <v>tier - 2</v>
      </c>
      <c r="J743" s="7" t="str" cm="1">
        <f t="array" ref="J743">INDEX({"tier - 1","tier - 2","tier - 3"},MATCH(MAX(COUNTIF('OG Hospitalisation Details'!H1601:H3943,{"tier - 1","tier - 2","tier - 3"})),COUNTIF('OG Hospitalisation Details'!H1601:H3943,{"tier - 1","tier - 2","tier - 3"}),0))</f>
        <v>tier - 3</v>
      </c>
      <c r="K743" s="7" t="str">
        <f>IF('OG Hospitalisation Details'!I1601="?","Unknown",'OG Hospitalisation Details'!I1601)</f>
        <v>R1012</v>
      </c>
      <c r="L743" s="14">
        <f t="shared" si="35"/>
        <v>36</v>
      </c>
    </row>
    <row r="744" spans="1:12" x14ac:dyDescent="0.25">
      <c r="A744" s="7" t="s">
        <v>1631</v>
      </c>
      <c r="B744" s="7">
        <f t="shared" si="36"/>
        <v>740</v>
      </c>
      <c r="C744" s="7">
        <f>IF('OG Hospitalisation Details'!B1600="?",ROUND(AVERAGE('OG Hospitalisation Details'!$B$2:$B$2344),0),'OG Hospitalisation Details'!B1600)</f>
        <v>1966</v>
      </c>
      <c r="D744" s="7" t="str">
        <f>IF('OG Hospitalisation Details'!C1600="?","Sep",'OG Hospitalisation Details'!C1600)</f>
        <v>Nov</v>
      </c>
      <c r="E744" s="7">
        <v>10</v>
      </c>
      <c r="F744" s="13">
        <f t="shared" si="34"/>
        <v>24421</v>
      </c>
      <c r="G744" s="7">
        <v>0</v>
      </c>
      <c r="H744" s="16">
        <v>13801.61</v>
      </c>
      <c r="I744" s="7" t="str" cm="1">
        <f t="array" ref="I744">INDEX({"tier - 1","tier - 2","tier - 3"},MATCH(MAX(COUNTIF('OG Hospitalisation Details'!G1600:G3942,{"tier - 1","tier - 2","tier - 3"})),COUNTIF('OG Hospitalisation Details'!G1600:G3942,{"tier - 1","tier - 2","tier - 3"}),0))</f>
        <v>tier - 2</v>
      </c>
      <c r="J744" s="7" t="str" cm="1">
        <f t="array" ref="J744">INDEX({"tier - 1","tier - 2","tier - 3"},MATCH(MAX(COUNTIF('OG Hospitalisation Details'!H1600:H3942,{"tier - 1","tier - 2","tier - 3"})),COUNTIF('OG Hospitalisation Details'!H1600:H3942,{"tier - 1","tier - 2","tier - 3"}),0))</f>
        <v>tier - 3</v>
      </c>
      <c r="K744" s="7" t="str">
        <f>IF('OG Hospitalisation Details'!I1600="?","Unknown",'OG Hospitalisation Details'!I1600)</f>
        <v>R1026</v>
      </c>
      <c r="L744" s="14">
        <f t="shared" si="35"/>
        <v>56</v>
      </c>
    </row>
    <row r="745" spans="1:12" x14ac:dyDescent="0.25">
      <c r="A745" s="7" t="s">
        <v>1630</v>
      </c>
      <c r="B745" s="7">
        <f t="shared" si="36"/>
        <v>741</v>
      </c>
      <c r="C745" s="7">
        <f>IF('OG Hospitalisation Details'!B1599="?",ROUND(AVERAGE('OG Hospitalisation Details'!$B$2:$B$2344),0),'OG Hospitalisation Details'!B1599)</f>
        <v>1959</v>
      </c>
      <c r="D745" s="7" t="str">
        <f>IF('OG Hospitalisation Details'!C1599="?","Sep",'OG Hospitalisation Details'!C1599)</f>
        <v>Aug</v>
      </c>
      <c r="E745" s="7">
        <v>6</v>
      </c>
      <c r="F745" s="13">
        <f t="shared" si="34"/>
        <v>21768</v>
      </c>
      <c r="G745" s="7">
        <v>0</v>
      </c>
      <c r="H745" s="16">
        <v>13770.1</v>
      </c>
      <c r="I745" s="7" t="str" cm="1">
        <f t="array" ref="I745">INDEX({"tier - 1","tier - 2","tier - 3"},MATCH(MAX(COUNTIF('OG Hospitalisation Details'!G1599:G3941,{"tier - 1","tier - 2","tier - 3"})),COUNTIF('OG Hospitalisation Details'!G1599:G3941,{"tier - 1","tier - 2","tier - 3"}),0))</f>
        <v>tier - 2</v>
      </c>
      <c r="J745" s="7" t="str" cm="1">
        <f t="array" ref="J745">INDEX({"tier - 1","tier - 2","tier - 3"},MATCH(MAX(COUNTIF('OG Hospitalisation Details'!H1599:H3941,{"tier - 1","tier - 2","tier - 3"})),COUNTIF('OG Hospitalisation Details'!H1599:H3941,{"tier - 1","tier - 2","tier - 3"}),0))</f>
        <v>tier - 3</v>
      </c>
      <c r="K745" s="7" t="str">
        <f>IF('OG Hospitalisation Details'!I1599="?","Unknown",'OG Hospitalisation Details'!I1599)</f>
        <v>R1012</v>
      </c>
      <c r="L745" s="14">
        <f t="shared" si="35"/>
        <v>63</v>
      </c>
    </row>
    <row r="746" spans="1:12" x14ac:dyDescent="0.25">
      <c r="A746" s="7" t="s">
        <v>1629</v>
      </c>
      <c r="B746" s="7">
        <f t="shared" si="36"/>
        <v>742</v>
      </c>
      <c r="C746" s="7">
        <f>IF('OG Hospitalisation Details'!B1598="?",ROUND(AVERAGE('OG Hospitalisation Details'!$B$2:$B$2344),0),'OG Hospitalisation Details'!B1598)</f>
        <v>2004</v>
      </c>
      <c r="D746" s="7" t="str">
        <f>IF('OG Hospitalisation Details'!C1598="?","Sep",'OG Hospitalisation Details'!C1598)</f>
        <v>Jul</v>
      </c>
      <c r="E746" s="7">
        <v>16</v>
      </c>
      <c r="F746" s="13">
        <f t="shared" si="34"/>
        <v>38184</v>
      </c>
      <c r="G746" s="7">
        <v>0</v>
      </c>
      <c r="H746" s="16">
        <v>13747.87</v>
      </c>
      <c r="I746" s="7" t="str" cm="1">
        <f t="array" ref="I746">INDEX({"tier - 1","tier - 2","tier - 3"},MATCH(MAX(COUNTIF('OG Hospitalisation Details'!G1598:G3940,{"tier - 1","tier - 2","tier - 3"})),COUNTIF('OG Hospitalisation Details'!G1598:G3940,{"tier - 1","tier - 2","tier - 3"}),0))</f>
        <v>tier - 2</v>
      </c>
      <c r="J746" s="7" t="str" cm="1">
        <f t="array" ref="J746">INDEX({"tier - 1","tier - 2","tier - 3"},MATCH(MAX(COUNTIF('OG Hospitalisation Details'!H1598:H3940,{"tier - 1","tier - 2","tier - 3"})),COUNTIF('OG Hospitalisation Details'!H1598:H3940,{"tier - 1","tier - 2","tier - 3"}),0))</f>
        <v>tier - 3</v>
      </c>
      <c r="K746" s="7" t="str">
        <f>IF('OG Hospitalisation Details'!I1598="?","Unknown",'OG Hospitalisation Details'!I1598)</f>
        <v>R1018</v>
      </c>
      <c r="L746" s="14">
        <f t="shared" si="35"/>
        <v>18</v>
      </c>
    </row>
    <row r="747" spans="1:12" x14ac:dyDescent="0.25">
      <c r="A747" s="7" t="s">
        <v>1628</v>
      </c>
      <c r="B747" s="7">
        <f t="shared" si="36"/>
        <v>743</v>
      </c>
      <c r="C747" s="7">
        <f>IF('OG Hospitalisation Details'!B1597="?",ROUND(AVERAGE('OG Hospitalisation Details'!$B$2:$B$2344),0),'OG Hospitalisation Details'!B1597)</f>
        <v>1969</v>
      </c>
      <c r="D747" s="7" t="str">
        <f>IF('OG Hospitalisation Details'!C1597="?","Sep",'OG Hospitalisation Details'!C1597)</f>
        <v>Oct</v>
      </c>
      <c r="E747" s="7">
        <v>23</v>
      </c>
      <c r="F747" s="13">
        <f t="shared" si="34"/>
        <v>25499</v>
      </c>
      <c r="G747" s="7">
        <v>0</v>
      </c>
      <c r="H747" s="16">
        <v>13746.74</v>
      </c>
      <c r="I747" s="7" t="str" cm="1">
        <f t="array" ref="I747">INDEX({"tier - 1","tier - 2","tier - 3"},MATCH(MAX(COUNTIF('OG Hospitalisation Details'!G1597:G3939,{"tier - 1","tier - 2","tier - 3"})),COUNTIF('OG Hospitalisation Details'!G1597:G3939,{"tier - 1","tier - 2","tier - 3"}),0))</f>
        <v>tier - 2</v>
      </c>
      <c r="J747" s="7" t="str" cm="1">
        <f t="array" ref="J747">INDEX({"tier - 1","tier - 2","tier - 3"},MATCH(MAX(COUNTIF('OG Hospitalisation Details'!H1597:H3939,{"tier - 1","tier - 2","tier - 3"})),COUNTIF('OG Hospitalisation Details'!H1597:H3939,{"tier - 1","tier - 2","tier - 3"}),0))</f>
        <v>tier - 3</v>
      </c>
      <c r="K747" s="7" t="str">
        <f>IF('OG Hospitalisation Details'!I1597="?","Unknown",'OG Hospitalisation Details'!I1597)</f>
        <v>R1026</v>
      </c>
      <c r="L747" s="14">
        <f t="shared" si="35"/>
        <v>53</v>
      </c>
    </row>
    <row r="748" spans="1:12" x14ac:dyDescent="0.25">
      <c r="A748" s="7" t="s">
        <v>1627</v>
      </c>
      <c r="B748" s="7">
        <f t="shared" si="36"/>
        <v>744</v>
      </c>
      <c r="C748" s="7">
        <f>IF('OG Hospitalisation Details'!B1596="?",ROUND(AVERAGE('OG Hospitalisation Details'!$B$2:$B$2344),0),'OG Hospitalisation Details'!B1596)</f>
        <v>1985</v>
      </c>
      <c r="D748" s="7" t="str">
        <f>IF('OG Hospitalisation Details'!C1596="?","Sep",'OG Hospitalisation Details'!C1596)</f>
        <v>Aug</v>
      </c>
      <c r="E748" s="7">
        <v>29</v>
      </c>
      <c r="F748" s="13">
        <f t="shared" si="34"/>
        <v>31288</v>
      </c>
      <c r="G748" s="7">
        <v>3</v>
      </c>
      <c r="H748" s="16">
        <v>13726.21</v>
      </c>
      <c r="I748" s="7" t="str" cm="1">
        <f t="array" ref="I748">INDEX({"tier - 1","tier - 2","tier - 3"},MATCH(MAX(COUNTIF('OG Hospitalisation Details'!G1596:G3938,{"tier - 1","tier - 2","tier - 3"})),COUNTIF('OG Hospitalisation Details'!G1596:G3938,{"tier - 1","tier - 2","tier - 3"}),0))</f>
        <v>tier - 2</v>
      </c>
      <c r="J748" s="7" t="str" cm="1">
        <f t="array" ref="J748">INDEX({"tier - 1","tier - 2","tier - 3"},MATCH(MAX(COUNTIF('OG Hospitalisation Details'!H1596:H3938,{"tier - 1","tier - 2","tier - 3"})),COUNTIF('OG Hospitalisation Details'!H1596:H3938,{"tier - 1","tier - 2","tier - 3"}),0))</f>
        <v>tier - 3</v>
      </c>
      <c r="K748" s="7" t="str">
        <f>IF('OG Hospitalisation Details'!I1596="?","Unknown",'OG Hospitalisation Details'!I1596)</f>
        <v>R1026</v>
      </c>
      <c r="L748" s="14">
        <f t="shared" si="35"/>
        <v>37</v>
      </c>
    </row>
    <row r="749" spans="1:12" x14ac:dyDescent="0.25">
      <c r="A749" s="7" t="s">
        <v>1626</v>
      </c>
      <c r="B749" s="7">
        <f t="shared" si="36"/>
        <v>745</v>
      </c>
      <c r="C749" s="7">
        <f>IF('OG Hospitalisation Details'!B1595="?",ROUND(AVERAGE('OG Hospitalisation Details'!$B$2:$B$2344),0),'OG Hospitalisation Details'!B1595)</f>
        <v>1981</v>
      </c>
      <c r="D749" s="7" t="str">
        <f>IF('OG Hospitalisation Details'!C1595="?","Sep",'OG Hospitalisation Details'!C1595)</f>
        <v>Aug</v>
      </c>
      <c r="E749" s="7">
        <v>2</v>
      </c>
      <c r="F749" s="13">
        <f t="shared" si="34"/>
        <v>29800</v>
      </c>
      <c r="G749" s="7">
        <v>1</v>
      </c>
      <c r="H749" s="16">
        <v>13725.47</v>
      </c>
      <c r="I749" s="7" t="str" cm="1">
        <f t="array" ref="I749">INDEX({"tier - 1","tier - 2","tier - 3"},MATCH(MAX(COUNTIF('OG Hospitalisation Details'!G1595:G3937,{"tier - 1","tier - 2","tier - 3"})),COUNTIF('OG Hospitalisation Details'!G1595:G3937,{"tier - 1","tier - 2","tier - 3"}),0))</f>
        <v>tier - 2</v>
      </c>
      <c r="J749" s="7" t="str" cm="1">
        <f t="array" ref="J749">INDEX({"tier - 1","tier - 2","tier - 3"},MATCH(MAX(COUNTIF('OG Hospitalisation Details'!H1595:H3937,{"tier - 1","tier - 2","tier - 3"})),COUNTIF('OG Hospitalisation Details'!H1595:H3937,{"tier - 1","tier - 2","tier - 3"}),0))</f>
        <v>tier - 3</v>
      </c>
      <c r="K749" s="7" t="str">
        <f>IF('OG Hospitalisation Details'!I1595="?","Unknown",'OG Hospitalisation Details'!I1595)</f>
        <v>R1024</v>
      </c>
      <c r="L749" s="14">
        <f t="shared" si="35"/>
        <v>41</v>
      </c>
    </row>
    <row r="750" spans="1:12" x14ac:dyDescent="0.25">
      <c r="A750" s="7" t="s">
        <v>1625</v>
      </c>
      <c r="B750" s="7">
        <f t="shared" si="36"/>
        <v>746</v>
      </c>
      <c r="C750" s="7">
        <f>IF('OG Hospitalisation Details'!B1594="?",ROUND(AVERAGE('OG Hospitalisation Details'!$B$2:$B$2344),0),'OG Hospitalisation Details'!B1594)</f>
        <v>1986</v>
      </c>
      <c r="D750" s="7" t="str">
        <f>IF('OG Hospitalisation Details'!C1594="?","Sep",'OG Hospitalisation Details'!C1594)</f>
        <v>Nov</v>
      </c>
      <c r="E750" s="7">
        <v>24</v>
      </c>
      <c r="F750" s="13">
        <f t="shared" si="34"/>
        <v>31740</v>
      </c>
      <c r="G750" s="7">
        <v>3</v>
      </c>
      <c r="H750" s="16">
        <v>13714.55</v>
      </c>
      <c r="I750" s="7" t="str" cm="1">
        <f t="array" ref="I750">INDEX({"tier - 1","tier - 2","tier - 3"},MATCH(MAX(COUNTIF('OG Hospitalisation Details'!G1594:G3936,{"tier - 1","tier - 2","tier - 3"})),COUNTIF('OG Hospitalisation Details'!G1594:G3936,{"tier - 1","tier - 2","tier - 3"}),0))</f>
        <v>tier - 2</v>
      </c>
      <c r="J750" s="7" t="str" cm="1">
        <f t="array" ref="J750">INDEX({"tier - 1","tier - 2","tier - 3"},MATCH(MAX(COUNTIF('OG Hospitalisation Details'!H1594:H3936,{"tier - 1","tier - 2","tier - 3"})),COUNTIF('OG Hospitalisation Details'!H1594:H3936,{"tier - 1","tier - 2","tier - 3"}),0))</f>
        <v>tier - 3</v>
      </c>
      <c r="K750" s="7" t="str">
        <f>IF('OG Hospitalisation Details'!I1594="?","Unknown",'OG Hospitalisation Details'!I1594)</f>
        <v>R1023</v>
      </c>
      <c r="L750" s="14">
        <f t="shared" si="35"/>
        <v>36</v>
      </c>
    </row>
    <row r="751" spans="1:12" x14ac:dyDescent="0.25">
      <c r="A751" s="7" t="s">
        <v>1624</v>
      </c>
      <c r="B751" s="7">
        <f t="shared" si="36"/>
        <v>747</v>
      </c>
      <c r="C751" s="7">
        <f>IF('OG Hospitalisation Details'!B1593="?",ROUND(AVERAGE('OG Hospitalisation Details'!$B$2:$B$2344),0),'OG Hospitalisation Details'!B1593)</f>
        <v>1985</v>
      </c>
      <c r="D751" s="7" t="str">
        <f>IF('OG Hospitalisation Details'!C1593="?","Sep",'OG Hospitalisation Details'!C1593)</f>
        <v>Sep</v>
      </c>
      <c r="E751" s="7">
        <v>14</v>
      </c>
      <c r="F751" s="13">
        <f t="shared" si="34"/>
        <v>31304</v>
      </c>
      <c r="G751" s="7">
        <v>3</v>
      </c>
      <c r="H751" s="16">
        <v>13685.51</v>
      </c>
      <c r="I751" s="7" t="str" cm="1">
        <f t="array" ref="I751">INDEX({"tier - 1","tier - 2","tier - 3"},MATCH(MAX(COUNTIF('OG Hospitalisation Details'!G1593:G3935,{"tier - 1","tier - 2","tier - 3"})),COUNTIF('OG Hospitalisation Details'!G1593:G3935,{"tier - 1","tier - 2","tier - 3"}),0))</f>
        <v>tier - 2</v>
      </c>
      <c r="J751" s="7" t="str" cm="1">
        <f t="array" ref="J751">INDEX({"tier - 1","tier - 2","tier - 3"},MATCH(MAX(COUNTIF('OG Hospitalisation Details'!H1593:H3935,{"tier - 1","tier - 2","tier - 3"})),COUNTIF('OG Hospitalisation Details'!H1593:H3935,{"tier - 1","tier - 2","tier - 3"}),0))</f>
        <v>tier - 3</v>
      </c>
      <c r="K751" s="7" t="str">
        <f>IF('OG Hospitalisation Details'!I1593="?","Unknown",'OG Hospitalisation Details'!I1593)</f>
        <v>R1026</v>
      </c>
      <c r="L751" s="14">
        <f t="shared" si="35"/>
        <v>37</v>
      </c>
    </row>
    <row r="752" spans="1:12" x14ac:dyDescent="0.25">
      <c r="A752" s="7" t="s">
        <v>1623</v>
      </c>
      <c r="B752" s="7">
        <f t="shared" si="36"/>
        <v>748</v>
      </c>
      <c r="C752" s="7">
        <f>IF('OG Hospitalisation Details'!B1592="?",ROUND(AVERAGE('OG Hospitalisation Details'!$B$2:$B$2344),0),'OG Hospitalisation Details'!B1592)</f>
        <v>1963</v>
      </c>
      <c r="D752" s="7" t="str">
        <f>IF('OG Hospitalisation Details'!C1592="?","Sep",'OG Hospitalisation Details'!C1592)</f>
        <v>Aug</v>
      </c>
      <c r="E752" s="7">
        <v>4</v>
      </c>
      <c r="F752" s="13">
        <f t="shared" si="34"/>
        <v>23227</v>
      </c>
      <c r="G752" s="7">
        <v>0</v>
      </c>
      <c r="H752" s="16">
        <v>13677.68</v>
      </c>
      <c r="I752" s="7" t="str" cm="1">
        <f t="array" ref="I752">INDEX({"tier - 1","tier - 2","tier - 3"},MATCH(MAX(COUNTIF('OG Hospitalisation Details'!G1592:G3934,{"tier - 1","tier - 2","tier - 3"})),COUNTIF('OG Hospitalisation Details'!G1592:G3934,{"tier - 1","tier - 2","tier - 3"}),0))</f>
        <v>tier - 2</v>
      </c>
      <c r="J752" s="7" t="str" cm="1">
        <f t="array" ref="J752">INDEX({"tier - 1","tier - 2","tier - 3"},MATCH(MAX(COUNTIF('OG Hospitalisation Details'!H1592:H3934,{"tier - 1","tier - 2","tier - 3"})),COUNTIF('OG Hospitalisation Details'!H1592:H3934,{"tier - 1","tier - 2","tier - 3"}),0))</f>
        <v>tier - 3</v>
      </c>
      <c r="K752" s="7" t="str">
        <f>IF('OG Hospitalisation Details'!I1592="?","Unknown",'OG Hospitalisation Details'!I1592)</f>
        <v>R1021</v>
      </c>
      <c r="L752" s="14">
        <f t="shared" si="35"/>
        <v>59</v>
      </c>
    </row>
    <row r="753" spans="1:12" x14ac:dyDescent="0.25">
      <c r="A753" s="7" t="s">
        <v>1622</v>
      </c>
      <c r="B753" s="7">
        <f t="shared" si="36"/>
        <v>749</v>
      </c>
      <c r="C753" s="7">
        <f>IF('OG Hospitalisation Details'!B1591="?",ROUND(AVERAGE('OG Hospitalisation Details'!$B$2:$B$2344),0),'OG Hospitalisation Details'!B1591)</f>
        <v>1984</v>
      </c>
      <c r="D753" s="7" t="str">
        <f>IF('OG Hospitalisation Details'!C1591="?","Sep",'OG Hospitalisation Details'!C1591)</f>
        <v>Jul</v>
      </c>
      <c r="E753" s="7">
        <v>20</v>
      </c>
      <c r="F753" s="13">
        <f t="shared" si="34"/>
        <v>30883</v>
      </c>
      <c r="G753" s="7">
        <v>3</v>
      </c>
      <c r="H753" s="16">
        <v>13638.06</v>
      </c>
      <c r="I753" s="7" t="str" cm="1">
        <f t="array" ref="I753">INDEX({"tier - 1","tier - 2","tier - 3"},MATCH(MAX(COUNTIF('OG Hospitalisation Details'!G1591:G3933,{"tier - 1","tier - 2","tier - 3"})),COUNTIF('OG Hospitalisation Details'!G1591:G3933,{"tier - 1","tier - 2","tier - 3"}),0))</f>
        <v>tier - 2</v>
      </c>
      <c r="J753" s="7" t="str" cm="1">
        <f t="array" ref="J753">INDEX({"tier - 1","tier - 2","tier - 3"},MATCH(MAX(COUNTIF('OG Hospitalisation Details'!H1591:H3933,{"tier - 1","tier - 2","tier - 3"})),COUNTIF('OG Hospitalisation Details'!H1591:H3933,{"tier - 1","tier - 2","tier - 3"}),0))</f>
        <v>tier - 3</v>
      </c>
      <c r="K753" s="7" t="str">
        <f>IF('OG Hospitalisation Details'!I1591="?","Unknown",'OG Hospitalisation Details'!I1591)</f>
        <v>R1023</v>
      </c>
      <c r="L753" s="14">
        <f t="shared" si="35"/>
        <v>38</v>
      </c>
    </row>
    <row r="754" spans="1:12" x14ac:dyDescent="0.25">
      <c r="A754" s="7" t="s">
        <v>1621</v>
      </c>
      <c r="B754" s="7">
        <f t="shared" si="36"/>
        <v>750</v>
      </c>
      <c r="C754" s="7">
        <f>IF('OG Hospitalisation Details'!B1590="?",ROUND(AVERAGE('OG Hospitalisation Details'!$B$2:$B$2344),0),'OG Hospitalisation Details'!B1590)</f>
        <v>1961</v>
      </c>
      <c r="D754" s="7" t="str">
        <f>IF('OG Hospitalisation Details'!C1590="?","Sep",'OG Hospitalisation Details'!C1590)</f>
        <v>Dec</v>
      </c>
      <c r="E754" s="7">
        <v>24</v>
      </c>
      <c r="F754" s="13">
        <f t="shared" si="34"/>
        <v>22639</v>
      </c>
      <c r="G754" s="7">
        <v>0</v>
      </c>
      <c r="H754" s="16">
        <v>13635.64</v>
      </c>
      <c r="I754" s="7" t="str" cm="1">
        <f t="array" ref="I754">INDEX({"tier - 1","tier - 2","tier - 3"},MATCH(MAX(COUNTIF('OG Hospitalisation Details'!G1590:G3932,{"tier - 1","tier - 2","tier - 3"})),COUNTIF('OG Hospitalisation Details'!G1590:G3932,{"tier - 1","tier - 2","tier - 3"}),0))</f>
        <v>tier - 2</v>
      </c>
      <c r="J754" s="7" t="str" cm="1">
        <f t="array" ref="J754">INDEX({"tier - 1","tier - 2","tier - 3"},MATCH(MAX(COUNTIF('OG Hospitalisation Details'!H1590:H3932,{"tier - 1","tier - 2","tier - 3"})),COUNTIF('OG Hospitalisation Details'!H1590:H3932,{"tier - 1","tier - 2","tier - 3"}),0))</f>
        <v>tier - 3</v>
      </c>
      <c r="K754" s="7" t="str">
        <f>IF('OG Hospitalisation Details'!I1590="?","Unknown",'OG Hospitalisation Details'!I1590)</f>
        <v>R1024</v>
      </c>
      <c r="L754" s="14">
        <f t="shared" si="35"/>
        <v>61</v>
      </c>
    </row>
    <row r="755" spans="1:12" x14ac:dyDescent="0.25">
      <c r="A755" s="7" t="s">
        <v>1620</v>
      </c>
      <c r="B755" s="7">
        <f t="shared" si="36"/>
        <v>751</v>
      </c>
      <c r="C755" s="7">
        <f>IF('OG Hospitalisation Details'!B1589="?",ROUND(AVERAGE('OG Hospitalisation Details'!$B$2:$B$2344),0),'OG Hospitalisation Details'!B1589)</f>
        <v>1969</v>
      </c>
      <c r="D755" s="7" t="str">
        <f>IF('OG Hospitalisation Details'!C1589="?","Sep",'OG Hospitalisation Details'!C1589)</f>
        <v>Jul</v>
      </c>
      <c r="E755" s="7">
        <v>26</v>
      </c>
      <c r="F755" s="13">
        <f t="shared" si="34"/>
        <v>25410</v>
      </c>
      <c r="G755" s="7">
        <v>0</v>
      </c>
      <c r="H755" s="16">
        <v>13622.01</v>
      </c>
      <c r="I755" s="7" t="str" cm="1">
        <f t="array" ref="I755">INDEX({"tier - 1","tier - 2","tier - 3"},MATCH(MAX(COUNTIF('OG Hospitalisation Details'!G1589:G3931,{"tier - 1","tier - 2","tier - 3"})),COUNTIF('OG Hospitalisation Details'!G1589:G3931,{"tier - 1","tier - 2","tier - 3"}),0))</f>
        <v>tier - 2</v>
      </c>
      <c r="J755" s="7" t="str" cm="1">
        <f t="array" ref="J755">INDEX({"tier - 1","tier - 2","tier - 3"},MATCH(MAX(COUNTIF('OG Hospitalisation Details'!H1589:H3931,{"tier - 1","tier - 2","tier - 3"})),COUNTIF('OG Hospitalisation Details'!H1589:H3931,{"tier - 1","tier - 2","tier - 3"}),0))</f>
        <v>tier - 3</v>
      </c>
      <c r="K755" s="7" t="str">
        <f>IF('OG Hospitalisation Details'!I1589="?","Unknown",'OG Hospitalisation Details'!I1589)</f>
        <v>R1012</v>
      </c>
      <c r="L755" s="14">
        <f t="shared" si="35"/>
        <v>53</v>
      </c>
    </row>
    <row r="756" spans="1:12" x14ac:dyDescent="0.25">
      <c r="A756" s="7" t="s">
        <v>1619</v>
      </c>
      <c r="B756" s="7">
        <f t="shared" si="36"/>
        <v>752</v>
      </c>
      <c r="C756" s="7">
        <f>IF('OG Hospitalisation Details'!B1588="?",ROUND(AVERAGE('OG Hospitalisation Details'!$B$2:$B$2344),0),'OG Hospitalisation Details'!B1588)</f>
        <v>1961</v>
      </c>
      <c r="D756" s="7" t="str">
        <f>IF('OG Hospitalisation Details'!C1588="?","Sep",'OG Hospitalisation Details'!C1588)</f>
        <v>Nov</v>
      </c>
      <c r="E756" s="7">
        <v>18</v>
      </c>
      <c r="F756" s="13">
        <f t="shared" si="34"/>
        <v>22603</v>
      </c>
      <c r="G756" s="7">
        <v>0</v>
      </c>
      <c r="H756" s="16">
        <v>13616.36</v>
      </c>
      <c r="I756" s="7" t="str" cm="1">
        <f t="array" ref="I756">INDEX({"tier - 1","tier - 2","tier - 3"},MATCH(MAX(COUNTIF('OG Hospitalisation Details'!G1588:G3930,{"tier - 1","tier - 2","tier - 3"})),COUNTIF('OG Hospitalisation Details'!G1588:G3930,{"tier - 1","tier - 2","tier - 3"}),0))</f>
        <v>tier - 2</v>
      </c>
      <c r="J756" s="7" t="str" cm="1">
        <f t="array" ref="J756">INDEX({"tier - 1","tier - 2","tier - 3"},MATCH(MAX(COUNTIF('OG Hospitalisation Details'!H1588:H3930,{"tier - 1","tier - 2","tier - 3"})),COUNTIF('OG Hospitalisation Details'!H1588:H3930,{"tier - 1","tier - 2","tier - 3"}),0))</f>
        <v>tier - 3</v>
      </c>
      <c r="K756" s="7" t="str">
        <f>IF('OG Hospitalisation Details'!I1588="?","Unknown",'OG Hospitalisation Details'!I1588)</f>
        <v>R1024</v>
      </c>
      <c r="L756" s="14">
        <f t="shared" si="35"/>
        <v>61</v>
      </c>
    </row>
    <row r="757" spans="1:12" x14ac:dyDescent="0.25">
      <c r="A757" s="7" t="s">
        <v>1618</v>
      </c>
      <c r="B757" s="7">
        <f t="shared" si="36"/>
        <v>753</v>
      </c>
      <c r="C757" s="7">
        <f>IF('OG Hospitalisation Details'!B1587="?",ROUND(AVERAGE('OG Hospitalisation Details'!$B$2:$B$2344),0),'OG Hospitalisation Details'!B1587)</f>
        <v>1964</v>
      </c>
      <c r="D757" s="7" t="str">
        <f>IF('OG Hospitalisation Details'!C1587="?","Sep",'OG Hospitalisation Details'!C1587)</f>
        <v>Sep</v>
      </c>
      <c r="E757" s="7">
        <v>10</v>
      </c>
      <c r="F757" s="13">
        <f t="shared" si="34"/>
        <v>23630</v>
      </c>
      <c r="G757" s="7">
        <v>2</v>
      </c>
      <c r="H757" s="16">
        <v>13607.37</v>
      </c>
      <c r="I757" s="7" t="str" cm="1">
        <f t="array" ref="I757">INDEX({"tier - 1","tier - 2","tier - 3"},MATCH(MAX(COUNTIF('OG Hospitalisation Details'!G1587:G3929,{"tier - 1","tier - 2","tier - 3"})),COUNTIF('OG Hospitalisation Details'!G1587:G3929,{"tier - 1","tier - 2","tier - 3"}),0))</f>
        <v>tier - 2</v>
      </c>
      <c r="J757" s="7" t="str" cm="1">
        <f t="array" ref="J757">INDEX({"tier - 1","tier - 2","tier - 3"},MATCH(MAX(COUNTIF('OG Hospitalisation Details'!H1587:H3929,{"tier - 1","tier - 2","tier - 3"})),COUNTIF('OG Hospitalisation Details'!H1587:H3929,{"tier - 1","tier - 2","tier - 3"}),0))</f>
        <v>tier - 3</v>
      </c>
      <c r="K757" s="7" t="str">
        <f>IF('OG Hospitalisation Details'!I1587="?","Unknown",'OG Hospitalisation Details'!I1587)</f>
        <v>R1024</v>
      </c>
      <c r="L757" s="14">
        <f t="shared" si="35"/>
        <v>58</v>
      </c>
    </row>
    <row r="758" spans="1:12" x14ac:dyDescent="0.25">
      <c r="A758" s="7" t="s">
        <v>1617</v>
      </c>
      <c r="B758" s="7">
        <f t="shared" si="36"/>
        <v>754</v>
      </c>
      <c r="C758" s="7">
        <f>IF('OG Hospitalisation Details'!B1586="?",ROUND(AVERAGE('OG Hospitalisation Details'!$B$2:$B$2344),0),'OG Hospitalisation Details'!B1586)</f>
        <v>1992</v>
      </c>
      <c r="D758" s="7" t="str">
        <f>IF('OG Hospitalisation Details'!C1586="?","Sep",'OG Hospitalisation Details'!C1586)</f>
        <v>Aug</v>
      </c>
      <c r="E758" s="7">
        <v>14</v>
      </c>
      <c r="F758" s="13">
        <f t="shared" si="34"/>
        <v>33830</v>
      </c>
      <c r="G758" s="7">
        <v>0</v>
      </c>
      <c r="H758" s="16">
        <v>13588.17</v>
      </c>
      <c r="I758" s="7" t="str" cm="1">
        <f t="array" ref="I758">INDEX({"tier - 1","tier - 2","tier - 3"},MATCH(MAX(COUNTIF('OG Hospitalisation Details'!G1586:G3928,{"tier - 1","tier - 2","tier - 3"})),COUNTIF('OG Hospitalisation Details'!G1586:G3928,{"tier - 1","tier - 2","tier - 3"}),0))</f>
        <v>tier - 2</v>
      </c>
      <c r="J758" s="7" t="str" cm="1">
        <f t="array" ref="J758">INDEX({"tier - 1","tier - 2","tier - 3"},MATCH(MAX(COUNTIF('OG Hospitalisation Details'!H1586:H3928,{"tier - 1","tier - 2","tier - 3"})),COUNTIF('OG Hospitalisation Details'!H1586:H3928,{"tier - 1","tier - 2","tier - 3"}),0))</f>
        <v>tier - 3</v>
      </c>
      <c r="K758" s="7" t="str">
        <f>IF('OG Hospitalisation Details'!I1586="?","Unknown",'OG Hospitalisation Details'!I1586)</f>
        <v>R1012</v>
      </c>
      <c r="L758" s="14">
        <f t="shared" si="35"/>
        <v>30</v>
      </c>
    </row>
    <row r="759" spans="1:12" x14ac:dyDescent="0.25">
      <c r="A759" s="7" t="s">
        <v>1616</v>
      </c>
      <c r="B759" s="7">
        <f t="shared" si="36"/>
        <v>755</v>
      </c>
      <c r="C759" s="7">
        <f>IF('OG Hospitalisation Details'!B1585="?",ROUND(AVERAGE('OG Hospitalisation Details'!$B$2:$B$2344),0),'OG Hospitalisation Details'!B1585)</f>
        <v>1968</v>
      </c>
      <c r="D759" s="7" t="str">
        <f>IF('OG Hospitalisation Details'!C1585="?","Sep",'OG Hospitalisation Details'!C1585)</f>
        <v>Jul</v>
      </c>
      <c r="E759" s="7">
        <v>15</v>
      </c>
      <c r="F759" s="13">
        <f t="shared" si="34"/>
        <v>25034</v>
      </c>
      <c r="G759" s="7">
        <v>0</v>
      </c>
      <c r="H759" s="16">
        <v>13566.04</v>
      </c>
      <c r="I759" s="7" t="str" cm="1">
        <f t="array" ref="I759">INDEX({"tier - 1","tier - 2","tier - 3"},MATCH(MAX(COUNTIF('OG Hospitalisation Details'!G1585:G3927,{"tier - 1","tier - 2","tier - 3"})),COUNTIF('OG Hospitalisation Details'!G1585:G3927,{"tier - 1","tier - 2","tier - 3"}),0))</f>
        <v>tier - 2</v>
      </c>
      <c r="J759" s="7" t="str" cm="1">
        <f t="array" ref="J759">INDEX({"tier - 1","tier - 2","tier - 3"},MATCH(MAX(COUNTIF('OG Hospitalisation Details'!H1585:H3927,{"tier - 1","tier - 2","tier - 3"})),COUNTIF('OG Hospitalisation Details'!H1585:H3927,{"tier - 1","tier - 2","tier - 3"}),0))</f>
        <v>tier - 3</v>
      </c>
      <c r="K759" s="7" t="str">
        <f>IF('OG Hospitalisation Details'!I1585="?","Unknown",'OG Hospitalisation Details'!I1585)</f>
        <v>R1026</v>
      </c>
      <c r="L759" s="14">
        <f t="shared" si="35"/>
        <v>54</v>
      </c>
    </row>
    <row r="760" spans="1:12" x14ac:dyDescent="0.25">
      <c r="A760" s="7" t="s">
        <v>1615</v>
      </c>
      <c r="B760" s="7">
        <f t="shared" si="36"/>
        <v>756</v>
      </c>
      <c r="C760" s="7">
        <f>IF('OG Hospitalisation Details'!B1584="?",ROUND(AVERAGE('OG Hospitalisation Details'!$B$2:$B$2344),0),'OG Hospitalisation Details'!B1584)</f>
        <v>1960</v>
      </c>
      <c r="D760" s="7" t="str">
        <f>IF('OG Hospitalisation Details'!C1584="?","Sep",'OG Hospitalisation Details'!C1584)</f>
        <v>Jul</v>
      </c>
      <c r="E760" s="7">
        <v>11</v>
      </c>
      <c r="F760" s="13">
        <f t="shared" si="34"/>
        <v>22108</v>
      </c>
      <c r="G760" s="7">
        <v>0</v>
      </c>
      <c r="H760" s="16">
        <v>13555</v>
      </c>
      <c r="I760" s="7" t="str" cm="1">
        <f t="array" ref="I760">INDEX({"tier - 1","tier - 2","tier - 3"},MATCH(MAX(COUNTIF('OG Hospitalisation Details'!G1584:G3926,{"tier - 1","tier - 2","tier - 3"})),COUNTIF('OG Hospitalisation Details'!G1584:G3926,{"tier - 1","tier - 2","tier - 3"}),0))</f>
        <v>tier - 2</v>
      </c>
      <c r="J760" s="7" t="str" cm="1">
        <f t="array" ref="J760">INDEX({"tier - 1","tier - 2","tier - 3"},MATCH(MAX(COUNTIF('OG Hospitalisation Details'!H1584:H3926,{"tier - 1","tier - 2","tier - 3"})),COUNTIF('OG Hospitalisation Details'!H1584:H3926,{"tier - 1","tier - 2","tier - 3"}),0))</f>
        <v>tier - 3</v>
      </c>
      <c r="K760" s="7" t="str">
        <f>IF('OG Hospitalisation Details'!I1584="?","Unknown",'OG Hospitalisation Details'!I1584)</f>
        <v>R1017</v>
      </c>
      <c r="L760" s="14">
        <f t="shared" si="35"/>
        <v>62</v>
      </c>
    </row>
    <row r="761" spans="1:12" x14ac:dyDescent="0.25">
      <c r="A761" s="7" t="s">
        <v>1614</v>
      </c>
      <c r="B761" s="7">
        <f t="shared" si="36"/>
        <v>757</v>
      </c>
      <c r="C761" s="7">
        <f>IF('OG Hospitalisation Details'!B1583="?",ROUND(AVERAGE('OG Hospitalisation Details'!$B$2:$B$2344),0),'OG Hospitalisation Details'!B1583)</f>
        <v>1963</v>
      </c>
      <c r="D761" s="7" t="str">
        <f>IF('OG Hospitalisation Details'!C1583="?","Sep",'OG Hospitalisation Details'!C1583)</f>
        <v>Oct</v>
      </c>
      <c r="E761" s="7">
        <v>14</v>
      </c>
      <c r="F761" s="13">
        <f t="shared" si="34"/>
        <v>23298</v>
      </c>
      <c r="G761" s="7">
        <v>0</v>
      </c>
      <c r="H761" s="16">
        <v>13511.28</v>
      </c>
      <c r="I761" s="7" t="str" cm="1">
        <f t="array" ref="I761">INDEX({"tier - 1","tier - 2","tier - 3"},MATCH(MAX(COUNTIF('OG Hospitalisation Details'!G1583:G3925,{"tier - 1","tier - 2","tier - 3"})),COUNTIF('OG Hospitalisation Details'!G1583:G3925,{"tier - 1","tier - 2","tier - 3"}),0))</f>
        <v>tier - 2</v>
      </c>
      <c r="J761" s="7" t="str" cm="1">
        <f t="array" ref="J761">INDEX({"tier - 1","tier - 2","tier - 3"},MATCH(MAX(COUNTIF('OG Hospitalisation Details'!H1583:H3925,{"tier - 1","tier - 2","tier - 3"})),COUNTIF('OG Hospitalisation Details'!H1583:H3925,{"tier - 1","tier - 2","tier - 3"}),0))</f>
        <v>tier - 3</v>
      </c>
      <c r="K761" s="7" t="str">
        <f>IF('OG Hospitalisation Details'!I1583="?","Unknown",'OG Hospitalisation Details'!I1583)</f>
        <v>R1012</v>
      </c>
      <c r="L761" s="14">
        <f t="shared" si="35"/>
        <v>59</v>
      </c>
    </row>
    <row r="762" spans="1:12" x14ac:dyDescent="0.25">
      <c r="A762" s="7" t="s">
        <v>1613</v>
      </c>
      <c r="B762" s="7">
        <f t="shared" si="36"/>
        <v>758</v>
      </c>
      <c r="C762" s="7">
        <f>IF('OG Hospitalisation Details'!B1582="?",ROUND(AVERAGE('OG Hospitalisation Details'!$B$2:$B$2344),0),'OG Hospitalisation Details'!B1582)</f>
        <v>1990</v>
      </c>
      <c r="D762" s="7" t="str">
        <f>IF('OG Hospitalisation Details'!C1582="?","Sep",'OG Hospitalisation Details'!C1582)</f>
        <v>Aug</v>
      </c>
      <c r="E762" s="7">
        <v>30</v>
      </c>
      <c r="F762" s="13">
        <f t="shared" si="34"/>
        <v>33115</v>
      </c>
      <c r="G762" s="7">
        <v>3</v>
      </c>
      <c r="H762" s="16">
        <v>13480.83</v>
      </c>
      <c r="I762" s="7" t="str" cm="1">
        <f t="array" ref="I762">INDEX({"tier - 1","tier - 2","tier - 3"},MATCH(MAX(COUNTIF('OG Hospitalisation Details'!G1582:G3924,{"tier - 1","tier - 2","tier - 3"})),COUNTIF('OG Hospitalisation Details'!G1582:G3924,{"tier - 1","tier - 2","tier - 3"}),0))</f>
        <v>tier - 2</v>
      </c>
      <c r="J762" s="7" t="str" cm="1">
        <f t="array" ref="J762">INDEX({"tier - 1","tier - 2","tier - 3"},MATCH(MAX(COUNTIF('OG Hospitalisation Details'!H1582:H3924,{"tier - 1","tier - 2","tier - 3"})),COUNTIF('OG Hospitalisation Details'!H1582:H3924,{"tier - 1","tier - 2","tier - 3"}),0))</f>
        <v>tier - 3</v>
      </c>
      <c r="K762" s="7" t="str">
        <f>IF('OG Hospitalisation Details'!I1582="?","Unknown",'OG Hospitalisation Details'!I1582)</f>
        <v>R1023</v>
      </c>
      <c r="L762" s="14">
        <f t="shared" si="35"/>
        <v>32</v>
      </c>
    </row>
    <row r="763" spans="1:12" x14ac:dyDescent="0.25">
      <c r="A763" s="7" t="s">
        <v>1612</v>
      </c>
      <c r="B763" s="7">
        <f t="shared" si="36"/>
        <v>759</v>
      </c>
      <c r="C763" s="7">
        <f>IF('OG Hospitalisation Details'!B1581="?",ROUND(AVERAGE('OG Hospitalisation Details'!$B$2:$B$2344),0),'OG Hospitalisation Details'!B1581)</f>
        <v>1975</v>
      </c>
      <c r="D763" s="7" t="str">
        <f>IF('OG Hospitalisation Details'!C1581="?","Sep",'OG Hospitalisation Details'!C1581)</f>
        <v>Aug</v>
      </c>
      <c r="E763" s="7">
        <v>7</v>
      </c>
      <c r="F763" s="13">
        <f t="shared" si="34"/>
        <v>27613</v>
      </c>
      <c r="G763" s="7">
        <v>1</v>
      </c>
      <c r="H763" s="16">
        <v>13472.19</v>
      </c>
      <c r="I763" s="7" t="str" cm="1">
        <f t="array" ref="I763">INDEX({"tier - 1","tier - 2","tier - 3"},MATCH(MAX(COUNTIF('OG Hospitalisation Details'!G1581:G3923,{"tier - 1","tier - 2","tier - 3"})),COUNTIF('OG Hospitalisation Details'!G1581:G3923,{"tier - 1","tier - 2","tier - 3"}),0))</f>
        <v>tier - 2</v>
      </c>
      <c r="J763" s="7" t="str" cm="1">
        <f t="array" ref="J763">INDEX({"tier - 1","tier - 2","tier - 3"},MATCH(MAX(COUNTIF('OG Hospitalisation Details'!H1581:H3923,{"tier - 1","tier - 2","tier - 3"})),COUNTIF('OG Hospitalisation Details'!H1581:H3923,{"tier - 1","tier - 2","tier - 3"}),0))</f>
        <v>tier - 3</v>
      </c>
      <c r="K763" s="7" t="str">
        <f>IF('OG Hospitalisation Details'!I1581="?","Unknown",'OG Hospitalisation Details'!I1581)</f>
        <v>R1012</v>
      </c>
      <c r="L763" s="14">
        <f t="shared" si="35"/>
        <v>47</v>
      </c>
    </row>
    <row r="764" spans="1:12" x14ac:dyDescent="0.25">
      <c r="A764" s="7" t="s">
        <v>1611</v>
      </c>
      <c r="B764" s="7">
        <f t="shared" si="36"/>
        <v>760</v>
      </c>
      <c r="C764" s="7">
        <f>IF('OG Hospitalisation Details'!B1580="?",ROUND(AVERAGE('OG Hospitalisation Details'!$B$2:$B$2344),0),'OG Hospitalisation Details'!B1580)</f>
        <v>1960</v>
      </c>
      <c r="D764" s="7" t="str">
        <f>IF('OG Hospitalisation Details'!C1580="?","Sep",'OG Hospitalisation Details'!C1580)</f>
        <v>Jul</v>
      </c>
      <c r="E764" s="7">
        <v>24</v>
      </c>
      <c r="F764" s="13">
        <f t="shared" si="34"/>
        <v>22121</v>
      </c>
      <c r="G764" s="7">
        <v>0</v>
      </c>
      <c r="H764" s="16">
        <v>13470.86</v>
      </c>
      <c r="I764" s="7" t="str" cm="1">
        <f t="array" ref="I764">INDEX({"tier - 1","tier - 2","tier - 3"},MATCH(MAX(COUNTIF('OG Hospitalisation Details'!G1580:G3922,{"tier - 1","tier - 2","tier - 3"})),COUNTIF('OG Hospitalisation Details'!G1580:G3922,{"tier - 1","tier - 2","tier - 3"}),0))</f>
        <v>tier - 2</v>
      </c>
      <c r="J764" s="7" t="str" cm="1">
        <f t="array" ref="J764">INDEX({"tier - 1","tier - 2","tier - 3"},MATCH(MAX(COUNTIF('OG Hospitalisation Details'!H1580:H3922,{"tier - 1","tier - 2","tier - 3"})),COUNTIF('OG Hospitalisation Details'!H1580:H3922,{"tier - 1","tier - 2","tier - 3"}),0))</f>
        <v>tier - 3</v>
      </c>
      <c r="K764" s="7" t="str">
        <f>IF('OG Hospitalisation Details'!I1580="?","Unknown",'OG Hospitalisation Details'!I1580)</f>
        <v>R1011</v>
      </c>
      <c r="L764" s="14">
        <f t="shared" si="35"/>
        <v>62</v>
      </c>
    </row>
    <row r="765" spans="1:12" x14ac:dyDescent="0.25">
      <c r="A765" s="7" t="s">
        <v>1610</v>
      </c>
      <c r="B765" s="7">
        <f t="shared" si="36"/>
        <v>761</v>
      </c>
      <c r="C765" s="7">
        <f>IF('OG Hospitalisation Details'!B1579="?",ROUND(AVERAGE('OG Hospitalisation Details'!$B$2:$B$2344),0),'OG Hospitalisation Details'!B1579)</f>
        <v>1960</v>
      </c>
      <c r="D765" s="7" t="str">
        <f>IF('OG Hospitalisation Details'!C1579="?","Sep",'OG Hospitalisation Details'!C1579)</f>
        <v>Jul</v>
      </c>
      <c r="E765" s="7">
        <v>28</v>
      </c>
      <c r="F765" s="13">
        <f t="shared" si="34"/>
        <v>22125</v>
      </c>
      <c r="G765" s="7">
        <v>0</v>
      </c>
      <c r="H765" s="16">
        <v>13470.8</v>
      </c>
      <c r="I765" s="7" t="str" cm="1">
        <f t="array" ref="I765">INDEX({"tier - 1","tier - 2","tier - 3"},MATCH(MAX(COUNTIF('OG Hospitalisation Details'!G1579:G3921,{"tier - 1","tier - 2","tier - 3"})),COUNTIF('OG Hospitalisation Details'!G1579:G3921,{"tier - 1","tier - 2","tier - 3"}),0))</f>
        <v>tier - 2</v>
      </c>
      <c r="J765" s="7" t="str" cm="1">
        <f t="array" ref="J765">INDEX({"tier - 1","tier - 2","tier - 3"},MATCH(MAX(COUNTIF('OG Hospitalisation Details'!H1579:H3921,{"tier - 1","tier - 2","tier - 3"})),COUNTIF('OG Hospitalisation Details'!H1579:H3921,{"tier - 1","tier - 2","tier - 3"}),0))</f>
        <v>tier - 3</v>
      </c>
      <c r="K765" s="7" t="str">
        <f>IF('OG Hospitalisation Details'!I1579="?","Unknown",'OG Hospitalisation Details'!I1579)</f>
        <v>R1013</v>
      </c>
      <c r="L765" s="14">
        <f t="shared" si="35"/>
        <v>62</v>
      </c>
    </row>
    <row r="766" spans="1:12" x14ac:dyDescent="0.25">
      <c r="A766" s="7" t="s">
        <v>1609</v>
      </c>
      <c r="B766" s="7">
        <f t="shared" si="36"/>
        <v>762</v>
      </c>
      <c r="C766" s="7">
        <f>IF('OG Hospitalisation Details'!B1578="?",ROUND(AVERAGE('OG Hospitalisation Details'!$B$2:$B$2344),0),'OG Hospitalisation Details'!B1578)</f>
        <v>1985</v>
      </c>
      <c r="D766" s="7" t="str">
        <f>IF('OG Hospitalisation Details'!C1578="?","Sep",'OG Hospitalisation Details'!C1578)</f>
        <v>Aug</v>
      </c>
      <c r="E766" s="7">
        <v>19</v>
      </c>
      <c r="F766" s="13">
        <f t="shared" si="34"/>
        <v>31278</v>
      </c>
      <c r="G766" s="7">
        <v>3</v>
      </c>
      <c r="H766" s="16">
        <v>13465.8</v>
      </c>
      <c r="I766" s="7" t="str" cm="1">
        <f t="array" ref="I766">INDEX({"tier - 1","tier - 2","tier - 3"},MATCH(MAX(COUNTIF('OG Hospitalisation Details'!G1578:G3920,{"tier - 1","tier - 2","tier - 3"})),COUNTIF('OG Hospitalisation Details'!G1578:G3920,{"tier - 1","tier - 2","tier - 3"}),0))</f>
        <v>tier - 2</v>
      </c>
      <c r="J766" s="7" t="str" cm="1">
        <f t="array" ref="J766">INDEX({"tier - 1","tier - 2","tier - 3"},MATCH(MAX(COUNTIF('OG Hospitalisation Details'!H1578:H3920,{"tier - 1","tier - 2","tier - 3"})),COUNTIF('OG Hospitalisation Details'!H1578:H3920,{"tier - 1","tier - 2","tier - 3"}),0))</f>
        <v>tier - 3</v>
      </c>
      <c r="K766" s="7" t="str">
        <f>IF('OG Hospitalisation Details'!I1578="?","Unknown",'OG Hospitalisation Details'!I1578)</f>
        <v>R1012</v>
      </c>
      <c r="L766" s="14">
        <f t="shared" si="35"/>
        <v>37</v>
      </c>
    </row>
    <row r="767" spans="1:12" x14ac:dyDescent="0.25">
      <c r="A767" s="7" t="s">
        <v>1608</v>
      </c>
      <c r="B767" s="7">
        <f t="shared" si="36"/>
        <v>763</v>
      </c>
      <c r="C767" s="7">
        <f>IF('OG Hospitalisation Details'!B1577="?",ROUND(AVERAGE('OG Hospitalisation Details'!$B$2:$B$2344),0),'OG Hospitalisation Details'!B1577)</f>
        <v>1960</v>
      </c>
      <c r="D767" s="7" t="str">
        <f>IF('OG Hospitalisation Details'!C1577="?","Sep",'OG Hospitalisation Details'!C1577)</f>
        <v>Dec</v>
      </c>
      <c r="E767" s="7">
        <v>16</v>
      </c>
      <c r="F767" s="13">
        <f t="shared" si="34"/>
        <v>22266</v>
      </c>
      <c r="G767" s="7">
        <v>0</v>
      </c>
      <c r="H767" s="16">
        <v>13462.52</v>
      </c>
      <c r="I767" s="7" t="str" cm="1">
        <f t="array" ref="I767">INDEX({"tier - 1","tier - 2","tier - 3"},MATCH(MAX(COUNTIF('OG Hospitalisation Details'!G1577:G3919,{"tier - 1","tier - 2","tier - 3"})),COUNTIF('OG Hospitalisation Details'!G1577:G3919,{"tier - 1","tier - 2","tier - 3"}),0))</f>
        <v>tier - 2</v>
      </c>
      <c r="J767" s="7" t="str" cm="1">
        <f t="array" ref="J767">INDEX({"tier - 1","tier - 2","tier - 3"},MATCH(MAX(COUNTIF('OG Hospitalisation Details'!H1577:H3919,{"tier - 1","tier - 2","tier - 3"})),COUNTIF('OG Hospitalisation Details'!H1577:H3919,{"tier - 1","tier - 2","tier - 3"}),0))</f>
        <v>tier - 3</v>
      </c>
      <c r="K767" s="7" t="str">
        <f>IF('OG Hospitalisation Details'!I1577="?","Unknown",'OG Hospitalisation Details'!I1577)</f>
        <v>R1011</v>
      </c>
      <c r="L767" s="14">
        <f t="shared" si="35"/>
        <v>62</v>
      </c>
    </row>
    <row r="768" spans="1:12" x14ac:dyDescent="0.25">
      <c r="A768" s="7" t="s">
        <v>1607</v>
      </c>
      <c r="B768" s="7">
        <f t="shared" si="36"/>
        <v>764</v>
      </c>
      <c r="C768" s="7">
        <f>IF('OG Hospitalisation Details'!B1576="?",ROUND(AVERAGE('OG Hospitalisation Details'!$B$2:$B$2344),0),'OG Hospitalisation Details'!B1576)</f>
        <v>1960</v>
      </c>
      <c r="D768" s="7" t="str">
        <f>IF('OG Hospitalisation Details'!C1576="?","Sep",'OG Hospitalisation Details'!C1576)</f>
        <v>Jul</v>
      </c>
      <c r="E768" s="7">
        <v>11</v>
      </c>
      <c r="F768" s="13">
        <f t="shared" si="34"/>
        <v>22108</v>
      </c>
      <c r="G768" s="7">
        <v>0</v>
      </c>
      <c r="H768" s="16">
        <v>13457.96</v>
      </c>
      <c r="I768" s="7" t="str" cm="1">
        <f t="array" ref="I768">INDEX({"tier - 1","tier - 2","tier - 3"},MATCH(MAX(COUNTIF('OG Hospitalisation Details'!G1576:G3918,{"tier - 1","tier - 2","tier - 3"})),COUNTIF('OG Hospitalisation Details'!G1576:G3918,{"tier - 1","tier - 2","tier - 3"}),0))</f>
        <v>tier - 2</v>
      </c>
      <c r="J768" s="7" t="str" cm="1">
        <f t="array" ref="J768">INDEX({"tier - 1","tier - 2","tier - 3"},MATCH(MAX(COUNTIF('OG Hospitalisation Details'!H1576:H3918,{"tier - 1","tier - 2","tier - 3"})),COUNTIF('OG Hospitalisation Details'!H1576:H3918,{"tier - 1","tier - 2","tier - 3"}),0))</f>
        <v>tier - 3</v>
      </c>
      <c r="K768" s="7" t="str">
        <f>IF('OG Hospitalisation Details'!I1576="?","Unknown",'OG Hospitalisation Details'!I1576)</f>
        <v>R1013</v>
      </c>
      <c r="L768" s="14">
        <f t="shared" si="35"/>
        <v>62</v>
      </c>
    </row>
    <row r="769" spans="1:12" x14ac:dyDescent="0.25">
      <c r="A769" s="7" t="s">
        <v>1606</v>
      </c>
      <c r="B769" s="7">
        <f t="shared" si="36"/>
        <v>765</v>
      </c>
      <c r="C769" s="7">
        <f>IF('OG Hospitalisation Details'!B1575="?",ROUND(AVERAGE('OG Hospitalisation Details'!$B$2:$B$2344),0),'OG Hospitalisation Details'!B1575)</f>
        <v>1960</v>
      </c>
      <c r="D769" s="7" t="str">
        <f>IF('OG Hospitalisation Details'!C1575="?","Sep",'OG Hospitalisation Details'!C1575)</f>
        <v>Aug</v>
      </c>
      <c r="E769" s="7">
        <v>13</v>
      </c>
      <c r="F769" s="13">
        <f t="shared" si="34"/>
        <v>22141</v>
      </c>
      <c r="G769" s="7">
        <v>0</v>
      </c>
      <c r="H769" s="16">
        <v>13451.12</v>
      </c>
      <c r="I769" s="7" t="str" cm="1">
        <f t="array" ref="I769">INDEX({"tier - 1","tier - 2","tier - 3"},MATCH(MAX(COUNTIF('OG Hospitalisation Details'!G1575:G3917,{"tier - 1","tier - 2","tier - 3"})),COUNTIF('OG Hospitalisation Details'!G1575:G3917,{"tier - 1","tier - 2","tier - 3"}),0))</f>
        <v>tier - 2</v>
      </c>
      <c r="J769" s="7" t="str" cm="1">
        <f t="array" ref="J769">INDEX({"tier - 1","tier - 2","tier - 3"},MATCH(MAX(COUNTIF('OG Hospitalisation Details'!H1575:H3917,{"tier - 1","tier - 2","tier - 3"})),COUNTIF('OG Hospitalisation Details'!H1575:H3917,{"tier - 1","tier - 2","tier - 3"}),0))</f>
        <v>tier - 3</v>
      </c>
      <c r="K769" s="7" t="str">
        <f>IF('OG Hospitalisation Details'!I1575="?","Unknown",'OG Hospitalisation Details'!I1575)</f>
        <v>R1011</v>
      </c>
      <c r="L769" s="14">
        <f t="shared" si="35"/>
        <v>62</v>
      </c>
    </row>
    <row r="770" spans="1:12" x14ac:dyDescent="0.25">
      <c r="A770" s="7" t="s">
        <v>1605</v>
      </c>
      <c r="B770" s="7">
        <f t="shared" si="36"/>
        <v>766</v>
      </c>
      <c r="C770" s="7">
        <f>IF('OG Hospitalisation Details'!B1574="?",ROUND(AVERAGE('OG Hospitalisation Details'!$B$2:$B$2344),0),'OG Hospitalisation Details'!B1574)</f>
        <v>1975</v>
      </c>
      <c r="D770" s="7" t="str">
        <f>IF('OG Hospitalisation Details'!C1574="?","Sep",'OG Hospitalisation Details'!C1574)</f>
        <v>Jun</v>
      </c>
      <c r="E770" s="7">
        <v>29</v>
      </c>
      <c r="F770" s="13">
        <f t="shared" ref="F770:F833" si="37">DATE(C770,MONTH(1&amp;D770),E770)</f>
        <v>27574</v>
      </c>
      <c r="G770" s="7">
        <v>1</v>
      </c>
      <c r="H770" s="16">
        <v>13440.7</v>
      </c>
      <c r="I770" s="7" t="str" cm="1">
        <f t="array" ref="I770">INDEX({"tier - 1","tier - 2","tier - 3"},MATCH(MAX(COUNTIF('OG Hospitalisation Details'!G1574:G3916,{"tier - 1","tier - 2","tier - 3"})),COUNTIF('OG Hospitalisation Details'!G1574:G3916,{"tier - 1","tier - 2","tier - 3"}),0))</f>
        <v>tier - 2</v>
      </c>
      <c r="J770" s="7" t="str" cm="1">
        <f t="array" ref="J770">INDEX({"tier - 1","tier - 2","tier - 3"},MATCH(MAX(COUNTIF('OG Hospitalisation Details'!H1574:H3916,{"tier - 1","tier - 2","tier - 3"})),COUNTIF('OG Hospitalisation Details'!H1574:H3916,{"tier - 1","tier - 2","tier - 3"}),0))</f>
        <v>tier - 3</v>
      </c>
      <c r="K770" s="7" t="str">
        <f>IF('OG Hospitalisation Details'!I1574="?","Unknown",'OG Hospitalisation Details'!I1574)</f>
        <v>R1012</v>
      </c>
      <c r="L770" s="14">
        <f t="shared" ref="L770:L833" si="38">DATEDIF(F770,DATE(2023,6,8),"Y")</f>
        <v>47</v>
      </c>
    </row>
    <row r="771" spans="1:12" x14ac:dyDescent="0.25">
      <c r="A771" s="7" t="s">
        <v>1604</v>
      </c>
      <c r="B771" s="7">
        <f t="shared" si="36"/>
        <v>767</v>
      </c>
      <c r="C771" s="7">
        <f>IF('OG Hospitalisation Details'!B1573="?",ROUND(AVERAGE('OG Hospitalisation Details'!$B$2:$B$2344),0),'OG Hospitalisation Details'!B1573)</f>
        <v>1966</v>
      </c>
      <c r="D771" s="7" t="str">
        <f>IF('OG Hospitalisation Details'!C1573="?","Sep",'OG Hospitalisation Details'!C1573)</f>
        <v>Nov</v>
      </c>
      <c r="E771" s="7">
        <v>14</v>
      </c>
      <c r="F771" s="13">
        <f t="shared" si="37"/>
        <v>24425</v>
      </c>
      <c r="G771" s="7">
        <v>3</v>
      </c>
      <c r="H771" s="16">
        <v>13430.27</v>
      </c>
      <c r="I771" s="7" t="str" cm="1">
        <f t="array" ref="I771">INDEX({"tier - 1","tier - 2","tier - 3"},MATCH(MAX(COUNTIF('OG Hospitalisation Details'!G1573:G3915,{"tier - 1","tier - 2","tier - 3"})),COUNTIF('OG Hospitalisation Details'!G1573:G3915,{"tier - 1","tier - 2","tier - 3"}),0))</f>
        <v>tier - 2</v>
      </c>
      <c r="J771" s="7" t="str" cm="1">
        <f t="array" ref="J771">INDEX({"tier - 1","tier - 2","tier - 3"},MATCH(MAX(COUNTIF('OG Hospitalisation Details'!H1573:H3915,{"tier - 1","tier - 2","tier - 3"})),COUNTIF('OG Hospitalisation Details'!H1573:H3915,{"tier - 1","tier - 2","tier - 3"}),0))</f>
        <v>tier - 3</v>
      </c>
      <c r="K771" s="7" t="str">
        <f>IF('OG Hospitalisation Details'!I1573="?","Unknown",'OG Hospitalisation Details'!I1573)</f>
        <v>R1024</v>
      </c>
      <c r="L771" s="14">
        <f t="shared" si="38"/>
        <v>56</v>
      </c>
    </row>
    <row r="772" spans="1:12" x14ac:dyDescent="0.25">
      <c r="A772" s="7" t="s">
        <v>1603</v>
      </c>
      <c r="B772" s="7">
        <f t="shared" si="36"/>
        <v>768</v>
      </c>
      <c r="C772" s="7">
        <f>IF('OG Hospitalisation Details'!B1572="?",ROUND(AVERAGE('OG Hospitalisation Details'!$B$2:$B$2344),0),'OG Hospitalisation Details'!B1572)</f>
        <v>1961</v>
      </c>
      <c r="D772" s="7" t="str">
        <f>IF('OG Hospitalisation Details'!C1572="?","Sep",'OG Hospitalisation Details'!C1572)</f>
        <v>Nov</v>
      </c>
      <c r="E772" s="7">
        <v>3</v>
      </c>
      <c r="F772" s="13">
        <f t="shared" si="37"/>
        <v>22588</v>
      </c>
      <c r="G772" s="7">
        <v>0</v>
      </c>
      <c r="H772" s="16">
        <v>13429.04</v>
      </c>
      <c r="I772" s="7" t="str" cm="1">
        <f t="array" ref="I772">INDEX({"tier - 1","tier - 2","tier - 3"},MATCH(MAX(COUNTIF('OG Hospitalisation Details'!G1572:G3914,{"tier - 1","tier - 2","tier - 3"})),COUNTIF('OG Hospitalisation Details'!G1572:G3914,{"tier - 1","tier - 2","tier - 3"}),0))</f>
        <v>tier - 2</v>
      </c>
      <c r="J772" s="7" t="str" cm="1">
        <f t="array" ref="J772">INDEX({"tier - 1","tier - 2","tier - 3"},MATCH(MAX(COUNTIF('OG Hospitalisation Details'!H1572:H3914,{"tier - 1","tier - 2","tier - 3"})),COUNTIF('OG Hospitalisation Details'!H1572:H3914,{"tier - 1","tier - 2","tier - 3"}),0))</f>
        <v>tier - 3</v>
      </c>
      <c r="K772" s="7" t="str">
        <f>IF('OG Hospitalisation Details'!I1572="?","Unknown",'OG Hospitalisation Details'!I1572)</f>
        <v>R1012</v>
      </c>
      <c r="L772" s="14">
        <f t="shared" si="38"/>
        <v>61</v>
      </c>
    </row>
    <row r="773" spans="1:12" x14ac:dyDescent="0.25">
      <c r="A773" s="7" t="s">
        <v>1602</v>
      </c>
      <c r="B773" s="7">
        <f t="shared" si="36"/>
        <v>769</v>
      </c>
      <c r="C773" s="7">
        <f>IF('OG Hospitalisation Details'!B1571="?",ROUND(AVERAGE('OG Hospitalisation Details'!$B$2:$B$2344),0),'OG Hospitalisation Details'!B1571)</f>
        <v>1994</v>
      </c>
      <c r="D773" s="7" t="str">
        <f>IF('OG Hospitalisation Details'!C1571="?","Sep",'OG Hospitalisation Details'!C1571)</f>
        <v>Jun</v>
      </c>
      <c r="E773" s="7">
        <v>17</v>
      </c>
      <c r="F773" s="13">
        <f t="shared" si="37"/>
        <v>34502</v>
      </c>
      <c r="G773" s="7">
        <v>0</v>
      </c>
      <c r="H773" s="16">
        <v>13417.05</v>
      </c>
      <c r="I773" s="7" t="str" cm="1">
        <f t="array" ref="I773">INDEX({"tier - 1","tier - 2","tier - 3"},MATCH(MAX(COUNTIF('OG Hospitalisation Details'!G1571:G3913,{"tier - 1","tier - 2","tier - 3"})),COUNTIF('OG Hospitalisation Details'!G1571:G3913,{"tier - 1","tier - 2","tier - 3"}),0))</f>
        <v>tier - 2</v>
      </c>
      <c r="J773" s="7" t="str" cm="1">
        <f t="array" ref="J773">INDEX({"tier - 1","tier - 2","tier - 3"},MATCH(MAX(COUNTIF('OG Hospitalisation Details'!H1571:H3913,{"tier - 1","tier - 2","tier - 3"})),COUNTIF('OG Hospitalisation Details'!H1571:H3913,{"tier - 1","tier - 2","tier - 3"}),0))</f>
        <v>tier - 3</v>
      </c>
      <c r="K773" s="7" t="str">
        <f>IF('OG Hospitalisation Details'!I1571="?","Unknown",'OG Hospitalisation Details'!I1571)</f>
        <v>R1012</v>
      </c>
      <c r="L773" s="14">
        <f t="shared" si="38"/>
        <v>28</v>
      </c>
    </row>
    <row r="774" spans="1:12" x14ac:dyDescent="0.25">
      <c r="A774" s="7" t="s">
        <v>1601</v>
      </c>
      <c r="B774" s="7">
        <f t="shared" si="36"/>
        <v>770</v>
      </c>
      <c r="C774" s="7">
        <f>IF('OG Hospitalisation Details'!B1570="?",ROUND(AVERAGE('OG Hospitalisation Details'!$B$2:$B$2344),0),'OG Hospitalisation Details'!B1570)</f>
        <v>1961</v>
      </c>
      <c r="D774" s="7" t="str">
        <f>IF('OG Hospitalisation Details'!C1570="?","Sep",'OG Hospitalisation Details'!C1570)</f>
        <v>Jul</v>
      </c>
      <c r="E774" s="7">
        <v>22</v>
      </c>
      <c r="F774" s="13">
        <f t="shared" si="37"/>
        <v>22484</v>
      </c>
      <c r="G774" s="7">
        <v>0</v>
      </c>
      <c r="H774" s="16">
        <v>13415.04</v>
      </c>
      <c r="I774" s="7" t="str" cm="1">
        <f t="array" ref="I774">INDEX({"tier - 1","tier - 2","tier - 3"},MATCH(MAX(COUNTIF('OG Hospitalisation Details'!G1570:G3912,{"tier - 1","tier - 2","tier - 3"})),COUNTIF('OG Hospitalisation Details'!G1570:G3912,{"tier - 1","tier - 2","tier - 3"}),0))</f>
        <v>tier - 2</v>
      </c>
      <c r="J774" s="7" t="str" cm="1">
        <f t="array" ref="J774">INDEX({"tier - 1","tier - 2","tier - 3"},MATCH(MAX(COUNTIF('OG Hospitalisation Details'!H1570:H3912,{"tier - 1","tier - 2","tier - 3"})),COUNTIF('OG Hospitalisation Details'!H1570:H3912,{"tier - 1","tier - 2","tier - 3"}),0))</f>
        <v>tier - 3</v>
      </c>
      <c r="K774" s="7" t="str">
        <f>IF('OG Hospitalisation Details'!I1570="?","Unknown",'OG Hospitalisation Details'!I1570)</f>
        <v>R1012</v>
      </c>
      <c r="L774" s="14">
        <f t="shared" si="38"/>
        <v>61</v>
      </c>
    </row>
    <row r="775" spans="1:12" x14ac:dyDescent="0.25">
      <c r="A775" s="7" t="s">
        <v>1600</v>
      </c>
      <c r="B775" s="7">
        <f t="shared" si="36"/>
        <v>771</v>
      </c>
      <c r="C775" s="7">
        <f>IF('OG Hospitalisation Details'!B1569="?",ROUND(AVERAGE('OG Hospitalisation Details'!$B$2:$B$2344),0),'OG Hospitalisation Details'!B1569)</f>
        <v>1992</v>
      </c>
      <c r="D775" s="7" t="str">
        <f>IF('OG Hospitalisation Details'!C1569="?","Sep",'OG Hospitalisation Details'!C1569)</f>
        <v>Dec</v>
      </c>
      <c r="E775" s="7">
        <v>19</v>
      </c>
      <c r="F775" s="13">
        <f t="shared" si="37"/>
        <v>33957</v>
      </c>
      <c r="G775" s="7">
        <v>0</v>
      </c>
      <c r="H775" s="16">
        <v>13412.97</v>
      </c>
      <c r="I775" s="7" t="str" cm="1">
        <f t="array" ref="I775">INDEX({"tier - 1","tier - 2","tier - 3"},MATCH(MAX(COUNTIF('OG Hospitalisation Details'!G1569:G3911,{"tier - 1","tier - 2","tier - 3"})),COUNTIF('OG Hospitalisation Details'!G1569:G3911,{"tier - 1","tier - 2","tier - 3"}),0))</f>
        <v>tier - 2</v>
      </c>
      <c r="J775" s="7" t="str" cm="1">
        <f t="array" ref="J775">INDEX({"tier - 1","tier - 2","tier - 3"},MATCH(MAX(COUNTIF('OG Hospitalisation Details'!H1569:H3911,{"tier - 1","tier - 2","tier - 3"})),COUNTIF('OG Hospitalisation Details'!H1569:H3911,{"tier - 1","tier - 2","tier - 3"}),0))</f>
        <v>tier - 3</v>
      </c>
      <c r="K775" s="7" t="str">
        <f>IF('OG Hospitalisation Details'!I1569="?","Unknown",'OG Hospitalisation Details'!I1569)</f>
        <v>R1023</v>
      </c>
      <c r="L775" s="14">
        <f t="shared" si="38"/>
        <v>30</v>
      </c>
    </row>
    <row r="776" spans="1:12" x14ac:dyDescent="0.25">
      <c r="A776" s="7" t="s">
        <v>1599</v>
      </c>
      <c r="B776" s="7">
        <f t="shared" si="36"/>
        <v>772</v>
      </c>
      <c r="C776" s="7">
        <f>IF('OG Hospitalisation Details'!B1568="?",ROUND(AVERAGE('OG Hospitalisation Details'!$B$2:$B$2344),0),'OG Hospitalisation Details'!B1568)</f>
        <v>1959</v>
      </c>
      <c r="D776" s="7" t="str">
        <f>IF('OG Hospitalisation Details'!C1568="?","Sep",'OG Hospitalisation Details'!C1568)</f>
        <v>Dec</v>
      </c>
      <c r="E776" s="7">
        <v>20</v>
      </c>
      <c r="F776" s="13">
        <f t="shared" si="37"/>
        <v>21904</v>
      </c>
      <c r="G776" s="7">
        <v>0</v>
      </c>
      <c r="H776" s="16">
        <v>13405.39</v>
      </c>
      <c r="I776" s="7" t="str" cm="1">
        <f t="array" ref="I776">INDEX({"tier - 1","tier - 2","tier - 3"},MATCH(MAX(COUNTIF('OG Hospitalisation Details'!G1568:G3910,{"tier - 1","tier - 2","tier - 3"})),COUNTIF('OG Hospitalisation Details'!G1568:G3910,{"tier - 1","tier - 2","tier - 3"}),0))</f>
        <v>tier - 2</v>
      </c>
      <c r="J776" s="7" t="str" cm="1">
        <f t="array" ref="J776">INDEX({"tier - 1","tier - 2","tier - 3"},MATCH(MAX(COUNTIF('OG Hospitalisation Details'!H1568:H3910,{"tier - 1","tier - 2","tier - 3"})),COUNTIF('OG Hospitalisation Details'!H1568:H3910,{"tier - 1","tier - 2","tier - 3"}),0))</f>
        <v>tier - 3</v>
      </c>
      <c r="K776" s="7" t="str">
        <f>IF('OG Hospitalisation Details'!I1568="?","Unknown",'OG Hospitalisation Details'!I1568)</f>
        <v>R1013</v>
      </c>
      <c r="L776" s="14">
        <f t="shared" si="38"/>
        <v>63</v>
      </c>
    </row>
    <row r="777" spans="1:12" x14ac:dyDescent="0.25">
      <c r="A777" s="7" t="s">
        <v>1598</v>
      </c>
      <c r="B777" s="7">
        <f t="shared" si="36"/>
        <v>773</v>
      </c>
      <c r="C777" s="7">
        <f>IF('OG Hospitalisation Details'!B1567="?",ROUND(AVERAGE('OG Hospitalisation Details'!$B$2:$B$2344),0),'OG Hospitalisation Details'!B1567)</f>
        <v>1959</v>
      </c>
      <c r="D777" s="7" t="str">
        <f>IF('OG Hospitalisation Details'!C1567="?","Sep",'OG Hospitalisation Details'!C1567)</f>
        <v>Nov</v>
      </c>
      <c r="E777" s="7">
        <v>25</v>
      </c>
      <c r="F777" s="13">
        <f t="shared" si="37"/>
        <v>21879</v>
      </c>
      <c r="G777" s="7">
        <v>0</v>
      </c>
      <c r="H777" s="16">
        <v>13393.76</v>
      </c>
      <c r="I777" s="7" t="str" cm="1">
        <f t="array" ref="I777">INDEX({"tier - 1","tier - 2","tier - 3"},MATCH(MAX(COUNTIF('OG Hospitalisation Details'!G1567:G3909,{"tier - 1","tier - 2","tier - 3"})),COUNTIF('OG Hospitalisation Details'!G1567:G3909,{"tier - 1","tier - 2","tier - 3"}),0))</f>
        <v>tier - 2</v>
      </c>
      <c r="J777" s="7" t="str" cm="1">
        <f t="array" ref="J777">INDEX({"tier - 1","tier - 2","tier - 3"},MATCH(MAX(COUNTIF('OG Hospitalisation Details'!H1567:H3909,{"tier - 1","tier - 2","tier - 3"})),COUNTIF('OG Hospitalisation Details'!H1567:H3909,{"tier - 1","tier - 2","tier - 3"}),0))</f>
        <v>tier - 3</v>
      </c>
      <c r="K777" s="7" t="str">
        <f>IF('OG Hospitalisation Details'!I1567="?","Unknown",'OG Hospitalisation Details'!I1567)</f>
        <v>R1011</v>
      </c>
      <c r="L777" s="14">
        <f t="shared" si="38"/>
        <v>63</v>
      </c>
    </row>
    <row r="778" spans="1:12" x14ac:dyDescent="0.25">
      <c r="A778" s="7" t="s">
        <v>1597</v>
      </c>
      <c r="B778" s="7">
        <f t="shared" si="36"/>
        <v>774</v>
      </c>
      <c r="C778" s="7">
        <f>IF('OG Hospitalisation Details'!B1566="?",ROUND(AVERAGE('OG Hospitalisation Details'!$B$2:$B$2344),0),'OG Hospitalisation Details'!B1566)</f>
        <v>1959</v>
      </c>
      <c r="D778" s="7" t="str">
        <f>IF('OG Hospitalisation Details'!C1566="?","Sep",'OG Hospitalisation Details'!C1566)</f>
        <v>Dec</v>
      </c>
      <c r="E778" s="7">
        <v>9</v>
      </c>
      <c r="F778" s="13">
        <f t="shared" si="37"/>
        <v>21893</v>
      </c>
      <c r="G778" s="7">
        <v>0</v>
      </c>
      <c r="H778" s="16">
        <v>13390.56</v>
      </c>
      <c r="I778" s="7" t="str" cm="1">
        <f t="array" ref="I778">INDEX({"tier - 1","tier - 2","tier - 3"},MATCH(MAX(COUNTIF('OG Hospitalisation Details'!G1566:G3908,{"tier - 1","tier - 2","tier - 3"})),COUNTIF('OG Hospitalisation Details'!G1566:G3908,{"tier - 1","tier - 2","tier - 3"}),0))</f>
        <v>tier - 2</v>
      </c>
      <c r="J778" s="7" t="str" cm="1">
        <f t="array" ref="J778">INDEX({"tier - 1","tier - 2","tier - 3"},MATCH(MAX(COUNTIF('OG Hospitalisation Details'!H1566:H3908,{"tier - 1","tier - 2","tier - 3"})),COUNTIF('OG Hospitalisation Details'!H1566:H3908,{"tier - 1","tier - 2","tier - 3"}),0))</f>
        <v>tier - 3</v>
      </c>
      <c r="K778" s="7" t="str">
        <f>IF('OG Hospitalisation Details'!I1566="?","Unknown",'OG Hospitalisation Details'!I1566)</f>
        <v>R1011</v>
      </c>
      <c r="L778" s="14">
        <f t="shared" si="38"/>
        <v>63</v>
      </c>
    </row>
    <row r="779" spans="1:12" x14ac:dyDescent="0.25">
      <c r="A779" s="7" t="s">
        <v>1596</v>
      </c>
      <c r="B779" s="7">
        <f t="shared" si="36"/>
        <v>775</v>
      </c>
      <c r="C779" s="7">
        <f>IF('OG Hospitalisation Details'!B1565="?",ROUND(AVERAGE('OG Hospitalisation Details'!$B$2:$B$2344),0),'OG Hospitalisation Details'!B1565)</f>
        <v>1984</v>
      </c>
      <c r="D779" s="7" t="str">
        <f>IF('OG Hospitalisation Details'!C1565="?","Sep",'OG Hospitalisation Details'!C1565)</f>
        <v>Jun</v>
      </c>
      <c r="E779" s="7">
        <v>6</v>
      </c>
      <c r="F779" s="13">
        <f t="shared" si="37"/>
        <v>30839</v>
      </c>
      <c r="G779" s="7">
        <v>3</v>
      </c>
      <c r="H779" s="16">
        <v>13383.67</v>
      </c>
      <c r="I779" s="7" t="str" cm="1">
        <f t="array" ref="I779">INDEX({"tier - 1","tier - 2","tier - 3"},MATCH(MAX(COUNTIF('OG Hospitalisation Details'!G1565:G3907,{"tier - 1","tier - 2","tier - 3"})),COUNTIF('OG Hospitalisation Details'!G1565:G3907,{"tier - 1","tier - 2","tier - 3"}),0))</f>
        <v>tier - 2</v>
      </c>
      <c r="J779" s="7" t="str" cm="1">
        <f t="array" ref="J779">INDEX({"tier - 1","tier - 2","tier - 3"},MATCH(MAX(COUNTIF('OG Hospitalisation Details'!H1565:H3907,{"tier - 1","tier - 2","tier - 3"})),COUNTIF('OG Hospitalisation Details'!H1565:H3907,{"tier - 1","tier - 2","tier - 3"}),0))</f>
        <v>tier - 3</v>
      </c>
      <c r="K779" s="7" t="str">
        <f>IF('OG Hospitalisation Details'!I1565="?","Unknown",'OG Hospitalisation Details'!I1565)</f>
        <v>R1023</v>
      </c>
      <c r="L779" s="14">
        <f t="shared" si="38"/>
        <v>39</v>
      </c>
    </row>
    <row r="780" spans="1:12" x14ac:dyDescent="0.25">
      <c r="A780" s="7" t="s">
        <v>1595</v>
      </c>
      <c r="B780" s="7">
        <f t="shared" si="36"/>
        <v>776</v>
      </c>
      <c r="C780" s="7">
        <f>IF('OG Hospitalisation Details'!B1564="?",ROUND(AVERAGE('OG Hospitalisation Details'!$B$2:$B$2344),0),'OG Hospitalisation Details'!B1564)</f>
        <v>1979</v>
      </c>
      <c r="D780" s="7" t="str">
        <f>IF('OG Hospitalisation Details'!C1564="?","Sep",'OG Hospitalisation Details'!C1564)</f>
        <v>Sep</v>
      </c>
      <c r="E780" s="7">
        <v>30</v>
      </c>
      <c r="F780" s="13">
        <f t="shared" si="37"/>
        <v>29128</v>
      </c>
      <c r="G780" s="7">
        <v>2</v>
      </c>
      <c r="H780" s="16">
        <v>13377.41</v>
      </c>
      <c r="I780" s="7" t="str" cm="1">
        <f t="array" ref="I780">INDEX({"tier - 1","tier - 2","tier - 3"},MATCH(MAX(COUNTIF('OG Hospitalisation Details'!G1564:G3906,{"tier - 1","tier - 2","tier - 3"})),COUNTIF('OG Hospitalisation Details'!G1564:G3906,{"tier - 1","tier - 2","tier - 3"}),0))</f>
        <v>tier - 2</v>
      </c>
      <c r="J780" s="7" t="str" cm="1">
        <f t="array" ref="J780">INDEX({"tier - 1","tier - 2","tier - 3"},MATCH(MAX(COUNTIF('OG Hospitalisation Details'!H1564:H3906,{"tier - 1","tier - 2","tier - 3"})),COUNTIF('OG Hospitalisation Details'!H1564:H3906,{"tier - 1","tier - 2","tier - 3"}),0))</f>
        <v>tier - 3</v>
      </c>
      <c r="K780" s="7" t="str">
        <f>IF('OG Hospitalisation Details'!I1564="?","Unknown",'OG Hospitalisation Details'!I1564)</f>
        <v>R1026</v>
      </c>
      <c r="L780" s="14">
        <f t="shared" si="38"/>
        <v>43</v>
      </c>
    </row>
    <row r="781" spans="1:12" x14ac:dyDescent="0.25">
      <c r="A781" s="7" t="s">
        <v>1594</v>
      </c>
      <c r="B781" s="7">
        <f t="shared" si="36"/>
        <v>777</v>
      </c>
      <c r="C781" s="7">
        <f>IF('OG Hospitalisation Details'!B1563="?",ROUND(AVERAGE('OG Hospitalisation Details'!$B$2:$B$2344),0),'OG Hospitalisation Details'!B1563)</f>
        <v>1964</v>
      </c>
      <c r="D781" s="7" t="str">
        <f>IF('OG Hospitalisation Details'!C1563="?","Sep",'OG Hospitalisation Details'!C1563)</f>
        <v>Sep</v>
      </c>
      <c r="E781" s="7">
        <v>24</v>
      </c>
      <c r="F781" s="13">
        <f t="shared" si="37"/>
        <v>23644</v>
      </c>
      <c r="G781" s="7">
        <v>0</v>
      </c>
      <c r="H781" s="16">
        <v>13375.76</v>
      </c>
      <c r="I781" s="7" t="str" cm="1">
        <f t="array" ref="I781">INDEX({"tier - 1","tier - 2","tier - 3"},MATCH(MAX(COUNTIF('OG Hospitalisation Details'!G1563:G3905,{"tier - 1","tier - 2","tier - 3"})),COUNTIF('OG Hospitalisation Details'!G1563:G3905,{"tier - 1","tier - 2","tier - 3"}),0))</f>
        <v>tier - 2</v>
      </c>
      <c r="J781" s="7" t="str" cm="1">
        <f t="array" ref="J781">INDEX({"tier - 1","tier - 2","tier - 3"},MATCH(MAX(COUNTIF('OG Hospitalisation Details'!H1563:H3905,{"tier - 1","tier - 2","tier - 3"})),COUNTIF('OG Hospitalisation Details'!H1563:H3905,{"tier - 1","tier - 2","tier - 3"}),0))</f>
        <v>tier - 3</v>
      </c>
      <c r="K781" s="7" t="str">
        <f>IF('OG Hospitalisation Details'!I1563="?","Unknown",'OG Hospitalisation Details'!I1563)</f>
        <v>R1025</v>
      </c>
      <c r="L781" s="14">
        <f t="shared" si="38"/>
        <v>58</v>
      </c>
    </row>
    <row r="782" spans="1:12" x14ac:dyDescent="0.25">
      <c r="A782" s="7" t="s">
        <v>1593</v>
      </c>
      <c r="B782" s="7">
        <f t="shared" si="36"/>
        <v>778</v>
      </c>
      <c r="C782" s="7">
        <f>IF('OG Hospitalisation Details'!B1562="?",ROUND(AVERAGE('OG Hospitalisation Details'!$B$2:$B$2344),0),'OG Hospitalisation Details'!B1562)</f>
        <v>1990</v>
      </c>
      <c r="D782" s="7" t="str">
        <f>IF('OG Hospitalisation Details'!C1562="?","Sep",'OG Hospitalisation Details'!C1562)</f>
        <v>Oct</v>
      </c>
      <c r="E782" s="7">
        <v>2</v>
      </c>
      <c r="F782" s="13">
        <f t="shared" si="37"/>
        <v>33148</v>
      </c>
      <c r="G782" s="7">
        <v>3</v>
      </c>
      <c r="H782" s="16">
        <v>13360.94</v>
      </c>
      <c r="I782" s="7" t="str" cm="1">
        <f t="array" ref="I782">INDEX({"tier - 1","tier - 2","tier - 3"},MATCH(MAX(COUNTIF('OG Hospitalisation Details'!G1562:G3904,{"tier - 1","tier - 2","tier - 3"})),COUNTIF('OG Hospitalisation Details'!G1562:G3904,{"tier - 1","tier - 2","tier - 3"}),0))</f>
        <v>tier - 2</v>
      </c>
      <c r="J782" s="7" t="str" cm="1">
        <f t="array" ref="J782">INDEX({"tier - 1","tier - 2","tier - 3"},MATCH(MAX(COUNTIF('OG Hospitalisation Details'!H1562:H3904,{"tier - 1","tier - 2","tier - 3"})),COUNTIF('OG Hospitalisation Details'!H1562:H3904,{"tier - 1","tier - 2","tier - 3"}),0))</f>
        <v>tier - 3</v>
      </c>
      <c r="K782" s="7" t="str">
        <f>IF('OG Hospitalisation Details'!I1562="?","Unknown",'OG Hospitalisation Details'!I1562)</f>
        <v>R1012</v>
      </c>
      <c r="L782" s="14">
        <f t="shared" si="38"/>
        <v>32</v>
      </c>
    </row>
    <row r="783" spans="1:12" x14ac:dyDescent="0.25">
      <c r="A783" s="7" t="s">
        <v>1592</v>
      </c>
      <c r="B783" s="7">
        <f t="shared" si="36"/>
        <v>779</v>
      </c>
      <c r="C783" s="7">
        <f>IF('OG Hospitalisation Details'!B1561="?",ROUND(AVERAGE('OG Hospitalisation Details'!$B$2:$B$2344),0),'OG Hospitalisation Details'!B1561)</f>
        <v>1960</v>
      </c>
      <c r="D783" s="7" t="str">
        <f>IF('OG Hospitalisation Details'!C1561="?","Sep",'OG Hospitalisation Details'!C1561)</f>
        <v>Nov</v>
      </c>
      <c r="E783" s="7">
        <v>11</v>
      </c>
      <c r="F783" s="13">
        <f t="shared" si="37"/>
        <v>22231</v>
      </c>
      <c r="G783" s="7">
        <v>0</v>
      </c>
      <c r="H783" s="16">
        <v>13352.1</v>
      </c>
      <c r="I783" s="7" t="str" cm="1">
        <f t="array" ref="I783">INDEX({"tier - 1","tier - 2","tier - 3"},MATCH(MAX(COUNTIF('OG Hospitalisation Details'!G1561:G3903,{"tier - 1","tier - 2","tier - 3"})),COUNTIF('OG Hospitalisation Details'!G1561:G3903,{"tier - 1","tier - 2","tier - 3"}),0))</f>
        <v>tier - 2</v>
      </c>
      <c r="J783" s="7" t="str" cm="1">
        <f t="array" ref="J783">INDEX({"tier - 1","tier - 2","tier - 3"},MATCH(MAX(COUNTIF('OG Hospitalisation Details'!H1561:H3903,{"tier - 1","tier - 2","tier - 3"})),COUNTIF('OG Hospitalisation Details'!H1561:H3903,{"tier - 1","tier - 2","tier - 3"}),0))</f>
        <v>tier - 3</v>
      </c>
      <c r="K783" s="7" t="str">
        <f>IF('OG Hospitalisation Details'!I1561="?","Unknown",'OG Hospitalisation Details'!I1561)</f>
        <v>R1012</v>
      </c>
      <c r="L783" s="14">
        <f t="shared" si="38"/>
        <v>62</v>
      </c>
    </row>
    <row r="784" spans="1:12" x14ac:dyDescent="0.25">
      <c r="A784" s="7" t="s">
        <v>1591</v>
      </c>
      <c r="B784" s="7">
        <f t="shared" si="36"/>
        <v>780</v>
      </c>
      <c r="C784" s="7">
        <f>IF('OG Hospitalisation Details'!B1560="?",ROUND(AVERAGE('OG Hospitalisation Details'!$B$2:$B$2344),0),'OG Hospitalisation Details'!B1560)</f>
        <v>1976</v>
      </c>
      <c r="D784" s="7" t="str">
        <f>IF('OG Hospitalisation Details'!C1560="?","Sep",'OG Hospitalisation Details'!C1560)</f>
        <v>Aug</v>
      </c>
      <c r="E784" s="7">
        <v>23</v>
      </c>
      <c r="F784" s="13">
        <f t="shared" si="37"/>
        <v>27995</v>
      </c>
      <c r="G784" s="7">
        <v>2</v>
      </c>
      <c r="H784" s="16">
        <v>13333.71</v>
      </c>
      <c r="I784" s="7" t="str" cm="1">
        <f t="array" ref="I784">INDEX({"tier - 1","tier - 2","tier - 3"},MATCH(MAX(COUNTIF('OG Hospitalisation Details'!G1560:G3902,{"tier - 1","tier - 2","tier - 3"})),COUNTIF('OG Hospitalisation Details'!G1560:G3902,{"tier - 1","tier - 2","tier - 3"}),0))</f>
        <v>tier - 2</v>
      </c>
      <c r="J784" s="7" t="str" cm="1">
        <f t="array" ref="J784">INDEX({"tier - 1","tier - 2","tier - 3"},MATCH(MAX(COUNTIF('OG Hospitalisation Details'!H1560:H3902,{"tier - 1","tier - 2","tier - 3"})),COUNTIF('OG Hospitalisation Details'!H1560:H3902,{"tier - 1","tier - 2","tier - 3"}),0))</f>
        <v>tier - 3</v>
      </c>
      <c r="K784" s="7" t="str">
        <f>IF('OG Hospitalisation Details'!I1560="?","Unknown",'OG Hospitalisation Details'!I1560)</f>
        <v>R1012</v>
      </c>
      <c r="L784" s="14">
        <f t="shared" si="38"/>
        <v>46</v>
      </c>
    </row>
    <row r="785" spans="1:12" x14ac:dyDescent="0.25">
      <c r="A785" s="7" t="s">
        <v>1590</v>
      </c>
      <c r="B785" s="7">
        <f t="shared" si="36"/>
        <v>781</v>
      </c>
      <c r="C785" s="7">
        <f>IF('OG Hospitalisation Details'!B1559="?",ROUND(AVERAGE('OG Hospitalisation Details'!$B$2:$B$2344),0),'OG Hospitalisation Details'!B1559)</f>
        <v>1994</v>
      </c>
      <c r="D785" s="7" t="str">
        <f>IF('OG Hospitalisation Details'!C1559="?","Sep",'OG Hospitalisation Details'!C1559)</f>
        <v>Jul</v>
      </c>
      <c r="E785" s="7">
        <v>1</v>
      </c>
      <c r="F785" s="13">
        <f t="shared" si="37"/>
        <v>34516</v>
      </c>
      <c r="G785" s="7">
        <v>0</v>
      </c>
      <c r="H785" s="16">
        <v>13292.52</v>
      </c>
      <c r="I785" s="7" t="str" cm="1">
        <f t="array" ref="I785">INDEX({"tier - 1","tier - 2","tier - 3"},MATCH(MAX(COUNTIF('OG Hospitalisation Details'!G1559:G3901,{"tier - 1","tier - 2","tier - 3"})),COUNTIF('OG Hospitalisation Details'!G1559:G3901,{"tier - 1","tier - 2","tier - 3"}),0))</f>
        <v>tier - 2</v>
      </c>
      <c r="J785" s="7" t="str" cm="1">
        <f t="array" ref="J785">INDEX({"tier - 1","tier - 2","tier - 3"},MATCH(MAX(COUNTIF('OG Hospitalisation Details'!H1559:H3901,{"tier - 1","tier - 2","tier - 3"})),COUNTIF('OG Hospitalisation Details'!H1559:H3901,{"tier - 1","tier - 2","tier - 3"}),0))</f>
        <v>tier - 3</v>
      </c>
      <c r="K785" s="7" t="str">
        <f>IF('OG Hospitalisation Details'!I1559="?","Unknown",'OG Hospitalisation Details'!I1559)</f>
        <v>R1012</v>
      </c>
      <c r="L785" s="14">
        <f t="shared" si="38"/>
        <v>28</v>
      </c>
    </row>
    <row r="786" spans="1:12" x14ac:dyDescent="0.25">
      <c r="A786" s="7" t="s">
        <v>1589</v>
      </c>
      <c r="B786" s="7">
        <f t="shared" si="36"/>
        <v>782</v>
      </c>
      <c r="C786" s="7">
        <f>IF('OG Hospitalisation Details'!B1558="?",ROUND(AVERAGE('OG Hospitalisation Details'!$B$2:$B$2344),0),'OG Hospitalisation Details'!B1558)</f>
        <v>1962</v>
      </c>
      <c r="D786" s="7" t="str">
        <f>IF('OG Hospitalisation Details'!C1558="?","Sep",'OG Hospitalisation Details'!C1558)</f>
        <v>Oct</v>
      </c>
      <c r="E786" s="7">
        <v>11</v>
      </c>
      <c r="F786" s="13">
        <f t="shared" si="37"/>
        <v>22930</v>
      </c>
      <c r="G786" s="7">
        <v>0</v>
      </c>
      <c r="H786" s="16">
        <v>13228.85</v>
      </c>
      <c r="I786" s="7" t="str" cm="1">
        <f t="array" ref="I786">INDEX({"tier - 1","tier - 2","tier - 3"},MATCH(MAX(COUNTIF('OG Hospitalisation Details'!G1558:G3900,{"tier - 1","tier - 2","tier - 3"})),COUNTIF('OG Hospitalisation Details'!G1558:G3900,{"tier - 1","tier - 2","tier - 3"}),0))</f>
        <v>tier - 2</v>
      </c>
      <c r="J786" s="7" t="str" cm="1">
        <f t="array" ref="J786">INDEX({"tier - 1","tier - 2","tier - 3"},MATCH(MAX(COUNTIF('OG Hospitalisation Details'!H1558:H3900,{"tier - 1","tier - 2","tier - 3"})),COUNTIF('OG Hospitalisation Details'!H1558:H3900,{"tier - 1","tier - 2","tier - 3"}),0))</f>
        <v>tier - 3</v>
      </c>
      <c r="K786" s="7" t="str">
        <f>IF('OG Hospitalisation Details'!I1558="?","Unknown",'OG Hospitalisation Details'!I1558)</f>
        <v>R1023</v>
      </c>
      <c r="L786" s="14">
        <f t="shared" si="38"/>
        <v>60</v>
      </c>
    </row>
    <row r="787" spans="1:12" x14ac:dyDescent="0.25">
      <c r="A787" s="7" t="s">
        <v>1588</v>
      </c>
      <c r="B787" s="7">
        <f t="shared" si="36"/>
        <v>783</v>
      </c>
      <c r="C787" s="7">
        <f>IF('OG Hospitalisation Details'!B1557="?",ROUND(AVERAGE('OG Hospitalisation Details'!$B$2:$B$2344),0),'OG Hospitalisation Details'!B1557)</f>
        <v>1962</v>
      </c>
      <c r="D787" s="7" t="str">
        <f>IF('OG Hospitalisation Details'!C1557="?","Sep",'OG Hospitalisation Details'!C1557)</f>
        <v>Nov</v>
      </c>
      <c r="E787" s="7">
        <v>24</v>
      </c>
      <c r="F787" s="13">
        <f t="shared" si="37"/>
        <v>22974</v>
      </c>
      <c r="G787" s="7">
        <v>1</v>
      </c>
      <c r="H787" s="16">
        <v>13224.69</v>
      </c>
      <c r="I787" s="7" t="str" cm="1">
        <f t="array" ref="I787">INDEX({"tier - 1","tier - 2","tier - 3"},MATCH(MAX(COUNTIF('OG Hospitalisation Details'!G1557:G3899,{"tier - 1","tier - 2","tier - 3"})),COUNTIF('OG Hospitalisation Details'!G1557:G3899,{"tier - 1","tier - 2","tier - 3"}),0))</f>
        <v>tier - 2</v>
      </c>
      <c r="J787" s="7" t="str" cm="1">
        <f t="array" ref="J787">INDEX({"tier - 1","tier - 2","tier - 3"},MATCH(MAX(COUNTIF('OG Hospitalisation Details'!H1557:H3899,{"tier - 1","tier - 2","tier - 3"})),COUNTIF('OG Hospitalisation Details'!H1557:H3899,{"tier - 1","tier - 2","tier - 3"}),0))</f>
        <v>tier - 3</v>
      </c>
      <c r="K787" s="7" t="str">
        <f>IF('OG Hospitalisation Details'!I1557="?","Unknown",'OG Hospitalisation Details'!I1557)</f>
        <v>R1011</v>
      </c>
      <c r="L787" s="14">
        <f t="shared" si="38"/>
        <v>60</v>
      </c>
    </row>
    <row r="788" spans="1:12" x14ac:dyDescent="0.25">
      <c r="A788" s="7" t="s">
        <v>1587</v>
      </c>
      <c r="B788" s="7">
        <f t="shared" si="36"/>
        <v>784</v>
      </c>
      <c r="C788" s="7">
        <f>IF('OG Hospitalisation Details'!B1556="?",ROUND(AVERAGE('OG Hospitalisation Details'!$B$2:$B$2344),0),'OG Hospitalisation Details'!B1556)</f>
        <v>1965</v>
      </c>
      <c r="D788" s="7" t="str">
        <f>IF('OG Hospitalisation Details'!C1556="?","Sep",'OG Hospitalisation Details'!C1556)</f>
        <v>Nov</v>
      </c>
      <c r="E788" s="7">
        <v>13</v>
      </c>
      <c r="F788" s="13">
        <f t="shared" si="37"/>
        <v>24059</v>
      </c>
      <c r="G788" s="7">
        <v>2</v>
      </c>
      <c r="H788" s="16">
        <v>13224.06</v>
      </c>
      <c r="I788" s="7" t="str" cm="1">
        <f t="array" ref="I788">INDEX({"tier - 1","tier - 2","tier - 3"},MATCH(MAX(COUNTIF('OG Hospitalisation Details'!G1556:G3898,{"tier - 1","tier - 2","tier - 3"})),COUNTIF('OG Hospitalisation Details'!G1556:G3898,{"tier - 1","tier - 2","tier - 3"}),0))</f>
        <v>tier - 2</v>
      </c>
      <c r="J788" s="7" t="str" cm="1">
        <f t="array" ref="J788">INDEX({"tier - 1","tier - 2","tier - 3"},MATCH(MAX(COUNTIF('OG Hospitalisation Details'!H1556:H3898,{"tier - 1","tier - 2","tier - 3"})),COUNTIF('OG Hospitalisation Details'!H1556:H3898,{"tier - 1","tier - 2","tier - 3"}),0))</f>
        <v>tier - 3</v>
      </c>
      <c r="K788" s="7" t="str">
        <f>IF('OG Hospitalisation Details'!I1556="?","Unknown",'OG Hospitalisation Details'!I1556)</f>
        <v>R1024</v>
      </c>
      <c r="L788" s="14">
        <f t="shared" si="38"/>
        <v>57</v>
      </c>
    </row>
    <row r="789" spans="1:12" x14ac:dyDescent="0.25">
      <c r="A789" s="7" t="s">
        <v>1586</v>
      </c>
      <c r="B789" s="7">
        <f t="shared" si="36"/>
        <v>785</v>
      </c>
      <c r="C789" s="7">
        <f>IF('OG Hospitalisation Details'!B1555="?",ROUND(AVERAGE('OG Hospitalisation Details'!$B$2:$B$2344),0),'OG Hospitalisation Details'!B1555)</f>
        <v>1962</v>
      </c>
      <c r="D789" s="7" t="str">
        <f>IF('OG Hospitalisation Details'!C1555="?","Sep",'OG Hospitalisation Details'!C1555)</f>
        <v>Dec</v>
      </c>
      <c r="E789" s="7">
        <v>7</v>
      </c>
      <c r="F789" s="13">
        <f t="shared" si="37"/>
        <v>22987</v>
      </c>
      <c r="G789" s="7">
        <v>0</v>
      </c>
      <c r="H789" s="16">
        <v>13217.09</v>
      </c>
      <c r="I789" s="7" t="str" cm="1">
        <f t="array" ref="I789">INDEX({"tier - 1","tier - 2","tier - 3"},MATCH(MAX(COUNTIF('OG Hospitalisation Details'!G1555:G3897,{"tier - 1","tier - 2","tier - 3"})),COUNTIF('OG Hospitalisation Details'!G1555:G3897,{"tier - 1","tier - 2","tier - 3"}),0))</f>
        <v>tier - 2</v>
      </c>
      <c r="J789" s="7" t="str" cm="1">
        <f t="array" ref="J789">INDEX({"tier - 1","tier - 2","tier - 3"},MATCH(MAX(COUNTIF('OG Hospitalisation Details'!H1555:H3897,{"tier - 1","tier - 2","tier - 3"})),COUNTIF('OG Hospitalisation Details'!H1555:H3897,{"tier - 1","tier - 2","tier - 3"}),0))</f>
        <v>tier - 3</v>
      </c>
      <c r="K789" s="7" t="str">
        <f>IF('OG Hospitalisation Details'!I1555="?","Unknown",'OG Hospitalisation Details'!I1555)</f>
        <v>R1024</v>
      </c>
      <c r="L789" s="14">
        <f t="shared" si="38"/>
        <v>60</v>
      </c>
    </row>
    <row r="790" spans="1:12" x14ac:dyDescent="0.25">
      <c r="A790" s="7" t="s">
        <v>1585</v>
      </c>
      <c r="B790" s="7">
        <f t="shared" si="36"/>
        <v>786</v>
      </c>
      <c r="C790" s="7">
        <f>IF('OG Hospitalisation Details'!B1554="?",ROUND(AVERAGE('OG Hospitalisation Details'!$B$2:$B$2344),0),'OG Hospitalisation Details'!B1554)</f>
        <v>1982</v>
      </c>
      <c r="D790" s="7" t="str">
        <f>IF('OG Hospitalisation Details'!C1554="?","Sep",'OG Hospitalisation Details'!C1554)</f>
        <v>Oct</v>
      </c>
      <c r="E790" s="7">
        <v>15</v>
      </c>
      <c r="F790" s="13">
        <f t="shared" si="37"/>
        <v>30239</v>
      </c>
      <c r="G790" s="7">
        <v>3</v>
      </c>
      <c r="H790" s="16">
        <v>13214.43</v>
      </c>
      <c r="I790" s="7" t="str" cm="1">
        <f t="array" ref="I790">INDEX({"tier - 1","tier - 2","tier - 3"},MATCH(MAX(COUNTIF('OG Hospitalisation Details'!G1554:G3896,{"tier - 1","tier - 2","tier - 3"})),COUNTIF('OG Hospitalisation Details'!G1554:G3896,{"tier - 1","tier - 2","tier - 3"}),0))</f>
        <v>tier - 2</v>
      </c>
      <c r="J790" s="7" t="str" cm="1">
        <f t="array" ref="J790">INDEX({"tier - 1","tier - 2","tier - 3"},MATCH(MAX(COUNTIF('OG Hospitalisation Details'!H1554:H3896,{"tier - 1","tier - 2","tier - 3"})),COUNTIF('OG Hospitalisation Details'!H1554:H3896,{"tier - 1","tier - 2","tier - 3"}),0))</f>
        <v>tier - 3</v>
      </c>
      <c r="K790" s="7" t="str">
        <f>IF('OG Hospitalisation Details'!I1554="?","Unknown",'OG Hospitalisation Details'!I1554)</f>
        <v>R1012</v>
      </c>
      <c r="L790" s="14">
        <f t="shared" si="38"/>
        <v>40</v>
      </c>
    </row>
    <row r="791" spans="1:12" x14ac:dyDescent="0.25">
      <c r="A791" s="7" t="s">
        <v>1584</v>
      </c>
      <c r="B791" s="7">
        <f t="shared" si="36"/>
        <v>787</v>
      </c>
      <c r="C791" s="7">
        <f>IF('OG Hospitalisation Details'!B1553="?",ROUND(AVERAGE('OG Hospitalisation Details'!$B$2:$B$2344),0),'OG Hospitalisation Details'!B1553)</f>
        <v>1962</v>
      </c>
      <c r="D791" s="7" t="str">
        <f>IF('OG Hospitalisation Details'!C1553="?","Sep",'OG Hospitalisation Details'!C1553)</f>
        <v>Aug</v>
      </c>
      <c r="E791" s="7">
        <v>5</v>
      </c>
      <c r="F791" s="13">
        <f t="shared" si="37"/>
        <v>22863</v>
      </c>
      <c r="G791" s="7">
        <v>0</v>
      </c>
      <c r="H791" s="16">
        <v>13204.29</v>
      </c>
      <c r="I791" s="7" t="str" cm="1">
        <f t="array" ref="I791">INDEX({"tier - 1","tier - 2","tier - 3"},MATCH(MAX(COUNTIF('OG Hospitalisation Details'!G1553:G3895,{"tier - 1","tier - 2","tier - 3"})),COUNTIF('OG Hospitalisation Details'!G1553:G3895,{"tier - 1","tier - 2","tier - 3"}),0))</f>
        <v>tier - 2</v>
      </c>
      <c r="J791" s="7" t="str" cm="1">
        <f t="array" ref="J791">INDEX({"tier - 1","tier - 2","tier - 3"},MATCH(MAX(COUNTIF('OG Hospitalisation Details'!H1553:H3895,{"tier - 1","tier - 2","tier - 3"})),COUNTIF('OG Hospitalisation Details'!H1553:H3895,{"tier - 1","tier - 2","tier - 3"}),0))</f>
        <v>tier - 3</v>
      </c>
      <c r="K791" s="7" t="str">
        <f>IF('OG Hospitalisation Details'!I1553="?","Unknown",'OG Hospitalisation Details'!I1553)</f>
        <v>R1024</v>
      </c>
      <c r="L791" s="14">
        <f t="shared" si="38"/>
        <v>60</v>
      </c>
    </row>
    <row r="792" spans="1:12" x14ac:dyDescent="0.25">
      <c r="A792" s="7" t="s">
        <v>1583</v>
      </c>
      <c r="B792" s="7">
        <f t="shared" si="36"/>
        <v>788</v>
      </c>
      <c r="C792" s="7">
        <f>IF('OG Hospitalisation Details'!B1552="?",ROUND(AVERAGE('OG Hospitalisation Details'!$B$2:$B$2344),0),'OG Hospitalisation Details'!B1552)</f>
        <v>1961</v>
      </c>
      <c r="D792" s="7" t="str">
        <f>IF('OG Hospitalisation Details'!C1552="?","Sep",'OG Hospitalisation Details'!C1552)</f>
        <v>Dec</v>
      </c>
      <c r="E792" s="7">
        <v>6</v>
      </c>
      <c r="F792" s="13">
        <f t="shared" si="37"/>
        <v>22621</v>
      </c>
      <c r="G792" s="7">
        <v>0</v>
      </c>
      <c r="H792" s="16">
        <v>13143.86</v>
      </c>
      <c r="I792" s="7" t="str" cm="1">
        <f t="array" ref="I792">INDEX({"tier - 1","tier - 2","tier - 3"},MATCH(MAX(COUNTIF('OG Hospitalisation Details'!G1552:G3894,{"tier - 1","tier - 2","tier - 3"})),COUNTIF('OG Hospitalisation Details'!G1552:G3894,{"tier - 1","tier - 2","tier - 3"}),0))</f>
        <v>tier - 2</v>
      </c>
      <c r="J792" s="7" t="str" cm="1">
        <f t="array" ref="J792">INDEX({"tier - 1","tier - 2","tier - 3"},MATCH(MAX(COUNTIF('OG Hospitalisation Details'!H1552:H3894,{"tier - 1","tier - 2","tier - 3"})),COUNTIF('OG Hospitalisation Details'!H1552:H3894,{"tier - 1","tier - 2","tier - 3"}),0))</f>
        <v>tier - 3</v>
      </c>
      <c r="K792" s="7" t="str">
        <f>IF('OG Hospitalisation Details'!I1552="?","Unknown",'OG Hospitalisation Details'!I1552)</f>
        <v>R1016</v>
      </c>
      <c r="L792" s="14">
        <f t="shared" si="38"/>
        <v>61</v>
      </c>
    </row>
    <row r="793" spans="1:12" x14ac:dyDescent="0.25">
      <c r="A793" s="7" t="s">
        <v>1582</v>
      </c>
      <c r="B793" s="7">
        <f t="shared" si="36"/>
        <v>789</v>
      </c>
      <c r="C793" s="7">
        <f>IF('OG Hospitalisation Details'!B1551="?",ROUND(AVERAGE('OG Hospitalisation Details'!$B$2:$B$2344),0),'OG Hospitalisation Details'!B1551)</f>
        <v>1961</v>
      </c>
      <c r="D793" s="7" t="str">
        <f>IF('OG Hospitalisation Details'!C1551="?","Sep",'OG Hospitalisation Details'!C1551)</f>
        <v>Dec</v>
      </c>
      <c r="E793" s="7">
        <v>6</v>
      </c>
      <c r="F793" s="13">
        <f t="shared" si="37"/>
        <v>22621</v>
      </c>
      <c r="G793" s="7">
        <v>0</v>
      </c>
      <c r="H793" s="16">
        <v>13143.34</v>
      </c>
      <c r="I793" s="7" t="str" cm="1">
        <f t="array" ref="I793">INDEX({"tier - 1","tier - 2","tier - 3"},MATCH(MAX(COUNTIF('OG Hospitalisation Details'!G1551:G3893,{"tier - 1","tier - 2","tier - 3"})),COUNTIF('OG Hospitalisation Details'!G1551:G3893,{"tier - 1","tier - 2","tier - 3"}),0))</f>
        <v>tier - 2</v>
      </c>
      <c r="J793" s="7" t="str" cm="1">
        <f t="array" ref="J793">INDEX({"tier - 1","tier - 2","tier - 3"},MATCH(MAX(COUNTIF('OG Hospitalisation Details'!H1551:H3893,{"tier - 1","tier - 2","tier - 3"})),COUNTIF('OG Hospitalisation Details'!H1551:H3893,{"tier - 1","tier - 2","tier - 3"}),0))</f>
        <v>tier - 3</v>
      </c>
      <c r="K793" s="7" t="str">
        <f>IF('OG Hospitalisation Details'!I1551="?","Unknown",'OG Hospitalisation Details'!I1551)</f>
        <v>R1020</v>
      </c>
      <c r="L793" s="14">
        <f t="shared" si="38"/>
        <v>61</v>
      </c>
    </row>
    <row r="794" spans="1:12" x14ac:dyDescent="0.25">
      <c r="A794" s="7" t="s">
        <v>1581</v>
      </c>
      <c r="B794" s="7">
        <f t="shared" si="36"/>
        <v>790</v>
      </c>
      <c r="C794" s="7">
        <f>IF('OG Hospitalisation Details'!B1550="?",ROUND(AVERAGE('OG Hospitalisation Details'!$B$2:$B$2344),0),'OG Hospitalisation Details'!B1550)</f>
        <v>1961</v>
      </c>
      <c r="D794" s="7" t="str">
        <f>IF('OG Hospitalisation Details'!C1550="?","Sep",'OG Hospitalisation Details'!C1550)</f>
        <v>Sep</v>
      </c>
      <c r="E794" s="7">
        <v>7</v>
      </c>
      <c r="F794" s="13">
        <f t="shared" si="37"/>
        <v>22531</v>
      </c>
      <c r="G794" s="7">
        <v>0</v>
      </c>
      <c r="H794" s="16">
        <v>13129.6</v>
      </c>
      <c r="I794" s="7" t="str" cm="1">
        <f t="array" ref="I794">INDEX({"tier - 1","tier - 2","tier - 3"},MATCH(MAX(COUNTIF('OG Hospitalisation Details'!G1550:G3892,{"tier - 1","tier - 2","tier - 3"})),COUNTIF('OG Hospitalisation Details'!G1550:G3892,{"tier - 1","tier - 2","tier - 3"}),0))</f>
        <v>tier - 2</v>
      </c>
      <c r="J794" s="7" t="str" cm="1">
        <f t="array" ref="J794">INDEX({"tier - 1","tier - 2","tier - 3"},MATCH(MAX(COUNTIF('OG Hospitalisation Details'!H1550:H3892,{"tier - 1","tier - 2","tier - 3"})),COUNTIF('OG Hospitalisation Details'!H1550:H3892,{"tier - 1","tier - 2","tier - 3"}),0))</f>
        <v>tier - 3</v>
      </c>
      <c r="K794" s="7" t="str">
        <f>IF('OG Hospitalisation Details'!I1550="?","Unknown",'OG Hospitalisation Details'!I1550)</f>
        <v>R1017</v>
      </c>
      <c r="L794" s="14">
        <f t="shared" si="38"/>
        <v>61</v>
      </c>
    </row>
    <row r="795" spans="1:12" x14ac:dyDescent="0.25">
      <c r="A795" s="7" t="s">
        <v>1580</v>
      </c>
      <c r="B795" s="7">
        <f t="shared" si="36"/>
        <v>791</v>
      </c>
      <c r="C795" s="7">
        <f>IF('OG Hospitalisation Details'!B1549="?",ROUND(AVERAGE('OG Hospitalisation Details'!$B$2:$B$2344),0),'OG Hospitalisation Details'!B1549)</f>
        <v>1999</v>
      </c>
      <c r="D795" s="7" t="str">
        <f>IF('OG Hospitalisation Details'!C1549="?","Sep",'OG Hospitalisation Details'!C1549)</f>
        <v>Aug</v>
      </c>
      <c r="E795" s="7">
        <v>16</v>
      </c>
      <c r="F795" s="13">
        <f t="shared" si="37"/>
        <v>36388</v>
      </c>
      <c r="G795" s="7">
        <v>0</v>
      </c>
      <c r="H795" s="16">
        <v>13126.68</v>
      </c>
      <c r="I795" s="7" t="str" cm="1">
        <f t="array" ref="I795">INDEX({"tier - 1","tier - 2","tier - 3"},MATCH(MAX(COUNTIF('OG Hospitalisation Details'!G1549:G3891,{"tier - 1","tier - 2","tier - 3"})),COUNTIF('OG Hospitalisation Details'!G1549:G3891,{"tier - 1","tier - 2","tier - 3"}),0))</f>
        <v>tier - 2</v>
      </c>
      <c r="J795" s="7" t="str" cm="1">
        <f t="array" ref="J795">INDEX({"tier - 1","tier - 2","tier - 3"},MATCH(MAX(COUNTIF('OG Hospitalisation Details'!H1549:H3891,{"tier - 1","tier - 2","tier - 3"})),COUNTIF('OG Hospitalisation Details'!H1549:H3891,{"tier - 1","tier - 2","tier - 3"}),0))</f>
        <v>tier - 3</v>
      </c>
      <c r="K795" s="7" t="str">
        <f>IF('OG Hospitalisation Details'!I1549="?","Unknown",'OG Hospitalisation Details'!I1549)</f>
        <v>R1011</v>
      </c>
      <c r="L795" s="14">
        <f t="shared" si="38"/>
        <v>23</v>
      </c>
    </row>
    <row r="796" spans="1:12" x14ac:dyDescent="0.25">
      <c r="A796" s="7" t="s">
        <v>1579</v>
      </c>
      <c r="B796" s="7">
        <f t="shared" si="36"/>
        <v>792</v>
      </c>
      <c r="C796" s="7">
        <f>IF('OG Hospitalisation Details'!B1548="?",ROUND(AVERAGE('OG Hospitalisation Details'!$B$2:$B$2344),0),'OG Hospitalisation Details'!B1548)</f>
        <v>1963</v>
      </c>
      <c r="D796" s="7" t="str">
        <f>IF('OG Hospitalisation Details'!C1548="?","Sep",'OG Hospitalisation Details'!C1548)</f>
        <v>Sep</v>
      </c>
      <c r="E796" s="7">
        <v>14</v>
      </c>
      <c r="F796" s="13">
        <f t="shared" si="37"/>
        <v>23268</v>
      </c>
      <c r="G796" s="7">
        <v>0</v>
      </c>
      <c r="H796" s="16">
        <v>13116.84</v>
      </c>
      <c r="I796" s="7" t="str" cm="1">
        <f t="array" ref="I796">INDEX({"tier - 1","tier - 2","tier - 3"},MATCH(MAX(COUNTIF('OG Hospitalisation Details'!G1548:G3890,{"tier - 1","tier - 2","tier - 3"})),COUNTIF('OG Hospitalisation Details'!G1548:G3890,{"tier - 1","tier - 2","tier - 3"}),0))</f>
        <v>tier - 2</v>
      </c>
      <c r="J796" s="7" t="str" cm="1">
        <f t="array" ref="J796">INDEX({"tier - 1","tier - 2","tier - 3"},MATCH(MAX(COUNTIF('OG Hospitalisation Details'!H1548:H3890,{"tier - 1","tier - 2","tier - 3"})),COUNTIF('OG Hospitalisation Details'!H1548:H3890,{"tier - 1","tier - 2","tier - 3"}),0))</f>
        <v>tier - 3</v>
      </c>
      <c r="K796" s="7" t="str">
        <f>IF('OG Hospitalisation Details'!I1548="?","Unknown",'OG Hospitalisation Details'!I1548)</f>
        <v>R1012</v>
      </c>
      <c r="L796" s="14">
        <f t="shared" si="38"/>
        <v>59</v>
      </c>
    </row>
    <row r="797" spans="1:12" x14ac:dyDescent="0.25">
      <c r="A797" s="7" t="s">
        <v>1578</v>
      </c>
      <c r="B797" s="7">
        <f t="shared" si="36"/>
        <v>793</v>
      </c>
      <c r="C797" s="7">
        <f>IF('OG Hospitalisation Details'!B1547="?",ROUND(AVERAGE('OG Hospitalisation Details'!$B$2:$B$2344),0),'OG Hospitalisation Details'!B1547)</f>
        <v>1992</v>
      </c>
      <c r="D797" s="7" t="str">
        <f>IF('OG Hospitalisation Details'!C1547="?","Sep",'OG Hospitalisation Details'!C1547)</f>
        <v>Aug</v>
      </c>
      <c r="E797" s="7">
        <v>12</v>
      </c>
      <c r="F797" s="13">
        <f t="shared" si="37"/>
        <v>33828</v>
      </c>
      <c r="G797" s="7">
        <v>0</v>
      </c>
      <c r="H797" s="16">
        <v>13113.51</v>
      </c>
      <c r="I797" s="7" t="str" cm="1">
        <f t="array" ref="I797">INDEX({"tier - 1","tier - 2","tier - 3"},MATCH(MAX(COUNTIF('OG Hospitalisation Details'!G1547:G3889,{"tier - 1","tier - 2","tier - 3"})),COUNTIF('OG Hospitalisation Details'!G1547:G3889,{"tier - 1","tier - 2","tier - 3"}),0))</f>
        <v>tier - 2</v>
      </c>
      <c r="J797" s="7" t="str" cm="1">
        <f t="array" ref="J797">INDEX({"tier - 1","tier - 2","tier - 3"},MATCH(MAX(COUNTIF('OG Hospitalisation Details'!H1547:H3889,{"tier - 1","tier - 2","tier - 3"})),COUNTIF('OG Hospitalisation Details'!H1547:H3889,{"tier - 1","tier - 2","tier - 3"}),0))</f>
        <v>tier - 3</v>
      </c>
      <c r="K797" s="7" t="str">
        <f>IF('OG Hospitalisation Details'!I1547="?","Unknown",'OG Hospitalisation Details'!I1547)</f>
        <v>R1026</v>
      </c>
      <c r="L797" s="14">
        <f t="shared" si="38"/>
        <v>30</v>
      </c>
    </row>
    <row r="798" spans="1:12" x14ac:dyDescent="0.25">
      <c r="A798" s="7" t="s">
        <v>1577</v>
      </c>
      <c r="B798" s="7">
        <f t="shared" ref="B798:B861" si="39">VALUE(SUBSTITUTE(A798,"Id",""))</f>
        <v>794</v>
      </c>
      <c r="C798" s="7">
        <f>IF('OG Hospitalisation Details'!B1546="?",ROUND(AVERAGE('OG Hospitalisation Details'!$B$2:$B$2344),0),'OG Hospitalisation Details'!B1546)</f>
        <v>1962</v>
      </c>
      <c r="D798" s="7" t="str">
        <f>IF('OG Hospitalisation Details'!C1546="?","Sep",'OG Hospitalisation Details'!C1546)</f>
        <v>Aug</v>
      </c>
      <c r="E798" s="7">
        <v>2</v>
      </c>
      <c r="F798" s="13">
        <f t="shared" si="37"/>
        <v>22860</v>
      </c>
      <c r="G798" s="7">
        <v>1</v>
      </c>
      <c r="H798" s="16">
        <v>13112.6</v>
      </c>
      <c r="I798" s="7" t="str" cm="1">
        <f t="array" ref="I798">INDEX({"tier - 1","tier - 2","tier - 3"},MATCH(MAX(COUNTIF('OG Hospitalisation Details'!G1546:G3888,{"tier - 1","tier - 2","tier - 3"})),COUNTIF('OG Hospitalisation Details'!G1546:G3888,{"tier - 1","tier - 2","tier - 3"}),0))</f>
        <v>tier - 2</v>
      </c>
      <c r="J798" s="7" t="str" cm="1">
        <f t="array" ref="J798">INDEX({"tier - 1","tier - 2","tier - 3"},MATCH(MAX(COUNTIF('OG Hospitalisation Details'!H1546:H3888,{"tier - 1","tier - 2","tier - 3"})),COUNTIF('OG Hospitalisation Details'!H1546:H3888,{"tier - 1","tier - 2","tier - 3"}),0))</f>
        <v>tier - 3</v>
      </c>
      <c r="K798" s="7" t="str">
        <f>IF('OG Hospitalisation Details'!I1546="?","Unknown",'OG Hospitalisation Details'!I1546)</f>
        <v>R1012</v>
      </c>
      <c r="L798" s="14">
        <f t="shared" si="38"/>
        <v>60</v>
      </c>
    </row>
    <row r="799" spans="1:12" x14ac:dyDescent="0.25">
      <c r="A799" s="7" t="s">
        <v>1576</v>
      </c>
      <c r="B799" s="7">
        <f t="shared" si="39"/>
        <v>795</v>
      </c>
      <c r="C799" s="7">
        <f>IF('OG Hospitalisation Details'!B1545="?",ROUND(AVERAGE('OG Hospitalisation Details'!$B$2:$B$2344),0),'OG Hospitalisation Details'!B1545)</f>
        <v>1971</v>
      </c>
      <c r="D799" s="7" t="str">
        <f>IF('OG Hospitalisation Details'!C1545="?","Sep",'OG Hospitalisation Details'!C1545)</f>
        <v>Oct</v>
      </c>
      <c r="E799" s="7">
        <v>30</v>
      </c>
      <c r="F799" s="13">
        <f t="shared" si="37"/>
        <v>26236</v>
      </c>
      <c r="G799" s="7">
        <v>0</v>
      </c>
      <c r="H799" s="16">
        <v>13110.79</v>
      </c>
      <c r="I799" s="7" t="str" cm="1">
        <f t="array" ref="I799">INDEX({"tier - 1","tier - 2","tier - 3"},MATCH(MAX(COUNTIF('OG Hospitalisation Details'!G1545:G3887,{"tier - 1","tier - 2","tier - 3"})),COUNTIF('OG Hospitalisation Details'!G1545:G3887,{"tier - 1","tier - 2","tier - 3"}),0))</f>
        <v>tier - 2</v>
      </c>
      <c r="J799" s="7" t="str" cm="1">
        <f t="array" ref="J799">INDEX({"tier - 1","tier - 2","tier - 3"},MATCH(MAX(COUNTIF('OG Hospitalisation Details'!H1545:H3887,{"tier - 1","tier - 2","tier - 3"})),COUNTIF('OG Hospitalisation Details'!H1545:H3887,{"tier - 1","tier - 2","tier - 3"}),0))</f>
        <v>tier - 3</v>
      </c>
      <c r="K799" s="7" t="str">
        <f>IF('OG Hospitalisation Details'!I1545="?","Unknown",'OG Hospitalisation Details'!I1545)</f>
        <v>R1011</v>
      </c>
      <c r="L799" s="14">
        <f t="shared" si="38"/>
        <v>51</v>
      </c>
    </row>
    <row r="800" spans="1:12" x14ac:dyDescent="0.25">
      <c r="A800" s="7" t="s">
        <v>1575</v>
      </c>
      <c r="B800" s="7">
        <f t="shared" si="39"/>
        <v>796</v>
      </c>
      <c r="C800" s="7">
        <f>IF('OG Hospitalisation Details'!B1544="?",ROUND(AVERAGE('OG Hospitalisation Details'!$B$2:$B$2344),0),'OG Hospitalisation Details'!B1544)</f>
        <v>1978</v>
      </c>
      <c r="D800" s="7" t="str">
        <f>IF('OG Hospitalisation Details'!C1544="?","Sep",'OG Hospitalisation Details'!C1544)</f>
        <v>Jul</v>
      </c>
      <c r="E800" s="7">
        <v>17</v>
      </c>
      <c r="F800" s="13">
        <f t="shared" si="37"/>
        <v>28688</v>
      </c>
      <c r="G800" s="7">
        <v>2</v>
      </c>
      <c r="H800" s="16">
        <v>13101.74</v>
      </c>
      <c r="I800" s="7" t="str" cm="1">
        <f t="array" ref="I800">INDEX({"tier - 1","tier - 2","tier - 3"},MATCH(MAX(COUNTIF('OG Hospitalisation Details'!G1544:G3886,{"tier - 1","tier - 2","tier - 3"})),COUNTIF('OG Hospitalisation Details'!G1544:G3886,{"tier - 1","tier - 2","tier - 3"}),0))</f>
        <v>tier - 2</v>
      </c>
      <c r="J800" s="7" t="str" cm="1">
        <f t="array" ref="J800">INDEX({"tier - 1","tier - 2","tier - 3"},MATCH(MAX(COUNTIF('OG Hospitalisation Details'!H1544:H3886,{"tier - 1","tier - 2","tier - 3"})),COUNTIF('OG Hospitalisation Details'!H1544:H3886,{"tier - 1","tier - 2","tier - 3"}),0))</f>
        <v>tier - 3</v>
      </c>
      <c r="K800" s="7" t="str">
        <f>IF('OG Hospitalisation Details'!I1544="?","Unknown",'OG Hospitalisation Details'!I1544)</f>
        <v>R1026</v>
      </c>
      <c r="L800" s="14">
        <f t="shared" si="38"/>
        <v>44</v>
      </c>
    </row>
    <row r="801" spans="1:12" x14ac:dyDescent="0.25">
      <c r="A801" s="7" t="s">
        <v>1574</v>
      </c>
      <c r="B801" s="7">
        <f t="shared" si="39"/>
        <v>797</v>
      </c>
      <c r="C801" s="7">
        <f>IF('OG Hospitalisation Details'!B1543="?",ROUND(AVERAGE('OG Hospitalisation Details'!$B$2:$B$2344),0),'OG Hospitalisation Details'!B1543)</f>
        <v>1961</v>
      </c>
      <c r="D801" s="7" t="str">
        <f>IF('OG Hospitalisation Details'!C1543="?","Sep",'OG Hospitalisation Details'!C1543)</f>
        <v>Nov</v>
      </c>
      <c r="E801" s="7">
        <v>6</v>
      </c>
      <c r="F801" s="13">
        <f t="shared" si="37"/>
        <v>22591</v>
      </c>
      <c r="G801" s="7">
        <v>0</v>
      </c>
      <c r="H801" s="16">
        <v>13063.88</v>
      </c>
      <c r="I801" s="7" t="str" cm="1">
        <f t="array" ref="I801">INDEX({"tier - 1","tier - 2","tier - 3"},MATCH(MAX(COUNTIF('OG Hospitalisation Details'!G1543:G3885,{"tier - 1","tier - 2","tier - 3"})),COUNTIF('OG Hospitalisation Details'!G1543:G3885,{"tier - 1","tier - 2","tier - 3"}),0))</f>
        <v>tier - 2</v>
      </c>
      <c r="J801" s="7" t="str" cm="1">
        <f t="array" ref="J801">INDEX({"tier - 1","tier - 2","tier - 3"},MATCH(MAX(COUNTIF('OG Hospitalisation Details'!H1543:H3885,{"tier - 1","tier - 2","tier - 3"})),COUNTIF('OG Hospitalisation Details'!H1543:H3885,{"tier - 1","tier - 2","tier - 3"}),0))</f>
        <v>tier - 3</v>
      </c>
      <c r="K801" s="7" t="str">
        <f>IF('OG Hospitalisation Details'!I1543="?","Unknown",'OG Hospitalisation Details'!I1543)</f>
        <v>R1011</v>
      </c>
      <c r="L801" s="14">
        <f t="shared" si="38"/>
        <v>61</v>
      </c>
    </row>
    <row r="802" spans="1:12" x14ac:dyDescent="0.25">
      <c r="A802" s="7" t="s">
        <v>1573</v>
      </c>
      <c r="B802" s="7">
        <f t="shared" si="39"/>
        <v>798</v>
      </c>
      <c r="C802" s="7">
        <f>IF('OG Hospitalisation Details'!B1542="?",ROUND(AVERAGE('OG Hospitalisation Details'!$B$2:$B$2344),0),'OG Hospitalisation Details'!B1542)</f>
        <v>1985</v>
      </c>
      <c r="D802" s="7" t="str">
        <f>IF('OG Hospitalisation Details'!C1542="?","Sep",'OG Hospitalisation Details'!C1542)</f>
        <v>Oct</v>
      </c>
      <c r="E802" s="7">
        <v>26</v>
      </c>
      <c r="F802" s="13">
        <f t="shared" si="37"/>
        <v>31346</v>
      </c>
      <c r="G802" s="7">
        <v>3</v>
      </c>
      <c r="H802" s="16">
        <v>13051.22</v>
      </c>
      <c r="I802" s="7" t="str" cm="1">
        <f t="array" ref="I802">INDEX({"tier - 1","tier - 2","tier - 3"},MATCH(MAX(COUNTIF('OG Hospitalisation Details'!G1542:G3884,{"tier - 1","tier - 2","tier - 3"})),COUNTIF('OG Hospitalisation Details'!G1542:G3884,{"tier - 1","tier - 2","tier - 3"}),0))</f>
        <v>tier - 2</v>
      </c>
      <c r="J802" s="7" t="str" cm="1">
        <f t="array" ref="J802">INDEX({"tier - 1","tier - 2","tier - 3"},MATCH(MAX(COUNTIF('OG Hospitalisation Details'!H1542:H3884,{"tier - 1","tier - 2","tier - 3"})),COUNTIF('OG Hospitalisation Details'!H1542:H3884,{"tier - 1","tier - 2","tier - 3"}),0))</f>
        <v>tier - 3</v>
      </c>
      <c r="K802" s="7" t="str">
        <f>IF('OG Hospitalisation Details'!I1542="?","Unknown",'OG Hospitalisation Details'!I1542)</f>
        <v>R1026</v>
      </c>
      <c r="L802" s="14">
        <f t="shared" si="38"/>
        <v>37</v>
      </c>
    </row>
    <row r="803" spans="1:12" x14ac:dyDescent="0.25">
      <c r="A803" s="7" t="s">
        <v>1572</v>
      </c>
      <c r="B803" s="7">
        <f t="shared" si="39"/>
        <v>799</v>
      </c>
      <c r="C803" s="7">
        <f>IF('OG Hospitalisation Details'!B1541="?",ROUND(AVERAGE('OG Hospitalisation Details'!$B$2:$B$2344),0),'OG Hospitalisation Details'!B1541)</f>
        <v>1967</v>
      </c>
      <c r="D803" s="7" t="str">
        <f>IF('OG Hospitalisation Details'!C1541="?","Sep",'OG Hospitalisation Details'!C1541)</f>
        <v>Aug</v>
      </c>
      <c r="E803" s="7">
        <v>6</v>
      </c>
      <c r="F803" s="13">
        <f t="shared" si="37"/>
        <v>24690</v>
      </c>
      <c r="G803" s="7">
        <v>3</v>
      </c>
      <c r="H803" s="16">
        <v>13047.33</v>
      </c>
      <c r="I803" s="7" t="str" cm="1">
        <f t="array" ref="I803">INDEX({"tier - 1","tier - 2","tier - 3"},MATCH(MAX(COUNTIF('OG Hospitalisation Details'!G1541:G3883,{"tier - 1","tier - 2","tier - 3"})),COUNTIF('OG Hospitalisation Details'!G1541:G3883,{"tier - 1","tier - 2","tier - 3"}),0))</f>
        <v>tier - 2</v>
      </c>
      <c r="J803" s="7" t="str" cm="1">
        <f t="array" ref="J803">INDEX({"tier - 1","tier - 2","tier - 3"},MATCH(MAX(COUNTIF('OG Hospitalisation Details'!H1541:H3883,{"tier - 1","tier - 2","tier - 3"})),COUNTIF('OG Hospitalisation Details'!H1541:H3883,{"tier - 1","tier - 2","tier - 3"}),0))</f>
        <v>tier - 3</v>
      </c>
      <c r="K803" s="7" t="str">
        <f>IF('OG Hospitalisation Details'!I1541="?","Unknown",'OG Hospitalisation Details'!I1541)</f>
        <v>R1024</v>
      </c>
      <c r="L803" s="14">
        <f t="shared" si="38"/>
        <v>55</v>
      </c>
    </row>
    <row r="804" spans="1:12" x14ac:dyDescent="0.25">
      <c r="A804" s="7" t="s">
        <v>1571</v>
      </c>
      <c r="B804" s="7">
        <f t="shared" si="39"/>
        <v>800</v>
      </c>
      <c r="C804" s="7">
        <f>IF('OG Hospitalisation Details'!B1540="?",ROUND(AVERAGE('OG Hospitalisation Details'!$B$2:$B$2344),0),'OG Hospitalisation Details'!B1540)</f>
        <v>1969</v>
      </c>
      <c r="D804" s="7" t="str">
        <f>IF('OG Hospitalisation Details'!C1540="?","Sep",'OG Hospitalisation Details'!C1540)</f>
        <v>Sep</v>
      </c>
      <c r="E804" s="7">
        <v>23</v>
      </c>
      <c r="F804" s="13">
        <f t="shared" si="37"/>
        <v>25469</v>
      </c>
      <c r="G804" s="7">
        <v>0</v>
      </c>
      <c r="H804" s="16">
        <v>13044.41</v>
      </c>
      <c r="I804" s="7" t="str" cm="1">
        <f t="array" ref="I804">INDEX({"tier - 1","tier - 2","tier - 3"},MATCH(MAX(COUNTIF('OG Hospitalisation Details'!G1540:G3882,{"tier - 1","tier - 2","tier - 3"})),COUNTIF('OG Hospitalisation Details'!G1540:G3882,{"tier - 1","tier - 2","tier - 3"}),0))</f>
        <v>tier - 2</v>
      </c>
      <c r="J804" s="7" t="str" cm="1">
        <f t="array" ref="J804">INDEX({"tier - 1","tier - 2","tier - 3"},MATCH(MAX(COUNTIF('OG Hospitalisation Details'!H1540:H3882,{"tier - 1","tier - 2","tier - 3"})),COUNTIF('OG Hospitalisation Details'!H1540:H3882,{"tier - 1","tier - 2","tier - 3"}),0))</f>
        <v>tier - 3</v>
      </c>
      <c r="K804" s="7" t="str">
        <f>IF('OG Hospitalisation Details'!I1540="?","Unknown",'OG Hospitalisation Details'!I1540)</f>
        <v>R1012</v>
      </c>
      <c r="L804" s="14">
        <f t="shared" si="38"/>
        <v>53</v>
      </c>
    </row>
    <row r="805" spans="1:12" x14ac:dyDescent="0.25">
      <c r="A805" s="7" t="s">
        <v>1570</v>
      </c>
      <c r="B805" s="7">
        <f t="shared" si="39"/>
        <v>801</v>
      </c>
      <c r="C805" s="7">
        <f>IF('OG Hospitalisation Details'!B1539="?",ROUND(AVERAGE('OG Hospitalisation Details'!$B$2:$B$2344),0),'OG Hospitalisation Details'!B1539)</f>
        <v>1961</v>
      </c>
      <c r="D805" s="7" t="str">
        <f>IF('OG Hospitalisation Details'!C1539="?","Sep",'OG Hospitalisation Details'!C1539)</f>
        <v>Nov</v>
      </c>
      <c r="E805" s="7">
        <v>9</v>
      </c>
      <c r="F805" s="13">
        <f t="shared" si="37"/>
        <v>22594</v>
      </c>
      <c r="G805" s="7">
        <v>0</v>
      </c>
      <c r="H805" s="16">
        <v>13041.92</v>
      </c>
      <c r="I805" s="7" t="str" cm="1">
        <f t="array" ref="I805">INDEX({"tier - 1","tier - 2","tier - 3"},MATCH(MAX(COUNTIF('OG Hospitalisation Details'!G1539:G3881,{"tier - 1","tier - 2","tier - 3"})),COUNTIF('OG Hospitalisation Details'!G1539:G3881,{"tier - 1","tier - 2","tier - 3"}),0))</f>
        <v>tier - 2</v>
      </c>
      <c r="J805" s="7" t="str" cm="1">
        <f t="array" ref="J805">INDEX({"tier - 1","tier - 2","tier - 3"},MATCH(MAX(COUNTIF('OG Hospitalisation Details'!H1539:H3881,{"tier - 1","tier - 2","tier - 3"})),COUNTIF('OG Hospitalisation Details'!H1539:H3881,{"tier - 1","tier - 2","tier - 3"}),0))</f>
        <v>tier - 3</v>
      </c>
      <c r="K805" s="7" t="str">
        <f>IF('OG Hospitalisation Details'!I1539="?","Unknown",'OG Hospitalisation Details'!I1539)</f>
        <v>R1011</v>
      </c>
      <c r="L805" s="14">
        <f t="shared" si="38"/>
        <v>61</v>
      </c>
    </row>
    <row r="806" spans="1:12" x14ac:dyDescent="0.25">
      <c r="A806" s="7" t="s">
        <v>1569</v>
      </c>
      <c r="B806" s="7">
        <f t="shared" si="39"/>
        <v>802</v>
      </c>
      <c r="C806" s="7">
        <f>IF('OG Hospitalisation Details'!B1538="?",ROUND(AVERAGE('OG Hospitalisation Details'!$B$2:$B$2344),0),'OG Hospitalisation Details'!B1538)</f>
        <v>1965</v>
      </c>
      <c r="D806" s="7" t="str">
        <f>IF('OG Hospitalisation Details'!C1538="?","Sep",'OG Hospitalisation Details'!C1538)</f>
        <v>Nov</v>
      </c>
      <c r="E806" s="7">
        <v>4</v>
      </c>
      <c r="F806" s="13">
        <f t="shared" si="37"/>
        <v>24050</v>
      </c>
      <c r="G806" s="7">
        <v>0</v>
      </c>
      <c r="H806" s="16">
        <v>13023.93</v>
      </c>
      <c r="I806" s="7" t="str" cm="1">
        <f t="array" ref="I806">INDEX({"tier - 1","tier - 2","tier - 3"},MATCH(MAX(COUNTIF('OG Hospitalisation Details'!G1538:G3880,{"tier - 1","tier - 2","tier - 3"})),COUNTIF('OG Hospitalisation Details'!G1538:G3880,{"tier - 1","tier - 2","tier - 3"}),0))</f>
        <v>tier - 2</v>
      </c>
      <c r="J806" s="7" t="str" cm="1">
        <f t="array" ref="J806">INDEX({"tier - 1","tier - 2","tier - 3"},MATCH(MAX(COUNTIF('OG Hospitalisation Details'!H1538:H3880,{"tier - 1","tier - 2","tier - 3"})),COUNTIF('OG Hospitalisation Details'!H1538:H3880,{"tier - 1","tier - 2","tier - 3"}),0))</f>
        <v>tier - 3</v>
      </c>
      <c r="K806" s="7" t="str">
        <f>IF('OG Hospitalisation Details'!I1538="?","Unknown",'OG Hospitalisation Details'!I1538)</f>
        <v>R1025</v>
      </c>
      <c r="L806" s="14">
        <f t="shared" si="38"/>
        <v>57</v>
      </c>
    </row>
    <row r="807" spans="1:12" x14ac:dyDescent="0.25">
      <c r="A807" s="7" t="s">
        <v>1568</v>
      </c>
      <c r="B807" s="7">
        <f t="shared" si="39"/>
        <v>803</v>
      </c>
      <c r="C807" s="7">
        <f>IF('OG Hospitalisation Details'!B1537="?",ROUND(AVERAGE('OG Hospitalisation Details'!$B$2:$B$2344),0),'OG Hospitalisation Details'!B1537)</f>
        <v>1964</v>
      </c>
      <c r="D807" s="7" t="str">
        <f>IF('OG Hospitalisation Details'!C1537="?","Sep",'OG Hospitalisation Details'!C1537)</f>
        <v>Sep</v>
      </c>
      <c r="E807" s="7">
        <v>23</v>
      </c>
      <c r="F807" s="13">
        <f t="shared" si="37"/>
        <v>23643</v>
      </c>
      <c r="G807" s="7">
        <v>1</v>
      </c>
      <c r="H807" s="16">
        <v>13019.16</v>
      </c>
      <c r="I807" s="7" t="str" cm="1">
        <f t="array" ref="I807">INDEX({"tier - 1","tier - 2","tier - 3"},MATCH(MAX(COUNTIF('OG Hospitalisation Details'!G1537:G3879,{"tier - 1","tier - 2","tier - 3"})),COUNTIF('OG Hospitalisation Details'!G1537:G3879,{"tier - 1","tier - 2","tier - 3"}),0))</f>
        <v>tier - 2</v>
      </c>
      <c r="J807" s="7" t="str" cm="1">
        <f t="array" ref="J807">INDEX({"tier - 1","tier - 2","tier - 3"},MATCH(MAX(COUNTIF('OG Hospitalisation Details'!H1537:H3879,{"tier - 1","tier - 2","tier - 3"})),COUNTIF('OG Hospitalisation Details'!H1537:H3879,{"tier - 1","tier - 2","tier - 3"}),0))</f>
        <v>tier - 3</v>
      </c>
      <c r="K807" s="7" t="str">
        <f>IF('OG Hospitalisation Details'!I1537="?","Unknown",'OG Hospitalisation Details'!I1537)</f>
        <v>R1024</v>
      </c>
      <c r="L807" s="14">
        <f t="shared" si="38"/>
        <v>58</v>
      </c>
    </row>
    <row r="808" spans="1:12" x14ac:dyDescent="0.25">
      <c r="A808" s="7" t="s">
        <v>1567</v>
      </c>
      <c r="B808" s="7">
        <f t="shared" si="39"/>
        <v>804</v>
      </c>
      <c r="C808" s="7">
        <f>IF('OG Hospitalisation Details'!B1536="?",ROUND(AVERAGE('OG Hospitalisation Details'!$B$2:$B$2344),0),'OG Hospitalisation Details'!B1536)</f>
        <v>1962</v>
      </c>
      <c r="D808" s="7" t="str">
        <f>IF('OG Hospitalisation Details'!C1536="?","Sep",'OG Hospitalisation Details'!C1536)</f>
        <v>Jul</v>
      </c>
      <c r="E808" s="7">
        <v>20</v>
      </c>
      <c r="F808" s="13">
        <f t="shared" si="37"/>
        <v>22847</v>
      </c>
      <c r="G808" s="7">
        <v>0</v>
      </c>
      <c r="H808" s="16">
        <v>13012.21</v>
      </c>
      <c r="I808" s="7" t="str" cm="1">
        <f t="array" ref="I808">INDEX({"tier - 1","tier - 2","tier - 3"},MATCH(MAX(COUNTIF('OG Hospitalisation Details'!G1536:G3878,{"tier - 1","tier - 2","tier - 3"})),COUNTIF('OG Hospitalisation Details'!G1536:G3878,{"tier - 1","tier - 2","tier - 3"}),0))</f>
        <v>tier - 2</v>
      </c>
      <c r="J808" s="7" t="str" cm="1">
        <f t="array" ref="J808">INDEX({"tier - 1","tier - 2","tier - 3"},MATCH(MAX(COUNTIF('OG Hospitalisation Details'!H1536:H3878,{"tier - 1","tier - 2","tier - 3"})),COUNTIF('OG Hospitalisation Details'!H1536:H3878,{"tier - 1","tier - 2","tier - 3"}),0))</f>
        <v>tier - 3</v>
      </c>
      <c r="K808" s="7" t="str">
        <f>IF('OG Hospitalisation Details'!I1536="?","Unknown",'OG Hospitalisation Details'!I1536)</f>
        <v>R1012</v>
      </c>
      <c r="L808" s="14">
        <f t="shared" si="38"/>
        <v>60</v>
      </c>
    </row>
    <row r="809" spans="1:12" x14ac:dyDescent="0.25">
      <c r="A809" s="7" t="s">
        <v>1566</v>
      </c>
      <c r="B809" s="7">
        <f t="shared" si="39"/>
        <v>805</v>
      </c>
      <c r="C809" s="7">
        <f>IF('OG Hospitalisation Details'!B1535="?",ROUND(AVERAGE('OG Hospitalisation Details'!$B$2:$B$2344),0),'OG Hospitalisation Details'!B1535)</f>
        <v>1972</v>
      </c>
      <c r="D809" s="7" t="str">
        <f>IF('OG Hospitalisation Details'!C1535="?","Sep",'OG Hospitalisation Details'!C1535)</f>
        <v>Sep</v>
      </c>
      <c r="E809" s="7">
        <v>27</v>
      </c>
      <c r="F809" s="13">
        <f t="shared" si="37"/>
        <v>26569</v>
      </c>
      <c r="G809" s="7">
        <v>0</v>
      </c>
      <c r="H809" s="16">
        <v>13010.86</v>
      </c>
      <c r="I809" s="7" t="str" cm="1">
        <f t="array" ref="I809">INDEX({"tier - 1","tier - 2","tier - 3"},MATCH(MAX(COUNTIF('OG Hospitalisation Details'!G1535:G3877,{"tier - 1","tier - 2","tier - 3"})),COUNTIF('OG Hospitalisation Details'!G1535:G3877,{"tier - 1","tier - 2","tier - 3"}),0))</f>
        <v>tier - 2</v>
      </c>
      <c r="J809" s="7" t="str" cm="1">
        <f t="array" ref="J809">INDEX({"tier - 1","tier - 2","tier - 3"},MATCH(MAX(COUNTIF('OG Hospitalisation Details'!H1535:H3877,{"tier - 1","tier - 2","tier - 3"})),COUNTIF('OG Hospitalisation Details'!H1535:H3877,{"tier - 1","tier - 2","tier - 3"}),0))</f>
        <v>tier - 3</v>
      </c>
      <c r="K809" s="7" t="str">
        <f>IF('OG Hospitalisation Details'!I1535="?","Unknown",'OG Hospitalisation Details'!I1535)</f>
        <v>R1012</v>
      </c>
      <c r="L809" s="14">
        <f t="shared" si="38"/>
        <v>50</v>
      </c>
    </row>
    <row r="810" spans="1:12" x14ac:dyDescent="0.25">
      <c r="A810" s="7" t="s">
        <v>1565</v>
      </c>
      <c r="B810" s="7">
        <f t="shared" si="39"/>
        <v>806</v>
      </c>
      <c r="C810" s="7">
        <f>IF('OG Hospitalisation Details'!B1534="?",ROUND(AVERAGE('OG Hospitalisation Details'!$B$2:$B$2344),0),'OG Hospitalisation Details'!B1534)</f>
        <v>1969</v>
      </c>
      <c r="D810" s="7" t="str">
        <f>IF('OG Hospitalisation Details'!C1534="?","Sep",'OG Hospitalisation Details'!C1534)</f>
        <v>Dec</v>
      </c>
      <c r="E810" s="7">
        <v>13</v>
      </c>
      <c r="F810" s="13">
        <f t="shared" si="37"/>
        <v>25550</v>
      </c>
      <c r="G810" s="7">
        <v>0</v>
      </c>
      <c r="H810" s="16">
        <v>13008.07</v>
      </c>
      <c r="I810" s="7" t="str" cm="1">
        <f t="array" ref="I810">INDEX({"tier - 1","tier - 2","tier - 3"},MATCH(MAX(COUNTIF('OG Hospitalisation Details'!G1534:G3876,{"tier - 1","tier - 2","tier - 3"})),COUNTIF('OG Hospitalisation Details'!G1534:G3876,{"tier - 1","tier - 2","tier - 3"}),0))</f>
        <v>tier - 2</v>
      </c>
      <c r="J810" s="7" t="str" cm="1">
        <f t="array" ref="J810">INDEX({"tier - 1","tier - 2","tier - 3"},MATCH(MAX(COUNTIF('OG Hospitalisation Details'!H1534:H3876,{"tier - 1","tier - 2","tier - 3"})),COUNTIF('OG Hospitalisation Details'!H1534:H3876,{"tier - 1","tier - 2","tier - 3"}),0))</f>
        <v>tier - 3</v>
      </c>
      <c r="K810" s="7" t="str">
        <f>IF('OG Hospitalisation Details'!I1534="?","Unknown",'OG Hospitalisation Details'!I1534)</f>
        <v>R1012</v>
      </c>
      <c r="L810" s="14">
        <f t="shared" si="38"/>
        <v>53</v>
      </c>
    </row>
    <row r="811" spans="1:12" x14ac:dyDescent="0.25">
      <c r="A811" s="7" t="s">
        <v>1564</v>
      </c>
      <c r="B811" s="7">
        <f t="shared" si="39"/>
        <v>807</v>
      </c>
      <c r="C811" s="7">
        <f>IF('OG Hospitalisation Details'!B1533="?",ROUND(AVERAGE('OG Hospitalisation Details'!$B$2:$B$2344),0),'OG Hospitalisation Details'!B1533)</f>
        <v>1962</v>
      </c>
      <c r="D811" s="7" t="str">
        <f>IF('OG Hospitalisation Details'!C1533="?","Sep",'OG Hospitalisation Details'!C1533)</f>
        <v>Jun</v>
      </c>
      <c r="E811" s="7">
        <v>24</v>
      </c>
      <c r="F811" s="13">
        <f t="shared" si="37"/>
        <v>22821</v>
      </c>
      <c r="G811" s="7">
        <v>0</v>
      </c>
      <c r="H811" s="16">
        <v>13004.95</v>
      </c>
      <c r="I811" s="7" t="str" cm="1">
        <f t="array" ref="I811">INDEX({"tier - 1","tier - 2","tier - 3"},MATCH(MAX(COUNTIF('OG Hospitalisation Details'!G1533:G3875,{"tier - 1","tier - 2","tier - 3"})),COUNTIF('OG Hospitalisation Details'!G1533:G3875,{"tier - 1","tier - 2","tier - 3"}),0))</f>
        <v>tier - 2</v>
      </c>
      <c r="J811" s="7" t="str" cm="1">
        <f t="array" ref="J811">INDEX({"tier - 1","tier - 2","tier - 3"},MATCH(MAX(COUNTIF('OG Hospitalisation Details'!H1533:H3875,{"tier - 1","tier - 2","tier - 3"})),COUNTIF('OG Hospitalisation Details'!H1533:H3875,{"tier - 1","tier - 2","tier - 3"}),0))</f>
        <v>tier - 3</v>
      </c>
      <c r="K811" s="7" t="str">
        <f>IF('OG Hospitalisation Details'!I1533="?","Unknown",'OG Hospitalisation Details'!I1533)</f>
        <v>R1012</v>
      </c>
      <c r="L811" s="14">
        <f t="shared" si="38"/>
        <v>60</v>
      </c>
    </row>
    <row r="812" spans="1:12" x14ac:dyDescent="0.25">
      <c r="A812" s="7" t="s">
        <v>1563</v>
      </c>
      <c r="B812" s="7">
        <f t="shared" si="39"/>
        <v>808</v>
      </c>
      <c r="C812" s="7">
        <f>IF('OG Hospitalisation Details'!B1532="?",ROUND(AVERAGE('OG Hospitalisation Details'!$B$2:$B$2344),0),'OG Hospitalisation Details'!B1532)</f>
        <v>1981</v>
      </c>
      <c r="D812" s="7" t="str">
        <f>IF('OG Hospitalisation Details'!C1532="?","Sep",'OG Hospitalisation Details'!C1532)</f>
        <v>Oct</v>
      </c>
      <c r="E812" s="7">
        <v>30</v>
      </c>
      <c r="F812" s="13">
        <f t="shared" si="37"/>
        <v>29889</v>
      </c>
      <c r="G812" s="7">
        <v>1</v>
      </c>
      <c r="H812" s="16">
        <v>13002.91</v>
      </c>
      <c r="I812" s="7" t="str" cm="1">
        <f t="array" ref="I812">INDEX({"tier - 1","tier - 2","tier - 3"},MATCH(MAX(COUNTIF('OG Hospitalisation Details'!G1532:G3874,{"tier - 1","tier - 2","tier - 3"})),COUNTIF('OG Hospitalisation Details'!G1532:G3874,{"tier - 1","tier - 2","tier - 3"}),0))</f>
        <v>tier - 2</v>
      </c>
      <c r="J812" s="7" t="str" cm="1">
        <f t="array" ref="J812">INDEX({"tier - 1","tier - 2","tier - 3"},MATCH(MAX(COUNTIF('OG Hospitalisation Details'!H1532:H3874,{"tier - 1","tier - 2","tier - 3"})),COUNTIF('OG Hospitalisation Details'!H1532:H3874,{"tier - 1","tier - 2","tier - 3"}),0))</f>
        <v>tier - 3</v>
      </c>
      <c r="K812" s="7" t="str">
        <f>IF('OG Hospitalisation Details'!I1532="?","Unknown",'OG Hospitalisation Details'!I1532)</f>
        <v>R1012</v>
      </c>
      <c r="L812" s="14">
        <f t="shared" si="38"/>
        <v>41</v>
      </c>
    </row>
    <row r="813" spans="1:12" x14ac:dyDescent="0.25">
      <c r="A813" s="7" t="s">
        <v>1562</v>
      </c>
      <c r="B813" s="7">
        <f t="shared" si="39"/>
        <v>809</v>
      </c>
      <c r="C813" s="7">
        <f>IF('OG Hospitalisation Details'!B1531="?",ROUND(AVERAGE('OG Hospitalisation Details'!$B$2:$B$2344),0),'OG Hospitalisation Details'!B1531)</f>
        <v>1979</v>
      </c>
      <c r="D813" s="7" t="str">
        <f>IF('OG Hospitalisation Details'!C1531="?","Sep",'OG Hospitalisation Details'!C1531)</f>
        <v>Nov</v>
      </c>
      <c r="E813" s="7">
        <v>27</v>
      </c>
      <c r="F813" s="13">
        <f t="shared" si="37"/>
        <v>29186</v>
      </c>
      <c r="G813" s="7">
        <v>2</v>
      </c>
      <c r="H813" s="16">
        <v>12994.12</v>
      </c>
      <c r="I813" s="7" t="str" cm="1">
        <f t="array" ref="I813">INDEX({"tier - 1","tier - 2","tier - 3"},MATCH(MAX(COUNTIF('OG Hospitalisation Details'!G1531:G3873,{"tier - 1","tier - 2","tier - 3"})),COUNTIF('OG Hospitalisation Details'!G1531:G3873,{"tier - 1","tier - 2","tier - 3"}),0))</f>
        <v>tier - 2</v>
      </c>
      <c r="J813" s="7" t="str" cm="1">
        <f t="array" ref="J813">INDEX({"tier - 1","tier - 2","tier - 3"},MATCH(MAX(COUNTIF('OG Hospitalisation Details'!H1531:H3873,{"tier - 1","tier - 2","tier - 3"})),COUNTIF('OG Hospitalisation Details'!H1531:H3873,{"tier - 1","tier - 2","tier - 3"}),0))</f>
        <v>tier - 3</v>
      </c>
      <c r="K813" s="7" t="str">
        <f>IF('OG Hospitalisation Details'!I1531="?","Unknown",'OG Hospitalisation Details'!I1531)</f>
        <v>R1026</v>
      </c>
      <c r="L813" s="14">
        <f t="shared" si="38"/>
        <v>43</v>
      </c>
    </row>
    <row r="814" spans="1:12" x14ac:dyDescent="0.25">
      <c r="A814" s="7" t="s">
        <v>1561</v>
      </c>
      <c r="B814" s="7">
        <f t="shared" si="39"/>
        <v>810</v>
      </c>
      <c r="C814" s="7">
        <f>IF('OG Hospitalisation Details'!B1530="?",ROUND(AVERAGE('OG Hospitalisation Details'!$B$2:$B$2344),0),'OG Hospitalisation Details'!B1530)</f>
        <v>1960</v>
      </c>
      <c r="D814" s="7" t="str">
        <f>IF('OG Hospitalisation Details'!C1530="?","Sep",'OG Hospitalisation Details'!C1530)</f>
        <v>Nov</v>
      </c>
      <c r="E814" s="7">
        <v>28</v>
      </c>
      <c r="F814" s="13">
        <f t="shared" si="37"/>
        <v>22248</v>
      </c>
      <c r="G814" s="7">
        <v>0</v>
      </c>
      <c r="H814" s="16">
        <v>12982.87</v>
      </c>
      <c r="I814" s="7" t="str" cm="1">
        <f t="array" ref="I814">INDEX({"tier - 1","tier - 2","tier - 3"},MATCH(MAX(COUNTIF('OG Hospitalisation Details'!G1530:G3872,{"tier - 1","tier - 2","tier - 3"})),COUNTIF('OG Hospitalisation Details'!G1530:G3872,{"tier - 1","tier - 2","tier - 3"}),0))</f>
        <v>tier - 2</v>
      </c>
      <c r="J814" s="7" t="str" cm="1">
        <f t="array" ref="J814">INDEX({"tier - 1","tier - 2","tier - 3"},MATCH(MAX(COUNTIF('OG Hospitalisation Details'!H1530:H3872,{"tier - 1","tier - 2","tier - 3"})),COUNTIF('OG Hospitalisation Details'!H1530:H3872,{"tier - 1","tier - 2","tier - 3"}),0))</f>
        <v>tier - 3</v>
      </c>
      <c r="K814" s="7" t="str">
        <f>IF('OG Hospitalisation Details'!I1530="?","Unknown",'OG Hospitalisation Details'!I1530)</f>
        <v>R1013</v>
      </c>
      <c r="L814" s="14">
        <f t="shared" si="38"/>
        <v>62</v>
      </c>
    </row>
    <row r="815" spans="1:12" x14ac:dyDescent="0.25">
      <c r="A815" s="7" t="s">
        <v>1560</v>
      </c>
      <c r="B815" s="7">
        <f t="shared" si="39"/>
        <v>811</v>
      </c>
      <c r="C815" s="7">
        <f>IF('OG Hospitalisation Details'!B1529="?",ROUND(AVERAGE('OG Hospitalisation Details'!$B$2:$B$2344),0),'OG Hospitalisation Details'!B1529)</f>
        <v>1960</v>
      </c>
      <c r="D815" s="7" t="str">
        <f>IF('OG Hospitalisation Details'!C1529="?","Sep",'OG Hospitalisation Details'!C1529)</f>
        <v>Sep</v>
      </c>
      <c r="E815" s="7">
        <v>23</v>
      </c>
      <c r="F815" s="13">
        <f t="shared" si="37"/>
        <v>22182</v>
      </c>
      <c r="G815" s="7">
        <v>0</v>
      </c>
      <c r="H815" s="16">
        <v>12981.35</v>
      </c>
      <c r="I815" s="7" t="str" cm="1">
        <f t="array" ref="I815">INDEX({"tier - 1","tier - 2","tier - 3"},MATCH(MAX(COUNTIF('OG Hospitalisation Details'!G1529:G3871,{"tier - 1","tier - 2","tier - 3"})),COUNTIF('OG Hospitalisation Details'!G1529:G3871,{"tier - 1","tier - 2","tier - 3"}),0))</f>
        <v>tier - 2</v>
      </c>
      <c r="J815" s="7" t="str" cm="1">
        <f t="array" ref="J815">INDEX({"tier - 1","tier - 2","tier - 3"},MATCH(MAX(COUNTIF('OG Hospitalisation Details'!H1529:H3871,{"tier - 1","tier - 2","tier - 3"})),COUNTIF('OG Hospitalisation Details'!H1529:H3871,{"tier - 1","tier - 2","tier - 3"}),0))</f>
        <v>tier - 3</v>
      </c>
      <c r="K815" s="7" t="str">
        <f>IF('OG Hospitalisation Details'!I1529="?","Unknown",'OG Hospitalisation Details'!I1529)</f>
        <v>R1013</v>
      </c>
      <c r="L815" s="14">
        <f t="shared" si="38"/>
        <v>62</v>
      </c>
    </row>
    <row r="816" spans="1:12" x14ac:dyDescent="0.25">
      <c r="A816" s="7" t="s">
        <v>1559</v>
      </c>
      <c r="B816" s="7">
        <f t="shared" si="39"/>
        <v>812</v>
      </c>
      <c r="C816" s="7">
        <f>IF('OG Hospitalisation Details'!B1528="?",ROUND(AVERAGE('OG Hospitalisation Details'!$B$2:$B$2344),0),'OG Hospitalisation Details'!B1528)</f>
        <v>1960</v>
      </c>
      <c r="D816" s="7" t="str">
        <f>IF('OG Hospitalisation Details'!C1528="?","Sep",'OG Hospitalisation Details'!C1528)</f>
        <v>Jun</v>
      </c>
      <c r="E816" s="7">
        <v>22</v>
      </c>
      <c r="F816" s="13">
        <f t="shared" si="37"/>
        <v>22089</v>
      </c>
      <c r="G816" s="7">
        <v>0</v>
      </c>
      <c r="H816" s="16">
        <v>12979.36</v>
      </c>
      <c r="I816" s="7" t="str" cm="1">
        <f t="array" ref="I816">INDEX({"tier - 1","tier - 2","tier - 3"},MATCH(MAX(COUNTIF('OG Hospitalisation Details'!G1528:G3870,{"tier - 1","tier - 2","tier - 3"})),COUNTIF('OG Hospitalisation Details'!G1528:G3870,{"tier - 1","tier - 2","tier - 3"}),0))</f>
        <v>tier - 2</v>
      </c>
      <c r="J816" s="7" t="str" cm="1">
        <f t="array" ref="J816">INDEX({"tier - 1","tier - 2","tier - 3"},MATCH(MAX(COUNTIF('OG Hospitalisation Details'!H1528:H3870,{"tier - 1","tier - 2","tier - 3"})),COUNTIF('OG Hospitalisation Details'!H1528:H3870,{"tier - 1","tier - 2","tier - 3"}),0))</f>
        <v>tier - 3</v>
      </c>
      <c r="K816" s="7" t="str">
        <f>IF('OG Hospitalisation Details'!I1528="?","Unknown",'OG Hospitalisation Details'!I1528)</f>
        <v>R1011</v>
      </c>
      <c r="L816" s="14">
        <f t="shared" si="38"/>
        <v>62</v>
      </c>
    </row>
    <row r="817" spans="1:12" x14ac:dyDescent="0.25">
      <c r="A817" s="7" t="s">
        <v>1558</v>
      </c>
      <c r="B817" s="7">
        <f t="shared" si="39"/>
        <v>813</v>
      </c>
      <c r="C817" s="7">
        <f>IF('OG Hospitalisation Details'!B1527="?",ROUND(AVERAGE('OG Hospitalisation Details'!$B$2:$B$2344),0),'OG Hospitalisation Details'!B1527)</f>
        <v>1960</v>
      </c>
      <c r="D817" s="7" t="str">
        <f>IF('OG Hospitalisation Details'!C1527="?","Sep",'OG Hospitalisation Details'!C1527)</f>
        <v>Nov</v>
      </c>
      <c r="E817" s="7">
        <v>4</v>
      </c>
      <c r="F817" s="13">
        <f t="shared" si="37"/>
        <v>22224</v>
      </c>
      <c r="G817" s="7">
        <v>0</v>
      </c>
      <c r="H817" s="16">
        <v>12957.12</v>
      </c>
      <c r="I817" s="7" t="str" cm="1">
        <f t="array" ref="I817">INDEX({"tier - 1","tier - 2","tier - 3"},MATCH(MAX(COUNTIF('OG Hospitalisation Details'!G1527:G3869,{"tier - 1","tier - 2","tier - 3"})),COUNTIF('OG Hospitalisation Details'!G1527:G3869,{"tier - 1","tier - 2","tier - 3"}),0))</f>
        <v>tier - 2</v>
      </c>
      <c r="J817" s="7" t="str" cm="1">
        <f t="array" ref="J817">INDEX({"tier - 1","tier - 2","tier - 3"},MATCH(MAX(COUNTIF('OG Hospitalisation Details'!H1527:H3869,{"tier - 1","tier - 2","tier - 3"})),COUNTIF('OG Hospitalisation Details'!H1527:H3869,{"tier - 1","tier - 2","tier - 3"}),0))</f>
        <v>tier - 3</v>
      </c>
      <c r="K817" s="7" t="str">
        <f>IF('OG Hospitalisation Details'!I1527="?","Unknown",'OG Hospitalisation Details'!I1527)</f>
        <v>R1011</v>
      </c>
      <c r="L817" s="14">
        <f t="shared" si="38"/>
        <v>62</v>
      </c>
    </row>
    <row r="818" spans="1:12" x14ac:dyDescent="0.25">
      <c r="A818" s="7" t="s">
        <v>1557</v>
      </c>
      <c r="B818" s="7">
        <f t="shared" si="39"/>
        <v>814</v>
      </c>
      <c r="C818" s="7">
        <f>IF('OG Hospitalisation Details'!B1526="?",ROUND(AVERAGE('OG Hospitalisation Details'!$B$2:$B$2344),0),'OG Hospitalisation Details'!B1526)</f>
        <v>1961</v>
      </c>
      <c r="D818" s="7" t="str">
        <f>IF('OG Hospitalisation Details'!C1526="?","Sep",'OG Hospitalisation Details'!C1526)</f>
        <v>Aug</v>
      </c>
      <c r="E818" s="7">
        <v>20</v>
      </c>
      <c r="F818" s="13">
        <f t="shared" si="37"/>
        <v>22513</v>
      </c>
      <c r="G818" s="7">
        <v>0</v>
      </c>
      <c r="H818" s="16">
        <v>12950.07</v>
      </c>
      <c r="I818" s="7" t="str" cm="1">
        <f t="array" ref="I818">INDEX({"tier - 1","tier - 2","tier - 3"},MATCH(MAX(COUNTIF('OG Hospitalisation Details'!G1526:G3868,{"tier - 1","tier - 2","tier - 3"})),COUNTIF('OG Hospitalisation Details'!G1526:G3868,{"tier - 1","tier - 2","tier - 3"}),0))</f>
        <v>tier - 2</v>
      </c>
      <c r="J818" s="7" t="str" cm="1">
        <f t="array" ref="J818">INDEX({"tier - 1","tier - 2","tier - 3"},MATCH(MAX(COUNTIF('OG Hospitalisation Details'!H1526:H3868,{"tier - 1","tier - 2","tier - 3"})),COUNTIF('OG Hospitalisation Details'!H1526:H3868,{"tier - 1","tier - 2","tier - 3"}),0))</f>
        <v>tier - 3</v>
      </c>
      <c r="K818" s="7" t="str">
        <f>IF('OG Hospitalisation Details'!I1526="?","Unknown",'OG Hospitalisation Details'!I1526)</f>
        <v>R1012</v>
      </c>
      <c r="L818" s="14">
        <f t="shared" si="38"/>
        <v>61</v>
      </c>
    </row>
    <row r="819" spans="1:12" x14ac:dyDescent="0.25">
      <c r="A819" s="7" t="s">
        <v>1556</v>
      </c>
      <c r="B819" s="7">
        <f t="shared" si="39"/>
        <v>815</v>
      </c>
      <c r="C819" s="7">
        <f>IF('OG Hospitalisation Details'!B1525="?",ROUND(AVERAGE('OG Hospitalisation Details'!$B$2:$B$2344),0),'OG Hospitalisation Details'!B1525)</f>
        <v>1966</v>
      </c>
      <c r="D819" s="7" t="str">
        <f>IF('OG Hospitalisation Details'!C1525="?","Sep",'OG Hospitalisation Details'!C1525)</f>
        <v>Dec</v>
      </c>
      <c r="E819" s="7">
        <v>22</v>
      </c>
      <c r="F819" s="13">
        <f t="shared" si="37"/>
        <v>24463</v>
      </c>
      <c r="G819" s="7">
        <v>4</v>
      </c>
      <c r="H819" s="16">
        <v>12949.16</v>
      </c>
      <c r="I819" s="7" t="str" cm="1">
        <f t="array" ref="I819">INDEX({"tier - 1","tier - 2","tier - 3"},MATCH(MAX(COUNTIF('OG Hospitalisation Details'!G1525:G3867,{"tier - 1","tier - 2","tier - 3"})),COUNTIF('OG Hospitalisation Details'!G1525:G3867,{"tier - 1","tier - 2","tier - 3"}),0))</f>
        <v>tier - 2</v>
      </c>
      <c r="J819" s="7" t="str" cm="1">
        <f t="array" ref="J819">INDEX({"tier - 1","tier - 2","tier - 3"},MATCH(MAX(COUNTIF('OG Hospitalisation Details'!H1525:H3867,{"tier - 1","tier - 2","tier - 3"})),COUNTIF('OG Hospitalisation Details'!H1525:H3867,{"tier - 1","tier - 2","tier - 3"}),0))</f>
        <v>tier - 3</v>
      </c>
      <c r="K819" s="7" t="str">
        <f>IF('OG Hospitalisation Details'!I1525="?","Unknown",'OG Hospitalisation Details'!I1525)</f>
        <v>R1013</v>
      </c>
      <c r="L819" s="14">
        <f t="shared" si="38"/>
        <v>56</v>
      </c>
    </row>
    <row r="820" spans="1:12" x14ac:dyDescent="0.25">
      <c r="A820" s="7" t="s">
        <v>1555</v>
      </c>
      <c r="B820" s="7">
        <f t="shared" si="39"/>
        <v>816</v>
      </c>
      <c r="C820" s="7">
        <f>IF('OG Hospitalisation Details'!B1524="?",ROUND(AVERAGE('OG Hospitalisation Details'!$B$2:$B$2344),0),'OG Hospitalisation Details'!B1524)</f>
        <v>1963</v>
      </c>
      <c r="D820" s="7" t="str">
        <f>IF('OG Hospitalisation Details'!C1524="?","Sep",'OG Hospitalisation Details'!C1524)</f>
        <v>Aug</v>
      </c>
      <c r="E820" s="7">
        <v>14</v>
      </c>
      <c r="F820" s="13">
        <f t="shared" si="37"/>
        <v>23237</v>
      </c>
      <c r="G820" s="7">
        <v>2</v>
      </c>
      <c r="H820" s="16">
        <v>12928.79</v>
      </c>
      <c r="I820" s="7" t="str" cm="1">
        <f t="array" ref="I820">INDEX({"tier - 1","tier - 2","tier - 3"},MATCH(MAX(COUNTIF('OG Hospitalisation Details'!G1524:G3866,{"tier - 1","tier - 2","tier - 3"})),COUNTIF('OG Hospitalisation Details'!G1524:G3866,{"tier - 1","tier - 2","tier - 3"}),0))</f>
        <v>tier - 2</v>
      </c>
      <c r="J820" s="7" t="str" cm="1">
        <f t="array" ref="J820">INDEX({"tier - 1","tier - 2","tier - 3"},MATCH(MAX(COUNTIF('OG Hospitalisation Details'!H1524:H3866,{"tier - 1","tier - 2","tier - 3"})),COUNTIF('OG Hospitalisation Details'!H1524:H3866,{"tier - 1","tier - 2","tier - 3"}),0))</f>
        <v>tier - 3</v>
      </c>
      <c r="K820" s="7" t="str">
        <f>IF('OG Hospitalisation Details'!I1524="?","Unknown",'OG Hospitalisation Details'!I1524)</f>
        <v>R1013</v>
      </c>
      <c r="L820" s="14">
        <f t="shared" si="38"/>
        <v>59</v>
      </c>
    </row>
    <row r="821" spans="1:12" x14ac:dyDescent="0.25">
      <c r="A821" s="7" t="s">
        <v>1554</v>
      </c>
      <c r="B821" s="7">
        <f t="shared" si="39"/>
        <v>817</v>
      </c>
      <c r="C821" s="7">
        <f>IF('OG Hospitalisation Details'!B1523="?",ROUND(AVERAGE('OG Hospitalisation Details'!$B$2:$B$2344),0),'OG Hospitalisation Details'!B1523)</f>
        <v>1963</v>
      </c>
      <c r="D821" s="7" t="str">
        <f>IF('OG Hospitalisation Details'!C1523="?","Sep",'OG Hospitalisation Details'!C1523)</f>
        <v>Sep</v>
      </c>
      <c r="E821" s="7">
        <v>1</v>
      </c>
      <c r="F821" s="13">
        <f t="shared" si="37"/>
        <v>23255</v>
      </c>
      <c r="G821" s="7">
        <v>2</v>
      </c>
      <c r="H821" s="16">
        <v>12925.89</v>
      </c>
      <c r="I821" s="7" t="str" cm="1">
        <f t="array" ref="I821">INDEX({"tier - 1","tier - 2","tier - 3"},MATCH(MAX(COUNTIF('OG Hospitalisation Details'!G1523:G3865,{"tier - 1","tier - 2","tier - 3"})),COUNTIF('OG Hospitalisation Details'!G1523:G3865,{"tier - 1","tier - 2","tier - 3"}),0))</f>
        <v>tier - 2</v>
      </c>
      <c r="J821" s="7" t="str" cm="1">
        <f t="array" ref="J821">INDEX({"tier - 1","tier - 2","tier - 3"},MATCH(MAX(COUNTIF('OG Hospitalisation Details'!H1523:H3865,{"tier - 1","tier - 2","tier - 3"})),COUNTIF('OG Hospitalisation Details'!H1523:H3865,{"tier - 1","tier - 2","tier - 3"}),0))</f>
        <v>tier - 3</v>
      </c>
      <c r="K821" s="7" t="str">
        <f>IF('OG Hospitalisation Details'!I1523="?","Unknown",'OG Hospitalisation Details'!I1523)</f>
        <v>R1013</v>
      </c>
      <c r="L821" s="14">
        <f t="shared" si="38"/>
        <v>59</v>
      </c>
    </row>
    <row r="822" spans="1:12" x14ac:dyDescent="0.25">
      <c r="A822" s="7" t="s">
        <v>1553</v>
      </c>
      <c r="B822" s="7">
        <f t="shared" si="39"/>
        <v>818</v>
      </c>
      <c r="C822" s="7">
        <f>IF('OG Hospitalisation Details'!B1522="?",ROUND(AVERAGE('OG Hospitalisation Details'!$B$2:$B$2344),0),'OG Hospitalisation Details'!B1522)</f>
        <v>1963</v>
      </c>
      <c r="D822" s="7" t="str">
        <f>IF('OG Hospitalisation Details'!C1522="?","Sep",'OG Hospitalisation Details'!C1522)</f>
        <v>Aug</v>
      </c>
      <c r="E822" s="7">
        <v>16</v>
      </c>
      <c r="F822" s="13">
        <f t="shared" si="37"/>
        <v>23239</v>
      </c>
      <c r="G822" s="7">
        <v>1</v>
      </c>
      <c r="H822" s="16">
        <v>12913.99</v>
      </c>
      <c r="I822" s="7" t="str" cm="1">
        <f t="array" ref="I822">INDEX({"tier - 1","tier - 2","tier - 3"},MATCH(MAX(COUNTIF('OG Hospitalisation Details'!G1522:G3864,{"tier - 1","tier - 2","tier - 3"})),COUNTIF('OG Hospitalisation Details'!G1522:G3864,{"tier - 1","tier - 2","tier - 3"}),0))</f>
        <v>tier - 2</v>
      </c>
      <c r="J822" s="7" t="str" cm="1">
        <f t="array" ref="J822">INDEX({"tier - 1","tier - 2","tier - 3"},MATCH(MAX(COUNTIF('OG Hospitalisation Details'!H1522:H3864,{"tier - 1","tier - 2","tier - 3"})),COUNTIF('OG Hospitalisation Details'!H1522:H3864,{"tier - 1","tier - 2","tier - 3"}),0))</f>
        <v>tier - 2</v>
      </c>
      <c r="K822" s="7" t="str">
        <f>IF('OG Hospitalisation Details'!I1522="?","Unknown",'OG Hospitalisation Details'!I1522)</f>
        <v>R1016</v>
      </c>
      <c r="L822" s="14">
        <f t="shared" si="38"/>
        <v>59</v>
      </c>
    </row>
    <row r="823" spans="1:12" x14ac:dyDescent="0.25">
      <c r="A823" s="7" t="s">
        <v>1552</v>
      </c>
      <c r="B823" s="7">
        <f t="shared" si="39"/>
        <v>819</v>
      </c>
      <c r="C823" s="7">
        <f>IF('OG Hospitalisation Details'!B1521="?",ROUND(AVERAGE('OG Hospitalisation Details'!$B$2:$B$2344),0),'OG Hospitalisation Details'!B1521)</f>
        <v>2004</v>
      </c>
      <c r="D823" s="7" t="str">
        <f>IF('OG Hospitalisation Details'!C1521="?","Sep",'OG Hospitalisation Details'!C1521)</f>
        <v>Jul</v>
      </c>
      <c r="E823" s="7">
        <v>9</v>
      </c>
      <c r="F823" s="13">
        <f t="shared" si="37"/>
        <v>38177</v>
      </c>
      <c r="G823" s="7">
        <v>0</v>
      </c>
      <c r="H823" s="16">
        <v>12890.06</v>
      </c>
      <c r="I823" s="7" t="str" cm="1">
        <f t="array" ref="I823">INDEX({"tier - 1","tier - 2","tier - 3"},MATCH(MAX(COUNTIF('OG Hospitalisation Details'!G1521:G3863,{"tier - 1","tier - 2","tier - 3"})),COUNTIF('OG Hospitalisation Details'!G1521:G3863,{"tier - 1","tier - 2","tier - 3"}),0))</f>
        <v>tier - 2</v>
      </c>
      <c r="J823" s="7" t="str" cm="1">
        <f t="array" ref="J823">INDEX({"tier - 1","tier - 2","tier - 3"},MATCH(MAX(COUNTIF('OG Hospitalisation Details'!H1521:H3863,{"tier - 1","tier - 2","tier - 3"})),COUNTIF('OG Hospitalisation Details'!H1521:H3863,{"tier - 1","tier - 2","tier - 3"}),0))</f>
        <v>tier - 2</v>
      </c>
      <c r="K823" s="7" t="str">
        <f>IF('OG Hospitalisation Details'!I1521="?","Unknown",'OG Hospitalisation Details'!I1521)</f>
        <v>R1019</v>
      </c>
      <c r="L823" s="14">
        <f t="shared" si="38"/>
        <v>18</v>
      </c>
    </row>
    <row r="824" spans="1:12" x14ac:dyDescent="0.25">
      <c r="A824" s="7" t="s">
        <v>1551</v>
      </c>
      <c r="B824" s="7">
        <f t="shared" si="39"/>
        <v>820</v>
      </c>
      <c r="C824" s="7">
        <f>IF('OG Hospitalisation Details'!B1520="?",ROUND(AVERAGE('OG Hospitalisation Details'!$B$2:$B$2344),0),'OG Hospitalisation Details'!B1520)</f>
        <v>1984</v>
      </c>
      <c r="D824" s="7" t="str">
        <f>IF('OG Hospitalisation Details'!C1520="?","Sep",'OG Hospitalisation Details'!C1520)</f>
        <v>Aug</v>
      </c>
      <c r="E824" s="7">
        <v>6</v>
      </c>
      <c r="F824" s="13">
        <f t="shared" si="37"/>
        <v>30900</v>
      </c>
      <c r="G824" s="7">
        <v>3</v>
      </c>
      <c r="H824" s="16">
        <v>12870.31</v>
      </c>
      <c r="I824" s="7" t="str" cm="1">
        <f t="array" ref="I824">INDEX({"tier - 1","tier - 2","tier - 3"},MATCH(MAX(COUNTIF('OG Hospitalisation Details'!G1520:G3862,{"tier - 1","tier - 2","tier - 3"})),COUNTIF('OG Hospitalisation Details'!G1520:G3862,{"tier - 1","tier - 2","tier - 3"}),0))</f>
        <v>tier - 2</v>
      </c>
      <c r="J824" s="7" t="str" cm="1">
        <f t="array" ref="J824">INDEX({"tier - 1","tier - 2","tier - 3"},MATCH(MAX(COUNTIF('OG Hospitalisation Details'!H1520:H3862,{"tier - 1","tier - 2","tier - 3"})),COUNTIF('OG Hospitalisation Details'!H1520:H3862,{"tier - 1","tier - 2","tier - 3"}),0))</f>
        <v>tier - 3</v>
      </c>
      <c r="K824" s="7" t="str">
        <f>IF('OG Hospitalisation Details'!I1520="?","Unknown",'OG Hospitalisation Details'!I1520)</f>
        <v>R1012</v>
      </c>
      <c r="L824" s="14">
        <f t="shared" si="38"/>
        <v>38</v>
      </c>
    </row>
    <row r="825" spans="1:12" x14ac:dyDescent="0.25">
      <c r="A825" s="7" t="s">
        <v>1550</v>
      </c>
      <c r="B825" s="7">
        <f t="shared" si="39"/>
        <v>821</v>
      </c>
      <c r="C825" s="7">
        <f>IF('OG Hospitalisation Details'!B1519="?",ROUND(AVERAGE('OG Hospitalisation Details'!$B$2:$B$2344),0),'OG Hospitalisation Details'!B1519)</f>
        <v>1963</v>
      </c>
      <c r="D825" s="7" t="str">
        <f>IF('OG Hospitalisation Details'!C1519="?","Sep",'OG Hospitalisation Details'!C1519)</f>
        <v>Sep</v>
      </c>
      <c r="E825" s="7">
        <v>27</v>
      </c>
      <c r="F825" s="13">
        <f t="shared" si="37"/>
        <v>23281</v>
      </c>
      <c r="G825" s="7">
        <v>0</v>
      </c>
      <c r="H825" s="16">
        <v>12856.84</v>
      </c>
      <c r="I825" s="7" t="str" cm="1">
        <f t="array" ref="I825">INDEX({"tier - 1","tier - 2","tier - 3"},MATCH(MAX(COUNTIF('OG Hospitalisation Details'!G1519:G3861,{"tier - 1","tier - 2","tier - 3"})),COUNTIF('OG Hospitalisation Details'!G1519:G3861,{"tier - 1","tier - 2","tier - 3"}),0))</f>
        <v>tier - 2</v>
      </c>
      <c r="J825" s="7" t="str" cm="1">
        <f t="array" ref="J825">INDEX({"tier - 1","tier - 2","tier - 3"},MATCH(MAX(COUNTIF('OG Hospitalisation Details'!H1519:H3861,{"tier - 1","tier - 2","tier - 3"})),COUNTIF('OG Hospitalisation Details'!H1519:H3861,{"tier - 1","tier - 2","tier - 3"}),0))</f>
        <v>tier - 3</v>
      </c>
      <c r="K825" s="7" t="str">
        <f>IF('OG Hospitalisation Details'!I1519="?","Unknown",'OG Hospitalisation Details'!I1519)</f>
        <v>R1021</v>
      </c>
      <c r="L825" s="14">
        <f t="shared" si="38"/>
        <v>59</v>
      </c>
    </row>
    <row r="826" spans="1:12" x14ac:dyDescent="0.25">
      <c r="A826" s="7" t="s">
        <v>1549</v>
      </c>
      <c r="B826" s="7">
        <f t="shared" si="39"/>
        <v>822</v>
      </c>
      <c r="C826" s="7">
        <f>IF('OG Hospitalisation Details'!B1518="?",ROUND(AVERAGE('OG Hospitalisation Details'!$B$2:$B$2344),0),'OG Hospitalisation Details'!B1518)</f>
        <v>1973</v>
      </c>
      <c r="D826" s="7" t="str">
        <f>IF('OG Hospitalisation Details'!C1518="?","Sep",'OG Hospitalisation Details'!C1518)</f>
        <v>Sep</v>
      </c>
      <c r="E826" s="7">
        <v>22</v>
      </c>
      <c r="F826" s="13">
        <f t="shared" si="37"/>
        <v>26929</v>
      </c>
      <c r="G826" s="7">
        <v>0</v>
      </c>
      <c r="H826" s="16">
        <v>12852.37</v>
      </c>
      <c r="I826" s="7" t="str" cm="1">
        <f t="array" ref="I826">INDEX({"tier - 1","tier - 2","tier - 3"},MATCH(MAX(COUNTIF('OG Hospitalisation Details'!G1518:G3860,{"tier - 1","tier - 2","tier - 3"})),COUNTIF('OG Hospitalisation Details'!G1518:G3860,{"tier - 1","tier - 2","tier - 3"}),0))</f>
        <v>tier - 2</v>
      </c>
      <c r="J826" s="7" t="str" cm="1">
        <f t="array" ref="J826">INDEX({"tier - 1","tier - 2","tier - 3"},MATCH(MAX(COUNTIF('OG Hospitalisation Details'!H1518:H3860,{"tier - 1","tier - 2","tier - 3"})),COUNTIF('OG Hospitalisation Details'!H1518:H3860,{"tier - 1","tier - 2","tier - 3"}),0))</f>
        <v>tier - 3</v>
      </c>
      <c r="K826" s="7" t="str">
        <f>IF('OG Hospitalisation Details'!I1518="?","Unknown",'OG Hospitalisation Details'!I1518)</f>
        <v>R1012</v>
      </c>
      <c r="L826" s="14">
        <f t="shared" si="38"/>
        <v>49</v>
      </c>
    </row>
    <row r="827" spans="1:12" x14ac:dyDescent="0.25">
      <c r="A827" s="7" t="s">
        <v>1548</v>
      </c>
      <c r="B827" s="7">
        <f t="shared" si="39"/>
        <v>823</v>
      </c>
      <c r="C827" s="7">
        <f>IF('OG Hospitalisation Details'!B1517="?",ROUND(AVERAGE('OG Hospitalisation Details'!$B$2:$B$2344),0),'OG Hospitalisation Details'!B1517)</f>
        <v>1993</v>
      </c>
      <c r="D827" s="7" t="str">
        <f>IF('OG Hospitalisation Details'!C1517="?","Sep",'OG Hospitalisation Details'!C1517)</f>
        <v>Sep</v>
      </c>
      <c r="E827" s="7">
        <v>27</v>
      </c>
      <c r="F827" s="13">
        <f t="shared" si="37"/>
        <v>34239</v>
      </c>
      <c r="G827" s="7">
        <v>0</v>
      </c>
      <c r="H827" s="16">
        <v>12847.24</v>
      </c>
      <c r="I827" s="7" t="str" cm="1">
        <f t="array" ref="I827">INDEX({"tier - 1","tier - 2","tier - 3"},MATCH(MAX(COUNTIF('OG Hospitalisation Details'!G1517:G3859,{"tier - 1","tier - 2","tier - 3"})),COUNTIF('OG Hospitalisation Details'!G1517:G3859,{"tier - 1","tier - 2","tier - 3"}),0))</f>
        <v>tier - 2</v>
      </c>
      <c r="J827" s="7" t="str" cm="1">
        <f t="array" ref="J827">INDEX({"tier - 1","tier - 2","tier - 3"},MATCH(MAX(COUNTIF('OG Hospitalisation Details'!H1517:H3859,{"tier - 1","tier - 2","tier - 3"})),COUNTIF('OG Hospitalisation Details'!H1517:H3859,{"tier - 1","tier - 2","tier - 3"}),0))</f>
        <v>tier - 3</v>
      </c>
      <c r="K827" s="7" t="str">
        <f>IF('OG Hospitalisation Details'!I1517="?","Unknown",'OG Hospitalisation Details'!I1517)</f>
        <v>R1012</v>
      </c>
      <c r="L827" s="14">
        <f t="shared" si="38"/>
        <v>29</v>
      </c>
    </row>
    <row r="828" spans="1:12" x14ac:dyDescent="0.25">
      <c r="A828" s="7" t="s">
        <v>1547</v>
      </c>
      <c r="B828" s="7">
        <f t="shared" si="39"/>
        <v>824</v>
      </c>
      <c r="C828" s="7">
        <f>IF('OG Hospitalisation Details'!B1516="?",ROUND(AVERAGE('OG Hospitalisation Details'!$B$2:$B$2344),0),'OG Hospitalisation Details'!B1516)</f>
        <v>2004</v>
      </c>
      <c r="D828" s="7" t="str">
        <f>IF('OG Hospitalisation Details'!C1516="?","Sep",'OG Hospitalisation Details'!C1516)</f>
        <v>Nov</v>
      </c>
      <c r="E828" s="7">
        <v>9</v>
      </c>
      <c r="F828" s="13">
        <f t="shared" si="37"/>
        <v>38300</v>
      </c>
      <c r="G828" s="7">
        <v>2</v>
      </c>
      <c r="H828" s="16">
        <v>12829.46</v>
      </c>
      <c r="I828" s="7" t="str" cm="1">
        <f t="array" ref="I828">INDEX({"tier - 1","tier - 2","tier - 3"},MATCH(MAX(COUNTIF('OG Hospitalisation Details'!G1516:G3858,{"tier - 1","tier - 2","tier - 3"})),COUNTIF('OG Hospitalisation Details'!G1516:G3858,{"tier - 1","tier - 2","tier - 3"}),0))</f>
        <v>tier - 2</v>
      </c>
      <c r="J828" s="7" t="str" cm="1">
        <f t="array" ref="J828">INDEX({"tier - 1","tier - 2","tier - 3"},MATCH(MAX(COUNTIF('OG Hospitalisation Details'!H1516:H3858,{"tier - 1","tier - 2","tier - 3"})),COUNTIF('OG Hospitalisation Details'!H1516:H3858,{"tier - 1","tier - 2","tier - 3"}),0))</f>
        <v>tier - 3</v>
      </c>
      <c r="K828" s="7" t="str">
        <f>IF('OG Hospitalisation Details'!I1516="?","Unknown",'OG Hospitalisation Details'!I1516)</f>
        <v>R1016</v>
      </c>
      <c r="L828" s="14">
        <f t="shared" si="38"/>
        <v>18</v>
      </c>
    </row>
    <row r="829" spans="1:12" x14ac:dyDescent="0.25">
      <c r="A829" s="7" t="s">
        <v>1546</v>
      </c>
      <c r="B829" s="7">
        <f t="shared" si="39"/>
        <v>825</v>
      </c>
      <c r="C829" s="7">
        <f>IF('OG Hospitalisation Details'!B1515="?",ROUND(AVERAGE('OG Hospitalisation Details'!$B$2:$B$2344),0),'OG Hospitalisation Details'!B1515)</f>
        <v>1967</v>
      </c>
      <c r="D829" s="7" t="str">
        <f>IF('OG Hospitalisation Details'!C1515="?","Sep",'OG Hospitalisation Details'!C1515)</f>
        <v>Sep</v>
      </c>
      <c r="E829" s="7">
        <v>25</v>
      </c>
      <c r="F829" s="13">
        <f t="shared" si="37"/>
        <v>24740</v>
      </c>
      <c r="G829" s="7">
        <v>0</v>
      </c>
      <c r="H829" s="16">
        <v>12823.25</v>
      </c>
      <c r="I829" s="7" t="str" cm="1">
        <f t="array" ref="I829">INDEX({"tier - 1","tier - 2","tier - 3"},MATCH(MAX(COUNTIF('OG Hospitalisation Details'!G1515:G3857,{"tier - 1","tier - 2","tier - 3"})),COUNTIF('OG Hospitalisation Details'!G1515:G3857,{"tier - 1","tier - 2","tier - 3"}),0))</f>
        <v>tier - 2</v>
      </c>
      <c r="J829" s="7" t="str" cm="1">
        <f t="array" ref="J829">INDEX({"tier - 1","tier - 2","tier - 3"},MATCH(MAX(COUNTIF('OG Hospitalisation Details'!H1515:H3857,{"tier - 1","tier - 2","tier - 3"})),COUNTIF('OG Hospitalisation Details'!H1515:H3857,{"tier - 1","tier - 2","tier - 3"}),0))</f>
        <v>tier - 3</v>
      </c>
      <c r="K829" s="7" t="str">
        <f>IF('OG Hospitalisation Details'!I1515="?","Unknown",'OG Hospitalisation Details'!I1515)</f>
        <v>R1021</v>
      </c>
      <c r="L829" s="14">
        <f t="shared" si="38"/>
        <v>55</v>
      </c>
    </row>
    <row r="830" spans="1:12" x14ac:dyDescent="0.25">
      <c r="A830" s="7" t="s">
        <v>1545</v>
      </c>
      <c r="B830" s="7">
        <f t="shared" si="39"/>
        <v>826</v>
      </c>
      <c r="C830" s="7">
        <f>IF('OG Hospitalisation Details'!B1514="?",ROUND(AVERAGE('OG Hospitalisation Details'!$B$2:$B$2344),0),'OG Hospitalisation Details'!B1514)</f>
        <v>1963</v>
      </c>
      <c r="D830" s="7" t="str">
        <f>IF('OG Hospitalisation Details'!C1514="?","Sep",'OG Hospitalisation Details'!C1514)</f>
        <v>Jul</v>
      </c>
      <c r="E830" s="7">
        <v>20</v>
      </c>
      <c r="F830" s="13">
        <f t="shared" si="37"/>
        <v>23212</v>
      </c>
      <c r="G830" s="7">
        <v>0</v>
      </c>
      <c r="H830" s="16">
        <v>12815.44</v>
      </c>
      <c r="I830" s="7" t="str" cm="1">
        <f t="array" ref="I830">INDEX({"tier - 1","tier - 2","tier - 3"},MATCH(MAX(COUNTIF('OG Hospitalisation Details'!G1514:G3856,{"tier - 1","tier - 2","tier - 3"})),COUNTIF('OG Hospitalisation Details'!G1514:G3856,{"tier - 1","tier - 2","tier - 3"}),0))</f>
        <v>tier - 2</v>
      </c>
      <c r="J830" s="7" t="str" cm="1">
        <f t="array" ref="J830">INDEX({"tier - 1","tier - 2","tier - 3"},MATCH(MAX(COUNTIF('OG Hospitalisation Details'!H1514:H3856,{"tier - 1","tier - 2","tier - 3"})),COUNTIF('OG Hospitalisation Details'!H1514:H3856,{"tier - 1","tier - 2","tier - 3"}),0))</f>
        <v>tier - 3</v>
      </c>
      <c r="K830" s="7" t="str">
        <f>IF('OG Hospitalisation Details'!I1514="?","Unknown",'OG Hospitalisation Details'!I1514)</f>
        <v>R1024</v>
      </c>
      <c r="L830" s="14">
        <f t="shared" si="38"/>
        <v>59</v>
      </c>
    </row>
    <row r="831" spans="1:12" x14ac:dyDescent="0.25">
      <c r="A831" s="7" t="s">
        <v>1544</v>
      </c>
      <c r="B831" s="7">
        <f t="shared" si="39"/>
        <v>827</v>
      </c>
      <c r="C831" s="7">
        <f>IF('OG Hospitalisation Details'!B1513="?",ROUND(AVERAGE('OG Hospitalisation Details'!$B$2:$B$2344),0),'OG Hospitalisation Details'!B1513)</f>
        <v>1978</v>
      </c>
      <c r="D831" s="7" t="str">
        <f>IF('OG Hospitalisation Details'!C1513="?","Sep",'OG Hospitalisation Details'!C1513)</f>
        <v>Jul</v>
      </c>
      <c r="E831" s="7">
        <v>24</v>
      </c>
      <c r="F831" s="13">
        <f t="shared" si="37"/>
        <v>28695</v>
      </c>
      <c r="G831" s="7">
        <v>0</v>
      </c>
      <c r="H831" s="16">
        <v>12797.21</v>
      </c>
      <c r="I831" s="7" t="str" cm="1">
        <f t="array" ref="I831">INDEX({"tier - 1","tier - 2","tier - 3"},MATCH(MAX(COUNTIF('OG Hospitalisation Details'!G1513:G3855,{"tier - 1","tier - 2","tier - 3"})),COUNTIF('OG Hospitalisation Details'!G1513:G3855,{"tier - 1","tier - 2","tier - 3"}),0))</f>
        <v>tier - 2</v>
      </c>
      <c r="J831" s="7" t="str" cm="1">
        <f t="array" ref="J831">INDEX({"tier - 1","tier - 2","tier - 3"},MATCH(MAX(COUNTIF('OG Hospitalisation Details'!H1513:H3855,{"tier - 1","tier - 2","tier - 3"})),COUNTIF('OG Hospitalisation Details'!H1513:H3855,{"tier - 1","tier - 2","tier - 3"}),0))</f>
        <v>tier - 3</v>
      </c>
      <c r="K831" s="7" t="str">
        <f>IF('OG Hospitalisation Details'!I1513="?","Unknown",'OG Hospitalisation Details'!I1513)</f>
        <v>R1024</v>
      </c>
      <c r="L831" s="14">
        <f t="shared" si="38"/>
        <v>44</v>
      </c>
    </row>
    <row r="832" spans="1:12" x14ac:dyDescent="0.25">
      <c r="A832" s="7" t="s">
        <v>1543</v>
      </c>
      <c r="B832" s="7">
        <f t="shared" si="39"/>
        <v>828</v>
      </c>
      <c r="C832" s="7">
        <f>IF('OG Hospitalisation Details'!B1512="?",ROUND(AVERAGE('OG Hospitalisation Details'!$B$2:$B$2344),0),'OG Hospitalisation Details'!B1512)</f>
        <v>1983</v>
      </c>
      <c r="D832" s="7" t="str">
        <f>IF('OG Hospitalisation Details'!C1512="?","Sep",'OG Hospitalisation Details'!C1512)</f>
        <v>Oct</v>
      </c>
      <c r="E832" s="7">
        <v>29</v>
      </c>
      <c r="F832" s="13">
        <f t="shared" si="37"/>
        <v>30618</v>
      </c>
      <c r="G832" s="7">
        <v>3</v>
      </c>
      <c r="H832" s="16">
        <v>12788.18</v>
      </c>
      <c r="I832" s="7" t="str" cm="1">
        <f t="array" ref="I832">INDEX({"tier - 1","tier - 2","tier - 3"},MATCH(MAX(COUNTIF('OG Hospitalisation Details'!G1512:G3854,{"tier - 1","tier - 2","tier - 3"})),COUNTIF('OG Hospitalisation Details'!G1512:G3854,{"tier - 1","tier - 2","tier - 3"}),0))</f>
        <v>tier - 2</v>
      </c>
      <c r="J832" s="7" t="str" cm="1">
        <f t="array" ref="J832">INDEX({"tier - 1","tier - 2","tier - 3"},MATCH(MAX(COUNTIF('OG Hospitalisation Details'!H1512:H3854,{"tier - 1","tier - 2","tier - 3"})),COUNTIF('OG Hospitalisation Details'!H1512:H3854,{"tier - 1","tier - 2","tier - 3"}),0))</f>
        <v>tier - 3</v>
      </c>
      <c r="K832" s="7" t="str">
        <f>IF('OG Hospitalisation Details'!I1512="?","Unknown",'OG Hospitalisation Details'!I1512)</f>
        <v>R1026</v>
      </c>
      <c r="L832" s="14">
        <f t="shared" si="38"/>
        <v>39</v>
      </c>
    </row>
    <row r="833" spans="1:12" x14ac:dyDescent="0.25">
      <c r="A833" s="7" t="s">
        <v>1542</v>
      </c>
      <c r="B833" s="7">
        <f t="shared" si="39"/>
        <v>829</v>
      </c>
      <c r="C833" s="7">
        <f>IF('OG Hospitalisation Details'!B1511="?",ROUND(AVERAGE('OG Hospitalisation Details'!$B$2:$B$2344),0),'OG Hospitalisation Details'!B1511)</f>
        <v>1963</v>
      </c>
      <c r="D833" s="7" t="str">
        <f>IF('OG Hospitalisation Details'!C1511="?","Sep",'OG Hospitalisation Details'!C1511)</f>
        <v>Dec</v>
      </c>
      <c r="E833" s="7">
        <v>5</v>
      </c>
      <c r="F833" s="13">
        <f t="shared" si="37"/>
        <v>23350</v>
      </c>
      <c r="G833" s="7">
        <v>0</v>
      </c>
      <c r="H833" s="16">
        <v>12788.03</v>
      </c>
      <c r="I833" s="7" t="str" cm="1">
        <f t="array" ref="I833">INDEX({"tier - 1","tier - 2","tier - 3"},MATCH(MAX(COUNTIF('OG Hospitalisation Details'!G1511:G3853,{"tier - 1","tier - 2","tier - 3"})),COUNTIF('OG Hospitalisation Details'!G1511:G3853,{"tier - 1","tier - 2","tier - 3"}),0))</f>
        <v>tier - 2</v>
      </c>
      <c r="J833" s="7" t="str" cm="1">
        <f t="array" ref="J833">INDEX({"tier - 1","tier - 2","tier - 3"},MATCH(MAX(COUNTIF('OG Hospitalisation Details'!H1511:H3853,{"tier - 1","tier - 2","tier - 3"})),COUNTIF('OG Hospitalisation Details'!H1511:H3853,{"tier - 1","tier - 2","tier - 3"}),0))</f>
        <v>tier - 3</v>
      </c>
      <c r="K833" s="7" t="str">
        <f>IF('OG Hospitalisation Details'!I1511="?","Unknown",'OG Hospitalisation Details'!I1511)</f>
        <v>R1025</v>
      </c>
      <c r="L833" s="14">
        <f t="shared" si="38"/>
        <v>59</v>
      </c>
    </row>
    <row r="834" spans="1:12" x14ac:dyDescent="0.25">
      <c r="A834" s="7" t="s">
        <v>1541</v>
      </c>
      <c r="B834" s="7">
        <f t="shared" si="39"/>
        <v>830</v>
      </c>
      <c r="C834" s="7">
        <f>IF('OG Hospitalisation Details'!B1510="?",ROUND(AVERAGE('OG Hospitalisation Details'!$B$2:$B$2344),0),'OG Hospitalisation Details'!B1510)</f>
        <v>1972</v>
      </c>
      <c r="D834" s="7" t="str">
        <f>IF('OG Hospitalisation Details'!C1510="?","Sep",'OG Hospitalisation Details'!C1510)</f>
        <v>Oct</v>
      </c>
      <c r="E834" s="7">
        <v>7</v>
      </c>
      <c r="F834" s="13">
        <f t="shared" ref="F834:F897" si="40">DATE(C834,MONTH(1&amp;D834),E834)</f>
        <v>26579</v>
      </c>
      <c r="G834" s="7">
        <v>0</v>
      </c>
      <c r="H834" s="16">
        <v>12776.05</v>
      </c>
      <c r="I834" s="7" t="str" cm="1">
        <f t="array" ref="I834">INDEX({"tier - 1","tier - 2","tier - 3"},MATCH(MAX(COUNTIF('OG Hospitalisation Details'!G1510:G3852,{"tier - 1","tier - 2","tier - 3"})),COUNTIF('OG Hospitalisation Details'!G1510:G3852,{"tier - 1","tier - 2","tier - 3"}),0))</f>
        <v>tier - 2</v>
      </c>
      <c r="J834" s="7" t="str" cm="1">
        <f t="array" ref="J834">INDEX({"tier - 1","tier - 2","tier - 3"},MATCH(MAX(COUNTIF('OG Hospitalisation Details'!H1510:H3852,{"tier - 1","tier - 2","tier - 3"})),COUNTIF('OG Hospitalisation Details'!H1510:H3852,{"tier - 1","tier - 2","tier - 3"}),0))</f>
        <v>tier - 3</v>
      </c>
      <c r="K834" s="7" t="str">
        <f>IF('OG Hospitalisation Details'!I1510="?","Unknown",'OG Hospitalisation Details'!I1510)</f>
        <v>R1026</v>
      </c>
      <c r="L834" s="14">
        <f t="shared" ref="L834:L897" si="41">DATEDIF(F834,DATE(2023,6,8),"Y")</f>
        <v>50</v>
      </c>
    </row>
    <row r="835" spans="1:12" x14ac:dyDescent="0.25">
      <c r="A835" s="7" t="s">
        <v>1540</v>
      </c>
      <c r="B835" s="7">
        <f t="shared" si="39"/>
        <v>831</v>
      </c>
      <c r="C835" s="7">
        <f>IF('OG Hospitalisation Details'!B1509="?",ROUND(AVERAGE('OG Hospitalisation Details'!$B$2:$B$2344),0),'OG Hospitalisation Details'!B1509)</f>
        <v>1975</v>
      </c>
      <c r="D835" s="7" t="str">
        <f>IF('OG Hospitalisation Details'!C1509="?","Sep",'OG Hospitalisation Details'!C1509)</f>
        <v>Sep</v>
      </c>
      <c r="E835" s="7">
        <v>25</v>
      </c>
      <c r="F835" s="13">
        <f t="shared" si="40"/>
        <v>27662</v>
      </c>
      <c r="G835" s="7">
        <v>1</v>
      </c>
      <c r="H835" s="16">
        <v>12770.27</v>
      </c>
      <c r="I835" s="7" t="str" cm="1">
        <f t="array" ref="I835">INDEX({"tier - 1","tier - 2","tier - 3"},MATCH(MAX(COUNTIF('OG Hospitalisation Details'!G1509:G3851,{"tier - 1","tier - 2","tier - 3"})),COUNTIF('OG Hospitalisation Details'!G1509:G3851,{"tier - 1","tier - 2","tier - 3"}),0))</f>
        <v>tier - 2</v>
      </c>
      <c r="J835" s="7" t="str" cm="1">
        <f t="array" ref="J835">INDEX({"tier - 1","tier - 2","tier - 3"},MATCH(MAX(COUNTIF('OG Hospitalisation Details'!H1509:H3851,{"tier - 1","tier - 2","tier - 3"})),COUNTIF('OG Hospitalisation Details'!H1509:H3851,{"tier - 1","tier - 2","tier - 3"}),0))</f>
        <v>tier - 3</v>
      </c>
      <c r="K835" s="7" t="str">
        <f>IF('OG Hospitalisation Details'!I1509="?","Unknown",'OG Hospitalisation Details'!I1509)</f>
        <v>R1021</v>
      </c>
      <c r="L835" s="14">
        <f t="shared" si="41"/>
        <v>47</v>
      </c>
    </row>
    <row r="836" spans="1:12" x14ac:dyDescent="0.25">
      <c r="A836" s="7" t="s">
        <v>1539</v>
      </c>
      <c r="B836" s="7">
        <f t="shared" si="39"/>
        <v>832</v>
      </c>
      <c r="C836" s="7">
        <f>IF('OG Hospitalisation Details'!B1508="?",ROUND(AVERAGE('OG Hospitalisation Details'!$B$2:$B$2344),0),'OG Hospitalisation Details'!B1508)</f>
        <v>1962</v>
      </c>
      <c r="D836" s="7" t="str">
        <f>IF('OG Hospitalisation Details'!C1508="?","Sep",'OG Hospitalisation Details'!C1508)</f>
        <v>Oct</v>
      </c>
      <c r="E836" s="7">
        <v>1</v>
      </c>
      <c r="F836" s="13">
        <f t="shared" si="40"/>
        <v>22920</v>
      </c>
      <c r="G836" s="7">
        <v>0</v>
      </c>
      <c r="H836" s="16">
        <v>12741.17</v>
      </c>
      <c r="I836" s="7" t="str" cm="1">
        <f t="array" ref="I836">INDEX({"tier - 1","tier - 2","tier - 3"},MATCH(MAX(COUNTIF('OG Hospitalisation Details'!G1508:G3850,{"tier - 1","tier - 2","tier - 3"})),COUNTIF('OG Hospitalisation Details'!G1508:G3850,{"tier - 1","tier - 2","tier - 3"}),0))</f>
        <v>tier - 2</v>
      </c>
      <c r="J836" s="7" t="str" cm="1">
        <f t="array" ref="J836">INDEX({"tier - 1","tier - 2","tier - 3"},MATCH(MAX(COUNTIF('OG Hospitalisation Details'!H1508:H3850,{"tier - 1","tier - 2","tier - 3"})),COUNTIF('OG Hospitalisation Details'!H1508:H3850,{"tier - 1","tier - 2","tier - 3"}),0))</f>
        <v>tier - 3</v>
      </c>
      <c r="K836" s="7" t="str">
        <f>IF('OG Hospitalisation Details'!I1508="?","Unknown",'OG Hospitalisation Details'!I1508)</f>
        <v>R1017</v>
      </c>
      <c r="L836" s="14">
        <f t="shared" si="41"/>
        <v>60</v>
      </c>
    </row>
    <row r="837" spans="1:12" x14ac:dyDescent="0.25">
      <c r="A837" s="7" t="s">
        <v>1538</v>
      </c>
      <c r="B837" s="7">
        <f t="shared" si="39"/>
        <v>833</v>
      </c>
      <c r="C837" s="7">
        <f>IF('OG Hospitalisation Details'!B1507="?",ROUND(AVERAGE('OG Hospitalisation Details'!$B$2:$B$2344),0),'OG Hospitalisation Details'!B1507)</f>
        <v>1962</v>
      </c>
      <c r="D837" s="7" t="str">
        <f>IF('OG Hospitalisation Details'!C1507="?","Sep",'OG Hospitalisation Details'!C1507)</f>
        <v>Sep</v>
      </c>
      <c r="E837" s="7">
        <v>2</v>
      </c>
      <c r="F837" s="13">
        <f t="shared" si="40"/>
        <v>22891</v>
      </c>
      <c r="G837" s="7">
        <v>0</v>
      </c>
      <c r="H837" s="16">
        <v>12731</v>
      </c>
      <c r="I837" s="7" t="str" cm="1">
        <f t="array" ref="I837">INDEX({"tier - 1","tier - 2","tier - 3"},MATCH(MAX(COUNTIF('OG Hospitalisation Details'!G1507:G3849,{"tier - 1","tier - 2","tier - 3"})),COUNTIF('OG Hospitalisation Details'!G1507:G3849,{"tier - 1","tier - 2","tier - 3"}),0))</f>
        <v>tier - 2</v>
      </c>
      <c r="J837" s="7" t="str" cm="1">
        <f t="array" ref="J837">INDEX({"tier - 1","tier - 2","tier - 3"},MATCH(MAX(COUNTIF('OG Hospitalisation Details'!H1507:H3849,{"tier - 1","tier - 2","tier - 3"})),COUNTIF('OG Hospitalisation Details'!H1507:H3849,{"tier - 1","tier - 2","tier - 3"}),0))</f>
        <v>tier - 3</v>
      </c>
      <c r="K837" s="7" t="str">
        <f>IF('OG Hospitalisation Details'!I1507="?","Unknown",'OG Hospitalisation Details'!I1507)</f>
        <v>R1016</v>
      </c>
      <c r="L837" s="14">
        <f t="shared" si="41"/>
        <v>60</v>
      </c>
    </row>
    <row r="838" spans="1:12" x14ac:dyDescent="0.25">
      <c r="A838" s="7" t="s">
        <v>1537</v>
      </c>
      <c r="B838" s="7">
        <f t="shared" si="39"/>
        <v>834</v>
      </c>
      <c r="C838" s="7">
        <f>IF('OG Hospitalisation Details'!B1506="?",ROUND(AVERAGE('OG Hospitalisation Details'!$B$2:$B$2344),0),'OG Hospitalisation Details'!B1506)</f>
        <v>1988</v>
      </c>
      <c r="D838" s="7" t="str">
        <f>IF('OG Hospitalisation Details'!C1506="?","Sep",'OG Hospitalisation Details'!C1506)</f>
        <v>Jul</v>
      </c>
      <c r="E838" s="7">
        <v>17</v>
      </c>
      <c r="F838" s="13">
        <f t="shared" si="40"/>
        <v>32341</v>
      </c>
      <c r="G838" s="7">
        <v>3</v>
      </c>
      <c r="H838" s="16">
        <v>12718.21</v>
      </c>
      <c r="I838" s="7" t="str" cm="1">
        <f t="array" ref="I838">INDEX({"tier - 1","tier - 2","tier - 3"},MATCH(MAX(COUNTIF('OG Hospitalisation Details'!G1506:G3848,{"tier - 1","tier - 2","tier - 3"})),COUNTIF('OG Hospitalisation Details'!G1506:G3848,{"tier - 1","tier - 2","tier - 3"}),0))</f>
        <v>tier - 2</v>
      </c>
      <c r="J838" s="7" t="str" cm="1">
        <f t="array" ref="J838">INDEX({"tier - 1","tier - 2","tier - 3"},MATCH(MAX(COUNTIF('OG Hospitalisation Details'!H1506:H3848,{"tier - 1","tier - 2","tier - 3"})),COUNTIF('OG Hospitalisation Details'!H1506:H3848,{"tier - 1","tier - 2","tier - 3"}),0))</f>
        <v>tier - 3</v>
      </c>
      <c r="K838" s="7" t="str">
        <f>IF('OG Hospitalisation Details'!I1506="?","Unknown",'OG Hospitalisation Details'!I1506)</f>
        <v>R1026</v>
      </c>
      <c r="L838" s="14">
        <f t="shared" si="41"/>
        <v>34</v>
      </c>
    </row>
    <row r="839" spans="1:12" x14ac:dyDescent="0.25">
      <c r="A839" s="7" t="s">
        <v>1536</v>
      </c>
      <c r="B839" s="7">
        <f t="shared" si="39"/>
        <v>835</v>
      </c>
      <c r="C839" s="7">
        <f>IF('OG Hospitalisation Details'!B1505="?",ROUND(AVERAGE('OG Hospitalisation Details'!$B$2:$B$2344),0),'OG Hospitalisation Details'!B1505)</f>
        <v>1970</v>
      </c>
      <c r="D839" s="7" t="str">
        <f>IF('OG Hospitalisation Details'!C1505="?","Sep",'OG Hospitalisation Details'!C1505)</f>
        <v>Jul</v>
      </c>
      <c r="E839" s="7">
        <v>8</v>
      </c>
      <c r="F839" s="13">
        <f t="shared" si="40"/>
        <v>25757</v>
      </c>
      <c r="G839" s="7">
        <v>0</v>
      </c>
      <c r="H839" s="16">
        <v>12713</v>
      </c>
      <c r="I839" s="7" t="str" cm="1">
        <f t="array" ref="I839">INDEX({"tier - 1","tier - 2","tier - 3"},MATCH(MAX(COUNTIF('OG Hospitalisation Details'!G1505:G3847,{"tier - 1","tier - 2","tier - 3"})),COUNTIF('OG Hospitalisation Details'!G1505:G3847,{"tier - 1","tier - 2","tier - 3"}),0))</f>
        <v>tier - 2</v>
      </c>
      <c r="J839" s="7" t="str" cm="1">
        <f t="array" ref="J839">INDEX({"tier - 1","tier - 2","tier - 3"},MATCH(MAX(COUNTIF('OG Hospitalisation Details'!H1505:H3847,{"tier - 1","tier - 2","tier - 3"})),COUNTIF('OG Hospitalisation Details'!H1505:H3847,{"tier - 1","tier - 2","tier - 3"}),0))</f>
        <v>tier - 3</v>
      </c>
      <c r="K839" s="7" t="str">
        <f>IF('OG Hospitalisation Details'!I1505="?","Unknown",'OG Hospitalisation Details'!I1505)</f>
        <v>R1011</v>
      </c>
      <c r="L839" s="14">
        <f t="shared" si="41"/>
        <v>52</v>
      </c>
    </row>
    <row r="840" spans="1:12" x14ac:dyDescent="0.25">
      <c r="A840" s="7" t="s">
        <v>1535</v>
      </c>
      <c r="B840" s="7">
        <f t="shared" si="39"/>
        <v>836</v>
      </c>
      <c r="C840" s="7">
        <f>IF('OG Hospitalisation Details'!B1504="?",ROUND(AVERAGE('OG Hospitalisation Details'!$B$2:$B$2344),0),'OG Hospitalisation Details'!B1504)</f>
        <v>1964</v>
      </c>
      <c r="D840" s="7" t="str">
        <f>IF('OG Hospitalisation Details'!C1504="?","Sep",'OG Hospitalisation Details'!C1504)</f>
        <v>Nov</v>
      </c>
      <c r="E840" s="7">
        <v>28</v>
      </c>
      <c r="F840" s="13">
        <f t="shared" si="40"/>
        <v>23709</v>
      </c>
      <c r="G840" s="7">
        <v>0</v>
      </c>
      <c r="H840" s="16">
        <v>12700.63</v>
      </c>
      <c r="I840" s="7" t="str" cm="1">
        <f t="array" ref="I840">INDEX({"tier - 1","tier - 2","tier - 3"},MATCH(MAX(COUNTIF('OG Hospitalisation Details'!G1504:G3846,{"tier - 1","tier - 2","tier - 3"})),COUNTIF('OG Hospitalisation Details'!G1504:G3846,{"tier - 1","tier - 2","tier - 3"}),0))</f>
        <v>tier - 2</v>
      </c>
      <c r="J840" s="7" t="str" cm="1">
        <f t="array" ref="J840">INDEX({"tier - 1","tier - 2","tier - 3"},MATCH(MAX(COUNTIF('OG Hospitalisation Details'!H1504:H3846,{"tier - 1","tier - 2","tier - 3"})),COUNTIF('OG Hospitalisation Details'!H1504:H3846,{"tier - 1","tier - 2","tier - 3"}),0))</f>
        <v>tier - 3</v>
      </c>
      <c r="K840" s="7" t="str">
        <f>IF('OG Hospitalisation Details'!I1504="?","Unknown",'OG Hospitalisation Details'!I1504)</f>
        <v>R1011</v>
      </c>
      <c r="L840" s="14">
        <f t="shared" si="41"/>
        <v>58</v>
      </c>
    </row>
    <row r="841" spans="1:12" x14ac:dyDescent="0.25">
      <c r="A841" s="7" t="s">
        <v>1534</v>
      </c>
      <c r="B841" s="7">
        <f t="shared" si="39"/>
        <v>837</v>
      </c>
      <c r="C841" s="7">
        <f>IF('OG Hospitalisation Details'!B1503="?",ROUND(AVERAGE('OG Hospitalisation Details'!$B$2:$B$2344),0),'OG Hospitalisation Details'!B1503)</f>
        <v>1992</v>
      </c>
      <c r="D841" s="7" t="str">
        <f>IF('OG Hospitalisation Details'!C1503="?","Sep",'OG Hospitalisation Details'!C1503)</f>
        <v>Jul</v>
      </c>
      <c r="E841" s="7">
        <v>7</v>
      </c>
      <c r="F841" s="13">
        <f t="shared" si="40"/>
        <v>33792</v>
      </c>
      <c r="G841" s="7">
        <v>0</v>
      </c>
      <c r="H841" s="16">
        <v>12699.56</v>
      </c>
      <c r="I841" s="7" t="str" cm="1">
        <f t="array" ref="I841">INDEX({"tier - 1","tier - 2","tier - 3"},MATCH(MAX(COUNTIF('OG Hospitalisation Details'!G1503:G3845,{"tier - 1","tier - 2","tier - 3"})),COUNTIF('OG Hospitalisation Details'!G1503:G3845,{"tier - 1","tier - 2","tier - 3"}),0))</f>
        <v>tier - 2</v>
      </c>
      <c r="J841" s="7" t="str" cm="1">
        <f t="array" ref="J841">INDEX({"tier - 1","tier - 2","tier - 3"},MATCH(MAX(COUNTIF('OG Hospitalisation Details'!H1503:H3845,{"tier - 1","tier - 2","tier - 3"})),COUNTIF('OG Hospitalisation Details'!H1503:H3845,{"tier - 1","tier - 2","tier - 3"}),0))</f>
        <v>tier - 3</v>
      </c>
      <c r="K841" s="7" t="str">
        <f>IF('OG Hospitalisation Details'!I1503="?","Unknown",'OG Hospitalisation Details'!I1503)</f>
        <v>R1011</v>
      </c>
      <c r="L841" s="14">
        <f t="shared" si="41"/>
        <v>30</v>
      </c>
    </row>
    <row r="842" spans="1:12" x14ac:dyDescent="0.25">
      <c r="A842" s="7" t="s">
        <v>1533</v>
      </c>
      <c r="B842" s="7">
        <f t="shared" si="39"/>
        <v>838</v>
      </c>
      <c r="C842" s="7">
        <f>IF('OG Hospitalisation Details'!B1502="?",ROUND(AVERAGE('OG Hospitalisation Details'!$B$2:$B$2344),0),'OG Hospitalisation Details'!B1502)</f>
        <v>1974</v>
      </c>
      <c r="D842" s="7" t="str">
        <f>IF('OG Hospitalisation Details'!C1502="?","Sep",'OG Hospitalisation Details'!C1502)</f>
        <v>Sep</v>
      </c>
      <c r="E842" s="7">
        <v>24</v>
      </c>
      <c r="F842" s="13">
        <f t="shared" si="40"/>
        <v>27296</v>
      </c>
      <c r="G842" s="7">
        <v>0</v>
      </c>
      <c r="H842" s="16">
        <v>12697.48</v>
      </c>
      <c r="I842" s="7" t="str" cm="1">
        <f t="array" ref="I842">INDEX({"tier - 1","tier - 2","tier - 3"},MATCH(MAX(COUNTIF('OG Hospitalisation Details'!G1502:G3844,{"tier - 1","tier - 2","tier - 3"})),COUNTIF('OG Hospitalisation Details'!G1502:G3844,{"tier - 1","tier - 2","tier - 3"}),0))</f>
        <v>tier - 2</v>
      </c>
      <c r="J842" s="7" t="str" cm="1">
        <f t="array" ref="J842">INDEX({"tier - 1","tier - 2","tier - 3"},MATCH(MAX(COUNTIF('OG Hospitalisation Details'!H1502:H3844,{"tier - 1","tier - 2","tier - 3"})),COUNTIF('OG Hospitalisation Details'!H1502:H3844,{"tier - 1","tier - 2","tier - 3"}),0))</f>
        <v>tier - 3</v>
      </c>
      <c r="K842" s="7" t="str">
        <f>IF('OG Hospitalisation Details'!I1502="?","Unknown",'OG Hospitalisation Details'!I1502)</f>
        <v>R1021</v>
      </c>
      <c r="L842" s="14">
        <f t="shared" si="41"/>
        <v>48</v>
      </c>
    </row>
    <row r="843" spans="1:12" x14ac:dyDescent="0.25">
      <c r="A843" s="7" t="s">
        <v>1532</v>
      </c>
      <c r="B843" s="7">
        <f t="shared" si="39"/>
        <v>839</v>
      </c>
      <c r="C843" s="7">
        <f>IF('OG Hospitalisation Details'!B1501="?",ROUND(AVERAGE('OG Hospitalisation Details'!$B$2:$B$2344),0),'OG Hospitalisation Details'!B1501)</f>
        <v>1962</v>
      </c>
      <c r="D843" s="7" t="str">
        <f>IF('OG Hospitalisation Details'!C1501="?","Sep",'OG Hospitalisation Details'!C1501)</f>
        <v>Aug</v>
      </c>
      <c r="E843" s="7">
        <v>27</v>
      </c>
      <c r="F843" s="13">
        <f t="shared" si="40"/>
        <v>22885</v>
      </c>
      <c r="G843" s="7">
        <v>0</v>
      </c>
      <c r="H843" s="16">
        <v>12648.7</v>
      </c>
      <c r="I843" s="7" t="str" cm="1">
        <f t="array" ref="I843">INDEX({"tier - 1","tier - 2","tier - 3"},MATCH(MAX(COUNTIF('OG Hospitalisation Details'!G1501:G3843,{"tier - 1","tier - 2","tier - 3"})),COUNTIF('OG Hospitalisation Details'!G1501:G3843,{"tier - 1","tier - 2","tier - 3"}),0))</f>
        <v>tier - 2</v>
      </c>
      <c r="J843" s="7" t="str" cm="1">
        <f t="array" ref="J843">INDEX({"tier - 1","tier - 2","tier - 3"},MATCH(MAX(COUNTIF('OG Hospitalisation Details'!H1501:H3843,{"tier - 1","tier - 2","tier - 3"})),COUNTIF('OG Hospitalisation Details'!H1501:H3843,{"tier - 1","tier - 2","tier - 3"}),0))</f>
        <v>tier - 3</v>
      </c>
      <c r="K843" s="7" t="str">
        <f>IF('OG Hospitalisation Details'!I1501="?","Unknown",'OG Hospitalisation Details'!I1501)</f>
        <v>R1013</v>
      </c>
      <c r="L843" s="14">
        <f t="shared" si="41"/>
        <v>60</v>
      </c>
    </row>
    <row r="844" spans="1:12" x14ac:dyDescent="0.25">
      <c r="A844" s="7" t="s">
        <v>1531</v>
      </c>
      <c r="B844" s="7">
        <f t="shared" si="39"/>
        <v>840</v>
      </c>
      <c r="C844" s="7">
        <f>IF('OG Hospitalisation Details'!B1500="?",ROUND(AVERAGE('OG Hospitalisation Details'!$B$2:$B$2344),0),'OG Hospitalisation Details'!B1500)</f>
        <v>1965</v>
      </c>
      <c r="D844" s="7" t="str">
        <f>IF('OG Hospitalisation Details'!C1500="?","Sep",'OG Hospitalisation Details'!C1500)</f>
        <v>Sep</v>
      </c>
      <c r="E844" s="7">
        <v>14</v>
      </c>
      <c r="F844" s="13">
        <f t="shared" si="40"/>
        <v>23999</v>
      </c>
      <c r="G844" s="7">
        <v>2</v>
      </c>
      <c r="H844" s="16">
        <v>12646.21</v>
      </c>
      <c r="I844" s="7" t="str" cm="1">
        <f t="array" ref="I844">INDEX({"tier - 1","tier - 2","tier - 3"},MATCH(MAX(COUNTIF('OG Hospitalisation Details'!G1500:G3842,{"tier - 1","tier - 2","tier - 3"})),COUNTIF('OG Hospitalisation Details'!G1500:G3842,{"tier - 1","tier - 2","tier - 3"}),0))</f>
        <v>tier - 2</v>
      </c>
      <c r="J844" s="7" t="str" cm="1">
        <f t="array" ref="J844">INDEX({"tier - 1","tier - 2","tier - 3"},MATCH(MAX(COUNTIF('OG Hospitalisation Details'!H1500:H3842,{"tier - 1","tier - 2","tier - 3"})),COUNTIF('OG Hospitalisation Details'!H1500:H3842,{"tier - 1","tier - 2","tier - 3"}),0))</f>
        <v>tier - 3</v>
      </c>
      <c r="K844" s="7" t="str">
        <f>IF('OG Hospitalisation Details'!I1500="?","Unknown",'OG Hospitalisation Details'!I1500)</f>
        <v>R1011</v>
      </c>
      <c r="L844" s="14">
        <f t="shared" si="41"/>
        <v>57</v>
      </c>
    </row>
    <row r="845" spans="1:12" x14ac:dyDescent="0.25">
      <c r="A845" s="7" t="s">
        <v>1530</v>
      </c>
      <c r="B845" s="7">
        <f t="shared" si="39"/>
        <v>841</v>
      </c>
      <c r="C845" s="7">
        <f>IF('OG Hospitalisation Details'!B1499="?",ROUND(AVERAGE('OG Hospitalisation Details'!$B$2:$B$2344),0),'OG Hospitalisation Details'!B1499)</f>
        <v>1962</v>
      </c>
      <c r="D845" s="7" t="str">
        <f>IF('OG Hospitalisation Details'!C1499="?","Sep",'OG Hospitalisation Details'!C1499)</f>
        <v>Jul</v>
      </c>
      <c r="E845" s="7">
        <v>11</v>
      </c>
      <c r="F845" s="13">
        <f t="shared" si="40"/>
        <v>22838</v>
      </c>
      <c r="G845" s="7">
        <v>0</v>
      </c>
      <c r="H845" s="16">
        <v>12644.59</v>
      </c>
      <c r="I845" s="7" t="str" cm="1">
        <f t="array" ref="I845">INDEX({"tier - 1","tier - 2","tier - 3"},MATCH(MAX(COUNTIF('OG Hospitalisation Details'!G1499:G3841,{"tier - 1","tier - 2","tier - 3"})),COUNTIF('OG Hospitalisation Details'!G1499:G3841,{"tier - 1","tier - 2","tier - 3"}),0))</f>
        <v>tier - 2</v>
      </c>
      <c r="J845" s="7" t="str" cm="1">
        <f t="array" ref="J845">INDEX({"tier - 1","tier - 2","tier - 3"},MATCH(MAX(COUNTIF('OG Hospitalisation Details'!H1499:H3841,{"tier - 1","tier - 2","tier - 3"})),COUNTIF('OG Hospitalisation Details'!H1499:H3841,{"tier - 1","tier - 2","tier - 3"}),0))</f>
        <v>tier - 3</v>
      </c>
      <c r="K845" s="7" t="str">
        <f>IF('OG Hospitalisation Details'!I1499="?","Unknown",'OG Hospitalisation Details'!I1499)</f>
        <v>R1011</v>
      </c>
      <c r="L845" s="14">
        <f t="shared" si="41"/>
        <v>60</v>
      </c>
    </row>
    <row r="846" spans="1:12" x14ac:dyDescent="0.25">
      <c r="A846" s="7" t="s">
        <v>1529</v>
      </c>
      <c r="B846" s="7">
        <f t="shared" si="39"/>
        <v>842</v>
      </c>
      <c r="C846" s="7">
        <f>IF('OG Hospitalisation Details'!B1498="?",ROUND(AVERAGE('OG Hospitalisation Details'!$B$2:$B$2344),0),'OG Hospitalisation Details'!B1498)</f>
        <v>1966</v>
      </c>
      <c r="D846" s="7" t="str">
        <f>IF('OG Hospitalisation Details'!C1498="?","Sep",'OG Hospitalisation Details'!C1498)</f>
        <v>Dec</v>
      </c>
      <c r="E846" s="7">
        <v>17</v>
      </c>
      <c r="F846" s="13">
        <f t="shared" si="40"/>
        <v>24458</v>
      </c>
      <c r="G846" s="7">
        <v>2</v>
      </c>
      <c r="H846" s="16">
        <v>12643.38</v>
      </c>
      <c r="I846" s="7" t="str" cm="1">
        <f t="array" ref="I846">INDEX({"tier - 1","tier - 2","tier - 3"},MATCH(MAX(COUNTIF('OG Hospitalisation Details'!G1498:G3840,{"tier - 1","tier - 2","tier - 3"})),COUNTIF('OG Hospitalisation Details'!G1498:G3840,{"tier - 1","tier - 2","tier - 3"}),0))</f>
        <v>tier - 2</v>
      </c>
      <c r="J846" s="7" t="str" cm="1">
        <f t="array" ref="J846">INDEX({"tier - 1","tier - 2","tier - 3"},MATCH(MAX(COUNTIF('OG Hospitalisation Details'!H1498:H3840,{"tier - 1","tier - 2","tier - 3"})),COUNTIF('OG Hospitalisation Details'!H1498:H3840,{"tier - 1","tier - 2","tier - 3"}),0))</f>
        <v>tier - 3</v>
      </c>
      <c r="K846" s="7" t="str">
        <f>IF('OG Hospitalisation Details'!I1498="?","Unknown",'OG Hospitalisation Details'!I1498)</f>
        <v>R1012</v>
      </c>
      <c r="L846" s="14">
        <f t="shared" si="41"/>
        <v>56</v>
      </c>
    </row>
    <row r="847" spans="1:12" x14ac:dyDescent="0.25">
      <c r="A847" s="7" t="s">
        <v>1528</v>
      </c>
      <c r="B847" s="7">
        <f t="shared" si="39"/>
        <v>843</v>
      </c>
      <c r="C847" s="7">
        <f>IF('OG Hospitalisation Details'!B1497="?",ROUND(AVERAGE('OG Hospitalisation Details'!$B$2:$B$2344),0),'OG Hospitalisation Details'!B1497)</f>
        <v>1972</v>
      </c>
      <c r="D847" s="7" t="str">
        <f>IF('OG Hospitalisation Details'!C1497="?","Sep",'OG Hospitalisation Details'!C1497)</f>
        <v>Sep</v>
      </c>
      <c r="E847" s="7">
        <v>5</v>
      </c>
      <c r="F847" s="13">
        <f t="shared" si="40"/>
        <v>26547</v>
      </c>
      <c r="G847" s="7">
        <v>0</v>
      </c>
      <c r="H847" s="16">
        <v>12640.24</v>
      </c>
      <c r="I847" s="7" t="str" cm="1">
        <f t="array" ref="I847">INDEX({"tier - 1","tier - 2","tier - 3"},MATCH(MAX(COUNTIF('OG Hospitalisation Details'!G1497:G3839,{"tier - 1","tier - 2","tier - 3"})),COUNTIF('OG Hospitalisation Details'!G1497:G3839,{"tier - 1","tier - 2","tier - 3"}),0))</f>
        <v>tier - 2</v>
      </c>
      <c r="J847" s="7" t="str" cm="1">
        <f t="array" ref="J847">INDEX({"tier - 1","tier - 2","tier - 3"},MATCH(MAX(COUNTIF('OG Hospitalisation Details'!H1497:H3839,{"tier - 1","tier - 2","tier - 3"})),COUNTIF('OG Hospitalisation Details'!H1497:H3839,{"tier - 1","tier - 2","tier - 3"}),0))</f>
        <v>tier - 3</v>
      </c>
      <c r="K847" s="7" t="str">
        <f>IF('OG Hospitalisation Details'!I1497="?","Unknown",'OG Hospitalisation Details'!I1497)</f>
        <v>R1011</v>
      </c>
      <c r="L847" s="14">
        <f t="shared" si="41"/>
        <v>50</v>
      </c>
    </row>
    <row r="848" spans="1:12" x14ac:dyDescent="0.25">
      <c r="A848" s="7" t="s">
        <v>1527</v>
      </c>
      <c r="B848" s="7">
        <f t="shared" si="39"/>
        <v>844</v>
      </c>
      <c r="C848" s="7">
        <f>IF('OG Hospitalisation Details'!B1496="?",ROUND(AVERAGE('OG Hospitalisation Details'!$B$2:$B$2344),0),'OG Hospitalisation Details'!B1496)</f>
        <v>1962</v>
      </c>
      <c r="D848" s="7" t="str">
        <f>IF('OG Hospitalisation Details'!C1496="?","Sep",'OG Hospitalisation Details'!C1496)</f>
        <v>Jul</v>
      </c>
      <c r="E848" s="7">
        <v>22</v>
      </c>
      <c r="F848" s="13">
        <f t="shared" si="40"/>
        <v>22849</v>
      </c>
      <c r="G848" s="7">
        <v>0</v>
      </c>
      <c r="H848" s="16">
        <v>12638.2</v>
      </c>
      <c r="I848" s="7" t="str" cm="1">
        <f t="array" ref="I848">INDEX({"tier - 1","tier - 2","tier - 3"},MATCH(MAX(COUNTIF('OG Hospitalisation Details'!G1496:G3838,{"tier - 1","tier - 2","tier - 3"})),COUNTIF('OG Hospitalisation Details'!G1496:G3838,{"tier - 1","tier - 2","tier - 3"}),0))</f>
        <v>tier - 2</v>
      </c>
      <c r="J848" s="7" t="str" cm="1">
        <f t="array" ref="J848">INDEX({"tier - 1","tier - 2","tier - 3"},MATCH(MAX(COUNTIF('OG Hospitalisation Details'!H1496:H3838,{"tier - 1","tier - 2","tier - 3"})),COUNTIF('OG Hospitalisation Details'!H1496:H3838,{"tier - 1","tier - 2","tier - 3"}),0))</f>
        <v>tier - 3</v>
      </c>
      <c r="K848" s="7" t="str">
        <f>IF('OG Hospitalisation Details'!I1496="?","Unknown",'OG Hospitalisation Details'!I1496)</f>
        <v>R1011</v>
      </c>
      <c r="L848" s="14">
        <f t="shared" si="41"/>
        <v>60</v>
      </c>
    </row>
    <row r="849" spans="1:12" x14ac:dyDescent="0.25">
      <c r="A849" s="7" t="s">
        <v>1526</v>
      </c>
      <c r="B849" s="7">
        <f t="shared" si="39"/>
        <v>845</v>
      </c>
      <c r="C849" s="7">
        <f>IF('OG Hospitalisation Details'!B1495="?",ROUND(AVERAGE('OG Hospitalisation Details'!$B$2:$B$2344),0),'OG Hospitalisation Details'!B1495)</f>
        <v>1962</v>
      </c>
      <c r="D849" s="7" t="str">
        <f>IF('OG Hospitalisation Details'!C1495="?","Sep",'OG Hospitalisation Details'!C1495)</f>
        <v>Nov</v>
      </c>
      <c r="E849" s="7">
        <v>22</v>
      </c>
      <c r="F849" s="13">
        <f t="shared" si="40"/>
        <v>22972</v>
      </c>
      <c r="G849" s="7">
        <v>0</v>
      </c>
      <c r="H849" s="16">
        <v>12629.9</v>
      </c>
      <c r="I849" s="7" t="str" cm="1">
        <f t="array" ref="I849">INDEX({"tier - 1","tier - 2","tier - 3"},MATCH(MAX(COUNTIF('OG Hospitalisation Details'!G1495:G3837,{"tier - 1","tier - 2","tier - 3"})),COUNTIF('OG Hospitalisation Details'!G1495:G3837,{"tier - 1","tier - 2","tier - 3"}),0))</f>
        <v>tier - 2</v>
      </c>
      <c r="J849" s="7" t="str" cm="1">
        <f t="array" ref="J849">INDEX({"tier - 1","tier - 2","tier - 3"},MATCH(MAX(COUNTIF('OG Hospitalisation Details'!H1495:H3837,{"tier - 1","tier - 2","tier - 3"})),COUNTIF('OG Hospitalisation Details'!H1495:H3837,{"tier - 1","tier - 2","tier - 3"}),0))</f>
        <v>tier - 3</v>
      </c>
      <c r="K849" s="7" t="str">
        <f>IF('OG Hospitalisation Details'!I1495="?","Unknown",'OG Hospitalisation Details'!I1495)</f>
        <v>R1013</v>
      </c>
      <c r="L849" s="14">
        <f t="shared" si="41"/>
        <v>60</v>
      </c>
    </row>
    <row r="850" spans="1:12" x14ac:dyDescent="0.25">
      <c r="A850" s="7" t="s">
        <v>1525</v>
      </c>
      <c r="B850" s="7">
        <f t="shared" si="39"/>
        <v>846</v>
      </c>
      <c r="C850" s="7">
        <f>IF('OG Hospitalisation Details'!B1494="?",ROUND(AVERAGE('OG Hospitalisation Details'!$B$2:$B$2344),0),'OG Hospitalisation Details'!B1494)</f>
        <v>1965</v>
      </c>
      <c r="D850" s="7" t="str">
        <f>IF('OG Hospitalisation Details'!C1494="?","Sep",'OG Hospitalisation Details'!C1494)</f>
        <v>Oct</v>
      </c>
      <c r="E850" s="7">
        <v>4</v>
      </c>
      <c r="F850" s="13">
        <f t="shared" si="40"/>
        <v>24019</v>
      </c>
      <c r="G850" s="7">
        <v>2</v>
      </c>
      <c r="H850" s="16">
        <v>12629.17</v>
      </c>
      <c r="I850" s="7" t="str" cm="1">
        <f t="array" ref="I850">INDEX({"tier - 1","tier - 2","tier - 3"},MATCH(MAX(COUNTIF('OG Hospitalisation Details'!G1494:G3836,{"tier - 1","tier - 2","tier - 3"})),COUNTIF('OG Hospitalisation Details'!G1494:G3836,{"tier - 1","tier - 2","tier - 3"}),0))</f>
        <v>tier - 2</v>
      </c>
      <c r="J850" s="7" t="str" cm="1">
        <f t="array" ref="J850">INDEX({"tier - 1","tier - 2","tier - 3"},MATCH(MAX(COUNTIF('OG Hospitalisation Details'!H1494:H3836,{"tier - 1","tier - 2","tier - 3"})),COUNTIF('OG Hospitalisation Details'!H1494:H3836,{"tier - 1","tier - 2","tier - 3"}),0))</f>
        <v>tier - 3</v>
      </c>
      <c r="K850" s="7" t="str">
        <f>IF('OG Hospitalisation Details'!I1494="?","Unknown",'OG Hospitalisation Details'!I1494)</f>
        <v>R1013</v>
      </c>
      <c r="L850" s="14">
        <f t="shared" si="41"/>
        <v>57</v>
      </c>
    </row>
    <row r="851" spans="1:12" x14ac:dyDescent="0.25">
      <c r="A851" s="7" t="s">
        <v>1524</v>
      </c>
      <c r="B851" s="7">
        <f t="shared" si="39"/>
        <v>847</v>
      </c>
      <c r="C851" s="7">
        <f>IF('OG Hospitalisation Details'!B1493="?",ROUND(AVERAGE('OG Hospitalisation Details'!$B$2:$B$2344),0),'OG Hospitalisation Details'!B1493)</f>
        <v>1970</v>
      </c>
      <c r="D851" s="7" t="str">
        <f>IF('OG Hospitalisation Details'!C1493="?","Sep",'OG Hospitalisation Details'!C1493)</f>
        <v>Dec</v>
      </c>
      <c r="E851" s="7">
        <v>28</v>
      </c>
      <c r="F851" s="13">
        <f t="shared" si="40"/>
        <v>25930</v>
      </c>
      <c r="G851" s="7">
        <v>0</v>
      </c>
      <c r="H851" s="16">
        <v>12624.74</v>
      </c>
      <c r="I851" s="7" t="str" cm="1">
        <f t="array" ref="I851">INDEX({"tier - 1","tier - 2","tier - 3"},MATCH(MAX(COUNTIF('OG Hospitalisation Details'!G1493:G3835,{"tier - 1","tier - 2","tier - 3"})),COUNTIF('OG Hospitalisation Details'!G1493:G3835,{"tier - 1","tier - 2","tier - 3"}),0))</f>
        <v>tier - 2</v>
      </c>
      <c r="J851" s="7" t="str" cm="1">
        <f t="array" ref="J851">INDEX({"tier - 1","tier - 2","tier - 3"},MATCH(MAX(COUNTIF('OG Hospitalisation Details'!H1493:H3835,{"tier - 1","tier - 2","tier - 3"})),COUNTIF('OG Hospitalisation Details'!H1493:H3835,{"tier - 1","tier - 2","tier - 3"}),0))</f>
        <v>tier - 3</v>
      </c>
      <c r="K851" s="7" t="str">
        <f>IF('OG Hospitalisation Details'!I1493="?","Unknown",'OG Hospitalisation Details'!I1493)</f>
        <v>R1012</v>
      </c>
      <c r="L851" s="14">
        <f t="shared" si="41"/>
        <v>52</v>
      </c>
    </row>
    <row r="852" spans="1:12" x14ac:dyDescent="0.25">
      <c r="A852" s="7" t="s">
        <v>1523</v>
      </c>
      <c r="B852" s="7">
        <f t="shared" si="39"/>
        <v>848</v>
      </c>
      <c r="C852" s="7">
        <f>IF('OG Hospitalisation Details'!B1492="?",ROUND(AVERAGE('OG Hospitalisation Details'!$B$2:$B$2344),0),'OG Hospitalisation Details'!B1492)</f>
        <v>1963</v>
      </c>
      <c r="D852" s="7" t="str">
        <f>IF('OG Hospitalisation Details'!C1492="?","Sep",'OG Hospitalisation Details'!C1492)</f>
        <v>Aug</v>
      </c>
      <c r="E852" s="7">
        <v>19</v>
      </c>
      <c r="F852" s="13">
        <f t="shared" si="40"/>
        <v>23242</v>
      </c>
      <c r="G852" s="7">
        <v>0</v>
      </c>
      <c r="H852" s="16">
        <v>12622.18</v>
      </c>
      <c r="I852" s="7" t="str" cm="1">
        <f t="array" ref="I852">INDEX({"tier - 1","tier - 2","tier - 3"},MATCH(MAX(COUNTIF('OG Hospitalisation Details'!G1492:G3834,{"tier - 1","tier - 2","tier - 3"})),COUNTIF('OG Hospitalisation Details'!G1492:G3834,{"tier - 1","tier - 2","tier - 3"}),0))</f>
        <v>tier - 2</v>
      </c>
      <c r="J852" s="7" t="str" cm="1">
        <f t="array" ref="J852">INDEX({"tier - 1","tier - 2","tier - 3"},MATCH(MAX(COUNTIF('OG Hospitalisation Details'!H1492:H3834,{"tier - 1","tier - 2","tier - 3"})),COUNTIF('OG Hospitalisation Details'!H1492:H3834,{"tier - 1","tier - 2","tier - 3"}),0))</f>
        <v>tier - 3</v>
      </c>
      <c r="K852" s="7" t="str">
        <f>IF('OG Hospitalisation Details'!I1492="?","Unknown",'OG Hospitalisation Details'!I1492)</f>
        <v>R1012</v>
      </c>
      <c r="L852" s="14">
        <f t="shared" si="41"/>
        <v>59</v>
      </c>
    </row>
    <row r="853" spans="1:12" x14ac:dyDescent="0.25">
      <c r="A853" s="7" t="s">
        <v>1522</v>
      </c>
      <c r="B853" s="7">
        <f t="shared" si="39"/>
        <v>849</v>
      </c>
      <c r="C853" s="7">
        <f>IF('OG Hospitalisation Details'!B1491="?",ROUND(AVERAGE('OG Hospitalisation Details'!$B$2:$B$2344),0),'OG Hospitalisation Details'!B1491)</f>
        <v>1998</v>
      </c>
      <c r="D853" s="7" t="str">
        <f>IF('OG Hospitalisation Details'!C1491="?","Sep",'OG Hospitalisation Details'!C1491)</f>
        <v>Nov</v>
      </c>
      <c r="E853" s="7">
        <v>18</v>
      </c>
      <c r="F853" s="13">
        <f t="shared" si="40"/>
        <v>36117</v>
      </c>
      <c r="G853" s="7">
        <v>1</v>
      </c>
      <c r="H853" s="16">
        <v>12609.89</v>
      </c>
      <c r="I853" s="7" t="str" cm="1">
        <f t="array" ref="I853">INDEX({"tier - 1","tier - 2","tier - 3"},MATCH(MAX(COUNTIF('OG Hospitalisation Details'!G1491:G3833,{"tier - 1","tier - 2","tier - 3"})),COUNTIF('OG Hospitalisation Details'!G1491:G3833,{"tier - 1","tier - 2","tier - 3"}),0))</f>
        <v>tier - 2</v>
      </c>
      <c r="J853" s="7" t="str" cm="1">
        <f t="array" ref="J853">INDEX({"tier - 1","tier - 2","tier - 3"},MATCH(MAX(COUNTIF('OG Hospitalisation Details'!H1491:H3833,{"tier - 1","tier - 2","tier - 3"})),COUNTIF('OG Hospitalisation Details'!H1491:H3833,{"tier - 1","tier - 2","tier - 3"}),0))</f>
        <v>tier - 3</v>
      </c>
      <c r="K853" s="7" t="str">
        <f>IF('OG Hospitalisation Details'!I1491="?","Unknown",'OG Hospitalisation Details'!I1491)</f>
        <v>R1012</v>
      </c>
      <c r="L853" s="14">
        <f t="shared" si="41"/>
        <v>24</v>
      </c>
    </row>
    <row r="854" spans="1:12" x14ac:dyDescent="0.25">
      <c r="A854" s="7" t="s">
        <v>1521</v>
      </c>
      <c r="B854" s="7">
        <f t="shared" si="39"/>
        <v>850</v>
      </c>
      <c r="C854" s="7">
        <f>IF('OG Hospitalisation Details'!B1490="?",ROUND(AVERAGE('OG Hospitalisation Details'!$B$2:$B$2344),0),'OG Hospitalisation Details'!B1490)</f>
        <v>1988</v>
      </c>
      <c r="D854" s="7" t="str">
        <f>IF('OG Hospitalisation Details'!C1490="?","Sep",'OG Hospitalisation Details'!C1490)</f>
        <v>Aug</v>
      </c>
      <c r="E854" s="7">
        <v>11</v>
      </c>
      <c r="F854" s="13">
        <f t="shared" si="40"/>
        <v>32366</v>
      </c>
      <c r="G854" s="7">
        <v>3</v>
      </c>
      <c r="H854" s="16">
        <v>12600.46</v>
      </c>
      <c r="I854" s="7" t="str" cm="1">
        <f t="array" ref="I854">INDEX({"tier - 1","tier - 2","tier - 3"},MATCH(MAX(COUNTIF('OG Hospitalisation Details'!G1490:G3832,{"tier - 1","tier - 2","tier - 3"})),COUNTIF('OG Hospitalisation Details'!G1490:G3832,{"tier - 1","tier - 2","tier - 3"}),0))</f>
        <v>tier - 2</v>
      </c>
      <c r="J854" s="7" t="str" cm="1">
        <f t="array" ref="J854">INDEX({"tier - 1","tier - 2","tier - 3"},MATCH(MAX(COUNTIF('OG Hospitalisation Details'!H1490:H3832,{"tier - 1","tier - 2","tier - 3"})),COUNTIF('OG Hospitalisation Details'!H1490:H3832,{"tier - 1","tier - 2","tier - 3"}),0))</f>
        <v>tier - 3</v>
      </c>
      <c r="K854" s="7" t="str">
        <f>IF('OG Hospitalisation Details'!I1490="?","Unknown",'OG Hospitalisation Details'!I1490)</f>
        <v>R1023</v>
      </c>
      <c r="L854" s="14">
        <f t="shared" si="41"/>
        <v>34</v>
      </c>
    </row>
    <row r="855" spans="1:12" x14ac:dyDescent="0.25">
      <c r="A855" s="7" t="s">
        <v>1520</v>
      </c>
      <c r="B855" s="7">
        <f t="shared" si="39"/>
        <v>851</v>
      </c>
      <c r="C855" s="7">
        <f>IF('OG Hospitalisation Details'!B1489="?",ROUND(AVERAGE('OG Hospitalisation Details'!$B$2:$B$2344),0),'OG Hospitalisation Details'!B1489)</f>
        <v>1970</v>
      </c>
      <c r="D855" s="7" t="str">
        <f>IF('OG Hospitalisation Details'!C1489="?","Sep",'OG Hospitalisation Details'!C1489)</f>
        <v>Jun</v>
      </c>
      <c r="E855" s="7">
        <v>18</v>
      </c>
      <c r="F855" s="13">
        <f t="shared" si="40"/>
        <v>25737</v>
      </c>
      <c r="G855" s="7">
        <v>5</v>
      </c>
      <c r="H855" s="16">
        <v>12592.53</v>
      </c>
      <c r="I855" s="7" t="str" cm="1">
        <f t="array" ref="I855">INDEX({"tier - 1","tier - 2","tier - 3"},MATCH(MAX(COUNTIF('OG Hospitalisation Details'!G1489:G3831,{"tier - 1","tier - 2","tier - 3"})),COUNTIF('OG Hospitalisation Details'!G1489:G3831,{"tier - 1","tier - 2","tier - 3"}),0))</f>
        <v>tier - 2</v>
      </c>
      <c r="J855" s="7" t="str" cm="1">
        <f t="array" ref="J855">INDEX({"tier - 1","tier - 2","tier - 3"},MATCH(MAX(COUNTIF('OG Hospitalisation Details'!H1489:H3831,{"tier - 1","tier - 2","tier - 3"})),COUNTIF('OG Hospitalisation Details'!H1489:H3831,{"tier - 1","tier - 2","tier - 3"}),0))</f>
        <v>tier - 3</v>
      </c>
      <c r="K855" s="7" t="str">
        <f>IF('OG Hospitalisation Details'!I1489="?","Unknown",'OG Hospitalisation Details'!I1489)</f>
        <v>R1013</v>
      </c>
      <c r="L855" s="14">
        <f t="shared" si="41"/>
        <v>52</v>
      </c>
    </row>
    <row r="856" spans="1:12" x14ac:dyDescent="0.25">
      <c r="A856" s="7" t="s">
        <v>1519</v>
      </c>
      <c r="B856" s="7">
        <f t="shared" si="39"/>
        <v>852</v>
      </c>
      <c r="C856" s="7">
        <f>IF('OG Hospitalisation Details'!B1488="?",ROUND(AVERAGE('OG Hospitalisation Details'!$B$2:$B$2344),0),'OG Hospitalisation Details'!B1488)</f>
        <v>1969</v>
      </c>
      <c r="D856" s="7" t="str">
        <f>IF('OG Hospitalisation Details'!C1488="?","Sep",'OG Hospitalisation Details'!C1488)</f>
        <v>Nov</v>
      </c>
      <c r="E856" s="7">
        <v>26</v>
      </c>
      <c r="F856" s="13">
        <f t="shared" si="40"/>
        <v>25533</v>
      </c>
      <c r="G856" s="7">
        <v>0</v>
      </c>
      <c r="H856" s="16">
        <v>12579.92</v>
      </c>
      <c r="I856" s="7" t="str" cm="1">
        <f t="array" ref="I856">INDEX({"tier - 1","tier - 2","tier - 3"},MATCH(MAX(COUNTIF('OG Hospitalisation Details'!G1488:G3830,{"tier - 1","tier - 2","tier - 3"})),COUNTIF('OG Hospitalisation Details'!G1488:G3830,{"tier - 1","tier - 2","tier - 3"}),0))</f>
        <v>tier - 2</v>
      </c>
      <c r="J856" s="7" t="str" cm="1">
        <f t="array" ref="J856">INDEX({"tier - 1","tier - 2","tier - 3"},MATCH(MAX(COUNTIF('OG Hospitalisation Details'!H1488:H3830,{"tier - 1","tier - 2","tier - 3"})),COUNTIF('OG Hospitalisation Details'!H1488:H3830,{"tier - 1","tier - 2","tier - 3"}),0))</f>
        <v>tier - 3</v>
      </c>
      <c r="K856" s="7" t="str">
        <f>IF('OG Hospitalisation Details'!I1488="?","Unknown",'OG Hospitalisation Details'!I1488)</f>
        <v>R1025</v>
      </c>
      <c r="L856" s="14">
        <f t="shared" si="41"/>
        <v>53</v>
      </c>
    </row>
    <row r="857" spans="1:12" x14ac:dyDescent="0.25">
      <c r="A857" s="7" t="s">
        <v>1518</v>
      </c>
      <c r="B857" s="7">
        <f t="shared" si="39"/>
        <v>853</v>
      </c>
      <c r="C857" s="7">
        <f>IF('OG Hospitalisation Details'!B1487="?",ROUND(AVERAGE('OG Hospitalisation Details'!$B$2:$B$2344),0),'OG Hospitalisation Details'!B1487)</f>
        <v>1961</v>
      </c>
      <c r="D857" s="7" t="str">
        <f>IF('OG Hospitalisation Details'!C1487="?","Sep",'OG Hospitalisation Details'!C1487)</f>
        <v>Nov</v>
      </c>
      <c r="E857" s="7">
        <v>28</v>
      </c>
      <c r="F857" s="13">
        <f t="shared" si="40"/>
        <v>22613</v>
      </c>
      <c r="G857" s="7">
        <v>0</v>
      </c>
      <c r="H857" s="16">
        <v>12574.05</v>
      </c>
      <c r="I857" s="7" t="str" cm="1">
        <f t="array" ref="I857">INDEX({"tier - 1","tier - 2","tier - 3"},MATCH(MAX(COUNTIF('OG Hospitalisation Details'!G1487:G3829,{"tier - 1","tier - 2","tier - 3"})),COUNTIF('OG Hospitalisation Details'!G1487:G3829,{"tier - 1","tier - 2","tier - 3"}),0))</f>
        <v>tier - 2</v>
      </c>
      <c r="J857" s="7" t="str" cm="1">
        <f t="array" ref="J857">INDEX({"tier - 1","tier - 2","tier - 3"},MATCH(MAX(COUNTIF('OG Hospitalisation Details'!H1487:H3829,{"tier - 1","tier - 2","tier - 3"})),COUNTIF('OG Hospitalisation Details'!H1487:H3829,{"tier - 1","tier - 2","tier - 3"}),0))</f>
        <v>tier - 3</v>
      </c>
      <c r="K857" s="7" t="str">
        <f>IF('OG Hospitalisation Details'!I1487="?","Unknown",'OG Hospitalisation Details'!I1487)</f>
        <v>R1011</v>
      </c>
      <c r="L857" s="14">
        <f t="shared" si="41"/>
        <v>61</v>
      </c>
    </row>
    <row r="858" spans="1:12" x14ac:dyDescent="0.25">
      <c r="A858" s="7" t="s">
        <v>1517</v>
      </c>
      <c r="B858" s="7">
        <f t="shared" si="39"/>
        <v>854</v>
      </c>
      <c r="C858" s="7">
        <f>IF('OG Hospitalisation Details'!B1486="?",ROUND(AVERAGE('OG Hospitalisation Details'!$B$2:$B$2344),0),'OG Hospitalisation Details'!B1486)</f>
        <v>1961</v>
      </c>
      <c r="D858" s="7" t="str">
        <f>IF('OG Hospitalisation Details'!C1486="?","Sep",'OG Hospitalisation Details'!C1486)</f>
        <v>Nov</v>
      </c>
      <c r="E858" s="7">
        <v>28</v>
      </c>
      <c r="F858" s="13">
        <f t="shared" si="40"/>
        <v>22613</v>
      </c>
      <c r="G858" s="7">
        <v>0</v>
      </c>
      <c r="H858" s="16">
        <v>12557.61</v>
      </c>
      <c r="I858" s="7" t="str" cm="1">
        <f t="array" ref="I858">INDEX({"tier - 1","tier - 2","tier - 3"},MATCH(MAX(COUNTIF('OG Hospitalisation Details'!G1486:G3828,{"tier - 1","tier - 2","tier - 3"})),COUNTIF('OG Hospitalisation Details'!G1486:G3828,{"tier - 1","tier - 2","tier - 3"}),0))</f>
        <v>tier - 2</v>
      </c>
      <c r="J858" s="7" t="str" cm="1">
        <f t="array" ref="J858">INDEX({"tier - 1","tier - 2","tier - 3"},MATCH(MAX(COUNTIF('OG Hospitalisation Details'!H1486:H3828,{"tier - 1","tier - 2","tier - 3"})),COUNTIF('OG Hospitalisation Details'!H1486:H3828,{"tier - 1","tier - 2","tier - 3"}),0))</f>
        <v>tier - 3</v>
      </c>
      <c r="K858" s="7" t="str">
        <f>IF('OG Hospitalisation Details'!I1486="?","Unknown",'OG Hospitalisation Details'!I1486)</f>
        <v>R1013</v>
      </c>
      <c r="L858" s="14">
        <f t="shared" si="41"/>
        <v>61</v>
      </c>
    </row>
    <row r="859" spans="1:12" x14ac:dyDescent="0.25">
      <c r="A859" s="7" t="s">
        <v>1516</v>
      </c>
      <c r="B859" s="7">
        <f t="shared" si="39"/>
        <v>855</v>
      </c>
      <c r="C859" s="7">
        <f>IF('OG Hospitalisation Details'!B1485="?",ROUND(AVERAGE('OG Hospitalisation Details'!$B$2:$B$2344),0),'OG Hospitalisation Details'!B1485)</f>
        <v>1962</v>
      </c>
      <c r="D859" s="7" t="str">
        <f>IF('OG Hospitalisation Details'!C1485="?","Sep",'OG Hospitalisation Details'!C1485)</f>
        <v>Oct</v>
      </c>
      <c r="E859" s="7">
        <v>16</v>
      </c>
      <c r="F859" s="13">
        <f t="shared" si="40"/>
        <v>22935</v>
      </c>
      <c r="G859" s="7">
        <v>0</v>
      </c>
      <c r="H859" s="16">
        <v>12523.6</v>
      </c>
      <c r="I859" s="7" t="str" cm="1">
        <f t="array" ref="I859">INDEX({"tier - 1","tier - 2","tier - 3"},MATCH(MAX(COUNTIF('OG Hospitalisation Details'!G1485:G3827,{"tier - 1","tier - 2","tier - 3"})),COUNTIF('OG Hospitalisation Details'!G1485:G3827,{"tier - 1","tier - 2","tier - 3"}),0))</f>
        <v>tier - 2</v>
      </c>
      <c r="J859" s="7" t="str" cm="1">
        <f t="array" ref="J859">INDEX({"tier - 1","tier - 2","tier - 3"},MATCH(MAX(COUNTIF('OG Hospitalisation Details'!H1485:H3827,{"tier - 1","tier - 2","tier - 3"})),COUNTIF('OG Hospitalisation Details'!H1485:H3827,{"tier - 1","tier - 2","tier - 3"}),0))</f>
        <v>tier - 3</v>
      </c>
      <c r="K859" s="7" t="str">
        <f>IF('OG Hospitalisation Details'!I1485="?","Unknown",'OG Hospitalisation Details'!I1485)</f>
        <v>R1012</v>
      </c>
      <c r="L859" s="14">
        <f t="shared" si="41"/>
        <v>60</v>
      </c>
    </row>
    <row r="860" spans="1:12" x14ac:dyDescent="0.25">
      <c r="A860" s="7" t="s">
        <v>1515</v>
      </c>
      <c r="B860" s="7">
        <f t="shared" si="39"/>
        <v>856</v>
      </c>
      <c r="C860" s="7">
        <f>IF('OG Hospitalisation Details'!B1484="?",ROUND(AVERAGE('OG Hospitalisation Details'!$B$2:$B$2344),0),'OG Hospitalisation Details'!B1484)</f>
        <v>1966</v>
      </c>
      <c r="D860" s="7" t="str">
        <f>IF('OG Hospitalisation Details'!C1484="?","Sep",'OG Hospitalisation Details'!C1484)</f>
        <v>Jul</v>
      </c>
      <c r="E860" s="7">
        <v>12</v>
      </c>
      <c r="F860" s="13">
        <f t="shared" si="40"/>
        <v>24300</v>
      </c>
      <c r="G860" s="7">
        <v>0</v>
      </c>
      <c r="H860" s="16">
        <v>12499.88</v>
      </c>
      <c r="I860" s="7" t="str" cm="1">
        <f t="array" ref="I860">INDEX({"tier - 1","tier - 2","tier - 3"},MATCH(MAX(COUNTIF('OG Hospitalisation Details'!G1484:G3826,{"tier - 1","tier - 2","tier - 3"})),COUNTIF('OG Hospitalisation Details'!G1484:G3826,{"tier - 1","tier - 2","tier - 3"}),0))</f>
        <v>tier - 2</v>
      </c>
      <c r="J860" s="7" t="str" cm="1">
        <f t="array" ref="J860">INDEX({"tier - 1","tier - 2","tier - 3"},MATCH(MAX(COUNTIF('OG Hospitalisation Details'!H1484:H3826,{"tier - 1","tier - 2","tier - 3"})),COUNTIF('OG Hospitalisation Details'!H1484:H3826,{"tier - 1","tier - 2","tier - 3"}),0))</f>
        <v>tier - 3</v>
      </c>
      <c r="K860" s="7" t="str">
        <f>IF('OG Hospitalisation Details'!I1484="?","Unknown",'OG Hospitalisation Details'!I1484)</f>
        <v>R1012</v>
      </c>
      <c r="L860" s="14">
        <f t="shared" si="41"/>
        <v>56</v>
      </c>
    </row>
    <row r="861" spans="1:12" x14ac:dyDescent="0.25">
      <c r="A861" s="7" t="s">
        <v>1514</v>
      </c>
      <c r="B861" s="7">
        <f t="shared" si="39"/>
        <v>857</v>
      </c>
      <c r="C861" s="7">
        <f>IF('OG Hospitalisation Details'!B1483="?",ROUND(AVERAGE('OG Hospitalisation Details'!$B$2:$B$2344),0),'OG Hospitalisation Details'!B1483)</f>
        <v>1968</v>
      </c>
      <c r="D861" s="7" t="str">
        <f>IF('OG Hospitalisation Details'!C1483="?","Sep",'OG Hospitalisation Details'!C1483)</f>
        <v>Dec</v>
      </c>
      <c r="E861" s="7">
        <v>3</v>
      </c>
      <c r="F861" s="13">
        <f t="shared" si="40"/>
        <v>25175</v>
      </c>
      <c r="G861" s="7">
        <v>3</v>
      </c>
      <c r="H861" s="16">
        <v>12495.29</v>
      </c>
      <c r="I861" s="7" t="str" cm="1">
        <f t="array" ref="I861">INDEX({"tier - 1","tier - 2","tier - 3"},MATCH(MAX(COUNTIF('OG Hospitalisation Details'!G1483:G3825,{"tier - 1","tier - 2","tier - 3"})),COUNTIF('OG Hospitalisation Details'!G1483:G3825,{"tier - 1","tier - 2","tier - 3"}),0))</f>
        <v>tier - 2</v>
      </c>
      <c r="J861" s="7" t="str" cm="1">
        <f t="array" ref="J861">INDEX({"tier - 1","tier - 2","tier - 3"},MATCH(MAX(COUNTIF('OG Hospitalisation Details'!H1483:H3825,{"tier - 1","tier - 2","tier - 3"})),COUNTIF('OG Hospitalisation Details'!H1483:H3825,{"tier - 1","tier - 2","tier - 3"}),0))</f>
        <v>tier - 3</v>
      </c>
      <c r="K861" s="7" t="str">
        <f>IF('OG Hospitalisation Details'!I1483="?","Unknown",'OG Hospitalisation Details'!I1483)</f>
        <v>R1012</v>
      </c>
      <c r="L861" s="14">
        <f t="shared" si="41"/>
        <v>54</v>
      </c>
    </row>
    <row r="862" spans="1:12" x14ac:dyDescent="0.25">
      <c r="A862" s="7" t="s">
        <v>1513</v>
      </c>
      <c r="B862" s="7">
        <f t="shared" ref="B862:B925" si="42">VALUE(SUBSTITUTE(A862,"Id",""))</f>
        <v>858</v>
      </c>
      <c r="C862" s="7">
        <f>IF('OG Hospitalisation Details'!B1482="?",ROUND(AVERAGE('OG Hospitalisation Details'!$B$2:$B$2344),0),'OG Hospitalisation Details'!B1482)</f>
        <v>1967</v>
      </c>
      <c r="D862" s="7" t="str">
        <f>IF('OG Hospitalisation Details'!C1482="?","Sep",'OG Hospitalisation Details'!C1482)</f>
        <v>Sep</v>
      </c>
      <c r="E862" s="7">
        <v>1</v>
      </c>
      <c r="F862" s="13">
        <f t="shared" si="40"/>
        <v>24716</v>
      </c>
      <c r="G862" s="7">
        <v>3</v>
      </c>
      <c r="H862" s="16">
        <v>12485.8</v>
      </c>
      <c r="I862" s="7" t="str" cm="1">
        <f t="array" ref="I862">INDEX({"tier - 1","tier - 2","tier - 3"},MATCH(MAX(COUNTIF('OG Hospitalisation Details'!G1482:G3824,{"tier - 1","tier - 2","tier - 3"})),COUNTIF('OG Hospitalisation Details'!G1482:G3824,{"tier - 1","tier - 2","tier - 3"}),0))</f>
        <v>tier - 2</v>
      </c>
      <c r="J862" s="7" t="str" cm="1">
        <f t="array" ref="J862">INDEX({"tier - 1","tier - 2","tier - 3"},MATCH(MAX(COUNTIF('OG Hospitalisation Details'!H1482:H3824,{"tier - 1","tier - 2","tier - 3"})),COUNTIF('OG Hospitalisation Details'!H1482:H3824,{"tier - 1","tier - 2","tier - 3"}),0))</f>
        <v>tier - 3</v>
      </c>
      <c r="K862" s="7" t="str">
        <f>IF('OG Hospitalisation Details'!I1482="?","Unknown",'OG Hospitalisation Details'!I1482)</f>
        <v>R1013</v>
      </c>
      <c r="L862" s="14">
        <f t="shared" si="41"/>
        <v>55</v>
      </c>
    </row>
    <row r="863" spans="1:12" x14ac:dyDescent="0.25">
      <c r="A863" s="7" t="s">
        <v>1512</v>
      </c>
      <c r="B863" s="7">
        <f t="shared" si="42"/>
        <v>859</v>
      </c>
      <c r="C863" s="7">
        <f>IF('OG Hospitalisation Details'!B1481="?",ROUND(AVERAGE('OG Hospitalisation Details'!$B$2:$B$2344),0),'OG Hospitalisation Details'!B1481)</f>
        <v>1968</v>
      </c>
      <c r="D863" s="7" t="str">
        <f>IF('OG Hospitalisation Details'!C1481="?","Sep",'OG Hospitalisation Details'!C1481)</f>
        <v>Nov</v>
      </c>
      <c r="E863" s="7">
        <v>12</v>
      </c>
      <c r="F863" s="13">
        <f t="shared" si="40"/>
        <v>25154</v>
      </c>
      <c r="G863" s="7">
        <v>3</v>
      </c>
      <c r="H863" s="16">
        <v>12479.71</v>
      </c>
      <c r="I863" s="7" t="str" cm="1">
        <f t="array" ref="I863">INDEX({"tier - 1","tier - 2","tier - 3"},MATCH(MAX(COUNTIF('OG Hospitalisation Details'!G1481:G3823,{"tier - 1","tier - 2","tier - 3"})),COUNTIF('OG Hospitalisation Details'!G1481:G3823,{"tier - 1","tier - 2","tier - 3"}),0))</f>
        <v>tier - 2</v>
      </c>
      <c r="J863" s="7" t="str" cm="1">
        <f t="array" ref="J863">INDEX({"tier - 1","tier - 2","tier - 3"},MATCH(MAX(COUNTIF('OG Hospitalisation Details'!H1481:H3823,{"tier - 1","tier - 2","tier - 3"})),COUNTIF('OG Hospitalisation Details'!H1481:H3823,{"tier - 1","tier - 2","tier - 3"}),0))</f>
        <v>tier - 3</v>
      </c>
      <c r="K863" s="7" t="str">
        <f>IF('OG Hospitalisation Details'!I1481="?","Unknown",'OG Hospitalisation Details'!I1481)</f>
        <v>R1012</v>
      </c>
      <c r="L863" s="14">
        <f t="shared" si="41"/>
        <v>54</v>
      </c>
    </row>
    <row r="864" spans="1:12" x14ac:dyDescent="0.25">
      <c r="A864" s="7" t="s">
        <v>1511</v>
      </c>
      <c r="B864" s="7">
        <f t="shared" si="42"/>
        <v>860</v>
      </c>
      <c r="C864" s="7">
        <f>IF('OG Hospitalisation Details'!B1480="?",ROUND(AVERAGE('OG Hospitalisation Details'!$B$2:$B$2344),0),'OG Hospitalisation Details'!B1480)</f>
        <v>1968</v>
      </c>
      <c r="D864" s="7" t="str">
        <f>IF('OG Hospitalisation Details'!C1480="?","Sep",'OG Hospitalisation Details'!C1480)</f>
        <v>Nov</v>
      </c>
      <c r="E864" s="7">
        <v>26</v>
      </c>
      <c r="F864" s="13">
        <f t="shared" si="40"/>
        <v>25168</v>
      </c>
      <c r="G864" s="7">
        <v>3</v>
      </c>
      <c r="H864" s="16">
        <v>12475.35</v>
      </c>
      <c r="I864" s="7" t="str" cm="1">
        <f t="array" ref="I864">INDEX({"tier - 1","tier - 2","tier - 3"},MATCH(MAX(COUNTIF('OG Hospitalisation Details'!G1480:G3822,{"tier - 1","tier - 2","tier - 3"})),COUNTIF('OG Hospitalisation Details'!G1480:G3822,{"tier - 1","tier - 2","tier - 3"}),0))</f>
        <v>tier - 2</v>
      </c>
      <c r="J864" s="7" t="str" cm="1">
        <f t="array" ref="J864">INDEX({"tier - 1","tier - 2","tier - 3"},MATCH(MAX(COUNTIF('OG Hospitalisation Details'!H1480:H3822,{"tier - 1","tier - 2","tier - 3"})),COUNTIF('OG Hospitalisation Details'!H1480:H3822,{"tier - 1","tier - 2","tier - 3"}),0))</f>
        <v>tier - 3</v>
      </c>
      <c r="K864" s="7" t="str">
        <f>IF('OG Hospitalisation Details'!I1480="?","Unknown",'OG Hospitalisation Details'!I1480)</f>
        <v>R1012</v>
      </c>
      <c r="L864" s="14">
        <f t="shared" si="41"/>
        <v>54</v>
      </c>
    </row>
    <row r="865" spans="1:12" x14ac:dyDescent="0.25">
      <c r="A865" s="7" t="s">
        <v>1510</v>
      </c>
      <c r="B865" s="7">
        <f t="shared" si="42"/>
        <v>861</v>
      </c>
      <c r="C865" s="7">
        <f>IF('OG Hospitalisation Details'!B1479="?",ROUND(AVERAGE('OG Hospitalisation Details'!$B$2:$B$2344),0),'OG Hospitalisation Details'!B1479)</f>
        <v>1995</v>
      </c>
      <c r="D865" s="7" t="str">
        <f>IF('OG Hospitalisation Details'!C1479="?","Sep",'OG Hospitalisation Details'!C1479)</f>
        <v>Aug</v>
      </c>
      <c r="E865" s="7">
        <v>9</v>
      </c>
      <c r="F865" s="13">
        <f t="shared" si="40"/>
        <v>34920</v>
      </c>
      <c r="G865" s="7">
        <v>0</v>
      </c>
      <c r="H865" s="16">
        <v>12452.25</v>
      </c>
      <c r="I865" s="7" t="str" cm="1">
        <f t="array" ref="I865">INDEX({"tier - 1","tier - 2","tier - 3"},MATCH(MAX(COUNTIF('OG Hospitalisation Details'!G1479:G3821,{"tier - 1","tier - 2","tier - 3"})),COUNTIF('OG Hospitalisation Details'!G1479:G3821,{"tier - 1","tier - 2","tier - 3"}),0))</f>
        <v>tier - 2</v>
      </c>
      <c r="J865" s="7" t="str" cm="1">
        <f t="array" ref="J865">INDEX({"tier - 1","tier - 2","tier - 3"},MATCH(MAX(COUNTIF('OG Hospitalisation Details'!H1479:H3821,{"tier - 1","tier - 2","tier - 3"})),COUNTIF('OG Hospitalisation Details'!H1479:H3821,{"tier - 1","tier - 2","tier - 3"}),0))</f>
        <v>tier - 3</v>
      </c>
      <c r="K865" s="7" t="str">
        <f>IF('OG Hospitalisation Details'!I1479="?","Unknown",'OG Hospitalisation Details'!I1479)</f>
        <v>R1012</v>
      </c>
      <c r="L865" s="14">
        <f t="shared" si="41"/>
        <v>27</v>
      </c>
    </row>
    <row r="866" spans="1:12" x14ac:dyDescent="0.25">
      <c r="A866" s="7" t="s">
        <v>1509</v>
      </c>
      <c r="B866" s="7">
        <f t="shared" si="42"/>
        <v>862</v>
      </c>
      <c r="C866" s="7">
        <f>IF('OG Hospitalisation Details'!B1478="?",ROUND(AVERAGE('OG Hospitalisation Details'!$B$2:$B$2344),0),'OG Hospitalisation Details'!B1478)</f>
        <v>1964</v>
      </c>
      <c r="D866" s="7" t="str">
        <f>IF('OG Hospitalisation Details'!C1478="?","Sep",'OG Hospitalisation Details'!C1478)</f>
        <v>Aug</v>
      </c>
      <c r="E866" s="7">
        <v>4</v>
      </c>
      <c r="F866" s="13">
        <f t="shared" si="40"/>
        <v>23593</v>
      </c>
      <c r="G866" s="7">
        <v>0</v>
      </c>
      <c r="H866" s="16">
        <v>12430.95</v>
      </c>
      <c r="I866" s="7" t="str" cm="1">
        <f t="array" ref="I866">INDEX({"tier - 1","tier - 2","tier - 3"},MATCH(MAX(COUNTIF('OG Hospitalisation Details'!G1478:G3820,{"tier - 1","tier - 2","tier - 3"})),COUNTIF('OG Hospitalisation Details'!G1478:G3820,{"tier - 1","tier - 2","tier - 3"}),0))</f>
        <v>tier - 2</v>
      </c>
      <c r="J866" s="7" t="str" cm="1">
        <f t="array" ref="J866">INDEX({"tier - 1","tier - 2","tier - 3"},MATCH(MAX(COUNTIF('OG Hospitalisation Details'!H1478:H3820,{"tier - 1","tier - 2","tier - 3"})),COUNTIF('OG Hospitalisation Details'!H1478:H3820,{"tier - 1","tier - 2","tier - 3"}),0))</f>
        <v>tier - 3</v>
      </c>
      <c r="K866" s="7" t="str">
        <f>IF('OG Hospitalisation Details'!I1478="?","Unknown",'OG Hospitalisation Details'!I1478)</f>
        <v>R1024</v>
      </c>
      <c r="L866" s="14">
        <f t="shared" si="41"/>
        <v>58</v>
      </c>
    </row>
    <row r="867" spans="1:12" x14ac:dyDescent="0.25">
      <c r="A867" s="7" t="s">
        <v>1508</v>
      </c>
      <c r="B867" s="7">
        <f t="shared" si="42"/>
        <v>863</v>
      </c>
      <c r="C867" s="7">
        <f>IF('OG Hospitalisation Details'!B1477="?",ROUND(AVERAGE('OG Hospitalisation Details'!$B$2:$B$2344),0),'OG Hospitalisation Details'!B1477)</f>
        <v>1979</v>
      </c>
      <c r="D867" s="7" t="str">
        <f>IF('OG Hospitalisation Details'!C1477="?","Sep",'OG Hospitalisation Details'!C1477)</f>
        <v>Jul</v>
      </c>
      <c r="E867" s="7">
        <v>14</v>
      </c>
      <c r="F867" s="13">
        <f t="shared" si="40"/>
        <v>29050</v>
      </c>
      <c r="G867" s="7">
        <v>2</v>
      </c>
      <c r="H867" s="16">
        <v>12408.29</v>
      </c>
      <c r="I867" s="7" t="str" cm="1">
        <f t="array" ref="I867">INDEX({"tier - 1","tier - 2","tier - 3"},MATCH(MAX(COUNTIF('OG Hospitalisation Details'!G1477:G3819,{"tier - 1","tier - 2","tier - 3"})),COUNTIF('OG Hospitalisation Details'!G1477:G3819,{"tier - 1","tier - 2","tier - 3"}),0))</f>
        <v>tier - 2</v>
      </c>
      <c r="J867" s="7" t="str" cm="1">
        <f t="array" ref="J867">INDEX({"tier - 1","tier - 2","tier - 3"},MATCH(MAX(COUNTIF('OG Hospitalisation Details'!H1477:H3819,{"tier - 1","tier - 2","tier - 3"})),COUNTIF('OG Hospitalisation Details'!H1477:H3819,{"tier - 1","tier - 2","tier - 3"}),0))</f>
        <v>tier - 3</v>
      </c>
      <c r="K867" s="7" t="str">
        <f>IF('OG Hospitalisation Details'!I1477="?","Unknown",'OG Hospitalisation Details'!I1477)</f>
        <v>R1022</v>
      </c>
      <c r="L867" s="14">
        <f t="shared" si="41"/>
        <v>43</v>
      </c>
    </row>
    <row r="868" spans="1:12" x14ac:dyDescent="0.25">
      <c r="A868" s="7" t="s">
        <v>1507</v>
      </c>
      <c r="B868" s="7">
        <f t="shared" si="42"/>
        <v>864</v>
      </c>
      <c r="C868" s="7">
        <f>IF('OG Hospitalisation Details'!B1476="?",ROUND(AVERAGE('OG Hospitalisation Details'!$B$2:$B$2344),0),'OG Hospitalisation Details'!B1476)</f>
        <v>1972</v>
      </c>
      <c r="D868" s="7" t="str">
        <f>IF('OG Hospitalisation Details'!C1476="?","Sep",'OG Hospitalisation Details'!C1476)</f>
        <v>Aug</v>
      </c>
      <c r="E868" s="7">
        <v>21</v>
      </c>
      <c r="F868" s="13">
        <f t="shared" si="40"/>
        <v>26532</v>
      </c>
      <c r="G868" s="7">
        <v>0</v>
      </c>
      <c r="H868" s="16">
        <v>12407.3</v>
      </c>
      <c r="I868" s="7" t="str" cm="1">
        <f t="array" ref="I868">INDEX({"tier - 1","tier - 2","tier - 3"},MATCH(MAX(COUNTIF('OG Hospitalisation Details'!G1476:G3818,{"tier - 1","tier - 2","tier - 3"})),COUNTIF('OG Hospitalisation Details'!G1476:G3818,{"tier - 1","tier - 2","tier - 3"}),0))</f>
        <v>tier - 2</v>
      </c>
      <c r="J868" s="7" t="str" cm="1">
        <f t="array" ref="J868">INDEX({"tier - 1","tier - 2","tier - 3"},MATCH(MAX(COUNTIF('OG Hospitalisation Details'!H1476:H3818,{"tier - 1","tier - 2","tier - 3"})),COUNTIF('OG Hospitalisation Details'!H1476:H3818,{"tier - 1","tier - 2","tier - 3"}),0))</f>
        <v>tier - 3</v>
      </c>
      <c r="K868" s="7" t="str">
        <f>IF('OG Hospitalisation Details'!I1476="?","Unknown",'OG Hospitalisation Details'!I1476)</f>
        <v>R1021</v>
      </c>
      <c r="L868" s="14">
        <f t="shared" si="41"/>
        <v>50</v>
      </c>
    </row>
    <row r="869" spans="1:12" x14ac:dyDescent="0.25">
      <c r="A869" s="7" t="s">
        <v>1506</v>
      </c>
      <c r="B869" s="7">
        <f t="shared" si="42"/>
        <v>865</v>
      </c>
      <c r="C869" s="7">
        <f>IF('OG Hospitalisation Details'!B1475="?",ROUND(AVERAGE('OG Hospitalisation Details'!$B$2:$B$2344),0),'OG Hospitalisation Details'!B1475)</f>
        <v>1989</v>
      </c>
      <c r="D869" s="7" t="str">
        <f>IF('OG Hospitalisation Details'!C1475="?","Sep",'OG Hospitalisation Details'!C1475)</f>
        <v>Dec</v>
      </c>
      <c r="E869" s="7">
        <v>29</v>
      </c>
      <c r="F869" s="13">
        <f t="shared" si="40"/>
        <v>32871</v>
      </c>
      <c r="G869" s="7">
        <v>0</v>
      </c>
      <c r="H869" s="16">
        <v>12404.88</v>
      </c>
      <c r="I869" s="7" t="str" cm="1">
        <f t="array" ref="I869">INDEX({"tier - 1","tier - 2","tier - 3"},MATCH(MAX(COUNTIF('OG Hospitalisation Details'!G1475:G3817,{"tier - 1","tier - 2","tier - 3"})),COUNTIF('OG Hospitalisation Details'!G1475:G3817,{"tier - 1","tier - 2","tier - 3"}),0))</f>
        <v>tier - 2</v>
      </c>
      <c r="J869" s="7" t="str" cm="1">
        <f t="array" ref="J869">INDEX({"tier - 1","tier - 2","tier - 3"},MATCH(MAX(COUNTIF('OG Hospitalisation Details'!H1475:H3817,{"tier - 1","tier - 2","tier - 3"})),COUNTIF('OG Hospitalisation Details'!H1475:H3817,{"tier - 1","tier - 2","tier - 3"}),0))</f>
        <v>tier - 3</v>
      </c>
      <c r="K869" s="7" t="str">
        <f>IF('OG Hospitalisation Details'!I1475="?","Unknown",'OG Hospitalisation Details'!I1475)</f>
        <v>R1016</v>
      </c>
      <c r="L869" s="14">
        <f t="shared" si="41"/>
        <v>33</v>
      </c>
    </row>
    <row r="870" spans="1:12" x14ac:dyDescent="0.25">
      <c r="A870" s="7" t="s">
        <v>1505</v>
      </c>
      <c r="B870" s="7">
        <f t="shared" si="42"/>
        <v>866</v>
      </c>
      <c r="C870" s="7">
        <f>IF('OG Hospitalisation Details'!B1474="?",ROUND(AVERAGE('OG Hospitalisation Details'!$B$2:$B$2344),0),'OG Hospitalisation Details'!B1474)</f>
        <v>1962</v>
      </c>
      <c r="D870" s="7" t="str">
        <f>IF('OG Hospitalisation Details'!C1474="?","Sep",'OG Hospitalisation Details'!C1474)</f>
        <v>Sep</v>
      </c>
      <c r="E870" s="7">
        <v>26</v>
      </c>
      <c r="F870" s="13">
        <f t="shared" si="40"/>
        <v>22915</v>
      </c>
      <c r="G870" s="7">
        <v>0</v>
      </c>
      <c r="H870" s="16">
        <v>12369.89</v>
      </c>
      <c r="I870" s="7" t="str" cm="1">
        <f t="array" ref="I870">INDEX({"tier - 1","tier - 2","tier - 3"},MATCH(MAX(COUNTIF('OG Hospitalisation Details'!G1474:G3816,{"tier - 1","tier - 2","tier - 3"})),COUNTIF('OG Hospitalisation Details'!G1474:G3816,{"tier - 1","tier - 2","tier - 3"}),0))</f>
        <v>tier - 2</v>
      </c>
      <c r="J870" s="7" t="str" cm="1">
        <f t="array" ref="J870">INDEX({"tier - 1","tier - 2","tier - 3"},MATCH(MAX(COUNTIF('OG Hospitalisation Details'!H1474:H3816,{"tier - 1","tier - 2","tier - 3"})),COUNTIF('OG Hospitalisation Details'!H1474:H3816,{"tier - 1","tier - 2","tier - 3"}),0))</f>
        <v>tier - 3</v>
      </c>
      <c r="K870" s="7" t="str">
        <f>IF('OG Hospitalisation Details'!I1474="?","Unknown",'OG Hospitalisation Details'!I1474)</f>
        <v>R1024</v>
      </c>
      <c r="L870" s="14">
        <f t="shared" si="41"/>
        <v>60</v>
      </c>
    </row>
    <row r="871" spans="1:12" x14ac:dyDescent="0.25">
      <c r="A871" s="7" t="s">
        <v>1504</v>
      </c>
      <c r="B871" s="7">
        <f t="shared" si="42"/>
        <v>867</v>
      </c>
      <c r="C871" s="7">
        <f>IF('OG Hospitalisation Details'!B1473="?",ROUND(AVERAGE('OG Hospitalisation Details'!$B$2:$B$2344),0),'OG Hospitalisation Details'!B1473)</f>
        <v>1966</v>
      </c>
      <c r="D871" s="7" t="str">
        <f>IF('OG Hospitalisation Details'!C1473="?","Sep",'OG Hospitalisation Details'!C1473)</f>
        <v>Dec</v>
      </c>
      <c r="E871" s="7">
        <v>29</v>
      </c>
      <c r="F871" s="13">
        <f t="shared" si="40"/>
        <v>24470</v>
      </c>
      <c r="G871" s="7">
        <v>3</v>
      </c>
      <c r="H871" s="16">
        <v>12363.55</v>
      </c>
      <c r="I871" s="7" t="str" cm="1">
        <f t="array" ref="I871">INDEX({"tier - 1","tier - 2","tier - 3"},MATCH(MAX(COUNTIF('OG Hospitalisation Details'!G1473:G3815,{"tier - 1","tier - 2","tier - 3"})),COUNTIF('OG Hospitalisation Details'!G1473:G3815,{"tier - 1","tier - 2","tier - 3"}),0))</f>
        <v>tier - 2</v>
      </c>
      <c r="J871" s="7" t="str" cm="1">
        <f t="array" ref="J871">INDEX({"tier - 1","tier - 2","tier - 3"},MATCH(MAX(COUNTIF('OG Hospitalisation Details'!H1473:H3815,{"tier - 1","tier - 2","tier - 3"})),COUNTIF('OG Hospitalisation Details'!H1473:H3815,{"tier - 1","tier - 2","tier - 3"}),0))</f>
        <v>tier - 3</v>
      </c>
      <c r="K871" s="7" t="str">
        <f>IF('OG Hospitalisation Details'!I1473="?","Unknown",'OG Hospitalisation Details'!I1473)</f>
        <v>R1011</v>
      </c>
      <c r="L871" s="14">
        <f t="shared" si="41"/>
        <v>56</v>
      </c>
    </row>
    <row r="872" spans="1:12" x14ac:dyDescent="0.25">
      <c r="A872" s="7" t="s">
        <v>1503</v>
      </c>
      <c r="B872" s="7">
        <f t="shared" si="42"/>
        <v>868</v>
      </c>
      <c r="C872" s="7">
        <f>IF('OG Hospitalisation Details'!B1472="?",ROUND(AVERAGE('OG Hospitalisation Details'!$B$2:$B$2344),0),'OG Hospitalisation Details'!B1472)</f>
        <v>1963</v>
      </c>
      <c r="D872" s="7" t="str">
        <f>IF('OG Hospitalisation Details'!C1472="?","Sep",'OG Hospitalisation Details'!C1472)</f>
        <v>Sep</v>
      </c>
      <c r="E872" s="7">
        <v>22</v>
      </c>
      <c r="F872" s="13">
        <f t="shared" si="40"/>
        <v>23276</v>
      </c>
      <c r="G872" s="7">
        <v>1</v>
      </c>
      <c r="H872" s="16">
        <v>12347.17</v>
      </c>
      <c r="I872" s="7" t="str" cm="1">
        <f t="array" ref="I872">INDEX({"tier - 1","tier - 2","tier - 3"},MATCH(MAX(COUNTIF('OG Hospitalisation Details'!G1472:G3814,{"tier - 1","tier - 2","tier - 3"})),COUNTIF('OG Hospitalisation Details'!G1472:G3814,{"tier - 1","tier - 2","tier - 3"}),0))</f>
        <v>tier - 2</v>
      </c>
      <c r="J872" s="7" t="str" cm="1">
        <f t="array" ref="J872">INDEX({"tier - 1","tier - 2","tier - 3"},MATCH(MAX(COUNTIF('OG Hospitalisation Details'!H1472:H3814,{"tier - 1","tier - 2","tier - 3"})),COUNTIF('OG Hospitalisation Details'!H1472:H3814,{"tier - 1","tier - 2","tier - 3"}),0))</f>
        <v>tier - 3</v>
      </c>
      <c r="K872" s="7" t="str">
        <f>IF('OG Hospitalisation Details'!I1472="?","Unknown",'OG Hospitalisation Details'!I1472)</f>
        <v>R1011</v>
      </c>
      <c r="L872" s="14">
        <f t="shared" si="41"/>
        <v>59</v>
      </c>
    </row>
    <row r="873" spans="1:12" x14ac:dyDescent="0.25">
      <c r="A873" s="7" t="s">
        <v>1502</v>
      </c>
      <c r="B873" s="7">
        <f t="shared" si="42"/>
        <v>869</v>
      </c>
      <c r="C873" s="7">
        <f>IF('OG Hospitalisation Details'!B1471="?",ROUND(AVERAGE('OG Hospitalisation Details'!$B$2:$B$2344),0),'OG Hospitalisation Details'!B1471)</f>
        <v>1963</v>
      </c>
      <c r="D873" s="7" t="str">
        <f>IF('OG Hospitalisation Details'!C1471="?","Sep",'OG Hospitalisation Details'!C1471)</f>
        <v>Aug</v>
      </c>
      <c r="E873" s="7">
        <v>2</v>
      </c>
      <c r="F873" s="13">
        <f t="shared" si="40"/>
        <v>23225</v>
      </c>
      <c r="G873" s="7">
        <v>1</v>
      </c>
      <c r="H873" s="16">
        <v>12333.83</v>
      </c>
      <c r="I873" s="7" t="str" cm="1">
        <f t="array" ref="I873">INDEX({"tier - 1","tier - 2","tier - 3"},MATCH(MAX(COUNTIF('OG Hospitalisation Details'!G1471:G3813,{"tier - 1","tier - 2","tier - 3"})),COUNTIF('OG Hospitalisation Details'!G1471:G3813,{"tier - 1","tier - 2","tier - 3"}),0))</f>
        <v>tier - 2</v>
      </c>
      <c r="J873" s="7" t="str" cm="1">
        <f t="array" ref="J873">INDEX({"tier - 1","tier - 2","tier - 3"},MATCH(MAX(COUNTIF('OG Hospitalisation Details'!H1471:H3813,{"tier - 1","tier - 2","tier - 3"})),COUNTIF('OG Hospitalisation Details'!H1471:H3813,{"tier - 1","tier - 2","tier - 3"}),0))</f>
        <v>tier - 3</v>
      </c>
      <c r="K873" s="7" t="str">
        <f>IF('OG Hospitalisation Details'!I1471="?","Unknown",'OG Hospitalisation Details'!I1471)</f>
        <v>R1011</v>
      </c>
      <c r="L873" s="14">
        <f t="shared" si="41"/>
        <v>59</v>
      </c>
    </row>
    <row r="874" spans="1:12" x14ac:dyDescent="0.25">
      <c r="A874" s="7" t="s">
        <v>1501</v>
      </c>
      <c r="B874" s="7">
        <f t="shared" si="42"/>
        <v>870</v>
      </c>
      <c r="C874" s="7">
        <f>IF('OG Hospitalisation Details'!B1470="?",ROUND(AVERAGE('OG Hospitalisation Details'!$B$2:$B$2344),0),'OG Hospitalisation Details'!B1470)</f>
        <v>1963</v>
      </c>
      <c r="D874" s="7" t="str">
        <f>IF('OG Hospitalisation Details'!C1470="?","Sep",'OG Hospitalisation Details'!C1470)</f>
        <v>Aug</v>
      </c>
      <c r="E874" s="7">
        <v>29</v>
      </c>
      <c r="F874" s="13">
        <f t="shared" si="40"/>
        <v>23252</v>
      </c>
      <c r="G874" s="7">
        <v>0</v>
      </c>
      <c r="H874" s="16">
        <v>12323.94</v>
      </c>
      <c r="I874" s="7" t="str" cm="1">
        <f t="array" ref="I874">INDEX({"tier - 1","tier - 2","tier - 3"},MATCH(MAX(COUNTIF('OG Hospitalisation Details'!G1470:G3812,{"tier - 1","tier - 2","tier - 3"})),COUNTIF('OG Hospitalisation Details'!G1470:G3812,{"tier - 1","tier - 2","tier - 3"}),0))</f>
        <v>tier - 2</v>
      </c>
      <c r="J874" s="7" t="str" cm="1">
        <f t="array" ref="J874">INDEX({"tier - 1","tier - 2","tier - 3"},MATCH(MAX(COUNTIF('OG Hospitalisation Details'!H1470:H3812,{"tier - 1","tier - 2","tier - 3"})),COUNTIF('OG Hospitalisation Details'!H1470:H3812,{"tier - 1","tier - 2","tier - 3"}),0))</f>
        <v>tier - 3</v>
      </c>
      <c r="K874" s="7" t="str">
        <f>IF('OG Hospitalisation Details'!I1470="?","Unknown",'OG Hospitalisation Details'!I1470)</f>
        <v>R1017</v>
      </c>
      <c r="L874" s="14">
        <f t="shared" si="41"/>
        <v>59</v>
      </c>
    </row>
    <row r="875" spans="1:12" x14ac:dyDescent="0.25">
      <c r="A875" s="7" t="s">
        <v>1500</v>
      </c>
      <c r="B875" s="7">
        <f t="shared" si="42"/>
        <v>871</v>
      </c>
      <c r="C875" s="7">
        <f>IF('OG Hospitalisation Details'!B1469="?",ROUND(AVERAGE('OG Hospitalisation Details'!$B$2:$B$2344),0),'OG Hospitalisation Details'!B1469)</f>
        <v>1963</v>
      </c>
      <c r="D875" s="7" t="str">
        <f>IF('OG Hospitalisation Details'!C1469="?","Sep",'OG Hospitalisation Details'!C1469)</f>
        <v>Oct</v>
      </c>
      <c r="E875" s="7">
        <v>28</v>
      </c>
      <c r="F875" s="13">
        <f t="shared" si="40"/>
        <v>23312</v>
      </c>
      <c r="G875" s="7">
        <v>0</v>
      </c>
      <c r="H875" s="16">
        <v>12299.59</v>
      </c>
      <c r="I875" s="7" t="str" cm="1">
        <f t="array" ref="I875">INDEX({"tier - 1","tier - 2","tier - 3"},MATCH(MAX(COUNTIF('OG Hospitalisation Details'!G1469:G3811,{"tier - 1","tier - 2","tier - 3"})),COUNTIF('OG Hospitalisation Details'!G1469:G3811,{"tier - 1","tier - 2","tier - 3"}),0))</f>
        <v>tier - 2</v>
      </c>
      <c r="J875" s="7" t="str" cm="1">
        <f t="array" ref="J875">INDEX({"tier - 1","tier - 2","tier - 3"},MATCH(MAX(COUNTIF('OG Hospitalisation Details'!H1469:H3811,{"tier - 1","tier - 2","tier - 3"})),COUNTIF('OG Hospitalisation Details'!H1469:H3811,{"tier - 1","tier - 2","tier - 3"}),0))</f>
        <v>tier - 3</v>
      </c>
      <c r="K875" s="7" t="str">
        <f>IF('OG Hospitalisation Details'!I1469="?","Unknown",'OG Hospitalisation Details'!I1469)</f>
        <v>R1025</v>
      </c>
      <c r="L875" s="14">
        <f t="shared" si="41"/>
        <v>59</v>
      </c>
    </row>
    <row r="876" spans="1:12" x14ac:dyDescent="0.25">
      <c r="A876" s="7" t="s">
        <v>1499</v>
      </c>
      <c r="B876" s="7">
        <f t="shared" si="42"/>
        <v>872</v>
      </c>
      <c r="C876" s="7">
        <f>IF('OG Hospitalisation Details'!B1468="?",ROUND(AVERAGE('OG Hospitalisation Details'!$B$2:$B$2344),0),'OG Hospitalisation Details'!B1468)</f>
        <v>1990</v>
      </c>
      <c r="D876" s="7" t="str">
        <f>IF('OG Hospitalisation Details'!C1468="?","Sep",'OG Hospitalisation Details'!C1468)</f>
        <v>Oct</v>
      </c>
      <c r="E876" s="7">
        <v>29</v>
      </c>
      <c r="F876" s="13">
        <f t="shared" si="40"/>
        <v>33175</v>
      </c>
      <c r="G876" s="7">
        <v>3</v>
      </c>
      <c r="H876" s="16">
        <v>12282.38</v>
      </c>
      <c r="I876" s="7" t="str" cm="1">
        <f t="array" ref="I876">INDEX({"tier - 1","tier - 2","tier - 3"},MATCH(MAX(COUNTIF('OG Hospitalisation Details'!G1468:G3810,{"tier - 1","tier - 2","tier - 3"})),COUNTIF('OG Hospitalisation Details'!G1468:G3810,{"tier - 1","tier - 2","tier - 3"}),0))</f>
        <v>tier - 2</v>
      </c>
      <c r="J876" s="7" t="str" cm="1">
        <f t="array" ref="J876">INDEX({"tier - 1","tier - 2","tier - 3"},MATCH(MAX(COUNTIF('OG Hospitalisation Details'!H1468:H3810,{"tier - 1","tier - 2","tier - 3"})),COUNTIF('OG Hospitalisation Details'!H1468:H3810,{"tier - 1","tier - 2","tier - 3"}),0))</f>
        <v>tier - 3</v>
      </c>
      <c r="K876" s="7" t="str">
        <f>IF('OG Hospitalisation Details'!I1468="?","Unknown",'OG Hospitalisation Details'!I1468)</f>
        <v>R1011</v>
      </c>
      <c r="L876" s="14">
        <f t="shared" si="41"/>
        <v>32</v>
      </c>
    </row>
    <row r="877" spans="1:12" x14ac:dyDescent="0.25">
      <c r="A877" s="7" t="s">
        <v>1498</v>
      </c>
      <c r="B877" s="7">
        <f t="shared" si="42"/>
        <v>873</v>
      </c>
      <c r="C877" s="7">
        <f>IF('OG Hospitalisation Details'!B1467="?",ROUND(AVERAGE('OG Hospitalisation Details'!$B$2:$B$2344),0),'OG Hospitalisation Details'!B1467)</f>
        <v>1966</v>
      </c>
      <c r="D877" s="7" t="str">
        <f>IF('OG Hospitalisation Details'!C1467="?","Sep",'OG Hospitalisation Details'!C1467)</f>
        <v>Nov</v>
      </c>
      <c r="E877" s="7">
        <v>16</v>
      </c>
      <c r="F877" s="13">
        <f t="shared" si="40"/>
        <v>24427</v>
      </c>
      <c r="G877" s="7">
        <v>0</v>
      </c>
      <c r="H877" s="16">
        <v>12282.03</v>
      </c>
      <c r="I877" s="7" t="str" cm="1">
        <f t="array" ref="I877">INDEX({"tier - 1","tier - 2","tier - 3"},MATCH(MAX(COUNTIF('OG Hospitalisation Details'!G1467:G3809,{"tier - 1","tier - 2","tier - 3"})),COUNTIF('OG Hospitalisation Details'!G1467:G3809,{"tier - 1","tier - 2","tier - 3"}),0))</f>
        <v>tier - 2</v>
      </c>
      <c r="J877" s="7" t="str" cm="1">
        <f t="array" ref="J877">INDEX({"tier - 1","tier - 2","tier - 3"},MATCH(MAX(COUNTIF('OG Hospitalisation Details'!H1467:H3809,{"tier - 1","tier - 2","tier - 3"})),COUNTIF('OG Hospitalisation Details'!H1467:H3809,{"tier - 1","tier - 2","tier - 3"}),0))</f>
        <v>tier - 3</v>
      </c>
      <c r="K877" s="7" t="str">
        <f>IF('OG Hospitalisation Details'!I1467="?","Unknown",'OG Hospitalisation Details'!I1467)</f>
        <v>R1025</v>
      </c>
      <c r="L877" s="14">
        <f t="shared" si="41"/>
        <v>56</v>
      </c>
    </row>
    <row r="878" spans="1:12" x14ac:dyDescent="0.25">
      <c r="A878" s="7" t="s">
        <v>1497</v>
      </c>
      <c r="B878" s="7">
        <f t="shared" si="42"/>
        <v>874</v>
      </c>
      <c r="C878" s="7">
        <f>IF('OG Hospitalisation Details'!B1466="?",ROUND(AVERAGE('OG Hospitalisation Details'!$B$2:$B$2344),0),'OG Hospitalisation Details'!B1466)</f>
        <v>1967</v>
      </c>
      <c r="D878" s="7" t="str">
        <f>IF('OG Hospitalisation Details'!C1466="?","Sep",'OG Hospitalisation Details'!C1466)</f>
        <v>Aug</v>
      </c>
      <c r="E878" s="7">
        <v>28</v>
      </c>
      <c r="F878" s="13">
        <f t="shared" si="40"/>
        <v>24712</v>
      </c>
      <c r="G878" s="7">
        <v>2</v>
      </c>
      <c r="H878" s="16">
        <v>12269.69</v>
      </c>
      <c r="I878" s="7" t="str" cm="1">
        <f t="array" ref="I878">INDEX({"tier - 1","tier - 2","tier - 3"},MATCH(MAX(COUNTIF('OG Hospitalisation Details'!G1466:G3808,{"tier - 1","tier - 2","tier - 3"})),COUNTIF('OG Hospitalisation Details'!G1466:G3808,{"tier - 1","tier - 2","tier - 3"}),0))</f>
        <v>tier - 2</v>
      </c>
      <c r="J878" s="7" t="str" cm="1">
        <f t="array" ref="J878">INDEX({"tier - 1","tier - 2","tier - 3"},MATCH(MAX(COUNTIF('OG Hospitalisation Details'!H1466:H3808,{"tier - 1","tier - 2","tier - 3"})),COUNTIF('OG Hospitalisation Details'!H1466:H3808,{"tier - 1","tier - 2","tier - 3"}),0))</f>
        <v>tier - 3</v>
      </c>
      <c r="K878" s="7" t="str">
        <f>IF('OG Hospitalisation Details'!I1466="?","Unknown",'OG Hospitalisation Details'!I1466)</f>
        <v>R1012</v>
      </c>
      <c r="L878" s="14">
        <f t="shared" si="41"/>
        <v>55</v>
      </c>
    </row>
    <row r="879" spans="1:12" x14ac:dyDescent="0.25">
      <c r="A879" s="7" t="s">
        <v>1496</v>
      </c>
      <c r="B879" s="7">
        <f t="shared" si="42"/>
        <v>875</v>
      </c>
      <c r="C879" s="7">
        <f>IF('OG Hospitalisation Details'!B1465="?",ROUND(AVERAGE('OG Hospitalisation Details'!$B$2:$B$2344),0),'OG Hospitalisation Details'!B1465)</f>
        <v>1967</v>
      </c>
      <c r="D879" s="7" t="str">
        <f>IF('OG Hospitalisation Details'!C1465="?","Sep",'OG Hospitalisation Details'!C1465)</f>
        <v>Dec</v>
      </c>
      <c r="E879" s="7">
        <v>30</v>
      </c>
      <c r="F879" s="13">
        <f t="shared" si="40"/>
        <v>24836</v>
      </c>
      <c r="G879" s="7">
        <v>2</v>
      </c>
      <c r="H879" s="16">
        <v>12268.63</v>
      </c>
      <c r="I879" s="7" t="str" cm="1">
        <f t="array" ref="I879">INDEX({"tier - 1","tier - 2","tier - 3"},MATCH(MAX(COUNTIF('OG Hospitalisation Details'!G1465:G3807,{"tier - 1","tier - 2","tier - 3"})),COUNTIF('OG Hospitalisation Details'!G1465:G3807,{"tier - 1","tier - 2","tier - 3"}),0))</f>
        <v>tier - 2</v>
      </c>
      <c r="J879" s="7" t="str" cm="1">
        <f t="array" ref="J879">INDEX({"tier - 1","tier - 2","tier - 3"},MATCH(MAX(COUNTIF('OG Hospitalisation Details'!H1465:H3807,{"tier - 1","tier - 2","tier - 3"})),COUNTIF('OG Hospitalisation Details'!H1465:H3807,{"tier - 1","tier - 2","tier - 3"}),0))</f>
        <v>tier - 3</v>
      </c>
      <c r="K879" s="7" t="str">
        <f>IF('OG Hospitalisation Details'!I1465="?","Unknown",'OG Hospitalisation Details'!I1465)</f>
        <v>R1012</v>
      </c>
      <c r="L879" s="14">
        <f t="shared" si="41"/>
        <v>55</v>
      </c>
    </row>
    <row r="880" spans="1:12" x14ac:dyDescent="0.25">
      <c r="A880" s="7" t="s">
        <v>1495</v>
      </c>
      <c r="B880" s="7">
        <f t="shared" si="42"/>
        <v>876</v>
      </c>
      <c r="C880" s="7">
        <f>IF('OG Hospitalisation Details'!B1464="?",ROUND(AVERAGE('OG Hospitalisation Details'!$B$2:$B$2344),0),'OG Hospitalisation Details'!B1464)</f>
        <v>1966</v>
      </c>
      <c r="D880" s="7" t="str">
        <f>IF('OG Hospitalisation Details'!C1464="?","Sep",'OG Hospitalisation Details'!C1464)</f>
        <v>Dec</v>
      </c>
      <c r="E880" s="7">
        <v>6</v>
      </c>
      <c r="F880" s="13">
        <f t="shared" si="40"/>
        <v>24447</v>
      </c>
      <c r="G880" s="7">
        <v>2</v>
      </c>
      <c r="H880" s="16">
        <v>12265.51</v>
      </c>
      <c r="I880" s="7" t="str" cm="1">
        <f t="array" ref="I880">INDEX({"tier - 1","tier - 2","tier - 3"},MATCH(MAX(COUNTIF('OG Hospitalisation Details'!G1464:G3806,{"tier - 1","tier - 2","tier - 3"})),COUNTIF('OG Hospitalisation Details'!G1464:G3806,{"tier - 1","tier - 2","tier - 3"}),0))</f>
        <v>tier - 2</v>
      </c>
      <c r="J880" s="7" t="str" cm="1">
        <f t="array" ref="J880">INDEX({"tier - 1","tier - 2","tier - 3"},MATCH(MAX(COUNTIF('OG Hospitalisation Details'!H1464:H3806,{"tier - 1","tier - 2","tier - 3"})),COUNTIF('OG Hospitalisation Details'!H1464:H3806,{"tier - 1","tier - 2","tier - 3"}),0))</f>
        <v>tier - 3</v>
      </c>
      <c r="K880" s="7" t="str">
        <f>IF('OG Hospitalisation Details'!I1464="?","Unknown",'OG Hospitalisation Details'!I1464)</f>
        <v>R1013</v>
      </c>
      <c r="L880" s="14">
        <f t="shared" si="41"/>
        <v>56</v>
      </c>
    </row>
    <row r="881" spans="1:12" x14ac:dyDescent="0.25">
      <c r="A881" s="7" t="s">
        <v>1494</v>
      </c>
      <c r="B881" s="7">
        <f t="shared" si="42"/>
        <v>877</v>
      </c>
      <c r="C881" s="7">
        <f>IF('OG Hospitalisation Details'!B1463="?",ROUND(AVERAGE('OG Hospitalisation Details'!$B$2:$B$2344),0),'OG Hospitalisation Details'!B1463)</f>
        <v>1986</v>
      </c>
      <c r="D881" s="7" t="str">
        <f>IF('OG Hospitalisation Details'!C1463="?","Sep",'OG Hospitalisation Details'!C1463)</f>
        <v>Aug</v>
      </c>
      <c r="E881" s="7">
        <v>13</v>
      </c>
      <c r="F881" s="13">
        <f t="shared" si="40"/>
        <v>31637</v>
      </c>
      <c r="G881" s="7">
        <v>3</v>
      </c>
      <c r="H881" s="16">
        <v>12255.04</v>
      </c>
      <c r="I881" s="7" t="str" cm="1">
        <f t="array" ref="I881">INDEX({"tier - 1","tier - 2","tier - 3"},MATCH(MAX(COUNTIF('OG Hospitalisation Details'!G1463:G3805,{"tier - 1","tier - 2","tier - 3"})),COUNTIF('OG Hospitalisation Details'!G1463:G3805,{"tier - 1","tier - 2","tier - 3"}),0))</f>
        <v>tier - 2</v>
      </c>
      <c r="J881" s="7" t="str" cm="1">
        <f t="array" ref="J881">INDEX({"tier - 1","tier - 2","tier - 3"},MATCH(MAX(COUNTIF('OG Hospitalisation Details'!H1463:H3805,{"tier - 1","tier - 2","tier - 3"})),COUNTIF('OG Hospitalisation Details'!H1463:H3805,{"tier - 1","tier - 2","tier - 3"}),0))</f>
        <v>tier - 3</v>
      </c>
      <c r="K881" s="7" t="str">
        <f>IF('OG Hospitalisation Details'!I1463="?","Unknown",'OG Hospitalisation Details'!I1463)</f>
        <v>R1026</v>
      </c>
      <c r="L881" s="14">
        <f t="shared" si="41"/>
        <v>36</v>
      </c>
    </row>
    <row r="882" spans="1:12" x14ac:dyDescent="0.25">
      <c r="A882" s="7" t="s">
        <v>1493</v>
      </c>
      <c r="B882" s="7">
        <f t="shared" si="42"/>
        <v>878</v>
      </c>
      <c r="C882" s="7">
        <f>IF('OG Hospitalisation Details'!B1462="?",ROUND(AVERAGE('OG Hospitalisation Details'!$B$2:$B$2344),0),'OG Hospitalisation Details'!B1462)</f>
        <v>1989</v>
      </c>
      <c r="D882" s="7" t="str">
        <f>IF('OG Hospitalisation Details'!C1462="?","Sep",'OG Hospitalisation Details'!C1462)</f>
        <v>Nov</v>
      </c>
      <c r="E882" s="7">
        <v>23</v>
      </c>
      <c r="F882" s="13">
        <f t="shared" si="40"/>
        <v>32835</v>
      </c>
      <c r="G882" s="7">
        <v>3</v>
      </c>
      <c r="H882" s="16">
        <v>12254.44</v>
      </c>
      <c r="I882" s="7" t="str" cm="1">
        <f t="array" ref="I882">INDEX({"tier - 1","tier - 2","tier - 3"},MATCH(MAX(COUNTIF('OG Hospitalisation Details'!G1462:G3804,{"tier - 1","tier - 2","tier - 3"})),COUNTIF('OG Hospitalisation Details'!G1462:G3804,{"tier - 1","tier - 2","tier - 3"}),0))</f>
        <v>tier - 2</v>
      </c>
      <c r="J882" s="7" t="str" cm="1">
        <f t="array" ref="J882">INDEX({"tier - 1","tier - 2","tier - 3"},MATCH(MAX(COUNTIF('OG Hospitalisation Details'!H1462:H3804,{"tier - 1","tier - 2","tier - 3"})),COUNTIF('OG Hospitalisation Details'!H1462:H3804,{"tier - 1","tier - 2","tier - 3"}),0))</f>
        <v>tier - 3</v>
      </c>
      <c r="K882" s="7" t="str">
        <f>IF('OG Hospitalisation Details'!I1462="?","Unknown",'OG Hospitalisation Details'!I1462)</f>
        <v>R1026</v>
      </c>
      <c r="L882" s="14">
        <f t="shared" si="41"/>
        <v>33</v>
      </c>
    </row>
    <row r="883" spans="1:12" x14ac:dyDescent="0.25">
      <c r="A883" s="7" t="s">
        <v>1492</v>
      </c>
      <c r="B883" s="7">
        <f t="shared" si="42"/>
        <v>879</v>
      </c>
      <c r="C883" s="7">
        <f>IF('OG Hospitalisation Details'!B1461="?",ROUND(AVERAGE('OG Hospitalisation Details'!$B$2:$B$2344),0),'OG Hospitalisation Details'!B1461)</f>
        <v>1974</v>
      </c>
      <c r="D883" s="7" t="str">
        <f>IF('OG Hospitalisation Details'!C1461="?","Sep",'OG Hospitalisation Details'!C1461)</f>
        <v>Jun</v>
      </c>
      <c r="E883" s="7">
        <v>23</v>
      </c>
      <c r="F883" s="13">
        <f t="shared" si="40"/>
        <v>27203</v>
      </c>
      <c r="G883" s="7">
        <v>0</v>
      </c>
      <c r="H883" s="16">
        <v>12245.17</v>
      </c>
      <c r="I883" s="7" t="str" cm="1">
        <f t="array" ref="I883">INDEX({"tier - 1","tier - 2","tier - 3"},MATCH(MAX(COUNTIF('OG Hospitalisation Details'!G1461:G3803,{"tier - 1","tier - 2","tier - 3"})),COUNTIF('OG Hospitalisation Details'!G1461:G3803,{"tier - 1","tier - 2","tier - 3"}),0))</f>
        <v>tier - 2</v>
      </c>
      <c r="J883" s="7" t="str" cm="1">
        <f t="array" ref="J883">INDEX({"tier - 1","tier - 2","tier - 3"},MATCH(MAX(COUNTIF('OG Hospitalisation Details'!H1461:H3803,{"tier - 1","tier - 2","tier - 3"})),COUNTIF('OG Hospitalisation Details'!H1461:H3803,{"tier - 1","tier - 2","tier - 3"}),0))</f>
        <v>tier - 3</v>
      </c>
      <c r="K883" s="7" t="str">
        <f>IF('OG Hospitalisation Details'!I1461="?","Unknown",'OG Hospitalisation Details'!I1461)</f>
        <v>R1012</v>
      </c>
      <c r="L883" s="14">
        <f t="shared" si="41"/>
        <v>48</v>
      </c>
    </row>
    <row r="884" spans="1:12" x14ac:dyDescent="0.25">
      <c r="A884" s="7" t="s">
        <v>1491</v>
      </c>
      <c r="B884" s="7">
        <f t="shared" si="42"/>
        <v>880</v>
      </c>
      <c r="C884" s="7">
        <f>IF('OG Hospitalisation Details'!B1460="?",ROUND(AVERAGE('OG Hospitalisation Details'!$B$2:$B$2344),0),'OG Hospitalisation Details'!B1460)</f>
        <v>1963</v>
      </c>
      <c r="D884" s="7" t="str">
        <f>IF('OG Hospitalisation Details'!C1460="?","Sep",'OG Hospitalisation Details'!C1460)</f>
        <v>Jul</v>
      </c>
      <c r="E884" s="7">
        <v>17</v>
      </c>
      <c r="F884" s="13">
        <f t="shared" si="40"/>
        <v>23209</v>
      </c>
      <c r="G884" s="7">
        <v>0</v>
      </c>
      <c r="H884" s="16">
        <v>12244.53</v>
      </c>
      <c r="I884" s="7" t="str" cm="1">
        <f t="array" ref="I884">INDEX({"tier - 1","tier - 2","tier - 3"},MATCH(MAX(COUNTIF('OG Hospitalisation Details'!G1460:G3802,{"tier - 1","tier - 2","tier - 3"})),COUNTIF('OG Hospitalisation Details'!G1460:G3802,{"tier - 1","tier - 2","tier - 3"}),0))</f>
        <v>tier - 2</v>
      </c>
      <c r="J884" s="7" t="str" cm="1">
        <f t="array" ref="J884">INDEX({"tier - 1","tier - 2","tier - 3"},MATCH(MAX(COUNTIF('OG Hospitalisation Details'!H1460:H3802,{"tier - 1","tier - 2","tier - 3"})),COUNTIF('OG Hospitalisation Details'!H1460:H3802,{"tier - 1","tier - 2","tier - 3"}),0))</f>
        <v>tier - 3</v>
      </c>
      <c r="K884" s="7" t="str">
        <f>IF('OG Hospitalisation Details'!I1460="?","Unknown",'OG Hospitalisation Details'!I1460)</f>
        <v>R1013</v>
      </c>
      <c r="L884" s="14">
        <f t="shared" si="41"/>
        <v>59</v>
      </c>
    </row>
    <row r="885" spans="1:12" x14ac:dyDescent="0.25">
      <c r="A885" s="7" t="s">
        <v>1490</v>
      </c>
      <c r="B885" s="7">
        <f t="shared" si="42"/>
        <v>881</v>
      </c>
      <c r="C885" s="7">
        <f>IF('OG Hospitalisation Details'!B1459="?",ROUND(AVERAGE('OG Hospitalisation Details'!$B$2:$B$2344),0),'OG Hospitalisation Details'!B1459)</f>
        <v>1966</v>
      </c>
      <c r="D885" s="7" t="str">
        <f>IF('OG Hospitalisation Details'!C1459="?","Sep",'OG Hospitalisation Details'!C1459)</f>
        <v>Jul</v>
      </c>
      <c r="E885" s="7">
        <v>29</v>
      </c>
      <c r="F885" s="13">
        <f t="shared" si="40"/>
        <v>24317</v>
      </c>
      <c r="G885" s="7">
        <v>0</v>
      </c>
      <c r="H885" s="16">
        <v>12237.73</v>
      </c>
      <c r="I885" s="7" t="str" cm="1">
        <f t="array" ref="I885">INDEX({"tier - 1","tier - 2","tier - 3"},MATCH(MAX(COUNTIF('OG Hospitalisation Details'!G1459:G3801,{"tier - 1","tier - 2","tier - 3"})),COUNTIF('OG Hospitalisation Details'!G1459:G3801,{"tier - 1","tier - 2","tier - 3"}),0))</f>
        <v>tier - 2</v>
      </c>
      <c r="J885" s="7" t="str" cm="1">
        <f t="array" ref="J885">INDEX({"tier - 1","tier - 2","tier - 3"},MATCH(MAX(COUNTIF('OG Hospitalisation Details'!H1459:H3801,{"tier - 1","tier - 2","tier - 3"})),COUNTIF('OG Hospitalisation Details'!H1459:H3801,{"tier - 1","tier - 2","tier - 3"}),0))</f>
        <v>tier - 3</v>
      </c>
      <c r="K885" s="7" t="str">
        <f>IF('OG Hospitalisation Details'!I1459="?","Unknown",'OG Hospitalisation Details'!I1459)</f>
        <v>R1012</v>
      </c>
      <c r="L885" s="14">
        <f t="shared" si="41"/>
        <v>56</v>
      </c>
    </row>
    <row r="886" spans="1:12" x14ac:dyDescent="0.25">
      <c r="A886" s="7" t="s">
        <v>1489</v>
      </c>
      <c r="B886" s="7">
        <f t="shared" si="42"/>
        <v>882</v>
      </c>
      <c r="C886" s="7">
        <f>IF('OG Hospitalisation Details'!B1458="?",ROUND(AVERAGE('OG Hospitalisation Details'!$B$2:$B$2344),0),'OG Hospitalisation Details'!B1458)</f>
        <v>1964</v>
      </c>
      <c r="D886" s="7" t="str">
        <f>IF('OG Hospitalisation Details'!C1458="?","Sep",'OG Hospitalisation Details'!C1458)</f>
        <v>Oct</v>
      </c>
      <c r="E886" s="7">
        <v>15</v>
      </c>
      <c r="F886" s="13">
        <f t="shared" si="40"/>
        <v>23665</v>
      </c>
      <c r="G886" s="7">
        <v>0</v>
      </c>
      <c r="H886" s="16">
        <v>12235.84</v>
      </c>
      <c r="I886" s="7" t="str" cm="1">
        <f t="array" ref="I886">INDEX({"tier - 1","tier - 2","tier - 3"},MATCH(MAX(COUNTIF('OG Hospitalisation Details'!G1458:G3800,{"tier - 1","tier - 2","tier - 3"})),COUNTIF('OG Hospitalisation Details'!G1458:G3800,{"tier - 1","tier - 2","tier - 3"}),0))</f>
        <v>tier - 2</v>
      </c>
      <c r="J886" s="7" t="str" cm="1">
        <f t="array" ref="J886">INDEX({"tier - 1","tier - 2","tier - 3"},MATCH(MAX(COUNTIF('OG Hospitalisation Details'!H1458:H3800,{"tier - 1","tier - 2","tier - 3"})),COUNTIF('OG Hospitalisation Details'!H1458:H3800,{"tier - 1","tier - 2","tier - 3"}),0))</f>
        <v>tier - 3</v>
      </c>
      <c r="K886" s="7" t="str">
        <f>IF('OG Hospitalisation Details'!I1458="?","Unknown",'OG Hospitalisation Details'!I1458)</f>
        <v>R1012</v>
      </c>
      <c r="L886" s="14">
        <f t="shared" si="41"/>
        <v>58</v>
      </c>
    </row>
    <row r="887" spans="1:12" x14ac:dyDescent="0.25">
      <c r="A887" s="7" t="s">
        <v>1488</v>
      </c>
      <c r="B887" s="7">
        <f t="shared" si="42"/>
        <v>883</v>
      </c>
      <c r="C887" s="7">
        <f>IF('OG Hospitalisation Details'!B1457="?",ROUND(AVERAGE('OG Hospitalisation Details'!$B$2:$B$2344),0),'OG Hospitalisation Details'!B1457)</f>
        <v>1963</v>
      </c>
      <c r="D887" s="7" t="str">
        <f>IF('OG Hospitalisation Details'!C1457="?","Sep",'OG Hospitalisation Details'!C1457)</f>
        <v>Jul</v>
      </c>
      <c r="E887" s="7">
        <v>19</v>
      </c>
      <c r="F887" s="13">
        <f t="shared" si="40"/>
        <v>23211</v>
      </c>
      <c r="G887" s="7">
        <v>0</v>
      </c>
      <c r="H887" s="16">
        <v>12233.83</v>
      </c>
      <c r="I887" s="7" t="str" cm="1">
        <f t="array" ref="I887">INDEX({"tier - 1","tier - 2","tier - 3"},MATCH(MAX(COUNTIF('OG Hospitalisation Details'!G1457:G3799,{"tier - 1","tier - 2","tier - 3"})),COUNTIF('OG Hospitalisation Details'!G1457:G3799,{"tier - 1","tier - 2","tier - 3"}),0))</f>
        <v>tier - 2</v>
      </c>
      <c r="J887" s="7" t="str" cm="1">
        <f t="array" ref="J887">INDEX({"tier - 1","tier - 2","tier - 3"},MATCH(MAX(COUNTIF('OG Hospitalisation Details'!H1457:H3799,{"tier - 1","tier - 2","tier - 3"})),COUNTIF('OG Hospitalisation Details'!H1457:H3799,{"tier - 1","tier - 2","tier - 3"}),0))</f>
        <v>tier - 3</v>
      </c>
      <c r="K887" s="7" t="str">
        <f>IF('OG Hospitalisation Details'!I1457="?","Unknown",'OG Hospitalisation Details'!I1457)</f>
        <v>R1011</v>
      </c>
      <c r="L887" s="14">
        <f t="shared" si="41"/>
        <v>59</v>
      </c>
    </row>
    <row r="888" spans="1:12" x14ac:dyDescent="0.25">
      <c r="A888" s="7" t="s">
        <v>1487</v>
      </c>
      <c r="B888" s="7">
        <f t="shared" si="42"/>
        <v>884</v>
      </c>
      <c r="C888" s="7">
        <f>IF('OG Hospitalisation Details'!B1456="?",ROUND(AVERAGE('OG Hospitalisation Details'!$B$2:$B$2344),0),'OG Hospitalisation Details'!B1456)</f>
        <v>1964</v>
      </c>
      <c r="D888" s="7" t="str">
        <f>IF('OG Hospitalisation Details'!C1456="?","Sep",'OG Hospitalisation Details'!C1456)</f>
        <v>Jun</v>
      </c>
      <c r="E888" s="7">
        <v>24</v>
      </c>
      <c r="F888" s="13">
        <f t="shared" si="40"/>
        <v>23552</v>
      </c>
      <c r="G888" s="7">
        <v>0</v>
      </c>
      <c r="H888" s="16">
        <v>12231.61</v>
      </c>
      <c r="I888" s="7" t="str" cm="1">
        <f t="array" ref="I888">INDEX({"tier - 1","tier - 2","tier - 3"},MATCH(MAX(COUNTIF('OG Hospitalisation Details'!G1456:G3798,{"tier - 1","tier - 2","tier - 3"})),COUNTIF('OG Hospitalisation Details'!G1456:G3798,{"tier - 1","tier - 2","tier - 3"}),0))</f>
        <v>tier - 2</v>
      </c>
      <c r="J888" s="7" t="str" cm="1">
        <f t="array" ref="J888">INDEX({"tier - 1","tier - 2","tier - 3"},MATCH(MAX(COUNTIF('OG Hospitalisation Details'!H1456:H3798,{"tier - 1","tier - 2","tier - 3"})),COUNTIF('OG Hospitalisation Details'!H1456:H3798,{"tier - 1","tier - 2","tier - 3"}),0))</f>
        <v>tier - 3</v>
      </c>
      <c r="K888" s="7" t="str">
        <f>IF('OG Hospitalisation Details'!I1456="?","Unknown",'OG Hospitalisation Details'!I1456)</f>
        <v>R1012</v>
      </c>
      <c r="L888" s="14">
        <f t="shared" si="41"/>
        <v>58</v>
      </c>
    </row>
    <row r="889" spans="1:12" x14ac:dyDescent="0.25">
      <c r="A889" s="7" t="s">
        <v>1486</v>
      </c>
      <c r="B889" s="7">
        <f t="shared" si="42"/>
        <v>885</v>
      </c>
      <c r="C889" s="7">
        <f>IF('OG Hospitalisation Details'!B1455="?",ROUND(AVERAGE('OG Hospitalisation Details'!$B$2:$B$2344),0),'OG Hospitalisation Details'!B1455)</f>
        <v>1964</v>
      </c>
      <c r="D889" s="7" t="str">
        <f>IF('OG Hospitalisation Details'!C1455="?","Sep",'OG Hospitalisation Details'!C1455)</f>
        <v>Jul</v>
      </c>
      <c r="E889" s="7">
        <v>2</v>
      </c>
      <c r="F889" s="13">
        <f t="shared" si="40"/>
        <v>23560</v>
      </c>
      <c r="G889" s="7">
        <v>0</v>
      </c>
      <c r="H889" s="16">
        <v>12224.35</v>
      </c>
      <c r="I889" s="7" t="str" cm="1">
        <f t="array" ref="I889">INDEX({"tier - 1","tier - 2","tier - 3"},MATCH(MAX(COUNTIF('OG Hospitalisation Details'!G1455:G3797,{"tier - 1","tier - 2","tier - 3"})),COUNTIF('OG Hospitalisation Details'!G1455:G3797,{"tier - 1","tier - 2","tier - 3"}),0))</f>
        <v>tier - 2</v>
      </c>
      <c r="J889" s="7" t="str" cm="1">
        <f t="array" ref="J889">INDEX({"tier - 1","tier - 2","tier - 3"},MATCH(MAX(COUNTIF('OG Hospitalisation Details'!H1455:H3797,{"tier - 1","tier - 2","tier - 3"})),COUNTIF('OG Hospitalisation Details'!H1455:H3797,{"tier - 1","tier - 2","tier - 3"}),0))</f>
        <v>tier - 3</v>
      </c>
      <c r="K889" s="7" t="str">
        <f>IF('OG Hospitalisation Details'!I1455="?","Unknown",'OG Hospitalisation Details'!I1455)</f>
        <v>R1012</v>
      </c>
      <c r="L889" s="14">
        <f t="shared" si="41"/>
        <v>58</v>
      </c>
    </row>
    <row r="890" spans="1:12" x14ac:dyDescent="0.25">
      <c r="A890" s="7" t="s">
        <v>1485</v>
      </c>
      <c r="B890" s="7">
        <f t="shared" si="42"/>
        <v>886</v>
      </c>
      <c r="C890" s="7">
        <f>IF('OG Hospitalisation Details'!B1454="?",ROUND(AVERAGE('OG Hospitalisation Details'!$B$2:$B$2344),0),'OG Hospitalisation Details'!B1454)</f>
        <v>1964</v>
      </c>
      <c r="D890" s="7" t="str">
        <f>IF('OG Hospitalisation Details'!C1454="?","Sep",'OG Hospitalisation Details'!C1454)</f>
        <v>Jul</v>
      </c>
      <c r="E890" s="7">
        <v>20</v>
      </c>
      <c r="F890" s="13">
        <f t="shared" si="40"/>
        <v>23578</v>
      </c>
      <c r="G890" s="7">
        <v>0</v>
      </c>
      <c r="H890" s="16">
        <v>12222.9</v>
      </c>
      <c r="I890" s="7" t="str" cm="1">
        <f t="array" ref="I890">INDEX({"tier - 1","tier - 2","tier - 3"},MATCH(MAX(COUNTIF('OG Hospitalisation Details'!G1454:G3796,{"tier - 1","tier - 2","tier - 3"})),COUNTIF('OG Hospitalisation Details'!G1454:G3796,{"tier - 1","tier - 2","tier - 3"}),0))</f>
        <v>tier - 2</v>
      </c>
      <c r="J890" s="7" t="str" cm="1">
        <f t="array" ref="J890">INDEX({"tier - 1","tier - 2","tier - 3"},MATCH(MAX(COUNTIF('OG Hospitalisation Details'!H1454:H3796,{"tier - 1","tier - 2","tier - 3"})),COUNTIF('OG Hospitalisation Details'!H1454:H3796,{"tier - 1","tier - 2","tier - 3"}),0))</f>
        <v>tier - 3</v>
      </c>
      <c r="K890" s="7" t="str">
        <f>IF('OG Hospitalisation Details'!I1454="?","Unknown",'OG Hospitalisation Details'!I1454)</f>
        <v>R1012</v>
      </c>
      <c r="L890" s="14">
        <f t="shared" si="41"/>
        <v>58</v>
      </c>
    </row>
    <row r="891" spans="1:12" x14ac:dyDescent="0.25">
      <c r="A891" s="7" t="s">
        <v>1484</v>
      </c>
      <c r="B891" s="7">
        <f t="shared" si="42"/>
        <v>887</v>
      </c>
      <c r="C891" s="7">
        <f>IF('OG Hospitalisation Details'!B1453="?",ROUND(AVERAGE('OG Hospitalisation Details'!$B$2:$B$2344),0),'OG Hospitalisation Details'!B1453)</f>
        <v>1977</v>
      </c>
      <c r="D891" s="7" t="str">
        <f>IF('OG Hospitalisation Details'!C1453="?","Sep",'OG Hospitalisation Details'!C1453)</f>
        <v>Aug</v>
      </c>
      <c r="E891" s="7">
        <v>14</v>
      </c>
      <c r="F891" s="13">
        <f t="shared" si="40"/>
        <v>28351</v>
      </c>
      <c r="G891" s="7">
        <v>2</v>
      </c>
      <c r="H891" s="16">
        <v>12218.7</v>
      </c>
      <c r="I891" s="7" t="str" cm="1">
        <f t="array" ref="I891">INDEX({"tier - 1","tier - 2","tier - 3"},MATCH(MAX(COUNTIF('OG Hospitalisation Details'!G1453:G3795,{"tier - 1","tier - 2","tier - 3"})),COUNTIF('OG Hospitalisation Details'!G1453:G3795,{"tier - 1","tier - 2","tier - 3"}),0))</f>
        <v>tier - 2</v>
      </c>
      <c r="J891" s="7" t="str" cm="1">
        <f t="array" ref="J891">INDEX({"tier - 1","tier - 2","tier - 3"},MATCH(MAX(COUNTIF('OG Hospitalisation Details'!H1453:H3795,{"tier - 1","tier - 2","tier - 3"})),COUNTIF('OG Hospitalisation Details'!H1453:H3795,{"tier - 1","tier - 2","tier - 3"}),0))</f>
        <v>tier - 3</v>
      </c>
      <c r="K891" s="7" t="str">
        <f>IF('OG Hospitalisation Details'!I1453="?","Unknown",'OG Hospitalisation Details'!I1453)</f>
        <v>R1012</v>
      </c>
      <c r="L891" s="14">
        <f t="shared" si="41"/>
        <v>45</v>
      </c>
    </row>
    <row r="892" spans="1:12" x14ac:dyDescent="0.25">
      <c r="A892" s="7" t="s">
        <v>1483</v>
      </c>
      <c r="B892" s="7">
        <f t="shared" si="42"/>
        <v>888</v>
      </c>
      <c r="C892" s="7">
        <f>IF('OG Hospitalisation Details'!B1452="?",ROUND(AVERAGE('OG Hospitalisation Details'!$B$2:$B$2344),0),'OG Hospitalisation Details'!B1452)</f>
        <v>1991</v>
      </c>
      <c r="D892" s="7" t="str">
        <f>IF('OG Hospitalisation Details'!C1452="?","Sep",'OG Hospitalisation Details'!C1452)</f>
        <v>Aug</v>
      </c>
      <c r="E892" s="7">
        <v>29</v>
      </c>
      <c r="F892" s="13">
        <f t="shared" si="40"/>
        <v>33479</v>
      </c>
      <c r="G892" s="7">
        <v>3</v>
      </c>
      <c r="H892" s="16">
        <v>12198.64</v>
      </c>
      <c r="I892" s="7" t="str" cm="1">
        <f t="array" ref="I892">INDEX({"tier - 1","tier - 2","tier - 3"},MATCH(MAX(COUNTIF('OG Hospitalisation Details'!G1452:G3794,{"tier - 1","tier - 2","tier - 3"})),COUNTIF('OG Hospitalisation Details'!G1452:G3794,{"tier - 1","tier - 2","tier - 3"}),0))</f>
        <v>tier - 2</v>
      </c>
      <c r="J892" s="7" t="str" cm="1">
        <f t="array" ref="J892">INDEX({"tier - 1","tier - 2","tier - 3"},MATCH(MAX(COUNTIF('OG Hospitalisation Details'!H1452:H3794,{"tier - 1","tier - 2","tier - 3"})),COUNTIF('OG Hospitalisation Details'!H1452:H3794,{"tier - 1","tier - 2","tier - 3"}),0))</f>
        <v>tier - 3</v>
      </c>
      <c r="K892" s="7" t="str">
        <f>IF('OG Hospitalisation Details'!I1452="?","Unknown",'OG Hospitalisation Details'!I1452)</f>
        <v>R1026</v>
      </c>
      <c r="L892" s="14">
        <f t="shared" si="41"/>
        <v>31</v>
      </c>
    </row>
    <row r="893" spans="1:12" x14ac:dyDescent="0.25">
      <c r="A893" s="7" t="s">
        <v>1482</v>
      </c>
      <c r="B893" s="7">
        <f t="shared" si="42"/>
        <v>889</v>
      </c>
      <c r="C893" s="7">
        <f>IF('OG Hospitalisation Details'!B1451="?",ROUND(AVERAGE('OG Hospitalisation Details'!$B$2:$B$2344),0),'OG Hospitalisation Details'!B1451)</f>
        <v>1987</v>
      </c>
      <c r="D893" s="7" t="str">
        <f>IF('OG Hospitalisation Details'!C1451="?","Sep",'OG Hospitalisation Details'!C1451)</f>
        <v>Oct</v>
      </c>
      <c r="E893" s="7">
        <v>5</v>
      </c>
      <c r="F893" s="13">
        <f t="shared" si="40"/>
        <v>32055</v>
      </c>
      <c r="G893" s="7">
        <v>3</v>
      </c>
      <c r="H893" s="16">
        <v>12148.2</v>
      </c>
      <c r="I893" s="7" t="str" cm="1">
        <f t="array" ref="I893">INDEX({"tier - 1","tier - 2","tier - 3"},MATCH(MAX(COUNTIF('OG Hospitalisation Details'!G1451:G3793,{"tier - 1","tier - 2","tier - 3"})),COUNTIF('OG Hospitalisation Details'!G1451:G3793,{"tier - 1","tier - 2","tier - 3"}),0))</f>
        <v>tier - 2</v>
      </c>
      <c r="J893" s="7" t="str" cm="1">
        <f t="array" ref="J893">INDEX({"tier - 1","tier - 2","tier - 3"},MATCH(MAX(COUNTIF('OG Hospitalisation Details'!H1451:H3793,{"tier - 1","tier - 2","tier - 3"})),COUNTIF('OG Hospitalisation Details'!H1451:H3793,{"tier - 1","tier - 2","tier - 3"}),0))</f>
        <v>tier - 3</v>
      </c>
      <c r="K893" s="7" t="str">
        <f>IF('OG Hospitalisation Details'!I1451="?","Unknown",'OG Hospitalisation Details'!I1451)</f>
        <v>R1012</v>
      </c>
      <c r="L893" s="14">
        <f t="shared" si="41"/>
        <v>35</v>
      </c>
    </row>
    <row r="894" spans="1:12" x14ac:dyDescent="0.25">
      <c r="A894" s="7" t="s">
        <v>1481</v>
      </c>
      <c r="B894" s="7">
        <f t="shared" si="42"/>
        <v>890</v>
      </c>
      <c r="C894" s="7">
        <f>IF('OG Hospitalisation Details'!B1450="?",ROUND(AVERAGE('OG Hospitalisation Details'!$B$2:$B$2344),0),'OG Hospitalisation Details'!B1450)</f>
        <v>1962</v>
      </c>
      <c r="D894" s="7" t="str">
        <f>IF('OG Hospitalisation Details'!C1450="?","Sep",'OG Hospitalisation Details'!C1450)</f>
        <v>Sep</v>
      </c>
      <c r="E894" s="7">
        <v>15</v>
      </c>
      <c r="F894" s="13">
        <f t="shared" si="40"/>
        <v>22904</v>
      </c>
      <c r="G894" s="7">
        <v>0</v>
      </c>
      <c r="H894" s="16">
        <v>12146.97</v>
      </c>
      <c r="I894" s="7" t="str" cm="1">
        <f t="array" ref="I894">INDEX({"tier - 1","tier - 2","tier - 3"},MATCH(MAX(COUNTIF('OG Hospitalisation Details'!G1450:G3792,{"tier - 1","tier - 2","tier - 3"})),COUNTIF('OG Hospitalisation Details'!G1450:G3792,{"tier - 1","tier - 2","tier - 3"}),0))</f>
        <v>tier - 2</v>
      </c>
      <c r="J894" s="7" t="str" cm="1">
        <f t="array" ref="J894">INDEX({"tier - 1","tier - 2","tier - 3"},MATCH(MAX(COUNTIF('OG Hospitalisation Details'!H1450:H3792,{"tier - 1","tier - 2","tier - 3"})),COUNTIF('OG Hospitalisation Details'!H1450:H3792,{"tier - 1","tier - 2","tier - 3"}),0))</f>
        <v>tier - 3</v>
      </c>
      <c r="K894" s="7" t="str">
        <f>IF('OG Hospitalisation Details'!I1450="?","Unknown",'OG Hospitalisation Details'!I1450)</f>
        <v>R1011</v>
      </c>
      <c r="L894" s="14">
        <f t="shared" si="41"/>
        <v>60</v>
      </c>
    </row>
    <row r="895" spans="1:12" x14ac:dyDescent="0.25">
      <c r="A895" s="7" t="s">
        <v>1480</v>
      </c>
      <c r="B895" s="7">
        <f t="shared" si="42"/>
        <v>891</v>
      </c>
      <c r="C895" s="7">
        <f>IF('OG Hospitalisation Details'!B1449="?",ROUND(AVERAGE('OG Hospitalisation Details'!$B$2:$B$2344),0),'OG Hospitalisation Details'!B1449)</f>
        <v>1962</v>
      </c>
      <c r="D895" s="7" t="str">
        <f>IF('OG Hospitalisation Details'!C1449="?","Sep",'OG Hospitalisation Details'!C1449)</f>
        <v>Nov</v>
      </c>
      <c r="E895" s="7">
        <v>4</v>
      </c>
      <c r="F895" s="13">
        <f t="shared" si="40"/>
        <v>22954</v>
      </c>
      <c r="G895" s="7">
        <v>0</v>
      </c>
      <c r="H895" s="16">
        <v>12142.58</v>
      </c>
      <c r="I895" s="7" t="str" cm="1">
        <f t="array" ref="I895">INDEX({"tier - 1","tier - 2","tier - 3"},MATCH(MAX(COUNTIF('OG Hospitalisation Details'!G1449:G3791,{"tier - 1","tier - 2","tier - 3"})),COUNTIF('OG Hospitalisation Details'!G1449:G3791,{"tier - 1","tier - 2","tier - 3"}),0))</f>
        <v>tier - 2</v>
      </c>
      <c r="J895" s="7" t="str" cm="1">
        <f t="array" ref="J895">INDEX({"tier - 1","tier - 2","tier - 3"},MATCH(MAX(COUNTIF('OG Hospitalisation Details'!H1449:H3791,{"tier - 1","tier - 2","tier - 3"})),COUNTIF('OG Hospitalisation Details'!H1449:H3791,{"tier - 1","tier - 2","tier - 3"}),0))</f>
        <v>tier - 3</v>
      </c>
      <c r="K895" s="7" t="str">
        <f>IF('OG Hospitalisation Details'!I1449="?","Unknown",'OG Hospitalisation Details'!I1449)</f>
        <v>R1013</v>
      </c>
      <c r="L895" s="14">
        <f t="shared" si="41"/>
        <v>60</v>
      </c>
    </row>
    <row r="896" spans="1:12" x14ac:dyDescent="0.25">
      <c r="A896" s="7" t="s">
        <v>1479</v>
      </c>
      <c r="B896" s="7">
        <f t="shared" si="42"/>
        <v>892</v>
      </c>
      <c r="C896" s="7">
        <f>IF('OG Hospitalisation Details'!B1448="?",ROUND(AVERAGE('OG Hospitalisation Details'!$B$2:$B$2344),0),'OG Hospitalisation Details'!B1448)</f>
        <v>1974</v>
      </c>
      <c r="D896" s="7" t="str">
        <f>IF('OG Hospitalisation Details'!C1448="?","Sep",'OG Hospitalisation Details'!C1448)</f>
        <v>Sep</v>
      </c>
      <c r="E896" s="7">
        <v>16</v>
      </c>
      <c r="F896" s="13">
        <f t="shared" si="40"/>
        <v>27288</v>
      </c>
      <c r="G896" s="7">
        <v>0</v>
      </c>
      <c r="H896" s="16">
        <v>12137.6</v>
      </c>
      <c r="I896" s="7" t="str" cm="1">
        <f t="array" ref="I896">INDEX({"tier - 1","tier - 2","tier - 3"},MATCH(MAX(COUNTIF('OG Hospitalisation Details'!G1448:G3790,{"tier - 1","tier - 2","tier - 3"})),COUNTIF('OG Hospitalisation Details'!G1448:G3790,{"tier - 1","tier - 2","tier - 3"}),0))</f>
        <v>tier - 2</v>
      </c>
      <c r="J896" s="7" t="str" cm="1">
        <f t="array" ref="J896">INDEX({"tier - 1","tier - 2","tier - 3"},MATCH(MAX(COUNTIF('OG Hospitalisation Details'!H1448:H3790,{"tier - 1","tier - 2","tier - 3"})),COUNTIF('OG Hospitalisation Details'!H1448:H3790,{"tier - 1","tier - 2","tier - 3"}),0))</f>
        <v>tier - 3</v>
      </c>
      <c r="K896" s="7" t="str">
        <f>IF('OG Hospitalisation Details'!I1448="?","Unknown",'OG Hospitalisation Details'!I1448)</f>
        <v>R1012</v>
      </c>
      <c r="L896" s="14">
        <f t="shared" si="41"/>
        <v>48</v>
      </c>
    </row>
    <row r="897" spans="1:12" x14ac:dyDescent="0.25">
      <c r="A897" s="7" t="s">
        <v>1478</v>
      </c>
      <c r="B897" s="7">
        <f t="shared" si="42"/>
        <v>893</v>
      </c>
      <c r="C897" s="7">
        <f>IF('OG Hospitalisation Details'!B1447="?",ROUND(AVERAGE('OG Hospitalisation Details'!$B$2:$B$2344),0),'OG Hospitalisation Details'!B1447)</f>
        <v>1991</v>
      </c>
      <c r="D897" s="7" t="str">
        <f>IF('OG Hospitalisation Details'!C1447="?","Sep",'OG Hospitalisation Details'!C1447)</f>
        <v>Nov</v>
      </c>
      <c r="E897" s="7">
        <v>6</v>
      </c>
      <c r="F897" s="13">
        <f t="shared" si="40"/>
        <v>33548</v>
      </c>
      <c r="G897" s="7">
        <v>3</v>
      </c>
      <c r="H897" s="16">
        <v>12130.8</v>
      </c>
      <c r="I897" s="7" t="str" cm="1">
        <f t="array" ref="I897">INDEX({"tier - 1","tier - 2","tier - 3"},MATCH(MAX(COUNTIF('OG Hospitalisation Details'!G1447:G3789,{"tier - 1","tier - 2","tier - 3"})),COUNTIF('OG Hospitalisation Details'!G1447:G3789,{"tier - 1","tier - 2","tier - 3"}),0))</f>
        <v>tier - 2</v>
      </c>
      <c r="J897" s="7" t="str" cm="1">
        <f t="array" ref="J897">INDEX({"tier - 1","tier - 2","tier - 3"},MATCH(MAX(COUNTIF('OG Hospitalisation Details'!H1447:H3789,{"tier - 1","tier - 2","tier - 3"})),COUNTIF('OG Hospitalisation Details'!H1447:H3789,{"tier - 1","tier - 2","tier - 3"}),0))</f>
        <v>tier - 3</v>
      </c>
      <c r="K897" s="7" t="str">
        <f>IF('OG Hospitalisation Details'!I1447="?","Unknown",'OG Hospitalisation Details'!I1447)</f>
        <v>R1026</v>
      </c>
      <c r="L897" s="14">
        <f t="shared" si="41"/>
        <v>31</v>
      </c>
    </row>
    <row r="898" spans="1:12" x14ac:dyDescent="0.25">
      <c r="A898" s="7" t="s">
        <v>1477</v>
      </c>
      <c r="B898" s="7">
        <f t="shared" si="42"/>
        <v>894</v>
      </c>
      <c r="C898" s="7">
        <f>IF('OG Hospitalisation Details'!B1446="?",ROUND(AVERAGE('OG Hospitalisation Details'!$B$2:$B$2344),0),'OG Hospitalisation Details'!B1446)</f>
        <v>1963</v>
      </c>
      <c r="D898" s="7" t="str">
        <f>IF('OG Hospitalisation Details'!C1446="?","Sep",'OG Hospitalisation Details'!C1446)</f>
        <v>Jun</v>
      </c>
      <c r="E898" s="7">
        <v>4</v>
      </c>
      <c r="F898" s="13">
        <f t="shared" ref="F898:F961" si="43">DATE(C898,MONTH(1&amp;D898),E898)</f>
        <v>23166</v>
      </c>
      <c r="G898" s="7">
        <v>0</v>
      </c>
      <c r="H898" s="16">
        <v>12129.61</v>
      </c>
      <c r="I898" s="7" t="str" cm="1">
        <f t="array" ref="I898">INDEX({"tier - 1","tier - 2","tier - 3"},MATCH(MAX(COUNTIF('OG Hospitalisation Details'!G1446:G3788,{"tier - 1","tier - 2","tier - 3"})),COUNTIF('OG Hospitalisation Details'!G1446:G3788,{"tier - 1","tier - 2","tier - 3"}),0))</f>
        <v>tier - 2</v>
      </c>
      <c r="J898" s="7" t="str" cm="1">
        <f t="array" ref="J898">INDEX({"tier - 1","tier - 2","tier - 3"},MATCH(MAX(COUNTIF('OG Hospitalisation Details'!H1446:H3788,{"tier - 1","tier - 2","tier - 3"})),COUNTIF('OG Hospitalisation Details'!H1446:H3788,{"tier - 1","tier - 2","tier - 3"}),0))</f>
        <v>tier - 3</v>
      </c>
      <c r="K898" s="7" t="str">
        <f>IF('OG Hospitalisation Details'!I1446="?","Unknown",'OG Hospitalisation Details'!I1446)</f>
        <v>R1012</v>
      </c>
      <c r="L898" s="14">
        <f t="shared" ref="L898:L961" si="44">DATEDIF(F898,DATE(2023,6,8),"Y")</f>
        <v>60</v>
      </c>
    </row>
    <row r="899" spans="1:12" x14ac:dyDescent="0.25">
      <c r="A899" s="7" t="s">
        <v>1476</v>
      </c>
      <c r="B899" s="7">
        <f t="shared" si="42"/>
        <v>895</v>
      </c>
      <c r="C899" s="7">
        <f>IF('OG Hospitalisation Details'!B1445="?",ROUND(AVERAGE('OG Hospitalisation Details'!$B$2:$B$2344),0),'OG Hospitalisation Details'!B1445)</f>
        <v>1963</v>
      </c>
      <c r="D899" s="7" t="str">
        <f>IF('OG Hospitalisation Details'!C1445="?","Sep",'OG Hospitalisation Details'!C1445)</f>
        <v>Jul</v>
      </c>
      <c r="E899" s="7">
        <v>20</v>
      </c>
      <c r="F899" s="13">
        <f t="shared" si="43"/>
        <v>23212</v>
      </c>
      <c r="G899" s="7">
        <v>0</v>
      </c>
      <c r="H899" s="16">
        <v>12124.99</v>
      </c>
      <c r="I899" s="7" t="str" cm="1">
        <f t="array" ref="I899">INDEX({"tier - 1","tier - 2","tier - 3"},MATCH(MAX(COUNTIF('OG Hospitalisation Details'!G1445:G3787,{"tier - 1","tier - 2","tier - 3"})),COUNTIF('OG Hospitalisation Details'!G1445:G3787,{"tier - 1","tier - 2","tier - 3"}),0))</f>
        <v>tier - 2</v>
      </c>
      <c r="J899" s="7" t="str" cm="1">
        <f t="array" ref="J899">INDEX({"tier - 1","tier - 2","tier - 3"},MATCH(MAX(COUNTIF('OG Hospitalisation Details'!H1445:H3787,{"tier - 1","tier - 2","tier - 3"})),COUNTIF('OG Hospitalisation Details'!H1445:H3787,{"tier - 1","tier - 2","tier - 3"}),0))</f>
        <v>tier - 3</v>
      </c>
      <c r="K899" s="7" t="str">
        <f>IF('OG Hospitalisation Details'!I1445="?","Unknown",'OG Hospitalisation Details'!I1445)</f>
        <v>R1012</v>
      </c>
      <c r="L899" s="14">
        <f t="shared" si="44"/>
        <v>59</v>
      </c>
    </row>
    <row r="900" spans="1:12" x14ac:dyDescent="0.25">
      <c r="A900" s="7" t="s">
        <v>1475</v>
      </c>
      <c r="B900" s="7">
        <f t="shared" si="42"/>
        <v>896</v>
      </c>
      <c r="C900" s="7">
        <f>IF('OG Hospitalisation Details'!B1444="?",ROUND(AVERAGE('OG Hospitalisation Details'!$B$2:$B$2344),0),'OG Hospitalisation Details'!B1444)</f>
        <v>1968</v>
      </c>
      <c r="D900" s="7" t="str">
        <f>IF('OG Hospitalisation Details'!C1444="?","Sep",'OG Hospitalisation Details'!C1444)</f>
        <v>Oct</v>
      </c>
      <c r="E900" s="7">
        <v>25</v>
      </c>
      <c r="F900" s="13">
        <f t="shared" si="43"/>
        <v>25136</v>
      </c>
      <c r="G900" s="7">
        <v>3</v>
      </c>
      <c r="H900" s="16">
        <v>12105.32</v>
      </c>
      <c r="I900" s="7" t="str" cm="1">
        <f t="array" ref="I900">INDEX({"tier - 1","tier - 2","tier - 3"},MATCH(MAX(COUNTIF('OG Hospitalisation Details'!G1444:G3786,{"tier - 1","tier - 2","tier - 3"})),COUNTIF('OG Hospitalisation Details'!G1444:G3786,{"tier - 1","tier - 2","tier - 3"}),0))</f>
        <v>tier - 2</v>
      </c>
      <c r="J900" s="7" t="str" cm="1">
        <f t="array" ref="J900">INDEX({"tier - 1","tier - 2","tier - 3"},MATCH(MAX(COUNTIF('OG Hospitalisation Details'!H1444:H3786,{"tier - 1","tier - 2","tier - 3"})),COUNTIF('OG Hospitalisation Details'!H1444:H3786,{"tier - 1","tier - 2","tier - 3"}),0))</f>
        <v>tier - 3</v>
      </c>
      <c r="K900" s="7" t="str">
        <f>IF('OG Hospitalisation Details'!I1444="?","Unknown",'OG Hospitalisation Details'!I1444)</f>
        <v>R1011</v>
      </c>
      <c r="L900" s="14">
        <f t="shared" si="44"/>
        <v>54</v>
      </c>
    </row>
    <row r="901" spans="1:12" x14ac:dyDescent="0.25">
      <c r="A901" s="7" t="s">
        <v>1474</v>
      </c>
      <c r="B901" s="7">
        <f t="shared" si="42"/>
        <v>897</v>
      </c>
      <c r="C901" s="7">
        <f>IF('OG Hospitalisation Details'!B1443="?",ROUND(AVERAGE('OG Hospitalisation Details'!$B$2:$B$2344),0),'OG Hospitalisation Details'!B1443)</f>
        <v>1968</v>
      </c>
      <c r="D901" s="7" t="str">
        <f>IF('OG Hospitalisation Details'!C1443="?","Sep",'OG Hospitalisation Details'!C1443)</f>
        <v>Dec</v>
      </c>
      <c r="E901" s="7">
        <v>9</v>
      </c>
      <c r="F901" s="13">
        <f t="shared" si="43"/>
        <v>25181</v>
      </c>
      <c r="G901" s="7">
        <v>2</v>
      </c>
      <c r="H901" s="16">
        <v>12096.65</v>
      </c>
      <c r="I901" s="7" t="str" cm="1">
        <f t="array" ref="I901">INDEX({"tier - 1","tier - 2","tier - 3"},MATCH(MAX(COUNTIF('OG Hospitalisation Details'!G1443:G3785,{"tier - 1","tier - 2","tier - 3"})),COUNTIF('OG Hospitalisation Details'!G1443:G3785,{"tier - 1","tier - 2","tier - 3"}),0))</f>
        <v>tier - 2</v>
      </c>
      <c r="J901" s="7" t="str" cm="1">
        <f t="array" ref="J901">INDEX({"tier - 1","tier - 2","tier - 3"},MATCH(MAX(COUNTIF('OG Hospitalisation Details'!H1443:H3785,{"tier - 1","tier - 2","tier - 3"})),COUNTIF('OG Hospitalisation Details'!H1443:H3785,{"tier - 1","tier - 2","tier - 3"}),0))</f>
        <v>tier - 3</v>
      </c>
      <c r="K901" s="7" t="str">
        <f>IF('OG Hospitalisation Details'!I1443="?","Unknown",'OG Hospitalisation Details'!I1443)</f>
        <v>R1024</v>
      </c>
      <c r="L901" s="14">
        <f t="shared" si="44"/>
        <v>54</v>
      </c>
    </row>
    <row r="902" spans="1:12" x14ac:dyDescent="0.25">
      <c r="A902" s="7" t="s">
        <v>1473</v>
      </c>
      <c r="B902" s="7">
        <f t="shared" si="42"/>
        <v>898</v>
      </c>
      <c r="C902" s="7">
        <f>IF('OG Hospitalisation Details'!B1442="?",ROUND(AVERAGE('OG Hospitalisation Details'!$B$2:$B$2344),0),'OG Hospitalisation Details'!B1442)</f>
        <v>1968</v>
      </c>
      <c r="D902" s="7" t="str">
        <f>IF('OG Hospitalisation Details'!C1442="?","Sep",'OG Hospitalisation Details'!C1442)</f>
        <v>Jun</v>
      </c>
      <c r="E902" s="7">
        <v>21</v>
      </c>
      <c r="F902" s="13">
        <f t="shared" si="43"/>
        <v>25010</v>
      </c>
      <c r="G902" s="7">
        <v>3</v>
      </c>
      <c r="H902" s="16">
        <v>12094.48</v>
      </c>
      <c r="I902" s="7" t="str" cm="1">
        <f t="array" ref="I902">INDEX({"tier - 1","tier - 2","tier - 3"},MATCH(MAX(COUNTIF('OG Hospitalisation Details'!G1442:G3784,{"tier - 1","tier - 2","tier - 3"})),COUNTIF('OG Hospitalisation Details'!G1442:G3784,{"tier - 1","tier - 2","tier - 3"}),0))</f>
        <v>tier - 2</v>
      </c>
      <c r="J902" s="7" t="str" cm="1">
        <f t="array" ref="J902">INDEX({"tier - 1","tier - 2","tier - 3"},MATCH(MAX(COUNTIF('OG Hospitalisation Details'!H1442:H3784,{"tier - 1","tier - 2","tier - 3"})),COUNTIF('OG Hospitalisation Details'!H1442:H3784,{"tier - 1","tier - 2","tier - 3"}),0))</f>
        <v>tier - 3</v>
      </c>
      <c r="K902" s="7" t="str">
        <f>IF('OG Hospitalisation Details'!I1442="?","Unknown",'OG Hospitalisation Details'!I1442)</f>
        <v>R1011</v>
      </c>
      <c r="L902" s="14">
        <f t="shared" si="44"/>
        <v>54</v>
      </c>
    </row>
    <row r="903" spans="1:12" x14ac:dyDescent="0.25">
      <c r="A903" s="7" t="s">
        <v>1472</v>
      </c>
      <c r="B903" s="7">
        <f t="shared" si="42"/>
        <v>899</v>
      </c>
      <c r="C903" s="7">
        <f>IF('OG Hospitalisation Details'!B1441="?",ROUND(AVERAGE('OG Hospitalisation Details'!$B$2:$B$2344),0),'OG Hospitalisation Details'!B1441)</f>
        <v>1984</v>
      </c>
      <c r="D903" s="7" t="str">
        <f>IF('OG Hospitalisation Details'!C1441="?","Sep",'OG Hospitalisation Details'!C1441)</f>
        <v>Sep</v>
      </c>
      <c r="E903" s="7">
        <v>2</v>
      </c>
      <c r="F903" s="13">
        <f t="shared" si="43"/>
        <v>30927</v>
      </c>
      <c r="G903" s="7">
        <v>3</v>
      </c>
      <c r="H903" s="16">
        <v>12091.34</v>
      </c>
      <c r="I903" s="7" t="str" cm="1">
        <f t="array" ref="I903">INDEX({"tier - 1","tier - 2","tier - 3"},MATCH(MAX(COUNTIF('OG Hospitalisation Details'!G1441:G3783,{"tier - 1","tier - 2","tier - 3"})),COUNTIF('OG Hospitalisation Details'!G1441:G3783,{"tier - 1","tier - 2","tier - 3"}),0))</f>
        <v>tier - 2</v>
      </c>
      <c r="J903" s="7" t="str" cm="1">
        <f t="array" ref="J903">INDEX({"tier - 1","tier - 2","tier - 3"},MATCH(MAX(COUNTIF('OG Hospitalisation Details'!H1441:H3783,{"tier - 1","tier - 2","tier - 3"})),COUNTIF('OG Hospitalisation Details'!H1441:H3783,{"tier - 1","tier - 2","tier - 3"}),0))</f>
        <v>tier - 3</v>
      </c>
      <c r="K903" s="7" t="str">
        <f>IF('OG Hospitalisation Details'!I1441="?","Unknown",'OG Hospitalisation Details'!I1441)</f>
        <v>R1022</v>
      </c>
      <c r="L903" s="14">
        <f t="shared" si="44"/>
        <v>38</v>
      </c>
    </row>
    <row r="904" spans="1:12" x14ac:dyDescent="0.25">
      <c r="A904" s="7" t="s">
        <v>1471</v>
      </c>
      <c r="B904" s="7">
        <f t="shared" si="42"/>
        <v>900</v>
      </c>
      <c r="C904" s="7">
        <f>IF('OG Hospitalisation Details'!B1440="?",ROUND(AVERAGE('OG Hospitalisation Details'!$B$2:$B$2344),0),'OG Hospitalisation Details'!B1440)</f>
        <v>1986</v>
      </c>
      <c r="D904" s="7" t="str">
        <f>IF('OG Hospitalisation Details'!C1440="?","Sep",'OG Hospitalisation Details'!C1440)</f>
        <v>Sep</v>
      </c>
      <c r="E904" s="7">
        <v>7</v>
      </c>
      <c r="F904" s="13">
        <f t="shared" si="43"/>
        <v>31662</v>
      </c>
      <c r="G904" s="7">
        <v>3</v>
      </c>
      <c r="H904" s="16">
        <v>12048.13</v>
      </c>
      <c r="I904" s="7" t="str" cm="1">
        <f t="array" ref="I904">INDEX({"tier - 1","tier - 2","tier - 3"},MATCH(MAX(COUNTIF('OG Hospitalisation Details'!G1440:G3782,{"tier - 1","tier - 2","tier - 3"})),COUNTIF('OG Hospitalisation Details'!G1440:G3782,{"tier - 1","tier - 2","tier - 3"}),0))</f>
        <v>tier - 2</v>
      </c>
      <c r="J904" s="7" t="str" cm="1">
        <f t="array" ref="J904">INDEX({"tier - 1","tier - 2","tier - 3"},MATCH(MAX(COUNTIF('OG Hospitalisation Details'!H1440:H3782,{"tier - 1","tier - 2","tier - 3"})),COUNTIF('OG Hospitalisation Details'!H1440:H3782,{"tier - 1","tier - 2","tier - 3"}),0))</f>
        <v>tier - 3</v>
      </c>
      <c r="K904" s="7" t="str">
        <f>IF('OG Hospitalisation Details'!I1440="?","Unknown",'OG Hospitalisation Details'!I1440)</f>
        <v>R1026</v>
      </c>
      <c r="L904" s="14">
        <f t="shared" si="44"/>
        <v>36</v>
      </c>
    </row>
    <row r="905" spans="1:12" x14ac:dyDescent="0.25">
      <c r="A905" s="7" t="s">
        <v>1470</v>
      </c>
      <c r="B905" s="7">
        <f t="shared" si="42"/>
        <v>901</v>
      </c>
      <c r="C905" s="7">
        <f>IF('OG Hospitalisation Details'!B1439="?",ROUND(AVERAGE('OG Hospitalisation Details'!$B$2:$B$2344),0),'OG Hospitalisation Details'!B1439)</f>
        <v>1966</v>
      </c>
      <c r="D905" s="7" t="str">
        <f>IF('OG Hospitalisation Details'!C1439="?","Sep",'OG Hospitalisation Details'!C1439)</f>
        <v>Nov</v>
      </c>
      <c r="E905" s="7">
        <v>24</v>
      </c>
      <c r="F905" s="13">
        <f t="shared" si="43"/>
        <v>24435</v>
      </c>
      <c r="G905" s="7">
        <v>1</v>
      </c>
      <c r="H905" s="16">
        <v>12044.34</v>
      </c>
      <c r="I905" s="7" t="str" cm="1">
        <f t="array" ref="I905">INDEX({"tier - 1","tier - 2","tier - 3"},MATCH(MAX(COUNTIF('OG Hospitalisation Details'!G1439:G3781,{"tier - 1","tier - 2","tier - 3"})),COUNTIF('OG Hospitalisation Details'!G1439:G3781,{"tier - 1","tier - 2","tier - 3"}),0))</f>
        <v>tier - 2</v>
      </c>
      <c r="J905" s="7" t="str" cm="1">
        <f t="array" ref="J905">INDEX({"tier - 1","tier - 2","tier - 3"},MATCH(MAX(COUNTIF('OG Hospitalisation Details'!H1439:H3781,{"tier - 1","tier - 2","tier - 3"})),COUNTIF('OG Hospitalisation Details'!H1439:H3781,{"tier - 1","tier - 2","tier - 3"}),0))</f>
        <v>tier - 3</v>
      </c>
      <c r="K905" s="7" t="str">
        <f>IF('OG Hospitalisation Details'!I1439="?","Unknown",'OG Hospitalisation Details'!I1439)</f>
        <v>R1012</v>
      </c>
      <c r="L905" s="14">
        <f t="shared" si="44"/>
        <v>56</v>
      </c>
    </row>
    <row r="906" spans="1:12" x14ac:dyDescent="0.25">
      <c r="A906" s="7" t="s">
        <v>1469</v>
      </c>
      <c r="B906" s="7">
        <f t="shared" si="42"/>
        <v>902</v>
      </c>
      <c r="C906" s="7">
        <f>IF('OG Hospitalisation Details'!B1438="?",ROUND(AVERAGE('OG Hospitalisation Details'!$B$2:$B$2344),0),'OG Hospitalisation Details'!B1438)</f>
        <v>1979</v>
      </c>
      <c r="D906" s="7" t="str">
        <f>IF('OG Hospitalisation Details'!C1438="?","Sep",'OG Hospitalisation Details'!C1438)</f>
        <v>Oct</v>
      </c>
      <c r="E906" s="7">
        <v>16</v>
      </c>
      <c r="F906" s="13">
        <f t="shared" si="43"/>
        <v>29144</v>
      </c>
      <c r="G906" s="7">
        <v>2</v>
      </c>
      <c r="H906" s="16">
        <v>12035.18</v>
      </c>
      <c r="I906" s="7" t="str" cm="1">
        <f t="array" ref="I906">INDEX({"tier - 1","tier - 2","tier - 3"},MATCH(MAX(COUNTIF('OG Hospitalisation Details'!G1438:G3780,{"tier - 1","tier - 2","tier - 3"})),COUNTIF('OG Hospitalisation Details'!G1438:G3780,{"tier - 1","tier - 2","tier - 3"}),0))</f>
        <v>tier - 2</v>
      </c>
      <c r="J906" s="7" t="str" cm="1">
        <f t="array" ref="J906">INDEX({"tier - 1","tier - 2","tier - 3"},MATCH(MAX(COUNTIF('OG Hospitalisation Details'!H1438:H3780,{"tier - 1","tier - 2","tier - 3"})),COUNTIF('OG Hospitalisation Details'!H1438:H3780,{"tier - 1","tier - 2","tier - 3"}),0))</f>
        <v>tier - 3</v>
      </c>
      <c r="K906" s="7" t="str">
        <f>IF('OG Hospitalisation Details'!I1438="?","Unknown",'OG Hospitalisation Details'!I1438)</f>
        <v>R1021</v>
      </c>
      <c r="L906" s="14">
        <f t="shared" si="44"/>
        <v>43</v>
      </c>
    </row>
    <row r="907" spans="1:12" x14ac:dyDescent="0.25">
      <c r="A907" s="7" t="s">
        <v>1468</v>
      </c>
      <c r="B907" s="7">
        <f t="shared" si="42"/>
        <v>903</v>
      </c>
      <c r="C907" s="7">
        <f>IF('OG Hospitalisation Details'!B1437="?",ROUND(AVERAGE('OG Hospitalisation Details'!$B$2:$B$2344),0),'OG Hospitalisation Details'!B1437)</f>
        <v>1965</v>
      </c>
      <c r="D907" s="7" t="str">
        <f>IF('OG Hospitalisation Details'!C1437="?","Sep",'OG Hospitalisation Details'!C1437)</f>
        <v>Oct</v>
      </c>
      <c r="E907" s="7">
        <v>29</v>
      </c>
      <c r="F907" s="13">
        <f t="shared" si="43"/>
        <v>24044</v>
      </c>
      <c r="G907" s="7">
        <v>1</v>
      </c>
      <c r="H907" s="16">
        <v>12032.33</v>
      </c>
      <c r="I907" s="7" t="str" cm="1">
        <f t="array" ref="I907">INDEX({"tier - 1","tier - 2","tier - 3"},MATCH(MAX(COUNTIF('OG Hospitalisation Details'!G1437:G3779,{"tier - 1","tier - 2","tier - 3"})),COUNTIF('OG Hospitalisation Details'!G1437:G3779,{"tier - 1","tier - 2","tier - 3"}),0))</f>
        <v>tier - 2</v>
      </c>
      <c r="J907" s="7" t="str" cm="1">
        <f t="array" ref="J907">INDEX({"tier - 1","tier - 2","tier - 3"},MATCH(MAX(COUNTIF('OG Hospitalisation Details'!H1437:H3779,{"tier - 1","tier - 2","tier - 3"})),COUNTIF('OG Hospitalisation Details'!H1437:H3779,{"tier - 1","tier - 2","tier - 3"}),0))</f>
        <v>tier - 3</v>
      </c>
      <c r="K907" s="7" t="str">
        <f>IF('OG Hospitalisation Details'!I1437="?","Unknown",'OG Hospitalisation Details'!I1437)</f>
        <v>R1011</v>
      </c>
      <c r="L907" s="14">
        <f t="shared" si="44"/>
        <v>57</v>
      </c>
    </row>
    <row r="908" spans="1:12" x14ac:dyDescent="0.25">
      <c r="A908" s="7" t="s">
        <v>1467</v>
      </c>
      <c r="B908" s="7">
        <f t="shared" si="42"/>
        <v>904</v>
      </c>
      <c r="C908" s="7">
        <f>IF('OG Hospitalisation Details'!B1436="?",ROUND(AVERAGE('OG Hospitalisation Details'!$B$2:$B$2344),0),'OG Hospitalisation Details'!B1436)</f>
        <v>1965</v>
      </c>
      <c r="D908" s="7" t="str">
        <f>IF('OG Hospitalisation Details'!C1436="?","Sep",'OG Hospitalisation Details'!C1436)</f>
        <v>Jun</v>
      </c>
      <c r="E908" s="7">
        <v>9</v>
      </c>
      <c r="F908" s="13">
        <f t="shared" si="43"/>
        <v>23902</v>
      </c>
      <c r="G908" s="7">
        <v>0</v>
      </c>
      <c r="H908" s="16">
        <v>12029.29</v>
      </c>
      <c r="I908" s="7" t="str" cm="1">
        <f t="array" ref="I908">INDEX({"tier - 1","tier - 2","tier - 3"},MATCH(MAX(COUNTIF('OG Hospitalisation Details'!G1436:G3778,{"tier - 1","tier - 2","tier - 3"})),COUNTIF('OG Hospitalisation Details'!G1436:G3778,{"tier - 1","tier - 2","tier - 3"}),0))</f>
        <v>tier - 2</v>
      </c>
      <c r="J908" s="7" t="str" cm="1">
        <f t="array" ref="J908">INDEX({"tier - 1","tier - 2","tier - 3"},MATCH(MAX(COUNTIF('OG Hospitalisation Details'!H1436:H3778,{"tier - 1","tier - 2","tier - 3"})),COUNTIF('OG Hospitalisation Details'!H1436:H3778,{"tier - 1","tier - 2","tier - 3"}),0))</f>
        <v>tier - 3</v>
      </c>
      <c r="K908" s="7" t="str">
        <f>IF('OG Hospitalisation Details'!I1436="?","Unknown",'OG Hospitalisation Details'!I1436)</f>
        <v>R1024</v>
      </c>
      <c r="L908" s="14">
        <f t="shared" si="44"/>
        <v>57</v>
      </c>
    </row>
    <row r="909" spans="1:12" x14ac:dyDescent="0.25">
      <c r="A909" s="7" t="s">
        <v>1466</v>
      </c>
      <c r="B909" s="7">
        <f t="shared" si="42"/>
        <v>905</v>
      </c>
      <c r="C909" s="7">
        <f>IF('OG Hospitalisation Details'!B1435="?",ROUND(AVERAGE('OG Hospitalisation Details'!$B$2:$B$2344),0),'OG Hospitalisation Details'!B1435)</f>
        <v>1982</v>
      </c>
      <c r="D909" s="7" t="str">
        <f>IF('OG Hospitalisation Details'!C1435="?","Sep",'OG Hospitalisation Details'!C1435)</f>
        <v>Oct</v>
      </c>
      <c r="E909" s="7">
        <v>17</v>
      </c>
      <c r="F909" s="13">
        <f t="shared" si="43"/>
        <v>30241</v>
      </c>
      <c r="G909" s="7">
        <v>3</v>
      </c>
      <c r="H909" s="16">
        <v>12001.29</v>
      </c>
      <c r="I909" s="7" t="str" cm="1">
        <f t="array" ref="I909">INDEX({"tier - 1","tier - 2","tier - 3"},MATCH(MAX(COUNTIF('OG Hospitalisation Details'!G1435:G3777,{"tier - 1","tier - 2","tier - 3"})),COUNTIF('OG Hospitalisation Details'!G1435:G3777,{"tier - 1","tier - 2","tier - 3"}),0))</f>
        <v>tier - 2</v>
      </c>
      <c r="J909" s="7" t="str" cm="1">
        <f t="array" ref="J909">INDEX({"tier - 1","tier - 2","tier - 3"},MATCH(MAX(COUNTIF('OG Hospitalisation Details'!H1435:H3777,{"tier - 1","tier - 2","tier - 3"})),COUNTIF('OG Hospitalisation Details'!H1435:H3777,{"tier - 1","tier - 2","tier - 3"}),0))</f>
        <v>tier - 3</v>
      </c>
      <c r="K909" s="7" t="str">
        <f>IF('OG Hospitalisation Details'!I1435="?","Unknown",'OG Hospitalisation Details'!I1435)</f>
        <v>R1021</v>
      </c>
      <c r="L909" s="14">
        <f t="shared" si="44"/>
        <v>40</v>
      </c>
    </row>
    <row r="910" spans="1:12" x14ac:dyDescent="0.25">
      <c r="A910" s="7" t="s">
        <v>1465</v>
      </c>
      <c r="B910" s="7">
        <f t="shared" si="42"/>
        <v>906</v>
      </c>
      <c r="C910" s="7">
        <f>IF('OG Hospitalisation Details'!B1434="?",ROUND(AVERAGE('OG Hospitalisation Details'!$B$2:$B$2344),0),'OG Hospitalisation Details'!B1434)</f>
        <v>1993</v>
      </c>
      <c r="D910" s="7" t="str">
        <f>IF('OG Hospitalisation Details'!C1434="?","Sep",'OG Hospitalisation Details'!C1434)</f>
        <v>Dec</v>
      </c>
      <c r="E910" s="7">
        <v>12</v>
      </c>
      <c r="F910" s="13">
        <f t="shared" si="43"/>
        <v>34315</v>
      </c>
      <c r="G910" s="7">
        <v>0</v>
      </c>
      <c r="H910" s="16">
        <v>11994.89</v>
      </c>
      <c r="I910" s="7" t="str" cm="1">
        <f t="array" ref="I910">INDEX({"tier - 1","tier - 2","tier - 3"},MATCH(MAX(COUNTIF('OG Hospitalisation Details'!G1434:G3776,{"tier - 1","tier - 2","tier - 3"})),COUNTIF('OG Hospitalisation Details'!G1434:G3776,{"tier - 1","tier - 2","tier - 3"}),0))</f>
        <v>tier - 2</v>
      </c>
      <c r="J910" s="7" t="str" cm="1">
        <f t="array" ref="J910">INDEX({"tier - 1","tier - 2","tier - 3"},MATCH(MAX(COUNTIF('OG Hospitalisation Details'!H1434:H3776,{"tier - 1","tier - 2","tier - 3"})),COUNTIF('OG Hospitalisation Details'!H1434:H3776,{"tier - 1","tier - 2","tier - 3"}),0))</f>
        <v>tier - 3</v>
      </c>
      <c r="K910" s="7" t="str">
        <f>IF('OG Hospitalisation Details'!I1434="?","Unknown",'OG Hospitalisation Details'!I1434)</f>
        <v>R1012</v>
      </c>
      <c r="L910" s="14">
        <f t="shared" si="44"/>
        <v>29</v>
      </c>
    </row>
    <row r="911" spans="1:12" x14ac:dyDescent="0.25">
      <c r="A911" s="7" t="s">
        <v>1464</v>
      </c>
      <c r="B911" s="7">
        <f t="shared" si="42"/>
        <v>907</v>
      </c>
      <c r="C911" s="7">
        <f>IF('OG Hospitalisation Details'!B1433="?",ROUND(AVERAGE('OG Hospitalisation Details'!$B$2:$B$2344),0),'OG Hospitalisation Details'!B1433)</f>
        <v>1983</v>
      </c>
      <c r="D911" s="7" t="str">
        <f>IF('OG Hospitalisation Details'!C1433="?","Sep",'OG Hospitalisation Details'!C1433)</f>
        <v>Jul</v>
      </c>
      <c r="E911" s="7">
        <v>4</v>
      </c>
      <c r="F911" s="13">
        <f t="shared" si="43"/>
        <v>30501</v>
      </c>
      <c r="G911" s="7">
        <v>3</v>
      </c>
      <c r="H911" s="16">
        <v>11987.68</v>
      </c>
      <c r="I911" s="7" t="str" cm="1">
        <f t="array" ref="I911">INDEX({"tier - 1","tier - 2","tier - 3"},MATCH(MAX(COUNTIF('OG Hospitalisation Details'!G1433:G3775,{"tier - 1","tier - 2","tier - 3"})),COUNTIF('OG Hospitalisation Details'!G1433:G3775,{"tier - 1","tier - 2","tier - 3"}),0))</f>
        <v>tier - 2</v>
      </c>
      <c r="J911" s="7" t="str" cm="1">
        <f t="array" ref="J911">INDEX({"tier - 1","tier - 2","tier - 3"},MATCH(MAX(COUNTIF('OG Hospitalisation Details'!H1433:H3775,{"tier - 1","tier - 2","tier - 3"})),COUNTIF('OG Hospitalisation Details'!H1433:H3775,{"tier - 1","tier - 2","tier - 3"}),0))</f>
        <v>tier - 3</v>
      </c>
      <c r="K911" s="7" t="str">
        <f>IF('OG Hospitalisation Details'!I1433="?","Unknown",'OG Hospitalisation Details'!I1433)</f>
        <v>R1026</v>
      </c>
      <c r="L911" s="14">
        <f t="shared" si="44"/>
        <v>39</v>
      </c>
    </row>
    <row r="912" spans="1:12" x14ac:dyDescent="0.25">
      <c r="A912" s="7" t="s">
        <v>1463</v>
      </c>
      <c r="B912" s="7">
        <f t="shared" si="42"/>
        <v>908</v>
      </c>
      <c r="C912" s="7">
        <f>IF('OG Hospitalisation Details'!B1432="?",ROUND(AVERAGE('OG Hospitalisation Details'!$B$2:$B$2344),0),'OG Hospitalisation Details'!B1432)</f>
        <v>1967</v>
      </c>
      <c r="D912" s="7" t="str">
        <f>IF('OG Hospitalisation Details'!C1432="?","Sep",'OG Hospitalisation Details'!C1432)</f>
        <v>Dec</v>
      </c>
      <c r="E912" s="7">
        <v>22</v>
      </c>
      <c r="F912" s="13">
        <f t="shared" si="43"/>
        <v>24828</v>
      </c>
      <c r="G912" s="7">
        <v>3</v>
      </c>
      <c r="H912" s="16">
        <v>11987.17</v>
      </c>
      <c r="I912" s="7" t="str" cm="1">
        <f t="array" ref="I912">INDEX({"tier - 1","tier - 2","tier - 3"},MATCH(MAX(COUNTIF('OG Hospitalisation Details'!G1432:G3774,{"tier - 1","tier - 2","tier - 3"})),COUNTIF('OG Hospitalisation Details'!G1432:G3774,{"tier - 1","tier - 2","tier - 3"}),0))</f>
        <v>tier - 2</v>
      </c>
      <c r="J912" s="7" t="str" cm="1">
        <f t="array" ref="J912">INDEX({"tier - 1","tier - 2","tier - 3"},MATCH(MAX(COUNTIF('OG Hospitalisation Details'!H1432:H3774,{"tier - 1","tier - 2","tier - 3"})),COUNTIF('OG Hospitalisation Details'!H1432:H3774,{"tier - 1","tier - 2","tier - 3"}),0))</f>
        <v>tier - 3</v>
      </c>
      <c r="K912" s="7" t="str">
        <f>IF('OG Hospitalisation Details'!I1432="?","Unknown",'OG Hospitalisation Details'!I1432)</f>
        <v>R1013</v>
      </c>
      <c r="L912" s="14">
        <f t="shared" si="44"/>
        <v>55</v>
      </c>
    </row>
    <row r="913" spans="1:12" x14ac:dyDescent="0.25">
      <c r="A913" s="7" t="s">
        <v>1462</v>
      </c>
      <c r="B913" s="7">
        <f t="shared" si="42"/>
        <v>909</v>
      </c>
      <c r="C913" s="7">
        <f>IF('OG Hospitalisation Details'!B1431="?",ROUND(AVERAGE('OG Hospitalisation Details'!$B$2:$B$2344),0),'OG Hospitalisation Details'!B1431)</f>
        <v>1964</v>
      </c>
      <c r="D913" s="7" t="str">
        <f>IF('OG Hospitalisation Details'!C1431="?","Sep",'OG Hospitalisation Details'!C1431)</f>
        <v>Sep</v>
      </c>
      <c r="E913" s="7">
        <v>29</v>
      </c>
      <c r="F913" s="13">
        <f t="shared" si="43"/>
        <v>23649</v>
      </c>
      <c r="G913" s="7">
        <v>1</v>
      </c>
      <c r="H913" s="16">
        <v>11946.63</v>
      </c>
      <c r="I913" s="7" t="str" cm="1">
        <f t="array" ref="I913">INDEX({"tier - 1","tier - 2","tier - 3"},MATCH(MAX(COUNTIF('OG Hospitalisation Details'!G1431:G3773,{"tier - 1","tier - 2","tier - 3"})),COUNTIF('OG Hospitalisation Details'!G1431:G3773,{"tier - 1","tier - 2","tier - 3"}),0))</f>
        <v>tier - 2</v>
      </c>
      <c r="J913" s="7" t="str" cm="1">
        <f t="array" ref="J913">INDEX({"tier - 1","tier - 2","tier - 3"},MATCH(MAX(COUNTIF('OG Hospitalisation Details'!H1431:H3773,{"tier - 1","tier - 2","tier - 3"})),COUNTIF('OG Hospitalisation Details'!H1431:H3773,{"tier - 1","tier - 2","tier - 3"}),0))</f>
        <v>tier - 3</v>
      </c>
      <c r="K913" s="7" t="str">
        <f>IF('OG Hospitalisation Details'!I1431="?","Unknown",'OG Hospitalisation Details'!I1431)</f>
        <v>R1013</v>
      </c>
      <c r="L913" s="14">
        <f t="shared" si="44"/>
        <v>58</v>
      </c>
    </row>
    <row r="914" spans="1:12" x14ac:dyDescent="0.25">
      <c r="A914" s="7" t="s">
        <v>1461</v>
      </c>
      <c r="B914" s="7">
        <f t="shared" si="42"/>
        <v>910</v>
      </c>
      <c r="C914" s="7">
        <f>IF('OG Hospitalisation Details'!B1430="?",ROUND(AVERAGE('OG Hospitalisation Details'!$B$2:$B$2344),0),'OG Hospitalisation Details'!B1430)</f>
        <v>1965</v>
      </c>
      <c r="D914" s="7" t="str">
        <f>IF('OG Hospitalisation Details'!C1430="?","Sep",'OG Hospitalisation Details'!C1430)</f>
        <v>Nov</v>
      </c>
      <c r="E914" s="7">
        <v>1</v>
      </c>
      <c r="F914" s="13">
        <f t="shared" si="43"/>
        <v>24047</v>
      </c>
      <c r="G914" s="7">
        <v>1</v>
      </c>
      <c r="H914" s="16">
        <v>11945.13</v>
      </c>
      <c r="I914" s="7" t="str" cm="1">
        <f t="array" ref="I914">INDEX({"tier - 1","tier - 2","tier - 3"},MATCH(MAX(COUNTIF('OG Hospitalisation Details'!G1430:G3772,{"tier - 1","tier - 2","tier - 3"})),COUNTIF('OG Hospitalisation Details'!G1430:G3772,{"tier - 1","tier - 2","tier - 3"}),0))</f>
        <v>tier - 2</v>
      </c>
      <c r="J914" s="7" t="str" cm="1">
        <f t="array" ref="J914">INDEX({"tier - 1","tier - 2","tier - 3"},MATCH(MAX(COUNTIF('OG Hospitalisation Details'!H1430:H3772,{"tier - 1","tier - 2","tier - 3"})),COUNTIF('OG Hospitalisation Details'!H1430:H3772,{"tier - 1","tier - 2","tier - 3"}),0))</f>
        <v>tier - 3</v>
      </c>
      <c r="K914" s="7" t="str">
        <f>IF('OG Hospitalisation Details'!I1430="?","Unknown",'OG Hospitalisation Details'!I1430)</f>
        <v>R1012</v>
      </c>
      <c r="L914" s="14">
        <f t="shared" si="44"/>
        <v>57</v>
      </c>
    </row>
    <row r="915" spans="1:12" x14ac:dyDescent="0.25">
      <c r="A915" s="7" t="s">
        <v>1460</v>
      </c>
      <c r="B915" s="7">
        <f t="shared" si="42"/>
        <v>911</v>
      </c>
      <c r="C915" s="7">
        <f>IF('OG Hospitalisation Details'!B1429="?",ROUND(AVERAGE('OG Hospitalisation Details'!$B$2:$B$2344),0),'OG Hospitalisation Details'!B1429)</f>
        <v>1964</v>
      </c>
      <c r="D915" s="7" t="str">
        <f>IF('OG Hospitalisation Details'!C1429="?","Sep",'OG Hospitalisation Details'!C1429)</f>
        <v>Dec</v>
      </c>
      <c r="E915" s="7">
        <v>25</v>
      </c>
      <c r="F915" s="13">
        <f t="shared" si="43"/>
        <v>23736</v>
      </c>
      <c r="G915" s="7">
        <v>0</v>
      </c>
      <c r="H915" s="16">
        <v>11944.59</v>
      </c>
      <c r="I915" s="7" t="str" cm="1">
        <f t="array" ref="I915">INDEX({"tier - 1","tier - 2","tier - 3"},MATCH(MAX(COUNTIF('OG Hospitalisation Details'!G1429:G3771,{"tier - 1","tier - 2","tier - 3"})),COUNTIF('OG Hospitalisation Details'!G1429:G3771,{"tier - 1","tier - 2","tier - 3"}),0))</f>
        <v>tier - 2</v>
      </c>
      <c r="J915" s="7" t="str" cm="1">
        <f t="array" ref="J915">INDEX({"tier - 1","tier - 2","tier - 3"},MATCH(MAX(COUNTIF('OG Hospitalisation Details'!H1429:H3771,{"tier - 1","tier - 2","tier - 3"})),COUNTIF('OG Hospitalisation Details'!H1429:H3771,{"tier - 1","tier - 2","tier - 3"}),0))</f>
        <v>tier - 3</v>
      </c>
      <c r="K915" s="7" t="str">
        <f>IF('OG Hospitalisation Details'!I1429="?","Unknown",'OG Hospitalisation Details'!I1429)</f>
        <v>R1016</v>
      </c>
      <c r="L915" s="14">
        <f t="shared" si="44"/>
        <v>58</v>
      </c>
    </row>
    <row r="916" spans="1:12" x14ac:dyDescent="0.25">
      <c r="A916" s="7" t="s">
        <v>1459</v>
      </c>
      <c r="B916" s="7">
        <f t="shared" si="42"/>
        <v>912</v>
      </c>
      <c r="C916" s="7">
        <f>IF('OG Hospitalisation Details'!B1428="?",ROUND(AVERAGE('OG Hospitalisation Details'!$B$2:$B$2344),0),'OG Hospitalisation Details'!B1428)</f>
        <v>1991</v>
      </c>
      <c r="D916" s="7" t="str">
        <f>IF('OG Hospitalisation Details'!C1428="?","Sep",'OG Hospitalisation Details'!C1428)</f>
        <v>Oct</v>
      </c>
      <c r="E916" s="7">
        <v>19</v>
      </c>
      <c r="F916" s="13">
        <f t="shared" si="43"/>
        <v>33530</v>
      </c>
      <c r="G916" s="7">
        <v>3</v>
      </c>
      <c r="H916" s="16">
        <v>11941.83</v>
      </c>
      <c r="I916" s="7" t="str" cm="1">
        <f t="array" ref="I916">INDEX({"tier - 1","tier - 2","tier - 3"},MATCH(MAX(COUNTIF('OG Hospitalisation Details'!G1428:G3770,{"tier - 1","tier - 2","tier - 3"})),COUNTIF('OG Hospitalisation Details'!G1428:G3770,{"tier - 1","tier - 2","tier - 3"}),0))</f>
        <v>tier - 2</v>
      </c>
      <c r="J916" s="7" t="str" cm="1">
        <f t="array" ref="J916">INDEX({"tier - 1","tier - 2","tier - 3"},MATCH(MAX(COUNTIF('OG Hospitalisation Details'!H1428:H3770,{"tier - 1","tier - 2","tier - 3"})),COUNTIF('OG Hospitalisation Details'!H1428:H3770,{"tier - 1","tier - 2","tier - 3"}),0))</f>
        <v>tier - 3</v>
      </c>
      <c r="K916" s="7" t="str">
        <f>IF('OG Hospitalisation Details'!I1428="?","Unknown",'OG Hospitalisation Details'!I1428)</f>
        <v>R1023</v>
      </c>
      <c r="L916" s="14">
        <f t="shared" si="44"/>
        <v>31</v>
      </c>
    </row>
    <row r="917" spans="1:12" x14ac:dyDescent="0.25">
      <c r="A917" s="7" t="s">
        <v>1458</v>
      </c>
      <c r="B917" s="7">
        <f t="shared" si="42"/>
        <v>913</v>
      </c>
      <c r="C917" s="7">
        <f>IF('OG Hospitalisation Details'!B1427="?",ROUND(AVERAGE('OG Hospitalisation Details'!$B$2:$B$2344),0),'OG Hospitalisation Details'!B1427)</f>
        <v>1964</v>
      </c>
      <c r="D917" s="7" t="str">
        <f>IF('OG Hospitalisation Details'!C1427="?","Sep",'OG Hospitalisation Details'!C1427)</f>
        <v>Aug</v>
      </c>
      <c r="E917" s="7">
        <v>2</v>
      </c>
      <c r="F917" s="13">
        <f t="shared" si="43"/>
        <v>23591</v>
      </c>
      <c r="G917" s="7">
        <v>0</v>
      </c>
      <c r="H917" s="16">
        <v>11938.26</v>
      </c>
      <c r="I917" s="7" t="str" cm="1">
        <f t="array" ref="I917">INDEX({"tier - 1","tier - 2","tier - 3"},MATCH(MAX(COUNTIF('OG Hospitalisation Details'!G1427:G3769,{"tier - 1","tier - 2","tier - 3"})),COUNTIF('OG Hospitalisation Details'!G1427:G3769,{"tier - 1","tier - 2","tier - 3"}),0))</f>
        <v>tier - 2</v>
      </c>
      <c r="J917" s="7" t="str" cm="1">
        <f t="array" ref="J917">INDEX({"tier - 1","tier - 2","tier - 3"},MATCH(MAX(COUNTIF('OG Hospitalisation Details'!H1427:H3769,{"tier - 1","tier - 2","tier - 3"})),COUNTIF('OG Hospitalisation Details'!H1427:H3769,{"tier - 1","tier - 2","tier - 3"}),0))</f>
        <v>tier - 3</v>
      </c>
      <c r="K917" s="7" t="str">
        <f>IF('OG Hospitalisation Details'!I1427="?","Unknown",'OG Hospitalisation Details'!I1427)</f>
        <v>R1019</v>
      </c>
      <c r="L917" s="14">
        <f t="shared" si="44"/>
        <v>58</v>
      </c>
    </row>
    <row r="918" spans="1:12" x14ac:dyDescent="0.25">
      <c r="A918" s="7" t="s">
        <v>1457</v>
      </c>
      <c r="B918" s="7">
        <f t="shared" si="42"/>
        <v>914</v>
      </c>
      <c r="C918" s="7">
        <f>IF('OG Hospitalisation Details'!B1426="?",ROUND(AVERAGE('OG Hospitalisation Details'!$B$2:$B$2344),0),'OG Hospitalisation Details'!B1426)</f>
        <v>1964</v>
      </c>
      <c r="D918" s="7" t="str">
        <f>IF('OG Hospitalisation Details'!C1426="?","Sep",'OG Hospitalisation Details'!C1426)</f>
        <v>Dec</v>
      </c>
      <c r="E918" s="7">
        <v>20</v>
      </c>
      <c r="F918" s="13">
        <f t="shared" si="43"/>
        <v>23731</v>
      </c>
      <c r="G918" s="7">
        <v>0</v>
      </c>
      <c r="H918" s="16">
        <v>11931.13</v>
      </c>
      <c r="I918" s="7" t="str" cm="1">
        <f t="array" ref="I918">INDEX({"tier - 1","tier - 2","tier - 3"},MATCH(MAX(COUNTIF('OG Hospitalisation Details'!G1426:G3768,{"tier - 1","tier - 2","tier - 3"})),COUNTIF('OG Hospitalisation Details'!G1426:G3768,{"tier - 1","tier - 2","tier - 3"}),0))</f>
        <v>tier - 2</v>
      </c>
      <c r="J918" s="7" t="str" cm="1">
        <f t="array" ref="J918">INDEX({"tier - 1","tier - 2","tier - 3"},MATCH(MAX(COUNTIF('OG Hospitalisation Details'!H1426:H3768,{"tier - 1","tier - 2","tier - 3"})),COUNTIF('OG Hospitalisation Details'!H1426:H3768,{"tier - 1","tier - 2","tier - 3"}),0))</f>
        <v>tier - 3</v>
      </c>
      <c r="K918" s="7" t="str">
        <f>IF('OG Hospitalisation Details'!I1426="?","Unknown",'OG Hospitalisation Details'!I1426)</f>
        <v>R1019</v>
      </c>
      <c r="L918" s="14">
        <f t="shared" si="44"/>
        <v>58</v>
      </c>
    </row>
    <row r="919" spans="1:12" x14ac:dyDescent="0.25">
      <c r="A919" s="7" t="s">
        <v>1456</v>
      </c>
      <c r="B919" s="7">
        <f t="shared" si="42"/>
        <v>915</v>
      </c>
      <c r="C919" s="7">
        <f>IF('OG Hospitalisation Details'!B1425="?",ROUND(AVERAGE('OG Hospitalisation Details'!$B$2:$B$2344),0),'OG Hospitalisation Details'!B1425)</f>
        <v>1964</v>
      </c>
      <c r="D919" s="7" t="str">
        <f>IF('OG Hospitalisation Details'!C1425="?","Sep",'OG Hospitalisation Details'!C1425)</f>
        <v>Nov</v>
      </c>
      <c r="E919" s="7">
        <v>19</v>
      </c>
      <c r="F919" s="13">
        <f t="shared" si="43"/>
        <v>23700</v>
      </c>
      <c r="G919" s="7">
        <v>0</v>
      </c>
      <c r="H919" s="16">
        <v>11918.2</v>
      </c>
      <c r="I919" s="7" t="str" cm="1">
        <f t="array" ref="I919">INDEX({"tier - 1","tier - 2","tier - 3"},MATCH(MAX(COUNTIF('OG Hospitalisation Details'!G1425:G3767,{"tier - 1","tier - 2","tier - 3"})),COUNTIF('OG Hospitalisation Details'!G1425:G3767,{"tier - 1","tier - 2","tier - 3"}),0))</f>
        <v>tier - 2</v>
      </c>
      <c r="J919" s="7" t="str" cm="1">
        <f t="array" ref="J919">INDEX({"tier - 1","tier - 2","tier - 3"},MATCH(MAX(COUNTIF('OG Hospitalisation Details'!H1425:H3767,{"tier - 1","tier - 2","tier - 3"})),COUNTIF('OG Hospitalisation Details'!H1425:H3767,{"tier - 1","tier - 2","tier - 3"}),0))</f>
        <v>tier - 3</v>
      </c>
      <c r="K919" s="7" t="str">
        <f>IF('OG Hospitalisation Details'!I1425="?","Unknown",'OG Hospitalisation Details'!I1425)</f>
        <v>R1021</v>
      </c>
      <c r="L919" s="14">
        <f t="shared" si="44"/>
        <v>58</v>
      </c>
    </row>
    <row r="920" spans="1:12" x14ac:dyDescent="0.25">
      <c r="A920" s="7" t="s">
        <v>1455</v>
      </c>
      <c r="B920" s="7">
        <f t="shared" si="42"/>
        <v>916</v>
      </c>
      <c r="C920" s="7">
        <f>IF('OG Hospitalisation Details'!B1424="?",ROUND(AVERAGE('OG Hospitalisation Details'!$B$2:$B$2344),0),'OG Hospitalisation Details'!B1424)</f>
        <v>2004</v>
      </c>
      <c r="D920" s="7" t="str">
        <f>IF('OG Hospitalisation Details'!C1424="?","Sep",'OG Hospitalisation Details'!C1424)</f>
        <v>Jun</v>
      </c>
      <c r="E920" s="7">
        <v>2</v>
      </c>
      <c r="F920" s="13">
        <f t="shared" si="43"/>
        <v>38140</v>
      </c>
      <c r="G920" s="7">
        <v>2</v>
      </c>
      <c r="H920" s="16">
        <v>11884.05</v>
      </c>
      <c r="I920" s="7" t="str" cm="1">
        <f t="array" ref="I920">INDEX({"tier - 1","tier - 2","tier - 3"},MATCH(MAX(COUNTIF('OG Hospitalisation Details'!G1424:G3766,{"tier - 1","tier - 2","tier - 3"})),COUNTIF('OG Hospitalisation Details'!G1424:G3766,{"tier - 1","tier - 2","tier - 3"}),0))</f>
        <v>tier - 2</v>
      </c>
      <c r="J920" s="7" t="str" cm="1">
        <f t="array" ref="J920">INDEX({"tier - 1","tier - 2","tier - 3"},MATCH(MAX(COUNTIF('OG Hospitalisation Details'!H1424:H3766,{"tier - 1","tier - 2","tier - 3"})),COUNTIF('OG Hospitalisation Details'!H1424:H3766,{"tier - 1","tier - 2","tier - 3"}),0))</f>
        <v>tier - 3</v>
      </c>
      <c r="K920" s="7" t="str">
        <f>IF('OG Hospitalisation Details'!I1424="?","Unknown",'OG Hospitalisation Details'!I1424)</f>
        <v>R1013</v>
      </c>
      <c r="L920" s="14">
        <f t="shared" si="44"/>
        <v>19</v>
      </c>
    </row>
    <row r="921" spans="1:12" x14ac:dyDescent="0.25">
      <c r="A921" s="7" t="s">
        <v>1454</v>
      </c>
      <c r="B921" s="7">
        <f t="shared" si="42"/>
        <v>917</v>
      </c>
      <c r="C921" s="7">
        <f>IF('OG Hospitalisation Details'!B1423="?",ROUND(AVERAGE('OG Hospitalisation Details'!$B$2:$B$2344),0),'OG Hospitalisation Details'!B1423)</f>
        <v>1967</v>
      </c>
      <c r="D921" s="7" t="str">
        <f>IF('OG Hospitalisation Details'!C1423="?","Sep",'OG Hospitalisation Details'!C1423)</f>
        <v>Oct</v>
      </c>
      <c r="E921" s="7">
        <v>29</v>
      </c>
      <c r="F921" s="13">
        <f t="shared" si="43"/>
        <v>24774</v>
      </c>
      <c r="G921" s="7">
        <v>2</v>
      </c>
      <c r="H921" s="16">
        <v>11881.97</v>
      </c>
      <c r="I921" s="7" t="str" cm="1">
        <f t="array" ref="I921">INDEX({"tier - 1","tier - 2","tier - 3"},MATCH(MAX(COUNTIF('OG Hospitalisation Details'!G1423:G3765,{"tier - 1","tier - 2","tier - 3"})),COUNTIF('OG Hospitalisation Details'!G1423:G3765,{"tier - 1","tier - 2","tier - 3"}),0))</f>
        <v>tier - 2</v>
      </c>
      <c r="J921" s="7" t="str" cm="1">
        <f t="array" ref="J921">INDEX({"tier - 1","tier - 2","tier - 3"},MATCH(MAX(COUNTIF('OG Hospitalisation Details'!H1423:H3765,{"tier - 1","tier - 2","tier - 3"})),COUNTIF('OG Hospitalisation Details'!H1423:H3765,{"tier - 1","tier - 2","tier - 3"}),0))</f>
        <v>tier - 3</v>
      </c>
      <c r="K921" s="7" t="str">
        <f>IF('OG Hospitalisation Details'!I1423="?","Unknown",'OG Hospitalisation Details'!I1423)</f>
        <v>R1013</v>
      </c>
      <c r="L921" s="14">
        <f t="shared" si="44"/>
        <v>55</v>
      </c>
    </row>
    <row r="922" spans="1:12" x14ac:dyDescent="0.25">
      <c r="A922" s="7" t="s">
        <v>1453</v>
      </c>
      <c r="B922" s="7">
        <f t="shared" si="42"/>
        <v>918</v>
      </c>
      <c r="C922" s="7">
        <f>IF('OG Hospitalisation Details'!B1422="?",ROUND(AVERAGE('OG Hospitalisation Details'!$B$2:$B$2344),0),'OG Hospitalisation Details'!B1422)</f>
        <v>1967</v>
      </c>
      <c r="D922" s="7" t="str">
        <f>IF('OG Hospitalisation Details'!C1422="?","Sep",'OG Hospitalisation Details'!C1422)</f>
        <v>Jul</v>
      </c>
      <c r="E922" s="7">
        <v>14</v>
      </c>
      <c r="F922" s="13">
        <f t="shared" si="43"/>
        <v>24667</v>
      </c>
      <c r="G922" s="7">
        <v>2</v>
      </c>
      <c r="H922" s="16">
        <v>11881.36</v>
      </c>
      <c r="I922" s="7" t="str" cm="1">
        <f t="array" ref="I922">INDEX({"tier - 1","tier - 2","tier - 3"},MATCH(MAX(COUNTIF('OG Hospitalisation Details'!G1422:G3764,{"tier - 1","tier - 2","tier - 3"})),COUNTIF('OG Hospitalisation Details'!G1422:G3764,{"tier - 1","tier - 2","tier - 3"}),0))</f>
        <v>tier - 2</v>
      </c>
      <c r="J922" s="7" t="str" cm="1">
        <f t="array" ref="J922">INDEX({"tier - 1","tier - 2","tier - 3"},MATCH(MAX(COUNTIF('OG Hospitalisation Details'!H1422:H3764,{"tier - 1","tier - 2","tier - 3"})),COUNTIF('OG Hospitalisation Details'!H1422:H3764,{"tier - 1","tier - 2","tier - 3"}),0))</f>
        <v>tier - 3</v>
      </c>
      <c r="K922" s="7" t="str">
        <f>IF('OG Hospitalisation Details'!I1422="?","Unknown",'OG Hospitalisation Details'!I1422)</f>
        <v>R1011</v>
      </c>
      <c r="L922" s="14">
        <f t="shared" si="44"/>
        <v>55</v>
      </c>
    </row>
    <row r="923" spans="1:12" x14ac:dyDescent="0.25">
      <c r="A923" s="7" t="s">
        <v>1452</v>
      </c>
      <c r="B923" s="7">
        <f t="shared" si="42"/>
        <v>919</v>
      </c>
      <c r="C923" s="7">
        <f>IF('OG Hospitalisation Details'!B1421="?",ROUND(AVERAGE('OG Hospitalisation Details'!$B$2:$B$2344),0),'OG Hospitalisation Details'!B1421)</f>
        <v>1967</v>
      </c>
      <c r="D923" s="7" t="str">
        <f>IF('OG Hospitalisation Details'!C1421="?","Sep",'OG Hospitalisation Details'!C1421)</f>
        <v>Aug</v>
      </c>
      <c r="E923" s="7">
        <v>24</v>
      </c>
      <c r="F923" s="13">
        <f t="shared" si="43"/>
        <v>24708</v>
      </c>
      <c r="G923" s="7">
        <v>1</v>
      </c>
      <c r="H923" s="16">
        <v>11879.1</v>
      </c>
      <c r="I923" s="7" t="str" cm="1">
        <f t="array" ref="I923">INDEX({"tier - 1","tier - 2","tier - 3"},MATCH(MAX(COUNTIF('OG Hospitalisation Details'!G1421:G3763,{"tier - 1","tier - 2","tier - 3"})),COUNTIF('OG Hospitalisation Details'!G1421:G3763,{"tier - 1","tier - 2","tier - 3"}),0))</f>
        <v>tier - 2</v>
      </c>
      <c r="J923" s="7" t="str" cm="1">
        <f t="array" ref="J923">INDEX({"tier - 1","tier - 2","tier - 3"},MATCH(MAX(COUNTIF('OG Hospitalisation Details'!H1421:H3763,{"tier - 1","tier - 2","tier - 3"})),COUNTIF('OG Hospitalisation Details'!H1421:H3763,{"tier - 1","tier - 2","tier - 3"}),0))</f>
        <v>tier - 3</v>
      </c>
      <c r="K923" s="7" t="str">
        <f>IF('OG Hospitalisation Details'!I1421="?","Unknown",'OG Hospitalisation Details'!I1421)</f>
        <v>R1024</v>
      </c>
      <c r="L923" s="14">
        <f t="shared" si="44"/>
        <v>55</v>
      </c>
    </row>
    <row r="924" spans="1:12" x14ac:dyDescent="0.25">
      <c r="A924" s="7" t="s">
        <v>1451</v>
      </c>
      <c r="B924" s="7">
        <f t="shared" si="42"/>
        <v>920</v>
      </c>
      <c r="C924" s="7">
        <f>IF('OG Hospitalisation Details'!B1420="?",ROUND(AVERAGE('OG Hospitalisation Details'!$B$2:$B$2344),0),'OG Hospitalisation Details'!B1420)</f>
        <v>1974</v>
      </c>
      <c r="D924" s="7" t="str">
        <f>IF('OG Hospitalisation Details'!C1420="?","Sep",'OG Hospitalisation Details'!C1420)</f>
        <v>Jul</v>
      </c>
      <c r="E924" s="7">
        <v>7</v>
      </c>
      <c r="F924" s="13">
        <f t="shared" si="43"/>
        <v>27217</v>
      </c>
      <c r="G924" s="7">
        <v>0</v>
      </c>
      <c r="H924" s="16">
        <v>11858.56</v>
      </c>
      <c r="I924" s="7" t="str" cm="1">
        <f t="array" ref="I924">INDEX({"tier - 1","tier - 2","tier - 3"},MATCH(MAX(COUNTIF('OG Hospitalisation Details'!G1420:G3762,{"tier - 1","tier - 2","tier - 3"})),COUNTIF('OG Hospitalisation Details'!G1420:G3762,{"tier - 1","tier - 2","tier - 3"}),0))</f>
        <v>tier - 2</v>
      </c>
      <c r="J924" s="7" t="str" cm="1">
        <f t="array" ref="J924">INDEX({"tier - 1","tier - 2","tier - 3"},MATCH(MAX(COUNTIF('OG Hospitalisation Details'!H1420:H3762,{"tier - 1","tier - 2","tier - 3"})),COUNTIF('OG Hospitalisation Details'!H1420:H3762,{"tier - 1","tier - 2","tier - 3"}),0))</f>
        <v>tier - 3</v>
      </c>
      <c r="K924" s="7" t="str">
        <f>IF('OG Hospitalisation Details'!I1420="?","Unknown",'OG Hospitalisation Details'!I1420)</f>
        <v>R1011</v>
      </c>
      <c r="L924" s="14">
        <f t="shared" si="44"/>
        <v>48</v>
      </c>
    </row>
    <row r="925" spans="1:12" x14ac:dyDescent="0.25">
      <c r="A925" s="7" t="s">
        <v>1450</v>
      </c>
      <c r="B925" s="7">
        <f t="shared" si="42"/>
        <v>921</v>
      </c>
      <c r="C925" s="7">
        <f>IF('OG Hospitalisation Details'!B1419="?",ROUND(AVERAGE('OG Hospitalisation Details'!$B$2:$B$2344),0),'OG Hospitalisation Details'!B1419)</f>
        <v>1964</v>
      </c>
      <c r="D925" s="7" t="str">
        <f>IF('OG Hospitalisation Details'!C1419="?","Sep",'OG Hospitalisation Details'!C1419)</f>
        <v>Sep</v>
      </c>
      <c r="E925" s="7">
        <v>29</v>
      </c>
      <c r="F925" s="13">
        <f t="shared" si="43"/>
        <v>23649</v>
      </c>
      <c r="G925" s="7">
        <v>0</v>
      </c>
      <c r="H925" s="16">
        <v>11856.41</v>
      </c>
      <c r="I925" s="7" t="str" cm="1">
        <f t="array" ref="I925">INDEX({"tier - 1","tier - 2","tier - 3"},MATCH(MAX(COUNTIF('OG Hospitalisation Details'!G1419:G3761,{"tier - 1","tier - 2","tier - 3"})),COUNTIF('OG Hospitalisation Details'!G1419:G3761,{"tier - 1","tier - 2","tier - 3"}),0))</f>
        <v>tier - 2</v>
      </c>
      <c r="J925" s="7" t="str" cm="1">
        <f t="array" ref="J925">INDEX({"tier - 1","tier - 2","tier - 3"},MATCH(MAX(COUNTIF('OG Hospitalisation Details'!H1419:H3761,{"tier - 1","tier - 2","tier - 3"})),COUNTIF('OG Hospitalisation Details'!H1419:H3761,{"tier - 1","tier - 2","tier - 3"}),0))</f>
        <v>tier - 3</v>
      </c>
      <c r="K925" s="7" t="str">
        <f>IF('OG Hospitalisation Details'!I1419="?","Unknown",'OG Hospitalisation Details'!I1419)</f>
        <v>R1013</v>
      </c>
      <c r="L925" s="14">
        <f t="shared" si="44"/>
        <v>58</v>
      </c>
    </row>
    <row r="926" spans="1:12" x14ac:dyDescent="0.25">
      <c r="A926" s="7" t="s">
        <v>1449</v>
      </c>
      <c r="B926" s="7">
        <f t="shared" ref="B926:B989" si="45">VALUE(SUBSTITUTE(A926,"Id",""))</f>
        <v>922</v>
      </c>
      <c r="C926" s="7">
        <f>IF('OG Hospitalisation Details'!B1418="?",ROUND(AVERAGE('OG Hospitalisation Details'!$B$2:$B$2344),0),'OG Hospitalisation Details'!B1418)</f>
        <v>1964</v>
      </c>
      <c r="D926" s="7" t="str">
        <f>IF('OG Hospitalisation Details'!C1418="?","Sep",'OG Hospitalisation Details'!C1418)</f>
        <v>Jun</v>
      </c>
      <c r="E926" s="7">
        <v>27</v>
      </c>
      <c r="F926" s="13">
        <f t="shared" si="43"/>
        <v>23555</v>
      </c>
      <c r="G926" s="7">
        <v>0</v>
      </c>
      <c r="H926" s="16">
        <v>11848.14</v>
      </c>
      <c r="I926" s="7" t="str" cm="1">
        <f t="array" ref="I926">INDEX({"tier - 1","tier - 2","tier - 3"},MATCH(MAX(COUNTIF('OG Hospitalisation Details'!G1418:G3760,{"tier - 1","tier - 2","tier - 3"})),COUNTIF('OG Hospitalisation Details'!G1418:G3760,{"tier - 1","tier - 2","tier - 3"}),0))</f>
        <v>tier - 2</v>
      </c>
      <c r="J926" s="7" t="str" cm="1">
        <f t="array" ref="J926">INDEX({"tier - 1","tier - 2","tier - 3"},MATCH(MAX(COUNTIF('OG Hospitalisation Details'!H1418:H3760,{"tier - 1","tier - 2","tier - 3"})),COUNTIF('OG Hospitalisation Details'!H1418:H3760,{"tier - 1","tier - 2","tier - 3"}),0))</f>
        <v>tier - 3</v>
      </c>
      <c r="K926" s="7" t="str">
        <f>IF('OG Hospitalisation Details'!I1418="?","Unknown",'OG Hospitalisation Details'!I1418)</f>
        <v>R1011</v>
      </c>
      <c r="L926" s="14">
        <f t="shared" si="44"/>
        <v>58</v>
      </c>
    </row>
    <row r="927" spans="1:12" x14ac:dyDescent="0.25">
      <c r="A927" s="7" t="s">
        <v>1448</v>
      </c>
      <c r="B927" s="7">
        <f t="shared" si="45"/>
        <v>923</v>
      </c>
      <c r="C927" s="7">
        <f>IF('OG Hospitalisation Details'!B1417="?",ROUND(AVERAGE('OG Hospitalisation Details'!$B$2:$B$2344),0),'OG Hospitalisation Details'!B1417)</f>
        <v>1965</v>
      </c>
      <c r="D927" s="7" t="str">
        <f>IF('OG Hospitalisation Details'!C1417="?","Sep",'OG Hospitalisation Details'!C1417)</f>
        <v>Nov</v>
      </c>
      <c r="E927" s="7">
        <v>10</v>
      </c>
      <c r="F927" s="13">
        <f t="shared" si="43"/>
        <v>24056</v>
      </c>
      <c r="G927" s="7">
        <v>0</v>
      </c>
      <c r="H927" s="16">
        <v>11842.62</v>
      </c>
      <c r="I927" s="7" t="str" cm="1">
        <f t="array" ref="I927">INDEX({"tier - 1","tier - 2","tier - 3"},MATCH(MAX(COUNTIF('OG Hospitalisation Details'!G1417:G3759,{"tier - 1","tier - 2","tier - 3"})),COUNTIF('OG Hospitalisation Details'!G1417:G3759,{"tier - 1","tier - 2","tier - 3"}),0))</f>
        <v>tier - 2</v>
      </c>
      <c r="J927" s="7" t="str" cm="1">
        <f t="array" ref="J927">INDEX({"tier - 1","tier - 2","tier - 3"},MATCH(MAX(COUNTIF('OG Hospitalisation Details'!H1417:H3759,{"tier - 1","tier - 2","tier - 3"})),COUNTIF('OG Hospitalisation Details'!H1417:H3759,{"tier - 1","tier - 2","tier - 3"}),0))</f>
        <v>tier - 3</v>
      </c>
      <c r="K927" s="7" t="str">
        <f>IF('OG Hospitalisation Details'!I1417="?","Unknown",'OG Hospitalisation Details'!I1417)</f>
        <v>R1012</v>
      </c>
      <c r="L927" s="14">
        <f t="shared" si="44"/>
        <v>57</v>
      </c>
    </row>
    <row r="928" spans="1:12" x14ac:dyDescent="0.25">
      <c r="A928" s="7" t="s">
        <v>1447</v>
      </c>
      <c r="B928" s="7">
        <f t="shared" si="45"/>
        <v>924</v>
      </c>
      <c r="C928" s="7">
        <f>IF('OG Hospitalisation Details'!B1416="?",ROUND(AVERAGE('OG Hospitalisation Details'!$B$2:$B$2344),0),'OG Hospitalisation Details'!B1416)</f>
        <v>1964</v>
      </c>
      <c r="D928" s="7" t="str">
        <f>IF('OG Hospitalisation Details'!C1416="?","Sep",'OG Hospitalisation Details'!C1416)</f>
        <v>Jul</v>
      </c>
      <c r="E928" s="7">
        <v>11</v>
      </c>
      <c r="F928" s="13">
        <f t="shared" si="43"/>
        <v>23569</v>
      </c>
      <c r="G928" s="7">
        <v>0</v>
      </c>
      <c r="H928" s="16">
        <v>11842.44</v>
      </c>
      <c r="I928" s="7" t="str" cm="1">
        <f t="array" ref="I928">INDEX({"tier - 1","tier - 2","tier - 3"},MATCH(MAX(COUNTIF('OG Hospitalisation Details'!G1416:G3758,{"tier - 1","tier - 2","tier - 3"})),COUNTIF('OG Hospitalisation Details'!G1416:G3758,{"tier - 1","tier - 2","tier - 3"}),0))</f>
        <v>tier - 2</v>
      </c>
      <c r="J928" s="7" t="str" cm="1">
        <f t="array" ref="J928">INDEX({"tier - 1","tier - 2","tier - 3"},MATCH(MAX(COUNTIF('OG Hospitalisation Details'!H1416:H3758,{"tier - 1","tier - 2","tier - 3"})),COUNTIF('OG Hospitalisation Details'!H1416:H3758,{"tier - 1","tier - 2","tier - 3"}),0))</f>
        <v>tier - 3</v>
      </c>
      <c r="K928" s="7" t="str">
        <f>IF('OG Hospitalisation Details'!I1416="?","Unknown",'OG Hospitalisation Details'!I1416)</f>
        <v>R1011</v>
      </c>
      <c r="L928" s="14">
        <f t="shared" si="44"/>
        <v>58</v>
      </c>
    </row>
    <row r="929" spans="1:12" x14ac:dyDescent="0.25">
      <c r="A929" s="7" t="s">
        <v>1446</v>
      </c>
      <c r="B929" s="7">
        <f t="shared" si="45"/>
        <v>925</v>
      </c>
      <c r="C929" s="7">
        <f>IF('OG Hospitalisation Details'!B1415="?",ROUND(AVERAGE('OG Hospitalisation Details'!$B$2:$B$2344),0),'OG Hospitalisation Details'!B1415)</f>
        <v>1965</v>
      </c>
      <c r="D929" s="7" t="str">
        <f>IF('OG Hospitalisation Details'!C1415="?","Sep",'OG Hospitalisation Details'!C1415)</f>
        <v>Sep</v>
      </c>
      <c r="E929" s="7">
        <v>25</v>
      </c>
      <c r="F929" s="13">
        <f t="shared" si="43"/>
        <v>24010</v>
      </c>
      <c r="G929" s="7">
        <v>0</v>
      </c>
      <c r="H929" s="16">
        <v>11840.78</v>
      </c>
      <c r="I929" s="7" t="str" cm="1">
        <f t="array" ref="I929">INDEX({"tier - 1","tier - 2","tier - 3"},MATCH(MAX(COUNTIF('OG Hospitalisation Details'!G1415:G3757,{"tier - 1","tier - 2","tier - 3"})),COUNTIF('OG Hospitalisation Details'!G1415:G3757,{"tier - 1","tier - 2","tier - 3"}),0))</f>
        <v>tier - 2</v>
      </c>
      <c r="J929" s="7" t="str" cm="1">
        <f t="array" ref="J929">INDEX({"tier - 1","tier - 2","tier - 3"},MATCH(MAX(COUNTIF('OG Hospitalisation Details'!H1415:H3757,{"tier - 1","tier - 2","tier - 3"})),COUNTIF('OG Hospitalisation Details'!H1415:H3757,{"tier - 1","tier - 2","tier - 3"}),0))</f>
        <v>tier - 3</v>
      </c>
      <c r="K929" s="7" t="str">
        <f>IF('OG Hospitalisation Details'!I1415="?","Unknown",'OG Hospitalisation Details'!I1415)</f>
        <v>R1012</v>
      </c>
      <c r="L929" s="14">
        <f t="shared" si="44"/>
        <v>57</v>
      </c>
    </row>
    <row r="930" spans="1:12" x14ac:dyDescent="0.25">
      <c r="A930" s="7" t="s">
        <v>1445</v>
      </c>
      <c r="B930" s="7">
        <f t="shared" si="45"/>
        <v>926</v>
      </c>
      <c r="C930" s="7">
        <f>IF('OG Hospitalisation Details'!B1414="?",ROUND(AVERAGE('OG Hospitalisation Details'!$B$2:$B$2344),0),'OG Hospitalisation Details'!B1414)</f>
        <v>1964</v>
      </c>
      <c r="D930" s="7" t="str">
        <f>IF('OG Hospitalisation Details'!C1414="?","Sep",'OG Hospitalisation Details'!C1414)</f>
        <v>Sep</v>
      </c>
      <c r="E930" s="7">
        <v>11</v>
      </c>
      <c r="F930" s="13">
        <f t="shared" si="43"/>
        <v>23631</v>
      </c>
      <c r="G930" s="7">
        <v>0</v>
      </c>
      <c r="H930" s="16">
        <v>11837.16</v>
      </c>
      <c r="I930" s="7" t="str" cm="1">
        <f t="array" ref="I930">INDEX({"tier - 1","tier - 2","tier - 3"},MATCH(MAX(COUNTIF('OG Hospitalisation Details'!G1414:G3756,{"tier - 1","tier - 2","tier - 3"})),COUNTIF('OG Hospitalisation Details'!G1414:G3756,{"tier - 1","tier - 2","tier - 3"}),0))</f>
        <v>tier - 2</v>
      </c>
      <c r="J930" s="7" t="str" cm="1">
        <f t="array" ref="J930">INDEX({"tier - 1","tier - 2","tier - 3"},MATCH(MAX(COUNTIF('OG Hospitalisation Details'!H1414:H3756,{"tier - 1","tier - 2","tier - 3"})),COUNTIF('OG Hospitalisation Details'!H1414:H3756,{"tier - 1","tier - 2","tier - 3"}),0))</f>
        <v>tier - 3</v>
      </c>
      <c r="K930" s="7" t="str">
        <f>IF('OG Hospitalisation Details'!I1414="?","Unknown",'OG Hospitalisation Details'!I1414)</f>
        <v>R1011</v>
      </c>
      <c r="L930" s="14">
        <f t="shared" si="44"/>
        <v>58</v>
      </c>
    </row>
    <row r="931" spans="1:12" x14ac:dyDescent="0.25">
      <c r="A931" s="7" t="s">
        <v>1444</v>
      </c>
      <c r="B931" s="7">
        <f t="shared" si="45"/>
        <v>927</v>
      </c>
      <c r="C931" s="7">
        <f>IF('OG Hospitalisation Details'!B1413="?",ROUND(AVERAGE('OG Hospitalisation Details'!$B$2:$B$2344),0),'OG Hospitalisation Details'!B1413)</f>
        <v>1964</v>
      </c>
      <c r="D931" s="7" t="str">
        <f>IF('OG Hospitalisation Details'!C1413="?","Sep",'OG Hospitalisation Details'!C1413)</f>
        <v>Jun</v>
      </c>
      <c r="E931" s="7">
        <v>27</v>
      </c>
      <c r="F931" s="13">
        <f t="shared" si="43"/>
        <v>23555</v>
      </c>
      <c r="G931" s="7">
        <v>0</v>
      </c>
      <c r="H931" s="16">
        <v>11833.78</v>
      </c>
      <c r="I931" s="7" t="str" cm="1">
        <f t="array" ref="I931">INDEX({"tier - 1","tier - 2","tier - 3"},MATCH(MAX(COUNTIF('OG Hospitalisation Details'!G1413:G3755,{"tier - 1","tier - 2","tier - 3"})),COUNTIF('OG Hospitalisation Details'!G1413:G3755,{"tier - 1","tier - 2","tier - 3"}),0))</f>
        <v>tier - 2</v>
      </c>
      <c r="J931" s="7" t="str" cm="1">
        <f t="array" ref="J931">INDEX({"tier - 1","tier - 2","tier - 3"},MATCH(MAX(COUNTIF('OG Hospitalisation Details'!H1413:H3755,{"tier - 1","tier - 2","tier - 3"})),COUNTIF('OG Hospitalisation Details'!H1413:H3755,{"tier - 1","tier - 2","tier - 3"}),0))</f>
        <v>tier - 3</v>
      </c>
      <c r="K931" s="7" t="str">
        <f>IF('OG Hospitalisation Details'!I1413="?","Unknown",'OG Hospitalisation Details'!I1413)</f>
        <v>R1013</v>
      </c>
      <c r="L931" s="14">
        <f t="shared" si="44"/>
        <v>58</v>
      </c>
    </row>
    <row r="932" spans="1:12" x14ac:dyDescent="0.25">
      <c r="A932" s="7" t="s">
        <v>1443</v>
      </c>
      <c r="B932" s="7">
        <f t="shared" si="45"/>
        <v>928</v>
      </c>
      <c r="C932" s="7">
        <f>IF('OG Hospitalisation Details'!B1412="?",ROUND(AVERAGE('OG Hospitalisation Details'!$B$2:$B$2344),0),'OG Hospitalisation Details'!B1412)</f>
        <v>1965</v>
      </c>
      <c r="D932" s="7" t="str">
        <f>IF('OG Hospitalisation Details'!C1412="?","Sep",'OG Hospitalisation Details'!C1412)</f>
        <v>Oct</v>
      </c>
      <c r="E932" s="7">
        <v>3</v>
      </c>
      <c r="F932" s="13">
        <f t="shared" si="43"/>
        <v>24018</v>
      </c>
      <c r="G932" s="7">
        <v>0</v>
      </c>
      <c r="H932" s="16">
        <v>11830.61</v>
      </c>
      <c r="I932" s="7" t="str" cm="1">
        <f t="array" ref="I932">INDEX({"tier - 1","tier - 2","tier - 3"},MATCH(MAX(COUNTIF('OG Hospitalisation Details'!G1412:G3754,{"tier - 1","tier - 2","tier - 3"})),COUNTIF('OG Hospitalisation Details'!G1412:G3754,{"tier - 1","tier - 2","tier - 3"}),0))</f>
        <v>tier - 2</v>
      </c>
      <c r="J932" s="7" t="str" cm="1">
        <f t="array" ref="J932">INDEX({"tier - 1","tier - 2","tier - 3"},MATCH(MAX(COUNTIF('OG Hospitalisation Details'!H1412:H3754,{"tier - 1","tier - 2","tier - 3"})),COUNTIF('OG Hospitalisation Details'!H1412:H3754,{"tier - 1","tier - 2","tier - 3"}),0))</f>
        <v>tier - 3</v>
      </c>
      <c r="K932" s="7" t="str">
        <f>IF('OG Hospitalisation Details'!I1412="?","Unknown",'OG Hospitalisation Details'!I1412)</f>
        <v>R1012</v>
      </c>
      <c r="L932" s="14">
        <f t="shared" si="44"/>
        <v>57</v>
      </c>
    </row>
    <row r="933" spans="1:12" x14ac:dyDescent="0.25">
      <c r="A933" s="7" t="s">
        <v>1442</v>
      </c>
      <c r="B933" s="7">
        <f t="shared" si="45"/>
        <v>929</v>
      </c>
      <c r="C933" s="7">
        <f>IF('OG Hospitalisation Details'!B1411="?",ROUND(AVERAGE('OG Hospitalisation Details'!$B$2:$B$2344),0),'OG Hospitalisation Details'!B1411)</f>
        <v>1982</v>
      </c>
      <c r="D933" s="7" t="str">
        <f>IF('OG Hospitalisation Details'!C1411="?","Sep",'OG Hospitalisation Details'!C1411)</f>
        <v>Nov</v>
      </c>
      <c r="E933" s="7">
        <v>20</v>
      </c>
      <c r="F933" s="13">
        <f t="shared" si="43"/>
        <v>30275</v>
      </c>
      <c r="G933" s="7">
        <v>3</v>
      </c>
      <c r="H933" s="16">
        <v>11773.06</v>
      </c>
      <c r="I933" s="7" t="str" cm="1">
        <f t="array" ref="I933">INDEX({"tier - 1","tier - 2","tier - 3"},MATCH(MAX(COUNTIF('OG Hospitalisation Details'!G1411:G3753,{"tier - 1","tier - 2","tier - 3"})),COUNTIF('OG Hospitalisation Details'!G1411:G3753,{"tier - 1","tier - 2","tier - 3"}),0))</f>
        <v>tier - 2</v>
      </c>
      <c r="J933" s="7" t="str" cm="1">
        <f t="array" ref="J933">INDEX({"tier - 1","tier - 2","tier - 3"},MATCH(MAX(COUNTIF('OG Hospitalisation Details'!H1411:H3753,{"tier - 1","tier - 2","tier - 3"})),COUNTIF('OG Hospitalisation Details'!H1411:H3753,{"tier - 1","tier - 2","tier - 3"}),0))</f>
        <v>tier - 3</v>
      </c>
      <c r="K933" s="7" t="str">
        <f>IF('OG Hospitalisation Details'!I1411="?","Unknown",'OG Hospitalisation Details'!I1411)</f>
        <v>R1026</v>
      </c>
      <c r="L933" s="14">
        <f t="shared" si="44"/>
        <v>40</v>
      </c>
    </row>
    <row r="934" spans="1:12" x14ac:dyDescent="0.25">
      <c r="A934" s="7" t="s">
        <v>1441</v>
      </c>
      <c r="B934" s="7">
        <f t="shared" si="45"/>
        <v>930</v>
      </c>
      <c r="C934" s="7">
        <f>IF('OG Hospitalisation Details'!B1410="?",ROUND(AVERAGE('OG Hospitalisation Details'!$B$2:$B$2344),0),'OG Hospitalisation Details'!B1410)</f>
        <v>1966</v>
      </c>
      <c r="D934" s="7" t="str">
        <f>IF('OG Hospitalisation Details'!C1410="?","Sep",'OG Hospitalisation Details'!C1410)</f>
        <v>Jul</v>
      </c>
      <c r="E934" s="7">
        <v>25</v>
      </c>
      <c r="F934" s="13">
        <f t="shared" si="43"/>
        <v>24313</v>
      </c>
      <c r="G934" s="7">
        <v>1</v>
      </c>
      <c r="H934" s="16">
        <v>11763</v>
      </c>
      <c r="I934" s="7" t="str" cm="1">
        <f t="array" ref="I934">INDEX({"tier - 1","tier - 2","tier - 3"},MATCH(MAX(COUNTIF('OG Hospitalisation Details'!G1410:G3752,{"tier - 1","tier - 2","tier - 3"})),COUNTIF('OG Hospitalisation Details'!G1410:G3752,{"tier - 1","tier - 2","tier - 3"}),0))</f>
        <v>tier - 2</v>
      </c>
      <c r="J934" s="7" t="str" cm="1">
        <f t="array" ref="J934">INDEX({"tier - 1","tier - 2","tier - 3"},MATCH(MAX(COUNTIF('OG Hospitalisation Details'!H1410:H3752,{"tier - 1","tier - 2","tier - 3"})),COUNTIF('OG Hospitalisation Details'!H1410:H3752,{"tier - 1","tier - 2","tier - 3"}),0))</f>
        <v>tier - 3</v>
      </c>
      <c r="K934" s="7" t="str">
        <f>IF('OG Hospitalisation Details'!I1410="?","Unknown",'OG Hospitalisation Details'!I1410)</f>
        <v>R1016</v>
      </c>
      <c r="L934" s="14">
        <f t="shared" si="44"/>
        <v>56</v>
      </c>
    </row>
    <row r="935" spans="1:12" x14ac:dyDescent="0.25">
      <c r="A935" s="7" t="s">
        <v>1440</v>
      </c>
      <c r="B935" s="7">
        <f t="shared" si="45"/>
        <v>931</v>
      </c>
      <c r="C935" s="7">
        <f>IF('OG Hospitalisation Details'!B1409="?",ROUND(AVERAGE('OG Hospitalisation Details'!$B$2:$B$2344),0),'OG Hospitalisation Details'!B1409)</f>
        <v>1979</v>
      </c>
      <c r="D935" s="7" t="str">
        <f>IF('OG Hospitalisation Details'!C1409="?","Sep",'OG Hospitalisation Details'!C1409)</f>
        <v>Nov</v>
      </c>
      <c r="E935" s="7">
        <v>6</v>
      </c>
      <c r="F935" s="13">
        <f t="shared" si="43"/>
        <v>29165</v>
      </c>
      <c r="G935" s="7">
        <v>2</v>
      </c>
      <c r="H935" s="16">
        <v>11752.68</v>
      </c>
      <c r="I935" s="7" t="str" cm="1">
        <f t="array" ref="I935">INDEX({"tier - 1","tier - 2","tier - 3"},MATCH(MAX(COUNTIF('OG Hospitalisation Details'!G1409:G3751,{"tier - 1","tier - 2","tier - 3"})),COUNTIF('OG Hospitalisation Details'!G1409:G3751,{"tier - 1","tier - 2","tier - 3"}),0))</f>
        <v>tier - 2</v>
      </c>
      <c r="J935" s="7" t="str" cm="1">
        <f t="array" ref="J935">INDEX({"tier - 1","tier - 2","tier - 3"},MATCH(MAX(COUNTIF('OG Hospitalisation Details'!H1409:H3751,{"tier - 1","tier - 2","tier - 3"})),COUNTIF('OG Hospitalisation Details'!H1409:H3751,{"tier - 1","tier - 2","tier - 3"}),0))</f>
        <v>tier - 3</v>
      </c>
      <c r="K935" s="7" t="str">
        <f>IF('OG Hospitalisation Details'!I1409="?","Unknown",'OG Hospitalisation Details'!I1409)</f>
        <v>R1026</v>
      </c>
      <c r="L935" s="14">
        <f t="shared" si="44"/>
        <v>43</v>
      </c>
    </row>
    <row r="936" spans="1:12" x14ac:dyDescent="0.25">
      <c r="A936" s="7" t="s">
        <v>1439</v>
      </c>
      <c r="B936" s="7">
        <f t="shared" si="45"/>
        <v>932</v>
      </c>
      <c r="C936" s="7">
        <f>IF('OG Hospitalisation Details'!B1408="?",ROUND(AVERAGE('OG Hospitalisation Details'!$B$2:$B$2344),0),'OG Hospitalisation Details'!B1408)</f>
        <v>1964</v>
      </c>
      <c r="D936" s="7" t="str">
        <f>IF('OG Hospitalisation Details'!C1408="?","Sep",'OG Hospitalisation Details'!C1408)</f>
        <v>Dec</v>
      </c>
      <c r="E936" s="7">
        <v>2</v>
      </c>
      <c r="F936" s="13">
        <f t="shared" si="43"/>
        <v>23713</v>
      </c>
      <c r="G936" s="7">
        <v>0</v>
      </c>
      <c r="H936" s="16">
        <v>11743.93</v>
      </c>
      <c r="I936" s="7" t="str" cm="1">
        <f t="array" ref="I936">INDEX({"tier - 1","tier - 2","tier - 3"},MATCH(MAX(COUNTIF('OG Hospitalisation Details'!G1408:G3750,{"tier - 1","tier - 2","tier - 3"})),COUNTIF('OG Hospitalisation Details'!G1408:G3750,{"tier - 1","tier - 2","tier - 3"}),0))</f>
        <v>tier - 2</v>
      </c>
      <c r="J936" s="7" t="str" cm="1">
        <f t="array" ref="J936">INDEX({"tier - 1","tier - 2","tier - 3"},MATCH(MAX(COUNTIF('OG Hospitalisation Details'!H1408:H3750,{"tier - 1","tier - 2","tier - 3"})),COUNTIF('OG Hospitalisation Details'!H1408:H3750,{"tier - 1","tier - 2","tier - 3"}),0))</f>
        <v>tier - 3</v>
      </c>
      <c r="K936" s="7" t="str">
        <f>IF('OG Hospitalisation Details'!I1408="?","Unknown",'OG Hospitalisation Details'!I1408)</f>
        <v>R1012</v>
      </c>
      <c r="L936" s="14">
        <f t="shared" si="44"/>
        <v>58</v>
      </c>
    </row>
    <row r="937" spans="1:12" x14ac:dyDescent="0.25">
      <c r="A937" s="7" t="s">
        <v>1438</v>
      </c>
      <c r="B937" s="7">
        <f t="shared" si="45"/>
        <v>933</v>
      </c>
      <c r="C937" s="7">
        <f>IF('OG Hospitalisation Details'!B1407="?",ROUND(AVERAGE('OG Hospitalisation Details'!$B$2:$B$2344),0),'OG Hospitalisation Details'!B1407)</f>
        <v>1963</v>
      </c>
      <c r="D937" s="7" t="str">
        <f>IF('OG Hospitalisation Details'!C1407="?","Sep",'OG Hospitalisation Details'!C1407)</f>
        <v>Jun</v>
      </c>
      <c r="E937" s="7">
        <v>9</v>
      </c>
      <c r="F937" s="13">
        <f t="shared" si="43"/>
        <v>23171</v>
      </c>
      <c r="G937" s="7">
        <v>0</v>
      </c>
      <c r="H937" s="16">
        <v>11743.3</v>
      </c>
      <c r="I937" s="7" t="str" cm="1">
        <f t="array" ref="I937">INDEX({"tier - 1","tier - 2","tier - 3"},MATCH(MAX(COUNTIF('OG Hospitalisation Details'!G1407:G3749,{"tier - 1","tier - 2","tier - 3"})),COUNTIF('OG Hospitalisation Details'!G1407:G3749,{"tier - 1","tier - 2","tier - 3"}),0))</f>
        <v>tier - 2</v>
      </c>
      <c r="J937" s="7" t="str" cm="1">
        <f t="array" ref="J937">INDEX({"tier - 1","tier - 2","tier - 3"},MATCH(MAX(COUNTIF('OG Hospitalisation Details'!H1407:H3749,{"tier - 1","tier - 2","tier - 3"})),COUNTIF('OG Hospitalisation Details'!H1407:H3749,{"tier - 1","tier - 2","tier - 3"}),0))</f>
        <v>tier - 3</v>
      </c>
      <c r="K937" s="7" t="str">
        <f>IF('OG Hospitalisation Details'!I1407="?","Unknown",'OG Hospitalisation Details'!I1407)</f>
        <v>R1013</v>
      </c>
      <c r="L937" s="14">
        <f t="shared" si="44"/>
        <v>59</v>
      </c>
    </row>
    <row r="938" spans="1:12" x14ac:dyDescent="0.25">
      <c r="A938" s="7" t="s">
        <v>1437</v>
      </c>
      <c r="B938" s="7">
        <f t="shared" si="45"/>
        <v>934</v>
      </c>
      <c r="C938" s="7">
        <f>IF('OG Hospitalisation Details'!B1406="?",ROUND(AVERAGE('OG Hospitalisation Details'!$B$2:$B$2344),0),'OG Hospitalisation Details'!B1406)</f>
        <v>1969</v>
      </c>
      <c r="D938" s="7" t="str">
        <f>IF('OG Hospitalisation Details'!C1406="?","Sep",'OG Hospitalisation Details'!C1406)</f>
        <v>Nov</v>
      </c>
      <c r="E938" s="7">
        <v>12</v>
      </c>
      <c r="F938" s="13">
        <f t="shared" si="43"/>
        <v>25519</v>
      </c>
      <c r="G938" s="7">
        <v>3</v>
      </c>
      <c r="H938" s="16">
        <v>11741.73</v>
      </c>
      <c r="I938" s="7" t="str" cm="1">
        <f t="array" ref="I938">INDEX({"tier - 1","tier - 2","tier - 3"},MATCH(MAX(COUNTIF('OG Hospitalisation Details'!G1406:G3748,{"tier - 1","tier - 2","tier - 3"})),COUNTIF('OG Hospitalisation Details'!G1406:G3748,{"tier - 1","tier - 2","tier - 3"}),0))</f>
        <v>tier - 2</v>
      </c>
      <c r="J938" s="7" t="str" cm="1">
        <f t="array" ref="J938">INDEX({"tier - 1","tier - 2","tier - 3"},MATCH(MAX(COUNTIF('OG Hospitalisation Details'!H1406:H3748,{"tier - 1","tier - 2","tier - 3"})),COUNTIF('OG Hospitalisation Details'!H1406:H3748,{"tier - 1","tier - 2","tier - 3"}),0))</f>
        <v>tier - 3</v>
      </c>
      <c r="K938" s="7" t="str">
        <f>IF('OG Hospitalisation Details'!I1406="?","Unknown",'OG Hospitalisation Details'!I1406)</f>
        <v>R1011</v>
      </c>
      <c r="L938" s="14">
        <f t="shared" si="44"/>
        <v>53</v>
      </c>
    </row>
    <row r="939" spans="1:12" x14ac:dyDescent="0.25">
      <c r="A939" s="7" t="s">
        <v>1436</v>
      </c>
      <c r="B939" s="7">
        <f t="shared" si="45"/>
        <v>935</v>
      </c>
      <c r="C939" s="7">
        <f>IF('OG Hospitalisation Details'!B1405="?",ROUND(AVERAGE('OG Hospitalisation Details'!$B$2:$B$2344),0),'OG Hospitalisation Details'!B1405)</f>
        <v>1988</v>
      </c>
      <c r="D939" s="7" t="str">
        <f>IF('OG Hospitalisation Details'!C1405="?","Sep",'OG Hospitalisation Details'!C1405)</f>
        <v>Sep</v>
      </c>
      <c r="E939" s="7">
        <v>5</v>
      </c>
      <c r="F939" s="13">
        <f t="shared" si="43"/>
        <v>32391</v>
      </c>
      <c r="G939" s="7">
        <v>2</v>
      </c>
      <c r="H939" s="16">
        <v>11737.85</v>
      </c>
      <c r="I939" s="7" t="str" cm="1">
        <f t="array" ref="I939">INDEX({"tier - 1","tier - 2","tier - 3"},MATCH(MAX(COUNTIF('OG Hospitalisation Details'!G1405:G3747,{"tier - 1","tier - 2","tier - 3"})),COUNTIF('OG Hospitalisation Details'!G1405:G3747,{"tier - 1","tier - 2","tier - 3"}),0))</f>
        <v>tier - 2</v>
      </c>
      <c r="J939" s="7" t="str" cm="1">
        <f t="array" ref="J939">INDEX({"tier - 1","tier - 2","tier - 3"},MATCH(MAX(COUNTIF('OG Hospitalisation Details'!H1405:H3747,{"tier - 1","tier - 2","tier - 3"})),COUNTIF('OG Hospitalisation Details'!H1405:H3747,{"tier - 1","tier - 2","tier - 3"}),0))</f>
        <v>tier - 3</v>
      </c>
      <c r="K939" s="7" t="str">
        <f>IF('OG Hospitalisation Details'!I1405="?","Unknown",'OG Hospitalisation Details'!I1405)</f>
        <v>R1011</v>
      </c>
      <c r="L939" s="14">
        <f t="shared" si="44"/>
        <v>34</v>
      </c>
    </row>
    <row r="940" spans="1:12" x14ac:dyDescent="0.25">
      <c r="A940" s="7" t="s">
        <v>1435</v>
      </c>
      <c r="B940" s="7">
        <f t="shared" si="45"/>
        <v>936</v>
      </c>
      <c r="C940" s="7">
        <f>IF('OG Hospitalisation Details'!B1404="?",ROUND(AVERAGE('OG Hospitalisation Details'!$B$2:$B$2344),0),'OG Hospitalisation Details'!B1404)</f>
        <v>1964</v>
      </c>
      <c r="D940" s="7" t="str">
        <f>IF('OG Hospitalisation Details'!C1404="?","Sep",'OG Hospitalisation Details'!C1404)</f>
        <v>Nov</v>
      </c>
      <c r="E940" s="7">
        <v>9</v>
      </c>
      <c r="F940" s="13">
        <f t="shared" si="43"/>
        <v>23690</v>
      </c>
      <c r="G940" s="7">
        <v>0</v>
      </c>
      <c r="H940" s="16">
        <v>11735.88</v>
      </c>
      <c r="I940" s="7" t="str" cm="1">
        <f t="array" ref="I940">INDEX({"tier - 1","tier - 2","tier - 3"},MATCH(MAX(COUNTIF('OG Hospitalisation Details'!G1404:G3746,{"tier - 1","tier - 2","tier - 3"})),COUNTIF('OG Hospitalisation Details'!G1404:G3746,{"tier - 1","tier - 2","tier - 3"}),0))</f>
        <v>tier - 2</v>
      </c>
      <c r="J940" s="7" t="str" cm="1">
        <f t="array" ref="J940">INDEX({"tier - 1","tier - 2","tier - 3"},MATCH(MAX(COUNTIF('OG Hospitalisation Details'!H1404:H3746,{"tier - 1","tier - 2","tier - 3"})),COUNTIF('OG Hospitalisation Details'!H1404:H3746,{"tier - 1","tier - 2","tier - 3"}),0))</f>
        <v>tier - 3</v>
      </c>
      <c r="K940" s="7" t="str">
        <f>IF('OG Hospitalisation Details'!I1404="?","Unknown",'OG Hospitalisation Details'!I1404)</f>
        <v>R1012</v>
      </c>
      <c r="L940" s="14">
        <f t="shared" si="44"/>
        <v>58</v>
      </c>
    </row>
    <row r="941" spans="1:12" x14ac:dyDescent="0.25">
      <c r="A941" s="7" t="s">
        <v>1434</v>
      </c>
      <c r="B941" s="7">
        <f t="shared" si="45"/>
        <v>937</v>
      </c>
      <c r="C941" s="7">
        <f>IF('OG Hospitalisation Details'!B1403="?",ROUND(AVERAGE('OG Hospitalisation Details'!$B$2:$B$2344),0),'OG Hospitalisation Details'!B1403)</f>
        <v>1984</v>
      </c>
      <c r="D941" s="7" t="str">
        <f>IF('OG Hospitalisation Details'!C1403="?","Sep",'OG Hospitalisation Details'!C1403)</f>
        <v>Nov</v>
      </c>
      <c r="E941" s="7">
        <v>26</v>
      </c>
      <c r="F941" s="13">
        <f t="shared" si="43"/>
        <v>31012</v>
      </c>
      <c r="G941" s="7">
        <v>3</v>
      </c>
      <c r="H941" s="16">
        <v>11730.82</v>
      </c>
      <c r="I941" s="7" t="str" cm="1">
        <f t="array" ref="I941">INDEX({"tier - 1","tier - 2","tier - 3"},MATCH(MAX(COUNTIF('OG Hospitalisation Details'!G1403:G3745,{"tier - 1","tier - 2","tier - 3"})),COUNTIF('OG Hospitalisation Details'!G1403:G3745,{"tier - 1","tier - 2","tier - 3"}),0))</f>
        <v>tier - 2</v>
      </c>
      <c r="J941" s="7" t="str" cm="1">
        <f t="array" ref="J941">INDEX({"tier - 1","tier - 2","tier - 3"},MATCH(MAX(COUNTIF('OG Hospitalisation Details'!H1403:H3745,{"tier - 1","tier - 2","tier - 3"})),COUNTIF('OG Hospitalisation Details'!H1403:H3745,{"tier - 1","tier - 2","tier - 3"}),0))</f>
        <v>tier - 3</v>
      </c>
      <c r="K941" s="7" t="str">
        <f>IF('OG Hospitalisation Details'!I1403="?","Unknown",'OG Hospitalisation Details'!I1403)</f>
        <v>R1026</v>
      </c>
      <c r="L941" s="14">
        <f t="shared" si="44"/>
        <v>38</v>
      </c>
    </row>
    <row r="942" spans="1:12" x14ac:dyDescent="0.25">
      <c r="A942" s="7" t="s">
        <v>1433</v>
      </c>
      <c r="B942" s="7">
        <f t="shared" si="45"/>
        <v>938</v>
      </c>
      <c r="C942" s="7">
        <f>IF('OG Hospitalisation Details'!B1402="?",ROUND(AVERAGE('OG Hospitalisation Details'!$B$2:$B$2344),0),'OG Hospitalisation Details'!B1402)</f>
        <v>1969</v>
      </c>
      <c r="D942" s="7" t="str">
        <f>IF('OG Hospitalisation Details'!C1402="?","Sep",'OG Hospitalisation Details'!C1402)</f>
        <v>Oct</v>
      </c>
      <c r="E942" s="7">
        <v>12</v>
      </c>
      <c r="F942" s="13">
        <f t="shared" si="43"/>
        <v>25488</v>
      </c>
      <c r="G942" s="7">
        <v>2</v>
      </c>
      <c r="H942" s="16">
        <v>11729.68</v>
      </c>
      <c r="I942" s="7" t="str" cm="1">
        <f t="array" ref="I942">INDEX({"tier - 1","tier - 2","tier - 3"},MATCH(MAX(COUNTIF('OG Hospitalisation Details'!G1402:G3744,{"tier - 1","tier - 2","tier - 3"})),COUNTIF('OG Hospitalisation Details'!G1402:G3744,{"tier - 1","tier - 2","tier - 3"}),0))</f>
        <v>tier - 2</v>
      </c>
      <c r="J942" s="7" t="str" cm="1">
        <f t="array" ref="J942">INDEX({"tier - 1","tier - 2","tier - 3"},MATCH(MAX(COUNTIF('OG Hospitalisation Details'!H1402:H3744,{"tier - 1","tier - 2","tier - 3"})),COUNTIF('OG Hospitalisation Details'!H1402:H3744,{"tier - 1","tier - 2","tier - 3"}),0))</f>
        <v>tier - 3</v>
      </c>
      <c r="K942" s="7" t="str">
        <f>IF('OG Hospitalisation Details'!I1402="?","Unknown",'OG Hospitalisation Details'!I1402)</f>
        <v>R1024</v>
      </c>
      <c r="L942" s="14">
        <f t="shared" si="44"/>
        <v>53</v>
      </c>
    </row>
    <row r="943" spans="1:12" x14ac:dyDescent="0.25">
      <c r="A943" s="7" t="s">
        <v>1432</v>
      </c>
      <c r="B943" s="7">
        <f t="shared" si="45"/>
        <v>939</v>
      </c>
      <c r="C943" s="7">
        <f>IF('OG Hospitalisation Details'!B1401="?",ROUND(AVERAGE('OG Hospitalisation Details'!$B$2:$B$2344),0),'OG Hospitalisation Details'!B1401)</f>
        <v>1982</v>
      </c>
      <c r="D943" s="7" t="str">
        <f>IF('OG Hospitalisation Details'!C1401="?","Sep",'OG Hospitalisation Details'!C1401)</f>
        <v>Oct</v>
      </c>
      <c r="E943" s="7">
        <v>21</v>
      </c>
      <c r="F943" s="13">
        <f t="shared" si="43"/>
        <v>30245</v>
      </c>
      <c r="G943" s="7">
        <v>3</v>
      </c>
      <c r="H943" s="16">
        <v>11712.97</v>
      </c>
      <c r="I943" s="7" t="str" cm="1">
        <f t="array" ref="I943">INDEX({"tier - 1","tier - 2","tier - 3"},MATCH(MAX(COUNTIF('OG Hospitalisation Details'!G1401:G3743,{"tier - 1","tier - 2","tier - 3"})),COUNTIF('OG Hospitalisation Details'!G1401:G3743,{"tier - 1","tier - 2","tier - 3"}),0))</f>
        <v>tier - 2</v>
      </c>
      <c r="J943" s="7" t="str" cm="1">
        <f t="array" ref="J943">INDEX({"tier - 1","tier - 2","tier - 3"},MATCH(MAX(COUNTIF('OG Hospitalisation Details'!H1401:H3743,{"tier - 1","tier - 2","tier - 3"})),COUNTIF('OG Hospitalisation Details'!H1401:H3743,{"tier - 1","tier - 2","tier - 3"}),0))</f>
        <v>tier - 3</v>
      </c>
      <c r="K943" s="7" t="str">
        <f>IF('OG Hospitalisation Details'!I1401="?","Unknown",'OG Hospitalisation Details'!I1401)</f>
        <v>R1021</v>
      </c>
      <c r="L943" s="14">
        <f t="shared" si="44"/>
        <v>40</v>
      </c>
    </row>
    <row r="944" spans="1:12" x14ac:dyDescent="0.25">
      <c r="A944" s="7" t="s">
        <v>1431</v>
      </c>
      <c r="B944" s="7">
        <f t="shared" si="45"/>
        <v>940</v>
      </c>
      <c r="C944" s="7">
        <f>IF('OG Hospitalisation Details'!B1400="?",ROUND(AVERAGE('OG Hospitalisation Details'!$B$2:$B$2344),0),'OG Hospitalisation Details'!B1400)</f>
        <v>1970</v>
      </c>
      <c r="D944" s="7" t="str">
        <f>IF('OG Hospitalisation Details'!C1400="?","Sep",'OG Hospitalisation Details'!C1400)</f>
        <v>Dec</v>
      </c>
      <c r="E944" s="7">
        <v>1</v>
      </c>
      <c r="F944" s="13">
        <f t="shared" si="43"/>
        <v>25903</v>
      </c>
      <c r="G944" s="7">
        <v>0</v>
      </c>
      <c r="H944" s="16">
        <v>11696.52</v>
      </c>
      <c r="I944" s="7" t="str" cm="1">
        <f t="array" ref="I944">INDEX({"tier - 1","tier - 2","tier - 3"},MATCH(MAX(COUNTIF('OG Hospitalisation Details'!G1400:G3742,{"tier - 1","tier - 2","tier - 3"})),COUNTIF('OG Hospitalisation Details'!G1400:G3742,{"tier - 1","tier - 2","tier - 3"}),0))</f>
        <v>tier - 2</v>
      </c>
      <c r="J944" s="7" t="str" cm="1">
        <f t="array" ref="J944">INDEX({"tier - 1","tier - 2","tier - 3"},MATCH(MAX(COUNTIF('OG Hospitalisation Details'!H1400:H3742,{"tier - 1","tier - 2","tier - 3"})),COUNTIF('OG Hospitalisation Details'!H1400:H3742,{"tier - 1","tier - 2","tier - 3"}),0))</f>
        <v>tier - 3</v>
      </c>
      <c r="K944" s="7" t="str">
        <f>IF('OG Hospitalisation Details'!I1400="?","Unknown",'OG Hospitalisation Details'!I1400)</f>
        <v>R1021</v>
      </c>
      <c r="L944" s="14">
        <f t="shared" si="44"/>
        <v>52</v>
      </c>
    </row>
    <row r="945" spans="1:12" x14ac:dyDescent="0.25">
      <c r="A945" s="7" t="s">
        <v>1430</v>
      </c>
      <c r="B945" s="7">
        <f t="shared" si="45"/>
        <v>941</v>
      </c>
      <c r="C945" s="7">
        <f>IF('OG Hospitalisation Details'!B1399="?",ROUND(AVERAGE('OG Hospitalisation Details'!$B$2:$B$2344),0),'OG Hospitalisation Details'!B1399)</f>
        <v>1966</v>
      </c>
      <c r="D945" s="7" t="str">
        <f>IF('OG Hospitalisation Details'!C1399="?","Sep",'OG Hospitalisation Details'!C1399)</f>
        <v>Nov</v>
      </c>
      <c r="E945" s="7">
        <v>9</v>
      </c>
      <c r="F945" s="13">
        <f t="shared" si="43"/>
        <v>24420</v>
      </c>
      <c r="G945" s="7">
        <v>1</v>
      </c>
      <c r="H945" s="16">
        <v>11674.13</v>
      </c>
      <c r="I945" s="7" t="str" cm="1">
        <f t="array" ref="I945">INDEX({"tier - 1","tier - 2","tier - 3"},MATCH(MAX(COUNTIF('OG Hospitalisation Details'!G1399:G3741,{"tier - 1","tier - 2","tier - 3"})),COUNTIF('OG Hospitalisation Details'!G1399:G3741,{"tier - 1","tier - 2","tier - 3"}),0))</f>
        <v>tier - 2</v>
      </c>
      <c r="J945" s="7" t="str" cm="1">
        <f t="array" ref="J945">INDEX({"tier - 1","tier - 2","tier - 3"},MATCH(MAX(COUNTIF('OG Hospitalisation Details'!H1399:H3741,{"tier - 1","tier - 2","tier - 3"})),COUNTIF('OG Hospitalisation Details'!H1399:H3741,{"tier - 1","tier - 2","tier - 3"}),0))</f>
        <v>tier - 3</v>
      </c>
      <c r="K945" s="7" t="str">
        <f>IF('OG Hospitalisation Details'!I1399="?","Unknown",'OG Hospitalisation Details'!I1399)</f>
        <v>R1011</v>
      </c>
      <c r="L945" s="14">
        <f t="shared" si="44"/>
        <v>56</v>
      </c>
    </row>
    <row r="946" spans="1:12" x14ac:dyDescent="0.25">
      <c r="A946" s="7" t="s">
        <v>1429</v>
      </c>
      <c r="B946" s="7">
        <f t="shared" si="45"/>
        <v>942</v>
      </c>
      <c r="C946" s="7">
        <f>IF('OG Hospitalisation Details'!B1398="?",ROUND(AVERAGE('OG Hospitalisation Details'!$B$2:$B$2344),0),'OG Hospitalisation Details'!B1398)</f>
        <v>1966</v>
      </c>
      <c r="D946" s="7" t="str">
        <f>IF('OG Hospitalisation Details'!C1398="?","Sep",'OG Hospitalisation Details'!C1398)</f>
        <v>Aug</v>
      </c>
      <c r="E946" s="7">
        <v>23</v>
      </c>
      <c r="F946" s="13">
        <f t="shared" si="43"/>
        <v>24342</v>
      </c>
      <c r="G946" s="7">
        <v>0</v>
      </c>
      <c r="H946" s="16">
        <v>11658.38</v>
      </c>
      <c r="I946" s="7" t="str" cm="1">
        <f t="array" ref="I946">INDEX({"tier - 1","tier - 2","tier - 3"},MATCH(MAX(COUNTIF('OG Hospitalisation Details'!G1398:G3740,{"tier - 1","tier - 2","tier - 3"})),COUNTIF('OG Hospitalisation Details'!G1398:G3740,{"tier - 1","tier - 2","tier - 3"}),0))</f>
        <v>tier - 2</v>
      </c>
      <c r="J946" s="7" t="str" cm="1">
        <f t="array" ref="J946">INDEX({"tier - 1","tier - 2","tier - 3"},MATCH(MAX(COUNTIF('OG Hospitalisation Details'!H1398:H3740,{"tier - 1","tier - 2","tier - 3"})),COUNTIF('OG Hospitalisation Details'!H1398:H3740,{"tier - 1","tier - 2","tier - 3"}),0))</f>
        <v>tier - 3</v>
      </c>
      <c r="K946" s="7" t="str">
        <f>IF('OG Hospitalisation Details'!I1398="?","Unknown",'OG Hospitalisation Details'!I1398)</f>
        <v>R1024</v>
      </c>
      <c r="L946" s="14">
        <f t="shared" si="44"/>
        <v>56</v>
      </c>
    </row>
    <row r="947" spans="1:12" x14ac:dyDescent="0.25">
      <c r="A947" s="7" t="s">
        <v>1428</v>
      </c>
      <c r="B947" s="7">
        <f t="shared" si="45"/>
        <v>943</v>
      </c>
      <c r="C947" s="7">
        <f>IF('OG Hospitalisation Details'!B1397="?",ROUND(AVERAGE('OG Hospitalisation Details'!$B$2:$B$2344),0),'OG Hospitalisation Details'!B1397)</f>
        <v>1966</v>
      </c>
      <c r="D947" s="7" t="str">
        <f>IF('OG Hospitalisation Details'!C1397="?","Sep",'OG Hospitalisation Details'!C1397)</f>
        <v>Jul</v>
      </c>
      <c r="E947" s="7">
        <v>6</v>
      </c>
      <c r="F947" s="13">
        <f t="shared" si="43"/>
        <v>24294</v>
      </c>
      <c r="G947" s="7">
        <v>0</v>
      </c>
      <c r="H947" s="16">
        <v>11658.12</v>
      </c>
      <c r="I947" s="7" t="str" cm="1">
        <f t="array" ref="I947">INDEX({"tier - 1","tier - 2","tier - 3"},MATCH(MAX(COUNTIF('OG Hospitalisation Details'!G1397:G3739,{"tier - 1","tier - 2","tier - 3"})),COUNTIF('OG Hospitalisation Details'!G1397:G3739,{"tier - 1","tier - 2","tier - 3"}),0))</f>
        <v>tier - 2</v>
      </c>
      <c r="J947" s="7" t="str" cm="1">
        <f t="array" ref="J947">INDEX({"tier - 1","tier - 2","tier - 3"},MATCH(MAX(COUNTIF('OG Hospitalisation Details'!H1397:H3739,{"tier - 1","tier - 2","tier - 3"})),COUNTIF('OG Hospitalisation Details'!H1397:H3739,{"tier - 1","tier - 2","tier - 3"}),0))</f>
        <v>tier - 3</v>
      </c>
      <c r="K947" s="7" t="str">
        <f>IF('OG Hospitalisation Details'!I1397="?","Unknown",'OG Hospitalisation Details'!I1397)</f>
        <v>R1024</v>
      </c>
      <c r="L947" s="14">
        <f t="shared" si="44"/>
        <v>56</v>
      </c>
    </row>
    <row r="948" spans="1:12" x14ac:dyDescent="0.25">
      <c r="A948" s="7" t="s">
        <v>1427</v>
      </c>
      <c r="B948" s="7">
        <f t="shared" si="45"/>
        <v>944</v>
      </c>
      <c r="C948" s="7">
        <f>IF('OG Hospitalisation Details'!B1396="?",ROUND(AVERAGE('OG Hospitalisation Details'!$B$2:$B$2344),0),'OG Hospitalisation Details'!B1396)</f>
        <v>1994</v>
      </c>
      <c r="D948" s="7" t="str">
        <f>IF('OG Hospitalisation Details'!C1396="?","Sep",'OG Hospitalisation Details'!C1396)</f>
        <v>Jul</v>
      </c>
      <c r="E948" s="7">
        <v>20</v>
      </c>
      <c r="F948" s="13">
        <f t="shared" si="43"/>
        <v>34535</v>
      </c>
      <c r="G948" s="7">
        <v>0</v>
      </c>
      <c r="H948" s="16">
        <v>11657.81</v>
      </c>
      <c r="I948" s="7" t="str" cm="1">
        <f t="array" ref="I948">INDEX({"tier - 1","tier - 2","tier - 3"},MATCH(MAX(COUNTIF('OG Hospitalisation Details'!G1396:G3738,{"tier - 1","tier - 2","tier - 3"})),COUNTIF('OG Hospitalisation Details'!G1396:G3738,{"tier - 1","tier - 2","tier - 3"}),0))</f>
        <v>tier - 2</v>
      </c>
      <c r="J948" s="7" t="str" cm="1">
        <f t="array" ref="J948">INDEX({"tier - 1","tier - 2","tier - 3"},MATCH(MAX(COUNTIF('OG Hospitalisation Details'!H1396:H3738,{"tier - 1","tier - 2","tier - 3"})),COUNTIF('OG Hospitalisation Details'!H1396:H3738,{"tier - 1","tier - 2","tier - 3"}),0))</f>
        <v>tier - 3</v>
      </c>
      <c r="K948" s="7" t="str">
        <f>IF('OG Hospitalisation Details'!I1396="?","Unknown",'OG Hospitalisation Details'!I1396)</f>
        <v>R1023</v>
      </c>
      <c r="L948" s="14">
        <f t="shared" si="44"/>
        <v>28</v>
      </c>
    </row>
    <row r="949" spans="1:12" x14ac:dyDescent="0.25">
      <c r="A949" s="7" t="s">
        <v>1426</v>
      </c>
      <c r="B949" s="7">
        <f t="shared" si="45"/>
        <v>945</v>
      </c>
      <c r="C949" s="7">
        <f>IF('OG Hospitalisation Details'!B1395="?",ROUND(AVERAGE('OG Hospitalisation Details'!$B$2:$B$2344),0),'OG Hospitalisation Details'!B1395)</f>
        <v>1966</v>
      </c>
      <c r="D949" s="7" t="str">
        <f>IF('OG Hospitalisation Details'!C1395="?","Sep",'OG Hospitalisation Details'!C1395)</f>
        <v>Oct</v>
      </c>
      <c r="E949" s="7">
        <v>4</v>
      </c>
      <c r="F949" s="13">
        <f t="shared" si="43"/>
        <v>24384</v>
      </c>
      <c r="G949" s="7">
        <v>0</v>
      </c>
      <c r="H949" s="16">
        <v>11657.72</v>
      </c>
      <c r="I949" s="7" t="str" cm="1">
        <f t="array" ref="I949">INDEX({"tier - 1","tier - 2","tier - 3"},MATCH(MAX(COUNTIF('OG Hospitalisation Details'!G1395:G3737,{"tier - 1","tier - 2","tier - 3"})),COUNTIF('OG Hospitalisation Details'!G1395:G3737,{"tier - 1","tier - 2","tier - 3"}),0))</f>
        <v>tier - 2</v>
      </c>
      <c r="J949" s="7" t="str" cm="1">
        <f t="array" ref="J949">INDEX({"tier - 1","tier - 2","tier - 3"},MATCH(MAX(COUNTIF('OG Hospitalisation Details'!H1395:H3737,{"tier - 1","tier - 2","tier - 3"})),COUNTIF('OG Hospitalisation Details'!H1395:H3737,{"tier - 1","tier - 2","tier - 3"}),0))</f>
        <v>tier - 3</v>
      </c>
      <c r="K949" s="7" t="str">
        <f>IF('OG Hospitalisation Details'!I1395="?","Unknown",'OG Hospitalisation Details'!I1395)</f>
        <v>R1024</v>
      </c>
      <c r="L949" s="14">
        <f t="shared" si="44"/>
        <v>56</v>
      </c>
    </row>
    <row r="950" spans="1:12" x14ac:dyDescent="0.25">
      <c r="A950" s="7" t="s">
        <v>1425</v>
      </c>
      <c r="B950" s="7">
        <f t="shared" si="45"/>
        <v>946</v>
      </c>
      <c r="C950" s="7">
        <f>IF('OG Hospitalisation Details'!B1394="?",ROUND(AVERAGE('OG Hospitalisation Details'!$B$2:$B$2344),0),'OG Hospitalisation Details'!B1394)</f>
        <v>1986</v>
      </c>
      <c r="D950" s="7" t="str">
        <f>IF('OG Hospitalisation Details'!C1394="?","Sep",'OG Hospitalisation Details'!C1394)</f>
        <v>Jul</v>
      </c>
      <c r="E950" s="7">
        <v>17</v>
      </c>
      <c r="F950" s="13">
        <f t="shared" si="43"/>
        <v>31610</v>
      </c>
      <c r="G950" s="7">
        <v>3</v>
      </c>
      <c r="H950" s="16">
        <v>11625.11</v>
      </c>
      <c r="I950" s="7" t="str" cm="1">
        <f t="array" ref="I950">INDEX({"tier - 1","tier - 2","tier - 3"},MATCH(MAX(COUNTIF('OG Hospitalisation Details'!G1394:G3736,{"tier - 1","tier - 2","tier - 3"})),COUNTIF('OG Hospitalisation Details'!G1394:G3736,{"tier - 1","tier - 2","tier - 3"}),0))</f>
        <v>tier - 2</v>
      </c>
      <c r="J950" s="7" t="str" cm="1">
        <f t="array" ref="J950">INDEX({"tier - 1","tier - 2","tier - 3"},MATCH(MAX(COUNTIF('OG Hospitalisation Details'!H1394:H3736,{"tier - 1","tier - 2","tier - 3"})),COUNTIF('OG Hospitalisation Details'!H1394:H3736,{"tier - 1","tier - 2","tier - 3"}),0))</f>
        <v>tier - 3</v>
      </c>
      <c r="K950" s="7" t="str">
        <f>IF('OG Hospitalisation Details'!I1394="?","Unknown",'OG Hospitalisation Details'!I1394)</f>
        <v>R1022</v>
      </c>
      <c r="L950" s="14">
        <f t="shared" si="44"/>
        <v>36</v>
      </c>
    </row>
    <row r="951" spans="1:12" x14ac:dyDescent="0.25">
      <c r="A951" s="7" t="s">
        <v>1424</v>
      </c>
      <c r="B951" s="7">
        <f t="shared" si="45"/>
        <v>947</v>
      </c>
      <c r="C951" s="7">
        <f>IF('OG Hospitalisation Details'!B1393="?",ROUND(AVERAGE('OG Hospitalisation Details'!$B$2:$B$2344),0),'OG Hospitalisation Details'!B1393)</f>
        <v>1964</v>
      </c>
      <c r="D951" s="7" t="str">
        <f>IF('OG Hospitalisation Details'!C1393="?","Sep",'OG Hospitalisation Details'!C1393)</f>
        <v>Jun</v>
      </c>
      <c r="E951" s="7">
        <v>20</v>
      </c>
      <c r="F951" s="13">
        <f t="shared" si="43"/>
        <v>23548</v>
      </c>
      <c r="G951" s="7">
        <v>0</v>
      </c>
      <c r="H951" s="16">
        <v>11602.75</v>
      </c>
      <c r="I951" s="7" t="str" cm="1">
        <f t="array" ref="I951">INDEX({"tier - 1","tier - 2","tier - 3"},MATCH(MAX(COUNTIF('OG Hospitalisation Details'!G1393:G3735,{"tier - 1","tier - 2","tier - 3"})),COUNTIF('OG Hospitalisation Details'!G1393:G3735,{"tier - 1","tier - 2","tier - 3"}),0))</f>
        <v>tier - 2</v>
      </c>
      <c r="J951" s="7" t="str" cm="1">
        <f t="array" ref="J951">INDEX({"tier - 1","tier - 2","tier - 3"},MATCH(MAX(COUNTIF('OG Hospitalisation Details'!H1393:H3735,{"tier - 1","tier - 2","tier - 3"})),COUNTIF('OG Hospitalisation Details'!H1393:H3735,{"tier - 1","tier - 2","tier - 3"}),0))</f>
        <v>tier - 3</v>
      </c>
      <c r="K951" s="7" t="str">
        <f>IF('OG Hospitalisation Details'!I1393="?","Unknown",'OG Hospitalisation Details'!I1393)</f>
        <v>R1020</v>
      </c>
      <c r="L951" s="14">
        <f t="shared" si="44"/>
        <v>58</v>
      </c>
    </row>
    <row r="952" spans="1:12" x14ac:dyDescent="0.25">
      <c r="A952" s="7" t="s">
        <v>1423</v>
      </c>
      <c r="B952" s="7">
        <f t="shared" si="45"/>
        <v>948</v>
      </c>
      <c r="C952" s="7">
        <f>IF('OG Hospitalisation Details'!B1392="?",ROUND(AVERAGE('OG Hospitalisation Details'!$B$2:$B$2344),0),'OG Hospitalisation Details'!B1392)</f>
        <v>1965</v>
      </c>
      <c r="D952" s="7" t="str">
        <f>IF('OG Hospitalisation Details'!C1392="?","Sep",'OG Hospitalisation Details'!C1392)</f>
        <v>Nov</v>
      </c>
      <c r="E952" s="7">
        <v>6</v>
      </c>
      <c r="F952" s="13">
        <f t="shared" si="43"/>
        <v>24052</v>
      </c>
      <c r="G952" s="7">
        <v>1</v>
      </c>
      <c r="H952" s="16">
        <v>11576.13</v>
      </c>
      <c r="I952" s="7" t="str" cm="1">
        <f t="array" ref="I952">INDEX({"tier - 1","tier - 2","tier - 3"},MATCH(MAX(COUNTIF('OG Hospitalisation Details'!G1392:G3734,{"tier - 1","tier - 2","tier - 3"})),COUNTIF('OG Hospitalisation Details'!G1392:G3734,{"tier - 1","tier - 2","tier - 3"}),0))</f>
        <v>tier - 2</v>
      </c>
      <c r="J952" s="7" t="str" cm="1">
        <f t="array" ref="J952">INDEX({"tier - 1","tier - 2","tier - 3"},MATCH(MAX(COUNTIF('OG Hospitalisation Details'!H1392:H3734,{"tier - 1","tier - 2","tier - 3"})),COUNTIF('OG Hospitalisation Details'!H1392:H3734,{"tier - 1","tier - 2","tier - 3"}),0))</f>
        <v>tier - 3</v>
      </c>
      <c r="K952" s="7" t="str">
        <f>IF('OG Hospitalisation Details'!I1392="?","Unknown",'OG Hospitalisation Details'!I1392)</f>
        <v>R1011</v>
      </c>
      <c r="L952" s="14">
        <f t="shared" si="44"/>
        <v>57</v>
      </c>
    </row>
    <row r="953" spans="1:12" x14ac:dyDescent="0.25">
      <c r="A953" s="7" t="s">
        <v>1422</v>
      </c>
      <c r="B953" s="7">
        <f t="shared" si="45"/>
        <v>949</v>
      </c>
      <c r="C953" s="7">
        <f>IF('OG Hospitalisation Details'!B1391="?",ROUND(AVERAGE('OG Hospitalisation Details'!$B$2:$B$2344),0),'OG Hospitalisation Details'!B1391)</f>
        <v>1965</v>
      </c>
      <c r="D953" s="7" t="str">
        <f>IF('OG Hospitalisation Details'!C1391="?","Sep",'OG Hospitalisation Details'!C1391)</f>
        <v>Dec</v>
      </c>
      <c r="E953" s="7">
        <v>25</v>
      </c>
      <c r="F953" s="13">
        <f t="shared" si="43"/>
        <v>24101</v>
      </c>
      <c r="G953" s="7">
        <v>0</v>
      </c>
      <c r="H953" s="16">
        <v>11566.3</v>
      </c>
      <c r="I953" s="7" t="str" cm="1">
        <f t="array" ref="I953">INDEX({"tier - 1","tier - 2","tier - 3"},MATCH(MAX(COUNTIF('OG Hospitalisation Details'!G1391:G3733,{"tier - 1","tier - 2","tier - 3"})),COUNTIF('OG Hospitalisation Details'!G1391:G3733,{"tier - 1","tier - 2","tier - 3"}),0))</f>
        <v>tier - 2</v>
      </c>
      <c r="J953" s="7" t="str" cm="1">
        <f t="array" ref="J953">INDEX({"tier - 1","tier - 2","tier - 3"},MATCH(MAX(COUNTIF('OG Hospitalisation Details'!H1391:H3733,{"tier - 1","tier - 2","tier - 3"})),COUNTIF('OG Hospitalisation Details'!H1391:H3733,{"tier - 1","tier - 2","tier - 3"}),0))</f>
        <v>tier - 3</v>
      </c>
      <c r="K953" s="7" t="str">
        <f>IF('OG Hospitalisation Details'!I1391="?","Unknown",'OG Hospitalisation Details'!I1391)</f>
        <v>R1016</v>
      </c>
      <c r="L953" s="14">
        <f t="shared" si="44"/>
        <v>57</v>
      </c>
    </row>
    <row r="954" spans="1:12" x14ac:dyDescent="0.25">
      <c r="A954" s="7" t="s">
        <v>1421</v>
      </c>
      <c r="B954" s="7">
        <f t="shared" si="45"/>
        <v>950</v>
      </c>
      <c r="C954" s="7">
        <f>IF('OG Hospitalisation Details'!B1390="?",ROUND(AVERAGE('OG Hospitalisation Details'!$B$2:$B$2344),0),'OG Hospitalisation Details'!B1390)</f>
        <v>1965</v>
      </c>
      <c r="D954" s="7" t="str">
        <f>IF('OG Hospitalisation Details'!C1390="?","Sep",'OG Hospitalisation Details'!C1390)</f>
        <v>Oct</v>
      </c>
      <c r="E954" s="7">
        <v>27</v>
      </c>
      <c r="F954" s="13">
        <f t="shared" si="43"/>
        <v>24042</v>
      </c>
      <c r="G954" s="7">
        <v>1</v>
      </c>
      <c r="H954" s="16">
        <v>11554.22</v>
      </c>
      <c r="I954" s="7" t="str" cm="1">
        <f t="array" ref="I954">INDEX({"tier - 1","tier - 2","tier - 3"},MATCH(MAX(COUNTIF('OG Hospitalisation Details'!G1390:G3732,{"tier - 1","tier - 2","tier - 3"})),COUNTIF('OG Hospitalisation Details'!G1390:G3732,{"tier - 1","tier - 2","tier - 3"}),0))</f>
        <v>tier - 2</v>
      </c>
      <c r="J954" s="7" t="str" cm="1">
        <f t="array" ref="J954">INDEX({"tier - 1","tier - 2","tier - 3"},MATCH(MAX(COUNTIF('OG Hospitalisation Details'!H1390:H3732,{"tier - 1","tier - 2","tier - 3"})),COUNTIF('OG Hospitalisation Details'!H1390:H3732,{"tier - 1","tier - 2","tier - 3"}),0))</f>
        <v>tier - 3</v>
      </c>
      <c r="K954" s="7" t="str">
        <f>IF('OG Hospitalisation Details'!I1390="?","Unknown",'OG Hospitalisation Details'!I1390)</f>
        <v>R1013</v>
      </c>
      <c r="L954" s="14">
        <f t="shared" si="44"/>
        <v>57</v>
      </c>
    </row>
    <row r="955" spans="1:12" x14ac:dyDescent="0.25">
      <c r="A955" s="7" t="s">
        <v>1420</v>
      </c>
      <c r="B955" s="7">
        <f t="shared" si="45"/>
        <v>951</v>
      </c>
      <c r="C955" s="7">
        <f>IF('OG Hospitalisation Details'!B1389="?",ROUND(AVERAGE('OG Hospitalisation Details'!$B$2:$B$2344),0),'OG Hospitalisation Details'!B1389)</f>
        <v>1973</v>
      </c>
      <c r="D955" s="7" t="str">
        <f>IF('OG Hospitalisation Details'!C1389="?","Sep",'OG Hospitalisation Details'!C1389)</f>
        <v>Jul</v>
      </c>
      <c r="E955" s="7">
        <v>23</v>
      </c>
      <c r="F955" s="13">
        <f t="shared" si="43"/>
        <v>26868</v>
      </c>
      <c r="G955" s="7">
        <v>5</v>
      </c>
      <c r="H955" s="16">
        <v>11552.9</v>
      </c>
      <c r="I955" s="7" t="str" cm="1">
        <f t="array" ref="I955">INDEX({"tier - 1","tier - 2","tier - 3"},MATCH(MAX(COUNTIF('OG Hospitalisation Details'!G1389:G3731,{"tier - 1","tier - 2","tier - 3"})),COUNTIF('OG Hospitalisation Details'!G1389:G3731,{"tier - 1","tier - 2","tier - 3"}),0))</f>
        <v>tier - 2</v>
      </c>
      <c r="J955" s="7" t="str" cm="1">
        <f t="array" ref="J955">INDEX({"tier - 1","tier - 2","tier - 3"},MATCH(MAX(COUNTIF('OG Hospitalisation Details'!H1389:H3731,{"tier - 1","tier - 2","tier - 3"})),COUNTIF('OG Hospitalisation Details'!H1389:H3731,{"tier - 1","tier - 2","tier - 3"}),0))</f>
        <v>tier - 3</v>
      </c>
      <c r="K955" s="7" t="str">
        <f>IF('OG Hospitalisation Details'!I1389="?","Unknown",'OG Hospitalisation Details'!I1389)</f>
        <v>R1011</v>
      </c>
      <c r="L955" s="14">
        <f t="shared" si="44"/>
        <v>49</v>
      </c>
    </row>
    <row r="956" spans="1:12" x14ac:dyDescent="0.25">
      <c r="A956" s="7" t="s">
        <v>1419</v>
      </c>
      <c r="B956" s="7">
        <f t="shared" si="45"/>
        <v>952</v>
      </c>
      <c r="C956" s="7">
        <f>IF('OG Hospitalisation Details'!B1388="?",ROUND(AVERAGE('OG Hospitalisation Details'!$B$2:$B$2344),0),'OG Hospitalisation Details'!B1388)</f>
        <v>1971</v>
      </c>
      <c r="D956" s="7" t="str">
        <f>IF('OG Hospitalisation Details'!C1388="?","Sep",'OG Hospitalisation Details'!C1388)</f>
        <v>Dec</v>
      </c>
      <c r="E956" s="7">
        <v>1</v>
      </c>
      <c r="F956" s="13">
        <f t="shared" si="43"/>
        <v>26268</v>
      </c>
      <c r="G956" s="7">
        <v>0</v>
      </c>
      <c r="H956" s="16">
        <v>11540.25</v>
      </c>
      <c r="I956" s="7" t="str" cm="1">
        <f t="array" ref="I956">INDEX({"tier - 1","tier - 2","tier - 3"},MATCH(MAX(COUNTIF('OG Hospitalisation Details'!G1388:G3730,{"tier - 1","tier - 2","tier - 3"})),COUNTIF('OG Hospitalisation Details'!G1388:G3730,{"tier - 1","tier - 2","tier - 3"}),0))</f>
        <v>tier - 2</v>
      </c>
      <c r="J956" s="7" t="str" cm="1">
        <f t="array" ref="J956">INDEX({"tier - 1","tier - 2","tier - 3"},MATCH(MAX(COUNTIF('OG Hospitalisation Details'!H1388:H3730,{"tier - 1","tier - 2","tier - 3"})),COUNTIF('OG Hospitalisation Details'!H1388:H3730,{"tier - 1","tier - 2","tier - 3"}),0))</f>
        <v>tier - 3</v>
      </c>
      <c r="K956" s="7" t="str">
        <f>IF('OG Hospitalisation Details'!I1388="?","Unknown",'OG Hospitalisation Details'!I1388)</f>
        <v>R1012</v>
      </c>
      <c r="L956" s="14">
        <f t="shared" si="44"/>
        <v>51</v>
      </c>
    </row>
    <row r="957" spans="1:12" x14ac:dyDescent="0.25">
      <c r="A957" s="7" t="s">
        <v>1418</v>
      </c>
      <c r="B957" s="7">
        <f t="shared" si="45"/>
        <v>953</v>
      </c>
      <c r="C957" s="7">
        <f>IF('OG Hospitalisation Details'!B1387="?",ROUND(AVERAGE('OG Hospitalisation Details'!$B$2:$B$2344),0),'OG Hospitalisation Details'!B1387)</f>
        <v>1968</v>
      </c>
      <c r="D957" s="7" t="str">
        <f>IF('OG Hospitalisation Details'!C1387="?","Sep",'OG Hospitalisation Details'!C1387)</f>
        <v>Nov</v>
      </c>
      <c r="E957" s="7">
        <v>14</v>
      </c>
      <c r="F957" s="13">
        <f t="shared" si="43"/>
        <v>25156</v>
      </c>
      <c r="G957" s="7">
        <v>2</v>
      </c>
      <c r="H957" s="16">
        <v>11538.42</v>
      </c>
      <c r="I957" s="7" t="str" cm="1">
        <f t="array" ref="I957">INDEX({"tier - 1","tier - 2","tier - 3"},MATCH(MAX(COUNTIF('OG Hospitalisation Details'!G1387:G3729,{"tier - 1","tier - 2","tier - 3"})),COUNTIF('OG Hospitalisation Details'!G1387:G3729,{"tier - 1","tier - 2","tier - 3"}),0))</f>
        <v>tier - 2</v>
      </c>
      <c r="J957" s="7" t="str" cm="1">
        <f t="array" ref="J957">INDEX({"tier - 1","tier - 2","tier - 3"},MATCH(MAX(COUNTIF('OG Hospitalisation Details'!H1387:H3729,{"tier - 1","tier - 2","tier - 3"})),COUNTIF('OG Hospitalisation Details'!H1387:H3729,{"tier - 1","tier - 2","tier - 3"}),0))</f>
        <v>tier - 3</v>
      </c>
      <c r="K957" s="7" t="str">
        <f>IF('OG Hospitalisation Details'!I1387="?","Unknown",'OG Hospitalisation Details'!I1387)</f>
        <v>R1011</v>
      </c>
      <c r="L957" s="14">
        <f t="shared" si="44"/>
        <v>54</v>
      </c>
    </row>
    <row r="958" spans="1:12" x14ac:dyDescent="0.25">
      <c r="A958" s="7" t="s">
        <v>1417</v>
      </c>
      <c r="B958" s="7">
        <f t="shared" si="45"/>
        <v>954</v>
      </c>
      <c r="C958" s="7">
        <f>IF('OG Hospitalisation Details'!B1386="?",ROUND(AVERAGE('OG Hospitalisation Details'!$B$2:$B$2344),0),'OG Hospitalisation Details'!B1386)</f>
        <v>1965</v>
      </c>
      <c r="D958" s="7" t="str">
        <f>IF('OG Hospitalisation Details'!C1386="?","Sep",'OG Hospitalisation Details'!C1386)</f>
        <v>Oct</v>
      </c>
      <c r="E958" s="7">
        <v>3</v>
      </c>
      <c r="F958" s="13">
        <f t="shared" si="43"/>
        <v>24018</v>
      </c>
      <c r="G958" s="7">
        <v>0</v>
      </c>
      <c r="H958" s="16">
        <v>11534.87</v>
      </c>
      <c r="I958" s="7" t="str" cm="1">
        <f t="array" ref="I958">INDEX({"tier - 1","tier - 2","tier - 3"},MATCH(MAX(COUNTIF('OG Hospitalisation Details'!G1386:G3728,{"tier - 1","tier - 2","tier - 3"})),COUNTIF('OG Hospitalisation Details'!G1386:G3728,{"tier - 1","tier - 2","tier - 3"}),0))</f>
        <v>tier - 2</v>
      </c>
      <c r="J958" s="7" t="str" cm="1">
        <f t="array" ref="J958">INDEX({"tier - 1","tier - 2","tier - 3"},MATCH(MAX(COUNTIF('OG Hospitalisation Details'!H1386:H3728,{"tier - 1","tier - 2","tier - 3"})),COUNTIF('OG Hospitalisation Details'!H1386:H3728,{"tier - 1","tier - 2","tier - 3"}),0))</f>
        <v>tier - 3</v>
      </c>
      <c r="K958" s="7" t="str">
        <f>IF('OG Hospitalisation Details'!I1386="?","Unknown",'OG Hospitalisation Details'!I1386)</f>
        <v>R1017</v>
      </c>
      <c r="L958" s="14">
        <f t="shared" si="44"/>
        <v>57</v>
      </c>
    </row>
    <row r="959" spans="1:12" x14ac:dyDescent="0.25">
      <c r="A959" s="7" t="s">
        <v>1416</v>
      </c>
      <c r="B959" s="7">
        <f t="shared" si="45"/>
        <v>955</v>
      </c>
      <c r="C959" s="7">
        <f>IF('OG Hospitalisation Details'!B1385="?",ROUND(AVERAGE('OG Hospitalisation Details'!$B$2:$B$2344),0),'OG Hospitalisation Details'!B1385)</f>
        <v>1970</v>
      </c>
      <c r="D959" s="7" t="str">
        <f>IF('OG Hospitalisation Details'!C1385="?","Sep",'OG Hospitalisation Details'!C1385)</f>
        <v>Jul</v>
      </c>
      <c r="E959" s="7">
        <v>23</v>
      </c>
      <c r="F959" s="13">
        <f t="shared" si="43"/>
        <v>25772</v>
      </c>
      <c r="G959" s="7">
        <v>0</v>
      </c>
      <c r="H959" s="16">
        <v>11530.12</v>
      </c>
      <c r="I959" s="7" t="str" cm="1">
        <f t="array" ref="I959">INDEX({"tier - 1","tier - 2","tier - 3"},MATCH(MAX(COUNTIF('OG Hospitalisation Details'!G1385:G3727,{"tier - 1","tier - 2","tier - 3"})),COUNTIF('OG Hospitalisation Details'!G1385:G3727,{"tier - 1","tier - 2","tier - 3"}),0))</f>
        <v>tier - 2</v>
      </c>
      <c r="J959" s="7" t="str" cm="1">
        <f t="array" ref="J959">INDEX({"tier - 1","tier - 2","tier - 3"},MATCH(MAX(COUNTIF('OG Hospitalisation Details'!H1385:H3727,{"tier - 1","tier - 2","tier - 3"})),COUNTIF('OG Hospitalisation Details'!H1385:H3727,{"tier - 1","tier - 2","tier - 3"}),0))</f>
        <v>tier - 3</v>
      </c>
      <c r="K959" s="7" t="str">
        <f>IF('OG Hospitalisation Details'!I1385="?","Unknown",'OG Hospitalisation Details'!I1385)</f>
        <v>R1012</v>
      </c>
      <c r="L959" s="14">
        <f t="shared" si="44"/>
        <v>52</v>
      </c>
    </row>
    <row r="960" spans="1:12" x14ac:dyDescent="0.25">
      <c r="A960" s="7" t="s">
        <v>1415</v>
      </c>
      <c r="B960" s="7">
        <f t="shared" si="45"/>
        <v>956</v>
      </c>
      <c r="C960" s="7">
        <f>IF('OG Hospitalisation Details'!B1384="?",ROUND(AVERAGE('OG Hospitalisation Details'!$B$2:$B$2344),0),'OG Hospitalisation Details'!B1384)</f>
        <v>1988</v>
      </c>
      <c r="D960" s="7" t="str">
        <f>IF('OG Hospitalisation Details'!C1384="?","Sep",'OG Hospitalisation Details'!C1384)</f>
        <v>Jun</v>
      </c>
      <c r="E960" s="7">
        <v>12</v>
      </c>
      <c r="F960" s="13">
        <f t="shared" si="43"/>
        <v>32306</v>
      </c>
      <c r="G960" s="7">
        <v>3</v>
      </c>
      <c r="H960" s="16">
        <v>11524.25</v>
      </c>
      <c r="I960" s="7" t="str" cm="1">
        <f t="array" ref="I960">INDEX({"tier - 1","tier - 2","tier - 3"},MATCH(MAX(COUNTIF('OG Hospitalisation Details'!G1384:G3726,{"tier - 1","tier - 2","tier - 3"})),COUNTIF('OG Hospitalisation Details'!G1384:G3726,{"tier - 1","tier - 2","tier - 3"}),0))</f>
        <v>tier - 2</v>
      </c>
      <c r="J960" s="7" t="str" cm="1">
        <f t="array" ref="J960">INDEX({"tier - 1","tier - 2","tier - 3"},MATCH(MAX(COUNTIF('OG Hospitalisation Details'!H1384:H3726,{"tier - 1","tier - 2","tier - 3"})),COUNTIF('OG Hospitalisation Details'!H1384:H3726,{"tier - 1","tier - 2","tier - 3"}),0))</f>
        <v>tier - 3</v>
      </c>
      <c r="K960" s="7" t="str">
        <f>IF('OG Hospitalisation Details'!I1384="?","Unknown",'OG Hospitalisation Details'!I1384)</f>
        <v>R1026</v>
      </c>
      <c r="L960" s="14">
        <f t="shared" si="44"/>
        <v>34</v>
      </c>
    </row>
    <row r="961" spans="1:12" x14ac:dyDescent="0.25">
      <c r="A961" s="7" t="s">
        <v>1414</v>
      </c>
      <c r="B961" s="7">
        <f t="shared" si="45"/>
        <v>957</v>
      </c>
      <c r="C961" s="7">
        <f>IF('OG Hospitalisation Details'!B1383="?",ROUND(AVERAGE('OG Hospitalisation Details'!$B$2:$B$2344),0),'OG Hospitalisation Details'!B1383)</f>
        <v>1971</v>
      </c>
      <c r="D961" s="7" t="str">
        <f>IF('OG Hospitalisation Details'!C1383="?","Sep",'OG Hospitalisation Details'!C1383)</f>
        <v>Dec</v>
      </c>
      <c r="E961" s="7">
        <v>19</v>
      </c>
      <c r="F961" s="13">
        <f t="shared" si="43"/>
        <v>26286</v>
      </c>
      <c r="G961" s="7">
        <v>4</v>
      </c>
      <c r="H961" s="16">
        <v>11520.1</v>
      </c>
      <c r="I961" s="7" t="str" cm="1">
        <f t="array" ref="I961">INDEX({"tier - 1","tier - 2","tier - 3"},MATCH(MAX(COUNTIF('OG Hospitalisation Details'!G1383:G3725,{"tier - 1","tier - 2","tier - 3"})),COUNTIF('OG Hospitalisation Details'!G1383:G3725,{"tier - 1","tier - 2","tier - 3"}),0))</f>
        <v>tier - 2</v>
      </c>
      <c r="J961" s="7" t="str" cm="1">
        <f t="array" ref="J961">INDEX({"tier - 1","tier - 2","tier - 3"},MATCH(MAX(COUNTIF('OG Hospitalisation Details'!H1383:H3725,{"tier - 1","tier - 2","tier - 3"})),COUNTIF('OG Hospitalisation Details'!H1383:H3725,{"tier - 1","tier - 2","tier - 3"}),0))</f>
        <v>tier - 3</v>
      </c>
      <c r="K961" s="7" t="str">
        <f>IF('OG Hospitalisation Details'!I1383="?","Unknown",'OG Hospitalisation Details'!I1383)</f>
        <v>R1012</v>
      </c>
      <c r="L961" s="14">
        <f t="shared" si="44"/>
        <v>51</v>
      </c>
    </row>
    <row r="962" spans="1:12" x14ac:dyDescent="0.25">
      <c r="A962" s="7" t="s">
        <v>1413</v>
      </c>
      <c r="B962" s="7">
        <f t="shared" si="45"/>
        <v>958</v>
      </c>
      <c r="C962" s="7">
        <f>IF('OG Hospitalisation Details'!B1382="?",ROUND(AVERAGE('OG Hospitalisation Details'!$B$2:$B$2344),0),'OG Hospitalisation Details'!B1382)</f>
        <v>1968</v>
      </c>
      <c r="D962" s="7" t="str">
        <f>IF('OG Hospitalisation Details'!C1382="?","Sep",'OG Hospitalisation Details'!C1382)</f>
        <v>Jun</v>
      </c>
      <c r="E962" s="7">
        <v>24</v>
      </c>
      <c r="F962" s="13">
        <f t="shared" ref="F962:F1025" si="46">DATE(C962,MONTH(1&amp;D962),E962)</f>
        <v>25013</v>
      </c>
      <c r="G962" s="7">
        <v>1</v>
      </c>
      <c r="H962" s="16">
        <v>11512.41</v>
      </c>
      <c r="I962" s="7" t="str" cm="1">
        <f t="array" ref="I962">INDEX({"tier - 1","tier - 2","tier - 3"},MATCH(MAX(COUNTIF('OG Hospitalisation Details'!G1382:G3724,{"tier - 1","tier - 2","tier - 3"})),COUNTIF('OG Hospitalisation Details'!G1382:G3724,{"tier - 1","tier - 2","tier - 3"}),0))</f>
        <v>tier - 2</v>
      </c>
      <c r="J962" s="7" t="str" cm="1">
        <f t="array" ref="J962">INDEX({"tier - 1","tier - 2","tier - 3"},MATCH(MAX(COUNTIF('OG Hospitalisation Details'!H1382:H3724,{"tier - 1","tier - 2","tier - 3"})),COUNTIF('OG Hospitalisation Details'!H1382:H3724,{"tier - 1","tier - 2","tier - 3"}),0))</f>
        <v>tier - 3</v>
      </c>
      <c r="K962" s="7" t="str">
        <f>IF('OG Hospitalisation Details'!I1382="?","Unknown",'OG Hospitalisation Details'!I1382)</f>
        <v>R1024</v>
      </c>
      <c r="L962" s="14">
        <f t="shared" ref="L962:L1025" si="47">DATEDIF(F962,DATE(2023,6,8),"Y")</f>
        <v>54</v>
      </c>
    </row>
    <row r="963" spans="1:12" x14ac:dyDescent="0.25">
      <c r="A963" s="7" t="s">
        <v>1412</v>
      </c>
      <c r="B963" s="7">
        <f t="shared" si="45"/>
        <v>959</v>
      </c>
      <c r="C963" s="7">
        <f>IF('OG Hospitalisation Details'!B1381="?",ROUND(AVERAGE('OG Hospitalisation Details'!$B$2:$B$2344),0),'OG Hospitalisation Details'!B1381)</f>
        <v>1989</v>
      </c>
      <c r="D963" s="7" t="str">
        <f>IF('OG Hospitalisation Details'!C1381="?","Sep",'OG Hospitalisation Details'!C1381)</f>
        <v>Oct</v>
      </c>
      <c r="E963" s="7">
        <v>6</v>
      </c>
      <c r="F963" s="13">
        <f t="shared" si="46"/>
        <v>32787</v>
      </c>
      <c r="G963" s="7">
        <v>3</v>
      </c>
      <c r="H963" s="16">
        <v>11511.61</v>
      </c>
      <c r="I963" s="7" t="str" cm="1">
        <f t="array" ref="I963">INDEX({"tier - 1","tier - 2","tier - 3"},MATCH(MAX(COUNTIF('OG Hospitalisation Details'!G1381:G3723,{"tier - 1","tier - 2","tier - 3"})),COUNTIF('OG Hospitalisation Details'!G1381:G3723,{"tier - 1","tier - 2","tier - 3"}),0))</f>
        <v>tier - 2</v>
      </c>
      <c r="J963" s="7" t="str" cm="1">
        <f t="array" ref="J963">INDEX({"tier - 1","tier - 2","tier - 3"},MATCH(MAX(COUNTIF('OG Hospitalisation Details'!H1381:H3723,{"tier - 1","tier - 2","tier - 3"})),COUNTIF('OG Hospitalisation Details'!H1381:H3723,{"tier - 1","tier - 2","tier - 3"}),0))</f>
        <v>tier - 3</v>
      </c>
      <c r="K963" s="7" t="str">
        <f>IF('OG Hospitalisation Details'!I1381="?","Unknown",'OG Hospitalisation Details'!I1381)</f>
        <v>R1026</v>
      </c>
      <c r="L963" s="14">
        <f t="shared" si="47"/>
        <v>33</v>
      </c>
    </row>
    <row r="964" spans="1:12" x14ac:dyDescent="0.25">
      <c r="A964" s="7" t="s">
        <v>1411</v>
      </c>
      <c r="B964" s="7">
        <f t="shared" si="45"/>
        <v>960</v>
      </c>
      <c r="C964" s="7">
        <f>IF('OG Hospitalisation Details'!B1380="?",ROUND(AVERAGE('OG Hospitalisation Details'!$B$2:$B$2344),0),'OG Hospitalisation Details'!B1380)</f>
        <v>1969</v>
      </c>
      <c r="D964" s="7" t="str">
        <f>IF('OG Hospitalisation Details'!C1380="?","Sep",'OG Hospitalisation Details'!C1380)</f>
        <v>Aug</v>
      </c>
      <c r="E964" s="7">
        <v>11</v>
      </c>
      <c r="F964" s="13">
        <f t="shared" si="46"/>
        <v>25426</v>
      </c>
      <c r="G964" s="7">
        <v>0</v>
      </c>
      <c r="H964" s="16">
        <v>11497.69</v>
      </c>
      <c r="I964" s="7" t="str" cm="1">
        <f t="array" ref="I964">INDEX({"tier - 1","tier - 2","tier - 3"},MATCH(MAX(COUNTIF('OG Hospitalisation Details'!G1380:G3722,{"tier - 1","tier - 2","tier - 3"})),COUNTIF('OG Hospitalisation Details'!G1380:G3722,{"tier - 1","tier - 2","tier - 3"}),0))</f>
        <v>tier - 2</v>
      </c>
      <c r="J964" s="7" t="str" cm="1">
        <f t="array" ref="J964">INDEX({"tier - 1","tier - 2","tier - 3"},MATCH(MAX(COUNTIF('OG Hospitalisation Details'!H1380:H3722,{"tier - 1","tier - 2","tier - 3"})),COUNTIF('OG Hospitalisation Details'!H1380:H3722,{"tier - 1","tier - 2","tier - 3"}),0))</f>
        <v>tier - 3</v>
      </c>
      <c r="K964" s="7" t="str">
        <f>IF('OG Hospitalisation Details'!I1380="?","Unknown",'OG Hospitalisation Details'!I1380)</f>
        <v>R1012</v>
      </c>
      <c r="L964" s="14">
        <f t="shared" si="47"/>
        <v>53</v>
      </c>
    </row>
    <row r="965" spans="1:12" x14ac:dyDescent="0.25">
      <c r="A965" s="7" t="s">
        <v>1410</v>
      </c>
      <c r="B965" s="7">
        <f t="shared" si="45"/>
        <v>961</v>
      </c>
      <c r="C965" s="7">
        <f>IF('OG Hospitalisation Details'!B1379="?",ROUND(AVERAGE('OG Hospitalisation Details'!$B$2:$B$2344),0),'OG Hospitalisation Details'!B1379)</f>
        <v>1983</v>
      </c>
      <c r="D965" s="7" t="str">
        <f>IF('OG Hospitalisation Details'!C1379="?","Sep",'OG Hospitalisation Details'!C1379)</f>
        <v>Jun</v>
      </c>
      <c r="E965" s="7">
        <v>7</v>
      </c>
      <c r="F965" s="13">
        <f t="shared" si="46"/>
        <v>30474</v>
      </c>
      <c r="G965" s="7">
        <v>3</v>
      </c>
      <c r="H965" s="16">
        <v>11492.46</v>
      </c>
      <c r="I965" s="7" t="str" cm="1">
        <f t="array" ref="I965">INDEX({"tier - 1","tier - 2","tier - 3"},MATCH(MAX(COUNTIF('OG Hospitalisation Details'!G1379:G3721,{"tier - 1","tier - 2","tier - 3"})),COUNTIF('OG Hospitalisation Details'!G1379:G3721,{"tier - 1","tier - 2","tier - 3"}),0))</f>
        <v>tier - 2</v>
      </c>
      <c r="J965" s="7" t="str" cm="1">
        <f t="array" ref="J965">INDEX({"tier - 1","tier - 2","tier - 3"},MATCH(MAX(COUNTIF('OG Hospitalisation Details'!H1379:H3721,{"tier - 1","tier - 2","tier - 3"})),COUNTIF('OG Hospitalisation Details'!H1379:H3721,{"tier - 1","tier - 2","tier - 3"}),0))</f>
        <v>tier - 3</v>
      </c>
      <c r="K965" s="7" t="str">
        <f>IF('OG Hospitalisation Details'!I1379="?","Unknown",'OG Hospitalisation Details'!I1379)</f>
        <v>R1026</v>
      </c>
      <c r="L965" s="14">
        <f t="shared" si="47"/>
        <v>40</v>
      </c>
    </row>
    <row r="966" spans="1:12" x14ac:dyDescent="0.25">
      <c r="A966" s="7" t="s">
        <v>1409</v>
      </c>
      <c r="B966" s="7">
        <f t="shared" si="45"/>
        <v>962</v>
      </c>
      <c r="C966" s="7">
        <f>IF('OG Hospitalisation Details'!B1378="?",ROUND(AVERAGE('OG Hospitalisation Details'!$B$2:$B$2344),0),'OG Hospitalisation Details'!B1378)</f>
        <v>1970</v>
      </c>
      <c r="D966" s="7" t="str">
        <f>IF('OG Hospitalisation Details'!C1378="?","Sep",'OG Hospitalisation Details'!C1378)</f>
        <v>Oct</v>
      </c>
      <c r="E966" s="7">
        <v>13</v>
      </c>
      <c r="F966" s="13">
        <f t="shared" si="46"/>
        <v>25854</v>
      </c>
      <c r="G966" s="7">
        <v>3</v>
      </c>
      <c r="H966" s="16">
        <v>11488.32</v>
      </c>
      <c r="I966" s="7" t="str" cm="1">
        <f t="array" ref="I966">INDEX({"tier - 1","tier - 2","tier - 3"},MATCH(MAX(COUNTIF('OG Hospitalisation Details'!G1378:G3720,{"tier - 1","tier - 2","tier - 3"})),COUNTIF('OG Hospitalisation Details'!G1378:G3720,{"tier - 1","tier - 2","tier - 3"}),0))</f>
        <v>tier - 2</v>
      </c>
      <c r="J966" s="7" t="str" cm="1">
        <f t="array" ref="J966">INDEX({"tier - 1","tier - 2","tier - 3"},MATCH(MAX(COUNTIF('OG Hospitalisation Details'!H1378:H3720,{"tier - 1","tier - 2","tier - 3"})),COUNTIF('OG Hospitalisation Details'!H1378:H3720,{"tier - 1","tier - 2","tier - 3"}),0))</f>
        <v>tier - 3</v>
      </c>
      <c r="K966" s="7" t="str">
        <f>IF('OG Hospitalisation Details'!I1378="?","Unknown",'OG Hospitalisation Details'!I1378)</f>
        <v>R1014</v>
      </c>
      <c r="L966" s="14">
        <f t="shared" si="47"/>
        <v>52</v>
      </c>
    </row>
    <row r="967" spans="1:12" x14ac:dyDescent="0.25">
      <c r="A967" s="7" t="s">
        <v>1408</v>
      </c>
      <c r="B967" s="7">
        <f t="shared" si="45"/>
        <v>963</v>
      </c>
      <c r="C967" s="7">
        <f>IF('OG Hospitalisation Details'!B1377="?",ROUND(AVERAGE('OG Hospitalisation Details'!$B$2:$B$2344),0),'OG Hospitalisation Details'!B1377)</f>
        <v>2004</v>
      </c>
      <c r="D967" s="7" t="str">
        <f>IF('OG Hospitalisation Details'!C1377="?","Sep",'OG Hospitalisation Details'!C1377)</f>
        <v>Sep</v>
      </c>
      <c r="E967" s="7">
        <v>10</v>
      </c>
      <c r="F967" s="13">
        <f t="shared" si="46"/>
        <v>38240</v>
      </c>
      <c r="G967" s="7">
        <v>0</v>
      </c>
      <c r="H967" s="16">
        <v>11482.63</v>
      </c>
      <c r="I967" s="7" t="str" cm="1">
        <f t="array" ref="I967">INDEX({"tier - 1","tier - 2","tier - 3"},MATCH(MAX(COUNTIF('OG Hospitalisation Details'!G1377:G3719,{"tier - 1","tier - 2","tier - 3"})),COUNTIF('OG Hospitalisation Details'!G1377:G3719,{"tier - 1","tier - 2","tier - 3"}),0))</f>
        <v>tier - 2</v>
      </c>
      <c r="J967" s="7" t="str" cm="1">
        <f t="array" ref="J967">INDEX({"tier - 1","tier - 2","tier - 3"},MATCH(MAX(COUNTIF('OG Hospitalisation Details'!H1377:H3719,{"tier - 1","tier - 2","tier - 3"})),COUNTIF('OG Hospitalisation Details'!H1377:H3719,{"tier - 1","tier - 2","tier - 3"}),0))</f>
        <v>tier - 3</v>
      </c>
      <c r="K967" s="7" t="str">
        <f>IF('OG Hospitalisation Details'!I1377="?","Unknown",'OG Hospitalisation Details'!I1377)</f>
        <v>R1013</v>
      </c>
      <c r="L967" s="14">
        <f t="shared" si="47"/>
        <v>18</v>
      </c>
    </row>
    <row r="968" spans="1:12" x14ac:dyDescent="0.25">
      <c r="A968" s="7" t="s">
        <v>1407</v>
      </c>
      <c r="B968" s="7">
        <f t="shared" si="45"/>
        <v>964</v>
      </c>
      <c r="C968" s="7">
        <f>IF('OG Hospitalisation Details'!B1376="?",ROUND(AVERAGE('OG Hospitalisation Details'!$B$2:$B$2344),0),'OG Hospitalisation Details'!B1376)</f>
        <v>1966</v>
      </c>
      <c r="D968" s="7" t="str">
        <f>IF('OG Hospitalisation Details'!C1376="?","Sep",'OG Hospitalisation Details'!C1376)</f>
        <v>Sep</v>
      </c>
      <c r="E968" s="7">
        <v>7</v>
      </c>
      <c r="F968" s="13">
        <f t="shared" si="46"/>
        <v>24357</v>
      </c>
      <c r="G968" s="7">
        <v>0</v>
      </c>
      <c r="H968" s="16">
        <v>11478.14</v>
      </c>
      <c r="I968" s="7" t="str" cm="1">
        <f t="array" ref="I968">INDEX({"tier - 1","tier - 2","tier - 3"},MATCH(MAX(COUNTIF('OG Hospitalisation Details'!G1376:G3718,{"tier - 1","tier - 2","tier - 3"})),COUNTIF('OG Hospitalisation Details'!G1376:G3718,{"tier - 1","tier - 2","tier - 3"}),0))</f>
        <v>tier - 2</v>
      </c>
      <c r="J968" s="7" t="str" cm="1">
        <f t="array" ref="J968">INDEX({"tier - 1","tier - 2","tier - 3"},MATCH(MAX(COUNTIF('OG Hospitalisation Details'!H1376:H3718,{"tier - 1","tier - 2","tier - 3"})),COUNTIF('OG Hospitalisation Details'!H1376:H3718,{"tier - 1","tier - 2","tier - 3"}),0))</f>
        <v>tier - 3</v>
      </c>
      <c r="K968" s="7" t="str">
        <f>IF('OG Hospitalisation Details'!I1376="?","Unknown",'OG Hospitalisation Details'!I1376)</f>
        <v>R1025</v>
      </c>
      <c r="L968" s="14">
        <f t="shared" si="47"/>
        <v>56</v>
      </c>
    </row>
    <row r="969" spans="1:12" x14ac:dyDescent="0.25">
      <c r="A969" s="7" t="s">
        <v>1406</v>
      </c>
      <c r="B969" s="7">
        <f t="shared" si="45"/>
        <v>965</v>
      </c>
      <c r="C969" s="7">
        <f>IF('OG Hospitalisation Details'!B1375="?",ROUND(AVERAGE('OG Hospitalisation Details'!$B$2:$B$2344),0),'OG Hospitalisation Details'!B1375)</f>
        <v>1965</v>
      </c>
      <c r="D969" s="7" t="str">
        <f>IF('OG Hospitalisation Details'!C1375="?","Sep",'OG Hospitalisation Details'!C1375)</f>
        <v>Jun</v>
      </c>
      <c r="E969" s="7">
        <v>23</v>
      </c>
      <c r="F969" s="13">
        <f t="shared" si="46"/>
        <v>23916</v>
      </c>
      <c r="G969" s="7">
        <v>0</v>
      </c>
      <c r="H969" s="16">
        <v>11455.28</v>
      </c>
      <c r="I969" s="7" t="str" cm="1">
        <f t="array" ref="I969">INDEX({"tier - 1","tier - 2","tier - 3"},MATCH(MAX(COUNTIF('OG Hospitalisation Details'!G1375:G3717,{"tier - 1","tier - 2","tier - 3"})),COUNTIF('OG Hospitalisation Details'!G1375:G3717,{"tier - 1","tier - 2","tier - 3"}),0))</f>
        <v>tier - 2</v>
      </c>
      <c r="J969" s="7" t="str" cm="1">
        <f t="array" ref="J969">INDEX({"tier - 1","tier - 2","tier - 3"},MATCH(MAX(COUNTIF('OG Hospitalisation Details'!H1375:H3717,{"tier - 1","tier - 2","tier - 3"})),COUNTIF('OG Hospitalisation Details'!H1375:H3717,{"tier - 1","tier - 2","tier - 3"}),0))</f>
        <v>tier - 3</v>
      </c>
      <c r="K969" s="7" t="str">
        <f>IF('OG Hospitalisation Details'!I1375="?","Unknown",'OG Hospitalisation Details'!I1375)</f>
        <v>R1011</v>
      </c>
      <c r="L969" s="14">
        <f t="shared" si="47"/>
        <v>57</v>
      </c>
    </row>
    <row r="970" spans="1:12" x14ac:dyDescent="0.25">
      <c r="A970" s="7" t="s">
        <v>1405</v>
      </c>
      <c r="B970" s="7">
        <f t="shared" si="45"/>
        <v>966</v>
      </c>
      <c r="C970" s="7">
        <f>IF('OG Hospitalisation Details'!B1374="?",ROUND(AVERAGE('OG Hospitalisation Details'!$B$2:$B$2344),0),'OG Hospitalisation Details'!B1374)</f>
        <v>1966</v>
      </c>
      <c r="D970" s="7" t="str">
        <f>IF('OG Hospitalisation Details'!C1374="?","Sep",'OG Hospitalisation Details'!C1374)</f>
        <v>Jun</v>
      </c>
      <c r="E970" s="7">
        <v>14</v>
      </c>
      <c r="F970" s="13">
        <f t="shared" si="46"/>
        <v>24272</v>
      </c>
      <c r="G970" s="7">
        <v>0</v>
      </c>
      <c r="H970" s="16">
        <v>11454.02</v>
      </c>
      <c r="I970" s="7" t="str" cm="1">
        <f t="array" ref="I970">INDEX({"tier - 1","tier - 2","tier - 3"},MATCH(MAX(COUNTIF('OG Hospitalisation Details'!G1374:G3716,{"tier - 1","tier - 2","tier - 3"})),COUNTIF('OG Hospitalisation Details'!G1374:G3716,{"tier - 1","tier - 2","tier - 3"}),0))</f>
        <v>tier - 2</v>
      </c>
      <c r="J970" s="7" t="str" cm="1">
        <f t="array" ref="J970">INDEX({"tier - 1","tier - 2","tier - 3"},MATCH(MAX(COUNTIF('OG Hospitalisation Details'!H1374:H3716,{"tier - 1","tier - 2","tier - 3"})),COUNTIF('OG Hospitalisation Details'!H1374:H3716,{"tier - 1","tier - 2","tier - 3"}),0))</f>
        <v>tier - 3</v>
      </c>
      <c r="K970" s="7" t="str">
        <f>IF('OG Hospitalisation Details'!I1374="?","Unknown",'OG Hospitalisation Details'!I1374)</f>
        <v>R1012</v>
      </c>
      <c r="L970" s="14">
        <f t="shared" si="47"/>
        <v>56</v>
      </c>
    </row>
    <row r="971" spans="1:12" x14ac:dyDescent="0.25">
      <c r="A971" s="7" t="s">
        <v>1404</v>
      </c>
      <c r="B971" s="7">
        <f t="shared" si="45"/>
        <v>967</v>
      </c>
      <c r="C971" s="7">
        <f>IF('OG Hospitalisation Details'!B1373="?",ROUND(AVERAGE('OG Hospitalisation Details'!$B$2:$B$2344),0),'OG Hospitalisation Details'!B1373)</f>
        <v>1971</v>
      </c>
      <c r="D971" s="7" t="str">
        <f>IF('OG Hospitalisation Details'!C1373="?","Sep",'OG Hospitalisation Details'!C1373)</f>
        <v>Sep</v>
      </c>
      <c r="E971" s="7">
        <v>12</v>
      </c>
      <c r="F971" s="13">
        <f t="shared" si="46"/>
        <v>26188</v>
      </c>
      <c r="G971" s="7">
        <v>3</v>
      </c>
      <c r="H971" s="16">
        <v>11436.74</v>
      </c>
      <c r="I971" s="7" t="str" cm="1">
        <f t="array" ref="I971">INDEX({"tier - 1","tier - 2","tier - 3"},MATCH(MAX(COUNTIF('OG Hospitalisation Details'!G1373:G3715,{"tier - 1","tier - 2","tier - 3"})),COUNTIF('OG Hospitalisation Details'!G1373:G3715,{"tier - 1","tier - 2","tier - 3"}),0))</f>
        <v>tier - 2</v>
      </c>
      <c r="J971" s="7" t="str" cm="1">
        <f t="array" ref="J971">INDEX({"tier - 1","tier - 2","tier - 3"},MATCH(MAX(COUNTIF('OG Hospitalisation Details'!H1373:H3715,{"tier - 1","tier - 2","tier - 3"})),COUNTIF('OG Hospitalisation Details'!H1373:H3715,{"tier - 1","tier - 2","tier - 3"}),0))</f>
        <v>tier - 3</v>
      </c>
      <c r="K971" s="7" t="str">
        <f>IF('OG Hospitalisation Details'!I1373="?","Unknown",'OG Hospitalisation Details'!I1373)</f>
        <v>R1012</v>
      </c>
      <c r="L971" s="14">
        <f t="shared" si="47"/>
        <v>51</v>
      </c>
    </row>
    <row r="972" spans="1:12" x14ac:dyDescent="0.25">
      <c r="A972" s="7" t="s">
        <v>1403</v>
      </c>
      <c r="B972" s="7">
        <f t="shared" si="45"/>
        <v>968</v>
      </c>
      <c r="C972" s="7">
        <f>IF('OG Hospitalisation Details'!B1372="?",ROUND(AVERAGE('OG Hospitalisation Details'!$B$2:$B$2344),0),'OG Hospitalisation Details'!B1372)</f>
        <v>1980</v>
      </c>
      <c r="D972" s="7" t="str">
        <f>IF('OG Hospitalisation Details'!C1372="?","Sep",'OG Hospitalisation Details'!C1372)</f>
        <v>Jul</v>
      </c>
      <c r="E972" s="7">
        <v>17</v>
      </c>
      <c r="F972" s="13">
        <f t="shared" si="46"/>
        <v>29419</v>
      </c>
      <c r="G972" s="7">
        <v>2</v>
      </c>
      <c r="H972" s="16">
        <v>11435.74</v>
      </c>
      <c r="I972" s="7" t="str" cm="1">
        <f t="array" ref="I972">INDEX({"tier - 1","tier - 2","tier - 3"},MATCH(MAX(COUNTIF('OG Hospitalisation Details'!G1372:G3714,{"tier - 1","tier - 2","tier - 3"})),COUNTIF('OG Hospitalisation Details'!G1372:G3714,{"tier - 1","tier - 2","tier - 3"}),0))</f>
        <v>tier - 2</v>
      </c>
      <c r="J972" s="7" t="str" cm="1">
        <f t="array" ref="J972">INDEX({"tier - 1","tier - 2","tier - 3"},MATCH(MAX(COUNTIF('OG Hospitalisation Details'!H1372:H3714,{"tier - 1","tier - 2","tier - 3"})),COUNTIF('OG Hospitalisation Details'!H1372:H3714,{"tier - 1","tier - 2","tier - 3"}),0))</f>
        <v>tier - 3</v>
      </c>
      <c r="K972" s="7" t="str">
        <f>IF('OG Hospitalisation Details'!I1372="?","Unknown",'OG Hospitalisation Details'!I1372)</f>
        <v>R1021</v>
      </c>
      <c r="L972" s="14">
        <f t="shared" si="47"/>
        <v>42</v>
      </c>
    </row>
    <row r="973" spans="1:12" x14ac:dyDescent="0.25">
      <c r="A973" s="7" t="s">
        <v>1402</v>
      </c>
      <c r="B973" s="7">
        <f t="shared" si="45"/>
        <v>969</v>
      </c>
      <c r="C973" s="7">
        <f>IF('OG Hospitalisation Details'!B1371="?",ROUND(AVERAGE('OG Hospitalisation Details'!$B$2:$B$2344),0),'OG Hospitalisation Details'!B1371)</f>
        <v>1985</v>
      </c>
      <c r="D973" s="7" t="str">
        <f>IF('OG Hospitalisation Details'!C1371="?","Sep",'OG Hospitalisation Details'!C1371)</f>
        <v>Jun</v>
      </c>
      <c r="E973" s="7">
        <v>9</v>
      </c>
      <c r="F973" s="13">
        <f t="shared" si="46"/>
        <v>31207</v>
      </c>
      <c r="G973" s="7">
        <v>3</v>
      </c>
      <c r="H973" s="16">
        <v>11419.49</v>
      </c>
      <c r="I973" s="7" t="str" cm="1">
        <f t="array" ref="I973">INDEX({"tier - 1","tier - 2","tier - 3"},MATCH(MAX(COUNTIF('OG Hospitalisation Details'!G1371:G3713,{"tier - 1","tier - 2","tier - 3"})),COUNTIF('OG Hospitalisation Details'!G1371:G3713,{"tier - 1","tier - 2","tier - 3"}),0))</f>
        <v>tier - 2</v>
      </c>
      <c r="J973" s="7" t="str" cm="1">
        <f t="array" ref="J973">INDEX({"tier - 1","tier - 2","tier - 3"},MATCH(MAX(COUNTIF('OG Hospitalisation Details'!H1371:H3713,{"tier - 1","tier - 2","tier - 3"})),COUNTIF('OG Hospitalisation Details'!H1371:H3713,{"tier - 1","tier - 2","tier - 3"}),0))</f>
        <v>tier - 3</v>
      </c>
      <c r="K973" s="7" t="str">
        <f>IF('OG Hospitalisation Details'!I1371="?","Unknown",'OG Hospitalisation Details'!I1371)</f>
        <v>R1012</v>
      </c>
      <c r="L973" s="14">
        <f t="shared" si="47"/>
        <v>37</v>
      </c>
    </row>
    <row r="974" spans="1:12" x14ac:dyDescent="0.25">
      <c r="A974" s="7" t="s">
        <v>1401</v>
      </c>
      <c r="B974" s="7">
        <f t="shared" si="45"/>
        <v>970</v>
      </c>
      <c r="C974" s="7">
        <f>IF('OG Hospitalisation Details'!B1370="?",ROUND(AVERAGE('OG Hospitalisation Details'!$B$2:$B$2344),0),'OG Hospitalisation Details'!B1370)</f>
        <v>1983</v>
      </c>
      <c r="D974" s="7" t="str">
        <f>IF('OG Hospitalisation Details'!C1370="?","Sep",'OG Hospitalisation Details'!C1370)</f>
        <v>Oct</v>
      </c>
      <c r="E974" s="7">
        <v>23</v>
      </c>
      <c r="F974" s="13">
        <f t="shared" si="46"/>
        <v>30612</v>
      </c>
      <c r="G974" s="7">
        <v>3</v>
      </c>
      <c r="H974" s="16">
        <v>11412.02</v>
      </c>
      <c r="I974" s="7" t="str" cm="1">
        <f t="array" ref="I974">INDEX({"tier - 1","tier - 2","tier - 3"},MATCH(MAX(COUNTIF('OG Hospitalisation Details'!G1370:G3712,{"tier - 1","tier - 2","tier - 3"})),COUNTIF('OG Hospitalisation Details'!G1370:G3712,{"tier - 1","tier - 2","tier - 3"}),0))</f>
        <v>tier - 2</v>
      </c>
      <c r="J974" s="7" t="str" cm="1">
        <f t="array" ref="J974">INDEX({"tier - 1","tier - 2","tier - 3"},MATCH(MAX(COUNTIF('OG Hospitalisation Details'!H1370:H3712,{"tier - 1","tier - 2","tier - 3"})),COUNTIF('OG Hospitalisation Details'!H1370:H3712,{"tier - 1","tier - 2","tier - 3"}),0))</f>
        <v>tier - 3</v>
      </c>
      <c r="K974" s="7" t="str">
        <f>IF('OG Hospitalisation Details'!I1370="?","Unknown",'OG Hospitalisation Details'!I1370)</f>
        <v>R1021</v>
      </c>
      <c r="L974" s="14">
        <f t="shared" si="47"/>
        <v>39</v>
      </c>
    </row>
    <row r="975" spans="1:12" x14ac:dyDescent="0.25">
      <c r="A975" s="7" t="s">
        <v>1400</v>
      </c>
      <c r="B975" s="7">
        <f t="shared" si="45"/>
        <v>971</v>
      </c>
      <c r="C975" s="7">
        <f>IF('OG Hospitalisation Details'!B1369="?",ROUND(AVERAGE('OG Hospitalisation Details'!$B$2:$B$2344),0),'OG Hospitalisation Details'!B1369)</f>
        <v>1970</v>
      </c>
      <c r="D975" s="7" t="str">
        <f>IF('OG Hospitalisation Details'!C1369="?","Sep",'OG Hospitalisation Details'!C1369)</f>
        <v>Oct</v>
      </c>
      <c r="E975" s="7">
        <v>7</v>
      </c>
      <c r="F975" s="13">
        <f t="shared" si="46"/>
        <v>25848</v>
      </c>
      <c r="G975" s="7">
        <v>3</v>
      </c>
      <c r="H975" s="16">
        <v>11411.69</v>
      </c>
      <c r="I975" s="7" t="str" cm="1">
        <f t="array" ref="I975">INDEX({"tier - 1","tier - 2","tier - 3"},MATCH(MAX(COUNTIF('OG Hospitalisation Details'!G1369:G3711,{"tier - 1","tier - 2","tier - 3"})),COUNTIF('OG Hospitalisation Details'!G1369:G3711,{"tier - 1","tier - 2","tier - 3"}),0))</f>
        <v>tier - 2</v>
      </c>
      <c r="J975" s="7" t="str" cm="1">
        <f t="array" ref="J975">INDEX({"tier - 1","tier - 2","tier - 3"},MATCH(MAX(COUNTIF('OG Hospitalisation Details'!H1369:H3711,{"tier - 1","tier - 2","tier - 3"})),COUNTIF('OG Hospitalisation Details'!H1369:H3711,{"tier - 1","tier - 2","tier - 3"}),0))</f>
        <v>tier - 3</v>
      </c>
      <c r="K975" s="7" t="str">
        <f>IF('OG Hospitalisation Details'!I1369="?","Unknown",'OG Hospitalisation Details'!I1369)</f>
        <v>R1011</v>
      </c>
      <c r="L975" s="14">
        <f t="shared" si="47"/>
        <v>52</v>
      </c>
    </row>
    <row r="976" spans="1:12" x14ac:dyDescent="0.25">
      <c r="A976" s="7" t="s">
        <v>1399</v>
      </c>
      <c r="B976" s="7">
        <f t="shared" si="45"/>
        <v>972</v>
      </c>
      <c r="C976" s="7">
        <f>IF('OG Hospitalisation Details'!B1368="?",ROUND(AVERAGE('OG Hospitalisation Details'!$B$2:$B$2344),0),'OG Hospitalisation Details'!B1368)</f>
        <v>1970</v>
      </c>
      <c r="D976" s="7" t="str">
        <f>IF('OG Hospitalisation Details'!C1368="?","Sep",'OG Hospitalisation Details'!C1368)</f>
        <v>Oct</v>
      </c>
      <c r="E976" s="7">
        <v>2</v>
      </c>
      <c r="F976" s="13">
        <f t="shared" si="46"/>
        <v>25843</v>
      </c>
      <c r="G976" s="7">
        <v>2</v>
      </c>
      <c r="H976" s="16">
        <v>11396.9</v>
      </c>
      <c r="I976" s="7" t="str" cm="1">
        <f t="array" ref="I976">INDEX({"tier - 1","tier - 2","tier - 3"},MATCH(MAX(COUNTIF('OG Hospitalisation Details'!G1368:G3710,{"tier - 1","tier - 2","tier - 3"})),COUNTIF('OG Hospitalisation Details'!G1368:G3710,{"tier - 1","tier - 2","tier - 3"}),0))</f>
        <v>tier - 2</v>
      </c>
      <c r="J976" s="7" t="str" cm="1">
        <f t="array" ref="J976">INDEX({"tier - 1","tier - 2","tier - 3"},MATCH(MAX(COUNTIF('OG Hospitalisation Details'!H1368:H3710,{"tier - 1","tier - 2","tier - 3"})),COUNTIF('OG Hospitalisation Details'!H1368:H3710,{"tier - 1","tier - 2","tier - 3"}),0))</f>
        <v>tier - 3</v>
      </c>
      <c r="K976" s="7" t="str">
        <f>IF('OG Hospitalisation Details'!I1368="?","Unknown",'OG Hospitalisation Details'!I1368)</f>
        <v>R1024</v>
      </c>
      <c r="L976" s="14">
        <f t="shared" si="47"/>
        <v>52</v>
      </c>
    </row>
    <row r="977" spans="1:12" x14ac:dyDescent="0.25">
      <c r="A977" s="7" t="s">
        <v>1398</v>
      </c>
      <c r="B977" s="7">
        <f t="shared" si="45"/>
        <v>973</v>
      </c>
      <c r="C977" s="7">
        <f>IF('OG Hospitalisation Details'!B1367="?",ROUND(AVERAGE('OG Hospitalisation Details'!$B$2:$B$2344),0),'OG Hospitalisation Details'!B1367)</f>
        <v>1967</v>
      </c>
      <c r="D977" s="7" t="str">
        <f>IF('OG Hospitalisation Details'!C1367="?","Sep",'OG Hospitalisation Details'!C1367)</f>
        <v>Dec</v>
      </c>
      <c r="E977" s="7">
        <v>19</v>
      </c>
      <c r="F977" s="13">
        <f t="shared" si="46"/>
        <v>24825</v>
      </c>
      <c r="G977" s="7">
        <v>1</v>
      </c>
      <c r="H977" s="16">
        <v>11394.07</v>
      </c>
      <c r="I977" s="7" t="str" cm="1">
        <f t="array" ref="I977">INDEX({"tier - 1","tier - 2","tier - 3"},MATCH(MAX(COUNTIF('OG Hospitalisation Details'!G1367:G3709,{"tier - 1","tier - 2","tier - 3"})),COUNTIF('OG Hospitalisation Details'!G1367:G3709,{"tier - 1","tier - 2","tier - 3"}),0))</f>
        <v>tier - 2</v>
      </c>
      <c r="J977" s="7" t="str" cm="1">
        <f t="array" ref="J977">INDEX({"tier - 1","tier - 2","tier - 3"},MATCH(MAX(COUNTIF('OG Hospitalisation Details'!H1367:H3709,{"tier - 1","tier - 2","tier - 3"})),COUNTIF('OG Hospitalisation Details'!H1367:H3709,{"tier - 1","tier - 2","tier - 3"}),0))</f>
        <v>tier - 3</v>
      </c>
      <c r="K977" s="7" t="str">
        <f>IF('OG Hospitalisation Details'!I1367="?","Unknown",'OG Hospitalisation Details'!I1367)</f>
        <v>R1018</v>
      </c>
      <c r="L977" s="14">
        <f t="shared" si="47"/>
        <v>55</v>
      </c>
    </row>
    <row r="978" spans="1:12" x14ac:dyDescent="0.25">
      <c r="A978" s="7" t="s">
        <v>1397</v>
      </c>
      <c r="B978" s="7">
        <f t="shared" si="45"/>
        <v>974</v>
      </c>
      <c r="C978" s="7">
        <f>IF('OG Hospitalisation Details'!B1366="?",ROUND(AVERAGE('OG Hospitalisation Details'!$B$2:$B$2344),0),'OG Hospitalisation Details'!B1366)</f>
        <v>1997</v>
      </c>
      <c r="D978" s="7" t="str">
        <f>IF('OG Hospitalisation Details'!C1366="?","Sep",'OG Hospitalisation Details'!C1366)</f>
        <v>Jul</v>
      </c>
      <c r="E978" s="7">
        <v>28</v>
      </c>
      <c r="F978" s="13">
        <f t="shared" si="46"/>
        <v>35639</v>
      </c>
      <c r="G978" s="7">
        <v>0</v>
      </c>
      <c r="H978" s="16">
        <v>11388.27</v>
      </c>
      <c r="I978" s="7" t="str" cm="1">
        <f t="array" ref="I978">INDEX({"tier - 1","tier - 2","tier - 3"},MATCH(MAX(COUNTIF('OG Hospitalisation Details'!G1366:G3708,{"tier - 1","tier - 2","tier - 3"})),COUNTIF('OG Hospitalisation Details'!G1366:G3708,{"tier - 1","tier - 2","tier - 3"}),0))</f>
        <v>tier - 2</v>
      </c>
      <c r="J978" s="7" t="str" cm="1">
        <f t="array" ref="J978">INDEX({"tier - 1","tier - 2","tier - 3"},MATCH(MAX(COUNTIF('OG Hospitalisation Details'!H1366:H3708,{"tier - 1","tier - 2","tier - 3"})),COUNTIF('OG Hospitalisation Details'!H1366:H3708,{"tier - 1","tier - 2","tier - 3"}),0))</f>
        <v>tier - 3</v>
      </c>
      <c r="K978" s="7" t="str">
        <f>IF('OG Hospitalisation Details'!I1366="?","Unknown",'OG Hospitalisation Details'!I1366)</f>
        <v>R1026</v>
      </c>
      <c r="L978" s="14">
        <f t="shared" si="47"/>
        <v>25</v>
      </c>
    </row>
    <row r="979" spans="1:12" x14ac:dyDescent="0.25">
      <c r="A979" s="7" t="s">
        <v>1396</v>
      </c>
      <c r="B979" s="7">
        <f t="shared" si="45"/>
        <v>975</v>
      </c>
      <c r="C979" s="7">
        <f>IF('OG Hospitalisation Details'!B1365="?",ROUND(AVERAGE('OG Hospitalisation Details'!$B$2:$B$2344),0),'OG Hospitalisation Details'!B1365)</f>
        <v>1964</v>
      </c>
      <c r="D979" s="7" t="str">
        <f>IF('OG Hospitalisation Details'!C1365="?","Sep",'OG Hospitalisation Details'!C1365)</f>
        <v>Jun</v>
      </c>
      <c r="E979" s="7">
        <v>13</v>
      </c>
      <c r="F979" s="13">
        <f t="shared" si="46"/>
        <v>23541</v>
      </c>
      <c r="G979" s="7">
        <v>0</v>
      </c>
      <c r="H979" s="16">
        <v>11381.33</v>
      </c>
      <c r="I979" s="7" t="str" cm="1">
        <f t="array" ref="I979">INDEX({"tier - 1","tier - 2","tier - 3"},MATCH(MAX(COUNTIF('OG Hospitalisation Details'!G1365:G3707,{"tier - 1","tier - 2","tier - 3"})),COUNTIF('OG Hospitalisation Details'!G1365:G3707,{"tier - 1","tier - 2","tier - 3"}),0))</f>
        <v>tier - 2</v>
      </c>
      <c r="J979" s="7" t="str" cm="1">
        <f t="array" ref="J979">INDEX({"tier - 1","tier - 2","tier - 3"},MATCH(MAX(COUNTIF('OG Hospitalisation Details'!H1365:H3707,{"tier - 1","tier - 2","tier - 3"})),COUNTIF('OG Hospitalisation Details'!H1365:H3707,{"tier - 1","tier - 2","tier - 3"}),0))</f>
        <v>tier - 3</v>
      </c>
      <c r="K979" s="7" t="str">
        <f>IF('OG Hospitalisation Details'!I1365="?","Unknown",'OG Hospitalisation Details'!I1365)</f>
        <v>R1013</v>
      </c>
      <c r="L979" s="14">
        <f t="shared" si="47"/>
        <v>58</v>
      </c>
    </row>
    <row r="980" spans="1:12" x14ac:dyDescent="0.25">
      <c r="A980" s="7" t="s">
        <v>1395</v>
      </c>
      <c r="B980" s="7">
        <f t="shared" si="45"/>
        <v>976</v>
      </c>
      <c r="C980" s="7">
        <f>IF('OG Hospitalisation Details'!B1364="?",ROUND(AVERAGE('OG Hospitalisation Details'!$B$2:$B$2344),0),'OG Hospitalisation Details'!B1364)</f>
        <v>1972</v>
      </c>
      <c r="D980" s="7" t="str">
        <f>IF('OG Hospitalisation Details'!C1364="?","Sep",'OG Hospitalisation Details'!C1364)</f>
        <v>Dec</v>
      </c>
      <c r="E980" s="7">
        <v>6</v>
      </c>
      <c r="F980" s="13">
        <f t="shared" si="46"/>
        <v>26639</v>
      </c>
      <c r="G980" s="7">
        <v>0</v>
      </c>
      <c r="H980" s="16">
        <v>11378.57</v>
      </c>
      <c r="I980" s="7" t="str" cm="1">
        <f t="array" ref="I980">INDEX({"tier - 1","tier - 2","tier - 3"},MATCH(MAX(COUNTIF('OG Hospitalisation Details'!G1364:G3706,{"tier - 1","tier - 2","tier - 3"})),COUNTIF('OG Hospitalisation Details'!G1364:G3706,{"tier - 1","tier - 2","tier - 3"}),0))</f>
        <v>tier - 2</v>
      </c>
      <c r="J980" s="7" t="str" cm="1">
        <f t="array" ref="J980">INDEX({"tier - 1","tier - 2","tier - 3"},MATCH(MAX(COUNTIF('OG Hospitalisation Details'!H1364:H3706,{"tier - 1","tier - 2","tier - 3"})),COUNTIF('OG Hospitalisation Details'!H1364:H3706,{"tier - 1","tier - 2","tier - 3"}),0))</f>
        <v>tier - 3</v>
      </c>
      <c r="K980" s="7" t="str">
        <f>IF('OG Hospitalisation Details'!I1364="?","Unknown",'OG Hospitalisation Details'!I1364)</f>
        <v>R1025</v>
      </c>
      <c r="L980" s="14">
        <f t="shared" si="47"/>
        <v>50</v>
      </c>
    </row>
    <row r="981" spans="1:12" x14ac:dyDescent="0.25">
      <c r="A981" s="7" t="s">
        <v>1394</v>
      </c>
      <c r="B981" s="7">
        <f t="shared" si="45"/>
        <v>977</v>
      </c>
      <c r="C981" s="7">
        <f>IF('OG Hospitalisation Details'!B1363="?",ROUND(AVERAGE('OG Hospitalisation Details'!$B$2:$B$2344),0),'OG Hospitalisation Details'!B1363)</f>
        <v>1979</v>
      </c>
      <c r="D981" s="7" t="str">
        <f>IF('OG Hospitalisation Details'!C1363="?","Sep",'OG Hospitalisation Details'!C1363)</f>
        <v>Jun</v>
      </c>
      <c r="E981" s="7">
        <v>7</v>
      </c>
      <c r="F981" s="13">
        <f t="shared" si="46"/>
        <v>29013</v>
      </c>
      <c r="G981" s="7">
        <v>2</v>
      </c>
      <c r="H981" s="16">
        <v>11369.39</v>
      </c>
      <c r="I981" s="7" t="str" cm="1">
        <f t="array" ref="I981">INDEX({"tier - 1","tier - 2","tier - 3"},MATCH(MAX(COUNTIF('OG Hospitalisation Details'!G1363:G3705,{"tier - 1","tier - 2","tier - 3"})),COUNTIF('OG Hospitalisation Details'!G1363:G3705,{"tier - 1","tier - 2","tier - 3"}),0))</f>
        <v>tier - 2</v>
      </c>
      <c r="J981" s="7" t="str" cm="1">
        <f t="array" ref="J981">INDEX({"tier - 1","tier - 2","tier - 3"},MATCH(MAX(COUNTIF('OG Hospitalisation Details'!H1363:H3705,{"tier - 1","tier - 2","tier - 3"})),COUNTIF('OG Hospitalisation Details'!H1363:H3705,{"tier - 1","tier - 2","tier - 3"}),0))</f>
        <v>tier - 3</v>
      </c>
      <c r="K981" s="7" t="str">
        <f>IF('OG Hospitalisation Details'!I1363="?","Unknown",'OG Hospitalisation Details'!I1363)</f>
        <v>R1026</v>
      </c>
      <c r="L981" s="14">
        <f t="shared" si="47"/>
        <v>44</v>
      </c>
    </row>
    <row r="982" spans="1:12" x14ac:dyDescent="0.25">
      <c r="A982" s="7" t="s">
        <v>1393</v>
      </c>
      <c r="B982" s="7">
        <f t="shared" si="45"/>
        <v>978</v>
      </c>
      <c r="C982" s="7">
        <f>IF('OG Hospitalisation Details'!B1362="?",ROUND(AVERAGE('OG Hospitalisation Details'!$B$2:$B$2344),0),'OG Hospitalisation Details'!B1362)</f>
        <v>1964</v>
      </c>
      <c r="D982" s="7" t="str">
        <f>IF('OG Hospitalisation Details'!C1362="?","Sep",'OG Hospitalisation Details'!C1362)</f>
        <v>Dec</v>
      </c>
      <c r="E982" s="7">
        <v>13</v>
      </c>
      <c r="F982" s="13">
        <f t="shared" si="46"/>
        <v>23724</v>
      </c>
      <c r="G982" s="7">
        <v>0</v>
      </c>
      <c r="H982" s="16">
        <v>11365.95</v>
      </c>
      <c r="I982" s="7" t="str" cm="1">
        <f t="array" ref="I982">INDEX({"tier - 1","tier - 2","tier - 3"},MATCH(MAX(COUNTIF('OG Hospitalisation Details'!G1362:G3704,{"tier - 1","tier - 2","tier - 3"})),COUNTIF('OG Hospitalisation Details'!G1362:G3704,{"tier - 1","tier - 2","tier - 3"}),0))</f>
        <v>tier - 2</v>
      </c>
      <c r="J982" s="7" t="str" cm="1">
        <f t="array" ref="J982">INDEX({"tier - 1","tier - 2","tier - 3"},MATCH(MAX(COUNTIF('OG Hospitalisation Details'!H1362:H3704,{"tier - 1","tier - 2","tier - 3"})),COUNTIF('OG Hospitalisation Details'!H1362:H3704,{"tier - 1","tier - 2","tier - 3"}),0))</f>
        <v>tier - 3</v>
      </c>
      <c r="K982" s="7" t="str">
        <f>IF('OG Hospitalisation Details'!I1362="?","Unknown",'OG Hospitalisation Details'!I1362)</f>
        <v>R1011</v>
      </c>
      <c r="L982" s="14">
        <f t="shared" si="47"/>
        <v>58</v>
      </c>
    </row>
    <row r="983" spans="1:12" x14ac:dyDescent="0.25">
      <c r="A983" s="7" t="s">
        <v>1392</v>
      </c>
      <c r="B983" s="7">
        <f t="shared" si="45"/>
        <v>979</v>
      </c>
      <c r="C983" s="7">
        <f>IF('OG Hospitalisation Details'!B1361="?",ROUND(AVERAGE('OG Hospitalisation Details'!$B$2:$B$2344),0),'OG Hospitalisation Details'!B1361)</f>
        <v>1964</v>
      </c>
      <c r="D983" s="7" t="str">
        <f>IF('OG Hospitalisation Details'!C1361="?","Sep",'OG Hospitalisation Details'!C1361)</f>
        <v>Jul</v>
      </c>
      <c r="E983" s="7">
        <v>3</v>
      </c>
      <c r="F983" s="13">
        <f t="shared" si="46"/>
        <v>23561</v>
      </c>
      <c r="G983" s="7">
        <v>0</v>
      </c>
      <c r="H983" s="16">
        <v>11363.28</v>
      </c>
      <c r="I983" s="7" t="str" cm="1">
        <f t="array" ref="I983">INDEX({"tier - 1","tier - 2","tier - 3"},MATCH(MAX(COUNTIF('OG Hospitalisation Details'!G1361:G3703,{"tier - 1","tier - 2","tier - 3"})),COUNTIF('OG Hospitalisation Details'!G1361:G3703,{"tier - 1","tier - 2","tier - 3"}),0))</f>
        <v>tier - 2</v>
      </c>
      <c r="J983" s="7" t="str" cm="1">
        <f t="array" ref="J983">INDEX({"tier - 1","tier - 2","tier - 3"},MATCH(MAX(COUNTIF('OG Hospitalisation Details'!H1361:H3703,{"tier - 1","tier - 2","tier - 3"})),COUNTIF('OG Hospitalisation Details'!H1361:H3703,{"tier - 1","tier - 2","tier - 3"}),0))</f>
        <v>tier - 3</v>
      </c>
      <c r="K983" s="7" t="str">
        <f>IF('OG Hospitalisation Details'!I1361="?","Unknown",'OG Hospitalisation Details'!I1361)</f>
        <v>R1013</v>
      </c>
      <c r="L983" s="14">
        <f t="shared" si="47"/>
        <v>58</v>
      </c>
    </row>
    <row r="984" spans="1:12" x14ac:dyDescent="0.25">
      <c r="A984" s="7" t="s">
        <v>1391</v>
      </c>
      <c r="B984" s="7">
        <f t="shared" si="45"/>
        <v>980</v>
      </c>
      <c r="C984" s="7">
        <f>IF('OG Hospitalisation Details'!B1360="?",ROUND(AVERAGE('OG Hospitalisation Details'!$B$2:$B$2344),0),'OG Hospitalisation Details'!B1360)</f>
        <v>1964</v>
      </c>
      <c r="D984" s="7" t="str">
        <f>IF('OG Hospitalisation Details'!C1360="?","Sep",'OG Hospitalisation Details'!C1360)</f>
        <v>Jul</v>
      </c>
      <c r="E984" s="7">
        <v>4</v>
      </c>
      <c r="F984" s="13">
        <f t="shared" si="46"/>
        <v>23562</v>
      </c>
      <c r="G984" s="7">
        <v>0</v>
      </c>
      <c r="H984" s="16">
        <v>11362.76</v>
      </c>
      <c r="I984" s="7" t="str" cm="1">
        <f t="array" ref="I984">INDEX({"tier - 1","tier - 2","tier - 3"},MATCH(MAX(COUNTIF('OG Hospitalisation Details'!G1360:G3702,{"tier - 1","tier - 2","tier - 3"})),COUNTIF('OG Hospitalisation Details'!G1360:G3702,{"tier - 1","tier - 2","tier - 3"}),0))</f>
        <v>tier - 2</v>
      </c>
      <c r="J984" s="7" t="str" cm="1">
        <f t="array" ref="J984">INDEX({"tier - 1","tier - 2","tier - 3"},MATCH(MAX(COUNTIF('OG Hospitalisation Details'!H1360:H3702,{"tier - 1","tier - 2","tier - 3"})),COUNTIF('OG Hospitalisation Details'!H1360:H3702,{"tier - 1","tier - 2","tier - 3"}),0))</f>
        <v>tier - 3</v>
      </c>
      <c r="K984" s="7" t="str">
        <f>IF('OG Hospitalisation Details'!I1360="?","Unknown",'OG Hospitalisation Details'!I1360)</f>
        <v>R1011</v>
      </c>
      <c r="L984" s="14">
        <f t="shared" si="47"/>
        <v>58</v>
      </c>
    </row>
    <row r="985" spans="1:12" x14ac:dyDescent="0.25">
      <c r="A985" s="7" t="s">
        <v>1390</v>
      </c>
      <c r="B985" s="7">
        <f t="shared" si="45"/>
        <v>981</v>
      </c>
      <c r="C985" s="7">
        <f>IF('OG Hospitalisation Details'!B1359="?",ROUND(AVERAGE('OG Hospitalisation Details'!$B$2:$B$2344),0),'OG Hospitalisation Details'!B1359)</f>
        <v>1965</v>
      </c>
      <c r="D985" s="7" t="str">
        <f>IF('OG Hospitalisation Details'!C1359="?","Sep",'OG Hospitalisation Details'!C1359)</f>
        <v>Sep</v>
      </c>
      <c r="E985" s="7">
        <v>26</v>
      </c>
      <c r="F985" s="13">
        <f t="shared" si="46"/>
        <v>24011</v>
      </c>
      <c r="G985" s="7">
        <v>0</v>
      </c>
      <c r="H985" s="16">
        <v>11356.66</v>
      </c>
      <c r="I985" s="7" t="str" cm="1">
        <f t="array" ref="I985">INDEX({"tier - 1","tier - 2","tier - 3"},MATCH(MAX(COUNTIF('OG Hospitalisation Details'!G1359:G3701,{"tier - 1","tier - 2","tier - 3"})),COUNTIF('OG Hospitalisation Details'!G1359:G3701,{"tier - 1","tier - 2","tier - 3"}),0))</f>
        <v>tier - 2</v>
      </c>
      <c r="J985" s="7" t="str" cm="1">
        <f t="array" ref="J985">INDEX({"tier - 1","tier - 2","tier - 3"},MATCH(MAX(COUNTIF('OG Hospitalisation Details'!H1359:H3701,{"tier - 1","tier - 2","tier - 3"})),COUNTIF('OG Hospitalisation Details'!H1359:H3701,{"tier - 1","tier - 2","tier - 3"}),0))</f>
        <v>tier - 3</v>
      </c>
      <c r="K985" s="7" t="str">
        <f>IF('OG Hospitalisation Details'!I1359="?","Unknown",'OG Hospitalisation Details'!I1359)</f>
        <v>R1012</v>
      </c>
      <c r="L985" s="14">
        <f t="shared" si="47"/>
        <v>57</v>
      </c>
    </row>
    <row r="986" spans="1:12" x14ac:dyDescent="0.25">
      <c r="A986" s="7" t="s">
        <v>1389</v>
      </c>
      <c r="B986" s="7">
        <f t="shared" si="45"/>
        <v>982</v>
      </c>
      <c r="C986" s="7">
        <f>IF('OG Hospitalisation Details'!B1358="?",ROUND(AVERAGE('OG Hospitalisation Details'!$B$2:$B$2344),0),'OG Hospitalisation Details'!B1358)</f>
        <v>1965</v>
      </c>
      <c r="D986" s="7" t="str">
        <f>IF('OG Hospitalisation Details'!C1358="?","Sep",'OG Hospitalisation Details'!C1358)</f>
        <v>Nov</v>
      </c>
      <c r="E986" s="7">
        <v>29</v>
      </c>
      <c r="F986" s="13">
        <f t="shared" si="46"/>
        <v>24075</v>
      </c>
      <c r="G986" s="7">
        <v>0</v>
      </c>
      <c r="H986" s="16">
        <v>11353.23</v>
      </c>
      <c r="I986" s="7" t="str" cm="1">
        <f t="array" ref="I986">INDEX({"tier - 1","tier - 2","tier - 3"},MATCH(MAX(COUNTIF('OG Hospitalisation Details'!G1358:G3700,{"tier - 1","tier - 2","tier - 3"})),COUNTIF('OG Hospitalisation Details'!G1358:G3700,{"tier - 1","tier - 2","tier - 3"}),0))</f>
        <v>tier - 2</v>
      </c>
      <c r="J986" s="7" t="str" cm="1">
        <f t="array" ref="J986">INDEX({"tier - 1","tier - 2","tier - 3"},MATCH(MAX(COUNTIF('OG Hospitalisation Details'!H1358:H3700,{"tier - 1","tier - 2","tier - 3"})),COUNTIF('OG Hospitalisation Details'!H1358:H3700,{"tier - 1","tier - 2","tier - 3"}),0))</f>
        <v>tier - 3</v>
      </c>
      <c r="K986" s="7" t="str">
        <f>IF('OG Hospitalisation Details'!I1358="?","Unknown",'OG Hospitalisation Details'!I1358)</f>
        <v>R1012</v>
      </c>
      <c r="L986" s="14">
        <f t="shared" si="47"/>
        <v>57</v>
      </c>
    </row>
    <row r="987" spans="1:12" x14ac:dyDescent="0.25">
      <c r="A987" s="7" t="s">
        <v>1388</v>
      </c>
      <c r="B987" s="7">
        <f t="shared" si="45"/>
        <v>983</v>
      </c>
      <c r="C987" s="7">
        <f>IF('OG Hospitalisation Details'!B1357="?",ROUND(AVERAGE('OG Hospitalisation Details'!$B$2:$B$2344),0),'OG Hospitalisation Details'!B1357)</f>
        <v>1964</v>
      </c>
      <c r="D987" s="7" t="str">
        <f>IF('OG Hospitalisation Details'!C1357="?","Sep",'OG Hospitalisation Details'!C1357)</f>
        <v>Jul</v>
      </c>
      <c r="E987" s="7">
        <v>12</v>
      </c>
      <c r="F987" s="13">
        <f t="shared" si="46"/>
        <v>23570</v>
      </c>
      <c r="G987" s="7">
        <v>0</v>
      </c>
      <c r="H987" s="16">
        <v>11345.52</v>
      </c>
      <c r="I987" s="7" t="str" cm="1">
        <f t="array" ref="I987">INDEX({"tier - 1","tier - 2","tier - 3"},MATCH(MAX(COUNTIF('OG Hospitalisation Details'!G1357:G3699,{"tier - 1","tier - 2","tier - 3"})),COUNTIF('OG Hospitalisation Details'!G1357:G3699,{"tier - 1","tier - 2","tier - 3"}),0))</f>
        <v>tier - 2</v>
      </c>
      <c r="J987" s="7" t="str" cm="1">
        <f t="array" ref="J987">INDEX({"tier - 1","tier - 2","tier - 3"},MATCH(MAX(COUNTIF('OG Hospitalisation Details'!H1357:H3699,{"tier - 1","tier - 2","tier - 3"})),COUNTIF('OG Hospitalisation Details'!H1357:H3699,{"tier - 1","tier - 2","tier - 3"}),0))</f>
        <v>tier - 3</v>
      </c>
      <c r="K987" s="7" t="str">
        <f>IF('OG Hospitalisation Details'!I1357="?","Unknown",'OG Hospitalisation Details'!I1357)</f>
        <v>R1011</v>
      </c>
      <c r="L987" s="14">
        <f t="shared" si="47"/>
        <v>58</v>
      </c>
    </row>
    <row r="988" spans="1:12" x14ac:dyDescent="0.25">
      <c r="A988" s="7" t="s">
        <v>1387</v>
      </c>
      <c r="B988" s="7">
        <f t="shared" si="45"/>
        <v>984</v>
      </c>
      <c r="C988" s="7">
        <f>IF('OG Hospitalisation Details'!B1356="?",ROUND(AVERAGE('OG Hospitalisation Details'!$B$2:$B$2344),0),'OG Hospitalisation Details'!B1356)</f>
        <v>1968</v>
      </c>
      <c r="D988" s="7" t="str">
        <f>IF('OG Hospitalisation Details'!C1356="?","Sep",'OG Hospitalisation Details'!C1356)</f>
        <v>Nov</v>
      </c>
      <c r="E988" s="7">
        <v>2</v>
      </c>
      <c r="F988" s="13">
        <f t="shared" si="46"/>
        <v>25144</v>
      </c>
      <c r="G988" s="7">
        <v>0</v>
      </c>
      <c r="H988" s="16">
        <v>11344.32</v>
      </c>
      <c r="I988" s="7" t="str" cm="1">
        <f t="array" ref="I988">INDEX({"tier - 1","tier - 2","tier - 3"},MATCH(MAX(COUNTIF('OG Hospitalisation Details'!G1356:G3698,{"tier - 1","tier - 2","tier - 3"})),COUNTIF('OG Hospitalisation Details'!G1356:G3698,{"tier - 1","tier - 2","tier - 3"}),0))</f>
        <v>tier - 2</v>
      </c>
      <c r="J988" s="7" t="str" cm="1">
        <f t="array" ref="J988">INDEX({"tier - 1","tier - 2","tier - 3"},MATCH(MAX(COUNTIF('OG Hospitalisation Details'!H1356:H3698,{"tier - 1","tier - 2","tier - 3"})),COUNTIF('OG Hospitalisation Details'!H1356:H3698,{"tier - 1","tier - 2","tier - 3"}),0))</f>
        <v>tier - 3</v>
      </c>
      <c r="K988" s="7" t="str">
        <f>IF('OG Hospitalisation Details'!I1356="?","Unknown",'OG Hospitalisation Details'!I1356)</f>
        <v>R1025</v>
      </c>
      <c r="L988" s="14">
        <f t="shared" si="47"/>
        <v>54</v>
      </c>
    </row>
    <row r="989" spans="1:12" x14ac:dyDescent="0.25">
      <c r="A989" s="7" t="s">
        <v>1386</v>
      </c>
      <c r="B989" s="7">
        <f t="shared" si="45"/>
        <v>985</v>
      </c>
      <c r="C989" s="7">
        <f>IF('OG Hospitalisation Details'!B1355="?",ROUND(AVERAGE('OG Hospitalisation Details'!$B$2:$B$2344),0),'OG Hospitalisation Details'!B1355)</f>
        <v>1989</v>
      </c>
      <c r="D989" s="7" t="str">
        <f>IF('OG Hospitalisation Details'!C1355="?","Sep",'OG Hospitalisation Details'!C1355)</f>
        <v>Aug</v>
      </c>
      <c r="E989" s="7">
        <v>19</v>
      </c>
      <c r="F989" s="13">
        <f t="shared" si="46"/>
        <v>32739</v>
      </c>
      <c r="G989" s="7">
        <v>1</v>
      </c>
      <c r="H989" s="16">
        <v>11326.71</v>
      </c>
      <c r="I989" s="7" t="str" cm="1">
        <f t="array" ref="I989">INDEX({"tier - 1","tier - 2","tier - 3"},MATCH(MAX(COUNTIF('OG Hospitalisation Details'!G1355:G3697,{"tier - 1","tier - 2","tier - 3"})),COUNTIF('OG Hospitalisation Details'!G1355:G3697,{"tier - 1","tier - 2","tier - 3"}),0))</f>
        <v>tier - 2</v>
      </c>
      <c r="J989" s="7" t="str" cm="1">
        <f t="array" ref="J989">INDEX({"tier - 1","tier - 2","tier - 3"},MATCH(MAX(COUNTIF('OG Hospitalisation Details'!H1355:H3697,{"tier - 1","tier - 2","tier - 3"})),COUNTIF('OG Hospitalisation Details'!H1355:H3697,{"tier - 1","tier - 2","tier - 3"}),0))</f>
        <v>tier - 3</v>
      </c>
      <c r="K989" s="7" t="str">
        <f>IF('OG Hospitalisation Details'!I1355="?","Unknown",'OG Hospitalisation Details'!I1355)</f>
        <v>R1013</v>
      </c>
      <c r="L989" s="14">
        <f t="shared" si="47"/>
        <v>33</v>
      </c>
    </row>
    <row r="990" spans="1:12" x14ac:dyDescent="0.25">
      <c r="A990" s="7" t="s">
        <v>1385</v>
      </c>
      <c r="B990" s="7">
        <f t="shared" ref="B990:B1053" si="48">VALUE(SUBSTITUTE(A990,"Id",""))</f>
        <v>986</v>
      </c>
      <c r="C990" s="7">
        <f>IF('OG Hospitalisation Details'!B1354="?",ROUND(AVERAGE('OG Hospitalisation Details'!$B$2:$B$2344),0),'OG Hospitalisation Details'!B1354)</f>
        <v>2002</v>
      </c>
      <c r="D990" s="7" t="str">
        <f>IF('OG Hospitalisation Details'!C1354="?","Sep",'OG Hospitalisation Details'!C1354)</f>
        <v>Sep</v>
      </c>
      <c r="E990" s="7">
        <v>20</v>
      </c>
      <c r="F990" s="13">
        <f t="shared" si="46"/>
        <v>37519</v>
      </c>
      <c r="G990" s="7">
        <v>0</v>
      </c>
      <c r="H990" s="16">
        <v>11321.49</v>
      </c>
      <c r="I990" s="7" t="str" cm="1">
        <f t="array" ref="I990">INDEX({"tier - 1","tier - 2","tier - 3"},MATCH(MAX(COUNTIF('OG Hospitalisation Details'!G1354:G3696,{"tier - 1","tier - 2","tier - 3"})),COUNTIF('OG Hospitalisation Details'!G1354:G3696,{"tier - 1","tier - 2","tier - 3"}),0))</f>
        <v>tier - 2</v>
      </c>
      <c r="J990" s="7" t="str" cm="1">
        <f t="array" ref="J990">INDEX({"tier - 1","tier - 2","tier - 3"},MATCH(MAX(COUNTIF('OG Hospitalisation Details'!H1354:H3696,{"tier - 1","tier - 2","tier - 3"})),COUNTIF('OG Hospitalisation Details'!H1354:H3696,{"tier - 1","tier - 2","tier - 3"}),0))</f>
        <v>tier - 3</v>
      </c>
      <c r="K990" s="7" t="str">
        <f>IF('OG Hospitalisation Details'!I1354="?","Unknown",'OG Hospitalisation Details'!I1354)</f>
        <v>R1012</v>
      </c>
      <c r="L990" s="14">
        <f t="shared" si="47"/>
        <v>20</v>
      </c>
    </row>
    <row r="991" spans="1:12" x14ac:dyDescent="0.25">
      <c r="A991" s="7" t="s">
        <v>1384</v>
      </c>
      <c r="B991" s="7">
        <f t="shared" si="48"/>
        <v>987</v>
      </c>
      <c r="C991" s="7">
        <f>IF('OG Hospitalisation Details'!B1353="?",ROUND(AVERAGE('OG Hospitalisation Details'!$B$2:$B$2344),0),'OG Hospitalisation Details'!B1353)</f>
        <v>1963</v>
      </c>
      <c r="D991" s="7" t="str">
        <f>IF('OG Hospitalisation Details'!C1353="?","Sep",'OG Hospitalisation Details'!C1353)</f>
        <v>Jul</v>
      </c>
      <c r="E991" s="7">
        <v>11</v>
      </c>
      <c r="F991" s="13">
        <f t="shared" si="46"/>
        <v>23203</v>
      </c>
      <c r="G991" s="7">
        <v>0</v>
      </c>
      <c r="H991" s="16">
        <v>11319.12</v>
      </c>
      <c r="I991" s="7" t="str" cm="1">
        <f t="array" ref="I991">INDEX({"tier - 1","tier - 2","tier - 3"},MATCH(MAX(COUNTIF('OG Hospitalisation Details'!G1353:G3695,{"tier - 1","tier - 2","tier - 3"})),COUNTIF('OG Hospitalisation Details'!G1353:G3695,{"tier - 1","tier - 2","tier - 3"}),0))</f>
        <v>tier - 2</v>
      </c>
      <c r="J991" s="7" t="str" cm="1">
        <f t="array" ref="J991">INDEX({"tier - 1","tier - 2","tier - 3"},MATCH(MAX(COUNTIF('OG Hospitalisation Details'!H1353:H3695,{"tier - 1","tier - 2","tier - 3"})),COUNTIF('OG Hospitalisation Details'!H1353:H3695,{"tier - 1","tier - 2","tier - 3"}),0))</f>
        <v>tier - 3</v>
      </c>
      <c r="K991" s="7" t="str">
        <f>IF('OG Hospitalisation Details'!I1353="?","Unknown",'OG Hospitalisation Details'!I1353)</f>
        <v>R1012</v>
      </c>
      <c r="L991" s="14">
        <f t="shared" si="47"/>
        <v>59</v>
      </c>
    </row>
    <row r="992" spans="1:12" x14ac:dyDescent="0.25">
      <c r="A992" s="7" t="s">
        <v>1383</v>
      </c>
      <c r="B992" s="7">
        <f t="shared" si="48"/>
        <v>988</v>
      </c>
      <c r="C992" s="7">
        <f>IF('OG Hospitalisation Details'!B1352="?",ROUND(AVERAGE('OG Hospitalisation Details'!$B$2:$B$2344),0),'OG Hospitalisation Details'!B1352)</f>
        <v>1995</v>
      </c>
      <c r="D992" s="7" t="str">
        <f>IF('OG Hospitalisation Details'!C1352="?","Sep",'OG Hospitalisation Details'!C1352)</f>
        <v>Dec</v>
      </c>
      <c r="E992" s="7">
        <v>10</v>
      </c>
      <c r="F992" s="13">
        <f t="shared" si="46"/>
        <v>35043</v>
      </c>
      <c r="G992" s="7">
        <v>0</v>
      </c>
      <c r="H992" s="16">
        <v>11318.57</v>
      </c>
      <c r="I992" s="7" t="str" cm="1">
        <f t="array" ref="I992">INDEX({"tier - 1","tier - 2","tier - 3"},MATCH(MAX(COUNTIF('OG Hospitalisation Details'!G1352:G3694,{"tier - 1","tier - 2","tier - 3"})),COUNTIF('OG Hospitalisation Details'!G1352:G3694,{"tier - 1","tier - 2","tier - 3"}),0))</f>
        <v>tier - 2</v>
      </c>
      <c r="J992" s="7" t="str" cm="1">
        <f t="array" ref="J992">INDEX({"tier - 1","tier - 2","tier - 3"},MATCH(MAX(COUNTIF('OG Hospitalisation Details'!H1352:H3694,{"tier - 1","tier - 2","tier - 3"})),COUNTIF('OG Hospitalisation Details'!H1352:H3694,{"tier - 1","tier - 2","tier - 3"}),0))</f>
        <v>tier - 3</v>
      </c>
      <c r="K992" s="7" t="str">
        <f>IF('OG Hospitalisation Details'!I1352="?","Unknown",'OG Hospitalisation Details'!I1352)</f>
        <v>R1026</v>
      </c>
      <c r="L992" s="14">
        <f t="shared" si="47"/>
        <v>27</v>
      </c>
    </row>
    <row r="993" spans="1:12" x14ac:dyDescent="0.25">
      <c r="A993" s="7" t="s">
        <v>1382</v>
      </c>
      <c r="B993" s="7">
        <f t="shared" si="48"/>
        <v>989</v>
      </c>
      <c r="C993" s="7">
        <f>IF('OG Hospitalisation Details'!B1351="?",ROUND(AVERAGE('OG Hospitalisation Details'!$B$2:$B$2344),0),'OG Hospitalisation Details'!B1351)</f>
        <v>1963</v>
      </c>
      <c r="D993" s="7" t="str">
        <f>IF('OG Hospitalisation Details'!C1351="?","Sep",'OG Hospitalisation Details'!C1351)</f>
        <v>Nov</v>
      </c>
      <c r="E993" s="7">
        <v>22</v>
      </c>
      <c r="F993" s="13">
        <f t="shared" si="46"/>
        <v>23337</v>
      </c>
      <c r="G993" s="7">
        <v>0</v>
      </c>
      <c r="H993" s="16">
        <v>11312.33</v>
      </c>
      <c r="I993" s="7" t="str" cm="1">
        <f t="array" ref="I993">INDEX({"tier - 1","tier - 2","tier - 3"},MATCH(MAX(COUNTIF('OG Hospitalisation Details'!G1351:G3693,{"tier - 1","tier - 2","tier - 3"})),COUNTIF('OG Hospitalisation Details'!G1351:G3693,{"tier - 1","tier - 2","tier - 3"}),0))</f>
        <v>tier - 2</v>
      </c>
      <c r="J993" s="7" t="str" cm="1">
        <f t="array" ref="J993">INDEX({"tier - 1","tier - 2","tier - 3"},MATCH(MAX(COUNTIF('OG Hospitalisation Details'!H1351:H3693,{"tier - 1","tier - 2","tier - 3"})),COUNTIF('OG Hospitalisation Details'!H1351:H3693,{"tier - 1","tier - 2","tier - 3"}),0))</f>
        <v>tier - 3</v>
      </c>
      <c r="K993" s="7" t="str">
        <f>IF('OG Hospitalisation Details'!I1351="?","Unknown",'OG Hospitalisation Details'!I1351)</f>
        <v>R1012</v>
      </c>
      <c r="L993" s="14">
        <f t="shared" si="47"/>
        <v>59</v>
      </c>
    </row>
    <row r="994" spans="1:12" x14ac:dyDescent="0.25">
      <c r="A994" s="7" t="s">
        <v>1381</v>
      </c>
      <c r="B994" s="7">
        <f t="shared" si="48"/>
        <v>990</v>
      </c>
      <c r="C994" s="7">
        <f>IF('OG Hospitalisation Details'!B1350="?",ROUND(AVERAGE('OG Hospitalisation Details'!$B$2:$B$2344),0),'OG Hospitalisation Details'!B1350)</f>
        <v>1968</v>
      </c>
      <c r="D994" s="7" t="str">
        <f>IF('OG Hospitalisation Details'!C1350="?","Sep",'OG Hospitalisation Details'!C1350)</f>
        <v>Oct</v>
      </c>
      <c r="E994" s="7">
        <v>6</v>
      </c>
      <c r="F994" s="13">
        <f t="shared" si="46"/>
        <v>25117</v>
      </c>
      <c r="G994" s="7">
        <v>1</v>
      </c>
      <c r="H994" s="16">
        <v>11305.93</v>
      </c>
      <c r="I994" s="7" t="str" cm="1">
        <f t="array" ref="I994">INDEX({"tier - 1","tier - 2","tier - 3"},MATCH(MAX(COUNTIF('OG Hospitalisation Details'!G1350:G3692,{"tier - 1","tier - 2","tier - 3"})),COUNTIF('OG Hospitalisation Details'!G1350:G3692,{"tier - 1","tier - 2","tier - 3"}),0))</f>
        <v>tier - 2</v>
      </c>
      <c r="J994" s="7" t="str" cm="1">
        <f t="array" ref="J994">INDEX({"tier - 1","tier - 2","tier - 3"},MATCH(MAX(COUNTIF('OG Hospitalisation Details'!H1350:H3692,{"tier - 1","tier - 2","tier - 3"})),COUNTIF('OG Hospitalisation Details'!H1350:H3692,{"tier - 1","tier - 2","tier - 3"}),0))</f>
        <v>tier - 3</v>
      </c>
      <c r="K994" s="7" t="str">
        <f>IF('OG Hospitalisation Details'!I1350="?","Unknown",'OG Hospitalisation Details'!I1350)</f>
        <v>R1012</v>
      </c>
      <c r="L994" s="14">
        <f t="shared" si="47"/>
        <v>54</v>
      </c>
    </row>
    <row r="995" spans="1:12" x14ac:dyDescent="0.25">
      <c r="A995" s="7" t="s">
        <v>1380</v>
      </c>
      <c r="B995" s="7">
        <f t="shared" si="48"/>
        <v>991</v>
      </c>
      <c r="C995" s="7">
        <f>IF('OG Hospitalisation Details'!B1349="?",ROUND(AVERAGE('OG Hospitalisation Details'!$B$2:$B$2344),0),'OG Hospitalisation Details'!B1349)</f>
        <v>1972</v>
      </c>
      <c r="D995" s="7" t="str">
        <f>IF('OG Hospitalisation Details'!C1349="?","Sep",'OG Hospitalisation Details'!C1349)</f>
        <v>Sep</v>
      </c>
      <c r="E995" s="7">
        <v>25</v>
      </c>
      <c r="F995" s="13">
        <f t="shared" si="46"/>
        <v>26567</v>
      </c>
      <c r="G995" s="7">
        <v>4</v>
      </c>
      <c r="H995" s="16">
        <v>11299.34</v>
      </c>
      <c r="I995" s="7" t="str" cm="1">
        <f t="array" ref="I995">INDEX({"tier - 1","tier - 2","tier - 3"},MATCH(MAX(COUNTIF('OG Hospitalisation Details'!G1349:G3691,{"tier - 1","tier - 2","tier - 3"})),COUNTIF('OG Hospitalisation Details'!G1349:G3691,{"tier - 1","tier - 2","tier - 3"}),0))</f>
        <v>tier - 2</v>
      </c>
      <c r="J995" s="7" t="str" cm="1">
        <f t="array" ref="J995">INDEX({"tier - 1","tier - 2","tier - 3"},MATCH(MAX(COUNTIF('OG Hospitalisation Details'!H1349:H3691,{"tier - 1","tier - 2","tier - 3"})),COUNTIF('OG Hospitalisation Details'!H1349:H3691,{"tier - 1","tier - 2","tier - 3"}),0))</f>
        <v>tier - 3</v>
      </c>
      <c r="K995" s="7" t="str">
        <f>IF('OG Hospitalisation Details'!I1349="?","Unknown",'OG Hospitalisation Details'!I1349)</f>
        <v>R1011</v>
      </c>
      <c r="L995" s="14">
        <f t="shared" si="47"/>
        <v>50</v>
      </c>
    </row>
    <row r="996" spans="1:12" x14ac:dyDescent="0.25">
      <c r="A996" s="7" t="s">
        <v>1379</v>
      </c>
      <c r="B996" s="7">
        <f t="shared" si="48"/>
        <v>992</v>
      </c>
      <c r="C996" s="7">
        <f>IF('OG Hospitalisation Details'!B1348="?",ROUND(AVERAGE('OG Hospitalisation Details'!$B$2:$B$2344),0),'OG Hospitalisation Details'!B1348)</f>
        <v>1988</v>
      </c>
      <c r="D996" s="7" t="str">
        <f>IF('OG Hospitalisation Details'!C1348="?","Sep",'OG Hospitalisation Details'!C1348)</f>
        <v>Nov</v>
      </c>
      <c r="E996" s="7">
        <v>14</v>
      </c>
      <c r="F996" s="13">
        <f t="shared" si="46"/>
        <v>32461</v>
      </c>
      <c r="G996" s="7">
        <v>3</v>
      </c>
      <c r="H996" s="16">
        <v>11294.57</v>
      </c>
      <c r="I996" s="7" t="str" cm="1">
        <f t="array" ref="I996">INDEX({"tier - 1","tier - 2","tier - 3"},MATCH(MAX(COUNTIF('OG Hospitalisation Details'!G1348:G3690,{"tier - 1","tier - 2","tier - 3"})),COUNTIF('OG Hospitalisation Details'!G1348:G3690,{"tier - 1","tier - 2","tier - 3"}),0))</f>
        <v>tier - 2</v>
      </c>
      <c r="J996" s="7" t="str" cm="1">
        <f t="array" ref="J996">INDEX({"tier - 1","tier - 2","tier - 3"},MATCH(MAX(COUNTIF('OG Hospitalisation Details'!H1348:H3690,{"tier - 1","tier - 2","tier - 3"})),COUNTIF('OG Hospitalisation Details'!H1348:H3690,{"tier - 1","tier - 2","tier - 3"}),0))</f>
        <v>tier - 3</v>
      </c>
      <c r="K996" s="7" t="str">
        <f>IF('OG Hospitalisation Details'!I1348="?","Unknown",'OG Hospitalisation Details'!I1348)</f>
        <v>R1022</v>
      </c>
      <c r="L996" s="14">
        <f t="shared" si="47"/>
        <v>34</v>
      </c>
    </row>
    <row r="997" spans="1:12" x14ac:dyDescent="0.25">
      <c r="A997" s="7" t="s">
        <v>1378</v>
      </c>
      <c r="B997" s="7">
        <f t="shared" si="48"/>
        <v>993</v>
      </c>
      <c r="C997" s="7">
        <f>IF('OG Hospitalisation Details'!B1347="?",ROUND(AVERAGE('OG Hospitalisation Details'!$B$2:$B$2344),0),'OG Hospitalisation Details'!B1347)</f>
        <v>1970</v>
      </c>
      <c r="D997" s="7" t="str">
        <f>IF('OG Hospitalisation Details'!C1347="?","Sep",'OG Hospitalisation Details'!C1347)</f>
        <v>Jun</v>
      </c>
      <c r="E997" s="7">
        <v>22</v>
      </c>
      <c r="F997" s="13">
        <f t="shared" si="46"/>
        <v>25741</v>
      </c>
      <c r="G997" s="7">
        <v>3</v>
      </c>
      <c r="H997" s="16">
        <v>11289.11</v>
      </c>
      <c r="I997" s="7" t="str" cm="1">
        <f t="array" ref="I997">INDEX({"tier - 1","tier - 2","tier - 3"},MATCH(MAX(COUNTIF('OG Hospitalisation Details'!G1347:G3689,{"tier - 1","tier - 2","tier - 3"})),COUNTIF('OG Hospitalisation Details'!G1347:G3689,{"tier - 1","tier - 2","tier - 3"}),0))</f>
        <v>tier - 2</v>
      </c>
      <c r="J997" s="7" t="str" cm="1">
        <f t="array" ref="J997">INDEX({"tier - 1","tier - 2","tier - 3"},MATCH(MAX(COUNTIF('OG Hospitalisation Details'!H1347:H3689,{"tier - 1","tier - 2","tier - 3"})),COUNTIF('OG Hospitalisation Details'!H1347:H3689,{"tier - 1","tier - 2","tier - 3"}),0))</f>
        <v>tier - 3</v>
      </c>
      <c r="K997" s="7" t="str">
        <f>IF('OG Hospitalisation Details'!I1347="?","Unknown",'OG Hospitalisation Details'!I1347)</f>
        <v>R1012</v>
      </c>
      <c r="L997" s="14">
        <f t="shared" si="47"/>
        <v>52</v>
      </c>
    </row>
    <row r="998" spans="1:12" x14ac:dyDescent="0.25">
      <c r="A998" s="7" t="s">
        <v>1377</v>
      </c>
      <c r="B998" s="7">
        <f t="shared" si="48"/>
        <v>994</v>
      </c>
      <c r="C998" s="7">
        <f>IF('OG Hospitalisation Details'!B1346="?",ROUND(AVERAGE('OG Hospitalisation Details'!$B$2:$B$2344),0),'OG Hospitalisation Details'!B1346)</f>
        <v>1967</v>
      </c>
      <c r="D998" s="7" t="str">
        <f>IF('OG Hospitalisation Details'!C1346="?","Sep",'OG Hospitalisation Details'!C1346)</f>
        <v>Jun</v>
      </c>
      <c r="E998" s="7">
        <v>14</v>
      </c>
      <c r="F998" s="13">
        <f t="shared" si="46"/>
        <v>24637</v>
      </c>
      <c r="G998" s="7">
        <v>0</v>
      </c>
      <c r="H998" s="16">
        <v>11286.54</v>
      </c>
      <c r="I998" s="7" t="str" cm="1">
        <f t="array" ref="I998">INDEX({"tier - 1","tier - 2","tier - 3"},MATCH(MAX(COUNTIF('OG Hospitalisation Details'!G1346:G3688,{"tier - 1","tier - 2","tier - 3"})),COUNTIF('OG Hospitalisation Details'!G1346:G3688,{"tier - 1","tier - 2","tier - 3"}),0))</f>
        <v>tier - 2</v>
      </c>
      <c r="J998" s="7" t="str" cm="1">
        <f t="array" ref="J998">INDEX({"tier - 1","tier - 2","tier - 3"},MATCH(MAX(COUNTIF('OG Hospitalisation Details'!H1346:H3688,{"tier - 1","tier - 2","tier - 3"})),COUNTIF('OG Hospitalisation Details'!H1346:H3688,{"tier - 1","tier - 2","tier - 3"}),0))</f>
        <v>tier - 3</v>
      </c>
      <c r="K998" s="7" t="str">
        <f>IF('OG Hospitalisation Details'!I1346="?","Unknown",'OG Hospitalisation Details'!I1346)</f>
        <v>R1024</v>
      </c>
      <c r="L998" s="14">
        <f t="shared" si="47"/>
        <v>55</v>
      </c>
    </row>
    <row r="999" spans="1:12" x14ac:dyDescent="0.25">
      <c r="A999" s="7" t="s">
        <v>1376</v>
      </c>
      <c r="B999" s="7">
        <f t="shared" si="48"/>
        <v>995</v>
      </c>
      <c r="C999" s="7">
        <f>IF('OG Hospitalisation Details'!B1345="?",ROUND(AVERAGE('OG Hospitalisation Details'!$B$2:$B$2344),0),'OG Hospitalisation Details'!B1345)</f>
        <v>2004</v>
      </c>
      <c r="D999" s="7" t="str">
        <f>IF('OG Hospitalisation Details'!C1345="?","Sep",'OG Hospitalisation Details'!C1345)</f>
        <v>Oct</v>
      </c>
      <c r="E999" s="7">
        <v>4</v>
      </c>
      <c r="F999" s="13">
        <f t="shared" si="46"/>
        <v>38264</v>
      </c>
      <c r="G999" s="7">
        <v>1</v>
      </c>
      <c r="H999" s="16">
        <v>11272.33</v>
      </c>
      <c r="I999" s="7" t="str" cm="1">
        <f t="array" ref="I999">INDEX({"tier - 1","tier - 2","tier - 3"},MATCH(MAX(COUNTIF('OG Hospitalisation Details'!G1345:G3687,{"tier - 1","tier - 2","tier - 3"})),COUNTIF('OG Hospitalisation Details'!G1345:G3687,{"tier - 1","tier - 2","tier - 3"}),0))</f>
        <v>tier - 2</v>
      </c>
      <c r="J999" s="7" t="str" cm="1">
        <f t="array" ref="J999">INDEX({"tier - 1","tier - 2","tier - 3"},MATCH(MAX(COUNTIF('OG Hospitalisation Details'!H1345:H3687,{"tier - 1","tier - 2","tier - 3"})),COUNTIF('OG Hospitalisation Details'!H1345:H3687,{"tier - 1","tier - 2","tier - 3"}),0))</f>
        <v>tier - 3</v>
      </c>
      <c r="K999" s="7" t="str">
        <f>IF('OG Hospitalisation Details'!I1345="?","Unknown",'OG Hospitalisation Details'!I1345)</f>
        <v>R1019</v>
      </c>
      <c r="L999" s="14">
        <f t="shared" si="47"/>
        <v>18</v>
      </c>
    </row>
    <row r="1000" spans="1:12" x14ac:dyDescent="0.25">
      <c r="A1000" s="7" t="s">
        <v>1375</v>
      </c>
      <c r="B1000" s="7">
        <f t="shared" si="48"/>
        <v>996</v>
      </c>
      <c r="C1000" s="7">
        <f>IF('OG Hospitalisation Details'!B1344="?",ROUND(AVERAGE('OG Hospitalisation Details'!$B$2:$B$2344),0),'OG Hospitalisation Details'!B1344)</f>
        <v>1971</v>
      </c>
      <c r="D1000" s="7" t="str">
        <f>IF('OG Hospitalisation Details'!C1344="?","Sep",'OG Hospitalisation Details'!C1344)</f>
        <v>Dec</v>
      </c>
      <c r="E1000" s="7">
        <v>26</v>
      </c>
      <c r="F1000" s="13">
        <f t="shared" si="46"/>
        <v>26293</v>
      </c>
      <c r="G1000" s="7">
        <v>0</v>
      </c>
      <c r="H1000" s="16">
        <v>11265.71</v>
      </c>
      <c r="I1000" s="7" t="str" cm="1">
        <f t="array" ref="I1000">INDEX({"tier - 1","tier - 2","tier - 3"},MATCH(MAX(COUNTIF('OG Hospitalisation Details'!G1344:G3686,{"tier - 1","tier - 2","tier - 3"})),COUNTIF('OG Hospitalisation Details'!G1344:G3686,{"tier - 1","tier - 2","tier - 3"}),0))</f>
        <v>tier - 2</v>
      </c>
      <c r="J1000" s="7" t="str" cm="1">
        <f t="array" ref="J1000">INDEX({"tier - 1","tier - 2","tier - 3"},MATCH(MAX(COUNTIF('OG Hospitalisation Details'!H1344:H3686,{"tier - 1","tier - 2","tier - 3"})),COUNTIF('OG Hospitalisation Details'!H1344:H3686,{"tier - 1","tier - 2","tier - 3"}),0))</f>
        <v>tier - 3</v>
      </c>
      <c r="K1000" s="7" t="str">
        <f>IF('OG Hospitalisation Details'!I1344="?","Unknown",'OG Hospitalisation Details'!I1344)</f>
        <v>R1025</v>
      </c>
      <c r="L1000" s="14">
        <f t="shared" si="47"/>
        <v>51</v>
      </c>
    </row>
    <row r="1001" spans="1:12" x14ac:dyDescent="0.25">
      <c r="A1001" s="7" t="s">
        <v>1374</v>
      </c>
      <c r="B1001" s="7">
        <f t="shared" si="48"/>
        <v>997</v>
      </c>
      <c r="C1001" s="7">
        <f>IF('OG Hospitalisation Details'!B1343="?",ROUND(AVERAGE('OG Hospitalisation Details'!$B$2:$B$2344),0),'OG Hospitalisation Details'!B1343)</f>
        <v>1969</v>
      </c>
      <c r="D1001" s="7" t="str">
        <f>IF('OG Hospitalisation Details'!C1343="?","Sep",'OG Hospitalisation Details'!C1343)</f>
        <v>Oct</v>
      </c>
      <c r="E1001" s="7">
        <v>11</v>
      </c>
      <c r="F1001" s="13">
        <f t="shared" si="46"/>
        <v>25487</v>
      </c>
      <c r="G1001" s="7">
        <v>3</v>
      </c>
      <c r="H1001" s="16">
        <v>11264.54</v>
      </c>
      <c r="I1001" s="7" t="str" cm="1">
        <f t="array" ref="I1001">INDEX({"tier - 1","tier - 2","tier - 3"},MATCH(MAX(COUNTIF('OG Hospitalisation Details'!G1343:G3685,{"tier - 1","tier - 2","tier - 3"})),COUNTIF('OG Hospitalisation Details'!G1343:G3685,{"tier - 1","tier - 2","tier - 3"}),0))</f>
        <v>tier - 2</v>
      </c>
      <c r="J1001" s="7" t="str" cm="1">
        <f t="array" ref="J1001">INDEX({"tier - 1","tier - 2","tier - 3"},MATCH(MAX(COUNTIF('OG Hospitalisation Details'!H1343:H3685,{"tier - 1","tier - 2","tier - 3"})),COUNTIF('OG Hospitalisation Details'!H1343:H3685,{"tier - 1","tier - 2","tier - 3"}),0))</f>
        <v>tier - 3</v>
      </c>
      <c r="K1001" s="7" t="str">
        <f>IF('OG Hospitalisation Details'!I1343="?","Unknown",'OG Hospitalisation Details'!I1343)</f>
        <v>R1011</v>
      </c>
      <c r="L1001" s="14">
        <f t="shared" si="47"/>
        <v>53</v>
      </c>
    </row>
    <row r="1002" spans="1:12" x14ac:dyDescent="0.25">
      <c r="A1002" s="7" t="s">
        <v>1373</v>
      </c>
      <c r="B1002" s="7">
        <f t="shared" si="48"/>
        <v>998</v>
      </c>
      <c r="C1002" s="7">
        <f>IF('OG Hospitalisation Details'!B1342="?",ROUND(AVERAGE('OG Hospitalisation Details'!$B$2:$B$2344),0),'OG Hospitalisation Details'!B1342)</f>
        <v>1981</v>
      </c>
      <c r="D1002" s="7" t="str">
        <f>IF('OG Hospitalisation Details'!C1342="?","Sep",'OG Hospitalisation Details'!C1342)</f>
        <v>Oct</v>
      </c>
      <c r="E1002" s="7">
        <v>2</v>
      </c>
      <c r="F1002" s="13">
        <f t="shared" si="46"/>
        <v>29861</v>
      </c>
      <c r="G1002" s="7">
        <v>1</v>
      </c>
      <c r="H1002" s="16">
        <v>11255.29</v>
      </c>
      <c r="I1002" s="7" t="str" cm="1">
        <f t="array" ref="I1002">INDEX({"tier - 1","tier - 2","tier - 3"},MATCH(MAX(COUNTIF('OG Hospitalisation Details'!G1342:G3684,{"tier - 1","tier - 2","tier - 3"})),COUNTIF('OG Hospitalisation Details'!G1342:G3684,{"tier - 1","tier - 2","tier - 3"}),0))</f>
        <v>tier - 2</v>
      </c>
      <c r="J1002" s="7" t="str" cm="1">
        <f t="array" ref="J1002">INDEX({"tier - 1","tier - 2","tier - 3"},MATCH(MAX(COUNTIF('OG Hospitalisation Details'!H1342:H3684,{"tier - 1","tier - 2","tier - 3"})),COUNTIF('OG Hospitalisation Details'!H1342:H3684,{"tier - 1","tier - 2","tier - 3"}),0))</f>
        <v>tier - 3</v>
      </c>
      <c r="K1002" s="7" t="str">
        <f>IF('OG Hospitalisation Details'!I1342="?","Unknown",'OG Hospitalisation Details'!I1342)</f>
        <v>R1026</v>
      </c>
      <c r="L1002" s="14">
        <f t="shared" si="47"/>
        <v>41</v>
      </c>
    </row>
    <row r="1003" spans="1:12" x14ac:dyDescent="0.25">
      <c r="A1003" s="7" t="s">
        <v>1372</v>
      </c>
      <c r="B1003" s="7">
        <f t="shared" si="48"/>
        <v>999</v>
      </c>
      <c r="C1003" s="7">
        <f>IF('OG Hospitalisation Details'!B1341="?",ROUND(AVERAGE('OG Hospitalisation Details'!$B$2:$B$2344),0),'OG Hospitalisation Details'!B1341)</f>
        <v>1969</v>
      </c>
      <c r="D1003" s="7" t="str">
        <f>IF('OG Hospitalisation Details'!C1341="?","Sep",'OG Hospitalisation Details'!C1341)</f>
        <v>Aug</v>
      </c>
      <c r="E1003" s="7">
        <v>20</v>
      </c>
      <c r="F1003" s="13">
        <f t="shared" si="46"/>
        <v>25435</v>
      </c>
      <c r="G1003" s="7">
        <v>3</v>
      </c>
      <c r="H1003" s="16">
        <v>11253.42</v>
      </c>
      <c r="I1003" s="7" t="str" cm="1">
        <f t="array" ref="I1003">INDEX({"tier - 1","tier - 2","tier - 3"},MATCH(MAX(COUNTIF('OG Hospitalisation Details'!G1341:G3683,{"tier - 1","tier - 2","tier - 3"})),COUNTIF('OG Hospitalisation Details'!G1341:G3683,{"tier - 1","tier - 2","tier - 3"}),0))</f>
        <v>tier - 2</v>
      </c>
      <c r="J1003" s="7" t="str" cm="1">
        <f t="array" ref="J1003">INDEX({"tier - 1","tier - 2","tier - 3"},MATCH(MAX(COUNTIF('OG Hospitalisation Details'!H1341:H3683,{"tier - 1","tier - 2","tier - 3"})),COUNTIF('OG Hospitalisation Details'!H1341:H3683,{"tier - 1","tier - 2","tier - 3"}),0))</f>
        <v>tier - 3</v>
      </c>
      <c r="K1003" s="7" t="str">
        <f>IF('OG Hospitalisation Details'!I1341="?","Unknown",'OG Hospitalisation Details'!I1341)</f>
        <v>R1011</v>
      </c>
      <c r="L1003" s="14">
        <f t="shared" si="47"/>
        <v>53</v>
      </c>
    </row>
    <row r="1004" spans="1:12" x14ac:dyDescent="0.25">
      <c r="A1004" s="7" t="s">
        <v>1371</v>
      </c>
      <c r="B1004" s="7">
        <f t="shared" si="48"/>
        <v>1000</v>
      </c>
      <c r="C1004" s="7">
        <f>IF('OG Hospitalisation Details'!B1340="?",ROUND(AVERAGE('OG Hospitalisation Details'!$B$2:$B$2344),0),'OG Hospitalisation Details'!B1340)</f>
        <v>1989</v>
      </c>
      <c r="D1004" s="7" t="str">
        <f>IF('OG Hospitalisation Details'!C1340="?","Sep",'OG Hospitalisation Details'!C1340)</f>
        <v>Dec</v>
      </c>
      <c r="E1004" s="7">
        <v>17</v>
      </c>
      <c r="F1004" s="13">
        <f t="shared" si="46"/>
        <v>32859</v>
      </c>
      <c r="G1004" s="7">
        <v>3</v>
      </c>
      <c r="H1004" s="16">
        <v>11250.43</v>
      </c>
      <c r="I1004" s="7" t="str" cm="1">
        <f t="array" ref="I1004">INDEX({"tier - 1","tier - 2","tier - 3"},MATCH(MAX(COUNTIF('OG Hospitalisation Details'!G1340:G3682,{"tier - 1","tier - 2","tier - 3"})),COUNTIF('OG Hospitalisation Details'!G1340:G3682,{"tier - 1","tier - 2","tier - 3"}),0))</f>
        <v>tier - 2</v>
      </c>
      <c r="J1004" s="7" t="str" cm="1">
        <f t="array" ref="J1004">INDEX({"tier - 1","tier - 2","tier - 3"},MATCH(MAX(COUNTIF('OG Hospitalisation Details'!H1340:H3682,{"tier - 1","tier - 2","tier - 3"})),COUNTIF('OG Hospitalisation Details'!H1340:H3682,{"tier - 1","tier - 2","tier - 3"}),0))</f>
        <v>tier - 3</v>
      </c>
      <c r="K1004" s="7" t="str">
        <f>IF('OG Hospitalisation Details'!I1340="?","Unknown",'OG Hospitalisation Details'!I1340)</f>
        <v>R1026</v>
      </c>
      <c r="L1004" s="14">
        <f t="shared" si="47"/>
        <v>33</v>
      </c>
    </row>
    <row r="1005" spans="1:12" x14ac:dyDescent="0.25">
      <c r="A1005" s="7" t="s">
        <v>1370</v>
      </c>
      <c r="B1005" s="7">
        <f t="shared" si="48"/>
        <v>1001</v>
      </c>
      <c r="C1005" s="7">
        <f>IF('OG Hospitalisation Details'!B1339="?",ROUND(AVERAGE('OG Hospitalisation Details'!$B$2:$B$2344),0),'OG Hospitalisation Details'!B1339)</f>
        <v>1969</v>
      </c>
      <c r="D1005" s="7" t="str">
        <f>IF('OG Hospitalisation Details'!C1339="?","Sep",'OG Hospitalisation Details'!C1339)</f>
        <v>Dec</v>
      </c>
      <c r="E1005" s="7">
        <v>30</v>
      </c>
      <c r="F1005" s="13">
        <f t="shared" si="46"/>
        <v>25567</v>
      </c>
      <c r="G1005" s="7">
        <v>2</v>
      </c>
      <c r="H1005" s="16">
        <v>11244.38</v>
      </c>
      <c r="I1005" s="7" t="str" cm="1">
        <f t="array" ref="I1005">INDEX({"tier - 1","tier - 2","tier - 3"},MATCH(MAX(COUNTIF('OG Hospitalisation Details'!G1339:G3681,{"tier - 1","tier - 2","tier - 3"})),COUNTIF('OG Hospitalisation Details'!G1339:G3681,{"tier - 1","tier - 2","tier - 3"}),0))</f>
        <v>tier - 2</v>
      </c>
      <c r="J1005" s="7" t="str" cm="1">
        <f t="array" ref="J1005">INDEX({"tier - 1","tier - 2","tier - 3"},MATCH(MAX(COUNTIF('OG Hospitalisation Details'!H1339:H3681,{"tier - 1","tier - 2","tier - 3"})),COUNTIF('OG Hospitalisation Details'!H1339:H3681,{"tier - 1","tier - 2","tier - 3"}),0))</f>
        <v>tier - 3</v>
      </c>
      <c r="K1005" s="7" t="str">
        <f>IF('OG Hospitalisation Details'!I1339="?","Unknown",'OG Hospitalisation Details'!I1339)</f>
        <v>R1016</v>
      </c>
      <c r="L1005" s="14">
        <f t="shared" si="47"/>
        <v>53</v>
      </c>
    </row>
    <row r="1006" spans="1:12" x14ac:dyDescent="0.25">
      <c r="A1006" s="7" t="s">
        <v>1369</v>
      </c>
      <c r="B1006" s="7">
        <f t="shared" si="48"/>
        <v>1002</v>
      </c>
      <c r="C1006" s="7">
        <f>IF('OG Hospitalisation Details'!B1338="?",ROUND(AVERAGE('OG Hospitalisation Details'!$B$2:$B$2344),0),'OG Hospitalisation Details'!B1338)</f>
        <v>1976</v>
      </c>
      <c r="D1006" s="7" t="str">
        <f>IF('OG Hospitalisation Details'!C1338="?","Sep",'OG Hospitalisation Details'!C1338)</f>
        <v>Jun</v>
      </c>
      <c r="E1006" s="7">
        <v>28</v>
      </c>
      <c r="F1006" s="13">
        <f t="shared" si="46"/>
        <v>27939</v>
      </c>
      <c r="G1006" s="7">
        <v>2</v>
      </c>
      <c r="H1006" s="16">
        <v>11217.35</v>
      </c>
      <c r="I1006" s="7" t="str" cm="1">
        <f t="array" ref="I1006">INDEX({"tier - 1","tier - 2","tier - 3"},MATCH(MAX(COUNTIF('OG Hospitalisation Details'!G1338:G3680,{"tier - 1","tier - 2","tier - 3"})),COUNTIF('OG Hospitalisation Details'!G1338:G3680,{"tier - 1","tier - 2","tier - 3"}),0))</f>
        <v>tier - 2</v>
      </c>
      <c r="J1006" s="7" t="str" cm="1">
        <f t="array" ref="J1006">INDEX({"tier - 1","tier - 2","tier - 3"},MATCH(MAX(COUNTIF('OG Hospitalisation Details'!H1338:H3680,{"tier - 1","tier - 2","tier - 3"})),COUNTIF('OG Hospitalisation Details'!H1338:H3680,{"tier - 1","tier - 2","tier - 3"}),0))</f>
        <v>tier - 3</v>
      </c>
      <c r="K1006" s="7" t="str">
        <f>IF('OG Hospitalisation Details'!I1338="?","Unknown",'OG Hospitalisation Details'!I1338)</f>
        <v>R1025</v>
      </c>
      <c r="L1006" s="14">
        <f t="shared" si="47"/>
        <v>46</v>
      </c>
    </row>
    <row r="1007" spans="1:12" x14ac:dyDescent="0.25">
      <c r="A1007" s="7" t="s">
        <v>1368</v>
      </c>
      <c r="B1007" s="7">
        <f t="shared" si="48"/>
        <v>1003</v>
      </c>
      <c r="C1007" s="7">
        <f>IF('OG Hospitalisation Details'!B1337="?",ROUND(AVERAGE('OG Hospitalisation Details'!$B$2:$B$2344),0),'OG Hospitalisation Details'!B1337)</f>
        <v>1970</v>
      </c>
      <c r="D1007" s="7" t="str">
        <f>IF('OG Hospitalisation Details'!C1337="?","Sep",'OG Hospitalisation Details'!C1337)</f>
        <v>Jun</v>
      </c>
      <c r="E1007" s="7">
        <v>14</v>
      </c>
      <c r="F1007" s="13">
        <f t="shared" si="46"/>
        <v>25733</v>
      </c>
      <c r="G1007" s="7">
        <v>2</v>
      </c>
      <c r="H1007" s="16">
        <v>11187.66</v>
      </c>
      <c r="I1007" s="7" t="str" cm="1">
        <f t="array" ref="I1007">INDEX({"tier - 1","tier - 2","tier - 3"},MATCH(MAX(COUNTIF('OG Hospitalisation Details'!G1337:G3679,{"tier - 1","tier - 2","tier - 3"})),COUNTIF('OG Hospitalisation Details'!G1337:G3679,{"tier - 1","tier - 2","tier - 3"}),0))</f>
        <v>tier - 2</v>
      </c>
      <c r="J1007" s="7" t="str" cm="1">
        <f t="array" ref="J1007">INDEX({"tier - 1","tier - 2","tier - 3"},MATCH(MAX(COUNTIF('OG Hospitalisation Details'!H1337:H3679,{"tier - 1","tier - 2","tier - 3"})),COUNTIF('OG Hospitalisation Details'!H1337:H3679,{"tier - 1","tier - 2","tier - 3"}),0))</f>
        <v>tier - 3</v>
      </c>
      <c r="K1007" s="7" t="str">
        <f>IF('OG Hospitalisation Details'!I1337="?","Unknown",'OG Hospitalisation Details'!I1337)</f>
        <v>R1012</v>
      </c>
      <c r="L1007" s="14">
        <f t="shared" si="47"/>
        <v>52</v>
      </c>
    </row>
    <row r="1008" spans="1:12" x14ac:dyDescent="0.25">
      <c r="A1008" s="7" t="s">
        <v>1367</v>
      </c>
      <c r="B1008" s="7">
        <f t="shared" si="48"/>
        <v>1004</v>
      </c>
      <c r="C1008" s="7">
        <f>IF('OG Hospitalisation Details'!B1336="?",ROUND(AVERAGE('OG Hospitalisation Details'!$B$2:$B$2344),0),'OG Hospitalisation Details'!B1336)</f>
        <v>1972</v>
      </c>
      <c r="D1008" s="7" t="str">
        <f>IF('OG Hospitalisation Details'!C1336="?","Sep",'OG Hospitalisation Details'!C1336)</f>
        <v>Sep</v>
      </c>
      <c r="E1008" s="7">
        <v>3</v>
      </c>
      <c r="F1008" s="13">
        <f t="shared" si="46"/>
        <v>26545</v>
      </c>
      <c r="G1008" s="7">
        <v>0</v>
      </c>
      <c r="H1008" s="16">
        <v>11186.2</v>
      </c>
      <c r="I1008" s="7" t="str" cm="1">
        <f t="array" ref="I1008">INDEX({"tier - 1","tier - 2","tier - 3"},MATCH(MAX(COUNTIF('OG Hospitalisation Details'!G1336:G3678,{"tier - 1","tier - 2","tier - 3"})),COUNTIF('OG Hospitalisation Details'!G1336:G3678,{"tier - 1","tier - 2","tier - 3"}),0))</f>
        <v>tier - 2</v>
      </c>
      <c r="J1008" s="7" t="str" cm="1">
        <f t="array" ref="J1008">INDEX({"tier - 1","tier - 2","tier - 3"},MATCH(MAX(COUNTIF('OG Hospitalisation Details'!H1336:H3678,{"tier - 1","tier - 2","tier - 3"})),COUNTIF('OG Hospitalisation Details'!H1336:H3678,{"tier - 1","tier - 2","tier - 3"}),0))</f>
        <v>tier - 3</v>
      </c>
      <c r="K1008" s="7" t="str">
        <f>IF('OG Hospitalisation Details'!I1336="?","Unknown",'OG Hospitalisation Details'!I1336)</f>
        <v>R1021</v>
      </c>
      <c r="L1008" s="14">
        <f t="shared" si="47"/>
        <v>50</v>
      </c>
    </row>
    <row r="1009" spans="1:12" x14ac:dyDescent="0.25">
      <c r="A1009" s="7" t="s">
        <v>1366</v>
      </c>
      <c r="B1009" s="7">
        <f t="shared" si="48"/>
        <v>1005</v>
      </c>
      <c r="C1009" s="7">
        <f>IF('OG Hospitalisation Details'!B1335="?",ROUND(AVERAGE('OG Hospitalisation Details'!$B$2:$B$2344),0),'OG Hospitalisation Details'!B1335)</f>
        <v>1966</v>
      </c>
      <c r="D1009" s="7" t="str">
        <f>IF('OG Hospitalisation Details'!C1335="?","Sep",'OG Hospitalisation Details'!C1335)</f>
        <v>Aug</v>
      </c>
      <c r="E1009" s="7">
        <v>6</v>
      </c>
      <c r="F1009" s="13">
        <f t="shared" si="46"/>
        <v>24325</v>
      </c>
      <c r="G1009" s="7">
        <v>0</v>
      </c>
      <c r="H1009" s="16">
        <v>11165.42</v>
      </c>
      <c r="I1009" s="7" t="str" cm="1">
        <f t="array" ref="I1009">INDEX({"tier - 1","tier - 2","tier - 3"},MATCH(MAX(COUNTIF('OG Hospitalisation Details'!G1335:G3677,{"tier - 1","tier - 2","tier - 3"})),COUNTIF('OG Hospitalisation Details'!G1335:G3677,{"tier - 1","tier - 2","tier - 3"}),0))</f>
        <v>tier - 2</v>
      </c>
      <c r="J1009" s="7" t="str" cm="1">
        <f t="array" ref="J1009">INDEX({"tier - 1","tier - 2","tier - 3"},MATCH(MAX(COUNTIF('OG Hospitalisation Details'!H1335:H3677,{"tier - 1","tier - 2","tier - 3"})),COUNTIF('OG Hospitalisation Details'!H1335:H3677,{"tier - 1","tier - 2","tier - 3"}),0))</f>
        <v>tier - 3</v>
      </c>
      <c r="K1009" s="7" t="str">
        <f>IF('OG Hospitalisation Details'!I1335="?","Unknown",'OG Hospitalisation Details'!I1335)</f>
        <v>R1016</v>
      </c>
      <c r="L1009" s="14">
        <f t="shared" si="47"/>
        <v>56</v>
      </c>
    </row>
    <row r="1010" spans="1:12" x14ac:dyDescent="0.25">
      <c r="A1010" s="7" t="s">
        <v>1365</v>
      </c>
      <c r="B1010" s="7">
        <f t="shared" si="48"/>
        <v>1006</v>
      </c>
      <c r="C1010" s="7">
        <f>IF('OG Hospitalisation Details'!B1334="?",ROUND(AVERAGE('OG Hospitalisation Details'!$B$2:$B$2344),0),'OG Hospitalisation Details'!B1334)</f>
        <v>1969</v>
      </c>
      <c r="D1010" s="7" t="str">
        <f>IF('OG Hospitalisation Details'!C1334="?","Sep",'OG Hospitalisation Details'!C1334)</f>
        <v>Jun</v>
      </c>
      <c r="E1010" s="7">
        <v>25</v>
      </c>
      <c r="F1010" s="13">
        <f t="shared" si="46"/>
        <v>25379</v>
      </c>
      <c r="G1010" s="7">
        <v>2</v>
      </c>
      <c r="H1010" s="16">
        <v>11163.57</v>
      </c>
      <c r="I1010" s="7" t="str" cm="1">
        <f t="array" ref="I1010">INDEX({"tier - 1","tier - 2","tier - 3"},MATCH(MAX(COUNTIF('OG Hospitalisation Details'!G1334:G3676,{"tier - 1","tier - 2","tier - 3"})),COUNTIF('OG Hospitalisation Details'!G1334:G3676,{"tier - 1","tier - 2","tier - 3"}),0))</f>
        <v>tier - 2</v>
      </c>
      <c r="J1010" s="7" t="str" cm="1">
        <f t="array" ref="J1010">INDEX({"tier - 1","tier - 2","tier - 3"},MATCH(MAX(COUNTIF('OG Hospitalisation Details'!H1334:H3676,{"tier - 1","tier - 2","tier - 3"})),COUNTIF('OG Hospitalisation Details'!H1334:H3676,{"tier - 1","tier - 2","tier - 3"}),0))</f>
        <v>tier - 3</v>
      </c>
      <c r="K1010" s="7" t="str">
        <f>IF('OG Hospitalisation Details'!I1334="?","Unknown",'OG Hospitalisation Details'!I1334)</f>
        <v>R1011</v>
      </c>
      <c r="L1010" s="14">
        <f t="shared" si="47"/>
        <v>53</v>
      </c>
    </row>
    <row r="1011" spans="1:12" x14ac:dyDescent="0.25">
      <c r="A1011" s="7" t="s">
        <v>1364</v>
      </c>
      <c r="B1011" s="7">
        <f t="shared" si="48"/>
        <v>1007</v>
      </c>
      <c r="C1011" s="7">
        <f>IF('OG Hospitalisation Details'!B1333="?",ROUND(AVERAGE('OG Hospitalisation Details'!$B$2:$B$2344),0),'OG Hospitalisation Details'!B1333)</f>
        <v>1969</v>
      </c>
      <c r="D1011" s="7" t="str">
        <f>IF('OG Hospitalisation Details'!C1333="?","Sep",'OG Hospitalisation Details'!C1333)</f>
        <v>Nov</v>
      </c>
      <c r="E1011" s="7">
        <v>30</v>
      </c>
      <c r="F1011" s="13">
        <f t="shared" si="46"/>
        <v>25537</v>
      </c>
      <c r="G1011" s="7">
        <v>2</v>
      </c>
      <c r="H1011" s="16">
        <v>11150.78</v>
      </c>
      <c r="I1011" s="7" t="str" cm="1">
        <f t="array" ref="I1011">INDEX({"tier - 1","tier - 2","tier - 3"},MATCH(MAX(COUNTIF('OG Hospitalisation Details'!G1333:G3675,{"tier - 1","tier - 2","tier - 3"})),COUNTIF('OG Hospitalisation Details'!G1333:G3675,{"tier - 1","tier - 2","tier - 3"}),0))</f>
        <v>tier - 2</v>
      </c>
      <c r="J1011" s="7" t="str" cm="1">
        <f t="array" ref="J1011">INDEX({"tier - 1","tier - 2","tier - 3"},MATCH(MAX(COUNTIF('OG Hospitalisation Details'!H1333:H3675,{"tier - 1","tier - 2","tier - 3"})),COUNTIF('OG Hospitalisation Details'!H1333:H3675,{"tier - 1","tier - 2","tier - 3"}),0))</f>
        <v>tier - 3</v>
      </c>
      <c r="K1011" s="7" t="str">
        <f>IF('OG Hospitalisation Details'!I1333="?","Unknown",'OG Hospitalisation Details'!I1333)</f>
        <v>R1011</v>
      </c>
      <c r="L1011" s="14">
        <f t="shared" si="47"/>
        <v>53</v>
      </c>
    </row>
    <row r="1012" spans="1:12" x14ac:dyDescent="0.25">
      <c r="A1012" s="7" t="s">
        <v>1363</v>
      </c>
      <c r="B1012" s="7">
        <f t="shared" si="48"/>
        <v>1008</v>
      </c>
      <c r="C1012" s="7">
        <f>IF('OG Hospitalisation Details'!B1332="?",ROUND(AVERAGE('OG Hospitalisation Details'!$B$2:$B$2344),0),'OG Hospitalisation Details'!B1332)</f>
        <v>1980</v>
      </c>
      <c r="D1012" s="7" t="str">
        <f>IF('OG Hospitalisation Details'!C1332="?","Sep",'OG Hospitalisation Details'!C1332)</f>
        <v>Aug</v>
      </c>
      <c r="E1012" s="7">
        <v>20</v>
      </c>
      <c r="F1012" s="13">
        <f t="shared" si="46"/>
        <v>29453</v>
      </c>
      <c r="G1012" s="7">
        <v>2</v>
      </c>
      <c r="H1012" s="16">
        <v>11103.33</v>
      </c>
      <c r="I1012" s="7" t="str" cm="1">
        <f t="array" ref="I1012">INDEX({"tier - 1","tier - 2","tier - 3"},MATCH(MAX(COUNTIF('OG Hospitalisation Details'!G1332:G3674,{"tier - 1","tier - 2","tier - 3"})),COUNTIF('OG Hospitalisation Details'!G1332:G3674,{"tier - 1","tier - 2","tier - 3"}),0))</f>
        <v>tier - 2</v>
      </c>
      <c r="J1012" s="7" t="str" cm="1">
        <f t="array" ref="J1012">INDEX({"tier - 1","tier - 2","tier - 3"},MATCH(MAX(COUNTIF('OG Hospitalisation Details'!H1332:H3674,{"tier - 1","tier - 2","tier - 3"})),COUNTIF('OG Hospitalisation Details'!H1332:H3674,{"tier - 1","tier - 2","tier - 3"}),0))</f>
        <v>tier - 3</v>
      </c>
      <c r="K1012" s="7" t="str">
        <f>IF('OG Hospitalisation Details'!I1332="?","Unknown",'OG Hospitalisation Details'!I1332)</f>
        <v>R1021</v>
      </c>
      <c r="L1012" s="14">
        <f t="shared" si="47"/>
        <v>42</v>
      </c>
    </row>
    <row r="1013" spans="1:12" x14ac:dyDescent="0.25">
      <c r="A1013" s="7" t="s">
        <v>1362</v>
      </c>
      <c r="B1013" s="7">
        <f t="shared" si="48"/>
        <v>1009</v>
      </c>
      <c r="C1013" s="7">
        <f>IF('OG Hospitalisation Details'!B1331="?",ROUND(AVERAGE('OG Hospitalisation Details'!$B$2:$B$2344),0),'OG Hospitalisation Details'!B1331)</f>
        <v>1966</v>
      </c>
      <c r="D1013" s="7" t="str">
        <f>IF('OG Hospitalisation Details'!C1331="?","Sep",'OG Hospitalisation Details'!C1331)</f>
        <v>Jul</v>
      </c>
      <c r="E1013" s="7">
        <v>5</v>
      </c>
      <c r="F1013" s="13">
        <f t="shared" si="46"/>
        <v>24293</v>
      </c>
      <c r="G1013" s="7">
        <v>0</v>
      </c>
      <c r="H1013" s="16">
        <v>11093.62</v>
      </c>
      <c r="I1013" s="7" t="str" cm="1">
        <f t="array" ref="I1013">INDEX({"tier - 1","tier - 2","tier - 3"},MATCH(MAX(COUNTIF('OG Hospitalisation Details'!G1331:G3673,{"tier - 1","tier - 2","tier - 3"})),COUNTIF('OG Hospitalisation Details'!G1331:G3673,{"tier - 1","tier - 2","tier - 3"}),0))</f>
        <v>tier - 2</v>
      </c>
      <c r="J1013" s="7" t="str" cm="1">
        <f t="array" ref="J1013">INDEX({"tier - 1","tier - 2","tier - 3"},MATCH(MAX(COUNTIF('OG Hospitalisation Details'!H1331:H3673,{"tier - 1","tier - 2","tier - 3"})),COUNTIF('OG Hospitalisation Details'!H1331:H3673,{"tier - 1","tier - 2","tier - 3"}),0))</f>
        <v>tier - 3</v>
      </c>
      <c r="K1013" s="7" t="str">
        <f>IF('OG Hospitalisation Details'!I1331="?","Unknown",'OG Hospitalisation Details'!I1331)</f>
        <v>R1013</v>
      </c>
      <c r="L1013" s="14">
        <f t="shared" si="47"/>
        <v>56</v>
      </c>
    </row>
    <row r="1014" spans="1:12" x14ac:dyDescent="0.25">
      <c r="A1014" s="7" t="s">
        <v>1361</v>
      </c>
      <c r="B1014" s="7">
        <f t="shared" si="48"/>
        <v>1010</v>
      </c>
      <c r="C1014" s="7">
        <f>IF('OG Hospitalisation Details'!B1330="?",ROUND(AVERAGE('OG Hospitalisation Details'!$B$2:$B$2344),0),'OG Hospitalisation Details'!B1330)</f>
        <v>1966</v>
      </c>
      <c r="D1014" s="7" t="str">
        <f>IF('OG Hospitalisation Details'!C1330="?","Sep",'OG Hospitalisation Details'!C1330)</f>
        <v>Sep</v>
      </c>
      <c r="E1014" s="7">
        <v>9</v>
      </c>
      <c r="F1014" s="13">
        <f t="shared" si="46"/>
        <v>24359</v>
      </c>
      <c r="G1014" s="7">
        <v>0</v>
      </c>
      <c r="H1014" s="16">
        <v>11090.72</v>
      </c>
      <c r="I1014" s="7" t="str" cm="1">
        <f t="array" ref="I1014">INDEX({"tier - 1","tier - 2","tier - 3"},MATCH(MAX(COUNTIF('OG Hospitalisation Details'!G1330:G3672,{"tier - 1","tier - 2","tier - 3"})),COUNTIF('OG Hospitalisation Details'!G1330:G3672,{"tier - 1","tier - 2","tier - 3"}),0))</f>
        <v>tier - 2</v>
      </c>
      <c r="J1014" s="7" t="str" cm="1">
        <f t="array" ref="J1014">INDEX({"tier - 1","tier - 2","tier - 3"},MATCH(MAX(COUNTIF('OG Hospitalisation Details'!H1330:H3672,{"tier - 1","tier - 2","tier - 3"})),COUNTIF('OG Hospitalisation Details'!H1330:H3672,{"tier - 1","tier - 2","tier - 3"}),0))</f>
        <v>tier - 3</v>
      </c>
      <c r="K1014" s="7" t="str">
        <f>IF('OG Hospitalisation Details'!I1330="?","Unknown",'OG Hospitalisation Details'!I1330)</f>
        <v>R1013</v>
      </c>
      <c r="L1014" s="14">
        <f t="shared" si="47"/>
        <v>56</v>
      </c>
    </row>
    <row r="1015" spans="1:12" x14ac:dyDescent="0.25">
      <c r="A1015" s="7" t="s">
        <v>1360</v>
      </c>
      <c r="B1015" s="7">
        <f t="shared" si="48"/>
        <v>1011</v>
      </c>
      <c r="C1015" s="7">
        <f>IF('OG Hospitalisation Details'!B1329="?",ROUND(AVERAGE('OG Hospitalisation Details'!$B$2:$B$2344),0),'OG Hospitalisation Details'!B1329)</f>
        <v>1972</v>
      </c>
      <c r="D1015" s="7" t="str">
        <f>IF('OG Hospitalisation Details'!C1329="?","Sep",'OG Hospitalisation Details'!C1329)</f>
        <v>Oct</v>
      </c>
      <c r="E1015" s="7">
        <v>7</v>
      </c>
      <c r="F1015" s="13">
        <f t="shared" si="46"/>
        <v>26579</v>
      </c>
      <c r="G1015" s="7">
        <v>3</v>
      </c>
      <c r="H1015" s="16">
        <v>11085.59</v>
      </c>
      <c r="I1015" s="7" t="str" cm="1">
        <f t="array" ref="I1015">INDEX({"tier - 1","tier - 2","tier - 3"},MATCH(MAX(COUNTIF('OG Hospitalisation Details'!G1329:G3671,{"tier - 1","tier - 2","tier - 3"})),COUNTIF('OG Hospitalisation Details'!G1329:G3671,{"tier - 1","tier - 2","tier - 3"}),0))</f>
        <v>tier - 2</v>
      </c>
      <c r="J1015" s="7" t="str" cm="1">
        <f t="array" ref="J1015">INDEX({"tier - 1","tier - 2","tier - 3"},MATCH(MAX(COUNTIF('OG Hospitalisation Details'!H1329:H3671,{"tier - 1","tier - 2","tier - 3"})),COUNTIF('OG Hospitalisation Details'!H1329:H3671,{"tier - 1","tier - 2","tier - 3"}),0))</f>
        <v>tier - 3</v>
      </c>
      <c r="K1015" s="7" t="str">
        <f>IF('OG Hospitalisation Details'!I1329="?","Unknown",'OG Hospitalisation Details'!I1329)</f>
        <v>R1012</v>
      </c>
      <c r="L1015" s="14">
        <f t="shared" si="47"/>
        <v>50</v>
      </c>
    </row>
    <row r="1016" spans="1:12" x14ac:dyDescent="0.25">
      <c r="A1016" s="7" t="s">
        <v>1359</v>
      </c>
      <c r="B1016" s="7">
        <f t="shared" si="48"/>
        <v>1012</v>
      </c>
      <c r="C1016" s="7">
        <f>IF('OG Hospitalisation Details'!B1328="?",ROUND(AVERAGE('OG Hospitalisation Details'!$B$2:$B$2344),0),'OG Hospitalisation Details'!B1328)</f>
        <v>1967</v>
      </c>
      <c r="D1016" s="7" t="str">
        <f>IF('OG Hospitalisation Details'!C1328="?","Sep",'OG Hospitalisation Details'!C1328)</f>
        <v>Sep</v>
      </c>
      <c r="E1016" s="7">
        <v>4</v>
      </c>
      <c r="F1016" s="13">
        <f t="shared" si="46"/>
        <v>24719</v>
      </c>
      <c r="G1016" s="7">
        <v>0</v>
      </c>
      <c r="H1016" s="16">
        <v>11082.58</v>
      </c>
      <c r="I1016" s="7" t="str" cm="1">
        <f t="array" ref="I1016">INDEX({"tier - 1","tier - 2","tier - 3"},MATCH(MAX(COUNTIF('OG Hospitalisation Details'!G1328:G3670,{"tier - 1","tier - 2","tier - 3"})),COUNTIF('OG Hospitalisation Details'!G1328:G3670,{"tier - 1","tier - 2","tier - 3"}),0))</f>
        <v>tier - 2</v>
      </c>
      <c r="J1016" s="7" t="str" cm="1">
        <f t="array" ref="J1016">INDEX({"tier - 1","tier - 2","tier - 3"},MATCH(MAX(COUNTIF('OG Hospitalisation Details'!H1328:H3670,{"tier - 1","tier - 2","tier - 3"})),COUNTIF('OG Hospitalisation Details'!H1328:H3670,{"tier - 1","tier - 2","tier - 3"}),0))</f>
        <v>tier - 3</v>
      </c>
      <c r="K1016" s="7" t="str">
        <f>IF('OG Hospitalisation Details'!I1328="?","Unknown",'OG Hospitalisation Details'!I1328)</f>
        <v>R1012</v>
      </c>
      <c r="L1016" s="14">
        <f t="shared" si="47"/>
        <v>55</v>
      </c>
    </row>
    <row r="1017" spans="1:12" x14ac:dyDescent="0.25">
      <c r="A1017" s="7" t="s">
        <v>1358</v>
      </c>
      <c r="B1017" s="7">
        <f t="shared" si="48"/>
        <v>1013</v>
      </c>
      <c r="C1017" s="7">
        <f>IF('OG Hospitalisation Details'!B1327="?",ROUND(AVERAGE('OG Hospitalisation Details'!$B$2:$B$2344),0),'OG Hospitalisation Details'!B1327)</f>
        <v>1966</v>
      </c>
      <c r="D1017" s="7" t="str">
        <f>IF('OG Hospitalisation Details'!C1327="?","Sep",'OG Hospitalisation Details'!C1327)</f>
        <v>Nov</v>
      </c>
      <c r="E1017" s="7">
        <v>20</v>
      </c>
      <c r="F1017" s="13">
        <f t="shared" si="46"/>
        <v>24431</v>
      </c>
      <c r="G1017" s="7">
        <v>0</v>
      </c>
      <c r="H1017" s="16">
        <v>11073.18</v>
      </c>
      <c r="I1017" s="7" t="str" cm="1">
        <f t="array" ref="I1017">INDEX({"tier - 1","tier - 2","tier - 3"},MATCH(MAX(COUNTIF('OG Hospitalisation Details'!G1327:G3669,{"tier - 1","tier - 2","tier - 3"})),COUNTIF('OG Hospitalisation Details'!G1327:G3669,{"tier - 1","tier - 2","tier - 3"}),0))</f>
        <v>tier - 2</v>
      </c>
      <c r="J1017" s="7" t="str" cm="1">
        <f t="array" ref="J1017">INDEX({"tier - 1","tier - 2","tier - 3"},MATCH(MAX(COUNTIF('OG Hospitalisation Details'!H1327:H3669,{"tier - 1","tier - 2","tier - 3"})),COUNTIF('OG Hospitalisation Details'!H1327:H3669,{"tier - 1","tier - 2","tier - 3"}),0))</f>
        <v>tier - 3</v>
      </c>
      <c r="K1017" s="7" t="str">
        <f>IF('OG Hospitalisation Details'!I1327="?","Unknown",'OG Hospitalisation Details'!I1327)</f>
        <v>R1011</v>
      </c>
      <c r="L1017" s="14">
        <f t="shared" si="47"/>
        <v>56</v>
      </c>
    </row>
    <row r="1018" spans="1:12" x14ac:dyDescent="0.25">
      <c r="A1018" s="7" t="s">
        <v>1357</v>
      </c>
      <c r="B1018" s="7">
        <f t="shared" si="48"/>
        <v>1014</v>
      </c>
      <c r="C1018" s="7">
        <f>IF('OG Hospitalisation Details'!B1326="?",ROUND(AVERAGE('OG Hospitalisation Details'!$B$2:$B$2344),0),'OG Hospitalisation Details'!B1326)</f>
        <v>1966</v>
      </c>
      <c r="D1018" s="7" t="str">
        <f>IF('OG Hospitalisation Details'!C1326="?","Sep",'OG Hospitalisation Details'!C1326)</f>
        <v>Nov</v>
      </c>
      <c r="E1018" s="7">
        <v>7</v>
      </c>
      <c r="F1018" s="13">
        <f t="shared" si="46"/>
        <v>24418</v>
      </c>
      <c r="G1018" s="7">
        <v>0</v>
      </c>
      <c r="H1018" s="16">
        <v>11070.54</v>
      </c>
      <c r="I1018" s="7" t="str" cm="1">
        <f t="array" ref="I1018">INDEX({"tier - 1","tier - 2","tier - 3"},MATCH(MAX(COUNTIF('OG Hospitalisation Details'!G1326:G3668,{"tier - 1","tier - 2","tier - 3"})),COUNTIF('OG Hospitalisation Details'!G1326:G3668,{"tier - 1","tier - 2","tier - 3"}),0))</f>
        <v>tier - 2</v>
      </c>
      <c r="J1018" s="7" t="str" cm="1">
        <f t="array" ref="J1018">INDEX({"tier - 1","tier - 2","tier - 3"},MATCH(MAX(COUNTIF('OG Hospitalisation Details'!H1326:H3668,{"tier - 1","tier - 2","tier - 3"})),COUNTIF('OG Hospitalisation Details'!H1326:H3668,{"tier - 1","tier - 2","tier - 3"}),0))</f>
        <v>tier - 3</v>
      </c>
      <c r="K1018" s="7" t="str">
        <f>IF('OG Hospitalisation Details'!I1326="?","Unknown",'OG Hospitalisation Details'!I1326)</f>
        <v>R1011</v>
      </c>
      <c r="L1018" s="14">
        <f t="shared" si="47"/>
        <v>56</v>
      </c>
    </row>
    <row r="1019" spans="1:12" x14ac:dyDescent="0.25">
      <c r="A1019" s="7" t="s">
        <v>1356</v>
      </c>
      <c r="B1019" s="7">
        <f t="shared" si="48"/>
        <v>1015</v>
      </c>
      <c r="C1019" s="7">
        <f>IF('OG Hospitalisation Details'!B1325="?",ROUND(AVERAGE('OG Hospitalisation Details'!$B$2:$B$2344),0),'OG Hospitalisation Details'!B1325)</f>
        <v>1971</v>
      </c>
      <c r="D1019" s="7" t="str">
        <f>IF('OG Hospitalisation Details'!C1325="?","Sep",'OG Hospitalisation Details'!C1325)</f>
        <v>Nov</v>
      </c>
      <c r="E1019" s="7">
        <v>9</v>
      </c>
      <c r="F1019" s="13">
        <f t="shared" si="46"/>
        <v>26246</v>
      </c>
      <c r="G1019" s="7">
        <v>0</v>
      </c>
      <c r="H1019" s="16">
        <v>11068.77</v>
      </c>
      <c r="I1019" s="7" t="str" cm="1">
        <f t="array" ref="I1019">INDEX({"tier - 1","tier - 2","tier - 3"},MATCH(MAX(COUNTIF('OG Hospitalisation Details'!G1325:G3667,{"tier - 1","tier - 2","tier - 3"})),COUNTIF('OG Hospitalisation Details'!G1325:G3667,{"tier - 1","tier - 2","tier - 3"}),0))</f>
        <v>tier - 2</v>
      </c>
      <c r="J1019" s="7" t="str" cm="1">
        <f t="array" ref="J1019">INDEX({"tier - 1","tier - 2","tier - 3"},MATCH(MAX(COUNTIF('OG Hospitalisation Details'!H1325:H3667,{"tier - 1","tier - 2","tier - 3"})),COUNTIF('OG Hospitalisation Details'!H1325:H3667,{"tier - 1","tier - 2","tier - 3"}),0))</f>
        <v>tier - 3</v>
      </c>
      <c r="K1019" s="7" t="str">
        <f>IF('OG Hospitalisation Details'!I1325="?","Unknown",'OG Hospitalisation Details'!I1325)</f>
        <v>R1012</v>
      </c>
      <c r="L1019" s="14">
        <f t="shared" si="47"/>
        <v>51</v>
      </c>
    </row>
    <row r="1020" spans="1:12" x14ac:dyDescent="0.25">
      <c r="A1020" s="7" t="s">
        <v>1355</v>
      </c>
      <c r="B1020" s="7">
        <f t="shared" si="48"/>
        <v>1016</v>
      </c>
      <c r="C1020" s="7">
        <f>IF('OG Hospitalisation Details'!B1324="?",ROUND(AVERAGE('OG Hospitalisation Details'!$B$2:$B$2344),0),'OG Hospitalisation Details'!B1324)</f>
        <v>2000</v>
      </c>
      <c r="D1020" s="7" t="str">
        <f>IF('OG Hospitalisation Details'!C1324="?","Sep",'OG Hospitalisation Details'!C1324)</f>
        <v>Sep</v>
      </c>
      <c r="E1020" s="7">
        <v>18</v>
      </c>
      <c r="F1020" s="13">
        <f t="shared" si="46"/>
        <v>36787</v>
      </c>
      <c r="G1020" s="7">
        <v>0</v>
      </c>
      <c r="H1020" s="16">
        <v>11068.7</v>
      </c>
      <c r="I1020" s="7" t="str" cm="1">
        <f t="array" ref="I1020">INDEX({"tier - 1","tier - 2","tier - 3"},MATCH(MAX(COUNTIF('OG Hospitalisation Details'!G1324:G3666,{"tier - 1","tier - 2","tier - 3"})),COUNTIF('OG Hospitalisation Details'!G1324:G3666,{"tier - 1","tier - 2","tier - 3"}),0))</f>
        <v>tier - 2</v>
      </c>
      <c r="J1020" s="7" t="str" cm="1">
        <f t="array" ref="J1020">INDEX({"tier - 1","tier - 2","tier - 3"},MATCH(MAX(COUNTIF('OG Hospitalisation Details'!H1324:H3666,{"tier - 1","tier - 2","tier - 3"})),COUNTIF('OG Hospitalisation Details'!H1324:H3666,{"tier - 1","tier - 2","tier - 3"}),0))</f>
        <v>tier - 3</v>
      </c>
      <c r="K1020" s="7" t="str">
        <f>IF('OG Hospitalisation Details'!I1324="?","Unknown",'OG Hospitalisation Details'!I1324)</f>
        <v>R1011</v>
      </c>
      <c r="L1020" s="14">
        <f t="shared" si="47"/>
        <v>22</v>
      </c>
    </row>
    <row r="1021" spans="1:12" x14ac:dyDescent="0.25">
      <c r="A1021" s="7" t="s">
        <v>1354</v>
      </c>
      <c r="B1021" s="7">
        <f t="shared" si="48"/>
        <v>1017</v>
      </c>
      <c r="C1021" s="7">
        <f>IF('OG Hospitalisation Details'!B1323="?",ROUND(AVERAGE('OG Hospitalisation Details'!$B$2:$B$2344),0),'OG Hospitalisation Details'!B1323)</f>
        <v>2001</v>
      </c>
      <c r="D1021" s="7" t="str">
        <f>IF('OG Hospitalisation Details'!C1323="?","Sep",'OG Hospitalisation Details'!C1323)</f>
        <v>Dec</v>
      </c>
      <c r="E1021" s="7">
        <v>17</v>
      </c>
      <c r="F1021" s="13">
        <f t="shared" si="46"/>
        <v>37242</v>
      </c>
      <c r="G1021" s="7">
        <v>0</v>
      </c>
      <c r="H1021" s="16">
        <v>11046.02</v>
      </c>
      <c r="I1021" s="7" t="str" cm="1">
        <f t="array" ref="I1021">INDEX({"tier - 1","tier - 2","tier - 3"},MATCH(MAX(COUNTIF('OG Hospitalisation Details'!G1323:G3665,{"tier - 1","tier - 2","tier - 3"})),COUNTIF('OG Hospitalisation Details'!G1323:G3665,{"tier - 1","tier - 2","tier - 3"}),0))</f>
        <v>tier - 2</v>
      </c>
      <c r="J1021" s="7" t="str" cm="1">
        <f t="array" ref="J1021">INDEX({"tier - 1","tier - 2","tier - 3"},MATCH(MAX(COUNTIF('OG Hospitalisation Details'!H1323:H3665,{"tier - 1","tier - 2","tier - 3"})),COUNTIF('OG Hospitalisation Details'!H1323:H3665,{"tier - 1","tier - 2","tier - 3"}),0))</f>
        <v>tier - 3</v>
      </c>
      <c r="K1021" s="7" t="str">
        <f>IF('OG Hospitalisation Details'!I1323="?","Unknown",'OG Hospitalisation Details'!I1323)</f>
        <v>R1026</v>
      </c>
      <c r="L1021" s="14">
        <f t="shared" si="47"/>
        <v>21</v>
      </c>
    </row>
    <row r="1022" spans="1:12" x14ac:dyDescent="0.25">
      <c r="A1022" s="7" t="s">
        <v>1353</v>
      </c>
      <c r="B1022" s="7">
        <f t="shared" si="48"/>
        <v>1018</v>
      </c>
      <c r="C1022" s="7">
        <f>IF('OG Hospitalisation Details'!B1322="?",ROUND(AVERAGE('OG Hospitalisation Details'!$B$2:$B$2344),0),'OG Hospitalisation Details'!B1322)</f>
        <v>1974</v>
      </c>
      <c r="D1022" s="7" t="str">
        <f>IF('OG Hospitalisation Details'!C1322="?","Sep",'OG Hospitalisation Details'!C1322)</f>
        <v>Aug</v>
      </c>
      <c r="E1022" s="7">
        <v>30</v>
      </c>
      <c r="F1022" s="13">
        <f t="shared" si="46"/>
        <v>27271</v>
      </c>
      <c r="G1022" s="7">
        <v>0</v>
      </c>
      <c r="H1022" s="16">
        <v>11037.85</v>
      </c>
      <c r="I1022" s="7" t="str" cm="1">
        <f t="array" ref="I1022">INDEX({"tier - 1","tier - 2","tier - 3"},MATCH(MAX(COUNTIF('OG Hospitalisation Details'!G1322:G3664,{"tier - 1","tier - 2","tier - 3"})),COUNTIF('OG Hospitalisation Details'!G1322:G3664,{"tier - 1","tier - 2","tier - 3"}),0))</f>
        <v>tier - 2</v>
      </c>
      <c r="J1022" s="7" t="str" cm="1">
        <f t="array" ref="J1022">INDEX({"tier - 1","tier - 2","tier - 3"},MATCH(MAX(COUNTIF('OG Hospitalisation Details'!H1322:H3664,{"tier - 1","tier - 2","tier - 3"})),COUNTIF('OG Hospitalisation Details'!H1322:H3664,{"tier - 1","tier - 2","tier - 3"}),0))</f>
        <v>tier - 3</v>
      </c>
      <c r="K1022" s="7" t="str">
        <f>IF('OG Hospitalisation Details'!I1322="?","Unknown",'OG Hospitalisation Details'!I1322)</f>
        <v>R1025</v>
      </c>
      <c r="L1022" s="14">
        <f t="shared" si="47"/>
        <v>48</v>
      </c>
    </row>
    <row r="1023" spans="1:12" x14ac:dyDescent="0.25">
      <c r="A1023" s="7" t="s">
        <v>1352</v>
      </c>
      <c r="B1023" s="7">
        <f t="shared" si="48"/>
        <v>1019</v>
      </c>
      <c r="C1023" s="7">
        <f>IF('OG Hospitalisation Details'!B1321="?",ROUND(AVERAGE('OG Hospitalisation Details'!$B$2:$B$2344),0),'OG Hospitalisation Details'!B1321)</f>
        <v>1989</v>
      </c>
      <c r="D1023" s="7" t="str">
        <f>IF('OG Hospitalisation Details'!C1321="?","Sep",'OG Hospitalisation Details'!C1321)</f>
        <v>Oct</v>
      </c>
      <c r="E1023" s="7">
        <v>25</v>
      </c>
      <c r="F1023" s="13">
        <f t="shared" si="46"/>
        <v>32806</v>
      </c>
      <c r="G1023" s="7">
        <v>3</v>
      </c>
      <c r="H1023" s="16">
        <v>11037.51</v>
      </c>
      <c r="I1023" s="7" t="str" cm="1">
        <f t="array" ref="I1023">INDEX({"tier - 1","tier - 2","tier - 3"},MATCH(MAX(COUNTIF('OG Hospitalisation Details'!G1321:G3663,{"tier - 1","tier - 2","tier - 3"})),COUNTIF('OG Hospitalisation Details'!G1321:G3663,{"tier - 1","tier - 2","tier - 3"}),0))</f>
        <v>tier - 2</v>
      </c>
      <c r="J1023" s="7" t="str" cm="1">
        <f t="array" ref="J1023">INDEX({"tier - 1","tier - 2","tier - 3"},MATCH(MAX(COUNTIF('OG Hospitalisation Details'!H1321:H3663,{"tier - 1","tier - 2","tier - 3"})),COUNTIF('OG Hospitalisation Details'!H1321:H3663,{"tier - 1","tier - 2","tier - 3"}),0))</f>
        <v>tier - 3</v>
      </c>
      <c r="K1023" s="7" t="str">
        <f>IF('OG Hospitalisation Details'!I1321="?","Unknown",'OG Hospitalisation Details'!I1321)</f>
        <v>R1012</v>
      </c>
      <c r="L1023" s="14">
        <f t="shared" si="47"/>
        <v>33</v>
      </c>
    </row>
    <row r="1024" spans="1:12" x14ac:dyDescent="0.25">
      <c r="A1024" s="7" t="s">
        <v>1351</v>
      </c>
      <c r="B1024" s="7">
        <f t="shared" si="48"/>
        <v>1020</v>
      </c>
      <c r="C1024" s="7">
        <f>IF('OG Hospitalisation Details'!B1320="?",ROUND(AVERAGE('OG Hospitalisation Details'!$B$2:$B$2344),0),'OG Hospitalisation Details'!B1320)</f>
        <v>1974</v>
      </c>
      <c r="D1024" s="7" t="str">
        <f>IF('OG Hospitalisation Details'!C1320="?","Sep",'OG Hospitalisation Details'!C1320)</f>
        <v>Dec</v>
      </c>
      <c r="E1024" s="7">
        <v>10</v>
      </c>
      <c r="F1024" s="13">
        <f t="shared" si="46"/>
        <v>27373</v>
      </c>
      <c r="G1024" s="7">
        <v>4</v>
      </c>
      <c r="H1024" s="16">
        <v>11033.66</v>
      </c>
      <c r="I1024" s="7" t="str" cm="1">
        <f t="array" ref="I1024">INDEX({"tier - 1","tier - 2","tier - 3"},MATCH(MAX(COUNTIF('OG Hospitalisation Details'!G1320:G3662,{"tier - 1","tier - 2","tier - 3"})),COUNTIF('OG Hospitalisation Details'!G1320:G3662,{"tier - 1","tier - 2","tier - 3"}),0))</f>
        <v>tier - 2</v>
      </c>
      <c r="J1024" s="7" t="str" cm="1">
        <f t="array" ref="J1024">INDEX({"tier - 1","tier - 2","tier - 3"},MATCH(MAX(COUNTIF('OG Hospitalisation Details'!H1320:H3662,{"tier - 1","tier - 2","tier - 3"})),COUNTIF('OG Hospitalisation Details'!H1320:H3662,{"tier - 1","tier - 2","tier - 3"}),0))</f>
        <v>tier - 3</v>
      </c>
      <c r="K1024" s="7" t="str">
        <f>IF('OG Hospitalisation Details'!I1320="?","Unknown",'OG Hospitalisation Details'!I1320)</f>
        <v>R1012</v>
      </c>
      <c r="L1024" s="14">
        <f t="shared" si="47"/>
        <v>48</v>
      </c>
    </row>
    <row r="1025" spans="1:12" x14ac:dyDescent="0.25">
      <c r="A1025" s="7" t="s">
        <v>1350</v>
      </c>
      <c r="B1025" s="7">
        <f t="shared" si="48"/>
        <v>1021</v>
      </c>
      <c r="C1025" s="7">
        <f>IF('OG Hospitalisation Details'!B1319="?",ROUND(AVERAGE('OG Hospitalisation Details'!$B$2:$B$2344),0),'OG Hospitalisation Details'!B1319)</f>
        <v>1996</v>
      </c>
      <c r="D1025" s="7" t="str">
        <f>IF('OG Hospitalisation Details'!C1319="?","Sep",'OG Hospitalisation Details'!C1319)</f>
        <v>Jul</v>
      </c>
      <c r="E1025" s="7">
        <v>21</v>
      </c>
      <c r="F1025" s="13">
        <f t="shared" si="46"/>
        <v>35267</v>
      </c>
      <c r="G1025" s="7">
        <v>0</v>
      </c>
      <c r="H1025" s="16">
        <v>11028.56</v>
      </c>
      <c r="I1025" s="7" t="str" cm="1">
        <f t="array" ref="I1025">INDEX({"tier - 1","tier - 2","tier - 3"},MATCH(MAX(COUNTIF('OG Hospitalisation Details'!G1319:G3661,{"tier - 1","tier - 2","tier - 3"})),COUNTIF('OG Hospitalisation Details'!G1319:G3661,{"tier - 1","tier - 2","tier - 3"}),0))</f>
        <v>tier - 2</v>
      </c>
      <c r="J1025" s="7" t="str" cm="1">
        <f t="array" ref="J1025">INDEX({"tier - 1","tier - 2","tier - 3"},MATCH(MAX(COUNTIF('OG Hospitalisation Details'!H1319:H3661,{"tier - 1","tier - 2","tier - 3"})),COUNTIF('OG Hospitalisation Details'!H1319:H3661,{"tier - 1","tier - 2","tier - 3"}),0))</f>
        <v>tier - 3</v>
      </c>
      <c r="K1025" s="7" t="str">
        <f>IF('OG Hospitalisation Details'!I1319="?","Unknown",'OG Hospitalisation Details'!I1319)</f>
        <v>R1012</v>
      </c>
      <c r="L1025" s="14">
        <f t="shared" si="47"/>
        <v>26</v>
      </c>
    </row>
    <row r="1026" spans="1:12" x14ac:dyDescent="0.25">
      <c r="A1026" s="7" t="s">
        <v>1349</v>
      </c>
      <c r="B1026" s="7">
        <f t="shared" si="48"/>
        <v>1022</v>
      </c>
      <c r="C1026" s="7">
        <f>IF('OG Hospitalisation Details'!B1318="?",ROUND(AVERAGE('OG Hospitalisation Details'!$B$2:$B$2344),0),'OG Hospitalisation Details'!B1318)</f>
        <v>1991</v>
      </c>
      <c r="D1026" s="7" t="str">
        <f>IF('OG Hospitalisation Details'!C1318="?","Sep",'OG Hospitalisation Details'!C1318)</f>
        <v>Jun</v>
      </c>
      <c r="E1026" s="7">
        <v>26</v>
      </c>
      <c r="F1026" s="13">
        <f t="shared" ref="F1026:F1089" si="49">DATE(C1026,MONTH(1&amp;D1026),E1026)</f>
        <v>33415</v>
      </c>
      <c r="G1026" s="7">
        <v>3</v>
      </c>
      <c r="H1026" s="16">
        <v>11018.05</v>
      </c>
      <c r="I1026" s="7" t="str" cm="1">
        <f t="array" ref="I1026">INDEX({"tier - 1","tier - 2","tier - 3"},MATCH(MAX(COUNTIF('OG Hospitalisation Details'!G1318:G3660,{"tier - 1","tier - 2","tier - 3"})),COUNTIF('OG Hospitalisation Details'!G1318:G3660,{"tier - 1","tier - 2","tier - 3"}),0))</f>
        <v>tier - 2</v>
      </c>
      <c r="J1026" s="7" t="str" cm="1">
        <f t="array" ref="J1026">INDEX({"tier - 1","tier - 2","tier - 3"},MATCH(MAX(COUNTIF('OG Hospitalisation Details'!H1318:H3660,{"tier - 1","tier - 2","tier - 3"})),COUNTIF('OG Hospitalisation Details'!H1318:H3660,{"tier - 1","tier - 2","tier - 3"}),0))</f>
        <v>tier - 3</v>
      </c>
      <c r="K1026" s="7" t="str">
        <f>IF('OG Hospitalisation Details'!I1318="?","Unknown",'OG Hospitalisation Details'!I1318)</f>
        <v>R1012</v>
      </c>
      <c r="L1026" s="14">
        <f t="shared" ref="L1026:L1089" si="50">DATEDIF(F1026,DATE(2023,6,8),"Y")</f>
        <v>31</v>
      </c>
    </row>
    <row r="1027" spans="1:12" x14ac:dyDescent="0.25">
      <c r="A1027" s="7" t="s">
        <v>1348</v>
      </c>
      <c r="B1027" s="7">
        <f t="shared" si="48"/>
        <v>1023</v>
      </c>
      <c r="C1027" s="7">
        <f>IF('OG Hospitalisation Details'!B1317="?",ROUND(AVERAGE('OG Hospitalisation Details'!$B$2:$B$2344),0),'OG Hospitalisation Details'!B1317)</f>
        <v>1974</v>
      </c>
      <c r="D1027" s="7" t="str">
        <f>IF('OG Hospitalisation Details'!C1317="?","Sep",'OG Hospitalisation Details'!C1317)</f>
        <v>Dec</v>
      </c>
      <c r="E1027" s="7">
        <v>15</v>
      </c>
      <c r="F1027" s="13">
        <f t="shared" si="49"/>
        <v>27378</v>
      </c>
      <c r="G1027" s="7">
        <v>4</v>
      </c>
      <c r="H1027" s="16">
        <v>11015.17</v>
      </c>
      <c r="I1027" s="7" t="str" cm="1">
        <f t="array" ref="I1027">INDEX({"tier - 1","tier - 2","tier - 3"},MATCH(MAX(COUNTIF('OG Hospitalisation Details'!G1317:G3659,{"tier - 1","tier - 2","tier - 3"})),COUNTIF('OG Hospitalisation Details'!G1317:G3659,{"tier - 1","tier - 2","tier - 3"}),0))</f>
        <v>tier - 2</v>
      </c>
      <c r="J1027" s="7" t="str" cm="1">
        <f t="array" ref="J1027">INDEX({"tier - 1","tier - 2","tier - 3"},MATCH(MAX(COUNTIF('OG Hospitalisation Details'!H1317:H3659,{"tier - 1","tier - 2","tier - 3"})),COUNTIF('OG Hospitalisation Details'!H1317:H3659,{"tier - 1","tier - 2","tier - 3"}),0))</f>
        <v>tier - 3</v>
      </c>
      <c r="K1027" s="7" t="str">
        <f>IF('OG Hospitalisation Details'!I1317="?","Unknown",'OG Hospitalisation Details'!I1317)</f>
        <v>R1012</v>
      </c>
      <c r="L1027" s="14">
        <f t="shared" si="50"/>
        <v>48</v>
      </c>
    </row>
    <row r="1028" spans="1:12" x14ac:dyDescent="0.25">
      <c r="A1028" s="7" t="s">
        <v>1347</v>
      </c>
      <c r="B1028" s="7">
        <f t="shared" si="48"/>
        <v>1024</v>
      </c>
      <c r="C1028" s="7">
        <f>IF('OG Hospitalisation Details'!B1316="?",ROUND(AVERAGE('OG Hospitalisation Details'!$B$2:$B$2344),0),'OG Hospitalisation Details'!B1316)</f>
        <v>1968</v>
      </c>
      <c r="D1028" s="7" t="str">
        <f>IF('OG Hospitalisation Details'!C1316="?","Sep",'OG Hospitalisation Details'!C1316)</f>
        <v>Oct</v>
      </c>
      <c r="E1028" s="7">
        <v>24</v>
      </c>
      <c r="F1028" s="13">
        <f t="shared" si="49"/>
        <v>25135</v>
      </c>
      <c r="G1028" s="7">
        <v>2</v>
      </c>
      <c r="H1028" s="16">
        <v>11013.71</v>
      </c>
      <c r="I1028" s="7" t="str" cm="1">
        <f t="array" ref="I1028">INDEX({"tier - 1","tier - 2","tier - 3"},MATCH(MAX(COUNTIF('OG Hospitalisation Details'!G1316:G3658,{"tier - 1","tier - 2","tier - 3"})),COUNTIF('OG Hospitalisation Details'!G1316:G3658,{"tier - 1","tier - 2","tier - 3"}),0))</f>
        <v>tier - 2</v>
      </c>
      <c r="J1028" s="7" t="str" cm="1">
        <f t="array" ref="J1028">INDEX({"tier - 1","tier - 2","tier - 3"},MATCH(MAX(COUNTIF('OG Hospitalisation Details'!H1316:H3658,{"tier - 1","tier - 2","tier - 3"})),COUNTIF('OG Hospitalisation Details'!H1316:H3658,{"tier - 1","tier - 2","tier - 3"}),0))</f>
        <v>tier - 3</v>
      </c>
      <c r="K1028" s="7" t="str">
        <f>IF('OG Hospitalisation Details'!I1316="?","Unknown",'OG Hospitalisation Details'!I1316)</f>
        <v>R1013</v>
      </c>
      <c r="L1028" s="14">
        <f t="shared" si="50"/>
        <v>54</v>
      </c>
    </row>
    <row r="1029" spans="1:12" x14ac:dyDescent="0.25">
      <c r="A1029" s="7" t="s">
        <v>1346</v>
      </c>
      <c r="B1029" s="7">
        <f t="shared" si="48"/>
        <v>1025</v>
      </c>
      <c r="C1029" s="7">
        <f>IF('OG Hospitalisation Details'!B1315="?",ROUND(AVERAGE('OG Hospitalisation Details'!$B$2:$B$2344),0),'OG Hospitalisation Details'!B1315)</f>
        <v>2000</v>
      </c>
      <c r="D1029" s="7" t="str">
        <f>IF('OG Hospitalisation Details'!C1315="?","Sep",'OG Hospitalisation Details'!C1315)</f>
        <v>Sep</v>
      </c>
      <c r="E1029" s="7">
        <v>17</v>
      </c>
      <c r="F1029" s="13">
        <f t="shared" si="49"/>
        <v>36786</v>
      </c>
      <c r="G1029" s="7">
        <v>0</v>
      </c>
      <c r="H1029" s="16">
        <v>10991.58</v>
      </c>
      <c r="I1029" s="7" t="str" cm="1">
        <f t="array" ref="I1029">INDEX({"tier - 1","tier - 2","tier - 3"},MATCH(MAX(COUNTIF('OG Hospitalisation Details'!G1315:G3657,{"tier - 1","tier - 2","tier - 3"})),COUNTIF('OG Hospitalisation Details'!G1315:G3657,{"tier - 1","tier - 2","tier - 3"}),0))</f>
        <v>tier - 2</v>
      </c>
      <c r="J1029" s="7" t="str" cm="1">
        <f t="array" ref="J1029">INDEX({"tier - 1","tier - 2","tier - 3"},MATCH(MAX(COUNTIF('OG Hospitalisation Details'!H1315:H3657,{"tier - 1","tier - 2","tier - 3"})),COUNTIF('OG Hospitalisation Details'!H1315:H3657,{"tier - 1","tier - 2","tier - 3"}),0))</f>
        <v>tier - 3</v>
      </c>
      <c r="K1029" s="7" t="str">
        <f>IF('OG Hospitalisation Details'!I1315="?","Unknown",'OG Hospitalisation Details'!I1315)</f>
        <v>R1012</v>
      </c>
      <c r="L1029" s="14">
        <f t="shared" si="50"/>
        <v>22</v>
      </c>
    </row>
    <row r="1030" spans="1:12" x14ac:dyDescent="0.25">
      <c r="A1030" s="7" t="s">
        <v>1345</v>
      </c>
      <c r="B1030" s="7">
        <f t="shared" si="48"/>
        <v>1026</v>
      </c>
      <c r="C1030" s="7">
        <f>IF('OG Hospitalisation Details'!B1314="?",ROUND(AVERAGE('OG Hospitalisation Details'!$B$2:$B$2344),0),'OG Hospitalisation Details'!B1314)</f>
        <v>1965</v>
      </c>
      <c r="D1030" s="7" t="str">
        <f>IF('OG Hospitalisation Details'!C1314="?","Sep",'OG Hospitalisation Details'!C1314)</f>
        <v>Dec</v>
      </c>
      <c r="E1030" s="7">
        <v>18</v>
      </c>
      <c r="F1030" s="13">
        <f t="shared" si="49"/>
        <v>24094</v>
      </c>
      <c r="G1030" s="7">
        <v>0</v>
      </c>
      <c r="H1030" s="16">
        <v>10982.5</v>
      </c>
      <c r="I1030" s="7" t="str" cm="1">
        <f t="array" ref="I1030">INDEX({"tier - 1","tier - 2","tier - 3"},MATCH(MAX(COUNTIF('OG Hospitalisation Details'!G1314:G3656,{"tier - 1","tier - 2","tier - 3"})),COUNTIF('OG Hospitalisation Details'!G1314:G3656,{"tier - 1","tier - 2","tier - 3"}),0))</f>
        <v>tier - 2</v>
      </c>
      <c r="J1030" s="7" t="str" cm="1">
        <f t="array" ref="J1030">INDEX({"tier - 1","tier - 2","tier - 3"},MATCH(MAX(COUNTIF('OG Hospitalisation Details'!H1314:H3656,{"tier - 1","tier - 2","tier - 3"})),COUNTIF('OG Hospitalisation Details'!H1314:H3656,{"tier - 1","tier - 2","tier - 3"}),0))</f>
        <v>tier - 3</v>
      </c>
      <c r="K1030" s="7" t="str">
        <f>IF('OG Hospitalisation Details'!I1314="?","Unknown",'OG Hospitalisation Details'!I1314)</f>
        <v>R1013</v>
      </c>
      <c r="L1030" s="14">
        <f t="shared" si="50"/>
        <v>57</v>
      </c>
    </row>
    <row r="1031" spans="1:12" x14ac:dyDescent="0.25">
      <c r="A1031" s="7" t="s">
        <v>1344</v>
      </c>
      <c r="B1031" s="7">
        <f t="shared" si="48"/>
        <v>1027</v>
      </c>
      <c r="C1031" s="7">
        <f>IF('OG Hospitalisation Details'!B1313="?",ROUND(AVERAGE('OG Hospitalisation Details'!$B$2:$B$2344),0),'OG Hospitalisation Details'!B1313)</f>
        <v>1973</v>
      </c>
      <c r="D1031" s="7" t="str">
        <f>IF('OG Hospitalisation Details'!C1313="?","Sep",'OG Hospitalisation Details'!C1313)</f>
        <v>Oct</v>
      </c>
      <c r="E1031" s="7">
        <v>21</v>
      </c>
      <c r="F1031" s="13">
        <f t="shared" si="49"/>
        <v>26958</v>
      </c>
      <c r="G1031" s="7">
        <v>4</v>
      </c>
      <c r="H1031" s="16">
        <v>10977.21</v>
      </c>
      <c r="I1031" s="7" t="str" cm="1">
        <f t="array" ref="I1031">INDEX({"tier - 1","tier - 2","tier - 3"},MATCH(MAX(COUNTIF('OG Hospitalisation Details'!G1313:G3655,{"tier - 1","tier - 2","tier - 3"})),COUNTIF('OG Hospitalisation Details'!G1313:G3655,{"tier - 1","tier - 2","tier - 3"}),0))</f>
        <v>tier - 2</v>
      </c>
      <c r="J1031" s="7" t="str" cm="1">
        <f t="array" ref="J1031">INDEX({"tier - 1","tier - 2","tier - 3"},MATCH(MAX(COUNTIF('OG Hospitalisation Details'!H1313:H3655,{"tier - 1","tier - 2","tier - 3"})),COUNTIF('OG Hospitalisation Details'!H1313:H3655,{"tier - 1","tier - 2","tier - 3"}),0))</f>
        <v>tier - 3</v>
      </c>
      <c r="K1031" s="7" t="str">
        <f>IF('OG Hospitalisation Details'!I1313="?","Unknown",'OG Hospitalisation Details'!I1313)</f>
        <v>R1013</v>
      </c>
      <c r="L1031" s="14">
        <f t="shared" si="50"/>
        <v>49</v>
      </c>
    </row>
    <row r="1032" spans="1:12" x14ac:dyDescent="0.25">
      <c r="A1032" s="7" t="s">
        <v>1343</v>
      </c>
      <c r="B1032" s="7">
        <f t="shared" si="48"/>
        <v>1028</v>
      </c>
      <c r="C1032" s="7">
        <f>IF('OG Hospitalisation Details'!B1312="?",ROUND(AVERAGE('OG Hospitalisation Details'!$B$2:$B$2344),0),'OG Hospitalisation Details'!B1312)</f>
        <v>1966</v>
      </c>
      <c r="D1032" s="7" t="str">
        <f>IF('OG Hospitalisation Details'!C1312="?","Sep",'OG Hospitalisation Details'!C1312)</f>
        <v>Jul</v>
      </c>
      <c r="E1032" s="7">
        <v>9</v>
      </c>
      <c r="F1032" s="13">
        <f t="shared" si="49"/>
        <v>24297</v>
      </c>
      <c r="G1032" s="7">
        <v>0</v>
      </c>
      <c r="H1032" s="16">
        <v>10976.25</v>
      </c>
      <c r="I1032" s="7" t="str" cm="1">
        <f t="array" ref="I1032">INDEX({"tier - 1","tier - 2","tier - 3"},MATCH(MAX(COUNTIF('OG Hospitalisation Details'!G1312:G3654,{"tier - 1","tier - 2","tier - 3"})),COUNTIF('OG Hospitalisation Details'!G1312:G3654,{"tier - 1","tier - 2","tier - 3"}),0))</f>
        <v>tier - 2</v>
      </c>
      <c r="J1032" s="7" t="str" cm="1">
        <f t="array" ref="J1032">INDEX({"tier - 1","tier - 2","tier - 3"},MATCH(MAX(COUNTIF('OG Hospitalisation Details'!H1312:H3654,{"tier - 1","tier - 2","tier - 3"})),COUNTIF('OG Hospitalisation Details'!H1312:H3654,{"tier - 1","tier - 2","tier - 3"}),0))</f>
        <v>tier - 3</v>
      </c>
      <c r="K1032" s="7" t="str">
        <f>IF('OG Hospitalisation Details'!I1312="?","Unknown",'OG Hospitalisation Details'!I1312)</f>
        <v>R1012</v>
      </c>
      <c r="L1032" s="14">
        <f t="shared" si="50"/>
        <v>56</v>
      </c>
    </row>
    <row r="1033" spans="1:12" x14ac:dyDescent="0.25">
      <c r="A1033" s="7" t="s">
        <v>1342</v>
      </c>
      <c r="B1033" s="7">
        <f t="shared" si="48"/>
        <v>1029</v>
      </c>
      <c r="C1033" s="7">
        <f>IF('OG Hospitalisation Details'!B1311="?",ROUND(AVERAGE('OG Hospitalisation Details'!$B$2:$B$2344),0),'OG Hospitalisation Details'!B1311)</f>
        <v>1965</v>
      </c>
      <c r="D1033" s="7" t="str">
        <f>IF('OG Hospitalisation Details'!C1311="?","Sep",'OG Hospitalisation Details'!C1311)</f>
        <v>Jun</v>
      </c>
      <c r="E1033" s="7">
        <v>19</v>
      </c>
      <c r="F1033" s="13">
        <f t="shared" si="49"/>
        <v>23912</v>
      </c>
      <c r="G1033" s="7">
        <v>0</v>
      </c>
      <c r="H1033" s="16">
        <v>10965.45</v>
      </c>
      <c r="I1033" s="7" t="str" cm="1">
        <f t="array" ref="I1033">INDEX({"tier - 1","tier - 2","tier - 3"},MATCH(MAX(COUNTIF('OG Hospitalisation Details'!G1311:G3653,{"tier - 1","tier - 2","tier - 3"})),COUNTIF('OG Hospitalisation Details'!G1311:G3653,{"tier - 1","tier - 2","tier - 3"}),0))</f>
        <v>tier - 2</v>
      </c>
      <c r="J1033" s="7" t="str" cm="1">
        <f t="array" ref="J1033">INDEX({"tier - 1","tier - 2","tier - 3"},MATCH(MAX(COUNTIF('OG Hospitalisation Details'!H1311:H3653,{"tier - 1","tier - 2","tier - 3"})),COUNTIF('OG Hospitalisation Details'!H1311:H3653,{"tier - 1","tier - 2","tier - 3"}),0))</f>
        <v>tier - 3</v>
      </c>
      <c r="K1033" s="7" t="str">
        <f>IF('OG Hospitalisation Details'!I1311="?","Unknown",'OG Hospitalisation Details'!I1311)</f>
        <v>R1011</v>
      </c>
      <c r="L1033" s="14">
        <f t="shared" si="50"/>
        <v>57</v>
      </c>
    </row>
    <row r="1034" spans="1:12" x14ac:dyDescent="0.25">
      <c r="A1034" s="7" t="s">
        <v>1341</v>
      </c>
      <c r="B1034" s="7">
        <f t="shared" si="48"/>
        <v>1030</v>
      </c>
      <c r="C1034" s="7">
        <f>IF('OG Hospitalisation Details'!B1310="?",ROUND(AVERAGE('OG Hospitalisation Details'!$B$2:$B$2344),0),'OG Hospitalisation Details'!B1310)</f>
        <v>1969</v>
      </c>
      <c r="D1034" s="7" t="str">
        <f>IF('OG Hospitalisation Details'!C1310="?","Sep",'OG Hospitalisation Details'!C1310)</f>
        <v>Aug</v>
      </c>
      <c r="E1034" s="7">
        <v>14</v>
      </c>
      <c r="F1034" s="13">
        <f t="shared" si="49"/>
        <v>25429</v>
      </c>
      <c r="G1034" s="7">
        <v>1</v>
      </c>
      <c r="H1034" s="16">
        <v>10959.69</v>
      </c>
      <c r="I1034" s="7" t="str" cm="1">
        <f t="array" ref="I1034">INDEX({"tier - 1","tier - 2","tier - 3"},MATCH(MAX(COUNTIF('OG Hospitalisation Details'!G1310:G3652,{"tier - 1","tier - 2","tier - 3"})),COUNTIF('OG Hospitalisation Details'!G1310:G3652,{"tier - 1","tier - 2","tier - 3"}),0))</f>
        <v>tier - 2</v>
      </c>
      <c r="J1034" s="7" t="str" cm="1">
        <f t="array" ref="J1034">INDEX({"tier - 1","tier - 2","tier - 3"},MATCH(MAX(COUNTIF('OG Hospitalisation Details'!H1310:H3652,{"tier - 1","tier - 2","tier - 3"})),COUNTIF('OG Hospitalisation Details'!H1310:H3652,{"tier - 1","tier - 2","tier - 3"}),0))</f>
        <v>tier - 3</v>
      </c>
      <c r="K1034" s="7" t="str">
        <f>IF('OG Hospitalisation Details'!I1310="?","Unknown",'OG Hospitalisation Details'!I1310)</f>
        <v>R1012</v>
      </c>
      <c r="L1034" s="14">
        <f t="shared" si="50"/>
        <v>53</v>
      </c>
    </row>
    <row r="1035" spans="1:12" x14ac:dyDescent="0.25">
      <c r="A1035" s="7" t="s">
        <v>1340</v>
      </c>
      <c r="B1035" s="7">
        <f t="shared" si="48"/>
        <v>1031</v>
      </c>
      <c r="C1035" s="7">
        <f>IF('OG Hospitalisation Details'!B1309="?",ROUND(AVERAGE('OG Hospitalisation Details'!$B$2:$B$2344),0),'OG Hospitalisation Details'!B1309)</f>
        <v>1965</v>
      </c>
      <c r="D1035" s="7" t="str">
        <f>IF('OG Hospitalisation Details'!C1309="?","Sep",'OG Hospitalisation Details'!C1309)</f>
        <v>Dec</v>
      </c>
      <c r="E1035" s="7">
        <v>4</v>
      </c>
      <c r="F1035" s="13">
        <f t="shared" si="49"/>
        <v>24080</v>
      </c>
      <c r="G1035" s="7">
        <v>0</v>
      </c>
      <c r="H1035" s="16">
        <v>10959.33</v>
      </c>
      <c r="I1035" s="7" t="str" cm="1">
        <f t="array" ref="I1035">INDEX({"tier - 1","tier - 2","tier - 3"},MATCH(MAX(COUNTIF('OG Hospitalisation Details'!G1309:G3651,{"tier - 1","tier - 2","tier - 3"})),COUNTIF('OG Hospitalisation Details'!G1309:G3651,{"tier - 1","tier - 2","tier - 3"}),0))</f>
        <v>tier - 2</v>
      </c>
      <c r="J1035" s="7" t="str" cm="1">
        <f t="array" ref="J1035">INDEX({"tier - 1","tier - 2","tier - 3"},MATCH(MAX(COUNTIF('OG Hospitalisation Details'!H1309:H3651,{"tier - 1","tier - 2","tier - 3"})),COUNTIF('OG Hospitalisation Details'!H1309:H3651,{"tier - 1","tier - 2","tier - 3"}),0))</f>
        <v>tier - 3</v>
      </c>
      <c r="K1035" s="7" t="str">
        <f>IF('OG Hospitalisation Details'!I1309="?","Unknown",'OG Hospitalisation Details'!I1309)</f>
        <v>R1011</v>
      </c>
      <c r="L1035" s="14">
        <f t="shared" si="50"/>
        <v>57</v>
      </c>
    </row>
    <row r="1036" spans="1:12" x14ac:dyDescent="0.25">
      <c r="A1036" s="7" t="s">
        <v>1339</v>
      </c>
      <c r="B1036" s="7">
        <f t="shared" si="48"/>
        <v>1032</v>
      </c>
      <c r="C1036" s="7">
        <f>IF('OG Hospitalisation Details'!B1308="?",ROUND(AVERAGE('OG Hospitalisation Details'!$B$2:$B$2344),0),'OG Hospitalisation Details'!B1308)</f>
        <v>1969</v>
      </c>
      <c r="D1036" s="7" t="str">
        <f>IF('OG Hospitalisation Details'!C1308="?","Sep",'OG Hospitalisation Details'!C1308)</f>
        <v>Nov</v>
      </c>
      <c r="E1036" s="7">
        <v>10</v>
      </c>
      <c r="F1036" s="13">
        <f t="shared" si="49"/>
        <v>25517</v>
      </c>
      <c r="G1036" s="7">
        <v>1</v>
      </c>
      <c r="H1036" s="16">
        <v>10942.13</v>
      </c>
      <c r="I1036" s="7" t="str" cm="1">
        <f t="array" ref="I1036">INDEX({"tier - 1","tier - 2","tier - 3"},MATCH(MAX(COUNTIF('OG Hospitalisation Details'!G1308:G3650,{"tier - 1","tier - 2","tier - 3"})),COUNTIF('OG Hospitalisation Details'!G1308:G3650,{"tier - 1","tier - 2","tier - 3"}),0))</f>
        <v>tier - 2</v>
      </c>
      <c r="J1036" s="7" t="str" cm="1">
        <f t="array" ref="J1036">INDEX({"tier - 1","tier - 2","tier - 3"},MATCH(MAX(COUNTIF('OG Hospitalisation Details'!H1308:H3650,{"tier - 1","tier - 2","tier - 3"})),COUNTIF('OG Hospitalisation Details'!H1308:H3650,{"tier - 1","tier - 2","tier - 3"}),0))</f>
        <v>tier - 3</v>
      </c>
      <c r="K1036" s="7" t="str">
        <f>IF('OG Hospitalisation Details'!I1308="?","Unknown",'OG Hospitalisation Details'!I1308)</f>
        <v>R1012</v>
      </c>
      <c r="L1036" s="14">
        <f t="shared" si="50"/>
        <v>53</v>
      </c>
    </row>
    <row r="1037" spans="1:12" x14ac:dyDescent="0.25">
      <c r="A1037" s="7" t="s">
        <v>1338</v>
      </c>
      <c r="B1037" s="7">
        <f t="shared" si="48"/>
        <v>1033</v>
      </c>
      <c r="C1037" s="7">
        <f>IF('OG Hospitalisation Details'!B1307="?",ROUND(AVERAGE('OG Hospitalisation Details'!$B$2:$B$2344),0),'OG Hospitalisation Details'!B1307)</f>
        <v>1968</v>
      </c>
      <c r="D1037" s="7" t="str">
        <f>IF('OG Hospitalisation Details'!C1307="?","Sep",'OG Hospitalisation Details'!C1307)</f>
        <v>Nov</v>
      </c>
      <c r="E1037" s="7">
        <v>12</v>
      </c>
      <c r="F1037" s="13">
        <f t="shared" si="49"/>
        <v>25154</v>
      </c>
      <c r="G1037" s="7">
        <v>1</v>
      </c>
      <c r="H1037" s="16">
        <v>10928.85</v>
      </c>
      <c r="I1037" s="7" t="str" cm="1">
        <f t="array" ref="I1037">INDEX({"tier - 1","tier - 2","tier - 3"},MATCH(MAX(COUNTIF('OG Hospitalisation Details'!G1307:G3649,{"tier - 1","tier - 2","tier - 3"})),COUNTIF('OG Hospitalisation Details'!G1307:G3649,{"tier - 1","tier - 2","tier - 3"}),0))</f>
        <v>tier - 2</v>
      </c>
      <c r="J1037" s="7" t="str" cm="1">
        <f t="array" ref="J1037">INDEX({"tier - 1","tier - 2","tier - 3"},MATCH(MAX(COUNTIF('OG Hospitalisation Details'!H1307:H3649,{"tier - 1","tier - 2","tier - 3"})),COUNTIF('OG Hospitalisation Details'!H1307:H3649,{"tier - 1","tier - 2","tier - 3"}),0))</f>
        <v>tier - 3</v>
      </c>
      <c r="K1037" s="7" t="str">
        <f>IF('OG Hospitalisation Details'!I1307="?","Unknown",'OG Hospitalisation Details'!I1307)</f>
        <v>R1013</v>
      </c>
      <c r="L1037" s="14">
        <f t="shared" si="50"/>
        <v>54</v>
      </c>
    </row>
    <row r="1038" spans="1:12" x14ac:dyDescent="0.25">
      <c r="A1038" s="7" t="s">
        <v>1337</v>
      </c>
      <c r="B1038" s="7">
        <f t="shared" si="48"/>
        <v>1034</v>
      </c>
      <c r="C1038" s="7">
        <f>IF('OG Hospitalisation Details'!B1306="?",ROUND(AVERAGE('OG Hospitalisation Details'!$B$2:$B$2344),0),'OG Hospitalisation Details'!B1306)</f>
        <v>1968</v>
      </c>
      <c r="D1038" s="7" t="str">
        <f>IF('OG Hospitalisation Details'!C1306="?","Sep",'OG Hospitalisation Details'!C1306)</f>
        <v>Nov</v>
      </c>
      <c r="E1038" s="7">
        <v>13</v>
      </c>
      <c r="F1038" s="13">
        <f t="shared" si="49"/>
        <v>25155</v>
      </c>
      <c r="G1038" s="7">
        <v>0</v>
      </c>
      <c r="H1038" s="16">
        <v>10923.93</v>
      </c>
      <c r="I1038" s="7" t="str" cm="1">
        <f t="array" ref="I1038">INDEX({"tier - 1","tier - 2","tier - 3"},MATCH(MAX(COUNTIF('OG Hospitalisation Details'!G1306:G3648,{"tier - 1","tier - 2","tier - 3"})),COUNTIF('OG Hospitalisation Details'!G1306:G3648,{"tier - 1","tier - 2","tier - 3"}),0))</f>
        <v>tier - 2</v>
      </c>
      <c r="J1038" s="7" t="str" cm="1">
        <f t="array" ref="J1038">INDEX({"tier - 1","tier - 2","tier - 3"},MATCH(MAX(COUNTIF('OG Hospitalisation Details'!H1306:H3648,{"tier - 1","tier - 2","tier - 3"})),COUNTIF('OG Hospitalisation Details'!H1306:H3648,{"tier - 1","tier - 2","tier - 3"}),0))</f>
        <v>tier - 3</v>
      </c>
      <c r="K1038" s="7" t="str">
        <f>IF('OG Hospitalisation Details'!I1306="?","Unknown",'OG Hospitalisation Details'!I1306)</f>
        <v>R1024</v>
      </c>
      <c r="L1038" s="14">
        <f t="shared" si="50"/>
        <v>54</v>
      </c>
    </row>
    <row r="1039" spans="1:12" x14ac:dyDescent="0.25">
      <c r="A1039" s="7" t="s">
        <v>1336</v>
      </c>
      <c r="B1039" s="7">
        <f t="shared" si="48"/>
        <v>1035</v>
      </c>
      <c r="C1039" s="7">
        <f>IF('OG Hospitalisation Details'!B1305="?",ROUND(AVERAGE('OG Hospitalisation Details'!$B$2:$B$2344),0),'OG Hospitalisation Details'!B1305)</f>
        <v>1994</v>
      </c>
      <c r="D1039" s="7" t="str">
        <f>IF('OG Hospitalisation Details'!C1305="?","Sep",'OG Hospitalisation Details'!C1305)</f>
        <v>Sep</v>
      </c>
      <c r="E1039" s="7">
        <v>6</v>
      </c>
      <c r="F1039" s="13">
        <f t="shared" si="49"/>
        <v>34583</v>
      </c>
      <c r="G1039" s="7">
        <v>0</v>
      </c>
      <c r="H1039" s="16">
        <v>10886.66</v>
      </c>
      <c r="I1039" s="7" t="str" cm="1">
        <f t="array" ref="I1039">INDEX({"tier - 1","tier - 2","tier - 3"},MATCH(MAX(COUNTIF('OG Hospitalisation Details'!G1305:G3647,{"tier - 1","tier - 2","tier - 3"})),COUNTIF('OG Hospitalisation Details'!G1305:G3647,{"tier - 1","tier - 2","tier - 3"}),0))</f>
        <v>tier - 2</v>
      </c>
      <c r="J1039" s="7" t="str" cm="1">
        <f t="array" ref="J1039">INDEX({"tier - 1","tier - 2","tier - 3"},MATCH(MAX(COUNTIF('OG Hospitalisation Details'!H1305:H3647,{"tier - 1","tier - 2","tier - 3"})),COUNTIF('OG Hospitalisation Details'!H1305:H3647,{"tier - 1","tier - 2","tier - 3"}),0))</f>
        <v>tier - 3</v>
      </c>
      <c r="K1039" s="7" t="str">
        <f>IF('OG Hospitalisation Details'!I1305="?","Unknown",'OG Hospitalisation Details'!I1305)</f>
        <v>R1012</v>
      </c>
      <c r="L1039" s="14">
        <f t="shared" si="50"/>
        <v>28</v>
      </c>
    </row>
    <row r="1040" spans="1:12" x14ac:dyDescent="0.25">
      <c r="A1040" s="7" t="s">
        <v>1335</v>
      </c>
      <c r="B1040" s="7">
        <f t="shared" si="48"/>
        <v>1036</v>
      </c>
      <c r="C1040" s="7">
        <f>IF('OG Hospitalisation Details'!B1304="?",ROUND(AVERAGE('OG Hospitalisation Details'!$B$2:$B$2344),0),'OG Hospitalisation Details'!B1304)</f>
        <v>1971</v>
      </c>
      <c r="D1040" s="7" t="str">
        <f>IF('OG Hospitalisation Details'!C1304="?","Sep",'OG Hospitalisation Details'!C1304)</f>
        <v>Dec</v>
      </c>
      <c r="E1040" s="7">
        <v>20</v>
      </c>
      <c r="F1040" s="13">
        <f t="shared" si="49"/>
        <v>26287</v>
      </c>
      <c r="G1040" s="7">
        <v>2</v>
      </c>
      <c r="H1040" s="16">
        <v>10848.13</v>
      </c>
      <c r="I1040" s="7" t="str" cm="1">
        <f t="array" ref="I1040">INDEX({"tier - 1","tier - 2","tier - 3"},MATCH(MAX(COUNTIF('OG Hospitalisation Details'!G1304:G3646,{"tier - 1","tier - 2","tier - 3"})),COUNTIF('OG Hospitalisation Details'!G1304:G3646,{"tier - 1","tier - 2","tier - 3"}),0))</f>
        <v>tier - 2</v>
      </c>
      <c r="J1040" s="7" t="str" cm="1">
        <f t="array" ref="J1040">INDEX({"tier - 1","tier - 2","tier - 3"},MATCH(MAX(COUNTIF('OG Hospitalisation Details'!H1304:H3646,{"tier - 1","tier - 2","tier - 3"})),COUNTIF('OG Hospitalisation Details'!H1304:H3646,{"tier - 1","tier - 2","tier - 3"}),0))</f>
        <v>tier - 3</v>
      </c>
      <c r="K1040" s="7" t="str">
        <f>IF('OG Hospitalisation Details'!I1304="?","Unknown",'OG Hospitalisation Details'!I1304)</f>
        <v>R1012</v>
      </c>
      <c r="L1040" s="14">
        <f t="shared" si="50"/>
        <v>51</v>
      </c>
    </row>
    <row r="1041" spans="1:12" x14ac:dyDescent="0.25">
      <c r="A1041" s="7" t="s">
        <v>1334</v>
      </c>
      <c r="B1041" s="7">
        <f t="shared" si="48"/>
        <v>1037</v>
      </c>
      <c r="C1041" s="7">
        <f>IF('OG Hospitalisation Details'!B1303="?",ROUND(AVERAGE('OG Hospitalisation Details'!$B$2:$B$2344),0),'OG Hospitalisation Details'!B1303)</f>
        <v>1968</v>
      </c>
      <c r="D1041" s="7" t="str">
        <f>IF('OG Hospitalisation Details'!C1303="?","Sep",'OG Hospitalisation Details'!C1303)</f>
        <v>Jul</v>
      </c>
      <c r="E1041" s="7">
        <v>28</v>
      </c>
      <c r="F1041" s="13">
        <f t="shared" si="49"/>
        <v>25047</v>
      </c>
      <c r="G1041" s="7">
        <v>1</v>
      </c>
      <c r="H1041" s="16">
        <v>10825.25</v>
      </c>
      <c r="I1041" s="7" t="str" cm="1">
        <f t="array" ref="I1041">INDEX({"tier - 1","tier - 2","tier - 3"},MATCH(MAX(COUNTIF('OG Hospitalisation Details'!G1303:G3645,{"tier - 1","tier - 2","tier - 3"})),COUNTIF('OG Hospitalisation Details'!G1303:G3645,{"tier - 1","tier - 2","tier - 3"}),0))</f>
        <v>tier - 2</v>
      </c>
      <c r="J1041" s="7" t="str" cm="1">
        <f t="array" ref="J1041">INDEX({"tier - 1","tier - 2","tier - 3"},MATCH(MAX(COUNTIF('OG Hospitalisation Details'!H1303:H3645,{"tier - 1","tier - 2","tier - 3"})),COUNTIF('OG Hospitalisation Details'!H1303:H3645,{"tier - 1","tier - 2","tier - 3"}),0))</f>
        <v>tier - 3</v>
      </c>
      <c r="K1041" s="7" t="str">
        <f>IF('OG Hospitalisation Details'!I1303="?","Unknown",'OG Hospitalisation Details'!I1303)</f>
        <v>R1012</v>
      </c>
      <c r="L1041" s="14">
        <f t="shared" si="50"/>
        <v>54</v>
      </c>
    </row>
    <row r="1042" spans="1:12" x14ac:dyDescent="0.25">
      <c r="A1042" s="7" t="s">
        <v>1333</v>
      </c>
      <c r="B1042" s="7">
        <f t="shared" si="48"/>
        <v>1038</v>
      </c>
      <c r="C1042" s="7">
        <f>IF('OG Hospitalisation Details'!B1302="?",ROUND(AVERAGE('OG Hospitalisation Details'!$B$2:$B$2344),0),'OG Hospitalisation Details'!B1302)</f>
        <v>1967</v>
      </c>
      <c r="D1042" s="7" t="str">
        <f>IF('OG Hospitalisation Details'!C1302="?","Sep",'OG Hospitalisation Details'!C1302)</f>
        <v>Oct</v>
      </c>
      <c r="E1042" s="7">
        <v>2</v>
      </c>
      <c r="F1042" s="13">
        <f t="shared" si="49"/>
        <v>24747</v>
      </c>
      <c r="G1042" s="7">
        <v>1</v>
      </c>
      <c r="H1042" s="16">
        <v>10807.49</v>
      </c>
      <c r="I1042" s="7" t="str" cm="1">
        <f t="array" ref="I1042">INDEX({"tier - 1","tier - 2","tier - 3"},MATCH(MAX(COUNTIF('OG Hospitalisation Details'!G1302:G3644,{"tier - 1","tier - 2","tier - 3"})),COUNTIF('OG Hospitalisation Details'!G1302:G3644,{"tier - 1","tier - 2","tier - 3"}),0))</f>
        <v>tier - 2</v>
      </c>
      <c r="J1042" s="7" t="str" cm="1">
        <f t="array" ref="J1042">INDEX({"tier - 1","tier - 2","tier - 3"},MATCH(MAX(COUNTIF('OG Hospitalisation Details'!H1302:H3644,{"tier - 1","tier - 2","tier - 3"})),COUNTIF('OG Hospitalisation Details'!H1302:H3644,{"tier - 1","tier - 2","tier - 3"}),0))</f>
        <v>tier - 3</v>
      </c>
      <c r="K1042" s="7" t="str">
        <f>IF('OG Hospitalisation Details'!I1302="?","Unknown",'OG Hospitalisation Details'!I1302)</f>
        <v>R1013</v>
      </c>
      <c r="L1042" s="14">
        <f t="shared" si="50"/>
        <v>55</v>
      </c>
    </row>
    <row r="1043" spans="1:12" x14ac:dyDescent="0.25">
      <c r="A1043" s="7" t="s">
        <v>1332</v>
      </c>
      <c r="B1043" s="7">
        <f t="shared" si="48"/>
        <v>1039</v>
      </c>
      <c r="C1043" s="7">
        <f>IF('OG Hospitalisation Details'!B1301="?",ROUND(AVERAGE('OG Hospitalisation Details'!$B$2:$B$2344),0),'OG Hospitalisation Details'!B1301)</f>
        <v>1970</v>
      </c>
      <c r="D1043" s="7" t="str">
        <f>IF('OG Hospitalisation Details'!C1301="?","Sep",'OG Hospitalisation Details'!C1301)</f>
        <v>Dec</v>
      </c>
      <c r="E1043" s="7">
        <v>18</v>
      </c>
      <c r="F1043" s="13">
        <f t="shared" si="49"/>
        <v>25920</v>
      </c>
      <c r="G1043" s="7">
        <v>2</v>
      </c>
      <c r="H1043" s="16">
        <v>10806.84</v>
      </c>
      <c r="I1043" s="7" t="str" cm="1">
        <f t="array" ref="I1043">INDEX({"tier - 1","tier - 2","tier - 3"},MATCH(MAX(COUNTIF('OG Hospitalisation Details'!G1301:G3643,{"tier - 1","tier - 2","tier - 3"})),COUNTIF('OG Hospitalisation Details'!G1301:G3643,{"tier - 1","tier - 2","tier - 3"}),0))</f>
        <v>tier - 2</v>
      </c>
      <c r="J1043" s="7" t="str" cm="1">
        <f t="array" ref="J1043">INDEX({"tier - 1","tier - 2","tier - 3"},MATCH(MAX(COUNTIF('OG Hospitalisation Details'!H1301:H3643,{"tier - 1","tier - 2","tier - 3"})),COUNTIF('OG Hospitalisation Details'!H1301:H3643,{"tier - 1","tier - 2","tier - 3"}),0))</f>
        <v>tier - 3</v>
      </c>
      <c r="K1043" s="7" t="str">
        <f>IF('OG Hospitalisation Details'!I1301="?","Unknown",'OG Hospitalisation Details'!I1301)</f>
        <v>R1011</v>
      </c>
      <c r="L1043" s="14">
        <f t="shared" si="50"/>
        <v>52</v>
      </c>
    </row>
    <row r="1044" spans="1:12" x14ac:dyDescent="0.25">
      <c r="A1044" s="7" t="s">
        <v>1331</v>
      </c>
      <c r="B1044" s="7">
        <f t="shared" si="48"/>
        <v>1040</v>
      </c>
      <c r="C1044" s="7">
        <f>IF('OG Hospitalisation Details'!B1300="?",ROUND(AVERAGE('OG Hospitalisation Details'!$B$2:$B$2344),0),'OG Hospitalisation Details'!B1300)</f>
        <v>1970</v>
      </c>
      <c r="D1044" s="7" t="str">
        <f>IF('OG Hospitalisation Details'!C1300="?","Sep",'OG Hospitalisation Details'!C1300)</f>
        <v>Oct</v>
      </c>
      <c r="E1044" s="7">
        <v>28</v>
      </c>
      <c r="F1044" s="13">
        <f t="shared" si="49"/>
        <v>25869</v>
      </c>
      <c r="G1044" s="7">
        <v>1</v>
      </c>
      <c r="H1044" s="16">
        <v>10797.34</v>
      </c>
      <c r="I1044" s="7" t="str" cm="1">
        <f t="array" ref="I1044">INDEX({"tier - 1","tier - 2","tier - 3"},MATCH(MAX(COUNTIF('OG Hospitalisation Details'!G1300:G3642,{"tier - 1","tier - 2","tier - 3"})),COUNTIF('OG Hospitalisation Details'!G1300:G3642,{"tier - 1","tier - 2","tier - 3"}),0))</f>
        <v>tier - 2</v>
      </c>
      <c r="J1044" s="7" t="str" cm="1">
        <f t="array" ref="J1044">INDEX({"tier - 1","tier - 2","tier - 3"},MATCH(MAX(COUNTIF('OG Hospitalisation Details'!H1300:H3642,{"tier - 1","tier - 2","tier - 3"})),COUNTIF('OG Hospitalisation Details'!H1300:H3642,{"tier - 1","tier - 2","tier - 3"}),0))</f>
        <v>tier - 3</v>
      </c>
      <c r="K1044" s="7" t="str">
        <f>IF('OG Hospitalisation Details'!I1300="?","Unknown",'OG Hospitalisation Details'!I1300)</f>
        <v>R1023</v>
      </c>
      <c r="L1044" s="14">
        <f t="shared" si="50"/>
        <v>52</v>
      </c>
    </row>
    <row r="1045" spans="1:12" x14ac:dyDescent="0.25">
      <c r="A1045" s="7" t="s">
        <v>1330</v>
      </c>
      <c r="B1045" s="7">
        <f t="shared" si="48"/>
        <v>1041</v>
      </c>
      <c r="C1045" s="7">
        <f>IF('OG Hospitalisation Details'!B1299="?",ROUND(AVERAGE('OG Hospitalisation Details'!$B$2:$B$2344),0),'OG Hospitalisation Details'!B1299)</f>
        <v>1967</v>
      </c>
      <c r="D1045" s="7" t="str">
        <f>IF('OG Hospitalisation Details'!C1299="?","Sep",'OG Hospitalisation Details'!C1299)</f>
        <v>Oct</v>
      </c>
      <c r="E1045" s="7">
        <v>23</v>
      </c>
      <c r="F1045" s="13">
        <f t="shared" si="49"/>
        <v>24768</v>
      </c>
      <c r="G1045" s="7">
        <v>0</v>
      </c>
      <c r="H1045" s="16">
        <v>10796.35</v>
      </c>
      <c r="I1045" s="7" t="str" cm="1">
        <f t="array" ref="I1045">INDEX({"tier - 1","tier - 2","tier - 3"},MATCH(MAX(COUNTIF('OG Hospitalisation Details'!G1299:G3641,{"tier - 1","tier - 2","tier - 3"})),COUNTIF('OG Hospitalisation Details'!G1299:G3641,{"tier - 1","tier - 2","tier - 3"}),0))</f>
        <v>tier - 2</v>
      </c>
      <c r="J1045" s="7" t="str" cm="1">
        <f t="array" ref="J1045">INDEX({"tier - 1","tier - 2","tier - 3"},MATCH(MAX(COUNTIF('OG Hospitalisation Details'!H1299:H3641,{"tier - 1","tier - 2","tier - 3"})),COUNTIF('OG Hospitalisation Details'!H1299:H3641,{"tier - 1","tier - 2","tier - 3"}),0))</f>
        <v>tier - 3</v>
      </c>
      <c r="K1045" s="7" t="str">
        <f>IF('OG Hospitalisation Details'!I1299="?","Unknown",'OG Hospitalisation Details'!I1299)</f>
        <v>R1019</v>
      </c>
      <c r="L1045" s="14">
        <f t="shared" si="50"/>
        <v>55</v>
      </c>
    </row>
    <row r="1046" spans="1:12" x14ac:dyDescent="0.25">
      <c r="A1046" s="7" t="s">
        <v>1329</v>
      </c>
      <c r="B1046" s="7">
        <f t="shared" si="48"/>
        <v>1042</v>
      </c>
      <c r="C1046" s="7">
        <f>IF('OG Hospitalisation Details'!B1298="?",ROUND(AVERAGE('OG Hospitalisation Details'!$B$2:$B$2344),0),'OG Hospitalisation Details'!B1298)</f>
        <v>1999</v>
      </c>
      <c r="D1046" s="7" t="str">
        <f>IF('OG Hospitalisation Details'!C1298="?","Sep",'OG Hospitalisation Details'!C1298)</f>
        <v>Dec</v>
      </c>
      <c r="E1046" s="7">
        <v>24</v>
      </c>
      <c r="F1046" s="13">
        <f t="shared" si="49"/>
        <v>36518</v>
      </c>
      <c r="G1046" s="7">
        <v>0</v>
      </c>
      <c r="H1046" s="16">
        <v>10795.94</v>
      </c>
      <c r="I1046" s="7" t="str" cm="1">
        <f t="array" ref="I1046">INDEX({"tier - 1","tier - 2","tier - 3"},MATCH(MAX(COUNTIF('OG Hospitalisation Details'!G1298:G3640,{"tier - 1","tier - 2","tier - 3"})),COUNTIF('OG Hospitalisation Details'!G1298:G3640,{"tier - 1","tier - 2","tier - 3"}),0))</f>
        <v>tier - 2</v>
      </c>
      <c r="J1046" s="7" t="str" cm="1">
        <f t="array" ref="J1046">INDEX({"tier - 1","tier - 2","tier - 3"},MATCH(MAX(COUNTIF('OG Hospitalisation Details'!H1298:H3640,{"tier - 1","tier - 2","tier - 3"})),COUNTIF('OG Hospitalisation Details'!H1298:H3640,{"tier - 1","tier - 2","tier - 3"}),0))</f>
        <v>tier - 3</v>
      </c>
      <c r="K1046" s="7" t="str">
        <f>IF('OG Hospitalisation Details'!I1298="?","Unknown",'OG Hospitalisation Details'!I1298)</f>
        <v>R1011</v>
      </c>
      <c r="L1046" s="14">
        <f t="shared" si="50"/>
        <v>23</v>
      </c>
    </row>
    <row r="1047" spans="1:12" x14ac:dyDescent="0.25">
      <c r="A1047" s="7" t="s">
        <v>1328</v>
      </c>
      <c r="B1047" s="7">
        <f t="shared" si="48"/>
        <v>1043</v>
      </c>
      <c r="C1047" s="7">
        <f>IF('OG Hospitalisation Details'!B1297="?",ROUND(AVERAGE('OG Hospitalisation Details'!$B$2:$B$2344),0),'OG Hospitalisation Details'!B1297)</f>
        <v>1967</v>
      </c>
      <c r="D1047" s="7" t="str">
        <f>IF('OG Hospitalisation Details'!C1297="?","Sep",'OG Hospitalisation Details'!C1297)</f>
        <v>Nov</v>
      </c>
      <c r="E1047" s="7">
        <v>11</v>
      </c>
      <c r="F1047" s="13">
        <f t="shared" si="49"/>
        <v>24787</v>
      </c>
      <c r="G1047" s="7">
        <v>1</v>
      </c>
      <c r="H1047" s="16">
        <v>10791.96</v>
      </c>
      <c r="I1047" s="7" t="str" cm="1">
        <f t="array" ref="I1047">INDEX({"tier - 1","tier - 2","tier - 3"},MATCH(MAX(COUNTIF('OG Hospitalisation Details'!G1297:G3639,{"tier - 1","tier - 2","tier - 3"})),COUNTIF('OG Hospitalisation Details'!G1297:G3639,{"tier - 1","tier - 2","tier - 3"}),0))</f>
        <v>tier - 2</v>
      </c>
      <c r="J1047" s="7" t="str" cm="1">
        <f t="array" ref="J1047">INDEX({"tier - 1","tier - 2","tier - 3"},MATCH(MAX(COUNTIF('OG Hospitalisation Details'!H1297:H3639,{"tier - 1","tier - 2","tier - 3"})),COUNTIF('OG Hospitalisation Details'!H1297:H3639,{"tier - 1","tier - 2","tier - 3"}),0))</f>
        <v>tier - 3</v>
      </c>
      <c r="K1047" s="7" t="str">
        <f>IF('OG Hospitalisation Details'!I1297="?","Unknown",'OG Hospitalisation Details'!I1297)</f>
        <v>R1011</v>
      </c>
      <c r="L1047" s="14">
        <f t="shared" si="50"/>
        <v>55</v>
      </c>
    </row>
    <row r="1048" spans="1:12" x14ac:dyDescent="0.25">
      <c r="A1048" s="7" t="s">
        <v>1327</v>
      </c>
      <c r="B1048" s="7">
        <f t="shared" si="48"/>
        <v>1044</v>
      </c>
      <c r="C1048" s="7">
        <f>IF('OG Hospitalisation Details'!B1296="?",ROUND(AVERAGE('OG Hospitalisation Details'!$B$2:$B$2344),0),'OG Hospitalisation Details'!B1296)</f>
        <v>1989</v>
      </c>
      <c r="D1048" s="7" t="str">
        <f>IF('OG Hospitalisation Details'!C1296="?","Sep",'OG Hospitalisation Details'!C1296)</f>
        <v>Nov</v>
      </c>
      <c r="E1048" s="7">
        <v>25</v>
      </c>
      <c r="F1048" s="13">
        <f t="shared" si="49"/>
        <v>32837</v>
      </c>
      <c r="G1048" s="7">
        <v>3</v>
      </c>
      <c r="H1048" s="16">
        <v>10769.75</v>
      </c>
      <c r="I1048" s="7" t="str" cm="1">
        <f t="array" ref="I1048">INDEX({"tier - 1","tier - 2","tier - 3"},MATCH(MAX(COUNTIF('OG Hospitalisation Details'!G1296:G3638,{"tier - 1","tier - 2","tier - 3"})),COUNTIF('OG Hospitalisation Details'!G1296:G3638,{"tier - 1","tier - 2","tier - 3"}),0))</f>
        <v>tier - 2</v>
      </c>
      <c r="J1048" s="7" t="str" cm="1">
        <f t="array" ref="J1048">INDEX({"tier - 1","tier - 2","tier - 3"},MATCH(MAX(COUNTIF('OG Hospitalisation Details'!H1296:H3638,{"tier - 1","tier - 2","tier - 3"})),COUNTIF('OG Hospitalisation Details'!H1296:H3638,{"tier - 1","tier - 2","tier - 3"}),0))</f>
        <v>tier - 3</v>
      </c>
      <c r="K1048" s="7" t="str">
        <f>IF('OG Hospitalisation Details'!I1296="?","Unknown",'OG Hospitalisation Details'!I1296)</f>
        <v>R1022</v>
      </c>
      <c r="L1048" s="14">
        <f t="shared" si="50"/>
        <v>33</v>
      </c>
    </row>
    <row r="1049" spans="1:12" x14ac:dyDescent="0.25">
      <c r="A1049" s="7" t="s">
        <v>1326</v>
      </c>
      <c r="B1049" s="7">
        <f t="shared" si="48"/>
        <v>1045</v>
      </c>
      <c r="C1049" s="7">
        <f>IF('OG Hospitalisation Details'!B1295="?",ROUND(AVERAGE('OG Hospitalisation Details'!$B$2:$B$2344),0),'OG Hospitalisation Details'!B1295)</f>
        <v>1986</v>
      </c>
      <c r="D1049" s="7" t="str">
        <f>IF('OG Hospitalisation Details'!C1295="?","Sep",'OG Hospitalisation Details'!C1295)</f>
        <v>Aug</v>
      </c>
      <c r="E1049" s="7">
        <v>29</v>
      </c>
      <c r="F1049" s="13">
        <f t="shared" si="49"/>
        <v>31653</v>
      </c>
      <c r="G1049" s="7">
        <v>3</v>
      </c>
      <c r="H1049" s="16">
        <v>10749.02</v>
      </c>
      <c r="I1049" s="7" t="str" cm="1">
        <f t="array" ref="I1049">INDEX({"tier - 1","tier - 2","tier - 3"},MATCH(MAX(COUNTIF('OG Hospitalisation Details'!G1295:G3637,{"tier - 1","tier - 2","tier - 3"})),COUNTIF('OG Hospitalisation Details'!G1295:G3637,{"tier - 1","tier - 2","tier - 3"}),0))</f>
        <v>tier - 2</v>
      </c>
      <c r="J1049" s="7" t="str" cm="1">
        <f t="array" ref="J1049">INDEX({"tier - 1","tier - 2","tier - 3"},MATCH(MAX(COUNTIF('OG Hospitalisation Details'!H1295:H3637,{"tier - 1","tier - 2","tier - 3"})),COUNTIF('OG Hospitalisation Details'!H1295:H3637,{"tier - 1","tier - 2","tier - 3"}),0))</f>
        <v>tier - 3</v>
      </c>
      <c r="K1049" s="7" t="str">
        <f>IF('OG Hospitalisation Details'!I1295="?","Unknown",'OG Hospitalisation Details'!I1295)</f>
        <v>R1026</v>
      </c>
      <c r="L1049" s="14">
        <f t="shared" si="50"/>
        <v>36</v>
      </c>
    </row>
    <row r="1050" spans="1:12" x14ac:dyDescent="0.25">
      <c r="A1050" s="7" t="s">
        <v>1325</v>
      </c>
      <c r="B1050" s="7">
        <f t="shared" si="48"/>
        <v>1046</v>
      </c>
      <c r="C1050" s="7">
        <f>IF('OG Hospitalisation Details'!B1294="?",ROUND(AVERAGE('OG Hospitalisation Details'!$B$2:$B$2344),0),'OG Hospitalisation Details'!B1294)</f>
        <v>1974</v>
      </c>
      <c r="D1050" s="7" t="str">
        <f>IF('OG Hospitalisation Details'!C1294="?","Sep",'OG Hospitalisation Details'!C1294)</f>
        <v>Dec</v>
      </c>
      <c r="E1050" s="7">
        <v>9</v>
      </c>
      <c r="F1050" s="13">
        <f t="shared" si="49"/>
        <v>27372</v>
      </c>
      <c r="G1050" s="7">
        <v>4</v>
      </c>
      <c r="H1050" s="16">
        <v>10736.87</v>
      </c>
      <c r="I1050" s="7" t="str" cm="1">
        <f t="array" ref="I1050">INDEX({"tier - 1","tier - 2","tier - 3"},MATCH(MAX(COUNTIF('OG Hospitalisation Details'!G1294:G3636,{"tier - 1","tier - 2","tier - 3"})),COUNTIF('OG Hospitalisation Details'!G1294:G3636,{"tier - 1","tier - 2","tier - 3"}),0))</f>
        <v>tier - 2</v>
      </c>
      <c r="J1050" s="7" t="str" cm="1">
        <f t="array" ref="J1050">INDEX({"tier - 1","tier - 2","tier - 3"},MATCH(MAX(COUNTIF('OG Hospitalisation Details'!H1294:H3636,{"tier - 1","tier - 2","tier - 3"})),COUNTIF('OG Hospitalisation Details'!H1294:H3636,{"tier - 1","tier - 2","tier - 3"}),0))</f>
        <v>tier - 3</v>
      </c>
      <c r="K1050" s="7" t="str">
        <f>IF('OG Hospitalisation Details'!I1294="?","Unknown",'OG Hospitalisation Details'!I1294)</f>
        <v>R1016</v>
      </c>
      <c r="L1050" s="14">
        <f t="shared" si="50"/>
        <v>48</v>
      </c>
    </row>
    <row r="1051" spans="1:12" x14ac:dyDescent="0.25">
      <c r="A1051" s="7" t="s">
        <v>1324</v>
      </c>
      <c r="B1051" s="7">
        <f t="shared" si="48"/>
        <v>1047</v>
      </c>
      <c r="C1051" s="7">
        <f>IF('OG Hospitalisation Details'!B1293="?",ROUND(AVERAGE('OG Hospitalisation Details'!$B$2:$B$2344),0),'OG Hospitalisation Details'!B1293)</f>
        <v>1992</v>
      </c>
      <c r="D1051" s="7" t="str">
        <f>IF('OG Hospitalisation Details'!C1293="?","Sep",'OG Hospitalisation Details'!C1293)</f>
        <v>Jun</v>
      </c>
      <c r="E1051" s="7">
        <v>25</v>
      </c>
      <c r="F1051" s="13">
        <f t="shared" si="49"/>
        <v>33780</v>
      </c>
      <c r="G1051" s="7">
        <v>0</v>
      </c>
      <c r="H1051" s="16">
        <v>10719.57</v>
      </c>
      <c r="I1051" s="7" t="str" cm="1">
        <f t="array" ref="I1051">INDEX({"tier - 1","tier - 2","tier - 3"},MATCH(MAX(COUNTIF('OG Hospitalisation Details'!G1293:G3635,{"tier - 1","tier - 2","tier - 3"})),COUNTIF('OG Hospitalisation Details'!G1293:G3635,{"tier - 1","tier - 2","tier - 3"}),0))</f>
        <v>tier - 2</v>
      </c>
      <c r="J1051" s="7" t="str" cm="1">
        <f t="array" ref="J1051">INDEX({"tier - 1","tier - 2","tier - 3"},MATCH(MAX(COUNTIF('OG Hospitalisation Details'!H1293:H3635,{"tier - 1","tier - 2","tier - 3"})),COUNTIF('OG Hospitalisation Details'!H1293:H3635,{"tier - 1","tier - 2","tier - 3"}),0))</f>
        <v>tier - 3</v>
      </c>
      <c r="K1051" s="7" t="str">
        <f>IF('OG Hospitalisation Details'!I1293="?","Unknown",'OG Hospitalisation Details'!I1293)</f>
        <v>R1012</v>
      </c>
      <c r="L1051" s="14">
        <f t="shared" si="50"/>
        <v>30</v>
      </c>
    </row>
    <row r="1052" spans="1:12" x14ac:dyDescent="0.25">
      <c r="A1052" s="7" t="s">
        <v>1323</v>
      </c>
      <c r="B1052" s="7">
        <f t="shared" si="48"/>
        <v>1048</v>
      </c>
      <c r="C1052" s="7">
        <f>IF('OG Hospitalisation Details'!B1292="?",ROUND(AVERAGE('OG Hospitalisation Details'!$B$2:$B$2344),0),'OG Hospitalisation Details'!B1292)</f>
        <v>1967</v>
      </c>
      <c r="D1052" s="7" t="str">
        <f>IF('OG Hospitalisation Details'!C1292="?","Sep",'OG Hospitalisation Details'!C1292)</f>
        <v>Oct</v>
      </c>
      <c r="E1052" s="7">
        <v>5</v>
      </c>
      <c r="F1052" s="13">
        <f t="shared" si="49"/>
        <v>24750</v>
      </c>
      <c r="G1052" s="7">
        <v>0</v>
      </c>
      <c r="H1052" s="16">
        <v>10713.64</v>
      </c>
      <c r="I1052" s="7" t="str" cm="1">
        <f t="array" ref="I1052">INDEX({"tier - 1","tier - 2","tier - 3"},MATCH(MAX(COUNTIF('OG Hospitalisation Details'!G1292:G3634,{"tier - 1","tier - 2","tier - 3"})),COUNTIF('OG Hospitalisation Details'!G1292:G3634,{"tier - 1","tier - 2","tier - 3"}),0))</f>
        <v>tier - 2</v>
      </c>
      <c r="J1052" s="7" t="str" cm="1">
        <f t="array" ref="J1052">INDEX({"tier - 1","tier - 2","tier - 3"},MATCH(MAX(COUNTIF('OG Hospitalisation Details'!H1292:H3634,{"tier - 1","tier - 2","tier - 3"})),COUNTIF('OG Hospitalisation Details'!H1292:H3634,{"tier - 1","tier - 2","tier - 3"}),0))</f>
        <v>tier - 3</v>
      </c>
      <c r="K1052" s="7" t="str">
        <f>IF('OG Hospitalisation Details'!I1292="?","Unknown",'OG Hospitalisation Details'!I1292)</f>
        <v>R1011</v>
      </c>
      <c r="L1052" s="14">
        <f t="shared" si="50"/>
        <v>55</v>
      </c>
    </row>
    <row r="1053" spans="1:12" x14ac:dyDescent="0.25">
      <c r="A1053" s="7" t="s">
        <v>1322</v>
      </c>
      <c r="B1053" s="7">
        <f t="shared" si="48"/>
        <v>1049</v>
      </c>
      <c r="C1053" s="7">
        <f>IF('OG Hospitalisation Details'!B1291="?",ROUND(AVERAGE('OG Hospitalisation Details'!$B$2:$B$2344),0),'OG Hospitalisation Details'!B1291)</f>
        <v>1967</v>
      </c>
      <c r="D1053" s="7" t="str">
        <f>IF('OG Hospitalisation Details'!C1291="?","Sep",'OG Hospitalisation Details'!C1291)</f>
        <v>Jul</v>
      </c>
      <c r="E1053" s="7">
        <v>30</v>
      </c>
      <c r="F1053" s="13">
        <f t="shared" si="49"/>
        <v>24683</v>
      </c>
      <c r="G1053" s="7">
        <v>0</v>
      </c>
      <c r="H1053" s="16">
        <v>10704.47</v>
      </c>
      <c r="I1053" s="7" t="str" cm="1">
        <f t="array" ref="I1053">INDEX({"tier - 1","tier - 2","tier - 3"},MATCH(MAX(COUNTIF('OG Hospitalisation Details'!G1291:G3633,{"tier - 1","tier - 2","tier - 3"})),COUNTIF('OG Hospitalisation Details'!G1291:G3633,{"tier - 1","tier - 2","tier - 3"}),0))</f>
        <v>tier - 2</v>
      </c>
      <c r="J1053" s="7" t="str" cm="1">
        <f t="array" ref="J1053">INDEX({"tier - 1","tier - 2","tier - 3"},MATCH(MAX(COUNTIF('OG Hospitalisation Details'!H1291:H3633,{"tier - 1","tier - 2","tier - 3"})),COUNTIF('OG Hospitalisation Details'!H1291:H3633,{"tier - 1","tier - 2","tier - 3"}),0))</f>
        <v>tier - 3</v>
      </c>
      <c r="K1053" s="7" t="str">
        <f>IF('OG Hospitalisation Details'!I1291="?","Unknown",'OG Hospitalisation Details'!I1291)</f>
        <v>R1011</v>
      </c>
      <c r="L1053" s="14">
        <f t="shared" si="50"/>
        <v>55</v>
      </c>
    </row>
    <row r="1054" spans="1:12" x14ac:dyDescent="0.25">
      <c r="A1054" s="7" t="s">
        <v>1321</v>
      </c>
      <c r="B1054" s="7">
        <f t="shared" ref="B1054:B1117" si="51">VALUE(SUBSTITUTE(A1054,"Id",""))</f>
        <v>1050</v>
      </c>
      <c r="C1054" s="7">
        <f>IF('OG Hospitalisation Details'!B1290="?",ROUND(AVERAGE('OG Hospitalisation Details'!$B$2:$B$2344),0),'OG Hospitalisation Details'!B1290)</f>
        <v>1972</v>
      </c>
      <c r="D1054" s="7" t="str">
        <f>IF('OG Hospitalisation Details'!C1290="?","Sep",'OG Hospitalisation Details'!C1290)</f>
        <v>Oct</v>
      </c>
      <c r="E1054" s="7">
        <v>24</v>
      </c>
      <c r="F1054" s="13">
        <f t="shared" si="49"/>
        <v>26596</v>
      </c>
      <c r="G1054" s="7">
        <v>3</v>
      </c>
      <c r="H1054" s="16">
        <v>10702.64</v>
      </c>
      <c r="I1054" s="7" t="str" cm="1">
        <f t="array" ref="I1054">INDEX({"tier - 1","tier - 2","tier - 3"},MATCH(MAX(COUNTIF('OG Hospitalisation Details'!G1290:G3632,{"tier - 1","tier - 2","tier - 3"})),COUNTIF('OG Hospitalisation Details'!G1290:G3632,{"tier - 1","tier - 2","tier - 3"}),0))</f>
        <v>tier - 2</v>
      </c>
      <c r="J1054" s="7" t="str" cm="1">
        <f t="array" ref="J1054">INDEX({"tier - 1","tier - 2","tier - 3"},MATCH(MAX(COUNTIF('OG Hospitalisation Details'!H1290:H3632,{"tier - 1","tier - 2","tier - 3"})),COUNTIF('OG Hospitalisation Details'!H1290:H3632,{"tier - 1","tier - 2","tier - 3"}),0))</f>
        <v>tier - 3</v>
      </c>
      <c r="K1054" s="7" t="str">
        <f>IF('OG Hospitalisation Details'!I1290="?","Unknown",'OG Hospitalisation Details'!I1290)</f>
        <v>R1013</v>
      </c>
      <c r="L1054" s="14">
        <f t="shared" si="50"/>
        <v>50</v>
      </c>
    </row>
    <row r="1055" spans="1:12" x14ac:dyDescent="0.25">
      <c r="A1055" s="7" t="s">
        <v>1320</v>
      </c>
      <c r="B1055" s="7">
        <f t="shared" si="51"/>
        <v>1051</v>
      </c>
      <c r="C1055" s="7">
        <f>IF('OG Hospitalisation Details'!B1289="?",ROUND(AVERAGE('OG Hospitalisation Details'!$B$2:$B$2344),0),'OG Hospitalisation Details'!B1289)</f>
        <v>1976</v>
      </c>
      <c r="D1055" s="7" t="str">
        <f>IF('OG Hospitalisation Details'!C1289="?","Sep",'OG Hospitalisation Details'!C1289)</f>
        <v>Sep</v>
      </c>
      <c r="E1055" s="7">
        <v>30</v>
      </c>
      <c r="F1055" s="13">
        <f t="shared" si="49"/>
        <v>28033</v>
      </c>
      <c r="G1055" s="7">
        <v>2</v>
      </c>
      <c r="H1055" s="16">
        <v>10698.38</v>
      </c>
      <c r="I1055" s="7" t="str" cm="1">
        <f t="array" ref="I1055">INDEX({"tier - 1","tier - 2","tier - 3"},MATCH(MAX(COUNTIF('OG Hospitalisation Details'!G1289:G3631,{"tier - 1","tier - 2","tier - 3"})),COUNTIF('OG Hospitalisation Details'!G1289:G3631,{"tier - 1","tier - 2","tier - 3"}),0))</f>
        <v>tier - 2</v>
      </c>
      <c r="J1055" s="7" t="str" cm="1">
        <f t="array" ref="J1055">INDEX({"tier - 1","tier - 2","tier - 3"},MATCH(MAX(COUNTIF('OG Hospitalisation Details'!H1289:H3631,{"tier - 1","tier - 2","tier - 3"})),COUNTIF('OG Hospitalisation Details'!H1289:H3631,{"tier - 1","tier - 2","tier - 3"}),0))</f>
        <v>tier - 3</v>
      </c>
      <c r="K1055" s="7" t="str">
        <f>IF('OG Hospitalisation Details'!I1289="?","Unknown",'OG Hospitalisation Details'!I1289)</f>
        <v>R1025</v>
      </c>
      <c r="L1055" s="14">
        <f t="shared" si="50"/>
        <v>46</v>
      </c>
    </row>
    <row r="1056" spans="1:12" x14ac:dyDescent="0.25">
      <c r="A1056" s="7" t="s">
        <v>1319</v>
      </c>
      <c r="B1056" s="7">
        <f t="shared" si="51"/>
        <v>1052</v>
      </c>
      <c r="C1056" s="7">
        <f>IF('OG Hospitalisation Details'!B1288="?",ROUND(AVERAGE('OG Hospitalisation Details'!$B$2:$B$2344),0),'OG Hospitalisation Details'!B1288)</f>
        <v>1977</v>
      </c>
      <c r="D1056" s="7" t="str">
        <f>IF('OG Hospitalisation Details'!C1288="?","Sep",'OG Hospitalisation Details'!C1288)</f>
        <v>Aug</v>
      </c>
      <c r="E1056" s="7">
        <v>2</v>
      </c>
      <c r="F1056" s="13">
        <f t="shared" si="49"/>
        <v>28339</v>
      </c>
      <c r="G1056" s="7">
        <v>2</v>
      </c>
      <c r="H1056" s="16">
        <v>10690.11</v>
      </c>
      <c r="I1056" s="7" t="str" cm="1">
        <f t="array" ref="I1056">INDEX({"tier - 1","tier - 2","tier - 3"},MATCH(MAX(COUNTIF('OG Hospitalisation Details'!G1288:G3630,{"tier - 1","tier - 2","tier - 3"})),COUNTIF('OG Hospitalisation Details'!G1288:G3630,{"tier - 1","tier - 2","tier - 3"}),0))</f>
        <v>tier - 2</v>
      </c>
      <c r="J1056" s="7" t="str" cm="1">
        <f t="array" ref="J1056">INDEX({"tier - 1","tier - 2","tier - 3"},MATCH(MAX(COUNTIF('OG Hospitalisation Details'!H1288:H3630,{"tier - 1","tier - 2","tier - 3"})),COUNTIF('OG Hospitalisation Details'!H1288:H3630,{"tier - 1","tier - 2","tier - 3"}),0))</f>
        <v>tier - 3</v>
      </c>
      <c r="K1056" s="7" t="str">
        <f>IF('OG Hospitalisation Details'!I1288="?","Unknown",'OG Hospitalisation Details'!I1288)</f>
        <v>R1021</v>
      </c>
      <c r="L1056" s="14">
        <f t="shared" si="50"/>
        <v>45</v>
      </c>
    </row>
    <row r="1057" spans="1:12" x14ac:dyDescent="0.25">
      <c r="A1057" s="7" t="s">
        <v>1318</v>
      </c>
      <c r="B1057" s="7">
        <f t="shared" si="51"/>
        <v>1053</v>
      </c>
      <c r="C1057" s="7">
        <f>IF('OG Hospitalisation Details'!B1287="?",ROUND(AVERAGE('OG Hospitalisation Details'!$B$2:$B$2344),0),'OG Hospitalisation Details'!B1287)</f>
        <v>1962</v>
      </c>
      <c r="D1057" s="7" t="str">
        <f>IF('OG Hospitalisation Details'!C1287="?","Sep",'OG Hospitalisation Details'!C1287)</f>
        <v>Sep</v>
      </c>
      <c r="E1057" s="7">
        <v>7</v>
      </c>
      <c r="F1057" s="13">
        <f t="shared" si="49"/>
        <v>22896</v>
      </c>
      <c r="G1057" s="7">
        <v>0</v>
      </c>
      <c r="H1057" s="16">
        <v>10676.83</v>
      </c>
      <c r="I1057" s="7" t="str" cm="1">
        <f t="array" ref="I1057">INDEX({"tier - 1","tier - 2","tier - 3"},MATCH(MAX(COUNTIF('OG Hospitalisation Details'!G1287:G3629,{"tier - 1","tier - 2","tier - 3"})),COUNTIF('OG Hospitalisation Details'!G1287:G3629,{"tier - 1","tier - 2","tier - 3"}),0))</f>
        <v>tier - 2</v>
      </c>
      <c r="J1057" s="7" t="str" cm="1">
        <f t="array" ref="J1057">INDEX({"tier - 1","tier - 2","tier - 3"},MATCH(MAX(COUNTIF('OG Hospitalisation Details'!H1287:H3629,{"tier - 1","tier - 2","tier - 3"})),COUNTIF('OG Hospitalisation Details'!H1287:H3629,{"tier - 1","tier - 2","tier - 3"}),0))</f>
        <v>tier - 3</v>
      </c>
      <c r="K1057" s="7" t="str">
        <f>IF('OG Hospitalisation Details'!I1287="?","Unknown",'OG Hospitalisation Details'!I1287)</f>
        <v>R1013</v>
      </c>
      <c r="L1057" s="14">
        <f t="shared" si="50"/>
        <v>60</v>
      </c>
    </row>
    <row r="1058" spans="1:12" x14ac:dyDescent="0.25">
      <c r="A1058" s="7" t="s">
        <v>1317</v>
      </c>
      <c r="B1058" s="7">
        <f t="shared" si="51"/>
        <v>1054</v>
      </c>
      <c r="C1058" s="7">
        <f>IF('OG Hospitalisation Details'!B1286="?",ROUND(AVERAGE('OG Hospitalisation Details'!$B$2:$B$2344),0),'OG Hospitalisation Details'!B1286)</f>
        <v>1976</v>
      </c>
      <c r="D1058" s="7" t="str">
        <f>IF('OG Hospitalisation Details'!C1286="?","Sep",'OG Hospitalisation Details'!C1286)</f>
        <v>Nov</v>
      </c>
      <c r="E1058" s="7">
        <v>22</v>
      </c>
      <c r="F1058" s="13">
        <f t="shared" si="49"/>
        <v>28086</v>
      </c>
      <c r="G1058" s="7">
        <v>2</v>
      </c>
      <c r="H1058" s="16">
        <v>10665.44</v>
      </c>
      <c r="I1058" s="7" t="str" cm="1">
        <f t="array" ref="I1058">INDEX({"tier - 1","tier - 2","tier - 3"},MATCH(MAX(COUNTIF('OG Hospitalisation Details'!G1286:G3628,{"tier - 1","tier - 2","tier - 3"})),COUNTIF('OG Hospitalisation Details'!G1286:G3628,{"tier - 1","tier - 2","tier - 3"}),0))</f>
        <v>tier - 2</v>
      </c>
      <c r="J1058" s="7" t="str" cm="1">
        <f t="array" ref="J1058">INDEX({"tier - 1","tier - 2","tier - 3"},MATCH(MAX(COUNTIF('OG Hospitalisation Details'!H1286:H3628,{"tier - 1","tier - 2","tier - 3"})),COUNTIF('OG Hospitalisation Details'!H1286:H3628,{"tier - 1","tier - 2","tier - 3"}),0))</f>
        <v>tier - 3</v>
      </c>
      <c r="K1058" s="7" t="str">
        <f>IF('OG Hospitalisation Details'!I1286="?","Unknown",'OG Hospitalisation Details'!I1286)</f>
        <v>R1021</v>
      </c>
      <c r="L1058" s="14">
        <f t="shared" si="50"/>
        <v>46</v>
      </c>
    </row>
    <row r="1059" spans="1:12" x14ac:dyDescent="0.25">
      <c r="A1059" s="7" t="s">
        <v>1316</v>
      </c>
      <c r="B1059" s="7">
        <f t="shared" si="51"/>
        <v>1055</v>
      </c>
      <c r="C1059" s="7">
        <f>IF('OG Hospitalisation Details'!B1285="?",ROUND(AVERAGE('OG Hospitalisation Details'!$B$2:$B$2344),0),'OG Hospitalisation Details'!B1285)</f>
        <v>1964</v>
      </c>
      <c r="D1059" s="7" t="str">
        <f>IF('OG Hospitalisation Details'!C1285="?","Sep",'OG Hospitalisation Details'!C1285)</f>
        <v>Aug</v>
      </c>
      <c r="E1059" s="7">
        <v>8</v>
      </c>
      <c r="F1059" s="13">
        <f t="shared" si="49"/>
        <v>23597</v>
      </c>
      <c r="G1059" s="7">
        <v>0</v>
      </c>
      <c r="H1059" s="16">
        <v>10627.81</v>
      </c>
      <c r="I1059" s="7" t="str" cm="1">
        <f t="array" ref="I1059">INDEX({"tier - 1","tier - 2","tier - 3"},MATCH(MAX(COUNTIF('OG Hospitalisation Details'!G1285:G3627,{"tier - 1","tier - 2","tier - 3"})),COUNTIF('OG Hospitalisation Details'!G1285:G3627,{"tier - 1","tier - 2","tier - 3"}),0))</f>
        <v>tier - 2</v>
      </c>
      <c r="J1059" s="7" t="str" cm="1">
        <f t="array" ref="J1059">INDEX({"tier - 1","tier - 2","tier - 3"},MATCH(MAX(COUNTIF('OG Hospitalisation Details'!H1285:H3627,{"tier - 1","tier - 2","tier - 3"})),COUNTIF('OG Hospitalisation Details'!H1285:H3627,{"tier - 1","tier - 2","tier - 3"}),0))</f>
        <v>tier - 3</v>
      </c>
      <c r="K1059" s="7" t="str">
        <f>IF('OG Hospitalisation Details'!I1285="?","Unknown",'OG Hospitalisation Details'!I1285)</f>
        <v>R1013</v>
      </c>
      <c r="L1059" s="14">
        <f t="shared" si="50"/>
        <v>58</v>
      </c>
    </row>
    <row r="1060" spans="1:12" x14ac:dyDescent="0.25">
      <c r="A1060" s="7" t="s">
        <v>1315</v>
      </c>
      <c r="B1060" s="7">
        <f t="shared" si="51"/>
        <v>1056</v>
      </c>
      <c r="C1060" s="7">
        <f>IF('OG Hospitalisation Details'!B1284="?",ROUND(AVERAGE('OG Hospitalisation Details'!$B$2:$B$2344),0),'OG Hospitalisation Details'!B1284)</f>
        <v>1990</v>
      </c>
      <c r="D1060" s="7" t="str">
        <f>IF('OG Hospitalisation Details'!C1284="?","Sep",'OG Hospitalisation Details'!C1284)</f>
        <v>Jul</v>
      </c>
      <c r="E1060" s="7">
        <v>6</v>
      </c>
      <c r="F1060" s="13">
        <f t="shared" si="49"/>
        <v>33060</v>
      </c>
      <c r="G1060" s="7">
        <v>3</v>
      </c>
      <c r="H1060" s="16">
        <v>10620.26</v>
      </c>
      <c r="I1060" s="7" t="str" cm="1">
        <f t="array" ref="I1060">INDEX({"tier - 1","tier - 2","tier - 3"},MATCH(MAX(COUNTIF('OG Hospitalisation Details'!G1284:G3626,{"tier - 1","tier - 2","tier - 3"})),COUNTIF('OG Hospitalisation Details'!G1284:G3626,{"tier - 1","tier - 2","tier - 3"}),0))</f>
        <v>tier - 2</v>
      </c>
      <c r="J1060" s="7" t="str" cm="1">
        <f t="array" ref="J1060">INDEX({"tier - 1","tier - 2","tier - 3"},MATCH(MAX(COUNTIF('OG Hospitalisation Details'!H1284:H3626,{"tier - 1","tier - 2","tier - 3"})),COUNTIF('OG Hospitalisation Details'!H1284:H3626,{"tier - 1","tier - 2","tier - 3"}),0))</f>
        <v>tier - 3</v>
      </c>
      <c r="K1060" s="7" t="str">
        <f>IF('OG Hospitalisation Details'!I1284="?","Unknown",'OG Hospitalisation Details'!I1284)</f>
        <v>R1012</v>
      </c>
      <c r="L1060" s="14">
        <f t="shared" si="50"/>
        <v>32</v>
      </c>
    </row>
    <row r="1061" spans="1:12" x14ac:dyDescent="0.25">
      <c r="A1061" s="7" t="s">
        <v>1314</v>
      </c>
      <c r="B1061" s="7">
        <f t="shared" si="51"/>
        <v>1057</v>
      </c>
      <c r="C1061" s="7">
        <f>IF('OG Hospitalisation Details'!B1283="?",ROUND(AVERAGE('OG Hospitalisation Details'!$B$2:$B$2344),0),'OG Hospitalisation Details'!B1283)</f>
        <v>1992</v>
      </c>
      <c r="D1061" s="7" t="str">
        <f>IF('OG Hospitalisation Details'!C1283="?","Sep",'OG Hospitalisation Details'!C1283)</f>
        <v>Jul</v>
      </c>
      <c r="E1061" s="7">
        <v>23</v>
      </c>
      <c r="F1061" s="13">
        <f t="shared" si="49"/>
        <v>33808</v>
      </c>
      <c r="G1061" s="7">
        <v>0</v>
      </c>
      <c r="H1061" s="16">
        <v>10617.04</v>
      </c>
      <c r="I1061" s="7" t="str" cm="1">
        <f t="array" ref="I1061">INDEX({"tier - 1","tier - 2","tier - 3"},MATCH(MAX(COUNTIF('OG Hospitalisation Details'!G1283:G3625,{"tier - 1","tier - 2","tier - 3"})),COUNTIF('OG Hospitalisation Details'!G1283:G3625,{"tier - 1","tier - 2","tier - 3"}),0))</f>
        <v>tier - 2</v>
      </c>
      <c r="J1061" s="7" t="str" cm="1">
        <f t="array" ref="J1061">INDEX({"tier - 1","tier - 2","tier - 3"},MATCH(MAX(COUNTIF('OG Hospitalisation Details'!H1283:H3625,{"tier - 1","tier - 2","tier - 3"})),COUNTIF('OG Hospitalisation Details'!H1283:H3625,{"tier - 1","tier - 2","tier - 3"}),0))</f>
        <v>tier - 3</v>
      </c>
      <c r="K1061" s="7" t="str">
        <f>IF('OG Hospitalisation Details'!I1283="?","Unknown",'OG Hospitalisation Details'!I1283)</f>
        <v>R1026</v>
      </c>
      <c r="L1061" s="14">
        <f t="shared" si="50"/>
        <v>30</v>
      </c>
    </row>
    <row r="1062" spans="1:12" x14ac:dyDescent="0.25">
      <c r="A1062" s="7" t="s">
        <v>1313</v>
      </c>
      <c r="B1062" s="7">
        <f t="shared" si="51"/>
        <v>1058</v>
      </c>
      <c r="C1062" s="7">
        <f>IF('OG Hospitalisation Details'!B1282="?",ROUND(AVERAGE('OG Hospitalisation Details'!$B$2:$B$2344),0),'OG Hospitalisation Details'!B1282)</f>
        <v>1965</v>
      </c>
      <c r="D1062" s="7" t="str">
        <f>IF('OG Hospitalisation Details'!C1282="?","Sep",'OG Hospitalisation Details'!C1282)</f>
        <v>Jun</v>
      </c>
      <c r="E1062" s="7">
        <v>27</v>
      </c>
      <c r="F1062" s="13">
        <f t="shared" si="49"/>
        <v>23920</v>
      </c>
      <c r="G1062" s="7">
        <v>0</v>
      </c>
      <c r="H1062" s="16">
        <v>10608.67</v>
      </c>
      <c r="I1062" s="7" t="str" cm="1">
        <f t="array" ref="I1062">INDEX({"tier - 1","tier - 2","tier - 3"},MATCH(MAX(COUNTIF('OG Hospitalisation Details'!G1282:G3624,{"tier - 1","tier - 2","tier - 3"})),COUNTIF('OG Hospitalisation Details'!G1282:G3624,{"tier - 1","tier - 2","tier - 3"}),0))</f>
        <v>tier - 2</v>
      </c>
      <c r="J1062" s="7" t="str" cm="1">
        <f t="array" ref="J1062">INDEX({"tier - 1","tier - 2","tier - 3"},MATCH(MAX(COUNTIF('OG Hospitalisation Details'!H1282:H3624,{"tier - 1","tier - 2","tier - 3"})),COUNTIF('OG Hospitalisation Details'!H1282:H3624,{"tier - 1","tier - 2","tier - 3"}),0))</f>
        <v>tier - 3</v>
      </c>
      <c r="K1062" s="7" t="str">
        <f>IF('OG Hospitalisation Details'!I1282="?","Unknown",'OG Hospitalisation Details'!I1282)</f>
        <v>R1012</v>
      </c>
      <c r="L1062" s="14">
        <f t="shared" si="50"/>
        <v>57</v>
      </c>
    </row>
    <row r="1063" spans="1:12" x14ac:dyDescent="0.25">
      <c r="A1063" s="7" t="s">
        <v>1312</v>
      </c>
      <c r="B1063" s="7">
        <f t="shared" si="51"/>
        <v>1059</v>
      </c>
      <c r="C1063" s="7">
        <f>IF('OG Hospitalisation Details'!B1281="?",ROUND(AVERAGE('OG Hospitalisation Details'!$B$2:$B$2344),0),'OG Hospitalisation Details'!B1281)</f>
        <v>1966</v>
      </c>
      <c r="D1063" s="7" t="str">
        <f>IF('OG Hospitalisation Details'!C1281="?","Sep",'OG Hospitalisation Details'!C1281)</f>
        <v>Jul</v>
      </c>
      <c r="E1063" s="7">
        <v>2</v>
      </c>
      <c r="F1063" s="13">
        <f t="shared" si="49"/>
        <v>24290</v>
      </c>
      <c r="G1063" s="7">
        <v>0</v>
      </c>
      <c r="H1063" s="16">
        <v>10602.39</v>
      </c>
      <c r="I1063" s="7" t="str" cm="1">
        <f t="array" ref="I1063">INDEX({"tier - 1","tier - 2","tier - 3"},MATCH(MAX(COUNTIF('OG Hospitalisation Details'!G1281:G3623,{"tier - 1","tier - 2","tier - 3"})),COUNTIF('OG Hospitalisation Details'!G1281:G3623,{"tier - 1","tier - 2","tier - 3"}),0))</f>
        <v>tier - 2</v>
      </c>
      <c r="J1063" s="7" t="str" cm="1">
        <f t="array" ref="J1063">INDEX({"tier - 1","tier - 2","tier - 3"},MATCH(MAX(COUNTIF('OG Hospitalisation Details'!H1281:H3623,{"tier - 1","tier - 2","tier - 3"})),COUNTIF('OG Hospitalisation Details'!H1281:H3623,{"tier - 1","tier - 2","tier - 3"}),0))</f>
        <v>tier - 3</v>
      </c>
      <c r="K1063" s="7" t="str">
        <f>IF('OG Hospitalisation Details'!I1281="?","Unknown",'OG Hospitalisation Details'!I1281)</f>
        <v>R1011</v>
      </c>
      <c r="L1063" s="14">
        <f t="shared" si="50"/>
        <v>56</v>
      </c>
    </row>
    <row r="1064" spans="1:12" x14ac:dyDescent="0.25">
      <c r="A1064" s="7" t="s">
        <v>1311</v>
      </c>
      <c r="B1064" s="7">
        <f t="shared" si="51"/>
        <v>1060</v>
      </c>
      <c r="C1064" s="7">
        <f>IF('OG Hospitalisation Details'!B1280="?",ROUND(AVERAGE('OG Hospitalisation Details'!$B$2:$B$2344),0),'OG Hospitalisation Details'!B1280)</f>
        <v>1967</v>
      </c>
      <c r="D1064" s="7" t="str">
        <f>IF('OG Hospitalisation Details'!C1280="?","Sep",'OG Hospitalisation Details'!C1280)</f>
        <v>Jun</v>
      </c>
      <c r="E1064" s="7">
        <v>23</v>
      </c>
      <c r="F1064" s="13">
        <f t="shared" si="49"/>
        <v>24646</v>
      </c>
      <c r="G1064" s="7">
        <v>0</v>
      </c>
      <c r="H1064" s="16">
        <v>10601.63</v>
      </c>
      <c r="I1064" s="7" t="str" cm="1">
        <f t="array" ref="I1064">INDEX({"tier - 1","tier - 2","tier - 3"},MATCH(MAX(COUNTIF('OG Hospitalisation Details'!G1280:G3622,{"tier - 1","tier - 2","tier - 3"})),COUNTIF('OG Hospitalisation Details'!G1280:G3622,{"tier - 1","tier - 2","tier - 3"}),0))</f>
        <v>tier - 2</v>
      </c>
      <c r="J1064" s="7" t="str" cm="1">
        <f t="array" ref="J1064">INDEX({"tier - 1","tier - 2","tier - 3"},MATCH(MAX(COUNTIF('OG Hospitalisation Details'!H1280:H3622,{"tier - 1","tier - 2","tier - 3"})),COUNTIF('OG Hospitalisation Details'!H1280:H3622,{"tier - 1","tier - 2","tier - 3"}),0))</f>
        <v>tier - 3</v>
      </c>
      <c r="K1064" s="7" t="str">
        <f>IF('OG Hospitalisation Details'!I1280="?","Unknown",'OG Hospitalisation Details'!I1280)</f>
        <v>R1012</v>
      </c>
      <c r="L1064" s="14">
        <f t="shared" si="50"/>
        <v>55</v>
      </c>
    </row>
    <row r="1065" spans="1:12" x14ac:dyDescent="0.25">
      <c r="A1065" s="7" t="s">
        <v>1310</v>
      </c>
      <c r="B1065" s="7">
        <f t="shared" si="51"/>
        <v>1061</v>
      </c>
      <c r="C1065" s="7">
        <f>IF('OG Hospitalisation Details'!B1279="?",ROUND(AVERAGE('OG Hospitalisation Details'!$B$2:$B$2344),0),'OG Hospitalisation Details'!B1279)</f>
        <v>1966</v>
      </c>
      <c r="D1065" s="7" t="str">
        <f>IF('OG Hospitalisation Details'!C1279="?","Sep",'OG Hospitalisation Details'!C1279)</f>
        <v>Jul</v>
      </c>
      <c r="E1065" s="7">
        <v>20</v>
      </c>
      <c r="F1065" s="13">
        <f t="shared" si="49"/>
        <v>24308</v>
      </c>
      <c r="G1065" s="7">
        <v>0</v>
      </c>
      <c r="H1065" s="16">
        <v>10601.41</v>
      </c>
      <c r="I1065" s="7" t="str" cm="1">
        <f t="array" ref="I1065">INDEX({"tier - 1","tier - 2","tier - 3"},MATCH(MAX(COUNTIF('OG Hospitalisation Details'!G1279:G3621,{"tier - 1","tier - 2","tier - 3"})),COUNTIF('OG Hospitalisation Details'!G1279:G3621,{"tier - 1","tier - 2","tier - 3"}),0))</f>
        <v>tier - 2</v>
      </c>
      <c r="J1065" s="7" t="str" cm="1">
        <f t="array" ref="J1065">INDEX({"tier - 1","tier - 2","tier - 3"},MATCH(MAX(COUNTIF('OG Hospitalisation Details'!H1279:H3621,{"tier - 1","tier - 2","tier - 3"})),COUNTIF('OG Hospitalisation Details'!H1279:H3621,{"tier - 1","tier - 2","tier - 3"}),0))</f>
        <v>tier - 3</v>
      </c>
      <c r="K1065" s="7" t="str">
        <f>IF('OG Hospitalisation Details'!I1279="?","Unknown",'OG Hospitalisation Details'!I1279)</f>
        <v>R1011</v>
      </c>
      <c r="L1065" s="14">
        <f t="shared" si="50"/>
        <v>56</v>
      </c>
    </row>
    <row r="1066" spans="1:12" x14ac:dyDescent="0.25">
      <c r="A1066" s="7" t="s">
        <v>1309</v>
      </c>
      <c r="B1066" s="7">
        <f t="shared" si="51"/>
        <v>1062</v>
      </c>
      <c r="C1066" s="7">
        <f>IF('OG Hospitalisation Details'!B1278="?",ROUND(AVERAGE('OG Hospitalisation Details'!$B$2:$B$2344),0),'OG Hospitalisation Details'!B1278)</f>
        <v>1972</v>
      </c>
      <c r="D1066" s="7" t="str">
        <f>IF('OG Hospitalisation Details'!C1278="?","Sep",'OG Hospitalisation Details'!C1278)</f>
        <v>Dec</v>
      </c>
      <c r="E1066" s="7">
        <v>14</v>
      </c>
      <c r="F1066" s="13">
        <f t="shared" si="49"/>
        <v>26647</v>
      </c>
      <c r="G1066" s="7">
        <v>3</v>
      </c>
      <c r="H1066" s="16">
        <v>10600.55</v>
      </c>
      <c r="I1066" s="7" t="str" cm="1">
        <f t="array" ref="I1066">INDEX({"tier - 1","tier - 2","tier - 3"},MATCH(MAX(COUNTIF('OG Hospitalisation Details'!G1278:G3620,{"tier - 1","tier - 2","tier - 3"})),COUNTIF('OG Hospitalisation Details'!G1278:G3620,{"tier - 1","tier - 2","tier - 3"}),0))</f>
        <v>tier - 2</v>
      </c>
      <c r="J1066" s="7" t="str" cm="1">
        <f t="array" ref="J1066">INDEX({"tier - 1","tier - 2","tier - 3"},MATCH(MAX(COUNTIF('OG Hospitalisation Details'!H1278:H3620,{"tier - 1","tier - 2","tier - 3"})),COUNTIF('OG Hospitalisation Details'!H1278:H3620,{"tier - 1","tier - 2","tier - 3"}),0))</f>
        <v>tier - 3</v>
      </c>
      <c r="K1066" s="7" t="str">
        <f>IF('OG Hospitalisation Details'!I1278="?","Unknown",'OG Hospitalisation Details'!I1278)</f>
        <v>R1012</v>
      </c>
      <c r="L1066" s="14">
        <f t="shared" si="50"/>
        <v>50</v>
      </c>
    </row>
    <row r="1067" spans="1:12" x14ac:dyDescent="0.25">
      <c r="A1067" s="7" t="s">
        <v>1308</v>
      </c>
      <c r="B1067" s="7">
        <f t="shared" si="51"/>
        <v>1063</v>
      </c>
      <c r="C1067" s="7">
        <f>IF('OG Hospitalisation Details'!B1277="?",ROUND(AVERAGE('OG Hospitalisation Details'!$B$2:$B$2344),0),'OG Hospitalisation Details'!B1277)</f>
        <v>1967</v>
      </c>
      <c r="D1067" s="7" t="str">
        <f>IF('OG Hospitalisation Details'!C1277="?","Sep",'OG Hospitalisation Details'!C1277)</f>
        <v>Nov</v>
      </c>
      <c r="E1067" s="7">
        <v>29</v>
      </c>
      <c r="F1067" s="13">
        <f t="shared" si="49"/>
        <v>24805</v>
      </c>
      <c r="G1067" s="7">
        <v>0</v>
      </c>
      <c r="H1067" s="16">
        <v>10594.5</v>
      </c>
      <c r="I1067" s="7" t="str" cm="1">
        <f t="array" ref="I1067">INDEX({"tier - 1","tier - 2","tier - 3"},MATCH(MAX(COUNTIF('OG Hospitalisation Details'!G1277:G3619,{"tier - 1","tier - 2","tier - 3"})),COUNTIF('OG Hospitalisation Details'!G1277:G3619,{"tier - 1","tier - 2","tier - 3"}),0))</f>
        <v>tier - 2</v>
      </c>
      <c r="J1067" s="7" t="str" cm="1">
        <f t="array" ref="J1067">INDEX({"tier - 1","tier - 2","tier - 3"},MATCH(MAX(COUNTIF('OG Hospitalisation Details'!H1277:H3619,{"tier - 1","tier - 2","tier - 3"})),COUNTIF('OG Hospitalisation Details'!H1277:H3619,{"tier - 1","tier - 2","tier - 3"}),0))</f>
        <v>tier - 3</v>
      </c>
      <c r="K1067" s="7" t="str">
        <f>IF('OG Hospitalisation Details'!I1277="?","Unknown",'OG Hospitalisation Details'!I1277)</f>
        <v>R1012</v>
      </c>
      <c r="L1067" s="14">
        <f t="shared" si="50"/>
        <v>55</v>
      </c>
    </row>
    <row r="1068" spans="1:12" x14ac:dyDescent="0.25">
      <c r="A1068" s="7" t="s">
        <v>1307</v>
      </c>
      <c r="B1068" s="7">
        <f t="shared" si="51"/>
        <v>1064</v>
      </c>
      <c r="C1068" s="7">
        <f>IF('OG Hospitalisation Details'!B1276="?",ROUND(AVERAGE('OG Hospitalisation Details'!$B$2:$B$2344),0),'OG Hospitalisation Details'!B1276)</f>
        <v>1966</v>
      </c>
      <c r="D1068" s="7" t="str">
        <f>IF('OG Hospitalisation Details'!C1276="?","Sep",'OG Hospitalisation Details'!C1276)</f>
        <v>Nov</v>
      </c>
      <c r="E1068" s="7">
        <v>3</v>
      </c>
      <c r="F1068" s="13">
        <f t="shared" si="49"/>
        <v>24414</v>
      </c>
      <c r="G1068" s="7">
        <v>0</v>
      </c>
      <c r="H1068" s="16">
        <v>10594.23</v>
      </c>
      <c r="I1068" s="7" t="str" cm="1">
        <f t="array" ref="I1068">INDEX({"tier - 1","tier - 2","tier - 3"},MATCH(MAX(COUNTIF('OG Hospitalisation Details'!G1276:G3618,{"tier - 1","tier - 2","tier - 3"})),COUNTIF('OG Hospitalisation Details'!G1276:G3618,{"tier - 1","tier - 2","tier - 3"}),0))</f>
        <v>tier - 2</v>
      </c>
      <c r="J1068" s="7" t="str" cm="1">
        <f t="array" ref="J1068">INDEX({"tier - 1","tier - 2","tier - 3"},MATCH(MAX(COUNTIF('OG Hospitalisation Details'!H1276:H3618,{"tier - 1","tier - 2","tier - 3"})),COUNTIF('OG Hospitalisation Details'!H1276:H3618,{"tier - 1","tier - 2","tier - 3"}),0))</f>
        <v>tier - 3</v>
      </c>
      <c r="K1068" s="7" t="str">
        <f>IF('OG Hospitalisation Details'!I1276="?","Unknown",'OG Hospitalisation Details'!I1276)</f>
        <v>R1013</v>
      </c>
      <c r="L1068" s="14">
        <f t="shared" si="50"/>
        <v>56</v>
      </c>
    </row>
    <row r="1069" spans="1:12" x14ac:dyDescent="0.25">
      <c r="A1069" s="7" t="s">
        <v>1306</v>
      </c>
      <c r="B1069" s="7">
        <f t="shared" si="51"/>
        <v>1065</v>
      </c>
      <c r="C1069" s="7">
        <f>IF('OG Hospitalisation Details'!B1275="?",ROUND(AVERAGE('OG Hospitalisation Details'!$B$2:$B$2344),0),'OG Hospitalisation Details'!B1275)</f>
        <v>1969</v>
      </c>
      <c r="D1069" s="7" t="str">
        <f>IF('OG Hospitalisation Details'!C1275="?","Sep",'OG Hospitalisation Details'!C1275)</f>
        <v>Dec</v>
      </c>
      <c r="E1069" s="7">
        <v>25</v>
      </c>
      <c r="F1069" s="13">
        <f t="shared" si="49"/>
        <v>25562</v>
      </c>
      <c r="G1069" s="7">
        <v>1</v>
      </c>
      <c r="H1069" s="16">
        <v>10579.71</v>
      </c>
      <c r="I1069" s="7" t="str" cm="1">
        <f t="array" ref="I1069">INDEX({"tier - 1","tier - 2","tier - 3"},MATCH(MAX(COUNTIF('OG Hospitalisation Details'!G1275:G3617,{"tier - 1","tier - 2","tier - 3"})),COUNTIF('OG Hospitalisation Details'!G1275:G3617,{"tier - 1","tier - 2","tier - 3"}),0))</f>
        <v>tier - 2</v>
      </c>
      <c r="J1069" s="7" t="str" cm="1">
        <f t="array" ref="J1069">INDEX({"tier - 1","tier - 2","tier - 3"},MATCH(MAX(COUNTIF('OG Hospitalisation Details'!H1275:H3617,{"tier - 1","tier - 2","tier - 3"})),COUNTIF('OG Hospitalisation Details'!H1275:H3617,{"tier - 1","tier - 2","tier - 3"}),0))</f>
        <v>tier - 3</v>
      </c>
      <c r="K1069" s="7" t="str">
        <f>IF('OG Hospitalisation Details'!I1275="?","Unknown",'OG Hospitalisation Details'!I1275)</f>
        <v>R1013</v>
      </c>
      <c r="L1069" s="14">
        <f t="shared" si="50"/>
        <v>53</v>
      </c>
    </row>
    <row r="1070" spans="1:12" x14ac:dyDescent="0.25">
      <c r="A1070" s="7" t="s">
        <v>1305</v>
      </c>
      <c r="B1070" s="7">
        <f t="shared" si="51"/>
        <v>1066</v>
      </c>
      <c r="C1070" s="7">
        <f>IF('OG Hospitalisation Details'!B1274="?",ROUND(AVERAGE('OG Hospitalisation Details'!$B$2:$B$2344),0),'OG Hospitalisation Details'!B1274)</f>
        <v>1966</v>
      </c>
      <c r="D1070" s="7" t="str">
        <f>IF('OG Hospitalisation Details'!C1274="?","Sep",'OG Hospitalisation Details'!C1274)</f>
        <v>Dec</v>
      </c>
      <c r="E1070" s="7">
        <v>11</v>
      </c>
      <c r="F1070" s="13">
        <f t="shared" si="49"/>
        <v>24452</v>
      </c>
      <c r="G1070" s="7">
        <v>0</v>
      </c>
      <c r="H1070" s="16">
        <v>10577.09</v>
      </c>
      <c r="I1070" s="7" t="str" cm="1">
        <f t="array" ref="I1070">INDEX({"tier - 1","tier - 2","tier - 3"},MATCH(MAX(COUNTIF('OG Hospitalisation Details'!G1274:G3616,{"tier - 1","tier - 2","tier - 3"})),COUNTIF('OG Hospitalisation Details'!G1274:G3616,{"tier - 1","tier - 2","tier - 3"}),0))</f>
        <v>tier - 2</v>
      </c>
      <c r="J1070" s="7" t="str" cm="1">
        <f t="array" ref="J1070">INDEX({"tier - 1","tier - 2","tier - 3"},MATCH(MAX(COUNTIF('OG Hospitalisation Details'!H1274:H3616,{"tier - 1","tier - 2","tier - 3"})),COUNTIF('OG Hospitalisation Details'!H1274:H3616,{"tier - 1","tier - 2","tier - 3"}),0))</f>
        <v>tier - 3</v>
      </c>
      <c r="K1070" s="7" t="str">
        <f>IF('OG Hospitalisation Details'!I1274="?","Unknown",'OG Hospitalisation Details'!I1274)</f>
        <v>R1011</v>
      </c>
      <c r="L1070" s="14">
        <f t="shared" si="50"/>
        <v>56</v>
      </c>
    </row>
    <row r="1071" spans="1:12" x14ac:dyDescent="0.25">
      <c r="A1071" s="7" t="s">
        <v>1304</v>
      </c>
      <c r="B1071" s="7">
        <f t="shared" si="51"/>
        <v>1067</v>
      </c>
      <c r="C1071" s="7">
        <f>IF('OG Hospitalisation Details'!B1273="?",ROUND(AVERAGE('OG Hospitalisation Details'!$B$2:$B$2344),0),'OG Hospitalisation Details'!B1273)</f>
        <v>1969</v>
      </c>
      <c r="D1071" s="7" t="str">
        <f>IF('OG Hospitalisation Details'!C1273="?","Sep",'OG Hospitalisation Details'!C1273)</f>
        <v>Jul</v>
      </c>
      <c r="E1071" s="7">
        <v>17</v>
      </c>
      <c r="F1071" s="13">
        <f t="shared" si="49"/>
        <v>25401</v>
      </c>
      <c r="G1071" s="7">
        <v>0</v>
      </c>
      <c r="H1071" s="16">
        <v>10564.88</v>
      </c>
      <c r="I1071" s="7" t="str" cm="1">
        <f t="array" ref="I1071">INDEX({"tier - 1","tier - 2","tier - 3"},MATCH(MAX(COUNTIF('OG Hospitalisation Details'!G1273:G3615,{"tier - 1","tier - 2","tier - 3"})),COUNTIF('OG Hospitalisation Details'!G1273:G3615,{"tier - 1","tier - 2","tier - 3"}),0))</f>
        <v>tier - 2</v>
      </c>
      <c r="J1071" s="7" t="str" cm="1">
        <f t="array" ref="J1071">INDEX({"tier - 1","tier - 2","tier - 3"},MATCH(MAX(COUNTIF('OG Hospitalisation Details'!H1273:H3615,{"tier - 1","tier - 2","tier - 3"})),COUNTIF('OG Hospitalisation Details'!H1273:H3615,{"tier - 1","tier - 2","tier - 3"}),0))</f>
        <v>tier - 3</v>
      </c>
      <c r="K1071" s="7" t="str">
        <f>IF('OG Hospitalisation Details'!I1273="?","Unknown",'OG Hospitalisation Details'!I1273)</f>
        <v>R1024</v>
      </c>
      <c r="L1071" s="14">
        <f t="shared" si="50"/>
        <v>53</v>
      </c>
    </row>
    <row r="1072" spans="1:12" x14ac:dyDescent="0.25">
      <c r="A1072" s="7" t="s">
        <v>1303</v>
      </c>
      <c r="B1072" s="7">
        <f t="shared" si="51"/>
        <v>1068</v>
      </c>
      <c r="C1072" s="7">
        <f>IF('OG Hospitalisation Details'!B1272="?",ROUND(AVERAGE('OG Hospitalisation Details'!$B$2:$B$2344),0),'OG Hospitalisation Details'!B1272)</f>
        <v>1971</v>
      </c>
      <c r="D1072" s="7" t="str">
        <f>IF('OG Hospitalisation Details'!C1272="?","Sep",'OG Hospitalisation Details'!C1272)</f>
        <v>Jun</v>
      </c>
      <c r="E1072" s="7">
        <v>29</v>
      </c>
      <c r="F1072" s="13">
        <f t="shared" si="49"/>
        <v>26113</v>
      </c>
      <c r="G1072" s="7">
        <v>3</v>
      </c>
      <c r="H1072" s="16">
        <v>10560.49</v>
      </c>
      <c r="I1072" s="7" t="str" cm="1">
        <f t="array" ref="I1072">INDEX({"tier - 1","tier - 2","tier - 3"},MATCH(MAX(COUNTIF('OG Hospitalisation Details'!G1272:G3614,{"tier - 1","tier - 2","tier - 3"})),COUNTIF('OG Hospitalisation Details'!G1272:G3614,{"tier - 1","tier - 2","tier - 3"}),0))</f>
        <v>tier - 2</v>
      </c>
      <c r="J1072" s="7" t="str" cm="1">
        <f t="array" ref="J1072">INDEX({"tier - 1","tier - 2","tier - 3"},MATCH(MAX(COUNTIF('OG Hospitalisation Details'!H1272:H3614,{"tier - 1","tier - 2","tier - 3"})),COUNTIF('OG Hospitalisation Details'!H1272:H3614,{"tier - 1","tier - 2","tier - 3"}),0))</f>
        <v>tier - 3</v>
      </c>
      <c r="K1072" s="7" t="str">
        <f>IF('OG Hospitalisation Details'!I1272="?","Unknown",'OG Hospitalisation Details'!I1272)</f>
        <v>R1013</v>
      </c>
      <c r="L1072" s="14">
        <f t="shared" si="50"/>
        <v>51</v>
      </c>
    </row>
    <row r="1073" spans="1:12" x14ac:dyDescent="0.25">
      <c r="A1073" s="7" t="s">
        <v>1302</v>
      </c>
      <c r="B1073" s="7">
        <f t="shared" si="51"/>
        <v>1069</v>
      </c>
      <c r="C1073" s="7">
        <f>IF('OG Hospitalisation Details'!B1271="?",ROUND(AVERAGE('OG Hospitalisation Details'!$B$2:$B$2344),0),'OG Hospitalisation Details'!B1271)</f>
        <v>1971</v>
      </c>
      <c r="D1073" s="7" t="str">
        <f>IF('OG Hospitalisation Details'!C1271="?","Sep",'OG Hospitalisation Details'!C1271)</f>
        <v>Sep</v>
      </c>
      <c r="E1073" s="7">
        <v>26</v>
      </c>
      <c r="F1073" s="13">
        <f t="shared" si="49"/>
        <v>26202</v>
      </c>
      <c r="G1073" s="7">
        <v>0</v>
      </c>
      <c r="H1073" s="16">
        <v>10546.48</v>
      </c>
      <c r="I1073" s="7" t="str" cm="1">
        <f t="array" ref="I1073">INDEX({"tier - 1","tier - 2","tier - 3"},MATCH(MAX(COUNTIF('OG Hospitalisation Details'!G1271:G3613,{"tier - 1","tier - 2","tier - 3"})),COUNTIF('OG Hospitalisation Details'!G1271:G3613,{"tier - 1","tier - 2","tier - 3"}),0))</f>
        <v>tier - 2</v>
      </c>
      <c r="J1073" s="7" t="str" cm="1">
        <f t="array" ref="J1073">INDEX({"tier - 1","tier - 2","tier - 3"},MATCH(MAX(COUNTIF('OG Hospitalisation Details'!H1271:H3613,{"tier - 1","tier - 2","tier - 3"})),COUNTIF('OG Hospitalisation Details'!H1271:H3613,{"tier - 1","tier - 2","tier - 3"}),0))</f>
        <v>tier - 3</v>
      </c>
      <c r="K1073" s="7" t="str">
        <f>IF('OG Hospitalisation Details'!I1271="?","Unknown",'OG Hospitalisation Details'!I1271)</f>
        <v>R1011</v>
      </c>
      <c r="L1073" s="14">
        <f t="shared" si="50"/>
        <v>51</v>
      </c>
    </row>
    <row r="1074" spans="1:12" x14ac:dyDescent="0.25">
      <c r="A1074" s="7" t="s">
        <v>1301</v>
      </c>
      <c r="B1074" s="7">
        <f t="shared" si="51"/>
        <v>1070</v>
      </c>
      <c r="C1074" s="7">
        <f>IF('OG Hospitalisation Details'!B1270="?",ROUND(AVERAGE('OG Hospitalisation Details'!$B$2:$B$2344),0),'OG Hospitalisation Details'!B1270)</f>
        <v>1977</v>
      </c>
      <c r="D1074" s="7" t="str">
        <f>IF('OG Hospitalisation Details'!C1270="?","Sep",'OG Hospitalisation Details'!C1270)</f>
        <v>Oct</v>
      </c>
      <c r="E1074" s="7">
        <v>25</v>
      </c>
      <c r="F1074" s="13">
        <f t="shared" si="49"/>
        <v>28423</v>
      </c>
      <c r="G1074" s="7">
        <v>2</v>
      </c>
      <c r="H1074" s="16">
        <v>10495.6</v>
      </c>
      <c r="I1074" s="7" t="str" cm="1">
        <f t="array" ref="I1074">INDEX({"tier - 1","tier - 2","tier - 3"},MATCH(MAX(COUNTIF('OG Hospitalisation Details'!G1270:G3612,{"tier - 1","tier - 2","tier - 3"})),COUNTIF('OG Hospitalisation Details'!G1270:G3612,{"tier - 1","tier - 2","tier - 3"}),0))</f>
        <v>tier - 2</v>
      </c>
      <c r="J1074" s="7" t="str" cm="1">
        <f t="array" ref="J1074">INDEX({"tier - 1","tier - 2","tier - 3"},MATCH(MAX(COUNTIF('OG Hospitalisation Details'!H1270:H3612,{"tier - 1","tier - 2","tier - 3"})),COUNTIF('OG Hospitalisation Details'!H1270:H3612,{"tier - 1","tier - 2","tier - 3"}),0))</f>
        <v>tier - 3</v>
      </c>
      <c r="K1074" s="7" t="str">
        <f>IF('OG Hospitalisation Details'!I1270="?","Unknown",'OG Hospitalisation Details'!I1270)</f>
        <v>R1012</v>
      </c>
      <c r="L1074" s="14">
        <f t="shared" si="50"/>
        <v>45</v>
      </c>
    </row>
    <row r="1075" spans="1:12" x14ac:dyDescent="0.25">
      <c r="A1075" s="7" t="s">
        <v>1300</v>
      </c>
      <c r="B1075" s="7">
        <f t="shared" si="51"/>
        <v>1071</v>
      </c>
      <c r="C1075" s="7">
        <f>IF('OG Hospitalisation Details'!B1269="?",ROUND(AVERAGE('OG Hospitalisation Details'!$B$2:$B$2344),0),'OG Hospitalisation Details'!B1269)</f>
        <v>1972</v>
      </c>
      <c r="D1075" s="7" t="str">
        <f>IF('OG Hospitalisation Details'!C1269="?","Sep",'OG Hospitalisation Details'!C1269)</f>
        <v>Oct</v>
      </c>
      <c r="E1075" s="7">
        <v>19</v>
      </c>
      <c r="F1075" s="13">
        <f t="shared" si="49"/>
        <v>26591</v>
      </c>
      <c r="G1075" s="7">
        <v>2</v>
      </c>
      <c r="H1075" s="16">
        <v>10493.95</v>
      </c>
      <c r="I1075" s="7" t="str" cm="1">
        <f t="array" ref="I1075">INDEX({"tier - 1","tier - 2","tier - 3"},MATCH(MAX(COUNTIF('OG Hospitalisation Details'!G1269:G3611,{"tier - 1","tier - 2","tier - 3"})),COUNTIF('OG Hospitalisation Details'!G1269:G3611,{"tier - 1","tier - 2","tier - 3"}),0))</f>
        <v>tier - 2</v>
      </c>
      <c r="J1075" s="7" t="str" cm="1">
        <f t="array" ref="J1075">INDEX({"tier - 1","tier - 2","tier - 3"},MATCH(MAX(COUNTIF('OG Hospitalisation Details'!H1269:H3611,{"tier - 1","tier - 2","tier - 3"})),COUNTIF('OG Hospitalisation Details'!H1269:H3611,{"tier - 1","tier - 2","tier - 3"}),0))</f>
        <v>tier - 3</v>
      </c>
      <c r="K1075" s="7" t="str">
        <f>IF('OG Hospitalisation Details'!I1269="?","Unknown",'OG Hospitalisation Details'!I1269)</f>
        <v>R1012</v>
      </c>
      <c r="L1075" s="14">
        <f t="shared" si="50"/>
        <v>50</v>
      </c>
    </row>
    <row r="1076" spans="1:12" x14ac:dyDescent="0.25">
      <c r="A1076" s="7" t="s">
        <v>1299</v>
      </c>
      <c r="B1076" s="7">
        <f t="shared" si="51"/>
        <v>1072</v>
      </c>
      <c r="C1076" s="7">
        <f>IF('OG Hospitalisation Details'!B1268="?",ROUND(AVERAGE('OG Hospitalisation Details'!$B$2:$B$2344),0),'OG Hospitalisation Details'!B1268)</f>
        <v>1978</v>
      </c>
      <c r="D1076" s="7" t="str">
        <f>IF('OG Hospitalisation Details'!C1268="?","Sep",'OG Hospitalisation Details'!C1268)</f>
        <v>Aug</v>
      </c>
      <c r="E1076" s="7">
        <v>21</v>
      </c>
      <c r="F1076" s="13">
        <f t="shared" si="49"/>
        <v>28723</v>
      </c>
      <c r="G1076" s="7">
        <v>2</v>
      </c>
      <c r="H1076" s="16">
        <v>10486.55</v>
      </c>
      <c r="I1076" s="7" t="str" cm="1">
        <f t="array" ref="I1076">INDEX({"tier - 1","tier - 2","tier - 3"},MATCH(MAX(COUNTIF('OG Hospitalisation Details'!G1268:G3610,{"tier - 1","tier - 2","tier - 3"})),COUNTIF('OG Hospitalisation Details'!G1268:G3610,{"tier - 1","tier - 2","tier - 3"}),0))</f>
        <v>tier - 2</v>
      </c>
      <c r="J1076" s="7" t="str" cm="1">
        <f t="array" ref="J1076">INDEX({"tier - 1","tier - 2","tier - 3"},MATCH(MAX(COUNTIF('OG Hospitalisation Details'!H1268:H3610,{"tier - 1","tier - 2","tier - 3"})),COUNTIF('OG Hospitalisation Details'!H1268:H3610,{"tier - 1","tier - 2","tier - 3"}),0))</f>
        <v>tier - 3</v>
      </c>
      <c r="K1076" s="7" t="str">
        <f>IF('OG Hospitalisation Details'!I1268="?","Unknown",'OG Hospitalisation Details'!I1268)</f>
        <v>R1025</v>
      </c>
      <c r="L1076" s="14">
        <f t="shared" si="50"/>
        <v>44</v>
      </c>
    </row>
    <row r="1077" spans="1:12" x14ac:dyDescent="0.25">
      <c r="A1077" s="7" t="s">
        <v>1298</v>
      </c>
      <c r="B1077" s="7">
        <f t="shared" si="51"/>
        <v>1073</v>
      </c>
      <c r="C1077" s="7">
        <f>IF('OG Hospitalisation Details'!B1267="?",ROUND(AVERAGE('OG Hospitalisation Details'!$B$2:$B$2344),0),'OG Hospitalisation Details'!B1267)</f>
        <v>1987</v>
      </c>
      <c r="D1077" s="7" t="str">
        <f>IF('OG Hospitalisation Details'!C1267="?","Sep",'OG Hospitalisation Details'!C1267)</f>
        <v>Jun</v>
      </c>
      <c r="E1077" s="7">
        <v>28</v>
      </c>
      <c r="F1077" s="13">
        <f t="shared" si="49"/>
        <v>31956</v>
      </c>
      <c r="G1077" s="7">
        <v>3</v>
      </c>
      <c r="H1077" s="16">
        <v>10464.83</v>
      </c>
      <c r="I1077" s="7" t="str" cm="1">
        <f t="array" ref="I1077">INDEX({"tier - 1","tier - 2","tier - 3"},MATCH(MAX(COUNTIF('OG Hospitalisation Details'!G1267:G3609,{"tier - 1","tier - 2","tier - 3"})),COUNTIF('OG Hospitalisation Details'!G1267:G3609,{"tier - 1","tier - 2","tier - 3"}),0))</f>
        <v>tier - 2</v>
      </c>
      <c r="J1077" s="7" t="str" cm="1">
        <f t="array" ref="J1077">INDEX({"tier - 1","tier - 2","tier - 3"},MATCH(MAX(COUNTIF('OG Hospitalisation Details'!H1267:H3609,{"tier - 1","tier - 2","tier - 3"})),COUNTIF('OG Hospitalisation Details'!H1267:H3609,{"tier - 1","tier - 2","tier - 3"}),0))</f>
        <v>tier - 3</v>
      </c>
      <c r="K1077" s="7" t="str">
        <f>IF('OG Hospitalisation Details'!I1267="?","Unknown",'OG Hospitalisation Details'!I1267)</f>
        <v>R1012</v>
      </c>
      <c r="L1077" s="14">
        <f t="shared" si="50"/>
        <v>35</v>
      </c>
    </row>
    <row r="1078" spans="1:12" x14ac:dyDescent="0.25">
      <c r="A1078" s="7" t="s">
        <v>1297</v>
      </c>
      <c r="B1078" s="7">
        <f t="shared" si="51"/>
        <v>1074</v>
      </c>
      <c r="C1078" s="7">
        <f>IF('OG Hospitalisation Details'!B1266="?",ROUND(AVERAGE('OG Hospitalisation Details'!$B$2:$B$2344),0),'OG Hospitalisation Details'!B1266)</f>
        <v>1969</v>
      </c>
      <c r="D1078" s="7" t="str">
        <f>IF('OG Hospitalisation Details'!C1266="?","Sep",'OG Hospitalisation Details'!C1266)</f>
        <v>Sep</v>
      </c>
      <c r="E1078" s="7">
        <v>22</v>
      </c>
      <c r="F1078" s="13">
        <f t="shared" si="49"/>
        <v>25468</v>
      </c>
      <c r="G1078" s="7">
        <v>1</v>
      </c>
      <c r="H1078" s="16">
        <v>10461.98</v>
      </c>
      <c r="I1078" s="7" t="str" cm="1">
        <f t="array" ref="I1078">INDEX({"tier - 1","tier - 2","tier - 3"},MATCH(MAX(COUNTIF('OG Hospitalisation Details'!G1266:G3608,{"tier - 1","tier - 2","tier - 3"})),COUNTIF('OG Hospitalisation Details'!G1266:G3608,{"tier - 1","tier - 2","tier - 3"}),0))</f>
        <v>tier - 2</v>
      </c>
      <c r="J1078" s="7" t="str" cm="1">
        <f t="array" ref="J1078">INDEX({"tier - 1","tier - 2","tier - 3"},MATCH(MAX(COUNTIF('OG Hospitalisation Details'!H1266:H3608,{"tier - 1","tier - 2","tier - 3"})),COUNTIF('OG Hospitalisation Details'!H1266:H3608,{"tier - 1","tier - 2","tier - 3"}),0))</f>
        <v>tier - 3</v>
      </c>
      <c r="K1078" s="7" t="str">
        <f>IF('OG Hospitalisation Details'!I1266="?","Unknown",'OG Hospitalisation Details'!I1266)</f>
        <v>R1012</v>
      </c>
      <c r="L1078" s="14">
        <f t="shared" si="50"/>
        <v>53</v>
      </c>
    </row>
    <row r="1079" spans="1:12" x14ac:dyDescent="0.25">
      <c r="A1079" s="7" t="s">
        <v>1296</v>
      </c>
      <c r="B1079" s="7">
        <f t="shared" si="51"/>
        <v>1075</v>
      </c>
      <c r="C1079" s="7">
        <f>IF('OG Hospitalisation Details'!B1265="?",ROUND(AVERAGE('OG Hospitalisation Details'!$B$2:$B$2344),0),'OG Hospitalisation Details'!B1265)</f>
        <v>1964</v>
      </c>
      <c r="D1079" s="7" t="str">
        <f>IF('OG Hospitalisation Details'!C1265="?","Sep",'OG Hospitalisation Details'!C1265)</f>
        <v>Jul</v>
      </c>
      <c r="E1079" s="7">
        <v>27</v>
      </c>
      <c r="F1079" s="13">
        <f t="shared" si="49"/>
        <v>23585</v>
      </c>
      <c r="G1079" s="7">
        <v>0</v>
      </c>
      <c r="H1079" s="16">
        <v>10459.19</v>
      </c>
      <c r="I1079" s="7" t="str" cm="1">
        <f t="array" ref="I1079">INDEX({"tier - 1","tier - 2","tier - 3"},MATCH(MAX(COUNTIF('OG Hospitalisation Details'!G1265:G3607,{"tier - 1","tier - 2","tier - 3"})),COUNTIF('OG Hospitalisation Details'!G1265:G3607,{"tier - 1","tier - 2","tier - 3"}),0))</f>
        <v>tier - 2</v>
      </c>
      <c r="J1079" s="7" t="str" cm="1">
        <f t="array" ref="J1079">INDEX({"tier - 1","tier - 2","tier - 3"},MATCH(MAX(COUNTIF('OG Hospitalisation Details'!H1265:H3607,{"tier - 1","tier - 2","tier - 3"})),COUNTIF('OG Hospitalisation Details'!H1265:H3607,{"tier - 1","tier - 2","tier - 3"}),0))</f>
        <v>tier - 3</v>
      </c>
      <c r="K1079" s="7" t="str">
        <f>IF('OG Hospitalisation Details'!I1265="?","Unknown",'OG Hospitalisation Details'!I1265)</f>
        <v>R1013</v>
      </c>
      <c r="L1079" s="14">
        <f t="shared" si="50"/>
        <v>58</v>
      </c>
    </row>
    <row r="1080" spans="1:12" x14ac:dyDescent="0.25">
      <c r="A1080" s="7" t="s">
        <v>1295</v>
      </c>
      <c r="B1080" s="7">
        <f t="shared" si="51"/>
        <v>1076</v>
      </c>
      <c r="C1080" s="7">
        <f>IF('OG Hospitalisation Details'!B1264="?",ROUND(AVERAGE('OG Hospitalisation Details'!$B$2:$B$2344),0),'OG Hospitalisation Details'!B1264)</f>
        <v>1976</v>
      </c>
      <c r="D1080" s="7" t="str">
        <f>IF('OG Hospitalisation Details'!C1264="?","Sep",'OG Hospitalisation Details'!C1264)</f>
        <v>Aug</v>
      </c>
      <c r="E1080" s="7">
        <v>3</v>
      </c>
      <c r="F1080" s="13">
        <f t="shared" si="49"/>
        <v>27975</v>
      </c>
      <c r="G1080" s="7">
        <v>2</v>
      </c>
      <c r="H1080" s="16">
        <v>10455.14</v>
      </c>
      <c r="I1080" s="7" t="str" cm="1">
        <f t="array" ref="I1080">INDEX({"tier - 1","tier - 2","tier - 3"},MATCH(MAX(COUNTIF('OG Hospitalisation Details'!G1264:G3606,{"tier - 1","tier - 2","tier - 3"})),COUNTIF('OG Hospitalisation Details'!G1264:G3606,{"tier - 1","tier - 2","tier - 3"}),0))</f>
        <v>tier - 2</v>
      </c>
      <c r="J1080" s="7" t="str" cm="1">
        <f t="array" ref="J1080">INDEX({"tier - 1","tier - 2","tier - 3"},MATCH(MAX(COUNTIF('OG Hospitalisation Details'!H1264:H3606,{"tier - 1","tier - 2","tier - 3"})),COUNTIF('OG Hospitalisation Details'!H1264:H3606,{"tier - 1","tier - 2","tier - 3"}),0))</f>
        <v>tier - 3</v>
      </c>
      <c r="K1080" s="7" t="str">
        <f>IF('OG Hospitalisation Details'!I1264="?","Unknown",'OG Hospitalisation Details'!I1264)</f>
        <v>R1021</v>
      </c>
      <c r="L1080" s="14">
        <f t="shared" si="50"/>
        <v>46</v>
      </c>
    </row>
    <row r="1081" spans="1:12" x14ac:dyDescent="0.25">
      <c r="A1081" s="7" t="s">
        <v>1294</v>
      </c>
      <c r="B1081" s="7">
        <f t="shared" si="51"/>
        <v>1077</v>
      </c>
      <c r="C1081" s="7">
        <f>IF('OG Hospitalisation Details'!B1263="?",ROUND(AVERAGE('OG Hospitalisation Details'!$B$2:$B$2344),0),'OG Hospitalisation Details'!B1263)</f>
        <v>1964</v>
      </c>
      <c r="D1081" s="7" t="str">
        <f>IF('OG Hospitalisation Details'!C1263="?","Sep",'OG Hospitalisation Details'!C1263)</f>
        <v>Oct</v>
      </c>
      <c r="E1081" s="7">
        <v>14</v>
      </c>
      <c r="F1081" s="13">
        <f t="shared" si="49"/>
        <v>23664</v>
      </c>
      <c r="G1081" s="7">
        <v>0</v>
      </c>
      <c r="H1081" s="16">
        <v>10455.1</v>
      </c>
      <c r="I1081" s="7" t="str" cm="1">
        <f t="array" ref="I1081">INDEX({"tier - 1","tier - 2","tier - 3"},MATCH(MAX(COUNTIF('OG Hospitalisation Details'!G1263:G3605,{"tier - 1","tier - 2","tier - 3"})),COUNTIF('OG Hospitalisation Details'!G1263:G3605,{"tier - 1","tier - 2","tier - 3"}),0))</f>
        <v>tier - 2</v>
      </c>
      <c r="J1081" s="7" t="str" cm="1">
        <f t="array" ref="J1081">INDEX({"tier - 1","tier - 2","tier - 3"},MATCH(MAX(COUNTIF('OG Hospitalisation Details'!H1263:H3605,{"tier - 1","tier - 2","tier - 3"})),COUNTIF('OG Hospitalisation Details'!H1263:H3605,{"tier - 1","tier - 2","tier - 3"}),0))</f>
        <v>tier - 3</v>
      </c>
      <c r="K1081" s="7" t="str">
        <f>IF('OG Hospitalisation Details'!I1263="?","Unknown",'OG Hospitalisation Details'!I1263)</f>
        <v>R1012</v>
      </c>
      <c r="L1081" s="14">
        <f t="shared" si="50"/>
        <v>58</v>
      </c>
    </row>
    <row r="1082" spans="1:12" x14ac:dyDescent="0.25">
      <c r="A1082" s="7" t="s">
        <v>1293</v>
      </c>
      <c r="B1082" s="7">
        <f t="shared" si="51"/>
        <v>1078</v>
      </c>
      <c r="C1082" s="7">
        <f>IF('OG Hospitalisation Details'!B1262="?",ROUND(AVERAGE('OG Hospitalisation Details'!$B$2:$B$2344),0),'OG Hospitalisation Details'!B1262)</f>
        <v>1968</v>
      </c>
      <c r="D1082" s="7" t="str">
        <f>IF('OG Hospitalisation Details'!C1262="?","Sep",'OG Hospitalisation Details'!C1262)</f>
        <v>Nov</v>
      </c>
      <c r="E1082" s="7">
        <v>8</v>
      </c>
      <c r="F1082" s="13">
        <f t="shared" si="49"/>
        <v>25150</v>
      </c>
      <c r="G1082" s="7">
        <v>1</v>
      </c>
      <c r="H1082" s="16">
        <v>10450.549999999999</v>
      </c>
      <c r="I1082" s="7" t="str" cm="1">
        <f t="array" ref="I1082">INDEX({"tier - 1","tier - 2","tier - 3"},MATCH(MAX(COUNTIF('OG Hospitalisation Details'!G1262:G3604,{"tier - 1","tier - 2","tier - 3"})),COUNTIF('OG Hospitalisation Details'!G1262:G3604,{"tier - 1","tier - 2","tier - 3"}),0))</f>
        <v>tier - 2</v>
      </c>
      <c r="J1082" s="7" t="str" cm="1">
        <f t="array" ref="J1082">INDEX({"tier - 1","tier - 2","tier - 3"},MATCH(MAX(COUNTIF('OG Hospitalisation Details'!H1262:H3604,{"tier - 1","tier - 2","tier - 3"})),COUNTIF('OG Hospitalisation Details'!H1262:H3604,{"tier - 1","tier - 2","tier - 3"}),0))</f>
        <v>tier - 3</v>
      </c>
      <c r="K1082" s="7" t="str">
        <f>IF('OG Hospitalisation Details'!I1262="?","Unknown",'OG Hospitalisation Details'!I1262)</f>
        <v>R1011</v>
      </c>
      <c r="L1082" s="14">
        <f t="shared" si="50"/>
        <v>54</v>
      </c>
    </row>
    <row r="1083" spans="1:12" x14ac:dyDescent="0.25">
      <c r="A1083" s="7" t="s">
        <v>1292</v>
      </c>
      <c r="B1083" s="7">
        <f t="shared" si="51"/>
        <v>1079</v>
      </c>
      <c r="C1083" s="7">
        <f>IF('OG Hospitalisation Details'!B1261="?",ROUND(AVERAGE('OG Hospitalisation Details'!$B$2:$B$2344),0),'OG Hospitalisation Details'!B1261)</f>
        <v>1968</v>
      </c>
      <c r="D1083" s="7" t="str">
        <f>IF('OG Hospitalisation Details'!C1261="?","Sep",'OG Hospitalisation Details'!C1261)</f>
        <v>Aug</v>
      </c>
      <c r="E1083" s="7">
        <v>29</v>
      </c>
      <c r="F1083" s="13">
        <f t="shared" si="49"/>
        <v>25079</v>
      </c>
      <c r="G1083" s="7">
        <v>1</v>
      </c>
      <c r="H1083" s="16">
        <v>10436.1</v>
      </c>
      <c r="I1083" s="7" t="str" cm="1">
        <f t="array" ref="I1083">INDEX({"tier - 1","tier - 2","tier - 3"},MATCH(MAX(COUNTIF('OG Hospitalisation Details'!G1261:G3603,{"tier - 1","tier - 2","tier - 3"})),COUNTIF('OG Hospitalisation Details'!G1261:G3603,{"tier - 1","tier - 2","tier - 3"}),0))</f>
        <v>tier - 2</v>
      </c>
      <c r="J1083" s="7" t="str" cm="1">
        <f t="array" ref="J1083">INDEX({"tier - 1","tier - 2","tier - 3"},MATCH(MAX(COUNTIF('OG Hospitalisation Details'!H1261:H3603,{"tier - 1","tier - 2","tier - 3"})),COUNTIF('OG Hospitalisation Details'!H1261:H3603,{"tier - 1","tier - 2","tier - 3"}),0))</f>
        <v>tier - 3</v>
      </c>
      <c r="K1083" s="7" t="str">
        <f>IF('OG Hospitalisation Details'!I1261="?","Unknown",'OG Hospitalisation Details'!I1261)</f>
        <v>R1011</v>
      </c>
      <c r="L1083" s="14">
        <f t="shared" si="50"/>
        <v>54</v>
      </c>
    </row>
    <row r="1084" spans="1:12" x14ac:dyDescent="0.25">
      <c r="A1084" s="7" t="s">
        <v>1291</v>
      </c>
      <c r="B1084" s="7">
        <f t="shared" si="51"/>
        <v>1080</v>
      </c>
      <c r="C1084" s="7">
        <f>IF('OG Hospitalisation Details'!B1260="?",ROUND(AVERAGE('OG Hospitalisation Details'!$B$2:$B$2344),0),'OG Hospitalisation Details'!B1260)</f>
        <v>1968</v>
      </c>
      <c r="D1084" s="7" t="str">
        <f>IF('OG Hospitalisation Details'!C1260="?","Sep",'OG Hospitalisation Details'!C1260)</f>
        <v>Aug</v>
      </c>
      <c r="E1084" s="7">
        <v>23</v>
      </c>
      <c r="F1084" s="13">
        <f t="shared" si="49"/>
        <v>25073</v>
      </c>
      <c r="G1084" s="7">
        <v>0</v>
      </c>
      <c r="H1084" s="16">
        <v>10435.07</v>
      </c>
      <c r="I1084" s="7" t="str" cm="1">
        <f t="array" ref="I1084">INDEX({"tier - 1","tier - 2","tier - 3"},MATCH(MAX(COUNTIF('OG Hospitalisation Details'!G1260:G3602,{"tier - 1","tier - 2","tier - 3"})),COUNTIF('OG Hospitalisation Details'!G1260:G3602,{"tier - 1","tier - 2","tier - 3"}),0))</f>
        <v>tier - 2</v>
      </c>
      <c r="J1084" s="7" t="str" cm="1">
        <f t="array" ref="J1084">INDEX({"tier - 1","tier - 2","tier - 3"},MATCH(MAX(COUNTIF('OG Hospitalisation Details'!H1260:H3602,{"tier - 1","tier - 2","tier - 3"})),COUNTIF('OG Hospitalisation Details'!H1260:H3602,{"tier - 1","tier - 2","tier - 3"}),0))</f>
        <v>tier - 3</v>
      </c>
      <c r="K1084" s="7" t="str">
        <f>IF('OG Hospitalisation Details'!I1260="?","Unknown",'OG Hospitalisation Details'!I1260)</f>
        <v>R1016</v>
      </c>
      <c r="L1084" s="14">
        <f t="shared" si="50"/>
        <v>54</v>
      </c>
    </row>
    <row r="1085" spans="1:12" x14ac:dyDescent="0.25">
      <c r="A1085" s="7" t="s">
        <v>1290</v>
      </c>
      <c r="B1085" s="7">
        <f t="shared" si="51"/>
        <v>1081</v>
      </c>
      <c r="C1085" s="7">
        <f>IF('OG Hospitalisation Details'!B1259="?",ROUND(AVERAGE('OG Hospitalisation Details'!$B$2:$B$2344),0),'OG Hospitalisation Details'!B1259)</f>
        <v>1968</v>
      </c>
      <c r="D1085" s="7" t="str">
        <f>IF('OG Hospitalisation Details'!C1259="?","Sep",'OG Hospitalisation Details'!C1259)</f>
        <v>Dec</v>
      </c>
      <c r="E1085" s="7">
        <v>27</v>
      </c>
      <c r="F1085" s="13">
        <f t="shared" si="49"/>
        <v>25199</v>
      </c>
      <c r="G1085" s="7">
        <v>0</v>
      </c>
      <c r="H1085" s="16">
        <v>10422.92</v>
      </c>
      <c r="I1085" s="7" t="str" cm="1">
        <f t="array" ref="I1085">INDEX({"tier - 1","tier - 2","tier - 3"},MATCH(MAX(COUNTIF('OG Hospitalisation Details'!G1259:G3601,{"tier - 1","tier - 2","tier - 3"})),COUNTIF('OG Hospitalisation Details'!G1259:G3601,{"tier - 1","tier - 2","tier - 3"}),0))</f>
        <v>tier - 2</v>
      </c>
      <c r="J1085" s="7" t="str" cm="1">
        <f t="array" ref="J1085">INDEX({"tier - 1","tier - 2","tier - 3"},MATCH(MAX(COUNTIF('OG Hospitalisation Details'!H1259:H3601,{"tier - 1","tier - 2","tier - 3"})),COUNTIF('OG Hospitalisation Details'!H1259:H3601,{"tier - 1","tier - 2","tier - 3"}),0))</f>
        <v>tier - 3</v>
      </c>
      <c r="K1085" s="7" t="str">
        <f>IF('OG Hospitalisation Details'!I1259="?","Unknown",'OG Hospitalisation Details'!I1259)</f>
        <v>R1017</v>
      </c>
      <c r="L1085" s="14">
        <f t="shared" si="50"/>
        <v>54</v>
      </c>
    </row>
    <row r="1086" spans="1:12" x14ac:dyDescent="0.25">
      <c r="A1086" s="7" t="s">
        <v>1289</v>
      </c>
      <c r="B1086" s="7">
        <f t="shared" si="51"/>
        <v>1082</v>
      </c>
      <c r="C1086" s="7">
        <f>IF('OG Hospitalisation Details'!B1258="?",ROUND(AVERAGE('OG Hospitalisation Details'!$B$2:$B$2344),0),'OG Hospitalisation Details'!B1258)</f>
        <v>1979</v>
      </c>
      <c r="D1086" s="7" t="str">
        <f>IF('OG Hospitalisation Details'!C1258="?","Sep",'OG Hospitalisation Details'!C1258)</f>
        <v>Nov</v>
      </c>
      <c r="E1086" s="7">
        <v>25</v>
      </c>
      <c r="F1086" s="13">
        <f t="shared" si="49"/>
        <v>29184</v>
      </c>
      <c r="G1086" s="7">
        <v>2</v>
      </c>
      <c r="H1086" s="16">
        <v>10419.65</v>
      </c>
      <c r="I1086" s="7" t="str" cm="1">
        <f t="array" ref="I1086">INDEX({"tier - 1","tier - 2","tier - 3"},MATCH(MAX(COUNTIF('OG Hospitalisation Details'!G1258:G3600,{"tier - 1","tier - 2","tier - 3"})),COUNTIF('OG Hospitalisation Details'!G1258:G3600,{"tier - 1","tier - 2","tier - 3"}),0))</f>
        <v>tier - 2</v>
      </c>
      <c r="J1086" s="7" t="str" cm="1">
        <f t="array" ref="J1086">INDEX({"tier - 1","tier - 2","tier - 3"},MATCH(MAX(COUNTIF('OG Hospitalisation Details'!H1258:H3600,{"tier - 1","tier - 2","tier - 3"})),COUNTIF('OG Hospitalisation Details'!H1258:H3600,{"tier - 1","tier - 2","tier - 3"}),0))</f>
        <v>tier - 3</v>
      </c>
      <c r="K1086" s="7" t="str">
        <f>IF('OG Hospitalisation Details'!I1258="?","Unknown",'OG Hospitalisation Details'!I1258)</f>
        <v>R1025</v>
      </c>
      <c r="L1086" s="14">
        <f t="shared" si="50"/>
        <v>43</v>
      </c>
    </row>
    <row r="1087" spans="1:12" x14ac:dyDescent="0.25">
      <c r="A1087" s="7" t="s">
        <v>1288</v>
      </c>
      <c r="B1087" s="7">
        <f t="shared" si="51"/>
        <v>1083</v>
      </c>
      <c r="C1087" s="7">
        <f>IF('OG Hospitalisation Details'!B1257="?",ROUND(AVERAGE('OG Hospitalisation Details'!$B$2:$B$2344),0),'OG Hospitalisation Details'!B1257)</f>
        <v>1973</v>
      </c>
      <c r="D1087" s="7" t="str">
        <f>IF('OG Hospitalisation Details'!C1257="?","Sep",'OG Hospitalisation Details'!C1257)</f>
        <v>Oct</v>
      </c>
      <c r="E1087" s="7">
        <v>11</v>
      </c>
      <c r="F1087" s="13">
        <f t="shared" si="49"/>
        <v>26948</v>
      </c>
      <c r="G1087" s="7">
        <v>0</v>
      </c>
      <c r="H1087" s="16">
        <v>10419.59</v>
      </c>
      <c r="I1087" s="7" t="str" cm="1">
        <f t="array" ref="I1087">INDEX({"tier - 1","tier - 2","tier - 3"},MATCH(MAX(COUNTIF('OG Hospitalisation Details'!G1257:G3599,{"tier - 1","tier - 2","tier - 3"})),COUNTIF('OG Hospitalisation Details'!G1257:G3599,{"tier - 1","tier - 2","tier - 3"}),0))</f>
        <v>tier - 2</v>
      </c>
      <c r="J1087" s="7" t="str" cm="1">
        <f t="array" ref="J1087">INDEX({"tier - 1","tier - 2","tier - 3"},MATCH(MAX(COUNTIF('OG Hospitalisation Details'!H1257:H3599,{"tier - 1","tier - 2","tier - 3"})),COUNTIF('OG Hospitalisation Details'!H1257:H3599,{"tier - 1","tier - 2","tier - 3"}),0))</f>
        <v>tier - 3</v>
      </c>
      <c r="K1087" s="7" t="str">
        <f>IF('OG Hospitalisation Details'!I1257="?","Unknown",'OG Hospitalisation Details'!I1257)</f>
        <v>R1025</v>
      </c>
      <c r="L1087" s="14">
        <f t="shared" si="50"/>
        <v>49</v>
      </c>
    </row>
    <row r="1088" spans="1:12" x14ac:dyDescent="0.25">
      <c r="A1088" s="7" t="s">
        <v>1287</v>
      </c>
      <c r="B1088" s="7">
        <f t="shared" si="51"/>
        <v>1084</v>
      </c>
      <c r="C1088" s="7">
        <f>IF('OG Hospitalisation Details'!B1256="?",ROUND(AVERAGE('OG Hospitalisation Details'!$B$2:$B$2344),0),'OG Hospitalisation Details'!B1256)</f>
        <v>1980</v>
      </c>
      <c r="D1088" s="7" t="str">
        <f>IF('OG Hospitalisation Details'!C1256="?","Sep",'OG Hospitalisation Details'!C1256)</f>
        <v>Oct</v>
      </c>
      <c r="E1088" s="7">
        <v>24</v>
      </c>
      <c r="F1088" s="13">
        <f t="shared" si="49"/>
        <v>29518</v>
      </c>
      <c r="G1088" s="7">
        <v>2</v>
      </c>
      <c r="H1088" s="16">
        <v>10407.98</v>
      </c>
      <c r="I1088" s="7" t="str" cm="1">
        <f t="array" ref="I1088">INDEX({"tier - 1","tier - 2","tier - 3"},MATCH(MAX(COUNTIF('OG Hospitalisation Details'!G1256:G3598,{"tier - 1","tier - 2","tier - 3"})),COUNTIF('OG Hospitalisation Details'!G1256:G3598,{"tier - 1","tier - 2","tier - 3"}),0))</f>
        <v>tier - 2</v>
      </c>
      <c r="J1088" s="7" t="str" cm="1">
        <f t="array" ref="J1088">INDEX({"tier - 1","tier - 2","tier - 3"},MATCH(MAX(COUNTIF('OG Hospitalisation Details'!H1256:H3598,{"tier - 1","tier - 2","tier - 3"})),COUNTIF('OG Hospitalisation Details'!H1256:H3598,{"tier - 1","tier - 2","tier - 3"}),0))</f>
        <v>tier - 3</v>
      </c>
      <c r="K1088" s="7" t="str">
        <f>IF('OG Hospitalisation Details'!I1256="?","Unknown",'OG Hospitalisation Details'!I1256)</f>
        <v>R1021</v>
      </c>
      <c r="L1088" s="14">
        <f t="shared" si="50"/>
        <v>42</v>
      </c>
    </row>
    <row r="1089" spans="1:12" x14ac:dyDescent="0.25">
      <c r="A1089" s="7" t="s">
        <v>1286</v>
      </c>
      <c r="B1089" s="7">
        <f t="shared" si="51"/>
        <v>1085</v>
      </c>
      <c r="C1089" s="7">
        <f>IF('OG Hospitalisation Details'!B1255="?",ROUND(AVERAGE('OG Hospitalisation Details'!$B$2:$B$2344),0),'OG Hospitalisation Details'!B1255)</f>
        <v>1975</v>
      </c>
      <c r="D1089" s="7" t="str">
        <f>IF('OG Hospitalisation Details'!C1255="?","Sep",'OG Hospitalisation Details'!C1255)</f>
        <v>Jun</v>
      </c>
      <c r="E1089" s="7">
        <v>5</v>
      </c>
      <c r="F1089" s="13">
        <f t="shared" si="49"/>
        <v>27550</v>
      </c>
      <c r="G1089" s="7">
        <v>4</v>
      </c>
      <c r="H1089" s="16">
        <v>10407.09</v>
      </c>
      <c r="I1089" s="7" t="str" cm="1">
        <f t="array" ref="I1089">INDEX({"tier - 1","tier - 2","tier - 3"},MATCH(MAX(COUNTIF('OG Hospitalisation Details'!G1255:G3597,{"tier - 1","tier - 2","tier - 3"})),COUNTIF('OG Hospitalisation Details'!G1255:G3597,{"tier - 1","tier - 2","tier - 3"}),0))</f>
        <v>tier - 2</v>
      </c>
      <c r="J1089" s="7" t="str" cm="1">
        <f t="array" ref="J1089">INDEX({"tier - 1","tier - 2","tier - 3"},MATCH(MAX(COUNTIF('OG Hospitalisation Details'!H1255:H3597,{"tier - 1","tier - 2","tier - 3"})),COUNTIF('OG Hospitalisation Details'!H1255:H3597,{"tier - 1","tier - 2","tier - 3"}),0))</f>
        <v>tier - 3</v>
      </c>
      <c r="K1089" s="7" t="str">
        <f>IF('OG Hospitalisation Details'!I1255="?","Unknown",'OG Hospitalisation Details'!I1255)</f>
        <v>R1015</v>
      </c>
      <c r="L1089" s="14">
        <f t="shared" si="50"/>
        <v>48</v>
      </c>
    </row>
    <row r="1090" spans="1:12" x14ac:dyDescent="0.25">
      <c r="A1090" s="7" t="s">
        <v>1285</v>
      </c>
      <c r="B1090" s="7">
        <f t="shared" si="51"/>
        <v>1086</v>
      </c>
      <c r="C1090" s="7">
        <f>IF('OG Hospitalisation Details'!B1254="?",ROUND(AVERAGE('OG Hospitalisation Details'!$B$2:$B$2344),0),'OG Hospitalisation Details'!B1254)</f>
        <v>1969</v>
      </c>
      <c r="D1090" s="7" t="str">
        <f>IF('OG Hospitalisation Details'!C1254="?","Sep",'OG Hospitalisation Details'!C1254)</f>
        <v>Jul</v>
      </c>
      <c r="E1090" s="7">
        <v>7</v>
      </c>
      <c r="F1090" s="13">
        <f t="shared" ref="F1090:F1153" si="52">DATE(C1090,MONTH(1&amp;D1090),E1090)</f>
        <v>25391</v>
      </c>
      <c r="G1090" s="7">
        <v>0</v>
      </c>
      <c r="H1090" s="16">
        <v>10403.27</v>
      </c>
      <c r="I1090" s="7" t="str" cm="1">
        <f t="array" ref="I1090">INDEX({"tier - 1","tier - 2","tier - 3"},MATCH(MAX(COUNTIF('OG Hospitalisation Details'!G1254:G3596,{"tier - 1","tier - 2","tier - 3"})),COUNTIF('OG Hospitalisation Details'!G1254:G3596,{"tier - 1","tier - 2","tier - 3"}),0))</f>
        <v>tier - 2</v>
      </c>
      <c r="J1090" s="7" t="str" cm="1">
        <f t="array" ref="J1090">INDEX({"tier - 1","tier - 2","tier - 3"},MATCH(MAX(COUNTIF('OG Hospitalisation Details'!H1254:H3596,{"tier - 1","tier - 2","tier - 3"})),COUNTIF('OG Hospitalisation Details'!H1254:H3596,{"tier - 1","tier - 2","tier - 3"}),0))</f>
        <v>tier - 3</v>
      </c>
      <c r="K1090" s="7" t="str">
        <f>IF('OG Hospitalisation Details'!I1254="?","Unknown",'OG Hospitalisation Details'!I1254)</f>
        <v>R1020</v>
      </c>
      <c r="L1090" s="14">
        <f t="shared" ref="L1090:L1153" si="53">DATEDIF(F1090,DATE(2023,6,8),"Y")</f>
        <v>53</v>
      </c>
    </row>
    <row r="1091" spans="1:12" x14ac:dyDescent="0.25">
      <c r="A1091" s="7" t="s">
        <v>1284</v>
      </c>
      <c r="B1091" s="7">
        <f t="shared" si="51"/>
        <v>1087</v>
      </c>
      <c r="C1091" s="7">
        <f>IF('OG Hospitalisation Details'!B1253="?",ROUND(AVERAGE('OG Hospitalisation Details'!$B$2:$B$2344),0),'OG Hospitalisation Details'!B1253)</f>
        <v>1973</v>
      </c>
      <c r="D1091" s="7" t="str">
        <f>IF('OG Hospitalisation Details'!C1253="?","Sep",'OG Hospitalisation Details'!C1253)</f>
        <v>Sep</v>
      </c>
      <c r="E1091" s="7">
        <v>19</v>
      </c>
      <c r="F1091" s="13">
        <f t="shared" si="52"/>
        <v>26926</v>
      </c>
      <c r="G1091" s="7">
        <v>3</v>
      </c>
      <c r="H1091" s="16">
        <v>10381.48</v>
      </c>
      <c r="I1091" s="7" t="str" cm="1">
        <f t="array" ref="I1091">INDEX({"tier - 1","tier - 2","tier - 3"},MATCH(MAX(COUNTIF('OG Hospitalisation Details'!G1253:G3595,{"tier - 1","tier - 2","tier - 3"})),COUNTIF('OG Hospitalisation Details'!G1253:G3595,{"tier - 1","tier - 2","tier - 3"}),0))</f>
        <v>tier - 2</v>
      </c>
      <c r="J1091" s="7" t="str" cm="1">
        <f t="array" ref="J1091">INDEX({"tier - 1","tier - 2","tier - 3"},MATCH(MAX(COUNTIF('OG Hospitalisation Details'!H1253:H3595,{"tier - 1","tier - 2","tier - 3"})),COUNTIF('OG Hospitalisation Details'!H1253:H3595,{"tier - 1","tier - 2","tier - 3"}),0))</f>
        <v>tier - 3</v>
      </c>
      <c r="K1091" s="7" t="str">
        <f>IF('OG Hospitalisation Details'!I1253="?","Unknown",'OG Hospitalisation Details'!I1253)</f>
        <v>R1013</v>
      </c>
      <c r="L1091" s="14">
        <f t="shared" si="53"/>
        <v>49</v>
      </c>
    </row>
    <row r="1092" spans="1:12" x14ac:dyDescent="0.25">
      <c r="A1092" s="7" t="s">
        <v>1283</v>
      </c>
      <c r="B1092" s="7">
        <f t="shared" si="51"/>
        <v>1088</v>
      </c>
      <c r="C1092" s="7">
        <f>IF('OG Hospitalisation Details'!B1252="?",ROUND(AVERAGE('OG Hospitalisation Details'!$B$2:$B$2344),0),'OG Hospitalisation Details'!B1252)</f>
        <v>1973</v>
      </c>
      <c r="D1092" s="7" t="str">
        <f>IF('OG Hospitalisation Details'!C1252="?","Sep",'OG Hospitalisation Details'!C1252)</f>
        <v>Sep</v>
      </c>
      <c r="E1092" s="7">
        <v>29</v>
      </c>
      <c r="F1092" s="13">
        <f t="shared" si="52"/>
        <v>26936</v>
      </c>
      <c r="G1092" s="7">
        <v>2</v>
      </c>
      <c r="H1092" s="16">
        <v>10370.91</v>
      </c>
      <c r="I1092" s="7" t="str" cm="1">
        <f t="array" ref="I1092">INDEX({"tier - 1","tier - 2","tier - 3"},MATCH(MAX(COUNTIF('OG Hospitalisation Details'!G1252:G3594,{"tier - 1","tier - 2","tier - 3"})),COUNTIF('OG Hospitalisation Details'!G1252:G3594,{"tier - 1","tier - 2","tier - 3"}),0))</f>
        <v>tier - 2</v>
      </c>
      <c r="J1092" s="7" t="str" cm="1">
        <f t="array" ref="J1092">INDEX({"tier - 1","tier - 2","tier - 3"},MATCH(MAX(COUNTIF('OG Hospitalisation Details'!H1252:H3594,{"tier - 1","tier - 2","tier - 3"})),COUNTIF('OG Hospitalisation Details'!H1252:H3594,{"tier - 1","tier - 2","tier - 3"}),0))</f>
        <v>tier - 3</v>
      </c>
      <c r="K1092" s="7" t="str">
        <f>IF('OG Hospitalisation Details'!I1252="?","Unknown",'OG Hospitalisation Details'!I1252)</f>
        <v>R1024</v>
      </c>
      <c r="L1092" s="14">
        <f t="shared" si="53"/>
        <v>49</v>
      </c>
    </row>
    <row r="1093" spans="1:12" x14ac:dyDescent="0.25">
      <c r="A1093" s="7" t="s">
        <v>1282</v>
      </c>
      <c r="B1093" s="7">
        <f t="shared" si="51"/>
        <v>1089</v>
      </c>
      <c r="C1093" s="7">
        <f>IF('OG Hospitalisation Details'!B1251="?",ROUND(AVERAGE('OG Hospitalisation Details'!$B$2:$B$2344),0),'OG Hospitalisation Details'!B1251)</f>
        <v>1971</v>
      </c>
      <c r="D1093" s="7" t="str">
        <f>IF('OG Hospitalisation Details'!C1251="?","Sep",'OG Hospitalisation Details'!C1251)</f>
        <v>Sep</v>
      </c>
      <c r="E1093" s="7">
        <v>6</v>
      </c>
      <c r="F1093" s="13">
        <f t="shared" si="52"/>
        <v>26182</v>
      </c>
      <c r="G1093" s="7">
        <v>0</v>
      </c>
      <c r="H1093" s="16">
        <v>10356.67</v>
      </c>
      <c r="I1093" s="7" t="str" cm="1">
        <f t="array" ref="I1093">INDEX({"tier - 1","tier - 2","tier - 3"},MATCH(MAX(COUNTIF('OG Hospitalisation Details'!G1251:G3593,{"tier - 1","tier - 2","tier - 3"})),COUNTIF('OG Hospitalisation Details'!G1251:G3593,{"tier - 1","tier - 2","tier - 3"}),0))</f>
        <v>tier - 2</v>
      </c>
      <c r="J1093" s="7" t="str" cm="1">
        <f t="array" ref="J1093">INDEX({"tier - 1","tier - 2","tier - 3"},MATCH(MAX(COUNTIF('OG Hospitalisation Details'!H1251:H3593,{"tier - 1","tier - 2","tier - 3"})),COUNTIF('OG Hospitalisation Details'!H1251:H3593,{"tier - 1","tier - 2","tier - 3"}),0))</f>
        <v>tier - 3</v>
      </c>
      <c r="K1093" s="7" t="str">
        <f>IF('OG Hospitalisation Details'!I1251="?","Unknown",'OG Hospitalisation Details'!I1251)</f>
        <v>R1025</v>
      </c>
      <c r="L1093" s="14">
        <f t="shared" si="53"/>
        <v>51</v>
      </c>
    </row>
    <row r="1094" spans="1:12" x14ac:dyDescent="0.25">
      <c r="A1094" s="7" t="s">
        <v>1281</v>
      </c>
      <c r="B1094" s="7">
        <f t="shared" si="51"/>
        <v>1090</v>
      </c>
      <c r="C1094" s="7">
        <f>IF('OG Hospitalisation Details'!B1250="?",ROUND(AVERAGE('OG Hospitalisation Details'!$B$2:$B$2344),0),'OG Hospitalisation Details'!B1250)</f>
        <v>1969</v>
      </c>
      <c r="D1094" s="7" t="str">
        <f>IF('OG Hospitalisation Details'!C1250="?","Sep",'OG Hospitalisation Details'!C1250)</f>
        <v>Jun</v>
      </c>
      <c r="E1094" s="7">
        <v>17</v>
      </c>
      <c r="F1094" s="13">
        <f t="shared" si="52"/>
        <v>25371</v>
      </c>
      <c r="G1094" s="7">
        <v>0</v>
      </c>
      <c r="H1094" s="16">
        <v>10355.64</v>
      </c>
      <c r="I1094" s="7" t="str" cm="1">
        <f t="array" ref="I1094">INDEX({"tier - 1","tier - 2","tier - 3"},MATCH(MAX(COUNTIF('OG Hospitalisation Details'!G1250:G3592,{"tier - 1","tier - 2","tier - 3"})),COUNTIF('OG Hospitalisation Details'!G1250:G3592,{"tier - 1","tier - 2","tier - 3"}),0))</f>
        <v>tier - 2</v>
      </c>
      <c r="J1094" s="7" t="str" cm="1">
        <f t="array" ref="J1094">INDEX({"tier - 1","tier - 2","tier - 3"},MATCH(MAX(COUNTIF('OG Hospitalisation Details'!H1250:H3592,{"tier - 1","tier - 2","tier - 3"})),COUNTIF('OG Hospitalisation Details'!H1250:H3592,{"tier - 1","tier - 2","tier - 3"}),0))</f>
        <v>tier - 3</v>
      </c>
      <c r="K1094" s="7" t="str">
        <f>IF('OG Hospitalisation Details'!I1250="?","Unknown",'OG Hospitalisation Details'!I1250)</f>
        <v>R1012</v>
      </c>
      <c r="L1094" s="14">
        <f t="shared" si="53"/>
        <v>53</v>
      </c>
    </row>
    <row r="1095" spans="1:12" x14ac:dyDescent="0.25">
      <c r="A1095" s="7" t="s">
        <v>1280</v>
      </c>
      <c r="B1095" s="7">
        <f t="shared" si="51"/>
        <v>1091</v>
      </c>
      <c r="C1095" s="7">
        <f>IF('OG Hospitalisation Details'!B1249="?",ROUND(AVERAGE('OG Hospitalisation Details'!$B$2:$B$2344),0),'OG Hospitalisation Details'!B1249)</f>
        <v>1974</v>
      </c>
      <c r="D1095" s="7" t="str">
        <f>IF('OG Hospitalisation Details'!C1249="?","Sep",'OG Hospitalisation Details'!C1249)</f>
        <v>Sep</v>
      </c>
      <c r="E1095" s="7">
        <v>29</v>
      </c>
      <c r="F1095" s="13">
        <f t="shared" si="52"/>
        <v>27301</v>
      </c>
      <c r="G1095" s="7">
        <v>0</v>
      </c>
      <c r="H1095" s="16">
        <v>10352.48</v>
      </c>
      <c r="I1095" s="7" t="str" cm="1">
        <f t="array" ref="I1095">INDEX({"tier - 1","tier - 2","tier - 3"},MATCH(MAX(COUNTIF('OG Hospitalisation Details'!G1249:G3591,{"tier - 1","tier - 2","tier - 3"})),COUNTIF('OG Hospitalisation Details'!G1249:G3591,{"tier - 1","tier - 2","tier - 3"}),0))</f>
        <v>tier - 2</v>
      </c>
      <c r="J1095" s="7" t="str" cm="1">
        <f t="array" ref="J1095">INDEX({"tier - 1","tier - 2","tier - 3"},MATCH(MAX(COUNTIF('OG Hospitalisation Details'!H1249:H3591,{"tier - 1","tier - 2","tier - 3"})),COUNTIF('OG Hospitalisation Details'!H1249:H3591,{"tier - 1","tier - 2","tier - 3"}),0))</f>
        <v>tier - 3</v>
      </c>
      <c r="K1095" s="7" t="str">
        <f>IF('OG Hospitalisation Details'!I1249="?","Unknown",'OG Hospitalisation Details'!I1249)</f>
        <v>R1012</v>
      </c>
      <c r="L1095" s="14">
        <f t="shared" si="53"/>
        <v>48</v>
      </c>
    </row>
    <row r="1096" spans="1:12" x14ac:dyDescent="0.25">
      <c r="A1096" s="7" t="s">
        <v>1279</v>
      </c>
      <c r="B1096" s="7">
        <f t="shared" si="51"/>
        <v>1092</v>
      </c>
      <c r="C1096" s="7">
        <f>IF('OG Hospitalisation Details'!B1248="?",ROUND(AVERAGE('OG Hospitalisation Details'!$B$2:$B$2344),0),'OG Hospitalisation Details'!B1248)</f>
        <v>1973</v>
      </c>
      <c r="D1096" s="7" t="str">
        <f>IF('OG Hospitalisation Details'!C1248="?","Sep",'OG Hospitalisation Details'!C1248)</f>
        <v>Aug</v>
      </c>
      <c r="E1096" s="7">
        <v>8</v>
      </c>
      <c r="F1096" s="13">
        <f t="shared" si="52"/>
        <v>26884</v>
      </c>
      <c r="G1096" s="7">
        <v>0</v>
      </c>
      <c r="H1096" s="16">
        <v>10345.93</v>
      </c>
      <c r="I1096" s="7" t="str" cm="1">
        <f t="array" ref="I1096">INDEX({"tier - 1","tier - 2","tier - 3"},MATCH(MAX(COUNTIF('OG Hospitalisation Details'!G1248:G3590,{"tier - 1","tier - 2","tier - 3"})),COUNTIF('OG Hospitalisation Details'!G1248:G3590,{"tier - 1","tier - 2","tier - 3"}),0))</f>
        <v>tier - 2</v>
      </c>
      <c r="J1096" s="7" t="str" cm="1">
        <f t="array" ref="J1096">INDEX({"tier - 1","tier - 2","tier - 3"},MATCH(MAX(COUNTIF('OG Hospitalisation Details'!H1248:H3590,{"tier - 1","tier - 2","tier - 3"})),COUNTIF('OG Hospitalisation Details'!H1248:H3590,{"tier - 1","tier - 2","tier - 3"}),0))</f>
        <v>tier - 3</v>
      </c>
      <c r="K1096" s="7" t="str">
        <f>IF('OG Hospitalisation Details'!I1248="?","Unknown",'OG Hospitalisation Details'!I1248)</f>
        <v>R1021</v>
      </c>
      <c r="L1096" s="14">
        <f t="shared" si="53"/>
        <v>49</v>
      </c>
    </row>
    <row r="1097" spans="1:12" x14ac:dyDescent="0.25">
      <c r="A1097" s="7" t="s">
        <v>1278</v>
      </c>
      <c r="B1097" s="7">
        <f t="shared" si="51"/>
        <v>1093</v>
      </c>
      <c r="C1097" s="7">
        <f>IF('OG Hospitalisation Details'!B1247="?",ROUND(AVERAGE('OG Hospitalisation Details'!$B$2:$B$2344),0),'OG Hospitalisation Details'!B1247)</f>
        <v>1968</v>
      </c>
      <c r="D1097" s="7" t="str">
        <f>IF('OG Hospitalisation Details'!C1247="?","Sep",'OG Hospitalisation Details'!C1247)</f>
        <v>Jul</v>
      </c>
      <c r="E1097" s="7">
        <v>19</v>
      </c>
      <c r="F1097" s="13">
        <f t="shared" si="52"/>
        <v>25038</v>
      </c>
      <c r="G1097" s="7">
        <v>0</v>
      </c>
      <c r="H1097" s="16">
        <v>10338.93</v>
      </c>
      <c r="I1097" s="7" t="str" cm="1">
        <f t="array" ref="I1097">INDEX({"tier - 1","tier - 2","tier - 3"},MATCH(MAX(COUNTIF('OG Hospitalisation Details'!G1247:G3589,{"tier - 1","tier - 2","tier - 3"})),COUNTIF('OG Hospitalisation Details'!G1247:G3589,{"tier - 1","tier - 2","tier - 3"}),0))</f>
        <v>tier - 2</v>
      </c>
      <c r="J1097" s="7" t="str" cm="1">
        <f t="array" ref="J1097">INDEX({"tier - 1","tier - 2","tier - 3"},MATCH(MAX(COUNTIF('OG Hospitalisation Details'!H1247:H3589,{"tier - 1","tier - 2","tier - 3"})),COUNTIF('OG Hospitalisation Details'!H1247:H3589,{"tier - 1","tier - 2","tier - 3"}),0))</f>
        <v>tier - 3</v>
      </c>
      <c r="K1097" s="7" t="str">
        <f>IF('OG Hospitalisation Details'!I1247="?","Unknown",'OG Hospitalisation Details'!I1247)</f>
        <v>R1013</v>
      </c>
      <c r="L1097" s="14">
        <f t="shared" si="53"/>
        <v>54</v>
      </c>
    </row>
    <row r="1098" spans="1:12" x14ac:dyDescent="0.25">
      <c r="A1098" s="7" t="s">
        <v>1277</v>
      </c>
      <c r="B1098" s="7">
        <f t="shared" si="51"/>
        <v>1094</v>
      </c>
      <c r="C1098" s="7">
        <f>IF('OG Hospitalisation Details'!B1246="?",ROUND(AVERAGE('OG Hospitalisation Details'!$B$2:$B$2344),0),'OG Hospitalisation Details'!B1246)</f>
        <v>1982</v>
      </c>
      <c r="D1098" s="7" t="str">
        <f>IF('OG Hospitalisation Details'!C1246="?","Sep",'OG Hospitalisation Details'!C1246)</f>
        <v>Jul</v>
      </c>
      <c r="E1098" s="7">
        <v>21</v>
      </c>
      <c r="F1098" s="13">
        <f t="shared" si="52"/>
        <v>30153</v>
      </c>
      <c r="G1098" s="7">
        <v>3</v>
      </c>
      <c r="H1098" s="16">
        <v>10329.06</v>
      </c>
      <c r="I1098" s="7" t="str" cm="1">
        <f t="array" ref="I1098">INDEX({"tier - 1","tier - 2","tier - 3"},MATCH(MAX(COUNTIF('OG Hospitalisation Details'!G1246:G3588,{"tier - 1","tier - 2","tier - 3"})),COUNTIF('OG Hospitalisation Details'!G1246:G3588,{"tier - 1","tier - 2","tier - 3"}),0))</f>
        <v>tier - 2</v>
      </c>
      <c r="J1098" s="7" t="str" cm="1">
        <f t="array" ref="J1098">INDEX({"tier - 1","tier - 2","tier - 3"},MATCH(MAX(COUNTIF('OG Hospitalisation Details'!H1246:H3588,{"tier - 1","tier - 2","tier - 3"})),COUNTIF('OG Hospitalisation Details'!H1246:H3588,{"tier - 1","tier - 2","tier - 3"}),0))</f>
        <v>tier - 3</v>
      </c>
      <c r="K1098" s="7" t="str">
        <f>IF('OG Hospitalisation Details'!I1246="?","Unknown",'OG Hospitalisation Details'!I1246)</f>
        <v>R1021</v>
      </c>
      <c r="L1098" s="14">
        <f t="shared" si="53"/>
        <v>40</v>
      </c>
    </row>
    <row r="1099" spans="1:12" x14ac:dyDescent="0.25">
      <c r="A1099" s="7" t="s">
        <v>1276</v>
      </c>
      <c r="B1099" s="7">
        <f t="shared" si="51"/>
        <v>1095</v>
      </c>
      <c r="C1099" s="7">
        <f>IF('OG Hospitalisation Details'!B1245="?",ROUND(AVERAGE('OG Hospitalisation Details'!$B$2:$B$2344),0),'OG Hospitalisation Details'!B1245)</f>
        <v>1970</v>
      </c>
      <c r="D1099" s="7" t="str">
        <f>IF('OG Hospitalisation Details'!C1245="?","Sep",'OG Hospitalisation Details'!C1245)</f>
        <v>Dec</v>
      </c>
      <c r="E1099" s="7">
        <v>1</v>
      </c>
      <c r="F1099" s="13">
        <f t="shared" si="52"/>
        <v>25903</v>
      </c>
      <c r="G1099" s="7">
        <v>2</v>
      </c>
      <c r="H1099" s="16">
        <v>10325.209999999999</v>
      </c>
      <c r="I1099" s="7" t="str" cm="1">
        <f t="array" ref="I1099">INDEX({"tier - 1","tier - 2","tier - 3"},MATCH(MAX(COUNTIF('OG Hospitalisation Details'!G1245:G3587,{"tier - 1","tier - 2","tier - 3"})),COUNTIF('OG Hospitalisation Details'!G1245:G3587,{"tier - 1","tier - 2","tier - 3"}),0))</f>
        <v>tier - 2</v>
      </c>
      <c r="J1099" s="7" t="str" cm="1">
        <f t="array" ref="J1099">INDEX({"tier - 1","tier - 2","tier - 3"},MATCH(MAX(COUNTIF('OG Hospitalisation Details'!H1245:H3587,{"tier - 1","tier - 2","tier - 3"})),COUNTIF('OG Hospitalisation Details'!H1245:H3587,{"tier - 1","tier - 2","tier - 3"}),0))</f>
        <v>tier - 3</v>
      </c>
      <c r="K1099" s="7" t="str">
        <f>IF('OG Hospitalisation Details'!I1245="?","Unknown",'OG Hospitalisation Details'!I1245)</f>
        <v>R1011</v>
      </c>
      <c r="L1099" s="14">
        <f t="shared" si="53"/>
        <v>52</v>
      </c>
    </row>
    <row r="1100" spans="1:12" x14ac:dyDescent="0.25">
      <c r="A1100" s="7" t="s">
        <v>1275</v>
      </c>
      <c r="B1100" s="7">
        <f t="shared" si="51"/>
        <v>1096</v>
      </c>
      <c r="C1100" s="7">
        <f>IF('OG Hospitalisation Details'!B1244="?",ROUND(AVERAGE('OG Hospitalisation Details'!$B$2:$B$2344),0),'OG Hospitalisation Details'!B1244)</f>
        <v>1991</v>
      </c>
      <c r="D1100" s="7" t="str">
        <f>IF('OG Hospitalisation Details'!C1244="?","Sep",'OG Hospitalisation Details'!C1244)</f>
        <v>Aug</v>
      </c>
      <c r="E1100" s="7">
        <v>21</v>
      </c>
      <c r="F1100" s="13">
        <f t="shared" si="52"/>
        <v>33471</v>
      </c>
      <c r="G1100" s="7">
        <v>3</v>
      </c>
      <c r="H1100" s="16">
        <v>10322.9</v>
      </c>
      <c r="I1100" s="7" t="str" cm="1">
        <f t="array" ref="I1100">INDEX({"tier - 1","tier - 2","tier - 3"},MATCH(MAX(COUNTIF('OG Hospitalisation Details'!G1244:G3586,{"tier - 1","tier - 2","tier - 3"})),COUNTIF('OG Hospitalisation Details'!G1244:G3586,{"tier - 1","tier - 2","tier - 3"}),0))</f>
        <v>tier - 2</v>
      </c>
      <c r="J1100" s="7" t="str" cm="1">
        <f t="array" ref="J1100">INDEX({"tier - 1","tier - 2","tier - 3"},MATCH(MAX(COUNTIF('OG Hospitalisation Details'!H1244:H3586,{"tier - 1","tier - 2","tier - 3"})),COUNTIF('OG Hospitalisation Details'!H1244:H3586,{"tier - 1","tier - 2","tier - 3"}),0))</f>
        <v>tier - 3</v>
      </c>
      <c r="K1100" s="7" t="str">
        <f>IF('OG Hospitalisation Details'!I1244="?","Unknown",'OG Hospitalisation Details'!I1244)</f>
        <v>R1026</v>
      </c>
      <c r="L1100" s="14">
        <f t="shared" si="53"/>
        <v>31</v>
      </c>
    </row>
    <row r="1101" spans="1:12" x14ac:dyDescent="0.25">
      <c r="A1101" s="7" t="s">
        <v>1274</v>
      </c>
      <c r="B1101" s="7">
        <f t="shared" si="51"/>
        <v>1097</v>
      </c>
      <c r="C1101" s="7">
        <f>IF('OG Hospitalisation Details'!B1243="?",ROUND(AVERAGE('OG Hospitalisation Details'!$B$2:$B$2344),0),'OG Hospitalisation Details'!B1243)</f>
        <v>1991</v>
      </c>
      <c r="D1101" s="7" t="str">
        <f>IF('OG Hospitalisation Details'!C1243="?","Sep",'OG Hospitalisation Details'!C1243)</f>
        <v>Nov</v>
      </c>
      <c r="E1101" s="7">
        <v>17</v>
      </c>
      <c r="F1101" s="13">
        <f t="shared" si="52"/>
        <v>33559</v>
      </c>
      <c r="G1101" s="7">
        <v>3</v>
      </c>
      <c r="H1101" s="16">
        <v>10315.91</v>
      </c>
      <c r="I1101" s="7" t="str" cm="1">
        <f t="array" ref="I1101">INDEX({"tier - 1","tier - 2","tier - 3"},MATCH(MAX(COUNTIF('OG Hospitalisation Details'!G1243:G3585,{"tier - 1","tier - 2","tier - 3"})),COUNTIF('OG Hospitalisation Details'!G1243:G3585,{"tier - 1","tier - 2","tier - 3"}),0))</f>
        <v>tier - 2</v>
      </c>
      <c r="J1101" s="7" t="str" cm="1">
        <f t="array" ref="J1101">INDEX({"tier - 1","tier - 2","tier - 3"},MATCH(MAX(COUNTIF('OG Hospitalisation Details'!H1243:H3585,{"tier - 1","tier - 2","tier - 3"})),COUNTIF('OG Hospitalisation Details'!H1243:H3585,{"tier - 1","tier - 2","tier - 3"}),0))</f>
        <v>tier - 3</v>
      </c>
      <c r="K1101" s="7" t="str">
        <f>IF('OG Hospitalisation Details'!I1243="?","Unknown",'OG Hospitalisation Details'!I1243)</f>
        <v>R1012</v>
      </c>
      <c r="L1101" s="14">
        <f t="shared" si="53"/>
        <v>31</v>
      </c>
    </row>
    <row r="1102" spans="1:12" x14ac:dyDescent="0.25">
      <c r="A1102" s="7" t="s">
        <v>1273</v>
      </c>
      <c r="B1102" s="7">
        <f t="shared" si="51"/>
        <v>1098</v>
      </c>
      <c r="C1102" s="7">
        <f>IF('OG Hospitalisation Details'!B1242="?",ROUND(AVERAGE('OG Hospitalisation Details'!$B$2:$B$2344),0),'OG Hospitalisation Details'!B1242)</f>
        <v>1962</v>
      </c>
      <c r="D1102" s="7" t="str">
        <f>IF('OG Hospitalisation Details'!C1242="?","Sep",'OG Hospitalisation Details'!C1242)</f>
        <v>Jul</v>
      </c>
      <c r="E1102" s="7">
        <v>12</v>
      </c>
      <c r="F1102" s="13">
        <f t="shared" si="52"/>
        <v>22839</v>
      </c>
      <c r="G1102" s="7">
        <v>0</v>
      </c>
      <c r="H1102" s="16">
        <v>10310.780000000001</v>
      </c>
      <c r="I1102" s="7" t="str" cm="1">
        <f t="array" ref="I1102">INDEX({"tier - 1","tier - 2","tier - 3"},MATCH(MAX(COUNTIF('OG Hospitalisation Details'!G1242:G3584,{"tier - 1","tier - 2","tier - 3"})),COUNTIF('OG Hospitalisation Details'!G1242:G3584,{"tier - 1","tier - 2","tier - 3"}),0))</f>
        <v>tier - 2</v>
      </c>
      <c r="J1102" s="7" t="str" cm="1">
        <f t="array" ref="J1102">INDEX({"tier - 1","tier - 2","tier - 3"},MATCH(MAX(COUNTIF('OG Hospitalisation Details'!H1242:H3584,{"tier - 1","tier - 2","tier - 3"})),COUNTIF('OG Hospitalisation Details'!H1242:H3584,{"tier - 1","tier - 2","tier - 3"}),0))</f>
        <v>tier - 3</v>
      </c>
      <c r="K1102" s="7" t="str">
        <f>IF('OG Hospitalisation Details'!I1242="?","Unknown",'OG Hospitalisation Details'!I1242)</f>
        <v>R1012</v>
      </c>
      <c r="L1102" s="14">
        <f t="shared" si="53"/>
        <v>60</v>
      </c>
    </row>
    <row r="1103" spans="1:12" x14ac:dyDescent="0.25">
      <c r="A1103" s="7" t="s">
        <v>1272</v>
      </c>
      <c r="B1103" s="7">
        <f t="shared" si="51"/>
        <v>1099</v>
      </c>
      <c r="C1103" s="7">
        <f>IF('OG Hospitalisation Details'!B1241="?",ROUND(AVERAGE('OG Hospitalisation Details'!$B$2:$B$2344),0),'OG Hospitalisation Details'!B1241)</f>
        <v>1963</v>
      </c>
      <c r="D1103" s="7" t="str">
        <f>IF('OG Hospitalisation Details'!C1241="?","Sep",'OG Hospitalisation Details'!C1241)</f>
        <v>Sep</v>
      </c>
      <c r="E1103" s="7">
        <v>24</v>
      </c>
      <c r="F1103" s="13">
        <f t="shared" si="52"/>
        <v>23278</v>
      </c>
      <c r="G1103" s="7">
        <v>0</v>
      </c>
      <c r="H1103" s="16">
        <v>10308.040000000001</v>
      </c>
      <c r="I1103" s="7" t="str" cm="1">
        <f t="array" ref="I1103">INDEX({"tier - 1","tier - 2","tier - 3"},MATCH(MAX(COUNTIF('OG Hospitalisation Details'!G1241:G3583,{"tier - 1","tier - 2","tier - 3"})),COUNTIF('OG Hospitalisation Details'!G1241:G3583,{"tier - 1","tier - 2","tier - 3"}),0))</f>
        <v>tier - 2</v>
      </c>
      <c r="J1103" s="7" t="str" cm="1">
        <f t="array" ref="J1103">INDEX({"tier - 1","tier - 2","tier - 3"},MATCH(MAX(COUNTIF('OG Hospitalisation Details'!H1241:H3583,{"tier - 1","tier - 2","tier - 3"})),COUNTIF('OG Hospitalisation Details'!H1241:H3583,{"tier - 1","tier - 2","tier - 3"}),0))</f>
        <v>tier - 3</v>
      </c>
      <c r="K1103" s="7" t="str">
        <f>IF('OG Hospitalisation Details'!I1241="?","Unknown",'OG Hospitalisation Details'!I1241)</f>
        <v>R1013</v>
      </c>
      <c r="L1103" s="14">
        <f t="shared" si="53"/>
        <v>59</v>
      </c>
    </row>
    <row r="1104" spans="1:12" x14ac:dyDescent="0.25">
      <c r="A1104" s="7" t="s">
        <v>1271</v>
      </c>
      <c r="B1104" s="7">
        <f t="shared" si="51"/>
        <v>1100</v>
      </c>
      <c r="C1104" s="7">
        <f>IF('OG Hospitalisation Details'!B1240="?",ROUND(AVERAGE('OG Hospitalisation Details'!$B$2:$B$2344),0),'OG Hospitalisation Details'!B1240)</f>
        <v>1988</v>
      </c>
      <c r="D1104" s="7" t="str">
        <f>IF('OG Hospitalisation Details'!C1240="?","Sep",'OG Hospitalisation Details'!C1240)</f>
        <v>Sep</v>
      </c>
      <c r="E1104" s="7">
        <v>14</v>
      </c>
      <c r="F1104" s="13">
        <f t="shared" si="52"/>
        <v>32400</v>
      </c>
      <c r="G1104" s="7">
        <v>3</v>
      </c>
      <c r="H1104" s="16">
        <v>10276.99</v>
      </c>
      <c r="I1104" s="7" t="str" cm="1">
        <f t="array" ref="I1104">INDEX({"tier - 1","tier - 2","tier - 3"},MATCH(MAX(COUNTIF('OG Hospitalisation Details'!G1240:G3582,{"tier - 1","tier - 2","tier - 3"})),COUNTIF('OG Hospitalisation Details'!G1240:G3582,{"tier - 1","tier - 2","tier - 3"}),0))</f>
        <v>tier - 2</v>
      </c>
      <c r="J1104" s="7" t="str" cm="1">
        <f t="array" ref="J1104">INDEX({"tier - 1","tier - 2","tier - 3"},MATCH(MAX(COUNTIF('OG Hospitalisation Details'!H1240:H3582,{"tier - 1","tier - 2","tier - 3"})),COUNTIF('OG Hospitalisation Details'!H1240:H3582,{"tier - 1","tier - 2","tier - 3"}),0))</f>
        <v>tier - 3</v>
      </c>
      <c r="K1104" s="7" t="str">
        <f>IF('OG Hospitalisation Details'!I1240="?","Unknown",'OG Hospitalisation Details'!I1240)</f>
        <v>R1021</v>
      </c>
      <c r="L1104" s="14">
        <f t="shared" si="53"/>
        <v>34</v>
      </c>
    </row>
    <row r="1105" spans="1:12" x14ac:dyDescent="0.25">
      <c r="A1105" s="7" t="s">
        <v>1270</v>
      </c>
      <c r="B1105" s="7">
        <f t="shared" si="51"/>
        <v>1101</v>
      </c>
      <c r="C1105" s="7">
        <f>IF('OG Hospitalisation Details'!B1239="?",ROUND(AVERAGE('OG Hospitalisation Details'!$B$2:$B$2344),0),'OG Hospitalisation Details'!B1239)</f>
        <v>1970</v>
      </c>
      <c r="D1105" s="7" t="str">
        <f>IF('OG Hospitalisation Details'!C1239="?","Sep",'OG Hospitalisation Details'!C1239)</f>
        <v>Jun</v>
      </c>
      <c r="E1105" s="7">
        <v>21</v>
      </c>
      <c r="F1105" s="13">
        <f t="shared" si="52"/>
        <v>25740</v>
      </c>
      <c r="G1105" s="7">
        <v>0</v>
      </c>
      <c r="H1105" s="16">
        <v>10274.33</v>
      </c>
      <c r="I1105" s="7" t="str" cm="1">
        <f t="array" ref="I1105">INDEX({"tier - 1","tier - 2","tier - 3"},MATCH(MAX(COUNTIF('OG Hospitalisation Details'!G1239:G3581,{"tier - 1","tier - 2","tier - 3"})),COUNTIF('OG Hospitalisation Details'!G1239:G3581,{"tier - 1","tier - 2","tier - 3"}),0))</f>
        <v>tier - 2</v>
      </c>
      <c r="J1105" s="7" t="str" cm="1">
        <f t="array" ref="J1105">INDEX({"tier - 1","tier - 2","tier - 3"},MATCH(MAX(COUNTIF('OG Hospitalisation Details'!H1239:H3581,{"tier - 1","tier - 2","tier - 3"})),COUNTIF('OG Hospitalisation Details'!H1239:H3581,{"tier - 1","tier - 2","tier - 3"}),0))</f>
        <v>tier - 3</v>
      </c>
      <c r="K1105" s="7" t="str">
        <f>IF('OG Hospitalisation Details'!I1239="?","Unknown",'OG Hospitalisation Details'!I1239)</f>
        <v>R1024</v>
      </c>
      <c r="L1105" s="14">
        <f t="shared" si="53"/>
        <v>52</v>
      </c>
    </row>
    <row r="1106" spans="1:12" x14ac:dyDescent="0.25">
      <c r="A1106" s="7" t="s">
        <v>1269</v>
      </c>
      <c r="B1106" s="7">
        <f t="shared" si="51"/>
        <v>1102</v>
      </c>
      <c r="C1106" s="7">
        <f>IF('OG Hospitalisation Details'!B1238="?",ROUND(AVERAGE('OG Hospitalisation Details'!$B$2:$B$2344),0),'OG Hospitalisation Details'!B1238)</f>
        <v>1973</v>
      </c>
      <c r="D1106" s="7" t="str">
        <f>IF('OG Hospitalisation Details'!C1238="?","Sep",'OG Hospitalisation Details'!C1238)</f>
        <v>Nov</v>
      </c>
      <c r="E1106" s="7">
        <v>27</v>
      </c>
      <c r="F1106" s="13">
        <f t="shared" si="52"/>
        <v>26995</v>
      </c>
      <c r="G1106" s="7">
        <v>3</v>
      </c>
      <c r="H1106" s="16">
        <v>10269.459999999999</v>
      </c>
      <c r="I1106" s="7" t="str" cm="1">
        <f t="array" ref="I1106">INDEX({"tier - 1","tier - 2","tier - 3"},MATCH(MAX(COUNTIF('OG Hospitalisation Details'!G1238:G3580,{"tier - 1","tier - 2","tier - 3"})),COUNTIF('OG Hospitalisation Details'!G1238:G3580,{"tier - 1","tier - 2","tier - 3"}),0))</f>
        <v>tier - 2</v>
      </c>
      <c r="J1106" s="7" t="str" cm="1">
        <f t="array" ref="J1106">INDEX({"tier - 1","tier - 2","tier - 3"},MATCH(MAX(COUNTIF('OG Hospitalisation Details'!H1238:H3580,{"tier - 1","tier - 2","tier - 3"})),COUNTIF('OG Hospitalisation Details'!H1238:H3580,{"tier - 1","tier - 2","tier - 3"}),0))</f>
        <v>tier - 3</v>
      </c>
      <c r="K1106" s="7" t="str">
        <f>IF('OG Hospitalisation Details'!I1238="?","Unknown",'OG Hospitalisation Details'!I1238)</f>
        <v>R1012</v>
      </c>
      <c r="L1106" s="14">
        <f t="shared" si="53"/>
        <v>49</v>
      </c>
    </row>
    <row r="1107" spans="1:12" x14ac:dyDescent="0.25">
      <c r="A1107" s="7" t="s">
        <v>1268</v>
      </c>
      <c r="B1107" s="7">
        <f t="shared" si="51"/>
        <v>1103</v>
      </c>
      <c r="C1107" s="7">
        <f>IF('OG Hospitalisation Details'!B1237="?",ROUND(AVERAGE('OG Hospitalisation Details'!$B$2:$B$2344),0),'OG Hospitalisation Details'!B1237)</f>
        <v>1973</v>
      </c>
      <c r="D1107" s="7" t="str">
        <f>IF('OG Hospitalisation Details'!C1237="?","Sep",'OG Hospitalisation Details'!C1237)</f>
        <v>Sep</v>
      </c>
      <c r="E1107" s="7">
        <v>5</v>
      </c>
      <c r="F1107" s="13">
        <f t="shared" si="52"/>
        <v>26912</v>
      </c>
      <c r="G1107" s="7">
        <v>3</v>
      </c>
      <c r="H1107" s="16">
        <v>10264.44</v>
      </c>
      <c r="I1107" s="7" t="str" cm="1">
        <f t="array" ref="I1107">INDEX({"tier - 1","tier - 2","tier - 3"},MATCH(MAX(COUNTIF('OG Hospitalisation Details'!G1237:G3579,{"tier - 1","tier - 2","tier - 3"})),COUNTIF('OG Hospitalisation Details'!G1237:G3579,{"tier - 1","tier - 2","tier - 3"}),0))</f>
        <v>tier - 2</v>
      </c>
      <c r="J1107" s="7" t="str" cm="1">
        <f t="array" ref="J1107">INDEX({"tier - 1","tier - 2","tier - 3"},MATCH(MAX(COUNTIF('OG Hospitalisation Details'!H1237:H3579,{"tier - 1","tier - 2","tier - 3"})),COUNTIF('OG Hospitalisation Details'!H1237:H3579,{"tier - 1","tier - 2","tier - 3"}),0))</f>
        <v>tier - 3</v>
      </c>
      <c r="K1107" s="7" t="str">
        <f>IF('OG Hospitalisation Details'!I1237="?","Unknown",'OG Hospitalisation Details'!I1237)</f>
        <v>R1012</v>
      </c>
      <c r="L1107" s="14">
        <f t="shared" si="53"/>
        <v>49</v>
      </c>
    </row>
    <row r="1108" spans="1:12" x14ac:dyDescent="0.25">
      <c r="A1108" s="7" t="s">
        <v>1267</v>
      </c>
      <c r="B1108" s="7">
        <f t="shared" si="51"/>
        <v>1104</v>
      </c>
      <c r="C1108" s="7">
        <f>IF('OG Hospitalisation Details'!B1236="?",ROUND(AVERAGE('OG Hospitalisation Details'!$B$2:$B$2344),0),'OG Hospitalisation Details'!B1236)</f>
        <v>1975</v>
      </c>
      <c r="D1108" s="7" t="str">
        <f>IF('OG Hospitalisation Details'!C1236="?","Sep",'OG Hospitalisation Details'!C1236)</f>
        <v>Aug</v>
      </c>
      <c r="E1108" s="7">
        <v>15</v>
      </c>
      <c r="F1108" s="13">
        <f t="shared" si="52"/>
        <v>27621</v>
      </c>
      <c r="G1108" s="7">
        <v>1</v>
      </c>
      <c r="H1108" s="16">
        <v>10259.129999999999</v>
      </c>
      <c r="I1108" s="7" t="str" cm="1">
        <f t="array" ref="I1108">INDEX({"tier - 1","tier - 2","tier - 3"},MATCH(MAX(COUNTIF('OG Hospitalisation Details'!G1236:G3578,{"tier - 1","tier - 2","tier - 3"})),COUNTIF('OG Hospitalisation Details'!G1236:G3578,{"tier - 1","tier - 2","tier - 3"}),0))</f>
        <v>tier - 2</v>
      </c>
      <c r="J1108" s="7" t="str" cm="1">
        <f t="array" ref="J1108">INDEX({"tier - 1","tier - 2","tier - 3"},MATCH(MAX(COUNTIF('OG Hospitalisation Details'!H1236:H3578,{"tier - 1","tier - 2","tier - 3"})),COUNTIF('OG Hospitalisation Details'!H1236:H3578,{"tier - 1","tier - 2","tier - 3"}),0))</f>
        <v>tier - 3</v>
      </c>
      <c r="K1108" s="7" t="str">
        <f>IF('OG Hospitalisation Details'!I1236="?","Unknown",'OG Hospitalisation Details'!I1236)</f>
        <v>R1011</v>
      </c>
      <c r="L1108" s="14">
        <f t="shared" si="53"/>
        <v>47</v>
      </c>
    </row>
    <row r="1109" spans="1:12" x14ac:dyDescent="0.25">
      <c r="A1109" s="7" t="s">
        <v>1266</v>
      </c>
      <c r="B1109" s="7">
        <f t="shared" si="51"/>
        <v>1105</v>
      </c>
      <c r="C1109" s="7">
        <f>IF('OG Hospitalisation Details'!B1235="?",ROUND(AVERAGE('OG Hospitalisation Details'!$B$2:$B$2344),0),'OG Hospitalisation Details'!B1235)</f>
        <v>1968</v>
      </c>
      <c r="D1109" s="7" t="str">
        <f>IF('OG Hospitalisation Details'!C1235="?","Sep",'OG Hospitalisation Details'!C1235)</f>
        <v>Sep</v>
      </c>
      <c r="E1109" s="7">
        <v>23</v>
      </c>
      <c r="F1109" s="13">
        <f t="shared" si="52"/>
        <v>25104</v>
      </c>
      <c r="G1109" s="7">
        <v>0</v>
      </c>
      <c r="H1109" s="16">
        <v>10231.5</v>
      </c>
      <c r="I1109" s="7" t="str" cm="1">
        <f t="array" ref="I1109">INDEX({"tier - 1","tier - 2","tier - 3"},MATCH(MAX(COUNTIF('OG Hospitalisation Details'!G1235:G3577,{"tier - 1","tier - 2","tier - 3"})),COUNTIF('OG Hospitalisation Details'!G1235:G3577,{"tier - 1","tier - 2","tier - 3"}),0))</f>
        <v>tier - 2</v>
      </c>
      <c r="J1109" s="7" t="str" cm="1">
        <f t="array" ref="J1109">INDEX({"tier - 1","tier - 2","tier - 3"},MATCH(MAX(COUNTIF('OG Hospitalisation Details'!H1235:H3577,{"tier - 1","tier - 2","tier - 3"})),COUNTIF('OG Hospitalisation Details'!H1235:H3577,{"tier - 1","tier - 2","tier - 3"}),0))</f>
        <v>tier - 3</v>
      </c>
      <c r="K1109" s="7" t="str">
        <f>IF('OG Hospitalisation Details'!I1235="?","Unknown",'OG Hospitalisation Details'!I1235)</f>
        <v>R1012</v>
      </c>
      <c r="L1109" s="14">
        <f t="shared" si="53"/>
        <v>54</v>
      </c>
    </row>
    <row r="1110" spans="1:12" x14ac:dyDescent="0.25">
      <c r="A1110" s="7" t="s">
        <v>1265</v>
      </c>
      <c r="B1110" s="7">
        <f t="shared" si="51"/>
        <v>1106</v>
      </c>
      <c r="C1110" s="7">
        <f>IF('OG Hospitalisation Details'!B1234="?",ROUND(AVERAGE('OG Hospitalisation Details'!$B$2:$B$2344),0),'OG Hospitalisation Details'!B1234)</f>
        <v>1967</v>
      </c>
      <c r="D1110" s="7" t="str">
        <f>IF('OG Hospitalisation Details'!C1234="?","Sep",'OG Hospitalisation Details'!C1234)</f>
        <v>Jun</v>
      </c>
      <c r="E1110" s="7">
        <v>28</v>
      </c>
      <c r="F1110" s="13">
        <f t="shared" si="52"/>
        <v>24651</v>
      </c>
      <c r="G1110" s="7">
        <v>0</v>
      </c>
      <c r="H1110" s="16">
        <v>10226.280000000001</v>
      </c>
      <c r="I1110" s="7" t="str" cm="1">
        <f t="array" ref="I1110">INDEX({"tier - 1","tier - 2","tier - 3"},MATCH(MAX(COUNTIF('OG Hospitalisation Details'!G1234:G3576,{"tier - 1","tier - 2","tier - 3"})),COUNTIF('OG Hospitalisation Details'!G1234:G3576,{"tier - 1","tier - 2","tier - 3"}),0))</f>
        <v>tier - 2</v>
      </c>
      <c r="J1110" s="7" t="str" cm="1">
        <f t="array" ref="J1110">INDEX({"tier - 1","tier - 2","tier - 3"},MATCH(MAX(COUNTIF('OG Hospitalisation Details'!H1234:H3576,{"tier - 1","tier - 2","tier - 3"})),COUNTIF('OG Hospitalisation Details'!H1234:H3576,{"tier - 1","tier - 2","tier - 3"}),0))</f>
        <v>tier - 3</v>
      </c>
      <c r="K1110" s="7" t="str">
        <f>IF('OG Hospitalisation Details'!I1234="?","Unknown",'OG Hospitalisation Details'!I1234)</f>
        <v>R1013</v>
      </c>
      <c r="L1110" s="14">
        <f t="shared" si="53"/>
        <v>55</v>
      </c>
    </row>
    <row r="1111" spans="1:12" x14ac:dyDescent="0.25">
      <c r="A1111" s="7" t="s">
        <v>1264</v>
      </c>
      <c r="B1111" s="7">
        <f t="shared" si="51"/>
        <v>1107</v>
      </c>
      <c r="C1111" s="7">
        <f>IF('OG Hospitalisation Details'!B1233="?",ROUND(AVERAGE('OG Hospitalisation Details'!$B$2:$B$2344),0),'OG Hospitalisation Details'!B1233)</f>
        <v>1967</v>
      </c>
      <c r="D1111" s="7" t="str">
        <f>IF('OG Hospitalisation Details'!C1233="?","Sep",'OG Hospitalisation Details'!C1233)</f>
        <v>Sep</v>
      </c>
      <c r="E1111" s="7">
        <v>26</v>
      </c>
      <c r="F1111" s="13">
        <f t="shared" si="52"/>
        <v>24741</v>
      </c>
      <c r="G1111" s="7">
        <v>0</v>
      </c>
      <c r="H1111" s="16">
        <v>10214.64</v>
      </c>
      <c r="I1111" s="7" t="str" cm="1">
        <f t="array" ref="I1111">INDEX({"tier - 1","tier - 2","tier - 3"},MATCH(MAX(COUNTIF('OG Hospitalisation Details'!G1233:G3575,{"tier - 1","tier - 2","tier - 3"})),COUNTIF('OG Hospitalisation Details'!G1233:G3575,{"tier - 1","tier - 2","tier - 3"}),0))</f>
        <v>tier - 2</v>
      </c>
      <c r="J1111" s="7" t="str" cm="1">
        <f t="array" ref="J1111">INDEX({"tier - 1","tier - 2","tier - 3"},MATCH(MAX(COUNTIF('OG Hospitalisation Details'!H1233:H3575,{"tier - 1","tier - 2","tier - 3"})),COUNTIF('OG Hospitalisation Details'!H1233:H3575,{"tier - 1","tier - 2","tier - 3"}),0))</f>
        <v>tier - 3</v>
      </c>
      <c r="K1111" s="7" t="str">
        <f>IF('OG Hospitalisation Details'!I1233="?","Unknown",'OG Hospitalisation Details'!I1233)</f>
        <v>R1011</v>
      </c>
      <c r="L1111" s="14">
        <f t="shared" si="53"/>
        <v>55</v>
      </c>
    </row>
    <row r="1112" spans="1:12" x14ac:dyDescent="0.25">
      <c r="A1112" s="7" t="s">
        <v>1263</v>
      </c>
      <c r="B1112" s="7">
        <f t="shared" si="51"/>
        <v>1108</v>
      </c>
      <c r="C1112" s="7">
        <f>IF('OG Hospitalisation Details'!B1232="?",ROUND(AVERAGE('OG Hospitalisation Details'!$B$2:$B$2344),0),'OG Hospitalisation Details'!B1232)</f>
        <v>1970</v>
      </c>
      <c r="D1112" s="7" t="str">
        <f>IF('OG Hospitalisation Details'!C1232="?","Sep",'OG Hospitalisation Details'!C1232)</f>
        <v>Dec</v>
      </c>
      <c r="E1112" s="7">
        <v>24</v>
      </c>
      <c r="F1112" s="13">
        <f t="shared" si="52"/>
        <v>25926</v>
      </c>
      <c r="G1112" s="7">
        <v>0</v>
      </c>
      <c r="H1112" s="16">
        <v>10197.77</v>
      </c>
      <c r="I1112" s="7" t="str" cm="1">
        <f t="array" ref="I1112">INDEX({"tier - 1","tier - 2","tier - 3"},MATCH(MAX(COUNTIF('OG Hospitalisation Details'!G1232:G3574,{"tier - 1","tier - 2","tier - 3"})),COUNTIF('OG Hospitalisation Details'!G1232:G3574,{"tier - 1","tier - 2","tier - 3"}),0))</f>
        <v>tier - 2</v>
      </c>
      <c r="J1112" s="7" t="str" cm="1">
        <f t="array" ref="J1112">INDEX({"tier - 1","tier - 2","tier - 3"},MATCH(MAX(COUNTIF('OG Hospitalisation Details'!H1232:H3574,{"tier - 1","tier - 2","tier - 3"})),COUNTIF('OG Hospitalisation Details'!H1232:H3574,{"tier - 1","tier - 2","tier - 3"}),0))</f>
        <v>tier - 3</v>
      </c>
      <c r="K1112" s="7" t="str">
        <f>IF('OG Hospitalisation Details'!I1232="?","Unknown",'OG Hospitalisation Details'!I1232)</f>
        <v>R1024</v>
      </c>
      <c r="L1112" s="14">
        <f t="shared" si="53"/>
        <v>52</v>
      </c>
    </row>
    <row r="1113" spans="1:12" x14ac:dyDescent="0.25">
      <c r="A1113" s="7" t="s">
        <v>1262</v>
      </c>
      <c r="B1113" s="7">
        <f t="shared" si="51"/>
        <v>1109</v>
      </c>
      <c r="C1113" s="7">
        <f>IF('OG Hospitalisation Details'!B1231="?",ROUND(AVERAGE('OG Hospitalisation Details'!$B$2:$B$2344),0),'OG Hospitalisation Details'!B1231)</f>
        <v>1985</v>
      </c>
      <c r="D1113" s="7" t="str">
        <f>IF('OG Hospitalisation Details'!C1231="?","Sep",'OG Hospitalisation Details'!C1231)</f>
        <v>Oct</v>
      </c>
      <c r="E1113" s="7">
        <v>16</v>
      </c>
      <c r="F1113" s="13">
        <f t="shared" si="52"/>
        <v>31336</v>
      </c>
      <c r="G1113" s="7">
        <v>3</v>
      </c>
      <c r="H1113" s="16">
        <v>10191.82</v>
      </c>
      <c r="I1113" s="7" t="str" cm="1">
        <f t="array" ref="I1113">INDEX({"tier - 1","tier - 2","tier - 3"},MATCH(MAX(COUNTIF('OG Hospitalisation Details'!G1231:G3573,{"tier - 1","tier - 2","tier - 3"})),COUNTIF('OG Hospitalisation Details'!G1231:G3573,{"tier - 1","tier - 2","tier - 3"}),0))</f>
        <v>tier - 2</v>
      </c>
      <c r="J1113" s="7" t="str" cm="1">
        <f t="array" ref="J1113">INDEX({"tier - 1","tier - 2","tier - 3"},MATCH(MAX(COUNTIF('OG Hospitalisation Details'!H1231:H3573,{"tier - 1","tier - 2","tier - 3"})),COUNTIF('OG Hospitalisation Details'!H1231:H3573,{"tier - 1","tier - 2","tier - 3"}),0))</f>
        <v>tier - 3</v>
      </c>
      <c r="K1113" s="7" t="str">
        <f>IF('OG Hospitalisation Details'!I1231="?","Unknown",'OG Hospitalisation Details'!I1231)</f>
        <v>R1026</v>
      </c>
      <c r="L1113" s="14">
        <f t="shared" si="53"/>
        <v>37</v>
      </c>
    </row>
    <row r="1114" spans="1:12" x14ac:dyDescent="0.25">
      <c r="A1114" s="7" t="s">
        <v>1261</v>
      </c>
      <c r="B1114" s="7">
        <f t="shared" si="51"/>
        <v>1110</v>
      </c>
      <c r="C1114" s="7">
        <f>IF('OG Hospitalisation Details'!B1230="?",ROUND(AVERAGE('OG Hospitalisation Details'!$B$2:$B$2344),0),'OG Hospitalisation Details'!B1230)</f>
        <v>1972</v>
      </c>
      <c r="D1114" s="7" t="str">
        <f>IF('OG Hospitalisation Details'!C1230="?","Sep",'OG Hospitalisation Details'!C1230)</f>
        <v>Jul</v>
      </c>
      <c r="E1114" s="7">
        <v>10</v>
      </c>
      <c r="F1114" s="13">
        <f t="shared" si="52"/>
        <v>26490</v>
      </c>
      <c r="G1114" s="7">
        <v>0</v>
      </c>
      <c r="H1114" s="16">
        <v>10160.870000000001</v>
      </c>
      <c r="I1114" s="7" t="str" cm="1">
        <f t="array" ref="I1114">INDEX({"tier - 1","tier - 2","tier - 3"},MATCH(MAX(COUNTIF('OG Hospitalisation Details'!G1230:G3572,{"tier - 1","tier - 2","tier - 3"})),COUNTIF('OG Hospitalisation Details'!G1230:G3572,{"tier - 1","tier - 2","tier - 3"}),0))</f>
        <v>tier - 2</v>
      </c>
      <c r="J1114" s="7" t="str" cm="1">
        <f t="array" ref="J1114">INDEX({"tier - 1","tier - 2","tier - 3"},MATCH(MAX(COUNTIF('OG Hospitalisation Details'!H1230:H3572,{"tier - 1","tier - 2","tier - 3"})),COUNTIF('OG Hospitalisation Details'!H1230:H3572,{"tier - 1","tier - 2","tier - 3"}),0))</f>
        <v>tier - 3</v>
      </c>
      <c r="K1114" s="7" t="str">
        <f>IF('OG Hospitalisation Details'!I1230="?","Unknown",'OG Hospitalisation Details'!I1230)</f>
        <v>R1025</v>
      </c>
      <c r="L1114" s="14">
        <f t="shared" si="53"/>
        <v>50</v>
      </c>
    </row>
    <row r="1115" spans="1:12" x14ac:dyDescent="0.25">
      <c r="A1115" s="7" t="s">
        <v>1260</v>
      </c>
      <c r="B1115" s="7">
        <f t="shared" si="51"/>
        <v>1111</v>
      </c>
      <c r="C1115" s="7">
        <f>IF('OG Hospitalisation Details'!B1229="?",ROUND(AVERAGE('OG Hospitalisation Details'!$B$2:$B$2344),0),'OG Hospitalisation Details'!B1229)</f>
        <v>1973</v>
      </c>
      <c r="D1115" s="7" t="str">
        <f>IF('OG Hospitalisation Details'!C1229="?","Sep",'OG Hospitalisation Details'!C1229)</f>
        <v>Oct</v>
      </c>
      <c r="E1115" s="7">
        <v>13</v>
      </c>
      <c r="F1115" s="13">
        <f t="shared" si="52"/>
        <v>26950</v>
      </c>
      <c r="G1115" s="7">
        <v>2</v>
      </c>
      <c r="H1115" s="16">
        <v>10156.780000000001</v>
      </c>
      <c r="I1115" s="7" t="str" cm="1">
        <f t="array" ref="I1115">INDEX({"tier - 1","tier - 2","tier - 3"},MATCH(MAX(COUNTIF('OG Hospitalisation Details'!G1229:G3571,{"tier - 1","tier - 2","tier - 3"})),COUNTIF('OG Hospitalisation Details'!G1229:G3571,{"tier - 1","tier - 2","tier - 3"}),0))</f>
        <v>tier - 2</v>
      </c>
      <c r="J1115" s="7" t="str" cm="1">
        <f t="array" ref="J1115">INDEX({"tier - 1","tier - 2","tier - 3"},MATCH(MAX(COUNTIF('OG Hospitalisation Details'!H1229:H3571,{"tier - 1","tier - 2","tier - 3"})),COUNTIF('OG Hospitalisation Details'!H1229:H3571,{"tier - 1","tier - 2","tier - 3"}),0))</f>
        <v>tier - 3</v>
      </c>
      <c r="K1115" s="7" t="str">
        <f>IF('OG Hospitalisation Details'!I1229="?","Unknown",'OG Hospitalisation Details'!I1229)</f>
        <v>R1012</v>
      </c>
      <c r="L1115" s="14">
        <f t="shared" si="53"/>
        <v>49</v>
      </c>
    </row>
    <row r="1116" spans="1:12" x14ac:dyDescent="0.25">
      <c r="A1116" s="7" t="s">
        <v>1259</v>
      </c>
      <c r="B1116" s="7">
        <f t="shared" si="51"/>
        <v>1112</v>
      </c>
      <c r="C1116" s="7">
        <f>IF('OG Hospitalisation Details'!B1228="?",ROUND(AVERAGE('OG Hospitalisation Details'!$B$2:$B$2344),0),'OG Hospitalisation Details'!B1228)</f>
        <v>1981</v>
      </c>
      <c r="D1116" s="7" t="str">
        <f>IF('OG Hospitalisation Details'!C1228="?","Sep",'OG Hospitalisation Details'!C1228)</f>
        <v>Jun</v>
      </c>
      <c r="E1116" s="7">
        <v>12</v>
      </c>
      <c r="F1116" s="13">
        <f t="shared" si="52"/>
        <v>29749</v>
      </c>
      <c r="G1116" s="7">
        <v>1</v>
      </c>
      <c r="H1116" s="16">
        <v>10146.129999999999</v>
      </c>
      <c r="I1116" s="7" t="str" cm="1">
        <f t="array" ref="I1116">INDEX({"tier - 1","tier - 2","tier - 3"},MATCH(MAX(COUNTIF('OG Hospitalisation Details'!G1228:G3570,{"tier - 1","tier - 2","tier - 3"})),COUNTIF('OG Hospitalisation Details'!G1228:G3570,{"tier - 1","tier - 2","tier - 3"}),0))</f>
        <v>tier - 2</v>
      </c>
      <c r="J1116" s="7" t="str" cm="1">
        <f t="array" ref="J1116">INDEX({"tier - 1","tier - 2","tier - 3"},MATCH(MAX(COUNTIF('OG Hospitalisation Details'!H1228:H3570,{"tier - 1","tier - 2","tier - 3"})),COUNTIF('OG Hospitalisation Details'!H1228:H3570,{"tier - 1","tier - 2","tier - 3"}),0))</f>
        <v>tier - 3</v>
      </c>
      <c r="K1116" s="7" t="str">
        <f>IF('OG Hospitalisation Details'!I1228="?","Unknown",'OG Hospitalisation Details'!I1228)</f>
        <v>R1025</v>
      </c>
      <c r="L1116" s="14">
        <f t="shared" si="53"/>
        <v>41</v>
      </c>
    </row>
    <row r="1117" spans="1:12" x14ac:dyDescent="0.25">
      <c r="A1117" s="7" t="s">
        <v>1258</v>
      </c>
      <c r="B1117" s="7">
        <f t="shared" si="51"/>
        <v>1113</v>
      </c>
      <c r="C1117" s="7">
        <f>IF('OG Hospitalisation Details'!B1227="?",ROUND(AVERAGE('OG Hospitalisation Details'!$B$2:$B$2344),0),'OG Hospitalisation Details'!B1227)</f>
        <v>1974</v>
      </c>
      <c r="D1117" s="7" t="str">
        <f>IF('OG Hospitalisation Details'!C1227="?","Sep",'OG Hospitalisation Details'!C1227)</f>
        <v>Dec</v>
      </c>
      <c r="E1117" s="7">
        <v>30</v>
      </c>
      <c r="F1117" s="13">
        <f t="shared" si="52"/>
        <v>27393</v>
      </c>
      <c r="G1117" s="7">
        <v>3</v>
      </c>
      <c r="H1117" s="16">
        <v>10141.14</v>
      </c>
      <c r="I1117" s="7" t="str" cm="1">
        <f t="array" ref="I1117">INDEX({"tier - 1","tier - 2","tier - 3"},MATCH(MAX(COUNTIF('OG Hospitalisation Details'!G1227:G3569,{"tier - 1","tier - 2","tier - 3"})),COUNTIF('OG Hospitalisation Details'!G1227:G3569,{"tier - 1","tier - 2","tier - 3"}),0))</f>
        <v>tier - 2</v>
      </c>
      <c r="J1117" s="7" t="str" cm="1">
        <f t="array" ref="J1117">INDEX({"tier - 1","tier - 2","tier - 3"},MATCH(MAX(COUNTIF('OG Hospitalisation Details'!H1227:H3569,{"tier - 1","tier - 2","tier - 3"})),COUNTIF('OG Hospitalisation Details'!H1227:H3569,{"tier - 1","tier - 2","tier - 3"}),0))</f>
        <v>tier - 3</v>
      </c>
      <c r="K1117" s="7" t="str">
        <f>IF('OG Hospitalisation Details'!I1227="?","Unknown",'OG Hospitalisation Details'!I1227)</f>
        <v>R1016</v>
      </c>
      <c r="L1117" s="14">
        <f t="shared" si="53"/>
        <v>48</v>
      </c>
    </row>
    <row r="1118" spans="1:12" x14ac:dyDescent="0.25">
      <c r="A1118" s="7" t="s">
        <v>1257</v>
      </c>
      <c r="B1118" s="7">
        <f t="shared" ref="B1118:B1181" si="54">VALUE(SUBSTITUTE(A1118,"Id",""))</f>
        <v>1114</v>
      </c>
      <c r="C1118" s="7">
        <f>IF('OG Hospitalisation Details'!B1226="?",ROUND(AVERAGE('OG Hospitalisation Details'!$B$2:$B$2344),0),'OG Hospitalisation Details'!B1226)</f>
        <v>1997</v>
      </c>
      <c r="D1118" s="7" t="str">
        <f>IF('OG Hospitalisation Details'!C1226="?","Sep",'OG Hospitalisation Details'!C1226)</f>
        <v>Sep</v>
      </c>
      <c r="E1118" s="7">
        <v>5</v>
      </c>
      <c r="F1118" s="13">
        <f t="shared" si="52"/>
        <v>35678</v>
      </c>
      <c r="G1118" s="7">
        <v>0</v>
      </c>
      <c r="H1118" s="16">
        <v>10139.84</v>
      </c>
      <c r="I1118" s="7" t="str" cm="1">
        <f t="array" ref="I1118">INDEX({"tier - 1","tier - 2","tier - 3"},MATCH(MAX(COUNTIF('OG Hospitalisation Details'!G1226:G3568,{"tier - 1","tier - 2","tier - 3"})),COUNTIF('OG Hospitalisation Details'!G1226:G3568,{"tier - 1","tier - 2","tier - 3"}),0))</f>
        <v>tier - 2</v>
      </c>
      <c r="J1118" s="7" t="str" cm="1">
        <f t="array" ref="J1118">INDEX({"tier - 1","tier - 2","tier - 3"},MATCH(MAX(COUNTIF('OG Hospitalisation Details'!H1226:H3568,{"tier - 1","tier - 2","tier - 3"})),COUNTIF('OG Hospitalisation Details'!H1226:H3568,{"tier - 1","tier - 2","tier - 3"}),0))</f>
        <v>tier - 3</v>
      </c>
      <c r="K1118" s="7" t="str">
        <f>IF('OG Hospitalisation Details'!I1226="?","Unknown",'OG Hospitalisation Details'!I1226)</f>
        <v>R1012</v>
      </c>
      <c r="L1118" s="14">
        <f t="shared" si="53"/>
        <v>25</v>
      </c>
    </row>
    <row r="1119" spans="1:12" x14ac:dyDescent="0.25">
      <c r="A1119" s="7" t="s">
        <v>1256</v>
      </c>
      <c r="B1119" s="7">
        <f t="shared" si="54"/>
        <v>1115</v>
      </c>
      <c r="C1119" s="7">
        <f>IF('OG Hospitalisation Details'!B1225="?",ROUND(AVERAGE('OG Hospitalisation Details'!$B$2:$B$2344),0),'OG Hospitalisation Details'!B1225)</f>
        <v>1972</v>
      </c>
      <c r="D1119" s="7" t="str">
        <f>IF('OG Hospitalisation Details'!C1225="?","Sep",'OG Hospitalisation Details'!C1225)</f>
        <v>Nov</v>
      </c>
      <c r="E1119" s="7">
        <v>16</v>
      </c>
      <c r="F1119" s="13">
        <f t="shared" si="52"/>
        <v>26619</v>
      </c>
      <c r="G1119" s="7">
        <v>2</v>
      </c>
      <c r="H1119" s="16">
        <v>10118.42</v>
      </c>
      <c r="I1119" s="7" t="str" cm="1">
        <f t="array" ref="I1119">INDEX({"tier - 1","tier - 2","tier - 3"},MATCH(MAX(COUNTIF('OG Hospitalisation Details'!G1225:G3567,{"tier - 1","tier - 2","tier - 3"})),COUNTIF('OG Hospitalisation Details'!G1225:G3567,{"tier - 1","tier - 2","tier - 3"}),0))</f>
        <v>tier - 2</v>
      </c>
      <c r="J1119" s="7" t="str" cm="1">
        <f t="array" ref="J1119">INDEX({"tier - 1","tier - 2","tier - 3"},MATCH(MAX(COUNTIF('OG Hospitalisation Details'!H1225:H3567,{"tier - 1","tier - 2","tier - 3"})),COUNTIF('OG Hospitalisation Details'!H1225:H3567,{"tier - 1","tier - 2","tier - 3"}),0))</f>
        <v>tier - 3</v>
      </c>
      <c r="K1119" s="7" t="str">
        <f>IF('OG Hospitalisation Details'!I1225="?","Unknown",'OG Hospitalisation Details'!I1225)</f>
        <v>R1011</v>
      </c>
      <c r="L1119" s="14">
        <f t="shared" si="53"/>
        <v>50</v>
      </c>
    </row>
    <row r="1120" spans="1:12" x14ac:dyDescent="0.25">
      <c r="A1120" s="7" t="s">
        <v>1255</v>
      </c>
      <c r="B1120" s="7">
        <f t="shared" si="54"/>
        <v>1116</v>
      </c>
      <c r="C1120" s="7">
        <f>IF('OG Hospitalisation Details'!B1224="?",ROUND(AVERAGE('OG Hospitalisation Details'!$B$2:$B$2344),0),'OG Hospitalisation Details'!B1224)</f>
        <v>1975</v>
      </c>
      <c r="D1120" s="7" t="str">
        <f>IF('OG Hospitalisation Details'!C1224="?","Sep",'OG Hospitalisation Details'!C1224)</f>
        <v>Jul</v>
      </c>
      <c r="E1120" s="7">
        <v>2</v>
      </c>
      <c r="F1120" s="13">
        <f t="shared" si="52"/>
        <v>27577</v>
      </c>
      <c r="G1120" s="7">
        <v>3</v>
      </c>
      <c r="H1120" s="16">
        <v>10115.01</v>
      </c>
      <c r="I1120" s="7" t="str" cm="1">
        <f t="array" ref="I1120">INDEX({"tier - 1","tier - 2","tier - 3"},MATCH(MAX(COUNTIF('OG Hospitalisation Details'!G1224:G3566,{"tier - 1","tier - 2","tier - 3"})),COUNTIF('OG Hospitalisation Details'!G1224:G3566,{"tier - 1","tier - 2","tier - 3"}),0))</f>
        <v>tier - 2</v>
      </c>
      <c r="J1120" s="7" t="str" cm="1">
        <f t="array" ref="J1120">INDEX({"tier - 1","tier - 2","tier - 3"},MATCH(MAX(COUNTIF('OG Hospitalisation Details'!H1224:H3566,{"tier - 1","tier - 2","tier - 3"})),COUNTIF('OG Hospitalisation Details'!H1224:H3566,{"tier - 1","tier - 2","tier - 3"}),0))</f>
        <v>tier - 3</v>
      </c>
      <c r="K1120" s="7" t="str">
        <f>IF('OG Hospitalisation Details'!I1224="?","Unknown",'OG Hospitalisation Details'!I1224)</f>
        <v>R1012</v>
      </c>
      <c r="L1120" s="14">
        <f t="shared" si="53"/>
        <v>47</v>
      </c>
    </row>
    <row r="1121" spans="1:12" x14ac:dyDescent="0.25">
      <c r="A1121" s="7" t="s">
        <v>1254</v>
      </c>
      <c r="B1121" s="7">
        <f t="shared" si="54"/>
        <v>1117</v>
      </c>
      <c r="C1121" s="7">
        <f>IF('OG Hospitalisation Details'!B1223="?",ROUND(AVERAGE('OG Hospitalisation Details'!$B$2:$B$2344),0),'OG Hospitalisation Details'!B1223)</f>
        <v>1972</v>
      </c>
      <c r="D1121" s="7" t="str">
        <f>IF('OG Hospitalisation Details'!C1223="?","Sep",'OG Hospitalisation Details'!C1223)</f>
        <v>Aug</v>
      </c>
      <c r="E1121" s="7">
        <v>8</v>
      </c>
      <c r="F1121" s="13">
        <f t="shared" si="52"/>
        <v>26519</v>
      </c>
      <c r="G1121" s="7">
        <v>2</v>
      </c>
      <c r="H1121" s="16">
        <v>10107.219999999999</v>
      </c>
      <c r="I1121" s="7" t="str" cm="1">
        <f t="array" ref="I1121">INDEX({"tier - 1","tier - 2","tier - 3"},MATCH(MAX(COUNTIF('OG Hospitalisation Details'!G1223:G3565,{"tier - 1","tier - 2","tier - 3"})),COUNTIF('OG Hospitalisation Details'!G1223:G3565,{"tier - 1","tier - 2","tier - 3"}),0))</f>
        <v>tier - 2</v>
      </c>
      <c r="J1121" s="7" t="str" cm="1">
        <f t="array" ref="J1121">INDEX({"tier - 1","tier - 2","tier - 3"},MATCH(MAX(COUNTIF('OG Hospitalisation Details'!H1223:H3565,{"tier - 1","tier - 2","tier - 3"})),COUNTIF('OG Hospitalisation Details'!H1223:H3565,{"tier - 1","tier - 2","tier - 3"}),0))</f>
        <v>tier - 3</v>
      </c>
      <c r="K1121" s="7" t="str">
        <f>IF('OG Hospitalisation Details'!I1223="?","Unknown",'OG Hospitalisation Details'!I1223)</f>
        <v>R1013</v>
      </c>
      <c r="L1121" s="14">
        <f t="shared" si="53"/>
        <v>50</v>
      </c>
    </row>
    <row r="1122" spans="1:12" x14ac:dyDescent="0.25">
      <c r="A1122" s="7" t="s">
        <v>1253</v>
      </c>
      <c r="B1122" s="7">
        <f t="shared" si="54"/>
        <v>1118</v>
      </c>
      <c r="C1122" s="7">
        <f>IF('OG Hospitalisation Details'!B1222="?",ROUND(AVERAGE('OG Hospitalisation Details'!$B$2:$B$2344),0),'OG Hospitalisation Details'!B1222)</f>
        <v>1972</v>
      </c>
      <c r="D1122" s="7" t="str">
        <f>IF('OG Hospitalisation Details'!C1222="?","Sep",'OG Hospitalisation Details'!C1222)</f>
        <v>Oct</v>
      </c>
      <c r="E1122" s="7">
        <v>19</v>
      </c>
      <c r="F1122" s="13">
        <f t="shared" si="52"/>
        <v>26591</v>
      </c>
      <c r="G1122" s="7">
        <v>1</v>
      </c>
      <c r="H1122" s="16">
        <v>10106.129999999999</v>
      </c>
      <c r="I1122" s="7" t="str" cm="1">
        <f t="array" ref="I1122">INDEX({"tier - 1","tier - 2","tier - 3"},MATCH(MAX(COUNTIF('OG Hospitalisation Details'!G1222:G3564,{"tier - 1","tier - 2","tier - 3"})),COUNTIF('OG Hospitalisation Details'!G1222:G3564,{"tier - 1","tier - 2","tier - 3"}),0))</f>
        <v>tier - 2</v>
      </c>
      <c r="J1122" s="7" t="str" cm="1">
        <f t="array" ref="J1122">INDEX({"tier - 1","tier - 2","tier - 3"},MATCH(MAX(COUNTIF('OG Hospitalisation Details'!H1222:H3564,{"tier - 1","tier - 2","tier - 3"})),COUNTIF('OG Hospitalisation Details'!H1222:H3564,{"tier - 1","tier - 2","tier - 3"}),0))</f>
        <v>tier - 3</v>
      </c>
      <c r="K1122" s="7" t="str">
        <f>IF('OG Hospitalisation Details'!I1222="?","Unknown",'OG Hospitalisation Details'!I1222)</f>
        <v>R1024</v>
      </c>
      <c r="L1122" s="14">
        <f t="shared" si="53"/>
        <v>50</v>
      </c>
    </row>
    <row r="1123" spans="1:12" x14ac:dyDescent="0.25">
      <c r="A1123" s="7" t="s">
        <v>1252</v>
      </c>
      <c r="B1123" s="7">
        <f t="shared" si="54"/>
        <v>1119</v>
      </c>
      <c r="C1123" s="7">
        <f>IF('OG Hospitalisation Details'!B1221="?",ROUND(AVERAGE('OG Hospitalisation Details'!$B$2:$B$2344),0),'OG Hospitalisation Details'!B1221)</f>
        <v>1976</v>
      </c>
      <c r="D1123" s="7" t="str">
        <f>IF('OG Hospitalisation Details'!C1221="?","Sep",'OG Hospitalisation Details'!C1221)</f>
        <v>Dec</v>
      </c>
      <c r="E1123" s="7">
        <v>19</v>
      </c>
      <c r="F1123" s="13">
        <f t="shared" si="52"/>
        <v>28113</v>
      </c>
      <c r="G1123" s="7">
        <v>5</v>
      </c>
      <c r="H1123" s="16">
        <v>10096.969999999999</v>
      </c>
      <c r="I1123" s="7" t="str" cm="1">
        <f t="array" ref="I1123">INDEX({"tier - 1","tier - 2","tier - 3"},MATCH(MAX(COUNTIF('OG Hospitalisation Details'!G1221:G3563,{"tier - 1","tier - 2","tier - 3"})),COUNTIF('OG Hospitalisation Details'!G1221:G3563,{"tier - 1","tier - 2","tier - 3"}),0))</f>
        <v>tier - 2</v>
      </c>
      <c r="J1123" s="7" t="str" cm="1">
        <f t="array" ref="J1123">INDEX({"tier - 1","tier - 2","tier - 3"},MATCH(MAX(COUNTIF('OG Hospitalisation Details'!H1221:H3563,{"tier - 1","tier - 2","tier - 3"})),COUNTIF('OG Hospitalisation Details'!H1221:H3563,{"tier - 1","tier - 2","tier - 3"}),0))</f>
        <v>tier - 3</v>
      </c>
      <c r="K1123" s="7" t="str">
        <f>IF('OG Hospitalisation Details'!I1221="?","Unknown",'OG Hospitalisation Details'!I1221)</f>
        <v>R1011</v>
      </c>
      <c r="L1123" s="14">
        <f t="shared" si="53"/>
        <v>46</v>
      </c>
    </row>
    <row r="1124" spans="1:12" x14ac:dyDescent="0.25">
      <c r="A1124" s="7" t="s">
        <v>1251</v>
      </c>
      <c r="B1124" s="7">
        <f t="shared" si="54"/>
        <v>1120</v>
      </c>
      <c r="C1124" s="7">
        <f>IF('OG Hospitalisation Details'!B1220="?",ROUND(AVERAGE('OG Hospitalisation Details'!$B$2:$B$2344),0),'OG Hospitalisation Details'!B1220)</f>
        <v>1969</v>
      </c>
      <c r="D1124" s="7" t="str">
        <f>IF('OG Hospitalisation Details'!C1220="?","Sep",'OG Hospitalisation Details'!C1220)</f>
        <v>Jul</v>
      </c>
      <c r="E1124" s="7">
        <v>3</v>
      </c>
      <c r="F1124" s="13">
        <f t="shared" si="52"/>
        <v>25387</v>
      </c>
      <c r="G1124" s="7">
        <v>1</v>
      </c>
      <c r="H1124" s="16">
        <v>10085.85</v>
      </c>
      <c r="I1124" s="7" t="str" cm="1">
        <f t="array" ref="I1124">INDEX({"tier - 1","tier - 2","tier - 3"},MATCH(MAX(COUNTIF('OG Hospitalisation Details'!G1220:G3562,{"tier - 1","tier - 2","tier - 3"})),COUNTIF('OG Hospitalisation Details'!G1220:G3562,{"tier - 1","tier - 2","tier - 3"}),0))</f>
        <v>tier - 2</v>
      </c>
      <c r="J1124" s="7" t="str" cm="1">
        <f t="array" ref="J1124">INDEX({"tier - 1","tier - 2","tier - 3"},MATCH(MAX(COUNTIF('OG Hospitalisation Details'!H1220:H3562,{"tier - 1","tier - 2","tier - 3"})),COUNTIF('OG Hospitalisation Details'!H1220:H3562,{"tier - 1","tier - 2","tier - 3"}),0))</f>
        <v>tier - 3</v>
      </c>
      <c r="K1124" s="7" t="str">
        <f>IF('OG Hospitalisation Details'!I1220="?","Unknown",'OG Hospitalisation Details'!I1220)</f>
        <v>R1011</v>
      </c>
      <c r="L1124" s="14">
        <f t="shared" si="53"/>
        <v>53</v>
      </c>
    </row>
    <row r="1125" spans="1:12" x14ac:dyDescent="0.25">
      <c r="A1125" s="7" t="s">
        <v>1250</v>
      </c>
      <c r="B1125" s="7">
        <f t="shared" si="54"/>
        <v>1121</v>
      </c>
      <c r="C1125" s="7">
        <f>IF('OG Hospitalisation Details'!B1219="?",ROUND(AVERAGE('OG Hospitalisation Details'!$B$2:$B$2344),0),'OG Hospitalisation Details'!B1219)</f>
        <v>1969</v>
      </c>
      <c r="D1125" s="7" t="str">
        <f>IF('OG Hospitalisation Details'!C1219="?","Sep",'OG Hospitalisation Details'!C1219)</f>
        <v>Oct</v>
      </c>
      <c r="E1125" s="7">
        <v>27</v>
      </c>
      <c r="F1125" s="13">
        <f t="shared" si="52"/>
        <v>25503</v>
      </c>
      <c r="G1125" s="7">
        <v>0</v>
      </c>
      <c r="H1125" s="16">
        <v>10072.06</v>
      </c>
      <c r="I1125" s="7" t="str" cm="1">
        <f t="array" ref="I1125">INDEX({"tier - 1","tier - 2","tier - 3"},MATCH(MAX(COUNTIF('OG Hospitalisation Details'!G1219:G3561,{"tier - 1","tier - 2","tier - 3"})),COUNTIF('OG Hospitalisation Details'!G1219:G3561,{"tier - 1","tier - 2","tier - 3"}),0))</f>
        <v>tier - 2</v>
      </c>
      <c r="J1125" s="7" t="str" cm="1">
        <f t="array" ref="J1125">INDEX({"tier - 1","tier - 2","tier - 3"},MATCH(MAX(COUNTIF('OG Hospitalisation Details'!H1219:H3561,{"tier - 1","tier - 2","tier - 3"})),COUNTIF('OG Hospitalisation Details'!H1219:H3561,{"tier - 1","tier - 2","tier - 3"}),0))</f>
        <v>tier - 3</v>
      </c>
      <c r="K1125" s="7" t="str">
        <f>IF('OG Hospitalisation Details'!I1219="?","Unknown",'OG Hospitalisation Details'!I1219)</f>
        <v>R1017</v>
      </c>
      <c r="L1125" s="14">
        <f t="shared" si="53"/>
        <v>53</v>
      </c>
    </row>
    <row r="1126" spans="1:12" x14ac:dyDescent="0.25">
      <c r="A1126" s="7" t="s">
        <v>1249</v>
      </c>
      <c r="B1126" s="7">
        <f t="shared" si="54"/>
        <v>1122</v>
      </c>
      <c r="C1126" s="7">
        <f>IF('OG Hospitalisation Details'!B1218="?",ROUND(AVERAGE('OG Hospitalisation Details'!$B$2:$B$2344),0),'OG Hospitalisation Details'!B1218)</f>
        <v>1969</v>
      </c>
      <c r="D1126" s="7" t="str">
        <f>IF('OG Hospitalisation Details'!C1218="?","Sep",'OG Hospitalisation Details'!C1218)</f>
        <v>Aug</v>
      </c>
      <c r="E1126" s="7">
        <v>22</v>
      </c>
      <c r="F1126" s="13">
        <f t="shared" si="52"/>
        <v>25437</v>
      </c>
      <c r="G1126" s="7">
        <v>1</v>
      </c>
      <c r="H1126" s="16">
        <v>10065.41</v>
      </c>
      <c r="I1126" s="7" t="str" cm="1">
        <f t="array" ref="I1126">INDEX({"tier - 1","tier - 2","tier - 3"},MATCH(MAX(COUNTIF('OG Hospitalisation Details'!G1218:G3560,{"tier - 1","tier - 2","tier - 3"})),COUNTIF('OG Hospitalisation Details'!G1218:G3560,{"tier - 1","tier - 2","tier - 3"}),0))</f>
        <v>tier - 2</v>
      </c>
      <c r="J1126" s="7" t="str" cm="1">
        <f t="array" ref="J1126">INDEX({"tier - 1","tier - 2","tier - 3"},MATCH(MAX(COUNTIF('OG Hospitalisation Details'!H1218:H3560,{"tier - 1","tier - 2","tier - 3"})),COUNTIF('OG Hospitalisation Details'!H1218:H3560,{"tier - 1","tier - 2","tier - 3"}),0))</f>
        <v>tier - 3</v>
      </c>
      <c r="K1126" s="7" t="str">
        <f>IF('OG Hospitalisation Details'!I1218="?","Unknown",'OG Hospitalisation Details'!I1218)</f>
        <v>R1011</v>
      </c>
      <c r="L1126" s="14">
        <f t="shared" si="53"/>
        <v>53</v>
      </c>
    </row>
    <row r="1127" spans="1:12" x14ac:dyDescent="0.25">
      <c r="A1127" s="7" t="s">
        <v>1248</v>
      </c>
      <c r="B1127" s="7">
        <f t="shared" si="54"/>
        <v>1123</v>
      </c>
      <c r="C1127" s="7">
        <f>IF('OG Hospitalisation Details'!B1217="?",ROUND(AVERAGE('OG Hospitalisation Details'!$B$2:$B$2344),0),'OG Hospitalisation Details'!B1217)</f>
        <v>1974</v>
      </c>
      <c r="D1127" s="7" t="str">
        <f>IF('OG Hospitalisation Details'!C1217="?","Sep",'OG Hospitalisation Details'!C1217)</f>
        <v>Aug</v>
      </c>
      <c r="E1127" s="7">
        <v>30</v>
      </c>
      <c r="F1127" s="13">
        <f t="shared" si="52"/>
        <v>27271</v>
      </c>
      <c r="G1127" s="7">
        <v>2</v>
      </c>
      <c r="H1127" s="16">
        <v>10043.25</v>
      </c>
      <c r="I1127" s="7" t="str" cm="1">
        <f t="array" ref="I1127">INDEX({"tier - 1","tier - 2","tier - 3"},MATCH(MAX(COUNTIF('OG Hospitalisation Details'!G1217:G3559,{"tier - 1","tier - 2","tier - 3"})),COUNTIF('OG Hospitalisation Details'!G1217:G3559,{"tier - 1","tier - 2","tier - 3"}),0))</f>
        <v>tier - 2</v>
      </c>
      <c r="J1127" s="7" t="str" cm="1">
        <f t="array" ref="J1127">INDEX({"tier - 1","tier - 2","tier - 3"},MATCH(MAX(COUNTIF('OG Hospitalisation Details'!H1217:H3559,{"tier - 1","tier - 2","tier - 3"})),COUNTIF('OG Hospitalisation Details'!H1217:H3559,{"tier - 1","tier - 2","tier - 3"}),0))</f>
        <v>tier - 3</v>
      </c>
      <c r="K1127" s="7" t="str">
        <f>IF('OG Hospitalisation Details'!I1217="?","Unknown",'OG Hospitalisation Details'!I1217)</f>
        <v>R1024</v>
      </c>
      <c r="L1127" s="14">
        <f t="shared" si="53"/>
        <v>48</v>
      </c>
    </row>
    <row r="1128" spans="1:12" x14ac:dyDescent="0.25">
      <c r="A1128" s="7" t="s">
        <v>1247</v>
      </c>
      <c r="B1128" s="7">
        <f t="shared" si="54"/>
        <v>1124</v>
      </c>
      <c r="C1128" s="7">
        <f>IF('OG Hospitalisation Details'!B1216="?",ROUND(AVERAGE('OG Hospitalisation Details'!$B$2:$B$2344),0),'OG Hospitalisation Details'!B1216)</f>
        <v>1979</v>
      </c>
      <c r="D1128" s="7" t="str">
        <f>IF('OG Hospitalisation Details'!C1216="?","Sep",'OG Hospitalisation Details'!C1216)</f>
        <v>Dec</v>
      </c>
      <c r="E1128" s="7">
        <v>28</v>
      </c>
      <c r="F1128" s="13">
        <f t="shared" si="52"/>
        <v>29217</v>
      </c>
      <c r="G1128" s="7">
        <v>2</v>
      </c>
      <c r="H1128" s="16">
        <v>10027.15</v>
      </c>
      <c r="I1128" s="7" t="str" cm="1">
        <f t="array" ref="I1128">INDEX({"tier - 1","tier - 2","tier - 3"},MATCH(MAX(COUNTIF('OG Hospitalisation Details'!G1216:G3558,{"tier - 1","tier - 2","tier - 3"})),COUNTIF('OG Hospitalisation Details'!G1216:G3558,{"tier - 1","tier - 2","tier - 3"}),0))</f>
        <v>tier - 2</v>
      </c>
      <c r="J1128" s="7" t="str" cm="1">
        <f t="array" ref="J1128">INDEX({"tier - 1","tier - 2","tier - 3"},MATCH(MAX(COUNTIF('OG Hospitalisation Details'!H1216:H3558,{"tier - 1","tier - 2","tier - 3"})),COUNTIF('OG Hospitalisation Details'!H1216:H3558,{"tier - 1","tier - 2","tier - 3"}),0))</f>
        <v>tier - 3</v>
      </c>
      <c r="K1128" s="7" t="str">
        <f>IF('OG Hospitalisation Details'!I1216="?","Unknown",'OG Hospitalisation Details'!I1216)</f>
        <v>R1021</v>
      </c>
      <c r="L1128" s="14">
        <f t="shared" si="53"/>
        <v>43</v>
      </c>
    </row>
    <row r="1129" spans="1:12" x14ac:dyDescent="0.25">
      <c r="A1129" s="7" t="s">
        <v>1246</v>
      </c>
      <c r="B1129" s="7">
        <f t="shared" si="54"/>
        <v>1125</v>
      </c>
      <c r="C1129" s="7">
        <f>IF('OG Hospitalisation Details'!B1215="?",ROUND(AVERAGE('OG Hospitalisation Details'!$B$2:$B$2344),0),'OG Hospitalisation Details'!B1215)</f>
        <v>1988</v>
      </c>
      <c r="D1129" s="7" t="str">
        <f>IF('OG Hospitalisation Details'!C1215="?","Sep",'OG Hospitalisation Details'!C1215)</f>
        <v>Jul</v>
      </c>
      <c r="E1129" s="7">
        <v>3</v>
      </c>
      <c r="F1129" s="13">
        <f t="shared" si="52"/>
        <v>32327</v>
      </c>
      <c r="G1129" s="7">
        <v>3</v>
      </c>
      <c r="H1129" s="16">
        <v>10011.44</v>
      </c>
      <c r="I1129" s="7" t="str" cm="1">
        <f t="array" ref="I1129">INDEX({"tier - 1","tier - 2","tier - 3"},MATCH(MAX(COUNTIF('OG Hospitalisation Details'!G1215:G3557,{"tier - 1","tier - 2","tier - 3"})),COUNTIF('OG Hospitalisation Details'!G1215:G3557,{"tier - 1","tier - 2","tier - 3"}),0))</f>
        <v>tier - 2</v>
      </c>
      <c r="J1129" s="7" t="str" cm="1">
        <f t="array" ref="J1129">INDEX({"tier - 1","tier - 2","tier - 3"},MATCH(MAX(COUNTIF('OG Hospitalisation Details'!H1215:H3557,{"tier - 1","tier - 2","tier - 3"})),COUNTIF('OG Hospitalisation Details'!H1215:H3557,{"tier - 1","tier - 2","tier - 3"}),0))</f>
        <v>tier - 3</v>
      </c>
      <c r="K1129" s="7" t="str">
        <f>IF('OG Hospitalisation Details'!I1215="?","Unknown",'OG Hospitalisation Details'!I1215)</f>
        <v>R1026</v>
      </c>
      <c r="L1129" s="14">
        <f t="shared" si="53"/>
        <v>34</v>
      </c>
    </row>
    <row r="1130" spans="1:12" x14ac:dyDescent="0.25">
      <c r="A1130" s="7" t="s">
        <v>1245</v>
      </c>
      <c r="B1130" s="7">
        <f t="shared" si="54"/>
        <v>1126</v>
      </c>
      <c r="C1130" s="7">
        <f>IF('OG Hospitalisation Details'!B1214="?",ROUND(AVERAGE('OG Hospitalisation Details'!$B$2:$B$2344),0),'OG Hospitalisation Details'!B1214)</f>
        <v>1970</v>
      </c>
      <c r="D1130" s="7" t="str">
        <f>IF('OG Hospitalisation Details'!C1214="?","Sep",'OG Hospitalisation Details'!C1214)</f>
        <v>Aug</v>
      </c>
      <c r="E1130" s="7">
        <v>11</v>
      </c>
      <c r="F1130" s="13">
        <f t="shared" si="52"/>
        <v>25791</v>
      </c>
      <c r="G1130" s="7">
        <v>0</v>
      </c>
      <c r="H1130" s="16">
        <v>9991.0400000000009</v>
      </c>
      <c r="I1130" s="7" t="str" cm="1">
        <f t="array" ref="I1130">INDEX({"tier - 1","tier - 2","tier - 3"},MATCH(MAX(COUNTIF('OG Hospitalisation Details'!G1214:G3556,{"tier - 1","tier - 2","tier - 3"})),COUNTIF('OG Hospitalisation Details'!G1214:G3556,{"tier - 1","tier - 2","tier - 3"}),0))</f>
        <v>tier - 2</v>
      </c>
      <c r="J1130" s="7" t="str" cm="1">
        <f t="array" ref="J1130">INDEX({"tier - 1","tier - 2","tier - 3"},MATCH(MAX(COUNTIF('OG Hospitalisation Details'!H1214:H3556,{"tier - 1","tier - 2","tier - 3"})),COUNTIF('OG Hospitalisation Details'!H1214:H3556,{"tier - 1","tier - 2","tier - 3"}),0))</f>
        <v>tier - 3</v>
      </c>
      <c r="K1130" s="7" t="str">
        <f>IF('OG Hospitalisation Details'!I1214="?","Unknown",'OG Hospitalisation Details'!I1214)</f>
        <v>R1012</v>
      </c>
      <c r="L1130" s="14">
        <f t="shared" si="53"/>
        <v>52</v>
      </c>
    </row>
    <row r="1131" spans="1:12" x14ac:dyDescent="0.25">
      <c r="A1131" s="7" t="s">
        <v>1244</v>
      </c>
      <c r="B1131" s="7">
        <f t="shared" si="54"/>
        <v>1127</v>
      </c>
      <c r="C1131" s="7">
        <f>IF('OG Hospitalisation Details'!B1213="?",ROUND(AVERAGE('OG Hospitalisation Details'!$B$2:$B$2344),0),'OG Hospitalisation Details'!B1213)</f>
        <v>1971</v>
      </c>
      <c r="D1131" s="7" t="str">
        <f>IF('OG Hospitalisation Details'!C1213="?","Sep",'OG Hospitalisation Details'!C1213)</f>
        <v>Oct</v>
      </c>
      <c r="E1131" s="7">
        <v>6</v>
      </c>
      <c r="F1131" s="13">
        <f t="shared" si="52"/>
        <v>26212</v>
      </c>
      <c r="G1131" s="7">
        <v>1</v>
      </c>
      <c r="H1131" s="16">
        <v>9964.06</v>
      </c>
      <c r="I1131" s="7" t="str" cm="1">
        <f t="array" ref="I1131">INDEX({"tier - 1","tier - 2","tier - 3"},MATCH(MAX(COUNTIF('OG Hospitalisation Details'!G1213:G3555,{"tier - 1","tier - 2","tier - 3"})),COUNTIF('OG Hospitalisation Details'!G1213:G3555,{"tier - 1","tier - 2","tier - 3"}),0))</f>
        <v>tier - 2</v>
      </c>
      <c r="J1131" s="7" t="str" cm="1">
        <f t="array" ref="J1131">INDEX({"tier - 1","tier - 2","tier - 3"},MATCH(MAX(COUNTIF('OG Hospitalisation Details'!H1213:H3555,{"tier - 1","tier - 2","tier - 3"})),COUNTIF('OG Hospitalisation Details'!H1213:H3555,{"tier - 1","tier - 2","tier - 3"}),0))</f>
        <v>tier - 3</v>
      </c>
      <c r="K1131" s="7" t="str">
        <f>IF('OG Hospitalisation Details'!I1213="?","Unknown",'OG Hospitalisation Details'!I1213)</f>
        <v>R1019</v>
      </c>
      <c r="L1131" s="14">
        <f t="shared" si="53"/>
        <v>51</v>
      </c>
    </row>
    <row r="1132" spans="1:12" x14ac:dyDescent="0.25">
      <c r="A1132" s="7" t="s">
        <v>1243</v>
      </c>
      <c r="B1132" s="7">
        <f t="shared" si="54"/>
        <v>1128</v>
      </c>
      <c r="C1132" s="7">
        <f>IF('OG Hospitalisation Details'!B1212="?",ROUND(AVERAGE('OG Hospitalisation Details'!$B$2:$B$2344),0),'OG Hospitalisation Details'!B1212)</f>
        <v>1971</v>
      </c>
      <c r="D1132" s="7" t="str">
        <f>IF('OG Hospitalisation Details'!C1212="?","Sep",'OG Hospitalisation Details'!C1212)</f>
        <v>Dec</v>
      </c>
      <c r="E1132" s="7">
        <v>26</v>
      </c>
      <c r="F1132" s="13">
        <f t="shared" si="52"/>
        <v>26293</v>
      </c>
      <c r="G1132" s="7">
        <v>1</v>
      </c>
      <c r="H1132" s="16">
        <v>9957.7199999999993</v>
      </c>
      <c r="I1132" s="7" t="str" cm="1">
        <f t="array" ref="I1132">INDEX({"tier - 1","tier - 2","tier - 3"},MATCH(MAX(COUNTIF('OG Hospitalisation Details'!G1212:G3554,{"tier - 1","tier - 2","tier - 3"})),COUNTIF('OG Hospitalisation Details'!G1212:G3554,{"tier - 1","tier - 2","tier - 3"}),0))</f>
        <v>tier - 2</v>
      </c>
      <c r="J1132" s="7" t="str" cm="1">
        <f t="array" ref="J1132">INDEX({"tier - 1","tier - 2","tier - 3"},MATCH(MAX(COUNTIF('OG Hospitalisation Details'!H1212:H3554,{"tier - 1","tier - 2","tier - 3"})),COUNTIF('OG Hospitalisation Details'!H1212:H3554,{"tier - 1","tier - 2","tier - 3"}),0))</f>
        <v>tier - 3</v>
      </c>
      <c r="K1132" s="7" t="str">
        <f>IF('OG Hospitalisation Details'!I1212="?","Unknown",'OG Hospitalisation Details'!I1212)</f>
        <v>R1018</v>
      </c>
      <c r="L1132" s="14">
        <f t="shared" si="53"/>
        <v>51</v>
      </c>
    </row>
    <row r="1133" spans="1:12" x14ac:dyDescent="0.25">
      <c r="A1133" s="7" t="s">
        <v>1242</v>
      </c>
      <c r="B1133" s="7">
        <f t="shared" si="54"/>
        <v>1129</v>
      </c>
      <c r="C1133" s="7">
        <f>IF('OG Hospitalisation Details'!B1211="?",ROUND(AVERAGE('OG Hospitalisation Details'!$B$2:$B$2344),0),'OG Hospitalisation Details'!B1211)</f>
        <v>1964</v>
      </c>
      <c r="D1133" s="7" t="str">
        <f>IF('OG Hospitalisation Details'!C1211="?","Sep",'OG Hospitalisation Details'!C1211)</f>
        <v>Sep</v>
      </c>
      <c r="E1133" s="7">
        <v>11</v>
      </c>
      <c r="F1133" s="13">
        <f t="shared" si="52"/>
        <v>23631</v>
      </c>
      <c r="G1133" s="7">
        <v>0</v>
      </c>
      <c r="H1133" s="16">
        <v>9933.44</v>
      </c>
      <c r="I1133" s="7" t="str" cm="1">
        <f t="array" ref="I1133">INDEX({"tier - 1","tier - 2","tier - 3"},MATCH(MAX(COUNTIF('OG Hospitalisation Details'!G1211:G3553,{"tier - 1","tier - 2","tier - 3"})),COUNTIF('OG Hospitalisation Details'!G1211:G3553,{"tier - 1","tier - 2","tier - 3"}),0))</f>
        <v>tier - 2</v>
      </c>
      <c r="J1133" s="7" t="str" cm="1">
        <f t="array" ref="J1133">INDEX({"tier - 1","tier - 2","tier - 3"},MATCH(MAX(COUNTIF('OG Hospitalisation Details'!H1211:H3553,{"tier - 1","tier - 2","tier - 3"})),COUNTIF('OG Hospitalisation Details'!H1211:H3553,{"tier - 1","tier - 2","tier - 3"}),0))</f>
        <v>tier - 3</v>
      </c>
      <c r="K1133" s="7" t="str">
        <f>IF('OG Hospitalisation Details'!I1211="?","Unknown",'OG Hospitalisation Details'!I1211)</f>
        <v>R1013</v>
      </c>
      <c r="L1133" s="14">
        <f t="shared" si="53"/>
        <v>58</v>
      </c>
    </row>
    <row r="1134" spans="1:12" x14ac:dyDescent="0.25">
      <c r="A1134" s="7" t="s">
        <v>1241</v>
      </c>
      <c r="B1134" s="7">
        <f t="shared" si="54"/>
        <v>1130</v>
      </c>
      <c r="C1134" s="7">
        <f>IF('OG Hospitalisation Details'!B1210="?",ROUND(AVERAGE('OG Hospitalisation Details'!$B$2:$B$2344),0),'OG Hospitalisation Details'!B1210)</f>
        <v>1983</v>
      </c>
      <c r="D1134" s="7" t="str">
        <f>IF('OG Hospitalisation Details'!C1210="?","Sep",'OG Hospitalisation Details'!C1210)</f>
        <v>Dec</v>
      </c>
      <c r="E1134" s="7">
        <v>3</v>
      </c>
      <c r="F1134" s="13">
        <f t="shared" si="52"/>
        <v>30653</v>
      </c>
      <c r="G1134" s="7">
        <v>3</v>
      </c>
      <c r="H1134" s="16">
        <v>9931.9599999999991</v>
      </c>
      <c r="I1134" s="7" t="str" cm="1">
        <f t="array" ref="I1134">INDEX({"tier - 1","tier - 2","tier - 3"},MATCH(MAX(COUNTIF('OG Hospitalisation Details'!G1210:G3552,{"tier - 1","tier - 2","tier - 3"})),COUNTIF('OG Hospitalisation Details'!G1210:G3552,{"tier - 1","tier - 2","tier - 3"}),0))</f>
        <v>tier - 2</v>
      </c>
      <c r="J1134" s="7" t="str" cm="1">
        <f t="array" ref="J1134">INDEX({"tier - 1","tier - 2","tier - 3"},MATCH(MAX(COUNTIF('OG Hospitalisation Details'!H1210:H3552,{"tier - 1","tier - 2","tier - 3"})),COUNTIF('OG Hospitalisation Details'!H1210:H3552,{"tier - 1","tier - 2","tier - 3"}),0))</f>
        <v>tier - 3</v>
      </c>
      <c r="K1134" s="7" t="str">
        <f>IF('OG Hospitalisation Details'!I1210="?","Unknown",'OG Hospitalisation Details'!I1210)</f>
        <v>R1012</v>
      </c>
      <c r="L1134" s="14">
        <f t="shared" si="53"/>
        <v>39</v>
      </c>
    </row>
    <row r="1135" spans="1:12" x14ac:dyDescent="0.25">
      <c r="A1135" s="7" t="s">
        <v>1240</v>
      </c>
      <c r="B1135" s="7">
        <f t="shared" si="54"/>
        <v>1131</v>
      </c>
      <c r="C1135" s="7">
        <f>IF('OG Hospitalisation Details'!B1209="?",ROUND(AVERAGE('OG Hospitalisation Details'!$B$2:$B$2344),0),'OG Hospitalisation Details'!B1209)</f>
        <v>1985</v>
      </c>
      <c r="D1135" s="7" t="str">
        <f>IF('OG Hospitalisation Details'!C1209="?","Sep",'OG Hospitalisation Details'!C1209)</f>
        <v>Aug</v>
      </c>
      <c r="E1135" s="7">
        <v>19</v>
      </c>
      <c r="F1135" s="13">
        <f t="shared" si="52"/>
        <v>31278</v>
      </c>
      <c r="G1135" s="7">
        <v>3</v>
      </c>
      <c r="H1135" s="16">
        <v>9930.64</v>
      </c>
      <c r="I1135" s="7" t="str" cm="1">
        <f t="array" ref="I1135">INDEX({"tier - 1","tier - 2","tier - 3"},MATCH(MAX(COUNTIF('OG Hospitalisation Details'!G1209:G3551,{"tier - 1","tier - 2","tier - 3"})),COUNTIF('OG Hospitalisation Details'!G1209:G3551,{"tier - 1","tier - 2","tier - 3"}),0))</f>
        <v>tier - 2</v>
      </c>
      <c r="J1135" s="7" t="str" cm="1">
        <f t="array" ref="J1135">INDEX({"tier - 1","tier - 2","tier - 3"},MATCH(MAX(COUNTIF('OG Hospitalisation Details'!H1209:H3551,{"tier - 1","tier - 2","tier - 3"})),COUNTIF('OG Hospitalisation Details'!H1209:H3551,{"tier - 1","tier - 2","tier - 3"}),0))</f>
        <v>tier - 3</v>
      </c>
      <c r="K1135" s="7" t="str">
        <f>IF('OG Hospitalisation Details'!I1209="?","Unknown",'OG Hospitalisation Details'!I1209)</f>
        <v>R1025</v>
      </c>
      <c r="L1135" s="14">
        <f t="shared" si="53"/>
        <v>37</v>
      </c>
    </row>
    <row r="1136" spans="1:12" x14ac:dyDescent="0.25">
      <c r="A1136" s="7" t="s">
        <v>1239</v>
      </c>
      <c r="B1136" s="7">
        <f t="shared" si="54"/>
        <v>1132</v>
      </c>
      <c r="C1136" s="7">
        <f>IF('OG Hospitalisation Details'!B1208="?",ROUND(AVERAGE('OG Hospitalisation Details'!$B$2:$B$2344),0),'OG Hospitalisation Details'!B1208)</f>
        <v>1972</v>
      </c>
      <c r="D1136" s="7" t="str">
        <f>IF('OG Hospitalisation Details'!C1208="?","Sep",'OG Hospitalisation Details'!C1208)</f>
        <v>Sep</v>
      </c>
      <c r="E1136" s="7">
        <v>14</v>
      </c>
      <c r="F1136" s="13">
        <f t="shared" si="52"/>
        <v>26556</v>
      </c>
      <c r="G1136" s="7">
        <v>1</v>
      </c>
      <c r="H1136" s="16">
        <v>9910.36</v>
      </c>
      <c r="I1136" s="7" t="str" cm="1">
        <f t="array" ref="I1136">INDEX({"tier - 1","tier - 2","tier - 3"},MATCH(MAX(COUNTIF('OG Hospitalisation Details'!G1208:G3550,{"tier - 1","tier - 2","tier - 3"})),COUNTIF('OG Hospitalisation Details'!G1208:G3550,{"tier - 1","tier - 2","tier - 3"}),0))</f>
        <v>tier - 2</v>
      </c>
      <c r="J1136" s="7" t="str" cm="1">
        <f t="array" ref="J1136">INDEX({"tier - 1","tier - 2","tier - 3"},MATCH(MAX(COUNTIF('OG Hospitalisation Details'!H1208:H3550,{"tier - 1","tier - 2","tier - 3"})),COUNTIF('OG Hospitalisation Details'!H1208:H3550,{"tier - 1","tier - 2","tier - 3"}),0))</f>
        <v>tier - 3</v>
      </c>
      <c r="K1136" s="7" t="str">
        <f>IF('OG Hospitalisation Details'!I1208="?","Unknown",'OG Hospitalisation Details'!I1208)</f>
        <v>R1012</v>
      </c>
      <c r="L1136" s="14">
        <f t="shared" si="53"/>
        <v>50</v>
      </c>
    </row>
    <row r="1137" spans="1:12" x14ac:dyDescent="0.25">
      <c r="A1137" s="7" t="s">
        <v>1238</v>
      </c>
      <c r="B1137" s="7">
        <f t="shared" si="54"/>
        <v>1133</v>
      </c>
      <c r="C1137" s="7">
        <f>IF('OG Hospitalisation Details'!B1207="?",ROUND(AVERAGE('OG Hospitalisation Details'!$B$2:$B$2344),0),'OG Hospitalisation Details'!B1207)</f>
        <v>1962</v>
      </c>
      <c r="D1137" s="7" t="str">
        <f>IF('OG Hospitalisation Details'!C1207="?","Sep",'OG Hospitalisation Details'!C1207)</f>
        <v>Aug</v>
      </c>
      <c r="E1137" s="7">
        <v>17</v>
      </c>
      <c r="F1137" s="13">
        <f t="shared" si="52"/>
        <v>22875</v>
      </c>
      <c r="G1137" s="7">
        <v>0</v>
      </c>
      <c r="H1137" s="16">
        <v>9907.83</v>
      </c>
      <c r="I1137" s="7" t="str" cm="1">
        <f t="array" ref="I1137">INDEX({"tier - 1","tier - 2","tier - 3"},MATCH(MAX(COUNTIF('OG Hospitalisation Details'!G1207:G3549,{"tier - 1","tier - 2","tier - 3"})),COUNTIF('OG Hospitalisation Details'!G1207:G3549,{"tier - 1","tier - 2","tier - 3"}),0))</f>
        <v>tier - 2</v>
      </c>
      <c r="J1137" s="7" t="str" cm="1">
        <f t="array" ref="J1137">INDEX({"tier - 1","tier - 2","tier - 3"},MATCH(MAX(COUNTIF('OG Hospitalisation Details'!H1207:H3549,{"tier - 1","tier - 2","tier - 3"})),COUNTIF('OG Hospitalisation Details'!H1207:H3549,{"tier - 1","tier - 2","tier - 3"}),0))</f>
        <v>tier - 3</v>
      </c>
      <c r="K1137" s="7" t="str">
        <f>IF('OG Hospitalisation Details'!I1207="?","Unknown",'OG Hospitalisation Details'!I1207)</f>
        <v>R1013</v>
      </c>
      <c r="L1137" s="14">
        <f t="shared" si="53"/>
        <v>60</v>
      </c>
    </row>
    <row r="1138" spans="1:12" x14ac:dyDescent="0.25">
      <c r="A1138" s="7" t="s">
        <v>1237</v>
      </c>
      <c r="B1138" s="7">
        <f t="shared" si="54"/>
        <v>1134</v>
      </c>
      <c r="C1138" s="7">
        <f>IF('OG Hospitalisation Details'!B1206="?",ROUND(AVERAGE('OG Hospitalisation Details'!$B$2:$B$2344),0),'OG Hospitalisation Details'!B1206)</f>
        <v>1996</v>
      </c>
      <c r="D1138" s="7" t="str">
        <f>IF('OG Hospitalisation Details'!C1206="?","Sep",'OG Hospitalisation Details'!C1206)</f>
        <v>Jul</v>
      </c>
      <c r="E1138" s="7">
        <v>8</v>
      </c>
      <c r="F1138" s="13">
        <f t="shared" si="52"/>
        <v>35254</v>
      </c>
      <c r="G1138" s="7">
        <v>0</v>
      </c>
      <c r="H1138" s="16">
        <v>9894.69</v>
      </c>
      <c r="I1138" s="7" t="str" cm="1">
        <f t="array" ref="I1138">INDEX({"tier - 1","tier - 2","tier - 3"},MATCH(MAX(COUNTIF('OG Hospitalisation Details'!G1206:G3548,{"tier - 1","tier - 2","tier - 3"})),COUNTIF('OG Hospitalisation Details'!G1206:G3548,{"tier - 1","tier - 2","tier - 3"}),0))</f>
        <v>tier - 2</v>
      </c>
      <c r="J1138" s="7" t="str" cm="1">
        <f t="array" ref="J1138">INDEX({"tier - 1","tier - 2","tier - 3"},MATCH(MAX(COUNTIF('OG Hospitalisation Details'!H1206:H3548,{"tier - 1","tier - 2","tier - 3"})),COUNTIF('OG Hospitalisation Details'!H1206:H3548,{"tier - 1","tier - 2","tier - 3"}),0))</f>
        <v>tier - 3</v>
      </c>
      <c r="K1138" s="7" t="str">
        <f>IF('OG Hospitalisation Details'!I1206="?","Unknown",'OG Hospitalisation Details'!I1206)</f>
        <v>R1012</v>
      </c>
      <c r="L1138" s="14">
        <f t="shared" si="53"/>
        <v>26</v>
      </c>
    </row>
    <row r="1139" spans="1:12" x14ac:dyDescent="0.25">
      <c r="A1139" s="7" t="s">
        <v>1236</v>
      </c>
      <c r="B1139" s="7">
        <f t="shared" si="54"/>
        <v>1135</v>
      </c>
      <c r="C1139" s="7">
        <f>IF('OG Hospitalisation Details'!B1205="?",ROUND(AVERAGE('OG Hospitalisation Details'!$B$2:$B$2344),0),'OG Hospitalisation Details'!B1205)</f>
        <v>1966</v>
      </c>
      <c r="D1139" s="7" t="str">
        <f>IF('OG Hospitalisation Details'!C1205="?","Sep",'OG Hospitalisation Details'!C1205)</f>
        <v>Nov</v>
      </c>
      <c r="E1139" s="7">
        <v>5</v>
      </c>
      <c r="F1139" s="13">
        <f t="shared" si="52"/>
        <v>24416</v>
      </c>
      <c r="G1139" s="7">
        <v>0</v>
      </c>
      <c r="H1139" s="16">
        <v>9890.23</v>
      </c>
      <c r="I1139" s="7" t="str" cm="1">
        <f t="array" ref="I1139">INDEX({"tier - 1","tier - 2","tier - 3"},MATCH(MAX(COUNTIF('OG Hospitalisation Details'!G1205:G3547,{"tier - 1","tier - 2","tier - 3"})),COUNTIF('OG Hospitalisation Details'!G1205:G3547,{"tier - 1","tier - 2","tier - 3"}),0))</f>
        <v>tier - 2</v>
      </c>
      <c r="J1139" s="7" t="str" cm="1">
        <f t="array" ref="J1139">INDEX({"tier - 1","tier - 2","tier - 3"},MATCH(MAX(COUNTIF('OG Hospitalisation Details'!H1205:H3547,{"tier - 1","tier - 2","tier - 3"})),COUNTIF('OG Hospitalisation Details'!H1205:H3547,{"tier - 1","tier - 2","tier - 3"}),0))</f>
        <v>tier - 3</v>
      </c>
      <c r="K1139" s="7" t="str">
        <f>IF('OG Hospitalisation Details'!I1205="?","Unknown",'OG Hospitalisation Details'!I1205)</f>
        <v>R1013</v>
      </c>
      <c r="L1139" s="14">
        <f t="shared" si="53"/>
        <v>56</v>
      </c>
    </row>
    <row r="1140" spans="1:12" x14ac:dyDescent="0.25">
      <c r="A1140" s="7" t="s">
        <v>1235</v>
      </c>
      <c r="B1140" s="7">
        <f t="shared" si="54"/>
        <v>1136</v>
      </c>
      <c r="C1140" s="7">
        <f>IF('OG Hospitalisation Details'!B1204="?",ROUND(AVERAGE('OG Hospitalisation Details'!$B$2:$B$2344),0),'OG Hospitalisation Details'!B1204)</f>
        <v>1971</v>
      </c>
      <c r="D1140" s="7" t="str">
        <f>IF('OG Hospitalisation Details'!C1204="?","Sep",'OG Hospitalisation Details'!C1204)</f>
        <v>Nov</v>
      </c>
      <c r="E1140" s="7">
        <v>8</v>
      </c>
      <c r="F1140" s="13">
        <f t="shared" si="52"/>
        <v>26245</v>
      </c>
      <c r="G1140" s="7">
        <v>1</v>
      </c>
      <c r="H1140" s="16">
        <v>9880.07</v>
      </c>
      <c r="I1140" s="7" t="str" cm="1">
        <f t="array" ref="I1140">INDEX({"tier - 1","tier - 2","tier - 3"},MATCH(MAX(COUNTIF('OG Hospitalisation Details'!G1204:G3546,{"tier - 1","tier - 2","tier - 3"})),COUNTIF('OG Hospitalisation Details'!G1204:G3546,{"tier - 1","tier - 2","tier - 3"}),0))</f>
        <v>tier - 2</v>
      </c>
      <c r="J1140" s="7" t="str" cm="1">
        <f t="array" ref="J1140">INDEX({"tier - 1","tier - 2","tier - 3"},MATCH(MAX(COUNTIF('OG Hospitalisation Details'!H1204:H3546,{"tier - 1","tier - 2","tier - 3"})),COUNTIF('OG Hospitalisation Details'!H1204:H3546,{"tier - 1","tier - 2","tier - 3"}),0))</f>
        <v>tier - 3</v>
      </c>
      <c r="K1140" s="7" t="str">
        <f>IF('OG Hospitalisation Details'!I1204="?","Unknown",'OG Hospitalisation Details'!I1204)</f>
        <v>R1011</v>
      </c>
      <c r="L1140" s="14">
        <f t="shared" si="53"/>
        <v>51</v>
      </c>
    </row>
    <row r="1141" spans="1:12" x14ac:dyDescent="0.25">
      <c r="A1141" s="7" t="s">
        <v>1234</v>
      </c>
      <c r="B1141" s="7">
        <f t="shared" si="54"/>
        <v>1137</v>
      </c>
      <c r="C1141" s="7">
        <f>IF('OG Hospitalisation Details'!B1203="?",ROUND(AVERAGE('OG Hospitalisation Details'!$B$2:$B$2344),0),'OG Hospitalisation Details'!B1203)</f>
        <v>1971</v>
      </c>
      <c r="D1141" s="7" t="str">
        <f>IF('OG Hospitalisation Details'!C1203="?","Sep",'OG Hospitalisation Details'!C1203)</f>
        <v>Oct</v>
      </c>
      <c r="E1141" s="7">
        <v>3</v>
      </c>
      <c r="F1141" s="13">
        <f t="shared" si="52"/>
        <v>26209</v>
      </c>
      <c r="G1141" s="7">
        <v>1</v>
      </c>
      <c r="H1141" s="16">
        <v>9877.61</v>
      </c>
      <c r="I1141" s="7" t="str" cm="1">
        <f t="array" ref="I1141">INDEX({"tier - 1","tier - 2","tier - 3"},MATCH(MAX(COUNTIF('OG Hospitalisation Details'!G1203:G3545,{"tier - 1","tier - 2","tier - 3"})),COUNTIF('OG Hospitalisation Details'!G1203:G3545,{"tier - 1","tier - 2","tier - 3"}),0))</f>
        <v>tier - 2</v>
      </c>
      <c r="J1141" s="7" t="str" cm="1">
        <f t="array" ref="J1141">INDEX({"tier - 1","tier - 2","tier - 3"},MATCH(MAX(COUNTIF('OG Hospitalisation Details'!H1203:H3545,{"tier - 1","tier - 2","tier - 3"})),COUNTIF('OG Hospitalisation Details'!H1203:H3545,{"tier - 1","tier - 2","tier - 3"}),0))</f>
        <v>tier - 3</v>
      </c>
      <c r="K1141" s="7" t="str">
        <f>IF('OG Hospitalisation Details'!I1203="?","Unknown",'OG Hospitalisation Details'!I1203)</f>
        <v>R1013</v>
      </c>
      <c r="L1141" s="14">
        <f t="shared" si="53"/>
        <v>51</v>
      </c>
    </row>
    <row r="1142" spans="1:12" x14ac:dyDescent="0.25">
      <c r="A1142" s="7" t="s">
        <v>1233</v>
      </c>
      <c r="B1142" s="7">
        <f t="shared" si="54"/>
        <v>1138</v>
      </c>
      <c r="C1142" s="7">
        <f>IF('OG Hospitalisation Details'!B1202="?",ROUND(AVERAGE('OG Hospitalisation Details'!$B$2:$B$2344),0),'OG Hospitalisation Details'!B1202)</f>
        <v>1971</v>
      </c>
      <c r="D1142" s="7" t="str">
        <f>IF('OG Hospitalisation Details'!C1202="?","Sep",'OG Hospitalisation Details'!C1202)</f>
        <v>Jul</v>
      </c>
      <c r="E1142" s="7">
        <v>3</v>
      </c>
      <c r="F1142" s="13">
        <f t="shared" si="52"/>
        <v>26117</v>
      </c>
      <c r="G1142" s="7">
        <v>0</v>
      </c>
      <c r="H1142" s="16">
        <v>9875.68</v>
      </c>
      <c r="I1142" s="7" t="str" cm="1">
        <f t="array" ref="I1142">INDEX({"tier - 1","tier - 2","tier - 3"},MATCH(MAX(COUNTIF('OG Hospitalisation Details'!G1202:G3544,{"tier - 1","tier - 2","tier - 3"})),COUNTIF('OG Hospitalisation Details'!G1202:G3544,{"tier - 1","tier - 2","tier - 3"}),0))</f>
        <v>tier - 2</v>
      </c>
      <c r="J1142" s="7" t="str" cm="1">
        <f t="array" ref="J1142">INDEX({"tier - 1","tier - 2","tier - 3"},MATCH(MAX(COUNTIF('OG Hospitalisation Details'!H1202:H3544,{"tier - 1","tier - 2","tier - 3"})),COUNTIF('OG Hospitalisation Details'!H1202:H3544,{"tier - 1","tier - 2","tier - 3"}),0))</f>
        <v>tier - 3</v>
      </c>
      <c r="K1142" s="7" t="str">
        <f>IF('OG Hospitalisation Details'!I1202="?","Unknown",'OG Hospitalisation Details'!I1202)</f>
        <v>R1024</v>
      </c>
      <c r="L1142" s="14">
        <f t="shared" si="53"/>
        <v>51</v>
      </c>
    </row>
    <row r="1143" spans="1:12" x14ac:dyDescent="0.25">
      <c r="A1143" s="7" t="s">
        <v>1232</v>
      </c>
      <c r="B1143" s="7">
        <f t="shared" si="54"/>
        <v>1139</v>
      </c>
      <c r="C1143" s="7">
        <f>IF('OG Hospitalisation Details'!B1201="?",ROUND(AVERAGE('OG Hospitalisation Details'!$B$2:$B$2344),0),'OG Hospitalisation Details'!B1201)</f>
        <v>1971</v>
      </c>
      <c r="D1143" s="7" t="str">
        <f>IF('OG Hospitalisation Details'!C1201="?","Sep",'OG Hospitalisation Details'!C1201)</f>
        <v>Dec</v>
      </c>
      <c r="E1143" s="7">
        <v>22</v>
      </c>
      <c r="F1143" s="13">
        <f t="shared" si="52"/>
        <v>26289</v>
      </c>
      <c r="G1143" s="7">
        <v>1</v>
      </c>
      <c r="H1143" s="16">
        <v>9872.7000000000007</v>
      </c>
      <c r="I1143" s="7" t="str" cm="1">
        <f t="array" ref="I1143">INDEX({"tier - 1","tier - 2","tier - 3"},MATCH(MAX(COUNTIF('OG Hospitalisation Details'!G1201:G3543,{"tier - 1","tier - 2","tier - 3"})),COUNTIF('OG Hospitalisation Details'!G1201:G3543,{"tier - 1","tier - 2","tier - 3"}),0))</f>
        <v>tier - 2</v>
      </c>
      <c r="J1143" s="7" t="str" cm="1">
        <f t="array" ref="J1143">INDEX({"tier - 1","tier - 2","tier - 3"},MATCH(MAX(COUNTIF('OG Hospitalisation Details'!H1201:H3543,{"tier - 1","tier - 2","tier - 3"})),COUNTIF('OG Hospitalisation Details'!H1201:H3543,{"tier - 1","tier - 2","tier - 3"}),0))</f>
        <v>tier - 3</v>
      </c>
      <c r="K1143" s="7" t="str">
        <f>IF('OG Hospitalisation Details'!I1201="?","Unknown",'OG Hospitalisation Details'!I1201)</f>
        <v>R1011</v>
      </c>
      <c r="L1143" s="14">
        <f t="shared" si="53"/>
        <v>51</v>
      </c>
    </row>
    <row r="1144" spans="1:12" x14ac:dyDescent="0.25">
      <c r="A1144" s="7" t="s">
        <v>1231</v>
      </c>
      <c r="B1144" s="7">
        <f t="shared" si="54"/>
        <v>1140</v>
      </c>
      <c r="C1144" s="7">
        <f>IF('OG Hospitalisation Details'!B1200="?",ROUND(AVERAGE('OG Hospitalisation Details'!$B$2:$B$2344),0),'OG Hospitalisation Details'!B1200)</f>
        <v>1998</v>
      </c>
      <c r="D1144" s="7" t="str">
        <f>IF('OG Hospitalisation Details'!C1200="?","Sep",'OG Hospitalisation Details'!C1200)</f>
        <v>Jul</v>
      </c>
      <c r="E1144" s="7">
        <v>6</v>
      </c>
      <c r="F1144" s="13">
        <f t="shared" si="52"/>
        <v>35982</v>
      </c>
      <c r="G1144" s="7">
        <v>0</v>
      </c>
      <c r="H1144" s="16">
        <v>9870.59</v>
      </c>
      <c r="I1144" s="7" t="str" cm="1">
        <f t="array" ref="I1144">INDEX({"tier - 1","tier - 2","tier - 3"},MATCH(MAX(COUNTIF('OG Hospitalisation Details'!G1200:G3542,{"tier - 1","tier - 2","tier - 3"})),COUNTIF('OG Hospitalisation Details'!G1200:G3542,{"tier - 1","tier - 2","tier - 3"}),0))</f>
        <v>tier - 2</v>
      </c>
      <c r="J1144" s="7" t="str" cm="1">
        <f t="array" ref="J1144">INDEX({"tier - 1","tier - 2","tier - 3"},MATCH(MAX(COUNTIF('OG Hospitalisation Details'!H1200:H3542,{"tier - 1","tier - 2","tier - 3"})),COUNTIF('OG Hospitalisation Details'!H1200:H3542,{"tier - 1","tier - 2","tier - 3"}),0))</f>
        <v>tier - 3</v>
      </c>
      <c r="K1144" s="7" t="str">
        <f>IF('OG Hospitalisation Details'!I1200="?","Unknown",'OG Hospitalisation Details'!I1200)</f>
        <v>R1023</v>
      </c>
      <c r="L1144" s="14">
        <f t="shared" si="53"/>
        <v>24</v>
      </c>
    </row>
    <row r="1145" spans="1:12" x14ac:dyDescent="0.25">
      <c r="A1145" s="7" t="s">
        <v>1230</v>
      </c>
      <c r="B1145" s="7">
        <f t="shared" si="54"/>
        <v>1141</v>
      </c>
      <c r="C1145" s="7">
        <f>IF('OG Hospitalisation Details'!B1199="?",ROUND(AVERAGE('OG Hospitalisation Details'!$B$2:$B$2344),0),'OG Hospitalisation Details'!B1199)</f>
        <v>1969</v>
      </c>
      <c r="D1145" s="7" t="str">
        <f>IF('OG Hospitalisation Details'!C1199="?","Sep",'OG Hospitalisation Details'!C1199)</f>
        <v>Aug</v>
      </c>
      <c r="E1145" s="7">
        <v>13</v>
      </c>
      <c r="F1145" s="13">
        <f t="shared" si="52"/>
        <v>25428</v>
      </c>
      <c r="G1145" s="7">
        <v>0</v>
      </c>
      <c r="H1145" s="16">
        <v>9869.81</v>
      </c>
      <c r="I1145" s="7" t="str" cm="1">
        <f t="array" ref="I1145">INDEX({"tier - 1","tier - 2","tier - 3"},MATCH(MAX(COUNTIF('OG Hospitalisation Details'!G1199:G3541,{"tier - 1","tier - 2","tier - 3"})),COUNTIF('OG Hospitalisation Details'!G1199:G3541,{"tier - 1","tier - 2","tier - 3"}),0))</f>
        <v>tier - 2</v>
      </c>
      <c r="J1145" s="7" t="str" cm="1">
        <f t="array" ref="J1145">INDEX({"tier - 1","tier - 2","tier - 3"},MATCH(MAX(COUNTIF('OG Hospitalisation Details'!H1199:H3541,{"tier - 1","tier - 2","tier - 3"})),COUNTIF('OG Hospitalisation Details'!H1199:H3541,{"tier - 1","tier - 2","tier - 3"}),0))</f>
        <v>tier - 3</v>
      </c>
      <c r="K1145" s="7" t="str">
        <f>IF('OG Hospitalisation Details'!I1199="?","Unknown",'OG Hospitalisation Details'!I1199)</f>
        <v>R1012</v>
      </c>
      <c r="L1145" s="14">
        <f t="shared" si="53"/>
        <v>53</v>
      </c>
    </row>
    <row r="1146" spans="1:12" x14ac:dyDescent="0.25">
      <c r="A1146" s="7" t="s">
        <v>1229</v>
      </c>
      <c r="B1146" s="7">
        <f t="shared" si="54"/>
        <v>1142</v>
      </c>
      <c r="C1146" s="7">
        <f>IF('OG Hospitalisation Details'!B1198="?",ROUND(AVERAGE('OG Hospitalisation Details'!$B$2:$B$2344),0),'OG Hospitalisation Details'!B1198)</f>
        <v>1971</v>
      </c>
      <c r="D1146" s="7" t="str">
        <f>IF('OG Hospitalisation Details'!C1198="?","Sep",'OG Hospitalisation Details'!C1198)</f>
        <v>Nov</v>
      </c>
      <c r="E1146" s="7">
        <v>9</v>
      </c>
      <c r="F1146" s="13">
        <f t="shared" si="52"/>
        <v>26246</v>
      </c>
      <c r="G1146" s="7">
        <v>0</v>
      </c>
      <c r="H1146" s="16">
        <v>9866.2999999999993</v>
      </c>
      <c r="I1146" s="7" t="str" cm="1">
        <f t="array" ref="I1146">INDEX({"tier - 1","tier - 2","tier - 3"},MATCH(MAX(COUNTIF('OG Hospitalisation Details'!G1198:G3540,{"tier - 1","tier - 2","tier - 3"})),COUNTIF('OG Hospitalisation Details'!G1198:G3540,{"tier - 1","tier - 2","tier - 3"}),0))</f>
        <v>tier - 2</v>
      </c>
      <c r="J1146" s="7" t="str" cm="1">
        <f t="array" ref="J1146">INDEX({"tier - 1","tier - 2","tier - 3"},MATCH(MAX(COUNTIF('OG Hospitalisation Details'!H1198:H3540,{"tier - 1","tier - 2","tier - 3"})),COUNTIF('OG Hospitalisation Details'!H1198:H3540,{"tier - 1","tier - 2","tier - 3"}),0))</f>
        <v>tier - 3</v>
      </c>
      <c r="K1146" s="7" t="str">
        <f>IF('OG Hospitalisation Details'!I1198="?","Unknown",'OG Hospitalisation Details'!I1198)</f>
        <v>R1024</v>
      </c>
      <c r="L1146" s="14">
        <f t="shared" si="53"/>
        <v>51</v>
      </c>
    </row>
    <row r="1147" spans="1:12" x14ac:dyDescent="0.25">
      <c r="A1147" s="7" t="s">
        <v>1228</v>
      </c>
      <c r="B1147" s="7">
        <f t="shared" si="54"/>
        <v>1143</v>
      </c>
      <c r="C1147" s="7">
        <f>IF('OG Hospitalisation Details'!B1197="?",ROUND(AVERAGE('OG Hospitalisation Details'!$B$2:$B$2344),0),'OG Hospitalisation Details'!B1197)</f>
        <v>1969</v>
      </c>
      <c r="D1147" s="7" t="str">
        <f>IF('OG Hospitalisation Details'!C1197="?","Sep",'OG Hospitalisation Details'!C1197)</f>
        <v>Oct</v>
      </c>
      <c r="E1147" s="7">
        <v>20</v>
      </c>
      <c r="F1147" s="13">
        <f t="shared" si="52"/>
        <v>25496</v>
      </c>
      <c r="G1147" s="7">
        <v>0</v>
      </c>
      <c r="H1147" s="16">
        <v>9863.4699999999993</v>
      </c>
      <c r="I1147" s="7" t="str" cm="1">
        <f t="array" ref="I1147">INDEX({"tier - 1","tier - 2","tier - 3"},MATCH(MAX(COUNTIF('OG Hospitalisation Details'!G1197:G3539,{"tier - 1","tier - 2","tier - 3"})),COUNTIF('OG Hospitalisation Details'!G1197:G3539,{"tier - 1","tier - 2","tier - 3"}),0))</f>
        <v>tier - 2</v>
      </c>
      <c r="J1147" s="7" t="str" cm="1">
        <f t="array" ref="J1147">INDEX({"tier - 1","tier - 2","tier - 3"},MATCH(MAX(COUNTIF('OG Hospitalisation Details'!H1197:H3539,{"tier - 1","tier - 2","tier - 3"})),COUNTIF('OG Hospitalisation Details'!H1197:H3539,{"tier - 1","tier - 2","tier - 3"}),0))</f>
        <v>tier - 3</v>
      </c>
      <c r="K1147" s="7" t="str">
        <f>IF('OG Hospitalisation Details'!I1197="?","Unknown",'OG Hospitalisation Details'!I1197)</f>
        <v>R1012</v>
      </c>
      <c r="L1147" s="14">
        <f t="shared" si="53"/>
        <v>53</v>
      </c>
    </row>
    <row r="1148" spans="1:12" x14ac:dyDescent="0.25">
      <c r="A1148" s="7" t="s">
        <v>1227</v>
      </c>
      <c r="B1148" s="7">
        <f t="shared" si="54"/>
        <v>1144</v>
      </c>
      <c r="C1148" s="7">
        <f>IF('OG Hospitalisation Details'!B1196="?",ROUND(AVERAGE('OG Hospitalisation Details'!$B$2:$B$2344),0),'OG Hospitalisation Details'!B1196)</f>
        <v>1971</v>
      </c>
      <c r="D1148" s="7" t="str">
        <f>IF('OG Hospitalisation Details'!C1196="?","Sep",'OG Hospitalisation Details'!C1196)</f>
        <v>Jul</v>
      </c>
      <c r="E1148" s="7">
        <v>17</v>
      </c>
      <c r="F1148" s="13">
        <f t="shared" si="52"/>
        <v>26131</v>
      </c>
      <c r="G1148" s="7">
        <v>1</v>
      </c>
      <c r="H1148" s="16">
        <v>9861.0300000000007</v>
      </c>
      <c r="I1148" s="7" t="str" cm="1">
        <f t="array" ref="I1148">INDEX({"tier - 1","tier - 2","tier - 3"},MATCH(MAX(COUNTIF('OG Hospitalisation Details'!G1196:G3538,{"tier - 1","tier - 2","tier - 3"})),COUNTIF('OG Hospitalisation Details'!G1196:G3538,{"tier - 1","tier - 2","tier - 3"}),0))</f>
        <v>tier - 2</v>
      </c>
      <c r="J1148" s="7" t="str" cm="1">
        <f t="array" ref="J1148">INDEX({"tier - 1","tier - 2","tier - 3"},MATCH(MAX(COUNTIF('OG Hospitalisation Details'!H1196:H3538,{"tier - 1","tier - 2","tier - 3"})),COUNTIF('OG Hospitalisation Details'!H1196:H3538,{"tier - 1","tier - 2","tier - 3"}),0))</f>
        <v>tier - 3</v>
      </c>
      <c r="K1148" s="7" t="str">
        <f>IF('OG Hospitalisation Details'!I1196="?","Unknown",'OG Hospitalisation Details'!I1196)</f>
        <v>R1011</v>
      </c>
      <c r="L1148" s="14">
        <f t="shared" si="53"/>
        <v>51</v>
      </c>
    </row>
    <row r="1149" spans="1:12" x14ac:dyDescent="0.25">
      <c r="A1149" s="7" t="s">
        <v>1226</v>
      </c>
      <c r="B1149" s="7">
        <f t="shared" si="54"/>
        <v>1145</v>
      </c>
      <c r="C1149" s="7">
        <f>IF('OG Hospitalisation Details'!B1195="?",ROUND(AVERAGE('OG Hospitalisation Details'!$B$2:$B$2344),0),'OG Hospitalisation Details'!B1195)</f>
        <v>1971</v>
      </c>
      <c r="D1149" s="7" t="str">
        <f>IF('OG Hospitalisation Details'!C1195="?","Sep",'OG Hospitalisation Details'!C1195)</f>
        <v>Oct</v>
      </c>
      <c r="E1149" s="7">
        <v>23</v>
      </c>
      <c r="F1149" s="13">
        <f t="shared" si="52"/>
        <v>26229</v>
      </c>
      <c r="G1149" s="7">
        <v>1</v>
      </c>
      <c r="H1149" s="16">
        <v>9855.1299999999992</v>
      </c>
      <c r="I1149" s="7" t="str" cm="1">
        <f t="array" ref="I1149">INDEX({"tier - 1","tier - 2","tier - 3"},MATCH(MAX(COUNTIF('OG Hospitalisation Details'!G1195:G3537,{"tier - 1","tier - 2","tier - 3"})),COUNTIF('OG Hospitalisation Details'!G1195:G3537,{"tier - 1","tier - 2","tier - 3"}),0))</f>
        <v>tier - 2</v>
      </c>
      <c r="J1149" s="7" t="str" cm="1">
        <f t="array" ref="J1149">INDEX({"tier - 1","tier - 2","tier - 3"},MATCH(MAX(COUNTIF('OG Hospitalisation Details'!H1195:H3537,{"tier - 1","tier - 2","tier - 3"})),COUNTIF('OG Hospitalisation Details'!H1195:H3537,{"tier - 1","tier - 2","tier - 3"}),0))</f>
        <v>tier - 3</v>
      </c>
      <c r="K1149" s="7" t="str">
        <f>IF('OG Hospitalisation Details'!I1195="?","Unknown",'OG Hospitalisation Details'!I1195)</f>
        <v>R1013</v>
      </c>
      <c r="L1149" s="14">
        <f t="shared" si="53"/>
        <v>51</v>
      </c>
    </row>
    <row r="1150" spans="1:12" x14ac:dyDescent="0.25">
      <c r="A1150" s="7" t="s">
        <v>1225</v>
      </c>
      <c r="B1150" s="7">
        <f t="shared" si="54"/>
        <v>1146</v>
      </c>
      <c r="C1150" s="7">
        <f>IF('OG Hospitalisation Details'!B1194="?",ROUND(AVERAGE('OG Hospitalisation Details'!$B$2:$B$2344),0),'OG Hospitalisation Details'!B1194)</f>
        <v>1968</v>
      </c>
      <c r="D1150" s="7" t="str">
        <f>IF('OG Hospitalisation Details'!C1194="?","Sep",'OG Hospitalisation Details'!C1194)</f>
        <v>Nov</v>
      </c>
      <c r="E1150" s="7">
        <v>4</v>
      </c>
      <c r="F1150" s="13">
        <f t="shared" si="52"/>
        <v>25146</v>
      </c>
      <c r="G1150" s="7">
        <v>0</v>
      </c>
      <c r="H1150" s="16">
        <v>9850.43</v>
      </c>
      <c r="I1150" s="7" t="str" cm="1">
        <f t="array" ref="I1150">INDEX({"tier - 1","tier - 2","tier - 3"},MATCH(MAX(COUNTIF('OG Hospitalisation Details'!G1194:G3536,{"tier - 1","tier - 2","tier - 3"})),COUNTIF('OG Hospitalisation Details'!G1194:G3536,{"tier - 1","tier - 2","tier - 3"}),0))</f>
        <v>tier - 2</v>
      </c>
      <c r="J1150" s="7" t="str" cm="1">
        <f t="array" ref="J1150">INDEX({"tier - 1","tier - 2","tier - 3"},MATCH(MAX(COUNTIF('OG Hospitalisation Details'!H1194:H3536,{"tier - 1","tier - 2","tier - 3"})),COUNTIF('OG Hospitalisation Details'!H1194:H3536,{"tier - 1","tier - 2","tier - 3"}),0))</f>
        <v>tier - 3</v>
      </c>
      <c r="K1150" s="7" t="str">
        <f>IF('OG Hospitalisation Details'!I1194="?","Unknown",'OG Hospitalisation Details'!I1194)</f>
        <v>R1011</v>
      </c>
      <c r="L1150" s="14">
        <f t="shared" si="53"/>
        <v>54</v>
      </c>
    </row>
    <row r="1151" spans="1:12" x14ac:dyDescent="0.25">
      <c r="A1151" s="7" t="s">
        <v>1224</v>
      </c>
      <c r="B1151" s="7">
        <f t="shared" si="54"/>
        <v>1147</v>
      </c>
      <c r="C1151" s="7">
        <f>IF('OG Hospitalisation Details'!B1193="?",ROUND(AVERAGE('OG Hospitalisation Details'!$B$2:$B$2344),0),'OG Hospitalisation Details'!B1193)</f>
        <v>1992</v>
      </c>
      <c r="D1151" s="7" t="str">
        <f>IF('OG Hospitalisation Details'!C1193="?","Sep",'OG Hospitalisation Details'!C1193)</f>
        <v>Aug</v>
      </c>
      <c r="E1151" s="7">
        <v>13</v>
      </c>
      <c r="F1151" s="13">
        <f t="shared" si="52"/>
        <v>33829</v>
      </c>
      <c r="G1151" s="7">
        <v>0</v>
      </c>
      <c r="H1151" s="16">
        <v>9844.4500000000007</v>
      </c>
      <c r="I1151" s="7" t="str" cm="1">
        <f t="array" ref="I1151">INDEX({"tier - 1","tier - 2","tier - 3"},MATCH(MAX(COUNTIF('OG Hospitalisation Details'!G1193:G3535,{"tier - 1","tier - 2","tier - 3"})),COUNTIF('OG Hospitalisation Details'!G1193:G3535,{"tier - 1","tier - 2","tier - 3"}),0))</f>
        <v>tier - 2</v>
      </c>
      <c r="J1151" s="7" t="str" cm="1">
        <f t="array" ref="J1151">INDEX({"tier - 1","tier - 2","tier - 3"},MATCH(MAX(COUNTIF('OG Hospitalisation Details'!H1193:H3535,{"tier - 1","tier - 2","tier - 3"})),COUNTIF('OG Hospitalisation Details'!H1193:H3535,{"tier - 1","tier - 2","tier - 3"}),0))</f>
        <v>tier - 3</v>
      </c>
      <c r="K1151" s="7" t="str">
        <f>IF('OG Hospitalisation Details'!I1193="?","Unknown",'OG Hospitalisation Details'!I1193)</f>
        <v>R1012</v>
      </c>
      <c r="L1151" s="14">
        <f t="shared" si="53"/>
        <v>30</v>
      </c>
    </row>
    <row r="1152" spans="1:12" x14ac:dyDescent="0.25">
      <c r="A1152" s="7" t="s">
        <v>1223</v>
      </c>
      <c r="B1152" s="7">
        <f t="shared" si="54"/>
        <v>1148</v>
      </c>
      <c r="C1152" s="7">
        <f>IF('OG Hospitalisation Details'!B1192="?",ROUND(AVERAGE('OG Hospitalisation Details'!$B$2:$B$2344),0),'OG Hospitalisation Details'!B1192)</f>
        <v>1972</v>
      </c>
      <c r="D1152" s="7" t="str">
        <f>IF('OG Hospitalisation Details'!C1192="?","Sep",'OG Hospitalisation Details'!C1192)</f>
        <v>Sep</v>
      </c>
      <c r="E1152" s="7">
        <v>26</v>
      </c>
      <c r="F1152" s="13">
        <f t="shared" si="52"/>
        <v>26568</v>
      </c>
      <c r="G1152" s="7">
        <v>0</v>
      </c>
      <c r="H1152" s="16">
        <v>9836.2099999999991</v>
      </c>
      <c r="I1152" s="7" t="str" cm="1">
        <f t="array" ref="I1152">INDEX({"tier - 1","tier - 2","tier - 3"},MATCH(MAX(COUNTIF('OG Hospitalisation Details'!G1192:G3534,{"tier - 1","tier - 2","tier - 3"})),COUNTIF('OG Hospitalisation Details'!G1192:G3534,{"tier - 1","tier - 2","tier - 3"}),0))</f>
        <v>tier - 2</v>
      </c>
      <c r="J1152" s="7" t="str" cm="1">
        <f t="array" ref="J1152">INDEX({"tier - 1","tier - 2","tier - 3"},MATCH(MAX(COUNTIF('OG Hospitalisation Details'!H1192:H3534,{"tier - 1","tier - 2","tier - 3"})),COUNTIF('OG Hospitalisation Details'!H1192:H3534,{"tier - 1","tier - 2","tier - 3"}),0))</f>
        <v>tier - 3</v>
      </c>
      <c r="K1152" s="7" t="str">
        <f>IF('OG Hospitalisation Details'!I1192="?","Unknown",'OG Hospitalisation Details'!I1192)</f>
        <v>R1021</v>
      </c>
      <c r="L1152" s="14">
        <f t="shared" si="53"/>
        <v>50</v>
      </c>
    </row>
    <row r="1153" spans="1:12" x14ac:dyDescent="0.25">
      <c r="A1153" s="7" t="s">
        <v>1222</v>
      </c>
      <c r="B1153" s="7">
        <f t="shared" si="54"/>
        <v>1149</v>
      </c>
      <c r="C1153" s="7">
        <f>IF('OG Hospitalisation Details'!B1191="?",ROUND(AVERAGE('OG Hospitalisation Details'!$B$2:$B$2344),0),'OG Hospitalisation Details'!B1191)</f>
        <v>1972</v>
      </c>
      <c r="D1153" s="7" t="str">
        <f>IF('OG Hospitalisation Details'!C1191="?","Sep",'OG Hospitalisation Details'!C1191)</f>
        <v>Jun</v>
      </c>
      <c r="E1153" s="7">
        <v>28</v>
      </c>
      <c r="F1153" s="13">
        <f t="shared" si="52"/>
        <v>26478</v>
      </c>
      <c r="G1153" s="7">
        <v>0</v>
      </c>
      <c r="H1153" s="16">
        <v>9819.25</v>
      </c>
      <c r="I1153" s="7" t="str" cm="1">
        <f t="array" ref="I1153">INDEX({"tier - 1","tier - 2","tier - 3"},MATCH(MAX(COUNTIF('OG Hospitalisation Details'!G1191:G3533,{"tier - 1","tier - 2","tier - 3"})),COUNTIF('OG Hospitalisation Details'!G1191:G3533,{"tier - 1","tier - 2","tier - 3"}),0))</f>
        <v>tier - 2</v>
      </c>
      <c r="J1153" s="7" t="str" cm="1">
        <f t="array" ref="J1153">INDEX({"tier - 1","tier - 2","tier - 3"},MATCH(MAX(COUNTIF('OG Hospitalisation Details'!H1191:H3533,{"tier - 1","tier - 2","tier - 3"})),COUNTIF('OG Hospitalisation Details'!H1191:H3533,{"tier - 1","tier - 2","tier - 3"}),0))</f>
        <v>tier - 3</v>
      </c>
      <c r="K1153" s="7" t="str">
        <f>IF('OG Hospitalisation Details'!I1191="?","Unknown",'OG Hospitalisation Details'!I1191)</f>
        <v>R1021</v>
      </c>
      <c r="L1153" s="14">
        <f t="shared" si="53"/>
        <v>50</v>
      </c>
    </row>
    <row r="1154" spans="1:12" x14ac:dyDescent="0.25">
      <c r="A1154" s="7" t="s">
        <v>1221</v>
      </c>
      <c r="B1154" s="7">
        <f t="shared" si="54"/>
        <v>1150</v>
      </c>
      <c r="C1154" s="7">
        <f>IF('OG Hospitalisation Details'!B1190="?",ROUND(AVERAGE('OG Hospitalisation Details'!$B$2:$B$2344),0),'OG Hospitalisation Details'!B1190)</f>
        <v>1973</v>
      </c>
      <c r="D1154" s="7" t="str">
        <f>IF('OG Hospitalisation Details'!C1190="?","Sep",'OG Hospitalisation Details'!C1190)</f>
        <v>Sep</v>
      </c>
      <c r="E1154" s="7">
        <v>17</v>
      </c>
      <c r="F1154" s="13">
        <f t="shared" ref="F1154:F1217" si="55">DATE(C1154,MONTH(1&amp;D1154),E1154)</f>
        <v>26924</v>
      </c>
      <c r="G1154" s="7">
        <v>2</v>
      </c>
      <c r="H1154" s="16">
        <v>9800.89</v>
      </c>
      <c r="I1154" s="7" t="str" cm="1">
        <f t="array" ref="I1154">INDEX({"tier - 1","tier - 2","tier - 3"},MATCH(MAX(COUNTIF('OG Hospitalisation Details'!G1190:G3532,{"tier - 1","tier - 2","tier - 3"})),COUNTIF('OG Hospitalisation Details'!G1190:G3532,{"tier - 1","tier - 2","tier - 3"}),0))</f>
        <v>tier - 2</v>
      </c>
      <c r="J1154" s="7" t="str" cm="1">
        <f t="array" ref="J1154">INDEX({"tier - 1","tier - 2","tier - 3"},MATCH(MAX(COUNTIF('OG Hospitalisation Details'!H1190:H3532,{"tier - 1","tier - 2","tier - 3"})),COUNTIF('OG Hospitalisation Details'!H1190:H3532,{"tier - 1","tier - 2","tier - 3"}),0))</f>
        <v>tier - 3</v>
      </c>
      <c r="K1154" s="7" t="str">
        <f>IF('OG Hospitalisation Details'!I1190="?","Unknown",'OG Hospitalisation Details'!I1190)</f>
        <v>R1013</v>
      </c>
      <c r="L1154" s="14">
        <f t="shared" ref="L1154:L1217" si="56">DATEDIF(F1154,DATE(2023,6,8),"Y")</f>
        <v>49</v>
      </c>
    </row>
    <row r="1155" spans="1:12" x14ac:dyDescent="0.25">
      <c r="A1155" s="7" t="s">
        <v>1220</v>
      </c>
      <c r="B1155" s="7">
        <f t="shared" si="54"/>
        <v>1151</v>
      </c>
      <c r="C1155" s="7">
        <f>IF('OG Hospitalisation Details'!B1189="?",ROUND(AVERAGE('OG Hospitalisation Details'!$B$2:$B$2344),0),'OG Hospitalisation Details'!B1189)</f>
        <v>1977</v>
      </c>
      <c r="D1155" s="7" t="str">
        <f>IF('OG Hospitalisation Details'!C1189="?","Sep",'OG Hospitalisation Details'!C1189)</f>
        <v>Jun</v>
      </c>
      <c r="E1155" s="7">
        <v>7</v>
      </c>
      <c r="F1155" s="13">
        <f t="shared" si="55"/>
        <v>28283</v>
      </c>
      <c r="G1155" s="7">
        <v>5</v>
      </c>
      <c r="H1155" s="16">
        <v>9788.8700000000008</v>
      </c>
      <c r="I1155" s="7" t="str" cm="1">
        <f t="array" ref="I1155">INDEX({"tier - 1","tier - 2","tier - 3"},MATCH(MAX(COUNTIF('OG Hospitalisation Details'!G1189:G3531,{"tier - 1","tier - 2","tier - 3"})),COUNTIF('OG Hospitalisation Details'!G1189:G3531,{"tier - 1","tier - 2","tier - 3"}),0))</f>
        <v>tier - 2</v>
      </c>
      <c r="J1155" s="7" t="str" cm="1">
        <f t="array" ref="J1155">INDEX({"tier - 1","tier - 2","tier - 3"},MATCH(MAX(COUNTIF('OG Hospitalisation Details'!H1189:H3531,{"tier - 1","tier - 2","tier - 3"})),COUNTIF('OG Hospitalisation Details'!H1189:H3531,{"tier - 1","tier - 2","tier - 3"}),0))</f>
        <v>tier - 3</v>
      </c>
      <c r="K1155" s="7" t="str">
        <f>IF('OG Hospitalisation Details'!I1189="?","Unknown",'OG Hospitalisation Details'!I1189)</f>
        <v>R1013</v>
      </c>
      <c r="L1155" s="14">
        <f t="shared" si="56"/>
        <v>46</v>
      </c>
    </row>
    <row r="1156" spans="1:12" x14ac:dyDescent="0.25">
      <c r="A1156" s="7" t="s">
        <v>1219</v>
      </c>
      <c r="B1156" s="7">
        <f t="shared" si="54"/>
        <v>1152</v>
      </c>
      <c r="C1156" s="7">
        <f>IF('OG Hospitalisation Details'!B1188="?",ROUND(AVERAGE('OG Hospitalisation Details'!$B$2:$B$2344),0),'OG Hospitalisation Details'!B1188)</f>
        <v>1996</v>
      </c>
      <c r="D1156" s="7" t="str">
        <f>IF('OG Hospitalisation Details'!C1188="?","Sep",'OG Hospitalisation Details'!C1188)</f>
        <v>Aug</v>
      </c>
      <c r="E1156" s="7">
        <v>8</v>
      </c>
      <c r="F1156" s="13">
        <f t="shared" si="55"/>
        <v>35285</v>
      </c>
      <c r="G1156" s="7">
        <v>0</v>
      </c>
      <c r="H1156" s="16">
        <v>9787.32</v>
      </c>
      <c r="I1156" s="7" t="str" cm="1">
        <f t="array" ref="I1156">INDEX({"tier - 1","tier - 2","tier - 3"},MATCH(MAX(COUNTIF('OG Hospitalisation Details'!G1188:G3530,{"tier - 1","tier - 2","tier - 3"})),COUNTIF('OG Hospitalisation Details'!G1188:G3530,{"tier - 1","tier - 2","tier - 3"}),0))</f>
        <v>tier - 2</v>
      </c>
      <c r="J1156" s="7" t="str" cm="1">
        <f t="array" ref="J1156">INDEX({"tier - 1","tier - 2","tier - 3"},MATCH(MAX(COUNTIF('OG Hospitalisation Details'!H1188:H3530,{"tier - 1","tier - 2","tier - 3"})),COUNTIF('OG Hospitalisation Details'!H1188:H3530,{"tier - 1","tier - 2","tier - 3"}),0))</f>
        <v>tier - 3</v>
      </c>
      <c r="K1156" s="7" t="str">
        <f>IF('OG Hospitalisation Details'!I1188="?","Unknown",'OG Hospitalisation Details'!I1188)</f>
        <v>R1023</v>
      </c>
      <c r="L1156" s="14">
        <f t="shared" si="56"/>
        <v>26</v>
      </c>
    </row>
    <row r="1157" spans="1:12" x14ac:dyDescent="0.25">
      <c r="A1157" s="7" t="s">
        <v>1218</v>
      </c>
      <c r="B1157" s="7">
        <f t="shared" si="54"/>
        <v>1153</v>
      </c>
      <c r="C1157" s="7">
        <f>IF('OG Hospitalisation Details'!B1187="?",ROUND(AVERAGE('OG Hospitalisation Details'!$B$2:$B$2344),0),'OG Hospitalisation Details'!B1187)</f>
        <v>1973</v>
      </c>
      <c r="D1157" s="7" t="str">
        <f>IF('OG Hospitalisation Details'!C1187="?","Sep",'OG Hospitalisation Details'!C1187)</f>
        <v>Jul</v>
      </c>
      <c r="E1157" s="7">
        <v>7</v>
      </c>
      <c r="F1157" s="13">
        <f t="shared" si="55"/>
        <v>26852</v>
      </c>
      <c r="G1157" s="7">
        <v>1</v>
      </c>
      <c r="H1157" s="16">
        <v>9778.35</v>
      </c>
      <c r="I1157" s="7" t="str" cm="1">
        <f t="array" ref="I1157">INDEX({"tier - 1","tier - 2","tier - 3"},MATCH(MAX(COUNTIF('OG Hospitalisation Details'!G1187:G3529,{"tier - 1","tier - 2","tier - 3"})),COUNTIF('OG Hospitalisation Details'!G1187:G3529,{"tier - 1","tier - 2","tier - 3"}),0))</f>
        <v>tier - 2</v>
      </c>
      <c r="J1157" s="7" t="str" cm="1">
        <f t="array" ref="J1157">INDEX({"tier - 1","tier - 2","tier - 3"},MATCH(MAX(COUNTIF('OG Hospitalisation Details'!H1187:H3529,{"tier - 1","tier - 2","tier - 3"})),COUNTIF('OG Hospitalisation Details'!H1187:H3529,{"tier - 1","tier - 2","tier - 3"}),0))</f>
        <v>tier - 3</v>
      </c>
      <c r="K1157" s="7" t="str">
        <f>IF('OG Hospitalisation Details'!I1187="?","Unknown",'OG Hospitalisation Details'!I1187)</f>
        <v>R1024</v>
      </c>
      <c r="L1157" s="14">
        <f t="shared" si="56"/>
        <v>49</v>
      </c>
    </row>
    <row r="1158" spans="1:12" x14ac:dyDescent="0.25">
      <c r="A1158" s="7" t="s">
        <v>1217</v>
      </c>
      <c r="B1158" s="7">
        <f t="shared" si="54"/>
        <v>1154</v>
      </c>
      <c r="C1158" s="7">
        <f>IF('OG Hospitalisation Details'!B1186="?",ROUND(AVERAGE('OG Hospitalisation Details'!$B$2:$B$2344),0),'OG Hospitalisation Details'!B1186)</f>
        <v>1965</v>
      </c>
      <c r="D1158" s="7" t="str">
        <f>IF('OG Hospitalisation Details'!C1186="?","Sep",'OG Hospitalisation Details'!C1186)</f>
        <v>Sep</v>
      </c>
      <c r="E1158" s="7">
        <v>5</v>
      </c>
      <c r="F1158" s="13">
        <f t="shared" si="55"/>
        <v>23990</v>
      </c>
      <c r="G1158" s="7">
        <v>0</v>
      </c>
      <c r="H1158" s="16">
        <v>9764.08</v>
      </c>
      <c r="I1158" s="7" t="str" cm="1">
        <f t="array" ref="I1158">INDEX({"tier - 1","tier - 2","tier - 3"},MATCH(MAX(COUNTIF('OG Hospitalisation Details'!G1186:G3528,{"tier - 1","tier - 2","tier - 3"})),COUNTIF('OG Hospitalisation Details'!G1186:G3528,{"tier - 1","tier - 2","tier - 3"}),0))</f>
        <v>tier - 2</v>
      </c>
      <c r="J1158" s="7" t="str" cm="1">
        <f t="array" ref="J1158">INDEX({"tier - 1","tier - 2","tier - 3"},MATCH(MAX(COUNTIF('OG Hospitalisation Details'!H1186:H3528,{"tier - 1","tier - 2","tier - 3"})),COUNTIF('OG Hospitalisation Details'!H1186:H3528,{"tier - 1","tier - 2","tier - 3"}),0))</f>
        <v>tier - 3</v>
      </c>
      <c r="K1158" s="7" t="str">
        <f>IF('OG Hospitalisation Details'!I1186="?","Unknown",'OG Hospitalisation Details'!I1186)</f>
        <v>R1012</v>
      </c>
      <c r="L1158" s="14">
        <f t="shared" si="56"/>
        <v>57</v>
      </c>
    </row>
    <row r="1159" spans="1:12" x14ac:dyDescent="0.25">
      <c r="A1159" s="7" t="s">
        <v>1216</v>
      </c>
      <c r="B1159" s="7">
        <f t="shared" si="54"/>
        <v>1155</v>
      </c>
      <c r="C1159" s="7">
        <f>IF('OG Hospitalisation Details'!B1185="?",ROUND(AVERAGE('OG Hospitalisation Details'!$B$2:$B$2344),0),'OG Hospitalisation Details'!B1185)</f>
        <v>2001</v>
      </c>
      <c r="D1159" s="7" t="str">
        <f>IF('OG Hospitalisation Details'!C1185="?","Sep",'OG Hospitalisation Details'!C1185)</f>
        <v>Jul</v>
      </c>
      <c r="E1159" s="7">
        <v>14</v>
      </c>
      <c r="F1159" s="13">
        <f t="shared" si="55"/>
        <v>37086</v>
      </c>
      <c r="G1159" s="7">
        <v>0</v>
      </c>
      <c r="H1159" s="16">
        <v>9753.49</v>
      </c>
      <c r="I1159" s="7" t="str" cm="1">
        <f t="array" ref="I1159">INDEX({"tier - 1","tier - 2","tier - 3"},MATCH(MAX(COUNTIF('OG Hospitalisation Details'!G1185:G3527,{"tier - 1","tier - 2","tier - 3"})),COUNTIF('OG Hospitalisation Details'!G1185:G3527,{"tier - 1","tier - 2","tier - 3"}),0))</f>
        <v>tier - 2</v>
      </c>
      <c r="J1159" s="7" t="str" cm="1">
        <f t="array" ref="J1159">INDEX({"tier - 1","tier - 2","tier - 3"},MATCH(MAX(COUNTIF('OG Hospitalisation Details'!H1185:H3527,{"tier - 1","tier - 2","tier - 3"})),COUNTIF('OG Hospitalisation Details'!H1185:H3527,{"tier - 1","tier - 2","tier - 3"}),0))</f>
        <v>tier - 3</v>
      </c>
      <c r="K1159" s="7" t="str">
        <f>IF('OG Hospitalisation Details'!I1185="?","Unknown",'OG Hospitalisation Details'!I1185)</f>
        <v>R1012</v>
      </c>
      <c r="L1159" s="14">
        <f t="shared" si="56"/>
        <v>21</v>
      </c>
    </row>
    <row r="1160" spans="1:12" x14ac:dyDescent="0.25">
      <c r="A1160" s="7" t="s">
        <v>1215</v>
      </c>
      <c r="B1160" s="7">
        <f t="shared" si="54"/>
        <v>1156</v>
      </c>
      <c r="C1160" s="7">
        <f>IF('OG Hospitalisation Details'!B1184="?",ROUND(AVERAGE('OG Hospitalisation Details'!$B$2:$B$2344),0),'OG Hospitalisation Details'!B1184)</f>
        <v>1970</v>
      </c>
      <c r="D1160" s="7" t="str">
        <f>IF('OG Hospitalisation Details'!C1184="?","Sep",'OG Hospitalisation Details'!C1184)</f>
        <v>Jul</v>
      </c>
      <c r="E1160" s="7">
        <v>4</v>
      </c>
      <c r="F1160" s="13">
        <f t="shared" si="55"/>
        <v>25753</v>
      </c>
      <c r="G1160" s="7">
        <v>1</v>
      </c>
      <c r="H1160" s="16">
        <v>9748.91</v>
      </c>
      <c r="I1160" s="7" t="str" cm="1">
        <f t="array" ref="I1160">INDEX({"tier - 1","tier - 2","tier - 3"},MATCH(MAX(COUNTIF('OG Hospitalisation Details'!G1184:G3526,{"tier - 1","tier - 2","tier - 3"})),COUNTIF('OG Hospitalisation Details'!G1184:G3526,{"tier - 1","tier - 2","tier - 3"}),0))</f>
        <v>tier - 2</v>
      </c>
      <c r="J1160" s="7" t="str" cm="1">
        <f t="array" ref="J1160">INDEX({"tier - 1","tier - 2","tier - 3"},MATCH(MAX(COUNTIF('OG Hospitalisation Details'!H1184:H3526,{"tier - 1","tier - 2","tier - 3"})),COUNTIF('OG Hospitalisation Details'!H1184:H3526,{"tier - 1","tier - 2","tier - 3"}),0))</f>
        <v>tier - 3</v>
      </c>
      <c r="K1160" s="7" t="str">
        <f>IF('OG Hospitalisation Details'!I1184="?","Unknown",'OG Hospitalisation Details'!I1184)</f>
        <v>R1013</v>
      </c>
      <c r="L1160" s="14">
        <f t="shared" si="56"/>
        <v>52</v>
      </c>
    </row>
    <row r="1161" spans="1:12" x14ac:dyDescent="0.25">
      <c r="A1161" s="7" t="s">
        <v>1214</v>
      </c>
      <c r="B1161" s="7">
        <f t="shared" si="54"/>
        <v>1157</v>
      </c>
      <c r="C1161" s="7">
        <f>IF('OG Hospitalisation Details'!B1183="?",ROUND(AVERAGE('OG Hospitalisation Details'!$B$2:$B$2344),0),'OG Hospitalisation Details'!B1183)</f>
        <v>1970</v>
      </c>
      <c r="D1161" s="7" t="str">
        <f>IF('OG Hospitalisation Details'!C1183="?","Sep",'OG Hospitalisation Details'!C1183)</f>
        <v>Aug</v>
      </c>
      <c r="E1161" s="7">
        <v>18</v>
      </c>
      <c r="F1161" s="13">
        <f t="shared" si="55"/>
        <v>25798</v>
      </c>
      <c r="G1161" s="7">
        <v>1</v>
      </c>
      <c r="H1161" s="16">
        <v>9724.5300000000007</v>
      </c>
      <c r="I1161" s="7" t="str" cm="1">
        <f t="array" ref="I1161">INDEX({"tier - 1","tier - 2","tier - 3"},MATCH(MAX(COUNTIF('OG Hospitalisation Details'!G1183:G3525,{"tier - 1","tier - 2","tier - 3"})),COUNTIF('OG Hospitalisation Details'!G1183:G3525,{"tier - 1","tier - 2","tier - 3"}),0))</f>
        <v>tier - 2</v>
      </c>
      <c r="J1161" s="7" t="str" cm="1">
        <f t="array" ref="J1161">INDEX({"tier - 1","tier - 2","tier - 3"},MATCH(MAX(COUNTIF('OG Hospitalisation Details'!H1183:H3525,{"tier - 1","tier - 2","tier - 3"})),COUNTIF('OG Hospitalisation Details'!H1183:H3525,{"tier - 1","tier - 2","tier - 3"}),0))</f>
        <v>tier - 3</v>
      </c>
      <c r="K1161" s="7" t="str">
        <f>IF('OG Hospitalisation Details'!I1183="?","Unknown",'OG Hospitalisation Details'!I1183)</f>
        <v>R1011</v>
      </c>
      <c r="L1161" s="14">
        <f t="shared" si="56"/>
        <v>52</v>
      </c>
    </row>
    <row r="1162" spans="1:12" x14ac:dyDescent="0.25">
      <c r="A1162" s="7" t="s">
        <v>1213</v>
      </c>
      <c r="B1162" s="7">
        <f t="shared" si="54"/>
        <v>1158</v>
      </c>
      <c r="C1162" s="7">
        <f>IF('OG Hospitalisation Details'!B1182="?",ROUND(AVERAGE('OG Hospitalisation Details'!$B$2:$B$2344),0),'OG Hospitalisation Details'!B1182)</f>
        <v>1970</v>
      </c>
      <c r="D1162" s="7" t="str">
        <f>IF('OG Hospitalisation Details'!C1182="?","Sep",'OG Hospitalisation Details'!C1182)</f>
        <v>Sep</v>
      </c>
      <c r="E1162" s="7">
        <v>12</v>
      </c>
      <c r="F1162" s="13">
        <f t="shared" si="55"/>
        <v>25823</v>
      </c>
      <c r="G1162" s="7">
        <v>0</v>
      </c>
      <c r="H1162" s="16">
        <v>9722.77</v>
      </c>
      <c r="I1162" s="7" t="str" cm="1">
        <f t="array" ref="I1162">INDEX({"tier - 1","tier - 2","tier - 3"},MATCH(MAX(COUNTIF('OG Hospitalisation Details'!G1182:G3524,{"tier - 1","tier - 2","tier - 3"})),COUNTIF('OG Hospitalisation Details'!G1182:G3524,{"tier - 1","tier - 2","tier - 3"}),0))</f>
        <v>tier - 2</v>
      </c>
      <c r="J1162" s="7" t="str" cm="1">
        <f t="array" ref="J1162">INDEX({"tier - 1","tier - 2","tier - 3"},MATCH(MAX(COUNTIF('OG Hospitalisation Details'!H1182:H3524,{"tier - 1","tier - 2","tier - 3"})),COUNTIF('OG Hospitalisation Details'!H1182:H3524,{"tier - 1","tier - 2","tier - 3"}),0))</f>
        <v>tier - 3</v>
      </c>
      <c r="K1162" s="7" t="str">
        <f>IF('OG Hospitalisation Details'!I1182="?","Unknown",'OG Hospitalisation Details'!I1182)</f>
        <v>R1016</v>
      </c>
      <c r="L1162" s="14">
        <f t="shared" si="56"/>
        <v>52</v>
      </c>
    </row>
    <row r="1163" spans="1:12" x14ac:dyDescent="0.25">
      <c r="A1163" s="7" t="s">
        <v>1212</v>
      </c>
      <c r="B1163" s="7">
        <f t="shared" si="54"/>
        <v>1159</v>
      </c>
      <c r="C1163" s="7">
        <f>IF('OG Hospitalisation Details'!B1181="?",ROUND(AVERAGE('OG Hospitalisation Details'!$B$2:$B$2344),0),'OG Hospitalisation Details'!B1181)</f>
        <v>1975</v>
      </c>
      <c r="D1163" s="7" t="str">
        <f>IF('OG Hospitalisation Details'!C1181="?","Sep",'OG Hospitalisation Details'!C1181)</f>
        <v>Jun</v>
      </c>
      <c r="E1163" s="7">
        <v>27</v>
      </c>
      <c r="F1163" s="13">
        <f t="shared" si="55"/>
        <v>27572</v>
      </c>
      <c r="G1163" s="7">
        <v>2</v>
      </c>
      <c r="H1163" s="16">
        <v>9715.84</v>
      </c>
      <c r="I1163" s="7" t="str" cm="1">
        <f t="array" ref="I1163">INDEX({"tier - 1","tier - 2","tier - 3"},MATCH(MAX(COUNTIF('OG Hospitalisation Details'!G1181:G3523,{"tier - 1","tier - 2","tier - 3"})),COUNTIF('OG Hospitalisation Details'!G1181:G3523,{"tier - 1","tier - 2","tier - 3"}),0))</f>
        <v>tier - 2</v>
      </c>
      <c r="J1163" s="7" t="str" cm="1">
        <f t="array" ref="J1163">INDEX({"tier - 1","tier - 2","tier - 3"},MATCH(MAX(COUNTIF('OG Hospitalisation Details'!H1181:H3523,{"tier - 1","tier - 2","tier - 3"})),COUNTIF('OG Hospitalisation Details'!H1181:H3523,{"tier - 1","tier - 2","tier - 3"}),0))</f>
        <v>tier - 3</v>
      </c>
      <c r="K1163" s="7" t="str">
        <f>IF('OG Hospitalisation Details'!I1181="?","Unknown",'OG Hospitalisation Details'!I1181)</f>
        <v>R1024</v>
      </c>
      <c r="L1163" s="14">
        <f t="shared" si="56"/>
        <v>47</v>
      </c>
    </row>
    <row r="1164" spans="1:12" x14ac:dyDescent="0.25">
      <c r="A1164" s="7" t="s">
        <v>1211</v>
      </c>
      <c r="B1164" s="7">
        <f t="shared" si="54"/>
        <v>1160</v>
      </c>
      <c r="C1164" s="7">
        <f>IF('OG Hospitalisation Details'!B1180="?",ROUND(AVERAGE('OG Hospitalisation Details'!$B$2:$B$2344),0),'OG Hospitalisation Details'!B1180)</f>
        <v>1972</v>
      </c>
      <c r="D1164" s="7" t="str">
        <f>IF('OG Hospitalisation Details'!C1180="?","Sep",'OG Hospitalisation Details'!C1180)</f>
        <v>Jul</v>
      </c>
      <c r="E1164" s="7">
        <v>10</v>
      </c>
      <c r="F1164" s="13">
        <f t="shared" si="55"/>
        <v>26490</v>
      </c>
      <c r="G1164" s="7">
        <v>0</v>
      </c>
      <c r="H1164" s="16">
        <v>9710.7099999999991</v>
      </c>
      <c r="I1164" s="7" t="str" cm="1">
        <f t="array" ref="I1164">INDEX({"tier - 1","tier - 2","tier - 3"},MATCH(MAX(COUNTIF('OG Hospitalisation Details'!G1180:G3522,{"tier - 1","tier - 2","tier - 3"})),COUNTIF('OG Hospitalisation Details'!G1180:G3522,{"tier - 1","tier - 2","tier - 3"}),0))</f>
        <v>tier - 2</v>
      </c>
      <c r="J1164" s="7" t="str" cm="1">
        <f t="array" ref="J1164">INDEX({"tier - 1","tier - 2","tier - 3"},MATCH(MAX(COUNTIF('OG Hospitalisation Details'!H1180:H3522,{"tier - 1","tier - 2","tier - 3"})),COUNTIF('OG Hospitalisation Details'!H1180:H3522,{"tier - 1","tier - 2","tier - 3"}),0))</f>
        <v>tier - 3</v>
      </c>
      <c r="K1164" s="7" t="str">
        <f>IF('OG Hospitalisation Details'!I1180="?","Unknown",'OG Hospitalisation Details'!I1180)</f>
        <v>R1021</v>
      </c>
      <c r="L1164" s="14">
        <f t="shared" si="56"/>
        <v>50</v>
      </c>
    </row>
    <row r="1165" spans="1:12" x14ac:dyDescent="0.25">
      <c r="A1165" s="7" t="s">
        <v>1210</v>
      </c>
      <c r="B1165" s="7">
        <f t="shared" si="54"/>
        <v>1161</v>
      </c>
      <c r="C1165" s="7">
        <f>IF('OG Hospitalisation Details'!B1179="?",ROUND(AVERAGE('OG Hospitalisation Details'!$B$2:$B$2344),0),'OG Hospitalisation Details'!B1179)</f>
        <v>1977</v>
      </c>
      <c r="D1165" s="7" t="str">
        <f>IF('OG Hospitalisation Details'!C1179="?","Sep",'OG Hospitalisation Details'!C1179)</f>
        <v>Sep</v>
      </c>
      <c r="E1165" s="7">
        <v>19</v>
      </c>
      <c r="F1165" s="13">
        <f t="shared" si="55"/>
        <v>28387</v>
      </c>
      <c r="G1165" s="7">
        <v>3</v>
      </c>
      <c r="H1165" s="16">
        <v>9704.67</v>
      </c>
      <c r="I1165" s="7" t="str" cm="1">
        <f t="array" ref="I1165">INDEX({"tier - 1","tier - 2","tier - 3"},MATCH(MAX(COUNTIF('OG Hospitalisation Details'!G1179:G3521,{"tier - 1","tier - 2","tier - 3"})),COUNTIF('OG Hospitalisation Details'!G1179:G3521,{"tier - 1","tier - 2","tier - 3"}),0))</f>
        <v>tier - 2</v>
      </c>
      <c r="J1165" s="7" t="str" cm="1">
        <f t="array" ref="J1165">INDEX({"tier - 1","tier - 2","tier - 3"},MATCH(MAX(COUNTIF('OG Hospitalisation Details'!H1179:H3521,{"tier - 1","tier - 2","tier - 3"})),COUNTIF('OG Hospitalisation Details'!H1179:H3521,{"tier - 1","tier - 2","tier - 3"}),0))</f>
        <v>tier - 3</v>
      </c>
      <c r="K1165" s="7" t="str">
        <f>IF('OG Hospitalisation Details'!I1179="?","Unknown",'OG Hospitalisation Details'!I1179)</f>
        <v>R1024</v>
      </c>
      <c r="L1165" s="14">
        <f t="shared" si="56"/>
        <v>45</v>
      </c>
    </row>
    <row r="1166" spans="1:12" x14ac:dyDescent="0.25">
      <c r="A1166" s="7" t="s">
        <v>1209</v>
      </c>
      <c r="B1166" s="7">
        <f t="shared" si="54"/>
        <v>1162</v>
      </c>
      <c r="C1166" s="7">
        <f>IF('OG Hospitalisation Details'!B1178="?",ROUND(AVERAGE('OG Hospitalisation Details'!$B$2:$B$2344),0),'OG Hospitalisation Details'!B1178)</f>
        <v>1964</v>
      </c>
      <c r="D1166" s="7" t="str">
        <f>IF('OG Hospitalisation Details'!C1178="?","Sep",'OG Hospitalisation Details'!C1178)</f>
        <v>Nov</v>
      </c>
      <c r="E1166" s="7">
        <v>7</v>
      </c>
      <c r="F1166" s="13">
        <f t="shared" si="55"/>
        <v>23688</v>
      </c>
      <c r="G1166" s="7">
        <v>0</v>
      </c>
      <c r="H1166" s="16">
        <v>9698.42</v>
      </c>
      <c r="I1166" s="7" t="str" cm="1">
        <f t="array" ref="I1166">INDEX({"tier - 1","tier - 2","tier - 3"},MATCH(MAX(COUNTIF('OG Hospitalisation Details'!G1178:G3520,{"tier - 1","tier - 2","tier - 3"})),COUNTIF('OG Hospitalisation Details'!G1178:G3520,{"tier - 1","tier - 2","tier - 3"}),0))</f>
        <v>tier - 2</v>
      </c>
      <c r="J1166" s="7" t="str" cm="1">
        <f t="array" ref="J1166">INDEX({"tier - 1","tier - 2","tier - 3"},MATCH(MAX(COUNTIF('OG Hospitalisation Details'!H1178:H3520,{"tier - 1","tier - 2","tier - 3"})),COUNTIF('OG Hospitalisation Details'!H1178:H3520,{"tier - 1","tier - 2","tier - 3"}),0))</f>
        <v>tier - 3</v>
      </c>
      <c r="K1166" s="7" t="str">
        <f>IF('OG Hospitalisation Details'!I1178="?","Unknown",'OG Hospitalisation Details'!I1178)</f>
        <v>R1013</v>
      </c>
      <c r="L1166" s="14">
        <f t="shared" si="56"/>
        <v>58</v>
      </c>
    </row>
    <row r="1167" spans="1:12" x14ac:dyDescent="0.25">
      <c r="A1167" s="7" t="s">
        <v>1208</v>
      </c>
      <c r="B1167" s="7">
        <f t="shared" si="54"/>
        <v>1163</v>
      </c>
      <c r="C1167" s="7">
        <f>IF('OG Hospitalisation Details'!B1177="?",ROUND(AVERAGE('OG Hospitalisation Details'!$B$2:$B$2344),0),'OG Hospitalisation Details'!B1177)</f>
        <v>1966</v>
      </c>
      <c r="D1167" s="7" t="str">
        <f>IF('OG Hospitalisation Details'!C1177="?","Sep",'OG Hospitalisation Details'!C1177)</f>
        <v>Sep</v>
      </c>
      <c r="E1167" s="7">
        <v>16</v>
      </c>
      <c r="F1167" s="13">
        <f t="shared" si="55"/>
        <v>24366</v>
      </c>
      <c r="G1167" s="7">
        <v>0</v>
      </c>
      <c r="H1167" s="16">
        <v>9684.2900000000009</v>
      </c>
      <c r="I1167" s="7" t="str" cm="1">
        <f t="array" ref="I1167">INDEX({"tier - 1","tier - 2","tier - 3"},MATCH(MAX(COUNTIF('OG Hospitalisation Details'!G1177:G3519,{"tier - 1","tier - 2","tier - 3"})),COUNTIF('OG Hospitalisation Details'!G1177:G3519,{"tier - 1","tier - 2","tier - 3"}),0))</f>
        <v>tier - 2</v>
      </c>
      <c r="J1167" s="7" t="str" cm="1">
        <f t="array" ref="J1167">INDEX({"tier - 1","tier - 2","tier - 3"},MATCH(MAX(COUNTIF('OG Hospitalisation Details'!H1177:H3519,{"tier - 1","tier - 2","tier - 3"})),COUNTIF('OG Hospitalisation Details'!H1177:H3519,{"tier - 1","tier - 2","tier - 3"}),0))</f>
        <v>tier - 3</v>
      </c>
      <c r="K1167" s="7" t="str">
        <f>IF('OG Hospitalisation Details'!I1177="?","Unknown",'OG Hospitalisation Details'!I1177)</f>
        <v>R1013</v>
      </c>
      <c r="L1167" s="14">
        <f t="shared" si="56"/>
        <v>56</v>
      </c>
    </row>
    <row r="1168" spans="1:12" x14ac:dyDescent="0.25">
      <c r="A1168" s="7" t="s">
        <v>1207</v>
      </c>
      <c r="B1168" s="7">
        <f t="shared" si="54"/>
        <v>1164</v>
      </c>
      <c r="C1168" s="7">
        <f>IF('OG Hospitalisation Details'!B1176="?",ROUND(AVERAGE('OG Hospitalisation Details'!$B$2:$B$2344),0),'OG Hospitalisation Details'!B1176)</f>
        <v>1981</v>
      </c>
      <c r="D1168" s="7" t="str">
        <f>IF('OG Hospitalisation Details'!C1176="?","Sep",'OG Hospitalisation Details'!C1176)</f>
        <v>Aug</v>
      </c>
      <c r="E1168" s="7">
        <v>8</v>
      </c>
      <c r="F1168" s="13">
        <f t="shared" si="55"/>
        <v>29806</v>
      </c>
      <c r="G1168" s="7">
        <v>1</v>
      </c>
      <c r="H1168" s="16">
        <v>9664.34</v>
      </c>
      <c r="I1168" s="7" t="str" cm="1">
        <f t="array" ref="I1168">INDEX({"tier - 1","tier - 2","tier - 3"},MATCH(MAX(COUNTIF('OG Hospitalisation Details'!G1176:G3518,{"tier - 1","tier - 2","tier - 3"})),COUNTIF('OG Hospitalisation Details'!G1176:G3518,{"tier - 1","tier - 2","tier - 3"}),0))</f>
        <v>tier - 2</v>
      </c>
      <c r="J1168" s="7" t="str" cm="1">
        <f t="array" ref="J1168">INDEX({"tier - 1","tier - 2","tier - 3"},MATCH(MAX(COUNTIF('OG Hospitalisation Details'!H1176:H3518,{"tier - 1","tier - 2","tier - 3"})),COUNTIF('OG Hospitalisation Details'!H1176:H3518,{"tier - 1","tier - 2","tier - 3"}),0))</f>
        <v>tier - 3</v>
      </c>
      <c r="K1168" s="7" t="str">
        <f>IF('OG Hospitalisation Details'!I1176="?","Unknown",'OG Hospitalisation Details'!I1176)</f>
        <v>R1011</v>
      </c>
      <c r="L1168" s="14">
        <f t="shared" si="56"/>
        <v>41</v>
      </c>
    </row>
    <row r="1169" spans="1:12" x14ac:dyDescent="0.25">
      <c r="A1169" s="7" t="s">
        <v>1206</v>
      </c>
      <c r="B1169" s="7">
        <f t="shared" si="54"/>
        <v>1165</v>
      </c>
      <c r="C1169" s="7">
        <f>IF('OG Hospitalisation Details'!B1175="?",ROUND(AVERAGE('OG Hospitalisation Details'!$B$2:$B$2344),0),'OG Hospitalisation Details'!B1175)</f>
        <v>1974</v>
      </c>
      <c r="D1169" s="7" t="str">
        <f>IF('OG Hospitalisation Details'!C1175="?","Sep",'OG Hospitalisation Details'!C1175)</f>
        <v>Jul</v>
      </c>
      <c r="E1169" s="7">
        <v>8</v>
      </c>
      <c r="F1169" s="13">
        <f t="shared" si="55"/>
        <v>27218</v>
      </c>
      <c r="G1169" s="7">
        <v>0</v>
      </c>
      <c r="H1169" s="16">
        <v>9653.81</v>
      </c>
      <c r="I1169" s="7" t="str" cm="1">
        <f t="array" ref="I1169">INDEX({"tier - 1","tier - 2","tier - 3"},MATCH(MAX(COUNTIF('OG Hospitalisation Details'!G1175:G3517,{"tier - 1","tier - 2","tier - 3"})),COUNTIF('OG Hospitalisation Details'!G1175:G3517,{"tier - 1","tier - 2","tier - 3"}),0))</f>
        <v>tier - 2</v>
      </c>
      <c r="J1169" s="7" t="str" cm="1">
        <f t="array" ref="J1169">INDEX({"tier - 1","tier - 2","tier - 3"},MATCH(MAX(COUNTIF('OG Hospitalisation Details'!H1175:H3517,{"tier - 1","tier - 2","tier - 3"})),COUNTIF('OG Hospitalisation Details'!H1175:H3517,{"tier - 1","tier - 2","tier - 3"}),0))</f>
        <v>tier - 3</v>
      </c>
      <c r="K1169" s="7" t="str">
        <f>IF('OG Hospitalisation Details'!I1175="?","Unknown",'OG Hospitalisation Details'!I1175)</f>
        <v>R1011</v>
      </c>
      <c r="L1169" s="14">
        <f t="shared" si="56"/>
        <v>48</v>
      </c>
    </row>
    <row r="1170" spans="1:12" x14ac:dyDescent="0.25">
      <c r="A1170" s="7" t="s">
        <v>1205</v>
      </c>
      <c r="B1170" s="7">
        <f t="shared" si="54"/>
        <v>1166</v>
      </c>
      <c r="C1170" s="7">
        <f>IF('OG Hospitalisation Details'!B1174="?",ROUND(AVERAGE('OG Hospitalisation Details'!$B$2:$B$2344),0),'OG Hospitalisation Details'!B1174)</f>
        <v>1971</v>
      </c>
      <c r="D1170" s="7" t="str">
        <f>IF('OG Hospitalisation Details'!C1174="?","Sep",'OG Hospitalisation Details'!C1174)</f>
        <v>Jul</v>
      </c>
      <c r="E1170" s="7">
        <v>19</v>
      </c>
      <c r="F1170" s="13">
        <f t="shared" si="55"/>
        <v>26133</v>
      </c>
      <c r="G1170" s="7">
        <v>0</v>
      </c>
      <c r="H1170" s="16">
        <v>9644.25</v>
      </c>
      <c r="I1170" s="7" t="str" cm="1">
        <f t="array" ref="I1170">INDEX({"tier - 1","tier - 2","tier - 3"},MATCH(MAX(COUNTIF('OG Hospitalisation Details'!G1174:G3516,{"tier - 1","tier - 2","tier - 3"})),COUNTIF('OG Hospitalisation Details'!G1174:G3516,{"tier - 1","tier - 2","tier - 3"}),0))</f>
        <v>tier - 2</v>
      </c>
      <c r="J1170" s="7" t="str" cm="1">
        <f t="array" ref="J1170">INDEX({"tier - 1","tier - 2","tier - 3"},MATCH(MAX(COUNTIF('OG Hospitalisation Details'!H1174:H3516,{"tier - 1","tier - 2","tier - 3"})),COUNTIF('OG Hospitalisation Details'!H1174:H3516,{"tier - 1","tier - 2","tier - 3"}),0))</f>
        <v>tier - 3</v>
      </c>
      <c r="K1170" s="7" t="str">
        <f>IF('OG Hospitalisation Details'!I1174="?","Unknown",'OG Hospitalisation Details'!I1174)</f>
        <v>R1012</v>
      </c>
      <c r="L1170" s="14">
        <f t="shared" si="56"/>
        <v>51</v>
      </c>
    </row>
    <row r="1171" spans="1:12" x14ac:dyDescent="0.25">
      <c r="A1171" s="7" t="s">
        <v>1204</v>
      </c>
      <c r="B1171" s="7">
        <f t="shared" si="54"/>
        <v>1167</v>
      </c>
      <c r="C1171" s="7">
        <f>IF('OG Hospitalisation Details'!B1173="?",ROUND(AVERAGE('OG Hospitalisation Details'!$B$2:$B$2344),0),'OG Hospitalisation Details'!B1173)</f>
        <v>1970</v>
      </c>
      <c r="D1171" s="7" t="str">
        <f>IF('OG Hospitalisation Details'!C1173="?","Sep",'OG Hospitalisation Details'!C1173)</f>
        <v>Sep</v>
      </c>
      <c r="E1171" s="7">
        <v>30</v>
      </c>
      <c r="F1171" s="13">
        <f t="shared" si="55"/>
        <v>25841</v>
      </c>
      <c r="G1171" s="7">
        <v>0</v>
      </c>
      <c r="H1171" s="16">
        <v>9634.5400000000009</v>
      </c>
      <c r="I1171" s="7" t="str" cm="1">
        <f t="array" ref="I1171">INDEX({"tier - 1","tier - 2","tier - 3"},MATCH(MAX(COUNTIF('OG Hospitalisation Details'!G1173:G3515,{"tier - 1","tier - 2","tier - 3"})),COUNTIF('OG Hospitalisation Details'!G1173:G3515,{"tier - 1","tier - 2","tier - 3"}),0))</f>
        <v>tier - 2</v>
      </c>
      <c r="J1171" s="7" t="str" cm="1">
        <f t="array" ref="J1171">INDEX({"tier - 1","tier - 2","tier - 3"},MATCH(MAX(COUNTIF('OG Hospitalisation Details'!H1173:H3515,{"tier - 1","tier - 2","tier - 3"})),COUNTIF('OG Hospitalisation Details'!H1173:H3515,{"tier - 1","tier - 2","tier - 3"}),0))</f>
        <v>tier - 3</v>
      </c>
      <c r="K1171" s="7" t="str">
        <f>IF('OG Hospitalisation Details'!I1173="?","Unknown",'OG Hospitalisation Details'!I1173)</f>
        <v>R1011</v>
      </c>
      <c r="L1171" s="14">
        <f t="shared" si="56"/>
        <v>52</v>
      </c>
    </row>
    <row r="1172" spans="1:12" x14ac:dyDescent="0.25">
      <c r="A1172" s="7" t="s">
        <v>1203</v>
      </c>
      <c r="B1172" s="7">
        <f t="shared" si="54"/>
        <v>1168</v>
      </c>
      <c r="C1172" s="7">
        <f>IF('OG Hospitalisation Details'!B1172="?",ROUND(AVERAGE('OG Hospitalisation Details'!$B$2:$B$2344),0),'OG Hospitalisation Details'!B1172)</f>
        <v>1968</v>
      </c>
      <c r="D1172" s="7" t="str">
        <f>IF('OG Hospitalisation Details'!C1172="?","Sep",'OG Hospitalisation Details'!C1172)</f>
        <v>Jun</v>
      </c>
      <c r="E1172" s="7">
        <v>22</v>
      </c>
      <c r="F1172" s="13">
        <f t="shared" si="55"/>
        <v>25011</v>
      </c>
      <c r="G1172" s="7">
        <v>0</v>
      </c>
      <c r="H1172" s="16">
        <v>9630.91</v>
      </c>
      <c r="I1172" s="7" t="str" cm="1">
        <f t="array" ref="I1172">INDEX({"tier - 1","tier - 2","tier - 3"},MATCH(MAX(COUNTIF('OG Hospitalisation Details'!G1172:G3514,{"tier - 1","tier - 2","tier - 3"})),COUNTIF('OG Hospitalisation Details'!G1172:G3514,{"tier - 1","tier - 2","tier - 3"}),0))</f>
        <v>tier - 2</v>
      </c>
      <c r="J1172" s="7" t="str" cm="1">
        <f t="array" ref="J1172">INDEX({"tier - 1","tier - 2","tier - 3"},MATCH(MAX(COUNTIF('OG Hospitalisation Details'!H1172:H3514,{"tier - 1","tier - 2","tier - 3"})),COUNTIF('OG Hospitalisation Details'!H1172:H3514,{"tier - 1","tier - 2","tier - 3"}),0))</f>
        <v>tier - 3</v>
      </c>
      <c r="K1172" s="7" t="str">
        <f>IF('OG Hospitalisation Details'!I1172="?","Unknown",'OG Hospitalisation Details'!I1172)</f>
        <v>R1013</v>
      </c>
      <c r="L1172" s="14">
        <f t="shared" si="56"/>
        <v>54</v>
      </c>
    </row>
    <row r="1173" spans="1:12" x14ac:dyDescent="0.25">
      <c r="A1173" s="7" t="s">
        <v>1202</v>
      </c>
      <c r="B1173" s="7">
        <f t="shared" si="54"/>
        <v>1169</v>
      </c>
      <c r="C1173" s="7">
        <f>IF('OG Hospitalisation Details'!B1171="?",ROUND(AVERAGE('OG Hospitalisation Details'!$B$2:$B$2344),0),'OG Hospitalisation Details'!B1171)</f>
        <v>1972</v>
      </c>
      <c r="D1173" s="7" t="str">
        <f>IF('OG Hospitalisation Details'!C1171="?","Sep",'OG Hospitalisation Details'!C1171)</f>
        <v>Oct</v>
      </c>
      <c r="E1173" s="7">
        <v>23</v>
      </c>
      <c r="F1173" s="13">
        <f t="shared" si="55"/>
        <v>26595</v>
      </c>
      <c r="G1173" s="7">
        <v>2</v>
      </c>
      <c r="H1173" s="16">
        <v>9630.4</v>
      </c>
      <c r="I1173" s="7" t="str" cm="1">
        <f t="array" ref="I1173">INDEX({"tier - 1","tier - 2","tier - 3"},MATCH(MAX(COUNTIF('OG Hospitalisation Details'!G1171:G3513,{"tier - 1","tier - 2","tier - 3"})),COUNTIF('OG Hospitalisation Details'!G1171:G3513,{"tier - 1","tier - 2","tier - 3"}),0))</f>
        <v>tier - 2</v>
      </c>
      <c r="J1173" s="7" t="str" cm="1">
        <f t="array" ref="J1173">INDEX({"tier - 1","tier - 2","tier - 3"},MATCH(MAX(COUNTIF('OG Hospitalisation Details'!H1171:H3513,{"tier - 1","tier - 2","tier - 3"})),COUNTIF('OG Hospitalisation Details'!H1171:H3513,{"tier - 1","tier - 2","tier - 3"}),0))</f>
        <v>tier - 3</v>
      </c>
      <c r="K1173" s="7" t="str">
        <f>IF('OG Hospitalisation Details'!I1171="?","Unknown",'OG Hospitalisation Details'!I1171)</f>
        <v>R1011</v>
      </c>
      <c r="L1173" s="14">
        <f t="shared" si="56"/>
        <v>50</v>
      </c>
    </row>
    <row r="1174" spans="1:12" x14ac:dyDescent="0.25">
      <c r="A1174" s="7" t="s">
        <v>1201</v>
      </c>
      <c r="B1174" s="7">
        <f t="shared" si="54"/>
        <v>1170</v>
      </c>
      <c r="C1174" s="7">
        <f>IF('OG Hospitalisation Details'!B1170="?",ROUND(AVERAGE('OG Hospitalisation Details'!$B$2:$B$2344),0),'OG Hospitalisation Details'!B1170)</f>
        <v>1979</v>
      </c>
      <c r="D1174" s="7" t="str">
        <f>IF('OG Hospitalisation Details'!C1170="?","Sep",'OG Hospitalisation Details'!C1170)</f>
        <v>Dec</v>
      </c>
      <c r="E1174" s="7">
        <v>19</v>
      </c>
      <c r="F1174" s="13">
        <f t="shared" si="55"/>
        <v>29208</v>
      </c>
      <c r="G1174" s="7">
        <v>2</v>
      </c>
      <c r="H1174" s="16">
        <v>9630.2999999999993</v>
      </c>
      <c r="I1174" s="7" t="str" cm="1">
        <f t="array" ref="I1174">INDEX({"tier - 1","tier - 2","tier - 3"},MATCH(MAX(COUNTIF('OG Hospitalisation Details'!G1170:G3512,{"tier - 1","tier - 2","tier - 3"})),COUNTIF('OG Hospitalisation Details'!G1170:G3512,{"tier - 1","tier - 2","tier - 3"}),0))</f>
        <v>tier - 2</v>
      </c>
      <c r="J1174" s="7" t="str" cm="1">
        <f t="array" ref="J1174">INDEX({"tier - 1","tier - 2","tier - 3"},MATCH(MAX(COUNTIF('OG Hospitalisation Details'!H1170:H3512,{"tier - 1","tier - 2","tier - 3"})),COUNTIF('OG Hospitalisation Details'!H1170:H3512,{"tier - 1","tier - 2","tier - 3"}),0))</f>
        <v>tier - 3</v>
      </c>
      <c r="K1174" s="7" t="str">
        <f>IF('OG Hospitalisation Details'!I1170="?","Unknown",'OG Hospitalisation Details'!I1170)</f>
        <v>R1021</v>
      </c>
      <c r="L1174" s="14">
        <f t="shared" si="56"/>
        <v>43</v>
      </c>
    </row>
    <row r="1175" spans="1:12" x14ac:dyDescent="0.25">
      <c r="A1175" s="7" t="s">
        <v>1200</v>
      </c>
      <c r="B1175" s="7">
        <f t="shared" si="54"/>
        <v>1171</v>
      </c>
      <c r="C1175" s="7">
        <f>IF('OG Hospitalisation Details'!B1169="?",ROUND(AVERAGE('OG Hospitalisation Details'!$B$2:$B$2344),0),'OG Hospitalisation Details'!B1169)</f>
        <v>1998</v>
      </c>
      <c r="D1175" s="7" t="str">
        <f>IF('OG Hospitalisation Details'!C1169="?","Sep",'OG Hospitalisation Details'!C1169)</f>
        <v>Jun</v>
      </c>
      <c r="E1175" s="7">
        <v>23</v>
      </c>
      <c r="F1175" s="13">
        <f t="shared" si="55"/>
        <v>35969</v>
      </c>
      <c r="G1175" s="7">
        <v>0</v>
      </c>
      <c r="H1175" s="16">
        <v>9628.7900000000009</v>
      </c>
      <c r="I1175" s="7" t="str" cm="1">
        <f t="array" ref="I1175">INDEX({"tier - 1","tier - 2","tier - 3"},MATCH(MAX(COUNTIF('OG Hospitalisation Details'!G1169:G3511,{"tier - 1","tier - 2","tier - 3"})),COUNTIF('OG Hospitalisation Details'!G1169:G3511,{"tier - 1","tier - 2","tier - 3"}),0))</f>
        <v>tier - 2</v>
      </c>
      <c r="J1175" s="7" t="str" cm="1">
        <f t="array" ref="J1175">INDEX({"tier - 1","tier - 2","tier - 3"},MATCH(MAX(COUNTIF('OG Hospitalisation Details'!H1169:H3511,{"tier - 1","tier - 2","tier - 3"})),COUNTIF('OG Hospitalisation Details'!H1169:H3511,{"tier - 1","tier - 2","tier - 3"}),0))</f>
        <v>tier - 3</v>
      </c>
      <c r="K1175" s="7" t="str">
        <f>IF('OG Hospitalisation Details'!I1169="?","Unknown",'OG Hospitalisation Details'!I1169)</f>
        <v>R1026</v>
      </c>
      <c r="L1175" s="14">
        <f t="shared" si="56"/>
        <v>24</v>
      </c>
    </row>
    <row r="1176" spans="1:12" x14ac:dyDescent="0.25">
      <c r="A1176" s="7" t="s">
        <v>1199</v>
      </c>
      <c r="B1176" s="7">
        <f t="shared" si="54"/>
        <v>1172</v>
      </c>
      <c r="C1176" s="7">
        <f>IF('OG Hospitalisation Details'!B1168="?",ROUND(AVERAGE('OG Hospitalisation Details'!$B$2:$B$2344),0),'OG Hospitalisation Details'!B1168)</f>
        <v>1970</v>
      </c>
      <c r="D1176" s="7" t="str">
        <f>IF('OG Hospitalisation Details'!C1168="?","Sep",'OG Hospitalisation Details'!C1168)</f>
        <v>Dec</v>
      </c>
      <c r="E1176" s="7">
        <v>16</v>
      </c>
      <c r="F1176" s="13">
        <f t="shared" si="55"/>
        <v>25918</v>
      </c>
      <c r="G1176" s="7">
        <v>0</v>
      </c>
      <c r="H1176" s="16">
        <v>9625.92</v>
      </c>
      <c r="I1176" s="7" t="str" cm="1">
        <f t="array" ref="I1176">INDEX({"tier - 1","tier - 2","tier - 3"},MATCH(MAX(COUNTIF('OG Hospitalisation Details'!G1168:G3510,{"tier - 1","tier - 2","tier - 3"})),COUNTIF('OG Hospitalisation Details'!G1168:G3510,{"tier - 1","tier - 2","tier - 3"}),0))</f>
        <v>tier - 2</v>
      </c>
      <c r="J1176" s="7" t="str" cm="1">
        <f t="array" ref="J1176">INDEX({"tier - 1","tier - 2","tier - 3"},MATCH(MAX(COUNTIF('OG Hospitalisation Details'!H1168:H3510,{"tier - 1","tier - 2","tier - 3"})),COUNTIF('OG Hospitalisation Details'!H1168:H3510,{"tier - 1","tier - 2","tier - 3"}),0))</f>
        <v>tier - 3</v>
      </c>
      <c r="K1176" s="7" t="str">
        <f>IF('OG Hospitalisation Details'!I1168="?","Unknown",'OG Hospitalisation Details'!I1168)</f>
        <v>R1011</v>
      </c>
      <c r="L1176" s="14">
        <f t="shared" si="56"/>
        <v>52</v>
      </c>
    </row>
    <row r="1177" spans="1:12" x14ac:dyDescent="0.25">
      <c r="A1177" s="7" t="s">
        <v>1198</v>
      </c>
      <c r="B1177" s="7">
        <f t="shared" si="54"/>
        <v>1173</v>
      </c>
      <c r="C1177" s="7">
        <f>IF('OG Hospitalisation Details'!B1167="?",ROUND(AVERAGE('OG Hospitalisation Details'!$B$2:$B$2344),0),'OG Hospitalisation Details'!B1167)</f>
        <v>1975</v>
      </c>
      <c r="D1177" s="7" t="str">
        <f>IF('OG Hospitalisation Details'!C1167="?","Sep",'OG Hospitalisation Details'!C1167)</f>
        <v>Oct</v>
      </c>
      <c r="E1177" s="7">
        <v>29</v>
      </c>
      <c r="F1177" s="13">
        <f t="shared" si="55"/>
        <v>27696</v>
      </c>
      <c r="G1177" s="7">
        <v>3</v>
      </c>
      <c r="H1177" s="16">
        <v>9620.33</v>
      </c>
      <c r="I1177" s="7" t="str" cm="1">
        <f t="array" ref="I1177">INDEX({"tier - 1","tier - 2","tier - 3"},MATCH(MAX(COUNTIF('OG Hospitalisation Details'!G1167:G3509,{"tier - 1","tier - 2","tier - 3"})),COUNTIF('OG Hospitalisation Details'!G1167:G3509,{"tier - 1","tier - 2","tier - 3"}),0))</f>
        <v>tier - 2</v>
      </c>
      <c r="J1177" s="7" t="str" cm="1">
        <f t="array" ref="J1177">INDEX({"tier - 1","tier - 2","tier - 3"},MATCH(MAX(COUNTIF('OG Hospitalisation Details'!H1167:H3509,{"tier - 1","tier - 2","tier - 3"})),COUNTIF('OG Hospitalisation Details'!H1167:H3509,{"tier - 1","tier - 2","tier - 3"}),0))</f>
        <v>tier - 3</v>
      </c>
      <c r="K1177" s="7" t="str">
        <f>IF('OG Hospitalisation Details'!I1167="?","Unknown",'OG Hospitalisation Details'!I1167)</f>
        <v>R1012</v>
      </c>
      <c r="L1177" s="14">
        <f t="shared" si="56"/>
        <v>47</v>
      </c>
    </row>
    <row r="1178" spans="1:12" x14ac:dyDescent="0.25">
      <c r="A1178" s="7" t="s">
        <v>1197</v>
      </c>
      <c r="B1178" s="7">
        <f t="shared" si="54"/>
        <v>1174</v>
      </c>
      <c r="C1178" s="7">
        <f>IF('OG Hospitalisation Details'!B1166="?",ROUND(AVERAGE('OG Hospitalisation Details'!$B$2:$B$2344),0),'OG Hospitalisation Details'!B1166)</f>
        <v>1982</v>
      </c>
      <c r="D1178" s="7" t="str">
        <f>IF('OG Hospitalisation Details'!C1166="?","Sep",'OG Hospitalisation Details'!C1166)</f>
        <v>Aug</v>
      </c>
      <c r="E1178" s="7">
        <v>29</v>
      </c>
      <c r="F1178" s="13">
        <f t="shared" si="55"/>
        <v>30192</v>
      </c>
      <c r="G1178" s="7">
        <v>3</v>
      </c>
      <c r="H1178" s="16">
        <v>9619.18</v>
      </c>
      <c r="I1178" s="7" t="str" cm="1">
        <f t="array" ref="I1178">INDEX({"tier - 1","tier - 2","tier - 3"},MATCH(MAX(COUNTIF('OG Hospitalisation Details'!G1166:G3508,{"tier - 1","tier - 2","tier - 3"})),COUNTIF('OG Hospitalisation Details'!G1166:G3508,{"tier - 1","tier - 2","tier - 3"}),0))</f>
        <v>tier - 2</v>
      </c>
      <c r="J1178" s="7" t="str" cm="1">
        <f t="array" ref="J1178">INDEX({"tier - 1","tier - 2","tier - 3"},MATCH(MAX(COUNTIF('OG Hospitalisation Details'!H1166:H3508,{"tier - 1","tier - 2","tier - 3"})),COUNTIF('OG Hospitalisation Details'!H1166:H3508,{"tier - 1","tier - 2","tier - 3"}),0))</f>
        <v>tier - 3</v>
      </c>
      <c r="K1178" s="7" t="str">
        <f>IF('OG Hospitalisation Details'!I1166="?","Unknown",'OG Hospitalisation Details'!I1166)</f>
        <v>R1025</v>
      </c>
      <c r="L1178" s="14">
        <f t="shared" si="56"/>
        <v>40</v>
      </c>
    </row>
    <row r="1179" spans="1:12" x14ac:dyDescent="0.25">
      <c r="A1179" s="7" t="s">
        <v>1196</v>
      </c>
      <c r="B1179" s="7">
        <f t="shared" si="54"/>
        <v>1175</v>
      </c>
      <c r="C1179" s="7">
        <f>IF('OG Hospitalisation Details'!B1165="?",ROUND(AVERAGE('OG Hospitalisation Details'!$B$2:$B$2344),0),'OG Hospitalisation Details'!B1165)</f>
        <v>1972</v>
      </c>
      <c r="D1179" s="7" t="str">
        <f>IF('OG Hospitalisation Details'!C1165="?","Sep",'OG Hospitalisation Details'!C1165)</f>
        <v>Dec</v>
      </c>
      <c r="E1179" s="7">
        <v>27</v>
      </c>
      <c r="F1179" s="13">
        <f t="shared" si="55"/>
        <v>26660</v>
      </c>
      <c r="G1179" s="7">
        <v>1</v>
      </c>
      <c r="H1179" s="16">
        <v>9617.66</v>
      </c>
      <c r="I1179" s="7" t="str" cm="1">
        <f t="array" ref="I1179">INDEX({"tier - 1","tier - 2","tier - 3"},MATCH(MAX(COUNTIF('OG Hospitalisation Details'!G1165:G3507,{"tier - 1","tier - 2","tier - 3"})),COUNTIF('OG Hospitalisation Details'!G1165:G3507,{"tier - 1","tier - 2","tier - 3"}),0))</f>
        <v>tier - 2</v>
      </c>
      <c r="J1179" s="7" t="str" cm="1">
        <f t="array" ref="J1179">INDEX({"tier - 1","tier - 2","tier - 3"},MATCH(MAX(COUNTIF('OG Hospitalisation Details'!H1165:H3507,{"tier - 1","tier - 2","tier - 3"})),COUNTIF('OG Hospitalisation Details'!H1165:H3507,{"tier - 1","tier - 2","tier - 3"}),0))</f>
        <v>tier - 3</v>
      </c>
      <c r="K1179" s="7" t="str">
        <f>IF('OG Hospitalisation Details'!I1165="?","Unknown",'OG Hospitalisation Details'!I1165)</f>
        <v>R1016</v>
      </c>
      <c r="L1179" s="14">
        <f t="shared" si="56"/>
        <v>50</v>
      </c>
    </row>
    <row r="1180" spans="1:12" x14ac:dyDescent="0.25">
      <c r="A1180" s="7" t="s">
        <v>1195</v>
      </c>
      <c r="B1180" s="7">
        <f t="shared" si="54"/>
        <v>1176</v>
      </c>
      <c r="C1180" s="7">
        <f>IF('OG Hospitalisation Details'!B1164="?",ROUND(AVERAGE('OG Hospitalisation Details'!$B$2:$B$2344),0),'OG Hospitalisation Details'!B1164)</f>
        <v>1964</v>
      </c>
      <c r="D1180" s="7" t="str">
        <f>IF('OG Hospitalisation Details'!C1164="?","Sep",'OG Hospitalisation Details'!C1164)</f>
        <v>Dec</v>
      </c>
      <c r="E1180" s="7">
        <v>15</v>
      </c>
      <c r="F1180" s="13">
        <f t="shared" si="55"/>
        <v>23726</v>
      </c>
      <c r="G1180" s="7">
        <v>0</v>
      </c>
      <c r="H1180" s="16">
        <v>9597.6299999999992</v>
      </c>
      <c r="I1180" s="7" t="str" cm="1">
        <f t="array" ref="I1180">INDEX({"tier - 1","tier - 2","tier - 3"},MATCH(MAX(COUNTIF('OG Hospitalisation Details'!G1164:G3506,{"tier - 1","tier - 2","tier - 3"})),COUNTIF('OG Hospitalisation Details'!G1164:G3506,{"tier - 1","tier - 2","tier - 3"}),0))</f>
        <v>tier - 2</v>
      </c>
      <c r="J1180" s="7" t="str" cm="1">
        <f t="array" ref="J1180">INDEX({"tier - 1","tier - 2","tier - 3"},MATCH(MAX(COUNTIF('OG Hospitalisation Details'!H1164:H3506,{"tier - 1","tier - 2","tier - 3"})),COUNTIF('OG Hospitalisation Details'!H1164:H3506,{"tier - 1","tier - 2","tier - 3"}),0))</f>
        <v>tier - 3</v>
      </c>
      <c r="K1180" s="7" t="str">
        <f>IF('OG Hospitalisation Details'!I1164="?","Unknown",'OG Hospitalisation Details'!I1164)</f>
        <v>R1013</v>
      </c>
      <c r="L1180" s="14">
        <f t="shared" si="56"/>
        <v>58</v>
      </c>
    </row>
    <row r="1181" spans="1:12" x14ac:dyDescent="0.25">
      <c r="A1181" s="7" t="s">
        <v>1194</v>
      </c>
      <c r="B1181" s="7">
        <f t="shared" si="54"/>
        <v>1177</v>
      </c>
      <c r="C1181" s="7">
        <f>IF('OG Hospitalisation Details'!B1163="?",ROUND(AVERAGE('OG Hospitalisation Details'!$B$2:$B$2344),0),'OG Hospitalisation Details'!B1163)</f>
        <v>1981</v>
      </c>
      <c r="D1181" s="7" t="str">
        <f>IF('OG Hospitalisation Details'!C1163="?","Sep",'OG Hospitalisation Details'!C1163)</f>
        <v>Oct</v>
      </c>
      <c r="E1181" s="7">
        <v>18</v>
      </c>
      <c r="F1181" s="13">
        <f t="shared" si="55"/>
        <v>29877</v>
      </c>
      <c r="G1181" s="7">
        <v>1</v>
      </c>
      <c r="H1181" s="16">
        <v>9584.0400000000009</v>
      </c>
      <c r="I1181" s="7" t="str" cm="1">
        <f t="array" ref="I1181">INDEX({"tier - 1","tier - 2","tier - 3"},MATCH(MAX(COUNTIF('OG Hospitalisation Details'!G1163:G3505,{"tier - 1","tier - 2","tier - 3"})),COUNTIF('OG Hospitalisation Details'!G1163:G3505,{"tier - 1","tier - 2","tier - 3"}),0))</f>
        <v>tier - 2</v>
      </c>
      <c r="J1181" s="7" t="str" cm="1">
        <f t="array" ref="J1181">INDEX({"tier - 1","tier - 2","tier - 3"},MATCH(MAX(COUNTIF('OG Hospitalisation Details'!H1163:H3505,{"tier - 1","tier - 2","tier - 3"})),COUNTIF('OG Hospitalisation Details'!H1163:H3505,{"tier - 1","tier - 2","tier - 3"}),0))</f>
        <v>tier - 3</v>
      </c>
      <c r="K1181" s="7" t="str">
        <f>IF('OG Hospitalisation Details'!I1163="?","Unknown",'OG Hospitalisation Details'!I1163)</f>
        <v>R1021</v>
      </c>
      <c r="L1181" s="14">
        <f t="shared" si="56"/>
        <v>41</v>
      </c>
    </row>
    <row r="1182" spans="1:12" x14ac:dyDescent="0.25">
      <c r="A1182" s="7" t="s">
        <v>1193</v>
      </c>
      <c r="B1182" s="7">
        <f t="shared" ref="B1182:B1245" si="57">VALUE(SUBSTITUTE(A1182,"Id",""))</f>
        <v>1178</v>
      </c>
      <c r="C1182" s="7">
        <f>IF('OG Hospitalisation Details'!B1162="?",ROUND(AVERAGE('OG Hospitalisation Details'!$B$2:$B$2344),0),'OG Hospitalisation Details'!B1162)</f>
        <v>1973</v>
      </c>
      <c r="D1182" s="7" t="str">
        <f>IF('OG Hospitalisation Details'!C1162="?","Sep",'OG Hospitalisation Details'!C1162)</f>
        <v>Nov</v>
      </c>
      <c r="E1182" s="7">
        <v>28</v>
      </c>
      <c r="F1182" s="13">
        <f t="shared" si="55"/>
        <v>26996</v>
      </c>
      <c r="G1182" s="7">
        <v>1</v>
      </c>
      <c r="H1182" s="16">
        <v>9583.89</v>
      </c>
      <c r="I1182" s="7" t="str" cm="1">
        <f t="array" ref="I1182">INDEX({"tier - 1","tier - 2","tier - 3"},MATCH(MAX(COUNTIF('OG Hospitalisation Details'!G1162:G3504,{"tier - 1","tier - 2","tier - 3"})),COUNTIF('OG Hospitalisation Details'!G1162:G3504,{"tier - 1","tier - 2","tier - 3"}),0))</f>
        <v>tier - 2</v>
      </c>
      <c r="J1182" s="7" t="str" cm="1">
        <f t="array" ref="J1182">INDEX({"tier - 1","tier - 2","tier - 3"},MATCH(MAX(COUNTIF('OG Hospitalisation Details'!H1162:H3504,{"tier - 1","tier - 2","tier - 3"})),COUNTIF('OG Hospitalisation Details'!H1162:H3504,{"tier - 1","tier - 2","tier - 3"}),0))</f>
        <v>tier - 3</v>
      </c>
      <c r="K1182" s="7" t="str">
        <f>IF('OG Hospitalisation Details'!I1162="?","Unknown",'OG Hospitalisation Details'!I1162)</f>
        <v>R1012</v>
      </c>
      <c r="L1182" s="14">
        <f t="shared" si="56"/>
        <v>49</v>
      </c>
    </row>
    <row r="1183" spans="1:12" x14ac:dyDescent="0.25">
      <c r="A1183" s="7" t="s">
        <v>1192</v>
      </c>
      <c r="B1183" s="7">
        <f t="shared" si="57"/>
        <v>1179</v>
      </c>
      <c r="C1183" s="7">
        <f>IF('OG Hospitalisation Details'!B1161="?",ROUND(AVERAGE('OG Hospitalisation Details'!$B$2:$B$2344),0),'OG Hospitalisation Details'!B1161)</f>
        <v>1966</v>
      </c>
      <c r="D1183" s="7" t="str">
        <f>IF('OG Hospitalisation Details'!C1161="?","Sep",'OG Hospitalisation Details'!C1161)</f>
        <v>Dec</v>
      </c>
      <c r="E1183" s="7">
        <v>4</v>
      </c>
      <c r="F1183" s="13">
        <f t="shared" si="55"/>
        <v>24445</v>
      </c>
      <c r="G1183" s="7">
        <v>0</v>
      </c>
      <c r="H1183" s="16">
        <v>9582.5400000000009</v>
      </c>
      <c r="I1183" s="7" t="str" cm="1">
        <f t="array" ref="I1183">INDEX({"tier - 1","tier - 2","tier - 3"},MATCH(MAX(COUNTIF('OG Hospitalisation Details'!G1161:G3503,{"tier - 1","tier - 2","tier - 3"})),COUNTIF('OG Hospitalisation Details'!G1161:G3503,{"tier - 1","tier - 2","tier - 3"}),0))</f>
        <v>tier - 2</v>
      </c>
      <c r="J1183" s="7" t="str" cm="1">
        <f t="array" ref="J1183">INDEX({"tier - 1","tier - 2","tier - 3"},MATCH(MAX(COUNTIF('OG Hospitalisation Details'!H1161:H3503,{"tier - 1","tier - 2","tier - 3"})),COUNTIF('OG Hospitalisation Details'!H1161:H3503,{"tier - 1","tier - 2","tier - 3"}),0))</f>
        <v>tier - 3</v>
      </c>
      <c r="K1183" s="7" t="str">
        <f>IF('OG Hospitalisation Details'!I1161="?","Unknown",'OG Hospitalisation Details'!I1161)</f>
        <v>R1013</v>
      </c>
      <c r="L1183" s="14">
        <f t="shared" si="56"/>
        <v>56</v>
      </c>
    </row>
    <row r="1184" spans="1:12" x14ac:dyDescent="0.25">
      <c r="A1184" s="7" t="s">
        <v>1191</v>
      </c>
      <c r="B1184" s="7">
        <f t="shared" si="57"/>
        <v>1180</v>
      </c>
      <c r="C1184" s="7">
        <f>IF('OG Hospitalisation Details'!B1160="?",ROUND(AVERAGE('OG Hospitalisation Details'!$B$2:$B$2344),0),'OG Hospitalisation Details'!B1160)</f>
        <v>1973</v>
      </c>
      <c r="D1184" s="7" t="str">
        <f>IF('OG Hospitalisation Details'!C1160="?","Sep",'OG Hospitalisation Details'!C1160)</f>
        <v>Dec</v>
      </c>
      <c r="E1184" s="7">
        <v>1</v>
      </c>
      <c r="F1184" s="13">
        <f t="shared" si="55"/>
        <v>26999</v>
      </c>
      <c r="G1184" s="7">
        <v>1</v>
      </c>
      <c r="H1184" s="16">
        <v>9566.99</v>
      </c>
      <c r="I1184" s="7" t="str" cm="1">
        <f t="array" ref="I1184">INDEX({"tier - 1","tier - 2","tier - 3"},MATCH(MAX(COUNTIF('OG Hospitalisation Details'!G1160:G3502,{"tier - 1","tier - 2","tier - 3"})),COUNTIF('OG Hospitalisation Details'!G1160:G3502,{"tier - 1","tier - 2","tier - 3"}),0))</f>
        <v>tier - 2</v>
      </c>
      <c r="J1184" s="7" t="str" cm="1">
        <f t="array" ref="J1184">INDEX({"tier - 1","tier - 2","tier - 3"},MATCH(MAX(COUNTIF('OG Hospitalisation Details'!H1160:H3502,{"tier - 1","tier - 2","tier - 3"})),COUNTIF('OG Hospitalisation Details'!H1160:H3502,{"tier - 1","tier - 2","tier - 3"}),0))</f>
        <v>tier - 3</v>
      </c>
      <c r="K1184" s="7" t="str">
        <f>IF('OG Hospitalisation Details'!I1160="?","Unknown",'OG Hospitalisation Details'!I1160)</f>
        <v>R1012</v>
      </c>
      <c r="L1184" s="14">
        <f t="shared" si="56"/>
        <v>49</v>
      </c>
    </row>
    <row r="1185" spans="1:12" x14ac:dyDescent="0.25">
      <c r="A1185" s="7" t="s">
        <v>1190</v>
      </c>
      <c r="B1185" s="7">
        <f t="shared" si="57"/>
        <v>1181</v>
      </c>
      <c r="C1185" s="7">
        <f>IF('OG Hospitalisation Details'!B1159="?",ROUND(AVERAGE('OG Hospitalisation Details'!$B$2:$B$2344),0),'OG Hospitalisation Details'!B1159)</f>
        <v>1974</v>
      </c>
      <c r="D1185" s="7" t="str">
        <f>IF('OG Hospitalisation Details'!C1159="?","Sep",'OG Hospitalisation Details'!C1159)</f>
        <v>Aug</v>
      </c>
      <c r="E1185" s="7">
        <v>14</v>
      </c>
      <c r="F1185" s="13">
        <f t="shared" si="55"/>
        <v>27255</v>
      </c>
      <c r="G1185" s="7">
        <v>3</v>
      </c>
      <c r="H1185" s="16">
        <v>9563.0300000000007</v>
      </c>
      <c r="I1185" s="7" t="str" cm="1">
        <f t="array" ref="I1185">INDEX({"tier - 1","tier - 2","tier - 3"},MATCH(MAX(COUNTIF('OG Hospitalisation Details'!G1159:G3501,{"tier - 1","tier - 2","tier - 3"})),COUNTIF('OG Hospitalisation Details'!G1159:G3501,{"tier - 1","tier - 2","tier - 3"}),0))</f>
        <v>tier - 2</v>
      </c>
      <c r="J1185" s="7" t="str" cm="1">
        <f t="array" ref="J1185">INDEX({"tier - 1","tier - 2","tier - 3"},MATCH(MAX(COUNTIF('OG Hospitalisation Details'!H1159:H3501,{"tier - 1","tier - 2","tier - 3"})),COUNTIF('OG Hospitalisation Details'!H1159:H3501,{"tier - 1","tier - 2","tier - 3"}),0))</f>
        <v>tier - 3</v>
      </c>
      <c r="K1185" s="7" t="str">
        <f>IF('OG Hospitalisation Details'!I1159="?","Unknown",'OG Hospitalisation Details'!I1159)</f>
        <v>R1011</v>
      </c>
      <c r="L1185" s="14">
        <f t="shared" si="56"/>
        <v>48</v>
      </c>
    </row>
    <row r="1186" spans="1:12" x14ac:dyDescent="0.25">
      <c r="A1186" s="7" t="s">
        <v>1189</v>
      </c>
      <c r="B1186" s="7">
        <f t="shared" si="57"/>
        <v>1182</v>
      </c>
      <c r="C1186" s="7">
        <f>IF('OG Hospitalisation Details'!B1158="?",ROUND(AVERAGE('OG Hospitalisation Details'!$B$2:$B$2344),0),'OG Hospitalisation Details'!B1158)</f>
        <v>1972</v>
      </c>
      <c r="D1186" s="7" t="str">
        <f>IF('OG Hospitalisation Details'!C1158="?","Sep",'OG Hospitalisation Details'!C1158)</f>
        <v>Sep</v>
      </c>
      <c r="E1186" s="7">
        <v>22</v>
      </c>
      <c r="F1186" s="13">
        <f t="shared" si="55"/>
        <v>26564</v>
      </c>
      <c r="G1186" s="7">
        <v>1</v>
      </c>
      <c r="H1186" s="16">
        <v>9549.57</v>
      </c>
      <c r="I1186" s="7" t="str" cm="1">
        <f t="array" ref="I1186">INDEX({"tier - 1","tier - 2","tier - 3"},MATCH(MAX(COUNTIF('OG Hospitalisation Details'!G1158:G3500,{"tier - 1","tier - 2","tier - 3"})),COUNTIF('OG Hospitalisation Details'!G1158:G3500,{"tier - 1","tier - 2","tier - 3"}),0))</f>
        <v>tier - 2</v>
      </c>
      <c r="J1186" s="7" t="str" cm="1">
        <f t="array" ref="J1186">INDEX({"tier - 1","tier - 2","tier - 3"},MATCH(MAX(COUNTIF('OG Hospitalisation Details'!H1158:H3500,{"tier - 1","tier - 2","tier - 3"})),COUNTIF('OG Hospitalisation Details'!H1158:H3500,{"tier - 1","tier - 2","tier - 3"}),0))</f>
        <v>tier - 3</v>
      </c>
      <c r="K1186" s="7" t="str">
        <f>IF('OG Hospitalisation Details'!I1158="?","Unknown",'OG Hospitalisation Details'!I1158)</f>
        <v>R1013</v>
      </c>
      <c r="L1186" s="14">
        <f t="shared" si="56"/>
        <v>50</v>
      </c>
    </row>
    <row r="1187" spans="1:12" x14ac:dyDescent="0.25">
      <c r="A1187" s="7" t="s">
        <v>1188</v>
      </c>
      <c r="B1187" s="7">
        <f t="shared" si="57"/>
        <v>1183</v>
      </c>
      <c r="C1187" s="7">
        <f>IF('OG Hospitalisation Details'!B1157="?",ROUND(AVERAGE('OG Hospitalisation Details'!$B$2:$B$2344),0),'OG Hospitalisation Details'!B1157)</f>
        <v>1972</v>
      </c>
      <c r="D1187" s="7" t="str">
        <f>IF('OG Hospitalisation Details'!C1157="?","Sep",'OG Hospitalisation Details'!C1157)</f>
        <v>Sep</v>
      </c>
      <c r="E1187" s="7">
        <v>22</v>
      </c>
      <c r="F1187" s="13">
        <f t="shared" si="55"/>
        <v>26564</v>
      </c>
      <c r="G1187" s="7">
        <v>0</v>
      </c>
      <c r="H1187" s="16">
        <v>9541.7000000000007</v>
      </c>
      <c r="I1187" s="7" t="str" cm="1">
        <f t="array" ref="I1187">INDEX({"tier - 1","tier - 2","tier - 3"},MATCH(MAX(COUNTIF('OG Hospitalisation Details'!G1157:G3499,{"tier - 1","tier - 2","tier - 3"})),COUNTIF('OG Hospitalisation Details'!G1157:G3499,{"tier - 1","tier - 2","tier - 3"}),0))</f>
        <v>tier - 2</v>
      </c>
      <c r="J1187" s="7" t="str" cm="1">
        <f t="array" ref="J1187">INDEX({"tier - 1","tier - 2","tier - 3"},MATCH(MAX(COUNTIF('OG Hospitalisation Details'!H1157:H3499,{"tier - 1","tier - 2","tier - 3"})),COUNTIF('OG Hospitalisation Details'!H1157:H3499,{"tier - 1","tier - 2","tier - 3"}),0))</f>
        <v>tier - 3</v>
      </c>
      <c r="K1187" s="7" t="str">
        <f>IF('OG Hospitalisation Details'!I1157="?","Unknown",'OG Hospitalisation Details'!I1157)</f>
        <v>R1024</v>
      </c>
      <c r="L1187" s="14">
        <f t="shared" si="56"/>
        <v>50</v>
      </c>
    </row>
    <row r="1188" spans="1:12" x14ac:dyDescent="0.25">
      <c r="A1188" s="7" t="s">
        <v>1187</v>
      </c>
      <c r="B1188" s="7">
        <f t="shared" si="57"/>
        <v>1184</v>
      </c>
      <c r="C1188" s="7">
        <f>IF('OG Hospitalisation Details'!B1156="?",ROUND(AVERAGE('OG Hospitalisation Details'!$B$2:$B$2344),0),'OG Hospitalisation Details'!B1156)</f>
        <v>1975</v>
      </c>
      <c r="D1188" s="7" t="str">
        <f>IF('OG Hospitalisation Details'!C1156="?","Sep",'OG Hospitalisation Details'!C1156)</f>
        <v>Jul</v>
      </c>
      <c r="E1188" s="7">
        <v>28</v>
      </c>
      <c r="F1188" s="13">
        <f t="shared" si="55"/>
        <v>27603</v>
      </c>
      <c r="G1188" s="7">
        <v>1</v>
      </c>
      <c r="H1188" s="16">
        <v>9540.17</v>
      </c>
      <c r="I1188" s="7" t="str" cm="1">
        <f t="array" ref="I1188">INDEX({"tier - 1","tier - 2","tier - 3"},MATCH(MAX(COUNTIF('OG Hospitalisation Details'!G1156:G3498,{"tier - 1","tier - 2","tier - 3"})),COUNTIF('OG Hospitalisation Details'!G1156:G3498,{"tier - 1","tier - 2","tier - 3"}),0))</f>
        <v>tier - 2</v>
      </c>
      <c r="J1188" s="7" t="str" cm="1">
        <f t="array" ref="J1188">INDEX({"tier - 1","tier - 2","tier - 3"},MATCH(MAX(COUNTIF('OG Hospitalisation Details'!H1156:H3498,{"tier - 1","tier - 2","tier - 3"})),COUNTIF('OG Hospitalisation Details'!H1156:H3498,{"tier - 1","tier - 2","tier - 3"}),0))</f>
        <v>tier - 3</v>
      </c>
      <c r="K1188" s="7" t="str">
        <f>IF('OG Hospitalisation Details'!I1156="?","Unknown",'OG Hospitalisation Details'!I1156)</f>
        <v>R1024</v>
      </c>
      <c r="L1188" s="14">
        <f t="shared" si="56"/>
        <v>47</v>
      </c>
    </row>
    <row r="1189" spans="1:12" x14ac:dyDescent="0.25">
      <c r="A1189" s="7" t="s">
        <v>1186</v>
      </c>
      <c r="B1189" s="7">
        <f t="shared" si="57"/>
        <v>1185</v>
      </c>
      <c r="C1189" s="7">
        <f>IF('OG Hospitalisation Details'!B1155="?",ROUND(AVERAGE('OG Hospitalisation Details'!$B$2:$B$2344),0),'OG Hospitalisation Details'!B1155)</f>
        <v>1973</v>
      </c>
      <c r="D1189" s="7" t="str">
        <f>IF('OG Hospitalisation Details'!C1155="?","Sep",'OG Hospitalisation Details'!C1155)</f>
        <v>Dec</v>
      </c>
      <c r="E1189" s="7">
        <v>21</v>
      </c>
      <c r="F1189" s="13">
        <f t="shared" si="55"/>
        <v>27019</v>
      </c>
      <c r="G1189" s="7">
        <v>0</v>
      </c>
      <c r="H1189" s="16">
        <v>9538.65</v>
      </c>
      <c r="I1189" s="7" t="str" cm="1">
        <f t="array" ref="I1189">INDEX({"tier - 1","tier - 2","tier - 3"},MATCH(MAX(COUNTIF('OG Hospitalisation Details'!G1155:G3497,{"tier - 1","tier - 2","tier - 3"})),COUNTIF('OG Hospitalisation Details'!G1155:G3497,{"tier - 1","tier - 2","tier - 3"}),0))</f>
        <v>tier - 2</v>
      </c>
      <c r="J1189" s="7" t="str" cm="1">
        <f t="array" ref="J1189">INDEX({"tier - 1","tier - 2","tier - 3"},MATCH(MAX(COUNTIF('OG Hospitalisation Details'!H1155:H3497,{"tier - 1","tier - 2","tier - 3"})),COUNTIF('OG Hospitalisation Details'!H1155:H3497,{"tier - 1","tier - 2","tier - 3"}),0))</f>
        <v>tier - 3</v>
      </c>
      <c r="K1189" s="7" t="str">
        <f>IF('OG Hospitalisation Details'!I1155="?","Unknown",'OG Hospitalisation Details'!I1155)</f>
        <v>R1021</v>
      </c>
      <c r="L1189" s="14">
        <f t="shared" si="56"/>
        <v>49</v>
      </c>
    </row>
    <row r="1190" spans="1:12" x14ac:dyDescent="0.25">
      <c r="A1190" s="7" t="s">
        <v>1185</v>
      </c>
      <c r="B1190" s="7">
        <f t="shared" si="57"/>
        <v>1186</v>
      </c>
      <c r="C1190" s="7">
        <f>IF('OG Hospitalisation Details'!B1154="?",ROUND(AVERAGE('OG Hospitalisation Details'!$B$2:$B$2344),0),'OG Hospitalisation Details'!B1154)</f>
        <v>1971</v>
      </c>
      <c r="D1190" s="7" t="str">
        <f>IF('OG Hospitalisation Details'!C1154="?","Sep",'OG Hospitalisation Details'!C1154)</f>
        <v>Nov</v>
      </c>
      <c r="E1190" s="7">
        <v>29</v>
      </c>
      <c r="F1190" s="13">
        <f t="shared" si="55"/>
        <v>26266</v>
      </c>
      <c r="G1190" s="7">
        <v>0</v>
      </c>
      <c r="H1190" s="16">
        <v>9528.9</v>
      </c>
      <c r="I1190" s="7" t="str" cm="1">
        <f t="array" ref="I1190">INDEX({"tier - 1","tier - 2","tier - 3"},MATCH(MAX(COUNTIF('OG Hospitalisation Details'!G1154:G3496,{"tier - 1","tier - 2","tier - 3"})),COUNTIF('OG Hospitalisation Details'!G1154:G3496,{"tier - 1","tier - 2","tier - 3"}),0))</f>
        <v>tier - 2</v>
      </c>
      <c r="J1190" s="7" t="str" cm="1">
        <f t="array" ref="J1190">INDEX({"tier - 1","tier - 2","tier - 3"},MATCH(MAX(COUNTIF('OG Hospitalisation Details'!H1154:H3496,{"tier - 1","tier - 2","tier - 3"})),COUNTIF('OG Hospitalisation Details'!H1154:H3496,{"tier - 1","tier - 2","tier - 3"}),0))</f>
        <v>tier - 3</v>
      </c>
      <c r="K1190" s="7" t="str">
        <f>IF('OG Hospitalisation Details'!I1154="?","Unknown",'OG Hospitalisation Details'!I1154)</f>
        <v>R1011</v>
      </c>
      <c r="L1190" s="14">
        <f t="shared" si="56"/>
        <v>51</v>
      </c>
    </row>
    <row r="1191" spans="1:12" x14ac:dyDescent="0.25">
      <c r="A1191" s="7" t="s">
        <v>1184</v>
      </c>
      <c r="B1191" s="7">
        <f t="shared" si="57"/>
        <v>1187</v>
      </c>
      <c r="C1191" s="7">
        <f>IF('OG Hospitalisation Details'!B1153="?",ROUND(AVERAGE('OG Hospitalisation Details'!$B$2:$B$2344),0),'OG Hospitalisation Details'!B1153)</f>
        <v>1992</v>
      </c>
      <c r="D1191" s="7" t="str">
        <f>IF('OG Hospitalisation Details'!C1153="?","Sep",'OG Hospitalisation Details'!C1153)</f>
        <v>Aug</v>
      </c>
      <c r="E1191" s="7">
        <v>22</v>
      </c>
      <c r="F1191" s="13">
        <f t="shared" si="55"/>
        <v>33838</v>
      </c>
      <c r="G1191" s="7">
        <v>0</v>
      </c>
      <c r="H1191" s="16">
        <v>9507.68</v>
      </c>
      <c r="I1191" s="7" t="str" cm="1">
        <f t="array" ref="I1191">INDEX({"tier - 1","tier - 2","tier - 3"},MATCH(MAX(COUNTIF('OG Hospitalisation Details'!G1153:G3495,{"tier - 1","tier - 2","tier - 3"})),COUNTIF('OG Hospitalisation Details'!G1153:G3495,{"tier - 1","tier - 2","tier - 3"}),0))</f>
        <v>tier - 2</v>
      </c>
      <c r="J1191" s="7" t="str" cm="1">
        <f t="array" ref="J1191">INDEX({"tier - 1","tier - 2","tier - 3"},MATCH(MAX(COUNTIF('OG Hospitalisation Details'!H1153:H3495,{"tier - 1","tier - 2","tier - 3"})),COUNTIF('OG Hospitalisation Details'!H1153:H3495,{"tier - 1","tier - 2","tier - 3"}),0))</f>
        <v>tier - 3</v>
      </c>
      <c r="K1191" s="7" t="str">
        <f>IF('OG Hospitalisation Details'!I1153="?","Unknown",'OG Hospitalisation Details'!I1153)</f>
        <v>R1012</v>
      </c>
      <c r="L1191" s="14">
        <f t="shared" si="56"/>
        <v>30</v>
      </c>
    </row>
    <row r="1192" spans="1:12" x14ac:dyDescent="0.25">
      <c r="A1192" s="7" t="s">
        <v>1183</v>
      </c>
      <c r="B1192" s="7">
        <f t="shared" si="57"/>
        <v>1188</v>
      </c>
      <c r="C1192" s="7">
        <f>IF('OG Hospitalisation Details'!B1152="?",ROUND(AVERAGE('OG Hospitalisation Details'!$B$2:$B$2344),0),'OG Hospitalisation Details'!B1152)</f>
        <v>1969</v>
      </c>
      <c r="D1192" s="7" t="str">
        <f>IF('OG Hospitalisation Details'!C1152="?","Sep",'OG Hospitalisation Details'!C1152)</f>
        <v>Aug</v>
      </c>
      <c r="E1192" s="7">
        <v>24</v>
      </c>
      <c r="F1192" s="13">
        <f t="shared" si="55"/>
        <v>25439</v>
      </c>
      <c r="G1192" s="7">
        <v>0</v>
      </c>
      <c r="H1192" s="16">
        <v>9504.31</v>
      </c>
      <c r="I1192" s="7" t="str" cm="1">
        <f t="array" ref="I1192">INDEX({"tier - 1","tier - 2","tier - 3"},MATCH(MAX(COUNTIF('OG Hospitalisation Details'!G1152:G3494,{"tier - 1","tier - 2","tier - 3"})),COUNTIF('OG Hospitalisation Details'!G1152:G3494,{"tier - 1","tier - 2","tier - 3"}),0))</f>
        <v>tier - 2</v>
      </c>
      <c r="J1192" s="7" t="str" cm="1">
        <f t="array" ref="J1192">INDEX({"tier - 1","tier - 2","tier - 3"},MATCH(MAX(COUNTIF('OG Hospitalisation Details'!H1152:H3494,{"tier - 1","tier - 2","tier - 3"})),COUNTIF('OG Hospitalisation Details'!H1152:H3494,{"tier - 1","tier - 2","tier - 3"}),0))</f>
        <v>tier - 3</v>
      </c>
      <c r="K1192" s="7" t="str">
        <f>IF('OG Hospitalisation Details'!I1152="?","Unknown",'OG Hospitalisation Details'!I1152)</f>
        <v>R1013</v>
      </c>
      <c r="L1192" s="14">
        <f t="shared" si="56"/>
        <v>53</v>
      </c>
    </row>
    <row r="1193" spans="1:12" x14ac:dyDescent="0.25">
      <c r="A1193" s="7" t="s">
        <v>1182</v>
      </c>
      <c r="B1193" s="7">
        <f t="shared" si="57"/>
        <v>1189</v>
      </c>
      <c r="C1193" s="7">
        <f>IF('OG Hospitalisation Details'!B1151="?",ROUND(AVERAGE('OG Hospitalisation Details'!$B$2:$B$2344),0),'OG Hospitalisation Details'!B1151)</f>
        <v>1976</v>
      </c>
      <c r="D1193" s="7" t="str">
        <f>IF('OG Hospitalisation Details'!C1151="?","Sep",'OG Hospitalisation Details'!C1151)</f>
        <v>Nov</v>
      </c>
      <c r="E1193" s="7">
        <v>28</v>
      </c>
      <c r="F1193" s="13">
        <f t="shared" si="55"/>
        <v>28092</v>
      </c>
      <c r="G1193" s="7">
        <v>3</v>
      </c>
      <c r="H1193" s="16">
        <v>9500.57</v>
      </c>
      <c r="I1193" s="7" t="str" cm="1">
        <f t="array" ref="I1193">INDEX({"tier - 1","tier - 2","tier - 3"},MATCH(MAX(COUNTIF('OG Hospitalisation Details'!G1151:G3493,{"tier - 1","tier - 2","tier - 3"})),COUNTIF('OG Hospitalisation Details'!G1151:G3493,{"tier - 1","tier - 2","tier - 3"}),0))</f>
        <v>tier - 2</v>
      </c>
      <c r="J1193" s="7" t="str" cm="1">
        <f t="array" ref="J1193">INDEX({"tier - 1","tier - 2","tier - 3"},MATCH(MAX(COUNTIF('OG Hospitalisation Details'!H1151:H3493,{"tier - 1","tier - 2","tier - 3"})),COUNTIF('OG Hospitalisation Details'!H1151:H3493,{"tier - 1","tier - 2","tier - 3"}),0))</f>
        <v>tier - 3</v>
      </c>
      <c r="K1193" s="7" t="str">
        <f>IF('OG Hospitalisation Details'!I1151="?","Unknown",'OG Hospitalisation Details'!I1151)</f>
        <v>R1017</v>
      </c>
      <c r="L1193" s="14">
        <f t="shared" si="56"/>
        <v>46</v>
      </c>
    </row>
    <row r="1194" spans="1:12" x14ac:dyDescent="0.25">
      <c r="A1194" s="7" t="s">
        <v>1181</v>
      </c>
      <c r="B1194" s="7">
        <f t="shared" si="57"/>
        <v>1190</v>
      </c>
      <c r="C1194" s="7">
        <f>IF('OG Hospitalisation Details'!B1150="?",ROUND(AVERAGE('OG Hospitalisation Details'!$B$2:$B$2344),0),'OG Hospitalisation Details'!B1150)</f>
        <v>1969</v>
      </c>
      <c r="D1194" s="7" t="str">
        <f>IF('OG Hospitalisation Details'!C1150="?","Sep",'OG Hospitalisation Details'!C1150)</f>
        <v>Jun</v>
      </c>
      <c r="E1194" s="7">
        <v>4</v>
      </c>
      <c r="F1194" s="13">
        <f t="shared" si="55"/>
        <v>25358</v>
      </c>
      <c r="G1194" s="7">
        <v>0</v>
      </c>
      <c r="H1194" s="16">
        <v>9487.64</v>
      </c>
      <c r="I1194" s="7" t="str" cm="1">
        <f t="array" ref="I1194">INDEX({"tier - 1","tier - 2","tier - 3"},MATCH(MAX(COUNTIF('OG Hospitalisation Details'!G1150:G3492,{"tier - 1","tier - 2","tier - 3"})),COUNTIF('OG Hospitalisation Details'!G1150:G3492,{"tier - 1","tier - 2","tier - 3"}),0))</f>
        <v>tier - 2</v>
      </c>
      <c r="J1194" s="7" t="str" cm="1">
        <f t="array" ref="J1194">INDEX({"tier - 1","tier - 2","tier - 3"},MATCH(MAX(COUNTIF('OG Hospitalisation Details'!H1150:H3492,{"tier - 1","tier - 2","tier - 3"})),COUNTIF('OG Hospitalisation Details'!H1150:H3492,{"tier - 1","tier - 2","tier - 3"}),0))</f>
        <v>tier - 3</v>
      </c>
      <c r="K1194" s="7" t="str">
        <f>IF('OG Hospitalisation Details'!I1150="?","Unknown",'OG Hospitalisation Details'!I1150)</f>
        <v>R1013</v>
      </c>
      <c r="L1194" s="14">
        <f t="shared" si="56"/>
        <v>54</v>
      </c>
    </row>
    <row r="1195" spans="1:12" x14ac:dyDescent="0.25">
      <c r="A1195" s="7" t="s">
        <v>1180</v>
      </c>
      <c r="B1195" s="7">
        <f t="shared" si="57"/>
        <v>1191</v>
      </c>
      <c r="C1195" s="7">
        <f>IF('OG Hospitalisation Details'!B1149="?",ROUND(AVERAGE('OG Hospitalisation Details'!$B$2:$B$2344),0),'OG Hospitalisation Details'!B1149)</f>
        <v>1979</v>
      </c>
      <c r="D1195" s="7" t="str">
        <f>IF('OG Hospitalisation Details'!C1149="?","Sep",'OG Hospitalisation Details'!C1149)</f>
        <v>Jul</v>
      </c>
      <c r="E1195" s="7">
        <v>17</v>
      </c>
      <c r="F1195" s="13">
        <f t="shared" si="55"/>
        <v>29053</v>
      </c>
      <c r="G1195" s="7">
        <v>2</v>
      </c>
      <c r="H1195" s="16">
        <v>9453.92</v>
      </c>
      <c r="I1195" s="7" t="str" cm="1">
        <f t="array" ref="I1195">INDEX({"tier - 1","tier - 2","tier - 3"},MATCH(MAX(COUNTIF('OG Hospitalisation Details'!G1149:G3491,{"tier - 1","tier - 2","tier - 3"})),COUNTIF('OG Hospitalisation Details'!G1149:G3491,{"tier - 1","tier - 2","tier - 3"}),0))</f>
        <v>tier - 2</v>
      </c>
      <c r="J1195" s="7" t="str" cm="1">
        <f t="array" ref="J1195">INDEX({"tier - 1","tier - 2","tier - 3"},MATCH(MAX(COUNTIF('OG Hospitalisation Details'!H1149:H3491,{"tier - 1","tier - 2","tier - 3"})),COUNTIF('OG Hospitalisation Details'!H1149:H3491,{"tier - 1","tier - 2","tier - 3"}),0))</f>
        <v>tier - 3</v>
      </c>
      <c r="K1195" s="7" t="str">
        <f>IF('OG Hospitalisation Details'!I1149="?","Unknown",'OG Hospitalisation Details'!I1149)</f>
        <v>R1021</v>
      </c>
      <c r="L1195" s="14">
        <f t="shared" si="56"/>
        <v>43</v>
      </c>
    </row>
    <row r="1196" spans="1:12" x14ac:dyDescent="0.25">
      <c r="A1196" s="7" t="s">
        <v>1179</v>
      </c>
      <c r="B1196" s="7">
        <f t="shared" si="57"/>
        <v>1192</v>
      </c>
      <c r="C1196" s="7">
        <f>IF('OG Hospitalisation Details'!B1148="?",ROUND(AVERAGE('OG Hospitalisation Details'!$B$2:$B$2344),0),'OG Hospitalisation Details'!B1148)</f>
        <v>1987</v>
      </c>
      <c r="D1196" s="7" t="str">
        <f>IF('OG Hospitalisation Details'!C1148="?","Sep",'OG Hospitalisation Details'!C1148)</f>
        <v>Nov</v>
      </c>
      <c r="E1196" s="7">
        <v>14</v>
      </c>
      <c r="F1196" s="13">
        <f t="shared" si="55"/>
        <v>32095</v>
      </c>
      <c r="G1196" s="7">
        <v>3</v>
      </c>
      <c r="H1196" s="16">
        <v>9448.42</v>
      </c>
      <c r="I1196" s="7" t="str" cm="1">
        <f t="array" ref="I1196">INDEX({"tier - 1","tier - 2","tier - 3"},MATCH(MAX(COUNTIF('OG Hospitalisation Details'!G1148:G3490,{"tier - 1","tier - 2","tier - 3"})),COUNTIF('OG Hospitalisation Details'!G1148:G3490,{"tier - 1","tier - 2","tier - 3"}),0))</f>
        <v>tier - 2</v>
      </c>
      <c r="J1196" s="7" t="str" cm="1">
        <f t="array" ref="J1196">INDEX({"tier - 1","tier - 2","tier - 3"},MATCH(MAX(COUNTIF('OG Hospitalisation Details'!H1148:H3490,{"tier - 1","tier - 2","tier - 3"})),COUNTIF('OG Hospitalisation Details'!H1148:H3490,{"tier - 1","tier - 2","tier - 3"}),0))</f>
        <v>tier - 3</v>
      </c>
      <c r="K1196" s="7" t="str">
        <f>IF('OG Hospitalisation Details'!I1148="?","Unknown",'OG Hospitalisation Details'!I1148)</f>
        <v>R1021</v>
      </c>
      <c r="L1196" s="14">
        <f t="shared" si="56"/>
        <v>35</v>
      </c>
    </row>
    <row r="1197" spans="1:12" x14ac:dyDescent="0.25">
      <c r="A1197" s="7" t="s">
        <v>1178</v>
      </c>
      <c r="B1197" s="7">
        <f t="shared" si="57"/>
        <v>1193</v>
      </c>
      <c r="C1197" s="7">
        <f>IF('OG Hospitalisation Details'!B1147="?",ROUND(AVERAGE('OG Hospitalisation Details'!$B$2:$B$2344),0),'OG Hospitalisation Details'!B1147)</f>
        <v>1974</v>
      </c>
      <c r="D1197" s="7" t="str">
        <f>IF('OG Hospitalisation Details'!C1147="?","Sep",'OG Hospitalisation Details'!C1147)</f>
        <v>Jun</v>
      </c>
      <c r="E1197" s="7">
        <v>8</v>
      </c>
      <c r="F1197" s="13">
        <f t="shared" si="55"/>
        <v>27188</v>
      </c>
      <c r="G1197" s="7">
        <v>1</v>
      </c>
      <c r="H1197" s="16">
        <v>9447.3799999999992</v>
      </c>
      <c r="I1197" s="7" t="str" cm="1">
        <f t="array" ref="I1197">INDEX({"tier - 1","tier - 2","tier - 3"},MATCH(MAX(COUNTIF('OG Hospitalisation Details'!G1147:G3489,{"tier - 1","tier - 2","tier - 3"})),COUNTIF('OG Hospitalisation Details'!G1147:G3489,{"tier - 1","tier - 2","tier - 3"}),0))</f>
        <v>tier - 2</v>
      </c>
      <c r="J1197" s="7" t="str" cm="1">
        <f t="array" ref="J1197">INDEX({"tier - 1","tier - 2","tier - 3"},MATCH(MAX(COUNTIF('OG Hospitalisation Details'!H1147:H3489,{"tier - 1","tier - 2","tier - 3"})),COUNTIF('OG Hospitalisation Details'!H1147:H3489,{"tier - 1","tier - 2","tier - 3"}),0))</f>
        <v>tier - 3</v>
      </c>
      <c r="K1197" s="7" t="str">
        <f>IF('OG Hospitalisation Details'!I1147="?","Unknown",'OG Hospitalisation Details'!I1147)</f>
        <v>R1024</v>
      </c>
      <c r="L1197" s="14">
        <f t="shared" si="56"/>
        <v>49</v>
      </c>
    </row>
    <row r="1198" spans="1:12" x14ac:dyDescent="0.25">
      <c r="A1198" s="7" t="s">
        <v>1177</v>
      </c>
      <c r="B1198" s="7">
        <f t="shared" si="57"/>
        <v>1194</v>
      </c>
      <c r="C1198" s="7">
        <f>IF('OG Hospitalisation Details'!B1146="?",ROUND(AVERAGE('OG Hospitalisation Details'!$B$2:$B$2344),0),'OG Hospitalisation Details'!B1146)</f>
        <v>1974</v>
      </c>
      <c r="D1198" s="7" t="str">
        <f>IF('OG Hospitalisation Details'!C1146="?","Sep",'OG Hospitalisation Details'!C1146)</f>
        <v>Nov</v>
      </c>
      <c r="E1198" s="7">
        <v>27</v>
      </c>
      <c r="F1198" s="13">
        <f t="shared" si="55"/>
        <v>27360</v>
      </c>
      <c r="G1198" s="7">
        <v>1</v>
      </c>
      <c r="H1198" s="16">
        <v>9447.25</v>
      </c>
      <c r="I1198" s="7" t="str" cm="1">
        <f t="array" ref="I1198">INDEX({"tier - 1","tier - 2","tier - 3"},MATCH(MAX(COUNTIF('OG Hospitalisation Details'!G1146:G3488,{"tier - 1","tier - 2","tier - 3"})),COUNTIF('OG Hospitalisation Details'!G1146:G3488,{"tier - 1","tier - 2","tier - 3"}),0))</f>
        <v>tier - 2</v>
      </c>
      <c r="J1198" s="7" t="str" cm="1">
        <f t="array" ref="J1198">INDEX({"tier - 1","tier - 2","tier - 3"},MATCH(MAX(COUNTIF('OG Hospitalisation Details'!H1146:H3488,{"tier - 1","tier - 2","tier - 3"})),COUNTIF('OG Hospitalisation Details'!H1146:H3488,{"tier - 1","tier - 2","tier - 3"}),0))</f>
        <v>tier - 3</v>
      </c>
      <c r="K1198" s="7" t="str">
        <f>IF('OG Hospitalisation Details'!I1146="?","Unknown",'OG Hospitalisation Details'!I1146)</f>
        <v>R1024</v>
      </c>
      <c r="L1198" s="14">
        <f t="shared" si="56"/>
        <v>48</v>
      </c>
    </row>
    <row r="1199" spans="1:12" x14ac:dyDescent="0.25">
      <c r="A1199" s="7" t="s">
        <v>1176</v>
      </c>
      <c r="B1199" s="7">
        <f t="shared" si="57"/>
        <v>1195</v>
      </c>
      <c r="C1199" s="7">
        <f>IF('OG Hospitalisation Details'!B1145="?",ROUND(AVERAGE('OG Hospitalisation Details'!$B$2:$B$2344),0),'OG Hospitalisation Details'!B1145)</f>
        <v>1976</v>
      </c>
      <c r="D1199" s="7" t="str">
        <f>IF('OG Hospitalisation Details'!C1145="?","Sep",'OG Hospitalisation Details'!C1145)</f>
        <v>Nov</v>
      </c>
      <c r="E1199" s="7">
        <v>3</v>
      </c>
      <c r="F1199" s="13">
        <f t="shared" si="55"/>
        <v>28067</v>
      </c>
      <c r="G1199" s="7">
        <v>2</v>
      </c>
      <c r="H1199" s="16">
        <v>9432.93</v>
      </c>
      <c r="I1199" s="7" t="str" cm="1">
        <f t="array" ref="I1199">INDEX({"tier - 1","tier - 2","tier - 3"},MATCH(MAX(COUNTIF('OG Hospitalisation Details'!G1145:G3487,{"tier - 1","tier - 2","tier - 3"})),COUNTIF('OG Hospitalisation Details'!G1145:G3487,{"tier - 1","tier - 2","tier - 3"}),0))</f>
        <v>tier - 2</v>
      </c>
      <c r="J1199" s="7" t="str" cm="1">
        <f t="array" ref="J1199">INDEX({"tier - 1","tier - 2","tier - 3"},MATCH(MAX(COUNTIF('OG Hospitalisation Details'!H1145:H3487,{"tier - 1","tier - 2","tier - 3"})),COUNTIF('OG Hospitalisation Details'!H1145:H3487,{"tier - 1","tier - 2","tier - 3"}),0))</f>
        <v>tier - 3</v>
      </c>
      <c r="K1199" s="7" t="str">
        <f>IF('OG Hospitalisation Details'!I1145="?","Unknown",'OG Hospitalisation Details'!I1145)</f>
        <v>R1024</v>
      </c>
      <c r="L1199" s="14">
        <f t="shared" si="56"/>
        <v>46</v>
      </c>
    </row>
    <row r="1200" spans="1:12" x14ac:dyDescent="0.25">
      <c r="A1200" s="7" t="s">
        <v>1175</v>
      </c>
      <c r="B1200" s="7">
        <f t="shared" si="57"/>
        <v>1196</v>
      </c>
      <c r="C1200" s="7">
        <f>IF('OG Hospitalisation Details'!B1144="?",ROUND(AVERAGE('OG Hospitalisation Details'!$B$2:$B$2344),0),'OG Hospitalisation Details'!B1144)</f>
        <v>1976</v>
      </c>
      <c r="D1200" s="7" t="str">
        <f>IF('OG Hospitalisation Details'!C1144="?","Sep",'OG Hospitalisation Details'!C1144)</f>
        <v>Oct</v>
      </c>
      <c r="E1200" s="7">
        <v>30</v>
      </c>
      <c r="F1200" s="13">
        <f t="shared" si="55"/>
        <v>28063</v>
      </c>
      <c r="G1200" s="7">
        <v>3</v>
      </c>
      <c r="H1200" s="16">
        <v>9414.92</v>
      </c>
      <c r="I1200" s="7" t="str" cm="1">
        <f t="array" ref="I1200">INDEX({"tier - 1","tier - 2","tier - 3"},MATCH(MAX(COUNTIF('OG Hospitalisation Details'!G1144:G3486,{"tier - 1","tier - 2","tier - 3"})),COUNTIF('OG Hospitalisation Details'!G1144:G3486,{"tier - 1","tier - 2","tier - 3"}),0))</f>
        <v>tier - 2</v>
      </c>
      <c r="J1200" s="7" t="str" cm="1">
        <f t="array" ref="J1200">INDEX({"tier - 1","tier - 2","tier - 3"},MATCH(MAX(COUNTIF('OG Hospitalisation Details'!H1144:H3486,{"tier - 1","tier - 2","tier - 3"})),COUNTIF('OG Hospitalisation Details'!H1144:H3486,{"tier - 1","tier - 2","tier - 3"}),0))</f>
        <v>tier - 3</v>
      </c>
      <c r="K1200" s="7" t="str">
        <f>IF('OG Hospitalisation Details'!I1144="?","Unknown",'OG Hospitalisation Details'!I1144)</f>
        <v>R1011</v>
      </c>
      <c r="L1200" s="14">
        <f t="shared" si="56"/>
        <v>46</v>
      </c>
    </row>
    <row r="1201" spans="1:12" x14ac:dyDescent="0.25">
      <c r="A1201" s="7" t="s">
        <v>1174</v>
      </c>
      <c r="B1201" s="7">
        <f t="shared" si="57"/>
        <v>1197</v>
      </c>
      <c r="C1201" s="7">
        <f>IF('OG Hospitalisation Details'!B1143="?",ROUND(AVERAGE('OG Hospitalisation Details'!$B$2:$B$2344),0),'OG Hospitalisation Details'!B1143)</f>
        <v>1976</v>
      </c>
      <c r="D1201" s="7" t="str">
        <f>IF('OG Hospitalisation Details'!C1143="?","Sep",'OG Hospitalisation Details'!C1143)</f>
        <v>Oct</v>
      </c>
      <c r="E1201" s="7">
        <v>17</v>
      </c>
      <c r="F1201" s="13">
        <f t="shared" si="55"/>
        <v>28050</v>
      </c>
      <c r="G1201" s="7">
        <v>2</v>
      </c>
      <c r="H1201" s="16">
        <v>9411.01</v>
      </c>
      <c r="I1201" s="7" t="str" cm="1">
        <f t="array" ref="I1201">INDEX({"tier - 1","tier - 2","tier - 3"},MATCH(MAX(COUNTIF('OG Hospitalisation Details'!G1143:G3485,{"tier - 1","tier - 2","tier - 3"})),COUNTIF('OG Hospitalisation Details'!G1143:G3485,{"tier - 1","tier - 2","tier - 3"}),0))</f>
        <v>tier - 2</v>
      </c>
      <c r="J1201" s="7" t="str" cm="1">
        <f t="array" ref="J1201">INDEX({"tier - 1","tier - 2","tier - 3"},MATCH(MAX(COUNTIF('OG Hospitalisation Details'!H1143:H3485,{"tier - 1","tier - 2","tier - 3"})),COUNTIF('OG Hospitalisation Details'!H1143:H3485,{"tier - 1","tier - 2","tier - 3"}),0))</f>
        <v>tier - 3</v>
      </c>
      <c r="K1201" s="7" t="str">
        <f>IF('OG Hospitalisation Details'!I1143="?","Unknown",'OG Hospitalisation Details'!I1143)</f>
        <v>R1024</v>
      </c>
      <c r="L1201" s="14">
        <f t="shared" si="56"/>
        <v>46</v>
      </c>
    </row>
    <row r="1202" spans="1:12" x14ac:dyDescent="0.25">
      <c r="A1202" s="7" t="s">
        <v>1173</v>
      </c>
      <c r="B1202" s="7">
        <f t="shared" si="57"/>
        <v>1198</v>
      </c>
      <c r="C1202" s="7">
        <f>IF('OG Hospitalisation Details'!B1142="?",ROUND(AVERAGE('OG Hospitalisation Details'!$B$2:$B$2344),0),'OG Hospitalisation Details'!B1142)</f>
        <v>1971</v>
      </c>
      <c r="D1202" s="7" t="str">
        <f>IF('OG Hospitalisation Details'!C1142="?","Sep",'OG Hospitalisation Details'!C1142)</f>
        <v>Oct</v>
      </c>
      <c r="E1202" s="7">
        <v>20</v>
      </c>
      <c r="F1202" s="13">
        <f t="shared" si="55"/>
        <v>26226</v>
      </c>
      <c r="G1202" s="7">
        <v>1</v>
      </c>
      <c r="H1202" s="16">
        <v>9391.35</v>
      </c>
      <c r="I1202" s="7" t="str" cm="1">
        <f t="array" ref="I1202">INDEX({"tier - 1","tier - 2","tier - 3"},MATCH(MAX(COUNTIF('OG Hospitalisation Details'!G1142:G3484,{"tier - 1","tier - 2","tier - 3"})),COUNTIF('OG Hospitalisation Details'!G1142:G3484,{"tier - 1","tier - 2","tier - 3"}),0))</f>
        <v>tier - 2</v>
      </c>
      <c r="J1202" s="7" t="str" cm="1">
        <f t="array" ref="J1202">INDEX({"tier - 1","tier - 2","tier - 3"},MATCH(MAX(COUNTIF('OG Hospitalisation Details'!H1142:H3484,{"tier - 1","tier - 2","tier - 3"})),COUNTIF('OG Hospitalisation Details'!H1142:H3484,{"tier - 1","tier - 2","tier - 3"}),0))</f>
        <v>tier - 3</v>
      </c>
      <c r="K1202" s="7" t="str">
        <f>IF('OG Hospitalisation Details'!I1142="?","Unknown",'OG Hospitalisation Details'!I1142)</f>
        <v>R1011</v>
      </c>
      <c r="L1202" s="14">
        <f t="shared" si="56"/>
        <v>51</v>
      </c>
    </row>
    <row r="1203" spans="1:12" x14ac:dyDescent="0.25">
      <c r="A1203" s="7" t="s">
        <v>1172</v>
      </c>
      <c r="B1203" s="7">
        <f t="shared" si="57"/>
        <v>1199</v>
      </c>
      <c r="C1203" s="7">
        <f>IF('OG Hospitalisation Details'!B1141="?",ROUND(AVERAGE('OG Hospitalisation Details'!$B$2:$B$2344),0),'OG Hospitalisation Details'!B1141)</f>
        <v>1971</v>
      </c>
      <c r="D1203" s="7" t="str">
        <f>IF('OG Hospitalisation Details'!C1141="?","Sep",'OG Hospitalisation Details'!C1141)</f>
        <v>Dec</v>
      </c>
      <c r="E1203" s="7">
        <v>29</v>
      </c>
      <c r="F1203" s="13">
        <f t="shared" si="55"/>
        <v>26296</v>
      </c>
      <c r="G1203" s="7">
        <v>1</v>
      </c>
      <c r="H1203" s="16">
        <v>9386.16</v>
      </c>
      <c r="I1203" s="7" t="str" cm="1">
        <f t="array" ref="I1203">INDEX({"tier - 1","tier - 2","tier - 3"},MATCH(MAX(COUNTIF('OG Hospitalisation Details'!G1141:G3483,{"tier - 1","tier - 2","tier - 3"})),COUNTIF('OG Hospitalisation Details'!G1141:G3483,{"tier - 1","tier - 2","tier - 3"}),0))</f>
        <v>tier - 2</v>
      </c>
      <c r="J1203" s="7" t="str" cm="1">
        <f t="array" ref="J1203">INDEX({"tier - 1","tier - 2","tier - 3"},MATCH(MAX(COUNTIF('OG Hospitalisation Details'!H1141:H3483,{"tier - 1","tier - 2","tier - 3"})),COUNTIF('OG Hospitalisation Details'!H1141:H3483,{"tier - 1","tier - 2","tier - 3"}),0))</f>
        <v>tier - 3</v>
      </c>
      <c r="K1203" s="7" t="str">
        <f>IF('OG Hospitalisation Details'!I1141="?","Unknown",'OG Hospitalisation Details'!I1141)</f>
        <v>R1013</v>
      </c>
      <c r="L1203" s="14">
        <f t="shared" si="56"/>
        <v>51</v>
      </c>
    </row>
    <row r="1204" spans="1:12" x14ac:dyDescent="0.25">
      <c r="A1204" s="7" t="s">
        <v>1171</v>
      </c>
      <c r="B1204" s="7">
        <f t="shared" si="57"/>
        <v>1200</v>
      </c>
      <c r="C1204" s="7">
        <f>IF('OG Hospitalisation Details'!B1140="?",ROUND(AVERAGE('OG Hospitalisation Details'!$B$2:$B$2344),0),'OG Hospitalisation Details'!B1140)</f>
        <v>1975</v>
      </c>
      <c r="D1204" s="7" t="str">
        <f>IF('OG Hospitalisation Details'!C1140="?","Sep",'OG Hospitalisation Details'!C1140)</f>
        <v>Dec</v>
      </c>
      <c r="E1204" s="7">
        <v>2</v>
      </c>
      <c r="F1204" s="13">
        <f t="shared" si="55"/>
        <v>27730</v>
      </c>
      <c r="G1204" s="7">
        <v>1</v>
      </c>
      <c r="H1204" s="16">
        <v>9380.75</v>
      </c>
      <c r="I1204" s="7" t="str" cm="1">
        <f t="array" ref="I1204">INDEX({"tier - 1","tier - 2","tier - 3"},MATCH(MAX(COUNTIF('OG Hospitalisation Details'!G1140:G3482,{"tier - 1","tier - 2","tier - 3"})),COUNTIF('OG Hospitalisation Details'!G1140:G3482,{"tier - 1","tier - 2","tier - 3"}),0))</f>
        <v>tier - 2</v>
      </c>
      <c r="J1204" s="7" t="str" cm="1">
        <f t="array" ref="J1204">INDEX({"tier - 1","tier - 2","tier - 3"},MATCH(MAX(COUNTIF('OG Hospitalisation Details'!H1140:H3482,{"tier - 1","tier - 2","tier - 3"})),COUNTIF('OG Hospitalisation Details'!H1140:H3482,{"tier - 1","tier - 2","tier - 3"}),0))</f>
        <v>tier - 3</v>
      </c>
      <c r="K1204" s="7" t="str">
        <f>IF('OG Hospitalisation Details'!I1140="?","Unknown",'OG Hospitalisation Details'!I1140)</f>
        <v>R1024</v>
      </c>
      <c r="L1204" s="14">
        <f t="shared" si="56"/>
        <v>47</v>
      </c>
    </row>
    <row r="1205" spans="1:12" x14ac:dyDescent="0.25">
      <c r="A1205" s="7" t="s">
        <v>1170</v>
      </c>
      <c r="B1205" s="7">
        <f t="shared" si="57"/>
        <v>1201</v>
      </c>
      <c r="C1205" s="7">
        <f>IF('OG Hospitalisation Details'!B1139="?",ROUND(AVERAGE('OG Hospitalisation Details'!$B$2:$B$2344),0),'OG Hospitalisation Details'!B1139)</f>
        <v>1971</v>
      </c>
      <c r="D1205" s="7" t="str">
        <f>IF('OG Hospitalisation Details'!C1139="?","Sep",'OG Hospitalisation Details'!C1139)</f>
        <v>Nov</v>
      </c>
      <c r="E1205" s="7">
        <v>26</v>
      </c>
      <c r="F1205" s="13">
        <f t="shared" si="55"/>
        <v>26263</v>
      </c>
      <c r="G1205" s="7">
        <v>1</v>
      </c>
      <c r="H1205" s="16">
        <v>9377.9</v>
      </c>
      <c r="I1205" s="7" t="str" cm="1">
        <f t="array" ref="I1205">INDEX({"tier - 1","tier - 2","tier - 3"},MATCH(MAX(COUNTIF('OG Hospitalisation Details'!G1139:G3481,{"tier - 1","tier - 2","tier - 3"})),COUNTIF('OG Hospitalisation Details'!G1139:G3481,{"tier - 1","tier - 2","tier - 3"}),0))</f>
        <v>tier - 2</v>
      </c>
      <c r="J1205" s="7" t="str" cm="1">
        <f t="array" ref="J1205">INDEX({"tier - 1","tier - 2","tier - 3"},MATCH(MAX(COUNTIF('OG Hospitalisation Details'!H1139:H3481,{"tier - 1","tier - 2","tier - 3"})),COUNTIF('OG Hospitalisation Details'!H1139:H3481,{"tier - 1","tier - 2","tier - 3"}),0))</f>
        <v>tier - 3</v>
      </c>
      <c r="K1205" s="7" t="str">
        <f>IF('OG Hospitalisation Details'!I1139="?","Unknown",'OG Hospitalisation Details'!I1139)</f>
        <v>R1013</v>
      </c>
      <c r="L1205" s="14">
        <f t="shared" si="56"/>
        <v>51</v>
      </c>
    </row>
    <row r="1206" spans="1:12" x14ac:dyDescent="0.25">
      <c r="A1206" s="7" t="s">
        <v>1169</v>
      </c>
      <c r="B1206" s="7">
        <f t="shared" si="57"/>
        <v>1202</v>
      </c>
      <c r="C1206" s="7">
        <f>IF('OG Hospitalisation Details'!B1138="?",ROUND(AVERAGE('OG Hospitalisation Details'!$B$2:$B$2344),0),'OG Hospitalisation Details'!B1138)</f>
        <v>1969</v>
      </c>
      <c r="D1206" s="7" t="str">
        <f>IF('OG Hospitalisation Details'!C1138="?","Sep",'OG Hospitalisation Details'!C1138)</f>
        <v>Nov</v>
      </c>
      <c r="E1206" s="7">
        <v>24</v>
      </c>
      <c r="F1206" s="13">
        <f t="shared" si="55"/>
        <v>25531</v>
      </c>
      <c r="G1206" s="7">
        <v>0</v>
      </c>
      <c r="H1206" s="16">
        <v>9377.4500000000007</v>
      </c>
      <c r="I1206" s="7" t="str" cm="1">
        <f t="array" ref="I1206">INDEX({"tier - 1","tier - 2","tier - 3"},MATCH(MAX(COUNTIF('OG Hospitalisation Details'!G1138:G3480,{"tier - 1","tier - 2","tier - 3"})),COUNTIF('OG Hospitalisation Details'!G1138:G3480,{"tier - 1","tier - 2","tier - 3"}),0))</f>
        <v>tier - 2</v>
      </c>
      <c r="J1206" s="7" t="str" cm="1">
        <f t="array" ref="J1206">INDEX({"tier - 1","tier - 2","tier - 3"},MATCH(MAX(COUNTIF('OG Hospitalisation Details'!H1138:H3480,{"tier - 1","tier - 2","tier - 3"})),COUNTIF('OG Hospitalisation Details'!H1138:H3480,{"tier - 1","tier - 2","tier - 3"}),0))</f>
        <v>tier - 3</v>
      </c>
      <c r="K1206" s="7" t="str">
        <f>IF('OG Hospitalisation Details'!I1138="?","Unknown",'OG Hospitalisation Details'!I1138)</f>
        <v>R1013</v>
      </c>
      <c r="L1206" s="14">
        <f t="shared" si="56"/>
        <v>53</v>
      </c>
    </row>
    <row r="1207" spans="1:12" x14ac:dyDescent="0.25">
      <c r="A1207" s="7" t="s">
        <v>1168</v>
      </c>
      <c r="B1207" s="7">
        <f t="shared" si="57"/>
        <v>1203</v>
      </c>
      <c r="C1207" s="7">
        <f>IF('OG Hospitalisation Details'!B1137="?",ROUND(AVERAGE('OG Hospitalisation Details'!$B$2:$B$2344),0),'OG Hospitalisation Details'!B1137)</f>
        <v>1971</v>
      </c>
      <c r="D1207" s="7" t="str">
        <f>IF('OG Hospitalisation Details'!C1137="?","Sep",'OG Hospitalisation Details'!C1137)</f>
        <v>Oct</v>
      </c>
      <c r="E1207" s="7">
        <v>8</v>
      </c>
      <c r="F1207" s="13">
        <f t="shared" si="55"/>
        <v>26214</v>
      </c>
      <c r="G1207" s="7">
        <v>0</v>
      </c>
      <c r="H1207" s="16">
        <v>9361.33</v>
      </c>
      <c r="I1207" s="7" t="str" cm="1">
        <f t="array" ref="I1207">INDEX({"tier - 1","tier - 2","tier - 3"},MATCH(MAX(COUNTIF('OG Hospitalisation Details'!G1137:G3479,{"tier - 1","tier - 2","tier - 3"})),COUNTIF('OG Hospitalisation Details'!G1137:G3479,{"tier - 1","tier - 2","tier - 3"}),0))</f>
        <v>tier - 2</v>
      </c>
      <c r="J1207" s="7" t="str" cm="1">
        <f t="array" ref="J1207">INDEX({"tier - 1","tier - 2","tier - 3"},MATCH(MAX(COUNTIF('OG Hospitalisation Details'!H1137:H3479,{"tier - 1","tier - 2","tier - 3"})),COUNTIF('OG Hospitalisation Details'!H1137:H3479,{"tier - 1","tier - 2","tier - 3"}),0))</f>
        <v>tier - 3</v>
      </c>
      <c r="K1207" s="7" t="str">
        <f>IF('OG Hospitalisation Details'!I1137="?","Unknown",'OG Hospitalisation Details'!I1137)</f>
        <v>R1016</v>
      </c>
      <c r="L1207" s="14">
        <f t="shared" si="56"/>
        <v>51</v>
      </c>
    </row>
    <row r="1208" spans="1:12" x14ac:dyDescent="0.25">
      <c r="A1208" s="7" t="s">
        <v>1167</v>
      </c>
      <c r="B1208" s="7">
        <f t="shared" si="57"/>
        <v>1204</v>
      </c>
      <c r="C1208" s="7">
        <f>IF('OG Hospitalisation Details'!B1136="?",ROUND(AVERAGE('OG Hospitalisation Details'!$B$2:$B$2344),0),'OG Hospitalisation Details'!B1136)</f>
        <v>1988</v>
      </c>
      <c r="D1208" s="7" t="str">
        <f>IF('OG Hospitalisation Details'!C1136="?","Sep",'OG Hospitalisation Details'!C1136)</f>
        <v>Jul</v>
      </c>
      <c r="E1208" s="7">
        <v>1</v>
      </c>
      <c r="F1208" s="13">
        <f t="shared" si="55"/>
        <v>32325</v>
      </c>
      <c r="G1208" s="7">
        <v>3</v>
      </c>
      <c r="H1208" s="16">
        <v>9344.2000000000007</v>
      </c>
      <c r="I1208" s="7" t="str" cm="1">
        <f t="array" ref="I1208">INDEX({"tier - 1","tier - 2","tier - 3"},MATCH(MAX(COUNTIF('OG Hospitalisation Details'!G1136:G3478,{"tier - 1","tier - 2","tier - 3"})),COUNTIF('OG Hospitalisation Details'!G1136:G3478,{"tier - 1","tier - 2","tier - 3"}),0))</f>
        <v>tier - 2</v>
      </c>
      <c r="J1208" s="7" t="str" cm="1">
        <f t="array" ref="J1208">INDEX({"tier - 1","tier - 2","tier - 3"},MATCH(MAX(COUNTIF('OG Hospitalisation Details'!H1136:H3478,{"tier - 1","tier - 2","tier - 3"})),COUNTIF('OG Hospitalisation Details'!H1136:H3478,{"tier - 1","tier - 2","tier - 3"}),0))</f>
        <v>tier - 3</v>
      </c>
      <c r="K1208" s="7" t="str">
        <f>IF('OG Hospitalisation Details'!I1136="?","Unknown",'OG Hospitalisation Details'!I1136)</f>
        <v>R1021</v>
      </c>
      <c r="L1208" s="14">
        <f t="shared" si="56"/>
        <v>34</v>
      </c>
    </row>
    <row r="1209" spans="1:12" x14ac:dyDescent="0.25">
      <c r="A1209" s="7" t="s">
        <v>1166</v>
      </c>
      <c r="B1209" s="7">
        <f t="shared" si="57"/>
        <v>1205</v>
      </c>
      <c r="C1209" s="7">
        <f>IF('OG Hospitalisation Details'!B1135="?",ROUND(AVERAGE('OG Hospitalisation Details'!$B$2:$B$2344),0),'OG Hospitalisation Details'!B1135)</f>
        <v>1996</v>
      </c>
      <c r="D1209" s="7" t="str">
        <f>IF('OG Hospitalisation Details'!C1135="?","Sep",'OG Hospitalisation Details'!C1135)</f>
        <v>Oct</v>
      </c>
      <c r="E1209" s="7">
        <v>12</v>
      </c>
      <c r="F1209" s="13">
        <f t="shared" si="55"/>
        <v>35350</v>
      </c>
      <c r="G1209" s="7">
        <v>0</v>
      </c>
      <c r="H1209" s="16">
        <v>9338.61</v>
      </c>
      <c r="I1209" s="7" t="str" cm="1">
        <f t="array" ref="I1209">INDEX({"tier - 1","tier - 2","tier - 3"},MATCH(MAX(COUNTIF('OG Hospitalisation Details'!G1135:G3477,{"tier - 1","tier - 2","tier - 3"})),COUNTIF('OG Hospitalisation Details'!G1135:G3477,{"tier - 1","tier - 2","tier - 3"}),0))</f>
        <v>tier - 2</v>
      </c>
      <c r="J1209" s="7" t="str" cm="1">
        <f t="array" ref="J1209">INDEX({"tier - 1","tier - 2","tier - 3"},MATCH(MAX(COUNTIF('OG Hospitalisation Details'!H1135:H3477,{"tier - 1","tier - 2","tier - 3"})),COUNTIF('OG Hospitalisation Details'!H1135:H3477,{"tier - 1","tier - 2","tier - 3"}),0))</f>
        <v>tier - 3</v>
      </c>
      <c r="K1209" s="7" t="str">
        <f>IF('OG Hospitalisation Details'!I1135="?","Unknown",'OG Hospitalisation Details'!I1135)</f>
        <v>R1026</v>
      </c>
      <c r="L1209" s="14">
        <f t="shared" si="56"/>
        <v>26</v>
      </c>
    </row>
    <row r="1210" spans="1:12" x14ac:dyDescent="0.25">
      <c r="A1210" s="7" t="s">
        <v>1165</v>
      </c>
      <c r="B1210" s="7">
        <f t="shared" si="57"/>
        <v>1206</v>
      </c>
      <c r="C1210" s="7">
        <f>IF('OG Hospitalisation Details'!B1134="?",ROUND(AVERAGE('OG Hospitalisation Details'!$B$2:$B$2344),0),'OG Hospitalisation Details'!B1134)</f>
        <v>1988</v>
      </c>
      <c r="D1210" s="7" t="str">
        <f>IF('OG Hospitalisation Details'!C1134="?","Sep",'OG Hospitalisation Details'!C1134)</f>
        <v>Jul</v>
      </c>
      <c r="E1210" s="7">
        <v>9</v>
      </c>
      <c r="F1210" s="13">
        <f t="shared" si="55"/>
        <v>32333</v>
      </c>
      <c r="G1210" s="7">
        <v>3</v>
      </c>
      <c r="H1210" s="16">
        <v>9320.26</v>
      </c>
      <c r="I1210" s="7" t="str" cm="1">
        <f t="array" ref="I1210">INDEX({"tier - 1","tier - 2","tier - 3"},MATCH(MAX(COUNTIF('OG Hospitalisation Details'!G1134:G3476,{"tier - 1","tier - 2","tier - 3"})),COUNTIF('OG Hospitalisation Details'!G1134:G3476,{"tier - 1","tier - 2","tier - 3"}),0))</f>
        <v>tier - 2</v>
      </c>
      <c r="J1210" s="7" t="str" cm="1">
        <f t="array" ref="J1210">INDEX({"tier - 1","tier - 2","tier - 3"},MATCH(MAX(COUNTIF('OG Hospitalisation Details'!H1134:H3476,{"tier - 1","tier - 2","tier - 3"})),COUNTIF('OG Hospitalisation Details'!H1134:H3476,{"tier - 1","tier - 2","tier - 3"}),0))</f>
        <v>tier - 3</v>
      </c>
      <c r="K1210" s="7" t="str">
        <f>IF('OG Hospitalisation Details'!I1134="?","Unknown",'OG Hospitalisation Details'!I1134)</f>
        <v>R1012</v>
      </c>
      <c r="L1210" s="14">
        <f t="shared" si="56"/>
        <v>34</v>
      </c>
    </row>
    <row r="1211" spans="1:12" x14ac:dyDescent="0.25">
      <c r="A1211" s="7" t="s">
        <v>1164</v>
      </c>
      <c r="B1211" s="7">
        <f t="shared" si="57"/>
        <v>1207</v>
      </c>
      <c r="C1211" s="7">
        <f>IF('OG Hospitalisation Details'!B1133="?",ROUND(AVERAGE('OG Hospitalisation Details'!$B$2:$B$2344),0),'OG Hospitalisation Details'!B1133)</f>
        <v>1977</v>
      </c>
      <c r="D1211" s="7" t="str">
        <f>IF('OG Hospitalisation Details'!C1133="?","Sep",'OG Hospitalisation Details'!C1133)</f>
        <v>Oct</v>
      </c>
      <c r="E1211" s="7">
        <v>12</v>
      </c>
      <c r="F1211" s="13">
        <f t="shared" si="55"/>
        <v>28410</v>
      </c>
      <c r="G1211" s="7">
        <v>2</v>
      </c>
      <c r="H1211" s="16">
        <v>9315.41</v>
      </c>
      <c r="I1211" s="7" t="str" cm="1">
        <f t="array" ref="I1211">INDEX({"tier - 1","tier - 2","tier - 3"},MATCH(MAX(COUNTIF('OG Hospitalisation Details'!G1133:G3475,{"tier - 1","tier - 2","tier - 3"})),COUNTIF('OG Hospitalisation Details'!G1133:G3475,{"tier - 1","tier - 2","tier - 3"}),0))</f>
        <v>tier - 2</v>
      </c>
      <c r="J1211" s="7" t="str" cm="1">
        <f t="array" ref="J1211">INDEX({"tier - 1","tier - 2","tier - 3"},MATCH(MAX(COUNTIF('OG Hospitalisation Details'!H1133:H3475,{"tier - 1","tier - 2","tier - 3"})),COUNTIF('OG Hospitalisation Details'!H1133:H3475,{"tier - 1","tier - 2","tier - 3"}),0))</f>
        <v>tier - 3</v>
      </c>
      <c r="K1211" s="7" t="str">
        <f>IF('OG Hospitalisation Details'!I1133="?","Unknown",'OG Hospitalisation Details'!I1133)</f>
        <v>R1024</v>
      </c>
      <c r="L1211" s="14">
        <f t="shared" si="56"/>
        <v>45</v>
      </c>
    </row>
    <row r="1212" spans="1:12" x14ac:dyDescent="0.25">
      <c r="A1212" s="7" t="s">
        <v>1163</v>
      </c>
      <c r="B1212" s="7">
        <f t="shared" si="57"/>
        <v>1208</v>
      </c>
      <c r="C1212" s="7">
        <f>IF('OG Hospitalisation Details'!B1132="?",ROUND(AVERAGE('OG Hospitalisation Details'!$B$2:$B$2344),0),'OG Hospitalisation Details'!B1132)</f>
        <v>1963</v>
      </c>
      <c r="D1212" s="7" t="str">
        <f>IF('OG Hospitalisation Details'!C1132="?","Sep",'OG Hospitalisation Details'!C1132)</f>
        <v>Jun</v>
      </c>
      <c r="E1212" s="7">
        <v>8</v>
      </c>
      <c r="F1212" s="13">
        <f t="shared" si="55"/>
        <v>23170</v>
      </c>
      <c r="G1212" s="7">
        <v>0</v>
      </c>
      <c r="H1212" s="16">
        <v>9310.81</v>
      </c>
      <c r="I1212" s="7" t="str" cm="1">
        <f t="array" ref="I1212">INDEX({"tier - 1","tier - 2","tier - 3"},MATCH(MAX(COUNTIF('OG Hospitalisation Details'!G1132:G3474,{"tier - 1","tier - 2","tier - 3"})),COUNTIF('OG Hospitalisation Details'!G1132:G3474,{"tier - 1","tier - 2","tier - 3"}),0))</f>
        <v>tier - 2</v>
      </c>
      <c r="J1212" s="7" t="str" cm="1">
        <f t="array" ref="J1212">INDEX({"tier - 1","tier - 2","tier - 3"},MATCH(MAX(COUNTIF('OG Hospitalisation Details'!H1132:H3474,{"tier - 1","tier - 2","tier - 3"})),COUNTIF('OG Hospitalisation Details'!H1132:H3474,{"tier - 1","tier - 2","tier - 3"}),0))</f>
        <v>tier - 3</v>
      </c>
      <c r="K1212" s="7" t="str">
        <f>IF('OG Hospitalisation Details'!I1132="?","Unknown",'OG Hospitalisation Details'!I1132)</f>
        <v>R1013</v>
      </c>
      <c r="L1212" s="14">
        <f t="shared" si="56"/>
        <v>60</v>
      </c>
    </row>
    <row r="1213" spans="1:12" x14ac:dyDescent="0.25">
      <c r="A1213" s="7" t="s">
        <v>1162</v>
      </c>
      <c r="B1213" s="7">
        <f t="shared" si="57"/>
        <v>1209</v>
      </c>
      <c r="C1213" s="7">
        <f>IF('OG Hospitalisation Details'!B1131="?",ROUND(AVERAGE('OG Hospitalisation Details'!$B$2:$B$2344),0),'OG Hospitalisation Details'!B1131)</f>
        <v>1973</v>
      </c>
      <c r="D1213" s="7" t="str">
        <f>IF('OG Hospitalisation Details'!C1131="?","Sep",'OG Hospitalisation Details'!C1131)</f>
        <v>Oct</v>
      </c>
      <c r="E1213" s="7">
        <v>16</v>
      </c>
      <c r="F1213" s="13">
        <f t="shared" si="55"/>
        <v>26953</v>
      </c>
      <c r="G1213" s="7">
        <v>2</v>
      </c>
      <c r="H1213" s="16">
        <v>9304.7000000000007</v>
      </c>
      <c r="I1213" s="7" t="str" cm="1">
        <f t="array" ref="I1213">INDEX({"tier - 1","tier - 2","tier - 3"},MATCH(MAX(COUNTIF('OG Hospitalisation Details'!G1131:G3473,{"tier - 1","tier - 2","tier - 3"})),COUNTIF('OG Hospitalisation Details'!G1131:G3473,{"tier - 1","tier - 2","tier - 3"}),0))</f>
        <v>tier - 2</v>
      </c>
      <c r="J1213" s="7" t="str" cm="1">
        <f t="array" ref="J1213">INDEX({"tier - 1","tier - 2","tier - 3"},MATCH(MAX(COUNTIF('OG Hospitalisation Details'!H1131:H3473,{"tier - 1","tier - 2","tier - 3"})),COUNTIF('OG Hospitalisation Details'!H1131:H3473,{"tier - 1","tier - 2","tier - 3"}),0))</f>
        <v>tier - 3</v>
      </c>
      <c r="K1213" s="7" t="str">
        <f>IF('OG Hospitalisation Details'!I1131="?","Unknown",'OG Hospitalisation Details'!I1131)</f>
        <v>R1013</v>
      </c>
      <c r="L1213" s="14">
        <f t="shared" si="56"/>
        <v>49</v>
      </c>
    </row>
    <row r="1214" spans="1:12" x14ac:dyDescent="0.25">
      <c r="A1214" s="7" t="s">
        <v>1161</v>
      </c>
      <c r="B1214" s="7">
        <f t="shared" si="57"/>
        <v>1210</v>
      </c>
      <c r="C1214" s="7">
        <f>IF('OG Hospitalisation Details'!B1130="?",ROUND(AVERAGE('OG Hospitalisation Details'!$B$2:$B$2344),0),'OG Hospitalisation Details'!B1130)</f>
        <v>1976</v>
      </c>
      <c r="D1214" s="7" t="str">
        <f>IF('OG Hospitalisation Details'!C1130="?","Sep",'OG Hospitalisation Details'!C1130)</f>
        <v>Nov</v>
      </c>
      <c r="E1214" s="7">
        <v>3</v>
      </c>
      <c r="F1214" s="13">
        <f t="shared" si="55"/>
        <v>28067</v>
      </c>
      <c r="G1214" s="7">
        <v>3</v>
      </c>
      <c r="H1214" s="16">
        <v>9301.89</v>
      </c>
      <c r="I1214" s="7" t="str" cm="1">
        <f t="array" ref="I1214">INDEX({"tier - 1","tier - 2","tier - 3"},MATCH(MAX(COUNTIF('OG Hospitalisation Details'!G1130:G3472,{"tier - 1","tier - 2","tier - 3"})),COUNTIF('OG Hospitalisation Details'!G1130:G3472,{"tier - 1","tier - 2","tier - 3"}),0))</f>
        <v>tier - 2</v>
      </c>
      <c r="J1214" s="7" t="str" cm="1">
        <f t="array" ref="J1214">INDEX({"tier - 1","tier - 2","tier - 3"},MATCH(MAX(COUNTIF('OG Hospitalisation Details'!H1130:H3472,{"tier - 1","tier - 2","tier - 3"})),COUNTIF('OG Hospitalisation Details'!H1130:H3472,{"tier - 1","tier - 2","tier - 3"}),0))</f>
        <v>tier - 3</v>
      </c>
      <c r="K1214" s="7" t="str">
        <f>IF('OG Hospitalisation Details'!I1130="?","Unknown",'OG Hospitalisation Details'!I1130)</f>
        <v>R1012</v>
      </c>
      <c r="L1214" s="14">
        <f t="shared" si="56"/>
        <v>46</v>
      </c>
    </row>
    <row r="1215" spans="1:12" x14ac:dyDescent="0.25">
      <c r="A1215" s="7" t="s">
        <v>1160</v>
      </c>
      <c r="B1215" s="7">
        <f t="shared" si="57"/>
        <v>1211</v>
      </c>
      <c r="C1215" s="7">
        <f>IF('OG Hospitalisation Details'!B1129="?",ROUND(AVERAGE('OG Hospitalisation Details'!$B$2:$B$2344),0),'OG Hospitalisation Details'!B1129)</f>
        <v>1973</v>
      </c>
      <c r="D1215" s="7" t="str">
        <f>IF('OG Hospitalisation Details'!C1129="?","Sep",'OG Hospitalisation Details'!C1129)</f>
        <v>Sep</v>
      </c>
      <c r="E1215" s="7">
        <v>18</v>
      </c>
      <c r="F1215" s="13">
        <f t="shared" si="55"/>
        <v>26925</v>
      </c>
      <c r="G1215" s="7">
        <v>1</v>
      </c>
      <c r="H1215" s="16">
        <v>9290.14</v>
      </c>
      <c r="I1215" s="7" t="str" cm="1">
        <f t="array" ref="I1215">INDEX({"tier - 1","tier - 2","tier - 3"},MATCH(MAX(COUNTIF('OG Hospitalisation Details'!G1129:G3471,{"tier - 1","tier - 2","tier - 3"})),COUNTIF('OG Hospitalisation Details'!G1129:G3471,{"tier - 1","tier - 2","tier - 3"}),0))</f>
        <v>tier - 2</v>
      </c>
      <c r="J1215" s="7" t="str" cm="1">
        <f t="array" ref="J1215">INDEX({"tier - 1","tier - 2","tier - 3"},MATCH(MAX(COUNTIF('OG Hospitalisation Details'!H1129:H3471,{"tier - 1","tier - 2","tier - 3"})),COUNTIF('OG Hospitalisation Details'!H1129:H3471,{"tier - 1","tier - 2","tier - 3"}),0))</f>
        <v>tier - 3</v>
      </c>
      <c r="K1215" s="7" t="str">
        <f>IF('OG Hospitalisation Details'!I1129="?","Unknown",'OG Hospitalisation Details'!I1129)</f>
        <v>R1016</v>
      </c>
      <c r="L1215" s="14">
        <f t="shared" si="56"/>
        <v>49</v>
      </c>
    </row>
    <row r="1216" spans="1:12" x14ac:dyDescent="0.25">
      <c r="A1216" s="7" t="s">
        <v>1159</v>
      </c>
      <c r="B1216" s="7">
        <f t="shared" si="57"/>
        <v>1212</v>
      </c>
      <c r="C1216" s="7">
        <f>IF('OG Hospitalisation Details'!B1128="?",ROUND(AVERAGE('OG Hospitalisation Details'!$B$2:$B$2344),0),'OG Hospitalisation Details'!B1128)</f>
        <v>1973</v>
      </c>
      <c r="D1216" s="7" t="str">
        <f>IF('OG Hospitalisation Details'!C1128="?","Sep",'OG Hospitalisation Details'!C1128)</f>
        <v>Oct</v>
      </c>
      <c r="E1216" s="7">
        <v>16</v>
      </c>
      <c r="F1216" s="13">
        <f t="shared" si="55"/>
        <v>26953</v>
      </c>
      <c r="G1216" s="7">
        <v>1</v>
      </c>
      <c r="H1216" s="16">
        <v>9288.0300000000007</v>
      </c>
      <c r="I1216" s="7" t="str" cm="1">
        <f t="array" ref="I1216">INDEX({"tier - 1","tier - 2","tier - 3"},MATCH(MAX(COUNTIF('OG Hospitalisation Details'!G1128:G3470,{"tier - 1","tier - 2","tier - 3"})),COUNTIF('OG Hospitalisation Details'!G1128:G3470,{"tier - 1","tier - 2","tier - 3"}),0))</f>
        <v>tier - 2</v>
      </c>
      <c r="J1216" s="7" t="str" cm="1">
        <f t="array" ref="J1216">INDEX({"tier - 1","tier - 2","tier - 3"},MATCH(MAX(COUNTIF('OG Hospitalisation Details'!H1128:H3470,{"tier - 1","tier - 2","tier - 3"})),COUNTIF('OG Hospitalisation Details'!H1128:H3470,{"tier - 1","tier - 2","tier - 3"}),0))</f>
        <v>tier - 3</v>
      </c>
      <c r="K1216" s="7" t="str">
        <f>IF('OG Hospitalisation Details'!I1128="?","Unknown",'OG Hospitalisation Details'!I1128)</f>
        <v>R1018</v>
      </c>
      <c r="L1216" s="14">
        <f t="shared" si="56"/>
        <v>49</v>
      </c>
    </row>
    <row r="1217" spans="1:12" x14ac:dyDescent="0.25">
      <c r="A1217" s="7" t="s">
        <v>1158</v>
      </c>
      <c r="B1217" s="7">
        <f t="shared" si="57"/>
        <v>1213</v>
      </c>
      <c r="C1217" s="7">
        <f>IF('OG Hospitalisation Details'!B1127="?",ROUND(AVERAGE('OG Hospitalisation Details'!$B$2:$B$2344),0),'OG Hospitalisation Details'!B1127)</f>
        <v>1969</v>
      </c>
      <c r="D1217" s="7" t="str">
        <f>IF('OG Hospitalisation Details'!C1127="?","Sep",'OG Hospitalisation Details'!C1127)</f>
        <v>Nov</v>
      </c>
      <c r="E1217" s="7">
        <v>26</v>
      </c>
      <c r="F1217" s="13">
        <f t="shared" si="55"/>
        <v>25533</v>
      </c>
      <c r="G1217" s="7">
        <v>0</v>
      </c>
      <c r="H1217" s="16">
        <v>9285.8700000000008</v>
      </c>
      <c r="I1217" s="7" t="str" cm="1">
        <f t="array" ref="I1217">INDEX({"tier - 1","tier - 2","tier - 3"},MATCH(MAX(COUNTIF('OG Hospitalisation Details'!G1127:G3469,{"tier - 1","tier - 2","tier - 3"})),COUNTIF('OG Hospitalisation Details'!G1127:G3469,{"tier - 1","tier - 2","tier - 3"}),0))</f>
        <v>tier - 2</v>
      </c>
      <c r="J1217" s="7" t="str" cm="1">
        <f t="array" ref="J1217">INDEX({"tier - 1","tier - 2","tier - 3"},MATCH(MAX(COUNTIF('OG Hospitalisation Details'!H1127:H3469,{"tier - 1","tier - 2","tier - 3"})),COUNTIF('OG Hospitalisation Details'!H1127:H3469,{"tier - 1","tier - 2","tier - 3"}),0))</f>
        <v>tier - 3</v>
      </c>
      <c r="K1217" s="7" t="str">
        <f>IF('OG Hospitalisation Details'!I1127="?","Unknown",'OG Hospitalisation Details'!I1127)</f>
        <v>R1013</v>
      </c>
      <c r="L1217" s="14">
        <f t="shared" si="56"/>
        <v>53</v>
      </c>
    </row>
    <row r="1218" spans="1:12" x14ac:dyDescent="0.25">
      <c r="A1218" s="7" t="s">
        <v>1157</v>
      </c>
      <c r="B1218" s="7">
        <f t="shared" si="57"/>
        <v>1214</v>
      </c>
      <c r="C1218" s="7">
        <f>IF('OG Hospitalisation Details'!B1126="?",ROUND(AVERAGE('OG Hospitalisation Details'!$B$2:$B$2344),0),'OG Hospitalisation Details'!B1126)</f>
        <v>1971</v>
      </c>
      <c r="D1218" s="7" t="str">
        <f>IF('OG Hospitalisation Details'!C1126="?","Sep",'OG Hospitalisation Details'!C1126)</f>
        <v>Jul</v>
      </c>
      <c r="E1218" s="7">
        <v>2</v>
      </c>
      <c r="F1218" s="13">
        <f t="shared" ref="F1218:F1281" si="58">DATE(C1218,MONTH(1&amp;D1218),E1218)</f>
        <v>26116</v>
      </c>
      <c r="G1218" s="7">
        <v>0</v>
      </c>
      <c r="H1218" s="16">
        <v>9283.56</v>
      </c>
      <c r="I1218" s="7" t="str" cm="1">
        <f t="array" ref="I1218">INDEX({"tier - 1","tier - 2","tier - 3"},MATCH(MAX(COUNTIF('OG Hospitalisation Details'!G1126:G3468,{"tier - 1","tier - 2","tier - 3"})),COUNTIF('OG Hospitalisation Details'!G1126:G3468,{"tier - 1","tier - 2","tier - 3"}),0))</f>
        <v>tier - 2</v>
      </c>
      <c r="J1218" s="7" t="str" cm="1">
        <f t="array" ref="J1218">INDEX({"tier - 1","tier - 2","tier - 3"},MATCH(MAX(COUNTIF('OG Hospitalisation Details'!H1126:H3468,{"tier - 1","tier - 2","tier - 3"})),COUNTIF('OG Hospitalisation Details'!H1126:H3468,{"tier - 1","tier - 2","tier - 3"}),0))</f>
        <v>tier - 3</v>
      </c>
      <c r="K1218" s="7" t="str">
        <f>IF('OG Hospitalisation Details'!I1126="?","Unknown",'OG Hospitalisation Details'!I1126)</f>
        <v>R1013</v>
      </c>
      <c r="L1218" s="14">
        <f t="shared" ref="L1218:L1281" si="59">DATEDIF(F1218,DATE(2023,6,8),"Y")</f>
        <v>51</v>
      </c>
    </row>
    <row r="1219" spans="1:12" x14ac:dyDescent="0.25">
      <c r="A1219" s="7" t="s">
        <v>1156</v>
      </c>
      <c r="B1219" s="7">
        <f t="shared" si="57"/>
        <v>1215</v>
      </c>
      <c r="C1219" s="7">
        <f>IF('OG Hospitalisation Details'!B1125="?",ROUND(AVERAGE('OG Hospitalisation Details'!$B$2:$B$2344),0),'OG Hospitalisation Details'!B1125)</f>
        <v>1973</v>
      </c>
      <c r="D1219" s="7" t="str">
        <f>IF('OG Hospitalisation Details'!C1125="?","Sep",'OG Hospitalisation Details'!C1125)</f>
        <v>Oct</v>
      </c>
      <c r="E1219" s="7">
        <v>27</v>
      </c>
      <c r="F1219" s="13">
        <f t="shared" si="58"/>
        <v>26964</v>
      </c>
      <c r="G1219" s="7">
        <v>1</v>
      </c>
      <c r="H1219" s="16">
        <v>9282.48</v>
      </c>
      <c r="I1219" s="7" t="str" cm="1">
        <f t="array" ref="I1219">INDEX({"tier - 1","tier - 2","tier - 3"},MATCH(MAX(COUNTIF('OG Hospitalisation Details'!G1125:G3467,{"tier - 1","tier - 2","tier - 3"})),COUNTIF('OG Hospitalisation Details'!G1125:G3467,{"tier - 1","tier - 2","tier - 3"}),0))</f>
        <v>tier - 2</v>
      </c>
      <c r="J1219" s="7" t="str" cm="1">
        <f t="array" ref="J1219">INDEX({"tier - 1","tier - 2","tier - 3"},MATCH(MAX(COUNTIF('OG Hospitalisation Details'!H1125:H3467,{"tier - 1","tier - 2","tier - 3"})),COUNTIF('OG Hospitalisation Details'!H1125:H3467,{"tier - 1","tier - 2","tier - 3"}),0))</f>
        <v>tier - 3</v>
      </c>
      <c r="K1219" s="7" t="str">
        <f>IF('OG Hospitalisation Details'!I1125="?","Unknown",'OG Hospitalisation Details'!I1125)</f>
        <v>R1016</v>
      </c>
      <c r="L1219" s="14">
        <f t="shared" si="59"/>
        <v>49</v>
      </c>
    </row>
    <row r="1220" spans="1:12" x14ac:dyDescent="0.25">
      <c r="A1220" s="7" t="s">
        <v>1155</v>
      </c>
      <c r="B1220" s="7">
        <f t="shared" si="57"/>
        <v>1216</v>
      </c>
      <c r="C1220" s="7">
        <f>IF('OG Hospitalisation Details'!B1124="?",ROUND(AVERAGE('OG Hospitalisation Details'!$B$2:$B$2344),0),'OG Hospitalisation Details'!B1124)</f>
        <v>1971</v>
      </c>
      <c r="D1220" s="7" t="str">
        <f>IF('OG Hospitalisation Details'!C1124="?","Sep",'OG Hospitalisation Details'!C1124)</f>
        <v>Aug</v>
      </c>
      <c r="E1220" s="7">
        <v>6</v>
      </c>
      <c r="F1220" s="13">
        <f t="shared" si="58"/>
        <v>26151</v>
      </c>
      <c r="G1220" s="7">
        <v>0</v>
      </c>
      <c r="H1220" s="16">
        <v>9264.7999999999993</v>
      </c>
      <c r="I1220" s="7" t="str" cm="1">
        <f t="array" ref="I1220">INDEX({"tier - 1","tier - 2","tier - 3"},MATCH(MAX(COUNTIF('OG Hospitalisation Details'!G1124:G3466,{"tier - 1","tier - 2","tier - 3"})),COUNTIF('OG Hospitalisation Details'!G1124:G3466,{"tier - 1","tier - 2","tier - 3"}),0))</f>
        <v>tier - 2</v>
      </c>
      <c r="J1220" s="7" t="str" cm="1">
        <f t="array" ref="J1220">INDEX({"tier - 1","tier - 2","tier - 3"},MATCH(MAX(COUNTIF('OG Hospitalisation Details'!H1124:H3466,{"tier - 1","tier - 2","tier - 3"})),COUNTIF('OG Hospitalisation Details'!H1124:H3466,{"tier - 1","tier - 2","tier - 3"}),0))</f>
        <v>tier - 3</v>
      </c>
      <c r="K1220" s="7" t="str">
        <f>IF('OG Hospitalisation Details'!I1124="?","Unknown",'OG Hospitalisation Details'!I1124)</f>
        <v>R1011</v>
      </c>
      <c r="L1220" s="14">
        <f t="shared" si="59"/>
        <v>51</v>
      </c>
    </row>
    <row r="1221" spans="1:12" x14ac:dyDescent="0.25">
      <c r="A1221" s="7" t="s">
        <v>1154</v>
      </c>
      <c r="B1221" s="7">
        <f t="shared" si="57"/>
        <v>1217</v>
      </c>
      <c r="C1221" s="7">
        <f>IF('OG Hospitalisation Details'!B1123="?",ROUND(AVERAGE('OG Hospitalisation Details'!$B$2:$B$2344),0),'OG Hospitalisation Details'!B1123)</f>
        <v>1974</v>
      </c>
      <c r="D1221" s="7" t="str">
        <f>IF('OG Hospitalisation Details'!C1123="?","Sep",'OG Hospitalisation Details'!C1123)</f>
        <v>Aug</v>
      </c>
      <c r="E1221" s="7">
        <v>21</v>
      </c>
      <c r="F1221" s="13">
        <f t="shared" si="58"/>
        <v>27262</v>
      </c>
      <c r="G1221" s="7">
        <v>1</v>
      </c>
      <c r="H1221" s="16">
        <v>9249.5</v>
      </c>
      <c r="I1221" s="7" t="str" cm="1">
        <f t="array" ref="I1221">INDEX({"tier - 1","tier - 2","tier - 3"},MATCH(MAX(COUNTIF('OG Hospitalisation Details'!G1123:G3465,{"tier - 1","tier - 2","tier - 3"})),COUNTIF('OG Hospitalisation Details'!G1123:G3465,{"tier - 1","tier - 2","tier - 3"}),0))</f>
        <v>tier - 2</v>
      </c>
      <c r="J1221" s="7" t="str" cm="1">
        <f t="array" ref="J1221">INDEX({"tier - 1","tier - 2","tier - 3"},MATCH(MAX(COUNTIF('OG Hospitalisation Details'!H1123:H3465,{"tier - 1","tier - 2","tier - 3"})),COUNTIF('OG Hospitalisation Details'!H1123:H3465,{"tier - 1","tier - 2","tier - 3"}),0))</f>
        <v>tier - 3</v>
      </c>
      <c r="K1221" s="7" t="str">
        <f>IF('OG Hospitalisation Details'!I1123="?","Unknown",'OG Hospitalisation Details'!I1123)</f>
        <v>R1012</v>
      </c>
      <c r="L1221" s="14">
        <f t="shared" si="59"/>
        <v>48</v>
      </c>
    </row>
    <row r="1222" spans="1:12" x14ac:dyDescent="0.25">
      <c r="A1222" s="7" t="s">
        <v>1153</v>
      </c>
      <c r="B1222" s="7">
        <f t="shared" si="57"/>
        <v>1218</v>
      </c>
      <c r="C1222" s="7">
        <f>IF('OG Hospitalisation Details'!B1122="?",ROUND(AVERAGE('OG Hospitalisation Details'!$B$2:$B$2344),0),'OG Hospitalisation Details'!B1122)</f>
        <v>1980</v>
      </c>
      <c r="D1222" s="7" t="str">
        <f>IF('OG Hospitalisation Details'!C1122="?","Sep",'OG Hospitalisation Details'!C1122)</f>
        <v>Oct</v>
      </c>
      <c r="E1222" s="7">
        <v>5</v>
      </c>
      <c r="F1222" s="13">
        <f t="shared" si="58"/>
        <v>29499</v>
      </c>
      <c r="G1222" s="7">
        <v>2</v>
      </c>
      <c r="H1222" s="16">
        <v>9247.94</v>
      </c>
      <c r="I1222" s="7" t="str" cm="1">
        <f t="array" ref="I1222">INDEX({"tier - 1","tier - 2","tier - 3"},MATCH(MAX(COUNTIF('OG Hospitalisation Details'!G1122:G3464,{"tier - 1","tier - 2","tier - 3"})),COUNTIF('OG Hospitalisation Details'!G1122:G3464,{"tier - 1","tier - 2","tier - 3"}),0))</f>
        <v>tier - 2</v>
      </c>
      <c r="J1222" s="7" t="str" cm="1">
        <f t="array" ref="J1222">INDEX({"tier - 1","tier - 2","tier - 3"},MATCH(MAX(COUNTIF('OG Hospitalisation Details'!H1122:H3464,{"tier - 1","tier - 2","tier - 3"})),COUNTIF('OG Hospitalisation Details'!H1122:H3464,{"tier - 1","tier - 2","tier - 3"}),0))</f>
        <v>tier - 3</v>
      </c>
      <c r="K1222" s="7" t="str">
        <f>IF('OG Hospitalisation Details'!I1122="?","Unknown",'OG Hospitalisation Details'!I1122)</f>
        <v>R1021</v>
      </c>
      <c r="L1222" s="14">
        <f t="shared" si="59"/>
        <v>42</v>
      </c>
    </row>
    <row r="1223" spans="1:12" x14ac:dyDescent="0.25">
      <c r="A1223" s="7" t="s">
        <v>1152</v>
      </c>
      <c r="B1223" s="7">
        <f t="shared" si="57"/>
        <v>1219</v>
      </c>
      <c r="C1223" s="7">
        <f>IF('OG Hospitalisation Details'!B1121="?",ROUND(AVERAGE('OG Hospitalisation Details'!$B$2:$B$2344),0),'OG Hospitalisation Details'!B1121)</f>
        <v>1975</v>
      </c>
      <c r="D1223" s="7" t="str">
        <f>IF('OG Hospitalisation Details'!C1121="?","Sep",'OG Hospitalisation Details'!C1121)</f>
        <v>Dec</v>
      </c>
      <c r="E1223" s="7">
        <v>6</v>
      </c>
      <c r="F1223" s="13">
        <f t="shared" si="58"/>
        <v>27734</v>
      </c>
      <c r="G1223" s="7">
        <v>2</v>
      </c>
      <c r="H1223" s="16">
        <v>9225.26</v>
      </c>
      <c r="I1223" s="7" t="str" cm="1">
        <f t="array" ref="I1223">INDEX({"tier - 1","tier - 2","tier - 3"},MATCH(MAX(COUNTIF('OG Hospitalisation Details'!G1121:G3463,{"tier - 1","tier - 2","tier - 3"})),COUNTIF('OG Hospitalisation Details'!G1121:G3463,{"tier - 1","tier - 2","tier - 3"}),0))</f>
        <v>tier - 2</v>
      </c>
      <c r="J1223" s="7" t="str" cm="1">
        <f t="array" ref="J1223">INDEX({"tier - 1","tier - 2","tier - 3"},MATCH(MAX(COUNTIF('OG Hospitalisation Details'!H1121:H3463,{"tier - 1","tier - 2","tier - 3"})),COUNTIF('OG Hospitalisation Details'!H1121:H3463,{"tier - 1","tier - 2","tier - 3"}),0))</f>
        <v>tier - 3</v>
      </c>
      <c r="K1223" s="7" t="str">
        <f>IF('OG Hospitalisation Details'!I1121="?","Unknown",'OG Hospitalisation Details'!I1121)</f>
        <v>R1015</v>
      </c>
      <c r="L1223" s="14">
        <f t="shared" si="59"/>
        <v>47</v>
      </c>
    </row>
    <row r="1224" spans="1:12" x14ac:dyDescent="0.25">
      <c r="A1224" s="7" t="s">
        <v>1151</v>
      </c>
      <c r="B1224" s="7">
        <f t="shared" si="57"/>
        <v>1220</v>
      </c>
      <c r="C1224" s="7">
        <f>IF('OG Hospitalisation Details'!B1120="?",ROUND(AVERAGE('OG Hospitalisation Details'!$B$2:$B$2344),0),'OG Hospitalisation Details'!B1120)</f>
        <v>1981</v>
      </c>
      <c r="D1224" s="7" t="str">
        <f>IF('OG Hospitalisation Details'!C1120="?","Sep",'OG Hospitalisation Details'!C1120)</f>
        <v>Dec</v>
      </c>
      <c r="E1224" s="7">
        <v>5</v>
      </c>
      <c r="F1224" s="13">
        <f t="shared" si="58"/>
        <v>29925</v>
      </c>
      <c r="G1224" s="7">
        <v>5</v>
      </c>
      <c r="H1224" s="16">
        <v>9222.4</v>
      </c>
      <c r="I1224" s="7" t="str" cm="1">
        <f t="array" ref="I1224">INDEX({"tier - 1","tier - 2","tier - 3"},MATCH(MAX(COUNTIF('OG Hospitalisation Details'!G1120:G3462,{"tier - 1","tier - 2","tier - 3"})),COUNTIF('OG Hospitalisation Details'!G1120:G3462,{"tier - 1","tier - 2","tier - 3"}),0))</f>
        <v>tier - 2</v>
      </c>
      <c r="J1224" s="7" t="str" cm="1">
        <f t="array" ref="J1224">INDEX({"tier - 1","tier - 2","tier - 3"},MATCH(MAX(COUNTIF('OG Hospitalisation Details'!H1120:H3462,{"tier - 1","tier - 2","tier - 3"})),COUNTIF('OG Hospitalisation Details'!H1120:H3462,{"tier - 1","tier - 2","tier - 3"}),0))</f>
        <v>tier - 3</v>
      </c>
      <c r="K1224" s="7" t="str">
        <f>IF('OG Hospitalisation Details'!I1120="?","Unknown",'OG Hospitalisation Details'!I1120)</f>
        <v>R1019</v>
      </c>
      <c r="L1224" s="14">
        <f t="shared" si="59"/>
        <v>41</v>
      </c>
    </row>
    <row r="1225" spans="1:12" x14ac:dyDescent="0.25">
      <c r="A1225" s="7" t="s">
        <v>1150</v>
      </c>
      <c r="B1225" s="7">
        <f t="shared" si="57"/>
        <v>1221</v>
      </c>
      <c r="C1225" s="7">
        <f>IF('OG Hospitalisation Details'!B1119="?",ROUND(AVERAGE('OG Hospitalisation Details'!$B$2:$B$2344),0),'OG Hospitalisation Details'!B1119)</f>
        <v>1986</v>
      </c>
      <c r="D1225" s="7" t="str">
        <f>IF('OG Hospitalisation Details'!C1119="?","Sep",'OG Hospitalisation Details'!C1119)</f>
        <v>Dec</v>
      </c>
      <c r="E1225" s="7">
        <v>25</v>
      </c>
      <c r="F1225" s="13">
        <f t="shared" si="58"/>
        <v>31771</v>
      </c>
      <c r="G1225" s="7">
        <v>3</v>
      </c>
      <c r="H1225" s="16">
        <v>9210.06</v>
      </c>
      <c r="I1225" s="7" t="str" cm="1">
        <f t="array" ref="I1225">INDEX({"tier - 1","tier - 2","tier - 3"},MATCH(MAX(COUNTIF('OG Hospitalisation Details'!G1119:G3461,{"tier - 1","tier - 2","tier - 3"})),COUNTIF('OG Hospitalisation Details'!G1119:G3461,{"tier - 1","tier - 2","tier - 3"}),0))</f>
        <v>tier - 2</v>
      </c>
      <c r="J1225" s="7" t="str" cm="1">
        <f t="array" ref="J1225">INDEX({"tier - 1","tier - 2","tier - 3"},MATCH(MAX(COUNTIF('OG Hospitalisation Details'!H1119:H3461,{"tier - 1","tier - 2","tier - 3"})),COUNTIF('OG Hospitalisation Details'!H1119:H3461,{"tier - 1","tier - 2","tier - 3"}),0))</f>
        <v>tier - 3</v>
      </c>
      <c r="K1225" s="7" t="str">
        <f>IF('OG Hospitalisation Details'!I1119="?","Unknown",'OG Hospitalisation Details'!I1119)</f>
        <v>R1021</v>
      </c>
      <c r="L1225" s="14">
        <f t="shared" si="59"/>
        <v>36</v>
      </c>
    </row>
    <row r="1226" spans="1:12" x14ac:dyDescent="0.25">
      <c r="A1226" s="7" t="s">
        <v>1149</v>
      </c>
      <c r="B1226" s="7">
        <f t="shared" si="57"/>
        <v>1222</v>
      </c>
      <c r="C1226" s="7">
        <f>IF('OG Hospitalisation Details'!B1118="?",ROUND(AVERAGE('OG Hospitalisation Details'!$B$2:$B$2344),0),'OG Hospitalisation Details'!B1118)</f>
        <v>1976</v>
      </c>
      <c r="D1226" s="7" t="str">
        <f>IF('OG Hospitalisation Details'!C1118="?","Sep",'OG Hospitalisation Details'!C1118)</f>
        <v>Sep</v>
      </c>
      <c r="E1226" s="7">
        <v>10</v>
      </c>
      <c r="F1226" s="13">
        <f t="shared" si="58"/>
        <v>28013</v>
      </c>
      <c r="G1226" s="7">
        <v>2</v>
      </c>
      <c r="H1226" s="16">
        <v>9193.84</v>
      </c>
      <c r="I1226" s="7" t="str" cm="1">
        <f t="array" ref="I1226">INDEX({"tier - 1","tier - 2","tier - 3"},MATCH(MAX(COUNTIF('OG Hospitalisation Details'!G1118:G3460,{"tier - 1","tier - 2","tier - 3"})),COUNTIF('OG Hospitalisation Details'!G1118:G3460,{"tier - 1","tier - 2","tier - 3"}),0))</f>
        <v>tier - 2</v>
      </c>
      <c r="J1226" s="7" t="str" cm="1">
        <f t="array" ref="J1226">INDEX({"tier - 1","tier - 2","tier - 3"},MATCH(MAX(COUNTIF('OG Hospitalisation Details'!H1118:H3460,{"tier - 1","tier - 2","tier - 3"})),COUNTIF('OG Hospitalisation Details'!H1118:H3460,{"tier - 1","tier - 2","tier - 3"}),0))</f>
        <v>tier - 3</v>
      </c>
      <c r="K1226" s="7" t="str">
        <f>IF('OG Hospitalisation Details'!I1118="?","Unknown",'OG Hospitalisation Details'!I1118)</f>
        <v>R1012</v>
      </c>
      <c r="L1226" s="14">
        <f t="shared" si="59"/>
        <v>46</v>
      </c>
    </row>
    <row r="1227" spans="1:12" x14ac:dyDescent="0.25">
      <c r="A1227" s="7" t="s">
        <v>1148</v>
      </c>
      <c r="B1227" s="7">
        <f t="shared" si="57"/>
        <v>1223</v>
      </c>
      <c r="C1227" s="7">
        <f>IF('OG Hospitalisation Details'!B1117="?",ROUND(AVERAGE('OG Hospitalisation Details'!$B$2:$B$2344),0),'OG Hospitalisation Details'!B1117)</f>
        <v>1973</v>
      </c>
      <c r="D1227" s="7" t="str">
        <f>IF('OG Hospitalisation Details'!C1117="?","Sep",'OG Hospitalisation Details'!C1117)</f>
        <v>Dec</v>
      </c>
      <c r="E1227" s="7">
        <v>25</v>
      </c>
      <c r="F1227" s="13">
        <f t="shared" si="58"/>
        <v>27023</v>
      </c>
      <c r="G1227" s="7">
        <v>1</v>
      </c>
      <c r="H1227" s="16">
        <v>9182.17</v>
      </c>
      <c r="I1227" s="7" t="str" cm="1">
        <f t="array" ref="I1227">INDEX({"tier - 1","tier - 2","tier - 3"},MATCH(MAX(COUNTIF('OG Hospitalisation Details'!G1117:G3459,{"tier - 1","tier - 2","tier - 3"})),COUNTIF('OG Hospitalisation Details'!G1117:G3459,{"tier - 1","tier - 2","tier - 3"}),0))</f>
        <v>tier - 2</v>
      </c>
      <c r="J1227" s="7" t="str" cm="1">
        <f t="array" ref="J1227">INDEX({"tier - 1","tier - 2","tier - 3"},MATCH(MAX(COUNTIF('OG Hospitalisation Details'!H1117:H3459,{"tier - 1","tier - 2","tier - 3"})),COUNTIF('OG Hospitalisation Details'!H1117:H3459,{"tier - 1","tier - 2","tier - 3"}),0))</f>
        <v>tier - 3</v>
      </c>
      <c r="K1227" s="7" t="str">
        <f>IF('OG Hospitalisation Details'!I1117="?","Unknown",'OG Hospitalisation Details'!I1117)</f>
        <v>R1011</v>
      </c>
      <c r="L1227" s="14">
        <f t="shared" si="59"/>
        <v>49</v>
      </c>
    </row>
    <row r="1228" spans="1:12" x14ac:dyDescent="0.25">
      <c r="A1228" s="7" t="s">
        <v>1147</v>
      </c>
      <c r="B1228" s="7">
        <f t="shared" si="57"/>
        <v>1224</v>
      </c>
      <c r="C1228" s="7">
        <f>IF('OG Hospitalisation Details'!B1116="?",ROUND(AVERAGE('OG Hospitalisation Details'!$B$2:$B$2344),0),'OG Hospitalisation Details'!B1116)</f>
        <v>1971</v>
      </c>
      <c r="D1228" s="7" t="str">
        <f>IF('OG Hospitalisation Details'!C1116="?","Sep",'OG Hospitalisation Details'!C1116)</f>
        <v>Dec</v>
      </c>
      <c r="E1228" s="7">
        <v>29</v>
      </c>
      <c r="F1228" s="13">
        <f t="shared" si="58"/>
        <v>26296</v>
      </c>
      <c r="G1228" s="7">
        <v>0</v>
      </c>
      <c r="H1228" s="16">
        <v>9174.14</v>
      </c>
      <c r="I1228" s="7" t="str" cm="1">
        <f t="array" ref="I1228">INDEX({"tier - 1","tier - 2","tier - 3"},MATCH(MAX(COUNTIF('OG Hospitalisation Details'!G1116:G3458,{"tier - 1","tier - 2","tier - 3"})),COUNTIF('OG Hospitalisation Details'!G1116:G3458,{"tier - 1","tier - 2","tier - 3"}),0))</f>
        <v>tier - 2</v>
      </c>
      <c r="J1228" s="7" t="str" cm="1">
        <f t="array" ref="J1228">INDEX({"tier - 1","tier - 2","tier - 3"},MATCH(MAX(COUNTIF('OG Hospitalisation Details'!H1116:H3458,{"tier - 1","tier - 2","tier - 3"})),COUNTIF('OG Hospitalisation Details'!H1116:H3458,{"tier - 1","tier - 2","tier - 3"}),0))</f>
        <v>tier - 3</v>
      </c>
      <c r="K1228" s="7" t="str">
        <f>IF('OG Hospitalisation Details'!I1116="?","Unknown",'OG Hospitalisation Details'!I1116)</f>
        <v>R1012</v>
      </c>
      <c r="L1228" s="14">
        <f t="shared" si="59"/>
        <v>51</v>
      </c>
    </row>
    <row r="1229" spans="1:12" x14ac:dyDescent="0.25">
      <c r="A1229" s="7" t="s">
        <v>1146</v>
      </c>
      <c r="B1229" s="7">
        <f t="shared" si="57"/>
        <v>1225</v>
      </c>
      <c r="C1229" s="7">
        <f>IF('OG Hospitalisation Details'!B1115="?",ROUND(AVERAGE('OG Hospitalisation Details'!$B$2:$B$2344),0),'OG Hospitalisation Details'!B1115)</f>
        <v>1970</v>
      </c>
      <c r="D1229" s="7" t="str">
        <f>IF('OG Hospitalisation Details'!C1115="?","Sep",'OG Hospitalisation Details'!C1115)</f>
        <v>Oct</v>
      </c>
      <c r="E1229" s="7">
        <v>24</v>
      </c>
      <c r="F1229" s="13">
        <f t="shared" si="58"/>
        <v>25865</v>
      </c>
      <c r="G1229" s="7">
        <v>0</v>
      </c>
      <c r="H1229" s="16">
        <v>9171.75</v>
      </c>
      <c r="I1229" s="7" t="str" cm="1">
        <f t="array" ref="I1229">INDEX({"tier - 1","tier - 2","tier - 3"},MATCH(MAX(COUNTIF('OG Hospitalisation Details'!G1115:G3457,{"tier - 1","tier - 2","tier - 3"})),COUNTIF('OG Hospitalisation Details'!G1115:G3457,{"tier - 1","tier - 2","tier - 3"}),0))</f>
        <v>tier - 2</v>
      </c>
      <c r="J1229" s="7" t="str" cm="1">
        <f t="array" ref="J1229">INDEX({"tier - 1","tier - 2","tier - 3"},MATCH(MAX(COUNTIF('OG Hospitalisation Details'!H1115:H3457,{"tier - 1","tier - 2","tier - 3"})),COUNTIF('OG Hospitalisation Details'!H1115:H3457,{"tier - 1","tier - 2","tier - 3"}),0))</f>
        <v>tier - 3</v>
      </c>
      <c r="K1229" s="7" t="str">
        <f>IF('OG Hospitalisation Details'!I1115="?","Unknown",'OG Hospitalisation Details'!I1115)</f>
        <v>R1012</v>
      </c>
      <c r="L1229" s="14">
        <f t="shared" si="59"/>
        <v>52</v>
      </c>
    </row>
    <row r="1230" spans="1:12" x14ac:dyDescent="0.25">
      <c r="A1230" s="7" t="s">
        <v>1145</v>
      </c>
      <c r="B1230" s="7">
        <f t="shared" si="57"/>
        <v>1226</v>
      </c>
      <c r="C1230" s="7">
        <f>IF('OG Hospitalisation Details'!B1114="?",ROUND(AVERAGE('OG Hospitalisation Details'!$B$2:$B$2344),0),'OG Hospitalisation Details'!B1114)</f>
        <v>1990</v>
      </c>
      <c r="D1230" s="7" t="str">
        <f>IF('OG Hospitalisation Details'!C1114="?","Sep",'OG Hospitalisation Details'!C1114)</f>
        <v>Aug</v>
      </c>
      <c r="E1230" s="7">
        <v>23</v>
      </c>
      <c r="F1230" s="13">
        <f t="shared" si="58"/>
        <v>33108</v>
      </c>
      <c r="G1230" s="7">
        <v>3</v>
      </c>
      <c r="H1230" s="16">
        <v>9159.51</v>
      </c>
      <c r="I1230" s="7" t="str" cm="1">
        <f t="array" ref="I1230">INDEX({"tier - 1","tier - 2","tier - 3"},MATCH(MAX(COUNTIF('OG Hospitalisation Details'!G1114:G3456,{"tier - 1","tier - 2","tier - 3"})),COUNTIF('OG Hospitalisation Details'!G1114:G3456,{"tier - 1","tier - 2","tier - 3"}),0))</f>
        <v>tier - 2</v>
      </c>
      <c r="J1230" s="7" t="str" cm="1">
        <f t="array" ref="J1230">INDEX({"tier - 1","tier - 2","tier - 3"},MATCH(MAX(COUNTIF('OG Hospitalisation Details'!H1114:H3456,{"tier - 1","tier - 2","tier - 3"})),COUNTIF('OG Hospitalisation Details'!H1114:H3456,{"tier - 1","tier - 2","tier - 3"}),0))</f>
        <v>tier - 3</v>
      </c>
      <c r="K1230" s="7" t="str">
        <f>IF('OG Hospitalisation Details'!I1114="?","Unknown",'OG Hospitalisation Details'!I1114)</f>
        <v>R1021</v>
      </c>
      <c r="L1230" s="14">
        <f t="shared" si="59"/>
        <v>32</v>
      </c>
    </row>
    <row r="1231" spans="1:12" x14ac:dyDescent="0.25">
      <c r="A1231" s="7" t="s">
        <v>1144</v>
      </c>
      <c r="B1231" s="7">
        <f t="shared" si="57"/>
        <v>1227</v>
      </c>
      <c r="C1231" s="7">
        <f>IF('OG Hospitalisation Details'!B1113="?",ROUND(AVERAGE('OG Hospitalisation Details'!$B$2:$B$2344),0),'OG Hospitalisation Details'!B1113)</f>
        <v>1982</v>
      </c>
      <c r="D1231" s="7" t="str">
        <f>IF('OG Hospitalisation Details'!C1113="?","Sep",'OG Hospitalisation Details'!C1113)</f>
        <v>Dec</v>
      </c>
      <c r="E1231" s="7">
        <v>8</v>
      </c>
      <c r="F1231" s="13">
        <f t="shared" si="58"/>
        <v>30293</v>
      </c>
      <c r="G1231" s="7">
        <v>3</v>
      </c>
      <c r="H1231" s="16">
        <v>9147.5</v>
      </c>
      <c r="I1231" s="7" t="str" cm="1">
        <f t="array" ref="I1231">INDEX({"tier - 1","tier - 2","tier - 3"},MATCH(MAX(COUNTIF('OG Hospitalisation Details'!G1113:G3455,{"tier - 1","tier - 2","tier - 3"})),COUNTIF('OG Hospitalisation Details'!G1113:G3455,{"tier - 1","tier - 2","tier - 3"}),0))</f>
        <v>tier - 2</v>
      </c>
      <c r="J1231" s="7" t="str" cm="1">
        <f t="array" ref="J1231">INDEX({"tier - 1","tier - 2","tier - 3"},MATCH(MAX(COUNTIF('OG Hospitalisation Details'!H1113:H3455,{"tier - 1","tier - 2","tier - 3"})),COUNTIF('OG Hospitalisation Details'!H1113:H3455,{"tier - 1","tier - 2","tier - 3"}),0))</f>
        <v>tier - 3</v>
      </c>
      <c r="K1231" s="7" t="str">
        <f>IF('OG Hospitalisation Details'!I1113="?","Unknown",'OG Hospitalisation Details'!I1113)</f>
        <v>R1012</v>
      </c>
      <c r="L1231" s="14">
        <f t="shared" si="59"/>
        <v>40</v>
      </c>
    </row>
    <row r="1232" spans="1:12" x14ac:dyDescent="0.25">
      <c r="A1232" s="7" t="s">
        <v>1143</v>
      </c>
      <c r="B1232" s="7">
        <f t="shared" si="57"/>
        <v>1228</v>
      </c>
      <c r="C1232" s="7">
        <f>IF('OG Hospitalisation Details'!B1112="?",ROUND(AVERAGE('OG Hospitalisation Details'!$B$2:$B$2344),0),'OG Hospitalisation Details'!B1112)</f>
        <v>1970</v>
      </c>
      <c r="D1232" s="7" t="str">
        <f>IF('OG Hospitalisation Details'!C1112="?","Sep",'OG Hospitalisation Details'!C1112)</f>
        <v>Oct</v>
      </c>
      <c r="E1232" s="7">
        <v>18</v>
      </c>
      <c r="F1232" s="13">
        <f t="shared" si="58"/>
        <v>25859</v>
      </c>
      <c r="G1232" s="7">
        <v>0</v>
      </c>
      <c r="H1232" s="16">
        <v>9144.57</v>
      </c>
      <c r="I1232" s="7" t="str" cm="1">
        <f t="array" ref="I1232">INDEX({"tier - 1","tier - 2","tier - 3"},MATCH(MAX(COUNTIF('OG Hospitalisation Details'!G1112:G3454,{"tier - 1","tier - 2","tier - 3"})),COUNTIF('OG Hospitalisation Details'!G1112:G3454,{"tier - 1","tier - 2","tier - 3"}),0))</f>
        <v>tier - 2</v>
      </c>
      <c r="J1232" s="7" t="str" cm="1">
        <f t="array" ref="J1232">INDEX({"tier - 1","tier - 2","tier - 3"},MATCH(MAX(COUNTIF('OG Hospitalisation Details'!H1112:H3454,{"tier - 1","tier - 2","tier - 3"})),COUNTIF('OG Hospitalisation Details'!H1112:H3454,{"tier - 1","tier - 2","tier - 3"}),0))</f>
        <v>tier - 3</v>
      </c>
      <c r="K1232" s="7" t="str">
        <f>IF('OG Hospitalisation Details'!I1112="?","Unknown",'OG Hospitalisation Details'!I1112)</f>
        <v>R1011</v>
      </c>
      <c r="L1232" s="14">
        <f t="shared" si="59"/>
        <v>52</v>
      </c>
    </row>
    <row r="1233" spans="1:12" x14ac:dyDescent="0.25">
      <c r="A1233" s="7" t="s">
        <v>1142</v>
      </c>
      <c r="B1233" s="7">
        <f t="shared" si="57"/>
        <v>1229</v>
      </c>
      <c r="C1233" s="7">
        <f>IF('OG Hospitalisation Details'!B1111="?",ROUND(AVERAGE('OG Hospitalisation Details'!$B$2:$B$2344),0),'OG Hospitalisation Details'!B1111)</f>
        <v>1970</v>
      </c>
      <c r="D1233" s="7" t="str">
        <f>IF('OG Hospitalisation Details'!C1111="?","Sep",'OG Hospitalisation Details'!C1111)</f>
        <v>Aug</v>
      </c>
      <c r="E1233" s="7">
        <v>12</v>
      </c>
      <c r="F1233" s="13">
        <f t="shared" si="58"/>
        <v>25792</v>
      </c>
      <c r="G1233" s="7">
        <v>0</v>
      </c>
      <c r="H1233" s="16">
        <v>9140.9500000000007</v>
      </c>
      <c r="I1233" s="7" t="str" cm="1">
        <f t="array" ref="I1233">INDEX({"tier - 1","tier - 2","tier - 3"},MATCH(MAX(COUNTIF('OG Hospitalisation Details'!G1111:G3453,{"tier - 1","tier - 2","tier - 3"})),COUNTIF('OG Hospitalisation Details'!G1111:G3453,{"tier - 1","tier - 2","tier - 3"}),0))</f>
        <v>tier - 2</v>
      </c>
      <c r="J1233" s="7" t="str" cm="1">
        <f t="array" ref="J1233">INDEX({"tier - 1","tier - 2","tier - 3"},MATCH(MAX(COUNTIF('OG Hospitalisation Details'!H1111:H3453,{"tier - 1","tier - 2","tier - 3"})),COUNTIF('OG Hospitalisation Details'!H1111:H3453,{"tier - 1","tier - 2","tier - 3"}),0))</f>
        <v>tier - 3</v>
      </c>
      <c r="K1233" s="7" t="str">
        <f>IF('OG Hospitalisation Details'!I1111="?","Unknown",'OG Hospitalisation Details'!I1111)</f>
        <v>R1013</v>
      </c>
      <c r="L1233" s="14">
        <f t="shared" si="59"/>
        <v>52</v>
      </c>
    </row>
    <row r="1234" spans="1:12" x14ac:dyDescent="0.25">
      <c r="A1234" s="7" t="s">
        <v>1141</v>
      </c>
      <c r="B1234" s="7">
        <f t="shared" si="57"/>
        <v>1230</v>
      </c>
      <c r="C1234" s="7">
        <f>IF('OG Hospitalisation Details'!B1110="?",ROUND(AVERAGE('OG Hospitalisation Details'!$B$2:$B$2344),0),'OG Hospitalisation Details'!B1110)</f>
        <v>1977</v>
      </c>
      <c r="D1234" s="7" t="str">
        <f>IF('OG Hospitalisation Details'!C1110="?","Sep",'OG Hospitalisation Details'!C1110)</f>
        <v>Dec</v>
      </c>
      <c r="E1234" s="7">
        <v>2</v>
      </c>
      <c r="F1234" s="13">
        <f t="shared" si="58"/>
        <v>28461</v>
      </c>
      <c r="G1234" s="7">
        <v>3</v>
      </c>
      <c r="H1234" s="16">
        <v>9101.7999999999993</v>
      </c>
      <c r="I1234" s="7" t="str" cm="1">
        <f t="array" ref="I1234">INDEX({"tier - 1","tier - 2","tier - 3"},MATCH(MAX(COUNTIF('OG Hospitalisation Details'!G1110:G3452,{"tier - 1","tier - 2","tier - 3"})),COUNTIF('OG Hospitalisation Details'!G1110:G3452,{"tier - 1","tier - 2","tier - 3"}),0))</f>
        <v>tier - 2</v>
      </c>
      <c r="J1234" s="7" t="str" cm="1">
        <f t="array" ref="J1234">INDEX({"tier - 1","tier - 2","tier - 3"},MATCH(MAX(COUNTIF('OG Hospitalisation Details'!H1110:H3452,{"tier - 1","tier - 2","tier - 3"})),COUNTIF('OG Hospitalisation Details'!H1110:H3452,{"tier - 1","tier - 2","tier - 3"}),0))</f>
        <v>tier - 3</v>
      </c>
      <c r="K1234" s="7" t="str">
        <f>IF('OG Hospitalisation Details'!I1110="?","Unknown",'OG Hospitalisation Details'!I1110)</f>
        <v>R1011</v>
      </c>
      <c r="L1234" s="14">
        <f t="shared" si="59"/>
        <v>45</v>
      </c>
    </row>
    <row r="1235" spans="1:12" x14ac:dyDescent="0.25">
      <c r="A1235" s="7" t="s">
        <v>1140</v>
      </c>
      <c r="B1235" s="7">
        <f t="shared" si="57"/>
        <v>1231</v>
      </c>
      <c r="C1235" s="7">
        <f>IF('OG Hospitalisation Details'!B1109="?",ROUND(AVERAGE('OG Hospitalisation Details'!$B$2:$B$2344),0),'OG Hospitalisation Details'!B1109)</f>
        <v>1965</v>
      </c>
      <c r="D1235" s="7" t="str">
        <f>IF('OG Hospitalisation Details'!C1109="?","Sep",'OG Hospitalisation Details'!C1109)</f>
        <v>Nov</v>
      </c>
      <c r="E1235" s="7">
        <v>9</v>
      </c>
      <c r="F1235" s="13">
        <f t="shared" si="58"/>
        <v>24055</v>
      </c>
      <c r="G1235" s="7">
        <v>0</v>
      </c>
      <c r="H1235" s="16">
        <v>9095.94</v>
      </c>
      <c r="I1235" s="7" t="str" cm="1">
        <f t="array" ref="I1235">INDEX({"tier - 1","tier - 2","tier - 3"},MATCH(MAX(COUNTIF('OG Hospitalisation Details'!G1109:G3451,{"tier - 1","tier - 2","tier - 3"})),COUNTIF('OG Hospitalisation Details'!G1109:G3451,{"tier - 1","tier - 2","tier - 3"}),0))</f>
        <v>tier - 2</v>
      </c>
      <c r="J1235" s="7" t="str" cm="1">
        <f t="array" ref="J1235">INDEX({"tier - 1","tier - 2","tier - 3"},MATCH(MAX(COUNTIF('OG Hospitalisation Details'!H1109:H3451,{"tier - 1","tier - 2","tier - 3"})),COUNTIF('OG Hospitalisation Details'!H1109:H3451,{"tier - 1","tier - 2","tier - 3"}),0))</f>
        <v>tier - 3</v>
      </c>
      <c r="K1235" s="7" t="str">
        <f>IF('OG Hospitalisation Details'!I1109="?","Unknown",'OG Hospitalisation Details'!I1109)</f>
        <v>R1011</v>
      </c>
      <c r="L1235" s="14">
        <f t="shared" si="59"/>
        <v>57</v>
      </c>
    </row>
    <row r="1236" spans="1:12" x14ac:dyDescent="0.25">
      <c r="A1236" s="7" t="s">
        <v>1139</v>
      </c>
      <c r="B1236" s="7">
        <f t="shared" si="57"/>
        <v>1232</v>
      </c>
      <c r="C1236" s="7">
        <f>IF('OG Hospitalisation Details'!B1108="?",ROUND(AVERAGE('OG Hospitalisation Details'!$B$2:$B$2344),0),'OG Hospitalisation Details'!B1108)</f>
        <v>1977</v>
      </c>
      <c r="D1236" s="7" t="str">
        <f>IF('OG Hospitalisation Details'!C1108="?","Sep",'OG Hospitalisation Details'!C1108)</f>
        <v>Nov</v>
      </c>
      <c r="E1236" s="7">
        <v>4</v>
      </c>
      <c r="F1236" s="13">
        <f t="shared" si="58"/>
        <v>28433</v>
      </c>
      <c r="G1236" s="7">
        <v>2</v>
      </c>
      <c r="H1236" s="16">
        <v>9095.07</v>
      </c>
      <c r="I1236" s="7" t="str" cm="1">
        <f t="array" ref="I1236">INDEX({"tier - 1","tier - 2","tier - 3"},MATCH(MAX(COUNTIF('OG Hospitalisation Details'!G1108:G3450,{"tier - 1","tier - 2","tier - 3"})),COUNTIF('OG Hospitalisation Details'!G1108:G3450,{"tier - 1","tier - 2","tier - 3"}),0))</f>
        <v>tier - 2</v>
      </c>
      <c r="J1236" s="7" t="str" cm="1">
        <f t="array" ref="J1236">INDEX({"tier - 1","tier - 2","tier - 3"},MATCH(MAX(COUNTIF('OG Hospitalisation Details'!H1108:H3450,{"tier - 1","tier - 2","tier - 3"})),COUNTIF('OG Hospitalisation Details'!H1108:H3450,{"tier - 1","tier - 2","tier - 3"}),0))</f>
        <v>tier - 3</v>
      </c>
      <c r="K1236" s="7" t="str">
        <f>IF('OG Hospitalisation Details'!I1108="?","Unknown",'OG Hospitalisation Details'!I1108)</f>
        <v>R1024</v>
      </c>
      <c r="L1236" s="14">
        <f t="shared" si="59"/>
        <v>45</v>
      </c>
    </row>
    <row r="1237" spans="1:12" x14ac:dyDescent="0.25">
      <c r="A1237" s="7" t="s">
        <v>1138</v>
      </c>
      <c r="B1237" s="7">
        <f t="shared" si="57"/>
        <v>1233</v>
      </c>
      <c r="C1237" s="7">
        <f>IF('OG Hospitalisation Details'!B1107="?",ROUND(AVERAGE('OG Hospitalisation Details'!$B$2:$B$2344),0),'OG Hospitalisation Details'!B1107)</f>
        <v>1972</v>
      </c>
      <c r="D1237" s="7" t="str">
        <f>IF('OG Hospitalisation Details'!C1107="?","Sep",'OG Hospitalisation Details'!C1107)</f>
        <v>Dec</v>
      </c>
      <c r="E1237" s="7">
        <v>2</v>
      </c>
      <c r="F1237" s="13">
        <f t="shared" si="58"/>
        <v>26635</v>
      </c>
      <c r="G1237" s="7">
        <v>1</v>
      </c>
      <c r="H1237" s="16">
        <v>9058.73</v>
      </c>
      <c r="I1237" s="7" t="str" cm="1">
        <f t="array" ref="I1237">INDEX({"tier - 1","tier - 2","tier - 3"},MATCH(MAX(COUNTIF('OG Hospitalisation Details'!G1107:G3449,{"tier - 1","tier - 2","tier - 3"})),COUNTIF('OG Hospitalisation Details'!G1107:G3449,{"tier - 1","tier - 2","tier - 3"}),0))</f>
        <v>tier - 2</v>
      </c>
      <c r="J1237" s="7" t="str" cm="1">
        <f t="array" ref="J1237">INDEX({"tier - 1","tier - 2","tier - 3"},MATCH(MAX(COUNTIF('OG Hospitalisation Details'!H1107:H3449,{"tier - 1","tier - 2","tier - 3"})),COUNTIF('OG Hospitalisation Details'!H1107:H3449,{"tier - 1","tier - 2","tier - 3"}),0))</f>
        <v>tier - 3</v>
      </c>
      <c r="K1237" s="7" t="str">
        <f>IF('OG Hospitalisation Details'!I1107="?","Unknown",'OG Hospitalisation Details'!I1107)</f>
        <v>R1013</v>
      </c>
      <c r="L1237" s="14">
        <f t="shared" si="59"/>
        <v>50</v>
      </c>
    </row>
    <row r="1238" spans="1:12" x14ac:dyDescent="0.25">
      <c r="A1238" s="7" t="s">
        <v>1137</v>
      </c>
      <c r="B1238" s="7">
        <f t="shared" si="57"/>
        <v>1234</v>
      </c>
      <c r="C1238" s="7">
        <f>IF('OG Hospitalisation Details'!B1106="?",ROUND(AVERAGE('OG Hospitalisation Details'!$B$2:$B$2344),0),'OG Hospitalisation Details'!B1106)</f>
        <v>1972</v>
      </c>
      <c r="D1238" s="7" t="str">
        <f>IF('OG Hospitalisation Details'!C1106="?","Sep",'OG Hospitalisation Details'!C1106)</f>
        <v>Dec</v>
      </c>
      <c r="E1238" s="7">
        <v>7</v>
      </c>
      <c r="F1238" s="13">
        <f t="shared" si="58"/>
        <v>26640</v>
      </c>
      <c r="G1238" s="7">
        <v>1</v>
      </c>
      <c r="H1238" s="16">
        <v>9048.0300000000007</v>
      </c>
      <c r="I1238" s="7" t="str" cm="1">
        <f t="array" ref="I1238">INDEX({"tier - 1","tier - 2","tier - 3"},MATCH(MAX(COUNTIF('OG Hospitalisation Details'!G1106:G3448,{"tier - 1","tier - 2","tier - 3"})),COUNTIF('OG Hospitalisation Details'!G1106:G3448,{"tier - 1","tier - 2","tier - 3"}),0))</f>
        <v>tier - 2</v>
      </c>
      <c r="J1238" s="7" t="str" cm="1">
        <f t="array" ref="J1238">INDEX({"tier - 1","tier - 2","tier - 3"},MATCH(MAX(COUNTIF('OG Hospitalisation Details'!H1106:H3448,{"tier - 1","tier - 2","tier - 3"})),COUNTIF('OG Hospitalisation Details'!H1106:H3448,{"tier - 1","tier - 2","tier - 3"}),0))</f>
        <v>tier - 3</v>
      </c>
      <c r="K1238" s="7" t="str">
        <f>IF('OG Hospitalisation Details'!I1106="?","Unknown",'OG Hospitalisation Details'!I1106)</f>
        <v>R1013</v>
      </c>
      <c r="L1238" s="14">
        <f t="shared" si="59"/>
        <v>50</v>
      </c>
    </row>
    <row r="1239" spans="1:12" x14ac:dyDescent="0.25">
      <c r="A1239" s="7" t="s">
        <v>1136</v>
      </c>
      <c r="B1239" s="7">
        <f t="shared" si="57"/>
        <v>1235</v>
      </c>
      <c r="C1239" s="7">
        <f>IF('OG Hospitalisation Details'!B1105="?",ROUND(AVERAGE('OG Hospitalisation Details'!$B$2:$B$2344),0),'OG Hospitalisation Details'!B1105)</f>
        <v>1993</v>
      </c>
      <c r="D1239" s="7" t="str">
        <f>IF('OG Hospitalisation Details'!C1105="?","Sep",'OG Hospitalisation Details'!C1105)</f>
        <v>Dec</v>
      </c>
      <c r="E1239" s="7">
        <v>1</v>
      </c>
      <c r="F1239" s="13">
        <f t="shared" si="58"/>
        <v>34304</v>
      </c>
      <c r="G1239" s="7">
        <v>0</v>
      </c>
      <c r="H1239" s="16">
        <v>9010.2000000000007</v>
      </c>
      <c r="I1239" s="7" t="str" cm="1">
        <f t="array" ref="I1239">INDEX({"tier - 1","tier - 2","tier - 3"},MATCH(MAX(COUNTIF('OG Hospitalisation Details'!G1105:G3447,{"tier - 1","tier - 2","tier - 3"})),COUNTIF('OG Hospitalisation Details'!G1105:G3447,{"tier - 1","tier - 2","tier - 3"}),0))</f>
        <v>tier - 2</v>
      </c>
      <c r="J1239" s="7" t="str" cm="1">
        <f t="array" ref="J1239">INDEX({"tier - 1","tier - 2","tier - 3"},MATCH(MAX(COUNTIF('OG Hospitalisation Details'!H1105:H3447,{"tier - 1","tier - 2","tier - 3"})),COUNTIF('OG Hospitalisation Details'!H1105:H3447,{"tier - 1","tier - 2","tier - 3"}),0))</f>
        <v>tier - 3</v>
      </c>
      <c r="K1239" s="7" t="str">
        <f>IF('OG Hospitalisation Details'!I1105="?","Unknown",'OG Hospitalisation Details'!I1105)</f>
        <v>R1026</v>
      </c>
      <c r="L1239" s="14">
        <f t="shared" si="59"/>
        <v>29</v>
      </c>
    </row>
    <row r="1240" spans="1:12" x14ac:dyDescent="0.25">
      <c r="A1240" s="7" t="s">
        <v>1135</v>
      </c>
      <c r="B1240" s="7">
        <f t="shared" si="57"/>
        <v>1236</v>
      </c>
      <c r="C1240" s="7">
        <f>IF('OG Hospitalisation Details'!B1104="?",ROUND(AVERAGE('OG Hospitalisation Details'!$B$2:$B$2344),0),'OG Hospitalisation Details'!B1104)</f>
        <v>1979</v>
      </c>
      <c r="D1240" s="7" t="str">
        <f>IF('OG Hospitalisation Details'!C1104="?","Sep",'OG Hospitalisation Details'!C1104)</f>
        <v>Dec</v>
      </c>
      <c r="E1240" s="7">
        <v>16</v>
      </c>
      <c r="F1240" s="13">
        <f t="shared" si="58"/>
        <v>29205</v>
      </c>
      <c r="G1240" s="7">
        <v>2</v>
      </c>
      <c r="H1240" s="16">
        <v>8998.43</v>
      </c>
      <c r="I1240" s="7" t="str" cm="1">
        <f t="array" ref="I1240">INDEX({"tier - 1","tier - 2","tier - 3"},MATCH(MAX(COUNTIF('OG Hospitalisation Details'!G1104:G3446,{"tier - 1","tier - 2","tier - 3"})),COUNTIF('OG Hospitalisation Details'!G1104:G3446,{"tier - 1","tier - 2","tier - 3"}),0))</f>
        <v>tier - 2</v>
      </c>
      <c r="J1240" s="7" t="str" cm="1">
        <f t="array" ref="J1240">INDEX({"tier - 1","tier - 2","tier - 3"},MATCH(MAX(COUNTIF('OG Hospitalisation Details'!H1104:H3446,{"tier - 1","tier - 2","tier - 3"})),COUNTIF('OG Hospitalisation Details'!H1104:H3446,{"tier - 1","tier - 2","tier - 3"}),0))</f>
        <v>tier - 3</v>
      </c>
      <c r="K1240" s="7" t="str">
        <f>IF('OG Hospitalisation Details'!I1104="?","Unknown",'OG Hospitalisation Details'!I1104)</f>
        <v>R1025</v>
      </c>
      <c r="L1240" s="14">
        <f t="shared" si="59"/>
        <v>43</v>
      </c>
    </row>
    <row r="1241" spans="1:12" x14ac:dyDescent="0.25">
      <c r="A1241" s="7" t="s">
        <v>1134</v>
      </c>
      <c r="B1241" s="7">
        <f t="shared" si="57"/>
        <v>1237</v>
      </c>
      <c r="C1241" s="7">
        <f>IF('OG Hospitalisation Details'!B1103="?",ROUND(AVERAGE('OG Hospitalisation Details'!$B$2:$B$2344),0),'OG Hospitalisation Details'!B1103)</f>
        <v>1973</v>
      </c>
      <c r="D1241" s="7" t="str">
        <f>IF('OG Hospitalisation Details'!C1103="?","Sep",'OG Hospitalisation Details'!C1103)</f>
        <v>Oct</v>
      </c>
      <c r="E1241" s="7">
        <v>11</v>
      </c>
      <c r="F1241" s="13">
        <f t="shared" si="58"/>
        <v>26948</v>
      </c>
      <c r="G1241" s="7">
        <v>0</v>
      </c>
      <c r="H1241" s="16">
        <v>8988.16</v>
      </c>
      <c r="I1241" s="7" t="str" cm="1">
        <f t="array" ref="I1241">INDEX({"tier - 1","tier - 2","tier - 3"},MATCH(MAX(COUNTIF('OG Hospitalisation Details'!G1103:G3445,{"tier - 1","tier - 2","tier - 3"})),COUNTIF('OG Hospitalisation Details'!G1103:G3445,{"tier - 1","tier - 2","tier - 3"}),0))</f>
        <v>tier - 2</v>
      </c>
      <c r="J1241" s="7" t="str" cm="1">
        <f t="array" ref="J1241">INDEX({"tier - 1","tier - 2","tier - 3"},MATCH(MAX(COUNTIF('OG Hospitalisation Details'!H1103:H3445,{"tier - 1","tier - 2","tier - 3"})),COUNTIF('OG Hospitalisation Details'!H1103:H3445,{"tier - 1","tier - 2","tier - 3"}),0))</f>
        <v>tier - 3</v>
      </c>
      <c r="K1241" s="7" t="str">
        <f>IF('OG Hospitalisation Details'!I1103="?","Unknown",'OG Hospitalisation Details'!I1103)</f>
        <v>R1012</v>
      </c>
      <c r="L1241" s="14">
        <f t="shared" si="59"/>
        <v>49</v>
      </c>
    </row>
    <row r="1242" spans="1:12" x14ac:dyDescent="0.25">
      <c r="A1242" s="7" t="s">
        <v>1133</v>
      </c>
      <c r="B1242" s="7">
        <f t="shared" si="57"/>
        <v>1238</v>
      </c>
      <c r="C1242" s="7">
        <f>IF('OG Hospitalisation Details'!B1102="?",ROUND(AVERAGE('OG Hospitalisation Details'!$B$2:$B$2344),0),'OG Hospitalisation Details'!B1102)</f>
        <v>1974</v>
      </c>
      <c r="D1242" s="7" t="str">
        <f>IF('OG Hospitalisation Details'!C1102="?","Sep",'OG Hospitalisation Details'!C1102)</f>
        <v>Jul</v>
      </c>
      <c r="E1242" s="7">
        <v>21</v>
      </c>
      <c r="F1242" s="13">
        <f t="shared" si="58"/>
        <v>27231</v>
      </c>
      <c r="G1242" s="7">
        <v>2</v>
      </c>
      <c r="H1242" s="16">
        <v>8978.19</v>
      </c>
      <c r="I1242" s="7" t="str" cm="1">
        <f t="array" ref="I1242">INDEX({"tier - 1","tier - 2","tier - 3"},MATCH(MAX(COUNTIF('OG Hospitalisation Details'!G1102:G3444,{"tier - 1","tier - 2","tier - 3"})),COUNTIF('OG Hospitalisation Details'!G1102:G3444,{"tier - 1","tier - 2","tier - 3"}),0))</f>
        <v>tier - 2</v>
      </c>
      <c r="J1242" s="7" t="str" cm="1">
        <f t="array" ref="J1242">INDEX({"tier - 1","tier - 2","tier - 3"},MATCH(MAX(COUNTIF('OG Hospitalisation Details'!H1102:H3444,{"tier - 1","tier - 2","tier - 3"})),COUNTIF('OG Hospitalisation Details'!H1102:H3444,{"tier - 1","tier - 2","tier - 3"}),0))</f>
        <v>tier - 3</v>
      </c>
      <c r="K1242" s="7" t="str">
        <f>IF('OG Hospitalisation Details'!I1102="?","Unknown",'OG Hospitalisation Details'!I1102)</f>
        <v>R1013</v>
      </c>
      <c r="L1242" s="14">
        <f t="shared" si="59"/>
        <v>48</v>
      </c>
    </row>
    <row r="1243" spans="1:12" x14ac:dyDescent="0.25">
      <c r="A1243" s="7" t="s">
        <v>1132</v>
      </c>
      <c r="B1243" s="7">
        <f t="shared" si="57"/>
        <v>1239</v>
      </c>
      <c r="C1243" s="7">
        <f>IF('OG Hospitalisation Details'!B1101="?",ROUND(AVERAGE('OG Hospitalisation Details'!$B$2:$B$2344),0),'OG Hospitalisation Details'!B1101)</f>
        <v>1974</v>
      </c>
      <c r="D1243" s="7" t="str">
        <f>IF('OG Hospitalisation Details'!C1101="?","Sep",'OG Hospitalisation Details'!C1101)</f>
        <v>Sep</v>
      </c>
      <c r="E1243" s="7">
        <v>8</v>
      </c>
      <c r="F1243" s="13">
        <f t="shared" si="58"/>
        <v>27280</v>
      </c>
      <c r="G1243" s="7">
        <v>2</v>
      </c>
      <c r="H1243" s="16">
        <v>8968.33</v>
      </c>
      <c r="I1243" s="7" t="str" cm="1">
        <f t="array" ref="I1243">INDEX({"tier - 1","tier - 2","tier - 3"},MATCH(MAX(COUNTIF('OG Hospitalisation Details'!G1101:G3443,{"tier - 1","tier - 2","tier - 3"})),COUNTIF('OG Hospitalisation Details'!G1101:G3443,{"tier - 1","tier - 2","tier - 3"}),0))</f>
        <v>tier - 2</v>
      </c>
      <c r="J1243" s="7" t="str" cm="1">
        <f t="array" ref="J1243">INDEX({"tier - 1","tier - 2","tier - 3"},MATCH(MAX(COUNTIF('OG Hospitalisation Details'!H1101:H3443,{"tier - 1","tier - 2","tier - 3"})),COUNTIF('OG Hospitalisation Details'!H1101:H3443,{"tier - 1","tier - 2","tier - 3"}),0))</f>
        <v>tier - 3</v>
      </c>
      <c r="K1243" s="7" t="str">
        <f>IF('OG Hospitalisation Details'!I1101="?","Unknown",'OG Hospitalisation Details'!I1101)</f>
        <v>R1011</v>
      </c>
      <c r="L1243" s="14">
        <f t="shared" si="59"/>
        <v>48</v>
      </c>
    </row>
    <row r="1244" spans="1:12" x14ac:dyDescent="0.25">
      <c r="A1244" s="7" t="s">
        <v>1131</v>
      </c>
      <c r="B1244" s="7">
        <f t="shared" si="57"/>
        <v>1240</v>
      </c>
      <c r="C1244" s="7">
        <f>IF('OG Hospitalisation Details'!B1100="?",ROUND(AVERAGE('OG Hospitalisation Details'!$B$2:$B$2344),0),'OG Hospitalisation Details'!B1100)</f>
        <v>1983</v>
      </c>
      <c r="D1244" s="7" t="str">
        <f>IF('OG Hospitalisation Details'!C1100="?","Sep",'OG Hospitalisation Details'!C1100)</f>
        <v>Jul</v>
      </c>
      <c r="E1244" s="7">
        <v>15</v>
      </c>
      <c r="F1244" s="13">
        <f t="shared" si="58"/>
        <v>30512</v>
      </c>
      <c r="G1244" s="7">
        <v>5</v>
      </c>
      <c r="H1244" s="16">
        <v>8965.7999999999993</v>
      </c>
      <c r="I1244" s="7" t="str" cm="1">
        <f t="array" ref="I1244">INDEX({"tier - 1","tier - 2","tier - 3"},MATCH(MAX(COUNTIF('OG Hospitalisation Details'!G1100:G3442,{"tier - 1","tier - 2","tier - 3"})),COUNTIF('OG Hospitalisation Details'!G1100:G3442,{"tier - 1","tier - 2","tier - 3"}),0))</f>
        <v>tier - 2</v>
      </c>
      <c r="J1244" s="7" t="str" cm="1">
        <f t="array" ref="J1244">INDEX({"tier - 1","tier - 2","tier - 3"},MATCH(MAX(COUNTIF('OG Hospitalisation Details'!H1100:H3442,{"tier - 1","tier - 2","tier - 3"})),COUNTIF('OG Hospitalisation Details'!H1100:H3442,{"tier - 1","tier - 2","tier - 3"}),0))</f>
        <v>tier - 3</v>
      </c>
      <c r="K1244" s="7" t="str">
        <f>IF('OG Hospitalisation Details'!I1100="?","Unknown",'OG Hospitalisation Details'!I1100)</f>
        <v>R1012</v>
      </c>
      <c r="L1244" s="14">
        <f t="shared" si="59"/>
        <v>39</v>
      </c>
    </row>
    <row r="1245" spans="1:12" x14ac:dyDescent="0.25">
      <c r="A1245" s="7" t="s">
        <v>1130</v>
      </c>
      <c r="B1245" s="7">
        <f t="shared" si="57"/>
        <v>1241</v>
      </c>
      <c r="C1245" s="7">
        <f>IF('OG Hospitalisation Details'!B1099="?",ROUND(AVERAGE('OG Hospitalisation Details'!$B$2:$B$2344),0),'OG Hospitalisation Details'!B1099)</f>
        <v>1974</v>
      </c>
      <c r="D1245" s="7" t="str">
        <f>IF('OG Hospitalisation Details'!C1099="?","Sep",'OG Hospitalisation Details'!C1099)</f>
        <v>Aug</v>
      </c>
      <c r="E1245" s="7">
        <v>17</v>
      </c>
      <c r="F1245" s="13">
        <f t="shared" si="58"/>
        <v>27258</v>
      </c>
      <c r="G1245" s="7">
        <v>1</v>
      </c>
      <c r="H1245" s="16">
        <v>8964.06</v>
      </c>
      <c r="I1245" s="7" t="str" cm="1">
        <f t="array" ref="I1245">INDEX({"tier - 1","tier - 2","tier - 3"},MATCH(MAX(COUNTIF('OG Hospitalisation Details'!G1099:G3441,{"tier - 1","tier - 2","tier - 3"})),COUNTIF('OG Hospitalisation Details'!G1099:G3441,{"tier - 1","tier - 2","tier - 3"}),0))</f>
        <v>tier - 2</v>
      </c>
      <c r="J1245" s="7" t="str" cm="1">
        <f t="array" ref="J1245">INDEX({"tier - 1","tier - 2","tier - 3"},MATCH(MAX(COUNTIF('OG Hospitalisation Details'!H1099:H3441,{"tier - 1","tier - 2","tier - 3"})),COUNTIF('OG Hospitalisation Details'!H1099:H3441,{"tier - 1","tier - 2","tier - 3"}),0))</f>
        <v>tier - 3</v>
      </c>
      <c r="K1245" s="7" t="str">
        <f>IF('OG Hospitalisation Details'!I1099="?","Unknown",'OG Hospitalisation Details'!I1099)</f>
        <v>R1016</v>
      </c>
      <c r="L1245" s="14">
        <f t="shared" si="59"/>
        <v>48</v>
      </c>
    </row>
    <row r="1246" spans="1:12" x14ac:dyDescent="0.25">
      <c r="A1246" s="7" t="s">
        <v>1129</v>
      </c>
      <c r="B1246" s="7">
        <f t="shared" ref="B1246:B1309" si="60">VALUE(SUBSTITUTE(A1246,"Id",""))</f>
        <v>1242</v>
      </c>
      <c r="C1246" s="7">
        <f>IF('OG Hospitalisation Details'!B1098="?",ROUND(AVERAGE('OG Hospitalisation Details'!$B$2:$B$2344),0),'OG Hospitalisation Details'!B1098)</f>
        <v>1992</v>
      </c>
      <c r="D1246" s="7" t="str">
        <f>IF('OG Hospitalisation Details'!C1098="?","Sep",'OG Hospitalisation Details'!C1098)</f>
        <v>Sep</v>
      </c>
      <c r="E1246" s="7">
        <v>27</v>
      </c>
      <c r="F1246" s="13">
        <f t="shared" si="58"/>
        <v>33874</v>
      </c>
      <c r="G1246" s="7">
        <v>0</v>
      </c>
      <c r="H1246" s="16">
        <v>8954.99</v>
      </c>
      <c r="I1246" s="7" t="str" cm="1">
        <f t="array" ref="I1246">INDEX({"tier - 1","tier - 2","tier - 3"},MATCH(MAX(COUNTIF('OG Hospitalisation Details'!G1098:G3440,{"tier - 1","tier - 2","tier - 3"})),COUNTIF('OG Hospitalisation Details'!G1098:G3440,{"tier - 1","tier - 2","tier - 3"}),0))</f>
        <v>tier - 2</v>
      </c>
      <c r="J1246" s="7" t="str" cm="1">
        <f t="array" ref="J1246">INDEX({"tier - 1","tier - 2","tier - 3"},MATCH(MAX(COUNTIF('OG Hospitalisation Details'!H1098:H3440,{"tier - 1","tier - 2","tier - 3"})),COUNTIF('OG Hospitalisation Details'!H1098:H3440,{"tier - 1","tier - 2","tier - 3"}),0))</f>
        <v>tier - 3</v>
      </c>
      <c r="K1246" s="7" t="str">
        <f>IF('OG Hospitalisation Details'!I1098="?","Unknown",'OG Hospitalisation Details'!I1098)</f>
        <v>R1026</v>
      </c>
      <c r="L1246" s="14">
        <f t="shared" si="59"/>
        <v>30</v>
      </c>
    </row>
    <row r="1247" spans="1:12" x14ac:dyDescent="0.25">
      <c r="A1247" s="7" t="s">
        <v>1128</v>
      </c>
      <c r="B1247" s="7">
        <f t="shared" si="60"/>
        <v>1243</v>
      </c>
      <c r="C1247" s="7">
        <f>IF('OG Hospitalisation Details'!B1097="?",ROUND(AVERAGE('OG Hospitalisation Details'!$B$2:$B$2344),0),'OG Hospitalisation Details'!B1097)</f>
        <v>1976</v>
      </c>
      <c r="D1247" s="7" t="str">
        <f>IF('OG Hospitalisation Details'!C1097="?","Sep",'OG Hospitalisation Details'!C1097)</f>
        <v>Dec</v>
      </c>
      <c r="E1247" s="7">
        <v>25</v>
      </c>
      <c r="F1247" s="13">
        <f t="shared" si="58"/>
        <v>28119</v>
      </c>
      <c r="G1247" s="7">
        <v>3</v>
      </c>
      <c r="H1247" s="16">
        <v>8944.1200000000008</v>
      </c>
      <c r="I1247" s="7" t="str" cm="1">
        <f t="array" ref="I1247">INDEX({"tier - 1","tier - 2","tier - 3"},MATCH(MAX(COUNTIF('OG Hospitalisation Details'!G1097:G3439,{"tier - 1","tier - 2","tier - 3"})),COUNTIF('OG Hospitalisation Details'!G1097:G3439,{"tier - 1","tier - 2","tier - 3"}),0))</f>
        <v>tier - 2</v>
      </c>
      <c r="J1247" s="7" t="str" cm="1">
        <f t="array" ref="J1247">INDEX({"tier - 1","tier - 2","tier - 3"},MATCH(MAX(COUNTIF('OG Hospitalisation Details'!H1097:H3439,{"tier - 1","tier - 2","tier - 3"})),COUNTIF('OG Hospitalisation Details'!H1097:H3439,{"tier - 1","tier - 2","tier - 3"}),0))</f>
        <v>tier - 3</v>
      </c>
      <c r="K1247" s="7" t="str">
        <f>IF('OG Hospitalisation Details'!I1097="?","Unknown",'OG Hospitalisation Details'!I1097)</f>
        <v>R1013</v>
      </c>
      <c r="L1247" s="14">
        <f t="shared" si="59"/>
        <v>46</v>
      </c>
    </row>
    <row r="1248" spans="1:12" x14ac:dyDescent="0.25">
      <c r="A1248" s="7" t="s">
        <v>1127</v>
      </c>
      <c r="B1248" s="7">
        <f t="shared" si="60"/>
        <v>1244</v>
      </c>
      <c r="C1248" s="7">
        <f>IF('OG Hospitalisation Details'!B1096="?",ROUND(AVERAGE('OG Hospitalisation Details'!$B$2:$B$2344),0),'OG Hospitalisation Details'!B1096)</f>
        <v>1972</v>
      </c>
      <c r="D1248" s="7" t="str">
        <f>IF('OG Hospitalisation Details'!C1096="?","Sep",'OG Hospitalisation Details'!C1096)</f>
        <v>Jun</v>
      </c>
      <c r="E1248" s="7">
        <v>6</v>
      </c>
      <c r="F1248" s="13">
        <f t="shared" si="58"/>
        <v>26456</v>
      </c>
      <c r="G1248" s="7">
        <v>0</v>
      </c>
      <c r="H1248" s="16">
        <v>8932.08</v>
      </c>
      <c r="I1248" s="7" t="str" cm="1">
        <f t="array" ref="I1248">INDEX({"tier - 1","tier - 2","tier - 3"},MATCH(MAX(COUNTIF('OG Hospitalisation Details'!G1096:G3438,{"tier - 1","tier - 2","tier - 3"})),COUNTIF('OG Hospitalisation Details'!G1096:G3438,{"tier - 1","tier - 2","tier - 3"}),0))</f>
        <v>tier - 2</v>
      </c>
      <c r="J1248" s="7" t="str" cm="1">
        <f t="array" ref="J1248">INDEX({"tier - 1","tier - 2","tier - 3"},MATCH(MAX(COUNTIF('OG Hospitalisation Details'!H1096:H3438,{"tier - 1","tier - 2","tier - 3"})),COUNTIF('OG Hospitalisation Details'!H1096:H3438,{"tier - 1","tier - 2","tier - 3"}),0))</f>
        <v>tier - 3</v>
      </c>
      <c r="K1248" s="7" t="str">
        <f>IF('OG Hospitalisation Details'!I1096="?","Unknown",'OG Hospitalisation Details'!I1096)</f>
        <v>R1011</v>
      </c>
      <c r="L1248" s="14">
        <f t="shared" si="59"/>
        <v>51</v>
      </c>
    </row>
    <row r="1249" spans="1:12" x14ac:dyDescent="0.25">
      <c r="A1249" s="7" t="s">
        <v>1126</v>
      </c>
      <c r="B1249" s="7">
        <f t="shared" si="60"/>
        <v>1245</v>
      </c>
      <c r="C1249" s="7">
        <f>IF('OG Hospitalisation Details'!B1095="?",ROUND(AVERAGE('OG Hospitalisation Details'!$B$2:$B$2344),0),'OG Hospitalisation Details'!B1095)</f>
        <v>1975</v>
      </c>
      <c r="D1249" s="7" t="str">
        <f>IF('OG Hospitalisation Details'!C1095="?","Sep",'OG Hospitalisation Details'!C1095)</f>
        <v>Jul</v>
      </c>
      <c r="E1249" s="7">
        <v>7</v>
      </c>
      <c r="F1249" s="13">
        <f t="shared" si="58"/>
        <v>27582</v>
      </c>
      <c r="G1249" s="7">
        <v>1</v>
      </c>
      <c r="H1249" s="16">
        <v>8930.93</v>
      </c>
      <c r="I1249" s="7" t="str" cm="1">
        <f t="array" ref="I1249">INDEX({"tier - 1","tier - 2","tier - 3"},MATCH(MAX(COUNTIF('OG Hospitalisation Details'!G1095:G3437,{"tier - 1","tier - 2","tier - 3"})),COUNTIF('OG Hospitalisation Details'!G1095:G3437,{"tier - 1","tier - 2","tier - 3"}),0))</f>
        <v>tier - 2</v>
      </c>
      <c r="J1249" s="7" t="str" cm="1">
        <f t="array" ref="J1249">INDEX({"tier - 1","tier - 2","tier - 3"},MATCH(MAX(COUNTIF('OG Hospitalisation Details'!H1095:H3437,{"tier - 1","tier - 2","tier - 3"})),COUNTIF('OG Hospitalisation Details'!H1095:H3437,{"tier - 1","tier - 2","tier - 3"}),0))</f>
        <v>tier - 3</v>
      </c>
      <c r="K1249" s="7" t="str">
        <f>IF('OG Hospitalisation Details'!I1095="?","Unknown",'OG Hospitalisation Details'!I1095)</f>
        <v>R1012</v>
      </c>
      <c r="L1249" s="14">
        <f t="shared" si="59"/>
        <v>47</v>
      </c>
    </row>
    <row r="1250" spans="1:12" x14ac:dyDescent="0.25">
      <c r="A1250" s="7" t="s">
        <v>1125</v>
      </c>
      <c r="B1250" s="7">
        <f t="shared" si="60"/>
        <v>1246</v>
      </c>
      <c r="C1250" s="7">
        <f>IF('OG Hospitalisation Details'!B1094="?",ROUND(AVERAGE('OG Hospitalisation Details'!$B$2:$B$2344),0),'OG Hospitalisation Details'!B1094)</f>
        <v>1967</v>
      </c>
      <c r="D1250" s="7" t="str">
        <f>IF('OG Hospitalisation Details'!C1094="?","Sep",'OG Hospitalisation Details'!C1094)</f>
        <v>Sep</v>
      </c>
      <c r="E1250" s="7">
        <v>6</v>
      </c>
      <c r="F1250" s="13">
        <f t="shared" si="58"/>
        <v>24721</v>
      </c>
      <c r="G1250" s="7">
        <v>0</v>
      </c>
      <c r="H1250" s="16">
        <v>8908.4699999999993</v>
      </c>
      <c r="I1250" s="7" t="str" cm="1">
        <f t="array" ref="I1250">INDEX({"tier - 1","tier - 2","tier - 3"},MATCH(MAX(COUNTIF('OG Hospitalisation Details'!G1094:G3436,{"tier - 1","tier - 2","tier - 3"})),COUNTIF('OG Hospitalisation Details'!G1094:G3436,{"tier - 1","tier - 2","tier - 3"}),0))</f>
        <v>tier - 2</v>
      </c>
      <c r="J1250" s="7" t="str" cm="1">
        <f t="array" ref="J1250">INDEX({"tier - 1","tier - 2","tier - 3"},MATCH(MAX(COUNTIF('OG Hospitalisation Details'!H1094:H3436,{"tier - 1","tier - 2","tier - 3"})),COUNTIF('OG Hospitalisation Details'!H1094:H3436,{"tier - 1","tier - 2","tier - 3"}),0))</f>
        <v>tier - 3</v>
      </c>
      <c r="K1250" s="7" t="str">
        <f>IF('OG Hospitalisation Details'!I1094="?","Unknown",'OG Hospitalisation Details'!I1094)</f>
        <v>R1013</v>
      </c>
      <c r="L1250" s="14">
        <f t="shared" si="59"/>
        <v>55</v>
      </c>
    </row>
    <row r="1251" spans="1:12" x14ac:dyDescent="0.25">
      <c r="A1251" s="7" t="s">
        <v>1124</v>
      </c>
      <c r="B1251" s="7">
        <f t="shared" si="60"/>
        <v>1247</v>
      </c>
      <c r="C1251" s="7">
        <f>IF('OG Hospitalisation Details'!B1093="?",ROUND(AVERAGE('OG Hospitalisation Details'!$B$2:$B$2344),0),'OG Hospitalisation Details'!B1093)</f>
        <v>1997</v>
      </c>
      <c r="D1251" s="7" t="str">
        <f>IF('OG Hospitalisation Details'!C1093="?","Sep",'OG Hospitalisation Details'!C1093)</f>
        <v>Nov</v>
      </c>
      <c r="E1251" s="7">
        <v>28</v>
      </c>
      <c r="F1251" s="13">
        <f t="shared" si="58"/>
        <v>35762</v>
      </c>
      <c r="G1251" s="7">
        <v>0</v>
      </c>
      <c r="H1251" s="16">
        <v>8906.14</v>
      </c>
      <c r="I1251" s="7" t="str" cm="1">
        <f t="array" ref="I1251">INDEX({"tier - 1","tier - 2","tier - 3"},MATCH(MAX(COUNTIF('OG Hospitalisation Details'!G1093:G3435,{"tier - 1","tier - 2","tier - 3"})),COUNTIF('OG Hospitalisation Details'!G1093:G3435,{"tier - 1","tier - 2","tier - 3"}),0))</f>
        <v>tier - 2</v>
      </c>
      <c r="J1251" s="7" t="str" cm="1">
        <f t="array" ref="J1251">INDEX({"tier - 1","tier - 2","tier - 3"},MATCH(MAX(COUNTIF('OG Hospitalisation Details'!H1093:H3435,{"tier - 1","tier - 2","tier - 3"})),COUNTIF('OG Hospitalisation Details'!H1093:H3435,{"tier - 1","tier - 2","tier - 3"}),0))</f>
        <v>tier - 3</v>
      </c>
      <c r="K1251" s="7" t="str">
        <f>IF('OG Hospitalisation Details'!I1093="?","Unknown",'OG Hospitalisation Details'!I1093)</f>
        <v>R1012</v>
      </c>
      <c r="L1251" s="14">
        <f t="shared" si="59"/>
        <v>25</v>
      </c>
    </row>
    <row r="1252" spans="1:12" x14ac:dyDescent="0.25">
      <c r="A1252" s="7" t="s">
        <v>1123</v>
      </c>
      <c r="B1252" s="7">
        <f t="shared" si="60"/>
        <v>1248</v>
      </c>
      <c r="C1252" s="7">
        <f>IF('OG Hospitalisation Details'!B1092="?",ROUND(AVERAGE('OG Hospitalisation Details'!$B$2:$B$2344),0),'OG Hospitalisation Details'!B1092)</f>
        <v>1978</v>
      </c>
      <c r="D1252" s="7" t="str">
        <f>IF('OG Hospitalisation Details'!C1092="?","Sep",'OG Hospitalisation Details'!C1092)</f>
        <v>Dec</v>
      </c>
      <c r="E1252" s="7">
        <v>16</v>
      </c>
      <c r="F1252" s="13">
        <f t="shared" si="58"/>
        <v>28840</v>
      </c>
      <c r="G1252" s="7">
        <v>3</v>
      </c>
      <c r="H1252" s="16">
        <v>8891.14</v>
      </c>
      <c r="I1252" s="7" t="str" cm="1">
        <f t="array" ref="I1252">INDEX({"tier - 1","tier - 2","tier - 3"},MATCH(MAX(COUNTIF('OG Hospitalisation Details'!G1092:G3434,{"tier - 1","tier - 2","tier - 3"})),COUNTIF('OG Hospitalisation Details'!G1092:G3434,{"tier - 1","tier - 2","tier - 3"}),0))</f>
        <v>tier - 2</v>
      </c>
      <c r="J1252" s="7" t="str" cm="1">
        <f t="array" ref="J1252">INDEX({"tier - 1","tier - 2","tier - 3"},MATCH(MAX(COUNTIF('OG Hospitalisation Details'!H1092:H3434,{"tier - 1","tier - 2","tier - 3"})),COUNTIF('OG Hospitalisation Details'!H1092:H3434,{"tier - 1","tier - 2","tier - 3"}),0))</f>
        <v>tier - 3</v>
      </c>
      <c r="K1252" s="7" t="str">
        <f>IF('OG Hospitalisation Details'!I1092="?","Unknown",'OG Hospitalisation Details'!I1092)</f>
        <v>R1017</v>
      </c>
      <c r="L1252" s="14">
        <f t="shared" si="59"/>
        <v>44</v>
      </c>
    </row>
    <row r="1253" spans="1:12" x14ac:dyDescent="0.25">
      <c r="A1253" s="7" t="s">
        <v>1122</v>
      </c>
      <c r="B1253" s="7">
        <f t="shared" si="60"/>
        <v>1249</v>
      </c>
      <c r="C1253" s="7">
        <f>IF('OG Hospitalisation Details'!B1091="?",ROUND(AVERAGE('OG Hospitalisation Details'!$B$2:$B$2344),0),'OG Hospitalisation Details'!B1091)</f>
        <v>1973</v>
      </c>
      <c r="D1253" s="7" t="str">
        <f>IF('OG Hospitalisation Details'!C1091="?","Sep",'OG Hospitalisation Details'!C1091)</f>
        <v>Sep</v>
      </c>
      <c r="E1253" s="7">
        <v>9</v>
      </c>
      <c r="F1253" s="13">
        <f t="shared" si="58"/>
        <v>26916</v>
      </c>
      <c r="G1253" s="7">
        <v>0</v>
      </c>
      <c r="H1253" s="16">
        <v>8890.59</v>
      </c>
      <c r="I1253" s="7" t="str" cm="1">
        <f t="array" ref="I1253">INDEX({"tier - 1","tier - 2","tier - 3"},MATCH(MAX(COUNTIF('OG Hospitalisation Details'!G1091:G3433,{"tier - 1","tier - 2","tier - 3"})),COUNTIF('OG Hospitalisation Details'!G1091:G3433,{"tier - 1","tier - 2","tier - 3"}),0))</f>
        <v>tier - 2</v>
      </c>
      <c r="J1253" s="7" t="str" cm="1">
        <f t="array" ref="J1253">INDEX({"tier - 1","tier - 2","tier - 3"},MATCH(MAX(COUNTIF('OG Hospitalisation Details'!H1091:H3433,{"tier - 1","tier - 2","tier - 3"})),COUNTIF('OG Hospitalisation Details'!H1091:H3433,{"tier - 1","tier - 2","tier - 3"}),0))</f>
        <v>tier - 3</v>
      </c>
      <c r="K1253" s="7" t="str">
        <f>IF('OG Hospitalisation Details'!I1091="?","Unknown",'OG Hospitalisation Details'!I1091)</f>
        <v>R1012</v>
      </c>
      <c r="L1253" s="14">
        <f t="shared" si="59"/>
        <v>49</v>
      </c>
    </row>
    <row r="1254" spans="1:12" x14ac:dyDescent="0.25">
      <c r="A1254" s="7" t="s">
        <v>1121</v>
      </c>
      <c r="B1254" s="7">
        <f t="shared" si="60"/>
        <v>1250</v>
      </c>
      <c r="C1254" s="7">
        <f>IF('OG Hospitalisation Details'!B1090="?",ROUND(AVERAGE('OG Hospitalisation Details'!$B$2:$B$2344),0),'OG Hospitalisation Details'!B1090)</f>
        <v>1974</v>
      </c>
      <c r="D1254" s="7" t="str">
        <f>IF('OG Hospitalisation Details'!C1090="?","Sep",'OG Hospitalisation Details'!C1090)</f>
        <v>Jun</v>
      </c>
      <c r="E1254" s="7">
        <v>18</v>
      </c>
      <c r="F1254" s="13">
        <f t="shared" si="58"/>
        <v>27198</v>
      </c>
      <c r="G1254" s="7">
        <v>1</v>
      </c>
      <c r="H1254" s="16">
        <v>8871.15</v>
      </c>
      <c r="I1254" s="7" t="str" cm="1">
        <f t="array" ref="I1254">INDEX({"tier - 1","tier - 2","tier - 3"},MATCH(MAX(COUNTIF('OG Hospitalisation Details'!G1090:G3432,{"tier - 1","tier - 2","tier - 3"})),COUNTIF('OG Hospitalisation Details'!G1090:G3432,{"tier - 1","tier - 2","tier - 3"}),0))</f>
        <v>tier - 2</v>
      </c>
      <c r="J1254" s="7" t="str" cm="1">
        <f t="array" ref="J1254">INDEX({"tier - 1","tier - 2","tier - 3"},MATCH(MAX(COUNTIF('OG Hospitalisation Details'!H1090:H3432,{"tier - 1","tier - 2","tier - 3"})),COUNTIF('OG Hospitalisation Details'!H1090:H3432,{"tier - 1","tier - 2","tier - 3"}),0))</f>
        <v>tier - 3</v>
      </c>
      <c r="K1254" s="7" t="str">
        <f>IF('OG Hospitalisation Details'!I1090="?","Unknown",'OG Hospitalisation Details'!I1090)</f>
        <v>R1013</v>
      </c>
      <c r="L1254" s="14">
        <f t="shared" si="59"/>
        <v>48</v>
      </c>
    </row>
    <row r="1255" spans="1:12" x14ac:dyDescent="0.25">
      <c r="A1255" s="7" t="s">
        <v>1120</v>
      </c>
      <c r="B1255" s="7">
        <f t="shared" si="60"/>
        <v>1251</v>
      </c>
      <c r="C1255" s="7">
        <f>IF('OG Hospitalisation Details'!B1089="?",ROUND(AVERAGE('OG Hospitalisation Details'!$B$2:$B$2344),0),'OG Hospitalisation Details'!B1089)</f>
        <v>1972</v>
      </c>
      <c r="D1255" s="7" t="str">
        <f>IF('OG Hospitalisation Details'!C1089="?","Sep",'OG Hospitalisation Details'!C1089)</f>
        <v>Nov</v>
      </c>
      <c r="E1255" s="7">
        <v>22</v>
      </c>
      <c r="F1255" s="13">
        <f t="shared" si="58"/>
        <v>26625</v>
      </c>
      <c r="G1255" s="7">
        <v>0</v>
      </c>
      <c r="H1255" s="16">
        <v>8835.26</v>
      </c>
      <c r="I1255" s="7" t="str" cm="1">
        <f t="array" ref="I1255">INDEX({"tier - 1","tier - 2","tier - 3"},MATCH(MAX(COUNTIF('OG Hospitalisation Details'!G1089:G3431,{"tier - 1","tier - 2","tier - 3"})),COUNTIF('OG Hospitalisation Details'!G1089:G3431,{"tier - 1","tier - 2","tier - 3"}),0))</f>
        <v>tier - 2</v>
      </c>
      <c r="J1255" s="7" t="str" cm="1">
        <f t="array" ref="J1255">INDEX({"tier - 1","tier - 2","tier - 3"},MATCH(MAX(COUNTIF('OG Hospitalisation Details'!H1089:H3431,{"tier - 1","tier - 2","tier - 3"})),COUNTIF('OG Hospitalisation Details'!H1089:H3431,{"tier - 1","tier - 2","tier - 3"}),0))</f>
        <v>tier - 3</v>
      </c>
      <c r="K1255" s="7" t="str">
        <f>IF('OG Hospitalisation Details'!I1089="?","Unknown",'OG Hospitalisation Details'!I1089)</f>
        <v>R1012</v>
      </c>
      <c r="L1255" s="14">
        <f t="shared" si="59"/>
        <v>50</v>
      </c>
    </row>
    <row r="1256" spans="1:12" x14ac:dyDescent="0.25">
      <c r="A1256" s="7" t="s">
        <v>1119</v>
      </c>
      <c r="B1256" s="7">
        <f t="shared" si="60"/>
        <v>1252</v>
      </c>
      <c r="C1256" s="7">
        <f>IF('OG Hospitalisation Details'!B1088="?",ROUND(AVERAGE('OG Hospitalisation Details'!$B$2:$B$2344),0),'OG Hospitalisation Details'!B1088)</f>
        <v>1972</v>
      </c>
      <c r="D1256" s="7" t="str">
        <f>IF('OG Hospitalisation Details'!C1088="?","Sep",'OG Hospitalisation Details'!C1088)</f>
        <v>Nov</v>
      </c>
      <c r="E1256" s="7">
        <v>14</v>
      </c>
      <c r="F1256" s="13">
        <f t="shared" si="58"/>
        <v>26617</v>
      </c>
      <c r="G1256" s="7">
        <v>0</v>
      </c>
      <c r="H1256" s="16">
        <v>8827.2099999999991</v>
      </c>
      <c r="I1256" s="7" t="str" cm="1">
        <f t="array" ref="I1256">INDEX({"tier - 1","tier - 2","tier - 3"},MATCH(MAX(COUNTIF('OG Hospitalisation Details'!G1088:G3430,{"tier - 1","tier - 2","tier - 3"})),COUNTIF('OG Hospitalisation Details'!G1088:G3430,{"tier - 1","tier - 2","tier - 3"}),0))</f>
        <v>tier - 2</v>
      </c>
      <c r="J1256" s="7" t="str" cm="1">
        <f t="array" ref="J1256">INDEX({"tier - 1","tier - 2","tier - 3"},MATCH(MAX(COUNTIF('OG Hospitalisation Details'!H1088:H3430,{"tier - 1","tier - 2","tier - 3"})),COUNTIF('OG Hospitalisation Details'!H1088:H3430,{"tier - 1","tier - 2","tier - 3"}),0))</f>
        <v>tier - 3</v>
      </c>
      <c r="K1256" s="7" t="str">
        <f>IF('OG Hospitalisation Details'!I1088="?","Unknown",'OG Hospitalisation Details'!I1088)</f>
        <v>R1012</v>
      </c>
      <c r="L1256" s="14">
        <f t="shared" si="59"/>
        <v>50</v>
      </c>
    </row>
    <row r="1257" spans="1:12" x14ac:dyDescent="0.25">
      <c r="A1257" s="7" t="s">
        <v>1118</v>
      </c>
      <c r="B1257" s="7">
        <f t="shared" si="60"/>
        <v>1253</v>
      </c>
      <c r="C1257" s="7">
        <f>IF('OG Hospitalisation Details'!B1087="?",ROUND(AVERAGE('OG Hospitalisation Details'!$B$2:$B$2344),0),'OG Hospitalisation Details'!B1087)</f>
        <v>1976</v>
      </c>
      <c r="D1257" s="7" t="str">
        <f>IF('OG Hospitalisation Details'!C1087="?","Sep",'OG Hospitalisation Details'!C1087)</f>
        <v>Jul</v>
      </c>
      <c r="E1257" s="7">
        <v>14</v>
      </c>
      <c r="F1257" s="13">
        <f t="shared" si="58"/>
        <v>27955</v>
      </c>
      <c r="G1257" s="7">
        <v>2</v>
      </c>
      <c r="H1257" s="16">
        <v>8825.09</v>
      </c>
      <c r="I1257" s="7" t="str" cm="1">
        <f t="array" ref="I1257">INDEX({"tier - 1","tier - 2","tier - 3"},MATCH(MAX(COUNTIF('OG Hospitalisation Details'!G1087:G3429,{"tier - 1","tier - 2","tier - 3"})),COUNTIF('OG Hospitalisation Details'!G1087:G3429,{"tier - 1","tier - 2","tier - 3"}),0))</f>
        <v>tier - 2</v>
      </c>
      <c r="J1257" s="7" t="str" cm="1">
        <f t="array" ref="J1257">INDEX({"tier - 1","tier - 2","tier - 3"},MATCH(MAX(COUNTIF('OG Hospitalisation Details'!H1087:H3429,{"tier - 1","tier - 2","tier - 3"})),COUNTIF('OG Hospitalisation Details'!H1087:H3429,{"tier - 1","tier - 2","tier - 3"}),0))</f>
        <v>tier - 3</v>
      </c>
      <c r="K1257" s="7" t="str">
        <f>IF('OG Hospitalisation Details'!I1087="?","Unknown",'OG Hospitalisation Details'!I1087)</f>
        <v>R1011</v>
      </c>
      <c r="L1257" s="14">
        <f t="shared" si="59"/>
        <v>46</v>
      </c>
    </row>
    <row r="1258" spans="1:12" x14ac:dyDescent="0.25">
      <c r="A1258" s="7" t="s">
        <v>1117</v>
      </c>
      <c r="B1258" s="7">
        <f t="shared" si="60"/>
        <v>1254</v>
      </c>
      <c r="C1258" s="7">
        <f>IF('OG Hospitalisation Details'!B1086="?",ROUND(AVERAGE('OG Hospitalisation Details'!$B$2:$B$2344),0),'OG Hospitalisation Details'!B1086)</f>
        <v>1988</v>
      </c>
      <c r="D1258" s="7" t="str">
        <f>IF('OG Hospitalisation Details'!C1086="?","Sep",'OG Hospitalisation Details'!C1086)</f>
        <v>Aug</v>
      </c>
      <c r="E1258" s="7">
        <v>22</v>
      </c>
      <c r="F1258" s="13">
        <f t="shared" si="58"/>
        <v>32377</v>
      </c>
      <c r="G1258" s="7">
        <v>3</v>
      </c>
      <c r="H1258" s="16">
        <v>8824.27</v>
      </c>
      <c r="I1258" s="7" t="str" cm="1">
        <f t="array" ref="I1258">INDEX({"tier - 1","tier - 2","tier - 3"},MATCH(MAX(COUNTIF('OG Hospitalisation Details'!G1086:G3428,{"tier - 1","tier - 2","tier - 3"})),COUNTIF('OG Hospitalisation Details'!G1086:G3428,{"tier - 1","tier - 2","tier - 3"}),0))</f>
        <v>tier - 2</v>
      </c>
      <c r="J1258" s="7" t="str" cm="1">
        <f t="array" ref="J1258">INDEX({"tier - 1","tier - 2","tier - 3"},MATCH(MAX(COUNTIF('OG Hospitalisation Details'!H1086:H3428,{"tier - 1","tier - 2","tier - 3"})),COUNTIF('OG Hospitalisation Details'!H1086:H3428,{"tier - 1","tier - 2","tier - 3"}),0))</f>
        <v>tier - 3</v>
      </c>
      <c r="K1258" s="7" t="str">
        <f>IF('OG Hospitalisation Details'!I1086="?","Unknown",'OG Hospitalisation Details'!I1086)</f>
        <v>R1025</v>
      </c>
      <c r="L1258" s="14">
        <f t="shared" si="59"/>
        <v>34</v>
      </c>
    </row>
    <row r="1259" spans="1:12" x14ac:dyDescent="0.25">
      <c r="A1259" s="7" t="s">
        <v>1116</v>
      </c>
      <c r="B1259" s="7">
        <f t="shared" si="60"/>
        <v>1255</v>
      </c>
      <c r="C1259" s="7">
        <f>IF('OG Hospitalisation Details'!B1085="?",ROUND(AVERAGE('OG Hospitalisation Details'!$B$2:$B$2344),0),'OG Hospitalisation Details'!B1085)</f>
        <v>1976</v>
      </c>
      <c r="D1259" s="7" t="str">
        <f>IF('OG Hospitalisation Details'!C1085="?","Sep",'OG Hospitalisation Details'!C1085)</f>
        <v>Oct</v>
      </c>
      <c r="E1259" s="7">
        <v>19</v>
      </c>
      <c r="F1259" s="13">
        <f t="shared" si="58"/>
        <v>28052</v>
      </c>
      <c r="G1259" s="7">
        <v>1</v>
      </c>
      <c r="H1259" s="16">
        <v>8823.99</v>
      </c>
      <c r="I1259" s="7" t="str" cm="1">
        <f t="array" ref="I1259">INDEX({"tier - 1","tier - 2","tier - 3"},MATCH(MAX(COUNTIF('OG Hospitalisation Details'!G1085:G3427,{"tier - 1","tier - 2","tier - 3"})),COUNTIF('OG Hospitalisation Details'!G1085:G3427,{"tier - 1","tier - 2","tier - 3"}),0))</f>
        <v>tier - 2</v>
      </c>
      <c r="J1259" s="7" t="str" cm="1">
        <f t="array" ref="J1259">INDEX({"tier - 1","tier - 2","tier - 3"},MATCH(MAX(COUNTIF('OG Hospitalisation Details'!H1085:H3427,{"tier - 1","tier - 2","tier - 3"})),COUNTIF('OG Hospitalisation Details'!H1085:H3427,{"tier - 1","tier - 2","tier - 3"}),0))</f>
        <v>tier - 3</v>
      </c>
      <c r="K1259" s="7" t="str">
        <f>IF('OG Hospitalisation Details'!I1085="?","Unknown",'OG Hospitalisation Details'!I1085)</f>
        <v>R1024</v>
      </c>
      <c r="L1259" s="14">
        <f t="shared" si="59"/>
        <v>46</v>
      </c>
    </row>
    <row r="1260" spans="1:12" x14ac:dyDescent="0.25">
      <c r="A1260" s="7" t="s">
        <v>1115</v>
      </c>
      <c r="B1260" s="7">
        <f t="shared" si="60"/>
        <v>1256</v>
      </c>
      <c r="C1260" s="7">
        <f>IF('OG Hospitalisation Details'!B1084="?",ROUND(AVERAGE('OG Hospitalisation Details'!$B$2:$B$2344),0),'OG Hospitalisation Details'!B1084)</f>
        <v>1976</v>
      </c>
      <c r="D1260" s="7" t="str">
        <f>IF('OG Hospitalisation Details'!C1084="?","Sep",'OG Hospitalisation Details'!C1084)</f>
        <v>Jun</v>
      </c>
      <c r="E1260" s="7">
        <v>14</v>
      </c>
      <c r="F1260" s="13">
        <f t="shared" si="58"/>
        <v>27925</v>
      </c>
      <c r="G1260" s="7">
        <v>2</v>
      </c>
      <c r="H1260" s="16">
        <v>8823.2800000000007</v>
      </c>
      <c r="I1260" s="7" t="str" cm="1">
        <f t="array" ref="I1260">INDEX({"tier - 1","tier - 2","tier - 3"},MATCH(MAX(COUNTIF('OG Hospitalisation Details'!G1084:G3426,{"tier - 1","tier - 2","tier - 3"})),COUNTIF('OG Hospitalisation Details'!G1084:G3426,{"tier - 1","tier - 2","tier - 3"}),0))</f>
        <v>tier - 2</v>
      </c>
      <c r="J1260" s="7" t="str" cm="1">
        <f t="array" ref="J1260">INDEX({"tier - 1","tier - 2","tier - 3"},MATCH(MAX(COUNTIF('OG Hospitalisation Details'!H1084:H3426,{"tier - 1","tier - 2","tier - 3"})),COUNTIF('OG Hospitalisation Details'!H1084:H3426,{"tier - 1","tier - 2","tier - 3"}),0))</f>
        <v>tier - 3</v>
      </c>
      <c r="K1260" s="7" t="str">
        <f>IF('OG Hospitalisation Details'!I1084="?","Unknown",'OG Hospitalisation Details'!I1084)</f>
        <v>R1011</v>
      </c>
      <c r="L1260" s="14">
        <f t="shared" si="59"/>
        <v>46</v>
      </c>
    </row>
    <row r="1261" spans="1:12" x14ac:dyDescent="0.25">
      <c r="A1261" s="7" t="s">
        <v>1114</v>
      </c>
      <c r="B1261" s="7">
        <f t="shared" si="60"/>
        <v>1257</v>
      </c>
      <c r="C1261" s="7">
        <f>IF('OG Hospitalisation Details'!B1083="?",ROUND(AVERAGE('OG Hospitalisation Details'!$B$2:$B$2344),0),'OG Hospitalisation Details'!B1083)</f>
        <v>2001</v>
      </c>
      <c r="D1261" s="7" t="str">
        <f>IF('OG Hospitalisation Details'!C1083="?","Sep",'OG Hospitalisation Details'!C1083)</f>
        <v>Nov</v>
      </c>
      <c r="E1261" s="7">
        <v>7</v>
      </c>
      <c r="F1261" s="13">
        <f t="shared" si="58"/>
        <v>37202</v>
      </c>
      <c r="G1261" s="7">
        <v>0</v>
      </c>
      <c r="H1261" s="16">
        <v>8821.8799999999992</v>
      </c>
      <c r="I1261" s="7" t="str" cm="1">
        <f t="array" ref="I1261">INDEX({"tier - 1","tier - 2","tier - 3"},MATCH(MAX(COUNTIF('OG Hospitalisation Details'!G1083:G3425,{"tier - 1","tier - 2","tier - 3"})),COUNTIF('OG Hospitalisation Details'!G1083:G3425,{"tier - 1","tier - 2","tier - 3"}),0))</f>
        <v>tier - 2</v>
      </c>
      <c r="J1261" s="7" t="str" cm="1">
        <f t="array" ref="J1261">INDEX({"tier - 1","tier - 2","tier - 3"},MATCH(MAX(COUNTIF('OG Hospitalisation Details'!H1083:H3425,{"tier - 1","tier - 2","tier - 3"})),COUNTIF('OG Hospitalisation Details'!H1083:H3425,{"tier - 1","tier - 2","tier - 3"}),0))</f>
        <v>tier - 3</v>
      </c>
      <c r="K1261" s="7" t="str">
        <f>IF('OG Hospitalisation Details'!I1083="?","Unknown",'OG Hospitalisation Details'!I1083)</f>
        <v>R1023</v>
      </c>
      <c r="L1261" s="14">
        <f t="shared" si="59"/>
        <v>21</v>
      </c>
    </row>
    <row r="1262" spans="1:12" x14ac:dyDescent="0.25">
      <c r="A1262" s="7" t="s">
        <v>1113</v>
      </c>
      <c r="B1262" s="7">
        <f t="shared" si="60"/>
        <v>1258</v>
      </c>
      <c r="C1262" s="7">
        <f>IF('OG Hospitalisation Details'!B1082="?",ROUND(AVERAGE('OG Hospitalisation Details'!$B$2:$B$2344),0),'OG Hospitalisation Details'!B1082)</f>
        <v>1965</v>
      </c>
      <c r="D1262" s="7" t="str">
        <f>IF('OG Hospitalisation Details'!C1082="?","Sep",'OG Hospitalisation Details'!C1082)</f>
        <v>Aug</v>
      </c>
      <c r="E1262" s="7">
        <v>29</v>
      </c>
      <c r="F1262" s="13">
        <f t="shared" si="58"/>
        <v>23983</v>
      </c>
      <c r="G1262" s="7">
        <v>0</v>
      </c>
      <c r="H1262" s="16">
        <v>8800.49</v>
      </c>
      <c r="I1262" s="7" t="str" cm="1">
        <f t="array" ref="I1262">INDEX({"tier - 1","tier - 2","tier - 3"},MATCH(MAX(COUNTIF('OG Hospitalisation Details'!G1082:G3424,{"tier - 1","tier - 2","tier - 3"})),COUNTIF('OG Hospitalisation Details'!G1082:G3424,{"tier - 1","tier - 2","tier - 3"}),0))</f>
        <v>tier - 2</v>
      </c>
      <c r="J1262" s="7" t="str" cm="1">
        <f t="array" ref="J1262">INDEX({"tier - 1","tier - 2","tier - 3"},MATCH(MAX(COUNTIF('OG Hospitalisation Details'!H1082:H3424,{"tier - 1","tier - 2","tier - 3"})),COUNTIF('OG Hospitalisation Details'!H1082:H3424,{"tier - 1","tier - 2","tier - 3"}),0))</f>
        <v>tier - 3</v>
      </c>
      <c r="K1262" s="7" t="str">
        <f>IF('OG Hospitalisation Details'!I1082="?","Unknown",'OG Hospitalisation Details'!I1082)</f>
        <v>R1013</v>
      </c>
      <c r="L1262" s="14">
        <f t="shared" si="59"/>
        <v>57</v>
      </c>
    </row>
    <row r="1263" spans="1:12" x14ac:dyDescent="0.25">
      <c r="A1263" s="7" t="s">
        <v>1112</v>
      </c>
      <c r="B1263" s="7">
        <f t="shared" si="60"/>
        <v>1259</v>
      </c>
      <c r="C1263" s="7">
        <f>IF('OG Hospitalisation Details'!B1081="?",ROUND(AVERAGE('OG Hospitalisation Details'!$B$2:$B$2344),0),'OG Hospitalisation Details'!B1081)</f>
        <v>1971</v>
      </c>
      <c r="D1263" s="7" t="str">
        <f>IF('OG Hospitalisation Details'!C1081="?","Sep",'OG Hospitalisation Details'!C1081)</f>
        <v>Jun</v>
      </c>
      <c r="E1263" s="7">
        <v>18</v>
      </c>
      <c r="F1263" s="13">
        <f t="shared" si="58"/>
        <v>26102</v>
      </c>
      <c r="G1263" s="7">
        <v>0</v>
      </c>
      <c r="H1263" s="16">
        <v>8798.59</v>
      </c>
      <c r="I1263" s="7" t="str" cm="1">
        <f t="array" ref="I1263">INDEX({"tier - 1","tier - 2","tier - 3"},MATCH(MAX(COUNTIF('OG Hospitalisation Details'!G1081:G3423,{"tier - 1","tier - 2","tier - 3"})),COUNTIF('OG Hospitalisation Details'!G1081:G3423,{"tier - 1","tier - 2","tier - 3"}),0))</f>
        <v>tier - 2</v>
      </c>
      <c r="J1263" s="7" t="str" cm="1">
        <f t="array" ref="J1263">INDEX({"tier - 1","tier - 2","tier - 3"},MATCH(MAX(COUNTIF('OG Hospitalisation Details'!H1081:H3423,{"tier - 1","tier - 2","tier - 3"})),COUNTIF('OG Hospitalisation Details'!H1081:H3423,{"tier - 1","tier - 2","tier - 3"}),0))</f>
        <v>tier - 3</v>
      </c>
      <c r="K1263" s="7" t="str">
        <f>IF('OG Hospitalisation Details'!I1081="?","Unknown",'OG Hospitalisation Details'!I1081)</f>
        <v>R1011</v>
      </c>
      <c r="L1263" s="14">
        <f t="shared" si="59"/>
        <v>51</v>
      </c>
    </row>
    <row r="1264" spans="1:12" x14ac:dyDescent="0.25">
      <c r="A1264" s="7" t="s">
        <v>1111</v>
      </c>
      <c r="B1264" s="7">
        <f t="shared" si="60"/>
        <v>1260</v>
      </c>
      <c r="C1264" s="7">
        <f>IF('OG Hospitalisation Details'!B1080="?",ROUND(AVERAGE('OG Hospitalisation Details'!$B$2:$B$2344),0),'OG Hospitalisation Details'!B1080)</f>
        <v>1971</v>
      </c>
      <c r="D1264" s="7" t="str">
        <f>IF('OG Hospitalisation Details'!C1080="?","Sep",'OG Hospitalisation Details'!C1080)</f>
        <v>Aug</v>
      </c>
      <c r="E1264" s="7">
        <v>23</v>
      </c>
      <c r="F1264" s="13">
        <f t="shared" si="58"/>
        <v>26168</v>
      </c>
      <c r="G1264" s="7">
        <v>0</v>
      </c>
      <c r="H1264" s="16">
        <v>8782.4699999999993</v>
      </c>
      <c r="I1264" s="7" t="str" cm="1">
        <f t="array" ref="I1264">INDEX({"tier - 1","tier - 2","tier - 3"},MATCH(MAX(COUNTIF('OG Hospitalisation Details'!G1080:G3422,{"tier - 1","tier - 2","tier - 3"})),COUNTIF('OG Hospitalisation Details'!G1080:G3422,{"tier - 1","tier - 2","tier - 3"}),0))</f>
        <v>tier - 2</v>
      </c>
      <c r="J1264" s="7" t="str" cm="1">
        <f t="array" ref="J1264">INDEX({"tier - 1","tier - 2","tier - 3"},MATCH(MAX(COUNTIF('OG Hospitalisation Details'!H1080:H3422,{"tier - 1","tier - 2","tier - 3"})),COUNTIF('OG Hospitalisation Details'!H1080:H3422,{"tier - 1","tier - 2","tier - 3"}),0))</f>
        <v>tier - 3</v>
      </c>
      <c r="K1264" s="7" t="str">
        <f>IF('OG Hospitalisation Details'!I1080="?","Unknown",'OG Hospitalisation Details'!I1080)</f>
        <v>R1011</v>
      </c>
      <c r="L1264" s="14">
        <f t="shared" si="59"/>
        <v>51</v>
      </c>
    </row>
    <row r="1265" spans="1:12" x14ac:dyDescent="0.25">
      <c r="A1265" s="7" t="s">
        <v>1110</v>
      </c>
      <c r="B1265" s="7">
        <f t="shared" si="60"/>
        <v>1261</v>
      </c>
      <c r="C1265" s="7">
        <f>IF('OG Hospitalisation Details'!B1079="?",ROUND(AVERAGE('OG Hospitalisation Details'!$B$2:$B$2344),0),'OG Hospitalisation Details'!B1079)</f>
        <v>1974</v>
      </c>
      <c r="D1265" s="7" t="str">
        <f>IF('OG Hospitalisation Details'!C1079="?","Sep",'OG Hospitalisation Details'!C1079)</f>
        <v>Sep</v>
      </c>
      <c r="E1265" s="7">
        <v>6</v>
      </c>
      <c r="F1265" s="13">
        <f t="shared" si="58"/>
        <v>27278</v>
      </c>
      <c r="G1265" s="7">
        <v>1</v>
      </c>
      <c r="H1265" s="16">
        <v>8765.25</v>
      </c>
      <c r="I1265" s="7" t="str" cm="1">
        <f t="array" ref="I1265">INDEX({"tier - 1","tier - 2","tier - 3"},MATCH(MAX(COUNTIF('OG Hospitalisation Details'!G1079:G3421,{"tier - 1","tier - 2","tier - 3"})),COUNTIF('OG Hospitalisation Details'!G1079:G3421,{"tier - 1","tier - 2","tier - 3"}),0))</f>
        <v>tier - 2</v>
      </c>
      <c r="J1265" s="7" t="str" cm="1">
        <f t="array" ref="J1265">INDEX({"tier - 1","tier - 2","tier - 3"},MATCH(MAX(COUNTIF('OG Hospitalisation Details'!H1079:H3421,{"tier - 1","tier - 2","tier - 3"})),COUNTIF('OG Hospitalisation Details'!H1079:H3421,{"tier - 1","tier - 2","tier - 3"}),0))</f>
        <v>tier - 3</v>
      </c>
      <c r="K1265" s="7" t="str">
        <f>IF('OG Hospitalisation Details'!I1079="?","Unknown",'OG Hospitalisation Details'!I1079)</f>
        <v>R1012</v>
      </c>
      <c r="L1265" s="14">
        <f t="shared" si="59"/>
        <v>48</v>
      </c>
    </row>
    <row r="1266" spans="1:12" x14ac:dyDescent="0.25">
      <c r="A1266" s="7" t="s">
        <v>1109</v>
      </c>
      <c r="B1266" s="7">
        <f t="shared" si="60"/>
        <v>1262</v>
      </c>
      <c r="C1266" s="7">
        <f>IF('OG Hospitalisation Details'!B1078="?",ROUND(AVERAGE('OG Hospitalisation Details'!$B$2:$B$2344),0),'OG Hospitalisation Details'!B1078)</f>
        <v>1969</v>
      </c>
      <c r="D1266" s="7" t="str">
        <f>IF('OG Hospitalisation Details'!C1078="?","Sep",'OG Hospitalisation Details'!C1078)</f>
        <v>Sep</v>
      </c>
      <c r="E1266" s="7">
        <v>9</v>
      </c>
      <c r="F1266" s="13">
        <f t="shared" si="58"/>
        <v>25455</v>
      </c>
      <c r="G1266" s="7">
        <v>0</v>
      </c>
      <c r="H1266" s="16">
        <v>8760.1200000000008</v>
      </c>
      <c r="I1266" s="7" t="str" cm="1">
        <f t="array" ref="I1266">INDEX({"tier - 1","tier - 2","tier - 3"},MATCH(MAX(COUNTIF('OG Hospitalisation Details'!G1078:G3420,{"tier - 1","tier - 2","tier - 3"})),COUNTIF('OG Hospitalisation Details'!G1078:G3420,{"tier - 1","tier - 2","tier - 3"}),0))</f>
        <v>tier - 2</v>
      </c>
      <c r="J1266" s="7" t="str" cm="1">
        <f t="array" ref="J1266">INDEX({"tier - 1","tier - 2","tier - 3"},MATCH(MAX(COUNTIF('OG Hospitalisation Details'!H1078:H3420,{"tier - 1","tier - 2","tier - 3"})),COUNTIF('OG Hospitalisation Details'!H1078:H3420,{"tier - 1","tier - 2","tier - 3"}),0))</f>
        <v>tier - 3</v>
      </c>
      <c r="K1266" s="7" t="str">
        <f>IF('OG Hospitalisation Details'!I1078="?","Unknown",'OG Hospitalisation Details'!I1078)</f>
        <v>R1013</v>
      </c>
      <c r="L1266" s="14">
        <f t="shared" si="59"/>
        <v>53</v>
      </c>
    </row>
    <row r="1267" spans="1:12" x14ac:dyDescent="0.25">
      <c r="A1267" s="7" t="s">
        <v>1108</v>
      </c>
      <c r="B1267" s="7">
        <f t="shared" si="60"/>
        <v>1263</v>
      </c>
      <c r="C1267" s="7">
        <f>IF('OG Hospitalisation Details'!B1077="?",ROUND(AVERAGE('OG Hospitalisation Details'!$B$2:$B$2344),0),'OG Hospitalisation Details'!B1077)</f>
        <v>1999</v>
      </c>
      <c r="D1267" s="7" t="str">
        <f>IF('OG Hospitalisation Details'!C1077="?","Sep",'OG Hospitalisation Details'!C1077)</f>
        <v>Aug</v>
      </c>
      <c r="E1267" s="7">
        <v>23</v>
      </c>
      <c r="F1267" s="13">
        <f t="shared" si="58"/>
        <v>36395</v>
      </c>
      <c r="G1267" s="7">
        <v>0</v>
      </c>
      <c r="H1267" s="16">
        <v>8747.68</v>
      </c>
      <c r="I1267" s="7" t="str" cm="1">
        <f t="array" ref="I1267">INDEX({"tier - 1","tier - 2","tier - 3"},MATCH(MAX(COUNTIF('OG Hospitalisation Details'!G1077:G3419,{"tier - 1","tier - 2","tier - 3"})),COUNTIF('OG Hospitalisation Details'!G1077:G3419,{"tier - 1","tier - 2","tier - 3"}),0))</f>
        <v>tier - 2</v>
      </c>
      <c r="J1267" s="7" t="str" cm="1">
        <f t="array" ref="J1267">INDEX({"tier - 1","tier - 2","tier - 3"},MATCH(MAX(COUNTIF('OG Hospitalisation Details'!H1077:H3419,{"tier - 1","tier - 2","tier - 3"})),COUNTIF('OG Hospitalisation Details'!H1077:H3419,{"tier - 1","tier - 2","tier - 3"}),0))</f>
        <v>tier - 3</v>
      </c>
      <c r="K1267" s="7" t="str">
        <f>IF('OG Hospitalisation Details'!I1077="?","Unknown",'OG Hospitalisation Details'!I1077)</f>
        <v>R1011</v>
      </c>
      <c r="L1267" s="14">
        <f t="shared" si="59"/>
        <v>23</v>
      </c>
    </row>
    <row r="1268" spans="1:12" x14ac:dyDescent="0.25">
      <c r="A1268" s="7" t="s">
        <v>1107</v>
      </c>
      <c r="B1268" s="7">
        <f t="shared" si="60"/>
        <v>1264</v>
      </c>
      <c r="C1268" s="7">
        <f>IF('OG Hospitalisation Details'!B1076="?",ROUND(AVERAGE('OG Hospitalisation Details'!$B$2:$B$2344),0),'OG Hospitalisation Details'!B1076)</f>
        <v>1976</v>
      </c>
      <c r="D1268" s="7" t="str">
        <f>IF('OG Hospitalisation Details'!C1076="?","Sep",'OG Hospitalisation Details'!C1076)</f>
        <v>Jun</v>
      </c>
      <c r="E1268" s="7">
        <v>17</v>
      </c>
      <c r="F1268" s="13">
        <f t="shared" si="58"/>
        <v>27928</v>
      </c>
      <c r="G1268" s="7">
        <v>2</v>
      </c>
      <c r="H1268" s="16">
        <v>8733.23</v>
      </c>
      <c r="I1268" s="7" t="str" cm="1">
        <f t="array" ref="I1268">INDEX({"tier - 1","tier - 2","tier - 3"},MATCH(MAX(COUNTIF('OG Hospitalisation Details'!G1076:G3418,{"tier - 1","tier - 2","tier - 3"})),COUNTIF('OG Hospitalisation Details'!G1076:G3418,{"tier - 1","tier - 2","tier - 3"}),0))</f>
        <v>tier - 2</v>
      </c>
      <c r="J1268" s="7" t="str" cm="1">
        <f t="array" ref="J1268">INDEX({"tier - 1","tier - 2","tier - 3"},MATCH(MAX(COUNTIF('OG Hospitalisation Details'!H1076:H3418,{"tier - 1","tier - 2","tier - 3"})),COUNTIF('OG Hospitalisation Details'!H1076:H3418,{"tier - 1","tier - 2","tier - 3"}),0))</f>
        <v>tier - 3</v>
      </c>
      <c r="K1268" s="7" t="str">
        <f>IF('OG Hospitalisation Details'!I1076="?","Unknown",'OG Hospitalisation Details'!I1076)</f>
        <v>R1012</v>
      </c>
      <c r="L1268" s="14">
        <f t="shared" si="59"/>
        <v>46</v>
      </c>
    </row>
    <row r="1269" spans="1:12" x14ac:dyDescent="0.25">
      <c r="A1269" s="7" t="s">
        <v>1106</v>
      </c>
      <c r="B1269" s="7">
        <f t="shared" si="60"/>
        <v>1265</v>
      </c>
      <c r="C1269" s="7">
        <f>IF('OG Hospitalisation Details'!B1075="?",ROUND(AVERAGE('OG Hospitalisation Details'!$B$2:$B$2344),0),'OG Hospitalisation Details'!B1075)</f>
        <v>1973</v>
      </c>
      <c r="D1269" s="7" t="str">
        <f>IF('OG Hospitalisation Details'!C1075="?","Sep",'OG Hospitalisation Details'!C1075)</f>
        <v>Jun</v>
      </c>
      <c r="E1269" s="7">
        <v>25</v>
      </c>
      <c r="F1269" s="13">
        <f t="shared" si="58"/>
        <v>26840</v>
      </c>
      <c r="G1269" s="7">
        <v>1</v>
      </c>
      <c r="H1269" s="16">
        <v>8703.4599999999991</v>
      </c>
      <c r="I1269" s="7" t="str" cm="1">
        <f t="array" ref="I1269">INDEX({"tier - 1","tier - 2","tier - 3"},MATCH(MAX(COUNTIF('OG Hospitalisation Details'!G1075:G3417,{"tier - 1","tier - 2","tier - 3"})),COUNTIF('OG Hospitalisation Details'!G1075:G3417,{"tier - 1","tier - 2","tier - 3"}),0))</f>
        <v>tier - 2</v>
      </c>
      <c r="J1269" s="7" t="str" cm="1">
        <f t="array" ref="J1269">INDEX({"tier - 1","tier - 2","tier - 3"},MATCH(MAX(COUNTIF('OG Hospitalisation Details'!H1075:H3417,{"tier - 1","tier - 2","tier - 3"})),COUNTIF('OG Hospitalisation Details'!H1075:H3417,{"tier - 1","tier - 2","tier - 3"}),0))</f>
        <v>tier - 3</v>
      </c>
      <c r="K1269" s="7" t="str">
        <f>IF('OG Hospitalisation Details'!I1075="?","Unknown",'OG Hospitalisation Details'!I1075)</f>
        <v>R1011</v>
      </c>
      <c r="L1269" s="14">
        <f t="shared" si="59"/>
        <v>49</v>
      </c>
    </row>
    <row r="1270" spans="1:12" x14ac:dyDescent="0.25">
      <c r="A1270" s="7" t="s">
        <v>1105</v>
      </c>
      <c r="B1270" s="7">
        <f t="shared" si="60"/>
        <v>1266</v>
      </c>
      <c r="C1270" s="7">
        <f>IF('OG Hospitalisation Details'!B1074="?",ROUND(AVERAGE('OG Hospitalisation Details'!$B$2:$B$2344),0),'OG Hospitalisation Details'!B1074)</f>
        <v>1980</v>
      </c>
      <c r="D1270" s="7" t="str">
        <f>IF('OG Hospitalisation Details'!C1074="?","Sep",'OG Hospitalisation Details'!C1074)</f>
        <v>Oct</v>
      </c>
      <c r="E1270" s="7">
        <v>28</v>
      </c>
      <c r="F1270" s="13">
        <f t="shared" si="58"/>
        <v>29522</v>
      </c>
      <c r="G1270" s="7">
        <v>2</v>
      </c>
      <c r="H1270" s="16">
        <v>8701.84</v>
      </c>
      <c r="I1270" s="7" t="str" cm="1">
        <f t="array" ref="I1270">INDEX({"tier - 1","tier - 2","tier - 3"},MATCH(MAX(COUNTIF('OG Hospitalisation Details'!G1074:G3416,{"tier - 1","tier - 2","tier - 3"})),COUNTIF('OG Hospitalisation Details'!G1074:G3416,{"tier - 1","tier - 2","tier - 3"}),0))</f>
        <v>tier - 2</v>
      </c>
      <c r="J1270" s="7" t="str" cm="1">
        <f t="array" ref="J1270">INDEX({"tier - 1","tier - 2","tier - 3"},MATCH(MAX(COUNTIF('OG Hospitalisation Details'!H1074:H3416,{"tier - 1","tier - 2","tier - 3"})),COUNTIF('OG Hospitalisation Details'!H1074:H3416,{"tier - 1","tier - 2","tier - 3"}),0))</f>
        <v>tier - 3</v>
      </c>
      <c r="K1270" s="7" t="str">
        <f>IF('OG Hospitalisation Details'!I1074="?","Unknown",'OG Hospitalisation Details'!I1074)</f>
        <v>R1021</v>
      </c>
      <c r="L1270" s="14">
        <f t="shared" si="59"/>
        <v>42</v>
      </c>
    </row>
    <row r="1271" spans="1:12" x14ac:dyDescent="0.25">
      <c r="A1271" s="7" t="s">
        <v>1104</v>
      </c>
      <c r="B1271" s="7">
        <f t="shared" si="60"/>
        <v>1267</v>
      </c>
      <c r="C1271" s="7">
        <f>IF('OG Hospitalisation Details'!B1073="?",ROUND(AVERAGE('OG Hospitalisation Details'!$B$2:$B$2344),0),'OG Hospitalisation Details'!B1073)</f>
        <v>1973</v>
      </c>
      <c r="D1271" s="7" t="str">
        <f>IF('OG Hospitalisation Details'!C1073="?","Sep",'OG Hospitalisation Details'!C1073)</f>
        <v>Oct</v>
      </c>
      <c r="E1271" s="7">
        <v>11</v>
      </c>
      <c r="F1271" s="13">
        <f t="shared" si="58"/>
        <v>26948</v>
      </c>
      <c r="G1271" s="7">
        <v>0</v>
      </c>
      <c r="H1271" s="16">
        <v>8688.86</v>
      </c>
      <c r="I1271" s="7" t="str" cm="1">
        <f t="array" ref="I1271">INDEX({"tier - 1","tier - 2","tier - 3"},MATCH(MAX(COUNTIF('OG Hospitalisation Details'!G1073:G3415,{"tier - 1","tier - 2","tier - 3"})),COUNTIF('OG Hospitalisation Details'!G1073:G3415,{"tier - 1","tier - 2","tier - 3"}),0))</f>
        <v>tier - 2</v>
      </c>
      <c r="J1271" s="7" t="str" cm="1">
        <f t="array" ref="J1271">INDEX({"tier - 1","tier - 2","tier - 3"},MATCH(MAX(COUNTIF('OG Hospitalisation Details'!H1073:H3415,{"tier - 1","tier - 2","tier - 3"})),COUNTIF('OG Hospitalisation Details'!H1073:H3415,{"tier - 1","tier - 2","tier - 3"}),0))</f>
        <v>tier - 3</v>
      </c>
      <c r="K1271" s="7" t="str">
        <f>IF('OG Hospitalisation Details'!I1073="?","Unknown",'OG Hospitalisation Details'!I1073)</f>
        <v>R1017</v>
      </c>
      <c r="L1271" s="14">
        <f t="shared" si="59"/>
        <v>49</v>
      </c>
    </row>
    <row r="1272" spans="1:12" x14ac:dyDescent="0.25">
      <c r="A1272" s="7" t="s">
        <v>1103</v>
      </c>
      <c r="B1272" s="7">
        <f t="shared" si="60"/>
        <v>1268</v>
      </c>
      <c r="C1272" s="7">
        <f>IF('OG Hospitalisation Details'!B1072="?",ROUND(AVERAGE('OG Hospitalisation Details'!$B$2:$B$2344),0),'OG Hospitalisation Details'!B1072)</f>
        <v>1974</v>
      </c>
      <c r="D1272" s="7" t="str">
        <f>IF('OG Hospitalisation Details'!C1072="?","Sep",'OG Hospitalisation Details'!C1072)</f>
        <v>Aug</v>
      </c>
      <c r="E1272" s="7">
        <v>16</v>
      </c>
      <c r="F1272" s="13">
        <f t="shared" si="58"/>
        <v>27257</v>
      </c>
      <c r="G1272" s="7">
        <v>0</v>
      </c>
      <c r="H1272" s="16">
        <v>8671.19</v>
      </c>
      <c r="I1272" s="7" t="str" cm="1">
        <f t="array" ref="I1272">INDEX({"tier - 1","tier - 2","tier - 3"},MATCH(MAX(COUNTIF('OG Hospitalisation Details'!G1072:G3414,{"tier - 1","tier - 2","tier - 3"})),COUNTIF('OG Hospitalisation Details'!G1072:G3414,{"tier - 1","tier - 2","tier - 3"}),0))</f>
        <v>tier - 2</v>
      </c>
      <c r="J1272" s="7" t="str" cm="1">
        <f t="array" ref="J1272">INDEX({"tier - 1","tier - 2","tier - 3"},MATCH(MAX(COUNTIF('OG Hospitalisation Details'!H1072:H3414,{"tier - 1","tier - 2","tier - 3"})),COUNTIF('OG Hospitalisation Details'!H1072:H3414,{"tier - 1","tier - 2","tier - 3"}),0))</f>
        <v>tier - 3</v>
      </c>
      <c r="K1272" s="7" t="str">
        <f>IF('OG Hospitalisation Details'!I1072="?","Unknown",'OG Hospitalisation Details'!I1072)</f>
        <v>R1012</v>
      </c>
      <c r="L1272" s="14">
        <f t="shared" si="59"/>
        <v>48</v>
      </c>
    </row>
    <row r="1273" spans="1:12" x14ac:dyDescent="0.25">
      <c r="A1273" s="7" t="s">
        <v>1102</v>
      </c>
      <c r="B1273" s="7">
        <f t="shared" si="60"/>
        <v>1269</v>
      </c>
      <c r="C1273" s="7">
        <f>IF('OG Hospitalisation Details'!B1071="?",ROUND(AVERAGE('OG Hospitalisation Details'!$B$2:$B$2344),0),'OG Hospitalisation Details'!B1071)</f>
        <v>1969</v>
      </c>
      <c r="D1273" s="7" t="str">
        <f>IF('OG Hospitalisation Details'!C1071="?","Sep",'OG Hospitalisation Details'!C1071)</f>
        <v>Aug</v>
      </c>
      <c r="E1273" s="7">
        <v>10</v>
      </c>
      <c r="F1273" s="13">
        <f t="shared" si="58"/>
        <v>25425</v>
      </c>
      <c r="G1273" s="7">
        <v>0</v>
      </c>
      <c r="H1273" s="16">
        <v>8665.14</v>
      </c>
      <c r="I1273" s="7" t="str" cm="1">
        <f t="array" ref="I1273">INDEX({"tier - 1","tier - 2","tier - 3"},MATCH(MAX(COUNTIF('OG Hospitalisation Details'!G1071:G3413,{"tier - 1","tier - 2","tier - 3"})),COUNTIF('OG Hospitalisation Details'!G1071:G3413,{"tier - 1","tier - 2","tier - 3"}),0))</f>
        <v>tier - 2</v>
      </c>
      <c r="J1273" s="7" t="str" cm="1">
        <f t="array" ref="J1273">INDEX({"tier - 1","tier - 2","tier - 3"},MATCH(MAX(COUNTIF('OG Hospitalisation Details'!H1071:H3413,{"tier - 1","tier - 2","tier - 3"})),COUNTIF('OG Hospitalisation Details'!H1071:H3413,{"tier - 1","tier - 2","tier - 3"}),0))</f>
        <v>tier - 3</v>
      </c>
      <c r="K1273" s="7" t="str">
        <f>IF('OG Hospitalisation Details'!I1071="?","Unknown",'OG Hospitalisation Details'!I1071)</f>
        <v>R1013</v>
      </c>
      <c r="L1273" s="14">
        <f t="shared" si="59"/>
        <v>53</v>
      </c>
    </row>
    <row r="1274" spans="1:12" x14ac:dyDescent="0.25">
      <c r="A1274" s="7" t="s">
        <v>1101</v>
      </c>
      <c r="B1274" s="7">
        <f t="shared" si="60"/>
        <v>1270</v>
      </c>
      <c r="C1274" s="7">
        <f>IF('OG Hospitalisation Details'!B1070="?",ROUND(AVERAGE('OG Hospitalisation Details'!$B$2:$B$2344),0),'OG Hospitalisation Details'!B1070)</f>
        <v>1965</v>
      </c>
      <c r="D1274" s="7" t="str">
        <f>IF('OG Hospitalisation Details'!C1070="?","Sep",'OG Hospitalisation Details'!C1070)</f>
        <v>Oct</v>
      </c>
      <c r="E1274" s="7">
        <v>21</v>
      </c>
      <c r="F1274" s="13">
        <f t="shared" si="58"/>
        <v>24036</v>
      </c>
      <c r="G1274" s="7">
        <v>0</v>
      </c>
      <c r="H1274" s="16">
        <v>8665.09</v>
      </c>
      <c r="I1274" s="7" t="str" cm="1">
        <f t="array" ref="I1274">INDEX({"tier - 1","tier - 2","tier - 3"},MATCH(MAX(COUNTIF('OG Hospitalisation Details'!G1070:G3412,{"tier - 1","tier - 2","tier - 3"})),COUNTIF('OG Hospitalisation Details'!G1070:G3412,{"tier - 1","tier - 2","tier - 3"}),0))</f>
        <v>tier - 2</v>
      </c>
      <c r="J1274" s="7" t="str" cm="1">
        <f t="array" ref="J1274">INDEX({"tier - 1","tier - 2","tier - 3"},MATCH(MAX(COUNTIF('OG Hospitalisation Details'!H1070:H3412,{"tier - 1","tier - 2","tier - 3"})),COUNTIF('OG Hospitalisation Details'!H1070:H3412,{"tier - 1","tier - 2","tier - 3"}),0))</f>
        <v>tier - 3</v>
      </c>
      <c r="K1274" s="7" t="str">
        <f>IF('OG Hospitalisation Details'!I1070="?","Unknown",'OG Hospitalisation Details'!I1070)</f>
        <v>R1012</v>
      </c>
      <c r="L1274" s="14">
        <f t="shared" si="59"/>
        <v>57</v>
      </c>
    </row>
    <row r="1275" spans="1:12" x14ac:dyDescent="0.25">
      <c r="A1275" s="7" t="s">
        <v>1100</v>
      </c>
      <c r="B1275" s="7">
        <f t="shared" si="60"/>
        <v>1271</v>
      </c>
      <c r="C1275" s="7">
        <f>IF('OG Hospitalisation Details'!B1069="?",ROUND(AVERAGE('OG Hospitalisation Details'!$B$2:$B$2344),0),'OG Hospitalisation Details'!B1069)</f>
        <v>1975</v>
      </c>
      <c r="D1275" s="7" t="str">
        <f>IF('OG Hospitalisation Details'!C1069="?","Sep",'OG Hospitalisation Details'!C1069)</f>
        <v>Aug</v>
      </c>
      <c r="E1275" s="7">
        <v>3</v>
      </c>
      <c r="F1275" s="13">
        <f t="shared" si="58"/>
        <v>27609</v>
      </c>
      <c r="G1275" s="7">
        <v>1</v>
      </c>
      <c r="H1275" s="16">
        <v>8627.5400000000009</v>
      </c>
      <c r="I1275" s="7" t="str" cm="1">
        <f t="array" ref="I1275">INDEX({"tier - 1","tier - 2","tier - 3"},MATCH(MAX(COUNTIF('OG Hospitalisation Details'!G1069:G3411,{"tier - 1","tier - 2","tier - 3"})),COUNTIF('OG Hospitalisation Details'!G1069:G3411,{"tier - 1","tier - 2","tier - 3"}),0))</f>
        <v>tier - 2</v>
      </c>
      <c r="J1275" s="7" t="str" cm="1">
        <f t="array" ref="J1275">INDEX({"tier - 1","tier - 2","tier - 3"},MATCH(MAX(COUNTIF('OG Hospitalisation Details'!H1069:H3411,{"tier - 1","tier - 2","tier - 3"})),COUNTIF('OG Hospitalisation Details'!H1069:H3411,{"tier - 1","tier - 2","tier - 3"}),0))</f>
        <v>tier - 3</v>
      </c>
      <c r="K1275" s="7" t="str">
        <f>IF('OG Hospitalisation Details'!I1069="?","Unknown",'OG Hospitalisation Details'!I1069)</f>
        <v>R1017</v>
      </c>
      <c r="L1275" s="14">
        <f t="shared" si="59"/>
        <v>47</v>
      </c>
    </row>
    <row r="1276" spans="1:12" x14ac:dyDescent="0.25">
      <c r="A1276" s="7" t="s">
        <v>1099</v>
      </c>
      <c r="B1276" s="7">
        <f t="shared" si="60"/>
        <v>1272</v>
      </c>
      <c r="C1276" s="7">
        <f>IF('OG Hospitalisation Details'!B1068="?",ROUND(AVERAGE('OG Hospitalisation Details'!$B$2:$B$2344),0),'OG Hospitalisation Details'!B1068)</f>
        <v>1977</v>
      </c>
      <c r="D1276" s="7" t="str">
        <f>IF('OG Hospitalisation Details'!C1068="?","Sep",'OG Hospitalisation Details'!C1068)</f>
        <v>Sep</v>
      </c>
      <c r="E1276" s="7">
        <v>2</v>
      </c>
      <c r="F1276" s="13">
        <f t="shared" si="58"/>
        <v>28370</v>
      </c>
      <c r="G1276" s="7">
        <v>3</v>
      </c>
      <c r="H1276" s="16">
        <v>8615.2999999999993</v>
      </c>
      <c r="I1276" s="7" t="str" cm="1">
        <f t="array" ref="I1276">INDEX({"tier - 1","tier - 2","tier - 3"},MATCH(MAX(COUNTIF('OG Hospitalisation Details'!G1068:G3410,{"tier - 1","tier - 2","tier - 3"})),COUNTIF('OG Hospitalisation Details'!G1068:G3410,{"tier - 1","tier - 2","tier - 3"}),0))</f>
        <v>tier - 2</v>
      </c>
      <c r="J1276" s="7" t="str" cm="1">
        <f t="array" ref="J1276">INDEX({"tier - 1","tier - 2","tier - 3"},MATCH(MAX(COUNTIF('OG Hospitalisation Details'!H1068:H3410,{"tier - 1","tier - 2","tier - 3"})),COUNTIF('OG Hospitalisation Details'!H1068:H3410,{"tier - 1","tier - 2","tier - 3"}),0))</f>
        <v>tier - 3</v>
      </c>
      <c r="K1276" s="7" t="str">
        <f>IF('OG Hospitalisation Details'!I1068="?","Unknown",'OG Hospitalisation Details'!I1068)</f>
        <v>R1011</v>
      </c>
      <c r="L1276" s="14">
        <f t="shared" si="59"/>
        <v>45</v>
      </c>
    </row>
    <row r="1277" spans="1:12" x14ac:dyDescent="0.25">
      <c r="A1277" s="7" t="s">
        <v>1098</v>
      </c>
      <c r="B1277" s="7">
        <f t="shared" si="60"/>
        <v>1273</v>
      </c>
      <c r="C1277" s="7">
        <f>IF('OG Hospitalisation Details'!B1067="?",ROUND(AVERAGE('OG Hospitalisation Details'!$B$2:$B$2344),0),'OG Hospitalisation Details'!B1067)</f>
        <v>1979</v>
      </c>
      <c r="D1277" s="7" t="str">
        <f>IF('OG Hospitalisation Details'!C1067="?","Sep",'OG Hospitalisation Details'!C1067)</f>
        <v>Jul</v>
      </c>
      <c r="E1277" s="7">
        <v>17</v>
      </c>
      <c r="F1277" s="13">
        <f t="shared" si="58"/>
        <v>29053</v>
      </c>
      <c r="G1277" s="7">
        <v>3</v>
      </c>
      <c r="H1277" s="16">
        <v>8606.2199999999993</v>
      </c>
      <c r="I1277" s="7" t="str" cm="1">
        <f t="array" ref="I1277">INDEX({"tier - 1","tier - 2","tier - 3"},MATCH(MAX(COUNTIF('OG Hospitalisation Details'!G1067:G3409,{"tier - 1","tier - 2","tier - 3"})),COUNTIF('OG Hospitalisation Details'!G1067:G3409,{"tier - 1","tier - 2","tier - 3"}),0))</f>
        <v>tier - 2</v>
      </c>
      <c r="J1277" s="7" t="str" cm="1">
        <f t="array" ref="J1277">INDEX({"tier - 1","tier - 2","tier - 3"},MATCH(MAX(COUNTIF('OG Hospitalisation Details'!H1067:H3409,{"tier - 1","tier - 2","tier - 3"})),COUNTIF('OG Hospitalisation Details'!H1067:H3409,{"tier - 1","tier - 2","tier - 3"}),0))</f>
        <v>tier - 3</v>
      </c>
      <c r="K1277" s="7" t="str">
        <f>IF('OG Hospitalisation Details'!I1067="?","Unknown",'OG Hospitalisation Details'!I1067)</f>
        <v>R1014</v>
      </c>
      <c r="L1277" s="14">
        <f t="shared" si="59"/>
        <v>43</v>
      </c>
    </row>
    <row r="1278" spans="1:12" x14ac:dyDescent="0.25">
      <c r="A1278" s="7" t="s">
        <v>1097</v>
      </c>
      <c r="B1278" s="7">
        <f t="shared" si="60"/>
        <v>1274</v>
      </c>
      <c r="C1278" s="7">
        <f>IF('OG Hospitalisation Details'!B1066="?",ROUND(AVERAGE('OG Hospitalisation Details'!$B$2:$B$2344),0),'OG Hospitalisation Details'!B1066)</f>
        <v>1977</v>
      </c>
      <c r="D1278" s="7" t="str">
        <f>IF('OG Hospitalisation Details'!C1066="?","Sep",'OG Hospitalisation Details'!C1066)</f>
        <v>Oct</v>
      </c>
      <c r="E1278" s="7">
        <v>15</v>
      </c>
      <c r="F1278" s="13">
        <f t="shared" si="58"/>
        <v>28413</v>
      </c>
      <c r="G1278" s="7">
        <v>3</v>
      </c>
      <c r="H1278" s="16">
        <v>8605.36</v>
      </c>
      <c r="I1278" s="7" t="str" cm="1">
        <f t="array" ref="I1278">INDEX({"tier - 1","tier - 2","tier - 3"},MATCH(MAX(COUNTIF('OG Hospitalisation Details'!G1066:G3408,{"tier - 1","tier - 2","tier - 3"})),COUNTIF('OG Hospitalisation Details'!G1066:G3408,{"tier - 1","tier - 2","tier - 3"}),0))</f>
        <v>tier - 2</v>
      </c>
      <c r="J1278" s="7" t="str" cm="1">
        <f t="array" ref="J1278">INDEX({"tier - 1","tier - 2","tier - 3"},MATCH(MAX(COUNTIF('OG Hospitalisation Details'!H1066:H3408,{"tier - 1","tier - 2","tier - 3"})),COUNTIF('OG Hospitalisation Details'!H1066:H3408,{"tier - 1","tier - 2","tier - 3"}),0))</f>
        <v>tier - 3</v>
      </c>
      <c r="K1278" s="7" t="str">
        <f>IF('OG Hospitalisation Details'!I1066="?","Unknown",'OG Hospitalisation Details'!I1066)</f>
        <v>R1013</v>
      </c>
      <c r="L1278" s="14">
        <f t="shared" si="59"/>
        <v>45</v>
      </c>
    </row>
    <row r="1279" spans="1:12" x14ac:dyDescent="0.25">
      <c r="A1279" s="7" t="s">
        <v>1096</v>
      </c>
      <c r="B1279" s="7">
        <f t="shared" si="60"/>
        <v>1275</v>
      </c>
      <c r="C1279" s="7">
        <f>IF('OG Hospitalisation Details'!B1065="?",ROUND(AVERAGE('OG Hospitalisation Details'!$B$2:$B$2344),0),'OG Hospitalisation Details'!B1065)</f>
        <v>1977</v>
      </c>
      <c r="D1279" s="7" t="str">
        <f>IF('OG Hospitalisation Details'!C1065="?","Sep",'OG Hospitalisation Details'!C1065)</f>
        <v>Nov</v>
      </c>
      <c r="E1279" s="7">
        <v>12</v>
      </c>
      <c r="F1279" s="13">
        <f t="shared" si="58"/>
        <v>28441</v>
      </c>
      <c r="G1279" s="7">
        <v>2</v>
      </c>
      <c r="H1279" s="16">
        <v>8604.48</v>
      </c>
      <c r="I1279" s="7" t="str" cm="1">
        <f t="array" ref="I1279">INDEX({"tier - 1","tier - 2","tier - 3"},MATCH(MAX(COUNTIF('OG Hospitalisation Details'!G1065:G3407,{"tier - 1","tier - 2","tier - 3"})),COUNTIF('OG Hospitalisation Details'!G1065:G3407,{"tier - 1","tier - 2","tier - 3"}),0))</f>
        <v>tier - 2</v>
      </c>
      <c r="J1279" s="7" t="str" cm="1">
        <f t="array" ref="J1279">INDEX({"tier - 1","tier - 2","tier - 3"},MATCH(MAX(COUNTIF('OG Hospitalisation Details'!H1065:H3407,{"tier - 1","tier - 2","tier - 3"})),COUNTIF('OG Hospitalisation Details'!H1065:H3407,{"tier - 1","tier - 2","tier - 3"}),0))</f>
        <v>tier - 3</v>
      </c>
      <c r="K1279" s="7" t="str">
        <f>IF('OG Hospitalisation Details'!I1065="?","Unknown",'OG Hospitalisation Details'!I1065)</f>
        <v>R1016</v>
      </c>
      <c r="L1279" s="14">
        <f t="shared" si="59"/>
        <v>45</v>
      </c>
    </row>
    <row r="1280" spans="1:12" x14ac:dyDescent="0.25">
      <c r="A1280" s="7" t="s">
        <v>1095</v>
      </c>
      <c r="B1280" s="7">
        <f t="shared" si="60"/>
        <v>1276</v>
      </c>
      <c r="C1280" s="7">
        <f>IF('OG Hospitalisation Details'!B1064="?",ROUND(AVERAGE('OG Hospitalisation Details'!$B$2:$B$2344),0),'OG Hospitalisation Details'!B1064)</f>
        <v>1977</v>
      </c>
      <c r="D1280" s="7" t="str">
        <f>IF('OG Hospitalisation Details'!C1064="?","Sep",'OG Hospitalisation Details'!C1064)</f>
        <v>Sep</v>
      </c>
      <c r="E1280" s="7">
        <v>24</v>
      </c>
      <c r="F1280" s="13">
        <f t="shared" si="58"/>
        <v>28392</v>
      </c>
      <c r="G1280" s="7">
        <v>2</v>
      </c>
      <c r="H1280" s="16">
        <v>8603.82</v>
      </c>
      <c r="I1280" s="7" t="str" cm="1">
        <f t="array" ref="I1280">INDEX({"tier - 1","tier - 2","tier - 3"},MATCH(MAX(COUNTIF('OG Hospitalisation Details'!G1064:G3406,{"tier - 1","tier - 2","tier - 3"})),COUNTIF('OG Hospitalisation Details'!G1064:G3406,{"tier - 1","tier - 2","tier - 3"}),0))</f>
        <v>tier - 2</v>
      </c>
      <c r="J1280" s="7" t="str" cm="1">
        <f t="array" ref="J1280">INDEX({"tier - 1","tier - 2","tier - 3"},MATCH(MAX(COUNTIF('OG Hospitalisation Details'!H1064:H3406,{"tier - 1","tier - 2","tier - 3"})),COUNTIF('OG Hospitalisation Details'!H1064:H3406,{"tier - 1","tier - 2","tier - 3"}),0))</f>
        <v>tier - 3</v>
      </c>
      <c r="K1280" s="7" t="str">
        <f>IF('OG Hospitalisation Details'!I1064="?","Unknown",'OG Hospitalisation Details'!I1064)</f>
        <v>R1019</v>
      </c>
      <c r="L1280" s="14">
        <f t="shared" si="59"/>
        <v>45</v>
      </c>
    </row>
    <row r="1281" spans="1:12" x14ac:dyDescent="0.25">
      <c r="A1281" s="7" t="s">
        <v>1094</v>
      </c>
      <c r="B1281" s="7">
        <f t="shared" si="60"/>
        <v>1277</v>
      </c>
      <c r="C1281" s="7">
        <f>IF('OG Hospitalisation Details'!B1063="?",ROUND(AVERAGE('OG Hospitalisation Details'!$B$2:$B$2344),0),'OG Hospitalisation Details'!B1063)</f>
        <v>1973</v>
      </c>
      <c r="D1281" s="7" t="str">
        <f>IF('OG Hospitalisation Details'!C1063="?","Sep",'OG Hospitalisation Details'!C1063)</f>
        <v>Jul</v>
      </c>
      <c r="E1281" s="7">
        <v>11</v>
      </c>
      <c r="F1281" s="13">
        <f t="shared" si="58"/>
        <v>26856</v>
      </c>
      <c r="G1281" s="7">
        <v>0</v>
      </c>
      <c r="H1281" s="16">
        <v>8601.33</v>
      </c>
      <c r="I1281" s="7" t="str" cm="1">
        <f t="array" ref="I1281">INDEX({"tier - 1","tier - 2","tier - 3"},MATCH(MAX(COUNTIF('OG Hospitalisation Details'!G1063:G3405,{"tier - 1","tier - 2","tier - 3"})),COUNTIF('OG Hospitalisation Details'!G1063:G3405,{"tier - 1","tier - 2","tier - 3"}),0))</f>
        <v>tier - 2</v>
      </c>
      <c r="J1281" s="7" t="str" cm="1">
        <f t="array" ref="J1281">INDEX({"tier - 1","tier - 2","tier - 3"},MATCH(MAX(COUNTIF('OG Hospitalisation Details'!H1063:H3405,{"tier - 1","tier - 2","tier - 3"})),COUNTIF('OG Hospitalisation Details'!H1063:H3405,{"tier - 1","tier - 2","tier - 3"}),0))</f>
        <v>tier - 3</v>
      </c>
      <c r="K1281" s="7" t="str">
        <f>IF('OG Hospitalisation Details'!I1063="?","Unknown",'OG Hospitalisation Details'!I1063)</f>
        <v>R1013</v>
      </c>
      <c r="L1281" s="14">
        <f t="shared" si="59"/>
        <v>49</v>
      </c>
    </row>
    <row r="1282" spans="1:12" x14ac:dyDescent="0.25">
      <c r="A1282" s="7" t="s">
        <v>1093</v>
      </c>
      <c r="B1282" s="7">
        <f t="shared" si="60"/>
        <v>1278</v>
      </c>
      <c r="C1282" s="7">
        <f>IF('OG Hospitalisation Details'!B1062="?",ROUND(AVERAGE('OG Hospitalisation Details'!$B$2:$B$2344),0),'OG Hospitalisation Details'!B1062)</f>
        <v>1983</v>
      </c>
      <c r="D1282" s="7" t="str">
        <f>IF('OG Hospitalisation Details'!C1062="?","Sep",'OG Hospitalisation Details'!C1062)</f>
        <v>Jul</v>
      </c>
      <c r="E1282" s="7">
        <v>25</v>
      </c>
      <c r="F1282" s="13">
        <f t="shared" ref="F1282:F1345" si="61">DATE(C1282,MONTH(1&amp;D1282),E1282)</f>
        <v>30522</v>
      </c>
      <c r="G1282" s="7">
        <v>5</v>
      </c>
      <c r="H1282" s="16">
        <v>8596.83</v>
      </c>
      <c r="I1282" s="7" t="str" cm="1">
        <f t="array" ref="I1282">INDEX({"tier - 1","tier - 2","tier - 3"},MATCH(MAX(COUNTIF('OG Hospitalisation Details'!G1062:G3404,{"tier - 1","tier - 2","tier - 3"})),COUNTIF('OG Hospitalisation Details'!G1062:G3404,{"tier - 1","tier - 2","tier - 3"}),0))</f>
        <v>tier - 2</v>
      </c>
      <c r="J1282" s="7" t="str" cm="1">
        <f t="array" ref="J1282">INDEX({"tier - 1","tier - 2","tier - 3"},MATCH(MAX(COUNTIF('OG Hospitalisation Details'!H1062:H3404,{"tier - 1","tier - 2","tier - 3"})),COUNTIF('OG Hospitalisation Details'!H1062:H3404,{"tier - 1","tier - 2","tier - 3"}),0))</f>
        <v>tier - 3</v>
      </c>
      <c r="K1282" s="7" t="str">
        <f>IF('OG Hospitalisation Details'!I1062="?","Unknown",'OG Hospitalisation Details'!I1062)</f>
        <v>R1013</v>
      </c>
      <c r="L1282" s="14">
        <f t="shared" ref="L1282:L1345" si="62">DATEDIF(F1282,DATE(2023,6,8),"Y")</f>
        <v>39</v>
      </c>
    </row>
    <row r="1283" spans="1:12" x14ac:dyDescent="0.25">
      <c r="A1283" s="7" t="s">
        <v>1092</v>
      </c>
      <c r="B1283" s="7">
        <f t="shared" si="60"/>
        <v>1279</v>
      </c>
      <c r="C1283" s="7">
        <f>IF('OG Hospitalisation Details'!B1061="?",ROUND(AVERAGE('OG Hospitalisation Details'!$B$2:$B$2344),0),'OG Hospitalisation Details'!B1061)</f>
        <v>1983</v>
      </c>
      <c r="D1283" s="7" t="str">
        <f>IF('OG Hospitalisation Details'!C1061="?","Sep",'OG Hospitalisation Details'!C1061)</f>
        <v>Dec</v>
      </c>
      <c r="E1283" s="7">
        <v>30</v>
      </c>
      <c r="F1283" s="13">
        <f t="shared" si="61"/>
        <v>30680</v>
      </c>
      <c r="G1283" s="7">
        <v>5</v>
      </c>
      <c r="H1283" s="16">
        <v>8582.2999999999993</v>
      </c>
      <c r="I1283" s="7" t="str" cm="1">
        <f t="array" ref="I1283">INDEX({"tier - 1","tier - 2","tier - 3"},MATCH(MAX(COUNTIF('OG Hospitalisation Details'!G1061:G3403,{"tier - 1","tier - 2","tier - 3"})),COUNTIF('OG Hospitalisation Details'!G1061:G3403,{"tier - 1","tier - 2","tier - 3"}),0))</f>
        <v>tier - 2</v>
      </c>
      <c r="J1283" s="7" t="str" cm="1">
        <f t="array" ref="J1283">INDEX({"tier - 1","tier - 2","tier - 3"},MATCH(MAX(COUNTIF('OG Hospitalisation Details'!H1061:H3403,{"tier - 1","tier - 2","tier - 3"})),COUNTIF('OG Hospitalisation Details'!H1061:H3403,{"tier - 1","tier - 2","tier - 3"}),0))</f>
        <v>tier - 3</v>
      </c>
      <c r="K1283" s="7" t="str">
        <f>IF('OG Hospitalisation Details'!I1061="?","Unknown",'OG Hospitalisation Details'!I1061)</f>
        <v>R1013</v>
      </c>
      <c r="L1283" s="14">
        <f t="shared" si="62"/>
        <v>39</v>
      </c>
    </row>
    <row r="1284" spans="1:12" x14ac:dyDescent="0.25">
      <c r="A1284" s="7" t="s">
        <v>1091</v>
      </c>
      <c r="B1284" s="7">
        <f t="shared" si="60"/>
        <v>1280</v>
      </c>
      <c r="C1284" s="7">
        <f>IF('OG Hospitalisation Details'!B1060="?",ROUND(AVERAGE('OG Hospitalisation Details'!$B$2:$B$2344),0),'OG Hospitalisation Details'!B1060)</f>
        <v>1987</v>
      </c>
      <c r="D1284" s="7" t="str">
        <f>IF('OG Hospitalisation Details'!C1060="?","Sep",'OG Hospitalisation Details'!C1060)</f>
        <v>Nov</v>
      </c>
      <c r="E1284" s="7">
        <v>11</v>
      </c>
      <c r="F1284" s="13">
        <f t="shared" si="61"/>
        <v>32092</v>
      </c>
      <c r="G1284" s="7">
        <v>3</v>
      </c>
      <c r="H1284" s="16">
        <v>8573.2999999999993</v>
      </c>
      <c r="I1284" s="7" t="str" cm="1">
        <f t="array" ref="I1284">INDEX({"tier - 1","tier - 2","tier - 3"},MATCH(MAX(COUNTIF('OG Hospitalisation Details'!G1060:G3402,{"tier - 1","tier - 2","tier - 3"})),COUNTIF('OG Hospitalisation Details'!G1060:G3402,{"tier - 1","tier - 2","tier - 3"}),0))</f>
        <v>tier - 2</v>
      </c>
      <c r="J1284" s="7" t="str" cm="1">
        <f t="array" ref="J1284">INDEX({"tier - 1","tier - 2","tier - 3"},MATCH(MAX(COUNTIF('OG Hospitalisation Details'!H1060:H3402,{"tier - 1","tier - 2","tier - 3"})),COUNTIF('OG Hospitalisation Details'!H1060:H3402,{"tier - 1","tier - 2","tier - 3"}),0))</f>
        <v>tier - 3</v>
      </c>
      <c r="K1284" s="7" t="str">
        <f>IF('OG Hospitalisation Details'!I1060="?","Unknown",'OG Hospitalisation Details'!I1060)</f>
        <v>R1021</v>
      </c>
      <c r="L1284" s="14">
        <f t="shared" si="62"/>
        <v>35</v>
      </c>
    </row>
    <row r="1285" spans="1:12" x14ac:dyDescent="0.25">
      <c r="A1285" s="7" t="s">
        <v>1090</v>
      </c>
      <c r="B1285" s="7">
        <f t="shared" si="60"/>
        <v>1281</v>
      </c>
      <c r="C1285" s="7">
        <f>IF('OG Hospitalisation Details'!B1059="?",ROUND(AVERAGE('OG Hospitalisation Details'!$B$2:$B$2344),0),'OG Hospitalisation Details'!B1059)</f>
        <v>1982</v>
      </c>
      <c r="D1285" s="7" t="str">
        <f>IF('OG Hospitalisation Details'!C1059="?","Sep",'OG Hospitalisation Details'!C1059)</f>
        <v>Dec</v>
      </c>
      <c r="E1285" s="7">
        <v>6</v>
      </c>
      <c r="F1285" s="13">
        <f t="shared" si="61"/>
        <v>30291</v>
      </c>
      <c r="G1285" s="7">
        <v>3</v>
      </c>
      <c r="H1285" s="16">
        <v>8572.0400000000009</v>
      </c>
      <c r="I1285" s="7" t="str" cm="1">
        <f t="array" ref="I1285">INDEX({"tier - 1","tier - 2","tier - 3"},MATCH(MAX(COUNTIF('OG Hospitalisation Details'!G1059:G3401,{"tier - 1","tier - 2","tier - 3"})),COUNTIF('OG Hospitalisation Details'!G1059:G3401,{"tier - 1","tier - 2","tier - 3"}),0))</f>
        <v>tier - 2</v>
      </c>
      <c r="J1285" s="7" t="str" cm="1">
        <f t="array" ref="J1285">INDEX({"tier - 1","tier - 2","tier - 3"},MATCH(MAX(COUNTIF('OG Hospitalisation Details'!H1059:H3401,{"tier - 1","tier - 2","tier - 3"})),COUNTIF('OG Hospitalisation Details'!H1059:H3401,{"tier - 1","tier - 2","tier - 3"}),0))</f>
        <v>tier - 3</v>
      </c>
      <c r="K1285" s="7" t="str">
        <f>IF('OG Hospitalisation Details'!I1059="?","Unknown",'OG Hospitalisation Details'!I1059)</f>
        <v>R1021</v>
      </c>
      <c r="L1285" s="14">
        <f t="shared" si="62"/>
        <v>40</v>
      </c>
    </row>
    <row r="1286" spans="1:12" x14ac:dyDescent="0.25">
      <c r="A1286" s="7" t="s">
        <v>1089</v>
      </c>
      <c r="B1286" s="7">
        <f t="shared" si="60"/>
        <v>1282</v>
      </c>
      <c r="C1286" s="7">
        <f>IF('OG Hospitalisation Details'!B1058="?",ROUND(AVERAGE('OG Hospitalisation Details'!$B$2:$B$2344),0),'OG Hospitalisation Details'!B1058)</f>
        <v>1975</v>
      </c>
      <c r="D1286" s="7" t="str">
        <f>IF('OG Hospitalisation Details'!C1058="?","Sep",'OG Hospitalisation Details'!C1058)</f>
        <v>Sep</v>
      </c>
      <c r="E1286" s="7">
        <v>26</v>
      </c>
      <c r="F1286" s="13">
        <f t="shared" si="61"/>
        <v>27663</v>
      </c>
      <c r="G1286" s="7">
        <v>1</v>
      </c>
      <c r="H1286" s="16">
        <v>8569.86</v>
      </c>
      <c r="I1286" s="7" t="str" cm="1">
        <f t="array" ref="I1286">INDEX({"tier - 1","tier - 2","tier - 3"},MATCH(MAX(COUNTIF('OG Hospitalisation Details'!G1058:G3400,{"tier - 1","tier - 2","tier - 3"})),COUNTIF('OG Hospitalisation Details'!G1058:G3400,{"tier - 1","tier - 2","tier - 3"}),0))</f>
        <v>tier - 2</v>
      </c>
      <c r="J1286" s="7" t="str" cm="1">
        <f t="array" ref="J1286">INDEX({"tier - 1","tier - 2","tier - 3"},MATCH(MAX(COUNTIF('OG Hospitalisation Details'!H1058:H3400,{"tier - 1","tier - 2","tier - 3"})),COUNTIF('OG Hospitalisation Details'!H1058:H3400,{"tier - 1","tier - 2","tier - 3"}),0))</f>
        <v>tier - 3</v>
      </c>
      <c r="K1286" s="7" t="str">
        <f>IF('OG Hospitalisation Details'!I1058="?","Unknown",'OG Hospitalisation Details'!I1058)</f>
        <v>R1013</v>
      </c>
      <c r="L1286" s="14">
        <f t="shared" si="62"/>
        <v>47</v>
      </c>
    </row>
    <row r="1287" spans="1:12" x14ac:dyDescent="0.25">
      <c r="A1287" s="7" t="s">
        <v>1088</v>
      </c>
      <c r="B1287" s="7">
        <f t="shared" si="60"/>
        <v>1283</v>
      </c>
      <c r="C1287" s="7">
        <f>IF('OG Hospitalisation Details'!B1057="?",ROUND(AVERAGE('OG Hospitalisation Details'!$B$2:$B$2344),0),'OG Hospitalisation Details'!B1057)</f>
        <v>1988</v>
      </c>
      <c r="D1287" s="7" t="str">
        <f>IF('OG Hospitalisation Details'!C1057="?","Sep",'OG Hospitalisation Details'!C1057)</f>
        <v>Sep</v>
      </c>
      <c r="E1287" s="7">
        <v>21</v>
      </c>
      <c r="F1287" s="13">
        <f t="shared" si="61"/>
        <v>32407</v>
      </c>
      <c r="G1287" s="7">
        <v>3</v>
      </c>
      <c r="H1287" s="16">
        <v>8567.25</v>
      </c>
      <c r="I1287" s="7" t="str" cm="1">
        <f t="array" ref="I1287">INDEX({"tier - 1","tier - 2","tier - 3"},MATCH(MAX(COUNTIF('OG Hospitalisation Details'!G1057:G3399,{"tier - 1","tier - 2","tier - 3"})),COUNTIF('OG Hospitalisation Details'!G1057:G3399,{"tier - 1","tier - 2","tier - 3"}),0))</f>
        <v>tier - 2</v>
      </c>
      <c r="J1287" s="7" t="str" cm="1">
        <f t="array" ref="J1287">INDEX({"tier - 1","tier - 2","tier - 3"},MATCH(MAX(COUNTIF('OG Hospitalisation Details'!H1057:H3399,{"tier - 1","tier - 2","tier - 3"})),COUNTIF('OG Hospitalisation Details'!H1057:H3399,{"tier - 1","tier - 2","tier - 3"}),0))</f>
        <v>tier - 3</v>
      </c>
      <c r="K1287" s="7" t="str">
        <f>IF('OG Hospitalisation Details'!I1057="?","Unknown",'OG Hospitalisation Details'!I1057)</f>
        <v>R1012</v>
      </c>
      <c r="L1287" s="14">
        <f t="shared" si="62"/>
        <v>34</v>
      </c>
    </row>
    <row r="1288" spans="1:12" x14ac:dyDescent="0.25">
      <c r="A1288" s="7" t="s">
        <v>1087</v>
      </c>
      <c r="B1288" s="7">
        <f t="shared" si="60"/>
        <v>1284</v>
      </c>
      <c r="C1288" s="7">
        <f>IF('OG Hospitalisation Details'!B1056="?",ROUND(AVERAGE('OG Hospitalisation Details'!$B$2:$B$2344),0),'OG Hospitalisation Details'!B1056)</f>
        <v>1975</v>
      </c>
      <c r="D1288" s="7" t="str">
        <f>IF('OG Hospitalisation Details'!C1056="?","Sep",'OG Hospitalisation Details'!C1056)</f>
        <v>Aug</v>
      </c>
      <c r="E1288" s="7">
        <v>21</v>
      </c>
      <c r="F1288" s="13">
        <f t="shared" si="61"/>
        <v>27627</v>
      </c>
      <c r="G1288" s="7">
        <v>1</v>
      </c>
      <c r="H1288" s="16">
        <v>8556.91</v>
      </c>
      <c r="I1288" s="7" t="str" cm="1">
        <f t="array" ref="I1288">INDEX({"tier - 1","tier - 2","tier - 3"},MATCH(MAX(COUNTIF('OG Hospitalisation Details'!G1056:G3398,{"tier - 1","tier - 2","tier - 3"})),COUNTIF('OG Hospitalisation Details'!G1056:G3398,{"tier - 1","tier - 2","tier - 3"}),0))</f>
        <v>tier - 2</v>
      </c>
      <c r="J1288" s="7" t="str" cm="1">
        <f t="array" ref="J1288">INDEX({"tier - 1","tier - 2","tier - 3"},MATCH(MAX(COUNTIF('OG Hospitalisation Details'!H1056:H3398,{"tier - 1","tier - 2","tier - 3"})),COUNTIF('OG Hospitalisation Details'!H1056:H3398,{"tier - 1","tier - 2","tier - 3"}),0))</f>
        <v>tier - 3</v>
      </c>
      <c r="K1288" s="7" t="str">
        <f>IF('OG Hospitalisation Details'!I1056="?","Unknown",'OG Hospitalisation Details'!I1056)</f>
        <v>R1011</v>
      </c>
      <c r="L1288" s="14">
        <f t="shared" si="62"/>
        <v>47</v>
      </c>
    </row>
    <row r="1289" spans="1:12" x14ac:dyDescent="0.25">
      <c r="A1289" s="7" t="s">
        <v>1086</v>
      </c>
      <c r="B1289" s="7">
        <f t="shared" si="60"/>
        <v>1285</v>
      </c>
      <c r="C1289" s="7">
        <f>IF('OG Hospitalisation Details'!B1055="?",ROUND(AVERAGE('OG Hospitalisation Details'!$B$2:$B$2344),0),'OG Hospitalisation Details'!B1055)</f>
        <v>1975</v>
      </c>
      <c r="D1289" s="7" t="str">
        <f>IF('OG Hospitalisation Details'!C1055="?","Sep",'OG Hospitalisation Details'!C1055)</f>
        <v>Aug</v>
      </c>
      <c r="E1289" s="7">
        <v>6</v>
      </c>
      <c r="F1289" s="13">
        <f t="shared" si="61"/>
        <v>27612</v>
      </c>
      <c r="G1289" s="7">
        <v>1</v>
      </c>
      <c r="H1289" s="16">
        <v>8551.35</v>
      </c>
      <c r="I1289" s="7" t="str" cm="1">
        <f t="array" ref="I1289">INDEX({"tier - 1","tier - 2","tier - 3"},MATCH(MAX(COUNTIF('OG Hospitalisation Details'!G1055:G3397,{"tier - 1","tier - 2","tier - 3"})),COUNTIF('OG Hospitalisation Details'!G1055:G3397,{"tier - 1","tier - 2","tier - 3"}),0))</f>
        <v>tier - 2</v>
      </c>
      <c r="J1289" s="7" t="str" cm="1">
        <f t="array" ref="J1289">INDEX({"tier - 1","tier - 2","tier - 3"},MATCH(MAX(COUNTIF('OG Hospitalisation Details'!H1055:H3397,{"tier - 1","tier - 2","tier - 3"})),COUNTIF('OG Hospitalisation Details'!H1055:H3397,{"tier - 1","tier - 2","tier - 3"}),0))</f>
        <v>tier - 3</v>
      </c>
      <c r="K1289" s="7" t="str">
        <f>IF('OG Hospitalisation Details'!I1055="?","Unknown",'OG Hospitalisation Details'!I1055)</f>
        <v>R1011</v>
      </c>
      <c r="L1289" s="14">
        <f t="shared" si="62"/>
        <v>47</v>
      </c>
    </row>
    <row r="1290" spans="1:12" x14ac:dyDescent="0.25">
      <c r="A1290" s="7" t="s">
        <v>1085</v>
      </c>
      <c r="B1290" s="7">
        <f t="shared" si="60"/>
        <v>1286</v>
      </c>
      <c r="C1290" s="7">
        <f>IF('OG Hospitalisation Details'!B1054="?",ROUND(AVERAGE('OG Hospitalisation Details'!$B$2:$B$2344),0),'OG Hospitalisation Details'!B1054)</f>
        <v>1983</v>
      </c>
      <c r="D1290" s="7" t="str">
        <f>IF('OG Hospitalisation Details'!C1054="?","Sep",'OG Hospitalisation Details'!C1054)</f>
        <v>Dec</v>
      </c>
      <c r="E1290" s="7">
        <v>12</v>
      </c>
      <c r="F1290" s="13">
        <f t="shared" si="61"/>
        <v>30662</v>
      </c>
      <c r="G1290" s="7">
        <v>1</v>
      </c>
      <c r="H1290" s="16">
        <v>8547.69</v>
      </c>
      <c r="I1290" s="7" t="str" cm="1">
        <f t="array" ref="I1290">INDEX({"tier - 1","tier - 2","tier - 3"},MATCH(MAX(COUNTIF('OG Hospitalisation Details'!G1054:G3396,{"tier - 1","tier - 2","tier - 3"})),COUNTIF('OG Hospitalisation Details'!G1054:G3396,{"tier - 1","tier - 2","tier - 3"}),0))</f>
        <v>tier - 2</v>
      </c>
      <c r="J1290" s="7" t="str" cm="1">
        <f t="array" ref="J1290">INDEX({"tier - 1","tier - 2","tier - 3"},MATCH(MAX(COUNTIF('OG Hospitalisation Details'!H1054:H3396,{"tier - 1","tier - 2","tier - 3"})),COUNTIF('OG Hospitalisation Details'!H1054:H3396,{"tier - 1","tier - 2","tier - 3"}),0))</f>
        <v>tier - 3</v>
      </c>
      <c r="K1290" s="7" t="str">
        <f>IF('OG Hospitalisation Details'!I1054="?","Unknown",'OG Hospitalisation Details'!I1054)</f>
        <v>R1013</v>
      </c>
      <c r="L1290" s="14">
        <f t="shared" si="62"/>
        <v>39</v>
      </c>
    </row>
    <row r="1291" spans="1:12" x14ac:dyDescent="0.25">
      <c r="A1291" s="7" t="s">
        <v>1084</v>
      </c>
      <c r="B1291" s="7">
        <f t="shared" si="60"/>
        <v>1287</v>
      </c>
      <c r="C1291" s="7">
        <f>IF('OG Hospitalisation Details'!B1053="?",ROUND(AVERAGE('OG Hospitalisation Details'!$B$2:$B$2344),0),'OG Hospitalisation Details'!B1053)</f>
        <v>1975</v>
      </c>
      <c r="D1291" s="7" t="str">
        <f>IF('OG Hospitalisation Details'!C1053="?","Sep",'OG Hospitalisation Details'!C1053)</f>
        <v>Nov</v>
      </c>
      <c r="E1291" s="7">
        <v>6</v>
      </c>
      <c r="F1291" s="13">
        <f t="shared" si="61"/>
        <v>27704</v>
      </c>
      <c r="G1291" s="7">
        <v>1</v>
      </c>
      <c r="H1291" s="16">
        <v>8539.67</v>
      </c>
      <c r="I1291" s="7" t="str" cm="1">
        <f t="array" ref="I1291">INDEX({"tier - 1","tier - 2","tier - 3"},MATCH(MAX(COUNTIF('OG Hospitalisation Details'!G1053:G3395,{"tier - 1","tier - 2","tier - 3"})),COUNTIF('OG Hospitalisation Details'!G1053:G3395,{"tier - 1","tier - 2","tier - 3"}),0))</f>
        <v>tier - 2</v>
      </c>
      <c r="J1291" s="7" t="str" cm="1">
        <f t="array" ref="J1291">INDEX({"tier - 1","tier - 2","tier - 3"},MATCH(MAX(COUNTIF('OG Hospitalisation Details'!H1053:H3395,{"tier - 1","tier - 2","tier - 3"})),COUNTIF('OG Hospitalisation Details'!H1053:H3395,{"tier - 1","tier - 2","tier - 3"}),0))</f>
        <v>tier - 3</v>
      </c>
      <c r="K1291" s="7" t="str">
        <f>IF('OG Hospitalisation Details'!I1053="?","Unknown",'OG Hospitalisation Details'!I1053)</f>
        <v>R1011</v>
      </c>
      <c r="L1291" s="14">
        <f t="shared" si="62"/>
        <v>47</v>
      </c>
    </row>
    <row r="1292" spans="1:12" x14ac:dyDescent="0.25">
      <c r="A1292" s="7" t="s">
        <v>1083</v>
      </c>
      <c r="B1292" s="7">
        <f t="shared" si="60"/>
        <v>1288</v>
      </c>
      <c r="C1292" s="7">
        <f>IF('OG Hospitalisation Details'!B1052="?",ROUND(AVERAGE('OG Hospitalisation Details'!$B$2:$B$2344),0),'OG Hospitalisation Details'!B1052)</f>
        <v>1981</v>
      </c>
      <c r="D1292" s="7" t="str">
        <f>IF('OG Hospitalisation Details'!C1052="?","Sep",'OG Hospitalisation Details'!C1052)</f>
        <v>Dec</v>
      </c>
      <c r="E1292" s="7">
        <v>27</v>
      </c>
      <c r="F1292" s="13">
        <f t="shared" si="61"/>
        <v>29947</v>
      </c>
      <c r="G1292" s="7">
        <v>3</v>
      </c>
      <c r="H1292" s="16">
        <v>8538.2900000000009</v>
      </c>
      <c r="I1292" s="7" t="str" cm="1">
        <f t="array" ref="I1292">INDEX({"tier - 1","tier - 2","tier - 3"},MATCH(MAX(COUNTIF('OG Hospitalisation Details'!G1052:G3394,{"tier - 1","tier - 2","tier - 3"})),COUNTIF('OG Hospitalisation Details'!G1052:G3394,{"tier - 1","tier - 2","tier - 3"}),0))</f>
        <v>tier - 2</v>
      </c>
      <c r="J1292" s="7" t="str" cm="1">
        <f t="array" ref="J1292">INDEX({"tier - 1","tier - 2","tier - 3"},MATCH(MAX(COUNTIF('OG Hospitalisation Details'!H1052:H3394,{"tier - 1","tier - 2","tier - 3"})),COUNTIF('OG Hospitalisation Details'!H1052:H3394,{"tier - 1","tier - 2","tier - 3"}),0))</f>
        <v>tier - 3</v>
      </c>
      <c r="K1292" s="7" t="str">
        <f>IF('OG Hospitalisation Details'!I1052="?","Unknown",'OG Hospitalisation Details'!I1052)</f>
        <v>R1024</v>
      </c>
      <c r="L1292" s="14">
        <f t="shared" si="62"/>
        <v>41</v>
      </c>
    </row>
    <row r="1293" spans="1:12" x14ac:dyDescent="0.25">
      <c r="A1293" s="7" t="s">
        <v>1082</v>
      </c>
      <c r="B1293" s="7">
        <f t="shared" si="60"/>
        <v>1289</v>
      </c>
      <c r="C1293" s="7">
        <f>IF('OG Hospitalisation Details'!B1051="?",ROUND(AVERAGE('OG Hospitalisation Details'!$B$2:$B$2344),0),'OG Hospitalisation Details'!B1051)</f>
        <v>1983</v>
      </c>
      <c r="D1293" s="7" t="str">
        <f>IF('OG Hospitalisation Details'!C1051="?","Sep",'OG Hospitalisation Details'!C1051)</f>
        <v>Jul</v>
      </c>
      <c r="E1293" s="7">
        <v>24</v>
      </c>
      <c r="F1293" s="13">
        <f t="shared" si="61"/>
        <v>30521</v>
      </c>
      <c r="G1293" s="7">
        <v>0</v>
      </c>
      <c r="H1293" s="16">
        <v>8534.67</v>
      </c>
      <c r="I1293" s="7" t="str" cm="1">
        <f t="array" ref="I1293">INDEX({"tier - 1","tier - 2","tier - 3"},MATCH(MAX(COUNTIF('OG Hospitalisation Details'!G1051:G3393,{"tier - 1","tier - 2","tier - 3"})),COUNTIF('OG Hospitalisation Details'!G1051:G3393,{"tier - 1","tier - 2","tier - 3"}),0))</f>
        <v>tier - 2</v>
      </c>
      <c r="J1293" s="7" t="str" cm="1">
        <f t="array" ref="J1293">INDEX({"tier - 1","tier - 2","tier - 3"},MATCH(MAX(COUNTIF('OG Hospitalisation Details'!H1051:H3393,{"tier - 1","tier - 2","tier - 3"})),COUNTIF('OG Hospitalisation Details'!H1051:H3393,{"tier - 1","tier - 2","tier - 3"}),0))</f>
        <v>tier - 3</v>
      </c>
      <c r="K1293" s="7" t="str">
        <f>IF('OG Hospitalisation Details'!I1051="?","Unknown",'OG Hospitalisation Details'!I1051)</f>
        <v>R1024</v>
      </c>
      <c r="L1293" s="14">
        <f t="shared" si="62"/>
        <v>39</v>
      </c>
    </row>
    <row r="1294" spans="1:12" x14ac:dyDescent="0.25">
      <c r="A1294" s="7" t="s">
        <v>1081</v>
      </c>
      <c r="B1294" s="7">
        <f t="shared" si="60"/>
        <v>1290</v>
      </c>
      <c r="C1294" s="7">
        <f>IF('OG Hospitalisation Details'!B1050="?",ROUND(AVERAGE('OG Hospitalisation Details'!$B$2:$B$2344),0),'OG Hospitalisation Details'!B1050)</f>
        <v>1977</v>
      </c>
      <c r="D1294" s="7" t="str">
        <f>IF('OG Hospitalisation Details'!C1050="?","Sep",'OG Hospitalisation Details'!C1050)</f>
        <v>Jul</v>
      </c>
      <c r="E1294" s="7">
        <v>26</v>
      </c>
      <c r="F1294" s="13">
        <f t="shared" si="61"/>
        <v>28332</v>
      </c>
      <c r="G1294" s="7">
        <v>2</v>
      </c>
      <c r="H1294" s="16">
        <v>8527.5300000000007</v>
      </c>
      <c r="I1294" s="7" t="str" cm="1">
        <f t="array" ref="I1294">INDEX({"tier - 1","tier - 2","tier - 3"},MATCH(MAX(COUNTIF('OG Hospitalisation Details'!G1050:G3392,{"tier - 1","tier - 2","tier - 3"})),COUNTIF('OG Hospitalisation Details'!G1050:G3392,{"tier - 1","tier - 2","tier - 3"}),0))</f>
        <v>tier - 2</v>
      </c>
      <c r="J1294" s="7" t="str" cm="1">
        <f t="array" ref="J1294">INDEX({"tier - 1","tier - 2","tier - 3"},MATCH(MAX(COUNTIF('OG Hospitalisation Details'!H1050:H3392,{"tier - 1","tier - 2","tier - 3"})),COUNTIF('OG Hospitalisation Details'!H1050:H3392,{"tier - 1","tier - 2","tier - 3"}),0))</f>
        <v>tier - 3</v>
      </c>
      <c r="K1294" s="7" t="str">
        <f>IF('OG Hospitalisation Details'!I1050="?","Unknown",'OG Hospitalisation Details'!I1050)</f>
        <v>R1013</v>
      </c>
      <c r="L1294" s="14">
        <f t="shared" si="62"/>
        <v>45</v>
      </c>
    </row>
    <row r="1295" spans="1:12" x14ac:dyDescent="0.25">
      <c r="A1295" s="7" t="s">
        <v>1080</v>
      </c>
      <c r="B1295" s="7">
        <f t="shared" si="60"/>
        <v>1291</v>
      </c>
      <c r="C1295" s="7">
        <f>IF('OG Hospitalisation Details'!B1049="?",ROUND(AVERAGE('OG Hospitalisation Details'!$B$2:$B$2344),0),'OG Hospitalisation Details'!B1049)</f>
        <v>1979</v>
      </c>
      <c r="D1295" s="7" t="str">
        <f>IF('OG Hospitalisation Details'!C1049="?","Sep",'OG Hospitalisation Details'!C1049)</f>
        <v>Aug</v>
      </c>
      <c r="E1295" s="7">
        <v>13</v>
      </c>
      <c r="F1295" s="13">
        <f t="shared" si="61"/>
        <v>29080</v>
      </c>
      <c r="G1295" s="7">
        <v>3</v>
      </c>
      <c r="H1295" s="16">
        <v>8522</v>
      </c>
      <c r="I1295" s="7" t="str" cm="1">
        <f t="array" ref="I1295">INDEX({"tier - 1","tier - 2","tier - 3"},MATCH(MAX(COUNTIF('OG Hospitalisation Details'!G1049:G3391,{"tier - 1","tier - 2","tier - 3"})),COUNTIF('OG Hospitalisation Details'!G1049:G3391,{"tier - 1","tier - 2","tier - 3"}),0))</f>
        <v>tier - 2</v>
      </c>
      <c r="J1295" s="7" t="str" cm="1">
        <f t="array" ref="J1295">INDEX({"tier - 1","tier - 2","tier - 3"},MATCH(MAX(COUNTIF('OG Hospitalisation Details'!H1049:H3391,{"tier - 1","tier - 2","tier - 3"})),COUNTIF('OG Hospitalisation Details'!H1049:H3391,{"tier - 1","tier - 2","tier - 3"}),0))</f>
        <v>tier - 3</v>
      </c>
      <c r="K1295" s="7" t="str">
        <f>IF('OG Hospitalisation Details'!I1049="?","Unknown",'OG Hospitalisation Details'!I1049)</f>
        <v>R1011</v>
      </c>
      <c r="L1295" s="14">
        <f t="shared" si="62"/>
        <v>43</v>
      </c>
    </row>
    <row r="1296" spans="1:12" x14ac:dyDescent="0.25">
      <c r="A1296" s="7" t="s">
        <v>1079</v>
      </c>
      <c r="B1296" s="7">
        <f t="shared" si="60"/>
        <v>1292</v>
      </c>
      <c r="C1296" s="7">
        <f>IF('OG Hospitalisation Details'!B1048="?",ROUND(AVERAGE('OG Hospitalisation Details'!$B$2:$B$2344),0),'OG Hospitalisation Details'!B1048)</f>
        <v>1977</v>
      </c>
      <c r="D1296" s="7" t="str">
        <f>IF('OG Hospitalisation Details'!C1048="?","Sep",'OG Hospitalisation Details'!C1048)</f>
        <v>Dec</v>
      </c>
      <c r="E1296" s="7">
        <v>29</v>
      </c>
      <c r="F1296" s="13">
        <f t="shared" si="61"/>
        <v>28488</v>
      </c>
      <c r="G1296" s="7">
        <v>2</v>
      </c>
      <c r="H1296" s="16">
        <v>8520.0300000000007</v>
      </c>
      <c r="I1296" s="7" t="str" cm="1">
        <f t="array" ref="I1296">INDEX({"tier - 1","tier - 2","tier - 3"},MATCH(MAX(COUNTIF('OG Hospitalisation Details'!G1048:G3390,{"tier - 1","tier - 2","tier - 3"})),COUNTIF('OG Hospitalisation Details'!G1048:G3390,{"tier - 1","tier - 2","tier - 3"}),0))</f>
        <v>tier - 2</v>
      </c>
      <c r="J1296" s="7" t="str" cm="1">
        <f t="array" ref="J1296">INDEX({"tier - 1","tier - 2","tier - 3"},MATCH(MAX(COUNTIF('OG Hospitalisation Details'!H1048:H3390,{"tier - 1","tier - 2","tier - 3"})),COUNTIF('OG Hospitalisation Details'!H1048:H3390,{"tier - 1","tier - 2","tier - 3"}),0))</f>
        <v>tier - 3</v>
      </c>
      <c r="K1296" s="7" t="str">
        <f>IF('OG Hospitalisation Details'!I1048="?","Unknown",'OG Hospitalisation Details'!I1048)</f>
        <v>R1011</v>
      </c>
      <c r="L1296" s="14">
        <f t="shared" si="62"/>
        <v>45</v>
      </c>
    </row>
    <row r="1297" spans="1:12" x14ac:dyDescent="0.25">
      <c r="A1297" s="7" t="s">
        <v>1078</v>
      </c>
      <c r="B1297" s="7">
        <f t="shared" si="60"/>
        <v>1293</v>
      </c>
      <c r="C1297" s="7">
        <f>IF('OG Hospitalisation Details'!B1047="?",ROUND(AVERAGE('OG Hospitalisation Details'!$B$2:$B$2344),0),'OG Hospitalisation Details'!B1047)</f>
        <v>1977</v>
      </c>
      <c r="D1297" s="7" t="str">
        <f>IF('OG Hospitalisation Details'!C1047="?","Sep",'OG Hospitalisation Details'!C1047)</f>
        <v>Jun</v>
      </c>
      <c r="E1297" s="7">
        <v>21</v>
      </c>
      <c r="F1297" s="13">
        <f t="shared" si="61"/>
        <v>28297</v>
      </c>
      <c r="G1297" s="7">
        <v>2</v>
      </c>
      <c r="H1297" s="16">
        <v>8516.83</v>
      </c>
      <c r="I1297" s="7" t="str" cm="1">
        <f t="array" ref="I1297">INDEX({"tier - 1","tier - 2","tier - 3"},MATCH(MAX(COUNTIF('OG Hospitalisation Details'!G1047:G3389,{"tier - 1","tier - 2","tier - 3"})),COUNTIF('OG Hospitalisation Details'!G1047:G3389,{"tier - 1","tier - 2","tier - 3"}),0))</f>
        <v>tier - 2</v>
      </c>
      <c r="J1297" s="7" t="str" cm="1">
        <f t="array" ref="J1297">INDEX({"tier - 1","tier - 2","tier - 3"},MATCH(MAX(COUNTIF('OG Hospitalisation Details'!H1047:H3389,{"tier - 1","tier - 2","tier - 3"})),COUNTIF('OG Hospitalisation Details'!H1047:H3389,{"tier - 1","tier - 2","tier - 3"}),0))</f>
        <v>tier - 3</v>
      </c>
      <c r="K1297" s="7" t="str">
        <f>IF('OG Hospitalisation Details'!I1047="?","Unknown",'OG Hospitalisation Details'!I1047)</f>
        <v>R1013</v>
      </c>
      <c r="L1297" s="14">
        <f t="shared" si="62"/>
        <v>45</v>
      </c>
    </row>
    <row r="1298" spans="1:12" x14ac:dyDescent="0.25">
      <c r="A1298" s="7" t="s">
        <v>1077</v>
      </c>
      <c r="B1298" s="7">
        <f t="shared" si="60"/>
        <v>1294</v>
      </c>
      <c r="C1298" s="7">
        <f>IF('OG Hospitalisation Details'!B1046="?",ROUND(AVERAGE('OG Hospitalisation Details'!$B$2:$B$2344),0),'OG Hospitalisation Details'!B1046)</f>
        <v>1977</v>
      </c>
      <c r="D1298" s="7" t="str">
        <f>IF('OG Hospitalisation Details'!C1046="?","Sep",'OG Hospitalisation Details'!C1046)</f>
        <v>Dec</v>
      </c>
      <c r="E1298" s="7">
        <v>26</v>
      </c>
      <c r="F1298" s="13">
        <f t="shared" si="61"/>
        <v>28485</v>
      </c>
      <c r="G1298" s="7">
        <v>2</v>
      </c>
      <c r="H1298" s="16">
        <v>8515.76</v>
      </c>
      <c r="I1298" s="7" t="str" cm="1">
        <f t="array" ref="I1298">INDEX({"tier - 1","tier - 2","tier - 3"},MATCH(MAX(COUNTIF('OG Hospitalisation Details'!G1046:G3388,{"tier - 1","tier - 2","tier - 3"})),COUNTIF('OG Hospitalisation Details'!G1046:G3388,{"tier - 1","tier - 2","tier - 3"}),0))</f>
        <v>tier - 2</v>
      </c>
      <c r="J1298" s="7" t="str" cm="1">
        <f t="array" ref="J1298">INDEX({"tier - 1","tier - 2","tier - 3"},MATCH(MAX(COUNTIF('OG Hospitalisation Details'!H1046:H3388,{"tier - 1","tier - 2","tier - 3"})),COUNTIF('OG Hospitalisation Details'!H1046:H3388,{"tier - 1","tier - 2","tier - 3"}),0))</f>
        <v>tier - 3</v>
      </c>
      <c r="K1298" s="7" t="str">
        <f>IF('OG Hospitalisation Details'!I1046="?","Unknown",'OG Hospitalisation Details'!I1046)</f>
        <v>R1013</v>
      </c>
      <c r="L1298" s="14">
        <f t="shared" si="62"/>
        <v>45</v>
      </c>
    </row>
    <row r="1299" spans="1:12" x14ac:dyDescent="0.25">
      <c r="A1299" s="7" t="s">
        <v>1076</v>
      </c>
      <c r="B1299" s="7">
        <f t="shared" si="60"/>
        <v>1295</v>
      </c>
      <c r="C1299" s="7">
        <f>IF('OG Hospitalisation Details'!B1045="?",ROUND(AVERAGE('OG Hospitalisation Details'!$B$2:$B$2344),0),'OG Hospitalisation Details'!B1045)</f>
        <v>1993</v>
      </c>
      <c r="D1299" s="7" t="str">
        <f>IF('OG Hospitalisation Details'!C1045="?","Sep",'OG Hospitalisation Details'!C1045)</f>
        <v>Nov</v>
      </c>
      <c r="E1299" s="7">
        <v>10</v>
      </c>
      <c r="F1299" s="13">
        <f t="shared" si="61"/>
        <v>34283</v>
      </c>
      <c r="G1299" s="7">
        <v>0</v>
      </c>
      <c r="H1299" s="16">
        <v>8471.65</v>
      </c>
      <c r="I1299" s="7" t="str" cm="1">
        <f t="array" ref="I1299">INDEX({"tier - 1","tier - 2","tier - 3"},MATCH(MAX(COUNTIF('OG Hospitalisation Details'!G1045:G3387,{"tier - 1","tier - 2","tier - 3"})),COUNTIF('OG Hospitalisation Details'!G1045:G3387,{"tier - 1","tier - 2","tier - 3"}),0))</f>
        <v>tier - 2</v>
      </c>
      <c r="J1299" s="7" t="str" cm="1">
        <f t="array" ref="J1299">INDEX({"tier - 1","tier - 2","tier - 3"},MATCH(MAX(COUNTIF('OG Hospitalisation Details'!H1045:H3387,{"tier - 1","tier - 2","tier - 3"})),COUNTIF('OG Hospitalisation Details'!H1045:H3387,{"tier - 1","tier - 2","tier - 3"}),0))</f>
        <v>tier - 3</v>
      </c>
      <c r="K1299" s="7" t="str">
        <f>IF('OG Hospitalisation Details'!I1045="?","Unknown",'OG Hospitalisation Details'!I1045)</f>
        <v>R1012</v>
      </c>
      <c r="L1299" s="14">
        <f t="shared" si="62"/>
        <v>29</v>
      </c>
    </row>
    <row r="1300" spans="1:12" x14ac:dyDescent="0.25">
      <c r="A1300" s="7" t="s">
        <v>1075</v>
      </c>
      <c r="B1300" s="7">
        <f t="shared" si="60"/>
        <v>1296</v>
      </c>
      <c r="C1300" s="7">
        <f>IF('OG Hospitalisation Details'!B1044="?",ROUND(AVERAGE('OG Hospitalisation Details'!$B$2:$B$2344),0),'OG Hospitalisation Details'!B1044)</f>
        <v>1992</v>
      </c>
      <c r="D1300" s="7" t="str">
        <f>IF('OG Hospitalisation Details'!C1044="?","Sep",'OG Hospitalisation Details'!C1044)</f>
        <v>Sep</v>
      </c>
      <c r="E1300" s="7">
        <v>9</v>
      </c>
      <c r="F1300" s="13">
        <f t="shared" si="61"/>
        <v>33856</v>
      </c>
      <c r="G1300" s="7">
        <v>0</v>
      </c>
      <c r="H1300" s="16">
        <v>8466.35</v>
      </c>
      <c r="I1300" s="7" t="str" cm="1">
        <f t="array" ref="I1300">INDEX({"tier - 1","tier - 2","tier - 3"},MATCH(MAX(COUNTIF('OG Hospitalisation Details'!G1044:G3386,{"tier - 1","tier - 2","tier - 3"})),COUNTIF('OG Hospitalisation Details'!G1044:G3386,{"tier - 1","tier - 2","tier - 3"}),0))</f>
        <v>tier - 2</v>
      </c>
      <c r="J1300" s="7" t="str" cm="1">
        <f t="array" ref="J1300">INDEX({"tier - 1","tier - 2","tier - 3"},MATCH(MAX(COUNTIF('OG Hospitalisation Details'!H1044:H3386,{"tier - 1","tier - 2","tier - 3"})),COUNTIF('OG Hospitalisation Details'!H1044:H3386,{"tier - 1","tier - 2","tier - 3"}),0))</f>
        <v>tier - 3</v>
      </c>
      <c r="K1300" s="7" t="str">
        <f>IF('OG Hospitalisation Details'!I1044="?","Unknown",'OG Hospitalisation Details'!I1044)</f>
        <v>R1012</v>
      </c>
      <c r="L1300" s="14">
        <f t="shared" si="62"/>
        <v>30</v>
      </c>
    </row>
    <row r="1301" spans="1:12" x14ac:dyDescent="0.25">
      <c r="A1301" s="7" t="s">
        <v>1074</v>
      </c>
      <c r="B1301" s="7">
        <f t="shared" si="60"/>
        <v>1297</v>
      </c>
      <c r="C1301" s="7">
        <f>IF('OG Hospitalisation Details'!B1043="?",ROUND(AVERAGE('OG Hospitalisation Details'!$B$2:$B$2344),0),'OG Hospitalisation Details'!B1043)</f>
        <v>1972</v>
      </c>
      <c r="D1301" s="7" t="str">
        <f>IF('OG Hospitalisation Details'!C1043="?","Sep",'OG Hospitalisation Details'!C1043)</f>
        <v>Dec</v>
      </c>
      <c r="E1301" s="7">
        <v>26</v>
      </c>
      <c r="F1301" s="13">
        <f t="shared" si="61"/>
        <v>26659</v>
      </c>
      <c r="G1301" s="7">
        <v>0</v>
      </c>
      <c r="H1301" s="16">
        <v>8457.82</v>
      </c>
      <c r="I1301" s="7" t="str" cm="1">
        <f t="array" ref="I1301">INDEX({"tier - 1","tier - 2","tier - 3"},MATCH(MAX(COUNTIF('OG Hospitalisation Details'!G1043:G3385,{"tier - 1","tier - 2","tier - 3"})),COUNTIF('OG Hospitalisation Details'!G1043:G3385,{"tier - 1","tier - 2","tier - 3"}),0))</f>
        <v>tier - 2</v>
      </c>
      <c r="J1301" s="7" t="str" cm="1">
        <f t="array" ref="J1301">INDEX({"tier - 1","tier - 2","tier - 3"},MATCH(MAX(COUNTIF('OG Hospitalisation Details'!H1043:H3385,{"tier - 1","tier - 2","tier - 3"})),COUNTIF('OG Hospitalisation Details'!H1043:H3385,{"tier - 1","tier - 2","tier - 3"}),0))</f>
        <v>tier - 3</v>
      </c>
      <c r="K1301" s="7" t="str">
        <f>IF('OG Hospitalisation Details'!I1043="?","Unknown",'OG Hospitalisation Details'!I1043)</f>
        <v>R1011</v>
      </c>
      <c r="L1301" s="14">
        <f t="shared" si="62"/>
        <v>50</v>
      </c>
    </row>
    <row r="1302" spans="1:12" x14ac:dyDescent="0.25">
      <c r="A1302" s="7" t="s">
        <v>1073</v>
      </c>
      <c r="B1302" s="7">
        <f t="shared" si="60"/>
        <v>1298</v>
      </c>
      <c r="C1302" s="7">
        <f>IF('OG Hospitalisation Details'!B1042="?",ROUND(AVERAGE('OG Hospitalisation Details'!$B$2:$B$2344),0),'OG Hospitalisation Details'!B1042)</f>
        <v>1984</v>
      </c>
      <c r="D1302" s="7" t="str">
        <f>IF('OG Hospitalisation Details'!C1042="?","Sep",'OG Hospitalisation Details'!C1042)</f>
        <v>Jun</v>
      </c>
      <c r="E1302" s="7">
        <v>19</v>
      </c>
      <c r="F1302" s="13">
        <f t="shared" si="61"/>
        <v>30852</v>
      </c>
      <c r="G1302" s="7">
        <v>3</v>
      </c>
      <c r="H1302" s="16">
        <v>8450.82</v>
      </c>
      <c r="I1302" s="7" t="str" cm="1">
        <f t="array" ref="I1302">INDEX({"tier - 1","tier - 2","tier - 3"},MATCH(MAX(COUNTIF('OG Hospitalisation Details'!G1042:G3384,{"tier - 1","tier - 2","tier - 3"})),COUNTIF('OG Hospitalisation Details'!G1042:G3384,{"tier - 1","tier - 2","tier - 3"}),0))</f>
        <v>tier - 2</v>
      </c>
      <c r="J1302" s="7" t="str" cm="1">
        <f t="array" ref="J1302">INDEX({"tier - 1","tier - 2","tier - 3"},MATCH(MAX(COUNTIF('OG Hospitalisation Details'!H1042:H3384,{"tier - 1","tier - 2","tier - 3"})),COUNTIF('OG Hospitalisation Details'!H1042:H3384,{"tier - 1","tier - 2","tier - 3"}),0))</f>
        <v>tier - 3</v>
      </c>
      <c r="K1302" s="7" t="str">
        <f>IF('OG Hospitalisation Details'!I1042="?","Unknown",'OG Hospitalisation Details'!I1042)</f>
        <v>R1025</v>
      </c>
      <c r="L1302" s="14">
        <f t="shared" si="62"/>
        <v>38</v>
      </c>
    </row>
    <row r="1303" spans="1:12" x14ac:dyDescent="0.25">
      <c r="A1303" s="7" t="s">
        <v>1072</v>
      </c>
      <c r="B1303" s="7">
        <f t="shared" si="60"/>
        <v>1299</v>
      </c>
      <c r="C1303" s="7">
        <f>IF('OG Hospitalisation Details'!B1041="?",ROUND(AVERAGE('OG Hospitalisation Details'!$B$2:$B$2344),0),'OG Hospitalisation Details'!B1041)</f>
        <v>1966</v>
      </c>
      <c r="D1303" s="7" t="str">
        <f>IF('OG Hospitalisation Details'!C1041="?","Sep",'OG Hospitalisation Details'!C1041)</f>
        <v>Jun</v>
      </c>
      <c r="E1303" s="7">
        <v>12</v>
      </c>
      <c r="F1303" s="13">
        <f t="shared" si="61"/>
        <v>24270</v>
      </c>
      <c r="G1303" s="7">
        <v>0</v>
      </c>
      <c r="H1303" s="16">
        <v>8448.66</v>
      </c>
      <c r="I1303" s="7" t="str" cm="1">
        <f t="array" ref="I1303">INDEX({"tier - 1","tier - 2","tier - 3"},MATCH(MAX(COUNTIF('OG Hospitalisation Details'!G1041:G3383,{"tier - 1","tier - 2","tier - 3"})),COUNTIF('OG Hospitalisation Details'!G1041:G3383,{"tier - 1","tier - 2","tier - 3"}),0))</f>
        <v>tier - 2</v>
      </c>
      <c r="J1303" s="7" t="str" cm="1">
        <f t="array" ref="J1303">INDEX({"tier - 1","tier - 2","tier - 3"},MATCH(MAX(COUNTIF('OG Hospitalisation Details'!H1041:H3383,{"tier - 1","tier - 2","tier - 3"})),COUNTIF('OG Hospitalisation Details'!H1041:H3383,{"tier - 1","tier - 2","tier - 3"}),0))</f>
        <v>tier - 3</v>
      </c>
      <c r="K1303" s="7" t="str">
        <f>IF('OG Hospitalisation Details'!I1041="?","Unknown",'OG Hospitalisation Details'!I1041)</f>
        <v>R1013</v>
      </c>
      <c r="L1303" s="14">
        <f t="shared" si="62"/>
        <v>56</v>
      </c>
    </row>
    <row r="1304" spans="1:12" x14ac:dyDescent="0.25">
      <c r="A1304" s="7" t="s">
        <v>1071</v>
      </c>
      <c r="B1304" s="7">
        <f t="shared" si="60"/>
        <v>1300</v>
      </c>
      <c r="C1304" s="7">
        <f>IF('OG Hospitalisation Details'!B1040="?",ROUND(AVERAGE('OG Hospitalisation Details'!$B$2:$B$2344),0),'OG Hospitalisation Details'!B1040)</f>
        <v>1972</v>
      </c>
      <c r="D1304" s="7" t="str">
        <f>IF('OG Hospitalisation Details'!C1040="?","Sep",'OG Hospitalisation Details'!C1040)</f>
        <v>Sep</v>
      </c>
      <c r="E1304" s="7">
        <v>4</v>
      </c>
      <c r="F1304" s="13">
        <f t="shared" si="61"/>
        <v>26546</v>
      </c>
      <c r="G1304" s="7">
        <v>0</v>
      </c>
      <c r="H1304" s="16">
        <v>8444.4699999999993</v>
      </c>
      <c r="I1304" s="7" t="str" cm="1">
        <f t="array" ref="I1304">INDEX({"tier - 1","tier - 2","tier - 3"},MATCH(MAX(COUNTIF('OG Hospitalisation Details'!G1040:G3382,{"tier - 1","tier - 2","tier - 3"})),COUNTIF('OG Hospitalisation Details'!G1040:G3382,{"tier - 1","tier - 2","tier - 3"}),0))</f>
        <v>tier - 2</v>
      </c>
      <c r="J1304" s="7" t="str" cm="1">
        <f t="array" ref="J1304">INDEX({"tier - 1","tier - 2","tier - 3"},MATCH(MAX(COUNTIF('OG Hospitalisation Details'!H1040:H3382,{"tier - 1","tier - 2","tier - 3"})),COUNTIF('OG Hospitalisation Details'!H1040:H3382,{"tier - 1","tier - 2","tier - 3"}),0))</f>
        <v>tier - 3</v>
      </c>
      <c r="K1304" s="7" t="str">
        <f>IF('OG Hospitalisation Details'!I1040="?","Unknown",'OG Hospitalisation Details'!I1040)</f>
        <v>R1011</v>
      </c>
      <c r="L1304" s="14">
        <f t="shared" si="62"/>
        <v>50</v>
      </c>
    </row>
    <row r="1305" spans="1:12" x14ac:dyDescent="0.25">
      <c r="A1305" s="7" t="s">
        <v>1070</v>
      </c>
      <c r="B1305" s="7">
        <f t="shared" si="60"/>
        <v>1301</v>
      </c>
      <c r="C1305" s="7">
        <f>IF('OG Hospitalisation Details'!B1039="?",ROUND(AVERAGE('OG Hospitalisation Details'!$B$2:$B$2344),0),'OG Hospitalisation Details'!B1039)</f>
        <v>1972</v>
      </c>
      <c r="D1305" s="7" t="str">
        <f>IF('OG Hospitalisation Details'!C1039="?","Sep",'OG Hospitalisation Details'!C1039)</f>
        <v>Sep</v>
      </c>
      <c r="E1305" s="7">
        <v>9</v>
      </c>
      <c r="F1305" s="13">
        <f t="shared" si="61"/>
        <v>26551</v>
      </c>
      <c r="G1305" s="7">
        <v>0</v>
      </c>
      <c r="H1305" s="16">
        <v>8442.67</v>
      </c>
      <c r="I1305" s="7" t="str" cm="1">
        <f t="array" ref="I1305">INDEX({"tier - 1","tier - 2","tier - 3"},MATCH(MAX(COUNTIF('OG Hospitalisation Details'!G1039:G3381,{"tier - 1","tier - 2","tier - 3"})),COUNTIF('OG Hospitalisation Details'!G1039:G3381,{"tier - 1","tier - 2","tier - 3"}),0))</f>
        <v>tier - 2</v>
      </c>
      <c r="J1305" s="7" t="str" cm="1">
        <f t="array" ref="J1305">INDEX({"tier - 1","tier - 2","tier - 3"},MATCH(MAX(COUNTIF('OG Hospitalisation Details'!H1039:H3381,{"tier - 1","tier - 2","tier - 3"})),COUNTIF('OG Hospitalisation Details'!H1039:H3381,{"tier - 1","tier - 2","tier - 3"}),0))</f>
        <v>tier - 3</v>
      </c>
      <c r="K1305" s="7" t="str">
        <f>IF('OG Hospitalisation Details'!I1039="?","Unknown",'OG Hospitalisation Details'!I1039)</f>
        <v>R1013</v>
      </c>
      <c r="L1305" s="14">
        <f t="shared" si="62"/>
        <v>50</v>
      </c>
    </row>
    <row r="1306" spans="1:12" x14ac:dyDescent="0.25">
      <c r="A1306" s="7" t="s">
        <v>1069</v>
      </c>
      <c r="B1306" s="7">
        <f t="shared" si="60"/>
        <v>1302</v>
      </c>
      <c r="C1306" s="7">
        <f>IF('OG Hospitalisation Details'!B1038="?",ROUND(AVERAGE('OG Hospitalisation Details'!$B$2:$B$2344),0),'OG Hospitalisation Details'!B1038)</f>
        <v>1963</v>
      </c>
      <c r="D1306" s="7" t="str">
        <f>IF('OG Hospitalisation Details'!C1038="?","Sep",'OG Hospitalisation Details'!C1038)</f>
        <v>Sep</v>
      </c>
      <c r="E1306" s="7">
        <v>24</v>
      </c>
      <c r="F1306" s="13">
        <f t="shared" si="61"/>
        <v>23278</v>
      </c>
      <c r="G1306" s="7">
        <v>0</v>
      </c>
      <c r="H1306" s="16">
        <v>8440.0499999999993</v>
      </c>
      <c r="I1306" s="7" t="str" cm="1">
        <f t="array" ref="I1306">INDEX({"tier - 1","tier - 2","tier - 3"},MATCH(MAX(COUNTIF('OG Hospitalisation Details'!G1038:G3380,{"tier - 1","tier - 2","tier - 3"})),COUNTIF('OG Hospitalisation Details'!G1038:G3380,{"tier - 1","tier - 2","tier - 3"}),0))</f>
        <v>tier - 2</v>
      </c>
      <c r="J1306" s="7" t="str" cm="1">
        <f t="array" ref="J1306">INDEX({"tier - 1","tier - 2","tier - 3"},MATCH(MAX(COUNTIF('OG Hospitalisation Details'!H1038:H3380,{"tier - 1","tier - 2","tier - 3"})),COUNTIF('OG Hospitalisation Details'!H1038:H3380,{"tier - 1","tier - 2","tier - 3"}),0))</f>
        <v>tier - 3</v>
      </c>
      <c r="K1306" s="7" t="str">
        <f>IF('OG Hospitalisation Details'!I1038="?","Unknown",'OG Hospitalisation Details'!I1038)</f>
        <v>R1013</v>
      </c>
      <c r="L1306" s="14">
        <f t="shared" si="62"/>
        <v>59</v>
      </c>
    </row>
    <row r="1307" spans="1:12" x14ac:dyDescent="0.25">
      <c r="A1307" s="7" t="s">
        <v>1068</v>
      </c>
      <c r="B1307" s="7">
        <f t="shared" si="60"/>
        <v>1303</v>
      </c>
      <c r="C1307" s="7">
        <f>IF('OG Hospitalisation Details'!B1037="?",ROUND(AVERAGE('OG Hospitalisation Details'!$B$2:$B$2344),0),'OG Hospitalisation Details'!B1037)</f>
        <v>1975</v>
      </c>
      <c r="D1307" s="7" t="str">
        <f>IF('OG Hospitalisation Details'!C1037="?","Sep",'OG Hospitalisation Details'!C1037)</f>
        <v>Sep</v>
      </c>
      <c r="E1307" s="7">
        <v>28</v>
      </c>
      <c r="F1307" s="13">
        <f t="shared" si="61"/>
        <v>27665</v>
      </c>
      <c r="G1307" s="7">
        <v>1</v>
      </c>
      <c r="H1307" s="16">
        <v>8428.07</v>
      </c>
      <c r="I1307" s="7" t="str" cm="1">
        <f t="array" ref="I1307">INDEX({"tier - 1","tier - 2","tier - 3"},MATCH(MAX(COUNTIF('OG Hospitalisation Details'!G1037:G3379,{"tier - 1","tier - 2","tier - 3"})),COUNTIF('OG Hospitalisation Details'!G1037:G3379,{"tier - 1","tier - 2","tier - 3"}),0))</f>
        <v>tier - 2</v>
      </c>
      <c r="J1307" s="7" t="str" cm="1">
        <f t="array" ref="J1307">INDEX({"tier - 1","tier - 2","tier - 3"},MATCH(MAX(COUNTIF('OG Hospitalisation Details'!H1037:H3379,{"tier - 1","tier - 2","tier - 3"})),COUNTIF('OG Hospitalisation Details'!H1037:H3379,{"tier - 1","tier - 2","tier - 3"}),0))</f>
        <v>tier - 3</v>
      </c>
      <c r="K1307" s="7" t="str">
        <f>IF('OG Hospitalisation Details'!I1037="?","Unknown",'OG Hospitalisation Details'!I1037)</f>
        <v>R1012</v>
      </c>
      <c r="L1307" s="14">
        <f t="shared" si="62"/>
        <v>47</v>
      </c>
    </row>
    <row r="1308" spans="1:12" x14ac:dyDescent="0.25">
      <c r="A1308" s="7" t="s">
        <v>1067</v>
      </c>
      <c r="B1308" s="7">
        <f t="shared" si="60"/>
        <v>1304</v>
      </c>
      <c r="C1308" s="7">
        <f>IF('OG Hospitalisation Details'!B1036="?",ROUND(AVERAGE('OG Hospitalisation Details'!$B$2:$B$2344),0),'OG Hospitalisation Details'!B1036)</f>
        <v>1977</v>
      </c>
      <c r="D1308" s="7" t="str">
        <f>IF('OG Hospitalisation Details'!C1036="?","Sep",'OG Hospitalisation Details'!C1036)</f>
        <v>Sep</v>
      </c>
      <c r="E1308" s="7">
        <v>4</v>
      </c>
      <c r="F1308" s="13">
        <f t="shared" si="61"/>
        <v>28372</v>
      </c>
      <c r="G1308" s="7">
        <v>2</v>
      </c>
      <c r="H1308" s="16">
        <v>8413.4599999999991</v>
      </c>
      <c r="I1308" s="7" t="str" cm="1">
        <f t="array" ref="I1308">INDEX({"tier - 1","tier - 2","tier - 3"},MATCH(MAX(COUNTIF('OG Hospitalisation Details'!G1036:G3378,{"tier - 1","tier - 2","tier - 3"})),COUNTIF('OG Hospitalisation Details'!G1036:G3378,{"tier - 1","tier - 2","tier - 3"}),0))</f>
        <v>tier - 2</v>
      </c>
      <c r="J1308" s="7" t="str" cm="1">
        <f t="array" ref="J1308">INDEX({"tier - 1","tier - 2","tier - 3"},MATCH(MAX(COUNTIF('OG Hospitalisation Details'!H1036:H3378,{"tier - 1","tier - 2","tier - 3"})),COUNTIF('OG Hospitalisation Details'!H1036:H3378,{"tier - 1","tier - 2","tier - 3"}),0))</f>
        <v>tier - 3</v>
      </c>
      <c r="K1308" s="7" t="str">
        <f>IF('OG Hospitalisation Details'!I1036="?","Unknown",'OG Hospitalisation Details'!I1036)</f>
        <v>R1012</v>
      </c>
      <c r="L1308" s="14">
        <f t="shared" si="62"/>
        <v>45</v>
      </c>
    </row>
    <row r="1309" spans="1:12" x14ac:dyDescent="0.25">
      <c r="A1309" s="7" t="s">
        <v>1066</v>
      </c>
      <c r="B1309" s="7">
        <f t="shared" si="60"/>
        <v>1305</v>
      </c>
      <c r="C1309" s="7">
        <f>IF('OG Hospitalisation Details'!B1035="?",ROUND(AVERAGE('OG Hospitalisation Details'!$B$2:$B$2344),0),'OG Hospitalisation Details'!B1035)</f>
        <v>1979</v>
      </c>
      <c r="D1309" s="7" t="str">
        <f>IF('OG Hospitalisation Details'!C1035="?","Sep",'OG Hospitalisation Details'!C1035)</f>
        <v>Jun</v>
      </c>
      <c r="E1309" s="7">
        <v>11</v>
      </c>
      <c r="F1309" s="13">
        <f t="shared" si="61"/>
        <v>29017</v>
      </c>
      <c r="G1309" s="7">
        <v>3</v>
      </c>
      <c r="H1309" s="16">
        <v>8410.0499999999993</v>
      </c>
      <c r="I1309" s="7" t="str" cm="1">
        <f t="array" ref="I1309">INDEX({"tier - 1","tier - 2","tier - 3"},MATCH(MAX(COUNTIF('OG Hospitalisation Details'!G1035:G3377,{"tier - 1","tier - 2","tier - 3"})),COUNTIF('OG Hospitalisation Details'!G1035:G3377,{"tier - 1","tier - 2","tier - 3"}),0))</f>
        <v>tier - 2</v>
      </c>
      <c r="J1309" s="7" t="str" cm="1">
        <f t="array" ref="J1309">INDEX({"tier - 1","tier - 2","tier - 3"},MATCH(MAX(COUNTIF('OG Hospitalisation Details'!H1035:H3377,{"tier - 1","tier - 2","tier - 3"})),COUNTIF('OG Hospitalisation Details'!H1035:H3377,{"tier - 1","tier - 2","tier - 3"}),0))</f>
        <v>tier - 3</v>
      </c>
      <c r="K1309" s="7" t="str">
        <f>IF('OG Hospitalisation Details'!I1035="?","Unknown",'OG Hospitalisation Details'!I1035)</f>
        <v>R1012</v>
      </c>
      <c r="L1309" s="14">
        <f t="shared" si="62"/>
        <v>43</v>
      </c>
    </row>
    <row r="1310" spans="1:12" x14ac:dyDescent="0.25">
      <c r="A1310" s="7" t="s">
        <v>1065</v>
      </c>
      <c r="B1310" s="7">
        <f t="shared" ref="B1310:B1373" si="63">VALUE(SUBSTITUTE(A1310,"Id",""))</f>
        <v>1306</v>
      </c>
      <c r="C1310" s="7">
        <f>IF('OG Hospitalisation Details'!B1034="?",ROUND(AVERAGE('OG Hospitalisation Details'!$B$2:$B$2344),0),'OG Hospitalisation Details'!B1034)</f>
        <v>1971</v>
      </c>
      <c r="D1310" s="7" t="str">
        <f>IF('OG Hospitalisation Details'!C1034="?","Sep",'OG Hospitalisation Details'!C1034)</f>
        <v>Sep</v>
      </c>
      <c r="E1310" s="7">
        <v>18</v>
      </c>
      <c r="F1310" s="13">
        <f t="shared" si="61"/>
        <v>26194</v>
      </c>
      <c r="G1310" s="7">
        <v>0</v>
      </c>
      <c r="H1310" s="16">
        <v>8400.01</v>
      </c>
      <c r="I1310" s="7" t="str" cm="1">
        <f t="array" ref="I1310">INDEX({"tier - 1","tier - 2","tier - 3"},MATCH(MAX(COUNTIF('OG Hospitalisation Details'!G1034:G3376,{"tier - 1","tier - 2","tier - 3"})),COUNTIF('OG Hospitalisation Details'!G1034:G3376,{"tier - 1","tier - 2","tier - 3"}),0))</f>
        <v>tier - 2</v>
      </c>
      <c r="J1310" s="7" t="str" cm="1">
        <f t="array" ref="J1310">INDEX({"tier - 1","tier - 2","tier - 3"},MATCH(MAX(COUNTIF('OG Hospitalisation Details'!H1034:H3376,{"tier - 1","tier - 2","tier - 3"})),COUNTIF('OG Hospitalisation Details'!H1034:H3376,{"tier - 1","tier - 2","tier - 3"}),0))</f>
        <v>tier - 3</v>
      </c>
      <c r="K1310" s="7" t="str">
        <f>IF('OG Hospitalisation Details'!I1034="?","Unknown",'OG Hospitalisation Details'!I1034)</f>
        <v>R1013</v>
      </c>
      <c r="L1310" s="14">
        <f t="shared" si="62"/>
        <v>51</v>
      </c>
    </row>
    <row r="1311" spans="1:12" x14ac:dyDescent="0.25">
      <c r="A1311" s="7" t="s">
        <v>1064</v>
      </c>
      <c r="B1311" s="7">
        <f t="shared" si="63"/>
        <v>1307</v>
      </c>
      <c r="C1311" s="7">
        <f>IF('OG Hospitalisation Details'!B1033="?",ROUND(AVERAGE('OG Hospitalisation Details'!$B$2:$B$2344),0),'OG Hospitalisation Details'!B1033)</f>
        <v>1971</v>
      </c>
      <c r="D1311" s="7" t="str">
        <f>IF('OG Hospitalisation Details'!C1033="?","Sep",'OG Hospitalisation Details'!C1033)</f>
        <v>Sep</v>
      </c>
      <c r="E1311" s="7">
        <v>4</v>
      </c>
      <c r="F1311" s="13">
        <f t="shared" si="61"/>
        <v>26180</v>
      </c>
      <c r="G1311" s="7">
        <v>0</v>
      </c>
      <c r="H1311" s="16">
        <v>8396.6200000000008</v>
      </c>
      <c r="I1311" s="7" t="str" cm="1">
        <f t="array" ref="I1311">INDEX({"tier - 1","tier - 2","tier - 3"},MATCH(MAX(COUNTIF('OG Hospitalisation Details'!G1033:G3375,{"tier - 1","tier - 2","tier - 3"})),COUNTIF('OG Hospitalisation Details'!G1033:G3375,{"tier - 1","tier - 2","tier - 3"}),0))</f>
        <v>tier - 2</v>
      </c>
      <c r="J1311" s="7" t="str" cm="1">
        <f t="array" ref="J1311">INDEX({"tier - 1","tier - 2","tier - 3"},MATCH(MAX(COUNTIF('OG Hospitalisation Details'!H1033:H3375,{"tier - 1","tier - 2","tier - 3"})),COUNTIF('OG Hospitalisation Details'!H1033:H3375,{"tier - 1","tier - 2","tier - 3"}),0))</f>
        <v>tier - 3</v>
      </c>
      <c r="K1311" s="7" t="str">
        <f>IF('OG Hospitalisation Details'!I1033="?","Unknown",'OG Hospitalisation Details'!I1033)</f>
        <v>R1013</v>
      </c>
      <c r="L1311" s="14">
        <f t="shared" si="62"/>
        <v>51</v>
      </c>
    </row>
    <row r="1312" spans="1:12" x14ac:dyDescent="0.25">
      <c r="A1312" s="7" t="s">
        <v>1063</v>
      </c>
      <c r="B1312" s="7">
        <f t="shared" si="63"/>
        <v>1308</v>
      </c>
      <c r="C1312" s="7">
        <f>IF('OG Hospitalisation Details'!B1032="?",ROUND(AVERAGE('OG Hospitalisation Details'!$B$2:$B$2344),0),'OG Hospitalisation Details'!B1032)</f>
        <v>1963</v>
      </c>
      <c r="D1312" s="7" t="str">
        <f>IF('OG Hospitalisation Details'!C1032="?","Sep",'OG Hospitalisation Details'!C1032)</f>
        <v>Sep</v>
      </c>
      <c r="E1312" s="7">
        <v>21</v>
      </c>
      <c r="F1312" s="13">
        <f t="shared" si="61"/>
        <v>23275</v>
      </c>
      <c r="G1312" s="7">
        <v>0</v>
      </c>
      <c r="H1312" s="16">
        <v>8355.5400000000009</v>
      </c>
      <c r="I1312" s="7" t="str" cm="1">
        <f t="array" ref="I1312">INDEX({"tier - 1","tier - 2","tier - 3"},MATCH(MAX(COUNTIF('OG Hospitalisation Details'!G1032:G3374,{"tier - 1","tier - 2","tier - 3"})),COUNTIF('OG Hospitalisation Details'!G1032:G3374,{"tier - 1","tier - 2","tier - 3"}),0))</f>
        <v>tier - 2</v>
      </c>
      <c r="J1312" s="7" t="str" cm="1">
        <f t="array" ref="J1312">INDEX({"tier - 1","tier - 2","tier - 3"},MATCH(MAX(COUNTIF('OG Hospitalisation Details'!H1032:H3374,{"tier - 1","tier - 2","tier - 3"})),COUNTIF('OG Hospitalisation Details'!H1032:H3374,{"tier - 1","tier - 2","tier - 3"}),0))</f>
        <v>tier - 3</v>
      </c>
      <c r="K1312" s="7" t="str">
        <f>IF('OG Hospitalisation Details'!I1032="?","Unknown",'OG Hospitalisation Details'!I1032)</f>
        <v>R1012</v>
      </c>
      <c r="L1312" s="14">
        <f t="shared" si="62"/>
        <v>59</v>
      </c>
    </row>
    <row r="1313" spans="1:12" x14ac:dyDescent="0.25">
      <c r="A1313" s="7" t="s">
        <v>1062</v>
      </c>
      <c r="B1313" s="7">
        <f t="shared" si="63"/>
        <v>1309</v>
      </c>
      <c r="C1313" s="7">
        <f>IF('OG Hospitalisation Details'!B1031="?",ROUND(AVERAGE('OG Hospitalisation Details'!$B$2:$B$2344),0),'OG Hospitalisation Details'!B1031)</f>
        <v>1976</v>
      </c>
      <c r="D1313" s="7" t="str">
        <f>IF('OG Hospitalisation Details'!C1031="?","Sep",'OG Hospitalisation Details'!C1031)</f>
        <v>Jun</v>
      </c>
      <c r="E1313" s="7">
        <v>12</v>
      </c>
      <c r="F1313" s="13">
        <f t="shared" si="61"/>
        <v>27923</v>
      </c>
      <c r="G1313" s="7">
        <v>2</v>
      </c>
      <c r="H1313" s="16">
        <v>8347.16</v>
      </c>
      <c r="I1313" s="7" t="str" cm="1">
        <f t="array" ref="I1313">INDEX({"tier - 1","tier - 2","tier - 3"},MATCH(MAX(COUNTIF('OG Hospitalisation Details'!G1031:G3373,{"tier - 1","tier - 2","tier - 3"})),COUNTIF('OG Hospitalisation Details'!G1031:G3373,{"tier - 1","tier - 2","tier - 3"}),0))</f>
        <v>tier - 2</v>
      </c>
      <c r="J1313" s="7" t="str" cm="1">
        <f t="array" ref="J1313">INDEX({"tier - 1","tier - 2","tier - 3"},MATCH(MAX(COUNTIF('OG Hospitalisation Details'!H1031:H3373,{"tier - 1","tier - 2","tier - 3"})),COUNTIF('OG Hospitalisation Details'!H1031:H3373,{"tier - 1","tier - 2","tier - 3"}),0))</f>
        <v>tier - 3</v>
      </c>
      <c r="K1313" s="7" t="str">
        <f>IF('OG Hospitalisation Details'!I1031="?","Unknown",'OG Hospitalisation Details'!I1031)</f>
        <v>R1013</v>
      </c>
      <c r="L1313" s="14">
        <f t="shared" si="62"/>
        <v>46</v>
      </c>
    </row>
    <row r="1314" spans="1:12" x14ac:dyDescent="0.25">
      <c r="A1314" s="7" t="s">
        <v>1061</v>
      </c>
      <c r="B1314" s="7">
        <f t="shared" si="63"/>
        <v>1310</v>
      </c>
      <c r="C1314" s="7">
        <f>IF('OG Hospitalisation Details'!B1030="?",ROUND(AVERAGE('OG Hospitalisation Details'!$B$2:$B$2344),0),'OG Hospitalisation Details'!B1030)</f>
        <v>1976</v>
      </c>
      <c r="D1314" s="7" t="str">
        <f>IF('OG Hospitalisation Details'!C1030="?","Sep",'OG Hospitalisation Details'!C1030)</f>
        <v>Jul</v>
      </c>
      <c r="E1314" s="7">
        <v>7</v>
      </c>
      <c r="F1314" s="13">
        <f t="shared" si="61"/>
        <v>27948</v>
      </c>
      <c r="G1314" s="7">
        <v>1</v>
      </c>
      <c r="H1314" s="16">
        <v>8342.91</v>
      </c>
      <c r="I1314" s="7" t="str" cm="1">
        <f t="array" ref="I1314">INDEX({"tier - 1","tier - 2","tier - 3"},MATCH(MAX(COUNTIF('OG Hospitalisation Details'!G1030:G3372,{"tier - 1","tier - 2","tier - 3"})),COUNTIF('OG Hospitalisation Details'!G1030:G3372,{"tier - 1","tier - 2","tier - 3"}),0))</f>
        <v>tier - 2</v>
      </c>
      <c r="J1314" s="7" t="str" cm="1">
        <f t="array" ref="J1314">INDEX({"tier - 1","tier - 2","tier - 3"},MATCH(MAX(COUNTIF('OG Hospitalisation Details'!H1030:H3372,{"tier - 1","tier - 2","tier - 3"})),COUNTIF('OG Hospitalisation Details'!H1030:H3372,{"tier - 1","tier - 2","tier - 3"}),0))</f>
        <v>tier - 3</v>
      </c>
      <c r="K1314" s="7" t="str">
        <f>IF('OG Hospitalisation Details'!I1030="?","Unknown",'OG Hospitalisation Details'!I1030)</f>
        <v>R1016</v>
      </c>
      <c r="L1314" s="14">
        <f t="shared" si="62"/>
        <v>46</v>
      </c>
    </row>
    <row r="1315" spans="1:12" x14ac:dyDescent="0.25">
      <c r="A1315" s="7" t="s">
        <v>1060</v>
      </c>
      <c r="B1315" s="7">
        <f t="shared" si="63"/>
        <v>1311</v>
      </c>
      <c r="C1315" s="7">
        <f>IF('OG Hospitalisation Details'!B1029="?",ROUND(AVERAGE('OG Hospitalisation Details'!$B$2:$B$2344),0),'OG Hospitalisation Details'!B1029)</f>
        <v>1976</v>
      </c>
      <c r="D1315" s="7" t="str">
        <f>IF('OG Hospitalisation Details'!C1029="?","Sep",'OG Hospitalisation Details'!C1029)</f>
        <v>Jul</v>
      </c>
      <c r="E1315" s="7">
        <v>20</v>
      </c>
      <c r="F1315" s="13">
        <f t="shared" si="61"/>
        <v>27961</v>
      </c>
      <c r="G1315" s="7">
        <v>1</v>
      </c>
      <c r="H1315" s="16">
        <v>8334.59</v>
      </c>
      <c r="I1315" s="7" t="str" cm="1">
        <f t="array" ref="I1315">INDEX({"tier - 1","tier - 2","tier - 3"},MATCH(MAX(COUNTIF('OG Hospitalisation Details'!G1029:G3371,{"tier - 1","tier - 2","tier - 3"})),COUNTIF('OG Hospitalisation Details'!G1029:G3371,{"tier - 1","tier - 2","tier - 3"}),0))</f>
        <v>tier - 2</v>
      </c>
      <c r="J1315" s="7" t="str" cm="1">
        <f t="array" ref="J1315">INDEX({"tier - 1","tier - 2","tier - 3"},MATCH(MAX(COUNTIF('OG Hospitalisation Details'!H1029:H3371,{"tier - 1","tier - 2","tier - 3"})),COUNTIF('OG Hospitalisation Details'!H1029:H3371,{"tier - 1","tier - 2","tier - 3"}),0))</f>
        <v>tier - 3</v>
      </c>
      <c r="K1315" s="7" t="str">
        <f>IF('OG Hospitalisation Details'!I1029="?","Unknown",'OG Hospitalisation Details'!I1029)</f>
        <v>R1016</v>
      </c>
      <c r="L1315" s="14">
        <f t="shared" si="62"/>
        <v>46</v>
      </c>
    </row>
    <row r="1316" spans="1:12" x14ac:dyDescent="0.25">
      <c r="A1316" s="7" t="s">
        <v>1059</v>
      </c>
      <c r="B1316" s="7">
        <f t="shared" si="63"/>
        <v>1312</v>
      </c>
      <c r="C1316" s="7">
        <f>IF('OG Hospitalisation Details'!B1028="?",ROUND(AVERAGE('OG Hospitalisation Details'!$B$2:$B$2344),0),'OG Hospitalisation Details'!B1028)</f>
        <v>1976</v>
      </c>
      <c r="D1316" s="7" t="str">
        <f>IF('OG Hospitalisation Details'!C1028="?","Sep",'OG Hospitalisation Details'!C1028)</f>
        <v>Jul</v>
      </c>
      <c r="E1316" s="7">
        <v>12</v>
      </c>
      <c r="F1316" s="13">
        <f t="shared" si="61"/>
        <v>27953</v>
      </c>
      <c r="G1316" s="7">
        <v>1</v>
      </c>
      <c r="H1316" s="16">
        <v>8334.4599999999991</v>
      </c>
      <c r="I1316" s="7" t="str" cm="1">
        <f t="array" ref="I1316">INDEX({"tier - 1","tier - 2","tier - 3"},MATCH(MAX(COUNTIF('OG Hospitalisation Details'!G1028:G3370,{"tier - 1","tier - 2","tier - 3"})),COUNTIF('OG Hospitalisation Details'!G1028:G3370,{"tier - 1","tier - 2","tier - 3"}),0))</f>
        <v>tier - 2</v>
      </c>
      <c r="J1316" s="7" t="str" cm="1">
        <f t="array" ref="J1316">INDEX({"tier - 1","tier - 2","tier - 3"},MATCH(MAX(COUNTIF('OG Hospitalisation Details'!H1028:H3370,{"tier - 1","tier - 2","tier - 3"})),COUNTIF('OG Hospitalisation Details'!H1028:H3370,{"tier - 1","tier - 2","tier - 3"}),0))</f>
        <v>tier - 3</v>
      </c>
      <c r="K1316" s="7" t="str">
        <f>IF('OG Hospitalisation Details'!I1028="?","Unknown",'OG Hospitalisation Details'!I1028)</f>
        <v>R1016</v>
      </c>
      <c r="L1316" s="14">
        <f t="shared" si="62"/>
        <v>46</v>
      </c>
    </row>
    <row r="1317" spans="1:12" x14ac:dyDescent="0.25">
      <c r="A1317" s="7" t="s">
        <v>1058</v>
      </c>
      <c r="B1317" s="7">
        <f t="shared" si="63"/>
        <v>1313</v>
      </c>
      <c r="C1317" s="7">
        <f>IF('OG Hospitalisation Details'!B1027="?",ROUND(AVERAGE('OG Hospitalisation Details'!$B$2:$B$2344),0),'OG Hospitalisation Details'!B1027)</f>
        <v>1993</v>
      </c>
      <c r="D1317" s="7" t="str">
        <f>IF('OG Hospitalisation Details'!C1027="?","Sep",'OG Hospitalisation Details'!C1027)</f>
        <v>Jun</v>
      </c>
      <c r="E1317" s="7">
        <v>22</v>
      </c>
      <c r="F1317" s="13">
        <f t="shared" si="61"/>
        <v>34142</v>
      </c>
      <c r="G1317" s="7">
        <v>0</v>
      </c>
      <c r="H1317" s="16">
        <v>8314.65</v>
      </c>
      <c r="I1317" s="7" t="str" cm="1">
        <f t="array" ref="I1317">INDEX({"tier - 1","tier - 2","tier - 3"},MATCH(MAX(COUNTIF('OG Hospitalisation Details'!G1027:G3369,{"tier - 1","tier - 2","tier - 3"})),COUNTIF('OG Hospitalisation Details'!G1027:G3369,{"tier - 1","tier - 2","tier - 3"}),0))</f>
        <v>tier - 2</v>
      </c>
      <c r="J1317" s="7" t="str" cm="1">
        <f t="array" ref="J1317">INDEX({"tier - 1","tier - 2","tier - 3"},MATCH(MAX(COUNTIF('OG Hospitalisation Details'!H1027:H3369,{"tier - 1","tier - 2","tier - 3"})),COUNTIF('OG Hospitalisation Details'!H1027:H3369,{"tier - 1","tier - 2","tier - 3"}),0))</f>
        <v>tier - 3</v>
      </c>
      <c r="K1317" s="7" t="str">
        <f>IF('OG Hospitalisation Details'!I1027="?","Unknown",'OG Hospitalisation Details'!I1027)</f>
        <v>R1012</v>
      </c>
      <c r="L1317" s="14">
        <f t="shared" si="62"/>
        <v>29</v>
      </c>
    </row>
    <row r="1318" spans="1:12" x14ac:dyDescent="0.25">
      <c r="A1318" s="7" t="s">
        <v>1057</v>
      </c>
      <c r="B1318" s="7">
        <f t="shared" si="63"/>
        <v>1314</v>
      </c>
      <c r="C1318" s="7">
        <f>IF('OG Hospitalisation Details'!B1026="?",ROUND(AVERAGE('OG Hospitalisation Details'!$B$2:$B$2344),0),'OG Hospitalisation Details'!B1026)</f>
        <v>1979</v>
      </c>
      <c r="D1318" s="7" t="str">
        <f>IF('OG Hospitalisation Details'!C1026="?","Sep",'OG Hospitalisation Details'!C1026)</f>
        <v>Aug</v>
      </c>
      <c r="E1318" s="7">
        <v>7</v>
      </c>
      <c r="F1318" s="13">
        <f t="shared" si="61"/>
        <v>29074</v>
      </c>
      <c r="G1318" s="7">
        <v>2</v>
      </c>
      <c r="H1318" s="16">
        <v>8310.84</v>
      </c>
      <c r="I1318" s="7" t="str" cm="1">
        <f t="array" ref="I1318">INDEX({"tier - 1","tier - 2","tier - 3"},MATCH(MAX(COUNTIF('OG Hospitalisation Details'!G1026:G3368,{"tier - 1","tier - 2","tier - 3"})),COUNTIF('OG Hospitalisation Details'!G1026:G3368,{"tier - 1","tier - 2","tier - 3"}),0))</f>
        <v>tier - 2</v>
      </c>
      <c r="J1318" s="7" t="str" cm="1">
        <f t="array" ref="J1318">INDEX({"tier - 1","tier - 2","tier - 3"},MATCH(MAX(COUNTIF('OG Hospitalisation Details'!H1026:H3368,{"tier - 1","tier - 2","tier - 3"})),COUNTIF('OG Hospitalisation Details'!H1026:H3368,{"tier - 1","tier - 2","tier - 3"}),0))</f>
        <v>tier - 3</v>
      </c>
      <c r="K1318" s="7" t="str">
        <f>IF('OG Hospitalisation Details'!I1026="?","Unknown",'OG Hospitalisation Details'!I1026)</f>
        <v>R1012</v>
      </c>
      <c r="L1318" s="14">
        <f t="shared" si="62"/>
        <v>43</v>
      </c>
    </row>
    <row r="1319" spans="1:12" x14ac:dyDescent="0.25">
      <c r="A1319" s="7" t="s">
        <v>1056</v>
      </c>
      <c r="B1319" s="7">
        <f t="shared" si="63"/>
        <v>1315</v>
      </c>
      <c r="C1319" s="7">
        <f>IF('OG Hospitalisation Details'!B1025="?",ROUND(AVERAGE('OG Hospitalisation Details'!$B$2:$B$2344),0),'OG Hospitalisation Details'!B1025)</f>
        <v>1978</v>
      </c>
      <c r="D1319" s="7" t="str">
        <f>IF('OG Hospitalisation Details'!C1025="?","Sep",'OG Hospitalisation Details'!C1025)</f>
        <v>Jun</v>
      </c>
      <c r="E1319" s="7">
        <v>26</v>
      </c>
      <c r="F1319" s="13">
        <f t="shared" si="61"/>
        <v>28667</v>
      </c>
      <c r="G1319" s="7">
        <v>2</v>
      </c>
      <c r="H1319" s="16">
        <v>8302.5400000000009</v>
      </c>
      <c r="I1319" s="7" t="str" cm="1">
        <f t="array" ref="I1319">INDEX({"tier - 1","tier - 2","tier - 3"},MATCH(MAX(COUNTIF('OG Hospitalisation Details'!G1025:G3367,{"tier - 1","tier - 2","tier - 3"})),COUNTIF('OG Hospitalisation Details'!G1025:G3367,{"tier - 1","tier - 2","tier - 3"}),0))</f>
        <v>tier - 2</v>
      </c>
      <c r="J1319" s="7" t="str" cm="1">
        <f t="array" ref="J1319">INDEX({"tier - 1","tier - 2","tier - 3"},MATCH(MAX(COUNTIF('OG Hospitalisation Details'!H1025:H3367,{"tier - 1","tier - 2","tier - 3"})),COUNTIF('OG Hospitalisation Details'!H1025:H3367,{"tier - 1","tier - 2","tier - 3"}),0))</f>
        <v>tier - 3</v>
      </c>
      <c r="K1319" s="7" t="str">
        <f>IF('OG Hospitalisation Details'!I1025="?","Unknown",'OG Hospitalisation Details'!I1025)</f>
        <v>R1016</v>
      </c>
      <c r="L1319" s="14">
        <f t="shared" si="62"/>
        <v>44</v>
      </c>
    </row>
    <row r="1320" spans="1:12" x14ac:dyDescent="0.25">
      <c r="A1320" s="7" t="s">
        <v>1055</v>
      </c>
      <c r="B1320" s="7">
        <f t="shared" si="63"/>
        <v>1316</v>
      </c>
      <c r="C1320" s="7">
        <f>IF('OG Hospitalisation Details'!B1024="?",ROUND(AVERAGE('OG Hospitalisation Details'!$B$2:$B$2344),0),'OG Hospitalisation Details'!B1024)</f>
        <v>1974</v>
      </c>
      <c r="D1320" s="7" t="str">
        <f>IF('OG Hospitalisation Details'!C1024="?","Sep",'OG Hospitalisation Details'!C1024)</f>
        <v>Jun</v>
      </c>
      <c r="E1320" s="7">
        <v>6</v>
      </c>
      <c r="F1320" s="13">
        <f t="shared" si="61"/>
        <v>27186</v>
      </c>
      <c r="G1320" s="7">
        <v>0</v>
      </c>
      <c r="H1320" s="16">
        <v>8283.68</v>
      </c>
      <c r="I1320" s="7" t="str" cm="1">
        <f t="array" ref="I1320">INDEX({"tier - 1","tier - 2","tier - 3"},MATCH(MAX(COUNTIF('OG Hospitalisation Details'!G1024:G3366,{"tier - 1","tier - 2","tier - 3"})),COUNTIF('OG Hospitalisation Details'!G1024:G3366,{"tier - 1","tier - 2","tier - 3"}),0))</f>
        <v>tier - 2</v>
      </c>
      <c r="J1320" s="7" t="str" cm="1">
        <f t="array" ref="J1320">INDEX({"tier - 1","tier - 2","tier - 3"},MATCH(MAX(COUNTIF('OG Hospitalisation Details'!H1024:H3366,{"tier - 1","tier - 2","tier - 3"})),COUNTIF('OG Hospitalisation Details'!H1024:H3366,{"tier - 1","tier - 2","tier - 3"}),0))</f>
        <v>tier - 3</v>
      </c>
      <c r="K1320" s="7" t="str">
        <f>IF('OG Hospitalisation Details'!I1024="?","Unknown",'OG Hospitalisation Details'!I1024)</f>
        <v>R1013</v>
      </c>
      <c r="L1320" s="14">
        <f t="shared" si="62"/>
        <v>49</v>
      </c>
    </row>
    <row r="1321" spans="1:12" x14ac:dyDescent="0.25">
      <c r="A1321" s="7" t="s">
        <v>1054</v>
      </c>
      <c r="B1321" s="7">
        <f t="shared" si="63"/>
        <v>1317</v>
      </c>
      <c r="C1321" s="7">
        <f>IF('OG Hospitalisation Details'!B1023="?",ROUND(AVERAGE('OG Hospitalisation Details'!$B$2:$B$2344),0),'OG Hospitalisation Details'!B1023)</f>
        <v>1974</v>
      </c>
      <c r="D1321" s="7" t="str">
        <f>IF('OG Hospitalisation Details'!C1023="?","Sep",'OG Hospitalisation Details'!C1023)</f>
        <v>Dec</v>
      </c>
      <c r="E1321" s="7">
        <v>22</v>
      </c>
      <c r="F1321" s="13">
        <f t="shared" si="61"/>
        <v>27385</v>
      </c>
      <c r="G1321" s="7">
        <v>0</v>
      </c>
      <c r="H1321" s="16">
        <v>8280.6200000000008</v>
      </c>
      <c r="I1321" s="7" t="str" cm="1">
        <f t="array" ref="I1321">INDEX({"tier - 1","tier - 2","tier - 3"},MATCH(MAX(COUNTIF('OG Hospitalisation Details'!G1023:G3365,{"tier - 1","tier - 2","tier - 3"})),COUNTIF('OG Hospitalisation Details'!G1023:G3365,{"tier - 1","tier - 2","tier - 3"}),0))</f>
        <v>tier - 2</v>
      </c>
      <c r="J1321" s="7" t="str" cm="1">
        <f t="array" ref="J1321">INDEX({"tier - 1","tier - 2","tier - 3"},MATCH(MAX(COUNTIF('OG Hospitalisation Details'!H1023:H3365,{"tier - 1","tier - 2","tier - 3"})),COUNTIF('OG Hospitalisation Details'!H1023:H3365,{"tier - 1","tier - 2","tier - 3"}),0))</f>
        <v>tier - 3</v>
      </c>
      <c r="K1321" s="7" t="str">
        <f>IF('OG Hospitalisation Details'!I1023="?","Unknown",'OG Hospitalisation Details'!I1023)</f>
        <v>R1013</v>
      </c>
      <c r="L1321" s="14">
        <f t="shared" si="62"/>
        <v>48</v>
      </c>
    </row>
    <row r="1322" spans="1:12" x14ac:dyDescent="0.25">
      <c r="A1322" s="7" t="s">
        <v>1053</v>
      </c>
      <c r="B1322" s="7">
        <f t="shared" si="63"/>
        <v>1318</v>
      </c>
      <c r="C1322" s="7">
        <f>IF('OG Hospitalisation Details'!B1022="?",ROUND(AVERAGE('OG Hospitalisation Details'!$B$2:$B$2344),0),'OG Hospitalisation Details'!B1022)</f>
        <v>1974</v>
      </c>
      <c r="D1322" s="7" t="str">
        <f>IF('OG Hospitalisation Details'!C1022="?","Sep",'OG Hospitalisation Details'!C1022)</f>
        <v>Sep</v>
      </c>
      <c r="E1322" s="7">
        <v>26</v>
      </c>
      <c r="F1322" s="13">
        <f t="shared" si="61"/>
        <v>27298</v>
      </c>
      <c r="G1322" s="7">
        <v>0</v>
      </c>
      <c r="H1322" s="16">
        <v>8277.52</v>
      </c>
      <c r="I1322" s="7" t="str" cm="1">
        <f t="array" ref="I1322">INDEX({"tier - 1","tier - 2","tier - 3"},MATCH(MAX(COUNTIF('OG Hospitalisation Details'!G1022:G3364,{"tier - 1","tier - 2","tier - 3"})),COUNTIF('OG Hospitalisation Details'!G1022:G3364,{"tier - 1","tier - 2","tier - 3"}),0))</f>
        <v>tier - 2</v>
      </c>
      <c r="J1322" s="7" t="str" cm="1">
        <f t="array" ref="J1322">INDEX({"tier - 1","tier - 2","tier - 3"},MATCH(MAX(COUNTIF('OG Hospitalisation Details'!H1022:H3364,{"tier - 1","tier - 2","tier - 3"})),COUNTIF('OG Hospitalisation Details'!H1022:H3364,{"tier - 1","tier - 2","tier - 3"}),0))</f>
        <v>tier - 3</v>
      </c>
      <c r="K1322" s="7" t="str">
        <f>IF('OG Hospitalisation Details'!I1022="?","Unknown",'OG Hospitalisation Details'!I1022)</f>
        <v>R1011</v>
      </c>
      <c r="L1322" s="14">
        <f t="shared" si="62"/>
        <v>48</v>
      </c>
    </row>
    <row r="1323" spans="1:12" x14ac:dyDescent="0.25">
      <c r="A1323" s="7" t="s">
        <v>1052</v>
      </c>
      <c r="B1323" s="7">
        <f t="shared" si="63"/>
        <v>1319</v>
      </c>
      <c r="C1323" s="7">
        <f>IF('OG Hospitalisation Details'!B1021="?",ROUND(AVERAGE('OG Hospitalisation Details'!$B$2:$B$2344),0),'OG Hospitalisation Details'!B1021)</f>
        <v>2000</v>
      </c>
      <c r="D1323" s="7" t="str">
        <f>IF('OG Hospitalisation Details'!C1021="?","Sep",'OG Hospitalisation Details'!C1021)</f>
        <v>Nov</v>
      </c>
      <c r="E1323" s="7">
        <v>28</v>
      </c>
      <c r="F1323" s="13">
        <f t="shared" si="61"/>
        <v>36858</v>
      </c>
      <c r="G1323" s="7">
        <v>0</v>
      </c>
      <c r="H1323" s="16">
        <v>8271.4599999999991</v>
      </c>
      <c r="I1323" s="7" t="str" cm="1">
        <f t="array" ref="I1323">INDEX({"tier - 1","tier - 2","tier - 3"},MATCH(MAX(COUNTIF('OG Hospitalisation Details'!G1021:G3363,{"tier - 1","tier - 2","tier - 3"})),COUNTIF('OG Hospitalisation Details'!G1021:G3363,{"tier - 1","tier - 2","tier - 3"}),0))</f>
        <v>tier - 2</v>
      </c>
      <c r="J1323" s="7" t="str" cm="1">
        <f t="array" ref="J1323">INDEX({"tier - 1","tier - 2","tier - 3"},MATCH(MAX(COUNTIF('OG Hospitalisation Details'!H1021:H3363,{"tier - 1","tier - 2","tier - 3"})),COUNTIF('OG Hospitalisation Details'!H1021:H3363,{"tier - 1","tier - 2","tier - 3"}),0))</f>
        <v>tier - 3</v>
      </c>
      <c r="K1323" s="7" t="str">
        <f>IF('OG Hospitalisation Details'!I1021="?","Unknown",'OG Hospitalisation Details'!I1021)</f>
        <v>R1023</v>
      </c>
      <c r="L1323" s="14">
        <f t="shared" si="62"/>
        <v>22</v>
      </c>
    </row>
    <row r="1324" spans="1:12" x14ac:dyDescent="0.25">
      <c r="A1324" s="7" t="s">
        <v>1051</v>
      </c>
      <c r="B1324" s="7">
        <f t="shared" si="63"/>
        <v>1320</v>
      </c>
      <c r="C1324" s="7">
        <f>IF('OG Hospitalisation Details'!B1020="?",ROUND(AVERAGE('OG Hospitalisation Details'!$B$2:$B$2344),0),'OG Hospitalisation Details'!B1020)</f>
        <v>1974</v>
      </c>
      <c r="D1324" s="7" t="str">
        <f>IF('OG Hospitalisation Details'!C1020="?","Sep",'OG Hospitalisation Details'!C1020)</f>
        <v>Aug</v>
      </c>
      <c r="E1324" s="7">
        <v>5</v>
      </c>
      <c r="F1324" s="13">
        <f t="shared" si="61"/>
        <v>27246</v>
      </c>
      <c r="G1324" s="7">
        <v>0</v>
      </c>
      <c r="H1324" s="16">
        <v>8269.0400000000009</v>
      </c>
      <c r="I1324" s="7" t="str" cm="1">
        <f t="array" ref="I1324">INDEX({"tier - 1","tier - 2","tier - 3"},MATCH(MAX(COUNTIF('OG Hospitalisation Details'!G1020:G3362,{"tier - 1","tier - 2","tier - 3"})),COUNTIF('OG Hospitalisation Details'!G1020:G3362,{"tier - 1","tier - 2","tier - 3"}),0))</f>
        <v>tier - 2</v>
      </c>
      <c r="J1324" s="7" t="str" cm="1">
        <f t="array" ref="J1324">INDEX({"tier - 1","tier - 2","tier - 3"},MATCH(MAX(COUNTIF('OG Hospitalisation Details'!H1020:H3362,{"tier - 1","tier - 2","tier - 3"})),COUNTIF('OG Hospitalisation Details'!H1020:H3362,{"tier - 1","tier - 2","tier - 3"}),0))</f>
        <v>tier - 3</v>
      </c>
      <c r="K1324" s="7" t="str">
        <f>IF('OG Hospitalisation Details'!I1020="?","Unknown",'OG Hospitalisation Details'!I1020)</f>
        <v>R1011</v>
      </c>
      <c r="L1324" s="14">
        <f t="shared" si="62"/>
        <v>48</v>
      </c>
    </row>
    <row r="1325" spans="1:12" x14ac:dyDescent="0.25">
      <c r="A1325" s="7" t="s">
        <v>1050</v>
      </c>
      <c r="B1325" s="7">
        <f t="shared" si="63"/>
        <v>1321</v>
      </c>
      <c r="C1325" s="7">
        <f>IF('OG Hospitalisation Details'!B1019="?",ROUND(AVERAGE('OG Hospitalisation Details'!$B$2:$B$2344),0),'OG Hospitalisation Details'!B1019)</f>
        <v>1964</v>
      </c>
      <c r="D1325" s="7" t="str">
        <f>IF('OG Hospitalisation Details'!C1019="?","Sep",'OG Hospitalisation Details'!C1019)</f>
        <v>Sep</v>
      </c>
      <c r="E1325" s="7">
        <v>5</v>
      </c>
      <c r="F1325" s="13">
        <f t="shared" si="61"/>
        <v>23625</v>
      </c>
      <c r="G1325" s="7">
        <v>0</v>
      </c>
      <c r="H1325" s="16">
        <v>8268</v>
      </c>
      <c r="I1325" s="7" t="str" cm="1">
        <f t="array" ref="I1325">INDEX({"tier - 1","tier - 2","tier - 3"},MATCH(MAX(COUNTIF('OG Hospitalisation Details'!G1019:G3361,{"tier - 1","tier - 2","tier - 3"})),COUNTIF('OG Hospitalisation Details'!G1019:G3361,{"tier - 1","tier - 2","tier - 3"}),0))</f>
        <v>tier - 2</v>
      </c>
      <c r="J1325" s="7" t="str" cm="1">
        <f t="array" ref="J1325">INDEX({"tier - 1","tier - 2","tier - 3"},MATCH(MAX(COUNTIF('OG Hospitalisation Details'!H1019:H3361,{"tier - 1","tier - 2","tier - 3"})),COUNTIF('OG Hospitalisation Details'!H1019:H3361,{"tier - 1","tier - 2","tier - 3"}),0))</f>
        <v>tier - 3</v>
      </c>
      <c r="K1325" s="7" t="str">
        <f>IF('OG Hospitalisation Details'!I1019="?","Unknown",'OG Hospitalisation Details'!I1019)</f>
        <v>R1013</v>
      </c>
      <c r="L1325" s="14">
        <f t="shared" si="62"/>
        <v>58</v>
      </c>
    </row>
    <row r="1326" spans="1:12" x14ac:dyDescent="0.25">
      <c r="A1326" s="7" t="s">
        <v>1049</v>
      </c>
      <c r="B1326" s="7">
        <f t="shared" si="63"/>
        <v>1322</v>
      </c>
      <c r="C1326" s="7">
        <f>IF('OG Hospitalisation Details'!B1018="?",ROUND(AVERAGE('OG Hospitalisation Details'!$B$2:$B$2344),0),'OG Hospitalisation Details'!B1018)</f>
        <v>1982</v>
      </c>
      <c r="D1326" s="7" t="str">
        <f>IF('OG Hospitalisation Details'!C1018="?","Sep",'OG Hospitalisation Details'!C1018)</f>
        <v>Sep</v>
      </c>
      <c r="E1326" s="7">
        <v>27</v>
      </c>
      <c r="F1326" s="13">
        <f t="shared" si="61"/>
        <v>30221</v>
      </c>
      <c r="G1326" s="7">
        <v>3</v>
      </c>
      <c r="H1326" s="16">
        <v>8252.2800000000007</v>
      </c>
      <c r="I1326" s="7" t="str" cm="1">
        <f t="array" ref="I1326">INDEX({"tier - 1","tier - 2","tier - 3"},MATCH(MAX(COUNTIF('OG Hospitalisation Details'!G1018:G3360,{"tier - 1","tier - 2","tier - 3"})),COUNTIF('OG Hospitalisation Details'!G1018:G3360,{"tier - 1","tier - 2","tier - 3"}),0))</f>
        <v>tier - 2</v>
      </c>
      <c r="J1326" s="7" t="str" cm="1">
        <f t="array" ref="J1326">INDEX({"tier - 1","tier - 2","tier - 3"},MATCH(MAX(COUNTIF('OG Hospitalisation Details'!H1018:H3360,{"tier - 1","tier - 2","tier - 3"})),COUNTIF('OG Hospitalisation Details'!H1018:H3360,{"tier - 1","tier - 2","tier - 3"}),0))</f>
        <v>tier - 3</v>
      </c>
      <c r="K1326" s="7" t="str">
        <f>IF('OG Hospitalisation Details'!I1018="?","Unknown",'OG Hospitalisation Details'!I1018)</f>
        <v>R1024</v>
      </c>
      <c r="L1326" s="14">
        <f t="shared" si="62"/>
        <v>40</v>
      </c>
    </row>
    <row r="1327" spans="1:12" x14ac:dyDescent="0.25">
      <c r="A1327" s="7" t="s">
        <v>1048</v>
      </c>
      <c r="B1327" s="7">
        <f t="shared" si="63"/>
        <v>1323</v>
      </c>
      <c r="C1327" s="7">
        <f>IF('OG Hospitalisation Details'!B1017="?",ROUND(AVERAGE('OG Hospitalisation Details'!$B$2:$B$2344),0),'OG Hospitalisation Details'!B1017)</f>
        <v>1976</v>
      </c>
      <c r="D1327" s="7" t="str">
        <f>IF('OG Hospitalisation Details'!C1017="?","Sep",'OG Hospitalisation Details'!C1017)</f>
        <v>Sep</v>
      </c>
      <c r="E1327" s="7">
        <v>2</v>
      </c>
      <c r="F1327" s="13">
        <f t="shared" si="61"/>
        <v>28005</v>
      </c>
      <c r="G1327" s="7">
        <v>1</v>
      </c>
      <c r="H1327" s="16">
        <v>8240.59</v>
      </c>
      <c r="I1327" s="7" t="str" cm="1">
        <f t="array" ref="I1327">INDEX({"tier - 1","tier - 2","tier - 3"},MATCH(MAX(COUNTIF('OG Hospitalisation Details'!G1017:G3359,{"tier - 1","tier - 2","tier - 3"})),COUNTIF('OG Hospitalisation Details'!G1017:G3359,{"tier - 1","tier - 2","tier - 3"}),0))</f>
        <v>tier - 2</v>
      </c>
      <c r="J1327" s="7" t="str" cm="1">
        <f t="array" ref="J1327">INDEX({"tier - 1","tier - 2","tier - 3"},MATCH(MAX(COUNTIF('OG Hospitalisation Details'!H1017:H3359,{"tier - 1","tier - 2","tier - 3"})),COUNTIF('OG Hospitalisation Details'!H1017:H3359,{"tier - 1","tier - 2","tier - 3"}),0))</f>
        <v>tier - 3</v>
      </c>
      <c r="K1327" s="7" t="str">
        <f>IF('OG Hospitalisation Details'!I1017="?","Unknown",'OG Hospitalisation Details'!I1017)</f>
        <v>R1013</v>
      </c>
      <c r="L1327" s="14">
        <f t="shared" si="62"/>
        <v>46</v>
      </c>
    </row>
    <row r="1328" spans="1:12" x14ac:dyDescent="0.25">
      <c r="A1328" s="7" t="s">
        <v>1047</v>
      </c>
      <c r="B1328" s="7">
        <f t="shared" si="63"/>
        <v>1324</v>
      </c>
      <c r="C1328" s="7">
        <f>IF('OG Hospitalisation Details'!B1016="?",ROUND(AVERAGE('OG Hospitalisation Details'!$B$2:$B$2344),0),'OG Hospitalisation Details'!B1016)</f>
        <v>1976</v>
      </c>
      <c r="D1328" s="7" t="str">
        <f>IF('OG Hospitalisation Details'!C1016="?","Sep",'OG Hospitalisation Details'!C1016)</f>
        <v>Jun</v>
      </c>
      <c r="E1328" s="7">
        <v>30</v>
      </c>
      <c r="F1328" s="13">
        <f t="shared" si="61"/>
        <v>27941</v>
      </c>
      <c r="G1328" s="7">
        <v>1</v>
      </c>
      <c r="H1328" s="16">
        <v>8233.1</v>
      </c>
      <c r="I1328" s="7" t="str" cm="1">
        <f t="array" ref="I1328">INDEX({"tier - 1","tier - 2","tier - 3"},MATCH(MAX(COUNTIF('OG Hospitalisation Details'!G1016:G3358,{"tier - 1","tier - 2","tier - 3"})),COUNTIF('OG Hospitalisation Details'!G1016:G3358,{"tier - 1","tier - 2","tier - 3"}),0))</f>
        <v>tier - 2</v>
      </c>
      <c r="J1328" s="7" t="str" cm="1">
        <f t="array" ref="J1328">INDEX({"tier - 1","tier - 2","tier - 3"},MATCH(MAX(COUNTIF('OG Hospitalisation Details'!H1016:H3358,{"tier - 1","tier - 2","tier - 3"})),COUNTIF('OG Hospitalisation Details'!H1016:H3358,{"tier - 1","tier - 2","tier - 3"}),0))</f>
        <v>tier - 3</v>
      </c>
      <c r="K1328" s="7" t="str">
        <f>IF('OG Hospitalisation Details'!I1016="?","Unknown",'OG Hospitalisation Details'!I1016)</f>
        <v>R1013</v>
      </c>
      <c r="L1328" s="14">
        <f t="shared" si="62"/>
        <v>46</v>
      </c>
    </row>
    <row r="1329" spans="1:12" x14ac:dyDescent="0.25">
      <c r="A1329" s="7" t="s">
        <v>1046</v>
      </c>
      <c r="B1329" s="7">
        <f t="shared" si="63"/>
        <v>1325</v>
      </c>
      <c r="C1329" s="7">
        <f>IF('OG Hospitalisation Details'!B1015="?",ROUND(AVERAGE('OG Hospitalisation Details'!$B$2:$B$2344),0),'OG Hospitalisation Details'!B1015)</f>
        <v>1976</v>
      </c>
      <c r="D1329" s="7" t="str">
        <f>IF('OG Hospitalisation Details'!C1015="?","Sep",'OG Hospitalisation Details'!C1015)</f>
        <v>Sep</v>
      </c>
      <c r="E1329" s="7">
        <v>3</v>
      </c>
      <c r="F1329" s="13">
        <f t="shared" si="61"/>
        <v>28006</v>
      </c>
      <c r="G1329" s="7">
        <v>1</v>
      </c>
      <c r="H1329" s="16">
        <v>8232.64</v>
      </c>
      <c r="I1329" s="7" t="str" cm="1">
        <f t="array" ref="I1329">INDEX({"tier - 1","tier - 2","tier - 3"},MATCH(MAX(COUNTIF('OG Hospitalisation Details'!G1015:G3357,{"tier - 1","tier - 2","tier - 3"})),COUNTIF('OG Hospitalisation Details'!G1015:G3357,{"tier - 1","tier - 2","tier - 3"}),0))</f>
        <v>tier - 2</v>
      </c>
      <c r="J1329" s="7" t="str" cm="1">
        <f t="array" ref="J1329">INDEX({"tier - 1","tier - 2","tier - 3"},MATCH(MAX(COUNTIF('OG Hospitalisation Details'!H1015:H3357,{"tier - 1","tier - 2","tier - 3"})),COUNTIF('OG Hospitalisation Details'!H1015:H3357,{"tier - 1","tier - 2","tier - 3"}),0))</f>
        <v>tier - 3</v>
      </c>
      <c r="K1329" s="7" t="str">
        <f>IF('OG Hospitalisation Details'!I1015="?","Unknown",'OG Hospitalisation Details'!I1015)</f>
        <v>R1013</v>
      </c>
      <c r="L1329" s="14">
        <f t="shared" si="62"/>
        <v>46</v>
      </c>
    </row>
    <row r="1330" spans="1:12" x14ac:dyDescent="0.25">
      <c r="A1330" s="7" t="s">
        <v>1045</v>
      </c>
      <c r="B1330" s="7">
        <f t="shared" si="63"/>
        <v>1326</v>
      </c>
      <c r="C1330" s="7">
        <f>IF('OG Hospitalisation Details'!B1014="?",ROUND(AVERAGE('OG Hospitalisation Details'!$B$2:$B$2344),0),'OG Hospitalisation Details'!B1014)</f>
        <v>1978</v>
      </c>
      <c r="D1330" s="7" t="str">
        <f>IF('OG Hospitalisation Details'!C1014="?","Sep",'OG Hospitalisation Details'!C1014)</f>
        <v>Jun</v>
      </c>
      <c r="E1330" s="7">
        <v>30</v>
      </c>
      <c r="F1330" s="13">
        <f t="shared" si="61"/>
        <v>28671</v>
      </c>
      <c r="G1330" s="7">
        <v>2</v>
      </c>
      <c r="H1330" s="16">
        <v>8219.2000000000007</v>
      </c>
      <c r="I1330" s="7" t="str" cm="1">
        <f t="array" ref="I1330">INDEX({"tier - 1","tier - 2","tier - 3"},MATCH(MAX(COUNTIF('OG Hospitalisation Details'!G1014:G3356,{"tier - 1","tier - 2","tier - 3"})),COUNTIF('OG Hospitalisation Details'!G1014:G3356,{"tier - 1","tier - 2","tier - 3"}),0))</f>
        <v>tier - 2</v>
      </c>
      <c r="J1330" s="7" t="str" cm="1">
        <f t="array" ref="J1330">INDEX({"tier - 1","tier - 2","tier - 3"},MATCH(MAX(COUNTIF('OG Hospitalisation Details'!H1014:H3356,{"tier - 1","tier - 2","tier - 3"})),COUNTIF('OG Hospitalisation Details'!H1014:H3356,{"tier - 1","tier - 2","tier - 3"}),0))</f>
        <v>tier - 3</v>
      </c>
      <c r="K1330" s="7" t="str">
        <f>IF('OG Hospitalisation Details'!I1014="?","Unknown",'OG Hospitalisation Details'!I1014)</f>
        <v>R1013</v>
      </c>
      <c r="L1330" s="14">
        <f t="shared" si="62"/>
        <v>44</v>
      </c>
    </row>
    <row r="1331" spans="1:12" x14ac:dyDescent="0.25">
      <c r="A1331" s="7" t="s">
        <v>1044</v>
      </c>
      <c r="B1331" s="7">
        <f t="shared" si="63"/>
        <v>1327</v>
      </c>
      <c r="C1331" s="7">
        <f>IF('OG Hospitalisation Details'!B1013="?",ROUND(AVERAGE('OG Hospitalisation Details'!$B$2:$B$2344),0),'OG Hospitalisation Details'!B1013)</f>
        <v>1978</v>
      </c>
      <c r="D1331" s="7" t="str">
        <f>IF('OG Hospitalisation Details'!C1013="?","Sep",'OG Hospitalisation Details'!C1013)</f>
        <v>Oct</v>
      </c>
      <c r="E1331" s="7">
        <v>24</v>
      </c>
      <c r="F1331" s="13">
        <f t="shared" si="61"/>
        <v>28787</v>
      </c>
      <c r="G1331" s="7">
        <v>2</v>
      </c>
      <c r="H1331" s="16">
        <v>8211.1</v>
      </c>
      <c r="I1331" s="7" t="str" cm="1">
        <f t="array" ref="I1331">INDEX({"tier - 1","tier - 2","tier - 3"},MATCH(MAX(COUNTIF('OG Hospitalisation Details'!G1013:G3355,{"tier - 1","tier - 2","tier - 3"})),COUNTIF('OG Hospitalisation Details'!G1013:G3355,{"tier - 1","tier - 2","tier - 3"}),0))</f>
        <v>tier - 2</v>
      </c>
      <c r="J1331" s="7" t="str" cm="1">
        <f t="array" ref="J1331">INDEX({"tier - 1","tier - 2","tier - 3"},MATCH(MAX(COUNTIF('OG Hospitalisation Details'!H1013:H3355,{"tier - 1","tier - 2","tier - 3"})),COUNTIF('OG Hospitalisation Details'!H1013:H3355,{"tier - 1","tier - 2","tier - 3"}),0))</f>
        <v>tier - 3</v>
      </c>
      <c r="K1331" s="7" t="str">
        <f>IF('OG Hospitalisation Details'!I1013="?","Unknown",'OG Hospitalisation Details'!I1013)</f>
        <v>R1013</v>
      </c>
      <c r="L1331" s="14">
        <f t="shared" si="62"/>
        <v>44</v>
      </c>
    </row>
    <row r="1332" spans="1:12" x14ac:dyDescent="0.25">
      <c r="A1332" s="7" t="s">
        <v>1043</v>
      </c>
      <c r="B1332" s="7">
        <f t="shared" si="63"/>
        <v>1328</v>
      </c>
      <c r="C1332" s="7">
        <f>IF('OG Hospitalisation Details'!B1012="?",ROUND(AVERAGE('OG Hospitalisation Details'!$B$2:$B$2344),0),'OG Hospitalisation Details'!B1012)</f>
        <v>1962</v>
      </c>
      <c r="D1332" s="7" t="str">
        <f>IF('OG Hospitalisation Details'!C1012="?","Sep",'OG Hospitalisation Details'!C1012)</f>
        <v>Nov</v>
      </c>
      <c r="E1332" s="7">
        <v>23</v>
      </c>
      <c r="F1332" s="13">
        <f t="shared" si="61"/>
        <v>22973</v>
      </c>
      <c r="G1332" s="7">
        <v>0</v>
      </c>
      <c r="H1332" s="16">
        <v>8188.12</v>
      </c>
      <c r="I1332" s="7" t="str" cm="1">
        <f t="array" ref="I1332">INDEX({"tier - 1","tier - 2","tier - 3"},MATCH(MAX(COUNTIF('OG Hospitalisation Details'!G1012:G3354,{"tier - 1","tier - 2","tier - 3"})),COUNTIF('OG Hospitalisation Details'!G1012:G3354,{"tier - 1","tier - 2","tier - 3"}),0))</f>
        <v>tier - 2</v>
      </c>
      <c r="J1332" s="7" t="str" cm="1">
        <f t="array" ref="J1332">INDEX({"tier - 1","tier - 2","tier - 3"},MATCH(MAX(COUNTIF('OG Hospitalisation Details'!H1012:H3354,{"tier - 1","tier - 2","tier - 3"})),COUNTIF('OG Hospitalisation Details'!H1012:H3354,{"tier - 1","tier - 2","tier - 3"}),0))</f>
        <v>tier - 3</v>
      </c>
      <c r="K1332" s="7" t="str">
        <f>IF('OG Hospitalisation Details'!I1012="?","Unknown",'OG Hospitalisation Details'!I1012)</f>
        <v>R1013</v>
      </c>
      <c r="L1332" s="14">
        <f t="shared" si="62"/>
        <v>60</v>
      </c>
    </row>
    <row r="1333" spans="1:12" x14ac:dyDescent="0.25">
      <c r="A1333" s="7" t="s">
        <v>1042</v>
      </c>
      <c r="B1333" s="7">
        <f t="shared" si="63"/>
        <v>1329</v>
      </c>
      <c r="C1333" s="7">
        <f>IF('OG Hospitalisation Details'!B1011="?",ROUND(AVERAGE('OG Hospitalisation Details'!$B$2:$B$2344),0),'OG Hospitalisation Details'!B1011)</f>
        <v>1997</v>
      </c>
      <c r="D1333" s="7" t="str">
        <f>IF('OG Hospitalisation Details'!C1011="?","Sep",'OG Hospitalisation Details'!C1011)</f>
        <v>Oct</v>
      </c>
      <c r="E1333" s="7">
        <v>21</v>
      </c>
      <c r="F1333" s="13">
        <f t="shared" si="61"/>
        <v>35724</v>
      </c>
      <c r="G1333" s="7">
        <v>0</v>
      </c>
      <c r="H1333" s="16">
        <v>8182.89</v>
      </c>
      <c r="I1333" s="7" t="str" cm="1">
        <f t="array" ref="I1333">INDEX({"tier - 1","tier - 2","tier - 3"},MATCH(MAX(COUNTIF('OG Hospitalisation Details'!G1011:G3353,{"tier - 1","tier - 2","tier - 3"})),COUNTIF('OG Hospitalisation Details'!G1011:G3353,{"tier - 1","tier - 2","tier - 3"}),0))</f>
        <v>tier - 2</v>
      </c>
      <c r="J1333" s="7" t="str" cm="1">
        <f t="array" ref="J1333">INDEX({"tier - 1","tier - 2","tier - 3"},MATCH(MAX(COUNTIF('OG Hospitalisation Details'!H1011:H3353,{"tier - 1","tier - 2","tier - 3"})),COUNTIF('OG Hospitalisation Details'!H1011:H3353,{"tier - 1","tier - 2","tier - 3"}),0))</f>
        <v>tier - 3</v>
      </c>
      <c r="K1333" s="7" t="str">
        <f>IF('OG Hospitalisation Details'!I1011="?","Unknown",'OG Hospitalisation Details'!I1011)</f>
        <v>R1026</v>
      </c>
      <c r="L1333" s="14">
        <f t="shared" si="62"/>
        <v>25</v>
      </c>
    </row>
    <row r="1334" spans="1:12" x14ac:dyDescent="0.25">
      <c r="A1334" s="7" t="s">
        <v>1041</v>
      </c>
      <c r="B1334" s="7">
        <f t="shared" si="63"/>
        <v>1330</v>
      </c>
      <c r="C1334" s="7">
        <f>IF('OG Hospitalisation Details'!B1010="?",ROUND(AVERAGE('OG Hospitalisation Details'!$B$2:$B$2344),0),'OG Hospitalisation Details'!B1010)</f>
        <v>1983</v>
      </c>
      <c r="D1334" s="7" t="str">
        <f>IF('OG Hospitalisation Details'!C1010="?","Sep",'OG Hospitalisation Details'!C1010)</f>
        <v>Jun</v>
      </c>
      <c r="E1334" s="7">
        <v>8</v>
      </c>
      <c r="F1334" s="13">
        <f t="shared" si="61"/>
        <v>30475</v>
      </c>
      <c r="G1334" s="7">
        <v>3</v>
      </c>
      <c r="H1334" s="16">
        <v>8179.51</v>
      </c>
      <c r="I1334" s="7" t="str" cm="1">
        <f t="array" ref="I1334">INDEX({"tier - 1","tier - 2","tier - 3"},MATCH(MAX(COUNTIF('OG Hospitalisation Details'!G1010:G3352,{"tier - 1","tier - 2","tier - 3"})),COUNTIF('OG Hospitalisation Details'!G1010:G3352,{"tier - 1","tier - 2","tier - 3"}),0))</f>
        <v>tier - 2</v>
      </c>
      <c r="J1334" s="7" t="str" cm="1">
        <f t="array" ref="J1334">INDEX({"tier - 1","tier - 2","tier - 3"},MATCH(MAX(COUNTIF('OG Hospitalisation Details'!H1010:H3352,{"tier - 1","tier - 2","tier - 3"})),COUNTIF('OG Hospitalisation Details'!H1010:H3352,{"tier - 1","tier - 2","tier - 3"}),0))</f>
        <v>tier - 3</v>
      </c>
      <c r="K1334" s="7" t="str">
        <f>IF('OG Hospitalisation Details'!I1010="?","Unknown",'OG Hospitalisation Details'!I1010)</f>
        <v>R1020</v>
      </c>
      <c r="L1334" s="14">
        <f t="shared" si="62"/>
        <v>40</v>
      </c>
    </row>
    <row r="1335" spans="1:12" x14ac:dyDescent="0.25">
      <c r="A1335" s="7" t="s">
        <v>1040</v>
      </c>
      <c r="B1335" s="7">
        <f t="shared" si="63"/>
        <v>1331</v>
      </c>
      <c r="C1335" s="7">
        <f>IF('OG Hospitalisation Details'!B1009="?",ROUND(AVERAGE('OG Hospitalisation Details'!$B$2:$B$2344),0),'OG Hospitalisation Details'!B1009)</f>
        <v>1963</v>
      </c>
      <c r="D1335" s="7" t="str">
        <f>IF('OG Hospitalisation Details'!C1009="?","Sep",'OG Hospitalisation Details'!C1009)</f>
        <v>Nov</v>
      </c>
      <c r="E1335" s="7">
        <v>5</v>
      </c>
      <c r="F1335" s="13">
        <f t="shared" si="61"/>
        <v>23320</v>
      </c>
      <c r="G1335" s="7">
        <v>0</v>
      </c>
      <c r="H1335" s="16">
        <v>8177.9</v>
      </c>
      <c r="I1335" s="7" t="str" cm="1">
        <f t="array" ref="I1335">INDEX({"tier - 1","tier - 2","tier - 3"},MATCH(MAX(COUNTIF('OG Hospitalisation Details'!G1009:G3351,{"tier - 1","tier - 2","tier - 3"})),COUNTIF('OG Hospitalisation Details'!G1009:G3351,{"tier - 1","tier - 2","tier - 3"}),0))</f>
        <v>tier - 2</v>
      </c>
      <c r="J1335" s="7" t="str" cm="1">
        <f t="array" ref="J1335">INDEX({"tier - 1","tier - 2","tier - 3"},MATCH(MAX(COUNTIF('OG Hospitalisation Details'!H1009:H3351,{"tier - 1","tier - 2","tier - 3"})),COUNTIF('OG Hospitalisation Details'!H1009:H3351,{"tier - 1","tier - 2","tier - 3"}),0))</f>
        <v>tier - 3</v>
      </c>
      <c r="K1335" s="7" t="str">
        <f>IF('OG Hospitalisation Details'!I1009="?","Unknown",'OG Hospitalisation Details'!I1009)</f>
        <v>R1013</v>
      </c>
      <c r="L1335" s="14">
        <f t="shared" si="62"/>
        <v>59</v>
      </c>
    </row>
    <row r="1336" spans="1:12" x14ac:dyDescent="0.25">
      <c r="A1336" s="7" t="s">
        <v>1039</v>
      </c>
      <c r="B1336" s="7">
        <f t="shared" si="63"/>
        <v>1332</v>
      </c>
      <c r="C1336" s="7">
        <f>IF('OG Hospitalisation Details'!B1008="?",ROUND(AVERAGE('OG Hospitalisation Details'!$B$2:$B$2344),0),'OG Hospitalisation Details'!B1008)</f>
        <v>1982</v>
      </c>
      <c r="D1336" s="7" t="str">
        <f>IF('OG Hospitalisation Details'!C1008="?","Sep",'OG Hospitalisation Details'!C1008)</f>
        <v>Jun</v>
      </c>
      <c r="E1336" s="7">
        <v>28</v>
      </c>
      <c r="F1336" s="13">
        <f t="shared" si="61"/>
        <v>30130</v>
      </c>
      <c r="G1336" s="7">
        <v>4</v>
      </c>
      <c r="H1336" s="16">
        <v>8162.72</v>
      </c>
      <c r="I1336" s="7" t="str" cm="1">
        <f t="array" ref="I1336">INDEX({"tier - 1","tier - 2","tier - 3"},MATCH(MAX(COUNTIF('OG Hospitalisation Details'!G1008:G3350,{"tier - 1","tier - 2","tier - 3"})),COUNTIF('OG Hospitalisation Details'!G1008:G3350,{"tier - 1","tier - 2","tier - 3"}),0))</f>
        <v>tier - 2</v>
      </c>
      <c r="J1336" s="7" t="str" cm="1">
        <f t="array" ref="J1336">INDEX({"tier - 1","tier - 2","tier - 3"},MATCH(MAX(COUNTIF('OG Hospitalisation Details'!H1008:H3350,{"tier - 1","tier - 2","tier - 3"})),COUNTIF('OG Hospitalisation Details'!H1008:H3350,{"tier - 1","tier - 2","tier - 3"}),0))</f>
        <v>tier - 3</v>
      </c>
      <c r="K1336" s="7" t="str">
        <f>IF('OG Hospitalisation Details'!I1008="?","Unknown",'OG Hospitalisation Details'!I1008)</f>
        <v>R1012</v>
      </c>
      <c r="L1336" s="14">
        <f t="shared" si="62"/>
        <v>40</v>
      </c>
    </row>
    <row r="1337" spans="1:12" x14ac:dyDescent="0.25">
      <c r="A1337" s="7" t="s">
        <v>1038</v>
      </c>
      <c r="B1337" s="7">
        <f t="shared" si="63"/>
        <v>1333</v>
      </c>
      <c r="C1337" s="7">
        <f>IF('OG Hospitalisation Details'!B1007="?",ROUND(AVERAGE('OG Hospitalisation Details'!$B$2:$B$2344),0),'OG Hospitalisation Details'!B1007)</f>
        <v>1990</v>
      </c>
      <c r="D1337" s="7" t="str">
        <f>IF('OG Hospitalisation Details'!C1007="?","Sep",'OG Hospitalisation Details'!C1007)</f>
        <v>Jun</v>
      </c>
      <c r="E1337" s="7">
        <v>21</v>
      </c>
      <c r="F1337" s="13">
        <f t="shared" si="61"/>
        <v>33045</v>
      </c>
      <c r="G1337" s="7">
        <v>3</v>
      </c>
      <c r="H1337" s="16">
        <v>8157.92</v>
      </c>
      <c r="I1337" s="7" t="str" cm="1">
        <f t="array" ref="I1337">INDEX({"tier - 1","tier - 2","tier - 3"},MATCH(MAX(COUNTIF('OG Hospitalisation Details'!G1007:G3349,{"tier - 1","tier - 2","tier - 3"})),COUNTIF('OG Hospitalisation Details'!G1007:G3349,{"tier - 1","tier - 2","tier - 3"}),0))</f>
        <v>tier - 2</v>
      </c>
      <c r="J1337" s="7" t="str" cm="1">
        <f t="array" ref="J1337">INDEX({"tier - 1","tier - 2","tier - 3"},MATCH(MAX(COUNTIF('OG Hospitalisation Details'!H1007:H3349,{"tier - 1","tier - 2","tier - 3"})),COUNTIF('OG Hospitalisation Details'!H1007:H3349,{"tier - 1","tier - 2","tier - 3"}),0))</f>
        <v>tier - 3</v>
      </c>
      <c r="K1337" s="7" t="str">
        <f>IF('OG Hospitalisation Details'!I1007="?","Unknown",'OG Hospitalisation Details'!I1007)</f>
        <v>R1025</v>
      </c>
      <c r="L1337" s="14">
        <f t="shared" si="62"/>
        <v>32</v>
      </c>
    </row>
    <row r="1338" spans="1:12" x14ac:dyDescent="0.25">
      <c r="A1338" s="7" t="s">
        <v>1037</v>
      </c>
      <c r="B1338" s="7">
        <f t="shared" si="63"/>
        <v>1334</v>
      </c>
      <c r="C1338" s="7">
        <f>IF('OG Hospitalisation Details'!B1006="?",ROUND(AVERAGE('OG Hospitalisation Details'!$B$2:$B$2344),0),'OG Hospitalisation Details'!B1006)</f>
        <v>1973</v>
      </c>
      <c r="D1338" s="7" t="str">
        <f>IF('OG Hospitalisation Details'!C1006="?","Sep",'OG Hospitalisation Details'!C1006)</f>
        <v>Sep</v>
      </c>
      <c r="E1338" s="7">
        <v>3</v>
      </c>
      <c r="F1338" s="13">
        <f t="shared" si="61"/>
        <v>26910</v>
      </c>
      <c r="G1338" s="7">
        <v>0</v>
      </c>
      <c r="H1338" s="16">
        <v>8125.78</v>
      </c>
      <c r="I1338" s="7" t="str" cm="1">
        <f t="array" ref="I1338">INDEX({"tier - 1","tier - 2","tier - 3"},MATCH(MAX(COUNTIF('OG Hospitalisation Details'!G1006:G3348,{"tier - 1","tier - 2","tier - 3"})),COUNTIF('OG Hospitalisation Details'!G1006:G3348,{"tier - 1","tier - 2","tier - 3"}),0))</f>
        <v>tier - 2</v>
      </c>
      <c r="J1338" s="7" t="str" cm="1">
        <f t="array" ref="J1338">INDEX({"tier - 1","tier - 2","tier - 3"},MATCH(MAX(COUNTIF('OG Hospitalisation Details'!H1006:H3348,{"tier - 1","tier - 2","tier - 3"})),COUNTIF('OG Hospitalisation Details'!H1006:H3348,{"tier - 1","tier - 2","tier - 3"}),0))</f>
        <v>tier - 3</v>
      </c>
      <c r="K1338" s="7" t="str">
        <f>IF('OG Hospitalisation Details'!I1006="?","Unknown",'OG Hospitalisation Details'!I1006)</f>
        <v>R1013</v>
      </c>
      <c r="L1338" s="14">
        <f t="shared" si="62"/>
        <v>49</v>
      </c>
    </row>
    <row r="1339" spans="1:12" x14ac:dyDescent="0.25">
      <c r="A1339" s="7" t="s">
        <v>1036</v>
      </c>
      <c r="B1339" s="7">
        <f t="shared" si="63"/>
        <v>1335</v>
      </c>
      <c r="C1339" s="7">
        <f>IF('OG Hospitalisation Details'!B1005="?",ROUND(AVERAGE('OG Hospitalisation Details'!$B$2:$B$2344),0),'OG Hospitalisation Details'!B1005)</f>
        <v>1973</v>
      </c>
      <c r="D1339" s="7" t="str">
        <f>IF('OG Hospitalisation Details'!C1005="?","Sep",'OG Hospitalisation Details'!C1005)</f>
        <v>Aug</v>
      </c>
      <c r="E1339" s="7">
        <v>30</v>
      </c>
      <c r="F1339" s="13">
        <f t="shared" si="61"/>
        <v>26906</v>
      </c>
      <c r="G1339" s="7">
        <v>0</v>
      </c>
      <c r="H1339" s="16">
        <v>8124.41</v>
      </c>
      <c r="I1339" s="7" t="str" cm="1">
        <f t="array" ref="I1339">INDEX({"tier - 1","tier - 2","tier - 3"},MATCH(MAX(COUNTIF('OG Hospitalisation Details'!G1005:G3347,{"tier - 1","tier - 2","tier - 3"})),COUNTIF('OG Hospitalisation Details'!G1005:G3347,{"tier - 1","tier - 2","tier - 3"}),0))</f>
        <v>tier - 2</v>
      </c>
      <c r="J1339" s="7" t="str" cm="1">
        <f t="array" ref="J1339">INDEX({"tier - 1","tier - 2","tier - 3"},MATCH(MAX(COUNTIF('OG Hospitalisation Details'!H1005:H3347,{"tier - 1","tier - 2","tier - 3"})),COUNTIF('OG Hospitalisation Details'!H1005:H3347,{"tier - 1","tier - 2","tier - 3"}),0))</f>
        <v>tier - 3</v>
      </c>
      <c r="K1339" s="7" t="str">
        <f>IF('OG Hospitalisation Details'!I1005="?","Unknown",'OG Hospitalisation Details'!I1005)</f>
        <v>R1013</v>
      </c>
      <c r="L1339" s="14">
        <f t="shared" si="62"/>
        <v>49</v>
      </c>
    </row>
    <row r="1340" spans="1:12" x14ac:dyDescent="0.25">
      <c r="A1340" s="7" t="s">
        <v>1035</v>
      </c>
      <c r="B1340" s="7">
        <f t="shared" si="63"/>
        <v>1336</v>
      </c>
      <c r="C1340" s="7">
        <f>IF('OG Hospitalisation Details'!B1004="?",ROUND(AVERAGE('OG Hospitalisation Details'!$B$2:$B$2344),0),'OG Hospitalisation Details'!B1004)</f>
        <v>1973</v>
      </c>
      <c r="D1340" s="7" t="str">
        <f>IF('OG Hospitalisation Details'!C1004="?","Sep",'OG Hospitalisation Details'!C1004)</f>
        <v>Dec</v>
      </c>
      <c r="E1340" s="7">
        <v>16</v>
      </c>
      <c r="F1340" s="13">
        <f t="shared" si="61"/>
        <v>27014</v>
      </c>
      <c r="G1340" s="7">
        <v>0</v>
      </c>
      <c r="H1340" s="16">
        <v>8116.68</v>
      </c>
      <c r="I1340" s="7" t="str" cm="1">
        <f t="array" ref="I1340">INDEX({"tier - 1","tier - 2","tier - 3"},MATCH(MAX(COUNTIF('OG Hospitalisation Details'!G1004:G3346,{"tier - 1","tier - 2","tier - 3"})),COUNTIF('OG Hospitalisation Details'!G1004:G3346,{"tier - 1","tier - 2","tier - 3"}),0))</f>
        <v>tier - 2</v>
      </c>
      <c r="J1340" s="7" t="str" cm="1">
        <f t="array" ref="J1340">INDEX({"tier - 1","tier - 2","tier - 3"},MATCH(MAX(COUNTIF('OG Hospitalisation Details'!H1004:H3346,{"tier - 1","tier - 2","tier - 3"})),COUNTIF('OG Hospitalisation Details'!H1004:H3346,{"tier - 1","tier - 2","tier - 3"}),0))</f>
        <v>tier - 3</v>
      </c>
      <c r="K1340" s="7" t="str">
        <f>IF('OG Hospitalisation Details'!I1004="?","Unknown",'OG Hospitalisation Details'!I1004)</f>
        <v>R1011</v>
      </c>
      <c r="L1340" s="14">
        <f t="shared" si="62"/>
        <v>49</v>
      </c>
    </row>
    <row r="1341" spans="1:12" x14ac:dyDescent="0.25">
      <c r="A1341" s="7" t="s">
        <v>1034</v>
      </c>
      <c r="B1341" s="7">
        <f t="shared" si="63"/>
        <v>1337</v>
      </c>
      <c r="C1341" s="7">
        <f>IF('OG Hospitalisation Details'!B1003="?",ROUND(AVERAGE('OG Hospitalisation Details'!$B$2:$B$2344),0),'OG Hospitalisation Details'!B1003)</f>
        <v>1978</v>
      </c>
      <c r="D1341" s="7" t="str">
        <f>IF('OG Hospitalisation Details'!C1003="?","Sep",'OG Hospitalisation Details'!C1003)</f>
        <v>Sep</v>
      </c>
      <c r="E1341" s="7">
        <v>1</v>
      </c>
      <c r="F1341" s="13">
        <f t="shared" si="61"/>
        <v>28734</v>
      </c>
      <c r="G1341" s="7">
        <v>2</v>
      </c>
      <c r="H1341" s="16">
        <v>8116.27</v>
      </c>
      <c r="I1341" s="7" t="str" cm="1">
        <f t="array" ref="I1341">INDEX({"tier - 1","tier - 2","tier - 3"},MATCH(MAX(COUNTIF('OG Hospitalisation Details'!G1003:G3345,{"tier - 1","tier - 2","tier - 3"})),COUNTIF('OG Hospitalisation Details'!G1003:G3345,{"tier - 1","tier - 2","tier - 3"}),0))</f>
        <v>tier - 2</v>
      </c>
      <c r="J1341" s="7" t="str" cm="1">
        <f t="array" ref="J1341">INDEX({"tier - 1","tier - 2","tier - 3"},MATCH(MAX(COUNTIF('OG Hospitalisation Details'!H1003:H3345,{"tier - 1","tier - 2","tier - 3"})),COUNTIF('OG Hospitalisation Details'!H1003:H3345,{"tier - 1","tier - 2","tier - 3"}),0))</f>
        <v>tier - 3</v>
      </c>
      <c r="K1341" s="7" t="str">
        <f>IF('OG Hospitalisation Details'!I1003="?","Unknown",'OG Hospitalisation Details'!I1003)</f>
        <v>R1012</v>
      </c>
      <c r="L1341" s="14">
        <f t="shared" si="62"/>
        <v>44</v>
      </c>
    </row>
    <row r="1342" spans="1:12" x14ac:dyDescent="0.25">
      <c r="A1342" s="7" t="s">
        <v>1033</v>
      </c>
      <c r="B1342" s="7">
        <f t="shared" si="63"/>
        <v>1338</v>
      </c>
      <c r="C1342" s="7">
        <f>IF('OG Hospitalisation Details'!B1002="?",ROUND(AVERAGE('OG Hospitalisation Details'!$B$2:$B$2344),0),'OG Hospitalisation Details'!B1002)</f>
        <v>1973</v>
      </c>
      <c r="D1342" s="7" t="str">
        <f>IF('OG Hospitalisation Details'!C1002="?","Sep",'OG Hospitalisation Details'!C1002)</f>
        <v>Oct</v>
      </c>
      <c r="E1342" s="7">
        <v>11</v>
      </c>
      <c r="F1342" s="13">
        <f t="shared" si="61"/>
        <v>26948</v>
      </c>
      <c r="G1342" s="7">
        <v>0</v>
      </c>
      <c r="H1342" s="16">
        <v>8112.59</v>
      </c>
      <c r="I1342" s="7" t="str" cm="1">
        <f t="array" ref="I1342">INDEX({"tier - 1","tier - 2","tier - 3"},MATCH(MAX(COUNTIF('OG Hospitalisation Details'!G1002:G3344,{"tier - 1","tier - 2","tier - 3"})),COUNTIF('OG Hospitalisation Details'!G1002:G3344,{"tier - 1","tier - 2","tier - 3"}),0))</f>
        <v>tier - 2</v>
      </c>
      <c r="J1342" s="7" t="str" cm="1">
        <f t="array" ref="J1342">INDEX({"tier - 1","tier - 2","tier - 3"},MATCH(MAX(COUNTIF('OG Hospitalisation Details'!H1002:H3344,{"tier - 1","tier - 2","tier - 3"})),COUNTIF('OG Hospitalisation Details'!H1002:H3344,{"tier - 1","tier - 2","tier - 3"}),0))</f>
        <v>tier - 3</v>
      </c>
      <c r="K1342" s="7" t="str">
        <f>IF('OG Hospitalisation Details'!I1002="?","Unknown",'OG Hospitalisation Details'!I1002)</f>
        <v>R1013</v>
      </c>
      <c r="L1342" s="14">
        <f t="shared" si="62"/>
        <v>49</v>
      </c>
    </row>
    <row r="1343" spans="1:12" x14ac:dyDescent="0.25">
      <c r="A1343" s="7" t="s">
        <v>1032</v>
      </c>
      <c r="B1343" s="7">
        <f t="shared" si="63"/>
        <v>1339</v>
      </c>
      <c r="C1343" s="7">
        <f>IF('OG Hospitalisation Details'!B1001="?",ROUND(AVERAGE('OG Hospitalisation Details'!$B$2:$B$2344),0),'OG Hospitalisation Details'!B1001)</f>
        <v>1967</v>
      </c>
      <c r="D1343" s="7" t="str">
        <f>IF('OG Hospitalisation Details'!C1001="?","Sep",'OG Hospitalisation Details'!C1001)</f>
        <v>Jun</v>
      </c>
      <c r="E1343" s="7">
        <v>10</v>
      </c>
      <c r="F1343" s="13">
        <f t="shared" si="61"/>
        <v>24633</v>
      </c>
      <c r="G1343" s="7">
        <v>0</v>
      </c>
      <c r="H1343" s="16">
        <v>8091.3</v>
      </c>
      <c r="I1343" s="7" t="str" cm="1">
        <f t="array" ref="I1343">INDEX({"tier - 1","tier - 2","tier - 3"},MATCH(MAX(COUNTIF('OG Hospitalisation Details'!G1001:G3343,{"tier - 1","tier - 2","tier - 3"})),COUNTIF('OG Hospitalisation Details'!G1001:G3343,{"tier - 1","tier - 2","tier - 3"}),0))</f>
        <v>tier - 2</v>
      </c>
      <c r="J1343" s="7" t="str" cm="1">
        <f t="array" ref="J1343">INDEX({"tier - 1","tier - 2","tier - 3"},MATCH(MAX(COUNTIF('OG Hospitalisation Details'!H1001:H3343,{"tier - 1","tier - 2","tier - 3"})),COUNTIF('OG Hospitalisation Details'!H1001:H3343,{"tier - 1","tier - 2","tier - 3"}),0))</f>
        <v>tier - 3</v>
      </c>
      <c r="K1343" s="7" t="str">
        <f>IF('OG Hospitalisation Details'!I1001="?","Unknown",'OG Hospitalisation Details'!I1001)</f>
        <v>R1012</v>
      </c>
      <c r="L1343" s="14">
        <f t="shared" si="62"/>
        <v>55</v>
      </c>
    </row>
    <row r="1344" spans="1:12" x14ac:dyDescent="0.25">
      <c r="A1344" s="7" t="s">
        <v>1031</v>
      </c>
      <c r="B1344" s="7">
        <f t="shared" si="63"/>
        <v>1340</v>
      </c>
      <c r="C1344" s="7">
        <f>IF('OG Hospitalisation Details'!B1000="?",ROUND(AVERAGE('OG Hospitalisation Details'!$B$2:$B$2344),0),'OG Hospitalisation Details'!B1000)</f>
        <v>1975</v>
      </c>
      <c r="D1344" s="7" t="str">
        <f>IF('OG Hospitalisation Details'!C1000="?","Sep",'OG Hospitalisation Details'!C1000)</f>
        <v>Dec</v>
      </c>
      <c r="E1344" s="7">
        <v>21</v>
      </c>
      <c r="F1344" s="13">
        <f t="shared" si="61"/>
        <v>27749</v>
      </c>
      <c r="G1344" s="7">
        <v>1</v>
      </c>
      <c r="H1344" s="16">
        <v>8083.92</v>
      </c>
      <c r="I1344" s="7" t="str" cm="1">
        <f t="array" ref="I1344">INDEX({"tier - 1","tier - 2","tier - 3"},MATCH(MAX(COUNTIF('OG Hospitalisation Details'!G1000:G3342,{"tier - 1","tier - 2","tier - 3"})),COUNTIF('OG Hospitalisation Details'!G1000:G3342,{"tier - 1","tier - 2","tier - 3"}),0))</f>
        <v>tier - 2</v>
      </c>
      <c r="J1344" s="7" t="str" cm="1">
        <f t="array" ref="J1344">INDEX({"tier - 1","tier - 2","tier - 3"},MATCH(MAX(COUNTIF('OG Hospitalisation Details'!H1000:H3342,{"tier - 1","tier - 2","tier - 3"})),COUNTIF('OG Hospitalisation Details'!H1000:H3342,{"tier - 1","tier - 2","tier - 3"}),0))</f>
        <v>tier - 3</v>
      </c>
      <c r="K1344" s="7" t="str">
        <f>IF('OG Hospitalisation Details'!I1000="?","Unknown",'OG Hospitalisation Details'!I1000)</f>
        <v>R1013</v>
      </c>
      <c r="L1344" s="14">
        <f t="shared" si="62"/>
        <v>47</v>
      </c>
    </row>
    <row r="1345" spans="1:12" x14ac:dyDescent="0.25">
      <c r="A1345" s="7" t="s">
        <v>1030</v>
      </c>
      <c r="B1345" s="7">
        <f t="shared" si="63"/>
        <v>1341</v>
      </c>
      <c r="C1345" s="7">
        <f>IF('OG Hospitalisation Details'!B999="?",ROUND(AVERAGE('OG Hospitalisation Details'!$B$2:$B$2344),0),'OG Hospitalisation Details'!B999)</f>
        <v>1994</v>
      </c>
      <c r="D1345" s="7" t="str">
        <f>IF('OG Hospitalisation Details'!C999="?","Sep",'OG Hospitalisation Details'!C999)</f>
        <v>Oct</v>
      </c>
      <c r="E1345" s="7">
        <v>12</v>
      </c>
      <c r="F1345" s="13">
        <f t="shared" si="61"/>
        <v>34619</v>
      </c>
      <c r="G1345" s="7">
        <v>0</v>
      </c>
      <c r="H1345" s="16">
        <v>8081.74</v>
      </c>
      <c r="I1345" s="7" t="str" cm="1">
        <f t="array" ref="I1345">INDEX({"tier - 1","tier - 2","tier - 3"},MATCH(MAX(COUNTIF('OG Hospitalisation Details'!G999:G3341,{"tier - 1","tier - 2","tier - 3"})),COUNTIF('OG Hospitalisation Details'!G999:G3341,{"tier - 1","tier - 2","tier - 3"}),0))</f>
        <v>tier - 2</v>
      </c>
      <c r="J1345" s="7" t="str" cm="1">
        <f t="array" ref="J1345">INDEX({"tier - 1","tier - 2","tier - 3"},MATCH(MAX(COUNTIF('OG Hospitalisation Details'!H999:H3341,{"tier - 1","tier - 2","tier - 3"})),COUNTIF('OG Hospitalisation Details'!H999:H3341,{"tier - 1","tier - 2","tier - 3"}),0))</f>
        <v>tier - 3</v>
      </c>
      <c r="K1345" s="7" t="str">
        <f>IF('OG Hospitalisation Details'!I999="?","Unknown",'OG Hospitalisation Details'!I999)</f>
        <v>R1026</v>
      </c>
      <c r="L1345" s="14">
        <f t="shared" si="62"/>
        <v>28</v>
      </c>
    </row>
    <row r="1346" spans="1:12" x14ac:dyDescent="0.25">
      <c r="A1346" s="7" t="s">
        <v>1029</v>
      </c>
      <c r="B1346" s="7">
        <f t="shared" si="63"/>
        <v>1342</v>
      </c>
      <c r="C1346" s="7">
        <f>IF('OG Hospitalisation Details'!B998="?",ROUND(AVERAGE('OG Hospitalisation Details'!$B$2:$B$2344),0),'OG Hospitalisation Details'!B998)</f>
        <v>2001</v>
      </c>
      <c r="D1346" s="7" t="str">
        <f>IF('OG Hospitalisation Details'!C998="?","Sep",'OG Hospitalisation Details'!C998)</f>
        <v>Aug</v>
      </c>
      <c r="E1346" s="7">
        <v>28</v>
      </c>
      <c r="F1346" s="13">
        <f t="shared" ref="F1346:F1409" si="64">DATE(C1346,MONTH(1&amp;D1346),E1346)</f>
        <v>37131</v>
      </c>
      <c r="G1346" s="7">
        <v>0</v>
      </c>
      <c r="H1346" s="16">
        <v>8081.26</v>
      </c>
      <c r="I1346" s="7" t="str" cm="1">
        <f t="array" ref="I1346">INDEX({"tier - 1","tier - 2","tier - 3"},MATCH(MAX(COUNTIF('OG Hospitalisation Details'!G998:G3340,{"tier - 1","tier - 2","tier - 3"})),COUNTIF('OG Hospitalisation Details'!G998:G3340,{"tier - 1","tier - 2","tier - 3"}),0))</f>
        <v>tier - 2</v>
      </c>
      <c r="J1346" s="7" t="str" cm="1">
        <f t="array" ref="J1346">INDEX({"tier - 1","tier - 2","tier - 3"},MATCH(MAX(COUNTIF('OG Hospitalisation Details'!H998:H3340,{"tier - 1","tier - 2","tier - 3"})),COUNTIF('OG Hospitalisation Details'!H998:H3340,{"tier - 1","tier - 2","tier - 3"}),0))</f>
        <v>tier - 3</v>
      </c>
      <c r="K1346" s="7" t="str">
        <f>IF('OG Hospitalisation Details'!I998="?","Unknown",'OG Hospitalisation Details'!I998)</f>
        <v>R1012</v>
      </c>
      <c r="L1346" s="14">
        <f t="shared" ref="L1346:L1409" si="65">DATEDIF(F1346,DATE(2023,6,8),"Y")</f>
        <v>21</v>
      </c>
    </row>
    <row r="1347" spans="1:12" x14ac:dyDescent="0.25">
      <c r="A1347" s="7" t="s">
        <v>1028</v>
      </c>
      <c r="B1347" s="7">
        <f t="shared" si="63"/>
        <v>1343</v>
      </c>
      <c r="C1347" s="7">
        <f>IF('OG Hospitalisation Details'!B997="?",ROUND(AVERAGE('OG Hospitalisation Details'!$B$2:$B$2344),0),'OG Hospitalisation Details'!B997)</f>
        <v>1993</v>
      </c>
      <c r="D1347" s="7" t="str">
        <f>IF('OG Hospitalisation Details'!C997="?","Sep",'OG Hospitalisation Details'!C997)</f>
        <v>Nov</v>
      </c>
      <c r="E1347" s="7">
        <v>7</v>
      </c>
      <c r="F1347" s="13">
        <f t="shared" si="64"/>
        <v>34280</v>
      </c>
      <c r="G1347" s="7">
        <v>0</v>
      </c>
      <c r="H1347" s="16">
        <v>8077.41</v>
      </c>
      <c r="I1347" s="7" t="str" cm="1">
        <f t="array" ref="I1347">INDEX({"tier - 1","tier - 2","tier - 3"},MATCH(MAX(COUNTIF('OG Hospitalisation Details'!G997:G3339,{"tier - 1","tier - 2","tier - 3"})),COUNTIF('OG Hospitalisation Details'!G997:G3339,{"tier - 1","tier - 2","tier - 3"}),0))</f>
        <v>tier - 2</v>
      </c>
      <c r="J1347" s="7" t="str" cm="1">
        <f t="array" ref="J1347">INDEX({"tier - 1","tier - 2","tier - 3"},MATCH(MAX(COUNTIF('OG Hospitalisation Details'!H997:H3339,{"tier - 1","tier - 2","tier - 3"})),COUNTIF('OG Hospitalisation Details'!H997:H3339,{"tier - 1","tier - 2","tier - 3"}),0))</f>
        <v>tier - 3</v>
      </c>
      <c r="K1347" s="7" t="str">
        <f>IF('OG Hospitalisation Details'!I997="?","Unknown",'OG Hospitalisation Details'!I997)</f>
        <v>R1026</v>
      </c>
      <c r="L1347" s="14">
        <f t="shared" si="65"/>
        <v>29</v>
      </c>
    </row>
    <row r="1348" spans="1:12" x14ac:dyDescent="0.25">
      <c r="A1348" s="7" t="s">
        <v>1027</v>
      </c>
      <c r="B1348" s="7">
        <f t="shared" si="63"/>
        <v>1344</v>
      </c>
      <c r="C1348" s="7">
        <f>IF('OG Hospitalisation Details'!B996="?",ROUND(AVERAGE('OG Hospitalisation Details'!$B$2:$B$2344),0),'OG Hospitalisation Details'!B996)</f>
        <v>1965</v>
      </c>
      <c r="D1348" s="7" t="str">
        <f>IF('OG Hospitalisation Details'!C996="?","Sep",'OG Hospitalisation Details'!C996)</f>
        <v>Oct</v>
      </c>
      <c r="E1348" s="7">
        <v>21</v>
      </c>
      <c r="F1348" s="13">
        <f t="shared" si="64"/>
        <v>24036</v>
      </c>
      <c r="G1348" s="7">
        <v>0</v>
      </c>
      <c r="H1348" s="16">
        <v>8071.57</v>
      </c>
      <c r="I1348" s="7" t="str" cm="1">
        <f t="array" ref="I1348">INDEX({"tier - 1","tier - 2","tier - 3"},MATCH(MAX(COUNTIF('OG Hospitalisation Details'!G996:G3338,{"tier - 1","tier - 2","tier - 3"})),COUNTIF('OG Hospitalisation Details'!G996:G3338,{"tier - 1","tier - 2","tier - 3"}),0))</f>
        <v>tier - 2</v>
      </c>
      <c r="J1348" s="7" t="str" cm="1">
        <f t="array" ref="J1348">INDEX({"tier - 1","tier - 2","tier - 3"},MATCH(MAX(COUNTIF('OG Hospitalisation Details'!H996:H3338,{"tier - 1","tier - 2","tier - 3"})),COUNTIF('OG Hospitalisation Details'!H996:H3338,{"tier - 1","tier - 2","tier - 3"}),0))</f>
        <v>tier - 3</v>
      </c>
      <c r="K1348" s="7" t="str">
        <f>IF('OG Hospitalisation Details'!I996="?","Unknown",'OG Hospitalisation Details'!I996)</f>
        <v>R1011</v>
      </c>
      <c r="L1348" s="14">
        <f t="shared" si="65"/>
        <v>57</v>
      </c>
    </row>
    <row r="1349" spans="1:12" x14ac:dyDescent="0.25">
      <c r="A1349" s="7" t="s">
        <v>1026</v>
      </c>
      <c r="B1349" s="7">
        <f t="shared" si="63"/>
        <v>1345</v>
      </c>
      <c r="C1349" s="7">
        <f>IF('OG Hospitalisation Details'!B995="?",ROUND(AVERAGE('OG Hospitalisation Details'!$B$2:$B$2344),0),'OG Hospitalisation Details'!B995)</f>
        <v>1975</v>
      </c>
      <c r="D1349" s="7" t="str">
        <f>IF('OG Hospitalisation Details'!C995="?","Sep",'OG Hospitalisation Details'!C995)</f>
        <v>Dec</v>
      </c>
      <c r="E1349" s="7">
        <v>15</v>
      </c>
      <c r="F1349" s="13">
        <f t="shared" si="64"/>
        <v>27743</v>
      </c>
      <c r="G1349" s="7">
        <v>1</v>
      </c>
      <c r="H1349" s="16">
        <v>8068.19</v>
      </c>
      <c r="I1349" s="7" t="str" cm="1">
        <f t="array" ref="I1349">INDEX({"tier - 1","tier - 2","tier - 3"},MATCH(MAX(COUNTIF('OG Hospitalisation Details'!G995:G3337,{"tier - 1","tier - 2","tier - 3"})),COUNTIF('OG Hospitalisation Details'!G995:G3337,{"tier - 1","tier - 2","tier - 3"}),0))</f>
        <v>tier - 2</v>
      </c>
      <c r="J1349" s="7" t="str" cm="1">
        <f t="array" ref="J1349">INDEX({"tier - 1","tier - 2","tier - 3"},MATCH(MAX(COUNTIF('OG Hospitalisation Details'!H995:H3337,{"tier - 1","tier - 2","tier - 3"})),COUNTIF('OG Hospitalisation Details'!H995:H3337,{"tier - 1","tier - 2","tier - 3"}),0))</f>
        <v>tier - 3</v>
      </c>
      <c r="K1349" s="7" t="str">
        <f>IF('OG Hospitalisation Details'!I995="?","Unknown",'OG Hospitalisation Details'!I995)</f>
        <v>R1011</v>
      </c>
      <c r="L1349" s="14">
        <f t="shared" si="65"/>
        <v>47</v>
      </c>
    </row>
    <row r="1350" spans="1:12" x14ac:dyDescent="0.25">
      <c r="A1350" s="7" t="s">
        <v>1025</v>
      </c>
      <c r="B1350" s="7">
        <f t="shared" si="63"/>
        <v>1346</v>
      </c>
      <c r="C1350" s="7">
        <f>IF('OG Hospitalisation Details'!B994="?",ROUND(AVERAGE('OG Hospitalisation Details'!$B$2:$B$2344),0),'OG Hospitalisation Details'!B994)</f>
        <v>1965</v>
      </c>
      <c r="D1350" s="7" t="str">
        <f>IF('OG Hospitalisation Details'!C994="?","Sep",'OG Hospitalisation Details'!C994)</f>
        <v>Aug</v>
      </c>
      <c r="E1350" s="7">
        <v>11</v>
      </c>
      <c r="F1350" s="13">
        <f t="shared" si="64"/>
        <v>23965</v>
      </c>
      <c r="G1350" s="7">
        <v>0</v>
      </c>
      <c r="H1350" s="16">
        <v>8067.83</v>
      </c>
      <c r="I1350" s="7" t="str" cm="1">
        <f t="array" ref="I1350">INDEX({"tier - 1","tier - 2","tier - 3"},MATCH(MAX(COUNTIF('OG Hospitalisation Details'!G994:G3336,{"tier - 1","tier - 2","tier - 3"})),COUNTIF('OG Hospitalisation Details'!G994:G3336,{"tier - 1","tier - 2","tier - 3"}),0))</f>
        <v>tier - 2</v>
      </c>
      <c r="J1350" s="7" t="str" cm="1">
        <f t="array" ref="J1350">INDEX({"tier - 1","tier - 2","tier - 3"},MATCH(MAX(COUNTIF('OG Hospitalisation Details'!H994:H3336,{"tier - 1","tier - 2","tier - 3"})),COUNTIF('OG Hospitalisation Details'!H994:H3336,{"tier - 1","tier - 2","tier - 3"}),0))</f>
        <v>tier - 3</v>
      </c>
      <c r="K1350" s="7" t="str">
        <f>IF('OG Hospitalisation Details'!I994="?","Unknown",'OG Hospitalisation Details'!I994)</f>
        <v>R1013</v>
      </c>
      <c r="L1350" s="14">
        <f t="shared" si="65"/>
        <v>57</v>
      </c>
    </row>
    <row r="1351" spans="1:12" x14ac:dyDescent="0.25">
      <c r="A1351" s="7" t="s">
        <v>1024</v>
      </c>
      <c r="B1351" s="7">
        <f t="shared" si="63"/>
        <v>1347</v>
      </c>
      <c r="C1351" s="7">
        <f>IF('OG Hospitalisation Details'!B993="?",ROUND(AVERAGE('OG Hospitalisation Details'!$B$2:$B$2344),0),'OG Hospitalisation Details'!B993)</f>
        <v>1975</v>
      </c>
      <c r="D1351" s="7" t="str">
        <f>IF('OG Hospitalisation Details'!C993="?","Sep",'OG Hospitalisation Details'!C993)</f>
        <v>Jun</v>
      </c>
      <c r="E1351" s="7">
        <v>28</v>
      </c>
      <c r="F1351" s="13">
        <f t="shared" si="64"/>
        <v>27573</v>
      </c>
      <c r="G1351" s="7">
        <v>1</v>
      </c>
      <c r="H1351" s="16">
        <v>8062.76</v>
      </c>
      <c r="I1351" s="7" t="str" cm="1">
        <f t="array" ref="I1351">INDEX({"tier - 1","tier - 2","tier - 3"},MATCH(MAX(COUNTIF('OG Hospitalisation Details'!G993:G3335,{"tier - 1","tier - 2","tier - 3"})),COUNTIF('OG Hospitalisation Details'!G993:G3335,{"tier - 1","tier - 2","tier - 3"}),0))</f>
        <v>tier - 2</v>
      </c>
      <c r="J1351" s="7" t="str" cm="1">
        <f t="array" ref="J1351">INDEX({"tier - 1","tier - 2","tier - 3"},MATCH(MAX(COUNTIF('OG Hospitalisation Details'!H993:H3335,{"tier - 1","tier - 2","tier - 3"})),COUNTIF('OG Hospitalisation Details'!H993:H3335,{"tier - 1","tier - 2","tier - 3"}),0))</f>
        <v>tier - 3</v>
      </c>
      <c r="K1351" s="7" t="str">
        <f>IF('OG Hospitalisation Details'!I993="?","Unknown",'OG Hospitalisation Details'!I993)</f>
        <v>R1011</v>
      </c>
      <c r="L1351" s="14">
        <f t="shared" si="65"/>
        <v>47</v>
      </c>
    </row>
    <row r="1352" spans="1:12" x14ac:dyDescent="0.25">
      <c r="A1352" s="7" t="s">
        <v>1023</v>
      </c>
      <c r="B1352" s="7">
        <f t="shared" si="63"/>
        <v>1348</v>
      </c>
      <c r="C1352" s="7">
        <f>IF('OG Hospitalisation Details'!B992="?",ROUND(AVERAGE('OG Hospitalisation Details'!$B$2:$B$2344),0),'OG Hospitalisation Details'!B992)</f>
        <v>1970</v>
      </c>
      <c r="D1352" s="7" t="str">
        <f>IF('OG Hospitalisation Details'!C992="?","Sep",'OG Hospitalisation Details'!C992)</f>
        <v>Dec</v>
      </c>
      <c r="E1352" s="7">
        <v>12</v>
      </c>
      <c r="F1352" s="13">
        <f t="shared" si="64"/>
        <v>25914</v>
      </c>
      <c r="G1352" s="7">
        <v>0</v>
      </c>
      <c r="H1352" s="16">
        <v>8062.31</v>
      </c>
      <c r="I1352" s="7" t="str" cm="1">
        <f t="array" ref="I1352">INDEX({"tier - 1","tier - 2","tier - 3"},MATCH(MAX(COUNTIF('OG Hospitalisation Details'!G992:G3334,{"tier - 1","tier - 2","tier - 3"})),COUNTIF('OG Hospitalisation Details'!G992:G3334,{"tier - 1","tier - 2","tier - 3"}),0))</f>
        <v>tier - 2</v>
      </c>
      <c r="J1352" s="7" t="str" cm="1">
        <f t="array" ref="J1352">INDEX({"tier - 1","tier - 2","tier - 3"},MATCH(MAX(COUNTIF('OG Hospitalisation Details'!H992:H3334,{"tier - 1","tier - 2","tier - 3"})),COUNTIF('OG Hospitalisation Details'!H992:H3334,{"tier - 1","tier - 2","tier - 3"}),0))</f>
        <v>tier - 3</v>
      </c>
      <c r="K1352" s="7" t="str">
        <f>IF('OG Hospitalisation Details'!I992="?","Unknown",'OG Hospitalisation Details'!I992)</f>
        <v>R1013</v>
      </c>
      <c r="L1352" s="14">
        <f t="shared" si="65"/>
        <v>52</v>
      </c>
    </row>
    <row r="1353" spans="1:12" x14ac:dyDescent="0.25">
      <c r="A1353" s="7" t="s">
        <v>1022</v>
      </c>
      <c r="B1353" s="7">
        <f t="shared" si="63"/>
        <v>1349</v>
      </c>
      <c r="C1353" s="7">
        <f>IF('OG Hospitalisation Details'!B991="?",ROUND(AVERAGE('OG Hospitalisation Details'!$B$2:$B$2344),0),'OG Hospitalisation Details'!B991)</f>
        <v>1982</v>
      </c>
      <c r="D1353" s="7" t="str">
        <f>IF('OG Hospitalisation Details'!C991="?","Sep",'OG Hospitalisation Details'!C991)</f>
        <v>Dec</v>
      </c>
      <c r="E1353" s="7">
        <v>27</v>
      </c>
      <c r="F1353" s="13">
        <f t="shared" si="64"/>
        <v>30312</v>
      </c>
      <c r="G1353" s="7">
        <v>3</v>
      </c>
      <c r="H1353" s="16">
        <v>8059.68</v>
      </c>
      <c r="I1353" s="7" t="str" cm="1">
        <f t="array" ref="I1353">INDEX({"tier - 1","tier - 2","tier - 3"},MATCH(MAX(COUNTIF('OG Hospitalisation Details'!G991:G3333,{"tier - 1","tier - 2","tier - 3"})),COUNTIF('OG Hospitalisation Details'!G991:G3333,{"tier - 1","tier - 2","tier - 3"}),0))</f>
        <v>tier - 2</v>
      </c>
      <c r="J1353" s="7" t="str" cm="1">
        <f t="array" ref="J1353">INDEX({"tier - 1","tier - 2","tier - 3"},MATCH(MAX(COUNTIF('OG Hospitalisation Details'!H991:H3333,{"tier - 1","tier - 2","tier - 3"})),COUNTIF('OG Hospitalisation Details'!H991:H3333,{"tier - 1","tier - 2","tier - 3"}),0))</f>
        <v>tier - 3</v>
      </c>
      <c r="K1353" s="7" t="str">
        <f>IF('OG Hospitalisation Details'!I991="?","Unknown",'OG Hospitalisation Details'!I991)</f>
        <v>R1012</v>
      </c>
      <c r="L1353" s="14">
        <f t="shared" si="65"/>
        <v>40</v>
      </c>
    </row>
    <row r="1354" spans="1:12" x14ac:dyDescent="0.25">
      <c r="A1354" s="7" t="s">
        <v>1021</v>
      </c>
      <c r="B1354" s="7">
        <f t="shared" si="63"/>
        <v>1350</v>
      </c>
      <c r="C1354" s="7">
        <f>IF('OG Hospitalisation Details'!B990="?",ROUND(AVERAGE('OG Hospitalisation Details'!$B$2:$B$2344),0),'OG Hospitalisation Details'!B990)</f>
        <v>1985</v>
      </c>
      <c r="D1354" s="7" t="str">
        <f>IF('OG Hospitalisation Details'!C990="?","Sep",'OG Hospitalisation Details'!C990)</f>
        <v>Nov</v>
      </c>
      <c r="E1354" s="7">
        <v>28</v>
      </c>
      <c r="F1354" s="13">
        <f t="shared" si="64"/>
        <v>31379</v>
      </c>
      <c r="G1354" s="7">
        <v>3</v>
      </c>
      <c r="H1354" s="16">
        <v>8059.06</v>
      </c>
      <c r="I1354" s="7" t="str" cm="1">
        <f t="array" ref="I1354">INDEX({"tier - 1","tier - 2","tier - 3"},MATCH(MAX(COUNTIF('OG Hospitalisation Details'!G990:G3332,{"tier - 1","tier - 2","tier - 3"})),COUNTIF('OG Hospitalisation Details'!G990:G3332,{"tier - 1","tier - 2","tier - 3"}),0))</f>
        <v>tier - 2</v>
      </c>
      <c r="J1354" s="7" t="str" cm="1">
        <f t="array" ref="J1354">INDEX({"tier - 1","tier - 2","tier - 3"},MATCH(MAX(COUNTIF('OG Hospitalisation Details'!H990:H3332,{"tier - 1","tier - 2","tier - 3"})),COUNTIF('OG Hospitalisation Details'!H990:H3332,{"tier - 1","tier - 2","tier - 3"}),0))</f>
        <v>tier - 3</v>
      </c>
      <c r="K1354" s="7" t="str">
        <f>IF('OG Hospitalisation Details'!I990="?","Unknown",'OG Hospitalisation Details'!I990)</f>
        <v>R1012</v>
      </c>
      <c r="L1354" s="14">
        <f t="shared" si="65"/>
        <v>37</v>
      </c>
    </row>
    <row r="1355" spans="1:12" x14ac:dyDescent="0.25">
      <c r="A1355" s="7" t="s">
        <v>1020</v>
      </c>
      <c r="B1355" s="7">
        <f t="shared" si="63"/>
        <v>1351</v>
      </c>
      <c r="C1355" s="7">
        <f>IF('OG Hospitalisation Details'!B989="?",ROUND(AVERAGE('OG Hospitalisation Details'!$B$2:$B$2344),0),'OG Hospitalisation Details'!B989)</f>
        <v>2003</v>
      </c>
      <c r="D1355" s="7" t="str">
        <f>IF('OG Hospitalisation Details'!C989="?","Sep",'OG Hospitalisation Details'!C989)</f>
        <v>Dec</v>
      </c>
      <c r="E1355" s="7">
        <v>12</v>
      </c>
      <c r="F1355" s="13">
        <f t="shared" si="64"/>
        <v>37967</v>
      </c>
      <c r="G1355" s="7">
        <v>0</v>
      </c>
      <c r="H1355" s="16">
        <v>8035.64</v>
      </c>
      <c r="I1355" s="7" t="str" cm="1">
        <f t="array" ref="I1355">INDEX({"tier - 1","tier - 2","tier - 3"},MATCH(MAX(COUNTIF('OG Hospitalisation Details'!G989:G3331,{"tier - 1","tier - 2","tier - 3"})),COUNTIF('OG Hospitalisation Details'!G989:G3331,{"tier - 1","tier - 2","tier - 3"}),0))</f>
        <v>tier - 2</v>
      </c>
      <c r="J1355" s="7" t="str" cm="1">
        <f t="array" ref="J1355">INDEX({"tier - 1","tier - 2","tier - 3"},MATCH(MAX(COUNTIF('OG Hospitalisation Details'!H989:H3331,{"tier - 1","tier - 2","tier - 3"})),COUNTIF('OG Hospitalisation Details'!H989:H3331,{"tier - 1","tier - 2","tier - 3"}),0))</f>
        <v>tier - 3</v>
      </c>
      <c r="K1355" s="7" t="str">
        <f>IF('OG Hospitalisation Details'!I989="?","Unknown",'OG Hospitalisation Details'!I989)</f>
        <v>R1012</v>
      </c>
      <c r="L1355" s="14">
        <f t="shared" si="65"/>
        <v>19</v>
      </c>
    </row>
    <row r="1356" spans="1:12" x14ac:dyDescent="0.25">
      <c r="A1356" s="7" t="s">
        <v>1019</v>
      </c>
      <c r="B1356" s="7">
        <f t="shared" si="63"/>
        <v>1352</v>
      </c>
      <c r="C1356" s="7">
        <f>IF('OG Hospitalisation Details'!B988="?",ROUND(AVERAGE('OG Hospitalisation Details'!$B$2:$B$2344),0),'OG Hospitalisation Details'!B988)</f>
        <v>1977</v>
      </c>
      <c r="D1356" s="7" t="str">
        <f>IF('OG Hospitalisation Details'!C988="?","Sep",'OG Hospitalisation Details'!C988)</f>
        <v>Nov</v>
      </c>
      <c r="E1356" s="7">
        <v>6</v>
      </c>
      <c r="F1356" s="13">
        <f t="shared" si="64"/>
        <v>28435</v>
      </c>
      <c r="G1356" s="7">
        <v>2</v>
      </c>
      <c r="H1356" s="16">
        <v>8027.97</v>
      </c>
      <c r="I1356" s="7" t="str" cm="1">
        <f t="array" ref="I1356">INDEX({"tier - 1","tier - 2","tier - 3"},MATCH(MAX(COUNTIF('OG Hospitalisation Details'!G988:G3330,{"tier - 1","tier - 2","tier - 3"})),COUNTIF('OG Hospitalisation Details'!G988:G3330,{"tier - 1","tier - 2","tier - 3"}),0))</f>
        <v>tier - 2</v>
      </c>
      <c r="J1356" s="7" t="str" cm="1">
        <f t="array" ref="J1356">INDEX({"tier - 1","tier - 2","tier - 3"},MATCH(MAX(COUNTIF('OG Hospitalisation Details'!H988:H3330,{"tier - 1","tier - 2","tier - 3"})),COUNTIF('OG Hospitalisation Details'!H988:H3330,{"tier - 1","tier - 2","tier - 3"}),0))</f>
        <v>tier - 3</v>
      </c>
      <c r="K1356" s="7" t="str">
        <f>IF('OG Hospitalisation Details'!I988="?","Unknown",'OG Hospitalisation Details'!I988)</f>
        <v>R1011</v>
      </c>
      <c r="L1356" s="14">
        <f t="shared" si="65"/>
        <v>45</v>
      </c>
    </row>
    <row r="1357" spans="1:12" x14ac:dyDescent="0.25">
      <c r="A1357" s="7" t="s">
        <v>1018</v>
      </c>
      <c r="B1357" s="7">
        <f t="shared" si="63"/>
        <v>1353</v>
      </c>
      <c r="C1357" s="7">
        <f>IF('OG Hospitalisation Details'!B987="?",ROUND(AVERAGE('OG Hospitalisation Details'!$B$2:$B$2344),0),'OG Hospitalisation Details'!B987)</f>
        <v>1976</v>
      </c>
      <c r="D1357" s="7" t="str">
        <f>IF('OG Hospitalisation Details'!C987="?","Sep",'OG Hospitalisation Details'!C987)</f>
        <v>Dec</v>
      </c>
      <c r="E1357" s="7">
        <v>20</v>
      </c>
      <c r="F1357" s="13">
        <f t="shared" si="64"/>
        <v>28114</v>
      </c>
      <c r="G1357" s="7">
        <v>0</v>
      </c>
      <c r="H1357" s="16">
        <v>8026.67</v>
      </c>
      <c r="I1357" s="7" t="str" cm="1">
        <f t="array" ref="I1357">INDEX({"tier - 1","tier - 2","tier - 3"},MATCH(MAX(COUNTIF('OG Hospitalisation Details'!G987:G3329,{"tier - 1","tier - 2","tier - 3"})),COUNTIF('OG Hospitalisation Details'!G987:G3329,{"tier - 1","tier - 2","tier - 3"}),0))</f>
        <v>tier - 2</v>
      </c>
      <c r="J1357" s="7" t="str" cm="1">
        <f t="array" ref="J1357">INDEX({"tier - 1","tier - 2","tier - 3"},MATCH(MAX(COUNTIF('OG Hospitalisation Details'!H987:H3329,{"tier - 1","tier - 2","tier - 3"})),COUNTIF('OG Hospitalisation Details'!H987:H3329,{"tier - 1","tier - 2","tier - 3"}),0))</f>
        <v>tier - 3</v>
      </c>
      <c r="K1357" s="7" t="str">
        <f>IF('OG Hospitalisation Details'!I987="?","Unknown",'OG Hospitalisation Details'!I987)</f>
        <v>R1012</v>
      </c>
      <c r="L1357" s="14">
        <f t="shared" si="65"/>
        <v>46</v>
      </c>
    </row>
    <row r="1358" spans="1:12" x14ac:dyDescent="0.25">
      <c r="A1358" s="7" t="s">
        <v>1017</v>
      </c>
      <c r="B1358" s="7">
        <f t="shared" si="63"/>
        <v>1354</v>
      </c>
      <c r="C1358" s="7">
        <f>IF('OG Hospitalisation Details'!B986="?",ROUND(AVERAGE('OG Hospitalisation Details'!$B$2:$B$2344),0),'OG Hospitalisation Details'!B986)</f>
        <v>1978</v>
      </c>
      <c r="D1358" s="7" t="str">
        <f>IF('OG Hospitalisation Details'!C986="?","Sep",'OG Hospitalisation Details'!C986)</f>
        <v>Jul</v>
      </c>
      <c r="E1358" s="7">
        <v>17</v>
      </c>
      <c r="F1358" s="13">
        <f t="shared" si="64"/>
        <v>28688</v>
      </c>
      <c r="G1358" s="7">
        <v>1</v>
      </c>
      <c r="H1358" s="16">
        <v>8023.14</v>
      </c>
      <c r="I1358" s="7" t="str" cm="1">
        <f t="array" ref="I1358">INDEX({"tier - 1","tier - 2","tier - 3"},MATCH(MAX(COUNTIF('OG Hospitalisation Details'!G986:G3328,{"tier - 1","tier - 2","tier - 3"})),COUNTIF('OG Hospitalisation Details'!G986:G3328,{"tier - 1","tier - 2","tier - 3"}),0))</f>
        <v>tier - 2</v>
      </c>
      <c r="J1358" s="7" t="str" cm="1">
        <f t="array" ref="J1358">INDEX({"tier - 1","tier - 2","tier - 3"},MATCH(MAX(COUNTIF('OG Hospitalisation Details'!H986:H3328,{"tier - 1","tier - 2","tier - 3"})),COUNTIF('OG Hospitalisation Details'!H986:H3328,{"tier - 1","tier - 2","tier - 3"}),0))</f>
        <v>tier - 3</v>
      </c>
      <c r="K1358" s="7" t="str">
        <f>IF('OG Hospitalisation Details'!I986="?","Unknown",'OG Hospitalisation Details'!I986)</f>
        <v>R1012</v>
      </c>
      <c r="L1358" s="14">
        <f t="shared" si="65"/>
        <v>44</v>
      </c>
    </row>
    <row r="1359" spans="1:12" x14ac:dyDescent="0.25">
      <c r="A1359" s="7" t="s">
        <v>1016</v>
      </c>
      <c r="B1359" s="7">
        <f t="shared" si="63"/>
        <v>1355</v>
      </c>
      <c r="C1359" s="7">
        <f>IF('OG Hospitalisation Details'!B985="?",ROUND(AVERAGE('OG Hospitalisation Details'!$B$2:$B$2344),0),'OG Hospitalisation Details'!B985)</f>
        <v>1989</v>
      </c>
      <c r="D1359" s="7" t="str">
        <f>IF('OG Hospitalisation Details'!C985="?","Sep",'OG Hospitalisation Details'!C985)</f>
        <v>Nov</v>
      </c>
      <c r="E1359" s="7">
        <v>3</v>
      </c>
      <c r="F1359" s="13">
        <f t="shared" si="64"/>
        <v>32815</v>
      </c>
      <c r="G1359" s="7">
        <v>3</v>
      </c>
      <c r="H1359" s="16">
        <v>8021.11</v>
      </c>
      <c r="I1359" s="7" t="str" cm="1">
        <f t="array" ref="I1359">INDEX({"tier - 1","tier - 2","tier - 3"},MATCH(MAX(COUNTIF('OG Hospitalisation Details'!G985:G3327,{"tier - 1","tier - 2","tier - 3"})),COUNTIF('OG Hospitalisation Details'!G985:G3327,{"tier - 1","tier - 2","tier - 3"}),0))</f>
        <v>tier - 2</v>
      </c>
      <c r="J1359" s="7" t="str" cm="1">
        <f t="array" ref="J1359">INDEX({"tier - 1","tier - 2","tier - 3"},MATCH(MAX(COUNTIF('OG Hospitalisation Details'!H985:H3327,{"tier - 1","tier - 2","tier - 3"})),COUNTIF('OG Hospitalisation Details'!H985:H3327,{"tier - 1","tier - 2","tier - 3"}),0))</f>
        <v>tier - 3</v>
      </c>
      <c r="K1359" s="7" t="str">
        <f>IF('OG Hospitalisation Details'!I985="?","Unknown",'OG Hospitalisation Details'!I985)</f>
        <v>R1012</v>
      </c>
      <c r="L1359" s="14">
        <f t="shared" si="65"/>
        <v>33</v>
      </c>
    </row>
    <row r="1360" spans="1:12" x14ac:dyDescent="0.25">
      <c r="A1360" s="7" t="s">
        <v>1015</v>
      </c>
      <c r="B1360" s="7">
        <f t="shared" si="63"/>
        <v>1356</v>
      </c>
      <c r="C1360" s="7">
        <f>IF('OG Hospitalisation Details'!B984="?",ROUND(AVERAGE('OG Hospitalisation Details'!$B$2:$B$2344),0),'OG Hospitalisation Details'!B984)</f>
        <v>1980</v>
      </c>
      <c r="D1360" s="7" t="str">
        <f>IF('OG Hospitalisation Details'!C984="?","Sep",'OG Hospitalisation Details'!C984)</f>
        <v>Nov</v>
      </c>
      <c r="E1360" s="7">
        <v>8</v>
      </c>
      <c r="F1360" s="13">
        <f t="shared" si="64"/>
        <v>29533</v>
      </c>
      <c r="G1360" s="7">
        <v>2</v>
      </c>
      <c r="H1360" s="16">
        <v>8017.06</v>
      </c>
      <c r="I1360" s="7" t="str" cm="1">
        <f t="array" ref="I1360">INDEX({"tier - 1","tier - 2","tier - 3"},MATCH(MAX(COUNTIF('OG Hospitalisation Details'!G984:G3326,{"tier - 1","tier - 2","tier - 3"})),COUNTIF('OG Hospitalisation Details'!G984:G3326,{"tier - 1","tier - 2","tier - 3"}),0))</f>
        <v>tier - 2</v>
      </c>
      <c r="J1360" s="7" t="str" cm="1">
        <f t="array" ref="J1360">INDEX({"tier - 1","tier - 2","tier - 3"},MATCH(MAX(COUNTIF('OG Hospitalisation Details'!H984:H3326,{"tier - 1","tier - 2","tier - 3"})),COUNTIF('OG Hospitalisation Details'!H984:H3326,{"tier - 1","tier - 2","tier - 3"}),0))</f>
        <v>tier - 3</v>
      </c>
      <c r="K1360" s="7" t="str">
        <f>IF('OG Hospitalisation Details'!I984="?","Unknown",'OG Hospitalisation Details'!I984)</f>
        <v>R1012</v>
      </c>
      <c r="L1360" s="14">
        <f t="shared" si="65"/>
        <v>42</v>
      </c>
    </row>
    <row r="1361" spans="1:12" x14ac:dyDescent="0.25">
      <c r="A1361" s="7" t="s">
        <v>1014</v>
      </c>
      <c r="B1361" s="7">
        <f t="shared" si="63"/>
        <v>1357</v>
      </c>
      <c r="C1361" s="7">
        <f>IF('OG Hospitalisation Details'!B983="?",ROUND(AVERAGE('OG Hospitalisation Details'!$B$2:$B$2344),0),'OG Hospitalisation Details'!B983)</f>
        <v>1995</v>
      </c>
      <c r="D1361" s="7" t="str">
        <f>IF('OG Hospitalisation Details'!C983="?","Sep",'OG Hospitalisation Details'!C983)</f>
        <v>Sep</v>
      </c>
      <c r="E1361" s="7">
        <v>18</v>
      </c>
      <c r="F1361" s="13">
        <f t="shared" si="64"/>
        <v>34960</v>
      </c>
      <c r="G1361" s="7">
        <v>0</v>
      </c>
      <c r="H1361" s="16">
        <v>8014.62</v>
      </c>
      <c r="I1361" s="7" t="str" cm="1">
        <f t="array" ref="I1361">INDEX({"tier - 1","tier - 2","tier - 3"},MATCH(MAX(COUNTIF('OG Hospitalisation Details'!G983:G3325,{"tier - 1","tier - 2","tier - 3"})),COUNTIF('OG Hospitalisation Details'!G983:G3325,{"tier - 1","tier - 2","tier - 3"}),0))</f>
        <v>tier - 2</v>
      </c>
      <c r="J1361" s="7" t="str" cm="1">
        <f t="array" ref="J1361">INDEX({"tier - 1","tier - 2","tier - 3"},MATCH(MAX(COUNTIF('OG Hospitalisation Details'!H983:H3325,{"tier - 1","tier - 2","tier - 3"})),COUNTIF('OG Hospitalisation Details'!H983:H3325,{"tier - 1","tier - 2","tier - 3"}),0))</f>
        <v>tier - 3</v>
      </c>
      <c r="K1361" s="7" t="str">
        <f>IF('OG Hospitalisation Details'!I983="?","Unknown",'OG Hospitalisation Details'!I983)</f>
        <v>R1012</v>
      </c>
      <c r="L1361" s="14">
        <f t="shared" si="65"/>
        <v>27</v>
      </c>
    </row>
    <row r="1362" spans="1:12" x14ac:dyDescent="0.25">
      <c r="A1362" s="7" t="s">
        <v>1013</v>
      </c>
      <c r="B1362" s="7">
        <f t="shared" si="63"/>
        <v>1358</v>
      </c>
      <c r="C1362" s="7">
        <f>IF('OG Hospitalisation Details'!B982="?",ROUND(AVERAGE('OG Hospitalisation Details'!$B$2:$B$2344),0),'OG Hospitalisation Details'!B982)</f>
        <v>1962</v>
      </c>
      <c r="D1362" s="7" t="str">
        <f>IF('OG Hospitalisation Details'!C982="?","Sep",'OG Hospitalisation Details'!C982)</f>
        <v>Aug</v>
      </c>
      <c r="E1362" s="7">
        <v>22</v>
      </c>
      <c r="F1362" s="13">
        <f t="shared" si="64"/>
        <v>22880</v>
      </c>
      <c r="G1362" s="7">
        <v>0</v>
      </c>
      <c r="H1362" s="16">
        <v>8004.96</v>
      </c>
      <c r="I1362" s="7" t="str" cm="1">
        <f t="array" ref="I1362">INDEX({"tier - 1","tier - 2","tier - 3"},MATCH(MAX(COUNTIF('OG Hospitalisation Details'!G982:G3324,{"tier - 1","tier - 2","tier - 3"})),COUNTIF('OG Hospitalisation Details'!G982:G3324,{"tier - 1","tier - 2","tier - 3"}),0))</f>
        <v>tier - 2</v>
      </c>
      <c r="J1362" s="7" t="str" cm="1">
        <f t="array" ref="J1362">INDEX({"tier - 1","tier - 2","tier - 3"},MATCH(MAX(COUNTIF('OG Hospitalisation Details'!H982:H3324,{"tier - 1","tier - 2","tier - 3"})),COUNTIF('OG Hospitalisation Details'!H982:H3324,{"tier - 1","tier - 2","tier - 3"}),0))</f>
        <v>tier - 3</v>
      </c>
      <c r="K1362" s="7" t="str">
        <f>IF('OG Hospitalisation Details'!I982="?","Unknown",'OG Hospitalisation Details'!I982)</f>
        <v>R1013</v>
      </c>
      <c r="L1362" s="14">
        <f t="shared" si="65"/>
        <v>60</v>
      </c>
    </row>
    <row r="1363" spans="1:12" x14ac:dyDescent="0.25">
      <c r="A1363" s="7" t="s">
        <v>1012</v>
      </c>
      <c r="B1363" s="7">
        <f t="shared" si="63"/>
        <v>1359</v>
      </c>
      <c r="C1363" s="7">
        <f>IF('OG Hospitalisation Details'!B981="?",ROUND(AVERAGE('OG Hospitalisation Details'!$B$2:$B$2344),0),'OG Hospitalisation Details'!B981)</f>
        <v>1983</v>
      </c>
      <c r="D1363" s="7" t="str">
        <f>IF('OG Hospitalisation Details'!C981="?","Sep",'OG Hospitalisation Details'!C981)</f>
        <v>Aug</v>
      </c>
      <c r="E1363" s="7">
        <v>20</v>
      </c>
      <c r="F1363" s="13">
        <f t="shared" si="64"/>
        <v>30548</v>
      </c>
      <c r="G1363" s="7">
        <v>3</v>
      </c>
      <c r="H1363" s="16">
        <v>7986.48</v>
      </c>
      <c r="I1363" s="7" t="str" cm="1">
        <f t="array" ref="I1363">INDEX({"tier - 1","tier - 2","tier - 3"},MATCH(MAX(COUNTIF('OG Hospitalisation Details'!G981:G3323,{"tier - 1","tier - 2","tier - 3"})),COUNTIF('OG Hospitalisation Details'!G981:G3323,{"tier - 1","tier - 2","tier - 3"}),0))</f>
        <v>tier - 2</v>
      </c>
      <c r="J1363" s="7" t="str" cm="1">
        <f t="array" ref="J1363">INDEX({"tier - 1","tier - 2","tier - 3"},MATCH(MAX(COUNTIF('OG Hospitalisation Details'!H981:H3323,{"tier - 1","tier - 2","tier - 3"})),COUNTIF('OG Hospitalisation Details'!H981:H3323,{"tier - 1","tier - 2","tier - 3"}),0))</f>
        <v>tier - 3</v>
      </c>
      <c r="K1363" s="7" t="str">
        <f>IF('OG Hospitalisation Details'!I981="?","Unknown",'OG Hospitalisation Details'!I981)</f>
        <v>R1024</v>
      </c>
      <c r="L1363" s="14">
        <f t="shared" si="65"/>
        <v>39</v>
      </c>
    </row>
    <row r="1364" spans="1:12" x14ac:dyDescent="0.25">
      <c r="A1364" s="7" t="s">
        <v>1011</v>
      </c>
      <c r="B1364" s="7">
        <f t="shared" si="63"/>
        <v>1360</v>
      </c>
      <c r="C1364" s="7">
        <f>IF('OG Hospitalisation Details'!B980="?",ROUND(AVERAGE('OG Hospitalisation Details'!$B$2:$B$2344),0),'OG Hospitalisation Details'!B980)</f>
        <v>1983</v>
      </c>
      <c r="D1364" s="7" t="str">
        <f>IF('OG Hospitalisation Details'!C980="?","Sep",'OG Hospitalisation Details'!C980)</f>
        <v>Aug</v>
      </c>
      <c r="E1364" s="7">
        <v>28</v>
      </c>
      <c r="F1364" s="13">
        <f t="shared" si="64"/>
        <v>30556</v>
      </c>
      <c r="G1364" s="7">
        <v>3</v>
      </c>
      <c r="H1364" s="16">
        <v>7985.82</v>
      </c>
      <c r="I1364" s="7" t="str" cm="1">
        <f t="array" ref="I1364">INDEX({"tier - 1","tier - 2","tier - 3"},MATCH(MAX(COUNTIF('OG Hospitalisation Details'!G980:G3322,{"tier - 1","tier - 2","tier - 3"})),COUNTIF('OG Hospitalisation Details'!G980:G3322,{"tier - 1","tier - 2","tier - 3"}),0))</f>
        <v>tier - 2</v>
      </c>
      <c r="J1364" s="7" t="str" cm="1">
        <f t="array" ref="J1364">INDEX({"tier - 1","tier - 2","tier - 3"},MATCH(MAX(COUNTIF('OG Hospitalisation Details'!H980:H3322,{"tier - 1","tier - 2","tier - 3"})),COUNTIF('OG Hospitalisation Details'!H980:H3322,{"tier - 1","tier - 2","tier - 3"}),0))</f>
        <v>tier - 3</v>
      </c>
      <c r="K1364" s="7" t="str">
        <f>IF('OG Hospitalisation Details'!I980="?","Unknown",'OG Hospitalisation Details'!I980)</f>
        <v>R1024</v>
      </c>
      <c r="L1364" s="14">
        <f t="shared" si="65"/>
        <v>39</v>
      </c>
    </row>
    <row r="1365" spans="1:12" x14ac:dyDescent="0.25">
      <c r="A1365" s="7" t="s">
        <v>1010</v>
      </c>
      <c r="B1365" s="7">
        <f t="shared" si="63"/>
        <v>1361</v>
      </c>
      <c r="C1365" s="7">
        <f>IF('OG Hospitalisation Details'!B979="?",ROUND(AVERAGE('OG Hospitalisation Details'!$B$2:$B$2344),0),'OG Hospitalisation Details'!B979)</f>
        <v>1972</v>
      </c>
      <c r="D1365" s="7" t="str">
        <f>IF('OG Hospitalisation Details'!C979="?","Sep",'OG Hospitalisation Details'!C979)</f>
        <v>Nov</v>
      </c>
      <c r="E1365" s="7">
        <v>23</v>
      </c>
      <c r="F1365" s="13">
        <f t="shared" si="64"/>
        <v>26626</v>
      </c>
      <c r="G1365" s="7">
        <v>0</v>
      </c>
      <c r="H1365" s="16">
        <v>7980.34</v>
      </c>
      <c r="I1365" s="7" t="str" cm="1">
        <f t="array" ref="I1365">INDEX({"tier - 1","tier - 2","tier - 3"},MATCH(MAX(COUNTIF('OG Hospitalisation Details'!G979:G3321,{"tier - 1","tier - 2","tier - 3"})),COUNTIF('OG Hospitalisation Details'!G979:G3321,{"tier - 1","tier - 2","tier - 3"}),0))</f>
        <v>tier - 2</v>
      </c>
      <c r="J1365" s="7" t="str" cm="1">
        <f t="array" ref="J1365">INDEX({"tier - 1","tier - 2","tier - 3"},MATCH(MAX(COUNTIF('OG Hospitalisation Details'!H979:H3321,{"tier - 1","tier - 2","tier - 3"})),COUNTIF('OG Hospitalisation Details'!H979:H3321,{"tier - 1","tier - 2","tier - 3"}),0))</f>
        <v>tier - 3</v>
      </c>
      <c r="K1365" s="7" t="str">
        <f>IF('OG Hospitalisation Details'!I979="?","Unknown",'OG Hospitalisation Details'!I979)</f>
        <v>R1013</v>
      </c>
      <c r="L1365" s="14">
        <f t="shared" si="65"/>
        <v>50</v>
      </c>
    </row>
    <row r="1366" spans="1:12" x14ac:dyDescent="0.25">
      <c r="A1366" s="7" t="s">
        <v>1009</v>
      </c>
      <c r="B1366" s="7">
        <f t="shared" si="63"/>
        <v>1362</v>
      </c>
      <c r="C1366" s="7">
        <f>IF('OG Hospitalisation Details'!B978="?",ROUND(AVERAGE('OG Hospitalisation Details'!$B$2:$B$2344),0),'OG Hospitalisation Details'!B978)</f>
        <v>1975</v>
      </c>
      <c r="D1366" s="7" t="str">
        <f>IF('OG Hospitalisation Details'!C978="?","Sep",'OG Hospitalisation Details'!C978)</f>
        <v>Aug</v>
      </c>
      <c r="E1366" s="7">
        <v>10</v>
      </c>
      <c r="F1366" s="13">
        <f t="shared" si="64"/>
        <v>27616</v>
      </c>
      <c r="G1366" s="7">
        <v>1</v>
      </c>
      <c r="H1366" s="16">
        <v>7966.81</v>
      </c>
      <c r="I1366" s="7" t="str" cm="1">
        <f t="array" ref="I1366">INDEX({"tier - 1","tier - 2","tier - 3"},MATCH(MAX(COUNTIF('OG Hospitalisation Details'!G978:G3320,{"tier - 1","tier - 2","tier - 3"})),COUNTIF('OG Hospitalisation Details'!G978:G3320,{"tier - 1","tier - 2","tier - 3"}),0))</f>
        <v>tier - 2</v>
      </c>
      <c r="J1366" s="7" t="str" cm="1">
        <f t="array" ref="J1366">INDEX({"tier - 1","tier - 2","tier - 3"},MATCH(MAX(COUNTIF('OG Hospitalisation Details'!H978:H3320,{"tier - 1","tier - 2","tier - 3"})),COUNTIF('OG Hospitalisation Details'!H978:H3320,{"tier - 1","tier - 2","tier - 3"}),0))</f>
        <v>tier - 3</v>
      </c>
      <c r="K1366" s="7" t="str">
        <f>IF('OG Hospitalisation Details'!I978="?","Unknown",'OG Hospitalisation Details'!I978)</f>
        <v>R1013</v>
      </c>
      <c r="L1366" s="14">
        <f t="shared" si="65"/>
        <v>47</v>
      </c>
    </row>
    <row r="1367" spans="1:12" x14ac:dyDescent="0.25">
      <c r="A1367" s="7" t="s">
        <v>1008</v>
      </c>
      <c r="B1367" s="7">
        <f t="shared" si="63"/>
        <v>1363</v>
      </c>
      <c r="C1367" s="7">
        <f>IF('OG Hospitalisation Details'!B977="?",ROUND(AVERAGE('OG Hospitalisation Details'!$B$2:$B$2344),0),'OG Hospitalisation Details'!B977)</f>
        <v>1970</v>
      </c>
      <c r="D1367" s="7" t="str">
        <f>IF('OG Hospitalisation Details'!C977="?","Sep",'OG Hospitalisation Details'!C977)</f>
        <v>Jun</v>
      </c>
      <c r="E1367" s="7">
        <v>19</v>
      </c>
      <c r="F1367" s="13">
        <f t="shared" si="64"/>
        <v>25738</v>
      </c>
      <c r="G1367" s="7">
        <v>0</v>
      </c>
      <c r="H1367" s="16">
        <v>7958.13</v>
      </c>
      <c r="I1367" s="7" t="str" cm="1">
        <f t="array" ref="I1367">INDEX({"tier - 1","tier - 2","tier - 3"},MATCH(MAX(COUNTIF('OG Hospitalisation Details'!G977:G3319,{"tier - 1","tier - 2","tier - 3"})),COUNTIF('OG Hospitalisation Details'!G977:G3319,{"tier - 1","tier - 2","tier - 3"}),0))</f>
        <v>tier - 2</v>
      </c>
      <c r="J1367" s="7" t="str" cm="1">
        <f t="array" ref="J1367">INDEX({"tier - 1","tier - 2","tier - 3"},MATCH(MAX(COUNTIF('OG Hospitalisation Details'!H977:H3319,{"tier - 1","tier - 2","tier - 3"})),COUNTIF('OG Hospitalisation Details'!H977:H3319,{"tier - 1","tier - 2","tier - 3"}),0))</f>
        <v>tier - 3</v>
      </c>
      <c r="K1367" s="7" t="str">
        <f>IF('OG Hospitalisation Details'!I977="?","Unknown",'OG Hospitalisation Details'!I977)</f>
        <v>R1013</v>
      </c>
      <c r="L1367" s="14">
        <f t="shared" si="65"/>
        <v>52</v>
      </c>
    </row>
    <row r="1368" spans="1:12" x14ac:dyDescent="0.25">
      <c r="A1368" s="7" t="s">
        <v>1007</v>
      </c>
      <c r="B1368" s="7">
        <f t="shared" si="63"/>
        <v>1364</v>
      </c>
      <c r="C1368" s="7">
        <f>IF('OG Hospitalisation Details'!B976="?",ROUND(AVERAGE('OG Hospitalisation Details'!$B$2:$B$2344),0),'OG Hospitalisation Details'!B976)</f>
        <v>1981</v>
      </c>
      <c r="D1368" s="7" t="str">
        <f>IF('OG Hospitalisation Details'!C976="?","Sep",'OG Hospitalisation Details'!C976)</f>
        <v>Dec</v>
      </c>
      <c r="E1368" s="7">
        <v>28</v>
      </c>
      <c r="F1368" s="13">
        <f t="shared" si="64"/>
        <v>29948</v>
      </c>
      <c r="G1368" s="7">
        <v>3</v>
      </c>
      <c r="H1368" s="16">
        <v>7954.52</v>
      </c>
      <c r="I1368" s="7" t="str" cm="1">
        <f t="array" ref="I1368">INDEX({"tier - 1","tier - 2","tier - 3"},MATCH(MAX(COUNTIF('OG Hospitalisation Details'!G976:G3318,{"tier - 1","tier - 2","tier - 3"})),COUNTIF('OG Hospitalisation Details'!G976:G3318,{"tier - 1","tier - 2","tier - 3"}),0))</f>
        <v>tier - 2</v>
      </c>
      <c r="J1368" s="7" t="str" cm="1">
        <f t="array" ref="J1368">INDEX({"tier - 1","tier - 2","tier - 3"},MATCH(MAX(COUNTIF('OG Hospitalisation Details'!H976:H3318,{"tier - 1","tier - 2","tier - 3"})),COUNTIF('OG Hospitalisation Details'!H976:H3318,{"tier - 1","tier - 2","tier - 3"}),0))</f>
        <v>tier - 3</v>
      </c>
      <c r="K1368" s="7" t="str">
        <f>IF('OG Hospitalisation Details'!I976="?","Unknown",'OG Hospitalisation Details'!I976)</f>
        <v>R1011</v>
      </c>
      <c r="L1368" s="14">
        <f t="shared" si="65"/>
        <v>41</v>
      </c>
    </row>
    <row r="1369" spans="1:12" x14ac:dyDescent="0.25">
      <c r="A1369" s="7" t="s">
        <v>1006</v>
      </c>
      <c r="B1369" s="7">
        <f t="shared" si="63"/>
        <v>1365</v>
      </c>
      <c r="C1369" s="7">
        <f>IF('OG Hospitalisation Details'!B975="?",ROUND(AVERAGE('OG Hospitalisation Details'!$B$2:$B$2344),0),'OG Hospitalisation Details'!B975)</f>
        <v>1966</v>
      </c>
      <c r="D1369" s="7" t="str">
        <f>IF('OG Hospitalisation Details'!C975="?","Sep",'OG Hospitalisation Details'!C975)</f>
        <v>Jul</v>
      </c>
      <c r="E1369" s="7">
        <v>9</v>
      </c>
      <c r="F1369" s="13">
        <f t="shared" si="64"/>
        <v>24297</v>
      </c>
      <c r="G1369" s="7">
        <v>0</v>
      </c>
      <c r="H1369" s="16">
        <v>7953.72</v>
      </c>
      <c r="I1369" s="7" t="str" cm="1">
        <f t="array" ref="I1369">INDEX({"tier - 1","tier - 2","tier - 3"},MATCH(MAX(COUNTIF('OG Hospitalisation Details'!G975:G3317,{"tier - 1","tier - 2","tier - 3"})),COUNTIF('OG Hospitalisation Details'!G975:G3317,{"tier - 1","tier - 2","tier - 3"}),0))</f>
        <v>tier - 2</v>
      </c>
      <c r="J1369" s="7" t="str" cm="1">
        <f t="array" ref="J1369">INDEX({"tier - 1","tier - 2","tier - 3"},MATCH(MAX(COUNTIF('OG Hospitalisation Details'!H975:H3317,{"tier - 1","tier - 2","tier - 3"})),COUNTIF('OG Hospitalisation Details'!H975:H3317,{"tier - 1","tier - 2","tier - 3"}),0))</f>
        <v>tier - 3</v>
      </c>
      <c r="K1369" s="7" t="str">
        <f>IF('OG Hospitalisation Details'!I975="?","Unknown",'OG Hospitalisation Details'!I975)</f>
        <v>R1012</v>
      </c>
      <c r="L1369" s="14">
        <f t="shared" si="65"/>
        <v>56</v>
      </c>
    </row>
    <row r="1370" spans="1:12" x14ac:dyDescent="0.25">
      <c r="A1370" s="7" t="s">
        <v>1005</v>
      </c>
      <c r="B1370" s="7">
        <f t="shared" si="63"/>
        <v>1366</v>
      </c>
      <c r="C1370" s="7">
        <f>IF('OG Hospitalisation Details'!B974="?",ROUND(AVERAGE('OG Hospitalisation Details'!$B$2:$B$2344),0),'OG Hospitalisation Details'!B974)</f>
        <v>1987</v>
      </c>
      <c r="D1370" s="7" t="str">
        <f>IF('OG Hospitalisation Details'!C974="?","Sep",'OG Hospitalisation Details'!C974)</f>
        <v>Oct</v>
      </c>
      <c r="E1370" s="7">
        <v>29</v>
      </c>
      <c r="F1370" s="13">
        <f t="shared" si="64"/>
        <v>32079</v>
      </c>
      <c r="G1370" s="7">
        <v>3</v>
      </c>
      <c r="H1370" s="16">
        <v>7948.22</v>
      </c>
      <c r="I1370" s="7" t="str" cm="1">
        <f t="array" ref="I1370">INDEX({"tier - 1","tier - 2","tier - 3"},MATCH(MAX(COUNTIF('OG Hospitalisation Details'!G974:G3316,{"tier - 1","tier - 2","tier - 3"})),COUNTIF('OG Hospitalisation Details'!G974:G3316,{"tier - 1","tier - 2","tier - 3"}),0))</f>
        <v>tier - 2</v>
      </c>
      <c r="J1370" s="7" t="str" cm="1">
        <f t="array" ref="J1370">INDEX({"tier - 1","tier - 2","tier - 3"},MATCH(MAX(COUNTIF('OG Hospitalisation Details'!H974:H3316,{"tier - 1","tier - 2","tier - 3"})),COUNTIF('OG Hospitalisation Details'!H974:H3316,{"tier - 1","tier - 2","tier - 3"}),0))</f>
        <v>tier - 3</v>
      </c>
      <c r="K1370" s="7" t="str">
        <f>IF('OG Hospitalisation Details'!I974="?","Unknown",'OG Hospitalisation Details'!I974)</f>
        <v>R1025</v>
      </c>
      <c r="L1370" s="14">
        <f t="shared" si="65"/>
        <v>35</v>
      </c>
    </row>
    <row r="1371" spans="1:12" x14ac:dyDescent="0.25">
      <c r="A1371" s="7" t="s">
        <v>1004</v>
      </c>
      <c r="B1371" s="7">
        <f t="shared" si="63"/>
        <v>1367</v>
      </c>
      <c r="C1371" s="7">
        <f>IF('OG Hospitalisation Details'!B973="?",ROUND(AVERAGE('OG Hospitalisation Details'!$B$2:$B$2344),0),'OG Hospitalisation Details'!B973)</f>
        <v>1977</v>
      </c>
      <c r="D1371" s="7" t="str">
        <f>IF('OG Hospitalisation Details'!C973="?","Sep",'OG Hospitalisation Details'!C973)</f>
        <v>Jul</v>
      </c>
      <c r="E1371" s="7">
        <v>20</v>
      </c>
      <c r="F1371" s="13">
        <f t="shared" si="64"/>
        <v>28326</v>
      </c>
      <c r="G1371" s="7">
        <v>0</v>
      </c>
      <c r="H1371" s="16">
        <v>7935.29</v>
      </c>
      <c r="I1371" s="7" t="str" cm="1">
        <f t="array" ref="I1371">INDEX({"tier - 1","tier - 2","tier - 3"},MATCH(MAX(COUNTIF('OG Hospitalisation Details'!G973:G3315,{"tier - 1","tier - 2","tier - 3"})),COUNTIF('OG Hospitalisation Details'!G973:G3315,{"tier - 1","tier - 2","tier - 3"}),0))</f>
        <v>tier - 2</v>
      </c>
      <c r="J1371" s="7" t="str" cm="1">
        <f t="array" ref="J1371">INDEX({"tier - 1","tier - 2","tier - 3"},MATCH(MAX(COUNTIF('OG Hospitalisation Details'!H973:H3315,{"tier - 1","tier - 2","tier - 3"})),COUNTIF('OG Hospitalisation Details'!H973:H3315,{"tier - 1","tier - 2","tier - 3"}),0))</f>
        <v>tier - 3</v>
      </c>
      <c r="K1371" s="7" t="str">
        <f>IF('OG Hospitalisation Details'!I973="?","Unknown",'OG Hospitalisation Details'!I973)</f>
        <v>R1024</v>
      </c>
      <c r="L1371" s="14">
        <f t="shared" si="65"/>
        <v>45</v>
      </c>
    </row>
    <row r="1372" spans="1:12" x14ac:dyDescent="0.25">
      <c r="A1372" s="7" t="s">
        <v>1003</v>
      </c>
      <c r="B1372" s="7">
        <f t="shared" si="63"/>
        <v>1368</v>
      </c>
      <c r="C1372" s="7">
        <f>IF('OG Hospitalisation Details'!B972="?",ROUND(AVERAGE('OG Hospitalisation Details'!$B$2:$B$2344),0),'OG Hospitalisation Details'!B972)</f>
        <v>1962</v>
      </c>
      <c r="D1372" s="7" t="str">
        <f>IF('OG Hospitalisation Details'!C972="?","Sep",'OG Hospitalisation Details'!C972)</f>
        <v>Oct</v>
      </c>
      <c r="E1372" s="7">
        <v>10</v>
      </c>
      <c r="F1372" s="13">
        <f t="shared" si="64"/>
        <v>22929</v>
      </c>
      <c r="G1372" s="7">
        <v>0</v>
      </c>
      <c r="H1372" s="16">
        <v>7896.41</v>
      </c>
      <c r="I1372" s="7" t="str" cm="1">
        <f t="array" ref="I1372">INDEX({"tier - 1","tier - 2","tier - 3"},MATCH(MAX(COUNTIF('OG Hospitalisation Details'!G972:G3314,{"tier - 1","tier - 2","tier - 3"})),COUNTIF('OG Hospitalisation Details'!G972:G3314,{"tier - 1","tier - 2","tier - 3"}),0))</f>
        <v>tier - 2</v>
      </c>
      <c r="J1372" s="7" t="str" cm="1">
        <f t="array" ref="J1372">INDEX({"tier - 1","tier - 2","tier - 3"},MATCH(MAX(COUNTIF('OG Hospitalisation Details'!H972:H3314,{"tier - 1","tier - 2","tier - 3"})),COUNTIF('OG Hospitalisation Details'!H972:H3314,{"tier - 1","tier - 2","tier - 3"}),0))</f>
        <v>tier - 3</v>
      </c>
      <c r="K1372" s="7" t="str">
        <f>IF('OG Hospitalisation Details'!I972="?","Unknown",'OG Hospitalisation Details'!I972)</f>
        <v>R1013</v>
      </c>
      <c r="L1372" s="14">
        <f t="shared" si="65"/>
        <v>60</v>
      </c>
    </row>
    <row r="1373" spans="1:12" x14ac:dyDescent="0.25">
      <c r="A1373" s="7" t="s">
        <v>1002</v>
      </c>
      <c r="B1373" s="7">
        <f t="shared" si="63"/>
        <v>1369</v>
      </c>
      <c r="C1373" s="7">
        <f>IF('OG Hospitalisation Details'!B971="?",ROUND(AVERAGE('OG Hospitalisation Details'!$B$2:$B$2344),0),'OG Hospitalisation Details'!B971)</f>
        <v>1994</v>
      </c>
      <c r="D1373" s="7" t="str">
        <f>IF('OG Hospitalisation Details'!C971="?","Sep",'OG Hospitalisation Details'!C971)</f>
        <v>Nov</v>
      </c>
      <c r="E1373" s="7">
        <v>17</v>
      </c>
      <c r="F1373" s="13">
        <f t="shared" si="64"/>
        <v>34655</v>
      </c>
      <c r="G1373" s="7">
        <v>0</v>
      </c>
      <c r="H1373" s="16">
        <v>7851.85</v>
      </c>
      <c r="I1373" s="7" t="str" cm="1">
        <f t="array" ref="I1373">INDEX({"tier - 1","tier - 2","tier - 3"},MATCH(MAX(COUNTIF('OG Hospitalisation Details'!G971:G3313,{"tier - 1","tier - 2","tier - 3"})),COUNTIF('OG Hospitalisation Details'!G971:G3313,{"tier - 1","tier - 2","tier - 3"}),0))</f>
        <v>tier - 2</v>
      </c>
      <c r="J1373" s="7" t="str" cm="1">
        <f t="array" ref="J1373">INDEX({"tier - 1","tier - 2","tier - 3"},MATCH(MAX(COUNTIF('OG Hospitalisation Details'!H971:H3313,{"tier - 1","tier - 2","tier - 3"})),COUNTIF('OG Hospitalisation Details'!H971:H3313,{"tier - 1","tier - 2","tier - 3"}),0))</f>
        <v>tier - 3</v>
      </c>
      <c r="K1373" s="7" t="str">
        <f>IF('OG Hospitalisation Details'!I971="?","Unknown",'OG Hospitalisation Details'!I971)</f>
        <v>R1012</v>
      </c>
      <c r="L1373" s="14">
        <f t="shared" si="65"/>
        <v>28</v>
      </c>
    </row>
    <row r="1374" spans="1:12" x14ac:dyDescent="0.25">
      <c r="A1374" s="7" t="s">
        <v>1001</v>
      </c>
      <c r="B1374" s="7">
        <f t="shared" ref="B1374:B1437" si="66">VALUE(SUBSTITUTE(A1374,"Id",""))</f>
        <v>1370</v>
      </c>
      <c r="C1374" s="7">
        <f>IF('OG Hospitalisation Details'!B970="?",ROUND(AVERAGE('OG Hospitalisation Details'!$B$2:$B$2344),0),'OG Hospitalisation Details'!B970)</f>
        <v>2001</v>
      </c>
      <c r="D1374" s="7" t="str">
        <f>IF('OG Hospitalisation Details'!C970="?","Sep",'OG Hospitalisation Details'!C970)</f>
        <v>Oct</v>
      </c>
      <c r="E1374" s="7">
        <v>5</v>
      </c>
      <c r="F1374" s="13">
        <f t="shared" si="64"/>
        <v>37169</v>
      </c>
      <c r="G1374" s="7">
        <v>0</v>
      </c>
      <c r="H1374" s="16">
        <v>7844.8</v>
      </c>
      <c r="I1374" s="7" t="str" cm="1">
        <f t="array" ref="I1374">INDEX({"tier - 1","tier - 2","tier - 3"},MATCH(MAX(COUNTIF('OG Hospitalisation Details'!G970:G3312,{"tier - 1","tier - 2","tier - 3"})),COUNTIF('OG Hospitalisation Details'!G970:G3312,{"tier - 1","tier - 2","tier - 3"}),0))</f>
        <v>tier - 2</v>
      </c>
      <c r="J1374" s="7" t="str" cm="1">
        <f t="array" ref="J1374">INDEX({"tier - 1","tier - 2","tier - 3"},MATCH(MAX(COUNTIF('OG Hospitalisation Details'!H970:H3312,{"tier - 1","tier - 2","tier - 3"})),COUNTIF('OG Hospitalisation Details'!H970:H3312,{"tier - 1","tier - 2","tier - 3"}),0))</f>
        <v>tier - 3</v>
      </c>
      <c r="K1374" s="7" t="str">
        <f>IF('OG Hospitalisation Details'!I970="?","Unknown",'OG Hospitalisation Details'!I970)</f>
        <v>R1012</v>
      </c>
      <c r="L1374" s="14">
        <f t="shared" si="65"/>
        <v>21</v>
      </c>
    </row>
    <row r="1375" spans="1:12" x14ac:dyDescent="0.25">
      <c r="A1375" s="7" t="s">
        <v>1000</v>
      </c>
      <c r="B1375" s="7">
        <f t="shared" si="66"/>
        <v>1371</v>
      </c>
      <c r="C1375" s="7">
        <f>IF('OG Hospitalisation Details'!B969="?",ROUND(AVERAGE('OG Hospitalisation Details'!$B$2:$B$2344),0),'OG Hospitalisation Details'!B969)</f>
        <v>1989</v>
      </c>
      <c r="D1375" s="7" t="str">
        <f>IF('OG Hospitalisation Details'!C969="?","Sep",'OG Hospitalisation Details'!C969)</f>
        <v>Oct</v>
      </c>
      <c r="E1375" s="7">
        <v>12</v>
      </c>
      <c r="F1375" s="13">
        <f t="shared" si="64"/>
        <v>32793</v>
      </c>
      <c r="G1375" s="7">
        <v>3</v>
      </c>
      <c r="H1375" s="16">
        <v>7824.37</v>
      </c>
      <c r="I1375" s="7" t="str" cm="1">
        <f t="array" ref="I1375">INDEX({"tier - 1","tier - 2","tier - 3"},MATCH(MAX(COUNTIF('OG Hospitalisation Details'!G969:G3311,{"tier - 1","tier - 2","tier - 3"})),COUNTIF('OG Hospitalisation Details'!G969:G3311,{"tier - 1","tier - 2","tier - 3"}),0))</f>
        <v>tier - 2</v>
      </c>
      <c r="J1375" s="7" t="str" cm="1">
        <f t="array" ref="J1375">INDEX({"tier - 1","tier - 2","tier - 3"},MATCH(MAX(COUNTIF('OG Hospitalisation Details'!H969:H3311,{"tier - 1","tier - 2","tier - 3"})),COUNTIF('OG Hospitalisation Details'!H969:H3311,{"tier - 1","tier - 2","tier - 3"}),0))</f>
        <v>tier - 3</v>
      </c>
      <c r="K1375" s="7" t="str">
        <f>IF('OG Hospitalisation Details'!I969="?","Unknown",'OG Hospitalisation Details'!I969)</f>
        <v>R1012</v>
      </c>
      <c r="L1375" s="14">
        <f t="shared" si="65"/>
        <v>33</v>
      </c>
    </row>
    <row r="1376" spans="1:12" x14ac:dyDescent="0.25">
      <c r="A1376" s="7" t="s">
        <v>999</v>
      </c>
      <c r="B1376" s="7">
        <f t="shared" si="66"/>
        <v>1372</v>
      </c>
      <c r="C1376" s="7">
        <f>IF('OG Hospitalisation Details'!B968="?",ROUND(AVERAGE('OG Hospitalisation Details'!$B$2:$B$2344),0),'OG Hospitalisation Details'!B968)</f>
        <v>1991</v>
      </c>
      <c r="D1376" s="7" t="str">
        <f>IF('OG Hospitalisation Details'!C968="?","Sep",'OG Hospitalisation Details'!C968)</f>
        <v>Dec</v>
      </c>
      <c r="E1376" s="7">
        <v>21</v>
      </c>
      <c r="F1376" s="13">
        <f t="shared" si="64"/>
        <v>33593</v>
      </c>
      <c r="G1376" s="7">
        <v>3</v>
      </c>
      <c r="H1376" s="16">
        <v>7812.67</v>
      </c>
      <c r="I1376" s="7" t="str" cm="1">
        <f t="array" ref="I1376">INDEX({"tier - 1","tier - 2","tier - 3"},MATCH(MAX(COUNTIF('OG Hospitalisation Details'!G968:G3310,{"tier - 1","tier - 2","tier - 3"})),COUNTIF('OG Hospitalisation Details'!G968:G3310,{"tier - 1","tier - 2","tier - 3"}),0))</f>
        <v>tier - 2</v>
      </c>
      <c r="J1376" s="7" t="str" cm="1">
        <f t="array" ref="J1376">INDEX({"tier - 1","tier - 2","tier - 3"},MATCH(MAX(COUNTIF('OG Hospitalisation Details'!H968:H3310,{"tier - 1","tier - 2","tier - 3"})),COUNTIF('OG Hospitalisation Details'!H968:H3310,{"tier - 1","tier - 2","tier - 3"}),0))</f>
        <v>tier - 3</v>
      </c>
      <c r="K1376" s="7" t="str">
        <f>IF('OG Hospitalisation Details'!I968="?","Unknown",'OG Hospitalisation Details'!I968)</f>
        <v>R1012</v>
      </c>
      <c r="L1376" s="14">
        <f t="shared" si="65"/>
        <v>31</v>
      </c>
    </row>
    <row r="1377" spans="1:12" x14ac:dyDescent="0.25">
      <c r="A1377" s="7" t="s">
        <v>998</v>
      </c>
      <c r="B1377" s="7">
        <f t="shared" si="66"/>
        <v>1373</v>
      </c>
      <c r="C1377" s="7">
        <f>IF('OG Hospitalisation Details'!B967="?",ROUND(AVERAGE('OG Hospitalisation Details'!$B$2:$B$2344),0),'OG Hospitalisation Details'!B967)</f>
        <v>1974</v>
      </c>
      <c r="D1377" s="7" t="str">
        <f>IF('OG Hospitalisation Details'!C967="?","Sep",'OG Hospitalisation Details'!C967)</f>
        <v>Nov</v>
      </c>
      <c r="E1377" s="7">
        <v>9</v>
      </c>
      <c r="F1377" s="13">
        <f t="shared" si="64"/>
        <v>27342</v>
      </c>
      <c r="G1377" s="7">
        <v>0</v>
      </c>
      <c r="H1377" s="16">
        <v>7804.16</v>
      </c>
      <c r="I1377" s="7" t="str" cm="1">
        <f t="array" ref="I1377">INDEX({"tier - 1","tier - 2","tier - 3"},MATCH(MAX(COUNTIF('OG Hospitalisation Details'!G967:G3309,{"tier - 1","tier - 2","tier - 3"})),COUNTIF('OG Hospitalisation Details'!G967:G3309,{"tier - 1","tier - 2","tier - 3"}),0))</f>
        <v>tier - 2</v>
      </c>
      <c r="J1377" s="7" t="str" cm="1">
        <f t="array" ref="J1377">INDEX({"tier - 1","tier - 2","tier - 3"},MATCH(MAX(COUNTIF('OG Hospitalisation Details'!H967:H3309,{"tier - 1","tier - 2","tier - 3"})),COUNTIF('OG Hospitalisation Details'!H967:H3309,{"tier - 1","tier - 2","tier - 3"}),0))</f>
        <v>tier - 3</v>
      </c>
      <c r="K1377" s="7" t="str">
        <f>IF('OG Hospitalisation Details'!I967="?","Unknown",'OG Hospitalisation Details'!I967)</f>
        <v>R1013</v>
      </c>
      <c r="L1377" s="14">
        <f t="shared" si="65"/>
        <v>48</v>
      </c>
    </row>
    <row r="1378" spans="1:12" x14ac:dyDescent="0.25">
      <c r="A1378" s="7" t="s">
        <v>997</v>
      </c>
      <c r="B1378" s="7">
        <f t="shared" si="66"/>
        <v>1374</v>
      </c>
      <c r="C1378" s="7">
        <f>IF('OG Hospitalisation Details'!B966="?",ROUND(AVERAGE('OG Hospitalisation Details'!$B$2:$B$2344),0),'OG Hospitalisation Details'!B966)</f>
        <v>1997</v>
      </c>
      <c r="D1378" s="7" t="str">
        <f>IF('OG Hospitalisation Details'!C966="?","Sep",'OG Hospitalisation Details'!C966)</f>
        <v>Dec</v>
      </c>
      <c r="E1378" s="7">
        <v>2</v>
      </c>
      <c r="F1378" s="13">
        <f t="shared" si="64"/>
        <v>35766</v>
      </c>
      <c r="G1378" s="7">
        <v>0</v>
      </c>
      <c r="H1378" s="16">
        <v>7803.77</v>
      </c>
      <c r="I1378" s="7" t="str" cm="1">
        <f t="array" ref="I1378">INDEX({"tier - 1","tier - 2","tier - 3"},MATCH(MAX(COUNTIF('OG Hospitalisation Details'!G966:G3308,{"tier - 1","tier - 2","tier - 3"})),COUNTIF('OG Hospitalisation Details'!G966:G3308,{"tier - 1","tier - 2","tier - 3"}),0))</f>
        <v>tier - 2</v>
      </c>
      <c r="J1378" s="7" t="str" cm="1">
        <f t="array" ref="J1378">INDEX({"tier - 1","tier - 2","tier - 3"},MATCH(MAX(COUNTIF('OG Hospitalisation Details'!H966:H3308,{"tier - 1","tier - 2","tier - 3"})),COUNTIF('OG Hospitalisation Details'!H966:H3308,{"tier - 1","tier - 2","tier - 3"}),0))</f>
        <v>tier - 3</v>
      </c>
      <c r="K1378" s="7" t="str">
        <f>IF('OG Hospitalisation Details'!I966="?","Unknown",'OG Hospitalisation Details'!I966)</f>
        <v>R1012</v>
      </c>
      <c r="L1378" s="14">
        <f t="shared" si="65"/>
        <v>25</v>
      </c>
    </row>
    <row r="1379" spans="1:12" x14ac:dyDescent="0.25">
      <c r="A1379" s="7" t="s">
        <v>996</v>
      </c>
      <c r="B1379" s="7">
        <f t="shared" si="66"/>
        <v>1375</v>
      </c>
      <c r="C1379" s="7">
        <f>IF('OG Hospitalisation Details'!B965="?",ROUND(AVERAGE('OG Hospitalisation Details'!$B$2:$B$2344),0),'OG Hospitalisation Details'!B965)</f>
        <v>1999</v>
      </c>
      <c r="D1379" s="7" t="str">
        <f>IF('OG Hospitalisation Details'!C965="?","Sep",'OG Hospitalisation Details'!C965)</f>
        <v>Dec</v>
      </c>
      <c r="E1379" s="7">
        <v>25</v>
      </c>
      <c r="F1379" s="13">
        <f t="shared" si="64"/>
        <v>36519</v>
      </c>
      <c r="G1379" s="7">
        <v>0</v>
      </c>
      <c r="H1379" s="16">
        <v>7794.68</v>
      </c>
      <c r="I1379" s="7" t="str" cm="1">
        <f t="array" ref="I1379">INDEX({"tier - 1","tier - 2","tier - 3"},MATCH(MAX(COUNTIF('OG Hospitalisation Details'!G965:G3307,{"tier - 1","tier - 2","tier - 3"})),COUNTIF('OG Hospitalisation Details'!G965:G3307,{"tier - 1","tier - 2","tier - 3"}),0))</f>
        <v>tier - 2</v>
      </c>
      <c r="J1379" s="7" t="str" cm="1">
        <f t="array" ref="J1379">INDEX({"tier - 1","tier - 2","tier - 3"},MATCH(MAX(COUNTIF('OG Hospitalisation Details'!H965:H3307,{"tier - 1","tier - 2","tier - 3"})),COUNTIF('OG Hospitalisation Details'!H965:H3307,{"tier - 1","tier - 2","tier - 3"}),0))</f>
        <v>tier - 3</v>
      </c>
      <c r="K1379" s="7" t="str">
        <f>IF('OG Hospitalisation Details'!I965="?","Unknown",'OG Hospitalisation Details'!I965)</f>
        <v>R1026</v>
      </c>
      <c r="L1379" s="14">
        <f t="shared" si="65"/>
        <v>23</v>
      </c>
    </row>
    <row r="1380" spans="1:12" x14ac:dyDescent="0.25">
      <c r="A1380" s="7" t="s">
        <v>995</v>
      </c>
      <c r="B1380" s="7">
        <f t="shared" si="66"/>
        <v>1376</v>
      </c>
      <c r="C1380" s="7">
        <f>IF('OG Hospitalisation Details'!B964="?",ROUND(AVERAGE('OG Hospitalisation Details'!$B$2:$B$2344),0),'OG Hospitalisation Details'!B964)</f>
        <v>1974</v>
      </c>
      <c r="D1380" s="7" t="str">
        <f>IF('OG Hospitalisation Details'!C964="?","Sep",'OG Hospitalisation Details'!C964)</f>
        <v>Dec</v>
      </c>
      <c r="E1380" s="7">
        <v>6</v>
      </c>
      <c r="F1380" s="13">
        <f t="shared" si="64"/>
        <v>27369</v>
      </c>
      <c r="G1380" s="7">
        <v>0</v>
      </c>
      <c r="H1380" s="16">
        <v>7789.64</v>
      </c>
      <c r="I1380" s="7" t="str" cm="1">
        <f t="array" ref="I1380">INDEX({"tier - 1","tier - 2","tier - 3"},MATCH(MAX(COUNTIF('OG Hospitalisation Details'!G964:G3306,{"tier - 1","tier - 2","tier - 3"})),COUNTIF('OG Hospitalisation Details'!G964:G3306,{"tier - 1","tier - 2","tier - 3"}),0))</f>
        <v>tier - 2</v>
      </c>
      <c r="J1380" s="7" t="str" cm="1">
        <f t="array" ref="J1380">INDEX({"tier - 1","tier - 2","tier - 3"},MATCH(MAX(COUNTIF('OG Hospitalisation Details'!H964:H3306,{"tier - 1","tier - 2","tier - 3"})),COUNTIF('OG Hospitalisation Details'!H964:H3306,{"tier - 1","tier - 2","tier - 3"}),0))</f>
        <v>tier - 3</v>
      </c>
      <c r="K1380" s="7" t="str">
        <f>IF('OG Hospitalisation Details'!I964="?","Unknown",'OG Hospitalisation Details'!I964)</f>
        <v>R1013</v>
      </c>
      <c r="L1380" s="14">
        <f t="shared" si="65"/>
        <v>48</v>
      </c>
    </row>
    <row r="1381" spans="1:12" x14ac:dyDescent="0.25">
      <c r="A1381" s="7" t="s">
        <v>994</v>
      </c>
      <c r="B1381" s="7">
        <f t="shared" si="66"/>
        <v>1377</v>
      </c>
      <c r="C1381" s="7">
        <f>IF('OG Hospitalisation Details'!B963="?",ROUND(AVERAGE('OG Hospitalisation Details'!$B$2:$B$2344),0),'OG Hospitalisation Details'!B963)</f>
        <v>1997</v>
      </c>
      <c r="D1381" s="7" t="str">
        <f>IF('OG Hospitalisation Details'!C963="?","Sep",'OG Hospitalisation Details'!C963)</f>
        <v>Dec</v>
      </c>
      <c r="E1381" s="7">
        <v>21</v>
      </c>
      <c r="F1381" s="13">
        <f t="shared" si="64"/>
        <v>35785</v>
      </c>
      <c r="G1381" s="7">
        <v>0</v>
      </c>
      <c r="H1381" s="16">
        <v>7763.06</v>
      </c>
      <c r="I1381" s="7" t="str" cm="1">
        <f t="array" ref="I1381">INDEX({"tier - 1","tier - 2","tier - 3"},MATCH(MAX(COUNTIF('OG Hospitalisation Details'!G963:G3305,{"tier - 1","tier - 2","tier - 3"})),COUNTIF('OG Hospitalisation Details'!G963:G3305,{"tier - 1","tier - 2","tier - 3"}),0))</f>
        <v>tier - 2</v>
      </c>
      <c r="J1381" s="7" t="str" cm="1">
        <f t="array" ref="J1381">INDEX({"tier - 1","tier - 2","tier - 3"},MATCH(MAX(COUNTIF('OG Hospitalisation Details'!H963:H3305,{"tier - 1","tier - 2","tier - 3"})),COUNTIF('OG Hospitalisation Details'!H963:H3305,{"tier - 1","tier - 2","tier - 3"}),0))</f>
        <v>tier - 3</v>
      </c>
      <c r="K1381" s="7" t="str">
        <f>IF('OG Hospitalisation Details'!I963="?","Unknown",'OG Hospitalisation Details'!I963)</f>
        <v>R1012</v>
      </c>
      <c r="L1381" s="14">
        <f t="shared" si="65"/>
        <v>25</v>
      </c>
    </row>
    <row r="1382" spans="1:12" x14ac:dyDescent="0.25">
      <c r="A1382" s="7" t="s">
        <v>993</v>
      </c>
      <c r="B1382" s="7">
        <f t="shared" si="66"/>
        <v>1378</v>
      </c>
      <c r="C1382" s="7">
        <f>IF('OG Hospitalisation Details'!B962="?",ROUND(AVERAGE('OG Hospitalisation Details'!$B$2:$B$2344),0),'OG Hospitalisation Details'!B962)</f>
        <v>1981</v>
      </c>
      <c r="D1382" s="7" t="str">
        <f>IF('OG Hospitalisation Details'!C962="?","Sep",'OG Hospitalisation Details'!C962)</f>
        <v>Jun</v>
      </c>
      <c r="E1382" s="7">
        <v>30</v>
      </c>
      <c r="F1382" s="13">
        <f t="shared" si="64"/>
        <v>29767</v>
      </c>
      <c r="G1382" s="7">
        <v>2</v>
      </c>
      <c r="H1382" s="16">
        <v>7749.16</v>
      </c>
      <c r="I1382" s="7" t="str" cm="1">
        <f t="array" ref="I1382">INDEX({"tier - 1","tier - 2","tier - 3"},MATCH(MAX(COUNTIF('OG Hospitalisation Details'!G962:G3304,{"tier - 1","tier - 2","tier - 3"})),COUNTIF('OG Hospitalisation Details'!G962:G3304,{"tier - 1","tier - 2","tier - 3"}),0))</f>
        <v>tier - 2</v>
      </c>
      <c r="J1382" s="7" t="str" cm="1">
        <f t="array" ref="J1382">INDEX({"tier - 1","tier - 2","tier - 3"},MATCH(MAX(COUNTIF('OG Hospitalisation Details'!H962:H3304,{"tier - 1","tier - 2","tier - 3"})),COUNTIF('OG Hospitalisation Details'!H962:H3304,{"tier - 1","tier - 2","tier - 3"}),0))</f>
        <v>tier - 3</v>
      </c>
      <c r="K1382" s="7" t="str">
        <f>IF('OG Hospitalisation Details'!I962="?","Unknown",'OG Hospitalisation Details'!I962)</f>
        <v>R1012</v>
      </c>
      <c r="L1382" s="14">
        <f t="shared" si="65"/>
        <v>41</v>
      </c>
    </row>
    <row r="1383" spans="1:12" x14ac:dyDescent="0.25">
      <c r="A1383" s="7" t="s">
        <v>992</v>
      </c>
      <c r="B1383" s="7">
        <f t="shared" si="66"/>
        <v>1379</v>
      </c>
      <c r="C1383" s="7">
        <f>IF('OG Hospitalisation Details'!B961="?",ROUND(AVERAGE('OG Hospitalisation Details'!$B$2:$B$2344),0),'OG Hospitalisation Details'!B961)</f>
        <v>1976</v>
      </c>
      <c r="D1383" s="7" t="str">
        <f>IF('OG Hospitalisation Details'!C961="?","Sep",'OG Hospitalisation Details'!C961)</f>
        <v>Dec</v>
      </c>
      <c r="E1383" s="7">
        <v>12</v>
      </c>
      <c r="F1383" s="13">
        <f t="shared" si="64"/>
        <v>28106</v>
      </c>
      <c r="G1383" s="7">
        <v>1</v>
      </c>
      <c r="H1383" s="16">
        <v>7742.11</v>
      </c>
      <c r="I1383" s="7" t="str" cm="1">
        <f t="array" ref="I1383">INDEX({"tier - 1","tier - 2","tier - 3"},MATCH(MAX(COUNTIF('OG Hospitalisation Details'!G961:G3303,{"tier - 1","tier - 2","tier - 3"})),COUNTIF('OG Hospitalisation Details'!G961:G3303,{"tier - 1","tier - 2","tier - 3"}),0))</f>
        <v>tier - 2</v>
      </c>
      <c r="J1383" s="7" t="str" cm="1">
        <f t="array" ref="J1383">INDEX({"tier - 1","tier - 2","tier - 3"},MATCH(MAX(COUNTIF('OG Hospitalisation Details'!H961:H3303,{"tier - 1","tier - 2","tier - 3"})),COUNTIF('OG Hospitalisation Details'!H961:H3303,{"tier - 1","tier - 2","tier - 3"}),0))</f>
        <v>tier - 3</v>
      </c>
      <c r="K1383" s="7" t="str">
        <f>IF('OG Hospitalisation Details'!I961="?","Unknown",'OG Hospitalisation Details'!I961)</f>
        <v>R1013</v>
      </c>
      <c r="L1383" s="14">
        <f t="shared" si="65"/>
        <v>46</v>
      </c>
    </row>
    <row r="1384" spans="1:12" x14ac:dyDescent="0.25">
      <c r="A1384" s="7" t="s">
        <v>991</v>
      </c>
      <c r="B1384" s="7">
        <f t="shared" si="66"/>
        <v>1380</v>
      </c>
      <c r="C1384" s="7">
        <f>IF('OG Hospitalisation Details'!B960="?",ROUND(AVERAGE('OG Hospitalisation Details'!$B$2:$B$2344),0),'OG Hospitalisation Details'!B960)</f>
        <v>1978</v>
      </c>
      <c r="D1384" s="7" t="str">
        <f>IF('OG Hospitalisation Details'!C960="?","Sep",'OG Hospitalisation Details'!C960)</f>
        <v>Sep</v>
      </c>
      <c r="E1384" s="7">
        <v>4</v>
      </c>
      <c r="F1384" s="13">
        <f t="shared" si="64"/>
        <v>28737</v>
      </c>
      <c r="G1384" s="7">
        <v>2</v>
      </c>
      <c r="H1384" s="16">
        <v>7740.34</v>
      </c>
      <c r="I1384" s="7" t="str" cm="1">
        <f t="array" ref="I1384">INDEX({"tier - 1","tier - 2","tier - 3"},MATCH(MAX(COUNTIF('OG Hospitalisation Details'!G960:G3302,{"tier - 1","tier - 2","tier - 3"})),COUNTIF('OG Hospitalisation Details'!G960:G3302,{"tier - 1","tier - 2","tier - 3"}),0))</f>
        <v>tier - 2</v>
      </c>
      <c r="J1384" s="7" t="str" cm="1">
        <f t="array" ref="J1384">INDEX({"tier - 1","tier - 2","tier - 3"},MATCH(MAX(COUNTIF('OG Hospitalisation Details'!H960:H3302,{"tier - 1","tier - 2","tier - 3"})),COUNTIF('OG Hospitalisation Details'!H960:H3302,{"tier - 1","tier - 2","tier - 3"}),0))</f>
        <v>tier - 3</v>
      </c>
      <c r="K1384" s="7" t="str">
        <f>IF('OG Hospitalisation Details'!I960="?","Unknown",'OG Hospitalisation Details'!I960)</f>
        <v>R1011</v>
      </c>
      <c r="L1384" s="14">
        <f t="shared" si="65"/>
        <v>44</v>
      </c>
    </row>
    <row r="1385" spans="1:12" x14ac:dyDescent="0.25">
      <c r="A1385" s="7" t="s">
        <v>990</v>
      </c>
      <c r="B1385" s="7">
        <f t="shared" si="66"/>
        <v>1381</v>
      </c>
      <c r="C1385" s="7">
        <f>IF('OG Hospitalisation Details'!B959="?",ROUND(AVERAGE('OG Hospitalisation Details'!$B$2:$B$2344),0),'OG Hospitalisation Details'!B959)</f>
        <v>1965</v>
      </c>
      <c r="D1385" s="7" t="str">
        <f>IF('OG Hospitalisation Details'!C959="?","Sep",'OG Hospitalisation Details'!C959)</f>
        <v>Jul</v>
      </c>
      <c r="E1385" s="7">
        <v>18</v>
      </c>
      <c r="F1385" s="13">
        <f t="shared" si="64"/>
        <v>23941</v>
      </c>
      <c r="G1385" s="7">
        <v>0</v>
      </c>
      <c r="H1385" s="16">
        <v>7736.39</v>
      </c>
      <c r="I1385" s="7" t="str" cm="1">
        <f t="array" ref="I1385">INDEX({"tier - 1","tier - 2","tier - 3"},MATCH(MAX(COUNTIF('OG Hospitalisation Details'!G959:G3301,{"tier - 1","tier - 2","tier - 3"})),COUNTIF('OG Hospitalisation Details'!G959:G3301,{"tier - 1","tier - 2","tier - 3"}),0))</f>
        <v>tier - 2</v>
      </c>
      <c r="J1385" s="7" t="str" cm="1">
        <f t="array" ref="J1385">INDEX({"tier - 1","tier - 2","tier - 3"},MATCH(MAX(COUNTIF('OG Hospitalisation Details'!H959:H3301,{"tier - 1","tier - 2","tier - 3"})),COUNTIF('OG Hospitalisation Details'!H959:H3301,{"tier - 1","tier - 2","tier - 3"}),0))</f>
        <v>tier - 3</v>
      </c>
      <c r="K1385" s="7" t="str">
        <f>IF('OG Hospitalisation Details'!I959="?","Unknown",'OG Hospitalisation Details'!I959)</f>
        <v>R1013</v>
      </c>
      <c r="L1385" s="14">
        <f t="shared" si="65"/>
        <v>57</v>
      </c>
    </row>
    <row r="1386" spans="1:12" x14ac:dyDescent="0.25">
      <c r="A1386" s="7" t="s">
        <v>989</v>
      </c>
      <c r="B1386" s="7">
        <f t="shared" si="66"/>
        <v>1382</v>
      </c>
      <c r="C1386" s="7">
        <f>IF('OG Hospitalisation Details'!B958="?",ROUND(AVERAGE('OG Hospitalisation Details'!$B$2:$B$2344),0),'OG Hospitalisation Details'!B958)</f>
        <v>1977</v>
      </c>
      <c r="D1386" s="7" t="str">
        <f>IF('OG Hospitalisation Details'!C958="?","Sep",'OG Hospitalisation Details'!C958)</f>
        <v>Aug</v>
      </c>
      <c r="E1386" s="7">
        <v>29</v>
      </c>
      <c r="F1386" s="13">
        <f t="shared" si="64"/>
        <v>28366</v>
      </c>
      <c r="G1386" s="7">
        <v>0</v>
      </c>
      <c r="H1386" s="16">
        <v>7731.86</v>
      </c>
      <c r="I1386" s="7" t="str" cm="1">
        <f t="array" ref="I1386">INDEX({"tier - 1","tier - 2","tier - 3"},MATCH(MAX(COUNTIF('OG Hospitalisation Details'!G958:G3300,{"tier - 1","tier - 2","tier - 3"})),COUNTIF('OG Hospitalisation Details'!G958:G3300,{"tier - 1","tier - 2","tier - 3"}),0))</f>
        <v>tier - 2</v>
      </c>
      <c r="J1386" s="7" t="str" cm="1">
        <f t="array" ref="J1386">INDEX({"tier - 1","tier - 2","tier - 3"},MATCH(MAX(COUNTIF('OG Hospitalisation Details'!H958:H3300,{"tier - 1","tier - 2","tier - 3"})),COUNTIF('OG Hospitalisation Details'!H958:H3300,{"tier - 1","tier - 2","tier - 3"}),0))</f>
        <v>tier - 3</v>
      </c>
      <c r="K1386" s="7" t="str">
        <f>IF('OG Hospitalisation Details'!I958="?","Unknown",'OG Hospitalisation Details'!I958)</f>
        <v>R1012</v>
      </c>
      <c r="L1386" s="14">
        <f t="shared" si="65"/>
        <v>45</v>
      </c>
    </row>
    <row r="1387" spans="1:12" x14ac:dyDescent="0.25">
      <c r="A1387" s="7" t="s">
        <v>988</v>
      </c>
      <c r="B1387" s="7">
        <f t="shared" si="66"/>
        <v>1383</v>
      </c>
      <c r="C1387" s="7">
        <f>IF('OG Hospitalisation Details'!B957="?",ROUND(AVERAGE('OG Hospitalisation Details'!$B$2:$B$2344),0),'OG Hospitalisation Details'!B957)</f>
        <v>1978</v>
      </c>
      <c r="D1387" s="7" t="str">
        <f>IF('OG Hospitalisation Details'!C957="?","Sep",'OG Hospitalisation Details'!C957)</f>
        <v>Dec</v>
      </c>
      <c r="E1387" s="7">
        <v>4</v>
      </c>
      <c r="F1387" s="13">
        <f t="shared" si="64"/>
        <v>28828</v>
      </c>
      <c r="G1387" s="7">
        <v>2</v>
      </c>
      <c r="H1387" s="16">
        <v>7731.43</v>
      </c>
      <c r="I1387" s="7" t="str" cm="1">
        <f t="array" ref="I1387">INDEX({"tier - 1","tier - 2","tier - 3"},MATCH(MAX(COUNTIF('OG Hospitalisation Details'!G957:G3299,{"tier - 1","tier - 2","tier - 3"})),COUNTIF('OG Hospitalisation Details'!G957:G3299,{"tier - 1","tier - 2","tier - 3"}),0))</f>
        <v>tier - 2</v>
      </c>
      <c r="J1387" s="7" t="str" cm="1">
        <f t="array" ref="J1387">INDEX({"tier - 1","tier - 2","tier - 3"},MATCH(MAX(COUNTIF('OG Hospitalisation Details'!H957:H3299,{"tier - 1","tier - 2","tier - 3"})),COUNTIF('OG Hospitalisation Details'!H957:H3299,{"tier - 1","tier - 2","tier - 3"}),0))</f>
        <v>tier - 3</v>
      </c>
      <c r="K1387" s="7" t="str">
        <f>IF('OG Hospitalisation Details'!I957="?","Unknown",'OG Hospitalisation Details'!I957)</f>
        <v>R1013</v>
      </c>
      <c r="L1387" s="14">
        <f t="shared" si="65"/>
        <v>44</v>
      </c>
    </row>
    <row r="1388" spans="1:12" x14ac:dyDescent="0.25">
      <c r="A1388" s="7" t="s">
        <v>987</v>
      </c>
      <c r="B1388" s="7">
        <f t="shared" si="66"/>
        <v>1384</v>
      </c>
      <c r="C1388" s="7">
        <f>IF('OG Hospitalisation Details'!B956="?",ROUND(AVERAGE('OG Hospitalisation Details'!$B$2:$B$2344),0),'OG Hospitalisation Details'!B956)</f>
        <v>1980</v>
      </c>
      <c r="D1388" s="7" t="str">
        <f>IF('OG Hospitalisation Details'!C956="?","Sep",'OG Hospitalisation Details'!C956)</f>
        <v>Sep</v>
      </c>
      <c r="E1388" s="7">
        <v>10</v>
      </c>
      <c r="F1388" s="13">
        <f t="shared" si="64"/>
        <v>29474</v>
      </c>
      <c r="G1388" s="7">
        <v>2</v>
      </c>
      <c r="H1388" s="16">
        <v>7729.65</v>
      </c>
      <c r="I1388" s="7" t="str" cm="1">
        <f t="array" ref="I1388">INDEX({"tier - 1","tier - 2","tier - 3"},MATCH(MAX(COUNTIF('OG Hospitalisation Details'!G956:G3298,{"tier - 1","tier - 2","tier - 3"})),COUNTIF('OG Hospitalisation Details'!G956:G3298,{"tier - 1","tier - 2","tier - 3"}),0))</f>
        <v>tier - 2</v>
      </c>
      <c r="J1388" s="7" t="str" cm="1">
        <f t="array" ref="J1388">INDEX({"tier - 1","tier - 2","tier - 3"},MATCH(MAX(COUNTIF('OG Hospitalisation Details'!H956:H3298,{"tier - 1","tier - 2","tier - 3"})),COUNTIF('OG Hospitalisation Details'!H956:H3298,{"tier - 1","tier - 2","tier - 3"}),0))</f>
        <v>tier - 3</v>
      </c>
      <c r="K1388" s="7" t="str">
        <f>IF('OG Hospitalisation Details'!I956="?","Unknown",'OG Hospitalisation Details'!I956)</f>
        <v>R1016</v>
      </c>
      <c r="L1388" s="14">
        <f t="shared" si="65"/>
        <v>42</v>
      </c>
    </row>
    <row r="1389" spans="1:12" x14ac:dyDescent="0.25">
      <c r="A1389" s="7" t="s">
        <v>986</v>
      </c>
      <c r="B1389" s="7">
        <f t="shared" si="66"/>
        <v>1385</v>
      </c>
      <c r="C1389" s="7">
        <f>IF('OG Hospitalisation Details'!B955="?",ROUND(AVERAGE('OG Hospitalisation Details'!$B$2:$B$2344),0),'OG Hospitalisation Details'!B955)</f>
        <v>1979</v>
      </c>
      <c r="D1389" s="7" t="str">
        <f>IF('OG Hospitalisation Details'!C955="?","Sep",'OG Hospitalisation Details'!C955)</f>
        <v>Jun</v>
      </c>
      <c r="E1389" s="7">
        <v>2</v>
      </c>
      <c r="F1389" s="13">
        <f t="shared" si="64"/>
        <v>29008</v>
      </c>
      <c r="G1389" s="7">
        <v>1</v>
      </c>
      <c r="H1389" s="16">
        <v>7727.25</v>
      </c>
      <c r="I1389" s="7" t="str" cm="1">
        <f t="array" ref="I1389">INDEX({"tier - 1","tier - 2","tier - 3"},MATCH(MAX(COUNTIF('OG Hospitalisation Details'!G955:G3297,{"tier - 1","tier - 2","tier - 3"})),COUNTIF('OG Hospitalisation Details'!G955:G3297,{"tier - 1","tier - 2","tier - 3"}),0))</f>
        <v>tier - 2</v>
      </c>
      <c r="J1389" s="7" t="str" cm="1">
        <f t="array" ref="J1389">INDEX({"tier - 1","tier - 2","tier - 3"},MATCH(MAX(COUNTIF('OG Hospitalisation Details'!H955:H3297,{"tier - 1","tier - 2","tier - 3"})),COUNTIF('OG Hospitalisation Details'!H955:H3297,{"tier - 1","tier - 2","tier - 3"}),0))</f>
        <v>tier - 3</v>
      </c>
      <c r="K1389" s="7" t="str">
        <f>IF('OG Hospitalisation Details'!I955="?","Unknown",'OG Hospitalisation Details'!I955)</f>
        <v>R1012</v>
      </c>
      <c r="L1389" s="14">
        <f t="shared" si="65"/>
        <v>44</v>
      </c>
    </row>
    <row r="1390" spans="1:12" x14ac:dyDescent="0.25">
      <c r="A1390" s="7" t="s">
        <v>985</v>
      </c>
      <c r="B1390" s="7">
        <f t="shared" si="66"/>
        <v>1386</v>
      </c>
      <c r="C1390" s="7">
        <f>IF('OG Hospitalisation Details'!B954="?",ROUND(AVERAGE('OG Hospitalisation Details'!$B$2:$B$2344),0),'OG Hospitalisation Details'!B954)</f>
        <v>1978</v>
      </c>
      <c r="D1390" s="7" t="str">
        <f>IF('OG Hospitalisation Details'!C954="?","Sep",'OG Hospitalisation Details'!C954)</f>
        <v>Dec</v>
      </c>
      <c r="E1390" s="7">
        <v>29</v>
      </c>
      <c r="F1390" s="13">
        <f t="shared" si="64"/>
        <v>28853</v>
      </c>
      <c r="G1390" s="7">
        <v>2</v>
      </c>
      <c r="H1390" s="16">
        <v>7726.85</v>
      </c>
      <c r="I1390" s="7" t="str" cm="1">
        <f t="array" ref="I1390">INDEX({"tier - 1","tier - 2","tier - 3"},MATCH(MAX(COUNTIF('OG Hospitalisation Details'!G954:G3296,{"tier - 1","tier - 2","tier - 3"})),COUNTIF('OG Hospitalisation Details'!G954:G3296,{"tier - 1","tier - 2","tier - 3"}),0))</f>
        <v>tier - 2</v>
      </c>
      <c r="J1390" s="7" t="str" cm="1">
        <f t="array" ref="J1390">INDEX({"tier - 1","tier - 2","tier - 3"},MATCH(MAX(COUNTIF('OG Hospitalisation Details'!H954:H3296,{"tier - 1","tier - 2","tier - 3"})),COUNTIF('OG Hospitalisation Details'!H954:H3296,{"tier - 1","tier - 2","tier - 3"}),0))</f>
        <v>tier - 3</v>
      </c>
      <c r="K1390" s="7" t="str">
        <f>IF('OG Hospitalisation Details'!I954="?","Unknown",'OG Hospitalisation Details'!I954)</f>
        <v>R1011</v>
      </c>
      <c r="L1390" s="14">
        <f t="shared" si="65"/>
        <v>44</v>
      </c>
    </row>
    <row r="1391" spans="1:12" x14ac:dyDescent="0.25">
      <c r="A1391" s="7" t="s">
        <v>984</v>
      </c>
      <c r="B1391" s="7">
        <f t="shared" si="66"/>
        <v>1387</v>
      </c>
      <c r="C1391" s="7">
        <f>IF('OG Hospitalisation Details'!B953="?",ROUND(AVERAGE('OG Hospitalisation Details'!$B$2:$B$2344),0),'OG Hospitalisation Details'!B953)</f>
        <v>1987</v>
      </c>
      <c r="D1391" s="7" t="str">
        <f>IF('OG Hospitalisation Details'!C953="?","Sep",'OG Hospitalisation Details'!C953)</f>
        <v>Jul</v>
      </c>
      <c r="E1391" s="7">
        <v>12</v>
      </c>
      <c r="F1391" s="13">
        <f t="shared" si="64"/>
        <v>31970</v>
      </c>
      <c r="G1391" s="7">
        <v>3</v>
      </c>
      <c r="H1391" s="16">
        <v>7684.62</v>
      </c>
      <c r="I1391" s="7" t="str" cm="1">
        <f t="array" ref="I1391">INDEX({"tier - 1","tier - 2","tier - 3"},MATCH(MAX(COUNTIF('OG Hospitalisation Details'!G953:G3295,{"tier - 1","tier - 2","tier - 3"})),COUNTIF('OG Hospitalisation Details'!G953:G3295,{"tier - 1","tier - 2","tier - 3"}),0))</f>
        <v>tier - 2</v>
      </c>
      <c r="J1391" s="7" t="str" cm="1">
        <f t="array" ref="J1391">INDEX({"tier - 1","tier - 2","tier - 3"},MATCH(MAX(COUNTIF('OG Hospitalisation Details'!H953:H3295,{"tier - 1","tier - 2","tier - 3"})),COUNTIF('OG Hospitalisation Details'!H953:H3295,{"tier - 1","tier - 2","tier - 3"}),0))</f>
        <v>tier - 3</v>
      </c>
      <c r="K1391" s="7" t="str">
        <f>IF('OG Hospitalisation Details'!I953="?","Unknown",'OG Hospitalisation Details'!I953)</f>
        <v>R1021</v>
      </c>
      <c r="L1391" s="14">
        <f t="shared" si="65"/>
        <v>35</v>
      </c>
    </row>
    <row r="1392" spans="1:12" x14ac:dyDescent="0.25">
      <c r="A1392" s="7" t="s">
        <v>983</v>
      </c>
      <c r="B1392" s="7">
        <f t="shared" si="66"/>
        <v>1388</v>
      </c>
      <c r="C1392" s="7">
        <f>IF('OG Hospitalisation Details'!B952="?",ROUND(AVERAGE('OG Hospitalisation Details'!$B$2:$B$2344),0),'OG Hospitalisation Details'!B952)</f>
        <v>1982</v>
      </c>
      <c r="D1392" s="7" t="str">
        <f>IF('OG Hospitalisation Details'!C952="?","Sep",'OG Hospitalisation Details'!C952)</f>
        <v>Dec</v>
      </c>
      <c r="E1392" s="7">
        <v>18</v>
      </c>
      <c r="F1392" s="13">
        <f t="shared" si="64"/>
        <v>30303</v>
      </c>
      <c r="G1392" s="7">
        <v>3</v>
      </c>
      <c r="H1392" s="16">
        <v>7682.67</v>
      </c>
      <c r="I1392" s="7" t="str" cm="1">
        <f t="array" ref="I1392">INDEX({"tier - 1","tier - 2","tier - 3"},MATCH(MAX(COUNTIF('OG Hospitalisation Details'!G952:G3294,{"tier - 1","tier - 2","tier - 3"})),COUNTIF('OG Hospitalisation Details'!G952:G3294,{"tier - 1","tier - 2","tier - 3"}),0))</f>
        <v>tier - 2</v>
      </c>
      <c r="J1392" s="7" t="str" cm="1">
        <f t="array" ref="J1392">INDEX({"tier - 1","tier - 2","tier - 3"},MATCH(MAX(COUNTIF('OG Hospitalisation Details'!H952:H3294,{"tier - 1","tier - 2","tier - 3"})),COUNTIF('OG Hospitalisation Details'!H952:H3294,{"tier - 1","tier - 2","tier - 3"}),0))</f>
        <v>tier - 3</v>
      </c>
      <c r="K1392" s="7" t="str">
        <f>IF('OG Hospitalisation Details'!I952="?","Unknown",'OG Hospitalisation Details'!I952)</f>
        <v>R1013</v>
      </c>
      <c r="L1392" s="14">
        <f t="shared" si="65"/>
        <v>40</v>
      </c>
    </row>
    <row r="1393" spans="1:12" x14ac:dyDescent="0.25">
      <c r="A1393" s="7" t="s">
        <v>982</v>
      </c>
      <c r="B1393" s="7">
        <f t="shared" si="66"/>
        <v>1389</v>
      </c>
      <c r="C1393" s="7">
        <f>IF('OG Hospitalisation Details'!B951="?",ROUND(AVERAGE('OG Hospitalisation Details'!$B$2:$B$2344),0),'OG Hospitalisation Details'!B951)</f>
        <v>1981</v>
      </c>
      <c r="D1393" s="7" t="str">
        <f>IF('OG Hospitalisation Details'!C951="?","Sep",'OG Hospitalisation Details'!C951)</f>
        <v>Dec</v>
      </c>
      <c r="E1393" s="7">
        <v>19</v>
      </c>
      <c r="F1393" s="13">
        <f t="shared" si="64"/>
        <v>29939</v>
      </c>
      <c r="G1393" s="7">
        <v>1</v>
      </c>
      <c r="H1393" s="16">
        <v>7681.17</v>
      </c>
      <c r="I1393" s="7" t="str" cm="1">
        <f t="array" ref="I1393">INDEX({"tier - 1","tier - 2","tier - 3"},MATCH(MAX(COUNTIF('OG Hospitalisation Details'!G951:G3293,{"tier - 1","tier - 2","tier - 3"})),COUNTIF('OG Hospitalisation Details'!G951:G3293,{"tier - 1","tier - 2","tier - 3"}),0))</f>
        <v>tier - 2</v>
      </c>
      <c r="J1393" s="7" t="str" cm="1">
        <f t="array" ref="J1393">INDEX({"tier - 1","tier - 2","tier - 3"},MATCH(MAX(COUNTIF('OG Hospitalisation Details'!H951:H3293,{"tier - 1","tier - 2","tier - 3"})),COUNTIF('OG Hospitalisation Details'!H951:H3293,{"tier - 1","tier - 2","tier - 3"}),0))</f>
        <v>tier - 3</v>
      </c>
      <c r="K1393" s="7" t="str">
        <f>IF('OG Hospitalisation Details'!I951="?","Unknown",'OG Hospitalisation Details'!I951)</f>
        <v>R1020</v>
      </c>
      <c r="L1393" s="14">
        <f t="shared" si="65"/>
        <v>41</v>
      </c>
    </row>
    <row r="1394" spans="1:12" x14ac:dyDescent="0.25">
      <c r="A1394" s="7" t="s">
        <v>981</v>
      </c>
      <c r="B1394" s="7">
        <f t="shared" si="66"/>
        <v>1390</v>
      </c>
      <c r="C1394" s="7">
        <f>IF('OG Hospitalisation Details'!B950="?",ROUND(AVERAGE('OG Hospitalisation Details'!$B$2:$B$2344),0),'OG Hospitalisation Details'!B950)</f>
        <v>1971</v>
      </c>
      <c r="D1394" s="7" t="str">
        <f>IF('OG Hospitalisation Details'!C950="?","Sep",'OG Hospitalisation Details'!C950)</f>
        <v>Oct</v>
      </c>
      <c r="E1394" s="7">
        <v>11</v>
      </c>
      <c r="F1394" s="13">
        <f t="shared" si="64"/>
        <v>26217</v>
      </c>
      <c r="G1394" s="7">
        <v>0</v>
      </c>
      <c r="H1394" s="16">
        <v>7680.92</v>
      </c>
      <c r="I1394" s="7" t="str" cm="1">
        <f t="array" ref="I1394">INDEX({"tier - 1","tier - 2","tier - 3"},MATCH(MAX(COUNTIF('OG Hospitalisation Details'!G950:G3292,{"tier - 1","tier - 2","tier - 3"})),COUNTIF('OG Hospitalisation Details'!G950:G3292,{"tier - 1","tier - 2","tier - 3"}),0))</f>
        <v>tier - 2</v>
      </c>
      <c r="J1394" s="7" t="str" cm="1">
        <f t="array" ref="J1394">INDEX({"tier - 1","tier - 2","tier - 3"},MATCH(MAX(COUNTIF('OG Hospitalisation Details'!H950:H3292,{"tier - 1","tier - 2","tier - 3"})),COUNTIF('OG Hospitalisation Details'!H950:H3292,{"tier - 1","tier - 2","tier - 3"}),0))</f>
        <v>tier - 3</v>
      </c>
      <c r="K1394" s="7" t="str">
        <f>IF('OG Hospitalisation Details'!I950="?","Unknown",'OG Hospitalisation Details'!I950)</f>
        <v>R1013</v>
      </c>
      <c r="L1394" s="14">
        <f t="shared" si="65"/>
        <v>51</v>
      </c>
    </row>
    <row r="1395" spans="1:12" x14ac:dyDescent="0.25">
      <c r="A1395" s="7" t="s">
        <v>980</v>
      </c>
      <c r="B1395" s="7">
        <f t="shared" si="66"/>
        <v>1391</v>
      </c>
      <c r="C1395" s="7">
        <f>IF('OG Hospitalisation Details'!B949="?",ROUND(AVERAGE('OG Hospitalisation Details'!$B$2:$B$2344),0),'OG Hospitalisation Details'!B949)</f>
        <v>1995</v>
      </c>
      <c r="D1395" s="7" t="str">
        <f>IF('OG Hospitalisation Details'!C949="?","Sep",'OG Hospitalisation Details'!C949)</f>
        <v>Sep</v>
      </c>
      <c r="E1395" s="7">
        <v>13</v>
      </c>
      <c r="F1395" s="13">
        <f t="shared" si="64"/>
        <v>34955</v>
      </c>
      <c r="G1395" s="7">
        <v>0</v>
      </c>
      <c r="H1395" s="16">
        <v>7676.4</v>
      </c>
      <c r="I1395" s="7" t="str" cm="1">
        <f t="array" ref="I1395">INDEX({"tier - 1","tier - 2","tier - 3"},MATCH(MAX(COUNTIF('OG Hospitalisation Details'!G949:G3291,{"tier - 1","tier - 2","tier - 3"})),COUNTIF('OG Hospitalisation Details'!G949:G3291,{"tier - 1","tier - 2","tier - 3"}),0))</f>
        <v>tier - 2</v>
      </c>
      <c r="J1395" s="7" t="str" cm="1">
        <f t="array" ref="J1395">INDEX({"tier - 1","tier - 2","tier - 3"},MATCH(MAX(COUNTIF('OG Hospitalisation Details'!H949:H3291,{"tier - 1","tier - 2","tier - 3"})),COUNTIF('OG Hospitalisation Details'!H949:H3291,{"tier - 1","tier - 2","tier - 3"}),0))</f>
        <v>tier - 3</v>
      </c>
      <c r="K1395" s="7" t="str">
        <f>IF('OG Hospitalisation Details'!I949="?","Unknown",'OG Hospitalisation Details'!I949)</f>
        <v>R1012</v>
      </c>
      <c r="L1395" s="14">
        <f t="shared" si="65"/>
        <v>27</v>
      </c>
    </row>
    <row r="1396" spans="1:12" x14ac:dyDescent="0.25">
      <c r="A1396" s="7" t="s">
        <v>979</v>
      </c>
      <c r="B1396" s="7">
        <f t="shared" si="66"/>
        <v>1392</v>
      </c>
      <c r="C1396" s="7">
        <f>IF('OG Hospitalisation Details'!B948="?",ROUND(AVERAGE('OG Hospitalisation Details'!$B$2:$B$2344),0),'OG Hospitalisation Details'!B948)</f>
        <v>1996</v>
      </c>
      <c r="D1396" s="7" t="str">
        <f>IF('OG Hospitalisation Details'!C948="?","Sep",'OG Hospitalisation Details'!C948)</f>
        <v>Nov</v>
      </c>
      <c r="E1396" s="7">
        <v>24</v>
      </c>
      <c r="F1396" s="13">
        <f t="shared" si="64"/>
        <v>35393</v>
      </c>
      <c r="G1396" s="7">
        <v>0</v>
      </c>
      <c r="H1396" s="16">
        <v>7670.75</v>
      </c>
      <c r="I1396" s="7" t="str" cm="1">
        <f t="array" ref="I1396">INDEX({"tier - 1","tier - 2","tier - 3"},MATCH(MAX(COUNTIF('OG Hospitalisation Details'!G948:G3290,{"tier - 1","tier - 2","tier - 3"})),COUNTIF('OG Hospitalisation Details'!G948:G3290,{"tier - 1","tier - 2","tier - 3"}),0))</f>
        <v>tier - 2</v>
      </c>
      <c r="J1396" s="7" t="str" cm="1">
        <f t="array" ref="J1396">INDEX({"tier - 1","tier - 2","tier - 3"},MATCH(MAX(COUNTIF('OG Hospitalisation Details'!H948:H3290,{"tier - 1","tier - 2","tier - 3"})),COUNTIF('OG Hospitalisation Details'!H948:H3290,{"tier - 1","tier - 2","tier - 3"}),0))</f>
        <v>tier - 3</v>
      </c>
      <c r="K1396" s="7" t="str">
        <f>IF('OG Hospitalisation Details'!I948="?","Unknown",'OG Hospitalisation Details'!I948)</f>
        <v>R1022</v>
      </c>
      <c r="L1396" s="14">
        <f t="shared" si="65"/>
        <v>26</v>
      </c>
    </row>
    <row r="1397" spans="1:12" x14ac:dyDescent="0.25">
      <c r="A1397" s="7" t="s">
        <v>978</v>
      </c>
      <c r="B1397" s="7">
        <f t="shared" si="66"/>
        <v>1393</v>
      </c>
      <c r="C1397" s="7">
        <f>IF('OG Hospitalisation Details'!B947="?",ROUND(AVERAGE('OG Hospitalisation Details'!$B$2:$B$2344),0),'OG Hospitalisation Details'!B947)</f>
        <v>1976</v>
      </c>
      <c r="D1397" s="7" t="str">
        <f>IF('OG Hospitalisation Details'!C947="?","Sep",'OG Hospitalisation Details'!C947)</f>
        <v>Oct</v>
      </c>
      <c r="E1397" s="7">
        <v>9</v>
      </c>
      <c r="F1397" s="13">
        <f t="shared" si="64"/>
        <v>28042</v>
      </c>
      <c r="G1397" s="7">
        <v>2</v>
      </c>
      <c r="H1397" s="16">
        <v>7662.47</v>
      </c>
      <c r="I1397" s="7" t="str" cm="1">
        <f t="array" ref="I1397">INDEX({"tier - 1","tier - 2","tier - 3"},MATCH(MAX(COUNTIF('OG Hospitalisation Details'!G947:G3289,{"tier - 1","tier - 2","tier - 3"})),COUNTIF('OG Hospitalisation Details'!G947:G3289,{"tier - 1","tier - 2","tier - 3"}),0))</f>
        <v>tier - 2</v>
      </c>
      <c r="J1397" s="7" t="str" cm="1">
        <f t="array" ref="J1397">INDEX({"tier - 1","tier - 2","tier - 3"},MATCH(MAX(COUNTIF('OG Hospitalisation Details'!H947:H3289,{"tier - 1","tier - 2","tier - 3"})),COUNTIF('OG Hospitalisation Details'!H947:H3289,{"tier - 1","tier - 2","tier - 3"}),0))</f>
        <v>tier - 3</v>
      </c>
      <c r="K1397" s="7" t="str">
        <f>IF('OG Hospitalisation Details'!I947="?","Unknown",'OG Hospitalisation Details'!I947)</f>
        <v>R1011</v>
      </c>
      <c r="L1397" s="14">
        <f t="shared" si="65"/>
        <v>46</v>
      </c>
    </row>
    <row r="1398" spans="1:12" x14ac:dyDescent="0.25">
      <c r="A1398" s="7" t="s">
        <v>977</v>
      </c>
      <c r="B1398" s="7">
        <f t="shared" si="66"/>
        <v>1394</v>
      </c>
      <c r="C1398" s="7">
        <f>IF('OG Hospitalisation Details'!B946="?",ROUND(AVERAGE('OG Hospitalisation Details'!$B$2:$B$2344),0),'OG Hospitalisation Details'!B946)</f>
        <v>1965</v>
      </c>
      <c r="D1398" s="7" t="str">
        <f>IF('OG Hospitalisation Details'!C946="?","Sep",'OG Hospitalisation Details'!C946)</f>
        <v>Dec</v>
      </c>
      <c r="E1398" s="7">
        <v>27</v>
      </c>
      <c r="F1398" s="13">
        <f t="shared" si="64"/>
        <v>24103</v>
      </c>
      <c r="G1398" s="7">
        <v>0</v>
      </c>
      <c r="H1398" s="16">
        <v>7657.69</v>
      </c>
      <c r="I1398" s="7" t="str" cm="1">
        <f t="array" ref="I1398">INDEX({"tier - 1","tier - 2","tier - 3"},MATCH(MAX(COUNTIF('OG Hospitalisation Details'!G946:G3288,{"tier - 1","tier - 2","tier - 3"})),COUNTIF('OG Hospitalisation Details'!G946:G3288,{"tier - 1","tier - 2","tier - 3"}),0))</f>
        <v>tier - 2</v>
      </c>
      <c r="J1398" s="7" t="str" cm="1">
        <f t="array" ref="J1398">INDEX({"tier - 1","tier - 2","tier - 3"},MATCH(MAX(COUNTIF('OG Hospitalisation Details'!H946:H3288,{"tier - 1","tier - 2","tier - 3"})),COUNTIF('OG Hospitalisation Details'!H946:H3288,{"tier - 1","tier - 2","tier - 3"}),0))</f>
        <v>tier - 3</v>
      </c>
      <c r="K1398" s="7" t="str">
        <f>IF('OG Hospitalisation Details'!I946="?","Unknown",'OG Hospitalisation Details'!I946)</f>
        <v>R1012</v>
      </c>
      <c r="L1398" s="14">
        <f t="shared" si="65"/>
        <v>57</v>
      </c>
    </row>
    <row r="1399" spans="1:12" x14ac:dyDescent="0.25">
      <c r="A1399" s="7" t="s">
        <v>976</v>
      </c>
      <c r="B1399" s="7">
        <f t="shared" si="66"/>
        <v>1395</v>
      </c>
      <c r="C1399" s="7">
        <f>IF('OG Hospitalisation Details'!B945="?",ROUND(AVERAGE('OG Hospitalisation Details'!$B$2:$B$2344),0),'OG Hospitalisation Details'!B945)</f>
        <v>1998</v>
      </c>
      <c r="D1399" s="7" t="str">
        <f>IF('OG Hospitalisation Details'!C945="?","Sep",'OG Hospitalisation Details'!C945)</f>
        <v>Sep</v>
      </c>
      <c r="E1399" s="7">
        <v>30</v>
      </c>
      <c r="F1399" s="13">
        <f t="shared" si="64"/>
        <v>36068</v>
      </c>
      <c r="G1399" s="7">
        <v>0</v>
      </c>
      <c r="H1399" s="16">
        <v>7652.26</v>
      </c>
      <c r="I1399" s="7" t="str" cm="1">
        <f t="array" ref="I1399">INDEX({"tier - 1","tier - 2","tier - 3"},MATCH(MAX(COUNTIF('OG Hospitalisation Details'!G945:G3287,{"tier - 1","tier - 2","tier - 3"})),COUNTIF('OG Hospitalisation Details'!G945:G3287,{"tier - 1","tier - 2","tier - 3"}),0))</f>
        <v>tier - 2</v>
      </c>
      <c r="J1399" s="7" t="str" cm="1">
        <f t="array" ref="J1399">INDEX({"tier - 1","tier - 2","tier - 3"},MATCH(MAX(COUNTIF('OG Hospitalisation Details'!H945:H3287,{"tier - 1","tier - 2","tier - 3"})),COUNTIF('OG Hospitalisation Details'!H945:H3287,{"tier - 1","tier - 2","tier - 3"}),0))</f>
        <v>tier - 3</v>
      </c>
      <c r="K1399" s="7" t="str">
        <f>IF('OG Hospitalisation Details'!I945="?","Unknown",'OG Hospitalisation Details'!I945)</f>
        <v>R1023</v>
      </c>
      <c r="L1399" s="14">
        <f t="shared" si="65"/>
        <v>24</v>
      </c>
    </row>
    <row r="1400" spans="1:12" x14ac:dyDescent="0.25">
      <c r="A1400" s="7" t="s">
        <v>975</v>
      </c>
      <c r="B1400" s="7">
        <f t="shared" si="66"/>
        <v>1396</v>
      </c>
      <c r="C1400" s="7">
        <f>IF('OG Hospitalisation Details'!B944="?",ROUND(AVERAGE('OG Hospitalisation Details'!$B$2:$B$2344),0),'OG Hospitalisation Details'!B944)</f>
        <v>1993</v>
      </c>
      <c r="D1400" s="7" t="str">
        <f>IF('OG Hospitalisation Details'!C944="?","Sep",'OG Hospitalisation Details'!C944)</f>
        <v>Aug</v>
      </c>
      <c r="E1400" s="7">
        <v>10</v>
      </c>
      <c r="F1400" s="13">
        <f t="shared" si="64"/>
        <v>34191</v>
      </c>
      <c r="G1400" s="7">
        <v>0</v>
      </c>
      <c r="H1400" s="16">
        <v>7650.8</v>
      </c>
      <c r="I1400" s="7" t="str" cm="1">
        <f t="array" ref="I1400">INDEX({"tier - 1","tier - 2","tier - 3"},MATCH(MAX(COUNTIF('OG Hospitalisation Details'!G944:G3286,{"tier - 1","tier - 2","tier - 3"})),COUNTIF('OG Hospitalisation Details'!G944:G3286,{"tier - 1","tier - 2","tier - 3"}),0))</f>
        <v>tier - 2</v>
      </c>
      <c r="J1400" s="7" t="str" cm="1">
        <f t="array" ref="J1400">INDEX({"tier - 1","tier - 2","tier - 3"},MATCH(MAX(COUNTIF('OG Hospitalisation Details'!H944:H3286,{"tier - 1","tier - 2","tier - 3"})),COUNTIF('OG Hospitalisation Details'!H944:H3286,{"tier - 1","tier - 2","tier - 3"}),0))</f>
        <v>tier - 3</v>
      </c>
      <c r="K1400" s="7" t="str">
        <f>IF('OG Hospitalisation Details'!I944="?","Unknown",'OG Hospitalisation Details'!I944)</f>
        <v>R1012</v>
      </c>
      <c r="L1400" s="14">
        <f t="shared" si="65"/>
        <v>29</v>
      </c>
    </row>
    <row r="1401" spans="1:12" x14ac:dyDescent="0.25">
      <c r="A1401" s="7" t="s">
        <v>974</v>
      </c>
      <c r="B1401" s="7">
        <f t="shared" si="66"/>
        <v>1397</v>
      </c>
      <c r="C1401" s="7">
        <f>IF('OG Hospitalisation Details'!B943="?",ROUND(AVERAGE('OG Hospitalisation Details'!$B$2:$B$2344),0),'OG Hospitalisation Details'!B943)</f>
        <v>1980</v>
      </c>
      <c r="D1401" s="7" t="str">
        <f>IF('OG Hospitalisation Details'!C943="?","Sep",'OG Hospitalisation Details'!C943)</f>
        <v>Oct</v>
      </c>
      <c r="E1401" s="7">
        <v>16</v>
      </c>
      <c r="F1401" s="13">
        <f t="shared" si="64"/>
        <v>29510</v>
      </c>
      <c r="G1401" s="7">
        <v>1</v>
      </c>
      <c r="H1401" s="16">
        <v>7650.77</v>
      </c>
      <c r="I1401" s="7" t="str" cm="1">
        <f t="array" ref="I1401">INDEX({"tier - 1","tier - 2","tier - 3"},MATCH(MAX(COUNTIF('OG Hospitalisation Details'!G943:G3285,{"tier - 1","tier - 2","tier - 3"})),COUNTIF('OG Hospitalisation Details'!G943:G3285,{"tier - 1","tier - 2","tier - 3"}),0))</f>
        <v>tier - 2</v>
      </c>
      <c r="J1401" s="7" t="str" cm="1">
        <f t="array" ref="J1401">INDEX({"tier - 1","tier - 2","tier - 3"},MATCH(MAX(COUNTIF('OG Hospitalisation Details'!H943:H3285,{"tier - 1","tier - 2","tier - 3"})),COUNTIF('OG Hospitalisation Details'!H943:H3285,{"tier - 1","tier - 2","tier - 3"}),0))</f>
        <v>tier - 3</v>
      </c>
      <c r="K1401" s="7" t="str">
        <f>IF('OG Hospitalisation Details'!I943="?","Unknown",'OG Hospitalisation Details'!I943)</f>
        <v>R1024</v>
      </c>
      <c r="L1401" s="14">
        <f t="shared" si="65"/>
        <v>42</v>
      </c>
    </row>
    <row r="1402" spans="1:12" x14ac:dyDescent="0.25">
      <c r="A1402" s="7" t="s">
        <v>973</v>
      </c>
      <c r="B1402" s="7">
        <f t="shared" si="66"/>
        <v>1398</v>
      </c>
      <c r="C1402" s="7">
        <f>IF('OG Hospitalisation Details'!B942="?",ROUND(AVERAGE('OG Hospitalisation Details'!$B$2:$B$2344),0),'OG Hospitalisation Details'!B942)</f>
        <v>1999</v>
      </c>
      <c r="D1402" s="7" t="str">
        <f>IF('OG Hospitalisation Details'!C942="?","Sep",'OG Hospitalisation Details'!C942)</f>
        <v>Jun</v>
      </c>
      <c r="E1402" s="7">
        <v>15</v>
      </c>
      <c r="F1402" s="13">
        <f t="shared" si="64"/>
        <v>36326</v>
      </c>
      <c r="G1402" s="7">
        <v>0</v>
      </c>
      <c r="H1402" s="16">
        <v>7642.05</v>
      </c>
      <c r="I1402" s="7" t="str" cm="1">
        <f t="array" ref="I1402">INDEX({"tier - 1","tier - 2","tier - 3"},MATCH(MAX(COUNTIF('OG Hospitalisation Details'!G942:G3284,{"tier - 1","tier - 2","tier - 3"})),COUNTIF('OG Hospitalisation Details'!G942:G3284,{"tier - 1","tier - 2","tier - 3"}),0))</f>
        <v>tier - 2</v>
      </c>
      <c r="J1402" s="7" t="str" cm="1">
        <f t="array" ref="J1402">INDEX({"tier - 1","tier - 2","tier - 3"},MATCH(MAX(COUNTIF('OG Hospitalisation Details'!H942:H3284,{"tier - 1","tier - 2","tier - 3"})),COUNTIF('OG Hospitalisation Details'!H942:H3284,{"tier - 1","tier - 2","tier - 3"}),0))</f>
        <v>tier - 3</v>
      </c>
      <c r="K1402" s="7" t="str">
        <f>IF('OG Hospitalisation Details'!I942="?","Unknown",'OG Hospitalisation Details'!I942)</f>
        <v>R1026</v>
      </c>
      <c r="L1402" s="14">
        <f t="shared" si="65"/>
        <v>23</v>
      </c>
    </row>
    <row r="1403" spans="1:12" x14ac:dyDescent="0.25">
      <c r="A1403" s="7" t="s">
        <v>972</v>
      </c>
      <c r="B1403" s="7">
        <f t="shared" si="66"/>
        <v>1399</v>
      </c>
      <c r="C1403" s="7">
        <f>IF('OG Hospitalisation Details'!B941="?",ROUND(AVERAGE('OG Hospitalisation Details'!$B$2:$B$2344),0),'OG Hospitalisation Details'!B941)</f>
        <v>1980</v>
      </c>
      <c r="D1403" s="7" t="str">
        <f>IF('OG Hospitalisation Details'!C941="?","Sep",'OG Hospitalisation Details'!C941)</f>
        <v>Jul</v>
      </c>
      <c r="E1403" s="7">
        <v>24</v>
      </c>
      <c r="F1403" s="13">
        <f t="shared" si="64"/>
        <v>29426</v>
      </c>
      <c r="G1403" s="7">
        <v>2</v>
      </c>
      <c r="H1403" s="16">
        <v>7640.31</v>
      </c>
      <c r="I1403" s="7" t="str" cm="1">
        <f t="array" ref="I1403">INDEX({"tier - 1","tier - 2","tier - 3"},MATCH(MAX(COUNTIF('OG Hospitalisation Details'!G941:G3283,{"tier - 1","tier - 2","tier - 3"})),COUNTIF('OG Hospitalisation Details'!G941:G3283,{"tier - 1","tier - 2","tier - 3"}),0))</f>
        <v>tier - 2</v>
      </c>
      <c r="J1403" s="7" t="str" cm="1">
        <f t="array" ref="J1403">INDEX({"tier - 1","tier - 2","tier - 3"},MATCH(MAX(COUNTIF('OG Hospitalisation Details'!H941:H3283,{"tier - 1","tier - 2","tier - 3"})),COUNTIF('OG Hospitalisation Details'!H941:H3283,{"tier - 1","tier - 2","tier - 3"}),0))</f>
        <v>tier - 3</v>
      </c>
      <c r="K1403" s="7" t="str">
        <f>IF('OG Hospitalisation Details'!I941="?","Unknown",'OG Hospitalisation Details'!I941)</f>
        <v>R1013</v>
      </c>
      <c r="L1403" s="14">
        <f t="shared" si="65"/>
        <v>42</v>
      </c>
    </row>
    <row r="1404" spans="1:12" x14ac:dyDescent="0.25">
      <c r="A1404" s="7" t="s">
        <v>971</v>
      </c>
      <c r="B1404" s="7">
        <f t="shared" si="66"/>
        <v>1400</v>
      </c>
      <c r="C1404" s="7">
        <f>IF('OG Hospitalisation Details'!B940="?",ROUND(AVERAGE('OG Hospitalisation Details'!$B$2:$B$2344),0),'OG Hospitalisation Details'!B940)</f>
        <v>1980</v>
      </c>
      <c r="D1404" s="7" t="str">
        <f>IF('OG Hospitalisation Details'!C940="?","Sep",'OG Hospitalisation Details'!C940)</f>
        <v>Jun</v>
      </c>
      <c r="E1404" s="7">
        <v>20</v>
      </c>
      <c r="F1404" s="13">
        <f t="shared" si="64"/>
        <v>29392</v>
      </c>
      <c r="G1404" s="7">
        <v>1</v>
      </c>
      <c r="H1404" s="16">
        <v>7639.42</v>
      </c>
      <c r="I1404" s="7" t="str" cm="1">
        <f t="array" ref="I1404">INDEX({"tier - 1","tier - 2","tier - 3"},MATCH(MAX(COUNTIF('OG Hospitalisation Details'!G940:G3282,{"tier - 1","tier - 2","tier - 3"})),COUNTIF('OG Hospitalisation Details'!G940:G3282,{"tier - 1","tier - 2","tier - 3"}),0))</f>
        <v>tier - 2</v>
      </c>
      <c r="J1404" s="7" t="str" cm="1">
        <f t="array" ref="J1404">INDEX({"tier - 1","tier - 2","tier - 3"},MATCH(MAX(COUNTIF('OG Hospitalisation Details'!H940:H3282,{"tier - 1","tier - 2","tier - 3"})),COUNTIF('OG Hospitalisation Details'!H940:H3282,{"tier - 1","tier - 2","tier - 3"}),0))</f>
        <v>tier - 3</v>
      </c>
      <c r="K1404" s="7" t="str">
        <f>IF('OG Hospitalisation Details'!I940="?","Unknown",'OG Hospitalisation Details'!I940)</f>
        <v>R1024</v>
      </c>
      <c r="L1404" s="14">
        <f t="shared" si="65"/>
        <v>42</v>
      </c>
    </row>
    <row r="1405" spans="1:12" x14ac:dyDescent="0.25">
      <c r="A1405" s="7" t="s">
        <v>970</v>
      </c>
      <c r="B1405" s="7">
        <f t="shared" si="66"/>
        <v>1401</v>
      </c>
      <c r="C1405" s="7">
        <f>IF('OG Hospitalisation Details'!B939="?",ROUND(AVERAGE('OG Hospitalisation Details'!$B$2:$B$2344),0),'OG Hospitalisation Details'!B939)</f>
        <v>2001</v>
      </c>
      <c r="D1405" s="7" t="str">
        <f>IF('OG Hospitalisation Details'!C939="?","Sep",'OG Hospitalisation Details'!C939)</f>
        <v>Dec</v>
      </c>
      <c r="E1405" s="7">
        <v>13</v>
      </c>
      <c r="F1405" s="13">
        <f t="shared" si="64"/>
        <v>37238</v>
      </c>
      <c r="G1405" s="7">
        <v>0</v>
      </c>
      <c r="H1405" s="16">
        <v>7636.92</v>
      </c>
      <c r="I1405" s="7" t="str" cm="1">
        <f t="array" ref="I1405">INDEX({"tier - 1","tier - 2","tier - 3"},MATCH(MAX(COUNTIF('OG Hospitalisation Details'!G939:G3281,{"tier - 1","tier - 2","tier - 3"})),COUNTIF('OG Hospitalisation Details'!G939:G3281,{"tier - 1","tier - 2","tier - 3"}),0))</f>
        <v>tier - 2</v>
      </c>
      <c r="J1405" s="7" t="str" cm="1">
        <f t="array" ref="J1405">INDEX({"tier - 1","tier - 2","tier - 3"},MATCH(MAX(COUNTIF('OG Hospitalisation Details'!H939:H3281,{"tier - 1","tier - 2","tier - 3"})),COUNTIF('OG Hospitalisation Details'!H939:H3281,{"tier - 1","tier - 2","tier - 3"}),0))</f>
        <v>tier - 3</v>
      </c>
      <c r="K1405" s="7" t="str">
        <f>IF('OG Hospitalisation Details'!I939="?","Unknown",'OG Hospitalisation Details'!I939)</f>
        <v>R1012</v>
      </c>
      <c r="L1405" s="14">
        <f t="shared" si="65"/>
        <v>21</v>
      </c>
    </row>
    <row r="1406" spans="1:12" x14ac:dyDescent="0.25">
      <c r="A1406" s="7" t="s">
        <v>969</v>
      </c>
      <c r="B1406" s="7">
        <f t="shared" si="66"/>
        <v>1402</v>
      </c>
      <c r="C1406" s="7">
        <f>IF('OG Hospitalisation Details'!B938="?",ROUND(AVERAGE('OG Hospitalisation Details'!$B$2:$B$2344),0),'OG Hospitalisation Details'!B938)</f>
        <v>1978</v>
      </c>
      <c r="D1406" s="7" t="str">
        <f>IF('OG Hospitalisation Details'!C938="?","Sep",'OG Hospitalisation Details'!C938)</f>
        <v>Aug</v>
      </c>
      <c r="E1406" s="7">
        <v>24</v>
      </c>
      <c r="F1406" s="13">
        <f t="shared" si="64"/>
        <v>28726</v>
      </c>
      <c r="G1406" s="7">
        <v>1</v>
      </c>
      <c r="H1406" s="16">
        <v>7633.72</v>
      </c>
      <c r="I1406" s="7" t="str" cm="1">
        <f t="array" ref="I1406">INDEX({"tier - 1","tier - 2","tier - 3"},MATCH(MAX(COUNTIF('OG Hospitalisation Details'!G938:G3280,{"tier - 1","tier - 2","tier - 3"})),COUNTIF('OG Hospitalisation Details'!G938:G3280,{"tier - 1","tier - 2","tier - 3"}),0))</f>
        <v>tier - 2</v>
      </c>
      <c r="J1406" s="7" t="str" cm="1">
        <f t="array" ref="J1406">INDEX({"tier - 1","tier - 2","tier - 3"},MATCH(MAX(COUNTIF('OG Hospitalisation Details'!H938:H3280,{"tier - 1","tier - 2","tier - 3"})),COUNTIF('OG Hospitalisation Details'!H938:H3280,{"tier - 1","tier - 2","tier - 3"}),0))</f>
        <v>tier - 3</v>
      </c>
      <c r="K1406" s="7" t="str">
        <f>IF('OG Hospitalisation Details'!I938="?","Unknown",'OG Hospitalisation Details'!I938)</f>
        <v>R1013</v>
      </c>
      <c r="L1406" s="14">
        <f t="shared" si="65"/>
        <v>44</v>
      </c>
    </row>
    <row r="1407" spans="1:12" x14ac:dyDescent="0.25">
      <c r="A1407" s="7" t="s">
        <v>968</v>
      </c>
      <c r="B1407" s="7">
        <f t="shared" si="66"/>
        <v>1403</v>
      </c>
      <c r="C1407" s="7">
        <f>IF('OG Hospitalisation Details'!B937="?",ROUND(AVERAGE('OG Hospitalisation Details'!$B$2:$B$2344),0),'OG Hospitalisation Details'!B937)</f>
        <v>1978</v>
      </c>
      <c r="D1407" s="7" t="str">
        <f>IF('OG Hospitalisation Details'!C937="?","Sep",'OG Hospitalisation Details'!C937)</f>
        <v>Nov</v>
      </c>
      <c r="E1407" s="7">
        <v>29</v>
      </c>
      <c r="F1407" s="13">
        <f t="shared" si="64"/>
        <v>28823</v>
      </c>
      <c r="G1407" s="7">
        <v>1</v>
      </c>
      <c r="H1407" s="16">
        <v>7626.99</v>
      </c>
      <c r="I1407" s="7" t="str" cm="1">
        <f t="array" ref="I1407">INDEX({"tier - 1","tier - 2","tier - 3"},MATCH(MAX(COUNTIF('OG Hospitalisation Details'!G937:G3279,{"tier - 1","tier - 2","tier - 3"})),COUNTIF('OG Hospitalisation Details'!G937:G3279,{"tier - 1","tier - 2","tier - 3"}),0))</f>
        <v>tier - 2</v>
      </c>
      <c r="J1407" s="7" t="str" cm="1">
        <f t="array" ref="J1407">INDEX({"tier - 1","tier - 2","tier - 3"},MATCH(MAX(COUNTIF('OG Hospitalisation Details'!H937:H3279,{"tier - 1","tier - 2","tier - 3"})),COUNTIF('OG Hospitalisation Details'!H937:H3279,{"tier - 1","tier - 2","tier - 3"}),0))</f>
        <v>tier - 3</v>
      </c>
      <c r="K1407" s="7" t="str">
        <f>IF('OG Hospitalisation Details'!I937="?","Unknown",'OG Hospitalisation Details'!I937)</f>
        <v>R1011</v>
      </c>
      <c r="L1407" s="14">
        <f t="shared" si="65"/>
        <v>44</v>
      </c>
    </row>
    <row r="1408" spans="1:12" x14ac:dyDescent="0.25">
      <c r="A1408" s="7" t="s">
        <v>967</v>
      </c>
      <c r="B1408" s="7">
        <f t="shared" si="66"/>
        <v>1404</v>
      </c>
      <c r="C1408" s="7">
        <f>IF('OG Hospitalisation Details'!B936="?",ROUND(AVERAGE('OG Hospitalisation Details'!$B$2:$B$2344),0),'OG Hospitalisation Details'!B936)</f>
        <v>1978</v>
      </c>
      <c r="D1408" s="7" t="str">
        <f>IF('OG Hospitalisation Details'!C936="?","Sep",'OG Hospitalisation Details'!C936)</f>
        <v>Nov</v>
      </c>
      <c r="E1408" s="7">
        <v>6</v>
      </c>
      <c r="F1408" s="13">
        <f t="shared" si="64"/>
        <v>28800</v>
      </c>
      <c r="G1408" s="7">
        <v>1</v>
      </c>
      <c r="H1408" s="16">
        <v>7624.63</v>
      </c>
      <c r="I1408" s="7" t="str" cm="1">
        <f t="array" ref="I1408">INDEX({"tier - 1","tier - 2","tier - 3"},MATCH(MAX(COUNTIF('OG Hospitalisation Details'!G936:G3278,{"tier - 1","tier - 2","tier - 3"})),COUNTIF('OG Hospitalisation Details'!G936:G3278,{"tier - 1","tier - 2","tier - 3"}),0))</f>
        <v>tier - 2</v>
      </c>
      <c r="J1408" s="7" t="str" cm="1">
        <f t="array" ref="J1408">INDEX({"tier - 1","tier - 2","tier - 3"},MATCH(MAX(COUNTIF('OG Hospitalisation Details'!H936:H3278,{"tier - 1","tier - 2","tier - 3"})),COUNTIF('OG Hospitalisation Details'!H936:H3278,{"tier - 1","tier - 2","tier - 3"}),0))</f>
        <v>tier - 3</v>
      </c>
      <c r="K1408" s="7" t="str">
        <f>IF('OG Hospitalisation Details'!I936="?","Unknown",'OG Hospitalisation Details'!I936)</f>
        <v>R1011</v>
      </c>
      <c r="L1408" s="14">
        <f t="shared" si="65"/>
        <v>44</v>
      </c>
    </row>
    <row r="1409" spans="1:12" x14ac:dyDescent="0.25">
      <c r="A1409" s="7" t="s">
        <v>966</v>
      </c>
      <c r="B1409" s="7">
        <f t="shared" si="66"/>
        <v>1405</v>
      </c>
      <c r="C1409" s="7">
        <f>IF('OG Hospitalisation Details'!B935="?",ROUND(AVERAGE('OG Hospitalisation Details'!$B$2:$B$2344),0),'OG Hospitalisation Details'!B935)</f>
        <v>1978</v>
      </c>
      <c r="D1409" s="7" t="str">
        <f>IF('OG Hospitalisation Details'!C935="?","Sep",'OG Hospitalisation Details'!C935)</f>
        <v>Nov</v>
      </c>
      <c r="E1409" s="7">
        <v>28</v>
      </c>
      <c r="F1409" s="13">
        <f t="shared" si="64"/>
        <v>28822</v>
      </c>
      <c r="G1409" s="7">
        <v>1</v>
      </c>
      <c r="H1409" s="16">
        <v>7623.52</v>
      </c>
      <c r="I1409" s="7" t="str" cm="1">
        <f t="array" ref="I1409">INDEX({"tier - 1","tier - 2","tier - 3"},MATCH(MAX(COUNTIF('OG Hospitalisation Details'!G935:G3277,{"tier - 1","tier - 2","tier - 3"})),COUNTIF('OG Hospitalisation Details'!G935:G3277,{"tier - 1","tier - 2","tier - 3"}),0))</f>
        <v>tier - 2</v>
      </c>
      <c r="J1409" s="7" t="str" cm="1">
        <f t="array" ref="J1409">INDEX({"tier - 1","tier - 2","tier - 3"},MATCH(MAX(COUNTIF('OG Hospitalisation Details'!H935:H3277,{"tier - 1","tier - 2","tier - 3"})),COUNTIF('OG Hospitalisation Details'!H935:H3277,{"tier - 1","tier - 2","tier - 3"}),0))</f>
        <v>tier - 3</v>
      </c>
      <c r="K1409" s="7" t="str">
        <f>IF('OG Hospitalisation Details'!I935="?","Unknown",'OG Hospitalisation Details'!I935)</f>
        <v>R1011</v>
      </c>
      <c r="L1409" s="14">
        <f t="shared" si="65"/>
        <v>44</v>
      </c>
    </row>
    <row r="1410" spans="1:12" x14ac:dyDescent="0.25">
      <c r="A1410" s="7" t="s">
        <v>965</v>
      </c>
      <c r="B1410" s="7">
        <f t="shared" si="66"/>
        <v>1406</v>
      </c>
      <c r="C1410" s="7">
        <f>IF('OG Hospitalisation Details'!B934="?",ROUND(AVERAGE('OG Hospitalisation Details'!$B$2:$B$2344),0),'OG Hospitalisation Details'!B934)</f>
        <v>1996</v>
      </c>
      <c r="D1410" s="7" t="str">
        <f>IF('OG Hospitalisation Details'!C934="?","Sep",'OG Hospitalisation Details'!C934)</f>
        <v>Sep</v>
      </c>
      <c r="E1410" s="7">
        <v>17</v>
      </c>
      <c r="F1410" s="13">
        <f t="shared" ref="F1410:F1473" si="67">DATE(C1410,MONTH(1&amp;D1410),E1410)</f>
        <v>35325</v>
      </c>
      <c r="G1410" s="7">
        <v>0</v>
      </c>
      <c r="H1410" s="16">
        <v>7623.13</v>
      </c>
      <c r="I1410" s="7" t="str" cm="1">
        <f t="array" ref="I1410">INDEX({"tier - 1","tier - 2","tier - 3"},MATCH(MAX(COUNTIF('OG Hospitalisation Details'!G934:G3276,{"tier - 1","tier - 2","tier - 3"})),COUNTIF('OG Hospitalisation Details'!G934:G3276,{"tier - 1","tier - 2","tier - 3"}),0))</f>
        <v>tier - 2</v>
      </c>
      <c r="J1410" s="7" t="str" cm="1">
        <f t="array" ref="J1410">INDEX({"tier - 1","tier - 2","tier - 3"},MATCH(MAX(COUNTIF('OG Hospitalisation Details'!H934:H3276,{"tier - 1","tier - 2","tier - 3"})),COUNTIF('OG Hospitalisation Details'!H934:H3276,{"tier - 1","tier - 2","tier - 3"}),0))</f>
        <v>tier - 3</v>
      </c>
      <c r="K1410" s="7" t="str">
        <f>IF('OG Hospitalisation Details'!I934="?","Unknown",'OG Hospitalisation Details'!I934)</f>
        <v>R1011</v>
      </c>
      <c r="L1410" s="14">
        <f t="shared" ref="L1410:L1473" si="68">DATEDIF(F1410,DATE(2023,6,8),"Y")</f>
        <v>26</v>
      </c>
    </row>
    <row r="1411" spans="1:12" x14ac:dyDescent="0.25">
      <c r="A1411" s="7" t="s">
        <v>964</v>
      </c>
      <c r="B1411" s="7">
        <f t="shared" si="66"/>
        <v>1407</v>
      </c>
      <c r="C1411" s="7">
        <f>IF('OG Hospitalisation Details'!B933="?",ROUND(AVERAGE('OG Hospitalisation Details'!$B$2:$B$2344),0),'OG Hospitalisation Details'!B933)</f>
        <v>1968</v>
      </c>
      <c r="D1411" s="7" t="str">
        <f>IF('OG Hospitalisation Details'!C933="?","Sep",'OG Hospitalisation Details'!C933)</f>
        <v>Jul</v>
      </c>
      <c r="E1411" s="7">
        <v>3</v>
      </c>
      <c r="F1411" s="13">
        <f t="shared" si="67"/>
        <v>25022</v>
      </c>
      <c r="G1411" s="7">
        <v>0</v>
      </c>
      <c r="H1411" s="16">
        <v>7609.6</v>
      </c>
      <c r="I1411" s="7" t="str" cm="1">
        <f t="array" ref="I1411">INDEX({"tier - 1","tier - 2","tier - 3"},MATCH(MAX(COUNTIF('OG Hospitalisation Details'!G933:G3275,{"tier - 1","tier - 2","tier - 3"})),COUNTIF('OG Hospitalisation Details'!G933:G3275,{"tier - 1","tier - 2","tier - 3"}),0))</f>
        <v>tier - 2</v>
      </c>
      <c r="J1411" s="7" t="str" cm="1">
        <f t="array" ref="J1411">INDEX({"tier - 1","tier - 2","tier - 3"},MATCH(MAX(COUNTIF('OG Hospitalisation Details'!H933:H3275,{"tier - 1","tier - 2","tier - 3"})),COUNTIF('OG Hospitalisation Details'!H933:H3275,{"tier - 1","tier - 2","tier - 3"}),0))</f>
        <v>tier - 3</v>
      </c>
      <c r="K1411" s="7" t="str">
        <f>IF('OG Hospitalisation Details'!I933="?","Unknown",'OG Hospitalisation Details'!I933)</f>
        <v>R1012</v>
      </c>
      <c r="L1411" s="14">
        <f t="shared" si="68"/>
        <v>54</v>
      </c>
    </row>
    <row r="1412" spans="1:12" x14ac:dyDescent="0.25">
      <c r="A1412" s="7" t="s">
        <v>963</v>
      </c>
      <c r="B1412" s="7">
        <f t="shared" si="66"/>
        <v>1408</v>
      </c>
      <c r="C1412" s="7">
        <f>IF('OG Hospitalisation Details'!B932="?",ROUND(AVERAGE('OG Hospitalisation Details'!$B$2:$B$2344),0),'OG Hospitalisation Details'!B932)</f>
        <v>1997</v>
      </c>
      <c r="D1412" s="7" t="str">
        <f>IF('OG Hospitalisation Details'!C932="?","Sep",'OG Hospitalisation Details'!C932)</f>
        <v>Sep</v>
      </c>
      <c r="E1412" s="7">
        <v>30</v>
      </c>
      <c r="F1412" s="13">
        <f t="shared" si="67"/>
        <v>35703</v>
      </c>
      <c r="G1412" s="7">
        <v>0</v>
      </c>
      <c r="H1412" s="16">
        <v>7607.03</v>
      </c>
      <c r="I1412" s="7" t="str" cm="1">
        <f t="array" ref="I1412">INDEX({"tier - 1","tier - 2","tier - 3"},MATCH(MAX(COUNTIF('OG Hospitalisation Details'!G932:G3274,{"tier - 1","tier - 2","tier - 3"})),COUNTIF('OG Hospitalisation Details'!G932:G3274,{"tier - 1","tier - 2","tier - 3"}),0))</f>
        <v>tier - 2</v>
      </c>
      <c r="J1412" s="7" t="str" cm="1">
        <f t="array" ref="J1412">INDEX({"tier - 1","tier - 2","tier - 3"},MATCH(MAX(COUNTIF('OG Hospitalisation Details'!H932:H3274,{"tier - 1","tier - 2","tier - 3"})),COUNTIF('OG Hospitalisation Details'!H932:H3274,{"tier - 1","tier - 2","tier - 3"}),0))</f>
        <v>tier - 3</v>
      </c>
      <c r="K1412" s="7" t="str">
        <f>IF('OG Hospitalisation Details'!I932="?","Unknown",'OG Hospitalisation Details'!I932)</f>
        <v>R1012</v>
      </c>
      <c r="L1412" s="14">
        <f t="shared" si="68"/>
        <v>25</v>
      </c>
    </row>
    <row r="1413" spans="1:12" x14ac:dyDescent="0.25">
      <c r="A1413" s="7" t="s">
        <v>962</v>
      </c>
      <c r="B1413" s="7">
        <f t="shared" si="66"/>
        <v>1409</v>
      </c>
      <c r="C1413" s="7">
        <f>IF('OG Hospitalisation Details'!B931="?",ROUND(AVERAGE('OG Hospitalisation Details'!$B$2:$B$2344),0),'OG Hospitalisation Details'!B931)</f>
        <v>1967</v>
      </c>
      <c r="D1413" s="7" t="str">
        <f>IF('OG Hospitalisation Details'!C931="?","Sep",'OG Hospitalisation Details'!C931)</f>
        <v>Jul</v>
      </c>
      <c r="E1413" s="7">
        <v>17</v>
      </c>
      <c r="F1413" s="13">
        <f t="shared" si="67"/>
        <v>24670</v>
      </c>
      <c r="G1413" s="7">
        <v>0</v>
      </c>
      <c r="H1413" s="16">
        <v>7585.62</v>
      </c>
      <c r="I1413" s="7" t="str" cm="1">
        <f t="array" ref="I1413">INDEX({"tier - 1","tier - 2","tier - 3"},MATCH(MAX(COUNTIF('OG Hospitalisation Details'!G931:G3273,{"tier - 1","tier - 2","tier - 3"})),COUNTIF('OG Hospitalisation Details'!G931:G3273,{"tier - 1","tier - 2","tier - 3"}),0))</f>
        <v>tier - 2</v>
      </c>
      <c r="J1413" s="7" t="str" cm="1">
        <f t="array" ref="J1413">INDEX({"tier - 1","tier - 2","tier - 3"},MATCH(MAX(COUNTIF('OG Hospitalisation Details'!H931:H3273,{"tier - 1","tier - 2","tier - 3"})),COUNTIF('OG Hospitalisation Details'!H931:H3273,{"tier - 1","tier - 2","tier - 3"}),0))</f>
        <v>tier - 3</v>
      </c>
      <c r="K1413" s="7" t="str">
        <f>IF('OG Hospitalisation Details'!I931="?","Unknown",'OG Hospitalisation Details'!I931)</f>
        <v>R1013</v>
      </c>
      <c r="L1413" s="14">
        <f t="shared" si="68"/>
        <v>55</v>
      </c>
    </row>
    <row r="1414" spans="1:12" x14ac:dyDescent="0.25">
      <c r="A1414" s="7" t="s">
        <v>961</v>
      </c>
      <c r="B1414" s="7">
        <f t="shared" si="66"/>
        <v>1410</v>
      </c>
      <c r="C1414" s="7">
        <f>IF('OG Hospitalisation Details'!B930="?",ROUND(AVERAGE('OG Hospitalisation Details'!$B$2:$B$2344),0),'OG Hospitalisation Details'!B930)</f>
        <v>1994</v>
      </c>
      <c r="D1414" s="7" t="str">
        <f>IF('OG Hospitalisation Details'!C930="?","Sep",'OG Hospitalisation Details'!C930)</f>
        <v>Aug</v>
      </c>
      <c r="E1414" s="7">
        <v>14</v>
      </c>
      <c r="F1414" s="13">
        <f t="shared" si="67"/>
        <v>34560</v>
      </c>
      <c r="G1414" s="7">
        <v>0</v>
      </c>
      <c r="H1414" s="16">
        <v>7567.13</v>
      </c>
      <c r="I1414" s="7" t="str" cm="1">
        <f t="array" ref="I1414">INDEX({"tier - 1","tier - 2","tier - 3"},MATCH(MAX(COUNTIF('OG Hospitalisation Details'!G930:G3272,{"tier - 1","tier - 2","tier - 3"})),COUNTIF('OG Hospitalisation Details'!G930:G3272,{"tier - 1","tier - 2","tier - 3"}),0))</f>
        <v>tier - 2</v>
      </c>
      <c r="J1414" s="7" t="str" cm="1">
        <f t="array" ref="J1414">INDEX({"tier - 1","tier - 2","tier - 3"},MATCH(MAX(COUNTIF('OG Hospitalisation Details'!H930:H3272,{"tier - 1","tier - 2","tier - 3"})),COUNTIF('OG Hospitalisation Details'!H930:H3272,{"tier - 1","tier - 2","tier - 3"}),0))</f>
        <v>tier - 3</v>
      </c>
      <c r="K1414" s="7" t="str">
        <f>IF('OG Hospitalisation Details'!I930="?","Unknown",'OG Hospitalisation Details'!I930)</f>
        <v>R1021</v>
      </c>
      <c r="L1414" s="14">
        <f t="shared" si="68"/>
        <v>28</v>
      </c>
    </row>
    <row r="1415" spans="1:12" x14ac:dyDescent="0.25">
      <c r="A1415" s="7" t="s">
        <v>960</v>
      </c>
      <c r="B1415" s="7">
        <f t="shared" si="66"/>
        <v>1411</v>
      </c>
      <c r="C1415" s="7">
        <f>IF('OG Hospitalisation Details'!B929="?",ROUND(AVERAGE('OG Hospitalisation Details'!$B$2:$B$2344),0),'OG Hospitalisation Details'!B929)</f>
        <v>1988</v>
      </c>
      <c r="D1415" s="7" t="str">
        <f>IF('OG Hospitalisation Details'!C929="?","Sep",'OG Hospitalisation Details'!C929)</f>
        <v>Dec</v>
      </c>
      <c r="E1415" s="7">
        <v>15</v>
      </c>
      <c r="F1415" s="13">
        <f t="shared" si="67"/>
        <v>32492</v>
      </c>
      <c r="G1415" s="7">
        <v>3</v>
      </c>
      <c r="H1415" s="16">
        <v>7538.52</v>
      </c>
      <c r="I1415" s="7" t="str" cm="1">
        <f t="array" ref="I1415">INDEX({"tier - 1","tier - 2","tier - 3"},MATCH(MAX(COUNTIF('OG Hospitalisation Details'!G929:G3271,{"tier - 1","tier - 2","tier - 3"})),COUNTIF('OG Hospitalisation Details'!G929:G3271,{"tier - 1","tier - 2","tier - 3"}),0))</f>
        <v>tier - 2</v>
      </c>
      <c r="J1415" s="7" t="str" cm="1">
        <f t="array" ref="J1415">INDEX({"tier - 1","tier - 2","tier - 3"},MATCH(MAX(COUNTIF('OG Hospitalisation Details'!H929:H3271,{"tier - 1","tier - 2","tier - 3"})),COUNTIF('OG Hospitalisation Details'!H929:H3271,{"tier - 1","tier - 2","tier - 3"}),0))</f>
        <v>tier - 3</v>
      </c>
      <c r="K1415" s="7" t="str">
        <f>IF('OG Hospitalisation Details'!I929="?","Unknown",'OG Hospitalisation Details'!I929)</f>
        <v>R1012</v>
      </c>
      <c r="L1415" s="14">
        <f t="shared" si="68"/>
        <v>34</v>
      </c>
    </row>
    <row r="1416" spans="1:12" x14ac:dyDescent="0.25">
      <c r="A1416" s="7" t="s">
        <v>959</v>
      </c>
      <c r="B1416" s="7">
        <f t="shared" si="66"/>
        <v>1412</v>
      </c>
      <c r="C1416" s="7">
        <f>IF('OG Hospitalisation Details'!B928="?",ROUND(AVERAGE('OG Hospitalisation Details'!$B$2:$B$2344),0),'OG Hospitalisation Details'!B928)</f>
        <v>1984</v>
      </c>
      <c r="D1416" s="7" t="str">
        <f>IF('OG Hospitalisation Details'!C928="?","Sep",'OG Hospitalisation Details'!C928)</f>
        <v>Aug</v>
      </c>
      <c r="E1416" s="7">
        <v>22</v>
      </c>
      <c r="F1416" s="13">
        <f t="shared" si="67"/>
        <v>30916</v>
      </c>
      <c r="G1416" s="7">
        <v>3</v>
      </c>
      <c r="H1416" s="16">
        <v>7537.16</v>
      </c>
      <c r="I1416" s="7" t="str" cm="1">
        <f t="array" ref="I1416">INDEX({"tier - 1","tier - 2","tier - 3"},MATCH(MAX(COUNTIF('OG Hospitalisation Details'!G928:G3270,{"tier - 1","tier - 2","tier - 3"})),COUNTIF('OG Hospitalisation Details'!G928:G3270,{"tier - 1","tier - 2","tier - 3"}),0))</f>
        <v>tier - 2</v>
      </c>
      <c r="J1416" s="7" t="str" cm="1">
        <f t="array" ref="J1416">INDEX({"tier - 1","tier - 2","tier - 3"},MATCH(MAX(COUNTIF('OG Hospitalisation Details'!H928:H3270,{"tier - 1","tier - 2","tier - 3"})),COUNTIF('OG Hospitalisation Details'!H928:H3270,{"tier - 1","tier - 2","tier - 3"}),0))</f>
        <v>tier - 3</v>
      </c>
      <c r="K1416" s="7" t="str">
        <f>IF('OG Hospitalisation Details'!I928="?","Unknown",'OG Hospitalisation Details'!I928)</f>
        <v>R1012</v>
      </c>
      <c r="L1416" s="14">
        <f t="shared" si="68"/>
        <v>38</v>
      </c>
    </row>
    <row r="1417" spans="1:12" x14ac:dyDescent="0.25">
      <c r="A1417" s="7" t="s">
        <v>958</v>
      </c>
      <c r="B1417" s="7">
        <f t="shared" si="66"/>
        <v>1413</v>
      </c>
      <c r="C1417" s="7">
        <f>IF('OG Hospitalisation Details'!B927="?",ROUND(AVERAGE('OG Hospitalisation Details'!$B$2:$B$2344),0),'OG Hospitalisation Details'!B927)</f>
        <v>1978</v>
      </c>
      <c r="D1417" s="7" t="str">
        <f>IF('OG Hospitalisation Details'!C927="?","Sep",'OG Hospitalisation Details'!C927)</f>
        <v>Dec</v>
      </c>
      <c r="E1417" s="7">
        <v>14</v>
      </c>
      <c r="F1417" s="13">
        <f t="shared" si="67"/>
        <v>28838</v>
      </c>
      <c r="G1417" s="7">
        <v>2</v>
      </c>
      <c r="H1417" s="16">
        <v>7531.7</v>
      </c>
      <c r="I1417" s="7" t="str" cm="1">
        <f t="array" ref="I1417">INDEX({"tier - 1","tier - 2","tier - 3"},MATCH(MAX(COUNTIF('OG Hospitalisation Details'!G927:G3269,{"tier - 1","tier - 2","tier - 3"})),COUNTIF('OG Hospitalisation Details'!G927:G3269,{"tier - 1","tier - 2","tier - 3"}),0))</f>
        <v>tier - 2</v>
      </c>
      <c r="J1417" s="7" t="str" cm="1">
        <f t="array" ref="J1417">INDEX({"tier - 1","tier - 2","tier - 3"},MATCH(MAX(COUNTIF('OG Hospitalisation Details'!H927:H3269,{"tier - 1","tier - 2","tier - 3"})),COUNTIF('OG Hospitalisation Details'!H927:H3269,{"tier - 1","tier - 2","tier - 3"}),0))</f>
        <v>tier - 3</v>
      </c>
      <c r="K1417" s="7" t="str">
        <f>IF('OG Hospitalisation Details'!I927="?","Unknown",'OG Hospitalisation Details'!I927)</f>
        <v>R1013</v>
      </c>
      <c r="L1417" s="14">
        <f t="shared" si="68"/>
        <v>44</v>
      </c>
    </row>
    <row r="1418" spans="1:12" x14ac:dyDescent="0.25">
      <c r="A1418" s="7" t="s">
        <v>957</v>
      </c>
      <c r="B1418" s="7">
        <f t="shared" si="66"/>
        <v>1414</v>
      </c>
      <c r="C1418" s="7">
        <f>IF('OG Hospitalisation Details'!B926="?",ROUND(AVERAGE('OG Hospitalisation Details'!$B$2:$B$2344),0),'OG Hospitalisation Details'!B926)</f>
        <v>1976</v>
      </c>
      <c r="D1418" s="7" t="str">
        <f>IF('OG Hospitalisation Details'!C926="?","Sep",'OG Hospitalisation Details'!C926)</f>
        <v>Oct</v>
      </c>
      <c r="E1418" s="7">
        <v>10</v>
      </c>
      <c r="F1418" s="13">
        <f t="shared" si="67"/>
        <v>28043</v>
      </c>
      <c r="G1418" s="7">
        <v>0</v>
      </c>
      <c r="H1418" s="16">
        <v>7526.71</v>
      </c>
      <c r="I1418" s="7" t="str" cm="1">
        <f t="array" ref="I1418">INDEX({"tier - 1","tier - 2","tier - 3"},MATCH(MAX(COUNTIF('OG Hospitalisation Details'!G926:G3268,{"tier - 1","tier - 2","tier - 3"})),COUNTIF('OG Hospitalisation Details'!G926:G3268,{"tier - 1","tier - 2","tier - 3"}),0))</f>
        <v>tier - 2</v>
      </c>
      <c r="J1418" s="7" t="str" cm="1">
        <f t="array" ref="J1418">INDEX({"tier - 1","tier - 2","tier - 3"},MATCH(MAX(COUNTIF('OG Hospitalisation Details'!H926:H3268,{"tier - 1","tier - 2","tier - 3"})),COUNTIF('OG Hospitalisation Details'!H926:H3268,{"tier - 1","tier - 2","tier - 3"}),0))</f>
        <v>tier - 3</v>
      </c>
      <c r="K1418" s="7" t="str">
        <f>IF('OG Hospitalisation Details'!I926="?","Unknown",'OG Hospitalisation Details'!I926)</f>
        <v>R1012</v>
      </c>
      <c r="L1418" s="14">
        <f t="shared" si="68"/>
        <v>46</v>
      </c>
    </row>
    <row r="1419" spans="1:12" x14ac:dyDescent="0.25">
      <c r="A1419" s="7" t="s">
        <v>956</v>
      </c>
      <c r="B1419" s="7">
        <f t="shared" si="66"/>
        <v>1415</v>
      </c>
      <c r="C1419" s="7">
        <f>IF('OG Hospitalisation Details'!B925="?",ROUND(AVERAGE('OG Hospitalisation Details'!$B$2:$B$2344),0),'OG Hospitalisation Details'!B925)</f>
        <v>1978</v>
      </c>
      <c r="D1419" s="7" t="str">
        <f>IF('OG Hospitalisation Details'!C925="?","Sep",'OG Hospitalisation Details'!C925)</f>
        <v>Oct</v>
      </c>
      <c r="E1419" s="7">
        <v>18</v>
      </c>
      <c r="F1419" s="13">
        <f t="shared" si="67"/>
        <v>28781</v>
      </c>
      <c r="G1419" s="7">
        <v>1</v>
      </c>
      <c r="H1419" s="16">
        <v>7518.03</v>
      </c>
      <c r="I1419" s="7" t="str" cm="1">
        <f t="array" ref="I1419">INDEX({"tier - 1","tier - 2","tier - 3"},MATCH(MAX(COUNTIF('OG Hospitalisation Details'!G925:G3267,{"tier - 1","tier - 2","tier - 3"})),COUNTIF('OG Hospitalisation Details'!G925:G3267,{"tier - 1","tier - 2","tier - 3"}),0))</f>
        <v>tier - 2</v>
      </c>
      <c r="J1419" s="7" t="str" cm="1">
        <f t="array" ref="J1419">INDEX({"tier - 1","tier - 2","tier - 3"},MATCH(MAX(COUNTIF('OG Hospitalisation Details'!H925:H3267,{"tier - 1","tier - 2","tier - 3"})),COUNTIF('OG Hospitalisation Details'!H925:H3267,{"tier - 1","tier - 2","tier - 3"}),0))</f>
        <v>tier - 3</v>
      </c>
      <c r="K1419" s="7" t="str">
        <f>IF('OG Hospitalisation Details'!I925="?","Unknown",'OG Hospitalisation Details'!I925)</f>
        <v>R1012</v>
      </c>
      <c r="L1419" s="14">
        <f t="shared" si="68"/>
        <v>44</v>
      </c>
    </row>
    <row r="1420" spans="1:12" x14ac:dyDescent="0.25">
      <c r="A1420" s="7" t="s">
        <v>955</v>
      </c>
      <c r="B1420" s="7">
        <f t="shared" si="66"/>
        <v>1416</v>
      </c>
      <c r="C1420" s="7">
        <f>IF('OG Hospitalisation Details'!B924="?",ROUND(AVERAGE('OG Hospitalisation Details'!$B$2:$B$2344),0),'OG Hospitalisation Details'!B924)</f>
        <v>1983</v>
      </c>
      <c r="D1420" s="7" t="str">
        <f>IF('OG Hospitalisation Details'!C924="?","Sep",'OG Hospitalisation Details'!C924)</f>
        <v>Jul</v>
      </c>
      <c r="E1420" s="7">
        <v>10</v>
      </c>
      <c r="F1420" s="13">
        <f t="shared" si="67"/>
        <v>30507</v>
      </c>
      <c r="G1420" s="7">
        <v>4</v>
      </c>
      <c r="H1420" s="16">
        <v>7512.27</v>
      </c>
      <c r="I1420" s="7" t="str" cm="1">
        <f t="array" ref="I1420">INDEX({"tier - 1","tier - 2","tier - 3"},MATCH(MAX(COUNTIF('OG Hospitalisation Details'!G924:G3266,{"tier - 1","tier - 2","tier - 3"})),COUNTIF('OG Hospitalisation Details'!G924:G3266,{"tier - 1","tier - 2","tier - 3"}),0))</f>
        <v>tier - 2</v>
      </c>
      <c r="J1420" s="7" t="str" cm="1">
        <f t="array" ref="J1420">INDEX({"tier - 1","tier - 2","tier - 3"},MATCH(MAX(COUNTIF('OG Hospitalisation Details'!H924:H3266,{"tier - 1","tier - 2","tier - 3"})),COUNTIF('OG Hospitalisation Details'!H924:H3266,{"tier - 1","tier - 2","tier - 3"}),0))</f>
        <v>tier - 3</v>
      </c>
      <c r="K1420" s="7" t="str">
        <f>IF('OG Hospitalisation Details'!I924="?","Unknown",'OG Hospitalisation Details'!I924)</f>
        <v>R1011</v>
      </c>
      <c r="L1420" s="14">
        <f t="shared" si="68"/>
        <v>39</v>
      </c>
    </row>
    <row r="1421" spans="1:12" x14ac:dyDescent="0.25">
      <c r="A1421" s="7" t="s">
        <v>954</v>
      </c>
      <c r="B1421" s="7">
        <f t="shared" si="66"/>
        <v>1417</v>
      </c>
      <c r="C1421" s="7">
        <f>IF('OG Hospitalisation Details'!B923="?",ROUND(AVERAGE('OG Hospitalisation Details'!$B$2:$B$2344),0),'OG Hospitalisation Details'!B923)</f>
        <v>1997</v>
      </c>
      <c r="D1421" s="7" t="str">
        <f>IF('OG Hospitalisation Details'!C923="?","Sep",'OG Hospitalisation Details'!C923)</f>
        <v>Oct</v>
      </c>
      <c r="E1421" s="7">
        <v>28</v>
      </c>
      <c r="F1421" s="13">
        <f t="shared" si="67"/>
        <v>35731</v>
      </c>
      <c r="G1421" s="7">
        <v>0</v>
      </c>
      <c r="H1421" s="16">
        <v>7504.3</v>
      </c>
      <c r="I1421" s="7" t="str" cm="1">
        <f t="array" ref="I1421">INDEX({"tier - 1","tier - 2","tier - 3"},MATCH(MAX(COUNTIF('OG Hospitalisation Details'!G923:G3265,{"tier - 1","tier - 2","tier - 3"})),COUNTIF('OG Hospitalisation Details'!G923:G3265,{"tier - 1","tier - 2","tier - 3"}),0))</f>
        <v>tier - 2</v>
      </c>
      <c r="J1421" s="7" t="str" cm="1">
        <f t="array" ref="J1421">INDEX({"tier - 1","tier - 2","tier - 3"},MATCH(MAX(COUNTIF('OG Hospitalisation Details'!H923:H3265,{"tier - 1","tier - 2","tier - 3"})),COUNTIF('OG Hospitalisation Details'!H923:H3265,{"tier - 1","tier - 2","tier - 3"}),0))</f>
        <v>tier - 3</v>
      </c>
      <c r="K1421" s="7" t="str">
        <f>IF('OG Hospitalisation Details'!I923="?","Unknown",'OG Hospitalisation Details'!I923)</f>
        <v>R1012</v>
      </c>
      <c r="L1421" s="14">
        <f t="shared" si="68"/>
        <v>25</v>
      </c>
    </row>
    <row r="1422" spans="1:12" x14ac:dyDescent="0.25">
      <c r="A1422" s="7" t="s">
        <v>953</v>
      </c>
      <c r="B1422" s="7">
        <f t="shared" si="66"/>
        <v>1418</v>
      </c>
      <c r="C1422" s="7">
        <f>IF('OG Hospitalisation Details'!B922="?",ROUND(AVERAGE('OG Hospitalisation Details'!$B$2:$B$2344),0),'OG Hospitalisation Details'!B922)</f>
        <v>1988</v>
      </c>
      <c r="D1422" s="7" t="str">
        <f>IF('OG Hospitalisation Details'!C922="?","Sep",'OG Hospitalisation Details'!C922)</f>
        <v>Dec</v>
      </c>
      <c r="E1422" s="7">
        <v>15</v>
      </c>
      <c r="F1422" s="13">
        <f t="shared" si="67"/>
        <v>32492</v>
      </c>
      <c r="G1422" s="7">
        <v>3</v>
      </c>
      <c r="H1422" s="16">
        <v>7494.63</v>
      </c>
      <c r="I1422" s="7" t="str" cm="1">
        <f t="array" ref="I1422">INDEX({"tier - 1","tier - 2","tier - 3"},MATCH(MAX(COUNTIF('OG Hospitalisation Details'!G922:G3264,{"tier - 1","tier - 2","tier - 3"})),COUNTIF('OG Hospitalisation Details'!G922:G3264,{"tier - 1","tier - 2","tier - 3"}),0))</f>
        <v>tier - 2</v>
      </c>
      <c r="J1422" s="7" t="str" cm="1">
        <f t="array" ref="J1422">INDEX({"tier - 1","tier - 2","tier - 3"},MATCH(MAX(COUNTIF('OG Hospitalisation Details'!H922:H3264,{"tier - 1","tier - 2","tier - 3"})),COUNTIF('OG Hospitalisation Details'!H922:H3264,{"tier - 1","tier - 2","tier - 3"}),0))</f>
        <v>tier - 3</v>
      </c>
      <c r="K1422" s="7" t="str">
        <f>IF('OG Hospitalisation Details'!I922="?","Unknown",'OG Hospitalisation Details'!I922)</f>
        <v>R1025</v>
      </c>
      <c r="L1422" s="14">
        <f t="shared" si="68"/>
        <v>34</v>
      </c>
    </row>
    <row r="1423" spans="1:12" x14ac:dyDescent="0.25">
      <c r="A1423" s="7" t="s">
        <v>952</v>
      </c>
      <c r="B1423" s="7">
        <f t="shared" si="66"/>
        <v>1419</v>
      </c>
      <c r="C1423" s="7">
        <f>IF('OG Hospitalisation Details'!B921="?",ROUND(AVERAGE('OG Hospitalisation Details'!$B$2:$B$2344),0),'OG Hospitalisation Details'!B921)</f>
        <v>1996</v>
      </c>
      <c r="D1423" s="7" t="str">
        <f>IF('OG Hospitalisation Details'!C921="?","Sep",'OG Hospitalisation Details'!C921)</f>
        <v>Jun</v>
      </c>
      <c r="E1423" s="7">
        <v>14</v>
      </c>
      <c r="F1423" s="13">
        <f t="shared" si="67"/>
        <v>35230</v>
      </c>
      <c r="G1423" s="7">
        <v>0</v>
      </c>
      <c r="H1423" s="16">
        <v>7487.38</v>
      </c>
      <c r="I1423" s="7" t="str" cm="1">
        <f t="array" ref="I1423">INDEX({"tier - 1","tier - 2","tier - 3"},MATCH(MAX(COUNTIF('OG Hospitalisation Details'!G921:G3263,{"tier - 1","tier - 2","tier - 3"})),COUNTIF('OG Hospitalisation Details'!G921:G3263,{"tier - 1","tier - 2","tier - 3"}),0))</f>
        <v>tier - 2</v>
      </c>
      <c r="J1423" s="7" t="str" cm="1">
        <f t="array" ref="J1423">INDEX({"tier - 1","tier - 2","tier - 3"},MATCH(MAX(COUNTIF('OG Hospitalisation Details'!H921:H3263,{"tier - 1","tier - 2","tier - 3"})),COUNTIF('OG Hospitalisation Details'!H921:H3263,{"tier - 1","tier - 2","tier - 3"}),0))</f>
        <v>tier - 3</v>
      </c>
      <c r="K1423" s="7" t="str">
        <f>IF('OG Hospitalisation Details'!I921="?","Unknown",'OG Hospitalisation Details'!I921)</f>
        <v>R1012</v>
      </c>
      <c r="L1423" s="14">
        <f t="shared" si="68"/>
        <v>26</v>
      </c>
    </row>
    <row r="1424" spans="1:12" x14ac:dyDescent="0.25">
      <c r="A1424" s="7" t="s">
        <v>951</v>
      </c>
      <c r="B1424" s="7">
        <f t="shared" si="66"/>
        <v>1420</v>
      </c>
      <c r="C1424" s="7">
        <f>IF('OG Hospitalisation Details'!B920="?",ROUND(AVERAGE('OG Hospitalisation Details'!$B$2:$B$2344),0),'OG Hospitalisation Details'!B920)</f>
        <v>1967</v>
      </c>
      <c r="D1424" s="7" t="str">
        <f>IF('OG Hospitalisation Details'!C920="?","Sep",'OG Hospitalisation Details'!C920)</f>
        <v>Aug</v>
      </c>
      <c r="E1424" s="7">
        <v>4</v>
      </c>
      <c r="F1424" s="13">
        <f t="shared" si="67"/>
        <v>24688</v>
      </c>
      <c r="G1424" s="7">
        <v>0</v>
      </c>
      <c r="H1424" s="16">
        <v>7463.51</v>
      </c>
      <c r="I1424" s="7" t="str" cm="1">
        <f t="array" ref="I1424">INDEX({"tier - 1","tier - 2","tier - 3"},MATCH(MAX(COUNTIF('OG Hospitalisation Details'!G920:G3262,{"tier - 1","tier - 2","tier - 3"})),COUNTIF('OG Hospitalisation Details'!G920:G3262,{"tier - 1","tier - 2","tier - 3"}),0))</f>
        <v>tier - 2</v>
      </c>
      <c r="J1424" s="7" t="str" cm="1">
        <f t="array" ref="J1424">INDEX({"tier - 1","tier - 2","tier - 3"},MATCH(MAX(COUNTIF('OG Hospitalisation Details'!H920:H3262,{"tier - 1","tier - 2","tier - 3"})),COUNTIF('OG Hospitalisation Details'!H920:H3262,{"tier - 1","tier - 2","tier - 3"}),0))</f>
        <v>tier - 3</v>
      </c>
      <c r="K1424" s="7" t="str">
        <f>IF('OG Hospitalisation Details'!I920="?","Unknown",'OG Hospitalisation Details'!I920)</f>
        <v>R1013</v>
      </c>
      <c r="L1424" s="14">
        <f t="shared" si="68"/>
        <v>55</v>
      </c>
    </row>
    <row r="1425" spans="1:12" x14ac:dyDescent="0.25">
      <c r="A1425" s="7" t="s">
        <v>950</v>
      </c>
      <c r="B1425" s="7">
        <f t="shared" si="66"/>
        <v>1421</v>
      </c>
      <c r="C1425" s="7">
        <f>IF('OG Hospitalisation Details'!B919="?",ROUND(AVERAGE('OG Hospitalisation Details'!$B$2:$B$2344),0),'OG Hospitalisation Details'!B919)</f>
        <v>2001</v>
      </c>
      <c r="D1425" s="7" t="str">
        <f>IF('OG Hospitalisation Details'!C919="?","Sep",'OG Hospitalisation Details'!C919)</f>
        <v>Jun</v>
      </c>
      <c r="E1425" s="7">
        <v>1</v>
      </c>
      <c r="F1425" s="13">
        <f t="shared" si="67"/>
        <v>37043</v>
      </c>
      <c r="G1425" s="7">
        <v>0</v>
      </c>
      <c r="H1425" s="16">
        <v>7450.36</v>
      </c>
      <c r="I1425" s="7" t="str" cm="1">
        <f t="array" ref="I1425">INDEX({"tier - 1","tier - 2","tier - 3"},MATCH(MAX(COUNTIF('OG Hospitalisation Details'!G919:G3261,{"tier - 1","tier - 2","tier - 3"})),COUNTIF('OG Hospitalisation Details'!G919:G3261,{"tier - 1","tier - 2","tier - 3"}),0))</f>
        <v>tier - 2</v>
      </c>
      <c r="J1425" s="7" t="str" cm="1">
        <f t="array" ref="J1425">INDEX({"tier - 1","tier - 2","tier - 3"},MATCH(MAX(COUNTIF('OG Hospitalisation Details'!H919:H3261,{"tier - 1","tier - 2","tier - 3"})),COUNTIF('OG Hospitalisation Details'!H919:H3261,{"tier - 1","tier - 2","tier - 3"}),0))</f>
        <v>tier - 3</v>
      </c>
      <c r="K1425" s="7" t="str">
        <f>IF('OG Hospitalisation Details'!I919="?","Unknown",'OG Hospitalisation Details'!I919)</f>
        <v>R1012</v>
      </c>
      <c r="L1425" s="14">
        <f t="shared" si="68"/>
        <v>22</v>
      </c>
    </row>
    <row r="1426" spans="1:12" x14ac:dyDescent="0.25">
      <c r="A1426" s="7" t="s">
        <v>949</v>
      </c>
      <c r="B1426" s="7">
        <f t="shared" si="66"/>
        <v>1422</v>
      </c>
      <c r="C1426" s="7">
        <f>IF('OG Hospitalisation Details'!B918="?",ROUND(AVERAGE('OG Hospitalisation Details'!$B$2:$B$2344),0),'OG Hospitalisation Details'!B918)</f>
        <v>1977</v>
      </c>
      <c r="D1426" s="7" t="str">
        <f>IF('OG Hospitalisation Details'!C918="?","Sep",'OG Hospitalisation Details'!C918)</f>
        <v>Sep</v>
      </c>
      <c r="E1426" s="7">
        <v>30</v>
      </c>
      <c r="F1426" s="13">
        <f t="shared" si="67"/>
        <v>28398</v>
      </c>
      <c r="G1426" s="7">
        <v>0</v>
      </c>
      <c r="H1426" s="16">
        <v>7448.4</v>
      </c>
      <c r="I1426" s="7" t="str" cm="1">
        <f t="array" ref="I1426">INDEX({"tier - 1","tier - 2","tier - 3"},MATCH(MAX(COUNTIF('OG Hospitalisation Details'!G918:G3260,{"tier - 1","tier - 2","tier - 3"})),COUNTIF('OG Hospitalisation Details'!G918:G3260,{"tier - 1","tier - 2","tier - 3"}),0))</f>
        <v>tier - 2</v>
      </c>
      <c r="J1426" s="7" t="str" cm="1">
        <f t="array" ref="J1426">INDEX({"tier - 1","tier - 2","tier - 3"},MATCH(MAX(COUNTIF('OG Hospitalisation Details'!H918:H3260,{"tier - 1","tier - 2","tier - 3"})),COUNTIF('OG Hospitalisation Details'!H918:H3260,{"tier - 1","tier - 2","tier - 3"}),0))</f>
        <v>tier - 3</v>
      </c>
      <c r="K1426" s="7" t="str">
        <f>IF('OG Hospitalisation Details'!I918="?","Unknown",'OG Hospitalisation Details'!I918)</f>
        <v>R1017</v>
      </c>
      <c r="L1426" s="14">
        <f t="shared" si="68"/>
        <v>45</v>
      </c>
    </row>
    <row r="1427" spans="1:12" x14ac:dyDescent="0.25">
      <c r="A1427" s="7" t="s">
        <v>948</v>
      </c>
      <c r="B1427" s="7">
        <f t="shared" si="66"/>
        <v>1423</v>
      </c>
      <c r="C1427" s="7">
        <f>IF('OG Hospitalisation Details'!B917="?",ROUND(AVERAGE('OG Hospitalisation Details'!$B$2:$B$2344),0),'OG Hospitalisation Details'!B917)</f>
        <v>1977</v>
      </c>
      <c r="D1427" s="7" t="str">
        <f>IF('OG Hospitalisation Details'!C917="?","Sep",'OG Hospitalisation Details'!C917)</f>
        <v>Sep</v>
      </c>
      <c r="E1427" s="7">
        <v>25</v>
      </c>
      <c r="F1427" s="13">
        <f t="shared" si="67"/>
        <v>28393</v>
      </c>
      <c r="G1427" s="7">
        <v>1</v>
      </c>
      <c r="H1427" s="16">
        <v>7445.92</v>
      </c>
      <c r="I1427" s="7" t="str" cm="1">
        <f t="array" ref="I1427">INDEX({"tier - 1","tier - 2","tier - 3"},MATCH(MAX(COUNTIF('OG Hospitalisation Details'!G917:G3259,{"tier - 1","tier - 2","tier - 3"})),COUNTIF('OG Hospitalisation Details'!G917:G3259,{"tier - 1","tier - 2","tier - 3"}),0))</f>
        <v>tier - 2</v>
      </c>
      <c r="J1427" s="7" t="str" cm="1">
        <f t="array" ref="J1427">INDEX({"tier - 1","tier - 2","tier - 3"},MATCH(MAX(COUNTIF('OG Hospitalisation Details'!H917:H3259,{"tier - 1","tier - 2","tier - 3"})),COUNTIF('OG Hospitalisation Details'!H917:H3259,{"tier - 1","tier - 2","tier - 3"}),0))</f>
        <v>tier - 3</v>
      </c>
      <c r="K1427" s="7" t="str">
        <f>IF('OG Hospitalisation Details'!I917="?","Unknown",'OG Hospitalisation Details'!I917)</f>
        <v>R1011</v>
      </c>
      <c r="L1427" s="14">
        <f t="shared" si="68"/>
        <v>45</v>
      </c>
    </row>
    <row r="1428" spans="1:12" x14ac:dyDescent="0.25">
      <c r="A1428" s="7" t="s">
        <v>947</v>
      </c>
      <c r="B1428" s="7">
        <f t="shared" si="66"/>
        <v>1424</v>
      </c>
      <c r="C1428" s="7">
        <f>IF('OG Hospitalisation Details'!B916="?",ROUND(AVERAGE('OG Hospitalisation Details'!$B$2:$B$2344),0),'OG Hospitalisation Details'!B916)</f>
        <v>1980</v>
      </c>
      <c r="D1428" s="7" t="str">
        <f>IF('OG Hospitalisation Details'!C916="?","Sep",'OG Hospitalisation Details'!C916)</f>
        <v>Jul</v>
      </c>
      <c r="E1428" s="7">
        <v>7</v>
      </c>
      <c r="F1428" s="13">
        <f t="shared" si="67"/>
        <v>29409</v>
      </c>
      <c r="G1428" s="7">
        <v>1</v>
      </c>
      <c r="H1428" s="16">
        <v>7443.64</v>
      </c>
      <c r="I1428" s="7" t="str" cm="1">
        <f t="array" ref="I1428">INDEX({"tier - 1","tier - 2","tier - 3"},MATCH(MAX(COUNTIF('OG Hospitalisation Details'!G916:G3258,{"tier - 1","tier - 2","tier - 3"})),COUNTIF('OG Hospitalisation Details'!G916:G3258,{"tier - 1","tier - 2","tier - 3"}),0))</f>
        <v>tier - 2</v>
      </c>
      <c r="J1428" s="7" t="str" cm="1">
        <f t="array" ref="J1428">INDEX({"tier - 1","tier - 2","tier - 3"},MATCH(MAX(COUNTIF('OG Hospitalisation Details'!H916:H3258,{"tier - 1","tier - 2","tier - 3"})),COUNTIF('OG Hospitalisation Details'!H916:H3258,{"tier - 1","tier - 2","tier - 3"}),0))</f>
        <v>tier - 3</v>
      </c>
      <c r="K1428" s="7" t="str">
        <f>IF('OG Hospitalisation Details'!I916="?","Unknown",'OG Hospitalisation Details'!I916)</f>
        <v>R1012</v>
      </c>
      <c r="L1428" s="14">
        <f t="shared" si="68"/>
        <v>42</v>
      </c>
    </row>
    <row r="1429" spans="1:12" x14ac:dyDescent="0.25">
      <c r="A1429" s="7" t="s">
        <v>946</v>
      </c>
      <c r="B1429" s="7">
        <f t="shared" si="66"/>
        <v>1425</v>
      </c>
      <c r="C1429" s="7">
        <f>IF('OG Hospitalisation Details'!B915="?",ROUND(AVERAGE('OG Hospitalisation Details'!$B$2:$B$2344),0),'OG Hospitalisation Details'!B915)</f>
        <v>1979</v>
      </c>
      <c r="D1429" s="7" t="str">
        <f>IF('OG Hospitalisation Details'!C915="?","Sep",'OG Hospitalisation Details'!C915)</f>
        <v>Sep</v>
      </c>
      <c r="E1429" s="7">
        <v>1</v>
      </c>
      <c r="F1429" s="13">
        <f t="shared" si="67"/>
        <v>29099</v>
      </c>
      <c r="G1429" s="7">
        <v>2</v>
      </c>
      <c r="H1429" s="16">
        <v>7441.5</v>
      </c>
      <c r="I1429" s="7" t="str" cm="1">
        <f t="array" ref="I1429">INDEX({"tier - 1","tier - 2","tier - 3"},MATCH(MAX(COUNTIF('OG Hospitalisation Details'!G915:G3257,{"tier - 1","tier - 2","tier - 3"})),COUNTIF('OG Hospitalisation Details'!G915:G3257,{"tier - 1","tier - 2","tier - 3"}),0))</f>
        <v>tier - 2</v>
      </c>
      <c r="J1429" s="7" t="str" cm="1">
        <f t="array" ref="J1429">INDEX({"tier - 1","tier - 2","tier - 3"},MATCH(MAX(COUNTIF('OG Hospitalisation Details'!H915:H3257,{"tier - 1","tier - 2","tier - 3"})),COUNTIF('OG Hospitalisation Details'!H915:H3257,{"tier - 1","tier - 2","tier - 3"}),0))</f>
        <v>tier - 3</v>
      </c>
      <c r="K1429" s="7" t="str">
        <f>IF('OG Hospitalisation Details'!I915="?","Unknown",'OG Hospitalisation Details'!I915)</f>
        <v>R1011</v>
      </c>
      <c r="L1429" s="14">
        <f t="shared" si="68"/>
        <v>43</v>
      </c>
    </row>
    <row r="1430" spans="1:12" x14ac:dyDescent="0.25">
      <c r="A1430" s="7" t="s">
        <v>945</v>
      </c>
      <c r="B1430" s="7">
        <f t="shared" si="66"/>
        <v>1426</v>
      </c>
      <c r="C1430" s="7">
        <f>IF('OG Hospitalisation Details'!B914="?",ROUND(AVERAGE('OG Hospitalisation Details'!$B$2:$B$2344),0),'OG Hospitalisation Details'!B914)</f>
        <v>1977</v>
      </c>
      <c r="D1430" s="7" t="str">
        <f>IF('OG Hospitalisation Details'!C914="?","Sep",'OG Hospitalisation Details'!C914)</f>
        <v>Aug</v>
      </c>
      <c r="E1430" s="7">
        <v>25</v>
      </c>
      <c r="F1430" s="13">
        <f t="shared" si="67"/>
        <v>28362</v>
      </c>
      <c r="G1430" s="7">
        <v>1</v>
      </c>
      <c r="H1430" s="16">
        <v>7441.05</v>
      </c>
      <c r="I1430" s="7" t="str" cm="1">
        <f t="array" ref="I1430">INDEX({"tier - 1","tier - 2","tier - 3"},MATCH(MAX(COUNTIF('OG Hospitalisation Details'!G914:G3256,{"tier - 1","tier - 2","tier - 3"})),COUNTIF('OG Hospitalisation Details'!G914:G3256,{"tier - 1","tier - 2","tier - 3"}),0))</f>
        <v>tier - 2</v>
      </c>
      <c r="J1430" s="7" t="str" cm="1">
        <f t="array" ref="J1430">INDEX({"tier - 1","tier - 2","tier - 3"},MATCH(MAX(COUNTIF('OG Hospitalisation Details'!H914:H3256,{"tier - 1","tier - 2","tier - 3"})),COUNTIF('OG Hospitalisation Details'!H914:H3256,{"tier - 1","tier - 2","tier - 3"}),0))</f>
        <v>tier - 3</v>
      </c>
      <c r="K1430" s="7" t="str">
        <f>IF('OG Hospitalisation Details'!I914="?","Unknown",'OG Hospitalisation Details'!I914)</f>
        <v>R1011</v>
      </c>
      <c r="L1430" s="14">
        <f t="shared" si="68"/>
        <v>45</v>
      </c>
    </row>
    <row r="1431" spans="1:12" x14ac:dyDescent="0.25">
      <c r="A1431" s="7" t="s">
        <v>944</v>
      </c>
      <c r="B1431" s="7">
        <f t="shared" si="66"/>
        <v>1427</v>
      </c>
      <c r="C1431" s="7">
        <f>IF('OG Hospitalisation Details'!B913="?",ROUND(AVERAGE('OG Hospitalisation Details'!$B$2:$B$2344),0),'OG Hospitalisation Details'!B913)</f>
        <v>1978</v>
      </c>
      <c r="D1431" s="7" t="str">
        <f>IF('OG Hospitalisation Details'!C913="?","Sep",'OG Hospitalisation Details'!C913)</f>
        <v>Dec</v>
      </c>
      <c r="E1431" s="7">
        <v>2</v>
      </c>
      <c r="F1431" s="13">
        <f t="shared" si="67"/>
        <v>28826</v>
      </c>
      <c r="G1431" s="7">
        <v>0</v>
      </c>
      <c r="H1431" s="16">
        <v>7421.19</v>
      </c>
      <c r="I1431" s="7" t="str" cm="1">
        <f t="array" ref="I1431">INDEX({"tier - 1","tier - 2","tier - 3"},MATCH(MAX(COUNTIF('OG Hospitalisation Details'!G913:G3255,{"tier - 1","tier - 2","tier - 3"})),COUNTIF('OG Hospitalisation Details'!G913:G3255,{"tier - 1","tier - 2","tier - 3"}),0))</f>
        <v>tier - 2</v>
      </c>
      <c r="J1431" s="7" t="str" cm="1">
        <f t="array" ref="J1431">INDEX({"tier - 1","tier - 2","tier - 3"},MATCH(MAX(COUNTIF('OG Hospitalisation Details'!H913:H3255,{"tier - 1","tier - 2","tier - 3"})),COUNTIF('OG Hospitalisation Details'!H913:H3255,{"tier - 1","tier - 2","tier - 3"}),0))</f>
        <v>tier - 3</v>
      </c>
      <c r="K1431" s="7" t="str">
        <f>IF('OG Hospitalisation Details'!I913="?","Unknown",'OG Hospitalisation Details'!I913)</f>
        <v>R1012</v>
      </c>
      <c r="L1431" s="14">
        <f t="shared" si="68"/>
        <v>44</v>
      </c>
    </row>
    <row r="1432" spans="1:12" x14ac:dyDescent="0.25">
      <c r="A1432" s="7" t="s">
        <v>943</v>
      </c>
      <c r="B1432" s="7">
        <f t="shared" si="66"/>
        <v>1428</v>
      </c>
      <c r="C1432" s="7">
        <f>IF('OG Hospitalisation Details'!B912="?",ROUND(AVERAGE('OG Hospitalisation Details'!$B$2:$B$2344),0),'OG Hospitalisation Details'!B912)</f>
        <v>1978</v>
      </c>
      <c r="D1432" s="7" t="str">
        <f>IF('OG Hospitalisation Details'!C912="?","Sep",'OG Hospitalisation Details'!C912)</f>
        <v>Nov</v>
      </c>
      <c r="E1432" s="7">
        <v>12</v>
      </c>
      <c r="F1432" s="13">
        <f t="shared" si="67"/>
        <v>28806</v>
      </c>
      <c r="G1432" s="7">
        <v>0</v>
      </c>
      <c r="H1432" s="16">
        <v>7419.48</v>
      </c>
      <c r="I1432" s="7" t="str" cm="1">
        <f t="array" ref="I1432">INDEX({"tier - 1","tier - 2","tier - 3"},MATCH(MAX(COUNTIF('OG Hospitalisation Details'!G912:G3254,{"tier - 1","tier - 2","tier - 3"})),COUNTIF('OG Hospitalisation Details'!G912:G3254,{"tier - 1","tier - 2","tier - 3"}),0))</f>
        <v>tier - 2</v>
      </c>
      <c r="J1432" s="7" t="str" cm="1">
        <f t="array" ref="J1432">INDEX({"tier - 1","tier - 2","tier - 3"},MATCH(MAX(COUNTIF('OG Hospitalisation Details'!H912:H3254,{"tier - 1","tier - 2","tier - 3"})),COUNTIF('OG Hospitalisation Details'!H912:H3254,{"tier - 1","tier - 2","tier - 3"}),0))</f>
        <v>tier - 3</v>
      </c>
      <c r="K1432" s="7" t="str">
        <f>IF('OG Hospitalisation Details'!I912="?","Unknown",'OG Hospitalisation Details'!I912)</f>
        <v>R1012</v>
      </c>
      <c r="L1432" s="14">
        <f t="shared" si="68"/>
        <v>44</v>
      </c>
    </row>
    <row r="1433" spans="1:12" x14ac:dyDescent="0.25">
      <c r="A1433" s="7" t="s">
        <v>942</v>
      </c>
      <c r="B1433" s="7">
        <f t="shared" si="66"/>
        <v>1429</v>
      </c>
      <c r="C1433" s="7">
        <f>IF('OG Hospitalisation Details'!B911="?",ROUND(AVERAGE('OG Hospitalisation Details'!$B$2:$B$2344),0),'OG Hospitalisation Details'!B911)</f>
        <v>1983</v>
      </c>
      <c r="D1433" s="7" t="str">
        <f>IF('OG Hospitalisation Details'!C911="?","Sep",'OG Hospitalisation Details'!C911)</f>
        <v>Sep</v>
      </c>
      <c r="E1433" s="7">
        <v>19</v>
      </c>
      <c r="F1433" s="13">
        <f t="shared" si="67"/>
        <v>30578</v>
      </c>
      <c r="G1433" s="7">
        <v>3</v>
      </c>
      <c r="H1433" s="16">
        <v>7418.52</v>
      </c>
      <c r="I1433" s="7" t="str" cm="1">
        <f t="array" ref="I1433">INDEX({"tier - 1","tier - 2","tier - 3"},MATCH(MAX(COUNTIF('OG Hospitalisation Details'!G911:G3253,{"tier - 1","tier - 2","tier - 3"})),COUNTIF('OG Hospitalisation Details'!G911:G3253,{"tier - 1","tier - 2","tier - 3"}),0))</f>
        <v>tier - 2</v>
      </c>
      <c r="J1433" s="7" t="str" cm="1">
        <f t="array" ref="J1433">INDEX({"tier - 1","tier - 2","tier - 3"},MATCH(MAX(COUNTIF('OG Hospitalisation Details'!H911:H3253,{"tier - 1","tier - 2","tier - 3"})),COUNTIF('OG Hospitalisation Details'!H911:H3253,{"tier - 1","tier - 2","tier - 3"}),0))</f>
        <v>tier - 3</v>
      </c>
      <c r="K1433" s="7" t="str">
        <f>IF('OG Hospitalisation Details'!I911="?","Unknown",'OG Hospitalisation Details'!I911)</f>
        <v>R1011</v>
      </c>
      <c r="L1433" s="14">
        <f t="shared" si="68"/>
        <v>39</v>
      </c>
    </row>
    <row r="1434" spans="1:12" x14ac:dyDescent="0.25">
      <c r="A1434" s="7" t="s">
        <v>941</v>
      </c>
      <c r="B1434" s="7">
        <f t="shared" si="66"/>
        <v>1430</v>
      </c>
      <c r="C1434" s="7">
        <f>IF('OG Hospitalisation Details'!B910="?",ROUND(AVERAGE('OG Hospitalisation Details'!$B$2:$B$2344),0),'OG Hospitalisation Details'!B910)</f>
        <v>1965</v>
      </c>
      <c r="D1434" s="7" t="str">
        <f>IF('OG Hospitalisation Details'!C910="?","Sep",'OG Hospitalisation Details'!C910)</f>
        <v>Dec</v>
      </c>
      <c r="E1434" s="7">
        <v>5</v>
      </c>
      <c r="F1434" s="13">
        <f t="shared" si="67"/>
        <v>24081</v>
      </c>
      <c r="G1434" s="7">
        <v>0</v>
      </c>
      <c r="H1434" s="16">
        <v>7403.98</v>
      </c>
      <c r="I1434" s="7" t="str" cm="1">
        <f t="array" ref="I1434">INDEX({"tier - 1","tier - 2","tier - 3"},MATCH(MAX(COUNTIF('OG Hospitalisation Details'!G910:G3252,{"tier - 1","tier - 2","tier - 3"})),COUNTIF('OG Hospitalisation Details'!G910:G3252,{"tier - 1","tier - 2","tier - 3"}),0))</f>
        <v>tier - 2</v>
      </c>
      <c r="J1434" s="7" t="str" cm="1">
        <f t="array" ref="J1434">INDEX({"tier - 1","tier - 2","tier - 3"},MATCH(MAX(COUNTIF('OG Hospitalisation Details'!H910:H3252,{"tier - 1","tier - 2","tier - 3"})),COUNTIF('OG Hospitalisation Details'!H910:H3252,{"tier - 1","tier - 2","tier - 3"}),0))</f>
        <v>tier - 3</v>
      </c>
      <c r="K1434" s="7" t="str">
        <f>IF('OG Hospitalisation Details'!I910="?","Unknown",'OG Hospitalisation Details'!I910)</f>
        <v>R1013</v>
      </c>
      <c r="L1434" s="14">
        <f t="shared" si="68"/>
        <v>57</v>
      </c>
    </row>
    <row r="1435" spans="1:12" x14ac:dyDescent="0.25">
      <c r="A1435" s="7" t="s">
        <v>940</v>
      </c>
      <c r="B1435" s="7">
        <f t="shared" si="66"/>
        <v>1431</v>
      </c>
      <c r="C1435" s="7">
        <f>IF('OG Hospitalisation Details'!B909="?",ROUND(AVERAGE('OG Hospitalisation Details'!$B$2:$B$2344),0),'OG Hospitalisation Details'!B909)</f>
        <v>1993</v>
      </c>
      <c r="D1435" s="7" t="str">
        <f>IF('OG Hospitalisation Details'!C909="?","Sep",'OG Hospitalisation Details'!C909)</f>
        <v>Jul</v>
      </c>
      <c r="E1435" s="7">
        <v>22</v>
      </c>
      <c r="F1435" s="13">
        <f t="shared" si="67"/>
        <v>34172</v>
      </c>
      <c r="G1435" s="7">
        <v>0</v>
      </c>
      <c r="H1435" s="16">
        <v>7388.85</v>
      </c>
      <c r="I1435" s="7" t="str" cm="1">
        <f t="array" ref="I1435">INDEX({"tier - 1","tier - 2","tier - 3"},MATCH(MAX(COUNTIF('OG Hospitalisation Details'!G909:G3251,{"tier - 1","tier - 2","tier - 3"})),COUNTIF('OG Hospitalisation Details'!G909:G3251,{"tier - 1","tier - 2","tier - 3"}),0))</f>
        <v>tier - 2</v>
      </c>
      <c r="J1435" s="7" t="str" cm="1">
        <f t="array" ref="J1435">INDEX({"tier - 1","tier - 2","tier - 3"},MATCH(MAX(COUNTIF('OG Hospitalisation Details'!H909:H3251,{"tier - 1","tier - 2","tier - 3"})),COUNTIF('OG Hospitalisation Details'!H909:H3251,{"tier - 1","tier - 2","tier - 3"}),0))</f>
        <v>tier - 3</v>
      </c>
      <c r="K1435" s="7" t="str">
        <f>IF('OG Hospitalisation Details'!I909="?","Unknown",'OG Hospitalisation Details'!I909)</f>
        <v>R1026</v>
      </c>
      <c r="L1435" s="14">
        <f t="shared" si="68"/>
        <v>29</v>
      </c>
    </row>
    <row r="1436" spans="1:12" x14ac:dyDescent="0.25">
      <c r="A1436" s="7" t="s">
        <v>939</v>
      </c>
      <c r="B1436" s="7">
        <f t="shared" si="66"/>
        <v>1432</v>
      </c>
      <c r="C1436" s="7">
        <f>IF('OG Hospitalisation Details'!B908="?",ROUND(AVERAGE('OG Hospitalisation Details'!$B$2:$B$2344),0),'OG Hospitalisation Details'!B908)</f>
        <v>1981</v>
      </c>
      <c r="D1436" s="7" t="str">
        <f>IF('OG Hospitalisation Details'!C908="?","Sep",'OG Hospitalisation Details'!C908)</f>
        <v>Nov</v>
      </c>
      <c r="E1436" s="7">
        <v>24</v>
      </c>
      <c r="F1436" s="13">
        <f t="shared" si="67"/>
        <v>29914</v>
      </c>
      <c r="G1436" s="7">
        <v>2</v>
      </c>
      <c r="H1436" s="16">
        <v>7371.77</v>
      </c>
      <c r="I1436" s="7" t="str" cm="1">
        <f t="array" ref="I1436">INDEX({"tier - 1","tier - 2","tier - 3"},MATCH(MAX(COUNTIF('OG Hospitalisation Details'!G908:G3250,{"tier - 1","tier - 2","tier - 3"})),COUNTIF('OG Hospitalisation Details'!G908:G3250,{"tier - 1","tier - 2","tier - 3"}),0))</f>
        <v>tier - 2</v>
      </c>
      <c r="J1436" s="7" t="str" cm="1">
        <f t="array" ref="J1436">INDEX({"tier - 1","tier - 2","tier - 3"},MATCH(MAX(COUNTIF('OG Hospitalisation Details'!H908:H3250,{"tier - 1","tier - 2","tier - 3"})),COUNTIF('OG Hospitalisation Details'!H908:H3250,{"tier - 1","tier - 2","tier - 3"}),0))</f>
        <v>tier - 3</v>
      </c>
      <c r="K1436" s="7" t="str">
        <f>IF('OG Hospitalisation Details'!I908="?","Unknown",'OG Hospitalisation Details'!I908)</f>
        <v>R1011</v>
      </c>
      <c r="L1436" s="14">
        <f t="shared" si="68"/>
        <v>41</v>
      </c>
    </row>
    <row r="1437" spans="1:12" x14ac:dyDescent="0.25">
      <c r="A1437" s="7" t="s">
        <v>938</v>
      </c>
      <c r="B1437" s="7">
        <f t="shared" si="66"/>
        <v>1433</v>
      </c>
      <c r="C1437" s="7">
        <f>IF('OG Hospitalisation Details'!B907="?",ROUND(AVERAGE('OG Hospitalisation Details'!$B$2:$B$2344),0),'OG Hospitalisation Details'!B907)</f>
        <v>1965</v>
      </c>
      <c r="D1437" s="7" t="str">
        <f>IF('OG Hospitalisation Details'!C907="?","Sep",'OG Hospitalisation Details'!C907)</f>
        <v>Dec</v>
      </c>
      <c r="E1437" s="7">
        <v>9</v>
      </c>
      <c r="F1437" s="13">
        <f t="shared" si="67"/>
        <v>24085</v>
      </c>
      <c r="G1437" s="7">
        <v>0</v>
      </c>
      <c r="H1437" s="16">
        <v>7362.31</v>
      </c>
      <c r="I1437" s="7" t="str" cm="1">
        <f t="array" ref="I1437">INDEX({"tier - 1","tier - 2","tier - 3"},MATCH(MAX(COUNTIF('OG Hospitalisation Details'!G907:G3249,{"tier - 1","tier - 2","tier - 3"})),COUNTIF('OG Hospitalisation Details'!G907:G3249,{"tier - 1","tier - 2","tier - 3"}),0))</f>
        <v>tier - 2</v>
      </c>
      <c r="J1437" s="7" t="str" cm="1">
        <f t="array" ref="J1437">INDEX({"tier - 1","tier - 2","tier - 3"},MATCH(MAX(COUNTIF('OG Hospitalisation Details'!H907:H3249,{"tier - 1","tier - 2","tier - 3"})),COUNTIF('OG Hospitalisation Details'!H907:H3249,{"tier - 1","tier - 2","tier - 3"}),0))</f>
        <v>tier - 3</v>
      </c>
      <c r="K1437" s="7" t="str">
        <f>IF('OG Hospitalisation Details'!I907="?","Unknown",'OG Hospitalisation Details'!I907)</f>
        <v>R1013</v>
      </c>
      <c r="L1437" s="14">
        <f t="shared" si="68"/>
        <v>57</v>
      </c>
    </row>
    <row r="1438" spans="1:12" x14ac:dyDescent="0.25">
      <c r="A1438" s="7" t="s">
        <v>937</v>
      </c>
      <c r="B1438" s="7">
        <f t="shared" ref="B1438:B1501" si="69">VALUE(SUBSTITUTE(A1438,"Id",""))</f>
        <v>1434</v>
      </c>
      <c r="C1438" s="7">
        <f>IF('OG Hospitalisation Details'!B906="?",ROUND(AVERAGE('OG Hospitalisation Details'!$B$2:$B$2344),0),'OG Hospitalisation Details'!B906)</f>
        <v>1981</v>
      </c>
      <c r="D1438" s="7" t="str">
        <f>IF('OG Hospitalisation Details'!C906="?","Sep",'OG Hospitalisation Details'!C906)</f>
        <v>Jul</v>
      </c>
      <c r="E1438" s="7">
        <v>16</v>
      </c>
      <c r="F1438" s="13">
        <f t="shared" si="67"/>
        <v>29783</v>
      </c>
      <c r="G1438" s="7">
        <v>1</v>
      </c>
      <c r="H1438" s="16">
        <v>7358.18</v>
      </c>
      <c r="I1438" s="7" t="str" cm="1">
        <f t="array" ref="I1438">INDEX({"tier - 1","tier - 2","tier - 3"},MATCH(MAX(COUNTIF('OG Hospitalisation Details'!G906:G3248,{"tier - 1","tier - 2","tier - 3"})),COUNTIF('OG Hospitalisation Details'!G906:G3248,{"tier - 1","tier - 2","tier - 3"}),0))</f>
        <v>tier - 2</v>
      </c>
      <c r="J1438" s="7" t="str" cm="1">
        <f t="array" ref="J1438">INDEX({"tier - 1","tier - 2","tier - 3"},MATCH(MAX(COUNTIF('OG Hospitalisation Details'!H906:H3248,{"tier - 1","tier - 2","tier - 3"})),COUNTIF('OG Hospitalisation Details'!H906:H3248,{"tier - 1","tier - 2","tier - 3"}),0))</f>
        <v>tier - 3</v>
      </c>
      <c r="K1438" s="7" t="str">
        <f>IF('OG Hospitalisation Details'!I906="?","Unknown",'OG Hospitalisation Details'!I906)</f>
        <v>R1024</v>
      </c>
      <c r="L1438" s="14">
        <f t="shared" si="68"/>
        <v>41</v>
      </c>
    </row>
    <row r="1439" spans="1:12" x14ac:dyDescent="0.25">
      <c r="A1439" s="7" t="s">
        <v>936</v>
      </c>
      <c r="B1439" s="7">
        <f t="shared" si="69"/>
        <v>1435</v>
      </c>
      <c r="C1439" s="7">
        <f>IF('OG Hospitalisation Details'!B905="?",ROUND(AVERAGE('OG Hospitalisation Details'!$B$2:$B$2344),0),'OG Hospitalisation Details'!B905)</f>
        <v>1983</v>
      </c>
      <c r="D1439" s="7" t="str">
        <f>IF('OG Hospitalisation Details'!C905="?","Sep",'OG Hospitalisation Details'!C905)</f>
        <v>Jun</v>
      </c>
      <c r="E1439" s="7">
        <v>21</v>
      </c>
      <c r="F1439" s="13">
        <f t="shared" si="67"/>
        <v>30488</v>
      </c>
      <c r="G1439" s="7">
        <v>3</v>
      </c>
      <c r="H1439" s="16">
        <v>7357.49</v>
      </c>
      <c r="I1439" s="7" t="str" cm="1">
        <f t="array" ref="I1439">INDEX({"tier - 1","tier - 2","tier - 3"},MATCH(MAX(COUNTIF('OG Hospitalisation Details'!G905:G3247,{"tier - 1","tier - 2","tier - 3"})),COUNTIF('OG Hospitalisation Details'!G905:G3247,{"tier - 1","tier - 2","tier - 3"}),0))</f>
        <v>tier - 2</v>
      </c>
      <c r="J1439" s="7" t="str" cm="1">
        <f t="array" ref="J1439">INDEX({"tier - 1","tier - 2","tier - 3"},MATCH(MAX(COUNTIF('OG Hospitalisation Details'!H905:H3247,{"tier - 1","tier - 2","tier - 3"})),COUNTIF('OG Hospitalisation Details'!H905:H3247,{"tier - 1","tier - 2","tier - 3"}),0))</f>
        <v>tier - 3</v>
      </c>
      <c r="K1439" s="7" t="str">
        <f>IF('OG Hospitalisation Details'!I905="?","Unknown",'OG Hospitalisation Details'!I905)</f>
        <v>R1012</v>
      </c>
      <c r="L1439" s="14">
        <f t="shared" si="68"/>
        <v>39</v>
      </c>
    </row>
    <row r="1440" spans="1:12" x14ac:dyDescent="0.25">
      <c r="A1440" s="7" t="s">
        <v>935</v>
      </c>
      <c r="B1440" s="7">
        <f t="shared" si="69"/>
        <v>1436</v>
      </c>
      <c r="C1440" s="7">
        <f>IF('OG Hospitalisation Details'!B904="?",ROUND(AVERAGE('OG Hospitalisation Details'!$B$2:$B$2344),0),'OG Hospitalisation Details'!B904)</f>
        <v>1993</v>
      </c>
      <c r="D1440" s="7" t="str">
        <f>IF('OG Hospitalisation Details'!C904="?","Sep",'OG Hospitalisation Details'!C904)</f>
        <v>Oct</v>
      </c>
      <c r="E1440" s="7">
        <v>5</v>
      </c>
      <c r="F1440" s="13">
        <f t="shared" si="67"/>
        <v>34247</v>
      </c>
      <c r="G1440" s="7">
        <v>0</v>
      </c>
      <c r="H1440" s="16">
        <v>7349.12</v>
      </c>
      <c r="I1440" s="7" t="str" cm="1">
        <f t="array" ref="I1440">INDEX({"tier - 1","tier - 2","tier - 3"},MATCH(MAX(COUNTIF('OG Hospitalisation Details'!G904:G3246,{"tier - 1","tier - 2","tier - 3"})),COUNTIF('OG Hospitalisation Details'!G904:G3246,{"tier - 1","tier - 2","tier - 3"}),0))</f>
        <v>tier - 2</v>
      </c>
      <c r="J1440" s="7" t="str" cm="1">
        <f t="array" ref="J1440">INDEX({"tier - 1","tier - 2","tier - 3"},MATCH(MAX(COUNTIF('OG Hospitalisation Details'!H904:H3246,{"tier - 1","tier - 2","tier - 3"})),COUNTIF('OG Hospitalisation Details'!H904:H3246,{"tier - 1","tier - 2","tier - 3"}),0))</f>
        <v>tier - 3</v>
      </c>
      <c r="K1440" s="7" t="str">
        <f>IF('OG Hospitalisation Details'!I904="?","Unknown",'OG Hospitalisation Details'!I904)</f>
        <v>R1021</v>
      </c>
      <c r="L1440" s="14">
        <f t="shared" si="68"/>
        <v>29</v>
      </c>
    </row>
    <row r="1441" spans="1:12" x14ac:dyDescent="0.25">
      <c r="A1441" s="7" t="s">
        <v>934</v>
      </c>
      <c r="B1441" s="7">
        <f t="shared" si="69"/>
        <v>1437</v>
      </c>
      <c r="C1441" s="7">
        <f>IF('OG Hospitalisation Details'!B903="?",ROUND(AVERAGE('OG Hospitalisation Details'!$B$2:$B$2344),0),'OG Hospitalisation Details'!B903)</f>
        <v>1977</v>
      </c>
      <c r="D1441" s="7" t="str">
        <f>IF('OG Hospitalisation Details'!C903="?","Sep",'OG Hospitalisation Details'!C903)</f>
        <v>Dec</v>
      </c>
      <c r="E1441" s="7">
        <v>1</v>
      </c>
      <c r="F1441" s="13">
        <f t="shared" si="67"/>
        <v>28460</v>
      </c>
      <c r="G1441" s="7">
        <v>0</v>
      </c>
      <c r="H1441" s="16">
        <v>7348.14</v>
      </c>
      <c r="I1441" s="7" t="str" cm="1">
        <f t="array" ref="I1441">INDEX({"tier - 1","tier - 2","tier - 3"},MATCH(MAX(COUNTIF('OG Hospitalisation Details'!G903:G3245,{"tier - 1","tier - 2","tier - 3"})),COUNTIF('OG Hospitalisation Details'!G903:G3245,{"tier - 1","tier - 2","tier - 3"}),0))</f>
        <v>tier - 2</v>
      </c>
      <c r="J1441" s="7" t="str" cm="1">
        <f t="array" ref="J1441">INDEX({"tier - 1","tier - 2","tier - 3"},MATCH(MAX(COUNTIF('OG Hospitalisation Details'!H903:H3245,{"tier - 1","tier - 2","tier - 3"})),COUNTIF('OG Hospitalisation Details'!H903:H3245,{"tier - 1","tier - 2","tier - 3"}),0))</f>
        <v>tier - 3</v>
      </c>
      <c r="K1441" s="7" t="str">
        <f>IF('OG Hospitalisation Details'!I903="?","Unknown",'OG Hospitalisation Details'!I903)</f>
        <v>R1011</v>
      </c>
      <c r="L1441" s="14">
        <f t="shared" si="68"/>
        <v>45</v>
      </c>
    </row>
    <row r="1442" spans="1:12" x14ac:dyDescent="0.25">
      <c r="A1442" s="7" t="s">
        <v>933</v>
      </c>
      <c r="B1442" s="7">
        <f t="shared" si="69"/>
        <v>1438</v>
      </c>
      <c r="C1442" s="7">
        <f>IF('OG Hospitalisation Details'!B902="?",ROUND(AVERAGE('OG Hospitalisation Details'!$B$2:$B$2344),0),'OG Hospitalisation Details'!B902)</f>
        <v>1979</v>
      </c>
      <c r="D1442" s="7" t="str">
        <f>IF('OG Hospitalisation Details'!C902="?","Sep",'OG Hospitalisation Details'!C902)</f>
        <v>Jun</v>
      </c>
      <c r="E1442" s="7">
        <v>26</v>
      </c>
      <c r="F1442" s="13">
        <f t="shared" si="67"/>
        <v>29032</v>
      </c>
      <c r="G1442" s="7">
        <v>1</v>
      </c>
      <c r="H1442" s="16">
        <v>7345.73</v>
      </c>
      <c r="I1442" s="7" t="str" cm="1">
        <f t="array" ref="I1442">INDEX({"tier - 1","tier - 2","tier - 3"},MATCH(MAX(COUNTIF('OG Hospitalisation Details'!G902:G3244,{"tier - 1","tier - 2","tier - 3"})),COUNTIF('OG Hospitalisation Details'!G902:G3244,{"tier - 1","tier - 2","tier - 3"}),0))</f>
        <v>tier - 2</v>
      </c>
      <c r="J1442" s="7" t="str" cm="1">
        <f t="array" ref="J1442">INDEX({"tier - 1","tier - 2","tier - 3"},MATCH(MAX(COUNTIF('OG Hospitalisation Details'!H902:H3244,{"tier - 1","tier - 2","tier - 3"})),COUNTIF('OG Hospitalisation Details'!H902:H3244,{"tier - 1","tier - 2","tier - 3"}),0))</f>
        <v>tier - 3</v>
      </c>
      <c r="K1442" s="7" t="str">
        <f>IF('OG Hospitalisation Details'!I902="?","Unknown",'OG Hospitalisation Details'!I902)</f>
        <v>R1013</v>
      </c>
      <c r="L1442" s="14">
        <f t="shared" si="68"/>
        <v>43</v>
      </c>
    </row>
    <row r="1443" spans="1:12" x14ac:dyDescent="0.25">
      <c r="A1443" s="7" t="s">
        <v>932</v>
      </c>
      <c r="B1443" s="7">
        <f t="shared" si="69"/>
        <v>1439</v>
      </c>
      <c r="C1443" s="7">
        <f>IF('OG Hospitalisation Details'!B901="?",ROUND(AVERAGE('OG Hospitalisation Details'!$B$2:$B$2344),0),'OG Hospitalisation Details'!B901)</f>
        <v>1977</v>
      </c>
      <c r="D1443" s="7" t="str">
        <f>IF('OG Hospitalisation Details'!C901="?","Sep",'OG Hospitalisation Details'!C901)</f>
        <v>Dec</v>
      </c>
      <c r="E1443" s="7">
        <v>18</v>
      </c>
      <c r="F1443" s="13">
        <f t="shared" si="67"/>
        <v>28477</v>
      </c>
      <c r="G1443" s="7">
        <v>0</v>
      </c>
      <c r="H1443" s="16">
        <v>7345.08</v>
      </c>
      <c r="I1443" s="7" t="str" cm="1">
        <f t="array" ref="I1443">INDEX({"tier - 1","tier - 2","tier - 3"},MATCH(MAX(COUNTIF('OG Hospitalisation Details'!G901:G3243,{"tier - 1","tier - 2","tier - 3"})),COUNTIF('OG Hospitalisation Details'!G901:G3243,{"tier - 1","tier - 2","tier - 3"}),0))</f>
        <v>tier - 2</v>
      </c>
      <c r="J1443" s="7" t="str" cm="1">
        <f t="array" ref="J1443">INDEX({"tier - 1","tier - 2","tier - 3"},MATCH(MAX(COUNTIF('OG Hospitalisation Details'!H901:H3243,{"tier - 1","tier - 2","tier - 3"})),COUNTIF('OG Hospitalisation Details'!H901:H3243,{"tier - 1","tier - 2","tier - 3"}),0))</f>
        <v>tier - 3</v>
      </c>
      <c r="K1443" s="7" t="str">
        <f>IF('OG Hospitalisation Details'!I901="?","Unknown",'OG Hospitalisation Details'!I901)</f>
        <v>R1011</v>
      </c>
      <c r="L1443" s="14">
        <f t="shared" si="68"/>
        <v>45</v>
      </c>
    </row>
    <row r="1444" spans="1:12" x14ac:dyDescent="0.25">
      <c r="A1444" s="7" t="s">
        <v>931</v>
      </c>
      <c r="B1444" s="7">
        <f t="shared" si="69"/>
        <v>1440</v>
      </c>
      <c r="C1444" s="7">
        <f>IF('OG Hospitalisation Details'!B900="?",ROUND(AVERAGE('OG Hospitalisation Details'!$B$2:$B$2344),0),'OG Hospitalisation Details'!B900)</f>
        <v>1986</v>
      </c>
      <c r="D1444" s="7" t="str">
        <f>IF('OG Hospitalisation Details'!C900="?","Sep",'OG Hospitalisation Details'!C900)</f>
        <v>Jun</v>
      </c>
      <c r="E1444" s="7">
        <v>15</v>
      </c>
      <c r="F1444" s="13">
        <f t="shared" si="67"/>
        <v>31578</v>
      </c>
      <c r="G1444" s="7">
        <v>3</v>
      </c>
      <c r="H1444" s="16">
        <v>7339.93</v>
      </c>
      <c r="I1444" s="7" t="str" cm="1">
        <f t="array" ref="I1444">INDEX({"tier - 1","tier - 2","tier - 3"},MATCH(MAX(COUNTIF('OG Hospitalisation Details'!G900:G3242,{"tier - 1","tier - 2","tier - 3"})),COUNTIF('OG Hospitalisation Details'!G900:G3242,{"tier - 1","tier - 2","tier - 3"}),0))</f>
        <v>tier - 2</v>
      </c>
      <c r="J1444" s="7" t="str" cm="1">
        <f t="array" ref="J1444">INDEX({"tier - 1","tier - 2","tier - 3"},MATCH(MAX(COUNTIF('OG Hospitalisation Details'!H900:H3242,{"tier - 1","tier - 2","tier - 3"})),COUNTIF('OG Hospitalisation Details'!H900:H3242,{"tier - 1","tier - 2","tier - 3"}),0))</f>
        <v>tier - 3</v>
      </c>
      <c r="K1444" s="7" t="str">
        <f>IF('OG Hospitalisation Details'!I900="?","Unknown",'OG Hospitalisation Details'!I900)</f>
        <v>R1012</v>
      </c>
      <c r="L1444" s="14">
        <f t="shared" si="68"/>
        <v>36</v>
      </c>
    </row>
    <row r="1445" spans="1:12" x14ac:dyDescent="0.25">
      <c r="A1445" s="7" t="s">
        <v>930</v>
      </c>
      <c r="B1445" s="7">
        <f t="shared" si="69"/>
        <v>1441</v>
      </c>
      <c r="C1445" s="7">
        <f>IF('OG Hospitalisation Details'!B899="?",ROUND(AVERAGE('OG Hospitalisation Details'!$B$2:$B$2344),0),'OG Hospitalisation Details'!B899)</f>
        <v>1979</v>
      </c>
      <c r="D1445" s="7" t="str">
        <f>IF('OG Hospitalisation Details'!C899="?","Sep",'OG Hospitalisation Details'!C899)</f>
        <v>Sep</v>
      </c>
      <c r="E1445" s="7">
        <v>19</v>
      </c>
      <c r="F1445" s="13">
        <f t="shared" si="67"/>
        <v>29117</v>
      </c>
      <c r="G1445" s="7">
        <v>1</v>
      </c>
      <c r="H1445" s="16">
        <v>7337.75</v>
      </c>
      <c r="I1445" s="7" t="str" cm="1">
        <f t="array" ref="I1445">INDEX({"tier - 1","tier - 2","tier - 3"},MATCH(MAX(COUNTIF('OG Hospitalisation Details'!G899:G3241,{"tier - 1","tier - 2","tier - 3"})),COUNTIF('OG Hospitalisation Details'!G899:G3241,{"tier - 1","tier - 2","tier - 3"}),0))</f>
        <v>tier - 2</v>
      </c>
      <c r="J1445" s="7" t="str" cm="1">
        <f t="array" ref="J1445">INDEX({"tier - 1","tier - 2","tier - 3"},MATCH(MAX(COUNTIF('OG Hospitalisation Details'!H899:H3241,{"tier - 1","tier - 2","tier - 3"})),COUNTIF('OG Hospitalisation Details'!H899:H3241,{"tier - 1","tier - 2","tier - 3"}),0))</f>
        <v>tier - 3</v>
      </c>
      <c r="K1445" s="7" t="str">
        <f>IF('OG Hospitalisation Details'!I899="?","Unknown",'OG Hospitalisation Details'!I899)</f>
        <v>R1011</v>
      </c>
      <c r="L1445" s="14">
        <f t="shared" si="68"/>
        <v>43</v>
      </c>
    </row>
    <row r="1446" spans="1:12" x14ac:dyDescent="0.25">
      <c r="A1446" s="7" t="s">
        <v>929</v>
      </c>
      <c r="B1446" s="7">
        <f t="shared" si="69"/>
        <v>1442</v>
      </c>
      <c r="C1446" s="7">
        <f>IF('OG Hospitalisation Details'!B898="?",ROUND(AVERAGE('OG Hospitalisation Details'!$B$2:$B$2344),0),'OG Hospitalisation Details'!B898)</f>
        <v>1984</v>
      </c>
      <c r="D1446" s="7" t="str">
        <f>IF('OG Hospitalisation Details'!C898="?","Sep",'OG Hospitalisation Details'!C898)</f>
        <v>Jul</v>
      </c>
      <c r="E1446" s="7">
        <v>25</v>
      </c>
      <c r="F1446" s="13">
        <f t="shared" si="67"/>
        <v>30888</v>
      </c>
      <c r="G1446" s="7">
        <v>3</v>
      </c>
      <c r="H1446" s="16">
        <v>7325.47</v>
      </c>
      <c r="I1446" s="7" t="str" cm="1">
        <f t="array" ref="I1446">INDEX({"tier - 1","tier - 2","tier - 3"},MATCH(MAX(COUNTIF('OG Hospitalisation Details'!G898:G3240,{"tier - 1","tier - 2","tier - 3"})),COUNTIF('OG Hospitalisation Details'!G898:G3240,{"tier - 1","tier - 2","tier - 3"}),0))</f>
        <v>tier - 2</v>
      </c>
      <c r="J1446" s="7" t="str" cm="1">
        <f t="array" ref="J1446">INDEX({"tier - 1","tier - 2","tier - 3"},MATCH(MAX(COUNTIF('OG Hospitalisation Details'!H898:H3240,{"tier - 1","tier - 2","tier - 3"})),COUNTIF('OG Hospitalisation Details'!H898:H3240,{"tier - 1","tier - 2","tier - 3"}),0))</f>
        <v>tier - 3</v>
      </c>
      <c r="K1446" s="7" t="str">
        <f>IF('OG Hospitalisation Details'!I898="?","Unknown",'OG Hospitalisation Details'!I898)</f>
        <v>R1012</v>
      </c>
      <c r="L1446" s="14">
        <f t="shared" si="68"/>
        <v>38</v>
      </c>
    </row>
    <row r="1447" spans="1:12" x14ac:dyDescent="0.25">
      <c r="A1447" s="7" t="s">
        <v>928</v>
      </c>
      <c r="B1447" s="7">
        <f t="shared" si="69"/>
        <v>1443</v>
      </c>
      <c r="C1447" s="7">
        <f>IF('OG Hospitalisation Details'!B897="?",ROUND(AVERAGE('OG Hospitalisation Details'!$B$2:$B$2344),0),'OG Hospitalisation Details'!B897)</f>
        <v>1979</v>
      </c>
      <c r="D1447" s="7" t="str">
        <f>IF('OG Hospitalisation Details'!C897="?","Sep",'OG Hospitalisation Details'!C897)</f>
        <v>Jun</v>
      </c>
      <c r="E1447" s="7">
        <v>19</v>
      </c>
      <c r="F1447" s="13">
        <f t="shared" si="67"/>
        <v>29025</v>
      </c>
      <c r="G1447" s="7">
        <v>0</v>
      </c>
      <c r="H1447" s="16">
        <v>7325.05</v>
      </c>
      <c r="I1447" s="7" t="str" cm="1">
        <f t="array" ref="I1447">INDEX({"tier - 1","tier - 2","tier - 3"},MATCH(MAX(COUNTIF('OG Hospitalisation Details'!G897:G3239,{"tier - 1","tier - 2","tier - 3"})),COUNTIF('OG Hospitalisation Details'!G897:G3239,{"tier - 1","tier - 2","tier - 3"}),0))</f>
        <v>tier - 2</v>
      </c>
      <c r="J1447" s="7" t="str" cm="1">
        <f t="array" ref="J1447">INDEX({"tier - 1","tier - 2","tier - 3"},MATCH(MAX(COUNTIF('OG Hospitalisation Details'!H897:H3239,{"tier - 1","tier - 2","tier - 3"})),COUNTIF('OG Hospitalisation Details'!H897:H3239,{"tier - 1","tier - 2","tier - 3"}),0))</f>
        <v>tier - 3</v>
      </c>
      <c r="K1447" s="7" t="str">
        <f>IF('OG Hospitalisation Details'!I897="?","Unknown",'OG Hospitalisation Details'!I897)</f>
        <v>R1024</v>
      </c>
      <c r="L1447" s="14">
        <f t="shared" si="68"/>
        <v>43</v>
      </c>
    </row>
    <row r="1448" spans="1:12" x14ac:dyDescent="0.25">
      <c r="A1448" s="7" t="s">
        <v>927</v>
      </c>
      <c r="B1448" s="7">
        <f t="shared" si="69"/>
        <v>1444</v>
      </c>
      <c r="C1448" s="7">
        <f>IF('OG Hospitalisation Details'!B896="?",ROUND(AVERAGE('OG Hospitalisation Details'!$B$2:$B$2344),0),'OG Hospitalisation Details'!B896)</f>
        <v>2004</v>
      </c>
      <c r="D1448" s="7" t="str">
        <f>IF('OG Hospitalisation Details'!C896="?","Sep",'OG Hospitalisation Details'!C896)</f>
        <v>Nov</v>
      </c>
      <c r="E1448" s="7">
        <v>15</v>
      </c>
      <c r="F1448" s="13">
        <f t="shared" si="67"/>
        <v>38306</v>
      </c>
      <c r="G1448" s="7">
        <v>0</v>
      </c>
      <c r="H1448" s="16">
        <v>7323.73</v>
      </c>
      <c r="I1448" s="7" t="str" cm="1">
        <f t="array" ref="I1448">INDEX({"tier - 1","tier - 2","tier - 3"},MATCH(MAX(COUNTIF('OG Hospitalisation Details'!G896:G3238,{"tier - 1","tier - 2","tier - 3"})),COUNTIF('OG Hospitalisation Details'!G896:G3238,{"tier - 1","tier - 2","tier - 3"}),0))</f>
        <v>tier - 2</v>
      </c>
      <c r="J1448" s="7" t="str" cm="1">
        <f t="array" ref="J1448">INDEX({"tier - 1","tier - 2","tier - 3"},MATCH(MAX(COUNTIF('OG Hospitalisation Details'!H896:H3238,{"tier - 1","tier - 2","tier - 3"})),COUNTIF('OG Hospitalisation Details'!H896:H3238,{"tier - 1","tier - 2","tier - 3"}),0))</f>
        <v>tier - 3</v>
      </c>
      <c r="K1448" s="7" t="str">
        <f>IF('OG Hospitalisation Details'!I896="?","Unknown",'OG Hospitalisation Details'!I896)</f>
        <v>R1024</v>
      </c>
      <c r="L1448" s="14">
        <f t="shared" si="68"/>
        <v>18</v>
      </c>
    </row>
    <row r="1449" spans="1:12" x14ac:dyDescent="0.25">
      <c r="A1449" s="7" t="s">
        <v>926</v>
      </c>
      <c r="B1449" s="7">
        <f t="shared" si="69"/>
        <v>1445</v>
      </c>
      <c r="C1449" s="7">
        <f>IF('OG Hospitalisation Details'!B895="?",ROUND(AVERAGE('OG Hospitalisation Details'!$B$2:$B$2344),0),'OG Hospitalisation Details'!B895)</f>
        <v>1965</v>
      </c>
      <c r="D1449" s="7" t="str">
        <f>IF('OG Hospitalisation Details'!C895="?","Sep",'OG Hospitalisation Details'!C895)</f>
        <v>Jul</v>
      </c>
      <c r="E1449" s="7">
        <v>11</v>
      </c>
      <c r="F1449" s="13">
        <f t="shared" si="67"/>
        <v>23934</v>
      </c>
      <c r="G1449" s="7">
        <v>0</v>
      </c>
      <c r="H1449" s="16">
        <v>7322.86</v>
      </c>
      <c r="I1449" s="7" t="str" cm="1">
        <f t="array" ref="I1449">INDEX({"tier - 1","tier - 2","tier - 3"},MATCH(MAX(COUNTIF('OG Hospitalisation Details'!G895:G3237,{"tier - 1","tier - 2","tier - 3"})),COUNTIF('OG Hospitalisation Details'!G895:G3237,{"tier - 1","tier - 2","tier - 3"}),0))</f>
        <v>tier - 2</v>
      </c>
      <c r="J1449" s="7" t="str" cm="1">
        <f t="array" ref="J1449">INDEX({"tier - 1","tier - 2","tier - 3"},MATCH(MAX(COUNTIF('OG Hospitalisation Details'!H895:H3237,{"tier - 1","tier - 2","tier - 3"})),COUNTIF('OG Hospitalisation Details'!H895:H3237,{"tier - 1","tier - 2","tier - 3"}),0))</f>
        <v>tier - 3</v>
      </c>
      <c r="K1449" s="7" t="str">
        <f>IF('OG Hospitalisation Details'!I895="?","Unknown",'OG Hospitalisation Details'!I895)</f>
        <v>R1012</v>
      </c>
      <c r="L1449" s="14">
        <f t="shared" si="68"/>
        <v>57</v>
      </c>
    </row>
    <row r="1450" spans="1:12" x14ac:dyDescent="0.25">
      <c r="A1450" s="7" t="s">
        <v>925</v>
      </c>
      <c r="B1450" s="7">
        <f t="shared" si="69"/>
        <v>1446</v>
      </c>
      <c r="C1450" s="7">
        <f>IF('OG Hospitalisation Details'!B894="?",ROUND(AVERAGE('OG Hospitalisation Details'!$B$2:$B$2344),0),'OG Hospitalisation Details'!B894)</f>
        <v>1972</v>
      </c>
      <c r="D1450" s="7" t="str">
        <f>IF('OG Hospitalisation Details'!C894="?","Sep",'OG Hospitalisation Details'!C894)</f>
        <v>Aug</v>
      </c>
      <c r="E1450" s="7">
        <v>11</v>
      </c>
      <c r="F1450" s="13">
        <f t="shared" si="67"/>
        <v>26522</v>
      </c>
      <c r="G1450" s="7">
        <v>0</v>
      </c>
      <c r="H1450" s="16">
        <v>7318.22</v>
      </c>
      <c r="I1450" s="7" t="str" cm="1">
        <f t="array" ref="I1450">INDEX({"tier - 1","tier - 2","tier - 3"},MATCH(MAX(COUNTIF('OG Hospitalisation Details'!G894:G3236,{"tier - 1","tier - 2","tier - 3"})),COUNTIF('OG Hospitalisation Details'!G894:G3236,{"tier - 1","tier - 2","tier - 3"}),0))</f>
        <v>tier - 2</v>
      </c>
      <c r="J1450" s="7" t="str" cm="1">
        <f t="array" ref="J1450">INDEX({"tier - 1","tier - 2","tier - 3"},MATCH(MAX(COUNTIF('OG Hospitalisation Details'!H894:H3236,{"tier - 1","tier - 2","tier - 3"})),COUNTIF('OG Hospitalisation Details'!H894:H3236,{"tier - 1","tier - 2","tier - 3"}),0))</f>
        <v>tier - 3</v>
      </c>
      <c r="K1450" s="7" t="str">
        <f>IF('OG Hospitalisation Details'!I894="?","Unknown",'OG Hospitalisation Details'!I894)</f>
        <v>R1012</v>
      </c>
      <c r="L1450" s="14">
        <f t="shared" si="68"/>
        <v>50</v>
      </c>
    </row>
    <row r="1451" spans="1:12" x14ac:dyDescent="0.25">
      <c r="A1451" s="7" t="s">
        <v>924</v>
      </c>
      <c r="B1451" s="7">
        <f t="shared" si="69"/>
        <v>1447</v>
      </c>
      <c r="C1451" s="7">
        <f>IF('OG Hospitalisation Details'!B893="?",ROUND(AVERAGE('OG Hospitalisation Details'!$B$2:$B$2344),0),'OG Hospitalisation Details'!B893)</f>
        <v>1965</v>
      </c>
      <c r="D1451" s="7" t="str">
        <f>IF('OG Hospitalisation Details'!C893="?","Sep",'OG Hospitalisation Details'!C893)</f>
        <v>Jun</v>
      </c>
      <c r="E1451" s="7">
        <v>25</v>
      </c>
      <c r="F1451" s="13">
        <f t="shared" si="67"/>
        <v>23918</v>
      </c>
      <c r="G1451" s="7">
        <v>0</v>
      </c>
      <c r="H1451" s="16">
        <v>7318.21</v>
      </c>
      <c r="I1451" s="7" t="str" cm="1">
        <f t="array" ref="I1451">INDEX({"tier - 1","tier - 2","tier - 3"},MATCH(MAX(COUNTIF('OG Hospitalisation Details'!G893:G3235,{"tier - 1","tier - 2","tier - 3"})),COUNTIF('OG Hospitalisation Details'!G893:G3235,{"tier - 1","tier - 2","tier - 3"}),0))</f>
        <v>tier - 2</v>
      </c>
      <c r="J1451" s="7" t="str" cm="1">
        <f t="array" ref="J1451">INDEX({"tier - 1","tier - 2","tier - 3"},MATCH(MAX(COUNTIF('OG Hospitalisation Details'!H893:H3235,{"tier - 1","tier - 2","tier - 3"})),COUNTIF('OG Hospitalisation Details'!H893:H3235,{"tier - 1","tier - 2","tier - 3"}),0))</f>
        <v>tier - 3</v>
      </c>
      <c r="K1451" s="7" t="str">
        <f>IF('OG Hospitalisation Details'!I893="?","Unknown",'OG Hospitalisation Details'!I893)</f>
        <v>R1013</v>
      </c>
      <c r="L1451" s="14">
        <f t="shared" si="68"/>
        <v>57</v>
      </c>
    </row>
    <row r="1452" spans="1:12" x14ac:dyDescent="0.25">
      <c r="A1452" s="7" t="s">
        <v>923</v>
      </c>
      <c r="B1452" s="7">
        <f t="shared" si="69"/>
        <v>1448</v>
      </c>
      <c r="C1452" s="7">
        <f>IF('OG Hospitalisation Details'!B892="?",ROUND(AVERAGE('OG Hospitalisation Details'!$B$2:$B$2344),0),'OG Hospitalisation Details'!B892)</f>
        <v>1965</v>
      </c>
      <c r="D1452" s="7" t="str">
        <f>IF('OG Hospitalisation Details'!C892="?","Sep",'OG Hospitalisation Details'!C892)</f>
        <v>Jun</v>
      </c>
      <c r="E1452" s="7">
        <v>6</v>
      </c>
      <c r="F1452" s="13">
        <f t="shared" si="67"/>
        <v>23899</v>
      </c>
      <c r="G1452" s="7">
        <v>0</v>
      </c>
      <c r="H1452" s="16">
        <v>7304.65</v>
      </c>
      <c r="I1452" s="7" t="str" cm="1">
        <f t="array" ref="I1452">INDEX({"tier - 1","tier - 2","tier - 3"},MATCH(MAX(COUNTIF('OG Hospitalisation Details'!G892:G3234,{"tier - 1","tier - 2","tier - 3"})),COUNTIF('OG Hospitalisation Details'!G892:G3234,{"tier - 1","tier - 2","tier - 3"}),0))</f>
        <v>tier - 2</v>
      </c>
      <c r="J1452" s="7" t="str" cm="1">
        <f t="array" ref="J1452">INDEX({"tier - 1","tier - 2","tier - 3"},MATCH(MAX(COUNTIF('OG Hospitalisation Details'!H892:H3234,{"tier - 1","tier - 2","tier - 3"})),COUNTIF('OG Hospitalisation Details'!H892:H3234,{"tier - 1","tier - 2","tier - 3"}),0))</f>
        <v>tier - 3</v>
      </c>
      <c r="K1452" s="7" t="str">
        <f>IF('OG Hospitalisation Details'!I892="?","Unknown",'OG Hospitalisation Details'!I892)</f>
        <v>R1013</v>
      </c>
      <c r="L1452" s="14">
        <f t="shared" si="68"/>
        <v>58</v>
      </c>
    </row>
    <row r="1453" spans="1:12" x14ac:dyDescent="0.25">
      <c r="A1453" s="7" t="s">
        <v>922</v>
      </c>
      <c r="B1453" s="7">
        <f t="shared" si="69"/>
        <v>1449</v>
      </c>
      <c r="C1453" s="7">
        <f>IF('OG Hospitalisation Details'!B891="?",ROUND(AVERAGE('OG Hospitalisation Details'!$B$2:$B$2344),0),'OG Hospitalisation Details'!B891)</f>
        <v>1966</v>
      </c>
      <c r="D1453" s="7" t="str">
        <f>IF('OG Hospitalisation Details'!C891="?","Sep",'OG Hospitalisation Details'!C891)</f>
        <v>Dec</v>
      </c>
      <c r="E1453" s="7">
        <v>26</v>
      </c>
      <c r="F1453" s="13">
        <f t="shared" si="67"/>
        <v>24467</v>
      </c>
      <c r="G1453" s="7">
        <v>0</v>
      </c>
      <c r="H1453" s="16">
        <v>7302.46</v>
      </c>
      <c r="I1453" s="7" t="str" cm="1">
        <f t="array" ref="I1453">INDEX({"tier - 1","tier - 2","tier - 3"},MATCH(MAX(COUNTIF('OG Hospitalisation Details'!G891:G3233,{"tier - 1","tier - 2","tier - 3"})),COUNTIF('OG Hospitalisation Details'!G891:G3233,{"tier - 1","tier - 2","tier - 3"}),0))</f>
        <v>tier - 2</v>
      </c>
      <c r="J1453" s="7" t="str" cm="1">
        <f t="array" ref="J1453">INDEX({"tier - 1","tier - 2","tier - 3"},MATCH(MAX(COUNTIF('OG Hospitalisation Details'!H891:H3233,{"tier - 1","tier - 2","tier - 3"})),COUNTIF('OG Hospitalisation Details'!H891:H3233,{"tier - 1","tier - 2","tier - 3"}),0))</f>
        <v>tier - 3</v>
      </c>
      <c r="K1453" s="7" t="str">
        <f>IF('OG Hospitalisation Details'!I891="?","Unknown",'OG Hospitalisation Details'!I891)</f>
        <v>R1012</v>
      </c>
      <c r="L1453" s="14">
        <f t="shared" si="68"/>
        <v>56</v>
      </c>
    </row>
    <row r="1454" spans="1:12" x14ac:dyDescent="0.25">
      <c r="A1454" s="7" t="s">
        <v>921</v>
      </c>
      <c r="B1454" s="7">
        <f t="shared" si="69"/>
        <v>1450</v>
      </c>
      <c r="C1454" s="7">
        <f>IF('OG Hospitalisation Details'!B890="?",ROUND(AVERAGE('OG Hospitalisation Details'!$B$2:$B$2344),0),'OG Hospitalisation Details'!B890)</f>
        <v>1985</v>
      </c>
      <c r="D1454" s="7" t="str">
        <f>IF('OG Hospitalisation Details'!C890="?","Sep",'OG Hospitalisation Details'!C890)</f>
        <v>Nov</v>
      </c>
      <c r="E1454" s="7">
        <v>2</v>
      </c>
      <c r="F1454" s="13">
        <f t="shared" si="67"/>
        <v>31353</v>
      </c>
      <c r="G1454" s="7">
        <v>3</v>
      </c>
      <c r="H1454" s="16">
        <v>7281.51</v>
      </c>
      <c r="I1454" s="7" t="str" cm="1">
        <f t="array" ref="I1454">INDEX({"tier - 1","tier - 2","tier - 3"},MATCH(MAX(COUNTIF('OG Hospitalisation Details'!G890:G3232,{"tier - 1","tier - 2","tier - 3"})),COUNTIF('OG Hospitalisation Details'!G890:G3232,{"tier - 1","tier - 2","tier - 3"}),0))</f>
        <v>tier - 2</v>
      </c>
      <c r="J1454" s="7" t="str" cm="1">
        <f t="array" ref="J1454">INDEX({"tier - 1","tier - 2","tier - 3"},MATCH(MAX(COUNTIF('OG Hospitalisation Details'!H890:H3232,{"tier - 1","tier - 2","tier - 3"})),COUNTIF('OG Hospitalisation Details'!H890:H3232,{"tier - 1","tier - 2","tier - 3"}),0))</f>
        <v>tier - 3</v>
      </c>
      <c r="K1454" s="7" t="str">
        <f>IF('OG Hospitalisation Details'!I890="?","Unknown",'OG Hospitalisation Details'!I890)</f>
        <v>R1012</v>
      </c>
      <c r="L1454" s="14">
        <f t="shared" si="68"/>
        <v>37</v>
      </c>
    </row>
    <row r="1455" spans="1:12" x14ac:dyDescent="0.25">
      <c r="A1455" s="7" t="s">
        <v>920</v>
      </c>
      <c r="B1455" s="7">
        <f t="shared" si="69"/>
        <v>1451</v>
      </c>
      <c r="C1455" s="7">
        <f>IF('OG Hospitalisation Details'!B889="?",ROUND(AVERAGE('OG Hospitalisation Details'!$B$2:$B$2344),0),'OG Hospitalisation Details'!B889)</f>
        <v>1976</v>
      </c>
      <c r="D1455" s="7" t="str">
        <f>IF('OG Hospitalisation Details'!C889="?","Sep",'OG Hospitalisation Details'!C889)</f>
        <v>Dec</v>
      </c>
      <c r="E1455" s="7">
        <v>18</v>
      </c>
      <c r="F1455" s="13">
        <f t="shared" si="67"/>
        <v>28112</v>
      </c>
      <c r="G1455" s="7">
        <v>2</v>
      </c>
      <c r="H1455" s="16">
        <v>7273.02</v>
      </c>
      <c r="I1455" s="7" t="str" cm="1">
        <f t="array" ref="I1455">INDEX({"tier - 1","tier - 2","tier - 3"},MATCH(MAX(COUNTIF('OG Hospitalisation Details'!G889:G3231,{"tier - 1","tier - 2","tier - 3"})),COUNTIF('OG Hospitalisation Details'!G889:G3231,{"tier - 1","tier - 2","tier - 3"}),0))</f>
        <v>tier - 2</v>
      </c>
      <c r="J1455" s="7" t="str" cm="1">
        <f t="array" ref="J1455">INDEX({"tier - 1","tier - 2","tier - 3"},MATCH(MAX(COUNTIF('OG Hospitalisation Details'!H889:H3231,{"tier - 1","tier - 2","tier - 3"})),COUNTIF('OG Hospitalisation Details'!H889:H3231,{"tier - 1","tier - 2","tier - 3"}),0))</f>
        <v>tier - 3</v>
      </c>
      <c r="K1455" s="7" t="str">
        <f>IF('OG Hospitalisation Details'!I889="?","Unknown",'OG Hospitalisation Details'!I889)</f>
        <v>R1013</v>
      </c>
      <c r="L1455" s="14">
        <f t="shared" si="68"/>
        <v>46</v>
      </c>
    </row>
    <row r="1456" spans="1:12" x14ac:dyDescent="0.25">
      <c r="A1456" s="7" t="s">
        <v>919</v>
      </c>
      <c r="B1456" s="7">
        <f t="shared" si="69"/>
        <v>1452</v>
      </c>
      <c r="C1456" s="7">
        <f>IF('OG Hospitalisation Details'!B888="?",ROUND(AVERAGE('OG Hospitalisation Details'!$B$2:$B$2344),0),'OG Hospitalisation Details'!B888)</f>
        <v>1981</v>
      </c>
      <c r="D1456" s="7" t="str">
        <f>IF('OG Hospitalisation Details'!C888="?","Sep",'OG Hospitalisation Details'!C888)</f>
        <v>Aug</v>
      </c>
      <c r="E1456" s="7">
        <v>4</v>
      </c>
      <c r="F1456" s="13">
        <f t="shared" si="67"/>
        <v>29802</v>
      </c>
      <c r="G1456" s="7">
        <v>2</v>
      </c>
      <c r="H1456" s="16">
        <v>7265.7</v>
      </c>
      <c r="I1456" s="7" t="str" cm="1">
        <f t="array" ref="I1456">INDEX({"tier - 1","tier - 2","tier - 3"},MATCH(MAX(COUNTIF('OG Hospitalisation Details'!G888:G3230,{"tier - 1","tier - 2","tier - 3"})),COUNTIF('OG Hospitalisation Details'!G888:G3230,{"tier - 1","tier - 2","tier - 3"}),0))</f>
        <v>tier - 2</v>
      </c>
      <c r="J1456" s="7" t="str" cm="1">
        <f t="array" ref="J1456">INDEX({"tier - 1","tier - 2","tier - 3"},MATCH(MAX(COUNTIF('OG Hospitalisation Details'!H888:H3230,{"tier - 1","tier - 2","tier - 3"})),COUNTIF('OG Hospitalisation Details'!H888:H3230,{"tier - 1","tier - 2","tier - 3"}),0))</f>
        <v>tier - 3</v>
      </c>
      <c r="K1456" s="7" t="str">
        <f>IF('OG Hospitalisation Details'!I888="?","Unknown",'OG Hospitalisation Details'!I888)</f>
        <v>R1012</v>
      </c>
      <c r="L1456" s="14">
        <f t="shared" si="68"/>
        <v>41</v>
      </c>
    </row>
    <row r="1457" spans="1:12" x14ac:dyDescent="0.25">
      <c r="A1457" s="7" t="s">
        <v>918</v>
      </c>
      <c r="B1457" s="7">
        <f t="shared" si="69"/>
        <v>1453</v>
      </c>
      <c r="C1457" s="7">
        <f>IF('OG Hospitalisation Details'!B887="?",ROUND(AVERAGE('OG Hospitalisation Details'!$B$2:$B$2344),0),'OG Hospitalisation Details'!B887)</f>
        <v>1973</v>
      </c>
      <c r="D1457" s="7" t="str">
        <f>IF('OG Hospitalisation Details'!C887="?","Sep",'OG Hospitalisation Details'!C887)</f>
        <v>Oct</v>
      </c>
      <c r="E1457" s="7">
        <v>25</v>
      </c>
      <c r="F1457" s="13">
        <f t="shared" si="67"/>
        <v>26962</v>
      </c>
      <c r="G1457" s="7">
        <v>0</v>
      </c>
      <c r="H1457" s="16">
        <v>7265.58</v>
      </c>
      <c r="I1457" s="7" t="str" cm="1">
        <f t="array" ref="I1457">INDEX({"tier - 1","tier - 2","tier - 3"},MATCH(MAX(COUNTIF('OG Hospitalisation Details'!G887:G3229,{"tier - 1","tier - 2","tier - 3"})),COUNTIF('OG Hospitalisation Details'!G887:G3229,{"tier - 1","tier - 2","tier - 3"}),0))</f>
        <v>tier - 2</v>
      </c>
      <c r="J1457" s="7" t="str" cm="1">
        <f t="array" ref="J1457">INDEX({"tier - 1","tier - 2","tier - 3"},MATCH(MAX(COUNTIF('OG Hospitalisation Details'!H887:H3229,{"tier - 1","tier - 2","tier - 3"})),COUNTIF('OG Hospitalisation Details'!H887:H3229,{"tier - 1","tier - 2","tier - 3"}),0))</f>
        <v>tier - 3</v>
      </c>
      <c r="K1457" s="7" t="str">
        <f>IF('OG Hospitalisation Details'!I887="?","Unknown",'OG Hospitalisation Details'!I887)</f>
        <v>R1013</v>
      </c>
      <c r="L1457" s="14">
        <f t="shared" si="68"/>
        <v>49</v>
      </c>
    </row>
    <row r="1458" spans="1:12" x14ac:dyDescent="0.25">
      <c r="A1458" s="7" t="s">
        <v>917</v>
      </c>
      <c r="B1458" s="7">
        <f t="shared" si="69"/>
        <v>1454</v>
      </c>
      <c r="C1458" s="7">
        <f>IF('OG Hospitalisation Details'!B886="?",ROUND(AVERAGE('OG Hospitalisation Details'!$B$2:$B$2344),0),'OG Hospitalisation Details'!B886)</f>
        <v>1981</v>
      </c>
      <c r="D1458" s="7" t="str">
        <f>IF('OG Hospitalisation Details'!C886="?","Sep",'OG Hospitalisation Details'!C886)</f>
        <v>Jun</v>
      </c>
      <c r="E1458" s="7">
        <v>13</v>
      </c>
      <c r="F1458" s="13">
        <f t="shared" si="67"/>
        <v>29750</v>
      </c>
      <c r="G1458" s="7">
        <v>2</v>
      </c>
      <c r="H1458" s="16">
        <v>7261.74</v>
      </c>
      <c r="I1458" s="7" t="str" cm="1">
        <f t="array" ref="I1458">INDEX({"tier - 1","tier - 2","tier - 3"},MATCH(MAX(COUNTIF('OG Hospitalisation Details'!G886:G3228,{"tier - 1","tier - 2","tier - 3"})),COUNTIF('OG Hospitalisation Details'!G886:G3228,{"tier - 1","tier - 2","tier - 3"}),0))</f>
        <v>tier - 2</v>
      </c>
      <c r="J1458" s="7" t="str" cm="1">
        <f t="array" ref="J1458">INDEX({"tier - 1","tier - 2","tier - 3"},MATCH(MAX(COUNTIF('OG Hospitalisation Details'!H886:H3228,{"tier - 1","tier - 2","tier - 3"})),COUNTIF('OG Hospitalisation Details'!H886:H3228,{"tier - 1","tier - 2","tier - 3"}),0))</f>
        <v>tier - 3</v>
      </c>
      <c r="K1458" s="7" t="str">
        <f>IF('OG Hospitalisation Details'!I886="?","Unknown",'OG Hospitalisation Details'!I886)</f>
        <v>R1012</v>
      </c>
      <c r="L1458" s="14">
        <f t="shared" si="68"/>
        <v>41</v>
      </c>
    </row>
    <row r="1459" spans="1:12" x14ac:dyDescent="0.25">
      <c r="A1459" s="7" t="s">
        <v>916</v>
      </c>
      <c r="B1459" s="7">
        <f t="shared" si="69"/>
        <v>1455</v>
      </c>
      <c r="C1459" s="7">
        <f>IF('OG Hospitalisation Details'!B885="?",ROUND(AVERAGE('OG Hospitalisation Details'!$B$2:$B$2344),0),'OG Hospitalisation Details'!B885)</f>
        <v>1981</v>
      </c>
      <c r="D1459" s="7" t="str">
        <f>IF('OG Hospitalisation Details'!C885="?","Sep",'OG Hospitalisation Details'!C885)</f>
        <v>Aug</v>
      </c>
      <c r="E1459" s="7">
        <v>14</v>
      </c>
      <c r="F1459" s="13">
        <f t="shared" si="67"/>
        <v>29812</v>
      </c>
      <c r="G1459" s="7">
        <v>2</v>
      </c>
      <c r="H1459" s="16">
        <v>7256.72</v>
      </c>
      <c r="I1459" s="7" t="str" cm="1">
        <f t="array" ref="I1459">INDEX({"tier - 1","tier - 2","tier - 3"},MATCH(MAX(COUNTIF('OG Hospitalisation Details'!G885:G3227,{"tier - 1","tier - 2","tier - 3"})),COUNTIF('OG Hospitalisation Details'!G885:G3227,{"tier - 1","tier - 2","tier - 3"}),0))</f>
        <v>tier - 2</v>
      </c>
      <c r="J1459" s="7" t="str" cm="1">
        <f t="array" ref="J1459">INDEX({"tier - 1","tier - 2","tier - 3"},MATCH(MAX(COUNTIF('OG Hospitalisation Details'!H885:H3227,{"tier - 1","tier - 2","tier - 3"})),COUNTIF('OG Hospitalisation Details'!H885:H3227,{"tier - 1","tier - 2","tier - 3"}),0))</f>
        <v>tier - 3</v>
      </c>
      <c r="K1459" s="7" t="str">
        <f>IF('OG Hospitalisation Details'!I885="?","Unknown",'OG Hospitalisation Details'!I885)</f>
        <v>R1012</v>
      </c>
      <c r="L1459" s="14">
        <f t="shared" si="68"/>
        <v>41</v>
      </c>
    </row>
    <row r="1460" spans="1:12" x14ac:dyDescent="0.25">
      <c r="A1460" s="7" t="s">
        <v>915</v>
      </c>
      <c r="B1460" s="7">
        <f t="shared" si="69"/>
        <v>1456</v>
      </c>
      <c r="C1460" s="7">
        <f>IF('OG Hospitalisation Details'!B884="?",ROUND(AVERAGE('OG Hospitalisation Details'!$B$2:$B$2344),0),'OG Hospitalisation Details'!B884)</f>
        <v>1982</v>
      </c>
      <c r="D1460" s="7" t="str">
        <f>IF('OG Hospitalisation Details'!C884="?","Sep",'OG Hospitalisation Details'!C884)</f>
        <v>Jul</v>
      </c>
      <c r="E1460" s="7">
        <v>24</v>
      </c>
      <c r="F1460" s="13">
        <f t="shared" si="67"/>
        <v>30156</v>
      </c>
      <c r="G1460" s="7">
        <v>3</v>
      </c>
      <c r="H1460" s="16">
        <v>7248.71</v>
      </c>
      <c r="I1460" s="7" t="str" cm="1">
        <f t="array" ref="I1460">INDEX({"tier - 1","tier - 2","tier - 3"},MATCH(MAX(COUNTIF('OG Hospitalisation Details'!G884:G3226,{"tier - 1","tier - 2","tier - 3"})),COUNTIF('OG Hospitalisation Details'!G884:G3226,{"tier - 1","tier - 2","tier - 3"}),0))</f>
        <v>tier - 2</v>
      </c>
      <c r="J1460" s="7" t="str" cm="1">
        <f t="array" ref="J1460">INDEX({"tier - 1","tier - 2","tier - 3"},MATCH(MAX(COUNTIF('OG Hospitalisation Details'!H884:H3226,{"tier - 1","tier - 2","tier - 3"})),COUNTIF('OG Hospitalisation Details'!H884:H3226,{"tier - 1","tier - 2","tier - 3"}),0))</f>
        <v>tier - 3</v>
      </c>
      <c r="K1460" s="7" t="str">
        <f>IF('OG Hospitalisation Details'!I884="?","Unknown",'OG Hospitalisation Details'!I884)</f>
        <v>R1013</v>
      </c>
      <c r="L1460" s="14">
        <f t="shared" si="68"/>
        <v>40</v>
      </c>
    </row>
    <row r="1461" spans="1:12" x14ac:dyDescent="0.25">
      <c r="A1461" s="7" t="s">
        <v>914</v>
      </c>
      <c r="B1461" s="7">
        <f t="shared" si="69"/>
        <v>1457</v>
      </c>
      <c r="C1461" s="7">
        <f>IF('OG Hospitalisation Details'!B883="?",ROUND(AVERAGE('OG Hospitalisation Details'!$B$2:$B$2344),0),'OG Hospitalisation Details'!B883)</f>
        <v>1986</v>
      </c>
      <c r="D1461" s="7" t="str">
        <f>IF('OG Hospitalisation Details'!C883="?","Sep",'OG Hospitalisation Details'!C883)</f>
        <v>Sep</v>
      </c>
      <c r="E1461" s="7">
        <v>2</v>
      </c>
      <c r="F1461" s="13">
        <f t="shared" si="67"/>
        <v>31657</v>
      </c>
      <c r="G1461" s="7">
        <v>4</v>
      </c>
      <c r="H1461" s="16">
        <v>7243.81</v>
      </c>
      <c r="I1461" s="7" t="str" cm="1">
        <f t="array" ref="I1461">INDEX({"tier - 1","tier - 2","tier - 3"},MATCH(MAX(COUNTIF('OG Hospitalisation Details'!G883:G3225,{"tier - 1","tier - 2","tier - 3"})),COUNTIF('OG Hospitalisation Details'!G883:G3225,{"tier - 1","tier - 2","tier - 3"}),0))</f>
        <v>tier - 2</v>
      </c>
      <c r="J1461" s="7" t="str" cm="1">
        <f t="array" ref="J1461">INDEX({"tier - 1","tier - 2","tier - 3"},MATCH(MAX(COUNTIF('OG Hospitalisation Details'!H883:H3225,{"tier - 1","tier - 2","tier - 3"})),COUNTIF('OG Hospitalisation Details'!H883:H3225,{"tier - 1","tier - 2","tier - 3"}),0))</f>
        <v>tier - 3</v>
      </c>
      <c r="K1461" s="7" t="str">
        <f>IF('OG Hospitalisation Details'!I883="?","Unknown",'OG Hospitalisation Details'!I883)</f>
        <v>R1013</v>
      </c>
      <c r="L1461" s="14">
        <f t="shared" si="68"/>
        <v>36</v>
      </c>
    </row>
    <row r="1462" spans="1:12" x14ac:dyDescent="0.25">
      <c r="A1462" s="7" t="s">
        <v>913</v>
      </c>
      <c r="B1462" s="7">
        <f t="shared" si="69"/>
        <v>1458</v>
      </c>
      <c r="C1462" s="7">
        <f>IF('OG Hospitalisation Details'!B882="?",ROUND(AVERAGE('OG Hospitalisation Details'!$B$2:$B$2344),0),'OG Hospitalisation Details'!B882)</f>
        <v>1986</v>
      </c>
      <c r="D1462" s="7" t="str">
        <f>IF('OG Hospitalisation Details'!C882="?","Sep",'OG Hospitalisation Details'!C882)</f>
        <v>Jul</v>
      </c>
      <c r="E1462" s="7">
        <v>13</v>
      </c>
      <c r="F1462" s="13">
        <f t="shared" si="67"/>
        <v>31606</v>
      </c>
      <c r="G1462" s="7">
        <v>3</v>
      </c>
      <c r="H1462" s="16">
        <v>7228.22</v>
      </c>
      <c r="I1462" s="7" t="str" cm="1">
        <f t="array" ref="I1462">INDEX({"tier - 1","tier - 2","tier - 3"},MATCH(MAX(COUNTIF('OG Hospitalisation Details'!G882:G3224,{"tier - 1","tier - 2","tier - 3"})),COUNTIF('OG Hospitalisation Details'!G882:G3224,{"tier - 1","tier - 2","tier - 3"}),0))</f>
        <v>tier - 2</v>
      </c>
      <c r="J1462" s="7" t="str" cm="1">
        <f t="array" ref="J1462">INDEX({"tier - 1","tier - 2","tier - 3"},MATCH(MAX(COUNTIF('OG Hospitalisation Details'!H882:H3224,{"tier - 1","tier - 2","tier - 3"})),COUNTIF('OG Hospitalisation Details'!H882:H3224,{"tier - 1","tier - 2","tier - 3"}),0))</f>
        <v>tier - 3</v>
      </c>
      <c r="K1462" s="7" t="str">
        <f>IF('OG Hospitalisation Details'!I882="?","Unknown",'OG Hospitalisation Details'!I882)</f>
        <v>R1024</v>
      </c>
      <c r="L1462" s="14">
        <f t="shared" si="68"/>
        <v>36</v>
      </c>
    </row>
    <row r="1463" spans="1:12" x14ac:dyDescent="0.25">
      <c r="A1463" s="7" t="s">
        <v>912</v>
      </c>
      <c r="B1463" s="7">
        <f t="shared" si="69"/>
        <v>1459</v>
      </c>
      <c r="C1463" s="7">
        <f>IF('OG Hospitalisation Details'!B881="?",ROUND(AVERAGE('OG Hospitalisation Details'!$B$2:$B$2344),0),'OG Hospitalisation Details'!B881)</f>
        <v>1977</v>
      </c>
      <c r="D1463" s="7" t="str">
        <f>IF('OG Hospitalisation Details'!C881="?","Sep",'OG Hospitalisation Details'!C881)</f>
        <v>Sep</v>
      </c>
      <c r="E1463" s="7">
        <v>15</v>
      </c>
      <c r="F1463" s="13">
        <f t="shared" si="67"/>
        <v>28383</v>
      </c>
      <c r="G1463" s="7">
        <v>0</v>
      </c>
      <c r="H1463" s="16">
        <v>7222.79</v>
      </c>
      <c r="I1463" s="7" t="str" cm="1">
        <f t="array" ref="I1463">INDEX({"tier - 1","tier - 2","tier - 3"},MATCH(MAX(COUNTIF('OG Hospitalisation Details'!G881:G3223,{"tier - 1","tier - 2","tier - 3"})),COUNTIF('OG Hospitalisation Details'!G881:G3223,{"tier - 1","tier - 2","tier - 3"}),0))</f>
        <v>tier - 2</v>
      </c>
      <c r="J1463" s="7" t="str" cm="1">
        <f t="array" ref="J1463">INDEX({"tier - 1","tier - 2","tier - 3"},MATCH(MAX(COUNTIF('OG Hospitalisation Details'!H881:H3223,{"tier - 1","tier - 2","tier - 3"})),COUNTIF('OG Hospitalisation Details'!H881:H3223,{"tier - 1","tier - 2","tier - 3"}),0))</f>
        <v>tier - 3</v>
      </c>
      <c r="K1463" s="7" t="str">
        <f>IF('OG Hospitalisation Details'!I881="?","Unknown",'OG Hospitalisation Details'!I881)</f>
        <v>R1012</v>
      </c>
      <c r="L1463" s="14">
        <f t="shared" si="68"/>
        <v>45</v>
      </c>
    </row>
    <row r="1464" spans="1:12" x14ac:dyDescent="0.25">
      <c r="A1464" s="7" t="s">
        <v>911</v>
      </c>
      <c r="B1464" s="7">
        <f t="shared" si="69"/>
        <v>1460</v>
      </c>
      <c r="C1464" s="7">
        <f>IF('OG Hospitalisation Details'!B880="?",ROUND(AVERAGE('OG Hospitalisation Details'!$B$2:$B$2344),0),'OG Hospitalisation Details'!B880)</f>
        <v>1991</v>
      </c>
      <c r="D1464" s="7" t="str">
        <f>IF('OG Hospitalisation Details'!C880="?","Sep",'OG Hospitalisation Details'!C880)</f>
        <v>Jun</v>
      </c>
      <c r="E1464" s="7">
        <v>28</v>
      </c>
      <c r="F1464" s="13">
        <f t="shared" si="67"/>
        <v>33417</v>
      </c>
      <c r="G1464" s="7">
        <v>3</v>
      </c>
      <c r="H1464" s="16">
        <v>7220.25</v>
      </c>
      <c r="I1464" s="7" t="str" cm="1">
        <f t="array" ref="I1464">INDEX({"tier - 1","tier - 2","tier - 3"},MATCH(MAX(COUNTIF('OG Hospitalisation Details'!G880:G3222,{"tier - 1","tier - 2","tier - 3"})),COUNTIF('OG Hospitalisation Details'!G880:G3222,{"tier - 1","tier - 2","tier - 3"}),0))</f>
        <v>tier - 2</v>
      </c>
      <c r="J1464" s="7" t="str" cm="1">
        <f t="array" ref="J1464">INDEX({"tier - 1","tier - 2","tier - 3"},MATCH(MAX(COUNTIF('OG Hospitalisation Details'!H880:H3222,{"tier - 1","tier - 2","tier - 3"})),COUNTIF('OG Hospitalisation Details'!H880:H3222,{"tier - 1","tier - 2","tier - 3"}),0))</f>
        <v>tier - 3</v>
      </c>
      <c r="K1464" s="7" t="str">
        <f>IF('OG Hospitalisation Details'!I880="?","Unknown",'OG Hospitalisation Details'!I880)</f>
        <v>R1021</v>
      </c>
      <c r="L1464" s="14">
        <f t="shared" si="68"/>
        <v>31</v>
      </c>
    </row>
    <row r="1465" spans="1:12" x14ac:dyDescent="0.25">
      <c r="A1465" s="7" t="s">
        <v>910</v>
      </c>
      <c r="B1465" s="7">
        <f t="shared" si="69"/>
        <v>1461</v>
      </c>
      <c r="C1465" s="7">
        <f>IF('OG Hospitalisation Details'!B879="?",ROUND(AVERAGE('OG Hospitalisation Details'!$B$2:$B$2344),0),'OG Hospitalisation Details'!B879)</f>
        <v>1983</v>
      </c>
      <c r="D1465" s="7" t="str">
        <f>IF('OG Hospitalisation Details'!C879="?","Sep",'OG Hospitalisation Details'!C879)</f>
        <v>Nov</v>
      </c>
      <c r="E1465" s="7">
        <v>21</v>
      </c>
      <c r="F1465" s="13">
        <f t="shared" si="67"/>
        <v>30641</v>
      </c>
      <c r="G1465" s="7">
        <v>2</v>
      </c>
      <c r="H1465" s="16">
        <v>7209.49</v>
      </c>
      <c r="I1465" s="7" t="str" cm="1">
        <f t="array" ref="I1465">INDEX({"tier - 1","tier - 2","tier - 3"},MATCH(MAX(COUNTIF('OG Hospitalisation Details'!G879:G3221,{"tier - 1","tier - 2","tier - 3"})),COUNTIF('OG Hospitalisation Details'!G879:G3221,{"tier - 1","tier - 2","tier - 3"}),0))</f>
        <v>tier - 2</v>
      </c>
      <c r="J1465" s="7" t="str" cm="1">
        <f t="array" ref="J1465">INDEX({"tier - 1","tier - 2","tier - 3"},MATCH(MAX(COUNTIF('OG Hospitalisation Details'!H879:H3221,{"tier - 1","tier - 2","tier - 3"})),COUNTIF('OG Hospitalisation Details'!H879:H3221,{"tier - 1","tier - 2","tier - 3"}),0))</f>
        <v>tier - 3</v>
      </c>
      <c r="K1465" s="7" t="str">
        <f>IF('OG Hospitalisation Details'!I879="?","Unknown",'OG Hospitalisation Details'!I879)</f>
        <v>R1012</v>
      </c>
      <c r="L1465" s="14">
        <f t="shared" si="68"/>
        <v>39</v>
      </c>
    </row>
    <row r="1466" spans="1:12" x14ac:dyDescent="0.25">
      <c r="A1466" s="7" t="s">
        <v>909</v>
      </c>
      <c r="B1466" s="7">
        <f t="shared" si="69"/>
        <v>1462</v>
      </c>
      <c r="C1466" s="7">
        <f>IF('OG Hospitalisation Details'!B878="?",ROUND(AVERAGE('OG Hospitalisation Details'!$B$2:$B$2344),0),'OG Hospitalisation Details'!B878)</f>
        <v>1983</v>
      </c>
      <c r="D1466" s="7" t="str">
        <f>IF('OG Hospitalisation Details'!C878="?","Sep",'OG Hospitalisation Details'!C878)</f>
        <v>Aug</v>
      </c>
      <c r="E1466" s="7">
        <v>11</v>
      </c>
      <c r="F1466" s="13">
        <f t="shared" si="67"/>
        <v>30539</v>
      </c>
      <c r="G1466" s="7">
        <v>2</v>
      </c>
      <c r="H1466" s="16">
        <v>7201.7</v>
      </c>
      <c r="I1466" s="7" t="str" cm="1">
        <f t="array" ref="I1466">INDEX({"tier - 1","tier - 2","tier - 3"},MATCH(MAX(COUNTIF('OG Hospitalisation Details'!G878:G3220,{"tier - 1","tier - 2","tier - 3"})),COUNTIF('OG Hospitalisation Details'!G878:G3220,{"tier - 1","tier - 2","tier - 3"}),0))</f>
        <v>tier - 2</v>
      </c>
      <c r="J1466" s="7" t="str" cm="1">
        <f t="array" ref="J1466">INDEX({"tier - 1","tier - 2","tier - 3"},MATCH(MAX(COUNTIF('OG Hospitalisation Details'!H878:H3220,{"tier - 1","tier - 2","tier - 3"})),COUNTIF('OG Hospitalisation Details'!H878:H3220,{"tier - 1","tier - 2","tier - 3"}),0))</f>
        <v>tier - 3</v>
      </c>
      <c r="K1466" s="7" t="str">
        <f>IF('OG Hospitalisation Details'!I878="?","Unknown",'OG Hospitalisation Details'!I878)</f>
        <v>R1012</v>
      </c>
      <c r="L1466" s="14">
        <f t="shared" si="68"/>
        <v>39</v>
      </c>
    </row>
    <row r="1467" spans="1:12" x14ac:dyDescent="0.25">
      <c r="A1467" s="7" t="s">
        <v>908</v>
      </c>
      <c r="B1467" s="7">
        <f t="shared" si="69"/>
        <v>1463</v>
      </c>
      <c r="C1467" s="7">
        <f>IF('OG Hospitalisation Details'!B877="?",ROUND(AVERAGE('OG Hospitalisation Details'!$B$2:$B$2344),0),'OG Hospitalisation Details'!B877)</f>
        <v>1982</v>
      </c>
      <c r="D1467" s="7" t="str">
        <f>IF('OG Hospitalisation Details'!C877="?","Sep",'OG Hospitalisation Details'!C877)</f>
        <v>Sep</v>
      </c>
      <c r="E1467" s="7">
        <v>14</v>
      </c>
      <c r="F1467" s="13">
        <f t="shared" si="67"/>
        <v>30208</v>
      </c>
      <c r="G1467" s="7">
        <v>3</v>
      </c>
      <c r="H1467" s="16">
        <v>7196.87</v>
      </c>
      <c r="I1467" s="7" t="str" cm="1">
        <f t="array" ref="I1467">INDEX({"tier - 1","tier - 2","tier - 3"},MATCH(MAX(COUNTIF('OG Hospitalisation Details'!G877:G3219,{"tier - 1","tier - 2","tier - 3"})),COUNTIF('OG Hospitalisation Details'!G877:G3219,{"tier - 1","tier - 2","tier - 3"}),0))</f>
        <v>tier - 2</v>
      </c>
      <c r="J1467" s="7" t="str" cm="1">
        <f t="array" ref="J1467">INDEX({"tier - 1","tier - 2","tier - 3"},MATCH(MAX(COUNTIF('OG Hospitalisation Details'!H877:H3219,{"tier - 1","tier - 2","tier - 3"})),COUNTIF('OG Hospitalisation Details'!H877:H3219,{"tier - 1","tier - 2","tier - 3"}),0))</f>
        <v>tier - 3</v>
      </c>
      <c r="K1467" s="7" t="str">
        <f>IF('OG Hospitalisation Details'!I877="?","Unknown",'OG Hospitalisation Details'!I877)</f>
        <v>R1011</v>
      </c>
      <c r="L1467" s="14">
        <f t="shared" si="68"/>
        <v>40</v>
      </c>
    </row>
    <row r="1468" spans="1:12" x14ac:dyDescent="0.25">
      <c r="A1468" s="7" t="s">
        <v>907</v>
      </c>
      <c r="B1468" s="7">
        <f t="shared" si="69"/>
        <v>1464</v>
      </c>
      <c r="C1468" s="7">
        <f>IF('OG Hospitalisation Details'!B876="?",ROUND(AVERAGE('OG Hospitalisation Details'!$B$2:$B$2344),0),'OG Hospitalisation Details'!B876)</f>
        <v>1968</v>
      </c>
      <c r="D1468" s="7" t="str">
        <f>IF('OG Hospitalisation Details'!C876="?","Sep",'OG Hospitalisation Details'!C876)</f>
        <v>Aug</v>
      </c>
      <c r="E1468" s="7">
        <v>26</v>
      </c>
      <c r="F1468" s="13">
        <f t="shared" si="67"/>
        <v>25076</v>
      </c>
      <c r="G1468" s="7">
        <v>0</v>
      </c>
      <c r="H1468" s="16">
        <v>7179.52</v>
      </c>
      <c r="I1468" s="7" t="str" cm="1">
        <f t="array" ref="I1468">INDEX({"tier - 1","tier - 2","tier - 3"},MATCH(MAX(COUNTIF('OG Hospitalisation Details'!G876:G3218,{"tier - 1","tier - 2","tier - 3"})),COUNTIF('OG Hospitalisation Details'!G876:G3218,{"tier - 1","tier - 2","tier - 3"}),0))</f>
        <v>tier - 2</v>
      </c>
      <c r="J1468" s="7" t="str" cm="1">
        <f t="array" ref="J1468">INDEX({"tier - 1","tier - 2","tier - 3"},MATCH(MAX(COUNTIF('OG Hospitalisation Details'!H876:H3218,{"tier - 1","tier - 2","tier - 3"})),COUNTIF('OG Hospitalisation Details'!H876:H3218,{"tier - 1","tier - 2","tier - 3"}),0))</f>
        <v>tier - 3</v>
      </c>
      <c r="K1468" s="7" t="str">
        <f>IF('OG Hospitalisation Details'!I876="?","Unknown",'OG Hospitalisation Details'!I876)</f>
        <v>R1013</v>
      </c>
      <c r="L1468" s="14">
        <f t="shared" si="68"/>
        <v>54</v>
      </c>
    </row>
    <row r="1469" spans="1:12" x14ac:dyDescent="0.25">
      <c r="A1469" s="7" t="s">
        <v>906</v>
      </c>
      <c r="B1469" s="7">
        <f t="shared" si="69"/>
        <v>1465</v>
      </c>
      <c r="C1469" s="7">
        <f>IF('OG Hospitalisation Details'!B875="?",ROUND(AVERAGE('OG Hospitalisation Details'!$B$2:$B$2344),0),'OG Hospitalisation Details'!B875)</f>
        <v>1975</v>
      </c>
      <c r="D1469" s="7" t="str">
        <f>IF('OG Hospitalisation Details'!C875="?","Sep",'OG Hospitalisation Details'!C875)</f>
        <v>Jul</v>
      </c>
      <c r="E1469" s="7">
        <v>19</v>
      </c>
      <c r="F1469" s="13">
        <f t="shared" si="67"/>
        <v>27594</v>
      </c>
      <c r="G1469" s="7">
        <v>1</v>
      </c>
      <c r="H1469" s="16">
        <v>7175.51</v>
      </c>
      <c r="I1469" s="7" t="str" cm="1">
        <f t="array" ref="I1469">INDEX({"tier - 1","tier - 2","tier - 3"},MATCH(MAX(COUNTIF('OG Hospitalisation Details'!G875:G3217,{"tier - 1","tier - 2","tier - 3"})),COUNTIF('OG Hospitalisation Details'!G875:G3217,{"tier - 1","tier - 2","tier - 3"}),0))</f>
        <v>tier - 2</v>
      </c>
      <c r="J1469" s="7" t="str" cm="1">
        <f t="array" ref="J1469">INDEX({"tier - 1","tier - 2","tier - 3"},MATCH(MAX(COUNTIF('OG Hospitalisation Details'!H875:H3217,{"tier - 1","tier - 2","tier - 3"})),COUNTIF('OG Hospitalisation Details'!H875:H3217,{"tier - 1","tier - 2","tier - 3"}),0))</f>
        <v>tier - 3</v>
      </c>
      <c r="K1469" s="7" t="str">
        <f>IF('OG Hospitalisation Details'!I875="?","Unknown",'OG Hospitalisation Details'!I875)</f>
        <v>R1013</v>
      </c>
      <c r="L1469" s="14">
        <f t="shared" si="68"/>
        <v>47</v>
      </c>
    </row>
    <row r="1470" spans="1:12" x14ac:dyDescent="0.25">
      <c r="A1470" s="7" t="s">
        <v>905</v>
      </c>
      <c r="B1470" s="7">
        <f t="shared" si="69"/>
        <v>1466</v>
      </c>
      <c r="C1470" s="7">
        <f>IF('OG Hospitalisation Details'!B874="?",ROUND(AVERAGE('OG Hospitalisation Details'!$B$2:$B$2344),0),'OG Hospitalisation Details'!B874)</f>
        <v>1982</v>
      </c>
      <c r="D1470" s="7" t="str">
        <f>IF('OG Hospitalisation Details'!C874="?","Sep",'OG Hospitalisation Details'!C874)</f>
        <v>Aug</v>
      </c>
      <c r="E1470" s="7">
        <v>16</v>
      </c>
      <c r="F1470" s="13">
        <f t="shared" si="67"/>
        <v>30179</v>
      </c>
      <c r="G1470" s="7">
        <v>2</v>
      </c>
      <c r="H1470" s="16">
        <v>7173.36</v>
      </c>
      <c r="I1470" s="7" t="str" cm="1">
        <f t="array" ref="I1470">INDEX({"tier - 1","tier - 2","tier - 3"},MATCH(MAX(COUNTIF('OG Hospitalisation Details'!G874:G3216,{"tier - 1","tier - 2","tier - 3"})),COUNTIF('OG Hospitalisation Details'!G874:G3216,{"tier - 1","tier - 2","tier - 3"}),0))</f>
        <v>tier - 2</v>
      </c>
      <c r="J1470" s="7" t="str" cm="1">
        <f t="array" ref="J1470">INDEX({"tier - 1","tier - 2","tier - 3"},MATCH(MAX(COUNTIF('OG Hospitalisation Details'!H874:H3216,{"tier - 1","tier - 2","tier - 3"})),COUNTIF('OG Hospitalisation Details'!H874:H3216,{"tier - 1","tier - 2","tier - 3"}),0))</f>
        <v>tier - 3</v>
      </c>
      <c r="K1470" s="7" t="str">
        <f>IF('OG Hospitalisation Details'!I874="?","Unknown",'OG Hospitalisation Details'!I874)</f>
        <v>R1016</v>
      </c>
      <c r="L1470" s="14">
        <f t="shared" si="68"/>
        <v>40</v>
      </c>
    </row>
    <row r="1471" spans="1:12" x14ac:dyDescent="0.25">
      <c r="A1471" s="7" t="s">
        <v>904</v>
      </c>
      <c r="B1471" s="7">
        <f t="shared" si="69"/>
        <v>1467</v>
      </c>
      <c r="C1471" s="7">
        <f>IF('OG Hospitalisation Details'!B873="?",ROUND(AVERAGE('OG Hospitalisation Details'!$B$2:$B$2344),0),'OG Hospitalisation Details'!B873)</f>
        <v>1980</v>
      </c>
      <c r="D1471" s="7" t="str">
        <f>IF('OG Hospitalisation Details'!C873="?","Sep",'OG Hospitalisation Details'!C873)</f>
        <v>Sep</v>
      </c>
      <c r="E1471" s="7">
        <v>30</v>
      </c>
      <c r="F1471" s="13">
        <f t="shared" si="67"/>
        <v>29494</v>
      </c>
      <c r="G1471" s="7">
        <v>2</v>
      </c>
      <c r="H1471" s="16">
        <v>7162.01</v>
      </c>
      <c r="I1471" s="7" t="str" cm="1">
        <f t="array" ref="I1471">INDEX({"tier - 1","tier - 2","tier - 3"},MATCH(MAX(COUNTIF('OG Hospitalisation Details'!G873:G3215,{"tier - 1","tier - 2","tier - 3"})),COUNTIF('OG Hospitalisation Details'!G873:G3215,{"tier - 1","tier - 2","tier - 3"}),0))</f>
        <v>tier - 2</v>
      </c>
      <c r="J1471" s="7" t="str" cm="1">
        <f t="array" ref="J1471">INDEX({"tier - 1","tier - 2","tier - 3"},MATCH(MAX(COUNTIF('OG Hospitalisation Details'!H873:H3215,{"tier - 1","tier - 2","tier - 3"})),COUNTIF('OG Hospitalisation Details'!H873:H3215,{"tier - 1","tier - 2","tier - 3"}),0))</f>
        <v>tier - 3</v>
      </c>
      <c r="K1471" s="7" t="str">
        <f>IF('OG Hospitalisation Details'!I873="?","Unknown",'OG Hospitalisation Details'!I873)</f>
        <v>R1013</v>
      </c>
      <c r="L1471" s="14">
        <f t="shared" si="68"/>
        <v>42</v>
      </c>
    </row>
    <row r="1472" spans="1:12" x14ac:dyDescent="0.25">
      <c r="A1472" s="7" t="s">
        <v>903</v>
      </c>
      <c r="B1472" s="7">
        <f t="shared" si="69"/>
        <v>1468</v>
      </c>
      <c r="C1472" s="7">
        <f>IF('OG Hospitalisation Details'!B872="?",ROUND(AVERAGE('OG Hospitalisation Details'!$B$2:$B$2344),0),'OG Hospitalisation Details'!B872)</f>
        <v>1980</v>
      </c>
      <c r="D1472" s="7" t="str">
        <f>IF('OG Hospitalisation Details'!C872="?","Sep",'OG Hospitalisation Details'!C872)</f>
        <v>Oct</v>
      </c>
      <c r="E1472" s="7">
        <v>7</v>
      </c>
      <c r="F1472" s="13">
        <f t="shared" si="67"/>
        <v>29501</v>
      </c>
      <c r="G1472" s="7">
        <v>2</v>
      </c>
      <c r="H1472" s="16">
        <v>7160.33</v>
      </c>
      <c r="I1472" s="7" t="str" cm="1">
        <f t="array" ref="I1472">INDEX({"tier - 1","tier - 2","tier - 3"},MATCH(MAX(COUNTIF('OG Hospitalisation Details'!G872:G3214,{"tier - 1","tier - 2","tier - 3"})),COUNTIF('OG Hospitalisation Details'!G872:G3214,{"tier - 1","tier - 2","tier - 3"}),0))</f>
        <v>tier - 2</v>
      </c>
      <c r="J1472" s="7" t="str" cm="1">
        <f t="array" ref="J1472">INDEX({"tier - 1","tier - 2","tier - 3"},MATCH(MAX(COUNTIF('OG Hospitalisation Details'!H872:H3214,{"tier - 1","tier - 2","tier - 3"})),COUNTIF('OG Hospitalisation Details'!H872:H3214,{"tier - 1","tier - 2","tier - 3"}),0))</f>
        <v>tier - 3</v>
      </c>
      <c r="K1472" s="7" t="str">
        <f>IF('OG Hospitalisation Details'!I872="?","Unknown",'OG Hospitalisation Details'!I872)</f>
        <v>R1013</v>
      </c>
      <c r="L1472" s="14">
        <f t="shared" si="68"/>
        <v>42</v>
      </c>
    </row>
    <row r="1473" spans="1:12" x14ac:dyDescent="0.25">
      <c r="A1473" s="7" t="s">
        <v>902</v>
      </c>
      <c r="B1473" s="7">
        <f t="shared" si="69"/>
        <v>1469</v>
      </c>
      <c r="C1473" s="7">
        <f>IF('OG Hospitalisation Details'!B871="?",ROUND(AVERAGE('OG Hospitalisation Details'!$B$2:$B$2344),0),'OG Hospitalisation Details'!B871)</f>
        <v>1980</v>
      </c>
      <c r="D1473" s="7" t="str">
        <f>IF('OG Hospitalisation Details'!C871="?","Sep",'OG Hospitalisation Details'!C871)</f>
        <v>Jun</v>
      </c>
      <c r="E1473" s="7">
        <v>22</v>
      </c>
      <c r="F1473" s="13">
        <f t="shared" si="67"/>
        <v>29394</v>
      </c>
      <c r="G1473" s="7">
        <v>2</v>
      </c>
      <c r="H1473" s="16">
        <v>7160.09</v>
      </c>
      <c r="I1473" s="7" t="str" cm="1">
        <f t="array" ref="I1473">INDEX({"tier - 1","tier - 2","tier - 3"},MATCH(MAX(COUNTIF('OG Hospitalisation Details'!G871:G3213,{"tier - 1","tier - 2","tier - 3"})),COUNTIF('OG Hospitalisation Details'!G871:G3213,{"tier - 1","tier - 2","tier - 3"}),0))</f>
        <v>tier - 2</v>
      </c>
      <c r="J1473" s="7" t="str" cm="1">
        <f t="array" ref="J1473">INDEX({"tier - 1","tier - 2","tier - 3"},MATCH(MAX(COUNTIF('OG Hospitalisation Details'!H871:H3213,{"tier - 1","tier - 2","tier - 3"})),COUNTIF('OG Hospitalisation Details'!H871:H3213,{"tier - 1","tier - 2","tier - 3"}),0))</f>
        <v>tier - 3</v>
      </c>
      <c r="K1473" s="7" t="str">
        <f>IF('OG Hospitalisation Details'!I871="?","Unknown",'OG Hospitalisation Details'!I871)</f>
        <v>R1011</v>
      </c>
      <c r="L1473" s="14">
        <f t="shared" si="68"/>
        <v>42</v>
      </c>
    </row>
    <row r="1474" spans="1:12" x14ac:dyDescent="0.25">
      <c r="A1474" s="7" t="s">
        <v>901</v>
      </c>
      <c r="B1474" s="7">
        <f t="shared" si="69"/>
        <v>1470</v>
      </c>
      <c r="C1474" s="7">
        <f>IF('OG Hospitalisation Details'!B870="?",ROUND(AVERAGE('OG Hospitalisation Details'!$B$2:$B$2344),0),'OG Hospitalisation Details'!B870)</f>
        <v>1981</v>
      </c>
      <c r="D1474" s="7" t="str">
        <f>IF('OG Hospitalisation Details'!C870="?","Sep",'OG Hospitalisation Details'!C870)</f>
        <v>Jul</v>
      </c>
      <c r="E1474" s="7">
        <v>17</v>
      </c>
      <c r="F1474" s="13">
        <f t="shared" ref="F1474:F1537" si="70">DATE(C1474,MONTH(1&amp;D1474),E1474)</f>
        <v>29784</v>
      </c>
      <c r="G1474" s="7">
        <v>1</v>
      </c>
      <c r="H1474" s="16">
        <v>7153.55</v>
      </c>
      <c r="I1474" s="7" t="str" cm="1">
        <f t="array" ref="I1474">INDEX({"tier - 1","tier - 2","tier - 3"},MATCH(MAX(COUNTIF('OG Hospitalisation Details'!G870:G3212,{"tier - 1","tier - 2","tier - 3"})),COUNTIF('OG Hospitalisation Details'!G870:G3212,{"tier - 1","tier - 2","tier - 3"}),0))</f>
        <v>tier - 2</v>
      </c>
      <c r="J1474" s="7" t="str" cm="1">
        <f t="array" ref="J1474">INDEX({"tier - 1","tier - 2","tier - 3"},MATCH(MAX(COUNTIF('OG Hospitalisation Details'!H870:H3212,{"tier - 1","tier - 2","tier - 3"})),COUNTIF('OG Hospitalisation Details'!H870:H3212,{"tier - 1","tier - 2","tier - 3"}),0))</f>
        <v>tier - 3</v>
      </c>
      <c r="K1474" s="7" t="str">
        <f>IF('OG Hospitalisation Details'!I870="?","Unknown",'OG Hospitalisation Details'!I870)</f>
        <v>R1012</v>
      </c>
      <c r="L1474" s="14">
        <f t="shared" ref="L1474:L1537" si="71">DATEDIF(F1474,DATE(2023,6,8),"Y")</f>
        <v>41</v>
      </c>
    </row>
    <row r="1475" spans="1:12" x14ac:dyDescent="0.25">
      <c r="A1475" s="7" t="s">
        <v>900</v>
      </c>
      <c r="B1475" s="7">
        <f t="shared" si="69"/>
        <v>1471</v>
      </c>
      <c r="C1475" s="7">
        <f>IF('OG Hospitalisation Details'!B869="?",ROUND(AVERAGE('OG Hospitalisation Details'!$B$2:$B$2344),0),'OG Hospitalisation Details'!B869)</f>
        <v>1978</v>
      </c>
      <c r="D1475" s="7" t="str">
        <f>IF('OG Hospitalisation Details'!C869="?","Sep",'OG Hospitalisation Details'!C869)</f>
        <v>Sep</v>
      </c>
      <c r="E1475" s="7">
        <v>6</v>
      </c>
      <c r="F1475" s="13">
        <f t="shared" si="70"/>
        <v>28739</v>
      </c>
      <c r="G1475" s="7">
        <v>1</v>
      </c>
      <c r="H1475" s="16">
        <v>7152.67</v>
      </c>
      <c r="I1475" s="7" t="str" cm="1">
        <f t="array" ref="I1475">INDEX({"tier - 1","tier - 2","tier - 3"},MATCH(MAX(COUNTIF('OG Hospitalisation Details'!G869:G3211,{"tier - 1","tier - 2","tier - 3"})),COUNTIF('OG Hospitalisation Details'!G869:G3211,{"tier - 1","tier - 2","tier - 3"}),0))</f>
        <v>tier - 2</v>
      </c>
      <c r="J1475" s="7" t="str" cm="1">
        <f t="array" ref="J1475">INDEX({"tier - 1","tier - 2","tier - 3"},MATCH(MAX(COUNTIF('OG Hospitalisation Details'!H869:H3211,{"tier - 1","tier - 2","tier - 3"})),COUNTIF('OG Hospitalisation Details'!H869:H3211,{"tier - 1","tier - 2","tier - 3"}),0))</f>
        <v>tier - 3</v>
      </c>
      <c r="K1475" s="7" t="str">
        <f>IF('OG Hospitalisation Details'!I869="?","Unknown",'OG Hospitalisation Details'!I869)</f>
        <v>R1013</v>
      </c>
      <c r="L1475" s="14">
        <f t="shared" si="71"/>
        <v>44</v>
      </c>
    </row>
    <row r="1476" spans="1:12" x14ac:dyDescent="0.25">
      <c r="A1476" s="7" t="s">
        <v>899</v>
      </c>
      <c r="B1476" s="7">
        <f t="shared" si="69"/>
        <v>1472</v>
      </c>
      <c r="C1476" s="7">
        <f>IF('OG Hospitalisation Details'!B868="?",ROUND(AVERAGE('OG Hospitalisation Details'!$B$2:$B$2344),0),'OG Hospitalisation Details'!B868)</f>
        <v>1984</v>
      </c>
      <c r="D1476" s="7" t="str">
        <f>IF('OG Hospitalisation Details'!C868="?","Sep",'OG Hospitalisation Details'!C868)</f>
        <v>Jun</v>
      </c>
      <c r="E1476" s="7">
        <v>29</v>
      </c>
      <c r="F1476" s="13">
        <f t="shared" si="70"/>
        <v>30862</v>
      </c>
      <c r="G1476" s="7">
        <v>3</v>
      </c>
      <c r="H1476" s="16">
        <v>7151.09</v>
      </c>
      <c r="I1476" s="7" t="str" cm="1">
        <f t="array" ref="I1476">INDEX({"tier - 1","tier - 2","tier - 3"},MATCH(MAX(COUNTIF('OG Hospitalisation Details'!G868:G3210,{"tier - 1","tier - 2","tier - 3"})),COUNTIF('OG Hospitalisation Details'!G868:G3210,{"tier - 1","tier - 2","tier - 3"}),0))</f>
        <v>tier - 2</v>
      </c>
      <c r="J1476" s="7" t="str" cm="1">
        <f t="array" ref="J1476">INDEX({"tier - 1","tier - 2","tier - 3"},MATCH(MAX(COUNTIF('OG Hospitalisation Details'!H868:H3210,{"tier - 1","tier - 2","tier - 3"})),COUNTIF('OG Hospitalisation Details'!H868:H3210,{"tier - 1","tier - 2","tier - 3"}),0))</f>
        <v>tier - 3</v>
      </c>
      <c r="K1476" s="7" t="str">
        <f>IF('OG Hospitalisation Details'!I868="?","Unknown",'OG Hospitalisation Details'!I868)</f>
        <v>R1011</v>
      </c>
      <c r="L1476" s="14">
        <f t="shared" si="71"/>
        <v>38</v>
      </c>
    </row>
    <row r="1477" spans="1:12" x14ac:dyDescent="0.25">
      <c r="A1477" s="7" t="s">
        <v>898</v>
      </c>
      <c r="B1477" s="7">
        <f t="shared" si="69"/>
        <v>1473</v>
      </c>
      <c r="C1477" s="7">
        <f>IF('OG Hospitalisation Details'!B867="?",ROUND(AVERAGE('OG Hospitalisation Details'!$B$2:$B$2344),0),'OG Hospitalisation Details'!B867)</f>
        <v>1978</v>
      </c>
      <c r="D1477" s="7" t="str">
        <f>IF('OG Hospitalisation Details'!C867="?","Sep",'OG Hospitalisation Details'!C867)</f>
        <v>Jul</v>
      </c>
      <c r="E1477" s="7">
        <v>30</v>
      </c>
      <c r="F1477" s="13">
        <f t="shared" si="70"/>
        <v>28701</v>
      </c>
      <c r="G1477" s="7">
        <v>1</v>
      </c>
      <c r="H1477" s="16">
        <v>7147.47</v>
      </c>
      <c r="I1477" s="7" t="str" cm="1">
        <f t="array" ref="I1477">INDEX({"tier - 1","tier - 2","tier - 3"},MATCH(MAX(COUNTIF('OG Hospitalisation Details'!G867:G3209,{"tier - 1","tier - 2","tier - 3"})),COUNTIF('OG Hospitalisation Details'!G867:G3209,{"tier - 1","tier - 2","tier - 3"}),0))</f>
        <v>tier - 2</v>
      </c>
      <c r="J1477" s="7" t="str" cm="1">
        <f t="array" ref="J1477">INDEX({"tier - 1","tier - 2","tier - 3"},MATCH(MAX(COUNTIF('OG Hospitalisation Details'!H867:H3209,{"tier - 1","tier - 2","tier - 3"})),COUNTIF('OG Hospitalisation Details'!H867:H3209,{"tier - 1","tier - 2","tier - 3"}),0))</f>
        <v>tier - 3</v>
      </c>
      <c r="K1477" s="7" t="str">
        <f>IF('OG Hospitalisation Details'!I867="?","Unknown",'OG Hospitalisation Details'!I867)</f>
        <v>R1013</v>
      </c>
      <c r="L1477" s="14">
        <f t="shared" si="71"/>
        <v>44</v>
      </c>
    </row>
    <row r="1478" spans="1:12" x14ac:dyDescent="0.25">
      <c r="A1478" s="7" t="s">
        <v>897</v>
      </c>
      <c r="B1478" s="7">
        <f t="shared" si="69"/>
        <v>1474</v>
      </c>
      <c r="C1478" s="7">
        <f>IF('OG Hospitalisation Details'!B866="?",ROUND(AVERAGE('OG Hospitalisation Details'!$B$2:$B$2344),0),'OG Hospitalisation Details'!B866)</f>
        <v>1976</v>
      </c>
      <c r="D1478" s="7" t="str">
        <f>IF('OG Hospitalisation Details'!C866="?","Sep",'OG Hospitalisation Details'!C866)</f>
        <v>Jun</v>
      </c>
      <c r="E1478" s="7">
        <v>24</v>
      </c>
      <c r="F1478" s="13">
        <f t="shared" si="70"/>
        <v>27935</v>
      </c>
      <c r="G1478" s="7">
        <v>0</v>
      </c>
      <c r="H1478" s="16">
        <v>7147.11</v>
      </c>
      <c r="I1478" s="7" t="str" cm="1">
        <f t="array" ref="I1478">INDEX({"tier - 1","tier - 2","tier - 3"},MATCH(MAX(COUNTIF('OG Hospitalisation Details'!G866:G3208,{"tier - 1","tier - 2","tier - 3"})),COUNTIF('OG Hospitalisation Details'!G866:G3208,{"tier - 1","tier - 2","tier - 3"}),0))</f>
        <v>tier - 2</v>
      </c>
      <c r="J1478" s="7" t="str" cm="1">
        <f t="array" ref="J1478">INDEX({"tier - 1","tier - 2","tier - 3"},MATCH(MAX(COUNTIF('OG Hospitalisation Details'!H866:H3208,{"tier - 1","tier - 2","tier - 3"})),COUNTIF('OG Hospitalisation Details'!H866:H3208,{"tier - 1","tier - 2","tier - 3"}),0))</f>
        <v>tier - 3</v>
      </c>
      <c r="K1478" s="7" t="str">
        <f>IF('OG Hospitalisation Details'!I866="?","Unknown",'OG Hospitalisation Details'!I866)</f>
        <v>R1011</v>
      </c>
      <c r="L1478" s="14">
        <f t="shared" si="71"/>
        <v>46</v>
      </c>
    </row>
    <row r="1479" spans="1:12" x14ac:dyDescent="0.25">
      <c r="A1479" s="7" t="s">
        <v>896</v>
      </c>
      <c r="B1479" s="7">
        <f t="shared" si="69"/>
        <v>1475</v>
      </c>
      <c r="C1479" s="7">
        <f>IF('OG Hospitalisation Details'!B865="?",ROUND(AVERAGE('OG Hospitalisation Details'!$B$2:$B$2344),0),'OG Hospitalisation Details'!B865)</f>
        <v>1984</v>
      </c>
      <c r="D1479" s="7" t="str">
        <f>IF('OG Hospitalisation Details'!C865="?","Sep",'OG Hospitalisation Details'!C865)</f>
        <v>Nov</v>
      </c>
      <c r="E1479" s="7">
        <v>21</v>
      </c>
      <c r="F1479" s="13">
        <f t="shared" si="70"/>
        <v>31007</v>
      </c>
      <c r="G1479" s="7">
        <v>2</v>
      </c>
      <c r="H1479" s="16">
        <v>7144.86</v>
      </c>
      <c r="I1479" s="7" t="str" cm="1">
        <f t="array" ref="I1479">INDEX({"tier - 1","tier - 2","tier - 3"},MATCH(MAX(COUNTIF('OG Hospitalisation Details'!G865:G3207,{"tier - 1","tier - 2","tier - 3"})),COUNTIF('OG Hospitalisation Details'!G865:G3207,{"tier - 1","tier - 2","tier - 3"}),0))</f>
        <v>tier - 2</v>
      </c>
      <c r="J1479" s="7" t="str" cm="1">
        <f t="array" ref="J1479">INDEX({"tier - 1","tier - 2","tier - 3"},MATCH(MAX(COUNTIF('OG Hospitalisation Details'!H865:H3207,{"tier - 1","tier - 2","tier - 3"})),COUNTIF('OG Hospitalisation Details'!H865:H3207,{"tier - 1","tier - 2","tier - 3"}),0))</f>
        <v>tier - 3</v>
      </c>
      <c r="K1479" s="7" t="str">
        <f>IF('OG Hospitalisation Details'!I865="?","Unknown",'OG Hospitalisation Details'!I865)</f>
        <v>R1024</v>
      </c>
      <c r="L1479" s="14">
        <f t="shared" si="71"/>
        <v>38</v>
      </c>
    </row>
    <row r="1480" spans="1:12" x14ac:dyDescent="0.25">
      <c r="A1480" s="7" t="s">
        <v>895</v>
      </c>
      <c r="B1480" s="7">
        <f t="shared" si="69"/>
        <v>1476</v>
      </c>
      <c r="C1480" s="7">
        <f>IF('OG Hospitalisation Details'!B864="?",ROUND(AVERAGE('OG Hospitalisation Details'!$B$2:$B$2344),0),'OG Hospitalisation Details'!B864)</f>
        <v>1999</v>
      </c>
      <c r="D1480" s="7" t="str">
        <f>IF('OG Hospitalisation Details'!C864="?","Sep",'OG Hospitalisation Details'!C864)</f>
        <v>Aug</v>
      </c>
      <c r="E1480" s="7">
        <v>8</v>
      </c>
      <c r="F1480" s="13">
        <f t="shared" si="70"/>
        <v>36380</v>
      </c>
      <c r="G1480" s="7">
        <v>0</v>
      </c>
      <c r="H1480" s="16">
        <v>7144.4</v>
      </c>
      <c r="I1480" s="7" t="str" cm="1">
        <f t="array" ref="I1480">INDEX({"tier - 1","tier - 2","tier - 3"},MATCH(MAX(COUNTIF('OG Hospitalisation Details'!G864:G3206,{"tier - 1","tier - 2","tier - 3"})),COUNTIF('OG Hospitalisation Details'!G864:G3206,{"tier - 1","tier - 2","tier - 3"}),0))</f>
        <v>tier - 2</v>
      </c>
      <c r="J1480" s="7" t="str" cm="1">
        <f t="array" ref="J1480">INDEX({"tier - 1","tier - 2","tier - 3"},MATCH(MAX(COUNTIF('OG Hospitalisation Details'!H864:H3206,{"tier - 1","tier - 2","tier - 3"})),COUNTIF('OG Hospitalisation Details'!H864:H3206,{"tier - 1","tier - 2","tier - 3"}),0))</f>
        <v>tier - 3</v>
      </c>
      <c r="K1480" s="7" t="str">
        <f>IF('OG Hospitalisation Details'!I864="?","Unknown",'OG Hospitalisation Details'!I864)</f>
        <v>R1022</v>
      </c>
      <c r="L1480" s="14">
        <f t="shared" si="71"/>
        <v>23</v>
      </c>
    </row>
    <row r="1481" spans="1:12" x14ac:dyDescent="0.25">
      <c r="A1481" s="7" t="s">
        <v>894</v>
      </c>
      <c r="B1481" s="7">
        <f t="shared" si="69"/>
        <v>1477</v>
      </c>
      <c r="C1481" s="7">
        <f>IF('OG Hospitalisation Details'!B863="?",ROUND(AVERAGE('OG Hospitalisation Details'!$B$2:$B$2344),0),'OG Hospitalisation Details'!B863)</f>
        <v>1984</v>
      </c>
      <c r="D1481" s="7" t="str">
        <f>IF('OG Hospitalisation Details'!C863="?","Sep",'OG Hospitalisation Details'!C863)</f>
        <v>Jul</v>
      </c>
      <c r="E1481" s="7">
        <v>7</v>
      </c>
      <c r="F1481" s="13">
        <f t="shared" si="70"/>
        <v>30870</v>
      </c>
      <c r="G1481" s="7">
        <v>2</v>
      </c>
      <c r="H1481" s="16">
        <v>7133.9</v>
      </c>
      <c r="I1481" s="7" t="str" cm="1">
        <f t="array" ref="I1481">INDEX({"tier - 1","tier - 2","tier - 3"},MATCH(MAX(COUNTIF('OG Hospitalisation Details'!G863:G3205,{"tier - 1","tier - 2","tier - 3"})),COUNTIF('OG Hospitalisation Details'!G863:G3205,{"tier - 1","tier - 2","tier - 3"}),0))</f>
        <v>tier - 2</v>
      </c>
      <c r="J1481" s="7" t="str" cm="1">
        <f t="array" ref="J1481">INDEX({"tier - 1","tier - 2","tier - 3"},MATCH(MAX(COUNTIF('OG Hospitalisation Details'!H863:H3205,{"tier - 1","tier - 2","tier - 3"})),COUNTIF('OG Hospitalisation Details'!H863:H3205,{"tier - 1","tier - 2","tier - 3"}),0))</f>
        <v>tier - 3</v>
      </c>
      <c r="K1481" s="7" t="str">
        <f>IF('OG Hospitalisation Details'!I863="?","Unknown",'OG Hospitalisation Details'!I863)</f>
        <v>R1024</v>
      </c>
      <c r="L1481" s="14">
        <f t="shared" si="71"/>
        <v>38</v>
      </c>
    </row>
    <row r="1482" spans="1:12" x14ac:dyDescent="0.25">
      <c r="A1482" s="7" t="s">
        <v>893</v>
      </c>
      <c r="B1482" s="7">
        <f t="shared" si="69"/>
        <v>1478</v>
      </c>
      <c r="C1482" s="7">
        <f>IF('OG Hospitalisation Details'!B862="?",ROUND(AVERAGE('OG Hospitalisation Details'!$B$2:$B$2344),0),'OG Hospitalisation Details'!B862)</f>
        <v>1993</v>
      </c>
      <c r="D1482" s="7" t="str">
        <f>IF('OG Hospitalisation Details'!C862="?","Sep",'OG Hospitalisation Details'!C862)</f>
        <v>Aug</v>
      </c>
      <c r="E1482" s="7">
        <v>1</v>
      </c>
      <c r="F1482" s="13">
        <f t="shared" si="70"/>
        <v>34182</v>
      </c>
      <c r="G1482" s="7">
        <v>0</v>
      </c>
      <c r="H1482" s="16">
        <v>7128.64</v>
      </c>
      <c r="I1482" s="7" t="str" cm="1">
        <f t="array" ref="I1482">INDEX({"tier - 1","tier - 2","tier - 3"},MATCH(MAX(COUNTIF('OG Hospitalisation Details'!G862:G3204,{"tier - 1","tier - 2","tier - 3"})),COUNTIF('OG Hospitalisation Details'!G862:G3204,{"tier - 1","tier - 2","tier - 3"}),0))</f>
        <v>tier - 2</v>
      </c>
      <c r="J1482" s="7" t="str" cm="1">
        <f t="array" ref="J1482">INDEX({"tier - 1","tier - 2","tier - 3"},MATCH(MAX(COUNTIF('OG Hospitalisation Details'!H862:H3204,{"tier - 1","tier - 2","tier - 3"})),COUNTIF('OG Hospitalisation Details'!H862:H3204,{"tier - 1","tier - 2","tier - 3"}),0))</f>
        <v>tier - 3</v>
      </c>
      <c r="K1482" s="7" t="str">
        <f>IF('OG Hospitalisation Details'!I862="?","Unknown",'OG Hospitalisation Details'!I862)</f>
        <v>R1021</v>
      </c>
      <c r="L1482" s="14">
        <f t="shared" si="71"/>
        <v>29</v>
      </c>
    </row>
    <row r="1483" spans="1:12" x14ac:dyDescent="0.25">
      <c r="A1483" s="7" t="s">
        <v>892</v>
      </c>
      <c r="B1483" s="7">
        <f t="shared" si="69"/>
        <v>1479</v>
      </c>
      <c r="C1483" s="7">
        <f>IF('OG Hospitalisation Details'!B861="?",ROUND(AVERAGE('OG Hospitalisation Details'!$B$2:$B$2344),0),'OG Hospitalisation Details'!B861)</f>
        <v>1968</v>
      </c>
      <c r="D1483" s="7" t="str">
        <f>IF('OG Hospitalisation Details'!C861="?","Sep",'OG Hospitalisation Details'!C861)</f>
        <v>Jun</v>
      </c>
      <c r="E1483" s="7">
        <v>29</v>
      </c>
      <c r="F1483" s="13">
        <f t="shared" si="70"/>
        <v>25018</v>
      </c>
      <c r="G1483" s="7">
        <v>0</v>
      </c>
      <c r="H1483" s="16">
        <v>7125.25</v>
      </c>
      <c r="I1483" s="7" t="str" cm="1">
        <f t="array" ref="I1483">INDEX({"tier - 1","tier - 2","tier - 3"},MATCH(MAX(COUNTIF('OG Hospitalisation Details'!G861:G3203,{"tier - 1","tier - 2","tier - 3"})),COUNTIF('OG Hospitalisation Details'!G861:G3203,{"tier - 1","tier - 2","tier - 3"}),0))</f>
        <v>tier - 2</v>
      </c>
      <c r="J1483" s="7" t="str" cm="1">
        <f t="array" ref="J1483">INDEX({"tier - 1","tier - 2","tier - 3"},MATCH(MAX(COUNTIF('OG Hospitalisation Details'!H861:H3203,{"tier - 1","tier - 2","tier - 3"})),COUNTIF('OG Hospitalisation Details'!H861:H3203,{"tier - 1","tier - 2","tier - 3"}),0))</f>
        <v>tier - 3</v>
      </c>
      <c r="K1483" s="7" t="str">
        <f>IF('OG Hospitalisation Details'!I861="?","Unknown",'OG Hospitalisation Details'!I861)</f>
        <v>R1013</v>
      </c>
      <c r="L1483" s="14">
        <f t="shared" si="71"/>
        <v>54</v>
      </c>
    </row>
    <row r="1484" spans="1:12" x14ac:dyDescent="0.25">
      <c r="A1484" s="7" t="s">
        <v>891</v>
      </c>
      <c r="B1484" s="7">
        <f t="shared" si="69"/>
        <v>1480</v>
      </c>
      <c r="C1484" s="7">
        <f>IF('OG Hospitalisation Details'!B860="?",ROUND(AVERAGE('OG Hospitalisation Details'!$B$2:$B$2344),0),'OG Hospitalisation Details'!B860)</f>
        <v>1987</v>
      </c>
      <c r="D1484" s="7" t="str">
        <f>IF('OG Hospitalisation Details'!C860="?","Sep",'OG Hospitalisation Details'!C860)</f>
        <v>Aug</v>
      </c>
      <c r="E1484" s="7">
        <v>11</v>
      </c>
      <c r="F1484" s="13">
        <f t="shared" si="70"/>
        <v>32000</v>
      </c>
      <c r="G1484" s="7">
        <v>3</v>
      </c>
      <c r="H1484" s="16">
        <v>7106.81</v>
      </c>
      <c r="I1484" s="7" t="str" cm="1">
        <f t="array" ref="I1484">INDEX({"tier - 1","tier - 2","tier - 3"},MATCH(MAX(COUNTIF('OG Hospitalisation Details'!G860:G3202,{"tier - 1","tier - 2","tier - 3"})),COUNTIF('OG Hospitalisation Details'!G860:G3202,{"tier - 1","tier - 2","tier - 3"}),0))</f>
        <v>tier - 2</v>
      </c>
      <c r="J1484" s="7" t="str" cm="1">
        <f t="array" ref="J1484">INDEX({"tier - 1","tier - 2","tier - 3"},MATCH(MAX(COUNTIF('OG Hospitalisation Details'!H860:H3202,{"tier - 1","tier - 2","tier - 3"})),COUNTIF('OG Hospitalisation Details'!H860:H3202,{"tier - 1","tier - 2","tier - 3"}),0))</f>
        <v>tier - 3</v>
      </c>
      <c r="K1484" s="7" t="str">
        <f>IF('OG Hospitalisation Details'!I860="?","Unknown",'OG Hospitalisation Details'!I860)</f>
        <v>R1012</v>
      </c>
      <c r="L1484" s="14">
        <f t="shared" si="71"/>
        <v>35</v>
      </c>
    </row>
    <row r="1485" spans="1:12" x14ac:dyDescent="0.25">
      <c r="A1485" s="7" t="s">
        <v>890</v>
      </c>
      <c r="B1485" s="7">
        <f t="shared" si="69"/>
        <v>1481</v>
      </c>
      <c r="C1485" s="7">
        <f>IF('OG Hospitalisation Details'!B859="?",ROUND(AVERAGE('OG Hospitalisation Details'!$B$2:$B$2344),0),'OG Hospitalisation Details'!B859)</f>
        <v>1992</v>
      </c>
      <c r="D1485" s="7" t="str">
        <f>IF('OG Hospitalisation Details'!C859="?","Sep",'OG Hospitalisation Details'!C859)</f>
        <v>Jun</v>
      </c>
      <c r="E1485" s="7">
        <v>18</v>
      </c>
      <c r="F1485" s="13">
        <f t="shared" si="70"/>
        <v>33773</v>
      </c>
      <c r="G1485" s="7">
        <v>0</v>
      </c>
      <c r="H1485" s="16">
        <v>7096.98</v>
      </c>
      <c r="I1485" s="7" t="str" cm="1">
        <f t="array" ref="I1485">INDEX({"tier - 1","tier - 2","tier - 3"},MATCH(MAX(COUNTIF('OG Hospitalisation Details'!G859:G3201,{"tier - 1","tier - 2","tier - 3"})),COUNTIF('OG Hospitalisation Details'!G859:G3201,{"tier - 1","tier - 2","tier - 3"}),0))</f>
        <v>tier - 2</v>
      </c>
      <c r="J1485" s="7" t="str" cm="1">
        <f t="array" ref="J1485">INDEX({"tier - 1","tier - 2","tier - 3"},MATCH(MAX(COUNTIF('OG Hospitalisation Details'!H859:H3201,{"tier - 1","tier - 2","tier - 3"})),COUNTIF('OG Hospitalisation Details'!H859:H3201,{"tier - 1","tier - 2","tier - 3"}),0))</f>
        <v>tier - 3</v>
      </c>
      <c r="K1485" s="7" t="str">
        <f>IF('OG Hospitalisation Details'!I859="?","Unknown",'OG Hospitalisation Details'!I859)</f>
        <v>R1012</v>
      </c>
      <c r="L1485" s="14">
        <f t="shared" si="71"/>
        <v>30</v>
      </c>
    </row>
    <row r="1486" spans="1:12" x14ac:dyDescent="0.25">
      <c r="A1486" s="7" t="s">
        <v>889</v>
      </c>
      <c r="B1486" s="7">
        <f t="shared" si="69"/>
        <v>1482</v>
      </c>
      <c r="C1486" s="7">
        <f>IF('OG Hospitalisation Details'!B858="?",ROUND(AVERAGE('OG Hospitalisation Details'!$B$2:$B$2344),0),'OG Hospitalisation Details'!B858)</f>
        <v>1982</v>
      </c>
      <c r="D1486" s="7" t="str">
        <f>IF('OG Hospitalisation Details'!C858="?","Sep",'OG Hospitalisation Details'!C858)</f>
        <v>Oct</v>
      </c>
      <c r="E1486" s="7">
        <v>6</v>
      </c>
      <c r="F1486" s="13">
        <f t="shared" si="70"/>
        <v>30230</v>
      </c>
      <c r="G1486" s="7">
        <v>1</v>
      </c>
      <c r="H1486" s="16">
        <v>7077.19</v>
      </c>
      <c r="I1486" s="7" t="str" cm="1">
        <f t="array" ref="I1486">INDEX({"tier - 1","tier - 2","tier - 3"},MATCH(MAX(COUNTIF('OG Hospitalisation Details'!G858:G3200,{"tier - 1","tier - 2","tier - 3"})),COUNTIF('OG Hospitalisation Details'!G858:G3200,{"tier - 1","tier - 2","tier - 3"}),0))</f>
        <v>tier - 2</v>
      </c>
      <c r="J1486" s="7" t="str" cm="1">
        <f t="array" ref="J1486">INDEX({"tier - 1","tier - 2","tier - 3"},MATCH(MAX(COUNTIF('OG Hospitalisation Details'!H858:H3200,{"tier - 1","tier - 2","tier - 3"})),COUNTIF('OG Hospitalisation Details'!H858:H3200,{"tier - 1","tier - 2","tier - 3"}),0))</f>
        <v>tier - 3</v>
      </c>
      <c r="K1486" s="7" t="str">
        <f>IF('OG Hospitalisation Details'!I858="?","Unknown",'OG Hospitalisation Details'!I858)</f>
        <v>R1024</v>
      </c>
      <c r="L1486" s="14">
        <f t="shared" si="71"/>
        <v>40</v>
      </c>
    </row>
    <row r="1487" spans="1:12" x14ac:dyDescent="0.25">
      <c r="A1487" s="7" t="s">
        <v>888</v>
      </c>
      <c r="B1487" s="7">
        <f t="shared" si="69"/>
        <v>1483</v>
      </c>
      <c r="C1487" s="7">
        <f>IF('OG Hospitalisation Details'!B857="?",ROUND(AVERAGE('OG Hospitalisation Details'!$B$2:$B$2344),0),'OG Hospitalisation Details'!B857)</f>
        <v>1978</v>
      </c>
      <c r="D1487" s="7" t="str">
        <f>IF('OG Hospitalisation Details'!C857="?","Sep",'OG Hospitalisation Details'!C857)</f>
        <v>Jun</v>
      </c>
      <c r="E1487" s="7">
        <v>24</v>
      </c>
      <c r="F1487" s="13">
        <f t="shared" si="70"/>
        <v>28665</v>
      </c>
      <c r="G1487" s="7">
        <v>2</v>
      </c>
      <c r="H1487" s="16">
        <v>7054.41</v>
      </c>
      <c r="I1487" s="7" t="str" cm="1">
        <f t="array" ref="I1487">INDEX({"tier - 1","tier - 2","tier - 3"},MATCH(MAX(COUNTIF('OG Hospitalisation Details'!G857:G3199,{"tier - 1","tier - 2","tier - 3"})),COUNTIF('OG Hospitalisation Details'!G857:G3199,{"tier - 1","tier - 2","tier - 3"}),0))</f>
        <v>tier - 2</v>
      </c>
      <c r="J1487" s="7" t="str" cm="1">
        <f t="array" ref="J1487">INDEX({"tier - 1","tier - 2","tier - 3"},MATCH(MAX(COUNTIF('OG Hospitalisation Details'!H857:H3199,{"tier - 1","tier - 2","tier - 3"})),COUNTIF('OG Hospitalisation Details'!H857:H3199,{"tier - 1","tier - 2","tier - 3"}),0))</f>
        <v>tier - 3</v>
      </c>
      <c r="K1487" s="7" t="str">
        <f>IF('OG Hospitalisation Details'!I857="?","Unknown",'OG Hospitalisation Details'!I857)</f>
        <v>R1013</v>
      </c>
      <c r="L1487" s="14">
        <f t="shared" si="71"/>
        <v>44</v>
      </c>
    </row>
    <row r="1488" spans="1:12" x14ac:dyDescent="0.25">
      <c r="A1488" s="7" t="s">
        <v>887</v>
      </c>
      <c r="B1488" s="7">
        <f t="shared" si="69"/>
        <v>1484</v>
      </c>
      <c r="C1488" s="7">
        <f>IF('OG Hospitalisation Details'!B856="?",ROUND(AVERAGE('OG Hospitalisation Details'!$B$2:$B$2344),0),'OG Hospitalisation Details'!B856)</f>
        <v>1980</v>
      </c>
      <c r="D1488" s="7" t="str">
        <f>IF('OG Hospitalisation Details'!C856="?","Sep",'OG Hospitalisation Details'!C856)</f>
        <v>Jun</v>
      </c>
      <c r="E1488" s="7">
        <v>28</v>
      </c>
      <c r="F1488" s="13">
        <f t="shared" si="70"/>
        <v>29400</v>
      </c>
      <c r="G1488" s="7">
        <v>1</v>
      </c>
      <c r="H1488" s="16">
        <v>7050.64</v>
      </c>
      <c r="I1488" s="7" t="str" cm="1">
        <f t="array" ref="I1488">INDEX({"tier - 1","tier - 2","tier - 3"},MATCH(MAX(COUNTIF('OG Hospitalisation Details'!G856:G3198,{"tier - 1","tier - 2","tier - 3"})),COUNTIF('OG Hospitalisation Details'!G856:G3198,{"tier - 1","tier - 2","tier - 3"}),0))</f>
        <v>tier - 2</v>
      </c>
      <c r="J1488" s="7" t="str" cm="1">
        <f t="array" ref="J1488">INDEX({"tier - 1","tier - 2","tier - 3"},MATCH(MAX(COUNTIF('OG Hospitalisation Details'!H856:H3198,{"tier - 1","tier - 2","tier - 3"})),COUNTIF('OG Hospitalisation Details'!H856:H3198,{"tier - 1","tier - 2","tier - 3"}),0))</f>
        <v>tier - 3</v>
      </c>
      <c r="K1488" s="7" t="str">
        <f>IF('OG Hospitalisation Details'!I856="?","Unknown",'OG Hospitalisation Details'!I856)</f>
        <v>R1011</v>
      </c>
      <c r="L1488" s="14">
        <f t="shared" si="71"/>
        <v>42</v>
      </c>
    </row>
    <row r="1489" spans="1:12" x14ac:dyDescent="0.25">
      <c r="A1489" s="7" t="s">
        <v>886</v>
      </c>
      <c r="B1489" s="7">
        <f t="shared" si="69"/>
        <v>1485</v>
      </c>
      <c r="C1489" s="7">
        <f>IF('OG Hospitalisation Details'!B855="?",ROUND(AVERAGE('OG Hospitalisation Details'!$B$2:$B$2344),0),'OG Hospitalisation Details'!B855)</f>
        <v>1980</v>
      </c>
      <c r="D1489" s="7" t="str">
        <f>IF('OG Hospitalisation Details'!C855="?","Sep",'OG Hospitalisation Details'!C855)</f>
        <v>Jul</v>
      </c>
      <c r="E1489" s="7">
        <v>21</v>
      </c>
      <c r="F1489" s="13">
        <f t="shared" si="70"/>
        <v>29423</v>
      </c>
      <c r="G1489" s="7">
        <v>0</v>
      </c>
      <c r="H1489" s="16">
        <v>7050.02</v>
      </c>
      <c r="I1489" s="7" t="str" cm="1">
        <f t="array" ref="I1489">INDEX({"tier - 1","tier - 2","tier - 3"},MATCH(MAX(COUNTIF('OG Hospitalisation Details'!G855:G3197,{"tier - 1","tier - 2","tier - 3"})),COUNTIF('OG Hospitalisation Details'!G855:G3197,{"tier - 1","tier - 2","tier - 3"}),0))</f>
        <v>tier - 2</v>
      </c>
      <c r="J1489" s="7" t="str" cm="1">
        <f t="array" ref="J1489">INDEX({"tier - 1","tier - 2","tier - 3"},MATCH(MAX(COUNTIF('OG Hospitalisation Details'!H855:H3197,{"tier - 1","tier - 2","tier - 3"})),COUNTIF('OG Hospitalisation Details'!H855:H3197,{"tier - 1","tier - 2","tier - 3"}),0))</f>
        <v>tier - 3</v>
      </c>
      <c r="K1489" s="7" t="str">
        <f>IF('OG Hospitalisation Details'!I855="?","Unknown",'OG Hospitalisation Details'!I855)</f>
        <v>R1024</v>
      </c>
      <c r="L1489" s="14">
        <f t="shared" si="71"/>
        <v>42</v>
      </c>
    </row>
    <row r="1490" spans="1:12" x14ac:dyDescent="0.25">
      <c r="A1490" s="7" t="s">
        <v>885</v>
      </c>
      <c r="B1490" s="7">
        <f t="shared" si="69"/>
        <v>1486</v>
      </c>
      <c r="C1490" s="7">
        <f>IF('OG Hospitalisation Details'!B854="?",ROUND(AVERAGE('OG Hospitalisation Details'!$B$2:$B$2344),0),'OG Hospitalisation Details'!B854)</f>
        <v>1980</v>
      </c>
      <c r="D1490" s="7" t="str">
        <f>IF('OG Hospitalisation Details'!C854="?","Sep",'OG Hospitalisation Details'!C854)</f>
        <v>Oct</v>
      </c>
      <c r="E1490" s="7">
        <v>22</v>
      </c>
      <c r="F1490" s="13">
        <f t="shared" si="70"/>
        <v>29516</v>
      </c>
      <c r="G1490" s="7">
        <v>1</v>
      </c>
      <c r="H1490" s="16">
        <v>7046.72</v>
      </c>
      <c r="I1490" s="7" t="str" cm="1">
        <f t="array" ref="I1490">INDEX({"tier - 1","tier - 2","tier - 3"},MATCH(MAX(COUNTIF('OG Hospitalisation Details'!G854:G3196,{"tier - 1","tier - 2","tier - 3"})),COUNTIF('OG Hospitalisation Details'!G854:G3196,{"tier - 1","tier - 2","tier - 3"}),0))</f>
        <v>tier - 2</v>
      </c>
      <c r="J1490" s="7" t="str" cm="1">
        <f t="array" ref="J1490">INDEX({"tier - 1","tier - 2","tier - 3"},MATCH(MAX(COUNTIF('OG Hospitalisation Details'!H854:H3196,{"tier - 1","tier - 2","tier - 3"})),COUNTIF('OG Hospitalisation Details'!H854:H3196,{"tier - 1","tier - 2","tier - 3"}),0))</f>
        <v>tier - 3</v>
      </c>
      <c r="K1490" s="7" t="str">
        <f>IF('OG Hospitalisation Details'!I854="?","Unknown",'OG Hospitalisation Details'!I854)</f>
        <v>R1013</v>
      </c>
      <c r="L1490" s="14">
        <f t="shared" si="71"/>
        <v>42</v>
      </c>
    </row>
    <row r="1491" spans="1:12" x14ac:dyDescent="0.25">
      <c r="A1491" s="7" t="s">
        <v>884</v>
      </c>
      <c r="B1491" s="7">
        <f t="shared" si="69"/>
        <v>1487</v>
      </c>
      <c r="C1491" s="7">
        <f>IF('OG Hospitalisation Details'!B853="?",ROUND(AVERAGE('OG Hospitalisation Details'!$B$2:$B$2344),0),'OG Hospitalisation Details'!B853)</f>
        <v>1980</v>
      </c>
      <c r="D1491" s="7" t="str">
        <f>IF('OG Hospitalisation Details'!C853="?","Sep",'OG Hospitalisation Details'!C853)</f>
        <v>Jul</v>
      </c>
      <c r="E1491" s="7">
        <v>26</v>
      </c>
      <c r="F1491" s="13">
        <f t="shared" si="70"/>
        <v>29428</v>
      </c>
      <c r="G1491" s="7">
        <v>1</v>
      </c>
      <c r="H1491" s="16">
        <v>7045.5</v>
      </c>
      <c r="I1491" s="7" t="str" cm="1">
        <f t="array" ref="I1491">INDEX({"tier - 1","tier - 2","tier - 3"},MATCH(MAX(COUNTIF('OG Hospitalisation Details'!G853:G3195,{"tier - 1","tier - 2","tier - 3"})),COUNTIF('OG Hospitalisation Details'!G853:G3195,{"tier - 1","tier - 2","tier - 3"}),0))</f>
        <v>tier - 2</v>
      </c>
      <c r="J1491" s="7" t="str" cm="1">
        <f t="array" ref="J1491">INDEX({"tier - 1","tier - 2","tier - 3"},MATCH(MAX(COUNTIF('OG Hospitalisation Details'!H853:H3195,{"tier - 1","tier - 2","tier - 3"})),COUNTIF('OG Hospitalisation Details'!H853:H3195,{"tier - 1","tier - 2","tier - 3"}),0))</f>
        <v>tier - 3</v>
      </c>
      <c r="K1491" s="7" t="str">
        <f>IF('OG Hospitalisation Details'!I853="?","Unknown",'OG Hospitalisation Details'!I853)</f>
        <v>R1011</v>
      </c>
      <c r="L1491" s="14">
        <f t="shared" si="71"/>
        <v>42</v>
      </c>
    </row>
    <row r="1492" spans="1:12" x14ac:dyDescent="0.25">
      <c r="A1492" s="7" t="s">
        <v>883</v>
      </c>
      <c r="B1492" s="7">
        <f t="shared" si="69"/>
        <v>1488</v>
      </c>
      <c r="C1492" s="7">
        <f>IF('OG Hospitalisation Details'!B852="?",ROUND(AVERAGE('OG Hospitalisation Details'!$B$2:$B$2344),0),'OG Hospitalisation Details'!B852)</f>
        <v>1995</v>
      </c>
      <c r="D1492" s="7" t="str">
        <f>IF('OG Hospitalisation Details'!C852="?","Sep",'OG Hospitalisation Details'!C852)</f>
        <v>Oct</v>
      </c>
      <c r="E1492" s="7">
        <v>29</v>
      </c>
      <c r="F1492" s="13">
        <f t="shared" si="70"/>
        <v>35001</v>
      </c>
      <c r="G1492" s="7">
        <v>0</v>
      </c>
      <c r="H1492" s="16">
        <v>7042.11</v>
      </c>
      <c r="I1492" s="7" t="str" cm="1">
        <f t="array" ref="I1492">INDEX({"tier - 1","tier - 2","tier - 3"},MATCH(MAX(COUNTIF('OG Hospitalisation Details'!G852:G3194,{"tier - 1","tier - 2","tier - 3"})),COUNTIF('OG Hospitalisation Details'!G852:G3194,{"tier - 1","tier - 2","tier - 3"}),0))</f>
        <v>tier - 2</v>
      </c>
      <c r="J1492" s="7" t="str" cm="1">
        <f t="array" ref="J1492">INDEX({"tier - 1","tier - 2","tier - 3"},MATCH(MAX(COUNTIF('OG Hospitalisation Details'!H852:H3194,{"tier - 1","tier - 2","tier - 3"})),COUNTIF('OG Hospitalisation Details'!H852:H3194,{"tier - 1","tier - 2","tier - 3"}),0))</f>
        <v>tier - 3</v>
      </c>
      <c r="K1492" s="7" t="str">
        <f>IF('OG Hospitalisation Details'!I852="?","Unknown",'OG Hospitalisation Details'!I852)</f>
        <v>R1012</v>
      </c>
      <c r="L1492" s="14">
        <f t="shared" si="71"/>
        <v>27</v>
      </c>
    </row>
    <row r="1493" spans="1:12" x14ac:dyDescent="0.25">
      <c r="A1493" s="7" t="s">
        <v>882</v>
      </c>
      <c r="B1493" s="7">
        <f t="shared" si="69"/>
        <v>1489</v>
      </c>
      <c r="C1493" s="7">
        <f>IF('OG Hospitalisation Details'!B851="?",ROUND(AVERAGE('OG Hospitalisation Details'!$B$2:$B$2344),0),'OG Hospitalisation Details'!B851)</f>
        <v>1978</v>
      </c>
      <c r="D1493" s="7" t="str">
        <f>IF('OG Hospitalisation Details'!C851="?","Sep",'OG Hospitalisation Details'!C851)</f>
        <v>Jun</v>
      </c>
      <c r="E1493" s="7">
        <v>2</v>
      </c>
      <c r="F1493" s="13">
        <f t="shared" si="70"/>
        <v>28643</v>
      </c>
      <c r="G1493" s="7">
        <v>2</v>
      </c>
      <c r="H1493" s="16">
        <v>7033.08</v>
      </c>
      <c r="I1493" s="7" t="str" cm="1">
        <f t="array" ref="I1493">INDEX({"tier - 1","tier - 2","tier - 3"},MATCH(MAX(COUNTIF('OG Hospitalisation Details'!G851:G3193,{"tier - 1","tier - 2","tier - 3"})),COUNTIF('OG Hospitalisation Details'!G851:G3193,{"tier - 1","tier - 2","tier - 3"}),0))</f>
        <v>tier - 2</v>
      </c>
      <c r="J1493" s="7" t="str" cm="1">
        <f t="array" ref="J1493">INDEX({"tier - 1","tier - 2","tier - 3"},MATCH(MAX(COUNTIF('OG Hospitalisation Details'!H851:H3193,{"tier - 1","tier - 2","tier - 3"})),COUNTIF('OG Hospitalisation Details'!H851:H3193,{"tier - 1","tier - 2","tier - 3"}),0))</f>
        <v>tier - 3</v>
      </c>
      <c r="K1493" s="7" t="str">
        <f>IF('OG Hospitalisation Details'!I851="?","Unknown",'OG Hospitalisation Details'!I851)</f>
        <v>R1013</v>
      </c>
      <c r="L1493" s="14">
        <f t="shared" si="71"/>
        <v>45</v>
      </c>
    </row>
    <row r="1494" spans="1:12" x14ac:dyDescent="0.25">
      <c r="A1494" s="7" t="s">
        <v>881</v>
      </c>
      <c r="B1494" s="7">
        <f t="shared" si="69"/>
        <v>1490</v>
      </c>
      <c r="C1494" s="7">
        <f>IF('OG Hospitalisation Details'!B850="?",ROUND(AVERAGE('OG Hospitalisation Details'!$B$2:$B$2344),0),'OG Hospitalisation Details'!B850)</f>
        <v>1969</v>
      </c>
      <c r="D1494" s="7" t="str">
        <f>IF('OG Hospitalisation Details'!C850="?","Sep",'OG Hospitalisation Details'!C850)</f>
        <v>Jul</v>
      </c>
      <c r="E1494" s="7">
        <v>6</v>
      </c>
      <c r="F1494" s="13">
        <f t="shared" si="70"/>
        <v>25390</v>
      </c>
      <c r="G1494" s="7">
        <v>0</v>
      </c>
      <c r="H1494" s="16">
        <v>7003.1</v>
      </c>
      <c r="I1494" s="7" t="str" cm="1">
        <f t="array" ref="I1494">INDEX({"tier - 1","tier - 2","tier - 3"},MATCH(MAX(COUNTIF('OG Hospitalisation Details'!G850:G3192,{"tier - 1","tier - 2","tier - 3"})),COUNTIF('OG Hospitalisation Details'!G850:G3192,{"tier - 1","tier - 2","tier - 3"}),0))</f>
        <v>tier - 2</v>
      </c>
      <c r="J1494" s="7" t="str" cm="1">
        <f t="array" ref="J1494">INDEX({"tier - 1","tier - 2","tier - 3"},MATCH(MAX(COUNTIF('OG Hospitalisation Details'!H850:H3192,{"tier - 1","tier - 2","tier - 3"})),COUNTIF('OG Hospitalisation Details'!H850:H3192,{"tier - 1","tier - 2","tier - 3"}),0))</f>
        <v>tier - 3</v>
      </c>
      <c r="K1494" s="7" t="str">
        <f>IF('OG Hospitalisation Details'!I850="?","Unknown",'OG Hospitalisation Details'!I850)</f>
        <v>R1013</v>
      </c>
      <c r="L1494" s="14">
        <f t="shared" si="71"/>
        <v>53</v>
      </c>
    </row>
    <row r="1495" spans="1:12" x14ac:dyDescent="0.25">
      <c r="A1495" s="7" t="s">
        <v>880</v>
      </c>
      <c r="B1495" s="7">
        <f t="shared" si="69"/>
        <v>1491</v>
      </c>
      <c r="C1495" s="7">
        <f>IF('OG Hospitalisation Details'!B849="?",ROUND(AVERAGE('OG Hospitalisation Details'!$B$2:$B$2344),0),'OG Hospitalisation Details'!B849)</f>
        <v>1982</v>
      </c>
      <c r="D1495" s="7" t="str">
        <f>IF('OG Hospitalisation Details'!C849="?","Sep",'OG Hospitalisation Details'!C849)</f>
        <v>Sep</v>
      </c>
      <c r="E1495" s="7">
        <v>1</v>
      </c>
      <c r="F1495" s="13">
        <f t="shared" si="70"/>
        <v>30195</v>
      </c>
      <c r="G1495" s="7">
        <v>3</v>
      </c>
      <c r="H1495" s="16">
        <v>6989.95</v>
      </c>
      <c r="I1495" s="7" t="str" cm="1">
        <f t="array" ref="I1495">INDEX({"tier - 1","tier - 2","tier - 3"},MATCH(MAX(COUNTIF('OG Hospitalisation Details'!G849:G3191,{"tier - 1","tier - 2","tier - 3"})),COUNTIF('OG Hospitalisation Details'!G849:G3191,{"tier - 1","tier - 2","tier - 3"}),0))</f>
        <v>tier - 2</v>
      </c>
      <c r="J1495" s="7" t="str" cm="1">
        <f t="array" ref="J1495">INDEX({"tier - 1","tier - 2","tier - 3"},MATCH(MAX(COUNTIF('OG Hospitalisation Details'!H849:H3191,{"tier - 1","tier - 2","tier - 3"})),COUNTIF('OG Hospitalisation Details'!H849:H3191,{"tier - 1","tier - 2","tier - 3"}),0))</f>
        <v>tier - 3</v>
      </c>
      <c r="K1495" s="7" t="str">
        <f>IF('OG Hospitalisation Details'!I849="?","Unknown",'OG Hospitalisation Details'!I849)</f>
        <v>R1013</v>
      </c>
      <c r="L1495" s="14">
        <f t="shared" si="71"/>
        <v>40</v>
      </c>
    </row>
    <row r="1496" spans="1:12" x14ac:dyDescent="0.25">
      <c r="A1496" s="7" t="s">
        <v>879</v>
      </c>
      <c r="B1496" s="7">
        <f t="shared" si="69"/>
        <v>1492</v>
      </c>
      <c r="C1496" s="7">
        <f>IF('OG Hospitalisation Details'!B848="?",ROUND(AVERAGE('OG Hospitalisation Details'!$B$2:$B$2344),0),'OG Hospitalisation Details'!B848)</f>
        <v>1982</v>
      </c>
      <c r="D1496" s="7" t="str">
        <f>IF('OG Hospitalisation Details'!C848="?","Sep",'OG Hospitalisation Details'!C848)</f>
        <v>Oct</v>
      </c>
      <c r="E1496" s="7">
        <v>18</v>
      </c>
      <c r="F1496" s="13">
        <f t="shared" si="70"/>
        <v>30242</v>
      </c>
      <c r="G1496" s="7">
        <v>2</v>
      </c>
      <c r="H1496" s="16">
        <v>6986.7</v>
      </c>
      <c r="I1496" s="7" t="str" cm="1">
        <f t="array" ref="I1496">INDEX({"tier - 1","tier - 2","tier - 3"},MATCH(MAX(COUNTIF('OG Hospitalisation Details'!G848:G3190,{"tier - 1","tier - 2","tier - 3"})),COUNTIF('OG Hospitalisation Details'!G848:G3190,{"tier - 1","tier - 2","tier - 3"}),0))</f>
        <v>tier - 2</v>
      </c>
      <c r="J1496" s="7" t="str" cm="1">
        <f t="array" ref="J1496">INDEX({"tier - 1","tier - 2","tier - 3"},MATCH(MAX(COUNTIF('OG Hospitalisation Details'!H848:H3190,{"tier - 1","tier - 2","tier - 3"})),COUNTIF('OG Hospitalisation Details'!H848:H3190,{"tier - 1","tier - 2","tier - 3"}),0))</f>
        <v>tier - 3</v>
      </c>
      <c r="K1496" s="7" t="str">
        <f>IF('OG Hospitalisation Details'!I848="?","Unknown",'OG Hospitalisation Details'!I848)</f>
        <v>R1012</v>
      </c>
      <c r="L1496" s="14">
        <f t="shared" si="71"/>
        <v>40</v>
      </c>
    </row>
    <row r="1497" spans="1:12" x14ac:dyDescent="0.25">
      <c r="A1497" s="7" t="s">
        <v>878</v>
      </c>
      <c r="B1497" s="7">
        <f t="shared" si="69"/>
        <v>1493</v>
      </c>
      <c r="C1497" s="7">
        <f>IF('OG Hospitalisation Details'!B847="?",ROUND(AVERAGE('OG Hospitalisation Details'!$B$2:$B$2344),0),'OG Hospitalisation Details'!B847)</f>
        <v>1985</v>
      </c>
      <c r="D1497" s="7" t="str">
        <f>IF('OG Hospitalisation Details'!C847="?","Sep",'OG Hospitalisation Details'!C847)</f>
        <v>Dec</v>
      </c>
      <c r="E1497" s="7">
        <v>10</v>
      </c>
      <c r="F1497" s="13">
        <f t="shared" si="70"/>
        <v>31391</v>
      </c>
      <c r="G1497" s="7">
        <v>3</v>
      </c>
      <c r="H1497" s="16">
        <v>6985.51</v>
      </c>
      <c r="I1497" s="7" t="str" cm="1">
        <f t="array" ref="I1497">INDEX({"tier - 1","tier - 2","tier - 3"},MATCH(MAX(COUNTIF('OG Hospitalisation Details'!G847:G3189,{"tier - 1","tier - 2","tier - 3"})),COUNTIF('OG Hospitalisation Details'!G847:G3189,{"tier - 1","tier - 2","tier - 3"}),0))</f>
        <v>tier - 2</v>
      </c>
      <c r="J1497" s="7" t="str" cm="1">
        <f t="array" ref="J1497">INDEX({"tier - 1","tier - 2","tier - 3"},MATCH(MAX(COUNTIF('OG Hospitalisation Details'!H847:H3189,{"tier - 1","tier - 2","tier - 3"})),COUNTIF('OG Hospitalisation Details'!H847:H3189,{"tier - 1","tier - 2","tier - 3"}),0))</f>
        <v>tier - 3</v>
      </c>
      <c r="K1497" s="7" t="str">
        <f>IF('OG Hospitalisation Details'!I847="?","Unknown",'OG Hospitalisation Details'!I847)</f>
        <v>R1019</v>
      </c>
      <c r="L1497" s="14">
        <f t="shared" si="71"/>
        <v>37</v>
      </c>
    </row>
    <row r="1498" spans="1:12" x14ac:dyDescent="0.25">
      <c r="A1498" s="7" t="s">
        <v>877</v>
      </c>
      <c r="B1498" s="7">
        <f t="shared" si="69"/>
        <v>1494</v>
      </c>
      <c r="C1498" s="7">
        <f>IF('OG Hospitalisation Details'!B846="?",ROUND(AVERAGE('OG Hospitalisation Details'!$B$2:$B$2344),0),'OG Hospitalisation Details'!B846)</f>
        <v>1975</v>
      </c>
      <c r="D1498" s="7" t="str">
        <f>IF('OG Hospitalisation Details'!C846="?","Sep",'OG Hospitalisation Details'!C846)</f>
        <v>Jun</v>
      </c>
      <c r="E1498" s="7">
        <v>3</v>
      </c>
      <c r="F1498" s="13">
        <f t="shared" si="70"/>
        <v>27548</v>
      </c>
      <c r="G1498" s="7">
        <v>1</v>
      </c>
      <c r="H1498" s="16">
        <v>6965.21</v>
      </c>
      <c r="I1498" s="7" t="str" cm="1">
        <f t="array" ref="I1498">INDEX({"tier - 1","tier - 2","tier - 3"},MATCH(MAX(COUNTIF('OG Hospitalisation Details'!G846:G3188,{"tier - 1","tier - 2","tier - 3"})),COUNTIF('OG Hospitalisation Details'!G846:G3188,{"tier - 1","tier - 2","tier - 3"}),0))</f>
        <v>tier - 2</v>
      </c>
      <c r="J1498" s="7" t="str" cm="1">
        <f t="array" ref="J1498">INDEX({"tier - 1","tier - 2","tier - 3"},MATCH(MAX(COUNTIF('OG Hospitalisation Details'!H846:H3188,{"tier - 1","tier - 2","tier - 3"})),COUNTIF('OG Hospitalisation Details'!H846:H3188,{"tier - 1","tier - 2","tier - 3"}),0))</f>
        <v>tier - 3</v>
      </c>
      <c r="K1498" s="7" t="str">
        <f>IF('OG Hospitalisation Details'!I846="?","Unknown",'OG Hospitalisation Details'!I846)</f>
        <v>R1013</v>
      </c>
      <c r="L1498" s="14">
        <f t="shared" si="71"/>
        <v>48</v>
      </c>
    </row>
    <row r="1499" spans="1:12" x14ac:dyDescent="0.25">
      <c r="A1499" s="7" t="s">
        <v>876</v>
      </c>
      <c r="B1499" s="7">
        <f t="shared" si="69"/>
        <v>1495</v>
      </c>
      <c r="C1499" s="7">
        <f>IF('OG Hospitalisation Details'!B845="?",ROUND(AVERAGE('OG Hospitalisation Details'!$B$2:$B$2344),0),'OG Hospitalisation Details'!B845)</f>
        <v>1980</v>
      </c>
      <c r="D1499" s="7" t="str">
        <f>IF('OG Hospitalisation Details'!C845="?","Sep",'OG Hospitalisation Details'!C845)</f>
        <v>Aug</v>
      </c>
      <c r="E1499" s="7">
        <v>18</v>
      </c>
      <c r="F1499" s="13">
        <f t="shared" si="70"/>
        <v>29451</v>
      </c>
      <c r="G1499" s="7">
        <v>2</v>
      </c>
      <c r="H1499" s="16">
        <v>6951.12</v>
      </c>
      <c r="I1499" s="7" t="str" cm="1">
        <f t="array" ref="I1499">INDEX({"tier - 1","tier - 2","tier - 3"},MATCH(MAX(COUNTIF('OG Hospitalisation Details'!G845:G3187,{"tier - 1","tier - 2","tier - 3"})),COUNTIF('OG Hospitalisation Details'!G845:G3187,{"tier - 1","tier - 2","tier - 3"}),0))</f>
        <v>tier - 2</v>
      </c>
      <c r="J1499" s="7" t="str" cm="1">
        <f t="array" ref="J1499">INDEX({"tier - 1","tier - 2","tier - 3"},MATCH(MAX(COUNTIF('OG Hospitalisation Details'!H845:H3187,{"tier - 1","tier - 2","tier - 3"})),COUNTIF('OG Hospitalisation Details'!H845:H3187,{"tier - 1","tier - 2","tier - 3"}),0))</f>
        <v>tier - 3</v>
      </c>
      <c r="K1499" s="7" t="str">
        <f>IF('OG Hospitalisation Details'!I845="?","Unknown",'OG Hospitalisation Details'!I845)</f>
        <v>R1013</v>
      </c>
      <c r="L1499" s="14">
        <f t="shared" si="71"/>
        <v>42</v>
      </c>
    </row>
    <row r="1500" spans="1:12" x14ac:dyDescent="0.25">
      <c r="A1500" s="7" t="s">
        <v>875</v>
      </c>
      <c r="B1500" s="7">
        <f t="shared" si="69"/>
        <v>1496</v>
      </c>
      <c r="C1500" s="7">
        <f>IF('OG Hospitalisation Details'!B844="?",ROUND(AVERAGE('OG Hospitalisation Details'!$B$2:$B$2344),0),'OG Hospitalisation Details'!B844)</f>
        <v>1978</v>
      </c>
      <c r="D1500" s="7" t="str">
        <f>IF('OG Hospitalisation Details'!C844="?","Sep",'OG Hospitalisation Details'!C844)</f>
        <v>Dec</v>
      </c>
      <c r="E1500" s="7">
        <v>15</v>
      </c>
      <c r="F1500" s="13">
        <f t="shared" si="70"/>
        <v>28839</v>
      </c>
      <c r="G1500" s="7">
        <v>0</v>
      </c>
      <c r="H1500" s="16">
        <v>6948.7</v>
      </c>
      <c r="I1500" s="7" t="str" cm="1">
        <f t="array" ref="I1500">INDEX({"tier - 1","tier - 2","tier - 3"},MATCH(MAX(COUNTIF('OG Hospitalisation Details'!G844:G3186,{"tier - 1","tier - 2","tier - 3"})),COUNTIF('OG Hospitalisation Details'!G844:G3186,{"tier - 1","tier - 2","tier - 3"}),0))</f>
        <v>tier - 2</v>
      </c>
      <c r="J1500" s="7" t="str" cm="1">
        <f t="array" ref="J1500">INDEX({"tier - 1","tier - 2","tier - 3"},MATCH(MAX(COUNTIF('OG Hospitalisation Details'!H844:H3186,{"tier - 1","tier - 2","tier - 3"})),COUNTIF('OG Hospitalisation Details'!H844:H3186,{"tier - 1","tier - 2","tier - 3"}),0))</f>
        <v>tier - 3</v>
      </c>
      <c r="K1500" s="7" t="str">
        <f>IF('OG Hospitalisation Details'!I844="?","Unknown",'OG Hospitalisation Details'!I844)</f>
        <v>R1012</v>
      </c>
      <c r="L1500" s="14">
        <f t="shared" si="71"/>
        <v>44</v>
      </c>
    </row>
    <row r="1501" spans="1:12" x14ac:dyDescent="0.25">
      <c r="A1501" s="7" t="s">
        <v>874</v>
      </c>
      <c r="B1501" s="7">
        <f t="shared" si="69"/>
        <v>1497</v>
      </c>
      <c r="C1501" s="7">
        <f>IF('OG Hospitalisation Details'!B843="?",ROUND(AVERAGE('OG Hospitalisation Details'!$B$2:$B$2344),0),'OG Hospitalisation Details'!B843)</f>
        <v>1980</v>
      </c>
      <c r="D1501" s="7" t="str">
        <f>IF('OG Hospitalisation Details'!C843="?","Sep",'OG Hospitalisation Details'!C843)</f>
        <v>Oct</v>
      </c>
      <c r="E1501" s="7">
        <v>5</v>
      </c>
      <c r="F1501" s="13">
        <f t="shared" si="70"/>
        <v>29499</v>
      </c>
      <c r="G1501" s="7">
        <v>2</v>
      </c>
      <c r="H1501" s="16">
        <v>6940.94</v>
      </c>
      <c r="I1501" s="7" t="str" cm="1">
        <f t="array" ref="I1501">INDEX({"tier - 1","tier - 2","tier - 3"},MATCH(MAX(COUNTIF('OG Hospitalisation Details'!G843:G3185,{"tier - 1","tier - 2","tier - 3"})),COUNTIF('OG Hospitalisation Details'!G843:G3185,{"tier - 1","tier - 2","tier - 3"}),0))</f>
        <v>tier - 2</v>
      </c>
      <c r="J1501" s="7" t="str" cm="1">
        <f t="array" ref="J1501">INDEX({"tier - 1","tier - 2","tier - 3"},MATCH(MAX(COUNTIF('OG Hospitalisation Details'!H843:H3185,{"tier - 1","tier - 2","tier - 3"})),COUNTIF('OG Hospitalisation Details'!H843:H3185,{"tier - 1","tier - 2","tier - 3"}),0))</f>
        <v>tier - 3</v>
      </c>
      <c r="K1501" s="7" t="str">
        <f>IF('OG Hospitalisation Details'!I843="?","Unknown",'OG Hospitalisation Details'!I843)</f>
        <v>R1013</v>
      </c>
      <c r="L1501" s="14">
        <f t="shared" si="71"/>
        <v>42</v>
      </c>
    </row>
    <row r="1502" spans="1:12" x14ac:dyDescent="0.25">
      <c r="A1502" s="7" t="s">
        <v>873</v>
      </c>
      <c r="B1502" s="7">
        <f t="shared" ref="B1502:B1565" si="72">VALUE(SUBSTITUTE(A1502,"Id",""))</f>
        <v>1498</v>
      </c>
      <c r="C1502" s="7">
        <f>IF('OG Hospitalisation Details'!B842="?",ROUND(AVERAGE('OG Hospitalisation Details'!$B$2:$B$2344),0),'OG Hospitalisation Details'!B842)</f>
        <v>1980</v>
      </c>
      <c r="D1502" s="7" t="str">
        <f>IF('OG Hospitalisation Details'!C842="?","Sep",'OG Hospitalisation Details'!C842)</f>
        <v>Aug</v>
      </c>
      <c r="E1502" s="7">
        <v>30</v>
      </c>
      <c r="F1502" s="13">
        <f t="shared" si="70"/>
        <v>29463</v>
      </c>
      <c r="G1502" s="7">
        <v>1</v>
      </c>
      <c r="H1502" s="16">
        <v>6940.91</v>
      </c>
      <c r="I1502" s="7" t="str" cm="1">
        <f t="array" ref="I1502">INDEX({"tier - 1","tier - 2","tier - 3"},MATCH(MAX(COUNTIF('OG Hospitalisation Details'!G842:G3184,{"tier - 1","tier - 2","tier - 3"})),COUNTIF('OG Hospitalisation Details'!G842:G3184,{"tier - 1","tier - 2","tier - 3"}),0))</f>
        <v>tier - 2</v>
      </c>
      <c r="J1502" s="7" t="str" cm="1">
        <f t="array" ref="J1502">INDEX({"tier - 1","tier - 2","tier - 3"},MATCH(MAX(COUNTIF('OG Hospitalisation Details'!H842:H3184,{"tier - 1","tier - 2","tier - 3"})),COUNTIF('OG Hospitalisation Details'!H842:H3184,{"tier - 1","tier - 2","tier - 3"}),0))</f>
        <v>tier - 3</v>
      </c>
      <c r="K1502" s="7" t="str">
        <f>IF('OG Hospitalisation Details'!I842="?","Unknown",'OG Hospitalisation Details'!I842)</f>
        <v>R1012</v>
      </c>
      <c r="L1502" s="14">
        <f t="shared" si="71"/>
        <v>42</v>
      </c>
    </row>
    <row r="1503" spans="1:12" x14ac:dyDescent="0.25">
      <c r="A1503" s="7" t="s">
        <v>872</v>
      </c>
      <c r="B1503" s="7">
        <f t="shared" si="72"/>
        <v>1499</v>
      </c>
      <c r="C1503" s="7">
        <f>IF('OG Hospitalisation Details'!B841="?",ROUND(AVERAGE('OG Hospitalisation Details'!$B$2:$B$2344),0),'OG Hospitalisation Details'!B841)</f>
        <v>1978</v>
      </c>
      <c r="D1503" s="7" t="str">
        <f>IF('OG Hospitalisation Details'!C841="?","Sep",'OG Hospitalisation Details'!C841)</f>
        <v>Nov</v>
      </c>
      <c r="E1503" s="7">
        <v>29</v>
      </c>
      <c r="F1503" s="13">
        <f t="shared" si="70"/>
        <v>28823</v>
      </c>
      <c r="G1503" s="7">
        <v>2</v>
      </c>
      <c r="H1503" s="16">
        <v>6938.11</v>
      </c>
      <c r="I1503" s="7" t="str" cm="1">
        <f t="array" ref="I1503">INDEX({"tier - 1","tier - 2","tier - 3"},MATCH(MAX(COUNTIF('OG Hospitalisation Details'!G841:G3183,{"tier - 1","tier - 2","tier - 3"})),COUNTIF('OG Hospitalisation Details'!G841:G3183,{"tier - 1","tier - 2","tier - 3"}),0))</f>
        <v>tier - 2</v>
      </c>
      <c r="J1503" s="7" t="str" cm="1">
        <f t="array" ref="J1503">INDEX({"tier - 1","tier - 2","tier - 3"},MATCH(MAX(COUNTIF('OG Hospitalisation Details'!H841:H3183,{"tier - 1","tier - 2","tier - 3"})),COUNTIF('OG Hospitalisation Details'!H841:H3183,{"tier - 1","tier - 2","tier - 3"}),0))</f>
        <v>tier - 3</v>
      </c>
      <c r="K1503" s="7" t="str">
        <f>IF('OG Hospitalisation Details'!I841="?","Unknown",'OG Hospitalisation Details'!I841)</f>
        <v>R1013</v>
      </c>
      <c r="L1503" s="14">
        <f t="shared" si="71"/>
        <v>44</v>
      </c>
    </row>
    <row r="1504" spans="1:12" x14ac:dyDescent="0.25">
      <c r="A1504" s="7" t="s">
        <v>871</v>
      </c>
      <c r="B1504" s="7">
        <f t="shared" si="72"/>
        <v>1500</v>
      </c>
      <c r="C1504" s="7">
        <f>IF('OG Hospitalisation Details'!B840="?",ROUND(AVERAGE('OG Hospitalisation Details'!$B$2:$B$2344),0),'OG Hospitalisation Details'!B840)</f>
        <v>1984</v>
      </c>
      <c r="D1504" s="7" t="str">
        <f>IF('OG Hospitalisation Details'!C840="?","Sep",'OG Hospitalisation Details'!C840)</f>
        <v>Sep</v>
      </c>
      <c r="E1504" s="7">
        <v>5</v>
      </c>
      <c r="F1504" s="13">
        <f t="shared" si="70"/>
        <v>30930</v>
      </c>
      <c r="G1504" s="7">
        <v>2</v>
      </c>
      <c r="H1504" s="16">
        <v>6933.24</v>
      </c>
      <c r="I1504" s="7" t="str" cm="1">
        <f t="array" ref="I1504">INDEX({"tier - 1","tier - 2","tier - 3"},MATCH(MAX(COUNTIF('OG Hospitalisation Details'!G840:G3182,{"tier - 1","tier - 2","tier - 3"})),COUNTIF('OG Hospitalisation Details'!G840:G3182,{"tier - 1","tier - 2","tier - 3"}),0))</f>
        <v>tier - 2</v>
      </c>
      <c r="J1504" s="7" t="str" cm="1">
        <f t="array" ref="J1504">INDEX({"tier - 1","tier - 2","tier - 3"},MATCH(MAX(COUNTIF('OG Hospitalisation Details'!H840:H3182,{"tier - 1","tier - 2","tier - 3"})),COUNTIF('OG Hospitalisation Details'!H840:H3182,{"tier - 1","tier - 2","tier - 3"}),0))</f>
        <v>tier - 3</v>
      </c>
      <c r="K1504" s="7" t="str">
        <f>IF('OG Hospitalisation Details'!I840="?","Unknown",'OG Hospitalisation Details'!I840)</f>
        <v>R1012</v>
      </c>
      <c r="L1504" s="14">
        <f t="shared" si="71"/>
        <v>38</v>
      </c>
    </row>
    <row r="1505" spans="1:12" x14ac:dyDescent="0.25">
      <c r="A1505" s="7" t="s">
        <v>870</v>
      </c>
      <c r="B1505" s="7">
        <f t="shared" si="72"/>
        <v>1501</v>
      </c>
      <c r="C1505" s="7">
        <f>IF('OG Hospitalisation Details'!B839="?",ROUND(AVERAGE('OG Hospitalisation Details'!$B$2:$B$2344),0),'OG Hospitalisation Details'!B839)</f>
        <v>1989</v>
      </c>
      <c r="D1505" s="7" t="str">
        <f>IF('OG Hospitalisation Details'!C839="?","Sep",'OG Hospitalisation Details'!C839)</f>
        <v>Dec</v>
      </c>
      <c r="E1505" s="7">
        <v>21</v>
      </c>
      <c r="F1505" s="13">
        <f t="shared" si="70"/>
        <v>32863</v>
      </c>
      <c r="G1505" s="7">
        <v>3</v>
      </c>
      <c r="H1505" s="16">
        <v>6895.19</v>
      </c>
      <c r="I1505" s="7" t="str" cm="1">
        <f t="array" ref="I1505">INDEX({"tier - 1","tier - 2","tier - 3"},MATCH(MAX(COUNTIF('OG Hospitalisation Details'!G839:G3181,{"tier - 1","tier - 2","tier - 3"})),COUNTIF('OG Hospitalisation Details'!G839:G3181,{"tier - 1","tier - 2","tier - 3"}),0))</f>
        <v>tier - 2</v>
      </c>
      <c r="J1505" s="7" t="str" cm="1">
        <f t="array" ref="J1505">INDEX({"tier - 1","tier - 2","tier - 3"},MATCH(MAX(COUNTIF('OG Hospitalisation Details'!H839:H3181,{"tier - 1","tier - 2","tier - 3"})),COUNTIF('OG Hospitalisation Details'!H839:H3181,{"tier - 1","tier - 2","tier - 3"}),0))</f>
        <v>tier - 3</v>
      </c>
      <c r="K1505" s="7" t="str">
        <f>IF('OG Hospitalisation Details'!I839="?","Unknown",'OG Hospitalisation Details'!I839)</f>
        <v>R1024</v>
      </c>
      <c r="L1505" s="14">
        <f t="shared" si="71"/>
        <v>33</v>
      </c>
    </row>
    <row r="1506" spans="1:12" x14ac:dyDescent="0.25">
      <c r="A1506" s="7" t="s">
        <v>869</v>
      </c>
      <c r="B1506" s="7">
        <f t="shared" si="72"/>
        <v>1502</v>
      </c>
      <c r="C1506" s="7">
        <f>IF('OG Hospitalisation Details'!B838="?",ROUND(AVERAGE('OG Hospitalisation Details'!$B$2:$B$2344),0),'OG Hospitalisation Details'!B838)</f>
        <v>1985</v>
      </c>
      <c r="D1506" s="7" t="str">
        <f>IF('OG Hospitalisation Details'!C838="?","Sep",'OG Hospitalisation Details'!C838)</f>
        <v>Sep</v>
      </c>
      <c r="E1506" s="7">
        <v>10</v>
      </c>
      <c r="F1506" s="13">
        <f t="shared" si="70"/>
        <v>31300</v>
      </c>
      <c r="G1506" s="7">
        <v>2</v>
      </c>
      <c r="H1506" s="16">
        <v>6877.98</v>
      </c>
      <c r="I1506" s="7" t="str" cm="1">
        <f t="array" ref="I1506">INDEX({"tier - 1","tier - 2","tier - 3"},MATCH(MAX(COUNTIF('OG Hospitalisation Details'!G838:G3180,{"tier - 1","tier - 2","tier - 3"})),COUNTIF('OG Hospitalisation Details'!G838:G3180,{"tier - 1","tier - 2","tier - 3"}),0))</f>
        <v>tier - 2</v>
      </c>
      <c r="J1506" s="7" t="str" cm="1">
        <f t="array" ref="J1506">INDEX({"tier - 1","tier - 2","tier - 3"},MATCH(MAX(COUNTIF('OG Hospitalisation Details'!H838:H3180,{"tier - 1","tier - 2","tier - 3"})),COUNTIF('OG Hospitalisation Details'!H838:H3180,{"tier - 1","tier - 2","tier - 3"}),0))</f>
        <v>tier - 3</v>
      </c>
      <c r="K1506" s="7" t="str">
        <f>IF('OG Hospitalisation Details'!I838="?","Unknown",'OG Hospitalisation Details'!I838)</f>
        <v>R1024</v>
      </c>
      <c r="L1506" s="14">
        <f t="shared" si="71"/>
        <v>37</v>
      </c>
    </row>
    <row r="1507" spans="1:12" x14ac:dyDescent="0.25">
      <c r="A1507" s="7" t="s">
        <v>868</v>
      </c>
      <c r="B1507" s="7">
        <f t="shared" si="72"/>
        <v>1503</v>
      </c>
      <c r="C1507" s="7">
        <f>IF('OG Hospitalisation Details'!B837="?",ROUND(AVERAGE('OG Hospitalisation Details'!$B$2:$B$2344),0),'OG Hospitalisation Details'!B837)</f>
        <v>2004</v>
      </c>
      <c r="D1507" s="7" t="str">
        <f>IF('OG Hospitalisation Details'!C837="?","Sep",'OG Hospitalisation Details'!C837)</f>
        <v>Dec</v>
      </c>
      <c r="E1507" s="7">
        <v>24</v>
      </c>
      <c r="F1507" s="13">
        <f t="shared" si="70"/>
        <v>38345</v>
      </c>
      <c r="G1507" s="7">
        <v>0</v>
      </c>
      <c r="H1507" s="16">
        <v>6876.53</v>
      </c>
      <c r="I1507" s="7" t="str" cm="1">
        <f t="array" ref="I1507">INDEX({"tier - 1","tier - 2","tier - 3"},MATCH(MAX(COUNTIF('OG Hospitalisation Details'!G837:G3179,{"tier - 1","tier - 2","tier - 3"})),COUNTIF('OG Hospitalisation Details'!G837:G3179,{"tier - 1","tier - 2","tier - 3"}),0))</f>
        <v>tier - 2</v>
      </c>
      <c r="J1507" s="7" t="str" cm="1">
        <f t="array" ref="J1507">INDEX({"tier - 1","tier - 2","tier - 3"},MATCH(MAX(COUNTIF('OG Hospitalisation Details'!H837:H3179,{"tier - 1","tier - 2","tier - 3"})),COUNTIF('OG Hospitalisation Details'!H837:H3179,{"tier - 1","tier - 2","tier - 3"}),0))</f>
        <v>tier - 3</v>
      </c>
      <c r="K1507" s="7" t="str">
        <f>IF('OG Hospitalisation Details'!I837="?","Unknown",'OG Hospitalisation Details'!I837)</f>
        <v>R1012</v>
      </c>
      <c r="L1507" s="14">
        <f t="shared" si="71"/>
        <v>18</v>
      </c>
    </row>
    <row r="1508" spans="1:12" x14ac:dyDescent="0.25">
      <c r="A1508" s="7" t="s">
        <v>867</v>
      </c>
      <c r="B1508" s="7">
        <f t="shared" si="72"/>
        <v>1504</v>
      </c>
      <c r="C1508" s="7">
        <f>IF('OG Hospitalisation Details'!B836="?",ROUND(AVERAGE('OG Hospitalisation Details'!$B$2:$B$2344),0),'OG Hospitalisation Details'!B836)</f>
        <v>1981</v>
      </c>
      <c r="D1508" s="7" t="str">
        <f>IF('OG Hospitalisation Details'!C836="?","Sep",'OG Hospitalisation Details'!C836)</f>
        <v>Jun</v>
      </c>
      <c r="E1508" s="7">
        <v>23</v>
      </c>
      <c r="F1508" s="13">
        <f t="shared" si="70"/>
        <v>29760</v>
      </c>
      <c r="G1508" s="7">
        <v>2</v>
      </c>
      <c r="H1508" s="16">
        <v>6875.96</v>
      </c>
      <c r="I1508" s="7" t="str" cm="1">
        <f t="array" ref="I1508">INDEX({"tier - 1","tier - 2","tier - 3"},MATCH(MAX(COUNTIF('OG Hospitalisation Details'!G836:G3178,{"tier - 1","tier - 2","tier - 3"})),COUNTIF('OG Hospitalisation Details'!G836:G3178,{"tier - 1","tier - 2","tier - 3"}),0))</f>
        <v>tier - 2</v>
      </c>
      <c r="J1508" s="7" t="str" cm="1">
        <f t="array" ref="J1508">INDEX({"tier - 1","tier - 2","tier - 3"},MATCH(MAX(COUNTIF('OG Hospitalisation Details'!H836:H3178,{"tier - 1","tier - 2","tier - 3"})),COUNTIF('OG Hospitalisation Details'!H836:H3178,{"tier - 1","tier - 2","tier - 3"}),0))</f>
        <v>tier - 3</v>
      </c>
      <c r="K1508" s="7" t="str">
        <f>IF('OG Hospitalisation Details'!I836="?","Unknown",'OG Hospitalisation Details'!I836)</f>
        <v>R1011</v>
      </c>
      <c r="L1508" s="14">
        <f t="shared" si="71"/>
        <v>41</v>
      </c>
    </row>
    <row r="1509" spans="1:12" x14ac:dyDescent="0.25">
      <c r="A1509" s="7" t="s">
        <v>866</v>
      </c>
      <c r="B1509" s="7">
        <f t="shared" si="72"/>
        <v>1505</v>
      </c>
      <c r="C1509" s="7">
        <f>IF('OG Hospitalisation Details'!B835="?",ROUND(AVERAGE('OG Hospitalisation Details'!$B$2:$B$2344),0),'OG Hospitalisation Details'!B835)</f>
        <v>1969</v>
      </c>
      <c r="D1509" s="7" t="str">
        <f>IF('OG Hospitalisation Details'!C835="?","Sep",'OG Hospitalisation Details'!C835)</f>
        <v>Oct</v>
      </c>
      <c r="E1509" s="7">
        <v>23</v>
      </c>
      <c r="F1509" s="13">
        <f t="shared" si="70"/>
        <v>25499</v>
      </c>
      <c r="G1509" s="7">
        <v>0</v>
      </c>
      <c r="H1509" s="16">
        <v>6868.39</v>
      </c>
      <c r="I1509" s="7" t="str" cm="1">
        <f t="array" ref="I1509">INDEX({"tier - 1","tier - 2","tier - 3"},MATCH(MAX(COUNTIF('OG Hospitalisation Details'!G835:G3177,{"tier - 1","tier - 2","tier - 3"})),COUNTIF('OG Hospitalisation Details'!G835:G3177,{"tier - 1","tier - 2","tier - 3"}),0))</f>
        <v>tier - 2</v>
      </c>
      <c r="J1509" s="7" t="str" cm="1">
        <f t="array" ref="J1509">INDEX({"tier - 1","tier - 2","tier - 3"},MATCH(MAX(COUNTIF('OG Hospitalisation Details'!H835:H3177,{"tier - 1","tier - 2","tier - 3"})),COUNTIF('OG Hospitalisation Details'!H835:H3177,{"tier - 1","tier - 2","tier - 3"}),0))</f>
        <v>tier - 3</v>
      </c>
      <c r="K1509" s="7" t="str">
        <f>IF('OG Hospitalisation Details'!I835="?","Unknown",'OG Hospitalisation Details'!I835)</f>
        <v>R1013</v>
      </c>
      <c r="L1509" s="14">
        <f t="shared" si="71"/>
        <v>53</v>
      </c>
    </row>
    <row r="1510" spans="1:12" x14ac:dyDescent="0.25">
      <c r="A1510" s="7" t="s">
        <v>865</v>
      </c>
      <c r="B1510" s="7">
        <f t="shared" si="72"/>
        <v>1506</v>
      </c>
      <c r="C1510" s="7">
        <f>IF('OG Hospitalisation Details'!B834="?",ROUND(AVERAGE('OG Hospitalisation Details'!$B$2:$B$2344),0),'OG Hospitalisation Details'!B834)</f>
        <v>1978</v>
      </c>
      <c r="D1510" s="7" t="str">
        <f>IF('OG Hospitalisation Details'!C834="?","Sep",'OG Hospitalisation Details'!C834)</f>
        <v>Aug</v>
      </c>
      <c r="E1510" s="7">
        <v>5</v>
      </c>
      <c r="F1510" s="13">
        <f t="shared" si="70"/>
        <v>28707</v>
      </c>
      <c r="G1510" s="7">
        <v>2</v>
      </c>
      <c r="H1510" s="16">
        <v>6863.49</v>
      </c>
      <c r="I1510" s="7" t="str" cm="1">
        <f t="array" ref="I1510">INDEX({"tier - 1","tier - 2","tier - 3"},MATCH(MAX(COUNTIF('OG Hospitalisation Details'!G834:G3176,{"tier - 1","tier - 2","tier - 3"})),COUNTIF('OG Hospitalisation Details'!G834:G3176,{"tier - 1","tier - 2","tier - 3"}),0))</f>
        <v>tier - 2</v>
      </c>
      <c r="J1510" s="7" t="str" cm="1">
        <f t="array" ref="J1510">INDEX({"tier - 1","tier - 2","tier - 3"},MATCH(MAX(COUNTIF('OG Hospitalisation Details'!H834:H3176,{"tier - 1","tier - 2","tier - 3"})),COUNTIF('OG Hospitalisation Details'!H834:H3176,{"tier - 1","tier - 2","tier - 3"}),0))</f>
        <v>tier - 3</v>
      </c>
      <c r="K1510" s="7" t="str">
        <f>IF('OG Hospitalisation Details'!I834="?","Unknown",'OG Hospitalisation Details'!I834)</f>
        <v>R1013</v>
      </c>
      <c r="L1510" s="14">
        <f t="shared" si="71"/>
        <v>44</v>
      </c>
    </row>
    <row r="1511" spans="1:12" x14ac:dyDescent="0.25">
      <c r="A1511" s="7" t="s">
        <v>864</v>
      </c>
      <c r="B1511" s="7">
        <f t="shared" si="72"/>
        <v>1507</v>
      </c>
      <c r="C1511" s="7">
        <f>IF('OG Hospitalisation Details'!B833="?",ROUND(AVERAGE('OG Hospitalisation Details'!$B$2:$B$2344),0),'OG Hospitalisation Details'!B833)</f>
        <v>1981</v>
      </c>
      <c r="D1511" s="7" t="str">
        <f>IF('OG Hospitalisation Details'!C833="?","Sep",'OG Hospitalisation Details'!C833)</f>
        <v>Jun</v>
      </c>
      <c r="E1511" s="7">
        <v>19</v>
      </c>
      <c r="F1511" s="13">
        <f t="shared" si="70"/>
        <v>29756</v>
      </c>
      <c r="G1511" s="7">
        <v>1</v>
      </c>
      <c r="H1511" s="16">
        <v>6858.48</v>
      </c>
      <c r="I1511" s="7" t="str" cm="1">
        <f t="array" ref="I1511">INDEX({"tier - 1","tier - 2","tier - 3"},MATCH(MAX(COUNTIF('OG Hospitalisation Details'!G833:G3175,{"tier - 1","tier - 2","tier - 3"})),COUNTIF('OG Hospitalisation Details'!G833:G3175,{"tier - 1","tier - 2","tier - 3"}),0))</f>
        <v>tier - 2</v>
      </c>
      <c r="J1511" s="7" t="str" cm="1">
        <f t="array" ref="J1511">INDEX({"tier - 1","tier - 2","tier - 3"},MATCH(MAX(COUNTIF('OG Hospitalisation Details'!H833:H3175,{"tier - 1","tier - 2","tier - 3"})),COUNTIF('OG Hospitalisation Details'!H833:H3175,{"tier - 1","tier - 2","tier - 3"}),0))</f>
        <v>tier - 3</v>
      </c>
      <c r="K1511" s="7" t="str">
        <f>IF('OG Hospitalisation Details'!I833="?","Unknown",'OG Hospitalisation Details'!I833)</f>
        <v>R1019</v>
      </c>
      <c r="L1511" s="14">
        <f t="shared" si="71"/>
        <v>41</v>
      </c>
    </row>
    <row r="1512" spans="1:12" x14ac:dyDescent="0.25">
      <c r="A1512" s="7" t="s">
        <v>863</v>
      </c>
      <c r="B1512" s="7">
        <f t="shared" si="72"/>
        <v>1508</v>
      </c>
      <c r="C1512" s="7">
        <f>IF('OG Hospitalisation Details'!B832="?",ROUND(AVERAGE('OG Hospitalisation Details'!$B$2:$B$2344),0),'OG Hospitalisation Details'!B832)</f>
        <v>1979</v>
      </c>
      <c r="D1512" s="7" t="str">
        <f>IF('OG Hospitalisation Details'!C832="?","Sep",'OG Hospitalisation Details'!C832)</f>
        <v>Nov</v>
      </c>
      <c r="E1512" s="7">
        <v>4</v>
      </c>
      <c r="F1512" s="13">
        <f t="shared" si="70"/>
        <v>29163</v>
      </c>
      <c r="G1512" s="7">
        <v>1</v>
      </c>
      <c r="H1512" s="16">
        <v>6849.03</v>
      </c>
      <c r="I1512" s="7" t="str" cm="1">
        <f t="array" ref="I1512">INDEX({"tier - 1","tier - 2","tier - 3"},MATCH(MAX(COUNTIF('OG Hospitalisation Details'!G832:G3174,{"tier - 1","tier - 2","tier - 3"})),COUNTIF('OG Hospitalisation Details'!G832:G3174,{"tier - 1","tier - 2","tier - 3"}),0))</f>
        <v>tier - 2</v>
      </c>
      <c r="J1512" s="7" t="str" cm="1">
        <f t="array" ref="J1512">INDEX({"tier - 1","tier - 2","tier - 3"},MATCH(MAX(COUNTIF('OG Hospitalisation Details'!H832:H3174,{"tier - 1","tier - 2","tier - 3"})),COUNTIF('OG Hospitalisation Details'!H832:H3174,{"tier - 1","tier - 2","tier - 3"}),0))</f>
        <v>tier - 3</v>
      </c>
      <c r="K1512" s="7" t="str">
        <f>IF('OG Hospitalisation Details'!I832="?","Unknown",'OG Hospitalisation Details'!I832)</f>
        <v>R1011</v>
      </c>
      <c r="L1512" s="14">
        <f t="shared" si="71"/>
        <v>43</v>
      </c>
    </row>
    <row r="1513" spans="1:12" x14ac:dyDescent="0.25">
      <c r="A1513" s="7" t="s">
        <v>862</v>
      </c>
      <c r="B1513" s="7">
        <f t="shared" si="72"/>
        <v>1509</v>
      </c>
      <c r="C1513" s="7">
        <f>IF('OG Hospitalisation Details'!B831="?",ROUND(AVERAGE('OG Hospitalisation Details'!$B$2:$B$2344),0),'OG Hospitalisation Details'!B831)</f>
        <v>1977</v>
      </c>
      <c r="D1513" s="7" t="str">
        <f>IF('OG Hospitalisation Details'!C831="?","Sep",'OG Hospitalisation Details'!C831)</f>
        <v>Jun</v>
      </c>
      <c r="E1513" s="7">
        <v>15</v>
      </c>
      <c r="F1513" s="13">
        <f t="shared" si="70"/>
        <v>28291</v>
      </c>
      <c r="G1513" s="7">
        <v>2</v>
      </c>
      <c r="H1513" s="16">
        <v>6843.17</v>
      </c>
      <c r="I1513" s="7" t="str" cm="1">
        <f t="array" ref="I1513">INDEX({"tier - 1","tier - 2","tier - 3"},MATCH(MAX(COUNTIF('OG Hospitalisation Details'!G831:G3173,{"tier - 1","tier - 2","tier - 3"})),COUNTIF('OG Hospitalisation Details'!G831:G3173,{"tier - 1","tier - 2","tier - 3"}),0))</f>
        <v>tier - 2</v>
      </c>
      <c r="J1513" s="7" t="str" cm="1">
        <f t="array" ref="J1513">INDEX({"tier - 1","tier - 2","tier - 3"},MATCH(MAX(COUNTIF('OG Hospitalisation Details'!H831:H3173,{"tier - 1","tier - 2","tier - 3"})),COUNTIF('OG Hospitalisation Details'!H831:H3173,{"tier - 1","tier - 2","tier - 3"}),0))</f>
        <v>tier - 3</v>
      </c>
      <c r="K1513" s="7" t="str">
        <f>IF('OG Hospitalisation Details'!I831="?","Unknown",'OG Hospitalisation Details'!I831)</f>
        <v>R1013</v>
      </c>
      <c r="L1513" s="14">
        <f t="shared" si="71"/>
        <v>45</v>
      </c>
    </row>
    <row r="1514" spans="1:12" x14ac:dyDescent="0.25">
      <c r="A1514" s="7" t="s">
        <v>861</v>
      </c>
      <c r="B1514" s="7">
        <f t="shared" si="72"/>
        <v>1510</v>
      </c>
      <c r="C1514" s="7">
        <f>IF('OG Hospitalisation Details'!B830="?",ROUND(AVERAGE('OG Hospitalisation Details'!$B$2:$B$2344),0),'OG Hospitalisation Details'!B830)</f>
        <v>2000</v>
      </c>
      <c r="D1514" s="7" t="str">
        <f>IF('OG Hospitalisation Details'!C830="?","Sep",'OG Hospitalisation Details'!C830)</f>
        <v>Nov</v>
      </c>
      <c r="E1514" s="7">
        <v>30</v>
      </c>
      <c r="F1514" s="13">
        <f t="shared" si="70"/>
        <v>36860</v>
      </c>
      <c r="G1514" s="7">
        <v>0</v>
      </c>
      <c r="H1514" s="16">
        <v>6842.28</v>
      </c>
      <c r="I1514" s="7" t="str" cm="1">
        <f t="array" ref="I1514">INDEX({"tier - 1","tier - 2","tier - 3"},MATCH(MAX(COUNTIF('OG Hospitalisation Details'!G830:G3172,{"tier - 1","tier - 2","tier - 3"})),COUNTIF('OG Hospitalisation Details'!G830:G3172,{"tier - 1","tier - 2","tier - 3"}),0))</f>
        <v>tier - 2</v>
      </c>
      <c r="J1514" s="7" t="str" cm="1">
        <f t="array" ref="J1514">INDEX({"tier - 1","tier - 2","tier - 3"},MATCH(MAX(COUNTIF('OG Hospitalisation Details'!H830:H3172,{"tier - 1","tier - 2","tier - 3"})),COUNTIF('OG Hospitalisation Details'!H830:H3172,{"tier - 1","tier - 2","tier - 3"}),0))</f>
        <v>tier - 3</v>
      </c>
      <c r="K1514" s="7" t="str">
        <f>IF('OG Hospitalisation Details'!I830="?","Unknown",'OG Hospitalisation Details'!I830)</f>
        <v>R1012</v>
      </c>
      <c r="L1514" s="14">
        <f t="shared" si="71"/>
        <v>22</v>
      </c>
    </row>
    <row r="1515" spans="1:12" x14ac:dyDescent="0.25">
      <c r="A1515" s="7" t="s">
        <v>860</v>
      </c>
      <c r="B1515" s="7">
        <f t="shared" si="72"/>
        <v>1511</v>
      </c>
      <c r="C1515" s="7">
        <f>IF('OG Hospitalisation Details'!B829="?",ROUND(AVERAGE('OG Hospitalisation Details'!$B$2:$B$2344),0),'OG Hospitalisation Details'!B829)</f>
        <v>1979</v>
      </c>
      <c r="D1515" s="7" t="str">
        <f>IF('OG Hospitalisation Details'!C829="?","Sep",'OG Hospitalisation Details'!C829)</f>
        <v>Jul</v>
      </c>
      <c r="E1515" s="7">
        <v>15</v>
      </c>
      <c r="F1515" s="13">
        <f t="shared" si="70"/>
        <v>29051</v>
      </c>
      <c r="G1515" s="7">
        <v>0</v>
      </c>
      <c r="H1515" s="16">
        <v>6837.37</v>
      </c>
      <c r="I1515" s="7" t="str" cm="1">
        <f t="array" ref="I1515">INDEX({"tier - 1","tier - 2","tier - 3"},MATCH(MAX(COUNTIF('OG Hospitalisation Details'!G829:G3171,{"tier - 1","tier - 2","tier - 3"})),COUNTIF('OG Hospitalisation Details'!G829:G3171,{"tier - 1","tier - 2","tier - 3"}),0))</f>
        <v>tier - 2</v>
      </c>
      <c r="J1515" s="7" t="str" cm="1">
        <f t="array" ref="J1515">INDEX({"tier - 1","tier - 2","tier - 3"},MATCH(MAX(COUNTIF('OG Hospitalisation Details'!H829:H3171,{"tier - 1","tier - 2","tier - 3"})),COUNTIF('OG Hospitalisation Details'!H829:H3171,{"tier - 1","tier - 2","tier - 3"}),0))</f>
        <v>tier - 3</v>
      </c>
      <c r="K1515" s="7" t="str">
        <f>IF('OG Hospitalisation Details'!I829="?","Unknown",'OG Hospitalisation Details'!I829)</f>
        <v>R1016</v>
      </c>
      <c r="L1515" s="14">
        <f t="shared" si="71"/>
        <v>43</v>
      </c>
    </row>
    <row r="1516" spans="1:12" x14ac:dyDescent="0.25">
      <c r="A1516" s="7" t="s">
        <v>859</v>
      </c>
      <c r="B1516" s="7">
        <f t="shared" si="72"/>
        <v>1512</v>
      </c>
      <c r="C1516" s="7">
        <f>IF('OG Hospitalisation Details'!B828="?",ROUND(AVERAGE('OG Hospitalisation Details'!$B$2:$B$2344),0),'OG Hospitalisation Details'!B828)</f>
        <v>1994</v>
      </c>
      <c r="D1516" s="7" t="str">
        <f>IF('OG Hospitalisation Details'!C828="?","Sep",'OG Hospitalisation Details'!C828)</f>
        <v>Jul</v>
      </c>
      <c r="E1516" s="7">
        <v>8</v>
      </c>
      <c r="F1516" s="13">
        <f t="shared" si="70"/>
        <v>34523</v>
      </c>
      <c r="G1516" s="7">
        <v>0</v>
      </c>
      <c r="H1516" s="16">
        <v>6827.69</v>
      </c>
      <c r="I1516" s="7" t="str" cm="1">
        <f t="array" ref="I1516">INDEX({"tier - 1","tier - 2","tier - 3"},MATCH(MAX(COUNTIF('OG Hospitalisation Details'!G828:G3170,{"tier - 1","tier - 2","tier - 3"})),COUNTIF('OG Hospitalisation Details'!G828:G3170,{"tier - 1","tier - 2","tier - 3"}),0))</f>
        <v>tier - 2</v>
      </c>
      <c r="J1516" s="7" t="str" cm="1">
        <f t="array" ref="J1516">INDEX({"tier - 1","tier - 2","tier - 3"},MATCH(MAX(COUNTIF('OG Hospitalisation Details'!H828:H3170,{"tier - 1","tier - 2","tier - 3"})),COUNTIF('OG Hospitalisation Details'!H828:H3170,{"tier - 1","tier - 2","tier - 3"}),0))</f>
        <v>tier - 3</v>
      </c>
      <c r="K1516" s="7" t="str">
        <f>IF('OG Hospitalisation Details'!I828="?","Unknown",'OG Hospitalisation Details'!I828)</f>
        <v>R1021</v>
      </c>
      <c r="L1516" s="14">
        <f t="shared" si="71"/>
        <v>28</v>
      </c>
    </row>
    <row r="1517" spans="1:12" x14ac:dyDescent="0.25">
      <c r="A1517" s="7" t="s">
        <v>858</v>
      </c>
      <c r="B1517" s="7">
        <f t="shared" si="72"/>
        <v>1513</v>
      </c>
      <c r="C1517" s="7">
        <f>IF('OG Hospitalisation Details'!B827="?",ROUND(AVERAGE('OG Hospitalisation Details'!$B$2:$B$2344),0),'OG Hospitalisation Details'!B827)</f>
        <v>1975</v>
      </c>
      <c r="D1517" s="7" t="str">
        <f>IF('OG Hospitalisation Details'!C827="?","Sep",'OG Hospitalisation Details'!C827)</f>
        <v>Aug</v>
      </c>
      <c r="E1517" s="7">
        <v>17</v>
      </c>
      <c r="F1517" s="13">
        <f t="shared" si="70"/>
        <v>27623</v>
      </c>
      <c r="G1517" s="7">
        <v>1</v>
      </c>
      <c r="H1517" s="16">
        <v>6809.46</v>
      </c>
      <c r="I1517" s="7" t="str" cm="1">
        <f t="array" ref="I1517">INDEX({"tier - 1","tier - 2","tier - 3"},MATCH(MAX(COUNTIF('OG Hospitalisation Details'!G827:G3169,{"tier - 1","tier - 2","tier - 3"})),COUNTIF('OG Hospitalisation Details'!G827:G3169,{"tier - 1","tier - 2","tier - 3"}),0))</f>
        <v>tier - 2</v>
      </c>
      <c r="J1517" s="7" t="str" cm="1">
        <f t="array" ref="J1517">INDEX({"tier - 1","tier - 2","tier - 3"},MATCH(MAX(COUNTIF('OG Hospitalisation Details'!H827:H3169,{"tier - 1","tier - 2","tier - 3"})),COUNTIF('OG Hospitalisation Details'!H827:H3169,{"tier - 1","tier - 2","tier - 3"}),0))</f>
        <v>tier - 3</v>
      </c>
      <c r="K1517" s="7" t="str">
        <f>IF('OG Hospitalisation Details'!I827="?","Unknown",'OG Hospitalisation Details'!I827)</f>
        <v>R1012</v>
      </c>
      <c r="L1517" s="14">
        <f t="shared" si="71"/>
        <v>47</v>
      </c>
    </row>
    <row r="1518" spans="1:12" x14ac:dyDescent="0.25">
      <c r="A1518" s="7" t="s">
        <v>857</v>
      </c>
      <c r="B1518" s="7">
        <f t="shared" si="72"/>
        <v>1514</v>
      </c>
      <c r="C1518" s="7">
        <f>IF('OG Hospitalisation Details'!B826="?",ROUND(AVERAGE('OG Hospitalisation Details'!$B$2:$B$2344),0),'OG Hospitalisation Details'!B826)</f>
        <v>1991</v>
      </c>
      <c r="D1518" s="7" t="str">
        <f>IF('OG Hospitalisation Details'!C826="?","Sep",'OG Hospitalisation Details'!C826)</f>
        <v>Jun</v>
      </c>
      <c r="E1518" s="7">
        <v>29</v>
      </c>
      <c r="F1518" s="13">
        <f t="shared" si="70"/>
        <v>33418</v>
      </c>
      <c r="G1518" s="7">
        <v>5</v>
      </c>
      <c r="H1518" s="16">
        <v>6799.46</v>
      </c>
      <c r="I1518" s="7" t="str" cm="1">
        <f t="array" ref="I1518">INDEX({"tier - 1","tier - 2","tier - 3"},MATCH(MAX(COUNTIF('OG Hospitalisation Details'!G826:G3168,{"tier - 1","tier - 2","tier - 3"})),COUNTIF('OG Hospitalisation Details'!G826:G3168,{"tier - 1","tier - 2","tier - 3"}),0))</f>
        <v>tier - 2</v>
      </c>
      <c r="J1518" s="7" t="str" cm="1">
        <f t="array" ref="J1518">INDEX({"tier - 1","tier - 2","tier - 3"},MATCH(MAX(COUNTIF('OG Hospitalisation Details'!H826:H3168,{"tier - 1","tier - 2","tier - 3"})),COUNTIF('OG Hospitalisation Details'!H826:H3168,{"tier - 1","tier - 2","tier - 3"}),0))</f>
        <v>tier - 3</v>
      </c>
      <c r="K1518" s="7" t="str">
        <f>IF('OG Hospitalisation Details'!I826="?","Unknown",'OG Hospitalisation Details'!I826)</f>
        <v>R1014</v>
      </c>
      <c r="L1518" s="14">
        <f t="shared" si="71"/>
        <v>31</v>
      </c>
    </row>
    <row r="1519" spans="1:12" x14ac:dyDescent="0.25">
      <c r="A1519" s="7" t="s">
        <v>856</v>
      </c>
      <c r="B1519" s="7">
        <f t="shared" si="72"/>
        <v>1515</v>
      </c>
      <c r="C1519" s="7">
        <f>IF('OG Hospitalisation Details'!B825="?",ROUND(AVERAGE('OG Hospitalisation Details'!$B$2:$B$2344),0),'OG Hospitalisation Details'!B825)</f>
        <v>1985</v>
      </c>
      <c r="D1519" s="7" t="str">
        <f>IF('OG Hospitalisation Details'!C825="?","Sep",'OG Hospitalisation Details'!C825)</f>
        <v>Dec</v>
      </c>
      <c r="E1519" s="7">
        <v>24</v>
      </c>
      <c r="F1519" s="13">
        <f t="shared" si="70"/>
        <v>31405</v>
      </c>
      <c r="G1519" s="7">
        <v>3</v>
      </c>
      <c r="H1519" s="16">
        <v>6796.86</v>
      </c>
      <c r="I1519" s="7" t="str" cm="1">
        <f t="array" ref="I1519">INDEX({"tier - 1","tier - 2","tier - 3"},MATCH(MAX(COUNTIF('OG Hospitalisation Details'!G825:G3167,{"tier - 1","tier - 2","tier - 3"})),COUNTIF('OG Hospitalisation Details'!G825:G3167,{"tier - 1","tier - 2","tier - 3"}),0))</f>
        <v>tier - 2</v>
      </c>
      <c r="J1519" s="7" t="str" cm="1">
        <f t="array" ref="J1519">INDEX({"tier - 1","tier - 2","tier - 3"},MATCH(MAX(COUNTIF('OG Hospitalisation Details'!H825:H3167,{"tier - 1","tier - 2","tier - 3"})),COUNTIF('OG Hospitalisation Details'!H825:H3167,{"tier - 1","tier - 2","tier - 3"}),0))</f>
        <v>tier - 3</v>
      </c>
      <c r="K1519" s="7" t="str">
        <f>IF('OG Hospitalisation Details'!I825="?","Unknown",'OG Hospitalisation Details'!I825)</f>
        <v>R1012</v>
      </c>
      <c r="L1519" s="14">
        <f t="shared" si="71"/>
        <v>37</v>
      </c>
    </row>
    <row r="1520" spans="1:12" x14ac:dyDescent="0.25">
      <c r="A1520" s="7" t="s">
        <v>855</v>
      </c>
      <c r="B1520" s="7">
        <f t="shared" si="72"/>
        <v>1516</v>
      </c>
      <c r="C1520" s="7">
        <f>IF('OG Hospitalisation Details'!B824="?",ROUND(AVERAGE('OG Hospitalisation Details'!$B$2:$B$2344),0),'OG Hospitalisation Details'!B824)</f>
        <v>1980</v>
      </c>
      <c r="D1520" s="7" t="str">
        <f>IF('OG Hospitalisation Details'!C824="?","Sep",'OG Hospitalisation Details'!C824)</f>
        <v>Nov</v>
      </c>
      <c r="E1520" s="7">
        <v>23</v>
      </c>
      <c r="F1520" s="13">
        <f t="shared" si="70"/>
        <v>29548</v>
      </c>
      <c r="G1520" s="7">
        <v>2</v>
      </c>
      <c r="H1520" s="16">
        <v>6781.52</v>
      </c>
      <c r="I1520" s="7" t="str" cm="1">
        <f t="array" ref="I1520">INDEX({"tier - 1","tier - 2","tier - 3"},MATCH(MAX(COUNTIF('OG Hospitalisation Details'!G824:G3166,{"tier - 1","tier - 2","tier - 3"})),COUNTIF('OG Hospitalisation Details'!G824:G3166,{"tier - 1","tier - 2","tier - 3"}),0))</f>
        <v>tier - 2</v>
      </c>
      <c r="J1520" s="7" t="str" cm="1">
        <f t="array" ref="J1520">INDEX({"tier - 1","tier - 2","tier - 3"},MATCH(MAX(COUNTIF('OG Hospitalisation Details'!H824:H3166,{"tier - 1","tier - 2","tier - 3"})),COUNTIF('OG Hospitalisation Details'!H824:H3166,{"tier - 1","tier - 2","tier - 3"}),0))</f>
        <v>tier - 3</v>
      </c>
      <c r="K1520" s="7" t="str">
        <f>IF('OG Hospitalisation Details'!I824="?","Unknown",'OG Hospitalisation Details'!I824)</f>
        <v>R1013</v>
      </c>
      <c r="L1520" s="14">
        <f t="shared" si="71"/>
        <v>42</v>
      </c>
    </row>
    <row r="1521" spans="1:12" x14ac:dyDescent="0.25">
      <c r="A1521" s="7" t="s">
        <v>854</v>
      </c>
      <c r="B1521" s="7">
        <f t="shared" si="72"/>
        <v>1517</v>
      </c>
      <c r="C1521" s="7">
        <f>IF('OG Hospitalisation Details'!B823="?",ROUND(AVERAGE('OG Hospitalisation Details'!$B$2:$B$2344),0),'OG Hospitalisation Details'!B823)</f>
        <v>1981</v>
      </c>
      <c r="D1521" s="7" t="str">
        <f>IF('OG Hospitalisation Details'!C823="?","Sep",'OG Hospitalisation Details'!C823)</f>
        <v>Oct</v>
      </c>
      <c r="E1521" s="7">
        <v>8</v>
      </c>
      <c r="F1521" s="13">
        <f t="shared" si="70"/>
        <v>29867</v>
      </c>
      <c r="G1521" s="7">
        <v>1</v>
      </c>
      <c r="H1521" s="16">
        <v>6781.35</v>
      </c>
      <c r="I1521" s="7" t="str" cm="1">
        <f t="array" ref="I1521">INDEX({"tier - 1","tier - 2","tier - 3"},MATCH(MAX(COUNTIF('OG Hospitalisation Details'!G823:G3165,{"tier - 1","tier - 2","tier - 3"})),COUNTIF('OG Hospitalisation Details'!G823:G3165,{"tier - 1","tier - 2","tier - 3"}),0))</f>
        <v>tier - 2</v>
      </c>
      <c r="J1521" s="7" t="str" cm="1">
        <f t="array" ref="J1521">INDEX({"tier - 1","tier - 2","tier - 3"},MATCH(MAX(COUNTIF('OG Hospitalisation Details'!H823:H3165,{"tier - 1","tier - 2","tier - 3"})),COUNTIF('OG Hospitalisation Details'!H823:H3165,{"tier - 1","tier - 2","tier - 3"}),0))</f>
        <v>tier - 3</v>
      </c>
      <c r="K1521" s="7" t="str">
        <f>IF('OG Hospitalisation Details'!I823="?","Unknown",'OG Hospitalisation Details'!I823)</f>
        <v>R1013</v>
      </c>
      <c r="L1521" s="14">
        <f t="shared" si="71"/>
        <v>41</v>
      </c>
    </row>
    <row r="1522" spans="1:12" x14ac:dyDescent="0.25">
      <c r="A1522" s="7" t="s">
        <v>853</v>
      </c>
      <c r="B1522" s="7">
        <f t="shared" si="72"/>
        <v>1518</v>
      </c>
      <c r="C1522" s="7">
        <f>IF('OG Hospitalisation Details'!B822="?",ROUND(AVERAGE('OG Hospitalisation Details'!$B$2:$B$2344),0),'OG Hospitalisation Details'!B822)</f>
        <v>1981</v>
      </c>
      <c r="D1522" s="7" t="str">
        <f>IF('OG Hospitalisation Details'!C822="?","Sep",'OG Hospitalisation Details'!C822)</f>
        <v>Sep</v>
      </c>
      <c r="E1522" s="7">
        <v>3</v>
      </c>
      <c r="F1522" s="13">
        <f t="shared" si="70"/>
        <v>29832</v>
      </c>
      <c r="G1522" s="7">
        <v>1</v>
      </c>
      <c r="H1522" s="16">
        <v>6775.96</v>
      </c>
      <c r="I1522" s="7" t="str" cm="1">
        <f t="array" ref="I1522">INDEX({"tier - 1","tier - 2","tier - 3"},MATCH(MAX(COUNTIF('OG Hospitalisation Details'!G822:G3164,{"tier - 1","tier - 2","tier - 3"})),COUNTIF('OG Hospitalisation Details'!G822:G3164,{"tier - 1","tier - 2","tier - 3"}),0))</f>
        <v>tier - 2</v>
      </c>
      <c r="J1522" s="7" t="str" cm="1">
        <f t="array" ref="J1522">INDEX({"tier - 1","tier - 2","tier - 3"},MATCH(MAX(COUNTIF('OG Hospitalisation Details'!H822:H3164,{"tier - 1","tier - 2","tier - 3"})),COUNTIF('OG Hospitalisation Details'!H822:H3164,{"tier - 1","tier - 2","tier - 3"}),0))</f>
        <v>tier - 3</v>
      </c>
      <c r="K1522" s="7" t="str">
        <f>IF('OG Hospitalisation Details'!I822="?","Unknown",'OG Hospitalisation Details'!I822)</f>
        <v>R1011</v>
      </c>
      <c r="L1522" s="14">
        <f t="shared" si="71"/>
        <v>41</v>
      </c>
    </row>
    <row r="1523" spans="1:12" x14ac:dyDescent="0.25">
      <c r="A1523" s="7" t="s">
        <v>852</v>
      </c>
      <c r="B1523" s="7">
        <f t="shared" si="72"/>
        <v>1519</v>
      </c>
      <c r="C1523" s="7">
        <f>IF('OG Hospitalisation Details'!B821="?",ROUND(AVERAGE('OG Hospitalisation Details'!$B$2:$B$2344),0),'OG Hospitalisation Details'!B821)</f>
        <v>1981</v>
      </c>
      <c r="D1523" s="7" t="str">
        <f>IF('OG Hospitalisation Details'!C821="?","Sep",'OG Hospitalisation Details'!C821)</f>
        <v>Sep</v>
      </c>
      <c r="E1523" s="7">
        <v>21</v>
      </c>
      <c r="F1523" s="13">
        <f t="shared" si="70"/>
        <v>29850</v>
      </c>
      <c r="G1523" s="7">
        <v>1</v>
      </c>
      <c r="H1523" s="16">
        <v>6770.19</v>
      </c>
      <c r="I1523" s="7" t="str" cm="1">
        <f t="array" ref="I1523">INDEX({"tier - 1","tier - 2","tier - 3"},MATCH(MAX(COUNTIF('OG Hospitalisation Details'!G821:G3163,{"tier - 1","tier - 2","tier - 3"})),COUNTIF('OG Hospitalisation Details'!G821:G3163,{"tier - 1","tier - 2","tier - 3"}),0))</f>
        <v>tier - 2</v>
      </c>
      <c r="J1523" s="7" t="str" cm="1">
        <f t="array" ref="J1523">INDEX({"tier - 1","tier - 2","tier - 3"},MATCH(MAX(COUNTIF('OG Hospitalisation Details'!H821:H3163,{"tier - 1","tier - 2","tier - 3"})),COUNTIF('OG Hospitalisation Details'!H821:H3163,{"tier - 1","tier - 2","tier - 3"}),0))</f>
        <v>tier - 3</v>
      </c>
      <c r="K1523" s="7" t="str">
        <f>IF('OG Hospitalisation Details'!I821="?","Unknown",'OG Hospitalisation Details'!I821)</f>
        <v>R1013</v>
      </c>
      <c r="L1523" s="14">
        <f t="shared" si="71"/>
        <v>41</v>
      </c>
    </row>
    <row r="1524" spans="1:12" x14ac:dyDescent="0.25">
      <c r="A1524" s="7" t="s">
        <v>851</v>
      </c>
      <c r="B1524" s="7">
        <f t="shared" si="72"/>
        <v>1520</v>
      </c>
      <c r="C1524" s="7">
        <f>IF('OG Hospitalisation Details'!B820="?",ROUND(AVERAGE('OG Hospitalisation Details'!$B$2:$B$2344),0),'OG Hospitalisation Details'!B820)</f>
        <v>1988</v>
      </c>
      <c r="D1524" s="7" t="str">
        <f>IF('OG Hospitalisation Details'!C820="?","Sep",'OG Hospitalisation Details'!C820)</f>
        <v>Oct</v>
      </c>
      <c r="E1524" s="7">
        <v>10</v>
      </c>
      <c r="F1524" s="13">
        <f t="shared" si="70"/>
        <v>32426</v>
      </c>
      <c r="G1524" s="7">
        <v>3</v>
      </c>
      <c r="H1524" s="16">
        <v>6753.04</v>
      </c>
      <c r="I1524" s="7" t="str" cm="1">
        <f t="array" ref="I1524">INDEX({"tier - 1","tier - 2","tier - 3"},MATCH(MAX(COUNTIF('OG Hospitalisation Details'!G820:G3162,{"tier - 1","tier - 2","tier - 3"})),COUNTIF('OG Hospitalisation Details'!G820:G3162,{"tier - 1","tier - 2","tier - 3"}),0))</f>
        <v>tier - 2</v>
      </c>
      <c r="J1524" s="7" t="str" cm="1">
        <f t="array" ref="J1524">INDEX({"tier - 1","tier - 2","tier - 3"},MATCH(MAX(COUNTIF('OG Hospitalisation Details'!H820:H3162,{"tier - 1","tier - 2","tier - 3"})),COUNTIF('OG Hospitalisation Details'!H820:H3162,{"tier - 1","tier - 2","tier - 3"}),0))</f>
        <v>tier - 3</v>
      </c>
      <c r="K1524" s="7" t="str">
        <f>IF('OG Hospitalisation Details'!I820="?","Unknown",'OG Hospitalisation Details'!I820)</f>
        <v>R1024</v>
      </c>
      <c r="L1524" s="14">
        <f t="shared" si="71"/>
        <v>34</v>
      </c>
    </row>
    <row r="1525" spans="1:12" x14ac:dyDescent="0.25">
      <c r="A1525" s="7" t="s">
        <v>850</v>
      </c>
      <c r="B1525" s="7">
        <f t="shared" si="72"/>
        <v>1521</v>
      </c>
      <c r="C1525" s="7">
        <f>IF('OG Hospitalisation Details'!B819="?",ROUND(AVERAGE('OG Hospitalisation Details'!$B$2:$B$2344),0),'OG Hospitalisation Details'!B819)</f>
        <v>1966</v>
      </c>
      <c r="D1525" s="7" t="str">
        <f>IF('OG Hospitalisation Details'!C819="?","Sep",'OG Hospitalisation Details'!C819)</f>
        <v>Dec</v>
      </c>
      <c r="E1525" s="7">
        <v>9</v>
      </c>
      <c r="F1525" s="13">
        <f t="shared" si="70"/>
        <v>24450</v>
      </c>
      <c r="G1525" s="7">
        <v>0</v>
      </c>
      <c r="H1525" s="16">
        <v>6750.27</v>
      </c>
      <c r="I1525" s="7" t="str" cm="1">
        <f t="array" ref="I1525">INDEX({"tier - 1","tier - 2","tier - 3"},MATCH(MAX(COUNTIF('OG Hospitalisation Details'!G819:G3161,{"tier - 1","tier - 2","tier - 3"})),COUNTIF('OG Hospitalisation Details'!G819:G3161,{"tier - 1","tier - 2","tier - 3"}),0))</f>
        <v>tier - 2</v>
      </c>
      <c r="J1525" s="7" t="str" cm="1">
        <f t="array" ref="J1525">INDEX({"tier - 1","tier - 2","tier - 3"},MATCH(MAX(COUNTIF('OG Hospitalisation Details'!H819:H3161,{"tier - 1","tier - 2","tier - 3"})),COUNTIF('OG Hospitalisation Details'!H819:H3161,{"tier - 1","tier - 2","tier - 3"}),0))</f>
        <v>tier - 3</v>
      </c>
      <c r="K1525" s="7" t="str">
        <f>IF('OG Hospitalisation Details'!I819="?","Unknown",'OG Hospitalisation Details'!I819)</f>
        <v>R1013</v>
      </c>
      <c r="L1525" s="14">
        <f t="shared" si="71"/>
        <v>56</v>
      </c>
    </row>
    <row r="1526" spans="1:12" x14ac:dyDescent="0.25">
      <c r="A1526" s="7" t="s">
        <v>849</v>
      </c>
      <c r="B1526" s="7">
        <f t="shared" si="72"/>
        <v>1522</v>
      </c>
      <c r="C1526" s="7">
        <f>IF('OG Hospitalisation Details'!B818="?",ROUND(AVERAGE('OG Hospitalisation Details'!$B$2:$B$2344),0),'OG Hospitalisation Details'!B818)</f>
        <v>1970</v>
      </c>
      <c r="D1526" s="7" t="str">
        <f>IF('OG Hospitalisation Details'!C818="?","Sep",'OG Hospitalisation Details'!C818)</f>
        <v>Jun</v>
      </c>
      <c r="E1526" s="7">
        <v>17</v>
      </c>
      <c r="F1526" s="13">
        <f t="shared" si="70"/>
        <v>25736</v>
      </c>
      <c r="G1526" s="7">
        <v>0</v>
      </c>
      <c r="H1526" s="16">
        <v>6749.63</v>
      </c>
      <c r="I1526" s="7" t="str" cm="1">
        <f t="array" ref="I1526">INDEX({"tier - 1","tier - 2","tier - 3"},MATCH(MAX(COUNTIF('OG Hospitalisation Details'!G818:G3160,{"tier - 1","tier - 2","tier - 3"})),COUNTIF('OG Hospitalisation Details'!G818:G3160,{"tier - 1","tier - 2","tier - 3"}),0))</f>
        <v>tier - 2</v>
      </c>
      <c r="J1526" s="7" t="str" cm="1">
        <f t="array" ref="J1526">INDEX({"tier - 1","tier - 2","tier - 3"},MATCH(MAX(COUNTIF('OG Hospitalisation Details'!H818:H3160,{"tier - 1","tier - 2","tier - 3"})),COUNTIF('OG Hospitalisation Details'!H818:H3160,{"tier - 1","tier - 2","tier - 3"}),0))</f>
        <v>tier - 3</v>
      </c>
      <c r="K1526" s="7" t="str">
        <f>IF('OG Hospitalisation Details'!I818="?","Unknown",'OG Hospitalisation Details'!I818)</f>
        <v>R1013</v>
      </c>
      <c r="L1526" s="14">
        <f t="shared" si="71"/>
        <v>52</v>
      </c>
    </row>
    <row r="1527" spans="1:12" x14ac:dyDescent="0.25">
      <c r="A1527" s="7" t="s">
        <v>848</v>
      </c>
      <c r="B1527" s="7">
        <f t="shared" si="72"/>
        <v>1523</v>
      </c>
      <c r="C1527" s="7">
        <f>IF('OG Hospitalisation Details'!B817="?",ROUND(AVERAGE('OG Hospitalisation Details'!$B$2:$B$2344),0),'OG Hospitalisation Details'!B817)</f>
        <v>1986</v>
      </c>
      <c r="D1527" s="7" t="str">
        <f>IF('OG Hospitalisation Details'!C817="?","Sep",'OG Hospitalisation Details'!C817)</f>
        <v>Jun</v>
      </c>
      <c r="E1527" s="7">
        <v>5</v>
      </c>
      <c r="F1527" s="13">
        <f t="shared" si="70"/>
        <v>31568</v>
      </c>
      <c r="G1527" s="7">
        <v>3</v>
      </c>
      <c r="H1527" s="16">
        <v>6748.59</v>
      </c>
      <c r="I1527" s="7" t="str" cm="1">
        <f t="array" ref="I1527">INDEX({"tier - 1","tier - 2","tier - 3"},MATCH(MAX(COUNTIF('OG Hospitalisation Details'!G817:G3159,{"tier - 1","tier - 2","tier - 3"})),COUNTIF('OG Hospitalisation Details'!G817:G3159,{"tier - 1","tier - 2","tier - 3"}),0))</f>
        <v>tier - 2</v>
      </c>
      <c r="J1527" s="7" t="str" cm="1">
        <f t="array" ref="J1527">INDEX({"tier - 1","tier - 2","tier - 3"},MATCH(MAX(COUNTIF('OG Hospitalisation Details'!H817:H3159,{"tier - 1","tier - 2","tier - 3"})),COUNTIF('OG Hospitalisation Details'!H817:H3159,{"tier - 1","tier - 2","tier - 3"}),0))</f>
        <v>tier - 3</v>
      </c>
      <c r="K1527" s="7" t="str">
        <f>IF('OG Hospitalisation Details'!I817="?","Unknown",'OG Hospitalisation Details'!I817)</f>
        <v>R1016</v>
      </c>
      <c r="L1527" s="14">
        <f t="shared" si="71"/>
        <v>37</v>
      </c>
    </row>
    <row r="1528" spans="1:12" x14ac:dyDescent="0.25">
      <c r="A1528" s="7" t="s">
        <v>847</v>
      </c>
      <c r="B1528" s="7">
        <f t="shared" si="72"/>
        <v>1524</v>
      </c>
      <c r="C1528" s="7">
        <f>IF('OG Hospitalisation Details'!B816="?",ROUND(AVERAGE('OG Hospitalisation Details'!$B$2:$B$2344),0),'OG Hospitalisation Details'!B816)</f>
        <v>1986</v>
      </c>
      <c r="D1528" s="7" t="str">
        <f>IF('OG Hospitalisation Details'!C816="?","Sep",'OG Hospitalisation Details'!C816)</f>
        <v>Aug</v>
      </c>
      <c r="E1528" s="7">
        <v>7</v>
      </c>
      <c r="F1528" s="13">
        <f t="shared" si="70"/>
        <v>31631</v>
      </c>
      <c r="G1528" s="7">
        <v>3</v>
      </c>
      <c r="H1528" s="16">
        <v>6746.74</v>
      </c>
      <c r="I1528" s="7" t="str" cm="1">
        <f t="array" ref="I1528">INDEX({"tier - 1","tier - 2","tier - 3"},MATCH(MAX(COUNTIF('OG Hospitalisation Details'!G816:G3158,{"tier - 1","tier - 2","tier - 3"})),COUNTIF('OG Hospitalisation Details'!G816:G3158,{"tier - 1","tier - 2","tier - 3"}),0))</f>
        <v>tier - 2</v>
      </c>
      <c r="J1528" s="7" t="str" cm="1">
        <f t="array" ref="J1528">INDEX({"tier - 1","tier - 2","tier - 3"},MATCH(MAX(COUNTIF('OG Hospitalisation Details'!H816:H3158,{"tier - 1","tier - 2","tier - 3"})),COUNTIF('OG Hospitalisation Details'!H816:H3158,{"tier - 1","tier - 2","tier - 3"}),0))</f>
        <v>tier - 3</v>
      </c>
      <c r="K1528" s="7" t="str">
        <f>IF('OG Hospitalisation Details'!I816="?","Unknown",'OG Hospitalisation Details'!I816)</f>
        <v>R1016</v>
      </c>
      <c r="L1528" s="14">
        <f t="shared" si="71"/>
        <v>36</v>
      </c>
    </row>
    <row r="1529" spans="1:12" x14ac:dyDescent="0.25">
      <c r="A1529" s="7" t="s">
        <v>846</v>
      </c>
      <c r="B1529" s="7">
        <f t="shared" si="72"/>
        <v>1525</v>
      </c>
      <c r="C1529" s="7">
        <f>IF('OG Hospitalisation Details'!B815="?",ROUND(AVERAGE('OG Hospitalisation Details'!$B$2:$B$2344),0),'OG Hospitalisation Details'!B815)</f>
        <v>1968</v>
      </c>
      <c r="D1529" s="7" t="str">
        <f>IF('OG Hospitalisation Details'!C815="?","Sep",'OG Hospitalisation Details'!C815)</f>
        <v>Jul</v>
      </c>
      <c r="E1529" s="7">
        <v>18</v>
      </c>
      <c r="F1529" s="13">
        <f t="shared" si="70"/>
        <v>25037</v>
      </c>
      <c r="G1529" s="7">
        <v>0</v>
      </c>
      <c r="H1529" s="16">
        <v>6738.84</v>
      </c>
      <c r="I1529" s="7" t="str" cm="1">
        <f t="array" ref="I1529">INDEX({"tier - 1","tier - 2","tier - 3"},MATCH(MAX(COUNTIF('OG Hospitalisation Details'!G815:G3157,{"tier - 1","tier - 2","tier - 3"})),COUNTIF('OG Hospitalisation Details'!G815:G3157,{"tier - 1","tier - 2","tier - 3"}),0))</f>
        <v>tier - 2</v>
      </c>
      <c r="J1529" s="7" t="str" cm="1">
        <f t="array" ref="J1529">INDEX({"tier - 1","tier - 2","tier - 3"},MATCH(MAX(COUNTIF('OG Hospitalisation Details'!H815:H3157,{"tier - 1","tier - 2","tier - 3"})),COUNTIF('OG Hospitalisation Details'!H815:H3157,{"tier - 1","tier - 2","tier - 3"}),0))</f>
        <v>tier - 3</v>
      </c>
      <c r="K1529" s="7" t="str">
        <f>IF('OG Hospitalisation Details'!I815="?","Unknown",'OG Hospitalisation Details'!I815)</f>
        <v>R1012</v>
      </c>
      <c r="L1529" s="14">
        <f t="shared" si="71"/>
        <v>54</v>
      </c>
    </row>
    <row r="1530" spans="1:12" x14ac:dyDescent="0.25">
      <c r="A1530" s="7" t="s">
        <v>845</v>
      </c>
      <c r="B1530" s="7">
        <f t="shared" si="72"/>
        <v>1526</v>
      </c>
      <c r="C1530" s="7">
        <f>IF('OG Hospitalisation Details'!B814="?",ROUND(AVERAGE('OG Hospitalisation Details'!$B$2:$B$2344),0),'OG Hospitalisation Details'!B814)</f>
        <v>1978</v>
      </c>
      <c r="D1530" s="7" t="str">
        <f>IF('OG Hospitalisation Details'!C814="?","Sep",'OG Hospitalisation Details'!C814)</f>
        <v>Oct</v>
      </c>
      <c r="E1530" s="7">
        <v>21</v>
      </c>
      <c r="F1530" s="13">
        <f t="shared" si="70"/>
        <v>28784</v>
      </c>
      <c r="G1530" s="7">
        <v>2</v>
      </c>
      <c r="H1530" s="16">
        <v>6737.98</v>
      </c>
      <c r="I1530" s="7" t="str" cm="1">
        <f t="array" ref="I1530">INDEX({"tier - 1","tier - 2","tier - 3"},MATCH(MAX(COUNTIF('OG Hospitalisation Details'!G814:G3156,{"tier - 1","tier - 2","tier - 3"})),COUNTIF('OG Hospitalisation Details'!G814:G3156,{"tier - 1","tier - 2","tier - 3"}),0))</f>
        <v>tier - 2</v>
      </c>
      <c r="J1530" s="7" t="str" cm="1">
        <f t="array" ref="J1530">INDEX({"tier - 1","tier - 2","tier - 3"},MATCH(MAX(COUNTIF('OG Hospitalisation Details'!H814:H3156,{"tier - 1","tier - 2","tier - 3"})),COUNTIF('OG Hospitalisation Details'!H814:H3156,{"tier - 1","tier - 2","tier - 3"}),0))</f>
        <v>tier - 3</v>
      </c>
      <c r="K1530" s="7" t="str">
        <f>IF('OG Hospitalisation Details'!I814="?","Unknown",'OG Hospitalisation Details'!I814)</f>
        <v>R1013</v>
      </c>
      <c r="L1530" s="14">
        <f t="shared" si="71"/>
        <v>44</v>
      </c>
    </row>
    <row r="1531" spans="1:12" x14ac:dyDescent="0.25">
      <c r="A1531" s="7" t="s">
        <v>844</v>
      </c>
      <c r="B1531" s="7">
        <f t="shared" si="72"/>
        <v>1527</v>
      </c>
      <c r="C1531" s="7">
        <f>IF('OG Hospitalisation Details'!B813="?",ROUND(AVERAGE('OG Hospitalisation Details'!$B$2:$B$2344),0),'OG Hospitalisation Details'!B813)</f>
        <v>1994</v>
      </c>
      <c r="D1531" s="7" t="str">
        <f>IF('OG Hospitalisation Details'!C813="?","Sep",'OG Hospitalisation Details'!C813)</f>
        <v>Jun</v>
      </c>
      <c r="E1531" s="7">
        <v>13</v>
      </c>
      <c r="F1531" s="13">
        <f t="shared" si="70"/>
        <v>34498</v>
      </c>
      <c r="G1531" s="7">
        <v>0</v>
      </c>
      <c r="H1531" s="16">
        <v>6721.37</v>
      </c>
      <c r="I1531" s="7" t="str" cm="1">
        <f t="array" ref="I1531">INDEX({"tier - 1","tier - 2","tier - 3"},MATCH(MAX(COUNTIF('OG Hospitalisation Details'!G813:G3155,{"tier - 1","tier - 2","tier - 3"})),COUNTIF('OG Hospitalisation Details'!G813:G3155,{"tier - 1","tier - 2","tier - 3"}),0))</f>
        <v>tier - 2</v>
      </c>
      <c r="J1531" s="7" t="str" cm="1">
        <f t="array" ref="J1531">INDEX({"tier - 1","tier - 2","tier - 3"},MATCH(MAX(COUNTIF('OG Hospitalisation Details'!H813:H3155,{"tier - 1","tier - 2","tier - 3"})),COUNTIF('OG Hospitalisation Details'!H813:H3155,{"tier - 1","tier - 2","tier - 3"}),0))</f>
        <v>tier - 3</v>
      </c>
      <c r="K1531" s="7" t="str">
        <f>IF('OG Hospitalisation Details'!I813="?","Unknown",'OG Hospitalisation Details'!I813)</f>
        <v>R1012</v>
      </c>
      <c r="L1531" s="14">
        <f t="shared" si="71"/>
        <v>28</v>
      </c>
    </row>
    <row r="1532" spans="1:12" x14ac:dyDescent="0.25">
      <c r="A1532" s="7" t="s">
        <v>843</v>
      </c>
      <c r="B1532" s="7">
        <f t="shared" si="72"/>
        <v>1528</v>
      </c>
      <c r="C1532" s="7">
        <f>IF('OG Hospitalisation Details'!B812="?",ROUND(AVERAGE('OG Hospitalisation Details'!$B$2:$B$2344),0),'OG Hospitalisation Details'!B812)</f>
        <v>1983</v>
      </c>
      <c r="D1532" s="7" t="str">
        <f>IF('OG Hospitalisation Details'!C812="?","Sep",'OG Hospitalisation Details'!C812)</f>
        <v>Jun</v>
      </c>
      <c r="E1532" s="7">
        <v>12</v>
      </c>
      <c r="F1532" s="13">
        <f t="shared" si="70"/>
        <v>30479</v>
      </c>
      <c r="G1532" s="7">
        <v>2</v>
      </c>
      <c r="H1532" s="16">
        <v>6710.19</v>
      </c>
      <c r="I1532" s="7" t="str" cm="1">
        <f t="array" ref="I1532">INDEX({"tier - 1","tier - 2","tier - 3"},MATCH(MAX(COUNTIF('OG Hospitalisation Details'!G812:G3154,{"tier - 1","tier - 2","tier - 3"})),COUNTIF('OG Hospitalisation Details'!G812:G3154,{"tier - 1","tier - 2","tier - 3"}),0))</f>
        <v>tier - 2</v>
      </c>
      <c r="J1532" s="7" t="str" cm="1">
        <f t="array" ref="J1532">INDEX({"tier - 1","tier - 2","tier - 3"},MATCH(MAX(COUNTIF('OG Hospitalisation Details'!H812:H3154,{"tier - 1","tier - 2","tier - 3"})),COUNTIF('OG Hospitalisation Details'!H812:H3154,{"tier - 1","tier - 2","tier - 3"}),0))</f>
        <v>tier - 3</v>
      </c>
      <c r="K1532" s="7" t="str">
        <f>IF('OG Hospitalisation Details'!I812="?","Unknown",'OG Hospitalisation Details'!I812)</f>
        <v>R1012</v>
      </c>
      <c r="L1532" s="14">
        <f t="shared" si="71"/>
        <v>39</v>
      </c>
    </row>
    <row r="1533" spans="1:12" x14ac:dyDescent="0.25">
      <c r="A1533" s="7" t="s">
        <v>842</v>
      </c>
      <c r="B1533" s="7">
        <f t="shared" si="72"/>
        <v>1529</v>
      </c>
      <c r="C1533" s="7">
        <f>IF('OG Hospitalisation Details'!B811="?",ROUND(AVERAGE('OG Hospitalisation Details'!$B$2:$B$2344),0),'OG Hospitalisation Details'!B811)</f>
        <v>1971</v>
      </c>
      <c r="D1533" s="7" t="str">
        <f>IF('OG Hospitalisation Details'!C811="?","Sep",'OG Hospitalisation Details'!C811)</f>
        <v>Dec</v>
      </c>
      <c r="E1533" s="7">
        <v>12</v>
      </c>
      <c r="F1533" s="13">
        <f t="shared" si="70"/>
        <v>26279</v>
      </c>
      <c r="G1533" s="7">
        <v>0</v>
      </c>
      <c r="H1533" s="16">
        <v>6706.47</v>
      </c>
      <c r="I1533" s="7" t="str" cm="1">
        <f t="array" ref="I1533">INDEX({"tier - 1","tier - 2","tier - 3"},MATCH(MAX(COUNTIF('OG Hospitalisation Details'!G811:G3153,{"tier - 1","tier - 2","tier - 3"})),COUNTIF('OG Hospitalisation Details'!G811:G3153,{"tier - 1","tier - 2","tier - 3"}),0))</f>
        <v>tier - 2</v>
      </c>
      <c r="J1533" s="7" t="str" cm="1">
        <f t="array" ref="J1533">INDEX({"tier - 1","tier - 2","tier - 3"},MATCH(MAX(COUNTIF('OG Hospitalisation Details'!H811:H3153,{"tier - 1","tier - 2","tier - 3"})),COUNTIF('OG Hospitalisation Details'!H811:H3153,{"tier - 1","tier - 2","tier - 3"}),0))</f>
        <v>tier - 3</v>
      </c>
      <c r="K1533" s="7" t="str">
        <f>IF('OG Hospitalisation Details'!I811="?","Unknown",'OG Hospitalisation Details'!I811)</f>
        <v>R1013</v>
      </c>
      <c r="L1533" s="14">
        <f t="shared" si="71"/>
        <v>51</v>
      </c>
    </row>
    <row r="1534" spans="1:12" x14ac:dyDescent="0.25">
      <c r="A1534" s="7" t="s">
        <v>841</v>
      </c>
      <c r="B1534" s="7">
        <f t="shared" si="72"/>
        <v>1530</v>
      </c>
      <c r="C1534" s="7">
        <f>IF('OG Hospitalisation Details'!B810="?",ROUND(AVERAGE('OG Hospitalisation Details'!$B$2:$B$2344),0),'OG Hospitalisation Details'!B810)</f>
        <v>1968</v>
      </c>
      <c r="D1534" s="7" t="str">
        <f>IF('OG Hospitalisation Details'!C810="?","Sep",'OG Hospitalisation Details'!C810)</f>
        <v>Jul</v>
      </c>
      <c r="E1534" s="7">
        <v>13</v>
      </c>
      <c r="F1534" s="13">
        <f t="shared" si="70"/>
        <v>25032</v>
      </c>
      <c r="G1534" s="7">
        <v>0</v>
      </c>
      <c r="H1534" s="16">
        <v>6700.56</v>
      </c>
      <c r="I1534" s="7" t="str" cm="1">
        <f t="array" ref="I1534">INDEX({"tier - 1","tier - 2","tier - 3"},MATCH(MAX(COUNTIF('OG Hospitalisation Details'!G810:G3152,{"tier - 1","tier - 2","tier - 3"})),COUNTIF('OG Hospitalisation Details'!G810:G3152,{"tier - 1","tier - 2","tier - 3"}),0))</f>
        <v>tier - 2</v>
      </c>
      <c r="J1534" s="7" t="str" cm="1">
        <f t="array" ref="J1534">INDEX({"tier - 1","tier - 2","tier - 3"},MATCH(MAX(COUNTIF('OG Hospitalisation Details'!H810:H3152,{"tier - 1","tier - 2","tier - 3"})),COUNTIF('OG Hospitalisation Details'!H810:H3152,{"tier - 1","tier - 2","tier - 3"}),0))</f>
        <v>tier - 3</v>
      </c>
      <c r="K1534" s="7" t="str">
        <f>IF('OG Hospitalisation Details'!I810="?","Unknown",'OG Hospitalisation Details'!I810)</f>
        <v>R1012</v>
      </c>
      <c r="L1534" s="14">
        <f t="shared" si="71"/>
        <v>54</v>
      </c>
    </row>
    <row r="1535" spans="1:12" x14ac:dyDescent="0.25">
      <c r="A1535" s="7" t="s">
        <v>840</v>
      </c>
      <c r="B1535" s="7">
        <f t="shared" si="72"/>
        <v>1531</v>
      </c>
      <c r="C1535" s="7">
        <f>IF('OG Hospitalisation Details'!B809="?",ROUND(AVERAGE('OG Hospitalisation Details'!$B$2:$B$2344),0),'OG Hospitalisation Details'!B809)</f>
        <v>1985</v>
      </c>
      <c r="D1535" s="7" t="str">
        <f>IF('OG Hospitalisation Details'!C809="?","Sep",'OG Hospitalisation Details'!C809)</f>
        <v>Jul</v>
      </c>
      <c r="E1535" s="7">
        <v>9</v>
      </c>
      <c r="F1535" s="13">
        <f t="shared" si="70"/>
        <v>31237</v>
      </c>
      <c r="G1535" s="7">
        <v>2</v>
      </c>
      <c r="H1535" s="16">
        <v>6686.43</v>
      </c>
      <c r="I1535" s="7" t="str" cm="1">
        <f t="array" ref="I1535">INDEX({"tier - 1","tier - 2","tier - 3"},MATCH(MAX(COUNTIF('OG Hospitalisation Details'!G809:G3151,{"tier - 1","tier - 2","tier - 3"})),COUNTIF('OG Hospitalisation Details'!G809:G3151,{"tier - 1","tier - 2","tier - 3"}),0))</f>
        <v>tier - 2</v>
      </c>
      <c r="J1535" s="7" t="str" cm="1">
        <f t="array" ref="J1535">INDEX({"tier - 1","tier - 2","tier - 3"},MATCH(MAX(COUNTIF('OG Hospitalisation Details'!H809:H3151,{"tier - 1","tier - 2","tier - 3"})),COUNTIF('OG Hospitalisation Details'!H809:H3151,{"tier - 1","tier - 2","tier - 3"}),0))</f>
        <v>tier - 3</v>
      </c>
      <c r="K1535" s="7" t="str">
        <f>IF('OG Hospitalisation Details'!I809="?","Unknown",'OG Hospitalisation Details'!I809)</f>
        <v>R1012</v>
      </c>
      <c r="L1535" s="14">
        <f t="shared" si="71"/>
        <v>37</v>
      </c>
    </row>
    <row r="1536" spans="1:12" x14ac:dyDescent="0.25">
      <c r="A1536" s="7" t="s">
        <v>839</v>
      </c>
      <c r="B1536" s="7">
        <f t="shared" si="72"/>
        <v>1532</v>
      </c>
      <c r="C1536" s="7">
        <f>IF('OG Hospitalisation Details'!B808="?",ROUND(AVERAGE('OG Hospitalisation Details'!$B$2:$B$2344),0),'OG Hospitalisation Details'!B808)</f>
        <v>1989</v>
      </c>
      <c r="D1536" s="7" t="str">
        <f>IF('OG Hospitalisation Details'!C808="?","Sep",'OG Hospitalisation Details'!C808)</f>
        <v>Oct</v>
      </c>
      <c r="E1536" s="7">
        <v>20</v>
      </c>
      <c r="F1536" s="13">
        <f t="shared" si="70"/>
        <v>32801</v>
      </c>
      <c r="G1536" s="7">
        <v>5</v>
      </c>
      <c r="H1536" s="16">
        <v>6666.24</v>
      </c>
      <c r="I1536" s="7" t="str" cm="1">
        <f t="array" ref="I1536">INDEX({"tier - 1","tier - 2","tier - 3"},MATCH(MAX(COUNTIF('OG Hospitalisation Details'!G808:G3150,{"tier - 1","tier - 2","tier - 3"})),COUNTIF('OG Hospitalisation Details'!G808:G3150,{"tier - 1","tier - 2","tier - 3"}),0))</f>
        <v>tier - 2</v>
      </c>
      <c r="J1536" s="7" t="str" cm="1">
        <f t="array" ref="J1536">INDEX({"tier - 1","tier - 2","tier - 3"},MATCH(MAX(COUNTIF('OG Hospitalisation Details'!H808:H3150,{"tier - 1","tier - 2","tier - 3"})),COUNTIF('OG Hospitalisation Details'!H808:H3150,{"tier - 1","tier - 2","tier - 3"}),0))</f>
        <v>tier - 3</v>
      </c>
      <c r="K1536" s="7" t="str">
        <f>IF('OG Hospitalisation Details'!I808="?","Unknown",'OG Hospitalisation Details'!I808)</f>
        <v>R1011</v>
      </c>
      <c r="L1536" s="14">
        <f t="shared" si="71"/>
        <v>33</v>
      </c>
    </row>
    <row r="1537" spans="1:12" x14ac:dyDescent="0.25">
      <c r="A1537" s="7" t="s">
        <v>838</v>
      </c>
      <c r="B1537" s="7">
        <f t="shared" si="72"/>
        <v>1533</v>
      </c>
      <c r="C1537" s="7">
        <f>IF('OG Hospitalisation Details'!B807="?",ROUND(AVERAGE('OG Hospitalisation Details'!$B$2:$B$2344),0),'OG Hospitalisation Details'!B807)</f>
        <v>1981</v>
      </c>
      <c r="D1537" s="7" t="str">
        <f>IF('OG Hospitalisation Details'!C807="?","Sep",'OG Hospitalisation Details'!C807)</f>
        <v>Sep</v>
      </c>
      <c r="E1537" s="7">
        <v>17</v>
      </c>
      <c r="F1537" s="13">
        <f t="shared" si="70"/>
        <v>29846</v>
      </c>
      <c r="G1537" s="7">
        <v>1</v>
      </c>
      <c r="H1537" s="16">
        <v>6664.69</v>
      </c>
      <c r="I1537" s="7" t="str" cm="1">
        <f t="array" ref="I1537">INDEX({"tier - 1","tier - 2","tier - 3"},MATCH(MAX(COUNTIF('OG Hospitalisation Details'!G807:G3149,{"tier - 1","tier - 2","tier - 3"})),COUNTIF('OG Hospitalisation Details'!G807:G3149,{"tier - 1","tier - 2","tier - 3"}),0))</f>
        <v>tier - 2</v>
      </c>
      <c r="J1537" s="7" t="str" cm="1">
        <f t="array" ref="J1537">INDEX({"tier - 1","tier - 2","tier - 3"},MATCH(MAX(COUNTIF('OG Hospitalisation Details'!H807:H3149,{"tier - 1","tier - 2","tier - 3"})),COUNTIF('OG Hospitalisation Details'!H807:H3149,{"tier - 1","tier - 2","tier - 3"}),0))</f>
        <v>tier - 3</v>
      </c>
      <c r="K1537" s="7" t="str">
        <f>IF('OG Hospitalisation Details'!I807="?","Unknown",'OG Hospitalisation Details'!I807)</f>
        <v>R1012</v>
      </c>
      <c r="L1537" s="14">
        <f t="shared" si="71"/>
        <v>41</v>
      </c>
    </row>
    <row r="1538" spans="1:12" x14ac:dyDescent="0.25">
      <c r="A1538" s="7" t="s">
        <v>837</v>
      </c>
      <c r="B1538" s="7">
        <f t="shared" si="72"/>
        <v>1534</v>
      </c>
      <c r="C1538" s="7">
        <f>IF('OG Hospitalisation Details'!B806="?",ROUND(AVERAGE('OG Hospitalisation Details'!$B$2:$B$2344),0),'OG Hospitalisation Details'!B806)</f>
        <v>1982</v>
      </c>
      <c r="D1538" s="7" t="str">
        <f>IF('OG Hospitalisation Details'!C806="?","Sep",'OG Hospitalisation Details'!C806)</f>
        <v>Sep</v>
      </c>
      <c r="E1538" s="7">
        <v>27</v>
      </c>
      <c r="F1538" s="13">
        <f t="shared" ref="F1538:F1601" si="73">DATE(C1538,MONTH(1&amp;D1538),E1538)</f>
        <v>30221</v>
      </c>
      <c r="G1538" s="7">
        <v>3</v>
      </c>
      <c r="H1538" s="16">
        <v>6664.32</v>
      </c>
      <c r="I1538" s="7" t="str" cm="1">
        <f t="array" ref="I1538">INDEX({"tier - 1","tier - 2","tier - 3"},MATCH(MAX(COUNTIF('OG Hospitalisation Details'!G806:G3148,{"tier - 1","tier - 2","tier - 3"})),COUNTIF('OG Hospitalisation Details'!G806:G3148,{"tier - 1","tier - 2","tier - 3"}),0))</f>
        <v>tier - 2</v>
      </c>
      <c r="J1538" s="7" t="str" cm="1">
        <f t="array" ref="J1538">INDEX({"tier - 1","tier - 2","tier - 3"},MATCH(MAX(COUNTIF('OG Hospitalisation Details'!H806:H3148,{"tier - 1","tier - 2","tier - 3"})),COUNTIF('OG Hospitalisation Details'!H806:H3148,{"tier - 1","tier - 2","tier - 3"}),0))</f>
        <v>tier - 3</v>
      </c>
      <c r="K1538" s="7" t="str">
        <f>IF('OG Hospitalisation Details'!I806="?","Unknown",'OG Hospitalisation Details'!I806)</f>
        <v>R1013</v>
      </c>
      <c r="L1538" s="14">
        <f t="shared" ref="L1538:L1601" si="74">DATEDIF(F1538,DATE(2023,6,8),"Y")</f>
        <v>40</v>
      </c>
    </row>
    <row r="1539" spans="1:12" x14ac:dyDescent="0.25">
      <c r="A1539" s="7" t="s">
        <v>836</v>
      </c>
      <c r="B1539" s="7">
        <f t="shared" si="72"/>
        <v>1535</v>
      </c>
      <c r="C1539" s="7">
        <f>IF('OG Hospitalisation Details'!B805="?",ROUND(AVERAGE('OG Hospitalisation Details'!$B$2:$B$2344),0),'OG Hospitalisation Details'!B805)</f>
        <v>1989</v>
      </c>
      <c r="D1539" s="7" t="str">
        <f>IF('OG Hospitalisation Details'!C805="?","Sep",'OG Hospitalisation Details'!C805)</f>
        <v>Nov</v>
      </c>
      <c r="E1539" s="7">
        <v>19</v>
      </c>
      <c r="F1539" s="13">
        <f t="shared" si="73"/>
        <v>32831</v>
      </c>
      <c r="G1539" s="7">
        <v>5</v>
      </c>
      <c r="H1539" s="16">
        <v>6653.79</v>
      </c>
      <c r="I1539" s="7" t="str" cm="1">
        <f t="array" ref="I1539">INDEX({"tier - 1","tier - 2","tier - 3"},MATCH(MAX(COUNTIF('OG Hospitalisation Details'!G805:G3147,{"tier - 1","tier - 2","tier - 3"})),COUNTIF('OG Hospitalisation Details'!G805:G3147,{"tier - 1","tier - 2","tier - 3"}),0))</f>
        <v>tier - 2</v>
      </c>
      <c r="J1539" s="7" t="str" cm="1">
        <f t="array" ref="J1539">INDEX({"tier - 1","tier - 2","tier - 3"},MATCH(MAX(COUNTIF('OG Hospitalisation Details'!H805:H3147,{"tier - 1","tier - 2","tier - 3"})),COUNTIF('OG Hospitalisation Details'!H805:H3147,{"tier - 1","tier - 2","tier - 3"}),0))</f>
        <v>tier - 3</v>
      </c>
      <c r="K1539" s="7" t="str">
        <f>IF('OG Hospitalisation Details'!I805="?","Unknown",'OG Hospitalisation Details'!I805)</f>
        <v>R1013</v>
      </c>
      <c r="L1539" s="14">
        <f t="shared" si="74"/>
        <v>33</v>
      </c>
    </row>
    <row r="1540" spans="1:12" x14ac:dyDescent="0.25">
      <c r="A1540" s="7" t="s">
        <v>835</v>
      </c>
      <c r="B1540" s="7">
        <f t="shared" si="72"/>
        <v>1536</v>
      </c>
      <c r="C1540" s="7">
        <f>IF('OG Hospitalisation Details'!B804="?",ROUND(AVERAGE('OG Hospitalisation Details'!$B$2:$B$2344),0),'OG Hospitalisation Details'!B804)</f>
        <v>1984</v>
      </c>
      <c r="D1540" s="7" t="str">
        <f>IF('OG Hospitalisation Details'!C804="?","Sep",'OG Hospitalisation Details'!C804)</f>
        <v>Jul</v>
      </c>
      <c r="E1540" s="7">
        <v>1</v>
      </c>
      <c r="F1540" s="13">
        <f t="shared" si="73"/>
        <v>30864</v>
      </c>
      <c r="G1540" s="7">
        <v>3</v>
      </c>
      <c r="H1540" s="16">
        <v>6652.53</v>
      </c>
      <c r="I1540" s="7" t="str" cm="1">
        <f t="array" ref="I1540">INDEX({"tier - 1","tier - 2","tier - 3"},MATCH(MAX(COUNTIF('OG Hospitalisation Details'!G804:G3146,{"tier - 1","tier - 2","tier - 3"})),COUNTIF('OG Hospitalisation Details'!G804:G3146,{"tier - 1","tier - 2","tier - 3"}),0))</f>
        <v>tier - 2</v>
      </c>
      <c r="J1540" s="7" t="str" cm="1">
        <f t="array" ref="J1540">INDEX({"tier - 1","tier - 2","tier - 3"},MATCH(MAX(COUNTIF('OG Hospitalisation Details'!H804:H3146,{"tier - 1","tier - 2","tier - 3"})),COUNTIF('OG Hospitalisation Details'!H804:H3146,{"tier - 1","tier - 2","tier - 3"}),0))</f>
        <v>tier - 3</v>
      </c>
      <c r="K1540" s="7" t="str">
        <f>IF('OG Hospitalisation Details'!I804="?","Unknown",'OG Hospitalisation Details'!I804)</f>
        <v>R1013</v>
      </c>
      <c r="L1540" s="14">
        <f t="shared" si="74"/>
        <v>38</v>
      </c>
    </row>
    <row r="1541" spans="1:12" x14ac:dyDescent="0.25">
      <c r="A1541" s="7" t="s">
        <v>834</v>
      </c>
      <c r="B1541" s="7">
        <f t="shared" si="72"/>
        <v>1537</v>
      </c>
      <c r="C1541" s="7">
        <f>IF('OG Hospitalisation Details'!B803="?",ROUND(AVERAGE('OG Hospitalisation Details'!$B$2:$B$2344),0),'OG Hospitalisation Details'!B803)</f>
        <v>1970</v>
      </c>
      <c r="D1541" s="7" t="str">
        <f>IF('OG Hospitalisation Details'!C803="?","Sep",'OG Hospitalisation Details'!C803)</f>
        <v>Nov</v>
      </c>
      <c r="E1541" s="7">
        <v>8</v>
      </c>
      <c r="F1541" s="13">
        <f t="shared" si="73"/>
        <v>25880</v>
      </c>
      <c r="G1541" s="7">
        <v>0</v>
      </c>
      <c r="H1541" s="16">
        <v>6651.26</v>
      </c>
      <c r="I1541" s="7" t="str" cm="1">
        <f t="array" ref="I1541">INDEX({"tier - 1","tier - 2","tier - 3"},MATCH(MAX(COUNTIF('OG Hospitalisation Details'!G803:G3145,{"tier - 1","tier - 2","tier - 3"})),COUNTIF('OG Hospitalisation Details'!G803:G3145,{"tier - 1","tier - 2","tier - 3"}),0))</f>
        <v>tier - 2</v>
      </c>
      <c r="J1541" s="7" t="str" cm="1">
        <f t="array" ref="J1541">INDEX({"tier - 1","tier - 2","tier - 3"},MATCH(MAX(COUNTIF('OG Hospitalisation Details'!H803:H3145,{"tier - 1","tier - 2","tier - 3"})),COUNTIF('OG Hospitalisation Details'!H803:H3145,{"tier - 1","tier - 2","tier - 3"}),0))</f>
        <v>tier - 3</v>
      </c>
      <c r="K1541" s="7" t="str">
        <f>IF('OG Hospitalisation Details'!I803="?","Unknown",'OG Hospitalisation Details'!I803)</f>
        <v>R1013</v>
      </c>
      <c r="L1541" s="14">
        <f t="shared" si="74"/>
        <v>52</v>
      </c>
    </row>
    <row r="1542" spans="1:12" x14ac:dyDescent="0.25">
      <c r="A1542" s="7" t="s">
        <v>833</v>
      </c>
      <c r="B1542" s="7">
        <f t="shared" si="72"/>
        <v>1538</v>
      </c>
      <c r="C1542" s="7">
        <f>IF('OG Hospitalisation Details'!B802="?",ROUND(AVERAGE('OG Hospitalisation Details'!$B$2:$B$2344),0),'OG Hospitalisation Details'!B802)</f>
        <v>1984</v>
      </c>
      <c r="D1542" s="7" t="str">
        <f>IF('OG Hospitalisation Details'!C802="?","Sep",'OG Hospitalisation Details'!C802)</f>
        <v>Dec</v>
      </c>
      <c r="E1542" s="7">
        <v>8</v>
      </c>
      <c r="F1542" s="13">
        <f t="shared" si="73"/>
        <v>31024</v>
      </c>
      <c r="G1542" s="7">
        <v>2</v>
      </c>
      <c r="H1542" s="16">
        <v>6640.54</v>
      </c>
      <c r="I1542" s="7" t="str" cm="1">
        <f t="array" ref="I1542">INDEX({"tier - 1","tier - 2","tier - 3"},MATCH(MAX(COUNTIF('OG Hospitalisation Details'!G802:G3144,{"tier - 1","tier - 2","tier - 3"})),COUNTIF('OG Hospitalisation Details'!G802:G3144,{"tier - 1","tier - 2","tier - 3"}),0))</f>
        <v>tier - 2</v>
      </c>
      <c r="J1542" s="7" t="str" cm="1">
        <f t="array" ref="J1542">INDEX({"tier - 1","tier - 2","tier - 3"},MATCH(MAX(COUNTIF('OG Hospitalisation Details'!H802:H3144,{"tier - 1","tier - 2","tier - 3"})),COUNTIF('OG Hospitalisation Details'!H802:H3144,{"tier - 1","tier - 2","tier - 3"}),0))</f>
        <v>tier - 3</v>
      </c>
      <c r="K1542" s="7" t="str">
        <f>IF('OG Hospitalisation Details'!I802="?","Unknown",'OG Hospitalisation Details'!I802)</f>
        <v>R1019</v>
      </c>
      <c r="L1542" s="14">
        <f t="shared" si="74"/>
        <v>38</v>
      </c>
    </row>
    <row r="1543" spans="1:12" x14ac:dyDescent="0.25">
      <c r="A1543" s="7" t="s">
        <v>832</v>
      </c>
      <c r="B1543" s="7">
        <f t="shared" si="72"/>
        <v>1539</v>
      </c>
      <c r="C1543" s="7">
        <f>IF('OG Hospitalisation Details'!B801="?",ROUND(AVERAGE('OG Hospitalisation Details'!$B$2:$B$2344),0),'OG Hospitalisation Details'!B801)</f>
        <v>1990</v>
      </c>
      <c r="D1543" s="7" t="str">
        <f>IF('OG Hospitalisation Details'!C801="?","Sep",'OG Hospitalisation Details'!C801)</f>
        <v>Jun</v>
      </c>
      <c r="E1543" s="7">
        <v>6</v>
      </c>
      <c r="F1543" s="13">
        <f t="shared" si="73"/>
        <v>33030</v>
      </c>
      <c r="G1543" s="7">
        <v>3</v>
      </c>
      <c r="H1543" s="16">
        <v>6639.3</v>
      </c>
      <c r="I1543" s="7" t="str" cm="1">
        <f t="array" ref="I1543">INDEX({"tier - 1","tier - 2","tier - 3"},MATCH(MAX(COUNTIF('OG Hospitalisation Details'!G801:G3143,{"tier - 1","tier - 2","tier - 3"})),COUNTIF('OG Hospitalisation Details'!G801:G3143,{"tier - 1","tier - 2","tier - 3"}),0))</f>
        <v>tier - 2</v>
      </c>
      <c r="J1543" s="7" t="str" cm="1">
        <f t="array" ref="J1543">INDEX({"tier - 1","tier - 2","tier - 3"},MATCH(MAX(COUNTIF('OG Hospitalisation Details'!H801:H3143,{"tier - 1","tier - 2","tier - 3"})),COUNTIF('OG Hospitalisation Details'!H801:H3143,{"tier - 1","tier - 2","tier - 3"}),0))</f>
        <v>tier - 3</v>
      </c>
      <c r="K1543" s="7" t="str">
        <f>IF('OG Hospitalisation Details'!I801="?","Unknown",'OG Hospitalisation Details'!I801)</f>
        <v>R1021</v>
      </c>
      <c r="L1543" s="14">
        <f t="shared" si="74"/>
        <v>33</v>
      </c>
    </row>
    <row r="1544" spans="1:12" x14ac:dyDescent="0.25">
      <c r="A1544" s="7" t="s">
        <v>831</v>
      </c>
      <c r="B1544" s="7">
        <f t="shared" si="72"/>
        <v>1540</v>
      </c>
      <c r="C1544" s="7">
        <f>IF('OG Hospitalisation Details'!B800="?",ROUND(AVERAGE('OG Hospitalisation Details'!$B$2:$B$2344),0),'OG Hospitalisation Details'!B800)</f>
        <v>2003</v>
      </c>
      <c r="D1544" s="7" t="str">
        <f>IF('OG Hospitalisation Details'!C800="?","Sep",'OG Hospitalisation Details'!C800)</f>
        <v>Sep</v>
      </c>
      <c r="E1544" s="7">
        <v>4</v>
      </c>
      <c r="F1544" s="13">
        <f t="shared" si="73"/>
        <v>37868</v>
      </c>
      <c r="G1544" s="7">
        <v>0</v>
      </c>
      <c r="H1544" s="16">
        <v>6638.16</v>
      </c>
      <c r="I1544" s="7" t="str" cm="1">
        <f t="array" ref="I1544">INDEX({"tier - 1","tier - 2","tier - 3"},MATCH(MAX(COUNTIF('OG Hospitalisation Details'!G800:G3142,{"tier - 1","tier - 2","tier - 3"})),COUNTIF('OG Hospitalisation Details'!G800:G3142,{"tier - 1","tier - 2","tier - 3"}),0))</f>
        <v>tier - 2</v>
      </c>
      <c r="J1544" s="7" t="str" cm="1">
        <f t="array" ref="J1544">INDEX({"tier - 1","tier - 2","tier - 3"},MATCH(MAX(COUNTIF('OG Hospitalisation Details'!H800:H3142,{"tier - 1","tier - 2","tier - 3"})),COUNTIF('OG Hospitalisation Details'!H800:H3142,{"tier - 1","tier - 2","tier - 3"}),0))</f>
        <v>tier - 3</v>
      </c>
      <c r="K1544" s="7" t="str">
        <f>IF('OG Hospitalisation Details'!I800="?","Unknown",'OG Hospitalisation Details'!I800)</f>
        <v>R1012</v>
      </c>
      <c r="L1544" s="14">
        <f t="shared" si="74"/>
        <v>19</v>
      </c>
    </row>
    <row r="1545" spans="1:12" x14ac:dyDescent="0.25">
      <c r="A1545" s="7" t="s">
        <v>830</v>
      </c>
      <c r="B1545" s="7">
        <f t="shared" si="72"/>
        <v>1541</v>
      </c>
      <c r="C1545" s="7">
        <f>IF('OG Hospitalisation Details'!B799="?",ROUND(AVERAGE('OG Hospitalisation Details'!$B$2:$B$2344),0),'OG Hospitalisation Details'!B799)</f>
        <v>1973</v>
      </c>
      <c r="D1545" s="7" t="str">
        <f>IF('OG Hospitalisation Details'!C799="?","Sep",'OG Hospitalisation Details'!C799)</f>
        <v>Aug</v>
      </c>
      <c r="E1545" s="7">
        <v>29</v>
      </c>
      <c r="F1545" s="13">
        <f t="shared" si="73"/>
        <v>26905</v>
      </c>
      <c r="G1545" s="7">
        <v>0</v>
      </c>
      <c r="H1545" s="16">
        <v>6630.31</v>
      </c>
      <c r="I1545" s="7" t="str" cm="1">
        <f t="array" ref="I1545">INDEX({"tier - 1","tier - 2","tier - 3"},MATCH(MAX(COUNTIF('OG Hospitalisation Details'!G799:G3141,{"tier - 1","tier - 2","tier - 3"})),COUNTIF('OG Hospitalisation Details'!G799:G3141,{"tier - 1","tier - 2","tier - 3"}),0))</f>
        <v>tier - 2</v>
      </c>
      <c r="J1545" s="7" t="str" cm="1">
        <f t="array" ref="J1545">INDEX({"tier - 1","tier - 2","tier - 3"},MATCH(MAX(COUNTIF('OG Hospitalisation Details'!H799:H3141,{"tier - 1","tier - 2","tier - 3"})),COUNTIF('OG Hospitalisation Details'!H799:H3141,{"tier - 1","tier - 2","tier - 3"}),0))</f>
        <v>tier - 3</v>
      </c>
      <c r="K1545" s="7" t="str">
        <f>IF('OG Hospitalisation Details'!I799="?","Unknown",'OG Hospitalisation Details'!I799)</f>
        <v>R1013</v>
      </c>
      <c r="L1545" s="14">
        <f t="shared" si="74"/>
        <v>49</v>
      </c>
    </row>
    <row r="1546" spans="1:12" x14ac:dyDescent="0.25">
      <c r="A1546" s="7" t="s">
        <v>829</v>
      </c>
      <c r="B1546" s="7">
        <f t="shared" si="72"/>
        <v>1542</v>
      </c>
      <c r="C1546" s="7">
        <f>IF('OG Hospitalisation Details'!B798="?",ROUND(AVERAGE('OG Hospitalisation Details'!$B$2:$B$2344),0),'OG Hospitalisation Details'!B798)</f>
        <v>1982</v>
      </c>
      <c r="D1546" s="7" t="str">
        <f>IF('OG Hospitalisation Details'!C798="?","Sep",'OG Hospitalisation Details'!C798)</f>
        <v>Aug</v>
      </c>
      <c r="E1546" s="7">
        <v>28</v>
      </c>
      <c r="F1546" s="13">
        <f t="shared" si="73"/>
        <v>30191</v>
      </c>
      <c r="G1546" s="7">
        <v>1</v>
      </c>
      <c r="H1546" s="16">
        <v>6610.11</v>
      </c>
      <c r="I1546" s="7" t="str" cm="1">
        <f t="array" ref="I1546">INDEX({"tier - 1","tier - 2","tier - 3"},MATCH(MAX(COUNTIF('OG Hospitalisation Details'!G798:G3140,{"tier - 1","tier - 2","tier - 3"})),COUNTIF('OG Hospitalisation Details'!G798:G3140,{"tier - 1","tier - 2","tier - 3"}),0))</f>
        <v>tier - 2</v>
      </c>
      <c r="J1546" s="7" t="str" cm="1">
        <f t="array" ref="J1546">INDEX({"tier - 1","tier - 2","tier - 3"},MATCH(MAX(COUNTIF('OG Hospitalisation Details'!H798:H3140,{"tier - 1","tier - 2","tier - 3"})),COUNTIF('OG Hospitalisation Details'!H798:H3140,{"tier - 1","tier - 2","tier - 3"}),0))</f>
        <v>tier - 3</v>
      </c>
      <c r="K1546" s="7" t="str">
        <f>IF('OG Hospitalisation Details'!I798="?","Unknown",'OG Hospitalisation Details'!I798)</f>
        <v>R1015</v>
      </c>
      <c r="L1546" s="14">
        <f t="shared" si="74"/>
        <v>40</v>
      </c>
    </row>
    <row r="1547" spans="1:12" x14ac:dyDescent="0.25">
      <c r="A1547" s="7" t="s">
        <v>828</v>
      </c>
      <c r="B1547" s="7">
        <f t="shared" si="72"/>
        <v>1543</v>
      </c>
      <c r="C1547" s="7">
        <f>IF('OG Hospitalisation Details'!B797="?",ROUND(AVERAGE('OG Hospitalisation Details'!$B$2:$B$2344),0),'OG Hospitalisation Details'!B797)</f>
        <v>1982</v>
      </c>
      <c r="D1547" s="7" t="str">
        <f>IF('OG Hospitalisation Details'!C797="?","Sep",'OG Hospitalisation Details'!C797)</f>
        <v>Nov</v>
      </c>
      <c r="E1547" s="7">
        <v>7</v>
      </c>
      <c r="F1547" s="13">
        <f t="shared" si="73"/>
        <v>30262</v>
      </c>
      <c r="G1547" s="7">
        <v>2</v>
      </c>
      <c r="H1547" s="16">
        <v>6600.36</v>
      </c>
      <c r="I1547" s="7" t="str" cm="1">
        <f t="array" ref="I1547">INDEX({"tier - 1","tier - 2","tier - 3"},MATCH(MAX(COUNTIF('OG Hospitalisation Details'!G797:G3139,{"tier - 1","tier - 2","tier - 3"})),COUNTIF('OG Hospitalisation Details'!G797:G3139,{"tier - 1","tier - 2","tier - 3"}),0))</f>
        <v>tier - 2</v>
      </c>
      <c r="J1547" s="7" t="str" cm="1">
        <f t="array" ref="J1547">INDEX({"tier - 1","tier - 2","tier - 3"},MATCH(MAX(COUNTIF('OG Hospitalisation Details'!H797:H3139,{"tier - 1","tier - 2","tier - 3"})),COUNTIF('OG Hospitalisation Details'!H797:H3139,{"tier - 1","tier - 2","tier - 3"}),0))</f>
        <v>tier - 3</v>
      </c>
      <c r="K1547" s="7" t="str">
        <f>IF('OG Hospitalisation Details'!I797="?","Unknown",'OG Hospitalisation Details'!I797)</f>
        <v>R1011</v>
      </c>
      <c r="L1547" s="14">
        <f t="shared" si="74"/>
        <v>40</v>
      </c>
    </row>
    <row r="1548" spans="1:12" x14ac:dyDescent="0.25">
      <c r="A1548" s="7" t="s">
        <v>827</v>
      </c>
      <c r="B1548" s="7">
        <f t="shared" si="72"/>
        <v>1544</v>
      </c>
      <c r="C1548" s="7">
        <f>IF('OG Hospitalisation Details'!B796="?",ROUND(AVERAGE('OG Hospitalisation Details'!$B$2:$B$2344),0),'OG Hospitalisation Details'!B796)</f>
        <v>1982</v>
      </c>
      <c r="D1548" s="7" t="str">
        <f>IF('OG Hospitalisation Details'!C796="?","Sep",'OG Hospitalisation Details'!C796)</f>
        <v>Dec</v>
      </c>
      <c r="E1548" s="7">
        <v>29</v>
      </c>
      <c r="F1548" s="13">
        <f t="shared" si="73"/>
        <v>30314</v>
      </c>
      <c r="G1548" s="7">
        <v>1</v>
      </c>
      <c r="H1548" s="16">
        <v>6600.21</v>
      </c>
      <c r="I1548" s="7" t="str" cm="1">
        <f t="array" ref="I1548">INDEX({"tier - 1","tier - 2","tier - 3"},MATCH(MAX(COUNTIF('OG Hospitalisation Details'!G796:G3138,{"tier - 1","tier - 2","tier - 3"})),COUNTIF('OG Hospitalisation Details'!G796:G3138,{"tier - 1","tier - 2","tier - 3"}),0))</f>
        <v>tier - 2</v>
      </c>
      <c r="J1548" s="7" t="str" cm="1">
        <f t="array" ref="J1548">INDEX({"tier - 1","tier - 2","tier - 3"},MATCH(MAX(COUNTIF('OG Hospitalisation Details'!H796:H3138,{"tier - 1","tier - 2","tier - 3"})),COUNTIF('OG Hospitalisation Details'!H796:H3138,{"tier - 1","tier - 2","tier - 3"}),0))</f>
        <v>tier - 3</v>
      </c>
      <c r="K1548" s="7" t="str">
        <f>IF('OG Hospitalisation Details'!I796="?","Unknown",'OG Hospitalisation Details'!I796)</f>
        <v>R1016</v>
      </c>
      <c r="L1548" s="14">
        <f t="shared" si="74"/>
        <v>40</v>
      </c>
    </row>
    <row r="1549" spans="1:12" x14ac:dyDescent="0.25">
      <c r="A1549" s="7" t="s">
        <v>826</v>
      </c>
      <c r="B1549" s="7">
        <f t="shared" si="72"/>
        <v>1545</v>
      </c>
      <c r="C1549" s="7">
        <f>IF('OG Hospitalisation Details'!B795="?",ROUND(AVERAGE('OG Hospitalisation Details'!$B$2:$B$2344),0),'OG Hospitalisation Details'!B795)</f>
        <v>1982</v>
      </c>
      <c r="D1549" s="7" t="str">
        <f>IF('OG Hospitalisation Details'!C795="?","Sep",'OG Hospitalisation Details'!C795)</f>
        <v>Nov</v>
      </c>
      <c r="E1549" s="7">
        <v>22</v>
      </c>
      <c r="F1549" s="13">
        <f t="shared" si="73"/>
        <v>30277</v>
      </c>
      <c r="G1549" s="7">
        <v>2</v>
      </c>
      <c r="H1549" s="16">
        <v>6593.51</v>
      </c>
      <c r="I1549" s="7" t="str" cm="1">
        <f t="array" ref="I1549">INDEX({"tier - 1","tier - 2","tier - 3"},MATCH(MAX(COUNTIF('OG Hospitalisation Details'!G795:G3137,{"tier - 1","tier - 2","tier - 3"})),COUNTIF('OG Hospitalisation Details'!G795:G3137,{"tier - 1","tier - 2","tier - 3"}),0))</f>
        <v>tier - 2</v>
      </c>
      <c r="J1549" s="7" t="str" cm="1">
        <f t="array" ref="J1549">INDEX({"tier - 1","tier - 2","tier - 3"},MATCH(MAX(COUNTIF('OG Hospitalisation Details'!H795:H3137,{"tier - 1","tier - 2","tier - 3"})),COUNTIF('OG Hospitalisation Details'!H795:H3137,{"tier - 1","tier - 2","tier - 3"}),0))</f>
        <v>tier - 3</v>
      </c>
      <c r="K1549" s="7" t="str">
        <f>IF('OG Hospitalisation Details'!I795="?","Unknown",'OG Hospitalisation Details'!I795)</f>
        <v>R1013</v>
      </c>
      <c r="L1549" s="14">
        <f t="shared" si="74"/>
        <v>40</v>
      </c>
    </row>
    <row r="1550" spans="1:12" x14ac:dyDescent="0.25">
      <c r="A1550" s="7" t="s">
        <v>825</v>
      </c>
      <c r="B1550" s="7">
        <f t="shared" si="72"/>
        <v>1546</v>
      </c>
      <c r="C1550" s="7">
        <f>IF('OG Hospitalisation Details'!B794="?",ROUND(AVERAGE('OG Hospitalisation Details'!$B$2:$B$2344),0),'OG Hospitalisation Details'!B794)</f>
        <v>1984</v>
      </c>
      <c r="D1550" s="7" t="str">
        <f>IF('OG Hospitalisation Details'!C794="?","Sep",'OG Hospitalisation Details'!C794)</f>
        <v>Oct</v>
      </c>
      <c r="E1550" s="7">
        <v>5</v>
      </c>
      <c r="F1550" s="13">
        <f t="shared" si="73"/>
        <v>30960</v>
      </c>
      <c r="G1550" s="7">
        <v>2</v>
      </c>
      <c r="H1550" s="16">
        <v>6571.54</v>
      </c>
      <c r="I1550" s="7" t="str" cm="1">
        <f t="array" ref="I1550">INDEX({"tier - 1","tier - 2","tier - 3"},MATCH(MAX(COUNTIF('OG Hospitalisation Details'!G794:G3136,{"tier - 1","tier - 2","tier - 3"})),COUNTIF('OG Hospitalisation Details'!G794:G3136,{"tier - 1","tier - 2","tier - 3"}),0))</f>
        <v>tier - 2</v>
      </c>
      <c r="J1550" s="7" t="str" cm="1">
        <f t="array" ref="J1550">INDEX({"tier - 1","tier - 2","tier - 3"},MATCH(MAX(COUNTIF('OG Hospitalisation Details'!H794:H3136,{"tier - 1","tier - 2","tier - 3"})),COUNTIF('OG Hospitalisation Details'!H794:H3136,{"tier - 1","tier - 2","tier - 3"}),0))</f>
        <v>tier - 3</v>
      </c>
      <c r="K1550" s="7" t="str">
        <f>IF('OG Hospitalisation Details'!I794="?","Unknown",'OG Hospitalisation Details'!I794)</f>
        <v>R1011</v>
      </c>
      <c r="L1550" s="14">
        <f t="shared" si="74"/>
        <v>38</v>
      </c>
    </row>
    <row r="1551" spans="1:12" x14ac:dyDescent="0.25">
      <c r="A1551" s="7" t="s">
        <v>824</v>
      </c>
      <c r="B1551" s="7">
        <f t="shared" si="72"/>
        <v>1547</v>
      </c>
      <c r="C1551" s="7">
        <f>IF('OG Hospitalisation Details'!B793="?",ROUND(AVERAGE('OG Hospitalisation Details'!$B$2:$B$2344),0),'OG Hospitalisation Details'!B793)</f>
        <v>1981</v>
      </c>
      <c r="D1551" s="7" t="str">
        <f>IF('OG Hospitalisation Details'!C793="?","Sep",'OG Hospitalisation Details'!C793)</f>
        <v>Jul</v>
      </c>
      <c r="E1551" s="7">
        <v>20</v>
      </c>
      <c r="F1551" s="13">
        <f t="shared" si="73"/>
        <v>29787</v>
      </c>
      <c r="G1551" s="7">
        <v>0</v>
      </c>
      <c r="H1551" s="16">
        <v>6571.02</v>
      </c>
      <c r="I1551" s="7" t="str" cm="1">
        <f t="array" ref="I1551">INDEX({"tier - 1","tier - 2","tier - 3"},MATCH(MAX(COUNTIF('OG Hospitalisation Details'!G793:G3135,{"tier - 1","tier - 2","tier - 3"})),COUNTIF('OG Hospitalisation Details'!G793:G3135,{"tier - 1","tier - 2","tier - 3"}),0))</f>
        <v>tier - 2</v>
      </c>
      <c r="J1551" s="7" t="str" cm="1">
        <f t="array" ref="J1551">INDEX({"tier - 1","tier - 2","tier - 3"},MATCH(MAX(COUNTIF('OG Hospitalisation Details'!H793:H3135,{"tier - 1","tier - 2","tier - 3"})),COUNTIF('OG Hospitalisation Details'!H793:H3135,{"tier - 1","tier - 2","tier - 3"}),0))</f>
        <v>tier - 3</v>
      </c>
      <c r="K1551" s="7" t="str">
        <f>IF('OG Hospitalisation Details'!I793="?","Unknown",'OG Hospitalisation Details'!I793)</f>
        <v>R1012</v>
      </c>
      <c r="L1551" s="14">
        <f t="shared" si="74"/>
        <v>41</v>
      </c>
    </row>
    <row r="1552" spans="1:12" x14ac:dyDescent="0.25">
      <c r="A1552" s="7" t="s">
        <v>823</v>
      </c>
      <c r="B1552" s="7">
        <f t="shared" si="72"/>
        <v>1548</v>
      </c>
      <c r="C1552" s="7">
        <f>IF('OG Hospitalisation Details'!B792="?",ROUND(AVERAGE('OG Hospitalisation Details'!$B$2:$B$2344),0),'OG Hospitalisation Details'!B792)</f>
        <v>1984</v>
      </c>
      <c r="D1552" s="7" t="str">
        <f>IF('OG Hospitalisation Details'!C792="?","Sep",'OG Hospitalisation Details'!C792)</f>
        <v>Sep</v>
      </c>
      <c r="E1552" s="7">
        <v>20</v>
      </c>
      <c r="F1552" s="13">
        <f t="shared" si="73"/>
        <v>30945</v>
      </c>
      <c r="G1552" s="7">
        <v>1</v>
      </c>
      <c r="H1552" s="16">
        <v>6555.07</v>
      </c>
      <c r="I1552" s="7" t="str" cm="1">
        <f t="array" ref="I1552">INDEX({"tier - 1","tier - 2","tier - 3"},MATCH(MAX(COUNTIF('OG Hospitalisation Details'!G792:G3134,{"tier - 1","tier - 2","tier - 3"})),COUNTIF('OG Hospitalisation Details'!G792:G3134,{"tier - 1","tier - 2","tier - 3"}),0))</f>
        <v>tier - 2</v>
      </c>
      <c r="J1552" s="7" t="str" cm="1">
        <f t="array" ref="J1552">INDEX({"tier - 1","tier - 2","tier - 3"},MATCH(MAX(COUNTIF('OG Hospitalisation Details'!H792:H3134,{"tier - 1","tier - 2","tier - 3"})),COUNTIF('OG Hospitalisation Details'!H792:H3134,{"tier - 1","tier - 2","tier - 3"}),0))</f>
        <v>tier - 3</v>
      </c>
      <c r="K1552" s="7" t="str">
        <f>IF('OG Hospitalisation Details'!I792="?","Unknown",'OG Hospitalisation Details'!I792)</f>
        <v>R1024</v>
      </c>
      <c r="L1552" s="14">
        <f t="shared" si="74"/>
        <v>38</v>
      </c>
    </row>
    <row r="1553" spans="1:12" x14ac:dyDescent="0.25">
      <c r="A1553" s="7" t="s">
        <v>822</v>
      </c>
      <c r="B1553" s="7">
        <f t="shared" si="72"/>
        <v>1549</v>
      </c>
      <c r="C1553" s="7">
        <f>IF('OG Hospitalisation Details'!B791="?",ROUND(AVERAGE('OG Hospitalisation Details'!$B$2:$B$2344),0),'OG Hospitalisation Details'!B791)</f>
        <v>1968</v>
      </c>
      <c r="D1553" s="7" t="str">
        <f>IF('OG Hospitalisation Details'!C791="?","Sep",'OG Hospitalisation Details'!C791)</f>
        <v>Dec</v>
      </c>
      <c r="E1553" s="7">
        <v>11</v>
      </c>
      <c r="F1553" s="13">
        <f t="shared" si="73"/>
        <v>25183</v>
      </c>
      <c r="G1553" s="7">
        <v>0</v>
      </c>
      <c r="H1553" s="16">
        <v>6552.01</v>
      </c>
      <c r="I1553" s="7" t="str" cm="1">
        <f t="array" ref="I1553">INDEX({"tier - 1","tier - 2","tier - 3"},MATCH(MAX(COUNTIF('OG Hospitalisation Details'!G791:G3133,{"tier - 1","tier - 2","tier - 3"})),COUNTIF('OG Hospitalisation Details'!G791:G3133,{"tier - 1","tier - 2","tier - 3"}),0))</f>
        <v>tier - 2</v>
      </c>
      <c r="J1553" s="7" t="str" cm="1">
        <f t="array" ref="J1553">INDEX({"tier - 1","tier - 2","tier - 3"},MATCH(MAX(COUNTIF('OG Hospitalisation Details'!H791:H3133,{"tier - 1","tier - 2","tier - 3"})),COUNTIF('OG Hospitalisation Details'!H791:H3133,{"tier - 1","tier - 2","tier - 3"}),0))</f>
        <v>tier - 3</v>
      </c>
      <c r="K1553" s="7" t="str">
        <f>IF('OG Hospitalisation Details'!I791="?","Unknown",'OG Hospitalisation Details'!I791)</f>
        <v>R1013</v>
      </c>
      <c r="L1553" s="14">
        <f t="shared" si="74"/>
        <v>54</v>
      </c>
    </row>
    <row r="1554" spans="1:12" x14ac:dyDescent="0.25">
      <c r="A1554" s="7" t="s">
        <v>821</v>
      </c>
      <c r="B1554" s="7">
        <f t="shared" si="72"/>
        <v>1550</v>
      </c>
      <c r="C1554" s="7">
        <f>IF('OG Hospitalisation Details'!B790="?",ROUND(AVERAGE('OG Hospitalisation Details'!$B$2:$B$2344),0),'OG Hospitalisation Details'!B790)</f>
        <v>1989</v>
      </c>
      <c r="D1554" s="7" t="str">
        <f>IF('OG Hospitalisation Details'!C790="?","Sep",'OG Hospitalisation Details'!C790)</f>
        <v>Aug</v>
      </c>
      <c r="E1554" s="7">
        <v>6</v>
      </c>
      <c r="F1554" s="13">
        <f t="shared" si="73"/>
        <v>32726</v>
      </c>
      <c r="G1554" s="7">
        <v>3</v>
      </c>
      <c r="H1554" s="16">
        <v>6551.75</v>
      </c>
      <c r="I1554" s="7" t="str" cm="1">
        <f t="array" ref="I1554">INDEX({"tier - 1","tier - 2","tier - 3"},MATCH(MAX(COUNTIF('OG Hospitalisation Details'!G790:G3132,{"tier - 1","tier - 2","tier - 3"})),COUNTIF('OG Hospitalisation Details'!G790:G3132,{"tier - 1","tier - 2","tier - 3"}),0))</f>
        <v>tier - 2</v>
      </c>
      <c r="J1554" s="7" t="str" cm="1">
        <f t="array" ref="J1554">INDEX({"tier - 1","tier - 2","tier - 3"},MATCH(MAX(COUNTIF('OG Hospitalisation Details'!H790:H3132,{"tier - 1","tier - 2","tier - 3"})),COUNTIF('OG Hospitalisation Details'!H790:H3132,{"tier - 1","tier - 2","tier - 3"}),0))</f>
        <v>tier - 3</v>
      </c>
      <c r="K1554" s="7" t="str">
        <f>IF('OG Hospitalisation Details'!I790="?","Unknown",'OG Hospitalisation Details'!I790)</f>
        <v>R1024</v>
      </c>
      <c r="L1554" s="14">
        <f t="shared" si="74"/>
        <v>33</v>
      </c>
    </row>
    <row r="1555" spans="1:12" x14ac:dyDescent="0.25">
      <c r="A1555" s="7" t="s">
        <v>820</v>
      </c>
      <c r="B1555" s="7">
        <f t="shared" si="72"/>
        <v>1551</v>
      </c>
      <c r="C1555" s="7">
        <f>IF('OG Hospitalisation Details'!B789="?",ROUND(AVERAGE('OG Hospitalisation Details'!$B$2:$B$2344),0),'OG Hospitalisation Details'!B789)</f>
        <v>1986</v>
      </c>
      <c r="D1555" s="7" t="str">
        <f>IF('OG Hospitalisation Details'!C789="?","Sep",'OG Hospitalisation Details'!C789)</f>
        <v>Dec</v>
      </c>
      <c r="E1555" s="7">
        <v>18</v>
      </c>
      <c r="F1555" s="13">
        <f t="shared" si="73"/>
        <v>31764</v>
      </c>
      <c r="G1555" s="7">
        <v>3</v>
      </c>
      <c r="H1555" s="16">
        <v>6548.2</v>
      </c>
      <c r="I1555" s="7" t="str" cm="1">
        <f t="array" ref="I1555">INDEX({"tier - 1","tier - 2","tier - 3"},MATCH(MAX(COUNTIF('OG Hospitalisation Details'!G789:G3131,{"tier - 1","tier - 2","tier - 3"})),COUNTIF('OG Hospitalisation Details'!G789:G3131,{"tier - 1","tier - 2","tier - 3"}),0))</f>
        <v>tier - 2</v>
      </c>
      <c r="J1555" s="7" t="str" cm="1">
        <f t="array" ref="J1555">INDEX({"tier - 1","tier - 2","tier - 3"},MATCH(MAX(COUNTIF('OG Hospitalisation Details'!H789:H3131,{"tier - 1","tier - 2","tier - 3"})),COUNTIF('OG Hospitalisation Details'!H789:H3131,{"tier - 1","tier - 2","tier - 3"}),0))</f>
        <v>tier - 3</v>
      </c>
      <c r="K1555" s="7" t="str">
        <f>IF('OG Hospitalisation Details'!I789="?","Unknown",'OG Hospitalisation Details'!I789)</f>
        <v>R1012</v>
      </c>
      <c r="L1555" s="14">
        <f t="shared" si="74"/>
        <v>36</v>
      </c>
    </row>
    <row r="1556" spans="1:12" x14ac:dyDescent="0.25">
      <c r="A1556" s="7" t="s">
        <v>819</v>
      </c>
      <c r="B1556" s="7">
        <f t="shared" si="72"/>
        <v>1552</v>
      </c>
      <c r="C1556" s="7">
        <f>IF('OG Hospitalisation Details'!B788="?",ROUND(AVERAGE('OG Hospitalisation Details'!$B$2:$B$2344),0),'OG Hospitalisation Details'!B788)</f>
        <v>1969</v>
      </c>
      <c r="D1556" s="7" t="str">
        <f>IF('OG Hospitalisation Details'!C788="?","Sep",'OG Hospitalisation Details'!C788)</f>
        <v>Dec</v>
      </c>
      <c r="E1556" s="7">
        <v>3</v>
      </c>
      <c r="F1556" s="13">
        <f t="shared" si="73"/>
        <v>25540</v>
      </c>
      <c r="G1556" s="7">
        <v>0</v>
      </c>
      <c r="H1556" s="16">
        <v>6546.16</v>
      </c>
      <c r="I1556" s="7" t="str" cm="1">
        <f t="array" ref="I1556">INDEX({"tier - 1","tier - 2","tier - 3"},MATCH(MAX(COUNTIF('OG Hospitalisation Details'!G788:G3130,{"tier - 1","tier - 2","tier - 3"})),COUNTIF('OG Hospitalisation Details'!G788:G3130,{"tier - 1","tier - 2","tier - 3"}),0))</f>
        <v>tier - 2</v>
      </c>
      <c r="J1556" s="7" t="str" cm="1">
        <f t="array" ref="J1556">INDEX({"tier - 1","tier - 2","tier - 3"},MATCH(MAX(COUNTIF('OG Hospitalisation Details'!H788:H3130,{"tier - 1","tier - 2","tier - 3"})),COUNTIF('OG Hospitalisation Details'!H788:H3130,{"tier - 1","tier - 2","tier - 3"}),0))</f>
        <v>tier - 3</v>
      </c>
      <c r="K1556" s="7" t="str">
        <f>IF('OG Hospitalisation Details'!I788="?","Unknown",'OG Hospitalisation Details'!I788)</f>
        <v>R1013</v>
      </c>
      <c r="L1556" s="14">
        <f t="shared" si="74"/>
        <v>53</v>
      </c>
    </row>
    <row r="1557" spans="1:12" x14ac:dyDescent="0.25">
      <c r="A1557" s="7" t="s">
        <v>818</v>
      </c>
      <c r="B1557" s="7">
        <f t="shared" si="72"/>
        <v>1553</v>
      </c>
      <c r="C1557" s="7">
        <f>IF('OG Hospitalisation Details'!B787="?",ROUND(AVERAGE('OG Hospitalisation Details'!$B$2:$B$2344),0),'OG Hospitalisation Details'!B787)</f>
        <v>1982</v>
      </c>
      <c r="D1557" s="7" t="str">
        <f>IF('OG Hospitalisation Details'!C787="?","Sep",'OG Hospitalisation Details'!C787)</f>
        <v>Oct</v>
      </c>
      <c r="E1557" s="7">
        <v>2</v>
      </c>
      <c r="F1557" s="13">
        <f t="shared" si="73"/>
        <v>30226</v>
      </c>
      <c r="G1557" s="7">
        <v>3</v>
      </c>
      <c r="H1557" s="16">
        <v>6536.68</v>
      </c>
      <c r="I1557" s="7" t="str" cm="1">
        <f t="array" ref="I1557">INDEX({"tier - 1","tier - 2","tier - 3"},MATCH(MAX(COUNTIF('OG Hospitalisation Details'!G787:G3129,{"tier - 1","tier - 2","tier - 3"})),COUNTIF('OG Hospitalisation Details'!G787:G3129,{"tier - 1","tier - 2","tier - 3"}),0))</f>
        <v>tier - 2</v>
      </c>
      <c r="J1557" s="7" t="str" cm="1">
        <f t="array" ref="J1557">INDEX({"tier - 1","tier - 2","tier - 3"},MATCH(MAX(COUNTIF('OG Hospitalisation Details'!H787:H3129,{"tier - 1","tier - 2","tier - 3"})),COUNTIF('OG Hospitalisation Details'!H787:H3129,{"tier - 1","tier - 2","tier - 3"}),0))</f>
        <v>tier - 3</v>
      </c>
      <c r="K1557" s="7" t="str">
        <f>IF('OG Hospitalisation Details'!I787="?","Unknown",'OG Hospitalisation Details'!I787)</f>
        <v>R1012</v>
      </c>
      <c r="L1557" s="14">
        <f t="shared" si="74"/>
        <v>40</v>
      </c>
    </row>
    <row r="1558" spans="1:12" x14ac:dyDescent="0.25">
      <c r="A1558" s="7" t="s">
        <v>817</v>
      </c>
      <c r="B1558" s="7">
        <f t="shared" si="72"/>
        <v>1554</v>
      </c>
      <c r="C1558" s="7">
        <f>IF('OG Hospitalisation Details'!B786="?",ROUND(AVERAGE('OG Hospitalisation Details'!$B$2:$B$2344),0),'OG Hospitalisation Details'!B786)</f>
        <v>1982</v>
      </c>
      <c r="D1558" s="7" t="str">
        <f>IF('OG Hospitalisation Details'!C786="?","Sep",'OG Hospitalisation Details'!C786)</f>
        <v>Aug</v>
      </c>
      <c r="E1558" s="7">
        <v>12</v>
      </c>
      <c r="F1558" s="13">
        <f t="shared" si="73"/>
        <v>30175</v>
      </c>
      <c r="G1558" s="7">
        <v>3</v>
      </c>
      <c r="H1558" s="16">
        <v>6532.04</v>
      </c>
      <c r="I1558" s="7" t="str" cm="1">
        <f t="array" ref="I1558">INDEX({"tier - 1","tier - 2","tier - 3"},MATCH(MAX(COUNTIF('OG Hospitalisation Details'!G786:G3128,{"tier - 1","tier - 2","tier - 3"})),COUNTIF('OG Hospitalisation Details'!G786:G3128,{"tier - 1","tier - 2","tier - 3"}),0))</f>
        <v>tier - 2</v>
      </c>
      <c r="J1558" s="7" t="str" cm="1">
        <f t="array" ref="J1558">INDEX({"tier - 1","tier - 2","tier - 3"},MATCH(MAX(COUNTIF('OG Hospitalisation Details'!H786:H3128,{"tier - 1","tier - 2","tier - 3"})),COUNTIF('OG Hospitalisation Details'!H786:H3128,{"tier - 1","tier - 2","tier - 3"}),0))</f>
        <v>tier - 3</v>
      </c>
      <c r="K1558" s="7" t="str">
        <f>IF('OG Hospitalisation Details'!I786="?","Unknown",'OG Hospitalisation Details'!I786)</f>
        <v>R1013</v>
      </c>
      <c r="L1558" s="14">
        <f t="shared" si="74"/>
        <v>40</v>
      </c>
    </row>
    <row r="1559" spans="1:12" x14ac:dyDescent="0.25">
      <c r="A1559" s="7" t="s">
        <v>816</v>
      </c>
      <c r="B1559" s="7">
        <f t="shared" si="72"/>
        <v>1555</v>
      </c>
      <c r="C1559" s="7">
        <f>IF('OG Hospitalisation Details'!B785="?",ROUND(AVERAGE('OG Hospitalisation Details'!$B$2:$B$2344),0),'OG Hospitalisation Details'!B785)</f>
        <v>1976</v>
      </c>
      <c r="D1559" s="7" t="str">
        <f>IF('OG Hospitalisation Details'!C785="?","Sep",'OG Hospitalisation Details'!C785)</f>
        <v>Oct</v>
      </c>
      <c r="E1559" s="7">
        <v>23</v>
      </c>
      <c r="F1559" s="13">
        <f t="shared" si="73"/>
        <v>28056</v>
      </c>
      <c r="G1559" s="7">
        <v>2</v>
      </c>
      <c r="H1559" s="16">
        <v>6529.21</v>
      </c>
      <c r="I1559" s="7" t="str" cm="1">
        <f t="array" ref="I1559">INDEX({"tier - 1","tier - 2","tier - 3"},MATCH(MAX(COUNTIF('OG Hospitalisation Details'!G785:G3127,{"tier - 1","tier - 2","tier - 3"})),COUNTIF('OG Hospitalisation Details'!G785:G3127,{"tier - 1","tier - 2","tier - 3"}),0))</f>
        <v>tier - 2</v>
      </c>
      <c r="J1559" s="7" t="str" cm="1">
        <f t="array" ref="J1559">INDEX({"tier - 1","tier - 2","tier - 3"},MATCH(MAX(COUNTIF('OG Hospitalisation Details'!H785:H3127,{"tier - 1","tier - 2","tier - 3"})),COUNTIF('OG Hospitalisation Details'!H785:H3127,{"tier - 1","tier - 2","tier - 3"}),0))</f>
        <v>tier - 3</v>
      </c>
      <c r="K1559" s="7" t="str">
        <f>IF('OG Hospitalisation Details'!I785="?","Unknown",'OG Hospitalisation Details'!I785)</f>
        <v>R1013</v>
      </c>
      <c r="L1559" s="14">
        <f t="shared" si="74"/>
        <v>46</v>
      </c>
    </row>
    <row r="1560" spans="1:12" x14ac:dyDescent="0.25">
      <c r="A1560" s="7" t="s">
        <v>815</v>
      </c>
      <c r="B1560" s="7">
        <f t="shared" si="72"/>
        <v>1556</v>
      </c>
      <c r="C1560" s="7">
        <f>IF('OG Hospitalisation Details'!B784="?",ROUND(AVERAGE('OG Hospitalisation Details'!$B$2:$B$2344),0),'OG Hospitalisation Details'!B784)</f>
        <v>1994</v>
      </c>
      <c r="D1560" s="7" t="str">
        <f>IF('OG Hospitalisation Details'!C784="?","Sep",'OG Hospitalisation Details'!C784)</f>
        <v>Jul</v>
      </c>
      <c r="E1560" s="7">
        <v>7</v>
      </c>
      <c r="F1560" s="13">
        <f t="shared" si="73"/>
        <v>34522</v>
      </c>
      <c r="G1560" s="7">
        <v>0</v>
      </c>
      <c r="H1560" s="16">
        <v>6512.24</v>
      </c>
      <c r="I1560" s="7" t="str" cm="1">
        <f t="array" ref="I1560">INDEX({"tier - 1","tier - 2","tier - 3"},MATCH(MAX(COUNTIF('OG Hospitalisation Details'!G784:G3126,{"tier - 1","tier - 2","tier - 3"})),COUNTIF('OG Hospitalisation Details'!G784:G3126,{"tier - 1","tier - 2","tier - 3"}),0))</f>
        <v>tier - 2</v>
      </c>
      <c r="J1560" s="7" t="str" cm="1">
        <f t="array" ref="J1560">INDEX({"tier - 1","tier - 2","tier - 3"},MATCH(MAX(COUNTIF('OG Hospitalisation Details'!H784:H3126,{"tier - 1","tier - 2","tier - 3"})),COUNTIF('OG Hospitalisation Details'!H784:H3126,{"tier - 1","tier - 2","tier - 3"}),0))</f>
        <v>tier - 3</v>
      </c>
      <c r="K1560" s="7" t="str">
        <f>IF('OG Hospitalisation Details'!I784="?","Unknown",'OG Hospitalisation Details'!I784)</f>
        <v>R1021</v>
      </c>
      <c r="L1560" s="14">
        <f t="shared" si="74"/>
        <v>28</v>
      </c>
    </row>
    <row r="1561" spans="1:12" x14ac:dyDescent="0.25">
      <c r="A1561" s="7" t="s">
        <v>814</v>
      </c>
      <c r="B1561" s="7">
        <f t="shared" si="72"/>
        <v>1557</v>
      </c>
      <c r="C1561" s="7">
        <f>IF('OG Hospitalisation Details'!B783="?",ROUND(AVERAGE('OG Hospitalisation Details'!$B$2:$B$2344),0),'OG Hospitalisation Details'!B783)</f>
        <v>1982</v>
      </c>
      <c r="D1561" s="7" t="str">
        <f>IF('OG Hospitalisation Details'!C783="?","Sep",'OG Hospitalisation Details'!C783)</f>
        <v>Aug</v>
      </c>
      <c r="E1561" s="7">
        <v>28</v>
      </c>
      <c r="F1561" s="13">
        <f t="shared" si="73"/>
        <v>30191</v>
      </c>
      <c r="G1561" s="7">
        <v>1</v>
      </c>
      <c r="H1561" s="16">
        <v>6500.24</v>
      </c>
      <c r="I1561" s="7" t="str" cm="1">
        <f t="array" ref="I1561">INDEX({"tier - 1","tier - 2","tier - 3"},MATCH(MAX(COUNTIF('OG Hospitalisation Details'!G783:G3125,{"tier - 1","tier - 2","tier - 3"})),COUNTIF('OG Hospitalisation Details'!G783:G3125,{"tier - 1","tier - 2","tier - 3"}),0))</f>
        <v>tier - 2</v>
      </c>
      <c r="J1561" s="7" t="str" cm="1">
        <f t="array" ref="J1561">INDEX({"tier - 1","tier - 2","tier - 3"},MATCH(MAX(COUNTIF('OG Hospitalisation Details'!H783:H3125,{"tier - 1","tier - 2","tier - 3"})),COUNTIF('OG Hospitalisation Details'!H783:H3125,{"tier - 1","tier - 2","tier - 3"}),0))</f>
        <v>tier - 3</v>
      </c>
      <c r="K1561" s="7" t="str">
        <f>IF('OG Hospitalisation Details'!I783="?","Unknown",'OG Hospitalisation Details'!I783)</f>
        <v>R1013</v>
      </c>
      <c r="L1561" s="14">
        <f t="shared" si="74"/>
        <v>40</v>
      </c>
    </row>
    <row r="1562" spans="1:12" x14ac:dyDescent="0.25">
      <c r="A1562" s="7" t="s">
        <v>813</v>
      </c>
      <c r="B1562" s="7">
        <f t="shared" si="72"/>
        <v>1558</v>
      </c>
      <c r="C1562" s="7">
        <f>IF('OG Hospitalisation Details'!B782="?",ROUND(AVERAGE('OG Hospitalisation Details'!$B$2:$B$2344),0),'OG Hospitalisation Details'!B782)</f>
        <v>1982</v>
      </c>
      <c r="D1562" s="7" t="str">
        <f>IF('OG Hospitalisation Details'!C782="?","Sep",'OG Hospitalisation Details'!C782)</f>
        <v>Oct</v>
      </c>
      <c r="E1562" s="7">
        <v>9</v>
      </c>
      <c r="F1562" s="13">
        <f t="shared" si="73"/>
        <v>30233</v>
      </c>
      <c r="G1562" s="7">
        <v>1</v>
      </c>
      <c r="H1562" s="16">
        <v>6496.89</v>
      </c>
      <c r="I1562" s="7" t="str" cm="1">
        <f t="array" ref="I1562">INDEX({"tier - 1","tier - 2","tier - 3"},MATCH(MAX(COUNTIF('OG Hospitalisation Details'!G782:G3124,{"tier - 1","tier - 2","tier - 3"})),COUNTIF('OG Hospitalisation Details'!G782:G3124,{"tier - 1","tier - 2","tier - 3"}),0))</f>
        <v>tier - 2</v>
      </c>
      <c r="J1562" s="7" t="str" cm="1">
        <f t="array" ref="J1562">INDEX({"tier - 1","tier - 2","tier - 3"},MATCH(MAX(COUNTIF('OG Hospitalisation Details'!H782:H3124,{"tier - 1","tier - 2","tier - 3"})),COUNTIF('OG Hospitalisation Details'!H782:H3124,{"tier - 1","tier - 2","tier - 3"}),0))</f>
        <v>tier - 3</v>
      </c>
      <c r="K1562" s="7" t="str">
        <f>IF('OG Hospitalisation Details'!I782="?","Unknown",'OG Hospitalisation Details'!I782)</f>
        <v>R1011</v>
      </c>
      <c r="L1562" s="14">
        <f t="shared" si="74"/>
        <v>40</v>
      </c>
    </row>
    <row r="1563" spans="1:12" x14ac:dyDescent="0.25">
      <c r="A1563" s="7" t="s">
        <v>812</v>
      </c>
      <c r="B1563" s="7">
        <f t="shared" si="72"/>
        <v>1559</v>
      </c>
      <c r="C1563" s="7">
        <f>IF('OG Hospitalisation Details'!B781="?",ROUND(AVERAGE('OG Hospitalisation Details'!$B$2:$B$2344),0),'OG Hospitalisation Details'!B781)</f>
        <v>1970</v>
      </c>
      <c r="D1563" s="7" t="str">
        <f>IF('OG Hospitalisation Details'!C781="?","Sep",'OG Hospitalisation Details'!C781)</f>
        <v>Dec</v>
      </c>
      <c r="E1563" s="7">
        <v>1</v>
      </c>
      <c r="F1563" s="13">
        <f t="shared" si="73"/>
        <v>25903</v>
      </c>
      <c r="G1563" s="7">
        <v>0</v>
      </c>
      <c r="H1563" s="16">
        <v>6481.67</v>
      </c>
      <c r="I1563" s="7" t="str" cm="1">
        <f t="array" ref="I1563">INDEX({"tier - 1","tier - 2","tier - 3"},MATCH(MAX(COUNTIF('OG Hospitalisation Details'!G781:G3123,{"tier - 1","tier - 2","tier - 3"})),COUNTIF('OG Hospitalisation Details'!G781:G3123,{"tier - 1","tier - 2","tier - 3"}),0))</f>
        <v>tier - 2</v>
      </c>
      <c r="J1563" s="7" t="str" cm="1">
        <f t="array" ref="J1563">INDEX({"tier - 1","tier - 2","tier - 3"},MATCH(MAX(COUNTIF('OG Hospitalisation Details'!H781:H3123,{"tier - 1","tier - 2","tier - 3"})),COUNTIF('OG Hospitalisation Details'!H781:H3123,{"tier - 1","tier - 2","tier - 3"}),0))</f>
        <v>tier - 3</v>
      </c>
      <c r="K1563" s="7" t="str">
        <f>IF('OG Hospitalisation Details'!I781="?","Unknown",'OG Hospitalisation Details'!I781)</f>
        <v>R1013</v>
      </c>
      <c r="L1563" s="14">
        <f t="shared" si="74"/>
        <v>52</v>
      </c>
    </row>
    <row r="1564" spans="1:12" x14ac:dyDescent="0.25">
      <c r="A1564" s="7" t="s">
        <v>811</v>
      </c>
      <c r="B1564" s="7">
        <f t="shared" si="72"/>
        <v>1560</v>
      </c>
      <c r="C1564" s="7">
        <f>IF('OG Hospitalisation Details'!B780="?",ROUND(AVERAGE('OG Hospitalisation Details'!$B$2:$B$2344),0),'OG Hospitalisation Details'!B780)</f>
        <v>1980</v>
      </c>
      <c r="D1564" s="7" t="str">
        <f>IF('OG Hospitalisation Details'!C780="?","Sep",'OG Hospitalisation Details'!C780)</f>
        <v>Jun</v>
      </c>
      <c r="E1564" s="7">
        <v>8</v>
      </c>
      <c r="F1564" s="13">
        <f t="shared" si="73"/>
        <v>29380</v>
      </c>
      <c r="G1564" s="7">
        <v>0</v>
      </c>
      <c r="H1564" s="16">
        <v>6474.01</v>
      </c>
      <c r="I1564" s="7" t="str" cm="1">
        <f t="array" ref="I1564">INDEX({"tier - 1","tier - 2","tier - 3"},MATCH(MAX(COUNTIF('OG Hospitalisation Details'!G780:G3122,{"tier - 1","tier - 2","tier - 3"})),COUNTIF('OG Hospitalisation Details'!G780:G3122,{"tier - 1","tier - 2","tier - 3"}),0))</f>
        <v>tier - 2</v>
      </c>
      <c r="J1564" s="7" t="str" cm="1">
        <f t="array" ref="J1564">INDEX({"tier - 1","tier - 2","tier - 3"},MATCH(MAX(COUNTIF('OG Hospitalisation Details'!H780:H3122,{"tier - 1","tier - 2","tier - 3"})),COUNTIF('OG Hospitalisation Details'!H780:H3122,{"tier - 1","tier - 2","tier - 3"}),0))</f>
        <v>tier - 3</v>
      </c>
      <c r="K1564" s="7" t="str">
        <f>IF('OG Hospitalisation Details'!I780="?","Unknown",'OG Hospitalisation Details'!I780)</f>
        <v>R1011</v>
      </c>
      <c r="L1564" s="14">
        <f t="shared" si="74"/>
        <v>43</v>
      </c>
    </row>
    <row r="1565" spans="1:12" x14ac:dyDescent="0.25">
      <c r="A1565" s="7" t="s">
        <v>810</v>
      </c>
      <c r="B1565" s="7">
        <f t="shared" si="72"/>
        <v>1561</v>
      </c>
      <c r="C1565" s="7">
        <f>IF('OG Hospitalisation Details'!B779="?",ROUND(AVERAGE('OG Hospitalisation Details'!$B$2:$B$2344),0),'OG Hospitalisation Details'!B779)</f>
        <v>1981</v>
      </c>
      <c r="D1565" s="7" t="str">
        <f>IF('OG Hospitalisation Details'!C779="?","Sep",'OG Hospitalisation Details'!C779)</f>
        <v>Jul</v>
      </c>
      <c r="E1565" s="7">
        <v>27</v>
      </c>
      <c r="F1565" s="13">
        <f t="shared" si="73"/>
        <v>29794</v>
      </c>
      <c r="G1565" s="7">
        <v>1</v>
      </c>
      <c r="H1565" s="16">
        <v>6473.15</v>
      </c>
      <c r="I1565" s="7" t="str" cm="1">
        <f t="array" ref="I1565">INDEX({"tier - 1","tier - 2","tier - 3"},MATCH(MAX(COUNTIF('OG Hospitalisation Details'!G779:G3121,{"tier - 1","tier - 2","tier - 3"})),COUNTIF('OG Hospitalisation Details'!G779:G3121,{"tier - 1","tier - 2","tier - 3"}),0))</f>
        <v>tier - 2</v>
      </c>
      <c r="J1565" s="7" t="str" cm="1">
        <f t="array" ref="J1565">INDEX({"tier - 1","tier - 2","tier - 3"},MATCH(MAX(COUNTIF('OG Hospitalisation Details'!H779:H3121,{"tier - 1","tier - 2","tier - 3"})),COUNTIF('OG Hospitalisation Details'!H779:H3121,{"tier - 1","tier - 2","tier - 3"}),0))</f>
        <v>tier - 3</v>
      </c>
      <c r="K1565" s="7" t="str">
        <f>IF('OG Hospitalisation Details'!I779="?","Unknown",'OG Hospitalisation Details'!I779)</f>
        <v>R1013</v>
      </c>
      <c r="L1565" s="14">
        <f t="shared" si="74"/>
        <v>41</v>
      </c>
    </row>
    <row r="1566" spans="1:12" x14ac:dyDescent="0.25">
      <c r="A1566" s="7" t="s">
        <v>809</v>
      </c>
      <c r="B1566" s="7">
        <f t="shared" ref="B1566:B1629" si="75">VALUE(SUBSTITUTE(A1566,"Id",""))</f>
        <v>1562</v>
      </c>
      <c r="C1566" s="7">
        <f>IF('OG Hospitalisation Details'!B778="?",ROUND(AVERAGE('OG Hospitalisation Details'!$B$2:$B$2344),0),'OG Hospitalisation Details'!B778)</f>
        <v>1984</v>
      </c>
      <c r="D1566" s="7" t="str">
        <f>IF('OG Hospitalisation Details'!C778="?","Sep",'OG Hospitalisation Details'!C778)</f>
        <v>Nov</v>
      </c>
      <c r="E1566" s="7">
        <v>1</v>
      </c>
      <c r="F1566" s="13">
        <f t="shared" si="73"/>
        <v>30987</v>
      </c>
      <c r="G1566" s="7">
        <v>2</v>
      </c>
      <c r="H1566" s="16">
        <v>6457.84</v>
      </c>
      <c r="I1566" s="7" t="str" cm="1">
        <f t="array" ref="I1566">INDEX({"tier - 1","tier - 2","tier - 3"},MATCH(MAX(COUNTIF('OG Hospitalisation Details'!G778:G3120,{"tier - 1","tier - 2","tier - 3"})),COUNTIF('OG Hospitalisation Details'!G778:G3120,{"tier - 1","tier - 2","tier - 3"}),0))</f>
        <v>tier - 2</v>
      </c>
      <c r="J1566" s="7" t="str" cm="1">
        <f t="array" ref="J1566">INDEX({"tier - 1","tier - 2","tier - 3"},MATCH(MAX(COUNTIF('OG Hospitalisation Details'!H778:H3120,{"tier - 1","tier - 2","tier - 3"})),COUNTIF('OG Hospitalisation Details'!H778:H3120,{"tier - 1","tier - 2","tier - 3"}),0))</f>
        <v>tier - 3</v>
      </c>
      <c r="K1566" s="7" t="str">
        <f>IF('OG Hospitalisation Details'!I778="?","Unknown",'OG Hospitalisation Details'!I778)</f>
        <v>R1012</v>
      </c>
      <c r="L1566" s="14">
        <f t="shared" si="74"/>
        <v>38</v>
      </c>
    </row>
    <row r="1567" spans="1:12" x14ac:dyDescent="0.25">
      <c r="A1567" s="7" t="s">
        <v>808</v>
      </c>
      <c r="B1567" s="7">
        <f t="shared" si="75"/>
        <v>1563</v>
      </c>
      <c r="C1567" s="7">
        <f>IF('OG Hospitalisation Details'!B777="?",ROUND(AVERAGE('OG Hospitalisation Details'!$B$2:$B$2344),0),'OG Hospitalisation Details'!B777)</f>
        <v>1984</v>
      </c>
      <c r="D1567" s="7" t="str">
        <f>IF('OG Hospitalisation Details'!C777="?","Sep",'OG Hospitalisation Details'!C777)</f>
        <v>Aug</v>
      </c>
      <c r="E1567" s="7">
        <v>26</v>
      </c>
      <c r="F1567" s="13">
        <f t="shared" si="73"/>
        <v>30920</v>
      </c>
      <c r="G1567" s="7">
        <v>2</v>
      </c>
      <c r="H1567" s="16">
        <v>6455.86</v>
      </c>
      <c r="I1567" s="7" t="str" cm="1">
        <f t="array" ref="I1567">INDEX({"tier - 1","tier - 2","tier - 3"},MATCH(MAX(COUNTIF('OG Hospitalisation Details'!G777:G3119,{"tier - 1","tier - 2","tier - 3"})),COUNTIF('OG Hospitalisation Details'!G777:G3119,{"tier - 1","tier - 2","tier - 3"}),0))</f>
        <v>tier - 2</v>
      </c>
      <c r="J1567" s="7" t="str" cm="1">
        <f t="array" ref="J1567">INDEX({"tier - 1","tier - 2","tier - 3"},MATCH(MAX(COUNTIF('OG Hospitalisation Details'!H777:H3119,{"tier - 1","tier - 2","tier - 3"})),COUNTIF('OG Hospitalisation Details'!H777:H3119,{"tier - 1","tier - 2","tier - 3"}),0))</f>
        <v>tier - 3</v>
      </c>
      <c r="K1567" s="7" t="str">
        <f>IF('OG Hospitalisation Details'!I777="?","Unknown",'OG Hospitalisation Details'!I777)</f>
        <v>R1012</v>
      </c>
      <c r="L1567" s="14">
        <f t="shared" si="74"/>
        <v>38</v>
      </c>
    </row>
    <row r="1568" spans="1:12" x14ac:dyDescent="0.25">
      <c r="A1568" s="7" t="s">
        <v>807</v>
      </c>
      <c r="B1568" s="7">
        <f t="shared" si="75"/>
        <v>1564</v>
      </c>
      <c r="C1568" s="7">
        <f>IF('OG Hospitalisation Details'!B776="?",ROUND(AVERAGE('OG Hospitalisation Details'!$B$2:$B$2344),0),'OG Hospitalisation Details'!B776)</f>
        <v>1985</v>
      </c>
      <c r="D1568" s="7" t="str">
        <f>IF('OG Hospitalisation Details'!C776="?","Sep",'OG Hospitalisation Details'!C776)</f>
        <v>Jul</v>
      </c>
      <c r="E1568" s="7">
        <v>22</v>
      </c>
      <c r="F1568" s="13">
        <f t="shared" si="73"/>
        <v>31250</v>
      </c>
      <c r="G1568" s="7">
        <v>3</v>
      </c>
      <c r="H1568" s="16">
        <v>6435.62</v>
      </c>
      <c r="I1568" s="7" t="str" cm="1">
        <f t="array" ref="I1568">INDEX({"tier - 1","tier - 2","tier - 3"},MATCH(MAX(COUNTIF('OG Hospitalisation Details'!G776:G3118,{"tier - 1","tier - 2","tier - 3"})),COUNTIF('OG Hospitalisation Details'!G776:G3118,{"tier - 1","tier - 2","tier - 3"}),0))</f>
        <v>tier - 2</v>
      </c>
      <c r="J1568" s="7" t="str" cm="1">
        <f t="array" ref="J1568">INDEX({"tier - 1","tier - 2","tier - 3"},MATCH(MAX(COUNTIF('OG Hospitalisation Details'!H776:H3118,{"tier - 1","tier - 2","tier - 3"})),COUNTIF('OG Hospitalisation Details'!H776:H3118,{"tier - 1","tier - 2","tier - 3"}),0))</f>
        <v>tier - 3</v>
      </c>
      <c r="K1568" s="7" t="str">
        <f>IF('OG Hospitalisation Details'!I776="?","Unknown",'OG Hospitalisation Details'!I776)</f>
        <v>R1013</v>
      </c>
      <c r="L1568" s="14">
        <f t="shared" si="74"/>
        <v>37</v>
      </c>
    </row>
    <row r="1569" spans="1:12" x14ac:dyDescent="0.25">
      <c r="A1569" s="7" t="s">
        <v>806</v>
      </c>
      <c r="B1569" s="7">
        <f t="shared" si="75"/>
        <v>1565</v>
      </c>
      <c r="C1569" s="7">
        <f>IF('OG Hospitalisation Details'!B775="?",ROUND(AVERAGE('OG Hospitalisation Details'!$B$2:$B$2344),0),'OG Hospitalisation Details'!B775)</f>
        <v>1975</v>
      </c>
      <c r="D1569" s="7" t="str">
        <f>IF('OG Hospitalisation Details'!C775="?","Sep",'OG Hospitalisation Details'!C775)</f>
        <v>Aug</v>
      </c>
      <c r="E1569" s="7">
        <v>5</v>
      </c>
      <c r="F1569" s="13">
        <f t="shared" si="73"/>
        <v>27611</v>
      </c>
      <c r="G1569" s="7">
        <v>1</v>
      </c>
      <c r="H1569" s="16">
        <v>6423.48</v>
      </c>
      <c r="I1569" s="7" t="str" cm="1">
        <f t="array" ref="I1569">INDEX({"tier - 1","tier - 2","tier - 3"},MATCH(MAX(COUNTIF('OG Hospitalisation Details'!G775:G3117,{"tier - 1","tier - 2","tier - 3"})),COUNTIF('OG Hospitalisation Details'!G775:G3117,{"tier - 1","tier - 2","tier - 3"}),0))</f>
        <v>tier - 2</v>
      </c>
      <c r="J1569" s="7" t="str" cm="1">
        <f t="array" ref="J1569">INDEX({"tier - 1","tier - 2","tier - 3"},MATCH(MAX(COUNTIF('OG Hospitalisation Details'!H775:H3117,{"tier - 1","tier - 2","tier - 3"})),COUNTIF('OG Hospitalisation Details'!H775:H3117,{"tier - 1","tier - 2","tier - 3"}),0))</f>
        <v>tier - 3</v>
      </c>
      <c r="K1569" s="7" t="str">
        <f>IF('OG Hospitalisation Details'!I775="?","Unknown",'OG Hospitalisation Details'!I775)</f>
        <v>R1013</v>
      </c>
      <c r="L1569" s="14">
        <f t="shared" si="74"/>
        <v>47</v>
      </c>
    </row>
    <row r="1570" spans="1:12" x14ac:dyDescent="0.25">
      <c r="A1570" s="7" t="s">
        <v>805</v>
      </c>
      <c r="B1570" s="7">
        <f t="shared" si="75"/>
        <v>1566</v>
      </c>
      <c r="C1570" s="7">
        <f>IF('OG Hospitalisation Details'!B774="?",ROUND(AVERAGE('OG Hospitalisation Details'!$B$2:$B$2344),0),'OG Hospitalisation Details'!B774)</f>
        <v>1976</v>
      </c>
      <c r="D1570" s="7" t="str">
        <f>IF('OG Hospitalisation Details'!C774="?","Sep",'OG Hospitalisation Details'!C774)</f>
        <v>Dec</v>
      </c>
      <c r="E1570" s="7">
        <v>30</v>
      </c>
      <c r="F1570" s="13">
        <f t="shared" si="73"/>
        <v>28124</v>
      </c>
      <c r="G1570" s="7">
        <v>2</v>
      </c>
      <c r="H1570" s="16">
        <v>6417.28</v>
      </c>
      <c r="I1570" s="7" t="str" cm="1">
        <f t="array" ref="I1570">INDEX({"tier - 1","tier - 2","tier - 3"},MATCH(MAX(COUNTIF('OG Hospitalisation Details'!G774:G3116,{"tier - 1","tier - 2","tier - 3"})),COUNTIF('OG Hospitalisation Details'!G774:G3116,{"tier - 1","tier - 2","tier - 3"}),0))</f>
        <v>tier - 2</v>
      </c>
      <c r="J1570" s="7" t="str" cm="1">
        <f t="array" ref="J1570">INDEX({"tier - 1","tier - 2","tier - 3"},MATCH(MAX(COUNTIF('OG Hospitalisation Details'!H774:H3116,{"tier - 1","tier - 2","tier - 3"})),COUNTIF('OG Hospitalisation Details'!H774:H3116,{"tier - 1","tier - 2","tier - 3"}),0))</f>
        <v>tier - 3</v>
      </c>
      <c r="K1570" s="7" t="str">
        <f>IF('OG Hospitalisation Details'!I774="?","Unknown",'OG Hospitalisation Details'!I774)</f>
        <v>R1013</v>
      </c>
      <c r="L1570" s="14">
        <f t="shared" si="74"/>
        <v>46</v>
      </c>
    </row>
    <row r="1571" spans="1:12" x14ac:dyDescent="0.25">
      <c r="A1571" s="7" t="s">
        <v>804</v>
      </c>
      <c r="B1571" s="7">
        <f t="shared" si="75"/>
        <v>1567</v>
      </c>
      <c r="C1571" s="7">
        <f>IF('OG Hospitalisation Details'!B773="?",ROUND(AVERAGE('OG Hospitalisation Details'!$B$2:$B$2344),0),'OG Hospitalisation Details'!B773)</f>
        <v>1987</v>
      </c>
      <c r="D1571" s="7" t="str">
        <f>IF('OG Hospitalisation Details'!C773="?","Sep",'OG Hospitalisation Details'!C773)</f>
        <v>Sep</v>
      </c>
      <c r="E1571" s="7">
        <v>4</v>
      </c>
      <c r="F1571" s="13">
        <f t="shared" si="73"/>
        <v>32024</v>
      </c>
      <c r="G1571" s="7">
        <v>3</v>
      </c>
      <c r="H1571" s="16">
        <v>6414.18</v>
      </c>
      <c r="I1571" s="7" t="str" cm="1">
        <f t="array" ref="I1571">INDEX({"tier - 1","tier - 2","tier - 3"},MATCH(MAX(COUNTIF('OG Hospitalisation Details'!G773:G3115,{"tier - 1","tier - 2","tier - 3"})),COUNTIF('OG Hospitalisation Details'!G773:G3115,{"tier - 1","tier - 2","tier - 3"}),0))</f>
        <v>tier - 2</v>
      </c>
      <c r="J1571" s="7" t="str" cm="1">
        <f t="array" ref="J1571">INDEX({"tier - 1","tier - 2","tier - 3"},MATCH(MAX(COUNTIF('OG Hospitalisation Details'!H773:H3115,{"tier - 1","tier - 2","tier - 3"})),COUNTIF('OG Hospitalisation Details'!H773:H3115,{"tier - 1","tier - 2","tier - 3"}),0))</f>
        <v>tier - 3</v>
      </c>
      <c r="K1571" s="7" t="str">
        <f>IF('OG Hospitalisation Details'!I773="?","Unknown",'OG Hospitalisation Details'!I773)</f>
        <v>R1011</v>
      </c>
      <c r="L1571" s="14">
        <f t="shared" si="74"/>
        <v>35</v>
      </c>
    </row>
    <row r="1572" spans="1:12" x14ac:dyDescent="0.25">
      <c r="A1572" s="7" t="s">
        <v>803</v>
      </c>
      <c r="B1572" s="7">
        <f t="shared" si="75"/>
        <v>1568</v>
      </c>
      <c r="C1572" s="7">
        <f>IF('OG Hospitalisation Details'!B772="?",ROUND(AVERAGE('OG Hospitalisation Details'!$B$2:$B$2344),0),'OG Hospitalisation Details'!B772)</f>
        <v>1971</v>
      </c>
      <c r="D1572" s="7" t="str">
        <f>IF('OG Hospitalisation Details'!C772="?","Sep",'OG Hospitalisation Details'!C772)</f>
        <v>Aug</v>
      </c>
      <c r="E1572" s="7">
        <v>22</v>
      </c>
      <c r="F1572" s="13">
        <f t="shared" si="73"/>
        <v>26167</v>
      </c>
      <c r="G1572" s="7">
        <v>0</v>
      </c>
      <c r="H1572" s="16">
        <v>6412.34</v>
      </c>
      <c r="I1572" s="7" t="str" cm="1">
        <f t="array" ref="I1572">INDEX({"tier - 1","tier - 2","tier - 3"},MATCH(MAX(COUNTIF('OG Hospitalisation Details'!G772:G3114,{"tier - 1","tier - 2","tier - 3"})),COUNTIF('OG Hospitalisation Details'!G772:G3114,{"tier - 1","tier - 2","tier - 3"}),0))</f>
        <v>tier - 2</v>
      </c>
      <c r="J1572" s="7" t="str" cm="1">
        <f t="array" ref="J1572">INDEX({"tier - 1","tier - 2","tier - 3"},MATCH(MAX(COUNTIF('OG Hospitalisation Details'!H772:H3114,{"tier - 1","tier - 2","tier - 3"})),COUNTIF('OG Hospitalisation Details'!H772:H3114,{"tier - 1","tier - 2","tier - 3"}),0))</f>
        <v>tier - 3</v>
      </c>
      <c r="K1572" s="7" t="str">
        <f>IF('OG Hospitalisation Details'!I772="?","Unknown",'OG Hospitalisation Details'!I772)</f>
        <v>R1013</v>
      </c>
      <c r="L1572" s="14">
        <f t="shared" si="74"/>
        <v>51</v>
      </c>
    </row>
    <row r="1573" spans="1:12" x14ac:dyDescent="0.25">
      <c r="A1573" s="7" t="s">
        <v>802</v>
      </c>
      <c r="B1573" s="7">
        <f t="shared" si="75"/>
        <v>1569</v>
      </c>
      <c r="C1573" s="7">
        <f>IF('OG Hospitalisation Details'!B771="?",ROUND(AVERAGE('OG Hospitalisation Details'!$B$2:$B$2344),0),'OG Hospitalisation Details'!B771)</f>
        <v>1970</v>
      </c>
      <c r="D1573" s="7" t="str">
        <f>IF('OG Hospitalisation Details'!C771="?","Sep",'OG Hospitalisation Details'!C771)</f>
        <v>Aug</v>
      </c>
      <c r="E1573" s="7">
        <v>20</v>
      </c>
      <c r="F1573" s="13">
        <f t="shared" si="73"/>
        <v>25800</v>
      </c>
      <c r="G1573" s="7">
        <v>0</v>
      </c>
      <c r="H1573" s="16">
        <v>6407.05</v>
      </c>
      <c r="I1573" s="7" t="str" cm="1">
        <f t="array" ref="I1573">INDEX({"tier - 1","tier - 2","tier - 3"},MATCH(MAX(COUNTIF('OG Hospitalisation Details'!G771:G3113,{"tier - 1","tier - 2","tier - 3"})),COUNTIF('OG Hospitalisation Details'!G771:G3113,{"tier - 1","tier - 2","tier - 3"}),0))</f>
        <v>tier - 2</v>
      </c>
      <c r="J1573" s="7" t="str" cm="1">
        <f t="array" ref="J1573">INDEX({"tier - 1","tier - 2","tier - 3"},MATCH(MAX(COUNTIF('OG Hospitalisation Details'!H771:H3113,{"tier - 1","tier - 2","tier - 3"})),COUNTIF('OG Hospitalisation Details'!H771:H3113,{"tier - 1","tier - 2","tier - 3"}),0))</f>
        <v>tier - 3</v>
      </c>
      <c r="K1573" s="7" t="str">
        <f>IF('OG Hospitalisation Details'!I771="?","Unknown",'OG Hospitalisation Details'!I771)</f>
        <v>R1013</v>
      </c>
      <c r="L1573" s="14">
        <f t="shared" si="74"/>
        <v>52</v>
      </c>
    </row>
    <row r="1574" spans="1:12" x14ac:dyDescent="0.25">
      <c r="A1574" s="7" t="s">
        <v>801</v>
      </c>
      <c r="B1574" s="7">
        <f t="shared" si="75"/>
        <v>1570</v>
      </c>
      <c r="C1574" s="7">
        <f>IF('OG Hospitalisation Details'!B770="?",ROUND(AVERAGE('OG Hospitalisation Details'!$B$2:$B$2344),0),'OG Hospitalisation Details'!B770)</f>
        <v>1985</v>
      </c>
      <c r="D1574" s="7" t="str">
        <f>IF('OG Hospitalisation Details'!C770="?","Sep",'OG Hospitalisation Details'!C770)</f>
        <v>Dec</v>
      </c>
      <c r="E1574" s="7">
        <v>10</v>
      </c>
      <c r="F1574" s="13">
        <f t="shared" si="73"/>
        <v>31391</v>
      </c>
      <c r="G1574" s="7">
        <v>2</v>
      </c>
      <c r="H1574" s="16">
        <v>6406.41</v>
      </c>
      <c r="I1574" s="7" t="str" cm="1">
        <f t="array" ref="I1574">INDEX({"tier - 1","tier - 2","tier - 3"},MATCH(MAX(COUNTIF('OG Hospitalisation Details'!G770:G3112,{"tier - 1","tier - 2","tier - 3"})),COUNTIF('OG Hospitalisation Details'!G770:G3112,{"tier - 1","tier - 2","tier - 3"}),0))</f>
        <v>tier - 2</v>
      </c>
      <c r="J1574" s="7" t="str" cm="1">
        <f t="array" ref="J1574">INDEX({"tier - 1","tier - 2","tier - 3"},MATCH(MAX(COUNTIF('OG Hospitalisation Details'!H770:H3112,{"tier - 1","tier - 2","tier - 3"})),COUNTIF('OG Hospitalisation Details'!H770:H3112,{"tier - 1","tier - 2","tier - 3"}),0))</f>
        <v>tier - 3</v>
      </c>
      <c r="K1574" s="7" t="str">
        <f>IF('OG Hospitalisation Details'!I770="?","Unknown",'OG Hospitalisation Details'!I770)</f>
        <v>R1014</v>
      </c>
      <c r="L1574" s="14">
        <f t="shared" si="74"/>
        <v>37</v>
      </c>
    </row>
    <row r="1575" spans="1:12" x14ac:dyDescent="0.25">
      <c r="A1575" s="7" t="s">
        <v>800</v>
      </c>
      <c r="B1575" s="7">
        <f t="shared" si="75"/>
        <v>1571</v>
      </c>
      <c r="C1575" s="7">
        <f>IF('OG Hospitalisation Details'!B769="?",ROUND(AVERAGE('OG Hospitalisation Details'!$B$2:$B$2344),0),'OG Hospitalisation Details'!B769)</f>
        <v>1987</v>
      </c>
      <c r="D1575" s="7" t="str">
        <f>IF('OG Hospitalisation Details'!C769="?","Sep",'OG Hospitalisation Details'!C769)</f>
        <v>Sep</v>
      </c>
      <c r="E1575" s="7">
        <v>9</v>
      </c>
      <c r="F1575" s="13">
        <f t="shared" si="73"/>
        <v>32029</v>
      </c>
      <c r="G1575" s="7">
        <v>2</v>
      </c>
      <c r="H1575" s="16">
        <v>6402.29</v>
      </c>
      <c r="I1575" s="7" t="str" cm="1">
        <f t="array" ref="I1575">INDEX({"tier - 1","tier - 2","tier - 3"},MATCH(MAX(COUNTIF('OG Hospitalisation Details'!G769:G3111,{"tier - 1","tier - 2","tier - 3"})),COUNTIF('OG Hospitalisation Details'!G769:G3111,{"tier - 1","tier - 2","tier - 3"}),0))</f>
        <v>tier - 2</v>
      </c>
      <c r="J1575" s="7" t="str" cm="1">
        <f t="array" ref="J1575">INDEX({"tier - 1","tier - 2","tier - 3"},MATCH(MAX(COUNTIF('OG Hospitalisation Details'!H769:H3111,{"tier - 1","tier - 2","tier - 3"})),COUNTIF('OG Hospitalisation Details'!H769:H3111,{"tier - 1","tier - 2","tier - 3"}),0))</f>
        <v>tier - 3</v>
      </c>
      <c r="K1575" s="7" t="str">
        <f>IF('OG Hospitalisation Details'!I769="?","Unknown",'OG Hospitalisation Details'!I769)</f>
        <v>R1024</v>
      </c>
      <c r="L1575" s="14">
        <f t="shared" si="74"/>
        <v>35</v>
      </c>
    </row>
    <row r="1576" spans="1:12" x14ac:dyDescent="0.25">
      <c r="A1576" s="7" t="s">
        <v>799</v>
      </c>
      <c r="B1576" s="7">
        <f t="shared" si="75"/>
        <v>1572</v>
      </c>
      <c r="C1576" s="7">
        <f>IF('OG Hospitalisation Details'!B768="?",ROUND(AVERAGE('OG Hospitalisation Details'!$B$2:$B$2344),0),'OG Hospitalisation Details'!B768)</f>
        <v>1982</v>
      </c>
      <c r="D1576" s="7" t="str">
        <f>IF('OG Hospitalisation Details'!C768="?","Sep",'OG Hospitalisation Details'!C768)</f>
        <v>Oct</v>
      </c>
      <c r="E1576" s="7">
        <v>28</v>
      </c>
      <c r="F1576" s="13">
        <f t="shared" si="73"/>
        <v>30252</v>
      </c>
      <c r="G1576" s="7">
        <v>1</v>
      </c>
      <c r="H1576" s="16">
        <v>6393.6</v>
      </c>
      <c r="I1576" s="7" t="str" cm="1">
        <f t="array" ref="I1576">INDEX({"tier - 1","tier - 2","tier - 3"},MATCH(MAX(COUNTIF('OG Hospitalisation Details'!G768:G3110,{"tier - 1","tier - 2","tier - 3"})),COUNTIF('OG Hospitalisation Details'!G768:G3110,{"tier - 1","tier - 2","tier - 3"}),0))</f>
        <v>tier - 2</v>
      </c>
      <c r="J1576" s="7" t="str" cm="1">
        <f t="array" ref="J1576">INDEX({"tier - 1","tier - 2","tier - 3"},MATCH(MAX(COUNTIF('OG Hospitalisation Details'!H768:H3110,{"tier - 1","tier - 2","tier - 3"})),COUNTIF('OG Hospitalisation Details'!H768:H3110,{"tier - 1","tier - 2","tier - 3"}),0))</f>
        <v>tier - 3</v>
      </c>
      <c r="K1576" s="7" t="str">
        <f>IF('OG Hospitalisation Details'!I768="?","Unknown",'OG Hospitalisation Details'!I768)</f>
        <v>R1012</v>
      </c>
      <c r="L1576" s="14">
        <f t="shared" si="74"/>
        <v>40</v>
      </c>
    </row>
    <row r="1577" spans="1:12" x14ac:dyDescent="0.25">
      <c r="A1577" s="7" t="s">
        <v>798</v>
      </c>
      <c r="B1577" s="7">
        <f t="shared" si="75"/>
        <v>1573</v>
      </c>
      <c r="C1577" s="7">
        <f>IF('OG Hospitalisation Details'!B767="?",ROUND(AVERAGE('OG Hospitalisation Details'!$B$2:$B$2344),0),'OG Hospitalisation Details'!B767)</f>
        <v>1997</v>
      </c>
      <c r="D1577" s="7" t="str">
        <f>IF('OG Hospitalisation Details'!C767="?","Sep",'OG Hospitalisation Details'!C767)</f>
        <v>Aug</v>
      </c>
      <c r="E1577" s="7">
        <v>16</v>
      </c>
      <c r="F1577" s="13">
        <f t="shared" si="73"/>
        <v>35658</v>
      </c>
      <c r="G1577" s="7">
        <v>0</v>
      </c>
      <c r="H1577" s="16">
        <v>6389.53</v>
      </c>
      <c r="I1577" s="7" t="str" cm="1">
        <f t="array" ref="I1577">INDEX({"tier - 1","tier - 2","tier - 3"},MATCH(MAX(COUNTIF('OG Hospitalisation Details'!G767:G3109,{"tier - 1","tier - 2","tier - 3"})),COUNTIF('OG Hospitalisation Details'!G767:G3109,{"tier - 1","tier - 2","tier - 3"}),0))</f>
        <v>tier - 2</v>
      </c>
      <c r="J1577" s="7" t="str" cm="1">
        <f t="array" ref="J1577">INDEX({"tier - 1","tier - 2","tier - 3"},MATCH(MAX(COUNTIF('OG Hospitalisation Details'!H767:H3109,{"tier - 1","tier - 2","tier - 3"})),COUNTIF('OG Hospitalisation Details'!H767:H3109,{"tier - 1","tier - 2","tier - 3"}),0))</f>
        <v>tier - 3</v>
      </c>
      <c r="K1577" s="7" t="str">
        <f>IF('OG Hospitalisation Details'!I767="?","Unknown",'OG Hospitalisation Details'!I767)</f>
        <v>R1021</v>
      </c>
      <c r="L1577" s="14">
        <f t="shared" si="74"/>
        <v>25</v>
      </c>
    </row>
    <row r="1578" spans="1:12" x14ac:dyDescent="0.25">
      <c r="A1578" s="7" t="s">
        <v>797</v>
      </c>
      <c r="B1578" s="7">
        <f t="shared" si="75"/>
        <v>1574</v>
      </c>
      <c r="C1578" s="7">
        <f>IF('OG Hospitalisation Details'!B766="?",ROUND(AVERAGE('OG Hospitalisation Details'!$B$2:$B$2344),0),'OG Hospitalisation Details'!B766)</f>
        <v>1982</v>
      </c>
      <c r="D1578" s="7" t="str">
        <f>IF('OG Hospitalisation Details'!C766="?","Sep",'OG Hospitalisation Details'!C766)</f>
        <v>Aug</v>
      </c>
      <c r="E1578" s="7">
        <v>6</v>
      </c>
      <c r="F1578" s="13">
        <f t="shared" si="73"/>
        <v>30169</v>
      </c>
      <c r="G1578" s="7">
        <v>1</v>
      </c>
      <c r="H1578" s="16">
        <v>6389.38</v>
      </c>
      <c r="I1578" s="7" t="str" cm="1">
        <f t="array" ref="I1578">INDEX({"tier - 1","tier - 2","tier - 3"},MATCH(MAX(COUNTIF('OG Hospitalisation Details'!G766:G3108,{"tier - 1","tier - 2","tier - 3"})),COUNTIF('OG Hospitalisation Details'!G766:G3108,{"tier - 1","tier - 2","tier - 3"}),0))</f>
        <v>tier - 2</v>
      </c>
      <c r="J1578" s="7" t="str" cm="1">
        <f t="array" ref="J1578">INDEX({"tier - 1","tier - 2","tier - 3"},MATCH(MAX(COUNTIF('OG Hospitalisation Details'!H766:H3108,{"tier - 1","tier - 2","tier - 3"})),COUNTIF('OG Hospitalisation Details'!H766:H3108,{"tier - 1","tier - 2","tier - 3"}),0))</f>
        <v>tier - 3</v>
      </c>
      <c r="K1578" s="7" t="str">
        <f>IF('OG Hospitalisation Details'!I766="?","Unknown",'OG Hospitalisation Details'!I766)</f>
        <v>R1012</v>
      </c>
      <c r="L1578" s="14">
        <f t="shared" si="74"/>
        <v>40</v>
      </c>
    </row>
    <row r="1579" spans="1:12" x14ac:dyDescent="0.25">
      <c r="A1579" s="7" t="s">
        <v>796</v>
      </c>
      <c r="B1579" s="7">
        <f t="shared" si="75"/>
        <v>1575</v>
      </c>
      <c r="C1579" s="7">
        <f>IF('OG Hospitalisation Details'!B765="?",ROUND(AVERAGE('OG Hospitalisation Details'!$B$2:$B$2344),0),'OG Hospitalisation Details'!B765)</f>
        <v>1976</v>
      </c>
      <c r="D1579" s="7" t="str">
        <f>IF('OG Hospitalisation Details'!C765="?","Sep",'OG Hospitalisation Details'!C765)</f>
        <v>Nov</v>
      </c>
      <c r="E1579" s="7">
        <v>18</v>
      </c>
      <c r="F1579" s="13">
        <f t="shared" si="73"/>
        <v>28082</v>
      </c>
      <c r="G1579" s="7">
        <v>2</v>
      </c>
      <c r="H1579" s="16">
        <v>6374.16</v>
      </c>
      <c r="I1579" s="7" t="str" cm="1">
        <f t="array" ref="I1579">INDEX({"tier - 1","tier - 2","tier - 3"},MATCH(MAX(COUNTIF('OG Hospitalisation Details'!G765:G3107,{"tier - 1","tier - 2","tier - 3"})),COUNTIF('OG Hospitalisation Details'!G765:G3107,{"tier - 1","tier - 2","tier - 3"}),0))</f>
        <v>tier - 2</v>
      </c>
      <c r="J1579" s="7" t="str" cm="1">
        <f t="array" ref="J1579">INDEX({"tier - 1","tier - 2","tier - 3"},MATCH(MAX(COUNTIF('OG Hospitalisation Details'!H765:H3107,{"tier - 1","tier - 2","tier - 3"})),COUNTIF('OG Hospitalisation Details'!H765:H3107,{"tier - 1","tier - 2","tier - 3"}),0))</f>
        <v>tier - 3</v>
      </c>
      <c r="K1579" s="7" t="str">
        <f>IF('OG Hospitalisation Details'!I765="?","Unknown",'OG Hospitalisation Details'!I765)</f>
        <v>R1013</v>
      </c>
      <c r="L1579" s="14">
        <f t="shared" si="74"/>
        <v>46</v>
      </c>
    </row>
    <row r="1580" spans="1:12" x14ac:dyDescent="0.25">
      <c r="A1580" s="7" t="s">
        <v>795</v>
      </c>
      <c r="B1580" s="7">
        <f t="shared" si="75"/>
        <v>1576</v>
      </c>
      <c r="C1580" s="7">
        <f>IF('OG Hospitalisation Details'!B764="?",ROUND(AVERAGE('OG Hospitalisation Details'!$B$2:$B$2344),0),'OG Hospitalisation Details'!B764)</f>
        <v>1984</v>
      </c>
      <c r="D1580" s="7" t="str">
        <f>IF('OG Hospitalisation Details'!C764="?","Sep",'OG Hospitalisation Details'!C764)</f>
        <v>Aug</v>
      </c>
      <c r="E1580" s="7">
        <v>13</v>
      </c>
      <c r="F1580" s="13">
        <f t="shared" si="73"/>
        <v>30907</v>
      </c>
      <c r="G1580" s="7">
        <v>1</v>
      </c>
      <c r="H1580" s="16">
        <v>6373.56</v>
      </c>
      <c r="I1580" s="7" t="str" cm="1">
        <f t="array" ref="I1580">INDEX({"tier - 1","tier - 2","tier - 3"},MATCH(MAX(COUNTIF('OG Hospitalisation Details'!G764:G3106,{"tier - 1","tier - 2","tier - 3"})),COUNTIF('OG Hospitalisation Details'!G764:G3106,{"tier - 1","tier - 2","tier - 3"}),0))</f>
        <v>tier - 2</v>
      </c>
      <c r="J1580" s="7" t="str" cm="1">
        <f t="array" ref="J1580">INDEX({"tier - 1","tier - 2","tier - 3"},MATCH(MAX(COUNTIF('OG Hospitalisation Details'!H764:H3106,{"tier - 1","tier - 2","tier - 3"})),COUNTIF('OG Hospitalisation Details'!H764:H3106,{"tier - 1","tier - 2","tier - 3"}),0))</f>
        <v>tier - 3</v>
      </c>
      <c r="K1580" s="7" t="str">
        <f>IF('OG Hospitalisation Details'!I764="?","Unknown",'OG Hospitalisation Details'!I764)</f>
        <v>R1012</v>
      </c>
      <c r="L1580" s="14">
        <f t="shared" si="74"/>
        <v>38</v>
      </c>
    </row>
    <row r="1581" spans="1:12" x14ac:dyDescent="0.25">
      <c r="A1581" s="7" t="s">
        <v>794</v>
      </c>
      <c r="B1581" s="7">
        <f t="shared" si="75"/>
        <v>1577</v>
      </c>
      <c r="C1581" s="7">
        <f>IF('OG Hospitalisation Details'!B763="?",ROUND(AVERAGE('OG Hospitalisation Details'!$B$2:$B$2344),0),'OG Hospitalisation Details'!B763)</f>
        <v>1970</v>
      </c>
      <c r="D1581" s="7" t="str">
        <f>IF('OG Hospitalisation Details'!C763="?","Sep",'OG Hospitalisation Details'!C763)</f>
        <v>Nov</v>
      </c>
      <c r="E1581" s="7">
        <v>9</v>
      </c>
      <c r="F1581" s="13">
        <f t="shared" si="73"/>
        <v>25881</v>
      </c>
      <c r="G1581" s="7">
        <v>0</v>
      </c>
      <c r="H1581" s="16">
        <v>6367.31</v>
      </c>
      <c r="I1581" s="7" t="str" cm="1">
        <f t="array" ref="I1581">INDEX({"tier - 1","tier - 2","tier - 3"},MATCH(MAX(COUNTIF('OG Hospitalisation Details'!G763:G3105,{"tier - 1","tier - 2","tier - 3"})),COUNTIF('OG Hospitalisation Details'!G763:G3105,{"tier - 1","tier - 2","tier - 3"}),0))</f>
        <v>tier - 2</v>
      </c>
      <c r="J1581" s="7" t="str" cm="1">
        <f t="array" ref="J1581">INDEX({"tier - 1","tier - 2","tier - 3"},MATCH(MAX(COUNTIF('OG Hospitalisation Details'!H763:H3105,{"tier - 1","tier - 2","tier - 3"})),COUNTIF('OG Hospitalisation Details'!H763:H3105,{"tier - 1","tier - 2","tier - 3"}),0))</f>
        <v>tier - 3</v>
      </c>
      <c r="K1581" s="7" t="str">
        <f>IF('OG Hospitalisation Details'!I763="?","Unknown",'OG Hospitalisation Details'!I763)</f>
        <v>R1013</v>
      </c>
      <c r="L1581" s="14">
        <f t="shared" si="74"/>
        <v>52</v>
      </c>
    </row>
    <row r="1582" spans="1:12" x14ac:dyDescent="0.25">
      <c r="A1582" s="7" t="s">
        <v>793</v>
      </c>
      <c r="B1582" s="7">
        <f t="shared" si="75"/>
        <v>1578</v>
      </c>
      <c r="C1582" s="7">
        <f>IF('OG Hospitalisation Details'!B762="?",ROUND(AVERAGE('OG Hospitalisation Details'!$B$2:$B$2344),0),'OG Hospitalisation Details'!B762)</f>
        <v>1996</v>
      </c>
      <c r="D1582" s="7" t="str">
        <f>IF('OG Hospitalisation Details'!C762="?","Sep",'OG Hospitalisation Details'!C762)</f>
        <v>Jul</v>
      </c>
      <c r="E1582" s="7">
        <v>7</v>
      </c>
      <c r="F1582" s="13">
        <f t="shared" si="73"/>
        <v>35253</v>
      </c>
      <c r="G1582" s="7">
        <v>0</v>
      </c>
      <c r="H1582" s="16">
        <v>6361.47</v>
      </c>
      <c r="I1582" s="7" t="str" cm="1">
        <f t="array" ref="I1582">INDEX({"tier - 1","tier - 2","tier - 3"},MATCH(MAX(COUNTIF('OG Hospitalisation Details'!G762:G3104,{"tier - 1","tier - 2","tier - 3"})),COUNTIF('OG Hospitalisation Details'!G762:G3104,{"tier - 1","tier - 2","tier - 3"}),0))</f>
        <v>tier - 2</v>
      </c>
      <c r="J1582" s="7" t="str" cm="1">
        <f t="array" ref="J1582">INDEX({"tier - 1","tier - 2","tier - 3"},MATCH(MAX(COUNTIF('OG Hospitalisation Details'!H762:H3104,{"tier - 1","tier - 2","tier - 3"})),COUNTIF('OG Hospitalisation Details'!H762:H3104,{"tier - 1","tier - 2","tier - 3"}),0))</f>
        <v>tier - 3</v>
      </c>
      <c r="K1582" s="7" t="str">
        <f>IF('OG Hospitalisation Details'!I762="?","Unknown",'OG Hospitalisation Details'!I762)</f>
        <v>R1021</v>
      </c>
      <c r="L1582" s="14">
        <f t="shared" si="74"/>
        <v>26</v>
      </c>
    </row>
    <row r="1583" spans="1:12" x14ac:dyDescent="0.25">
      <c r="A1583" s="7" t="s">
        <v>792</v>
      </c>
      <c r="B1583" s="7">
        <f t="shared" si="75"/>
        <v>1579</v>
      </c>
      <c r="C1583" s="7">
        <f>IF('OG Hospitalisation Details'!B761="?",ROUND(AVERAGE('OG Hospitalisation Details'!$B$2:$B$2344),0),'OG Hospitalisation Details'!B761)</f>
        <v>1989</v>
      </c>
      <c r="D1583" s="7" t="str">
        <f>IF('OG Hospitalisation Details'!C761="?","Sep",'OG Hospitalisation Details'!C761)</f>
        <v>Jun</v>
      </c>
      <c r="E1583" s="7">
        <v>24</v>
      </c>
      <c r="F1583" s="13">
        <f t="shared" si="73"/>
        <v>32683</v>
      </c>
      <c r="G1583" s="7">
        <v>3</v>
      </c>
      <c r="H1583" s="16">
        <v>6360.99</v>
      </c>
      <c r="I1583" s="7" t="str" cm="1">
        <f t="array" ref="I1583">INDEX({"tier - 1","tier - 2","tier - 3"},MATCH(MAX(COUNTIF('OG Hospitalisation Details'!G761:G3103,{"tier - 1","tier - 2","tier - 3"})),COUNTIF('OG Hospitalisation Details'!G761:G3103,{"tier - 1","tier - 2","tier - 3"}),0))</f>
        <v>tier - 2</v>
      </c>
      <c r="J1583" s="7" t="str" cm="1">
        <f t="array" ref="J1583">INDEX({"tier - 1","tier - 2","tier - 3"},MATCH(MAX(COUNTIF('OG Hospitalisation Details'!H761:H3103,{"tier - 1","tier - 2","tier - 3"})),COUNTIF('OG Hospitalisation Details'!H761:H3103,{"tier - 1","tier - 2","tier - 3"}),0))</f>
        <v>tier - 3</v>
      </c>
      <c r="K1583" s="7" t="str">
        <f>IF('OG Hospitalisation Details'!I761="?","Unknown",'OG Hospitalisation Details'!I761)</f>
        <v>R1012</v>
      </c>
      <c r="L1583" s="14">
        <f t="shared" si="74"/>
        <v>33</v>
      </c>
    </row>
    <row r="1584" spans="1:12" x14ac:dyDescent="0.25">
      <c r="A1584" s="7" t="s">
        <v>791</v>
      </c>
      <c r="B1584" s="7">
        <f t="shared" si="75"/>
        <v>1580</v>
      </c>
      <c r="C1584" s="7">
        <f>IF('OG Hospitalisation Details'!B760="?",ROUND(AVERAGE('OG Hospitalisation Details'!$B$2:$B$2344),0),'OG Hospitalisation Details'!B760)</f>
        <v>1980</v>
      </c>
      <c r="D1584" s="7" t="str">
        <f>IF('OG Hospitalisation Details'!C760="?","Sep",'OG Hospitalisation Details'!C760)</f>
        <v>Oct</v>
      </c>
      <c r="E1584" s="7">
        <v>30</v>
      </c>
      <c r="F1584" s="13">
        <f t="shared" si="73"/>
        <v>29524</v>
      </c>
      <c r="G1584" s="7">
        <v>0</v>
      </c>
      <c r="H1584" s="16">
        <v>6358.78</v>
      </c>
      <c r="I1584" s="7" t="str" cm="1">
        <f t="array" ref="I1584">INDEX({"tier - 1","tier - 2","tier - 3"},MATCH(MAX(COUNTIF('OG Hospitalisation Details'!G760:G3102,{"tier - 1","tier - 2","tier - 3"})),COUNTIF('OG Hospitalisation Details'!G760:G3102,{"tier - 1","tier - 2","tier - 3"}),0))</f>
        <v>tier - 2</v>
      </c>
      <c r="J1584" s="7" t="str" cm="1">
        <f t="array" ref="J1584">INDEX({"tier - 1","tier - 2","tier - 3"},MATCH(MAX(COUNTIF('OG Hospitalisation Details'!H760:H3102,{"tier - 1","tier - 2","tier - 3"})),COUNTIF('OG Hospitalisation Details'!H760:H3102,{"tier - 1","tier - 2","tier - 3"}),0))</f>
        <v>tier - 3</v>
      </c>
      <c r="K1584" s="7" t="str">
        <f>IF('OG Hospitalisation Details'!I760="?","Unknown",'OG Hospitalisation Details'!I760)</f>
        <v>R1012</v>
      </c>
      <c r="L1584" s="14">
        <f t="shared" si="74"/>
        <v>42</v>
      </c>
    </row>
    <row r="1585" spans="1:12" x14ac:dyDescent="0.25">
      <c r="A1585" s="7" t="s">
        <v>790</v>
      </c>
      <c r="B1585" s="7">
        <f t="shared" si="75"/>
        <v>1581</v>
      </c>
      <c r="C1585" s="7">
        <f>IF('OG Hospitalisation Details'!B759="?",ROUND(AVERAGE('OG Hospitalisation Details'!$B$2:$B$2344),0),'OG Hospitalisation Details'!B759)</f>
        <v>1983</v>
      </c>
      <c r="D1585" s="7" t="str">
        <f>IF('OG Hospitalisation Details'!C759="?","Sep",'OG Hospitalisation Details'!C759)</f>
        <v>Aug</v>
      </c>
      <c r="E1585" s="7">
        <v>19</v>
      </c>
      <c r="F1585" s="13">
        <f t="shared" si="73"/>
        <v>30547</v>
      </c>
      <c r="G1585" s="7">
        <v>2</v>
      </c>
      <c r="H1585" s="16">
        <v>6356.27</v>
      </c>
      <c r="I1585" s="7" t="str" cm="1">
        <f t="array" ref="I1585">INDEX({"tier - 1","tier - 2","tier - 3"},MATCH(MAX(COUNTIF('OG Hospitalisation Details'!G759:G3101,{"tier - 1","tier - 2","tier - 3"})),COUNTIF('OG Hospitalisation Details'!G759:G3101,{"tier - 1","tier - 2","tier - 3"}),0))</f>
        <v>tier - 2</v>
      </c>
      <c r="J1585" s="7" t="str" cm="1">
        <f t="array" ref="J1585">INDEX({"tier - 1","tier - 2","tier - 3"},MATCH(MAX(COUNTIF('OG Hospitalisation Details'!H759:H3101,{"tier - 1","tier - 2","tier - 3"})),COUNTIF('OG Hospitalisation Details'!H759:H3101,{"tier - 1","tier - 2","tier - 3"}),0))</f>
        <v>tier - 3</v>
      </c>
      <c r="K1585" s="7" t="str">
        <f>IF('OG Hospitalisation Details'!I759="?","Unknown",'OG Hospitalisation Details'!I759)</f>
        <v>R1013</v>
      </c>
      <c r="L1585" s="14">
        <f t="shared" si="74"/>
        <v>39</v>
      </c>
    </row>
    <row r="1586" spans="1:12" x14ac:dyDescent="0.25">
      <c r="A1586" s="7" t="s">
        <v>789</v>
      </c>
      <c r="B1586" s="7">
        <f t="shared" si="75"/>
        <v>1582</v>
      </c>
      <c r="C1586" s="7">
        <f>IF('OG Hospitalisation Details'!B758="?",ROUND(AVERAGE('OG Hospitalisation Details'!$B$2:$B$2344),0),'OG Hospitalisation Details'!B758)</f>
        <v>1983</v>
      </c>
      <c r="D1586" s="7" t="str">
        <f>IF('OG Hospitalisation Details'!C758="?","Sep",'OG Hospitalisation Details'!C758)</f>
        <v>Oct</v>
      </c>
      <c r="E1586" s="7">
        <v>21</v>
      </c>
      <c r="F1586" s="13">
        <f t="shared" si="73"/>
        <v>30610</v>
      </c>
      <c r="G1586" s="7">
        <v>2</v>
      </c>
      <c r="H1586" s="16">
        <v>6338.08</v>
      </c>
      <c r="I1586" s="7" t="str" cm="1">
        <f t="array" ref="I1586">INDEX({"tier - 1","tier - 2","tier - 3"},MATCH(MAX(COUNTIF('OG Hospitalisation Details'!G758:G3100,{"tier - 1","tier - 2","tier - 3"})),COUNTIF('OG Hospitalisation Details'!G758:G3100,{"tier - 1","tier - 2","tier - 3"}),0))</f>
        <v>tier - 2</v>
      </c>
      <c r="J1586" s="7" t="str" cm="1">
        <f t="array" ref="J1586">INDEX({"tier - 1","tier - 2","tier - 3"},MATCH(MAX(COUNTIF('OG Hospitalisation Details'!H758:H3100,{"tier - 1","tier - 2","tier - 3"})),COUNTIF('OG Hospitalisation Details'!H758:H3100,{"tier - 1","tier - 2","tier - 3"}),0))</f>
        <v>tier - 3</v>
      </c>
      <c r="K1586" s="7" t="str">
        <f>IF('OG Hospitalisation Details'!I758="?","Unknown",'OG Hospitalisation Details'!I758)</f>
        <v>R1013</v>
      </c>
      <c r="L1586" s="14">
        <f t="shared" si="74"/>
        <v>39</v>
      </c>
    </row>
    <row r="1587" spans="1:12" x14ac:dyDescent="0.25">
      <c r="A1587" s="7" t="s">
        <v>788</v>
      </c>
      <c r="B1587" s="7">
        <f t="shared" si="75"/>
        <v>1583</v>
      </c>
      <c r="C1587" s="7">
        <f>IF('OG Hospitalisation Details'!B757="?",ROUND(AVERAGE('OG Hospitalisation Details'!$B$2:$B$2344),0),'OG Hospitalisation Details'!B757)</f>
        <v>1986</v>
      </c>
      <c r="D1587" s="7" t="str">
        <f>IF('OG Hospitalisation Details'!C757="?","Sep",'OG Hospitalisation Details'!C757)</f>
        <v>Sep</v>
      </c>
      <c r="E1587" s="7">
        <v>25</v>
      </c>
      <c r="F1587" s="13">
        <f t="shared" si="73"/>
        <v>31680</v>
      </c>
      <c r="G1587" s="7">
        <v>3</v>
      </c>
      <c r="H1587" s="16">
        <v>6335.64</v>
      </c>
      <c r="I1587" s="7" t="str" cm="1">
        <f t="array" ref="I1587">INDEX({"tier - 1","tier - 2","tier - 3"},MATCH(MAX(COUNTIF('OG Hospitalisation Details'!G757:G3099,{"tier - 1","tier - 2","tier - 3"})),COUNTIF('OG Hospitalisation Details'!G757:G3099,{"tier - 1","tier - 2","tier - 3"}),0))</f>
        <v>tier - 2</v>
      </c>
      <c r="J1587" s="7" t="str" cm="1">
        <f t="array" ref="J1587">INDEX({"tier - 1","tier - 2","tier - 3"},MATCH(MAX(COUNTIF('OG Hospitalisation Details'!H757:H3099,{"tier - 1","tier - 2","tier - 3"})),COUNTIF('OG Hospitalisation Details'!H757:H3099,{"tier - 1","tier - 2","tier - 3"}),0))</f>
        <v>tier - 3</v>
      </c>
      <c r="K1587" s="7" t="str">
        <f>IF('OG Hospitalisation Details'!I757="?","Unknown",'OG Hospitalisation Details'!I757)</f>
        <v>R1013</v>
      </c>
      <c r="L1587" s="14">
        <f t="shared" si="74"/>
        <v>36</v>
      </c>
    </row>
    <row r="1588" spans="1:12" x14ac:dyDescent="0.25">
      <c r="A1588" s="7" t="s">
        <v>787</v>
      </c>
      <c r="B1588" s="7">
        <f t="shared" si="75"/>
        <v>1584</v>
      </c>
      <c r="C1588" s="7">
        <f>IF('OG Hospitalisation Details'!B756="?",ROUND(AVERAGE('OG Hospitalisation Details'!$B$2:$B$2344),0),'OG Hospitalisation Details'!B756)</f>
        <v>1990</v>
      </c>
      <c r="D1588" s="7" t="str">
        <f>IF('OG Hospitalisation Details'!C756="?","Sep",'OG Hospitalisation Details'!C756)</f>
        <v>Aug</v>
      </c>
      <c r="E1588" s="7">
        <v>13</v>
      </c>
      <c r="F1588" s="13">
        <f t="shared" si="73"/>
        <v>33098</v>
      </c>
      <c r="G1588" s="7">
        <v>3</v>
      </c>
      <c r="H1588" s="16">
        <v>6334.34</v>
      </c>
      <c r="I1588" s="7" t="str" cm="1">
        <f t="array" ref="I1588">INDEX({"tier - 1","tier - 2","tier - 3"},MATCH(MAX(COUNTIF('OG Hospitalisation Details'!G756:G3098,{"tier - 1","tier - 2","tier - 3"})),COUNTIF('OG Hospitalisation Details'!G756:G3098,{"tier - 1","tier - 2","tier - 3"}),0))</f>
        <v>tier - 2</v>
      </c>
      <c r="J1588" s="7" t="str" cm="1">
        <f t="array" ref="J1588">INDEX({"tier - 1","tier - 2","tier - 3"},MATCH(MAX(COUNTIF('OG Hospitalisation Details'!H756:H3098,{"tier - 1","tier - 2","tier - 3"})),COUNTIF('OG Hospitalisation Details'!H756:H3098,{"tier - 1","tier - 2","tier - 3"}),0))</f>
        <v>tier - 3</v>
      </c>
      <c r="K1588" s="7" t="str">
        <f>IF('OG Hospitalisation Details'!I756="?","Unknown",'OG Hospitalisation Details'!I756)</f>
        <v>R1024</v>
      </c>
      <c r="L1588" s="14">
        <f t="shared" si="74"/>
        <v>32</v>
      </c>
    </row>
    <row r="1589" spans="1:12" x14ac:dyDescent="0.25">
      <c r="A1589" s="7" t="s">
        <v>786</v>
      </c>
      <c r="B1589" s="7">
        <f t="shared" si="75"/>
        <v>1585</v>
      </c>
      <c r="C1589" s="7">
        <f>IF('OG Hospitalisation Details'!B755="?",ROUND(AVERAGE('OG Hospitalisation Details'!$B$2:$B$2344),0),'OG Hospitalisation Details'!B755)</f>
        <v>1985</v>
      </c>
      <c r="D1589" s="7" t="str">
        <f>IF('OG Hospitalisation Details'!C755="?","Sep",'OG Hospitalisation Details'!C755)</f>
        <v>Dec</v>
      </c>
      <c r="E1589" s="7">
        <v>15</v>
      </c>
      <c r="F1589" s="13">
        <f t="shared" si="73"/>
        <v>31396</v>
      </c>
      <c r="G1589" s="7">
        <v>2</v>
      </c>
      <c r="H1589" s="16">
        <v>6313.76</v>
      </c>
      <c r="I1589" s="7" t="str" cm="1">
        <f t="array" ref="I1589">INDEX({"tier - 1","tier - 2","tier - 3"},MATCH(MAX(COUNTIF('OG Hospitalisation Details'!G755:G3097,{"tier - 1","tier - 2","tier - 3"})),COUNTIF('OG Hospitalisation Details'!G755:G3097,{"tier - 1","tier - 2","tier - 3"}),0))</f>
        <v>tier - 2</v>
      </c>
      <c r="J1589" s="7" t="str" cm="1">
        <f t="array" ref="J1589">INDEX({"tier - 1","tier - 2","tier - 3"},MATCH(MAX(COUNTIF('OG Hospitalisation Details'!H755:H3097,{"tier - 1","tier - 2","tier - 3"})),COUNTIF('OG Hospitalisation Details'!H755:H3097,{"tier - 1","tier - 2","tier - 3"}),0))</f>
        <v>tier - 3</v>
      </c>
      <c r="K1589" s="7" t="str">
        <f>IF('OG Hospitalisation Details'!I755="?","Unknown",'OG Hospitalisation Details'!I755)</f>
        <v>R1013</v>
      </c>
      <c r="L1589" s="14">
        <f t="shared" si="74"/>
        <v>37</v>
      </c>
    </row>
    <row r="1590" spans="1:12" x14ac:dyDescent="0.25">
      <c r="A1590" s="7" t="s">
        <v>785</v>
      </c>
      <c r="B1590" s="7">
        <f t="shared" si="75"/>
        <v>1586</v>
      </c>
      <c r="C1590" s="7">
        <f>IF('OG Hospitalisation Details'!B754="?",ROUND(AVERAGE('OG Hospitalisation Details'!$B$2:$B$2344),0),'OG Hospitalisation Details'!B754)</f>
        <v>1985</v>
      </c>
      <c r="D1590" s="7" t="str">
        <f>IF('OG Hospitalisation Details'!C754="?","Sep",'OG Hospitalisation Details'!C754)</f>
        <v>Nov</v>
      </c>
      <c r="E1590" s="7">
        <v>19</v>
      </c>
      <c r="F1590" s="13">
        <f t="shared" si="73"/>
        <v>31370</v>
      </c>
      <c r="G1590" s="7">
        <v>2</v>
      </c>
      <c r="H1590" s="16">
        <v>6311.95</v>
      </c>
      <c r="I1590" s="7" t="str" cm="1">
        <f t="array" ref="I1590">INDEX({"tier - 1","tier - 2","tier - 3"},MATCH(MAX(COUNTIF('OG Hospitalisation Details'!G754:G3096,{"tier - 1","tier - 2","tier - 3"})),COUNTIF('OG Hospitalisation Details'!G754:G3096,{"tier - 1","tier - 2","tier - 3"}),0))</f>
        <v>tier - 2</v>
      </c>
      <c r="J1590" s="7" t="str" cm="1">
        <f t="array" ref="J1590">INDEX({"tier - 1","tier - 2","tier - 3"},MATCH(MAX(COUNTIF('OG Hospitalisation Details'!H754:H3096,{"tier - 1","tier - 2","tier - 3"})),COUNTIF('OG Hospitalisation Details'!H754:H3096,{"tier - 1","tier - 2","tier - 3"}),0))</f>
        <v>tier - 3</v>
      </c>
      <c r="K1590" s="7" t="str">
        <f>IF('OG Hospitalisation Details'!I754="?","Unknown",'OG Hospitalisation Details'!I754)</f>
        <v>R1011</v>
      </c>
      <c r="L1590" s="14">
        <f t="shared" si="74"/>
        <v>37</v>
      </c>
    </row>
    <row r="1591" spans="1:12" x14ac:dyDescent="0.25">
      <c r="A1591" s="7" t="s">
        <v>784</v>
      </c>
      <c r="B1591" s="7">
        <f t="shared" si="75"/>
        <v>1587</v>
      </c>
      <c r="C1591" s="7">
        <f>IF('OG Hospitalisation Details'!B753="?",ROUND(AVERAGE('OG Hospitalisation Details'!$B$2:$B$2344),0),'OG Hospitalisation Details'!B753)</f>
        <v>2004</v>
      </c>
      <c r="D1591" s="7" t="str">
        <f>IF('OG Hospitalisation Details'!C753="?","Sep",'OG Hospitalisation Details'!C753)</f>
        <v>Jul</v>
      </c>
      <c r="E1591" s="7">
        <v>27</v>
      </c>
      <c r="F1591" s="13">
        <f t="shared" si="73"/>
        <v>38195</v>
      </c>
      <c r="G1591" s="7">
        <v>0</v>
      </c>
      <c r="H1591" s="16">
        <v>6311.11</v>
      </c>
      <c r="I1591" s="7" t="str" cm="1">
        <f t="array" ref="I1591">INDEX({"tier - 1","tier - 2","tier - 3"},MATCH(MAX(COUNTIF('OG Hospitalisation Details'!G753:G3095,{"tier - 1","tier - 2","tier - 3"})),COUNTIF('OG Hospitalisation Details'!G753:G3095,{"tier - 1","tier - 2","tier - 3"}),0))</f>
        <v>tier - 2</v>
      </c>
      <c r="J1591" s="7" t="str" cm="1">
        <f t="array" ref="J1591">INDEX({"tier - 1","tier - 2","tier - 3"},MATCH(MAX(COUNTIF('OG Hospitalisation Details'!H753:H3095,{"tier - 1","tier - 2","tier - 3"})),COUNTIF('OG Hospitalisation Details'!H753:H3095,{"tier - 1","tier - 2","tier - 3"}),0))</f>
        <v>tier - 3</v>
      </c>
      <c r="K1591" s="7" t="str">
        <f>IF('OG Hospitalisation Details'!I753="?","Unknown",'OG Hospitalisation Details'!I753)</f>
        <v>R1011</v>
      </c>
      <c r="L1591" s="14">
        <f t="shared" si="74"/>
        <v>18</v>
      </c>
    </row>
    <row r="1592" spans="1:12" x14ac:dyDescent="0.25">
      <c r="A1592" s="7" t="s">
        <v>783</v>
      </c>
      <c r="B1592" s="7">
        <f t="shared" si="75"/>
        <v>1588</v>
      </c>
      <c r="C1592" s="7">
        <f>IF('OG Hospitalisation Details'!B752="?",ROUND(AVERAGE('OG Hospitalisation Details'!$B$2:$B$2344),0),'OG Hospitalisation Details'!B752)</f>
        <v>1969</v>
      </c>
      <c r="D1592" s="7" t="str">
        <f>IF('OG Hospitalisation Details'!C752="?","Sep",'OG Hospitalisation Details'!C752)</f>
        <v>Sep</v>
      </c>
      <c r="E1592" s="7">
        <v>4</v>
      </c>
      <c r="F1592" s="13">
        <f t="shared" si="73"/>
        <v>25450</v>
      </c>
      <c r="G1592" s="7">
        <v>0</v>
      </c>
      <c r="H1592" s="16">
        <v>6305.61</v>
      </c>
      <c r="I1592" s="7" t="str" cm="1">
        <f t="array" ref="I1592">INDEX({"tier - 1","tier - 2","tier - 3"},MATCH(MAX(COUNTIF('OG Hospitalisation Details'!G752:G3094,{"tier - 1","tier - 2","tier - 3"})),COUNTIF('OG Hospitalisation Details'!G752:G3094,{"tier - 1","tier - 2","tier - 3"}),0))</f>
        <v>tier - 2</v>
      </c>
      <c r="J1592" s="7" t="str" cm="1">
        <f t="array" ref="J1592">INDEX({"tier - 1","tier - 2","tier - 3"},MATCH(MAX(COUNTIF('OG Hospitalisation Details'!H752:H3094,{"tier - 1","tier - 2","tier - 3"})),COUNTIF('OG Hospitalisation Details'!H752:H3094,{"tier - 1","tier - 2","tier - 3"}),0))</f>
        <v>tier - 3</v>
      </c>
      <c r="K1592" s="7" t="str">
        <f>IF('OG Hospitalisation Details'!I752="?","Unknown",'OG Hospitalisation Details'!I752)</f>
        <v>R1012</v>
      </c>
      <c r="L1592" s="14">
        <f t="shared" si="74"/>
        <v>53</v>
      </c>
    </row>
    <row r="1593" spans="1:12" x14ac:dyDescent="0.25">
      <c r="A1593" s="7" t="s">
        <v>782</v>
      </c>
      <c r="B1593" s="7">
        <f t="shared" si="75"/>
        <v>1589</v>
      </c>
      <c r="C1593" s="7">
        <f>IF('OG Hospitalisation Details'!B751="?",ROUND(AVERAGE('OG Hospitalisation Details'!$B$2:$B$2344),0),'OG Hospitalisation Details'!B751)</f>
        <v>1974</v>
      </c>
      <c r="D1593" s="7" t="str">
        <f>IF('OG Hospitalisation Details'!C751="?","Sep",'OG Hospitalisation Details'!C751)</f>
        <v>Sep</v>
      </c>
      <c r="E1593" s="7">
        <v>17</v>
      </c>
      <c r="F1593" s="13">
        <f t="shared" si="73"/>
        <v>27289</v>
      </c>
      <c r="G1593" s="7">
        <v>0</v>
      </c>
      <c r="H1593" s="16">
        <v>6302.23</v>
      </c>
      <c r="I1593" s="7" t="str" cm="1">
        <f t="array" ref="I1593">INDEX({"tier - 1","tier - 2","tier - 3"},MATCH(MAX(COUNTIF('OG Hospitalisation Details'!G751:G3093,{"tier - 1","tier - 2","tier - 3"})),COUNTIF('OG Hospitalisation Details'!G751:G3093,{"tier - 1","tier - 2","tier - 3"}),0))</f>
        <v>tier - 2</v>
      </c>
      <c r="J1593" s="7" t="str" cm="1">
        <f t="array" ref="J1593">INDEX({"tier - 1","tier - 2","tier - 3"},MATCH(MAX(COUNTIF('OG Hospitalisation Details'!H751:H3093,{"tier - 1","tier - 2","tier - 3"})),COUNTIF('OG Hospitalisation Details'!H751:H3093,{"tier - 1","tier - 2","tier - 3"}),0))</f>
        <v>tier - 3</v>
      </c>
      <c r="K1593" s="7" t="str">
        <f>IF('OG Hospitalisation Details'!I751="?","Unknown",'OG Hospitalisation Details'!I751)</f>
        <v>R1013</v>
      </c>
      <c r="L1593" s="14">
        <f t="shared" si="74"/>
        <v>48</v>
      </c>
    </row>
    <row r="1594" spans="1:12" x14ac:dyDescent="0.25">
      <c r="A1594" s="7" t="s">
        <v>781</v>
      </c>
      <c r="B1594" s="7">
        <f t="shared" si="75"/>
        <v>1590</v>
      </c>
      <c r="C1594" s="7">
        <f>IF('OG Hospitalisation Details'!B750="?",ROUND(AVERAGE('OG Hospitalisation Details'!$B$2:$B$2344),0),'OG Hospitalisation Details'!B750)</f>
        <v>1996</v>
      </c>
      <c r="D1594" s="7" t="str">
        <f>IF('OG Hospitalisation Details'!C750="?","Sep",'OG Hospitalisation Details'!C750)</f>
        <v>Jul</v>
      </c>
      <c r="E1594" s="7">
        <v>4</v>
      </c>
      <c r="F1594" s="13">
        <f t="shared" si="73"/>
        <v>35250</v>
      </c>
      <c r="G1594" s="7">
        <v>0</v>
      </c>
      <c r="H1594" s="16">
        <v>6293.63</v>
      </c>
      <c r="I1594" s="7" t="str" cm="1">
        <f t="array" ref="I1594">INDEX({"tier - 1","tier - 2","tier - 3"},MATCH(MAX(COUNTIF('OG Hospitalisation Details'!G750:G3092,{"tier - 1","tier - 2","tier - 3"})),COUNTIF('OG Hospitalisation Details'!G750:G3092,{"tier - 1","tier - 2","tier - 3"}),0))</f>
        <v>tier - 2</v>
      </c>
      <c r="J1594" s="7" t="str" cm="1">
        <f t="array" ref="J1594">INDEX({"tier - 1","tier - 2","tier - 3"},MATCH(MAX(COUNTIF('OG Hospitalisation Details'!H750:H3092,{"tier - 1","tier - 2","tier - 3"})),COUNTIF('OG Hospitalisation Details'!H750:H3092,{"tier - 1","tier - 2","tier - 3"}),0))</f>
        <v>tier - 3</v>
      </c>
      <c r="K1594" s="7" t="str">
        <f>IF('OG Hospitalisation Details'!I750="?","Unknown",'OG Hospitalisation Details'!I750)</f>
        <v>R1021</v>
      </c>
      <c r="L1594" s="14">
        <f t="shared" si="74"/>
        <v>26</v>
      </c>
    </row>
    <row r="1595" spans="1:12" x14ac:dyDescent="0.25">
      <c r="A1595" s="7" t="s">
        <v>780</v>
      </c>
      <c r="B1595" s="7">
        <f t="shared" si="75"/>
        <v>1591</v>
      </c>
      <c r="C1595" s="7">
        <f>IF('OG Hospitalisation Details'!B749="?",ROUND(AVERAGE('OG Hospitalisation Details'!$B$2:$B$2344),0),'OG Hospitalisation Details'!B749)</f>
        <v>1981</v>
      </c>
      <c r="D1595" s="7" t="str">
        <f>IF('OG Hospitalisation Details'!C749="?","Sep",'OG Hospitalisation Details'!C749)</f>
        <v>Aug</v>
      </c>
      <c r="E1595" s="7">
        <v>26</v>
      </c>
      <c r="F1595" s="13">
        <f t="shared" si="73"/>
        <v>29824</v>
      </c>
      <c r="G1595" s="7">
        <v>1</v>
      </c>
      <c r="H1595" s="16">
        <v>6289.75</v>
      </c>
      <c r="I1595" s="7" t="str" cm="1">
        <f t="array" ref="I1595">INDEX({"tier - 1","tier - 2","tier - 3"},MATCH(MAX(COUNTIF('OG Hospitalisation Details'!G749:G3091,{"tier - 1","tier - 2","tier - 3"})),COUNTIF('OG Hospitalisation Details'!G749:G3091,{"tier - 1","tier - 2","tier - 3"}),0))</f>
        <v>tier - 2</v>
      </c>
      <c r="J1595" s="7" t="str" cm="1">
        <f t="array" ref="J1595">INDEX({"tier - 1","tier - 2","tier - 3"},MATCH(MAX(COUNTIF('OG Hospitalisation Details'!H749:H3091,{"tier - 1","tier - 2","tier - 3"})),COUNTIF('OG Hospitalisation Details'!H749:H3091,{"tier - 1","tier - 2","tier - 3"}),0))</f>
        <v>tier - 3</v>
      </c>
      <c r="K1595" s="7" t="str">
        <f>IF('OG Hospitalisation Details'!I749="?","Unknown",'OG Hospitalisation Details'!I749)</f>
        <v>R1013</v>
      </c>
      <c r="L1595" s="14">
        <f t="shared" si="74"/>
        <v>41</v>
      </c>
    </row>
    <row r="1596" spans="1:12" x14ac:dyDescent="0.25">
      <c r="A1596" s="7" t="s">
        <v>779</v>
      </c>
      <c r="B1596" s="7">
        <f t="shared" si="75"/>
        <v>1592</v>
      </c>
      <c r="C1596" s="7">
        <f>IF('OG Hospitalisation Details'!B748="?",ROUND(AVERAGE('OG Hospitalisation Details'!$B$2:$B$2344),0),'OG Hospitalisation Details'!B748)</f>
        <v>1981</v>
      </c>
      <c r="D1596" s="7" t="str">
        <f>IF('OG Hospitalisation Details'!C748="?","Sep",'OG Hospitalisation Details'!C748)</f>
        <v>Nov</v>
      </c>
      <c r="E1596" s="7">
        <v>24</v>
      </c>
      <c r="F1596" s="13">
        <f t="shared" si="73"/>
        <v>29914</v>
      </c>
      <c r="G1596" s="7">
        <v>1</v>
      </c>
      <c r="H1596" s="16">
        <v>6282.24</v>
      </c>
      <c r="I1596" s="7" t="str" cm="1">
        <f t="array" ref="I1596">INDEX({"tier - 1","tier - 2","tier - 3"},MATCH(MAX(COUNTIF('OG Hospitalisation Details'!G748:G3090,{"tier - 1","tier - 2","tier - 3"})),COUNTIF('OG Hospitalisation Details'!G748:G3090,{"tier - 1","tier - 2","tier - 3"}),0))</f>
        <v>tier - 2</v>
      </c>
      <c r="J1596" s="7" t="str" cm="1">
        <f t="array" ref="J1596">INDEX({"tier - 1","tier - 2","tier - 3"},MATCH(MAX(COUNTIF('OG Hospitalisation Details'!H748:H3090,{"tier - 1","tier - 2","tier - 3"})),COUNTIF('OG Hospitalisation Details'!H748:H3090,{"tier - 1","tier - 2","tier - 3"}),0))</f>
        <v>tier - 3</v>
      </c>
      <c r="K1596" s="7" t="str">
        <f>IF('OG Hospitalisation Details'!I748="?","Unknown",'OG Hospitalisation Details'!I748)</f>
        <v>R1011</v>
      </c>
      <c r="L1596" s="14">
        <f t="shared" si="74"/>
        <v>41</v>
      </c>
    </row>
    <row r="1597" spans="1:12" x14ac:dyDescent="0.25">
      <c r="A1597" s="7" t="s">
        <v>778</v>
      </c>
      <c r="B1597" s="7">
        <f t="shared" si="75"/>
        <v>1593</v>
      </c>
      <c r="C1597" s="7">
        <f>IF('OG Hospitalisation Details'!B747="?",ROUND(AVERAGE('OG Hospitalisation Details'!$B$2:$B$2344),0),'OG Hospitalisation Details'!B747)</f>
        <v>1993</v>
      </c>
      <c r="D1597" s="7" t="str">
        <f>IF('OG Hospitalisation Details'!C747="?","Sep",'OG Hospitalisation Details'!C747)</f>
        <v>Oct</v>
      </c>
      <c r="E1597" s="7">
        <v>16</v>
      </c>
      <c r="F1597" s="13">
        <f t="shared" si="73"/>
        <v>34258</v>
      </c>
      <c r="G1597" s="7">
        <v>0</v>
      </c>
      <c r="H1597" s="16">
        <v>6276.3</v>
      </c>
      <c r="I1597" s="7" t="str" cm="1">
        <f t="array" ref="I1597">INDEX({"tier - 1","tier - 2","tier - 3"},MATCH(MAX(COUNTIF('OG Hospitalisation Details'!G747:G3089,{"tier - 1","tier - 2","tier - 3"})),COUNTIF('OG Hospitalisation Details'!G747:G3089,{"tier - 1","tier - 2","tier - 3"}),0))</f>
        <v>tier - 2</v>
      </c>
      <c r="J1597" s="7" t="str" cm="1">
        <f t="array" ref="J1597">INDEX({"tier - 1","tier - 2","tier - 3"},MATCH(MAX(COUNTIF('OG Hospitalisation Details'!H747:H3089,{"tier - 1","tier - 2","tier - 3"})),COUNTIF('OG Hospitalisation Details'!H747:H3089,{"tier - 1","tier - 2","tier - 3"}),0))</f>
        <v>tier - 3</v>
      </c>
      <c r="K1597" s="7" t="str">
        <f>IF('OG Hospitalisation Details'!I747="?","Unknown",'OG Hospitalisation Details'!I747)</f>
        <v>R1025</v>
      </c>
      <c r="L1597" s="14">
        <f t="shared" si="74"/>
        <v>29</v>
      </c>
    </row>
    <row r="1598" spans="1:12" x14ac:dyDescent="0.25">
      <c r="A1598" s="7" t="s">
        <v>777</v>
      </c>
      <c r="B1598" s="7">
        <f t="shared" si="75"/>
        <v>1594</v>
      </c>
      <c r="C1598" s="7">
        <f>IF('OG Hospitalisation Details'!B746="?",ROUND(AVERAGE('OG Hospitalisation Details'!$B$2:$B$2344),0),'OG Hospitalisation Details'!B746)</f>
        <v>1981</v>
      </c>
      <c r="D1598" s="7" t="str">
        <f>IF('OG Hospitalisation Details'!C746="?","Sep",'OG Hospitalisation Details'!C746)</f>
        <v>Jun</v>
      </c>
      <c r="E1598" s="7">
        <v>30</v>
      </c>
      <c r="F1598" s="13">
        <f t="shared" si="73"/>
        <v>29767</v>
      </c>
      <c r="G1598" s="7">
        <v>1</v>
      </c>
      <c r="H1598" s="16">
        <v>6272.48</v>
      </c>
      <c r="I1598" s="7" t="str" cm="1">
        <f t="array" ref="I1598">INDEX({"tier - 1","tier - 2","tier - 3"},MATCH(MAX(COUNTIF('OG Hospitalisation Details'!G746:G3088,{"tier - 1","tier - 2","tier - 3"})),COUNTIF('OG Hospitalisation Details'!G746:G3088,{"tier - 1","tier - 2","tier - 3"}),0))</f>
        <v>tier - 2</v>
      </c>
      <c r="J1598" s="7" t="str" cm="1">
        <f t="array" ref="J1598">INDEX({"tier - 1","tier - 2","tier - 3"},MATCH(MAX(COUNTIF('OG Hospitalisation Details'!H746:H3088,{"tier - 1","tier - 2","tier - 3"})),COUNTIF('OG Hospitalisation Details'!H746:H3088,{"tier - 1","tier - 2","tier - 3"}),0))</f>
        <v>tier - 3</v>
      </c>
      <c r="K1598" s="7" t="str">
        <f>IF('OG Hospitalisation Details'!I746="?","Unknown",'OG Hospitalisation Details'!I746)</f>
        <v>R1013</v>
      </c>
      <c r="L1598" s="14">
        <f t="shared" si="74"/>
        <v>41</v>
      </c>
    </row>
    <row r="1599" spans="1:12" x14ac:dyDescent="0.25">
      <c r="A1599" s="7" t="s">
        <v>776</v>
      </c>
      <c r="B1599" s="7">
        <f t="shared" si="75"/>
        <v>1595</v>
      </c>
      <c r="C1599" s="7">
        <f>IF('OG Hospitalisation Details'!B745="?",ROUND(AVERAGE('OG Hospitalisation Details'!$B$2:$B$2344),0),'OG Hospitalisation Details'!B745)</f>
        <v>1984</v>
      </c>
      <c r="D1599" s="7" t="str">
        <f>IF('OG Hospitalisation Details'!C745="?","Sep",'OG Hospitalisation Details'!C745)</f>
        <v>Sep</v>
      </c>
      <c r="E1599" s="7">
        <v>25</v>
      </c>
      <c r="F1599" s="13">
        <f t="shared" si="73"/>
        <v>30950</v>
      </c>
      <c r="G1599" s="7">
        <v>3</v>
      </c>
      <c r="H1599" s="16">
        <v>6269.33</v>
      </c>
      <c r="I1599" s="7" t="str" cm="1">
        <f t="array" ref="I1599">INDEX({"tier - 1","tier - 2","tier - 3"},MATCH(MAX(COUNTIF('OG Hospitalisation Details'!G745:G3087,{"tier - 1","tier - 2","tier - 3"})),COUNTIF('OG Hospitalisation Details'!G745:G3087,{"tier - 1","tier - 2","tier - 3"}),0))</f>
        <v>tier - 2</v>
      </c>
      <c r="J1599" s="7" t="str" cm="1">
        <f t="array" ref="J1599">INDEX({"tier - 1","tier - 2","tier - 3"},MATCH(MAX(COUNTIF('OG Hospitalisation Details'!H745:H3087,{"tier - 1","tier - 2","tier - 3"})),COUNTIF('OG Hospitalisation Details'!H745:H3087,{"tier - 1","tier - 2","tier - 3"}),0))</f>
        <v>tier - 3</v>
      </c>
      <c r="K1599" s="7" t="str">
        <f>IF('OG Hospitalisation Details'!I745="?","Unknown",'OG Hospitalisation Details'!I745)</f>
        <v>R1013</v>
      </c>
      <c r="L1599" s="14">
        <f t="shared" si="74"/>
        <v>38</v>
      </c>
    </row>
    <row r="1600" spans="1:12" x14ac:dyDescent="0.25">
      <c r="A1600" s="7" t="s">
        <v>775</v>
      </c>
      <c r="B1600" s="7">
        <f t="shared" si="75"/>
        <v>1596</v>
      </c>
      <c r="C1600" s="7">
        <f>IF('OG Hospitalisation Details'!B744="?",ROUND(AVERAGE('OG Hospitalisation Details'!$B$2:$B$2344),0),'OG Hospitalisation Details'!B744)</f>
        <v>1995</v>
      </c>
      <c r="D1600" s="7" t="str">
        <f>IF('OG Hospitalisation Details'!C744="?","Sep",'OG Hospitalisation Details'!C744)</f>
        <v>Oct</v>
      </c>
      <c r="E1600" s="7">
        <v>17</v>
      </c>
      <c r="F1600" s="13">
        <f t="shared" si="73"/>
        <v>34989</v>
      </c>
      <c r="G1600" s="7">
        <v>0</v>
      </c>
      <c r="H1600" s="16">
        <v>6261.2</v>
      </c>
      <c r="I1600" s="7" t="str" cm="1">
        <f t="array" ref="I1600">INDEX({"tier - 1","tier - 2","tier - 3"},MATCH(MAX(COUNTIF('OG Hospitalisation Details'!G744:G3086,{"tier - 1","tier - 2","tier - 3"})),COUNTIF('OG Hospitalisation Details'!G744:G3086,{"tier - 1","tier - 2","tier - 3"}),0))</f>
        <v>tier - 2</v>
      </c>
      <c r="J1600" s="7" t="str" cm="1">
        <f t="array" ref="J1600">INDEX({"tier - 1","tier - 2","tier - 3"},MATCH(MAX(COUNTIF('OG Hospitalisation Details'!H744:H3086,{"tier - 1","tier - 2","tier - 3"})),COUNTIF('OG Hospitalisation Details'!H744:H3086,{"tier - 1","tier - 2","tier - 3"}),0))</f>
        <v>tier - 3</v>
      </c>
      <c r="K1600" s="7" t="str">
        <f>IF('OG Hospitalisation Details'!I744="?","Unknown",'OG Hospitalisation Details'!I744)</f>
        <v>R1026</v>
      </c>
      <c r="L1600" s="14">
        <f t="shared" si="74"/>
        <v>27</v>
      </c>
    </row>
    <row r="1601" spans="1:12" x14ac:dyDescent="0.25">
      <c r="A1601" s="7" t="s">
        <v>774</v>
      </c>
      <c r="B1601" s="7">
        <f t="shared" si="75"/>
        <v>1597</v>
      </c>
      <c r="C1601" s="7">
        <f>IF('OG Hospitalisation Details'!B743="?",ROUND(AVERAGE('OG Hospitalisation Details'!$B$2:$B$2344),0),'OG Hospitalisation Details'!B743)</f>
        <v>1970</v>
      </c>
      <c r="D1601" s="7" t="str">
        <f>IF('OG Hospitalisation Details'!C743="?","Sep",'OG Hospitalisation Details'!C743)</f>
        <v>Oct</v>
      </c>
      <c r="E1601" s="7">
        <v>11</v>
      </c>
      <c r="F1601" s="13">
        <f t="shared" si="73"/>
        <v>25852</v>
      </c>
      <c r="G1601" s="7">
        <v>0</v>
      </c>
      <c r="H1601" s="16">
        <v>6255.38</v>
      </c>
      <c r="I1601" s="7" t="str" cm="1">
        <f t="array" ref="I1601">INDEX({"tier - 1","tier - 2","tier - 3"},MATCH(MAX(COUNTIF('OG Hospitalisation Details'!G743:G3085,{"tier - 1","tier - 2","tier - 3"})),COUNTIF('OG Hospitalisation Details'!G743:G3085,{"tier - 1","tier - 2","tier - 3"}),0))</f>
        <v>tier - 2</v>
      </c>
      <c r="J1601" s="7" t="str" cm="1">
        <f t="array" ref="J1601">INDEX({"tier - 1","tier - 2","tier - 3"},MATCH(MAX(COUNTIF('OG Hospitalisation Details'!H743:H3085,{"tier - 1","tier - 2","tier - 3"})),COUNTIF('OG Hospitalisation Details'!H743:H3085,{"tier - 1","tier - 2","tier - 3"}),0))</f>
        <v>tier - 3</v>
      </c>
      <c r="K1601" s="7" t="str">
        <f>IF('OG Hospitalisation Details'!I743="?","Unknown",'OG Hospitalisation Details'!I743)</f>
        <v>R1013</v>
      </c>
      <c r="L1601" s="14">
        <f t="shared" si="74"/>
        <v>52</v>
      </c>
    </row>
    <row r="1602" spans="1:12" x14ac:dyDescent="0.25">
      <c r="A1602" s="7" t="s">
        <v>773</v>
      </c>
      <c r="B1602" s="7">
        <f t="shared" si="75"/>
        <v>1598</v>
      </c>
      <c r="C1602" s="7">
        <f>IF('OG Hospitalisation Details'!B742="?",ROUND(AVERAGE('OG Hospitalisation Details'!$B$2:$B$2344),0),'OG Hospitalisation Details'!B742)</f>
        <v>1972</v>
      </c>
      <c r="D1602" s="7" t="str">
        <f>IF('OG Hospitalisation Details'!C742="?","Sep",'OG Hospitalisation Details'!C742)</f>
        <v>Sep</v>
      </c>
      <c r="E1602" s="7">
        <v>8</v>
      </c>
      <c r="F1602" s="13">
        <f t="shared" ref="F1602:F1665" si="76">DATE(C1602,MONTH(1&amp;D1602),E1602)</f>
        <v>26550</v>
      </c>
      <c r="G1602" s="7">
        <v>0</v>
      </c>
      <c r="H1602" s="16">
        <v>6254.13</v>
      </c>
      <c r="I1602" s="7" t="str" cm="1">
        <f t="array" ref="I1602">INDEX({"tier - 1","tier - 2","tier - 3"},MATCH(MAX(COUNTIF('OG Hospitalisation Details'!G742:G3084,{"tier - 1","tier - 2","tier - 3"})),COUNTIF('OG Hospitalisation Details'!G742:G3084,{"tier - 1","tier - 2","tier - 3"}),0))</f>
        <v>tier - 2</v>
      </c>
      <c r="J1602" s="7" t="str" cm="1">
        <f t="array" ref="J1602">INDEX({"tier - 1","tier - 2","tier - 3"},MATCH(MAX(COUNTIF('OG Hospitalisation Details'!H742:H3084,{"tier - 1","tier - 2","tier - 3"})),COUNTIF('OG Hospitalisation Details'!H742:H3084,{"tier - 1","tier - 2","tier - 3"}),0))</f>
        <v>tier - 3</v>
      </c>
      <c r="K1602" s="7" t="str">
        <f>IF('OG Hospitalisation Details'!I742="?","Unknown",'OG Hospitalisation Details'!I742)</f>
        <v>R1012</v>
      </c>
      <c r="L1602" s="14">
        <f t="shared" ref="L1602:L1665" si="77">DATEDIF(F1602,DATE(2023,6,8),"Y")</f>
        <v>50</v>
      </c>
    </row>
    <row r="1603" spans="1:12" x14ac:dyDescent="0.25">
      <c r="A1603" s="7" t="s">
        <v>772</v>
      </c>
      <c r="B1603" s="7">
        <f t="shared" si="75"/>
        <v>1599</v>
      </c>
      <c r="C1603" s="7">
        <f>IF('OG Hospitalisation Details'!B741="?",ROUND(AVERAGE('OG Hospitalisation Details'!$B$2:$B$2344),0),'OG Hospitalisation Details'!B741)</f>
        <v>1972</v>
      </c>
      <c r="D1603" s="7" t="str">
        <f>IF('OG Hospitalisation Details'!C741="?","Sep",'OG Hospitalisation Details'!C741)</f>
        <v>Nov</v>
      </c>
      <c r="E1603" s="7">
        <v>11</v>
      </c>
      <c r="F1603" s="13">
        <f t="shared" si="76"/>
        <v>26614</v>
      </c>
      <c r="G1603" s="7">
        <v>0</v>
      </c>
      <c r="H1603" s="16">
        <v>6253.85</v>
      </c>
      <c r="I1603" s="7" t="str" cm="1">
        <f t="array" ref="I1603">INDEX({"tier - 1","tier - 2","tier - 3"},MATCH(MAX(COUNTIF('OG Hospitalisation Details'!G741:G3083,{"tier - 1","tier - 2","tier - 3"})),COUNTIF('OG Hospitalisation Details'!G741:G3083,{"tier - 1","tier - 2","tier - 3"}),0))</f>
        <v>tier - 2</v>
      </c>
      <c r="J1603" s="7" t="str" cm="1">
        <f t="array" ref="J1603">INDEX({"tier - 1","tier - 2","tier - 3"},MATCH(MAX(COUNTIF('OG Hospitalisation Details'!H741:H3083,{"tier - 1","tier - 2","tier - 3"})),COUNTIF('OG Hospitalisation Details'!H741:H3083,{"tier - 1","tier - 2","tier - 3"}),0))</f>
        <v>tier - 3</v>
      </c>
      <c r="K1603" s="7" t="str">
        <f>IF('OG Hospitalisation Details'!I741="?","Unknown",'OG Hospitalisation Details'!I741)</f>
        <v>R1013</v>
      </c>
      <c r="L1603" s="14">
        <f t="shared" si="77"/>
        <v>50</v>
      </c>
    </row>
    <row r="1604" spans="1:12" x14ac:dyDescent="0.25">
      <c r="A1604" s="7" t="s">
        <v>771</v>
      </c>
      <c r="B1604" s="7">
        <f t="shared" si="75"/>
        <v>1600</v>
      </c>
      <c r="C1604" s="7">
        <f>IF('OG Hospitalisation Details'!B740="?",ROUND(AVERAGE('OG Hospitalisation Details'!$B$2:$B$2344),0),'OG Hospitalisation Details'!B740)</f>
        <v>1979</v>
      </c>
      <c r="D1604" s="7" t="str">
        <f>IF('OG Hospitalisation Details'!C740="?","Sep",'OG Hospitalisation Details'!C740)</f>
        <v>Oct</v>
      </c>
      <c r="E1604" s="7">
        <v>10</v>
      </c>
      <c r="F1604" s="13">
        <f t="shared" si="76"/>
        <v>29138</v>
      </c>
      <c r="G1604" s="7">
        <v>0</v>
      </c>
      <c r="H1604" s="16">
        <v>6250.44</v>
      </c>
      <c r="I1604" s="7" t="str" cm="1">
        <f t="array" ref="I1604">INDEX({"tier - 1","tier - 2","tier - 3"},MATCH(MAX(COUNTIF('OG Hospitalisation Details'!G740:G3082,{"tier - 1","tier - 2","tier - 3"})),COUNTIF('OG Hospitalisation Details'!G740:G3082,{"tier - 1","tier - 2","tier - 3"}),0))</f>
        <v>tier - 2</v>
      </c>
      <c r="J1604" s="7" t="str" cm="1">
        <f t="array" ref="J1604">INDEX({"tier - 1","tier - 2","tier - 3"},MATCH(MAX(COUNTIF('OG Hospitalisation Details'!H740:H3082,{"tier - 1","tier - 2","tier - 3"})),COUNTIF('OG Hospitalisation Details'!H740:H3082,{"tier - 1","tier - 2","tier - 3"}),0))</f>
        <v>tier - 3</v>
      </c>
      <c r="K1604" s="7" t="str">
        <f>IF('OG Hospitalisation Details'!I740="?","Unknown",'OG Hospitalisation Details'!I740)</f>
        <v>R1011</v>
      </c>
      <c r="L1604" s="14">
        <f t="shared" si="77"/>
        <v>43</v>
      </c>
    </row>
    <row r="1605" spans="1:12" x14ac:dyDescent="0.25">
      <c r="A1605" s="7" t="s">
        <v>770</v>
      </c>
      <c r="B1605" s="7">
        <f t="shared" si="75"/>
        <v>1601</v>
      </c>
      <c r="C1605" s="7">
        <f>IF('OG Hospitalisation Details'!B739="?",ROUND(AVERAGE('OG Hospitalisation Details'!$B$2:$B$2344),0),'OG Hospitalisation Details'!B739)</f>
        <v>1983</v>
      </c>
      <c r="D1605" s="7" t="str">
        <f>IF('OG Hospitalisation Details'!C739="?","Sep",'OG Hospitalisation Details'!C739)</f>
        <v>Aug</v>
      </c>
      <c r="E1605" s="7">
        <v>11</v>
      </c>
      <c r="F1605" s="13">
        <f t="shared" si="76"/>
        <v>30539</v>
      </c>
      <c r="G1605" s="7">
        <v>1</v>
      </c>
      <c r="H1605" s="16">
        <v>6238.3</v>
      </c>
      <c r="I1605" s="7" t="str" cm="1">
        <f t="array" ref="I1605">INDEX({"tier - 1","tier - 2","tier - 3"},MATCH(MAX(COUNTIF('OG Hospitalisation Details'!G739:G3081,{"tier - 1","tier - 2","tier - 3"})),COUNTIF('OG Hospitalisation Details'!G739:G3081,{"tier - 1","tier - 2","tier - 3"}),0))</f>
        <v>tier - 2</v>
      </c>
      <c r="J1605" s="7" t="str" cm="1">
        <f t="array" ref="J1605">INDEX({"tier - 1","tier - 2","tier - 3"},MATCH(MAX(COUNTIF('OG Hospitalisation Details'!H739:H3081,{"tier - 1","tier - 2","tier - 3"})),COUNTIF('OG Hospitalisation Details'!H739:H3081,{"tier - 1","tier - 2","tier - 3"}),0))</f>
        <v>tier - 3</v>
      </c>
      <c r="K1605" s="7" t="str">
        <f>IF('OG Hospitalisation Details'!I739="?","Unknown",'OG Hospitalisation Details'!I739)</f>
        <v>R1011</v>
      </c>
      <c r="L1605" s="14">
        <f t="shared" si="77"/>
        <v>39</v>
      </c>
    </row>
    <row r="1606" spans="1:12" x14ac:dyDescent="0.25">
      <c r="A1606" s="7" t="s">
        <v>769</v>
      </c>
      <c r="B1606" s="7">
        <f t="shared" si="75"/>
        <v>1602</v>
      </c>
      <c r="C1606" s="7">
        <f>IF('OG Hospitalisation Details'!B738="?",ROUND(AVERAGE('OG Hospitalisation Details'!$B$2:$B$2344),0),'OG Hospitalisation Details'!B738)</f>
        <v>1978</v>
      </c>
      <c r="D1606" s="7" t="str">
        <f>IF('OG Hospitalisation Details'!C738="?","Sep",'OG Hospitalisation Details'!C738)</f>
        <v>Sep</v>
      </c>
      <c r="E1606" s="7">
        <v>19</v>
      </c>
      <c r="F1606" s="13">
        <f t="shared" si="76"/>
        <v>28752</v>
      </c>
      <c r="G1606" s="7">
        <v>2</v>
      </c>
      <c r="H1606" s="16">
        <v>6236.95</v>
      </c>
      <c r="I1606" s="7" t="str" cm="1">
        <f t="array" ref="I1606">INDEX({"tier - 1","tier - 2","tier - 3"},MATCH(MAX(COUNTIF('OG Hospitalisation Details'!G738:G3080,{"tier - 1","tier - 2","tier - 3"})),COUNTIF('OG Hospitalisation Details'!G738:G3080,{"tier - 1","tier - 2","tier - 3"}),0))</f>
        <v>tier - 2</v>
      </c>
      <c r="J1606" s="7" t="str" cm="1">
        <f t="array" ref="J1606">INDEX({"tier - 1","tier - 2","tier - 3"},MATCH(MAX(COUNTIF('OG Hospitalisation Details'!H738:H3080,{"tier - 1","tier - 2","tier - 3"})),COUNTIF('OG Hospitalisation Details'!H738:H3080,{"tier - 1","tier - 2","tier - 3"}),0))</f>
        <v>tier - 3</v>
      </c>
      <c r="K1606" s="7" t="str">
        <f>IF('OG Hospitalisation Details'!I738="?","Unknown",'OG Hospitalisation Details'!I738)</f>
        <v>R1013</v>
      </c>
      <c r="L1606" s="14">
        <f t="shared" si="77"/>
        <v>44</v>
      </c>
    </row>
    <row r="1607" spans="1:12" x14ac:dyDescent="0.25">
      <c r="A1607" s="7" t="s">
        <v>768</v>
      </c>
      <c r="B1607" s="7">
        <f t="shared" si="75"/>
        <v>1603</v>
      </c>
      <c r="C1607" s="7">
        <f>IF('OG Hospitalisation Details'!B737="?",ROUND(AVERAGE('OG Hospitalisation Details'!$B$2:$B$2344),0),'OG Hospitalisation Details'!B737)</f>
        <v>1972</v>
      </c>
      <c r="D1607" s="7" t="str">
        <f>IF('OG Hospitalisation Details'!C737="?","Sep",'OG Hospitalisation Details'!C737)</f>
        <v>Jun</v>
      </c>
      <c r="E1607" s="7">
        <v>29</v>
      </c>
      <c r="F1607" s="13">
        <f t="shared" si="76"/>
        <v>26479</v>
      </c>
      <c r="G1607" s="7">
        <v>0</v>
      </c>
      <c r="H1607" s="16">
        <v>6219.93</v>
      </c>
      <c r="I1607" s="7" t="str" cm="1">
        <f t="array" ref="I1607">INDEX({"tier - 1","tier - 2","tier - 3"},MATCH(MAX(COUNTIF('OG Hospitalisation Details'!G737:G3079,{"tier - 1","tier - 2","tier - 3"})),COUNTIF('OG Hospitalisation Details'!G737:G3079,{"tier - 1","tier - 2","tier - 3"}),0))</f>
        <v>tier - 2</v>
      </c>
      <c r="J1607" s="7" t="str" cm="1">
        <f t="array" ref="J1607">INDEX({"tier - 1","tier - 2","tier - 3"},MATCH(MAX(COUNTIF('OG Hospitalisation Details'!H737:H3079,{"tier - 1","tier - 2","tier - 3"})),COUNTIF('OG Hospitalisation Details'!H737:H3079,{"tier - 1","tier - 2","tier - 3"}),0))</f>
        <v>tier - 3</v>
      </c>
      <c r="K1607" s="7" t="str">
        <f>IF('OG Hospitalisation Details'!I737="?","Unknown",'OG Hospitalisation Details'!I737)</f>
        <v>R1013</v>
      </c>
      <c r="L1607" s="14">
        <f t="shared" si="77"/>
        <v>50</v>
      </c>
    </row>
    <row r="1608" spans="1:12" x14ac:dyDescent="0.25">
      <c r="A1608" s="7" t="s">
        <v>767</v>
      </c>
      <c r="B1608" s="7">
        <f t="shared" si="75"/>
        <v>1604</v>
      </c>
      <c r="C1608" s="7">
        <f>IF('OG Hospitalisation Details'!B736="?",ROUND(AVERAGE('OG Hospitalisation Details'!$B$2:$B$2344),0),'OG Hospitalisation Details'!B736)</f>
        <v>1992</v>
      </c>
      <c r="D1608" s="7" t="str">
        <f>IF('OG Hospitalisation Details'!C736="?","Sep",'OG Hospitalisation Details'!C736)</f>
        <v>Aug</v>
      </c>
      <c r="E1608" s="7">
        <v>12</v>
      </c>
      <c r="F1608" s="13">
        <f t="shared" si="76"/>
        <v>33828</v>
      </c>
      <c r="G1608" s="7">
        <v>0</v>
      </c>
      <c r="H1608" s="16">
        <v>6208.5</v>
      </c>
      <c r="I1608" s="7" t="str" cm="1">
        <f t="array" ref="I1608">INDEX({"tier - 1","tier - 2","tier - 3"},MATCH(MAX(COUNTIF('OG Hospitalisation Details'!G736:G3078,{"tier - 1","tier - 2","tier - 3"})),COUNTIF('OG Hospitalisation Details'!G736:G3078,{"tier - 1","tier - 2","tier - 3"}),0))</f>
        <v>tier - 2</v>
      </c>
      <c r="J1608" s="7" t="str" cm="1">
        <f t="array" ref="J1608">INDEX({"tier - 1","tier - 2","tier - 3"},MATCH(MAX(COUNTIF('OG Hospitalisation Details'!H736:H3078,{"tier - 1","tier - 2","tier - 3"})),COUNTIF('OG Hospitalisation Details'!H736:H3078,{"tier - 1","tier - 2","tier - 3"}),0))</f>
        <v>tier - 3</v>
      </c>
      <c r="K1608" s="7" t="str">
        <f>IF('OG Hospitalisation Details'!I736="?","Unknown",'OG Hospitalisation Details'!I736)</f>
        <v>R1021</v>
      </c>
      <c r="L1608" s="14">
        <f t="shared" si="77"/>
        <v>30</v>
      </c>
    </row>
    <row r="1609" spans="1:12" x14ac:dyDescent="0.25">
      <c r="A1609" s="7" t="s">
        <v>766</v>
      </c>
      <c r="B1609" s="7">
        <f t="shared" si="75"/>
        <v>1605</v>
      </c>
      <c r="C1609" s="7">
        <f>IF('OG Hospitalisation Details'!B735="?",ROUND(AVERAGE('OG Hospitalisation Details'!$B$2:$B$2344),0),'OG Hospitalisation Details'!B735)</f>
        <v>1999</v>
      </c>
      <c r="D1609" s="7" t="str">
        <f>IF('OG Hospitalisation Details'!C735="?","Sep",'OG Hospitalisation Details'!C735)</f>
        <v>Sep</v>
      </c>
      <c r="E1609" s="7">
        <v>10</v>
      </c>
      <c r="F1609" s="13">
        <f t="shared" si="76"/>
        <v>36413</v>
      </c>
      <c r="G1609" s="7">
        <v>0</v>
      </c>
      <c r="H1609" s="16">
        <v>6207.26</v>
      </c>
      <c r="I1609" s="7" t="str" cm="1">
        <f t="array" ref="I1609">INDEX({"tier - 1","tier - 2","tier - 3"},MATCH(MAX(COUNTIF('OG Hospitalisation Details'!G735:G3077,{"tier - 1","tier - 2","tier - 3"})),COUNTIF('OG Hospitalisation Details'!G735:G3077,{"tier - 1","tier - 2","tier - 3"}),0))</f>
        <v>tier - 2</v>
      </c>
      <c r="J1609" s="7" t="str" cm="1">
        <f t="array" ref="J1609">INDEX({"tier - 1","tier - 2","tier - 3"},MATCH(MAX(COUNTIF('OG Hospitalisation Details'!H735:H3077,{"tier - 1","tier - 2","tier - 3"})),COUNTIF('OG Hospitalisation Details'!H735:H3077,{"tier - 1","tier - 2","tier - 3"}),0))</f>
        <v>tier - 3</v>
      </c>
      <c r="K1609" s="7" t="str">
        <f>IF('OG Hospitalisation Details'!I735="?","Unknown",'OG Hospitalisation Details'!I735)</f>
        <v>R1026</v>
      </c>
      <c r="L1609" s="14">
        <f t="shared" si="77"/>
        <v>23</v>
      </c>
    </row>
    <row r="1610" spans="1:12" x14ac:dyDescent="0.25">
      <c r="A1610" s="7" t="s">
        <v>765</v>
      </c>
      <c r="B1610" s="7">
        <f t="shared" si="75"/>
        <v>1606</v>
      </c>
      <c r="C1610" s="7">
        <f>IF('OG Hospitalisation Details'!B734="?",ROUND(AVERAGE('OG Hospitalisation Details'!$B$2:$B$2344),0),'OG Hospitalisation Details'!B734)</f>
        <v>1985</v>
      </c>
      <c r="D1610" s="7" t="str">
        <f>IF('OG Hospitalisation Details'!C734="?","Sep",'OG Hospitalisation Details'!C734)</f>
        <v>Sep</v>
      </c>
      <c r="E1610" s="7">
        <v>22</v>
      </c>
      <c r="F1610" s="13">
        <f t="shared" si="76"/>
        <v>31312</v>
      </c>
      <c r="G1610" s="7">
        <v>2</v>
      </c>
      <c r="H1610" s="16">
        <v>6203.9</v>
      </c>
      <c r="I1610" s="7" t="str" cm="1">
        <f t="array" ref="I1610">INDEX({"tier - 1","tier - 2","tier - 3"},MATCH(MAX(COUNTIF('OG Hospitalisation Details'!G734:G3076,{"tier - 1","tier - 2","tier - 3"})),COUNTIF('OG Hospitalisation Details'!G734:G3076,{"tier - 1","tier - 2","tier - 3"}),0))</f>
        <v>tier - 2</v>
      </c>
      <c r="J1610" s="7" t="str" cm="1">
        <f t="array" ref="J1610">INDEX({"tier - 1","tier - 2","tier - 3"},MATCH(MAX(COUNTIF('OG Hospitalisation Details'!H734:H3076,{"tier - 1","tier - 2","tier - 3"})),COUNTIF('OG Hospitalisation Details'!H734:H3076,{"tier - 1","tier - 2","tier - 3"}),0))</f>
        <v>tier - 3</v>
      </c>
      <c r="K1610" s="7" t="str">
        <f>IF('OG Hospitalisation Details'!I734="?","Unknown",'OG Hospitalisation Details'!I734)</f>
        <v>R1012</v>
      </c>
      <c r="L1610" s="14">
        <f t="shared" si="77"/>
        <v>37</v>
      </c>
    </row>
    <row r="1611" spans="1:12" x14ac:dyDescent="0.25">
      <c r="A1611" s="7" t="s">
        <v>764</v>
      </c>
      <c r="B1611" s="7">
        <f t="shared" si="75"/>
        <v>1607</v>
      </c>
      <c r="C1611" s="7">
        <f>IF('OG Hospitalisation Details'!B732="?",ROUND(AVERAGE('OG Hospitalisation Details'!$B$2:$B$2344),0),'OG Hospitalisation Details'!B732)</f>
        <v>1985</v>
      </c>
      <c r="D1611" s="7" t="str">
        <f>IF('OG Hospitalisation Details'!C732="?","Sep",'OG Hospitalisation Details'!C732)</f>
        <v>Jul</v>
      </c>
      <c r="E1611" s="7">
        <v>22</v>
      </c>
      <c r="F1611" s="13">
        <f t="shared" si="76"/>
        <v>31250</v>
      </c>
      <c r="G1611" s="7">
        <v>2</v>
      </c>
      <c r="H1611" s="16">
        <v>6198.75</v>
      </c>
      <c r="I1611" s="7" t="str" cm="1">
        <f t="array" ref="I1611">INDEX({"tier - 1","tier - 2","tier - 3"},MATCH(MAX(COUNTIF('OG Hospitalisation Details'!G732:G3074,{"tier - 1","tier - 2","tier - 3"})),COUNTIF('OG Hospitalisation Details'!G732:G3074,{"tier - 1","tier - 2","tier - 3"}),0))</f>
        <v>tier - 2</v>
      </c>
      <c r="J1611" s="7" t="str" cm="1">
        <f t="array" ref="J1611">INDEX({"tier - 1","tier - 2","tier - 3"},MATCH(MAX(COUNTIF('OG Hospitalisation Details'!H732:H3074,{"tier - 1","tier - 2","tier - 3"})),COUNTIF('OG Hospitalisation Details'!H732:H3074,{"tier - 1","tier - 2","tier - 3"}),0))</f>
        <v>tier - 2</v>
      </c>
      <c r="K1611" s="7" t="str">
        <f>IF('OG Hospitalisation Details'!I732="?","Unknown",'OG Hospitalisation Details'!I732)</f>
        <v>R1012</v>
      </c>
      <c r="L1611" s="14">
        <f t="shared" si="77"/>
        <v>37</v>
      </c>
    </row>
    <row r="1612" spans="1:12" x14ac:dyDescent="0.25">
      <c r="A1612" s="7" t="s">
        <v>763</v>
      </c>
      <c r="B1612" s="7">
        <f t="shared" si="75"/>
        <v>1608</v>
      </c>
      <c r="C1612" s="7">
        <f>IF('OG Hospitalisation Details'!B731="?",ROUND(AVERAGE('OG Hospitalisation Details'!$B$2:$B$2344),0),'OG Hospitalisation Details'!B731)</f>
        <v>1988</v>
      </c>
      <c r="D1612" s="7" t="str">
        <f>IF('OG Hospitalisation Details'!C731="?","Sep",'OG Hospitalisation Details'!C731)</f>
        <v>Oct</v>
      </c>
      <c r="E1612" s="7">
        <v>23</v>
      </c>
      <c r="F1612" s="13">
        <f t="shared" si="76"/>
        <v>32439</v>
      </c>
      <c r="G1612" s="7">
        <v>3</v>
      </c>
      <c r="H1612" s="16">
        <v>6196.45</v>
      </c>
      <c r="I1612" s="7" t="str" cm="1">
        <f t="array" ref="I1612">INDEX({"tier - 1","tier - 2","tier - 3"},MATCH(MAX(COUNTIF('OG Hospitalisation Details'!G731:G3073,{"tier - 1","tier - 2","tier - 3"})),COUNTIF('OG Hospitalisation Details'!G731:G3073,{"tier - 1","tier - 2","tier - 3"}),0))</f>
        <v>tier - 2</v>
      </c>
      <c r="J1612" s="7" t="str" cm="1">
        <f t="array" ref="J1612">INDEX({"tier - 1","tier - 2","tier - 3"},MATCH(MAX(COUNTIF('OG Hospitalisation Details'!H731:H3073,{"tier - 1","tier - 2","tier - 3"})),COUNTIF('OG Hospitalisation Details'!H731:H3073,{"tier - 1","tier - 2","tier - 3"}),0))</f>
        <v>tier - 2</v>
      </c>
      <c r="K1612" s="7" t="str">
        <f>IF('OG Hospitalisation Details'!I731="?","Unknown",'OG Hospitalisation Details'!I731)</f>
        <v>R1011</v>
      </c>
      <c r="L1612" s="14">
        <f t="shared" si="77"/>
        <v>34</v>
      </c>
    </row>
    <row r="1613" spans="1:12" x14ac:dyDescent="0.25">
      <c r="A1613" s="7" t="s">
        <v>762</v>
      </c>
      <c r="B1613" s="7">
        <f t="shared" si="75"/>
        <v>1609</v>
      </c>
      <c r="C1613" s="7">
        <f>IF('OG Hospitalisation Details'!B730="?",ROUND(AVERAGE('OG Hospitalisation Details'!$B$2:$B$2344),0),'OG Hospitalisation Details'!B730)</f>
        <v>1981</v>
      </c>
      <c r="D1613" s="7" t="str">
        <f>IF('OG Hospitalisation Details'!C730="?","Sep",'OG Hospitalisation Details'!C730)</f>
        <v>Oct</v>
      </c>
      <c r="E1613" s="7">
        <v>1</v>
      </c>
      <c r="F1613" s="13">
        <f t="shared" si="76"/>
        <v>29860</v>
      </c>
      <c r="G1613" s="7">
        <v>0</v>
      </c>
      <c r="H1613" s="16">
        <v>6186.13</v>
      </c>
      <c r="I1613" s="7" t="str" cm="1">
        <f t="array" ref="I1613">INDEX({"tier - 1","tier - 2","tier - 3"},MATCH(MAX(COUNTIF('OG Hospitalisation Details'!G730:G3072,{"tier - 1","tier - 2","tier - 3"})),COUNTIF('OG Hospitalisation Details'!G730:G3072,{"tier - 1","tier - 2","tier - 3"}),0))</f>
        <v>tier - 2</v>
      </c>
      <c r="J1613" s="7" t="str" cm="1">
        <f t="array" ref="J1613">INDEX({"tier - 1","tier - 2","tier - 3"},MATCH(MAX(COUNTIF('OG Hospitalisation Details'!H730:H3072,{"tier - 1","tier - 2","tier - 3"})),COUNTIF('OG Hospitalisation Details'!H730:H3072,{"tier - 1","tier - 2","tier - 3"}),0))</f>
        <v>tier - 3</v>
      </c>
      <c r="K1613" s="7" t="str">
        <f>IF('OG Hospitalisation Details'!I730="?","Unknown",'OG Hospitalisation Details'!I730)</f>
        <v>R1011</v>
      </c>
      <c r="L1613" s="14">
        <f t="shared" si="77"/>
        <v>41</v>
      </c>
    </row>
    <row r="1614" spans="1:12" x14ac:dyDescent="0.25">
      <c r="A1614" s="7" t="s">
        <v>761</v>
      </c>
      <c r="B1614" s="7">
        <f t="shared" si="75"/>
        <v>1610</v>
      </c>
      <c r="C1614" s="7">
        <f>IF('OG Hospitalisation Details'!B729="?",ROUND(AVERAGE('OG Hospitalisation Details'!$B$2:$B$2344),0),'OG Hospitalisation Details'!B729)</f>
        <v>1981</v>
      </c>
      <c r="D1614" s="7" t="str">
        <f>IF('OG Hospitalisation Details'!C729="?","Sep",'OG Hospitalisation Details'!C729)</f>
        <v>Nov</v>
      </c>
      <c r="E1614" s="7">
        <v>22</v>
      </c>
      <c r="F1614" s="13">
        <f t="shared" si="76"/>
        <v>29912</v>
      </c>
      <c r="G1614" s="7">
        <v>0</v>
      </c>
      <c r="H1614" s="16">
        <v>6185.32</v>
      </c>
      <c r="I1614" s="7" t="str" cm="1">
        <f t="array" ref="I1614">INDEX({"tier - 1","tier - 2","tier - 3"},MATCH(MAX(COUNTIF('OG Hospitalisation Details'!G729:G3071,{"tier - 1","tier - 2","tier - 3"})),COUNTIF('OG Hospitalisation Details'!G729:G3071,{"tier - 1","tier - 2","tier - 3"}),0))</f>
        <v>tier - 2</v>
      </c>
      <c r="J1614" s="7" t="str" cm="1">
        <f t="array" ref="J1614">INDEX({"tier - 1","tier - 2","tier - 3"},MATCH(MAX(COUNTIF('OG Hospitalisation Details'!H729:H3071,{"tier - 1","tier - 2","tier - 3"})),COUNTIF('OG Hospitalisation Details'!H729:H3071,{"tier - 1","tier - 2","tier - 3"}),0))</f>
        <v>tier - 3</v>
      </c>
      <c r="K1614" s="7" t="str">
        <f>IF('OG Hospitalisation Details'!I729="?","Unknown",'OG Hospitalisation Details'!I729)</f>
        <v>R1013</v>
      </c>
      <c r="L1614" s="14">
        <f t="shared" si="77"/>
        <v>41</v>
      </c>
    </row>
    <row r="1615" spans="1:12" x14ac:dyDescent="0.25">
      <c r="A1615" s="7" t="s">
        <v>760</v>
      </c>
      <c r="B1615" s="7">
        <f t="shared" si="75"/>
        <v>1611</v>
      </c>
      <c r="C1615" s="7">
        <f>IF('OG Hospitalisation Details'!B728="?",ROUND(AVERAGE('OG Hospitalisation Details'!$B$2:$B$2344),0),'OG Hospitalisation Details'!B728)</f>
        <v>1988</v>
      </c>
      <c r="D1615" s="7" t="str">
        <f>IF('OG Hospitalisation Details'!C728="?","Sep",'OG Hospitalisation Details'!C728)</f>
        <v>Nov</v>
      </c>
      <c r="E1615" s="7">
        <v>1</v>
      </c>
      <c r="F1615" s="13">
        <f t="shared" si="76"/>
        <v>32448</v>
      </c>
      <c r="G1615" s="7">
        <v>3</v>
      </c>
      <c r="H1615" s="16">
        <v>6184.3</v>
      </c>
      <c r="I1615" s="7" t="str" cm="1">
        <f t="array" ref="I1615">INDEX({"tier - 1","tier - 2","tier - 3"},MATCH(MAX(COUNTIF('OG Hospitalisation Details'!G728:G3070,{"tier - 1","tier - 2","tier - 3"})),COUNTIF('OG Hospitalisation Details'!G728:G3070,{"tier - 1","tier - 2","tier - 3"}),0))</f>
        <v>tier - 2</v>
      </c>
      <c r="J1615" s="7" t="str" cm="1">
        <f t="array" ref="J1615">INDEX({"tier - 1","tier - 2","tier - 3"},MATCH(MAX(COUNTIF('OG Hospitalisation Details'!H728:H3070,{"tier - 1","tier - 2","tier - 3"})),COUNTIF('OG Hospitalisation Details'!H728:H3070,{"tier - 1","tier - 2","tier - 3"}),0))</f>
        <v>tier - 3</v>
      </c>
      <c r="K1615" s="7" t="str">
        <f>IF('OG Hospitalisation Details'!I728="?","Unknown",'OG Hospitalisation Details'!I728)</f>
        <v>R1013</v>
      </c>
      <c r="L1615" s="14">
        <f t="shared" si="77"/>
        <v>34</v>
      </c>
    </row>
    <row r="1616" spans="1:12" x14ac:dyDescent="0.25">
      <c r="A1616" s="7" t="s">
        <v>759</v>
      </c>
      <c r="B1616" s="7">
        <f t="shared" si="75"/>
        <v>1612</v>
      </c>
      <c r="C1616" s="7">
        <f>IF('OG Hospitalisation Details'!B727="?",ROUND(AVERAGE('OG Hospitalisation Details'!$B$2:$B$2344),0),'OG Hospitalisation Details'!B727)</f>
        <v>1970</v>
      </c>
      <c r="D1616" s="7" t="str">
        <f>IF('OG Hospitalisation Details'!C727="?","Sep",'OG Hospitalisation Details'!C727)</f>
        <v>Oct</v>
      </c>
      <c r="E1616" s="7">
        <v>5</v>
      </c>
      <c r="F1616" s="13">
        <f t="shared" si="76"/>
        <v>25846</v>
      </c>
      <c r="G1616" s="7">
        <v>0</v>
      </c>
      <c r="H1616" s="16">
        <v>6183.46</v>
      </c>
      <c r="I1616" s="7" t="str" cm="1">
        <f t="array" ref="I1616">INDEX({"tier - 1","tier - 2","tier - 3"},MATCH(MAX(COUNTIF('OG Hospitalisation Details'!G727:G3069,{"tier - 1","tier - 2","tier - 3"})),COUNTIF('OG Hospitalisation Details'!G727:G3069,{"tier - 1","tier - 2","tier - 3"}),0))</f>
        <v>tier - 2</v>
      </c>
      <c r="J1616" s="7" t="str" cm="1">
        <f t="array" ref="J1616">INDEX({"tier - 1","tier - 2","tier - 3"},MATCH(MAX(COUNTIF('OG Hospitalisation Details'!H727:H3069,{"tier - 1","tier - 2","tier - 3"})),COUNTIF('OG Hospitalisation Details'!H727:H3069,{"tier - 1","tier - 2","tier - 3"}),0))</f>
        <v>tier - 3</v>
      </c>
      <c r="K1616" s="7" t="str">
        <f>IF('OG Hospitalisation Details'!I727="?","Unknown",'OG Hospitalisation Details'!I727)</f>
        <v>R1012</v>
      </c>
      <c r="L1616" s="14">
        <f t="shared" si="77"/>
        <v>52</v>
      </c>
    </row>
    <row r="1617" spans="1:12" x14ac:dyDescent="0.25">
      <c r="A1617" s="7" t="s">
        <v>758</v>
      </c>
      <c r="B1617" s="7">
        <f t="shared" si="75"/>
        <v>1613</v>
      </c>
      <c r="C1617" s="7">
        <f>IF('OG Hospitalisation Details'!B726="?",ROUND(AVERAGE('OG Hospitalisation Details'!$B$2:$B$2344),0),'OG Hospitalisation Details'!B726)</f>
        <v>1985</v>
      </c>
      <c r="D1617" s="7" t="str">
        <f>IF('OG Hospitalisation Details'!C726="?","Sep",'OG Hospitalisation Details'!C726)</f>
        <v>Aug</v>
      </c>
      <c r="E1617" s="7">
        <v>9</v>
      </c>
      <c r="F1617" s="13">
        <f t="shared" si="76"/>
        <v>31268</v>
      </c>
      <c r="G1617" s="7">
        <v>3</v>
      </c>
      <c r="H1617" s="16">
        <v>6183.32</v>
      </c>
      <c r="I1617" s="7" t="str" cm="1">
        <f t="array" ref="I1617">INDEX({"tier - 1","tier - 2","tier - 3"},MATCH(MAX(COUNTIF('OG Hospitalisation Details'!G726:G3068,{"tier - 1","tier - 2","tier - 3"})),COUNTIF('OG Hospitalisation Details'!G726:G3068,{"tier - 1","tier - 2","tier - 3"}),0))</f>
        <v>tier - 2</v>
      </c>
      <c r="J1617" s="7" t="str" cm="1">
        <f t="array" ref="J1617">INDEX({"tier - 1","tier - 2","tier - 3"},MATCH(MAX(COUNTIF('OG Hospitalisation Details'!H726:H3068,{"tier - 1","tier - 2","tier - 3"})),COUNTIF('OG Hospitalisation Details'!H726:H3068,{"tier - 1","tier - 2","tier - 3"}),0))</f>
        <v>tier - 2</v>
      </c>
      <c r="K1617" s="7" t="str">
        <f>IF('OG Hospitalisation Details'!I726="?","Unknown",'OG Hospitalisation Details'!I726)</f>
        <v>R1012</v>
      </c>
      <c r="L1617" s="14">
        <f t="shared" si="77"/>
        <v>37</v>
      </c>
    </row>
    <row r="1618" spans="1:12" x14ac:dyDescent="0.25">
      <c r="A1618" s="7" t="s">
        <v>757</v>
      </c>
      <c r="B1618" s="7">
        <f t="shared" si="75"/>
        <v>1614</v>
      </c>
      <c r="C1618" s="7">
        <f>IF('OG Hospitalisation Details'!B725="?",ROUND(AVERAGE('OG Hospitalisation Details'!$B$2:$B$2344),0),'OG Hospitalisation Details'!B725)</f>
        <v>1984</v>
      </c>
      <c r="D1618" s="7" t="str">
        <f>IF('OG Hospitalisation Details'!C725="?","Sep",'OG Hospitalisation Details'!C725)</f>
        <v>Oct</v>
      </c>
      <c r="E1618" s="7">
        <v>6</v>
      </c>
      <c r="F1618" s="13">
        <f t="shared" si="76"/>
        <v>30961</v>
      </c>
      <c r="G1618" s="7">
        <v>3</v>
      </c>
      <c r="H1618" s="16">
        <v>6170.96</v>
      </c>
      <c r="I1618" s="7" t="str" cm="1">
        <f t="array" ref="I1618">INDEX({"tier - 1","tier - 2","tier - 3"},MATCH(MAX(COUNTIF('OG Hospitalisation Details'!G725:G3067,{"tier - 1","tier - 2","tier - 3"})),COUNTIF('OG Hospitalisation Details'!G725:G3067,{"tier - 1","tier - 2","tier - 3"}),0))</f>
        <v>tier - 2</v>
      </c>
      <c r="J1618" s="7" t="str" cm="1">
        <f t="array" ref="J1618">INDEX({"tier - 1","tier - 2","tier - 3"},MATCH(MAX(COUNTIF('OG Hospitalisation Details'!H725:H3067,{"tier - 1","tier - 2","tier - 3"})),COUNTIF('OG Hospitalisation Details'!H725:H3067,{"tier - 1","tier - 2","tier - 3"}),0))</f>
        <v>tier - 2</v>
      </c>
      <c r="K1618" s="7" t="str">
        <f>IF('OG Hospitalisation Details'!I725="?","Unknown",'OG Hospitalisation Details'!I725)</f>
        <v>R1013</v>
      </c>
      <c r="L1618" s="14">
        <f t="shared" si="77"/>
        <v>38</v>
      </c>
    </row>
    <row r="1619" spans="1:12" x14ac:dyDescent="0.25">
      <c r="A1619" s="7" t="s">
        <v>756</v>
      </c>
      <c r="B1619" s="7">
        <f t="shared" si="75"/>
        <v>1615</v>
      </c>
      <c r="C1619" s="7">
        <f>IF('OG Hospitalisation Details'!B724="?",ROUND(AVERAGE('OG Hospitalisation Details'!$B$2:$B$2344),0),'OG Hospitalisation Details'!B724)</f>
        <v>1985</v>
      </c>
      <c r="D1619" s="7" t="str">
        <f>IF('OG Hospitalisation Details'!C724="?","Sep",'OG Hospitalisation Details'!C724)</f>
        <v>Oct</v>
      </c>
      <c r="E1619" s="7">
        <v>15</v>
      </c>
      <c r="F1619" s="13">
        <f t="shared" si="76"/>
        <v>31335</v>
      </c>
      <c r="G1619" s="7">
        <v>3</v>
      </c>
      <c r="H1619" s="16">
        <v>6159.57</v>
      </c>
      <c r="I1619" s="7" t="str" cm="1">
        <f t="array" ref="I1619">INDEX({"tier - 1","tier - 2","tier - 3"},MATCH(MAX(COUNTIF('OG Hospitalisation Details'!G724:G3066,{"tier - 1","tier - 2","tier - 3"})),COUNTIF('OG Hospitalisation Details'!G724:G3066,{"tier - 1","tier - 2","tier - 3"}),0))</f>
        <v>tier - 2</v>
      </c>
      <c r="J1619" s="7" t="str" cm="1">
        <f t="array" ref="J1619">INDEX({"tier - 1","tier - 2","tier - 3"},MATCH(MAX(COUNTIF('OG Hospitalisation Details'!H724:H3066,{"tier - 1","tier - 2","tier - 3"})),COUNTIF('OG Hospitalisation Details'!H724:H3066,{"tier - 1","tier - 2","tier - 3"}),0))</f>
        <v>tier - 2</v>
      </c>
      <c r="K1619" s="7" t="str">
        <f>IF('OG Hospitalisation Details'!I724="?","Unknown",'OG Hospitalisation Details'!I724)</f>
        <v>R1012</v>
      </c>
      <c r="L1619" s="14">
        <f t="shared" si="77"/>
        <v>37</v>
      </c>
    </row>
    <row r="1620" spans="1:12" x14ac:dyDescent="0.25">
      <c r="A1620" s="7" t="s">
        <v>755</v>
      </c>
      <c r="B1620" s="7">
        <f t="shared" si="75"/>
        <v>1616</v>
      </c>
      <c r="C1620" s="7">
        <f>IF('OG Hospitalisation Details'!B723="?",ROUND(AVERAGE('OG Hospitalisation Details'!$B$2:$B$2344),0),'OG Hospitalisation Details'!B723)</f>
        <v>1973</v>
      </c>
      <c r="D1620" s="7" t="str">
        <f>IF('OG Hospitalisation Details'!C723="?","Sep",'OG Hospitalisation Details'!C723)</f>
        <v>Nov</v>
      </c>
      <c r="E1620" s="7">
        <v>6</v>
      </c>
      <c r="F1620" s="13">
        <f t="shared" si="76"/>
        <v>26974</v>
      </c>
      <c r="G1620" s="7">
        <v>0</v>
      </c>
      <c r="H1620" s="16">
        <v>6152.05</v>
      </c>
      <c r="I1620" s="7" t="str" cm="1">
        <f t="array" ref="I1620">INDEX({"tier - 1","tier - 2","tier - 3"},MATCH(MAX(COUNTIF('OG Hospitalisation Details'!G723:G3065,{"tier - 1","tier - 2","tier - 3"})),COUNTIF('OG Hospitalisation Details'!G723:G3065,{"tier - 1","tier - 2","tier - 3"}),0))</f>
        <v>tier - 2</v>
      </c>
      <c r="J1620" s="7" t="str" cm="1">
        <f t="array" ref="J1620">INDEX({"tier - 1","tier - 2","tier - 3"},MATCH(MAX(COUNTIF('OG Hospitalisation Details'!H723:H3065,{"tier - 1","tier - 2","tier - 3"})),COUNTIF('OG Hospitalisation Details'!H723:H3065,{"tier - 1","tier - 2","tier - 3"}),0))</f>
        <v>tier - 3</v>
      </c>
      <c r="K1620" s="7" t="str">
        <f>IF('OG Hospitalisation Details'!I723="?","Unknown",'OG Hospitalisation Details'!I723)</f>
        <v>R1013</v>
      </c>
      <c r="L1620" s="14">
        <f t="shared" si="77"/>
        <v>49</v>
      </c>
    </row>
    <row r="1621" spans="1:12" x14ac:dyDescent="0.25">
      <c r="A1621" s="7" t="s">
        <v>754</v>
      </c>
      <c r="B1621" s="7">
        <f t="shared" si="75"/>
        <v>1617</v>
      </c>
      <c r="C1621" s="7">
        <f>IF('OG Hospitalisation Details'!B722="?",ROUND(AVERAGE('OG Hospitalisation Details'!$B$2:$B$2344),0),'OG Hospitalisation Details'!B722)</f>
        <v>1970</v>
      </c>
      <c r="D1621" s="7" t="str">
        <f>IF('OG Hospitalisation Details'!C722="?","Sep",'OG Hospitalisation Details'!C722)</f>
        <v>Oct</v>
      </c>
      <c r="E1621" s="7">
        <v>14</v>
      </c>
      <c r="F1621" s="13">
        <f t="shared" si="76"/>
        <v>25855</v>
      </c>
      <c r="G1621" s="7">
        <v>0</v>
      </c>
      <c r="H1621" s="16">
        <v>6147.12</v>
      </c>
      <c r="I1621" s="7" t="str" cm="1">
        <f t="array" ref="I1621">INDEX({"tier - 1","tier - 2","tier - 3"},MATCH(MAX(COUNTIF('OG Hospitalisation Details'!G722:G3064,{"tier - 1","tier - 2","tier - 3"})),COUNTIF('OG Hospitalisation Details'!G722:G3064,{"tier - 1","tier - 2","tier - 3"}),0))</f>
        <v>tier - 2</v>
      </c>
      <c r="J1621" s="7" t="str" cm="1">
        <f t="array" ref="J1621">INDEX({"tier - 1","tier - 2","tier - 3"},MATCH(MAX(COUNTIF('OG Hospitalisation Details'!H722:H3064,{"tier - 1","tier - 2","tier - 3"})),COUNTIF('OG Hospitalisation Details'!H722:H3064,{"tier - 1","tier - 2","tier - 3"}),0))</f>
        <v>tier - 3</v>
      </c>
      <c r="K1621" s="7" t="str">
        <f>IF('OG Hospitalisation Details'!I722="?","Unknown",'OG Hospitalisation Details'!I722)</f>
        <v>R1012</v>
      </c>
      <c r="L1621" s="14">
        <f t="shared" si="77"/>
        <v>52</v>
      </c>
    </row>
    <row r="1622" spans="1:12" x14ac:dyDescent="0.25">
      <c r="A1622" s="7" t="s">
        <v>753</v>
      </c>
      <c r="B1622" s="7">
        <f t="shared" si="75"/>
        <v>1618</v>
      </c>
      <c r="C1622" s="7">
        <f>IF('OG Hospitalisation Details'!B721="?",ROUND(AVERAGE('OG Hospitalisation Details'!$B$2:$B$2344),0),'OG Hospitalisation Details'!B721)</f>
        <v>1976</v>
      </c>
      <c r="D1622" s="7" t="str">
        <f>IF('OG Hospitalisation Details'!C721="?","Sep",'OG Hospitalisation Details'!C721)</f>
        <v>Dec</v>
      </c>
      <c r="E1622" s="7">
        <v>12</v>
      </c>
      <c r="F1622" s="13">
        <f t="shared" si="76"/>
        <v>28106</v>
      </c>
      <c r="G1622" s="7">
        <v>2</v>
      </c>
      <c r="H1622" s="16">
        <v>6139.14</v>
      </c>
      <c r="I1622" s="7" t="str" cm="1">
        <f t="array" ref="I1622">INDEX({"tier - 1","tier - 2","tier - 3"},MATCH(MAX(COUNTIF('OG Hospitalisation Details'!G721:G3063,{"tier - 1","tier - 2","tier - 3"})),COUNTIF('OG Hospitalisation Details'!G721:G3063,{"tier - 1","tier - 2","tier - 3"}),0))</f>
        <v>tier - 2</v>
      </c>
      <c r="J1622" s="7" t="str" cm="1">
        <f t="array" ref="J1622">INDEX({"tier - 1","tier - 2","tier - 3"},MATCH(MAX(COUNTIF('OG Hospitalisation Details'!H721:H3063,{"tier - 1","tier - 2","tier - 3"})),COUNTIF('OG Hospitalisation Details'!H721:H3063,{"tier - 1","tier - 2","tier - 3"}),0))</f>
        <v>tier - 3</v>
      </c>
      <c r="K1622" s="7" t="str">
        <f>IF('OG Hospitalisation Details'!I721="?","Unknown",'OG Hospitalisation Details'!I721)</f>
        <v>R1013</v>
      </c>
      <c r="L1622" s="14">
        <f t="shared" si="77"/>
        <v>46</v>
      </c>
    </row>
    <row r="1623" spans="1:12" x14ac:dyDescent="0.25">
      <c r="A1623" s="7" t="s">
        <v>752</v>
      </c>
      <c r="B1623" s="7">
        <f t="shared" si="75"/>
        <v>1619</v>
      </c>
      <c r="C1623" s="7">
        <f>IF('OG Hospitalisation Details'!B720="?",ROUND(AVERAGE('OG Hospitalisation Details'!$B$2:$B$2344),0),'OG Hospitalisation Details'!B720)</f>
        <v>1978</v>
      </c>
      <c r="D1623" s="7" t="str">
        <f>IF('OG Hospitalisation Details'!C720="?","Sep",'OG Hospitalisation Details'!C720)</f>
        <v>Sep</v>
      </c>
      <c r="E1623" s="7">
        <v>5</v>
      </c>
      <c r="F1623" s="13">
        <f t="shared" si="76"/>
        <v>28738</v>
      </c>
      <c r="G1623" s="7">
        <v>2</v>
      </c>
      <c r="H1623" s="16">
        <v>6138.58</v>
      </c>
      <c r="I1623" s="7" t="str" cm="1">
        <f t="array" ref="I1623">INDEX({"tier - 1","tier - 2","tier - 3"},MATCH(MAX(COUNTIF('OG Hospitalisation Details'!G720:G3062,{"tier - 1","tier - 2","tier - 3"})),COUNTIF('OG Hospitalisation Details'!G720:G3062,{"tier - 1","tier - 2","tier - 3"}),0))</f>
        <v>tier - 2</v>
      </c>
      <c r="J1623" s="7" t="str" cm="1">
        <f t="array" ref="J1623">INDEX({"tier - 1","tier - 2","tier - 3"},MATCH(MAX(COUNTIF('OG Hospitalisation Details'!H720:H3062,{"tier - 1","tier - 2","tier - 3"})),COUNTIF('OG Hospitalisation Details'!H720:H3062,{"tier - 1","tier - 2","tier - 3"}),0))</f>
        <v>tier - 3</v>
      </c>
      <c r="K1623" s="7" t="str">
        <f>IF('OG Hospitalisation Details'!I720="?","Unknown",'OG Hospitalisation Details'!I720)</f>
        <v>R1013</v>
      </c>
      <c r="L1623" s="14">
        <f t="shared" si="77"/>
        <v>44</v>
      </c>
    </row>
    <row r="1624" spans="1:12" x14ac:dyDescent="0.25">
      <c r="A1624" s="7" t="s">
        <v>751</v>
      </c>
      <c r="B1624" s="7">
        <f t="shared" si="75"/>
        <v>1620</v>
      </c>
      <c r="C1624" s="7">
        <f>IF('OG Hospitalisation Details'!B719="?",ROUND(AVERAGE('OG Hospitalisation Details'!$B$2:$B$2344),0),'OG Hospitalisation Details'!B719)</f>
        <v>1969</v>
      </c>
      <c r="D1624" s="7" t="str">
        <f>IF('OG Hospitalisation Details'!C719="?","Sep",'OG Hospitalisation Details'!C719)</f>
        <v>Nov</v>
      </c>
      <c r="E1624" s="7">
        <v>9</v>
      </c>
      <c r="F1624" s="13">
        <f t="shared" si="76"/>
        <v>25516</v>
      </c>
      <c r="G1624" s="7">
        <v>0</v>
      </c>
      <c r="H1624" s="16">
        <v>6138.5</v>
      </c>
      <c r="I1624" s="7" t="str" cm="1">
        <f t="array" ref="I1624">INDEX({"tier - 1","tier - 2","tier - 3"},MATCH(MAX(COUNTIF('OG Hospitalisation Details'!G719:G3061,{"tier - 1","tier - 2","tier - 3"})),COUNTIF('OG Hospitalisation Details'!G719:G3061,{"tier - 1","tier - 2","tier - 3"}),0))</f>
        <v>tier - 2</v>
      </c>
      <c r="J1624" s="7" t="str" cm="1">
        <f t="array" ref="J1624">INDEX({"tier - 1","tier - 2","tier - 3"},MATCH(MAX(COUNTIF('OG Hospitalisation Details'!H719:H3061,{"tier - 1","tier - 2","tier - 3"})),COUNTIF('OG Hospitalisation Details'!H719:H3061,{"tier - 1","tier - 2","tier - 3"}),0))</f>
        <v>tier - 3</v>
      </c>
      <c r="K1624" s="7" t="str">
        <f>IF('OG Hospitalisation Details'!I719="?","Unknown",'OG Hospitalisation Details'!I719)</f>
        <v>R1011</v>
      </c>
      <c r="L1624" s="14">
        <f t="shared" si="77"/>
        <v>53</v>
      </c>
    </row>
    <row r="1625" spans="1:12" x14ac:dyDescent="0.25">
      <c r="A1625" s="7" t="s">
        <v>750</v>
      </c>
      <c r="B1625" s="7">
        <f t="shared" si="75"/>
        <v>1621</v>
      </c>
      <c r="C1625" s="7">
        <f>IF('OG Hospitalisation Details'!B718="?",ROUND(AVERAGE('OG Hospitalisation Details'!$B$2:$B$2344),0),'OG Hospitalisation Details'!B718)</f>
        <v>1990</v>
      </c>
      <c r="D1625" s="7" t="str">
        <f>IF('OG Hospitalisation Details'!C718="?","Sep",'OG Hospitalisation Details'!C718)</f>
        <v>Aug</v>
      </c>
      <c r="E1625" s="7">
        <v>18</v>
      </c>
      <c r="F1625" s="13">
        <f t="shared" si="76"/>
        <v>33103</v>
      </c>
      <c r="G1625" s="7">
        <v>3</v>
      </c>
      <c r="H1625" s="16">
        <v>6128.8</v>
      </c>
      <c r="I1625" s="7" t="str" cm="1">
        <f t="array" ref="I1625">INDEX({"tier - 1","tier - 2","tier - 3"},MATCH(MAX(COUNTIF('OG Hospitalisation Details'!G718:G3060,{"tier - 1","tier - 2","tier - 3"})),COUNTIF('OG Hospitalisation Details'!G718:G3060,{"tier - 1","tier - 2","tier - 3"}),0))</f>
        <v>tier - 2</v>
      </c>
      <c r="J1625" s="7" t="str" cm="1">
        <f t="array" ref="J1625">INDEX({"tier - 1","tier - 2","tier - 3"},MATCH(MAX(COUNTIF('OG Hospitalisation Details'!H718:H3060,{"tier - 1","tier - 2","tier - 3"})),COUNTIF('OG Hospitalisation Details'!H718:H3060,{"tier - 1","tier - 2","tier - 3"}),0))</f>
        <v>tier - 3</v>
      </c>
      <c r="K1625" s="7" t="str">
        <f>IF('OG Hospitalisation Details'!I718="?","Unknown",'OG Hospitalisation Details'!I718)</f>
        <v>R1012</v>
      </c>
      <c r="L1625" s="14">
        <f t="shared" si="77"/>
        <v>32</v>
      </c>
    </row>
    <row r="1626" spans="1:12" x14ac:dyDescent="0.25">
      <c r="A1626" s="7" t="s">
        <v>749</v>
      </c>
      <c r="B1626" s="7">
        <f t="shared" si="75"/>
        <v>1622</v>
      </c>
      <c r="C1626" s="7">
        <f>IF('OG Hospitalisation Details'!B717="?",ROUND(AVERAGE('OG Hospitalisation Details'!$B$2:$B$2344),0),'OG Hospitalisation Details'!B717)</f>
        <v>1983</v>
      </c>
      <c r="D1626" s="7" t="str">
        <f>IF('OG Hospitalisation Details'!C717="?","Sep",'OG Hospitalisation Details'!C717)</f>
        <v>Nov</v>
      </c>
      <c r="E1626" s="7">
        <v>16</v>
      </c>
      <c r="F1626" s="13">
        <f t="shared" si="76"/>
        <v>30636</v>
      </c>
      <c r="G1626" s="7">
        <v>1</v>
      </c>
      <c r="H1626" s="16">
        <v>6123.57</v>
      </c>
      <c r="I1626" s="7" t="str" cm="1">
        <f t="array" ref="I1626">INDEX({"tier - 1","tier - 2","tier - 3"},MATCH(MAX(COUNTIF('OG Hospitalisation Details'!G717:G3059,{"tier - 1","tier - 2","tier - 3"})),COUNTIF('OG Hospitalisation Details'!G717:G3059,{"tier - 1","tier - 2","tier - 3"}),0))</f>
        <v>tier - 2</v>
      </c>
      <c r="J1626" s="7" t="str" cm="1">
        <f t="array" ref="J1626">INDEX({"tier - 1","tier - 2","tier - 3"},MATCH(MAX(COUNTIF('OG Hospitalisation Details'!H717:H3059,{"tier - 1","tier - 2","tier - 3"})),COUNTIF('OG Hospitalisation Details'!H717:H3059,{"tier - 1","tier - 2","tier - 3"}),0))</f>
        <v>tier - 3</v>
      </c>
      <c r="K1626" s="7" t="str">
        <f>IF('OG Hospitalisation Details'!I717="?","Unknown",'OG Hospitalisation Details'!I717)</f>
        <v>R1012</v>
      </c>
      <c r="L1626" s="14">
        <f t="shared" si="77"/>
        <v>39</v>
      </c>
    </row>
    <row r="1627" spans="1:12" x14ac:dyDescent="0.25">
      <c r="A1627" s="7" t="s">
        <v>748</v>
      </c>
      <c r="B1627" s="7">
        <f t="shared" si="75"/>
        <v>1623</v>
      </c>
      <c r="C1627" s="7">
        <f>IF('OG Hospitalisation Details'!B716="?",ROUND(AVERAGE('OG Hospitalisation Details'!$B$2:$B$2344),0),'OG Hospitalisation Details'!B716)</f>
        <v>1983</v>
      </c>
      <c r="D1627" s="7" t="str">
        <f>IF('OG Hospitalisation Details'!C716="?","Sep",'OG Hospitalisation Details'!C716)</f>
        <v>Aug</v>
      </c>
      <c r="E1627" s="7">
        <v>11</v>
      </c>
      <c r="F1627" s="13">
        <f t="shared" si="76"/>
        <v>30539</v>
      </c>
      <c r="G1627" s="7">
        <v>1</v>
      </c>
      <c r="H1627" s="16">
        <v>6117.49</v>
      </c>
      <c r="I1627" s="7" t="str" cm="1">
        <f t="array" ref="I1627">INDEX({"tier - 1","tier - 2","tier - 3"},MATCH(MAX(COUNTIF('OG Hospitalisation Details'!G716:G3058,{"tier - 1","tier - 2","tier - 3"})),COUNTIF('OG Hospitalisation Details'!G716:G3058,{"tier - 1","tier - 2","tier - 3"}),0))</f>
        <v>tier - 2</v>
      </c>
      <c r="J1627" s="7" t="str" cm="1">
        <f t="array" ref="J1627">INDEX({"tier - 1","tier - 2","tier - 3"},MATCH(MAX(COUNTIF('OG Hospitalisation Details'!H716:H3058,{"tier - 1","tier - 2","tier - 3"})),COUNTIF('OG Hospitalisation Details'!H716:H3058,{"tier - 1","tier - 2","tier - 3"}),0))</f>
        <v>tier - 3</v>
      </c>
      <c r="K1627" s="7" t="str">
        <f>IF('OG Hospitalisation Details'!I716="?","Unknown",'OG Hospitalisation Details'!I716)</f>
        <v>R1012</v>
      </c>
      <c r="L1627" s="14">
        <f t="shared" si="77"/>
        <v>39</v>
      </c>
    </row>
    <row r="1628" spans="1:12" x14ac:dyDescent="0.25">
      <c r="A1628" s="7" t="s">
        <v>747</v>
      </c>
      <c r="B1628" s="7">
        <f t="shared" si="75"/>
        <v>1624</v>
      </c>
      <c r="C1628" s="7">
        <f>IF('OG Hospitalisation Details'!B715="?",ROUND(AVERAGE('OG Hospitalisation Details'!$B$2:$B$2344),0),'OG Hospitalisation Details'!B715)</f>
        <v>1991</v>
      </c>
      <c r="D1628" s="7" t="str">
        <f>IF('OG Hospitalisation Details'!C715="?","Sep",'OG Hospitalisation Details'!C715)</f>
        <v>Jul</v>
      </c>
      <c r="E1628" s="7">
        <v>25</v>
      </c>
      <c r="F1628" s="13">
        <f t="shared" si="76"/>
        <v>33444</v>
      </c>
      <c r="G1628" s="7">
        <v>3</v>
      </c>
      <c r="H1628" s="16">
        <v>6113.23</v>
      </c>
      <c r="I1628" s="7" t="str" cm="1">
        <f t="array" ref="I1628">INDEX({"tier - 1","tier - 2","tier - 3"},MATCH(MAX(COUNTIF('OG Hospitalisation Details'!G715:G3057,{"tier - 1","tier - 2","tier - 3"})),COUNTIF('OG Hospitalisation Details'!G715:G3057,{"tier - 1","tier - 2","tier - 3"}),0))</f>
        <v>tier - 2</v>
      </c>
      <c r="J1628" s="7" t="str" cm="1">
        <f t="array" ref="J1628">INDEX({"tier - 1","tier - 2","tier - 3"},MATCH(MAX(COUNTIF('OG Hospitalisation Details'!H715:H3057,{"tier - 1","tier - 2","tier - 3"})),COUNTIF('OG Hospitalisation Details'!H715:H3057,{"tier - 1","tier - 2","tier - 3"}),0))</f>
        <v>tier - 3</v>
      </c>
      <c r="K1628" s="7" t="str">
        <f>IF('OG Hospitalisation Details'!I715="?","Unknown",'OG Hospitalisation Details'!I715)</f>
        <v>R1024</v>
      </c>
      <c r="L1628" s="14">
        <f t="shared" si="77"/>
        <v>31</v>
      </c>
    </row>
    <row r="1629" spans="1:12" x14ac:dyDescent="0.25">
      <c r="A1629" s="7" t="s">
        <v>746</v>
      </c>
      <c r="B1629" s="7">
        <f t="shared" si="75"/>
        <v>1625</v>
      </c>
      <c r="C1629" s="7">
        <f>IF('OG Hospitalisation Details'!B714="?",ROUND(AVERAGE('OG Hospitalisation Details'!$B$2:$B$2344),0),'OG Hospitalisation Details'!B714)</f>
        <v>1985</v>
      </c>
      <c r="D1629" s="7" t="str">
        <f>IF('OG Hospitalisation Details'!C714="?","Sep",'OG Hospitalisation Details'!C714)</f>
        <v>Jul</v>
      </c>
      <c r="E1629" s="7">
        <v>21</v>
      </c>
      <c r="F1629" s="13">
        <f t="shared" si="76"/>
        <v>31249</v>
      </c>
      <c r="G1629" s="7">
        <v>1</v>
      </c>
      <c r="H1629" s="16">
        <v>6112.35</v>
      </c>
      <c r="I1629" s="7" t="str" cm="1">
        <f t="array" ref="I1629">INDEX({"tier - 1","tier - 2","tier - 3"},MATCH(MAX(COUNTIF('OG Hospitalisation Details'!G714:G3056,{"tier - 1","tier - 2","tier - 3"})),COUNTIF('OG Hospitalisation Details'!G714:G3056,{"tier - 1","tier - 2","tier - 3"}),0))</f>
        <v>tier - 2</v>
      </c>
      <c r="J1629" s="7" t="str" cm="1">
        <f t="array" ref="J1629">INDEX({"tier - 1","tier - 2","tier - 3"},MATCH(MAX(COUNTIF('OG Hospitalisation Details'!H714:H3056,{"tier - 1","tier - 2","tier - 3"})),COUNTIF('OG Hospitalisation Details'!H714:H3056,{"tier - 1","tier - 2","tier - 3"}),0))</f>
        <v>tier - 3</v>
      </c>
      <c r="K1629" s="7" t="str">
        <f>IF('OG Hospitalisation Details'!I714="?","Unknown",'OG Hospitalisation Details'!I714)</f>
        <v>R1012</v>
      </c>
      <c r="L1629" s="14">
        <f t="shared" si="77"/>
        <v>37</v>
      </c>
    </row>
    <row r="1630" spans="1:12" x14ac:dyDescent="0.25">
      <c r="A1630" s="7" t="s">
        <v>745</v>
      </c>
      <c r="B1630" s="7">
        <f t="shared" ref="B1630:B1693" si="78">VALUE(SUBSTITUTE(A1630,"Id",""))</f>
        <v>1626</v>
      </c>
      <c r="C1630" s="7">
        <f>IF('OG Hospitalisation Details'!B713="?",ROUND(AVERAGE('OG Hospitalisation Details'!$B$2:$B$2344),0),'OG Hospitalisation Details'!B713)</f>
        <v>1995</v>
      </c>
      <c r="D1630" s="7" t="str">
        <f>IF('OG Hospitalisation Details'!C713="?","Sep",'OG Hospitalisation Details'!C713)</f>
        <v>Sep</v>
      </c>
      <c r="E1630" s="7">
        <v>9</v>
      </c>
      <c r="F1630" s="13">
        <f t="shared" si="76"/>
        <v>34951</v>
      </c>
      <c r="G1630" s="7">
        <v>0</v>
      </c>
      <c r="H1630" s="16">
        <v>6111.95</v>
      </c>
      <c r="I1630" s="7" t="str" cm="1">
        <f t="array" ref="I1630">INDEX({"tier - 1","tier - 2","tier - 3"},MATCH(MAX(COUNTIF('OG Hospitalisation Details'!G713:G3055,{"tier - 1","tier - 2","tier - 3"})),COUNTIF('OG Hospitalisation Details'!G713:G3055,{"tier - 1","tier - 2","tier - 3"}),0))</f>
        <v>tier - 2</v>
      </c>
      <c r="J1630" s="7" t="str" cm="1">
        <f t="array" ref="J1630">INDEX({"tier - 1","tier - 2","tier - 3"},MATCH(MAX(COUNTIF('OG Hospitalisation Details'!H713:H3055,{"tier - 1","tier - 2","tier - 3"})),COUNTIF('OG Hospitalisation Details'!H713:H3055,{"tier - 1","tier - 2","tier - 3"}),0))</f>
        <v>tier - 3</v>
      </c>
      <c r="K1630" s="7" t="str">
        <f>IF('OG Hospitalisation Details'!I713="?","Unknown",'OG Hospitalisation Details'!I713)</f>
        <v>R1026</v>
      </c>
      <c r="L1630" s="14">
        <f t="shared" si="77"/>
        <v>27</v>
      </c>
    </row>
    <row r="1631" spans="1:12" x14ac:dyDescent="0.25">
      <c r="A1631" s="7" t="s">
        <v>744</v>
      </c>
      <c r="B1631" s="7">
        <f t="shared" si="78"/>
        <v>1627</v>
      </c>
      <c r="C1631" s="7">
        <f>IF('OG Hospitalisation Details'!B712="?",ROUND(AVERAGE('OG Hospitalisation Details'!$B$2:$B$2344),0),'OG Hospitalisation Details'!B712)</f>
        <v>1970</v>
      </c>
      <c r="D1631" s="7" t="str">
        <f>IF('OG Hospitalisation Details'!C712="?","Sep",'OG Hospitalisation Details'!C712)</f>
        <v>Jun</v>
      </c>
      <c r="E1631" s="7">
        <v>9</v>
      </c>
      <c r="F1631" s="13">
        <f t="shared" si="76"/>
        <v>25728</v>
      </c>
      <c r="G1631" s="7">
        <v>0</v>
      </c>
      <c r="H1631" s="16">
        <v>6098.38</v>
      </c>
      <c r="I1631" s="7" t="str" cm="1">
        <f t="array" ref="I1631">INDEX({"tier - 1","tier - 2","tier - 3"},MATCH(MAX(COUNTIF('OG Hospitalisation Details'!G712:G3054,{"tier - 1","tier - 2","tier - 3"})),COUNTIF('OG Hospitalisation Details'!G712:G3054,{"tier - 1","tier - 2","tier - 3"}),0))</f>
        <v>tier - 2</v>
      </c>
      <c r="J1631" s="7" t="str" cm="1">
        <f t="array" ref="J1631">INDEX({"tier - 1","tier - 2","tier - 3"},MATCH(MAX(COUNTIF('OG Hospitalisation Details'!H712:H3054,{"tier - 1","tier - 2","tier - 3"})),COUNTIF('OG Hospitalisation Details'!H712:H3054,{"tier - 1","tier - 2","tier - 3"}),0))</f>
        <v>tier - 3</v>
      </c>
      <c r="K1631" s="7" t="str">
        <f>IF('OG Hospitalisation Details'!I712="?","Unknown",'OG Hospitalisation Details'!I712)</f>
        <v>R1013</v>
      </c>
      <c r="L1631" s="14">
        <f t="shared" si="77"/>
        <v>52</v>
      </c>
    </row>
    <row r="1632" spans="1:12" x14ac:dyDescent="0.25">
      <c r="A1632" s="7" t="s">
        <v>743</v>
      </c>
      <c r="B1632" s="7">
        <f t="shared" si="78"/>
        <v>1628</v>
      </c>
      <c r="C1632" s="7">
        <f>IF('OG Hospitalisation Details'!B711="?",ROUND(AVERAGE('OG Hospitalisation Details'!$B$2:$B$2344),0),'OG Hospitalisation Details'!B711)</f>
        <v>1984</v>
      </c>
      <c r="D1632" s="7" t="str">
        <f>IF('OG Hospitalisation Details'!C711="?","Sep",'OG Hospitalisation Details'!C711)</f>
        <v>Jul</v>
      </c>
      <c r="E1632" s="7">
        <v>25</v>
      </c>
      <c r="F1632" s="13">
        <f t="shared" si="76"/>
        <v>30888</v>
      </c>
      <c r="G1632" s="7">
        <v>2</v>
      </c>
      <c r="H1632" s="16">
        <v>6082.41</v>
      </c>
      <c r="I1632" s="7" t="str" cm="1">
        <f t="array" ref="I1632">INDEX({"tier - 1","tier - 2","tier - 3"},MATCH(MAX(COUNTIF('OG Hospitalisation Details'!G711:G3053,{"tier - 1","tier - 2","tier - 3"})),COUNTIF('OG Hospitalisation Details'!G711:G3053,{"tier - 1","tier - 2","tier - 3"}),0))</f>
        <v>tier - 2</v>
      </c>
      <c r="J1632" s="7" t="str" cm="1">
        <f t="array" ref="J1632">INDEX({"tier - 1","tier - 2","tier - 3"},MATCH(MAX(COUNTIF('OG Hospitalisation Details'!H711:H3053,{"tier - 1","tier - 2","tier - 3"})),COUNTIF('OG Hospitalisation Details'!H711:H3053,{"tier - 1","tier - 2","tier - 3"}),0))</f>
        <v>tier - 3</v>
      </c>
      <c r="K1632" s="7" t="str">
        <f>IF('OG Hospitalisation Details'!I711="?","Unknown",'OG Hospitalisation Details'!I711)</f>
        <v>R1011</v>
      </c>
      <c r="L1632" s="14">
        <f t="shared" si="77"/>
        <v>38</v>
      </c>
    </row>
    <row r="1633" spans="1:12" x14ac:dyDescent="0.25">
      <c r="A1633" s="7" t="s">
        <v>742</v>
      </c>
      <c r="B1633" s="7">
        <f t="shared" si="78"/>
        <v>1629</v>
      </c>
      <c r="C1633" s="7">
        <f>IF('OG Hospitalisation Details'!B710="?",ROUND(AVERAGE('OG Hospitalisation Details'!$B$2:$B$2344),0),'OG Hospitalisation Details'!B710)</f>
        <v>1984</v>
      </c>
      <c r="D1633" s="7" t="str">
        <f>IF('OG Hospitalisation Details'!C710="?","Sep",'OG Hospitalisation Details'!C710)</f>
        <v>Oct</v>
      </c>
      <c r="E1633" s="7">
        <v>14</v>
      </c>
      <c r="F1633" s="13">
        <f t="shared" si="76"/>
        <v>30969</v>
      </c>
      <c r="G1633" s="7">
        <v>1</v>
      </c>
      <c r="H1633" s="16">
        <v>6079.67</v>
      </c>
      <c r="I1633" s="7" t="str" cm="1">
        <f t="array" ref="I1633">INDEX({"tier - 1","tier - 2","tier - 3"},MATCH(MAX(COUNTIF('OG Hospitalisation Details'!G710:G3052,{"tier - 1","tier - 2","tier - 3"})),COUNTIF('OG Hospitalisation Details'!G710:G3052,{"tier - 1","tier - 2","tier - 3"}),0))</f>
        <v>tier - 2</v>
      </c>
      <c r="J1633" s="7" t="str" cm="1">
        <f t="array" ref="J1633">INDEX({"tier - 1","tier - 2","tier - 3"},MATCH(MAX(COUNTIF('OG Hospitalisation Details'!H710:H3052,{"tier - 1","tier - 2","tier - 3"})),COUNTIF('OG Hospitalisation Details'!H710:H3052,{"tier - 1","tier - 2","tier - 3"}),0))</f>
        <v>tier - 3</v>
      </c>
      <c r="K1633" s="7" t="str">
        <f>IF('OG Hospitalisation Details'!I710="?","Unknown",'OG Hospitalisation Details'!I710)</f>
        <v>R1014</v>
      </c>
      <c r="L1633" s="14">
        <f t="shared" si="77"/>
        <v>38</v>
      </c>
    </row>
    <row r="1634" spans="1:12" x14ac:dyDescent="0.25">
      <c r="A1634" s="7" t="s">
        <v>741</v>
      </c>
      <c r="B1634" s="7">
        <f t="shared" si="78"/>
        <v>1630</v>
      </c>
      <c r="C1634" s="7">
        <f>IF('OG Hospitalisation Details'!B709="?",ROUND(AVERAGE('OG Hospitalisation Details'!$B$2:$B$2344),0),'OG Hospitalisation Details'!B709)</f>
        <v>1979</v>
      </c>
      <c r="D1634" s="7" t="str">
        <f>IF('OG Hospitalisation Details'!C709="?","Sep",'OG Hospitalisation Details'!C709)</f>
        <v>Aug</v>
      </c>
      <c r="E1634" s="7">
        <v>8</v>
      </c>
      <c r="F1634" s="13">
        <f t="shared" si="76"/>
        <v>29075</v>
      </c>
      <c r="G1634" s="7">
        <v>2</v>
      </c>
      <c r="H1634" s="16">
        <v>6074.37</v>
      </c>
      <c r="I1634" s="7" t="str" cm="1">
        <f t="array" ref="I1634">INDEX({"tier - 1","tier - 2","tier - 3"},MATCH(MAX(COUNTIF('OG Hospitalisation Details'!G709:G3051,{"tier - 1","tier - 2","tier - 3"})),COUNTIF('OG Hospitalisation Details'!G709:G3051,{"tier - 1","tier - 2","tier - 3"}),0))</f>
        <v>tier - 2</v>
      </c>
      <c r="J1634" s="7" t="str" cm="1">
        <f t="array" ref="J1634">INDEX({"tier - 1","tier - 2","tier - 3"},MATCH(MAX(COUNTIF('OG Hospitalisation Details'!H709:H3051,{"tier - 1","tier - 2","tier - 3"})),COUNTIF('OG Hospitalisation Details'!H709:H3051,{"tier - 1","tier - 2","tier - 3"}),0))</f>
        <v>tier - 2</v>
      </c>
      <c r="K1634" s="7" t="str">
        <f>IF('OG Hospitalisation Details'!I709="?","Unknown",'OG Hospitalisation Details'!I709)</f>
        <v>R1012</v>
      </c>
      <c r="L1634" s="14">
        <f t="shared" si="77"/>
        <v>43</v>
      </c>
    </row>
    <row r="1635" spans="1:12" x14ac:dyDescent="0.25">
      <c r="A1635" s="7" t="s">
        <v>740</v>
      </c>
      <c r="B1635" s="7">
        <f t="shared" si="78"/>
        <v>1631</v>
      </c>
      <c r="C1635" s="7">
        <f>IF('OG Hospitalisation Details'!B708="?",ROUND(AVERAGE('OG Hospitalisation Details'!$B$2:$B$2344),0),'OG Hospitalisation Details'!B708)</f>
        <v>1984</v>
      </c>
      <c r="D1635" s="7" t="str">
        <f>IF('OG Hospitalisation Details'!C708="?","Sep",'OG Hospitalisation Details'!C708)</f>
        <v>Sep</v>
      </c>
      <c r="E1635" s="7">
        <v>21</v>
      </c>
      <c r="F1635" s="13">
        <f t="shared" si="76"/>
        <v>30946</v>
      </c>
      <c r="G1635" s="7">
        <v>1</v>
      </c>
      <c r="H1635" s="16">
        <v>6067.13</v>
      </c>
      <c r="I1635" s="7" t="str" cm="1">
        <f t="array" ref="I1635">INDEX({"tier - 1","tier - 2","tier - 3"},MATCH(MAX(COUNTIF('OG Hospitalisation Details'!G708:G3050,{"tier - 1","tier - 2","tier - 3"})),COUNTIF('OG Hospitalisation Details'!G708:G3050,{"tier - 1","tier - 2","tier - 3"}),0))</f>
        <v>tier - 2</v>
      </c>
      <c r="J1635" s="7" t="str" cm="1">
        <f t="array" ref="J1635">INDEX({"tier - 1","tier - 2","tier - 3"},MATCH(MAX(COUNTIF('OG Hospitalisation Details'!H708:H3050,{"tier - 1","tier - 2","tier - 3"})),COUNTIF('OG Hospitalisation Details'!H708:H3050,{"tier - 1","tier - 2","tier - 3"}),0))</f>
        <v>tier - 2</v>
      </c>
      <c r="K1635" s="7" t="str">
        <f>IF('OG Hospitalisation Details'!I708="?","Unknown",'OG Hospitalisation Details'!I708)</f>
        <v>R1016</v>
      </c>
      <c r="L1635" s="14">
        <f t="shared" si="77"/>
        <v>38</v>
      </c>
    </row>
    <row r="1636" spans="1:12" x14ac:dyDescent="0.25">
      <c r="A1636" s="7" t="s">
        <v>739</v>
      </c>
      <c r="B1636" s="7">
        <f t="shared" si="78"/>
        <v>1632</v>
      </c>
      <c r="C1636" s="7">
        <f>IF('OG Hospitalisation Details'!B707="?",ROUND(AVERAGE('OG Hospitalisation Details'!$B$2:$B$2344),0),'OG Hospitalisation Details'!B707)</f>
        <v>1994</v>
      </c>
      <c r="D1636" s="7" t="str">
        <f>IF('OG Hospitalisation Details'!C707="?","Sep",'OG Hospitalisation Details'!C707)</f>
        <v>Nov</v>
      </c>
      <c r="E1636" s="7">
        <v>8</v>
      </c>
      <c r="F1636" s="13">
        <f t="shared" si="76"/>
        <v>34646</v>
      </c>
      <c r="G1636" s="7">
        <v>0</v>
      </c>
      <c r="H1636" s="16">
        <v>6064.37</v>
      </c>
      <c r="I1636" s="7" t="str" cm="1">
        <f t="array" ref="I1636">INDEX({"tier - 1","tier - 2","tier - 3"},MATCH(MAX(COUNTIF('OG Hospitalisation Details'!G707:G3049,{"tier - 1","tier - 2","tier - 3"})),COUNTIF('OG Hospitalisation Details'!G707:G3049,{"tier - 1","tier - 2","tier - 3"}),0))</f>
        <v>tier - 2</v>
      </c>
      <c r="J1636" s="7" t="str" cm="1">
        <f t="array" ref="J1636">INDEX({"tier - 1","tier - 2","tier - 3"},MATCH(MAX(COUNTIF('OG Hospitalisation Details'!H707:H3049,{"tier - 1","tier - 2","tier - 3"})),COUNTIF('OG Hospitalisation Details'!H707:H3049,{"tier - 1","tier - 2","tier - 3"}),0))</f>
        <v>tier - 2</v>
      </c>
      <c r="K1636" s="7" t="str">
        <f>IF('OG Hospitalisation Details'!I707="?","Unknown",'OG Hospitalisation Details'!I707)</f>
        <v>R1011</v>
      </c>
      <c r="L1636" s="14">
        <f t="shared" si="77"/>
        <v>28</v>
      </c>
    </row>
    <row r="1637" spans="1:12" x14ac:dyDescent="0.25">
      <c r="A1637" s="7" t="s">
        <v>738</v>
      </c>
      <c r="B1637" s="7">
        <f t="shared" si="78"/>
        <v>1633</v>
      </c>
      <c r="C1637" s="7">
        <f>IF('OG Hospitalisation Details'!B706="?",ROUND(AVERAGE('OG Hospitalisation Details'!$B$2:$B$2344),0),'OG Hospitalisation Details'!B706)</f>
        <v>1996</v>
      </c>
      <c r="D1637" s="7" t="str">
        <f>IF('OG Hospitalisation Details'!C706="?","Sep",'OG Hospitalisation Details'!C706)</f>
        <v>Jul</v>
      </c>
      <c r="E1637" s="7">
        <v>28</v>
      </c>
      <c r="F1637" s="13">
        <f t="shared" si="76"/>
        <v>35274</v>
      </c>
      <c r="G1637" s="7">
        <v>0</v>
      </c>
      <c r="H1637" s="16">
        <v>6061.8</v>
      </c>
      <c r="I1637" s="7" t="str" cm="1">
        <f t="array" ref="I1637">INDEX({"tier - 1","tier - 2","tier - 3"},MATCH(MAX(COUNTIF('OG Hospitalisation Details'!G706:G3048,{"tier - 1","tier - 2","tier - 3"})),COUNTIF('OG Hospitalisation Details'!G706:G3048,{"tier - 1","tier - 2","tier - 3"}),0))</f>
        <v>tier - 2</v>
      </c>
      <c r="J1637" s="7" t="str" cm="1">
        <f t="array" ref="J1637">INDEX({"tier - 1","tier - 2","tier - 3"},MATCH(MAX(COUNTIF('OG Hospitalisation Details'!H706:H3048,{"tier - 1","tier - 2","tier - 3"})),COUNTIF('OG Hospitalisation Details'!H706:H3048,{"tier - 1","tier - 2","tier - 3"}),0))</f>
        <v>tier - 2</v>
      </c>
      <c r="K1637" s="7" t="str">
        <f>IF('OG Hospitalisation Details'!I706="?","Unknown",'OG Hospitalisation Details'!I706)</f>
        <v>R1012</v>
      </c>
      <c r="L1637" s="14">
        <f t="shared" si="77"/>
        <v>26</v>
      </c>
    </row>
    <row r="1638" spans="1:12" x14ac:dyDescent="0.25">
      <c r="A1638" s="7" t="s">
        <v>737</v>
      </c>
      <c r="B1638" s="7">
        <f t="shared" si="78"/>
        <v>1634</v>
      </c>
      <c r="C1638" s="7">
        <f>IF('OG Hospitalisation Details'!B705="?",ROUND(AVERAGE('OG Hospitalisation Details'!$B$2:$B$2344),0),'OG Hospitalisation Details'!B705)</f>
        <v>1989</v>
      </c>
      <c r="D1638" s="7" t="str">
        <f>IF('OG Hospitalisation Details'!C705="?","Sep",'OG Hospitalisation Details'!C705)</f>
        <v>Aug</v>
      </c>
      <c r="E1638" s="7">
        <v>16</v>
      </c>
      <c r="F1638" s="13">
        <f t="shared" si="76"/>
        <v>32736</v>
      </c>
      <c r="G1638" s="7">
        <v>4</v>
      </c>
      <c r="H1638" s="16">
        <v>6059.17</v>
      </c>
      <c r="I1638" s="7" t="str" cm="1">
        <f t="array" ref="I1638">INDEX({"tier - 1","tier - 2","tier - 3"},MATCH(MAX(COUNTIF('OG Hospitalisation Details'!G705:G3047,{"tier - 1","tier - 2","tier - 3"})),COUNTIF('OG Hospitalisation Details'!G705:G3047,{"tier - 1","tier - 2","tier - 3"}),0))</f>
        <v>tier - 2</v>
      </c>
      <c r="J1638" s="7" t="str" cm="1">
        <f t="array" ref="J1638">INDEX({"tier - 1","tier - 2","tier - 3"},MATCH(MAX(COUNTIF('OG Hospitalisation Details'!H705:H3047,{"tier - 1","tier - 2","tier - 3"})),COUNTIF('OG Hospitalisation Details'!H705:H3047,{"tier - 1","tier - 2","tier - 3"}),0))</f>
        <v>tier - 2</v>
      </c>
      <c r="K1638" s="7" t="str">
        <f>IF('OG Hospitalisation Details'!I705="?","Unknown",'OG Hospitalisation Details'!I705)</f>
        <v>R1011</v>
      </c>
      <c r="L1638" s="14">
        <f t="shared" si="77"/>
        <v>33</v>
      </c>
    </row>
    <row r="1639" spans="1:12" x14ac:dyDescent="0.25">
      <c r="A1639" s="7" t="s">
        <v>736</v>
      </c>
      <c r="B1639" s="7">
        <f t="shared" si="78"/>
        <v>1635</v>
      </c>
      <c r="C1639" s="7">
        <f>IF('OG Hospitalisation Details'!B704="?",ROUND(AVERAGE('OG Hospitalisation Details'!$B$2:$B$2344),0),'OG Hospitalisation Details'!B704)</f>
        <v>1980</v>
      </c>
      <c r="D1639" s="7" t="str">
        <f>IF('OG Hospitalisation Details'!C704="?","Sep",'OG Hospitalisation Details'!C704)</f>
        <v>Aug</v>
      </c>
      <c r="E1639" s="7">
        <v>8</v>
      </c>
      <c r="F1639" s="13">
        <f t="shared" si="76"/>
        <v>29441</v>
      </c>
      <c r="G1639" s="7">
        <v>2</v>
      </c>
      <c r="H1639" s="16">
        <v>5993.62</v>
      </c>
      <c r="I1639" s="7" t="str" cm="1">
        <f t="array" ref="I1639">INDEX({"tier - 1","tier - 2","tier - 3"},MATCH(MAX(COUNTIF('OG Hospitalisation Details'!G704:G3046,{"tier - 1","tier - 2","tier - 3"})),COUNTIF('OG Hospitalisation Details'!G704:G3046,{"tier - 1","tier - 2","tier - 3"}),0))</f>
        <v>tier - 2</v>
      </c>
      <c r="J1639" s="7" t="str" cm="1">
        <f t="array" ref="J1639">INDEX({"tier - 1","tier - 2","tier - 3"},MATCH(MAX(COUNTIF('OG Hospitalisation Details'!H704:H3046,{"tier - 1","tier - 2","tier - 3"})),COUNTIF('OG Hospitalisation Details'!H704:H3046,{"tier - 1","tier - 2","tier - 3"}),0))</f>
        <v>tier - 3</v>
      </c>
      <c r="K1639" s="7" t="str">
        <f>IF('OG Hospitalisation Details'!I704="?","Unknown",'OG Hospitalisation Details'!I704)</f>
        <v>R1013</v>
      </c>
      <c r="L1639" s="14">
        <f t="shared" si="77"/>
        <v>42</v>
      </c>
    </row>
    <row r="1640" spans="1:12" x14ac:dyDescent="0.25">
      <c r="A1640" s="7" t="s">
        <v>735</v>
      </c>
      <c r="B1640" s="7">
        <f t="shared" si="78"/>
        <v>1636</v>
      </c>
      <c r="C1640" s="7">
        <f>IF('OG Hospitalisation Details'!B703="?",ROUND(AVERAGE('OG Hospitalisation Details'!$B$2:$B$2344),0),'OG Hospitalisation Details'!B703)</f>
        <v>1974</v>
      </c>
      <c r="D1640" s="7" t="str">
        <f>IF('OG Hospitalisation Details'!C703="?","Sep",'OG Hospitalisation Details'!C703)</f>
        <v>Aug</v>
      </c>
      <c r="E1640" s="7">
        <v>17</v>
      </c>
      <c r="F1640" s="13">
        <f t="shared" si="76"/>
        <v>27258</v>
      </c>
      <c r="G1640" s="7">
        <v>0</v>
      </c>
      <c r="H1640" s="16">
        <v>5990.17</v>
      </c>
      <c r="I1640" s="7" t="str" cm="1">
        <f t="array" ref="I1640">INDEX({"tier - 1","tier - 2","tier - 3"},MATCH(MAX(COUNTIF('OG Hospitalisation Details'!G703:G3045,{"tier - 1","tier - 2","tier - 3"})),COUNTIF('OG Hospitalisation Details'!G703:G3045,{"tier - 1","tier - 2","tier - 3"}),0))</f>
        <v>tier - 2</v>
      </c>
      <c r="J1640" s="7" t="str" cm="1">
        <f t="array" ref="J1640">INDEX({"tier - 1","tier - 2","tier - 3"},MATCH(MAX(COUNTIF('OG Hospitalisation Details'!H703:H3045,{"tier - 1","tier - 2","tier - 3"})),COUNTIF('OG Hospitalisation Details'!H703:H3045,{"tier - 1","tier - 2","tier - 3"}),0))</f>
        <v>tier - 2</v>
      </c>
      <c r="K1640" s="7" t="str">
        <f>IF('OG Hospitalisation Details'!I703="?","Unknown",'OG Hospitalisation Details'!I703)</f>
        <v>R1013</v>
      </c>
      <c r="L1640" s="14">
        <f t="shared" si="77"/>
        <v>48</v>
      </c>
    </row>
    <row r="1641" spans="1:12" x14ac:dyDescent="0.25">
      <c r="A1641" s="7" t="s">
        <v>734</v>
      </c>
      <c r="B1641" s="7">
        <f t="shared" si="78"/>
        <v>1637</v>
      </c>
      <c r="C1641" s="7">
        <f>IF('OG Hospitalisation Details'!B702="?",ROUND(AVERAGE('OG Hospitalisation Details'!$B$2:$B$2344),0),'OG Hospitalisation Details'!B702)</f>
        <v>1988</v>
      </c>
      <c r="D1641" s="7" t="str">
        <f>IF('OG Hospitalisation Details'!C702="?","Sep",'OG Hospitalisation Details'!C702)</f>
        <v>Jun</v>
      </c>
      <c r="E1641" s="7">
        <v>10</v>
      </c>
      <c r="F1641" s="13">
        <f t="shared" si="76"/>
        <v>32304</v>
      </c>
      <c r="G1641" s="7">
        <v>2</v>
      </c>
      <c r="H1641" s="16">
        <v>5989.52</v>
      </c>
      <c r="I1641" s="7" t="str" cm="1">
        <f t="array" ref="I1641">INDEX({"tier - 1","tier - 2","tier - 3"},MATCH(MAX(COUNTIF('OG Hospitalisation Details'!G702:G3044,{"tier - 1","tier - 2","tier - 3"})),COUNTIF('OG Hospitalisation Details'!G702:G3044,{"tier - 1","tier - 2","tier - 3"}),0))</f>
        <v>tier - 2</v>
      </c>
      <c r="J1641" s="7" t="str" cm="1">
        <f t="array" ref="J1641">INDEX({"tier - 1","tier - 2","tier - 3"},MATCH(MAX(COUNTIF('OG Hospitalisation Details'!H702:H3044,{"tier - 1","tier - 2","tier - 3"})),COUNTIF('OG Hospitalisation Details'!H702:H3044,{"tier - 1","tier - 2","tier - 3"}),0))</f>
        <v>tier - 2</v>
      </c>
      <c r="K1641" s="7" t="str">
        <f>IF('OG Hospitalisation Details'!I702="?","Unknown",'OG Hospitalisation Details'!I702)</f>
        <v>R1012</v>
      </c>
      <c r="L1641" s="14">
        <f t="shared" si="77"/>
        <v>34</v>
      </c>
    </row>
    <row r="1642" spans="1:12" x14ac:dyDescent="0.25">
      <c r="A1642" s="7" t="s">
        <v>733</v>
      </c>
      <c r="B1642" s="7">
        <f t="shared" si="78"/>
        <v>1638</v>
      </c>
      <c r="C1642" s="7">
        <f>IF('OG Hospitalisation Details'!B701="?",ROUND(AVERAGE('OG Hospitalisation Details'!$B$2:$B$2344),0),'OG Hospitalisation Details'!B701)</f>
        <v>1974</v>
      </c>
      <c r="D1642" s="7" t="str">
        <f>IF('OG Hospitalisation Details'!C701="?","Sep",'OG Hospitalisation Details'!C701)</f>
        <v>Oct</v>
      </c>
      <c r="E1642" s="7">
        <v>11</v>
      </c>
      <c r="F1642" s="13">
        <f t="shared" si="76"/>
        <v>27313</v>
      </c>
      <c r="G1642" s="7">
        <v>0</v>
      </c>
      <c r="H1642" s="16">
        <v>5979.99</v>
      </c>
      <c r="I1642" s="7" t="str" cm="1">
        <f t="array" ref="I1642">INDEX({"tier - 1","tier - 2","tier - 3"},MATCH(MAX(COUNTIF('OG Hospitalisation Details'!G701:G3043,{"tier - 1","tier - 2","tier - 3"})),COUNTIF('OG Hospitalisation Details'!G701:G3043,{"tier - 1","tier - 2","tier - 3"}),0))</f>
        <v>tier - 2</v>
      </c>
      <c r="J1642" s="7" t="str" cm="1">
        <f t="array" ref="J1642">INDEX({"tier - 1","tier - 2","tier - 3"},MATCH(MAX(COUNTIF('OG Hospitalisation Details'!H701:H3043,{"tier - 1","tier - 2","tier - 3"})),COUNTIF('OG Hospitalisation Details'!H701:H3043,{"tier - 1","tier - 2","tier - 3"}),0))</f>
        <v>tier - 3</v>
      </c>
      <c r="K1642" s="7" t="str">
        <f>IF('OG Hospitalisation Details'!I701="?","Unknown",'OG Hospitalisation Details'!I701)</f>
        <v>R1013</v>
      </c>
      <c r="L1642" s="14">
        <f t="shared" si="77"/>
        <v>48</v>
      </c>
    </row>
    <row r="1643" spans="1:12" x14ac:dyDescent="0.25">
      <c r="A1643" s="7" t="s">
        <v>732</v>
      </c>
      <c r="B1643" s="7">
        <f t="shared" si="78"/>
        <v>1639</v>
      </c>
      <c r="C1643" s="7">
        <f>IF('OG Hospitalisation Details'!B700="?",ROUND(AVERAGE('OG Hospitalisation Details'!$B$2:$B$2344),0),'OG Hospitalisation Details'!B700)</f>
        <v>1980</v>
      </c>
      <c r="D1643" s="7" t="str">
        <f>IF('OG Hospitalisation Details'!C700="?","Sep",'OG Hospitalisation Details'!C700)</f>
        <v>Oct</v>
      </c>
      <c r="E1643" s="7">
        <v>10</v>
      </c>
      <c r="F1643" s="13">
        <f t="shared" si="76"/>
        <v>29504</v>
      </c>
      <c r="G1643" s="7">
        <v>0</v>
      </c>
      <c r="H1643" s="16">
        <v>5979.73</v>
      </c>
      <c r="I1643" s="7" t="str" cm="1">
        <f t="array" ref="I1643">INDEX({"tier - 1","tier - 2","tier - 3"},MATCH(MAX(COUNTIF('OG Hospitalisation Details'!G700:G3042,{"tier - 1","tier - 2","tier - 3"})),COUNTIF('OG Hospitalisation Details'!G700:G3042,{"tier - 1","tier - 2","tier - 3"}),0))</f>
        <v>tier - 2</v>
      </c>
      <c r="J1643" s="7" t="str" cm="1">
        <f t="array" ref="J1643">INDEX({"tier - 1","tier - 2","tier - 3"},MATCH(MAX(COUNTIF('OG Hospitalisation Details'!H700:H3042,{"tier - 1","tier - 2","tier - 3"})),COUNTIF('OG Hospitalisation Details'!H700:H3042,{"tier - 1","tier - 2","tier - 3"}),0))</f>
        <v>tier - 2</v>
      </c>
      <c r="K1643" s="7" t="str">
        <f>IF('OG Hospitalisation Details'!I700="?","Unknown",'OG Hospitalisation Details'!I700)</f>
        <v>R1011</v>
      </c>
      <c r="L1643" s="14">
        <f t="shared" si="77"/>
        <v>42</v>
      </c>
    </row>
    <row r="1644" spans="1:12" x14ac:dyDescent="0.25">
      <c r="A1644" s="7" t="s">
        <v>731</v>
      </c>
      <c r="B1644" s="7">
        <f t="shared" si="78"/>
        <v>1640</v>
      </c>
      <c r="C1644" s="7">
        <f>IF('OG Hospitalisation Details'!B699="?",ROUND(AVERAGE('OG Hospitalisation Details'!$B$2:$B$2344),0),'OG Hospitalisation Details'!B699)</f>
        <v>1970</v>
      </c>
      <c r="D1644" s="7" t="str">
        <f>IF('OG Hospitalisation Details'!C699="?","Sep",'OG Hospitalisation Details'!C699)</f>
        <v>Jun</v>
      </c>
      <c r="E1644" s="7">
        <v>25</v>
      </c>
      <c r="F1644" s="13">
        <f t="shared" si="76"/>
        <v>25744</v>
      </c>
      <c r="G1644" s="7">
        <v>0</v>
      </c>
      <c r="H1644" s="16">
        <v>5979.66</v>
      </c>
      <c r="I1644" s="7" t="str" cm="1">
        <f t="array" ref="I1644">INDEX({"tier - 1","tier - 2","tier - 3"},MATCH(MAX(COUNTIF('OG Hospitalisation Details'!G699:G3041,{"tier - 1","tier - 2","tier - 3"})),COUNTIF('OG Hospitalisation Details'!G699:G3041,{"tier - 1","tier - 2","tier - 3"}),0))</f>
        <v>tier - 2</v>
      </c>
      <c r="J1644" s="7" t="str" cm="1">
        <f t="array" ref="J1644">INDEX({"tier - 1","tier - 2","tier - 3"},MATCH(MAX(COUNTIF('OG Hospitalisation Details'!H699:H3041,{"tier - 1","tier - 2","tier - 3"})),COUNTIF('OG Hospitalisation Details'!H699:H3041,{"tier - 1","tier - 2","tier - 3"}),0))</f>
        <v>tier - 3</v>
      </c>
      <c r="K1644" s="7" t="str">
        <f>IF('OG Hospitalisation Details'!I699="?","Unknown",'OG Hospitalisation Details'!I699)</f>
        <v>R1013</v>
      </c>
      <c r="L1644" s="14">
        <f t="shared" si="77"/>
        <v>52</v>
      </c>
    </row>
    <row r="1645" spans="1:12" x14ac:dyDescent="0.25">
      <c r="A1645" s="7" t="s">
        <v>730</v>
      </c>
      <c r="B1645" s="7">
        <f t="shared" si="78"/>
        <v>1641</v>
      </c>
      <c r="C1645" s="7">
        <f>IF('OG Hospitalisation Details'!B698="?",ROUND(AVERAGE('OG Hospitalisation Details'!$B$2:$B$2344),0),'OG Hospitalisation Details'!B698)</f>
        <v>1984</v>
      </c>
      <c r="D1645" s="7" t="str">
        <f>IF('OG Hospitalisation Details'!C698="?","Sep",'OG Hospitalisation Details'!C698)</f>
        <v>Nov</v>
      </c>
      <c r="E1645" s="7">
        <v>11</v>
      </c>
      <c r="F1645" s="13">
        <f t="shared" si="76"/>
        <v>30997</v>
      </c>
      <c r="G1645" s="7">
        <v>1</v>
      </c>
      <c r="H1645" s="16">
        <v>5976.83</v>
      </c>
      <c r="I1645" s="7" t="str" cm="1">
        <f t="array" ref="I1645">INDEX({"tier - 1","tier - 2","tier - 3"},MATCH(MAX(COUNTIF('OG Hospitalisation Details'!G698:G3040,{"tier - 1","tier - 2","tier - 3"})),COUNTIF('OG Hospitalisation Details'!G698:G3040,{"tier - 1","tier - 2","tier - 3"}),0))</f>
        <v>tier - 2</v>
      </c>
      <c r="J1645" s="7" t="str" cm="1">
        <f t="array" ref="J1645">INDEX({"tier - 1","tier - 2","tier - 3"},MATCH(MAX(COUNTIF('OG Hospitalisation Details'!H698:H3040,{"tier - 1","tier - 2","tier - 3"})),COUNTIF('OG Hospitalisation Details'!H698:H3040,{"tier - 1","tier - 2","tier - 3"}),0))</f>
        <v>tier - 2</v>
      </c>
      <c r="K1645" s="7" t="str">
        <f>IF('OG Hospitalisation Details'!I698="?","Unknown",'OG Hospitalisation Details'!I698)</f>
        <v>R1013</v>
      </c>
      <c r="L1645" s="14">
        <f t="shared" si="77"/>
        <v>38</v>
      </c>
    </row>
    <row r="1646" spans="1:12" x14ac:dyDescent="0.25">
      <c r="A1646" s="7" t="s">
        <v>729</v>
      </c>
      <c r="B1646" s="7">
        <f t="shared" si="78"/>
        <v>1642</v>
      </c>
      <c r="C1646" s="7">
        <f>IF('OG Hospitalisation Details'!B697="?",ROUND(AVERAGE('OG Hospitalisation Details'!$B$2:$B$2344),0),'OG Hospitalisation Details'!B697)</f>
        <v>1984</v>
      </c>
      <c r="D1646" s="7" t="str">
        <f>IF('OG Hospitalisation Details'!C697="?","Sep",'OG Hospitalisation Details'!C697)</f>
        <v>Sep</v>
      </c>
      <c r="E1646" s="7">
        <v>19</v>
      </c>
      <c r="F1646" s="13">
        <f t="shared" si="76"/>
        <v>30944</v>
      </c>
      <c r="G1646" s="7">
        <v>1</v>
      </c>
      <c r="H1646" s="16">
        <v>5974.38</v>
      </c>
      <c r="I1646" s="7" t="str" cm="1">
        <f t="array" ref="I1646">INDEX({"tier - 1","tier - 2","tier - 3"},MATCH(MAX(COUNTIF('OG Hospitalisation Details'!G697:G3039,{"tier - 1","tier - 2","tier - 3"})),COUNTIF('OG Hospitalisation Details'!G697:G3039,{"tier - 1","tier - 2","tier - 3"}),0))</f>
        <v>tier - 2</v>
      </c>
      <c r="J1646" s="7" t="str" cm="1">
        <f t="array" ref="J1646">INDEX({"tier - 1","tier - 2","tier - 3"},MATCH(MAX(COUNTIF('OG Hospitalisation Details'!H697:H3039,{"tier - 1","tier - 2","tier - 3"})),COUNTIF('OG Hospitalisation Details'!H697:H3039,{"tier - 1","tier - 2","tier - 3"}),0))</f>
        <v>tier - 3</v>
      </c>
      <c r="K1646" s="7" t="str">
        <f>IF('OG Hospitalisation Details'!I697="?","Unknown",'OG Hospitalisation Details'!I697)</f>
        <v>R1013</v>
      </c>
      <c r="L1646" s="14">
        <f t="shared" si="77"/>
        <v>38</v>
      </c>
    </row>
    <row r="1647" spans="1:12" x14ac:dyDescent="0.25">
      <c r="A1647" s="7" t="s">
        <v>728</v>
      </c>
      <c r="B1647" s="7">
        <f t="shared" si="78"/>
        <v>1643</v>
      </c>
      <c r="C1647" s="7">
        <f>IF('OG Hospitalisation Details'!B696="?",ROUND(AVERAGE('OG Hospitalisation Details'!$B$2:$B$2344),0),'OG Hospitalisation Details'!B696)</f>
        <v>1989</v>
      </c>
      <c r="D1647" s="7" t="str">
        <f>IF('OG Hospitalisation Details'!C696="?","Sep",'OG Hospitalisation Details'!C696)</f>
        <v>Jul</v>
      </c>
      <c r="E1647" s="7">
        <v>22</v>
      </c>
      <c r="F1647" s="13">
        <f t="shared" si="76"/>
        <v>32711</v>
      </c>
      <c r="G1647" s="7">
        <v>3</v>
      </c>
      <c r="H1647" s="16">
        <v>5972.38</v>
      </c>
      <c r="I1647" s="7" t="str" cm="1">
        <f t="array" ref="I1647">INDEX({"tier - 1","tier - 2","tier - 3"},MATCH(MAX(COUNTIF('OG Hospitalisation Details'!G696:G3038,{"tier - 1","tier - 2","tier - 3"})),COUNTIF('OG Hospitalisation Details'!G696:G3038,{"tier - 1","tier - 2","tier - 3"}),0))</f>
        <v>tier - 2</v>
      </c>
      <c r="J1647" s="7" t="str" cm="1">
        <f t="array" ref="J1647">INDEX({"tier - 1","tier - 2","tier - 3"},MATCH(MAX(COUNTIF('OG Hospitalisation Details'!H696:H3038,{"tier - 1","tier - 2","tier - 3"})),COUNTIF('OG Hospitalisation Details'!H696:H3038,{"tier - 1","tier - 2","tier - 3"}),0))</f>
        <v>tier - 2</v>
      </c>
      <c r="K1647" s="7" t="str">
        <f>IF('OG Hospitalisation Details'!I696="?","Unknown",'OG Hospitalisation Details'!I696)</f>
        <v>R1011</v>
      </c>
      <c r="L1647" s="14">
        <f t="shared" si="77"/>
        <v>33</v>
      </c>
    </row>
    <row r="1648" spans="1:12" x14ac:dyDescent="0.25">
      <c r="A1648" s="7" t="s">
        <v>727</v>
      </c>
      <c r="B1648" s="7">
        <f t="shared" si="78"/>
        <v>1644</v>
      </c>
      <c r="C1648" s="7">
        <f>IF('OG Hospitalisation Details'!B695="?",ROUND(AVERAGE('OG Hospitalisation Details'!$B$2:$B$2344),0),'OG Hospitalisation Details'!B695)</f>
        <v>1980</v>
      </c>
      <c r="D1648" s="7" t="str">
        <f>IF('OG Hospitalisation Details'!C695="?","Sep",'OG Hospitalisation Details'!C695)</f>
        <v>Jul</v>
      </c>
      <c r="E1648" s="7">
        <v>21</v>
      </c>
      <c r="F1648" s="13">
        <f t="shared" si="76"/>
        <v>29423</v>
      </c>
      <c r="G1648" s="7">
        <v>0</v>
      </c>
      <c r="H1648" s="16">
        <v>5969.72</v>
      </c>
      <c r="I1648" s="7" t="str" cm="1">
        <f t="array" ref="I1648">INDEX({"tier - 1","tier - 2","tier - 3"},MATCH(MAX(COUNTIF('OG Hospitalisation Details'!G695:G3037,{"tier - 1","tier - 2","tier - 3"})),COUNTIF('OG Hospitalisation Details'!G695:G3037,{"tier - 1","tier - 2","tier - 3"}),0))</f>
        <v>tier - 2</v>
      </c>
      <c r="J1648" s="7" t="str" cm="1">
        <f t="array" ref="J1648">INDEX({"tier - 1","tier - 2","tier - 3"},MATCH(MAX(COUNTIF('OG Hospitalisation Details'!H695:H3037,{"tier - 1","tier - 2","tier - 3"})),COUNTIF('OG Hospitalisation Details'!H695:H3037,{"tier - 1","tier - 2","tier - 3"}),0))</f>
        <v>tier - 3</v>
      </c>
      <c r="K1648" s="7" t="str">
        <f>IF('OG Hospitalisation Details'!I695="?","Unknown",'OG Hospitalisation Details'!I695)</f>
        <v>R1011</v>
      </c>
      <c r="L1648" s="14">
        <f t="shared" si="77"/>
        <v>42</v>
      </c>
    </row>
    <row r="1649" spans="1:12" x14ac:dyDescent="0.25">
      <c r="A1649" s="7" t="s">
        <v>726</v>
      </c>
      <c r="B1649" s="7">
        <f t="shared" si="78"/>
        <v>1645</v>
      </c>
      <c r="C1649" s="7">
        <f>IF('OG Hospitalisation Details'!B694="?",ROUND(AVERAGE('OG Hospitalisation Details'!$B$2:$B$2344),0),'OG Hospitalisation Details'!B694)</f>
        <v>1980</v>
      </c>
      <c r="D1649" s="7" t="str">
        <f>IF('OG Hospitalisation Details'!C694="?","Sep",'OG Hospitalisation Details'!C694)</f>
        <v>Aug</v>
      </c>
      <c r="E1649" s="7">
        <v>5</v>
      </c>
      <c r="F1649" s="13">
        <f t="shared" si="76"/>
        <v>29438</v>
      </c>
      <c r="G1649" s="7">
        <v>0</v>
      </c>
      <c r="H1649" s="16">
        <v>5966.89</v>
      </c>
      <c r="I1649" s="7" t="str" cm="1">
        <f t="array" ref="I1649">INDEX({"tier - 1","tier - 2","tier - 3"},MATCH(MAX(COUNTIF('OG Hospitalisation Details'!G694:G3036,{"tier - 1","tier - 2","tier - 3"})),COUNTIF('OG Hospitalisation Details'!G694:G3036,{"tier - 1","tier - 2","tier - 3"}),0))</f>
        <v>tier - 2</v>
      </c>
      <c r="J1649" s="7" t="str" cm="1">
        <f t="array" ref="J1649">INDEX({"tier - 1","tier - 2","tier - 3"},MATCH(MAX(COUNTIF('OG Hospitalisation Details'!H694:H3036,{"tier - 1","tier - 2","tier - 3"})),COUNTIF('OG Hospitalisation Details'!H694:H3036,{"tier - 1","tier - 2","tier - 3"}),0))</f>
        <v>tier - 3</v>
      </c>
      <c r="K1649" s="7" t="str">
        <f>IF('OG Hospitalisation Details'!I694="?","Unknown",'OG Hospitalisation Details'!I694)</f>
        <v>R1013</v>
      </c>
      <c r="L1649" s="14">
        <f t="shared" si="77"/>
        <v>42</v>
      </c>
    </row>
    <row r="1650" spans="1:12" x14ac:dyDescent="0.25">
      <c r="A1650" s="7" t="s">
        <v>725</v>
      </c>
      <c r="B1650" s="7">
        <f t="shared" si="78"/>
        <v>1646</v>
      </c>
      <c r="C1650" s="7">
        <f>IF('OG Hospitalisation Details'!B693="?",ROUND(AVERAGE('OG Hospitalisation Details'!$B$2:$B$2344),0),'OG Hospitalisation Details'!B693)</f>
        <v>2004</v>
      </c>
      <c r="D1650" s="7" t="str">
        <f>IF('OG Hospitalisation Details'!C693="?","Sep",'OG Hospitalisation Details'!C693)</f>
        <v>Jul</v>
      </c>
      <c r="E1650" s="7">
        <v>15</v>
      </c>
      <c r="F1650" s="13">
        <f t="shared" si="76"/>
        <v>38183</v>
      </c>
      <c r="G1650" s="7">
        <v>0</v>
      </c>
      <c r="H1650" s="16">
        <v>5960.91</v>
      </c>
      <c r="I1650" s="7" t="str" cm="1">
        <f t="array" ref="I1650">INDEX({"tier - 1","tier - 2","tier - 3"},MATCH(MAX(COUNTIF('OG Hospitalisation Details'!G693:G3035,{"tier - 1","tier - 2","tier - 3"})),COUNTIF('OG Hospitalisation Details'!G693:G3035,{"tier - 1","tier - 2","tier - 3"}),0))</f>
        <v>tier - 2</v>
      </c>
      <c r="J1650" s="7" t="str" cm="1">
        <f t="array" ref="J1650">INDEX({"tier - 1","tier - 2","tier - 3"},MATCH(MAX(COUNTIF('OG Hospitalisation Details'!H693:H3035,{"tier - 1","tier - 2","tier - 3"})),COUNTIF('OG Hospitalisation Details'!H693:H3035,{"tier - 1","tier - 2","tier - 3"}),0))</f>
        <v>tier - 3</v>
      </c>
      <c r="K1650" s="7" t="str">
        <f>IF('OG Hospitalisation Details'!I693="?","Unknown",'OG Hospitalisation Details'!I693)</f>
        <v>R1026</v>
      </c>
      <c r="L1650" s="14">
        <f t="shared" si="77"/>
        <v>18</v>
      </c>
    </row>
    <row r="1651" spans="1:12" x14ac:dyDescent="0.25">
      <c r="A1651" s="7" t="s">
        <v>724</v>
      </c>
      <c r="B1651" s="7">
        <f t="shared" si="78"/>
        <v>1647</v>
      </c>
      <c r="C1651" s="7">
        <f>IF('OG Hospitalisation Details'!B692="?",ROUND(AVERAGE('OG Hospitalisation Details'!$B$2:$B$2344),0),'OG Hospitalisation Details'!B692)</f>
        <v>2003</v>
      </c>
      <c r="D1651" s="7" t="str">
        <f>IF('OG Hospitalisation Details'!C692="?","Sep",'OG Hospitalisation Details'!C692)</f>
        <v>Aug</v>
      </c>
      <c r="E1651" s="7">
        <v>13</v>
      </c>
      <c r="F1651" s="13">
        <f t="shared" si="76"/>
        <v>37846</v>
      </c>
      <c r="G1651" s="7">
        <v>0</v>
      </c>
      <c r="H1651" s="16">
        <v>5957.35</v>
      </c>
      <c r="I1651" s="7" t="str" cm="1">
        <f t="array" ref="I1651">INDEX({"tier - 1","tier - 2","tier - 3"},MATCH(MAX(COUNTIF('OG Hospitalisation Details'!G692:G3034,{"tier - 1","tier - 2","tier - 3"})),COUNTIF('OG Hospitalisation Details'!G692:G3034,{"tier - 1","tier - 2","tier - 3"}),0))</f>
        <v>tier - 2</v>
      </c>
      <c r="J1651" s="7" t="str" cm="1">
        <f t="array" ref="J1651">INDEX({"tier - 1","tier - 2","tier - 3"},MATCH(MAX(COUNTIF('OG Hospitalisation Details'!H692:H3034,{"tier - 1","tier - 2","tier - 3"})),COUNTIF('OG Hospitalisation Details'!H692:H3034,{"tier - 1","tier - 2","tier - 3"}),0))</f>
        <v>tier - 3</v>
      </c>
      <c r="K1651" s="7" t="str">
        <f>IF('OG Hospitalisation Details'!I692="?","Unknown",'OG Hospitalisation Details'!I692)</f>
        <v>R1012</v>
      </c>
      <c r="L1651" s="14">
        <f t="shared" si="77"/>
        <v>19</v>
      </c>
    </row>
    <row r="1652" spans="1:12" x14ac:dyDescent="0.25">
      <c r="A1652" s="7" t="s">
        <v>723</v>
      </c>
      <c r="B1652" s="7">
        <f t="shared" si="78"/>
        <v>1648</v>
      </c>
      <c r="C1652" s="7">
        <f>IF('OG Hospitalisation Details'!B691="?",ROUND(AVERAGE('OG Hospitalisation Details'!$B$2:$B$2344),0),'OG Hospitalisation Details'!B691)</f>
        <v>1987</v>
      </c>
      <c r="D1652" s="7" t="str">
        <f>IF('OG Hospitalisation Details'!C691="?","Sep",'OG Hospitalisation Details'!C691)</f>
        <v>Jul</v>
      </c>
      <c r="E1652" s="7">
        <v>14</v>
      </c>
      <c r="F1652" s="13">
        <f t="shared" si="76"/>
        <v>31972</v>
      </c>
      <c r="G1652" s="7">
        <v>3</v>
      </c>
      <c r="H1652" s="16">
        <v>5934.38</v>
      </c>
      <c r="I1652" s="7" t="str" cm="1">
        <f t="array" ref="I1652">INDEX({"tier - 1","tier - 2","tier - 3"},MATCH(MAX(COUNTIF('OG Hospitalisation Details'!G691:G3033,{"tier - 1","tier - 2","tier - 3"})),COUNTIF('OG Hospitalisation Details'!G691:G3033,{"tier - 1","tier - 2","tier - 3"}),0))</f>
        <v>tier - 2</v>
      </c>
      <c r="J1652" s="7" t="str" cm="1">
        <f t="array" ref="J1652">INDEX({"tier - 1","tier - 2","tier - 3"},MATCH(MAX(COUNTIF('OG Hospitalisation Details'!H691:H3033,{"tier - 1","tier - 2","tier - 3"})),COUNTIF('OG Hospitalisation Details'!H691:H3033,{"tier - 1","tier - 2","tier - 3"}),0))</f>
        <v>tier - 2</v>
      </c>
      <c r="K1652" s="7" t="str">
        <f>IF('OG Hospitalisation Details'!I691="?","Unknown",'OG Hospitalisation Details'!I691)</f>
        <v>R1013</v>
      </c>
      <c r="L1652" s="14">
        <f t="shared" si="77"/>
        <v>35</v>
      </c>
    </row>
    <row r="1653" spans="1:12" x14ac:dyDescent="0.25">
      <c r="A1653" s="7" t="s">
        <v>722</v>
      </c>
      <c r="B1653" s="7">
        <f t="shared" si="78"/>
        <v>1649</v>
      </c>
      <c r="C1653" s="7">
        <f>IF('OG Hospitalisation Details'!B690="?",ROUND(AVERAGE('OG Hospitalisation Details'!$B$2:$B$2344),0),'OG Hospitalisation Details'!B690)</f>
        <v>1994</v>
      </c>
      <c r="D1653" s="7" t="str">
        <f>IF('OG Hospitalisation Details'!C690="?","Sep",'OG Hospitalisation Details'!C690)</f>
        <v>Jul</v>
      </c>
      <c r="E1653" s="7">
        <v>30</v>
      </c>
      <c r="F1653" s="13">
        <f t="shared" si="76"/>
        <v>34545</v>
      </c>
      <c r="G1653" s="7">
        <v>0</v>
      </c>
      <c r="H1653" s="16">
        <v>5927.65</v>
      </c>
      <c r="I1653" s="7" t="str" cm="1">
        <f t="array" ref="I1653">INDEX({"tier - 1","tier - 2","tier - 3"},MATCH(MAX(COUNTIF('OG Hospitalisation Details'!G690:G3032,{"tier - 1","tier - 2","tier - 3"})),COUNTIF('OG Hospitalisation Details'!G690:G3032,{"tier - 1","tier - 2","tier - 3"}),0))</f>
        <v>tier - 2</v>
      </c>
      <c r="J1653" s="7" t="str" cm="1">
        <f t="array" ref="J1653">INDEX({"tier - 1","tier - 2","tier - 3"},MATCH(MAX(COUNTIF('OG Hospitalisation Details'!H690:H3032,{"tier - 1","tier - 2","tier - 3"})),COUNTIF('OG Hospitalisation Details'!H690:H3032,{"tier - 1","tier - 2","tier - 3"}),0))</f>
        <v>tier - 2</v>
      </c>
      <c r="K1653" s="7" t="str">
        <f>IF('OG Hospitalisation Details'!I690="?","Unknown",'OG Hospitalisation Details'!I690)</f>
        <v>R1012</v>
      </c>
      <c r="L1653" s="14">
        <f t="shared" si="77"/>
        <v>28</v>
      </c>
    </row>
    <row r="1654" spans="1:12" x14ac:dyDescent="0.25">
      <c r="A1654" s="7" t="s">
        <v>721</v>
      </c>
      <c r="B1654" s="7">
        <f t="shared" si="78"/>
        <v>1650</v>
      </c>
      <c r="C1654" s="7">
        <f>IF('OG Hospitalisation Details'!B689="?",ROUND(AVERAGE('OG Hospitalisation Details'!$B$2:$B$2344),0),'OG Hospitalisation Details'!B689)</f>
        <v>1993</v>
      </c>
      <c r="D1654" s="7" t="str">
        <f>IF('OG Hospitalisation Details'!C689="?","Sep",'OG Hospitalisation Details'!C689)</f>
        <v>Aug</v>
      </c>
      <c r="E1654" s="7">
        <v>13</v>
      </c>
      <c r="F1654" s="13">
        <f t="shared" si="76"/>
        <v>34194</v>
      </c>
      <c r="G1654" s="7">
        <v>0</v>
      </c>
      <c r="H1654" s="16">
        <v>5926.93</v>
      </c>
      <c r="I1654" s="7" t="str" cm="1">
        <f t="array" ref="I1654">INDEX({"tier - 1","tier - 2","tier - 3"},MATCH(MAX(COUNTIF('OG Hospitalisation Details'!G689:G3031,{"tier - 1","tier - 2","tier - 3"})),COUNTIF('OG Hospitalisation Details'!G689:G3031,{"tier - 1","tier - 2","tier - 3"}),0))</f>
        <v>tier - 2</v>
      </c>
      <c r="J1654" s="7" t="str" cm="1">
        <f t="array" ref="J1654">INDEX({"tier - 1","tier - 2","tier - 3"},MATCH(MAX(COUNTIF('OG Hospitalisation Details'!H689:H3031,{"tier - 1","tier - 2","tier - 3"})),COUNTIF('OG Hospitalisation Details'!H689:H3031,{"tier - 1","tier - 2","tier - 3"}),0))</f>
        <v>tier - 2</v>
      </c>
      <c r="K1654" s="7" t="str">
        <f>IF('OG Hospitalisation Details'!I689="?","Unknown",'OG Hospitalisation Details'!I689)</f>
        <v>R1025</v>
      </c>
      <c r="L1654" s="14">
        <f t="shared" si="77"/>
        <v>29</v>
      </c>
    </row>
    <row r="1655" spans="1:12" x14ac:dyDescent="0.25">
      <c r="A1655" s="7" t="s">
        <v>720</v>
      </c>
      <c r="B1655" s="7">
        <f t="shared" si="78"/>
        <v>1651</v>
      </c>
      <c r="C1655" s="7">
        <f>IF('OG Hospitalisation Details'!B688="?",ROUND(AVERAGE('OG Hospitalisation Details'!$B$2:$B$2344),0),'OG Hospitalisation Details'!B688)</f>
        <v>1987</v>
      </c>
      <c r="D1655" s="7" t="str">
        <f>IF('OG Hospitalisation Details'!C688="?","Sep",'OG Hospitalisation Details'!C688)</f>
        <v>Jul</v>
      </c>
      <c r="E1655" s="7">
        <v>29</v>
      </c>
      <c r="F1655" s="13">
        <f t="shared" si="76"/>
        <v>31987</v>
      </c>
      <c r="G1655" s="7">
        <v>3</v>
      </c>
      <c r="H1655" s="16">
        <v>5926.85</v>
      </c>
      <c r="I1655" s="7" t="str" cm="1">
        <f t="array" ref="I1655">INDEX({"tier - 1","tier - 2","tier - 3"},MATCH(MAX(COUNTIF('OG Hospitalisation Details'!G688:G3030,{"tier - 1","tier - 2","tier - 3"})),COUNTIF('OG Hospitalisation Details'!G688:G3030,{"tier - 1","tier - 2","tier - 3"}),0))</f>
        <v>tier - 2</v>
      </c>
      <c r="J1655" s="7" t="str" cm="1">
        <f t="array" ref="J1655">INDEX({"tier - 1","tier - 2","tier - 3"},MATCH(MAX(COUNTIF('OG Hospitalisation Details'!H688:H3030,{"tier - 1","tier - 2","tier - 3"})),COUNTIF('OG Hospitalisation Details'!H688:H3030,{"tier - 1","tier - 2","tier - 3"}),0))</f>
        <v>tier - 2</v>
      </c>
      <c r="K1655" s="7" t="str">
        <f>IF('OG Hospitalisation Details'!I688="?","Unknown",'OG Hospitalisation Details'!I688)</f>
        <v>R1011</v>
      </c>
      <c r="L1655" s="14">
        <f t="shared" si="77"/>
        <v>35</v>
      </c>
    </row>
    <row r="1656" spans="1:12" x14ac:dyDescent="0.25">
      <c r="A1656" s="7" t="s">
        <v>719</v>
      </c>
      <c r="B1656" s="7">
        <f t="shared" si="78"/>
        <v>1652</v>
      </c>
      <c r="C1656" s="7">
        <f>IF('OG Hospitalisation Details'!B687="?",ROUND(AVERAGE('OG Hospitalisation Details'!$B$2:$B$2344),0),'OG Hospitalisation Details'!B687)</f>
        <v>1982</v>
      </c>
      <c r="D1656" s="7" t="str">
        <f>IF('OG Hospitalisation Details'!C687="?","Sep",'OG Hospitalisation Details'!C687)</f>
        <v>Dec</v>
      </c>
      <c r="E1656" s="7">
        <v>21</v>
      </c>
      <c r="F1656" s="13">
        <f t="shared" si="76"/>
        <v>30306</v>
      </c>
      <c r="G1656" s="7">
        <v>0</v>
      </c>
      <c r="H1656" s="16">
        <v>5920.1</v>
      </c>
      <c r="I1656" s="7" t="str" cm="1">
        <f t="array" ref="I1656">INDEX({"tier - 1","tier - 2","tier - 3"},MATCH(MAX(COUNTIF('OG Hospitalisation Details'!G687:G3029,{"tier - 1","tier - 2","tier - 3"})),COUNTIF('OG Hospitalisation Details'!G687:G3029,{"tier - 1","tier - 2","tier - 3"}),0))</f>
        <v>tier - 2</v>
      </c>
      <c r="J1656" s="7" t="str" cm="1">
        <f t="array" ref="J1656">INDEX({"tier - 1","tier - 2","tier - 3"},MATCH(MAX(COUNTIF('OG Hospitalisation Details'!H687:H3029,{"tier - 1","tier - 2","tier - 3"})),COUNTIF('OG Hospitalisation Details'!H687:H3029,{"tier - 1","tier - 2","tier - 3"}),0))</f>
        <v>tier - 2</v>
      </c>
      <c r="K1656" s="7" t="str">
        <f>IF('OG Hospitalisation Details'!I687="?","Unknown",'OG Hospitalisation Details'!I687)</f>
        <v>R1013</v>
      </c>
      <c r="L1656" s="14">
        <f t="shared" si="77"/>
        <v>40</v>
      </c>
    </row>
    <row r="1657" spans="1:12" x14ac:dyDescent="0.25">
      <c r="A1657" s="7" t="s">
        <v>718</v>
      </c>
      <c r="B1657" s="7">
        <f t="shared" si="78"/>
        <v>1653</v>
      </c>
      <c r="C1657" s="7">
        <f>IF('OG Hospitalisation Details'!B686="?",ROUND(AVERAGE('OG Hospitalisation Details'!$B$2:$B$2344),0),'OG Hospitalisation Details'!B686)</f>
        <v>1982</v>
      </c>
      <c r="D1657" s="7" t="str">
        <f>IF('OG Hospitalisation Details'!C686="?","Sep",'OG Hospitalisation Details'!C686)</f>
        <v>Jul</v>
      </c>
      <c r="E1657" s="7">
        <v>8</v>
      </c>
      <c r="F1657" s="13">
        <f t="shared" si="76"/>
        <v>30140</v>
      </c>
      <c r="G1657" s="7">
        <v>0</v>
      </c>
      <c r="H1657" s="16">
        <v>5910.94</v>
      </c>
      <c r="I1657" s="7" t="str" cm="1">
        <f t="array" ref="I1657">INDEX({"tier - 1","tier - 2","tier - 3"},MATCH(MAX(COUNTIF('OG Hospitalisation Details'!G686:G3028,{"tier - 1","tier - 2","tier - 3"})),COUNTIF('OG Hospitalisation Details'!G686:G3028,{"tier - 1","tier - 2","tier - 3"}),0))</f>
        <v>tier - 2</v>
      </c>
      <c r="J1657" s="7" t="str" cm="1">
        <f t="array" ref="J1657">INDEX({"tier - 1","tier - 2","tier - 3"},MATCH(MAX(COUNTIF('OG Hospitalisation Details'!H686:H3028,{"tier - 1","tier - 2","tier - 3"})),COUNTIF('OG Hospitalisation Details'!H686:H3028,{"tier - 1","tier - 2","tier - 3"}),0))</f>
        <v>tier - 2</v>
      </c>
      <c r="K1657" s="7" t="str">
        <f>IF('OG Hospitalisation Details'!I686="?","Unknown",'OG Hospitalisation Details'!I686)</f>
        <v>R1011</v>
      </c>
      <c r="L1657" s="14">
        <f t="shared" si="77"/>
        <v>40</v>
      </c>
    </row>
    <row r="1658" spans="1:12" x14ac:dyDescent="0.25">
      <c r="A1658" s="7" t="s">
        <v>717</v>
      </c>
      <c r="B1658" s="7">
        <f t="shared" si="78"/>
        <v>1654</v>
      </c>
      <c r="C1658" s="7">
        <f>IF('OG Hospitalisation Details'!B685="?",ROUND(AVERAGE('OG Hospitalisation Details'!$B$2:$B$2344),0),'OG Hospitalisation Details'!B685)</f>
        <v>1993</v>
      </c>
      <c r="D1658" s="7" t="str">
        <f>IF('OG Hospitalisation Details'!C685="?","Sep",'OG Hospitalisation Details'!C685)</f>
        <v>Oct</v>
      </c>
      <c r="E1658" s="7">
        <v>19</v>
      </c>
      <c r="F1658" s="13">
        <f t="shared" si="76"/>
        <v>34261</v>
      </c>
      <c r="G1658" s="7">
        <v>0</v>
      </c>
      <c r="H1658" s="16">
        <v>5877.02</v>
      </c>
      <c r="I1658" s="7" t="str" cm="1">
        <f t="array" ref="I1658">INDEX({"tier - 1","tier - 2","tier - 3"},MATCH(MAX(COUNTIF('OG Hospitalisation Details'!G685:G3027,{"tier - 1","tier - 2","tier - 3"})),COUNTIF('OG Hospitalisation Details'!G685:G3027,{"tier - 1","tier - 2","tier - 3"}),0))</f>
        <v>tier - 2</v>
      </c>
      <c r="J1658" s="7" t="str" cm="1">
        <f t="array" ref="J1658">INDEX({"tier - 1","tier - 2","tier - 3"},MATCH(MAX(COUNTIF('OG Hospitalisation Details'!H685:H3027,{"tier - 1","tier - 2","tier - 3"})),COUNTIF('OG Hospitalisation Details'!H685:H3027,{"tier - 1","tier - 2","tier - 3"}),0))</f>
        <v>tier - 2</v>
      </c>
      <c r="K1658" s="7" t="str">
        <f>IF('OG Hospitalisation Details'!I685="?","Unknown",'OG Hospitalisation Details'!I685)</f>
        <v>R1021</v>
      </c>
      <c r="L1658" s="14">
        <f t="shared" si="77"/>
        <v>29</v>
      </c>
    </row>
    <row r="1659" spans="1:12" x14ac:dyDescent="0.25">
      <c r="A1659" s="7" t="s">
        <v>716</v>
      </c>
      <c r="B1659" s="7">
        <f t="shared" si="78"/>
        <v>1655</v>
      </c>
      <c r="C1659" s="7">
        <f>IF('OG Hospitalisation Details'!B684="?",ROUND(AVERAGE('OG Hospitalisation Details'!$B$2:$B$2344),0),'OG Hospitalisation Details'!B684)</f>
        <v>1984</v>
      </c>
      <c r="D1659" s="7" t="str">
        <f>IF('OG Hospitalisation Details'!C684="?","Sep",'OG Hospitalisation Details'!C684)</f>
        <v>Nov</v>
      </c>
      <c r="E1659" s="7">
        <v>22</v>
      </c>
      <c r="F1659" s="13">
        <f t="shared" si="76"/>
        <v>31008</v>
      </c>
      <c r="G1659" s="7">
        <v>1</v>
      </c>
      <c r="H1659" s="16">
        <v>5855.9</v>
      </c>
      <c r="I1659" s="7" t="str" cm="1">
        <f t="array" ref="I1659">INDEX({"tier - 1","tier - 2","tier - 3"},MATCH(MAX(COUNTIF('OG Hospitalisation Details'!G684:G3026,{"tier - 1","tier - 2","tier - 3"})),COUNTIF('OG Hospitalisation Details'!G684:G3026,{"tier - 1","tier - 2","tier - 3"}),0))</f>
        <v>tier - 2</v>
      </c>
      <c r="J1659" s="7" t="str" cm="1">
        <f t="array" ref="J1659">INDEX({"tier - 1","tier - 2","tier - 3"},MATCH(MAX(COUNTIF('OG Hospitalisation Details'!H684:H3026,{"tier - 1","tier - 2","tier - 3"})),COUNTIF('OG Hospitalisation Details'!H684:H3026,{"tier - 1","tier - 2","tier - 3"}),0))</f>
        <v>tier - 2</v>
      </c>
      <c r="K1659" s="7" t="str">
        <f>IF('OG Hospitalisation Details'!I684="?","Unknown",'OG Hospitalisation Details'!I684)</f>
        <v>R1012</v>
      </c>
      <c r="L1659" s="14">
        <f t="shared" si="77"/>
        <v>38</v>
      </c>
    </row>
    <row r="1660" spans="1:12" x14ac:dyDescent="0.25">
      <c r="A1660" s="7" t="s">
        <v>715</v>
      </c>
      <c r="B1660" s="7">
        <f t="shared" si="78"/>
        <v>1656</v>
      </c>
      <c r="C1660" s="7">
        <f>IF('OG Hospitalisation Details'!B683="?",ROUND(AVERAGE('OG Hospitalisation Details'!$B$2:$B$2344),0),'OG Hospitalisation Details'!B683)</f>
        <v>1985</v>
      </c>
      <c r="D1660" s="7" t="str">
        <f>IF('OG Hospitalisation Details'!C683="?","Sep",'OG Hospitalisation Details'!C683)</f>
        <v>Jun</v>
      </c>
      <c r="E1660" s="7">
        <v>18</v>
      </c>
      <c r="F1660" s="13">
        <f t="shared" si="76"/>
        <v>31216</v>
      </c>
      <c r="G1660" s="7">
        <v>3</v>
      </c>
      <c r="H1660" s="16">
        <v>5847.24</v>
      </c>
      <c r="I1660" s="7" t="str" cm="1">
        <f t="array" ref="I1660">INDEX({"tier - 1","tier - 2","tier - 3"},MATCH(MAX(COUNTIF('OG Hospitalisation Details'!G683:G3025,{"tier - 1","tier - 2","tier - 3"})),COUNTIF('OG Hospitalisation Details'!G683:G3025,{"tier - 1","tier - 2","tier - 3"}),0))</f>
        <v>tier - 2</v>
      </c>
      <c r="J1660" s="7" t="str" cm="1">
        <f t="array" ref="J1660">INDEX({"tier - 1","tier - 2","tier - 3"},MATCH(MAX(COUNTIF('OG Hospitalisation Details'!H683:H3025,{"tier - 1","tier - 2","tier - 3"})),COUNTIF('OG Hospitalisation Details'!H683:H3025,{"tier - 1","tier - 2","tier - 3"}),0))</f>
        <v>tier - 2</v>
      </c>
      <c r="K1660" s="7" t="str">
        <f>IF('OG Hospitalisation Details'!I683="?","Unknown",'OG Hospitalisation Details'!I683)</f>
        <v>R1013</v>
      </c>
      <c r="L1660" s="14">
        <f t="shared" si="77"/>
        <v>37</v>
      </c>
    </row>
    <row r="1661" spans="1:12" x14ac:dyDescent="0.25">
      <c r="A1661" s="7" t="s">
        <v>714</v>
      </c>
      <c r="B1661" s="7">
        <f t="shared" si="78"/>
        <v>1657</v>
      </c>
      <c r="C1661" s="7">
        <f>IF('OG Hospitalisation Details'!B682="?",ROUND(AVERAGE('OG Hospitalisation Details'!$B$2:$B$2344),0),'OG Hospitalisation Details'!B682)</f>
        <v>1987</v>
      </c>
      <c r="D1661" s="7" t="str">
        <f>IF('OG Hospitalisation Details'!C682="?","Sep",'OG Hospitalisation Details'!C682)</f>
        <v>Sep</v>
      </c>
      <c r="E1661" s="7">
        <v>30</v>
      </c>
      <c r="F1661" s="13">
        <f t="shared" si="76"/>
        <v>32050</v>
      </c>
      <c r="G1661" s="7">
        <v>2</v>
      </c>
      <c r="H1661" s="16">
        <v>5846.92</v>
      </c>
      <c r="I1661" s="7" t="str" cm="1">
        <f t="array" ref="I1661">INDEX({"tier - 1","tier - 2","tier - 3"},MATCH(MAX(COUNTIF('OG Hospitalisation Details'!G682:G3024,{"tier - 1","tier - 2","tier - 3"})),COUNTIF('OG Hospitalisation Details'!G682:G3024,{"tier - 1","tier - 2","tier - 3"}),0))</f>
        <v>tier - 2</v>
      </c>
      <c r="J1661" s="7" t="str" cm="1">
        <f t="array" ref="J1661">INDEX({"tier - 1","tier - 2","tier - 3"},MATCH(MAX(COUNTIF('OG Hospitalisation Details'!H682:H3024,{"tier - 1","tier - 2","tier - 3"})),COUNTIF('OG Hospitalisation Details'!H682:H3024,{"tier - 1","tier - 2","tier - 3"}),0))</f>
        <v>tier - 2</v>
      </c>
      <c r="K1661" s="7" t="str">
        <f>IF('OG Hospitalisation Details'!I682="?","Unknown",'OG Hospitalisation Details'!I682)</f>
        <v>R1013</v>
      </c>
      <c r="L1661" s="14">
        <f t="shared" si="77"/>
        <v>35</v>
      </c>
    </row>
    <row r="1662" spans="1:12" x14ac:dyDescent="0.25">
      <c r="A1662" s="7" t="s">
        <v>713</v>
      </c>
      <c r="B1662" s="7">
        <f t="shared" si="78"/>
        <v>1658</v>
      </c>
      <c r="C1662" s="7">
        <f>IF('OG Hospitalisation Details'!B681="?",ROUND(AVERAGE('OG Hospitalisation Details'!$B$2:$B$2344),0),'OG Hospitalisation Details'!B681)</f>
        <v>1995</v>
      </c>
      <c r="D1662" s="7" t="str">
        <f>IF('OG Hospitalisation Details'!C681="?","Sep",'OG Hospitalisation Details'!C681)</f>
        <v>Aug</v>
      </c>
      <c r="E1662" s="7">
        <v>20</v>
      </c>
      <c r="F1662" s="13">
        <f t="shared" si="76"/>
        <v>34931</v>
      </c>
      <c r="G1662" s="7">
        <v>0</v>
      </c>
      <c r="H1662" s="16">
        <v>5843.99</v>
      </c>
      <c r="I1662" s="7" t="str" cm="1">
        <f t="array" ref="I1662">INDEX({"tier - 1","tier - 2","tier - 3"},MATCH(MAX(COUNTIF('OG Hospitalisation Details'!G681:G3023,{"tier - 1","tier - 2","tier - 3"})),COUNTIF('OG Hospitalisation Details'!G681:G3023,{"tier - 1","tier - 2","tier - 3"}),0))</f>
        <v>tier - 2</v>
      </c>
      <c r="J1662" s="7" t="str" cm="1">
        <f t="array" ref="J1662">INDEX({"tier - 1","tier - 2","tier - 3"},MATCH(MAX(COUNTIF('OG Hospitalisation Details'!H681:H3023,{"tier - 1","tier - 2","tier - 3"})),COUNTIF('OG Hospitalisation Details'!H681:H3023,{"tier - 1","tier - 2","tier - 3"}),0))</f>
        <v>tier - 2</v>
      </c>
      <c r="K1662" s="7" t="str">
        <f>IF('OG Hospitalisation Details'!I681="?","Unknown",'OG Hospitalisation Details'!I681)</f>
        <v>R1025</v>
      </c>
      <c r="L1662" s="14">
        <f t="shared" si="77"/>
        <v>27</v>
      </c>
    </row>
    <row r="1663" spans="1:12" x14ac:dyDescent="0.25">
      <c r="A1663" s="7" t="s">
        <v>712</v>
      </c>
      <c r="B1663" s="7">
        <f t="shared" si="78"/>
        <v>1659</v>
      </c>
      <c r="C1663" s="7">
        <f>IF('OG Hospitalisation Details'!B680="?",ROUND(AVERAGE('OG Hospitalisation Details'!$B$2:$B$2344),0),'OG Hospitalisation Details'!B680)</f>
        <v>1987</v>
      </c>
      <c r="D1663" s="7" t="str">
        <f>IF('OG Hospitalisation Details'!C680="?","Sep",'OG Hospitalisation Details'!C680)</f>
        <v>Jul</v>
      </c>
      <c r="E1663" s="7">
        <v>27</v>
      </c>
      <c r="F1663" s="13">
        <f t="shared" si="76"/>
        <v>31985</v>
      </c>
      <c r="G1663" s="7">
        <v>2</v>
      </c>
      <c r="H1663" s="16">
        <v>5836.52</v>
      </c>
      <c r="I1663" s="7" t="str" cm="1">
        <f t="array" ref="I1663">INDEX({"tier - 1","tier - 2","tier - 3"},MATCH(MAX(COUNTIF('OG Hospitalisation Details'!G680:G3022,{"tier - 1","tier - 2","tier - 3"})),COUNTIF('OG Hospitalisation Details'!G680:G3022,{"tier - 1","tier - 2","tier - 3"}),0))</f>
        <v>tier - 2</v>
      </c>
      <c r="J1663" s="7" t="str" cm="1">
        <f t="array" ref="J1663">INDEX({"tier - 1","tier - 2","tier - 3"},MATCH(MAX(COUNTIF('OG Hospitalisation Details'!H680:H3022,{"tier - 1","tier - 2","tier - 3"})),COUNTIF('OG Hospitalisation Details'!H680:H3022,{"tier - 1","tier - 2","tier - 3"}),0))</f>
        <v>tier - 2</v>
      </c>
      <c r="K1663" s="7" t="str">
        <f>IF('OG Hospitalisation Details'!I680="?","Unknown",'OG Hospitalisation Details'!I680)</f>
        <v>R1013</v>
      </c>
      <c r="L1663" s="14">
        <f t="shared" si="77"/>
        <v>35</v>
      </c>
    </row>
    <row r="1664" spans="1:12" x14ac:dyDescent="0.25">
      <c r="A1664" s="7" t="s">
        <v>711</v>
      </c>
      <c r="B1664" s="7">
        <f t="shared" si="78"/>
        <v>1660</v>
      </c>
      <c r="C1664" s="7">
        <f>IF('OG Hospitalisation Details'!B679="?",ROUND(AVERAGE('OG Hospitalisation Details'!$B$2:$B$2344),0),'OG Hospitalisation Details'!B679)</f>
        <v>1971</v>
      </c>
      <c r="D1664" s="7" t="str">
        <f>IF('OG Hospitalisation Details'!C679="?","Sep",'OG Hospitalisation Details'!C679)</f>
        <v>Sep</v>
      </c>
      <c r="E1664" s="7">
        <v>27</v>
      </c>
      <c r="F1664" s="13">
        <f t="shared" si="76"/>
        <v>26203</v>
      </c>
      <c r="G1664" s="7">
        <v>0</v>
      </c>
      <c r="H1664" s="16">
        <v>5832.6</v>
      </c>
      <c r="I1664" s="7" t="str" cm="1">
        <f t="array" ref="I1664">INDEX({"tier - 1","tier - 2","tier - 3"},MATCH(MAX(COUNTIF('OG Hospitalisation Details'!G679:G3021,{"tier - 1","tier - 2","tier - 3"})),COUNTIF('OG Hospitalisation Details'!G679:G3021,{"tier - 1","tier - 2","tier - 3"}),0))</f>
        <v>tier - 2</v>
      </c>
      <c r="J1664" s="7" t="str" cm="1">
        <f t="array" ref="J1664">INDEX({"tier - 1","tier - 2","tier - 3"},MATCH(MAX(COUNTIF('OG Hospitalisation Details'!H679:H3021,{"tier - 1","tier - 2","tier - 3"})),COUNTIF('OG Hospitalisation Details'!H679:H3021,{"tier - 1","tier - 2","tier - 3"}),0))</f>
        <v>tier - 2</v>
      </c>
      <c r="K1664" s="7" t="str">
        <f>IF('OG Hospitalisation Details'!I679="?","Unknown",'OG Hospitalisation Details'!I679)</f>
        <v>R1012</v>
      </c>
      <c r="L1664" s="14">
        <f t="shared" si="77"/>
        <v>51</v>
      </c>
    </row>
    <row r="1665" spans="1:12" x14ac:dyDescent="0.25">
      <c r="A1665" s="7" t="s">
        <v>710</v>
      </c>
      <c r="B1665" s="7">
        <f t="shared" si="78"/>
        <v>1661</v>
      </c>
      <c r="C1665" s="7">
        <f>IF('OG Hospitalisation Details'!B678="?",ROUND(AVERAGE('OG Hospitalisation Details'!$B$2:$B$2344),0),'OG Hospitalisation Details'!B678)</f>
        <v>2002</v>
      </c>
      <c r="D1665" s="7" t="str">
        <f>IF('OG Hospitalisation Details'!C678="?","Sep",'OG Hospitalisation Details'!C678)</f>
        <v>Jul</v>
      </c>
      <c r="E1665" s="7">
        <v>22</v>
      </c>
      <c r="F1665" s="13">
        <f t="shared" si="76"/>
        <v>37459</v>
      </c>
      <c r="G1665" s="7">
        <v>0</v>
      </c>
      <c r="H1665" s="16">
        <v>5816.58</v>
      </c>
      <c r="I1665" s="7" t="str" cm="1">
        <f t="array" ref="I1665">INDEX({"tier - 1","tier - 2","tier - 3"},MATCH(MAX(COUNTIF('OG Hospitalisation Details'!G678:G3020,{"tier - 1","tier - 2","tier - 3"})),COUNTIF('OG Hospitalisation Details'!G678:G3020,{"tier - 1","tier - 2","tier - 3"}),0))</f>
        <v>tier - 2</v>
      </c>
      <c r="J1665" s="7" t="str" cm="1">
        <f t="array" ref="J1665">INDEX({"tier - 1","tier - 2","tier - 3"},MATCH(MAX(COUNTIF('OG Hospitalisation Details'!H678:H3020,{"tier - 1","tier - 2","tier - 3"})),COUNTIF('OG Hospitalisation Details'!H678:H3020,{"tier - 1","tier - 2","tier - 3"}),0))</f>
        <v>tier - 2</v>
      </c>
      <c r="K1665" s="7" t="str">
        <f>IF('OG Hospitalisation Details'!I678="?","Unknown",'OG Hospitalisation Details'!I678)</f>
        <v>R1026</v>
      </c>
      <c r="L1665" s="14">
        <f t="shared" si="77"/>
        <v>20</v>
      </c>
    </row>
    <row r="1666" spans="1:12" x14ac:dyDescent="0.25">
      <c r="A1666" s="7" t="s">
        <v>709</v>
      </c>
      <c r="B1666" s="7">
        <f t="shared" si="78"/>
        <v>1662</v>
      </c>
      <c r="C1666" s="7">
        <f>IF('OG Hospitalisation Details'!B677="?",ROUND(AVERAGE('OG Hospitalisation Details'!$B$2:$B$2344),0),'OG Hospitalisation Details'!B677)</f>
        <v>1972</v>
      </c>
      <c r="D1666" s="7" t="str">
        <f>IF('OG Hospitalisation Details'!C677="?","Sep",'OG Hospitalisation Details'!C677)</f>
        <v>Nov</v>
      </c>
      <c r="E1666" s="7">
        <v>2</v>
      </c>
      <c r="F1666" s="13">
        <f t="shared" ref="F1666:F1729" si="79">DATE(C1666,MONTH(1&amp;D1666),E1666)</f>
        <v>26605</v>
      </c>
      <c r="G1666" s="7">
        <v>0</v>
      </c>
      <c r="H1666" s="16">
        <v>5812.9</v>
      </c>
      <c r="I1666" s="7" t="str" cm="1">
        <f t="array" ref="I1666">INDEX({"tier - 1","tier - 2","tier - 3"},MATCH(MAX(COUNTIF('OG Hospitalisation Details'!G677:G3019,{"tier - 1","tier - 2","tier - 3"})),COUNTIF('OG Hospitalisation Details'!G677:G3019,{"tier - 1","tier - 2","tier - 3"}),0))</f>
        <v>tier - 2</v>
      </c>
      <c r="J1666" s="7" t="str" cm="1">
        <f t="array" ref="J1666">INDEX({"tier - 1","tier - 2","tier - 3"},MATCH(MAX(COUNTIF('OG Hospitalisation Details'!H677:H3019,{"tier - 1","tier - 2","tier - 3"})),COUNTIF('OG Hospitalisation Details'!H677:H3019,{"tier - 1","tier - 2","tier - 3"}),0))</f>
        <v>tier - 2</v>
      </c>
      <c r="K1666" s="7" t="str">
        <f>IF('OG Hospitalisation Details'!I677="?","Unknown",'OG Hospitalisation Details'!I677)</f>
        <v>R1013</v>
      </c>
      <c r="L1666" s="14">
        <f t="shared" ref="L1666:L1729" si="80">DATEDIF(F1666,DATE(2023,6,8),"Y")</f>
        <v>50</v>
      </c>
    </row>
    <row r="1667" spans="1:12" x14ac:dyDescent="0.25">
      <c r="A1667" s="7" t="s">
        <v>708</v>
      </c>
      <c r="B1667" s="7">
        <f t="shared" si="78"/>
        <v>1663</v>
      </c>
      <c r="C1667" s="7">
        <f>IF('OG Hospitalisation Details'!B676="?",ROUND(AVERAGE('OG Hospitalisation Details'!$B$2:$B$2344),0),'OG Hospitalisation Details'!B676)</f>
        <v>1980</v>
      </c>
      <c r="D1667" s="7" t="str">
        <f>IF('OG Hospitalisation Details'!C676="?","Sep",'OG Hospitalisation Details'!C676)</f>
        <v>Sep</v>
      </c>
      <c r="E1667" s="7">
        <v>18</v>
      </c>
      <c r="F1667" s="13">
        <f t="shared" si="79"/>
        <v>29482</v>
      </c>
      <c r="G1667" s="7">
        <v>2</v>
      </c>
      <c r="H1667" s="16">
        <v>5807.06</v>
      </c>
      <c r="I1667" s="7" t="str" cm="1">
        <f t="array" ref="I1667">INDEX({"tier - 1","tier - 2","tier - 3"},MATCH(MAX(COUNTIF('OG Hospitalisation Details'!G676:G3018,{"tier - 1","tier - 2","tier - 3"})),COUNTIF('OG Hospitalisation Details'!G676:G3018,{"tier - 1","tier - 2","tier - 3"}),0))</f>
        <v>tier - 2</v>
      </c>
      <c r="J1667" s="7" t="str" cm="1">
        <f t="array" ref="J1667">INDEX({"tier - 1","tier - 2","tier - 3"},MATCH(MAX(COUNTIF('OG Hospitalisation Details'!H676:H3018,{"tier - 1","tier - 2","tier - 3"})),COUNTIF('OG Hospitalisation Details'!H676:H3018,{"tier - 1","tier - 2","tier - 3"}),0))</f>
        <v>tier - 2</v>
      </c>
      <c r="K1667" s="7" t="str">
        <f>IF('OG Hospitalisation Details'!I676="?","Unknown",'OG Hospitalisation Details'!I676)</f>
        <v>R1013</v>
      </c>
      <c r="L1667" s="14">
        <f t="shared" si="80"/>
        <v>42</v>
      </c>
    </row>
    <row r="1668" spans="1:12" x14ac:dyDescent="0.25">
      <c r="A1668" s="7" t="s">
        <v>707</v>
      </c>
      <c r="B1668" s="7">
        <f t="shared" si="78"/>
        <v>1664</v>
      </c>
      <c r="C1668" s="7">
        <f>IF('OG Hospitalisation Details'!B675="?",ROUND(AVERAGE('OG Hospitalisation Details'!$B$2:$B$2344),0),'OG Hospitalisation Details'!B675)</f>
        <v>2004</v>
      </c>
      <c r="D1668" s="7" t="str">
        <f>IF('OG Hospitalisation Details'!C675="?","Sep",'OG Hospitalisation Details'!C675)</f>
        <v>Nov</v>
      </c>
      <c r="E1668" s="7">
        <v>1</v>
      </c>
      <c r="F1668" s="13">
        <f t="shared" si="79"/>
        <v>38292</v>
      </c>
      <c r="G1668" s="7">
        <v>0</v>
      </c>
      <c r="H1668" s="16">
        <v>5778.71</v>
      </c>
      <c r="I1668" s="7" t="str" cm="1">
        <f t="array" ref="I1668">INDEX({"tier - 1","tier - 2","tier - 3"},MATCH(MAX(COUNTIF('OG Hospitalisation Details'!G675:G3017,{"tier - 1","tier - 2","tier - 3"})),COUNTIF('OG Hospitalisation Details'!G675:G3017,{"tier - 1","tier - 2","tier - 3"}),0))</f>
        <v>tier - 2</v>
      </c>
      <c r="J1668" s="7" t="str" cm="1">
        <f t="array" ref="J1668">INDEX({"tier - 1","tier - 2","tier - 3"},MATCH(MAX(COUNTIF('OG Hospitalisation Details'!H675:H3017,{"tier - 1","tier - 2","tier - 3"})),COUNTIF('OG Hospitalisation Details'!H675:H3017,{"tier - 1","tier - 2","tier - 3"}),0))</f>
        <v>tier - 2</v>
      </c>
      <c r="K1668" s="7" t="str">
        <f>IF('OG Hospitalisation Details'!I675="?","Unknown",'OG Hospitalisation Details'!I675)</f>
        <v>R1022</v>
      </c>
      <c r="L1668" s="14">
        <f t="shared" si="80"/>
        <v>18</v>
      </c>
    </row>
    <row r="1669" spans="1:12" x14ac:dyDescent="0.25">
      <c r="A1669" s="7" t="s">
        <v>706</v>
      </c>
      <c r="B1669" s="7">
        <f t="shared" si="78"/>
        <v>1665</v>
      </c>
      <c r="C1669" s="7">
        <f>IF('OG Hospitalisation Details'!B674="?",ROUND(AVERAGE('OG Hospitalisation Details'!$B$2:$B$2344),0),'OG Hospitalisation Details'!B674)</f>
        <v>1983</v>
      </c>
      <c r="D1669" s="7" t="str">
        <f>IF('OG Hospitalisation Details'!C674="?","Sep",'OG Hospitalisation Details'!C674)</f>
        <v>Aug</v>
      </c>
      <c r="E1669" s="7">
        <v>30</v>
      </c>
      <c r="F1669" s="13">
        <f t="shared" si="79"/>
        <v>30558</v>
      </c>
      <c r="G1669" s="7">
        <v>0</v>
      </c>
      <c r="H1669" s="16">
        <v>5757.41</v>
      </c>
      <c r="I1669" s="7" t="str" cm="1">
        <f t="array" ref="I1669">INDEX({"tier - 1","tier - 2","tier - 3"},MATCH(MAX(COUNTIF('OG Hospitalisation Details'!G674:G3016,{"tier - 1","tier - 2","tier - 3"})),COUNTIF('OG Hospitalisation Details'!G674:G3016,{"tier - 1","tier - 2","tier - 3"}),0))</f>
        <v>tier - 2</v>
      </c>
      <c r="J1669" s="7" t="str" cm="1">
        <f t="array" ref="J1669">INDEX({"tier - 1","tier - 2","tier - 3"},MATCH(MAX(COUNTIF('OG Hospitalisation Details'!H674:H3016,{"tier - 1","tier - 2","tier - 3"})),COUNTIF('OG Hospitalisation Details'!H674:H3016,{"tier - 1","tier - 2","tier - 3"}),0))</f>
        <v>tier - 3</v>
      </c>
      <c r="K1669" s="7" t="str">
        <f>IF('OG Hospitalisation Details'!I674="?","Unknown",'OG Hospitalisation Details'!I674)</f>
        <v>R1019</v>
      </c>
      <c r="L1669" s="14">
        <f t="shared" si="80"/>
        <v>39</v>
      </c>
    </row>
    <row r="1670" spans="1:12" x14ac:dyDescent="0.25">
      <c r="A1670" s="7" t="s">
        <v>705</v>
      </c>
      <c r="B1670" s="7">
        <f t="shared" si="78"/>
        <v>1666</v>
      </c>
      <c r="C1670" s="7">
        <f>IF('OG Hospitalisation Details'!B673="?",ROUND(AVERAGE('OG Hospitalisation Details'!$B$2:$B$2344),0),'OG Hospitalisation Details'!B673)</f>
        <v>1993</v>
      </c>
      <c r="D1670" s="7" t="str">
        <f>IF('OG Hospitalisation Details'!C673="?","Sep",'OG Hospitalisation Details'!C673)</f>
        <v>Jun</v>
      </c>
      <c r="E1670" s="7">
        <v>10</v>
      </c>
      <c r="F1670" s="13">
        <f t="shared" si="79"/>
        <v>34130</v>
      </c>
      <c r="G1670" s="7">
        <v>0</v>
      </c>
      <c r="H1670" s="16">
        <v>5748.13</v>
      </c>
      <c r="I1670" s="7" t="str" cm="1">
        <f t="array" ref="I1670">INDEX({"tier - 1","tier - 2","tier - 3"},MATCH(MAX(COUNTIF('OG Hospitalisation Details'!G673:G3015,{"tier - 1","tier - 2","tier - 3"})),COUNTIF('OG Hospitalisation Details'!G673:G3015,{"tier - 1","tier - 2","tier - 3"}),0))</f>
        <v>tier - 2</v>
      </c>
      <c r="J1670" s="7" t="str" cm="1">
        <f t="array" ref="J1670">INDEX({"tier - 1","tier - 2","tier - 3"},MATCH(MAX(COUNTIF('OG Hospitalisation Details'!H673:H3015,{"tier - 1","tier - 2","tier - 3"})),COUNTIF('OG Hospitalisation Details'!H673:H3015,{"tier - 1","tier - 2","tier - 3"}),0))</f>
        <v>tier - 3</v>
      </c>
      <c r="K1670" s="7" t="str">
        <f>IF('OG Hospitalisation Details'!I673="?","Unknown",'OG Hospitalisation Details'!I673)</f>
        <v>R1021</v>
      </c>
      <c r="L1670" s="14">
        <f t="shared" si="80"/>
        <v>29</v>
      </c>
    </row>
    <row r="1671" spans="1:12" x14ac:dyDescent="0.25">
      <c r="A1671" s="7" t="s">
        <v>704</v>
      </c>
      <c r="B1671" s="7">
        <f t="shared" si="78"/>
        <v>1667</v>
      </c>
      <c r="C1671" s="7">
        <f>IF('OG Hospitalisation Details'!B672="?",ROUND(AVERAGE('OG Hospitalisation Details'!$B$2:$B$2344),0),'OG Hospitalisation Details'!B672)</f>
        <v>1972</v>
      </c>
      <c r="D1671" s="7" t="str">
        <f>IF('OG Hospitalisation Details'!C672="?","Sep",'OG Hospitalisation Details'!C672)</f>
        <v>Aug</v>
      </c>
      <c r="E1671" s="7">
        <v>21</v>
      </c>
      <c r="F1671" s="13">
        <f t="shared" si="79"/>
        <v>26532</v>
      </c>
      <c r="G1671" s="7">
        <v>0</v>
      </c>
      <c r="H1671" s="16">
        <v>5741.67</v>
      </c>
      <c r="I1671" s="7" t="str" cm="1">
        <f t="array" ref="I1671">INDEX({"tier - 1","tier - 2","tier - 3"},MATCH(MAX(COUNTIF('OG Hospitalisation Details'!G672:G3014,{"tier - 1","tier - 2","tier - 3"})),COUNTIF('OG Hospitalisation Details'!G672:G3014,{"tier - 1","tier - 2","tier - 3"}),0))</f>
        <v>tier - 2</v>
      </c>
      <c r="J1671" s="7" t="str" cm="1">
        <f t="array" ref="J1671">INDEX({"tier - 1","tier - 2","tier - 3"},MATCH(MAX(COUNTIF('OG Hospitalisation Details'!H672:H3014,{"tier - 1","tier - 2","tier - 3"})),COUNTIF('OG Hospitalisation Details'!H672:H3014,{"tier - 1","tier - 2","tier - 3"}),0))</f>
        <v>tier - 3</v>
      </c>
      <c r="K1671" s="7" t="str">
        <f>IF('OG Hospitalisation Details'!I672="?","Unknown",'OG Hospitalisation Details'!I672)</f>
        <v>R1013</v>
      </c>
      <c r="L1671" s="14">
        <f t="shared" si="80"/>
        <v>50</v>
      </c>
    </row>
    <row r="1672" spans="1:12" x14ac:dyDescent="0.25">
      <c r="A1672" s="7" t="s">
        <v>703</v>
      </c>
      <c r="B1672" s="7">
        <f t="shared" si="78"/>
        <v>1668</v>
      </c>
      <c r="C1672" s="7">
        <f>IF('OG Hospitalisation Details'!B671="?",ROUND(AVERAGE('OG Hospitalisation Details'!$B$2:$B$2344),0),'OG Hospitalisation Details'!B671)</f>
        <v>1987</v>
      </c>
      <c r="D1672" s="7" t="str">
        <f>IF('OG Hospitalisation Details'!C671="?","Sep",'OG Hospitalisation Details'!C671)</f>
        <v>Oct</v>
      </c>
      <c r="E1672" s="7">
        <v>19</v>
      </c>
      <c r="F1672" s="13">
        <f t="shared" si="79"/>
        <v>32069</v>
      </c>
      <c r="G1672" s="7">
        <v>2</v>
      </c>
      <c r="H1672" s="16">
        <v>5729.01</v>
      </c>
      <c r="I1672" s="7" t="str" cm="1">
        <f t="array" ref="I1672">INDEX({"tier - 1","tier - 2","tier - 3"},MATCH(MAX(COUNTIF('OG Hospitalisation Details'!G671:G3013,{"tier - 1","tier - 2","tier - 3"})),COUNTIF('OG Hospitalisation Details'!G671:G3013,{"tier - 1","tier - 2","tier - 3"}),0))</f>
        <v>tier - 2</v>
      </c>
      <c r="J1672" s="7" t="str" cm="1">
        <f t="array" ref="J1672">INDEX({"tier - 1","tier - 2","tier - 3"},MATCH(MAX(COUNTIF('OG Hospitalisation Details'!H671:H3013,{"tier - 1","tier - 2","tier - 3"})),COUNTIF('OG Hospitalisation Details'!H671:H3013,{"tier - 1","tier - 2","tier - 3"}),0))</f>
        <v>tier - 3</v>
      </c>
      <c r="K1672" s="7" t="str">
        <f>IF('OG Hospitalisation Details'!I671="?","Unknown",'OG Hospitalisation Details'!I671)</f>
        <v>R1012</v>
      </c>
      <c r="L1672" s="14">
        <f t="shared" si="80"/>
        <v>35</v>
      </c>
    </row>
    <row r="1673" spans="1:12" x14ac:dyDescent="0.25">
      <c r="A1673" s="7" t="s">
        <v>702</v>
      </c>
      <c r="B1673" s="7">
        <f t="shared" si="78"/>
        <v>1669</v>
      </c>
      <c r="C1673" s="7">
        <f>IF('OG Hospitalisation Details'!B670="?",ROUND(AVERAGE('OG Hospitalisation Details'!$B$2:$B$2344),0),'OG Hospitalisation Details'!B670)</f>
        <v>1971</v>
      </c>
      <c r="D1673" s="7" t="str">
        <f>IF('OG Hospitalisation Details'!C670="?","Sep",'OG Hospitalisation Details'!C670)</f>
        <v>Dec</v>
      </c>
      <c r="E1673" s="7">
        <v>18</v>
      </c>
      <c r="F1673" s="13">
        <f t="shared" si="79"/>
        <v>26285</v>
      </c>
      <c r="G1673" s="7">
        <v>0</v>
      </c>
      <c r="H1673" s="16">
        <v>5720.38</v>
      </c>
      <c r="I1673" s="7" t="str" cm="1">
        <f t="array" ref="I1673">INDEX({"tier - 1","tier - 2","tier - 3"},MATCH(MAX(COUNTIF('OG Hospitalisation Details'!G670:G3012,{"tier - 1","tier - 2","tier - 3"})),COUNTIF('OG Hospitalisation Details'!G670:G3012,{"tier - 1","tier - 2","tier - 3"}),0))</f>
        <v>tier - 2</v>
      </c>
      <c r="J1673" s="7" t="str" cm="1">
        <f t="array" ref="J1673">INDEX({"tier - 1","tier - 2","tier - 3"},MATCH(MAX(COUNTIF('OG Hospitalisation Details'!H670:H3012,{"tier - 1","tier - 2","tier - 3"})),COUNTIF('OG Hospitalisation Details'!H670:H3012,{"tier - 1","tier - 2","tier - 3"}),0))</f>
        <v>tier - 3</v>
      </c>
      <c r="K1673" s="7" t="str">
        <f>IF('OG Hospitalisation Details'!I670="?","Unknown",'OG Hospitalisation Details'!I670)</f>
        <v>R1013</v>
      </c>
      <c r="L1673" s="14">
        <f t="shared" si="80"/>
        <v>51</v>
      </c>
    </row>
    <row r="1674" spans="1:12" x14ac:dyDescent="0.25">
      <c r="A1674" s="7" t="s">
        <v>701</v>
      </c>
      <c r="B1674" s="7">
        <f t="shared" si="78"/>
        <v>1670</v>
      </c>
      <c r="C1674" s="7">
        <f>IF('OG Hospitalisation Details'!B669="?",ROUND(AVERAGE('OG Hospitalisation Details'!$B$2:$B$2344),0),'OG Hospitalisation Details'!B669)</f>
        <v>1981</v>
      </c>
      <c r="D1674" s="7" t="str">
        <f>IF('OG Hospitalisation Details'!C669="?","Sep",'OG Hospitalisation Details'!C669)</f>
        <v>Aug</v>
      </c>
      <c r="E1674" s="7">
        <v>30</v>
      </c>
      <c r="F1674" s="13">
        <f t="shared" si="79"/>
        <v>29828</v>
      </c>
      <c r="G1674" s="7">
        <v>0</v>
      </c>
      <c r="H1674" s="16">
        <v>5709.16</v>
      </c>
      <c r="I1674" s="7" t="str" cm="1">
        <f t="array" ref="I1674">INDEX({"tier - 1","tier - 2","tier - 3"},MATCH(MAX(COUNTIF('OG Hospitalisation Details'!G669:G3011,{"tier - 1","tier - 2","tier - 3"})),COUNTIF('OG Hospitalisation Details'!G669:G3011,{"tier - 1","tier - 2","tier - 3"}),0))</f>
        <v>tier - 2</v>
      </c>
      <c r="J1674" s="7" t="str" cm="1">
        <f t="array" ref="J1674">INDEX({"tier - 1","tier - 2","tier - 3"},MATCH(MAX(COUNTIF('OG Hospitalisation Details'!H669:H3011,{"tier - 1","tier - 2","tier - 3"})),COUNTIF('OG Hospitalisation Details'!H669:H3011,{"tier - 1","tier - 2","tier - 3"}),0))</f>
        <v>tier - 3</v>
      </c>
      <c r="K1674" s="7" t="str">
        <f>IF('OG Hospitalisation Details'!I669="?","Unknown",'OG Hospitalisation Details'!I669)</f>
        <v>R1013</v>
      </c>
      <c r="L1674" s="14">
        <f t="shared" si="80"/>
        <v>41</v>
      </c>
    </row>
    <row r="1675" spans="1:12" x14ac:dyDescent="0.25">
      <c r="A1675" s="7" t="s">
        <v>700</v>
      </c>
      <c r="B1675" s="7">
        <f t="shared" si="78"/>
        <v>1671</v>
      </c>
      <c r="C1675" s="7">
        <f>IF('OG Hospitalisation Details'!B668="?",ROUND(AVERAGE('OG Hospitalisation Details'!$B$2:$B$2344),0),'OG Hospitalisation Details'!B668)</f>
        <v>1993</v>
      </c>
      <c r="D1675" s="7" t="str">
        <f>IF('OG Hospitalisation Details'!C668="?","Sep",'OG Hospitalisation Details'!C668)</f>
        <v>Nov</v>
      </c>
      <c r="E1675" s="7">
        <v>3</v>
      </c>
      <c r="F1675" s="13">
        <f t="shared" si="79"/>
        <v>34276</v>
      </c>
      <c r="G1675" s="7">
        <v>4</v>
      </c>
      <c r="H1675" s="16">
        <v>5708.87</v>
      </c>
      <c r="I1675" s="7" t="str" cm="1">
        <f t="array" ref="I1675">INDEX({"tier - 1","tier - 2","tier - 3"},MATCH(MAX(COUNTIF('OG Hospitalisation Details'!G668:G3010,{"tier - 1","tier - 2","tier - 3"})),COUNTIF('OG Hospitalisation Details'!G668:G3010,{"tier - 1","tier - 2","tier - 3"}),0))</f>
        <v>tier - 2</v>
      </c>
      <c r="J1675" s="7" t="str" cm="1">
        <f t="array" ref="J1675">INDEX({"tier - 1","tier - 2","tier - 3"},MATCH(MAX(COUNTIF('OG Hospitalisation Details'!H668:H3010,{"tier - 1","tier - 2","tier - 3"})),COUNTIF('OG Hospitalisation Details'!H668:H3010,{"tier - 1","tier - 2","tier - 3"}),0))</f>
        <v>tier - 3</v>
      </c>
      <c r="K1675" s="7" t="str">
        <f>IF('OG Hospitalisation Details'!I668="?","Unknown",'OG Hospitalisation Details'!I668)</f>
        <v>R1011</v>
      </c>
      <c r="L1675" s="14">
        <f t="shared" si="80"/>
        <v>29</v>
      </c>
    </row>
    <row r="1676" spans="1:12" x14ac:dyDescent="0.25">
      <c r="A1676" s="7" t="s">
        <v>699</v>
      </c>
      <c r="B1676" s="7">
        <f t="shared" si="78"/>
        <v>1672</v>
      </c>
      <c r="C1676" s="7">
        <f>IF('OG Hospitalisation Details'!B667="?",ROUND(AVERAGE('OG Hospitalisation Details'!$B$2:$B$2344),0),'OG Hospitalisation Details'!B667)</f>
        <v>1981</v>
      </c>
      <c r="D1676" s="7" t="str">
        <f>IF('OG Hospitalisation Details'!C667="?","Sep",'OG Hospitalisation Details'!C667)</f>
        <v>Jun</v>
      </c>
      <c r="E1676" s="7">
        <v>15</v>
      </c>
      <c r="F1676" s="13">
        <f t="shared" si="79"/>
        <v>29752</v>
      </c>
      <c r="G1676" s="7">
        <v>0</v>
      </c>
      <c r="H1676" s="16">
        <v>5699.84</v>
      </c>
      <c r="I1676" s="7" t="str" cm="1">
        <f t="array" ref="I1676">INDEX({"tier - 1","tier - 2","tier - 3"},MATCH(MAX(COUNTIF('OG Hospitalisation Details'!G667:G3009,{"tier - 1","tier - 2","tier - 3"})),COUNTIF('OG Hospitalisation Details'!G667:G3009,{"tier - 1","tier - 2","tier - 3"}),0))</f>
        <v>tier - 2</v>
      </c>
      <c r="J1676" s="7" t="str" cm="1">
        <f t="array" ref="J1676">INDEX({"tier - 1","tier - 2","tier - 3"},MATCH(MAX(COUNTIF('OG Hospitalisation Details'!H667:H3009,{"tier - 1","tier - 2","tier - 3"})),COUNTIF('OG Hospitalisation Details'!H667:H3009,{"tier - 1","tier - 2","tier - 3"}),0))</f>
        <v>tier - 3</v>
      </c>
      <c r="K1676" s="7" t="str">
        <f>IF('OG Hospitalisation Details'!I667="?","Unknown",'OG Hospitalisation Details'!I667)</f>
        <v>R1013</v>
      </c>
      <c r="L1676" s="14">
        <f t="shared" si="80"/>
        <v>41</v>
      </c>
    </row>
    <row r="1677" spans="1:12" x14ac:dyDescent="0.25">
      <c r="A1677" s="7" t="s">
        <v>698</v>
      </c>
      <c r="B1677" s="7">
        <f t="shared" si="78"/>
        <v>1673</v>
      </c>
      <c r="C1677" s="7">
        <f>IF('OG Hospitalisation Details'!B666="?",ROUND(AVERAGE('OG Hospitalisation Details'!$B$2:$B$2344),0),'OG Hospitalisation Details'!B666)</f>
        <v>1974</v>
      </c>
      <c r="D1677" s="7" t="str">
        <f>IF('OG Hospitalisation Details'!C666="?","Sep",'OG Hospitalisation Details'!C666)</f>
        <v>Jul</v>
      </c>
      <c r="E1677" s="7">
        <v>6</v>
      </c>
      <c r="F1677" s="13">
        <f t="shared" si="79"/>
        <v>27216</v>
      </c>
      <c r="G1677" s="7">
        <v>0</v>
      </c>
      <c r="H1677" s="16">
        <v>5698.74</v>
      </c>
      <c r="I1677" s="7" t="str" cm="1">
        <f t="array" ref="I1677">INDEX({"tier - 1","tier - 2","tier - 3"},MATCH(MAX(COUNTIF('OG Hospitalisation Details'!G666:G3008,{"tier - 1","tier - 2","tier - 3"})),COUNTIF('OG Hospitalisation Details'!G666:G3008,{"tier - 1","tier - 2","tier - 3"}),0))</f>
        <v>tier - 2</v>
      </c>
      <c r="J1677" s="7" t="str" cm="1">
        <f t="array" ref="J1677">INDEX({"tier - 1","tier - 2","tier - 3"},MATCH(MAX(COUNTIF('OG Hospitalisation Details'!H666:H3008,{"tier - 1","tier - 2","tier - 3"})),COUNTIF('OG Hospitalisation Details'!H666:H3008,{"tier - 1","tier - 2","tier - 3"}),0))</f>
        <v>tier - 3</v>
      </c>
      <c r="K1677" s="7" t="str">
        <f>IF('OG Hospitalisation Details'!I666="?","Unknown",'OG Hospitalisation Details'!I666)</f>
        <v>R1012</v>
      </c>
      <c r="L1677" s="14">
        <f t="shared" si="80"/>
        <v>48</v>
      </c>
    </row>
    <row r="1678" spans="1:12" x14ac:dyDescent="0.25">
      <c r="A1678" s="7" t="s">
        <v>697</v>
      </c>
      <c r="B1678" s="7">
        <f t="shared" si="78"/>
        <v>1674</v>
      </c>
      <c r="C1678" s="7">
        <f>IF('OG Hospitalisation Details'!B665="?",ROUND(AVERAGE('OG Hospitalisation Details'!$B$2:$B$2344),0),'OG Hospitalisation Details'!B665)</f>
        <v>1992</v>
      </c>
      <c r="D1678" s="7" t="str">
        <f>IF('OG Hospitalisation Details'!C665="?","Sep",'OG Hospitalisation Details'!C665)</f>
        <v>Nov</v>
      </c>
      <c r="E1678" s="7">
        <v>3</v>
      </c>
      <c r="F1678" s="13">
        <f t="shared" si="79"/>
        <v>33911</v>
      </c>
      <c r="G1678" s="7">
        <v>3</v>
      </c>
      <c r="H1678" s="16">
        <v>5693.43</v>
      </c>
      <c r="I1678" s="7" t="str" cm="1">
        <f t="array" ref="I1678">INDEX({"tier - 1","tier - 2","tier - 3"},MATCH(MAX(COUNTIF('OG Hospitalisation Details'!G665:G3007,{"tier - 1","tier - 2","tier - 3"})),COUNTIF('OG Hospitalisation Details'!G665:G3007,{"tier - 1","tier - 2","tier - 3"}),0))</f>
        <v>tier - 2</v>
      </c>
      <c r="J1678" s="7" t="str" cm="1">
        <f t="array" ref="J1678">INDEX({"tier - 1","tier - 2","tier - 3"},MATCH(MAX(COUNTIF('OG Hospitalisation Details'!H665:H3007,{"tier - 1","tier - 2","tier - 3"})),COUNTIF('OG Hospitalisation Details'!H665:H3007,{"tier - 1","tier - 2","tier - 3"}),0))</f>
        <v>tier - 3</v>
      </c>
      <c r="K1678" s="7" t="str">
        <f>IF('OG Hospitalisation Details'!I665="?","Unknown",'OG Hospitalisation Details'!I665)</f>
        <v>R1012</v>
      </c>
      <c r="L1678" s="14">
        <f t="shared" si="80"/>
        <v>30</v>
      </c>
    </row>
    <row r="1679" spans="1:12" x14ac:dyDescent="0.25">
      <c r="A1679" s="7" t="s">
        <v>696</v>
      </c>
      <c r="B1679" s="7">
        <f t="shared" si="78"/>
        <v>1675</v>
      </c>
      <c r="C1679" s="7">
        <f>IF('OG Hospitalisation Details'!B664="?",ROUND(AVERAGE('OG Hospitalisation Details'!$B$2:$B$2344),0),'OG Hospitalisation Details'!B664)</f>
        <v>1972</v>
      </c>
      <c r="D1679" s="7" t="str">
        <f>IF('OG Hospitalisation Details'!C664="?","Sep",'OG Hospitalisation Details'!C664)</f>
        <v>Oct</v>
      </c>
      <c r="E1679" s="7">
        <v>28</v>
      </c>
      <c r="F1679" s="13">
        <f t="shared" si="79"/>
        <v>26600</v>
      </c>
      <c r="G1679" s="7">
        <v>0</v>
      </c>
      <c r="H1679" s="16">
        <v>5690.79</v>
      </c>
      <c r="I1679" s="7" t="str" cm="1">
        <f t="array" ref="I1679">INDEX({"tier - 1","tier - 2","tier - 3"},MATCH(MAX(COUNTIF('OG Hospitalisation Details'!G664:G3006,{"tier - 1","tier - 2","tier - 3"})),COUNTIF('OG Hospitalisation Details'!G664:G3006,{"tier - 1","tier - 2","tier - 3"}),0))</f>
        <v>tier - 2</v>
      </c>
      <c r="J1679" s="7" t="str" cm="1">
        <f t="array" ref="J1679">INDEX({"tier - 1","tier - 2","tier - 3"},MATCH(MAX(COUNTIF('OG Hospitalisation Details'!H664:H3006,{"tier - 1","tier - 2","tier - 3"})),COUNTIF('OG Hospitalisation Details'!H664:H3006,{"tier - 1","tier - 2","tier - 3"}),0))</f>
        <v>tier - 3</v>
      </c>
      <c r="K1679" s="7" t="str">
        <f>IF('OG Hospitalisation Details'!I664="?","Unknown",'OG Hospitalisation Details'!I664)</f>
        <v>R1013</v>
      </c>
      <c r="L1679" s="14">
        <f t="shared" si="80"/>
        <v>50</v>
      </c>
    </row>
    <row r="1680" spans="1:12" x14ac:dyDescent="0.25">
      <c r="A1680" s="7" t="s">
        <v>695</v>
      </c>
      <c r="B1680" s="7">
        <f t="shared" si="78"/>
        <v>1676</v>
      </c>
      <c r="C1680" s="7">
        <f>IF('OG Hospitalisation Details'!B663="?",ROUND(AVERAGE('OG Hospitalisation Details'!$B$2:$B$2344),0),'OG Hospitalisation Details'!B663)</f>
        <v>1984</v>
      </c>
      <c r="D1680" s="7" t="str">
        <f>IF('OG Hospitalisation Details'!C663="?","Sep",'OG Hospitalisation Details'!C663)</f>
        <v>Aug</v>
      </c>
      <c r="E1680" s="7">
        <v>12</v>
      </c>
      <c r="F1680" s="13">
        <f t="shared" si="79"/>
        <v>30906</v>
      </c>
      <c r="G1680" s="7">
        <v>3</v>
      </c>
      <c r="H1680" s="16">
        <v>5679.13</v>
      </c>
      <c r="I1680" s="7" t="str" cm="1">
        <f t="array" ref="I1680">INDEX({"tier - 1","tier - 2","tier - 3"},MATCH(MAX(COUNTIF('OG Hospitalisation Details'!G663:G3005,{"tier - 1","tier - 2","tier - 3"})),COUNTIF('OG Hospitalisation Details'!G663:G3005,{"tier - 1","tier - 2","tier - 3"}),0))</f>
        <v>tier - 2</v>
      </c>
      <c r="J1680" s="7" t="str" cm="1">
        <f t="array" ref="J1680">INDEX({"tier - 1","tier - 2","tier - 3"},MATCH(MAX(COUNTIF('OG Hospitalisation Details'!H663:H3005,{"tier - 1","tier - 2","tier - 3"})),COUNTIF('OG Hospitalisation Details'!H663:H3005,{"tier - 1","tier - 2","tier - 3"}),0))</f>
        <v>tier - 3</v>
      </c>
      <c r="K1680" s="7" t="str">
        <f>IF('OG Hospitalisation Details'!I663="?","Unknown",'OG Hospitalisation Details'!I663)</f>
        <v>R1013</v>
      </c>
      <c r="L1680" s="14">
        <f t="shared" si="80"/>
        <v>38</v>
      </c>
    </row>
    <row r="1681" spans="1:12" x14ac:dyDescent="0.25">
      <c r="A1681" s="7" t="s">
        <v>694</v>
      </c>
      <c r="B1681" s="7">
        <f t="shared" si="78"/>
        <v>1677</v>
      </c>
      <c r="C1681" s="7">
        <f>IF('OG Hospitalisation Details'!B662="?",ROUND(AVERAGE('OG Hospitalisation Details'!$B$2:$B$2344),0),'OG Hospitalisation Details'!B662)</f>
        <v>1983</v>
      </c>
      <c r="D1681" s="7" t="str">
        <f>IF('OG Hospitalisation Details'!C662="?","Sep",'OG Hospitalisation Details'!C662)</f>
        <v>Sep</v>
      </c>
      <c r="E1681" s="7">
        <v>3</v>
      </c>
      <c r="F1681" s="13">
        <f t="shared" si="79"/>
        <v>30562</v>
      </c>
      <c r="G1681" s="7">
        <v>0</v>
      </c>
      <c r="H1681" s="16">
        <v>5662.23</v>
      </c>
      <c r="I1681" s="7" t="str" cm="1">
        <f t="array" ref="I1681">INDEX({"tier - 1","tier - 2","tier - 3"},MATCH(MAX(COUNTIF('OG Hospitalisation Details'!G662:G3004,{"tier - 1","tier - 2","tier - 3"})),COUNTIF('OG Hospitalisation Details'!G662:G3004,{"tier - 1","tier - 2","tier - 3"}),0))</f>
        <v>tier - 2</v>
      </c>
      <c r="J1681" s="7" t="str" cm="1">
        <f t="array" ref="J1681">INDEX({"tier - 1","tier - 2","tier - 3"},MATCH(MAX(COUNTIF('OG Hospitalisation Details'!H662:H3004,{"tier - 1","tier - 2","tier - 3"})),COUNTIF('OG Hospitalisation Details'!H662:H3004,{"tier - 1","tier - 2","tier - 3"}),0))</f>
        <v>tier - 3</v>
      </c>
      <c r="K1681" s="7" t="str">
        <f>IF('OG Hospitalisation Details'!I662="?","Unknown",'OG Hospitalisation Details'!I662)</f>
        <v>R1013</v>
      </c>
      <c r="L1681" s="14">
        <f t="shared" si="80"/>
        <v>39</v>
      </c>
    </row>
    <row r="1682" spans="1:12" x14ac:dyDescent="0.25">
      <c r="A1682" s="7" t="s">
        <v>693</v>
      </c>
      <c r="B1682" s="7">
        <f t="shared" si="78"/>
        <v>1678</v>
      </c>
      <c r="C1682" s="7">
        <f>IF('OG Hospitalisation Details'!B661="?",ROUND(AVERAGE('OG Hospitalisation Details'!$B$2:$B$2344),0),'OG Hospitalisation Details'!B661)</f>
        <v>1978</v>
      </c>
      <c r="D1682" s="7" t="str">
        <f>IF('OG Hospitalisation Details'!C661="?","Sep",'OG Hospitalisation Details'!C661)</f>
        <v>Sep</v>
      </c>
      <c r="E1682" s="7">
        <v>27</v>
      </c>
      <c r="F1682" s="13">
        <f t="shared" si="79"/>
        <v>28760</v>
      </c>
      <c r="G1682" s="7">
        <v>2</v>
      </c>
      <c r="H1682" s="16">
        <v>5650.14</v>
      </c>
      <c r="I1682" s="7" t="str" cm="1">
        <f t="array" ref="I1682">INDEX({"tier - 1","tier - 2","tier - 3"},MATCH(MAX(COUNTIF('OG Hospitalisation Details'!G661:G3003,{"tier - 1","tier - 2","tier - 3"})),COUNTIF('OG Hospitalisation Details'!G661:G3003,{"tier - 1","tier - 2","tier - 3"}),0))</f>
        <v>tier - 2</v>
      </c>
      <c r="J1682" s="7" t="str" cm="1">
        <f t="array" ref="J1682">INDEX({"tier - 1","tier - 2","tier - 3"},MATCH(MAX(COUNTIF('OG Hospitalisation Details'!H661:H3003,{"tier - 1","tier - 2","tier - 3"})),COUNTIF('OG Hospitalisation Details'!H661:H3003,{"tier - 1","tier - 2","tier - 3"}),0))</f>
        <v>tier - 3</v>
      </c>
      <c r="K1682" s="7" t="str">
        <f>IF('OG Hospitalisation Details'!I661="?","Unknown",'OG Hospitalisation Details'!I661)</f>
        <v>R1013</v>
      </c>
      <c r="L1682" s="14">
        <f t="shared" si="80"/>
        <v>44</v>
      </c>
    </row>
    <row r="1683" spans="1:12" x14ac:dyDescent="0.25">
      <c r="A1683" s="7" t="s">
        <v>692</v>
      </c>
      <c r="B1683" s="7">
        <f t="shared" si="78"/>
        <v>1679</v>
      </c>
      <c r="C1683" s="7">
        <f>IF('OG Hospitalisation Details'!B660="?",ROUND(AVERAGE('OG Hospitalisation Details'!$B$2:$B$2344),0),'OG Hospitalisation Details'!B660)</f>
        <v>1983</v>
      </c>
      <c r="D1683" s="7" t="str">
        <f>IF('OG Hospitalisation Details'!C660="?","Sep",'OG Hospitalisation Details'!C660)</f>
        <v>Jun</v>
      </c>
      <c r="E1683" s="7">
        <v>8</v>
      </c>
      <c r="F1683" s="13">
        <f t="shared" si="79"/>
        <v>30475</v>
      </c>
      <c r="G1683" s="7">
        <v>0</v>
      </c>
      <c r="H1683" s="16">
        <v>5649.72</v>
      </c>
      <c r="I1683" s="7" t="str" cm="1">
        <f t="array" ref="I1683">INDEX({"tier - 1","tier - 2","tier - 3"},MATCH(MAX(COUNTIF('OG Hospitalisation Details'!G660:G3002,{"tier - 1","tier - 2","tier - 3"})),COUNTIF('OG Hospitalisation Details'!G660:G3002,{"tier - 1","tier - 2","tier - 3"}),0))</f>
        <v>tier - 2</v>
      </c>
      <c r="J1683" s="7" t="str" cm="1">
        <f t="array" ref="J1683">INDEX({"tier - 1","tier - 2","tier - 3"},MATCH(MAX(COUNTIF('OG Hospitalisation Details'!H660:H3002,{"tier - 1","tier - 2","tier - 3"})),COUNTIF('OG Hospitalisation Details'!H660:H3002,{"tier - 1","tier - 2","tier - 3"}),0))</f>
        <v>tier - 3</v>
      </c>
      <c r="K1683" s="7" t="str">
        <f>IF('OG Hospitalisation Details'!I660="?","Unknown",'OG Hospitalisation Details'!I660)</f>
        <v>R1011</v>
      </c>
      <c r="L1683" s="14">
        <f t="shared" si="80"/>
        <v>40</v>
      </c>
    </row>
    <row r="1684" spans="1:12" x14ac:dyDescent="0.25">
      <c r="A1684" s="7" t="s">
        <v>691</v>
      </c>
      <c r="B1684" s="7">
        <f t="shared" si="78"/>
        <v>1680</v>
      </c>
      <c r="C1684" s="7">
        <f>IF('OG Hospitalisation Details'!B659="?",ROUND(AVERAGE('OG Hospitalisation Details'!$B$2:$B$2344),0),'OG Hospitalisation Details'!B659)</f>
        <v>1987</v>
      </c>
      <c r="D1684" s="7" t="str">
        <f>IF('OG Hospitalisation Details'!C659="?","Sep",'OG Hospitalisation Details'!C659)</f>
        <v>Dec</v>
      </c>
      <c r="E1684" s="7">
        <v>9</v>
      </c>
      <c r="F1684" s="13">
        <f t="shared" si="79"/>
        <v>32120</v>
      </c>
      <c r="G1684" s="7">
        <v>1</v>
      </c>
      <c r="H1684" s="16">
        <v>5630.46</v>
      </c>
      <c r="I1684" s="7" t="str" cm="1">
        <f t="array" ref="I1684">INDEX({"tier - 1","tier - 2","tier - 3"},MATCH(MAX(COUNTIF('OG Hospitalisation Details'!G659:G3001,{"tier - 1","tier - 2","tier - 3"})),COUNTIF('OG Hospitalisation Details'!G659:G3001,{"tier - 1","tier - 2","tier - 3"}),0))</f>
        <v>tier - 2</v>
      </c>
      <c r="J1684" s="7" t="str" cm="1">
        <f t="array" ref="J1684">INDEX({"tier - 1","tier - 2","tier - 3"},MATCH(MAX(COUNTIF('OG Hospitalisation Details'!H659:H3001,{"tier - 1","tier - 2","tier - 3"})),COUNTIF('OG Hospitalisation Details'!H659:H3001,{"tier - 1","tier - 2","tier - 3"}),0))</f>
        <v>tier - 3</v>
      </c>
      <c r="K1684" s="7" t="str">
        <f>IF('OG Hospitalisation Details'!I659="?","Unknown",'OG Hospitalisation Details'!I659)</f>
        <v>R1012</v>
      </c>
      <c r="L1684" s="14">
        <f t="shared" si="80"/>
        <v>35</v>
      </c>
    </row>
    <row r="1685" spans="1:12" x14ac:dyDescent="0.25">
      <c r="A1685" s="7" t="s">
        <v>690</v>
      </c>
      <c r="B1685" s="7">
        <f t="shared" si="78"/>
        <v>1681</v>
      </c>
      <c r="C1685" s="7">
        <f>IF('OG Hospitalisation Details'!B658="?",ROUND(AVERAGE('OG Hospitalisation Details'!$B$2:$B$2344),0),'OG Hospitalisation Details'!B658)</f>
        <v>1994</v>
      </c>
      <c r="D1685" s="7" t="str">
        <f>IF('OG Hospitalisation Details'!C658="?","Sep",'OG Hospitalisation Details'!C658)</f>
        <v>Nov</v>
      </c>
      <c r="E1685" s="7">
        <v>15</v>
      </c>
      <c r="F1685" s="13">
        <f t="shared" si="79"/>
        <v>34653</v>
      </c>
      <c r="G1685" s="7">
        <v>5</v>
      </c>
      <c r="H1685" s="16">
        <v>5615.37</v>
      </c>
      <c r="I1685" s="7" t="str" cm="1">
        <f t="array" ref="I1685">INDEX({"tier - 1","tier - 2","tier - 3"},MATCH(MAX(COUNTIF('OG Hospitalisation Details'!G658:G3000,{"tier - 1","tier - 2","tier - 3"})),COUNTIF('OG Hospitalisation Details'!G658:G3000,{"tier - 1","tier - 2","tier - 3"}),0))</f>
        <v>tier - 2</v>
      </c>
      <c r="J1685" s="7" t="str" cm="1">
        <f t="array" ref="J1685">INDEX({"tier - 1","tier - 2","tier - 3"},MATCH(MAX(COUNTIF('OG Hospitalisation Details'!H658:H3000,{"tier - 1","tier - 2","tier - 3"})),COUNTIF('OG Hospitalisation Details'!H658:H3000,{"tier - 1","tier - 2","tier - 3"}),0))</f>
        <v>tier - 3</v>
      </c>
      <c r="K1685" s="7" t="str">
        <f>IF('OG Hospitalisation Details'!I658="?","Unknown",'OG Hospitalisation Details'!I658)</f>
        <v>R1011</v>
      </c>
      <c r="L1685" s="14">
        <f t="shared" si="80"/>
        <v>28</v>
      </c>
    </row>
    <row r="1686" spans="1:12" x14ac:dyDescent="0.25">
      <c r="A1686" s="7" t="s">
        <v>689</v>
      </c>
      <c r="B1686" s="7">
        <f t="shared" si="78"/>
        <v>1682</v>
      </c>
      <c r="C1686" s="7">
        <f>IF('OG Hospitalisation Details'!B657="?",ROUND(AVERAGE('OG Hospitalisation Details'!$B$2:$B$2344),0),'OG Hospitalisation Details'!B657)</f>
        <v>1978</v>
      </c>
      <c r="D1686" s="7" t="str">
        <f>IF('OG Hospitalisation Details'!C657="?","Sep",'OG Hospitalisation Details'!C657)</f>
        <v>Sep</v>
      </c>
      <c r="E1686" s="7">
        <v>11</v>
      </c>
      <c r="F1686" s="13">
        <f t="shared" si="79"/>
        <v>28744</v>
      </c>
      <c r="G1686" s="7">
        <v>2</v>
      </c>
      <c r="H1686" s="16">
        <v>5612.83</v>
      </c>
      <c r="I1686" s="7" t="str" cm="1">
        <f t="array" ref="I1686">INDEX({"tier - 1","tier - 2","tier - 3"},MATCH(MAX(COUNTIF('OG Hospitalisation Details'!G657:G2999,{"tier - 1","tier - 2","tier - 3"})),COUNTIF('OG Hospitalisation Details'!G657:G2999,{"tier - 1","tier - 2","tier - 3"}),0))</f>
        <v>tier - 2</v>
      </c>
      <c r="J1686" s="7" t="str" cm="1">
        <f t="array" ref="J1686">INDEX({"tier - 1","tier - 2","tier - 3"},MATCH(MAX(COUNTIF('OG Hospitalisation Details'!H657:H2999,{"tier - 1","tier - 2","tier - 3"})),COUNTIF('OG Hospitalisation Details'!H657:H2999,{"tier - 1","tier - 2","tier - 3"}),0))</f>
        <v>tier - 3</v>
      </c>
      <c r="K1686" s="7" t="str">
        <f>IF('OG Hospitalisation Details'!I657="?","Unknown",'OG Hospitalisation Details'!I657)</f>
        <v>R1013</v>
      </c>
      <c r="L1686" s="14">
        <f t="shared" si="80"/>
        <v>44</v>
      </c>
    </row>
    <row r="1687" spans="1:12" x14ac:dyDescent="0.25">
      <c r="A1687" s="7" t="s">
        <v>688</v>
      </c>
      <c r="B1687" s="7">
        <f t="shared" si="78"/>
        <v>1683</v>
      </c>
      <c r="C1687" s="7">
        <f>IF('OG Hospitalisation Details'!B656="?",ROUND(AVERAGE('OG Hospitalisation Details'!$B$2:$B$2344),0),'OG Hospitalisation Details'!B656)</f>
        <v>1988</v>
      </c>
      <c r="D1687" s="7" t="str">
        <f>IF('OG Hospitalisation Details'!C656="?","Sep",'OG Hospitalisation Details'!C656)</f>
        <v>Nov</v>
      </c>
      <c r="E1687" s="7">
        <v>18</v>
      </c>
      <c r="F1687" s="13">
        <f t="shared" si="79"/>
        <v>32465</v>
      </c>
      <c r="G1687" s="7">
        <v>1</v>
      </c>
      <c r="H1687" s="16">
        <v>5594.85</v>
      </c>
      <c r="I1687" s="7" t="str" cm="1">
        <f t="array" ref="I1687">INDEX({"tier - 1","tier - 2","tier - 3"},MATCH(MAX(COUNTIF('OG Hospitalisation Details'!G656:G2998,{"tier - 1","tier - 2","tier - 3"})),COUNTIF('OG Hospitalisation Details'!G656:G2998,{"tier - 1","tier - 2","tier - 3"}),0))</f>
        <v>tier - 2</v>
      </c>
      <c r="J1687" s="7" t="str" cm="1">
        <f t="array" ref="J1687">INDEX({"tier - 1","tier - 2","tier - 3"},MATCH(MAX(COUNTIF('OG Hospitalisation Details'!H656:H2998,{"tier - 1","tier - 2","tier - 3"})),COUNTIF('OG Hospitalisation Details'!H656:H2998,{"tier - 1","tier - 2","tier - 3"}),0))</f>
        <v>tier - 3</v>
      </c>
      <c r="K1687" s="7" t="str">
        <f>IF('OG Hospitalisation Details'!I656="?","Unknown",'OG Hospitalisation Details'!I656)</f>
        <v>R1024</v>
      </c>
      <c r="L1687" s="14">
        <f t="shared" si="80"/>
        <v>34</v>
      </c>
    </row>
    <row r="1688" spans="1:12" x14ac:dyDescent="0.25">
      <c r="A1688" s="7" t="s">
        <v>687</v>
      </c>
      <c r="B1688" s="7">
        <f t="shared" si="78"/>
        <v>1684</v>
      </c>
      <c r="C1688" s="7">
        <f>IF('OG Hospitalisation Details'!B655="?",ROUND(AVERAGE('OG Hospitalisation Details'!$B$2:$B$2344),0),'OG Hospitalisation Details'!B655)</f>
        <v>1983</v>
      </c>
      <c r="D1688" s="7" t="str">
        <f>IF('OG Hospitalisation Details'!C655="?","Sep",'OG Hospitalisation Details'!C655)</f>
        <v>Oct</v>
      </c>
      <c r="E1688" s="7">
        <v>3</v>
      </c>
      <c r="F1688" s="13">
        <f t="shared" si="79"/>
        <v>30592</v>
      </c>
      <c r="G1688" s="7">
        <v>3</v>
      </c>
      <c r="H1688" s="16">
        <v>5587.59</v>
      </c>
      <c r="I1688" s="7" t="str" cm="1">
        <f t="array" ref="I1688">INDEX({"tier - 1","tier - 2","tier - 3"},MATCH(MAX(COUNTIF('OG Hospitalisation Details'!G655:G2997,{"tier - 1","tier - 2","tier - 3"})),COUNTIF('OG Hospitalisation Details'!G655:G2997,{"tier - 1","tier - 2","tier - 3"}),0))</f>
        <v>tier - 2</v>
      </c>
      <c r="J1688" s="7" t="str" cm="1">
        <f t="array" ref="J1688">INDEX({"tier - 1","tier - 2","tier - 3"},MATCH(MAX(COUNTIF('OG Hospitalisation Details'!H655:H2997,{"tier - 1","tier - 2","tier - 3"})),COUNTIF('OG Hospitalisation Details'!H655:H2997,{"tier - 1","tier - 2","tier - 3"}),0))</f>
        <v>tier - 3</v>
      </c>
      <c r="K1688" s="7" t="str">
        <f>IF('OG Hospitalisation Details'!I655="?","Unknown",'OG Hospitalisation Details'!I655)</f>
        <v>R1013</v>
      </c>
      <c r="L1688" s="14">
        <f t="shared" si="80"/>
        <v>39</v>
      </c>
    </row>
    <row r="1689" spans="1:12" x14ac:dyDescent="0.25">
      <c r="A1689" s="7" t="s">
        <v>686</v>
      </c>
      <c r="B1689" s="7">
        <f t="shared" si="78"/>
        <v>1685</v>
      </c>
      <c r="C1689" s="7">
        <f>IF('OG Hospitalisation Details'!B654="?",ROUND(AVERAGE('OG Hospitalisation Details'!$B$2:$B$2344),0),'OG Hospitalisation Details'!B654)</f>
        <v>1986</v>
      </c>
      <c r="D1689" s="7" t="str">
        <f>IF('OG Hospitalisation Details'!C654="?","Sep",'OG Hospitalisation Details'!C654)</f>
        <v>Nov</v>
      </c>
      <c r="E1689" s="7">
        <v>21</v>
      </c>
      <c r="F1689" s="13">
        <f t="shared" si="79"/>
        <v>31737</v>
      </c>
      <c r="G1689" s="7">
        <v>2</v>
      </c>
      <c r="H1689" s="16">
        <v>5584.31</v>
      </c>
      <c r="I1689" s="7" t="str" cm="1">
        <f t="array" ref="I1689">INDEX({"tier - 1","tier - 2","tier - 3"},MATCH(MAX(COUNTIF('OG Hospitalisation Details'!G654:G2996,{"tier - 1","tier - 2","tier - 3"})),COUNTIF('OG Hospitalisation Details'!G654:G2996,{"tier - 1","tier - 2","tier - 3"}),0))</f>
        <v>tier - 2</v>
      </c>
      <c r="J1689" s="7" t="str" cm="1">
        <f t="array" ref="J1689">INDEX({"tier - 1","tier - 2","tier - 3"},MATCH(MAX(COUNTIF('OG Hospitalisation Details'!H654:H2996,{"tier - 1","tier - 2","tier - 3"})),COUNTIF('OG Hospitalisation Details'!H654:H2996,{"tier - 1","tier - 2","tier - 3"}),0))</f>
        <v>tier - 3</v>
      </c>
      <c r="K1689" s="7" t="str">
        <f>IF('OG Hospitalisation Details'!I654="?","Unknown",'OG Hospitalisation Details'!I654)</f>
        <v>R1013</v>
      </c>
      <c r="L1689" s="14">
        <f t="shared" si="80"/>
        <v>36</v>
      </c>
    </row>
    <row r="1690" spans="1:12" x14ac:dyDescent="0.25">
      <c r="A1690" s="7" t="s">
        <v>685</v>
      </c>
      <c r="B1690" s="7">
        <f t="shared" si="78"/>
        <v>1686</v>
      </c>
      <c r="C1690" s="7">
        <f>IF('OG Hospitalisation Details'!B653="?",ROUND(AVERAGE('OG Hospitalisation Details'!$B$2:$B$2344),0),'OG Hospitalisation Details'!B653)</f>
        <v>1985</v>
      </c>
      <c r="D1690" s="7" t="str">
        <f>IF('OG Hospitalisation Details'!C653="?","Sep",'OG Hospitalisation Details'!C653)</f>
        <v>Sep</v>
      </c>
      <c r="E1690" s="7">
        <v>5</v>
      </c>
      <c r="F1690" s="13">
        <f t="shared" si="79"/>
        <v>31295</v>
      </c>
      <c r="G1690" s="7">
        <v>3</v>
      </c>
      <c r="H1690" s="16">
        <v>5582.95</v>
      </c>
      <c r="I1690" s="7" t="str" cm="1">
        <f t="array" ref="I1690">INDEX({"tier - 1","tier - 2","tier - 3"},MATCH(MAX(COUNTIF('OG Hospitalisation Details'!G653:G2995,{"tier - 1","tier - 2","tier - 3"})),COUNTIF('OG Hospitalisation Details'!G653:G2995,{"tier - 1","tier - 2","tier - 3"}),0))</f>
        <v>tier - 2</v>
      </c>
      <c r="J1690" s="7" t="str" cm="1">
        <f t="array" ref="J1690">INDEX({"tier - 1","tier - 2","tier - 3"},MATCH(MAX(COUNTIF('OG Hospitalisation Details'!H653:H2995,{"tier - 1","tier - 2","tier - 3"})),COUNTIF('OG Hospitalisation Details'!H653:H2995,{"tier - 1","tier - 2","tier - 3"}),0))</f>
        <v>tier - 3</v>
      </c>
      <c r="K1690" s="7" t="str">
        <f>IF('OG Hospitalisation Details'!I653="?","Unknown",'OG Hospitalisation Details'!I653)</f>
        <v>R1012</v>
      </c>
      <c r="L1690" s="14">
        <f t="shared" si="80"/>
        <v>37</v>
      </c>
    </row>
    <row r="1691" spans="1:12" x14ac:dyDescent="0.25">
      <c r="A1691" s="7" t="s">
        <v>684</v>
      </c>
      <c r="B1691" s="7">
        <f t="shared" si="78"/>
        <v>1687</v>
      </c>
      <c r="C1691" s="7">
        <f>IF('OG Hospitalisation Details'!B652="?",ROUND(AVERAGE('OG Hospitalisation Details'!$B$2:$B$2344),0),'OG Hospitalisation Details'!B652)</f>
        <v>1974</v>
      </c>
      <c r="D1691" s="7" t="str">
        <f>IF('OG Hospitalisation Details'!C652="?","Sep",'OG Hospitalisation Details'!C652)</f>
        <v>Sep</v>
      </c>
      <c r="E1691" s="7">
        <v>18</v>
      </c>
      <c r="F1691" s="13">
        <f t="shared" si="79"/>
        <v>27290</v>
      </c>
      <c r="G1691" s="7">
        <v>0</v>
      </c>
      <c r="H1691" s="16">
        <v>5576.35</v>
      </c>
      <c r="I1691" s="7" t="str" cm="1">
        <f t="array" ref="I1691">INDEX({"tier - 1","tier - 2","tier - 3"},MATCH(MAX(COUNTIF('OG Hospitalisation Details'!G652:G2994,{"tier - 1","tier - 2","tier - 3"})),COUNTIF('OG Hospitalisation Details'!G652:G2994,{"tier - 1","tier - 2","tier - 3"}),0))</f>
        <v>tier - 2</v>
      </c>
      <c r="J1691" s="7" t="str" cm="1">
        <f t="array" ref="J1691">INDEX({"tier - 1","tier - 2","tier - 3"},MATCH(MAX(COUNTIF('OG Hospitalisation Details'!H652:H2994,{"tier - 1","tier - 2","tier - 3"})),COUNTIF('OG Hospitalisation Details'!H652:H2994,{"tier - 1","tier - 2","tier - 3"}),0))</f>
        <v>tier - 3</v>
      </c>
      <c r="K1691" s="7" t="str">
        <f>IF('OG Hospitalisation Details'!I652="?","Unknown",'OG Hospitalisation Details'!I652)</f>
        <v>R1013</v>
      </c>
      <c r="L1691" s="14">
        <f t="shared" si="80"/>
        <v>48</v>
      </c>
    </row>
    <row r="1692" spans="1:12" x14ac:dyDescent="0.25">
      <c r="A1692" s="7" t="s">
        <v>683</v>
      </c>
      <c r="B1692" s="7">
        <f t="shared" si="78"/>
        <v>1688</v>
      </c>
      <c r="C1692" s="7">
        <f>IF('OG Hospitalisation Details'!B651="?",ROUND(AVERAGE('OG Hospitalisation Details'!$B$2:$B$2344),0),'OG Hospitalisation Details'!B651)</f>
        <v>1999</v>
      </c>
      <c r="D1692" s="7" t="str">
        <f>IF('OG Hospitalisation Details'!C651="?","Sep",'OG Hospitalisation Details'!C651)</f>
        <v>Sep</v>
      </c>
      <c r="E1692" s="7">
        <v>22</v>
      </c>
      <c r="F1692" s="13">
        <f t="shared" si="79"/>
        <v>36425</v>
      </c>
      <c r="G1692" s="7">
        <v>0</v>
      </c>
      <c r="H1692" s="16">
        <v>5552.61</v>
      </c>
      <c r="I1692" s="7" t="str" cm="1">
        <f t="array" ref="I1692">INDEX({"tier - 1","tier - 2","tier - 3"},MATCH(MAX(COUNTIF('OG Hospitalisation Details'!G651:G2993,{"tier - 1","tier - 2","tier - 3"})),COUNTIF('OG Hospitalisation Details'!G651:G2993,{"tier - 1","tier - 2","tier - 3"}),0))</f>
        <v>tier - 2</v>
      </c>
      <c r="J1692" s="7" t="str" cm="1">
        <f t="array" ref="J1692">INDEX({"tier - 1","tier - 2","tier - 3"},MATCH(MAX(COUNTIF('OG Hospitalisation Details'!H651:H2993,{"tier - 1","tier - 2","tier - 3"})),COUNTIF('OG Hospitalisation Details'!H651:H2993,{"tier - 1","tier - 2","tier - 3"}),0))</f>
        <v>tier - 3</v>
      </c>
      <c r="K1692" s="7" t="str">
        <f>IF('OG Hospitalisation Details'!I651="?","Unknown",'OG Hospitalisation Details'!I651)</f>
        <v>R1026</v>
      </c>
      <c r="L1692" s="14">
        <f t="shared" si="80"/>
        <v>23</v>
      </c>
    </row>
    <row r="1693" spans="1:12" x14ac:dyDescent="0.25">
      <c r="A1693" s="7" t="s">
        <v>682</v>
      </c>
      <c r="B1693" s="7">
        <f t="shared" si="78"/>
        <v>1689</v>
      </c>
      <c r="C1693" s="7">
        <f>IF('OG Hospitalisation Details'!B650="?",ROUND(AVERAGE('OG Hospitalisation Details'!$B$2:$B$2344),0),'OG Hospitalisation Details'!B650)</f>
        <v>1980</v>
      </c>
      <c r="D1693" s="7" t="str">
        <f>IF('OG Hospitalisation Details'!C650="?","Sep",'OG Hospitalisation Details'!C650)</f>
        <v>Dec</v>
      </c>
      <c r="E1693" s="7">
        <v>7</v>
      </c>
      <c r="F1693" s="13">
        <f t="shared" si="79"/>
        <v>29562</v>
      </c>
      <c r="G1693" s="7">
        <v>2</v>
      </c>
      <c r="H1693" s="16">
        <v>5540.35</v>
      </c>
      <c r="I1693" s="7" t="str" cm="1">
        <f t="array" ref="I1693">INDEX({"tier - 1","tier - 2","tier - 3"},MATCH(MAX(COUNTIF('OG Hospitalisation Details'!G650:G2992,{"tier - 1","tier - 2","tier - 3"})),COUNTIF('OG Hospitalisation Details'!G650:G2992,{"tier - 1","tier - 2","tier - 3"}),0))</f>
        <v>tier - 2</v>
      </c>
      <c r="J1693" s="7" t="str" cm="1">
        <f t="array" ref="J1693">INDEX({"tier - 1","tier - 2","tier - 3"},MATCH(MAX(COUNTIF('OG Hospitalisation Details'!H650:H2992,{"tier - 1","tier - 2","tier - 3"})),COUNTIF('OG Hospitalisation Details'!H650:H2992,{"tier - 1","tier - 2","tier - 3"}),0))</f>
        <v>tier - 3</v>
      </c>
      <c r="K1693" s="7" t="str">
        <f>IF('OG Hospitalisation Details'!I650="?","Unknown",'OG Hospitalisation Details'!I650)</f>
        <v>R1012</v>
      </c>
      <c r="L1693" s="14">
        <f t="shared" si="80"/>
        <v>42</v>
      </c>
    </row>
    <row r="1694" spans="1:12" x14ac:dyDescent="0.25">
      <c r="A1694" s="7" t="s">
        <v>681</v>
      </c>
      <c r="B1694" s="7">
        <f t="shared" ref="B1694:B1757" si="81">VALUE(SUBSTITUTE(A1694,"Id",""))</f>
        <v>1690</v>
      </c>
      <c r="C1694" s="7">
        <f>IF('OG Hospitalisation Details'!B649="?",ROUND(AVERAGE('OG Hospitalisation Details'!$B$2:$B$2344),0),'OG Hospitalisation Details'!B649)</f>
        <v>1981</v>
      </c>
      <c r="D1694" s="7" t="str">
        <f>IF('OG Hospitalisation Details'!C649="?","Sep",'OG Hospitalisation Details'!C649)</f>
        <v>Nov</v>
      </c>
      <c r="E1694" s="7">
        <v>7</v>
      </c>
      <c r="F1694" s="13">
        <f t="shared" si="79"/>
        <v>29897</v>
      </c>
      <c r="G1694" s="7">
        <v>1</v>
      </c>
      <c r="H1694" s="16">
        <v>5539.4</v>
      </c>
      <c r="I1694" s="7" t="str" cm="1">
        <f t="array" ref="I1694">INDEX({"tier - 1","tier - 2","tier - 3"},MATCH(MAX(COUNTIF('OG Hospitalisation Details'!G649:G2991,{"tier - 1","tier - 2","tier - 3"})),COUNTIF('OG Hospitalisation Details'!G649:G2991,{"tier - 1","tier - 2","tier - 3"}),0))</f>
        <v>tier - 2</v>
      </c>
      <c r="J1694" s="7" t="str" cm="1">
        <f t="array" ref="J1694">INDEX({"tier - 1","tier - 2","tier - 3"},MATCH(MAX(COUNTIF('OG Hospitalisation Details'!H649:H2991,{"tier - 1","tier - 2","tier - 3"})),COUNTIF('OG Hospitalisation Details'!H649:H2991,{"tier - 1","tier - 2","tier - 3"}),0))</f>
        <v>tier - 3</v>
      </c>
      <c r="K1694" s="7" t="str">
        <f>IF('OG Hospitalisation Details'!I649="?","Unknown",'OG Hospitalisation Details'!I649)</f>
        <v>R1013</v>
      </c>
      <c r="L1694" s="14">
        <f t="shared" si="80"/>
        <v>41</v>
      </c>
    </row>
    <row r="1695" spans="1:12" x14ac:dyDescent="0.25">
      <c r="A1695" s="7" t="s">
        <v>680</v>
      </c>
      <c r="B1695" s="7">
        <f t="shared" si="81"/>
        <v>1691</v>
      </c>
      <c r="C1695" s="7">
        <f>IF('OG Hospitalisation Details'!B648="?",ROUND(AVERAGE('OG Hospitalisation Details'!$B$2:$B$2344),0),'OG Hospitalisation Details'!B648)</f>
        <v>1988</v>
      </c>
      <c r="D1695" s="7" t="str">
        <f>IF('OG Hospitalisation Details'!C648="?","Sep",'OG Hospitalisation Details'!C648)</f>
        <v>Jul</v>
      </c>
      <c r="E1695" s="7">
        <v>29</v>
      </c>
      <c r="F1695" s="13">
        <f t="shared" si="79"/>
        <v>32353</v>
      </c>
      <c r="G1695" s="7">
        <v>3</v>
      </c>
      <c r="H1695" s="16">
        <v>5503.36</v>
      </c>
      <c r="I1695" s="7" t="str" cm="1">
        <f t="array" ref="I1695">INDEX({"tier - 1","tier - 2","tier - 3"},MATCH(MAX(COUNTIF('OG Hospitalisation Details'!G648:G2990,{"tier - 1","tier - 2","tier - 3"})),COUNTIF('OG Hospitalisation Details'!G648:G2990,{"tier - 1","tier - 2","tier - 3"}),0))</f>
        <v>tier - 2</v>
      </c>
      <c r="J1695" s="7" t="str" cm="1">
        <f t="array" ref="J1695">INDEX({"tier - 1","tier - 2","tier - 3"},MATCH(MAX(COUNTIF('OG Hospitalisation Details'!H648:H2990,{"tier - 1","tier - 2","tier - 3"})),COUNTIF('OG Hospitalisation Details'!H648:H2990,{"tier - 1","tier - 2","tier - 3"}),0))</f>
        <v>tier - 3</v>
      </c>
      <c r="K1695" s="7" t="str">
        <f>IF('OG Hospitalisation Details'!I648="?","Unknown",'OG Hospitalisation Details'!I648)</f>
        <v>R1012</v>
      </c>
      <c r="L1695" s="14">
        <f t="shared" si="80"/>
        <v>34</v>
      </c>
    </row>
    <row r="1696" spans="1:12" x14ac:dyDescent="0.25">
      <c r="A1696" s="7" t="s">
        <v>679</v>
      </c>
      <c r="B1696" s="7">
        <f t="shared" si="81"/>
        <v>1692</v>
      </c>
      <c r="C1696" s="7">
        <f>IF('OG Hospitalisation Details'!B647="?",ROUND(AVERAGE('OG Hospitalisation Details'!$B$2:$B$2344),0),'OG Hospitalisation Details'!B647)</f>
        <v>1984</v>
      </c>
      <c r="D1696" s="7" t="str">
        <f>IF('OG Hospitalisation Details'!C647="?","Sep",'OG Hospitalisation Details'!C647)</f>
        <v>Aug</v>
      </c>
      <c r="E1696" s="7">
        <v>17</v>
      </c>
      <c r="F1696" s="13">
        <f t="shared" si="79"/>
        <v>30911</v>
      </c>
      <c r="G1696" s="7">
        <v>1</v>
      </c>
      <c r="H1696" s="16">
        <v>5488.26</v>
      </c>
      <c r="I1696" s="7" t="str" cm="1">
        <f t="array" ref="I1696">INDEX({"tier - 1","tier - 2","tier - 3"},MATCH(MAX(COUNTIF('OG Hospitalisation Details'!G647:G2989,{"tier - 1","tier - 2","tier - 3"})),COUNTIF('OG Hospitalisation Details'!G647:G2989,{"tier - 1","tier - 2","tier - 3"}),0))</f>
        <v>tier - 2</v>
      </c>
      <c r="J1696" s="7" t="str" cm="1">
        <f t="array" ref="J1696">INDEX({"tier - 1","tier - 2","tier - 3"},MATCH(MAX(COUNTIF('OG Hospitalisation Details'!H647:H2989,{"tier - 1","tier - 2","tier - 3"})),COUNTIF('OG Hospitalisation Details'!H647:H2989,{"tier - 1","tier - 2","tier - 3"}),0))</f>
        <v>tier - 3</v>
      </c>
      <c r="K1696" s="7" t="str">
        <f>IF('OG Hospitalisation Details'!I647="?","Unknown",'OG Hospitalisation Details'!I647)</f>
        <v>R1011</v>
      </c>
      <c r="L1696" s="14">
        <f t="shared" si="80"/>
        <v>38</v>
      </c>
    </row>
    <row r="1697" spans="1:12" x14ac:dyDescent="0.25">
      <c r="A1697" s="7" t="s">
        <v>678</v>
      </c>
      <c r="B1697" s="7">
        <f t="shared" si="81"/>
        <v>1693</v>
      </c>
      <c r="C1697" s="7">
        <f>IF('OG Hospitalisation Details'!B646="?",ROUND(AVERAGE('OG Hospitalisation Details'!$B$2:$B$2344),0),'OG Hospitalisation Details'!B646)</f>
        <v>1984</v>
      </c>
      <c r="D1697" s="7" t="str">
        <f>IF('OG Hospitalisation Details'!C646="?","Sep",'OG Hospitalisation Details'!C646)</f>
        <v>Aug</v>
      </c>
      <c r="E1697" s="7">
        <v>26</v>
      </c>
      <c r="F1697" s="13">
        <f t="shared" si="79"/>
        <v>30920</v>
      </c>
      <c r="G1697" s="7">
        <v>1</v>
      </c>
      <c r="H1697" s="16">
        <v>5484.47</v>
      </c>
      <c r="I1697" s="7" t="str" cm="1">
        <f t="array" ref="I1697">INDEX({"tier - 1","tier - 2","tier - 3"},MATCH(MAX(COUNTIF('OG Hospitalisation Details'!G646:G2988,{"tier - 1","tier - 2","tier - 3"})),COUNTIF('OG Hospitalisation Details'!G646:G2988,{"tier - 1","tier - 2","tier - 3"}),0))</f>
        <v>tier - 2</v>
      </c>
      <c r="J1697" s="7" t="str" cm="1">
        <f t="array" ref="J1697">INDEX({"tier - 1","tier - 2","tier - 3"},MATCH(MAX(COUNTIF('OG Hospitalisation Details'!H646:H2988,{"tier - 1","tier - 2","tier - 3"})),COUNTIF('OG Hospitalisation Details'!H646:H2988,{"tier - 1","tier - 2","tier - 3"}),0))</f>
        <v>tier - 3</v>
      </c>
      <c r="K1697" s="7" t="str">
        <f>IF('OG Hospitalisation Details'!I646="?","Unknown",'OG Hospitalisation Details'!I646)</f>
        <v>R1013</v>
      </c>
      <c r="L1697" s="14">
        <f t="shared" si="80"/>
        <v>38</v>
      </c>
    </row>
    <row r="1698" spans="1:12" x14ac:dyDescent="0.25">
      <c r="A1698" s="7" t="s">
        <v>677</v>
      </c>
      <c r="B1698" s="7">
        <f t="shared" si="81"/>
        <v>1694</v>
      </c>
      <c r="C1698" s="7">
        <f>IF('OG Hospitalisation Details'!B645="?",ROUND(AVERAGE('OG Hospitalisation Details'!$B$2:$B$2344),0),'OG Hospitalisation Details'!B645)</f>
        <v>1986</v>
      </c>
      <c r="D1698" s="7" t="str">
        <f>IF('OG Hospitalisation Details'!C645="?","Sep",'OG Hospitalisation Details'!C645)</f>
        <v>Sep</v>
      </c>
      <c r="E1698" s="7">
        <v>30</v>
      </c>
      <c r="F1698" s="13">
        <f t="shared" si="79"/>
        <v>31685</v>
      </c>
      <c r="G1698" s="7">
        <v>1</v>
      </c>
      <c r="H1698" s="16">
        <v>5478.04</v>
      </c>
      <c r="I1698" s="7" t="str" cm="1">
        <f t="array" ref="I1698">INDEX({"tier - 1","tier - 2","tier - 3"},MATCH(MAX(COUNTIF('OG Hospitalisation Details'!G645:G2987,{"tier - 1","tier - 2","tier - 3"})),COUNTIF('OG Hospitalisation Details'!G645:G2987,{"tier - 1","tier - 2","tier - 3"}),0))</f>
        <v>tier - 2</v>
      </c>
      <c r="J1698" s="7" t="str" cm="1">
        <f t="array" ref="J1698">INDEX({"tier - 1","tier - 2","tier - 3"},MATCH(MAX(COUNTIF('OG Hospitalisation Details'!H645:H2987,{"tier - 1","tier - 2","tier - 3"})),COUNTIF('OG Hospitalisation Details'!H645:H2987,{"tier - 1","tier - 2","tier - 3"}),0))</f>
        <v>tier - 3</v>
      </c>
      <c r="K1698" s="7" t="str">
        <f>IF('OG Hospitalisation Details'!I645="?","Unknown",'OG Hospitalisation Details'!I645)</f>
        <v>R1013</v>
      </c>
      <c r="L1698" s="14">
        <f t="shared" si="80"/>
        <v>36</v>
      </c>
    </row>
    <row r="1699" spans="1:12" x14ac:dyDescent="0.25">
      <c r="A1699" s="7" t="s">
        <v>676</v>
      </c>
      <c r="B1699" s="7">
        <f t="shared" si="81"/>
        <v>1695</v>
      </c>
      <c r="C1699" s="7">
        <f>IF('OG Hospitalisation Details'!B644="?",ROUND(AVERAGE('OG Hospitalisation Details'!$B$2:$B$2344),0),'OG Hospitalisation Details'!B644)</f>
        <v>1986</v>
      </c>
      <c r="D1699" s="7" t="str">
        <f>IF('OG Hospitalisation Details'!C644="?","Sep",'OG Hospitalisation Details'!C644)</f>
        <v>Jul</v>
      </c>
      <c r="E1699" s="7">
        <v>12</v>
      </c>
      <c r="F1699" s="13">
        <f t="shared" si="79"/>
        <v>31605</v>
      </c>
      <c r="G1699" s="7">
        <v>1</v>
      </c>
      <c r="H1699" s="16">
        <v>5472.45</v>
      </c>
      <c r="I1699" s="7" t="str" cm="1">
        <f t="array" ref="I1699">INDEX({"tier - 1","tier - 2","tier - 3"},MATCH(MAX(COUNTIF('OG Hospitalisation Details'!G644:G2986,{"tier - 1","tier - 2","tier - 3"})),COUNTIF('OG Hospitalisation Details'!G644:G2986,{"tier - 1","tier - 2","tier - 3"}),0))</f>
        <v>tier - 2</v>
      </c>
      <c r="J1699" s="7" t="str" cm="1">
        <f t="array" ref="J1699">INDEX({"tier - 1","tier - 2","tier - 3"},MATCH(MAX(COUNTIF('OG Hospitalisation Details'!H644:H2986,{"tier - 1","tier - 2","tier - 3"})),COUNTIF('OG Hospitalisation Details'!H644:H2986,{"tier - 1","tier - 2","tier - 3"}),0))</f>
        <v>tier - 3</v>
      </c>
      <c r="K1699" s="7" t="str">
        <f>IF('OG Hospitalisation Details'!I644="?","Unknown",'OG Hospitalisation Details'!I644)</f>
        <v>R1011</v>
      </c>
      <c r="L1699" s="14">
        <f t="shared" si="80"/>
        <v>36</v>
      </c>
    </row>
    <row r="1700" spans="1:12" x14ac:dyDescent="0.25">
      <c r="A1700" s="7" t="s">
        <v>675</v>
      </c>
      <c r="B1700" s="7">
        <f t="shared" si="81"/>
        <v>1696</v>
      </c>
      <c r="C1700" s="7">
        <f>IF('OG Hospitalisation Details'!B643="?",ROUND(AVERAGE('OG Hospitalisation Details'!$B$2:$B$2344),0),'OG Hospitalisation Details'!B643)</f>
        <v>1986</v>
      </c>
      <c r="D1700" s="7" t="str">
        <f>IF('OG Hospitalisation Details'!C643="?","Sep",'OG Hospitalisation Details'!C643)</f>
        <v>Dec</v>
      </c>
      <c r="E1700" s="7">
        <v>2</v>
      </c>
      <c r="F1700" s="13">
        <f t="shared" si="79"/>
        <v>31748</v>
      </c>
      <c r="G1700" s="7">
        <v>0</v>
      </c>
      <c r="H1700" s="16">
        <v>5469.01</v>
      </c>
      <c r="I1700" s="7" t="str" cm="1">
        <f t="array" ref="I1700">INDEX({"tier - 1","tier - 2","tier - 3"},MATCH(MAX(COUNTIF('OG Hospitalisation Details'!G643:G2985,{"tier - 1","tier - 2","tier - 3"})),COUNTIF('OG Hospitalisation Details'!G643:G2985,{"tier - 1","tier - 2","tier - 3"}),0))</f>
        <v>tier - 2</v>
      </c>
      <c r="J1700" s="7" t="str" cm="1">
        <f t="array" ref="J1700">INDEX({"tier - 1","tier - 2","tier - 3"},MATCH(MAX(COUNTIF('OG Hospitalisation Details'!H643:H2985,{"tier - 1","tier - 2","tier - 3"})),COUNTIF('OG Hospitalisation Details'!H643:H2985,{"tier - 1","tier - 2","tier - 3"}),0))</f>
        <v>tier - 3</v>
      </c>
      <c r="K1700" s="7" t="str">
        <f>IF('OG Hospitalisation Details'!I643="?","Unknown",'OG Hospitalisation Details'!I643)</f>
        <v>R1024</v>
      </c>
      <c r="L1700" s="14">
        <f t="shared" si="80"/>
        <v>36</v>
      </c>
    </row>
    <row r="1701" spans="1:12" x14ac:dyDescent="0.25">
      <c r="A1701" s="7" t="s">
        <v>674</v>
      </c>
      <c r="B1701" s="7">
        <f t="shared" si="81"/>
        <v>1697</v>
      </c>
      <c r="C1701" s="7">
        <f>IF('OG Hospitalisation Details'!B642="?",ROUND(AVERAGE('OG Hospitalisation Details'!$B$2:$B$2344),0),'OG Hospitalisation Details'!B642)</f>
        <v>1973</v>
      </c>
      <c r="D1701" s="7" t="str">
        <f>IF('OG Hospitalisation Details'!C642="?","Sep",'OG Hospitalisation Details'!C642)</f>
        <v>Oct</v>
      </c>
      <c r="E1701" s="7">
        <v>24</v>
      </c>
      <c r="F1701" s="13">
        <f t="shared" si="79"/>
        <v>26961</v>
      </c>
      <c r="G1701" s="7">
        <v>0</v>
      </c>
      <c r="H1701" s="16">
        <v>5466.88</v>
      </c>
      <c r="I1701" s="7" t="str" cm="1">
        <f t="array" ref="I1701">INDEX({"tier - 1","tier - 2","tier - 3"},MATCH(MAX(COUNTIF('OG Hospitalisation Details'!G642:G2984,{"tier - 1","tier - 2","tier - 3"})),COUNTIF('OG Hospitalisation Details'!G642:G2984,{"tier - 1","tier - 2","tier - 3"}),0))</f>
        <v>tier - 2</v>
      </c>
      <c r="J1701" s="7" t="str" cm="1">
        <f t="array" ref="J1701">INDEX({"tier - 1","tier - 2","tier - 3"},MATCH(MAX(COUNTIF('OG Hospitalisation Details'!H642:H2984,{"tier - 1","tier - 2","tier - 3"})),COUNTIF('OG Hospitalisation Details'!H642:H2984,{"tier - 1","tier - 2","tier - 3"}),0))</f>
        <v>tier - 3</v>
      </c>
      <c r="K1701" s="7" t="str">
        <f>IF('OG Hospitalisation Details'!I642="?","Unknown",'OG Hospitalisation Details'!I642)</f>
        <v>R1013</v>
      </c>
      <c r="L1701" s="14">
        <f t="shared" si="80"/>
        <v>49</v>
      </c>
    </row>
    <row r="1702" spans="1:12" x14ac:dyDescent="0.25">
      <c r="A1702" s="7" t="s">
        <v>673</v>
      </c>
      <c r="B1702" s="7">
        <f t="shared" si="81"/>
        <v>1698</v>
      </c>
      <c r="C1702" s="7">
        <f>IF('OG Hospitalisation Details'!B641="?",ROUND(AVERAGE('OG Hospitalisation Details'!$B$2:$B$2344),0),'OG Hospitalisation Details'!B641)</f>
        <v>1986</v>
      </c>
      <c r="D1702" s="7" t="str">
        <f>IF('OG Hospitalisation Details'!C641="?","Sep",'OG Hospitalisation Details'!C641)</f>
        <v>Dec</v>
      </c>
      <c r="E1702" s="7">
        <v>25</v>
      </c>
      <c r="F1702" s="13">
        <f t="shared" si="79"/>
        <v>31771</v>
      </c>
      <c r="G1702" s="7">
        <v>0</v>
      </c>
      <c r="H1702" s="16">
        <v>5458.05</v>
      </c>
      <c r="I1702" s="7" t="str" cm="1">
        <f t="array" ref="I1702">INDEX({"tier - 1","tier - 2","tier - 3"},MATCH(MAX(COUNTIF('OG Hospitalisation Details'!G641:G2983,{"tier - 1","tier - 2","tier - 3"})),COUNTIF('OG Hospitalisation Details'!G641:G2983,{"tier - 1","tier - 2","tier - 3"}),0))</f>
        <v>tier - 2</v>
      </c>
      <c r="J1702" s="7" t="str" cm="1">
        <f t="array" ref="J1702">INDEX({"tier - 1","tier - 2","tier - 3"},MATCH(MAX(COUNTIF('OG Hospitalisation Details'!H641:H2983,{"tier - 1","tier - 2","tier - 3"})),COUNTIF('OG Hospitalisation Details'!H641:H2983,{"tier - 1","tier - 2","tier - 3"}),0))</f>
        <v>tier - 3</v>
      </c>
      <c r="K1702" s="7" t="str">
        <f>IF('OG Hospitalisation Details'!I641="?","Unknown",'OG Hospitalisation Details'!I641)</f>
        <v>R1024</v>
      </c>
      <c r="L1702" s="14">
        <f t="shared" si="80"/>
        <v>36</v>
      </c>
    </row>
    <row r="1703" spans="1:12" x14ac:dyDescent="0.25">
      <c r="A1703" s="7" t="s">
        <v>672</v>
      </c>
      <c r="B1703" s="7">
        <f t="shared" si="81"/>
        <v>1699</v>
      </c>
      <c r="C1703" s="7">
        <f>IF('OG Hospitalisation Details'!B640="?",ROUND(AVERAGE('OG Hospitalisation Details'!$B$2:$B$2344),0),'OG Hospitalisation Details'!B640)</f>
        <v>1982</v>
      </c>
      <c r="D1703" s="7" t="str">
        <f>IF('OG Hospitalisation Details'!C640="?","Sep",'OG Hospitalisation Details'!C640)</f>
        <v>Aug</v>
      </c>
      <c r="E1703" s="7">
        <v>25</v>
      </c>
      <c r="F1703" s="13">
        <f t="shared" si="79"/>
        <v>30188</v>
      </c>
      <c r="G1703" s="7">
        <v>0</v>
      </c>
      <c r="H1703" s="16">
        <v>5438.75</v>
      </c>
      <c r="I1703" s="7" t="str" cm="1">
        <f t="array" ref="I1703">INDEX({"tier - 1","tier - 2","tier - 3"},MATCH(MAX(COUNTIF('OG Hospitalisation Details'!G640:G2982,{"tier - 1","tier - 2","tier - 3"})),COUNTIF('OG Hospitalisation Details'!G640:G2982,{"tier - 1","tier - 2","tier - 3"}),0))</f>
        <v>tier - 2</v>
      </c>
      <c r="J1703" s="7" t="str" cm="1">
        <f t="array" ref="J1703">INDEX({"tier - 1","tier - 2","tier - 3"},MATCH(MAX(COUNTIF('OG Hospitalisation Details'!H640:H2982,{"tier - 1","tier - 2","tier - 3"})),COUNTIF('OG Hospitalisation Details'!H640:H2982,{"tier - 1","tier - 2","tier - 3"}),0))</f>
        <v>tier - 3</v>
      </c>
      <c r="K1703" s="7" t="str">
        <f>IF('OG Hospitalisation Details'!I640="?","Unknown",'OG Hospitalisation Details'!I640)</f>
        <v>R1013</v>
      </c>
      <c r="L1703" s="14">
        <f t="shared" si="80"/>
        <v>40</v>
      </c>
    </row>
    <row r="1704" spans="1:12" x14ac:dyDescent="0.25">
      <c r="A1704" s="7" t="s">
        <v>671</v>
      </c>
      <c r="B1704" s="7">
        <f t="shared" si="81"/>
        <v>1700</v>
      </c>
      <c r="C1704" s="7">
        <f>IF('OG Hospitalisation Details'!B639="?",ROUND(AVERAGE('OG Hospitalisation Details'!$B$2:$B$2344),0),'OG Hospitalisation Details'!B639)</f>
        <v>1978</v>
      </c>
      <c r="D1704" s="7" t="str">
        <f>IF('OG Hospitalisation Details'!C639="?","Sep",'OG Hospitalisation Details'!C639)</f>
        <v>Jun</v>
      </c>
      <c r="E1704" s="7">
        <v>8</v>
      </c>
      <c r="F1704" s="13">
        <f t="shared" si="79"/>
        <v>28649</v>
      </c>
      <c r="G1704" s="7">
        <v>2</v>
      </c>
      <c r="H1704" s="16">
        <v>5428.98</v>
      </c>
      <c r="I1704" s="7" t="str" cm="1">
        <f t="array" ref="I1704">INDEX({"tier - 1","tier - 2","tier - 3"},MATCH(MAX(COUNTIF('OG Hospitalisation Details'!G639:G2981,{"tier - 1","tier - 2","tier - 3"})),COUNTIF('OG Hospitalisation Details'!G639:G2981,{"tier - 1","tier - 2","tier - 3"}),0))</f>
        <v>tier - 2</v>
      </c>
      <c r="J1704" s="7" t="str" cm="1">
        <f t="array" ref="J1704">INDEX({"tier - 1","tier - 2","tier - 3"},MATCH(MAX(COUNTIF('OG Hospitalisation Details'!H639:H2981,{"tier - 1","tier - 2","tier - 3"})),COUNTIF('OG Hospitalisation Details'!H639:H2981,{"tier - 1","tier - 2","tier - 3"}),0))</f>
        <v>tier - 3</v>
      </c>
      <c r="K1704" s="7" t="str">
        <f>IF('OG Hospitalisation Details'!I639="?","Unknown",'OG Hospitalisation Details'!I639)</f>
        <v>R1012</v>
      </c>
      <c r="L1704" s="14">
        <f t="shared" si="80"/>
        <v>45</v>
      </c>
    </row>
    <row r="1705" spans="1:12" x14ac:dyDescent="0.25">
      <c r="A1705" s="7" t="s">
        <v>670</v>
      </c>
      <c r="B1705" s="7">
        <f t="shared" si="81"/>
        <v>1701</v>
      </c>
      <c r="C1705" s="7">
        <f>IF('OG Hospitalisation Details'!B638="?",ROUND(AVERAGE('OG Hospitalisation Details'!$B$2:$B$2344),0),'OG Hospitalisation Details'!B638)</f>
        <v>1992</v>
      </c>
      <c r="D1705" s="7" t="str">
        <f>IF('OG Hospitalisation Details'!C638="?","Sep",'OG Hospitalisation Details'!C638)</f>
        <v>Sep</v>
      </c>
      <c r="E1705" s="7">
        <v>17</v>
      </c>
      <c r="F1705" s="13">
        <f t="shared" si="79"/>
        <v>33864</v>
      </c>
      <c r="G1705" s="7">
        <v>3</v>
      </c>
      <c r="H1705" s="16">
        <v>5428.73</v>
      </c>
      <c r="I1705" s="7" t="str" cm="1">
        <f t="array" ref="I1705">INDEX({"tier - 1","tier - 2","tier - 3"},MATCH(MAX(COUNTIF('OG Hospitalisation Details'!G638:G2980,{"tier - 1","tier - 2","tier - 3"})),COUNTIF('OG Hospitalisation Details'!G638:G2980,{"tier - 1","tier - 2","tier - 3"}),0))</f>
        <v>tier - 2</v>
      </c>
      <c r="J1705" s="7" t="str" cm="1">
        <f t="array" ref="J1705">INDEX({"tier - 1","tier - 2","tier - 3"},MATCH(MAX(COUNTIF('OG Hospitalisation Details'!H638:H2980,{"tier - 1","tier - 2","tier - 3"})),COUNTIF('OG Hospitalisation Details'!H638:H2980,{"tier - 1","tier - 2","tier - 3"}),0))</f>
        <v>tier - 3</v>
      </c>
      <c r="K1705" s="7" t="str">
        <f>IF('OG Hospitalisation Details'!I638="?","Unknown",'OG Hospitalisation Details'!I638)</f>
        <v>R1017</v>
      </c>
      <c r="L1705" s="14">
        <f t="shared" si="80"/>
        <v>30</v>
      </c>
    </row>
    <row r="1706" spans="1:12" x14ac:dyDescent="0.25">
      <c r="A1706" s="7" t="s">
        <v>669</v>
      </c>
      <c r="B1706" s="7">
        <f t="shared" si="81"/>
        <v>1702</v>
      </c>
      <c r="C1706" s="7">
        <f>IF('OG Hospitalisation Details'!B637="?",ROUND(AVERAGE('OG Hospitalisation Details'!$B$2:$B$2344),0),'OG Hospitalisation Details'!B637)</f>
        <v>1991</v>
      </c>
      <c r="D1706" s="7" t="str">
        <f>IF('OG Hospitalisation Details'!C637="?","Sep",'OG Hospitalisation Details'!C637)</f>
        <v>Jul</v>
      </c>
      <c r="E1706" s="7">
        <v>6</v>
      </c>
      <c r="F1706" s="13">
        <f t="shared" si="79"/>
        <v>33425</v>
      </c>
      <c r="G1706" s="7">
        <v>3</v>
      </c>
      <c r="H1706" s="16">
        <v>5425.02</v>
      </c>
      <c r="I1706" s="7" t="str" cm="1">
        <f t="array" ref="I1706">INDEX({"tier - 1","tier - 2","tier - 3"},MATCH(MAX(COUNTIF('OG Hospitalisation Details'!G637:G2979,{"tier - 1","tier - 2","tier - 3"})),COUNTIF('OG Hospitalisation Details'!G637:G2979,{"tier - 1","tier - 2","tier - 3"}),0))</f>
        <v>tier - 2</v>
      </c>
      <c r="J1706" s="7" t="str" cm="1">
        <f t="array" ref="J1706">INDEX({"tier - 1","tier - 2","tier - 3"},MATCH(MAX(COUNTIF('OG Hospitalisation Details'!H637:H2979,{"tier - 1","tier - 2","tier - 3"})),COUNTIF('OG Hospitalisation Details'!H637:H2979,{"tier - 1","tier - 2","tier - 3"}),0))</f>
        <v>tier - 3</v>
      </c>
      <c r="K1706" s="7" t="str">
        <f>IF('OG Hospitalisation Details'!I637="?","Unknown",'OG Hospitalisation Details'!I637)</f>
        <v>R1012</v>
      </c>
      <c r="L1706" s="14">
        <f t="shared" si="80"/>
        <v>31</v>
      </c>
    </row>
    <row r="1707" spans="1:12" x14ac:dyDescent="0.25">
      <c r="A1707" s="7" t="s">
        <v>668</v>
      </c>
      <c r="B1707" s="7">
        <f t="shared" si="81"/>
        <v>1703</v>
      </c>
      <c r="C1707" s="7">
        <f>IF('OG Hospitalisation Details'!B636="?",ROUND(AVERAGE('OG Hospitalisation Details'!$B$2:$B$2344),0),'OG Hospitalisation Details'!B636)</f>
        <v>1982</v>
      </c>
      <c r="D1707" s="7" t="str">
        <f>IF('OG Hospitalisation Details'!C636="?","Sep",'OG Hospitalisation Details'!C636)</f>
        <v>Sep</v>
      </c>
      <c r="E1707" s="7">
        <v>27</v>
      </c>
      <c r="F1707" s="13">
        <f t="shared" si="79"/>
        <v>30221</v>
      </c>
      <c r="G1707" s="7">
        <v>0</v>
      </c>
      <c r="H1707" s="16">
        <v>5415.66</v>
      </c>
      <c r="I1707" s="7" t="str" cm="1">
        <f t="array" ref="I1707">INDEX({"tier - 1","tier - 2","tier - 3"},MATCH(MAX(COUNTIF('OG Hospitalisation Details'!G636:G2978,{"tier - 1","tier - 2","tier - 3"})),COUNTIF('OG Hospitalisation Details'!G636:G2978,{"tier - 1","tier - 2","tier - 3"}),0))</f>
        <v>tier - 2</v>
      </c>
      <c r="J1707" s="7" t="str" cm="1">
        <f t="array" ref="J1707">INDEX({"tier - 1","tier - 2","tier - 3"},MATCH(MAX(COUNTIF('OG Hospitalisation Details'!H636:H2978,{"tier - 1","tier - 2","tier - 3"})),COUNTIF('OG Hospitalisation Details'!H636:H2978,{"tier - 1","tier - 2","tier - 3"}),0))</f>
        <v>tier - 3</v>
      </c>
      <c r="K1707" s="7" t="str">
        <f>IF('OG Hospitalisation Details'!I636="?","Unknown",'OG Hospitalisation Details'!I636)</f>
        <v>R1013</v>
      </c>
      <c r="L1707" s="14">
        <f t="shared" si="80"/>
        <v>40</v>
      </c>
    </row>
    <row r="1708" spans="1:12" x14ac:dyDescent="0.25">
      <c r="A1708" s="7" t="s">
        <v>667</v>
      </c>
      <c r="B1708" s="7">
        <f t="shared" si="81"/>
        <v>1704</v>
      </c>
      <c r="C1708" s="7">
        <f>IF('OG Hospitalisation Details'!B635="?",ROUND(AVERAGE('OG Hospitalisation Details'!$B$2:$B$2344),0),'OG Hospitalisation Details'!B635)</f>
        <v>1975</v>
      </c>
      <c r="D1708" s="7" t="str">
        <f>IF('OG Hospitalisation Details'!C635="?","Sep",'OG Hospitalisation Details'!C635)</f>
        <v>Sep</v>
      </c>
      <c r="E1708" s="7">
        <v>27</v>
      </c>
      <c r="F1708" s="13">
        <f t="shared" si="79"/>
        <v>27664</v>
      </c>
      <c r="G1708" s="7">
        <v>1</v>
      </c>
      <c r="H1708" s="16">
        <v>5411.99</v>
      </c>
      <c r="I1708" s="7" t="str" cm="1">
        <f t="array" ref="I1708">INDEX({"tier - 1","tier - 2","tier - 3"},MATCH(MAX(COUNTIF('OG Hospitalisation Details'!G635:G2977,{"tier - 1","tier - 2","tier - 3"})),COUNTIF('OG Hospitalisation Details'!G635:G2977,{"tier - 1","tier - 2","tier - 3"}),0))</f>
        <v>tier - 2</v>
      </c>
      <c r="J1708" s="7" t="str" cm="1">
        <f t="array" ref="J1708">INDEX({"tier - 1","tier - 2","tier - 3"},MATCH(MAX(COUNTIF('OG Hospitalisation Details'!H635:H2977,{"tier - 1","tier - 2","tier - 3"})),COUNTIF('OG Hospitalisation Details'!H635:H2977,{"tier - 1","tier - 2","tier - 3"}),0))</f>
        <v>tier - 3</v>
      </c>
      <c r="K1708" s="7" t="str">
        <f>IF('OG Hospitalisation Details'!I635="?","Unknown",'OG Hospitalisation Details'!I635)</f>
        <v>R1012</v>
      </c>
      <c r="L1708" s="14">
        <f t="shared" si="80"/>
        <v>47</v>
      </c>
    </row>
    <row r="1709" spans="1:12" x14ac:dyDescent="0.25">
      <c r="A1709" s="7" t="s">
        <v>666</v>
      </c>
      <c r="B1709" s="7">
        <f t="shared" si="81"/>
        <v>1705</v>
      </c>
      <c r="C1709" s="7">
        <f>IF('OG Hospitalisation Details'!B634="?",ROUND(AVERAGE('OG Hospitalisation Details'!$B$2:$B$2344),0),'OG Hospitalisation Details'!B634)</f>
        <v>1985</v>
      </c>
      <c r="D1709" s="7" t="str">
        <f>IF('OG Hospitalisation Details'!C634="?","Sep",'OG Hospitalisation Details'!C634)</f>
        <v>Dec</v>
      </c>
      <c r="E1709" s="7">
        <v>23</v>
      </c>
      <c r="F1709" s="13">
        <f t="shared" si="79"/>
        <v>31404</v>
      </c>
      <c r="G1709" s="7">
        <v>3</v>
      </c>
      <c r="H1709" s="16">
        <v>5402.89</v>
      </c>
      <c r="I1709" s="7" t="str" cm="1">
        <f t="array" ref="I1709">INDEX({"tier - 1","tier - 2","tier - 3"},MATCH(MAX(COUNTIF('OG Hospitalisation Details'!G634:G2976,{"tier - 1","tier - 2","tier - 3"})),COUNTIF('OG Hospitalisation Details'!G634:G2976,{"tier - 1","tier - 2","tier - 3"}),0))</f>
        <v>tier - 2</v>
      </c>
      <c r="J1709" s="7" t="str" cm="1">
        <f t="array" ref="J1709">INDEX({"tier - 1","tier - 2","tier - 3"},MATCH(MAX(COUNTIF('OG Hospitalisation Details'!H634:H2976,{"tier - 1","tier - 2","tier - 3"})),COUNTIF('OG Hospitalisation Details'!H634:H2976,{"tier - 1","tier - 2","tier - 3"}),0))</f>
        <v>tier - 3</v>
      </c>
      <c r="K1709" s="7" t="str">
        <f>IF('OG Hospitalisation Details'!I634="?","Unknown",'OG Hospitalisation Details'!I634)</f>
        <v>R1013</v>
      </c>
      <c r="L1709" s="14">
        <f t="shared" si="80"/>
        <v>37</v>
      </c>
    </row>
    <row r="1710" spans="1:12" x14ac:dyDescent="0.25">
      <c r="A1710" s="7" t="s">
        <v>665</v>
      </c>
      <c r="B1710" s="7">
        <f t="shared" si="81"/>
        <v>1706</v>
      </c>
      <c r="C1710" s="7">
        <f>IF('OG Hospitalisation Details'!B633="?",ROUND(AVERAGE('OG Hospitalisation Details'!$B$2:$B$2344),0),'OG Hospitalisation Details'!B633)</f>
        <v>1984</v>
      </c>
      <c r="D1710" s="7" t="str">
        <f>IF('OG Hospitalisation Details'!C633="?","Sep",'OG Hospitalisation Details'!C633)</f>
        <v>Aug</v>
      </c>
      <c r="E1710" s="7">
        <v>1</v>
      </c>
      <c r="F1710" s="13">
        <f t="shared" si="79"/>
        <v>30895</v>
      </c>
      <c r="G1710" s="7">
        <v>0</v>
      </c>
      <c r="H1710" s="16">
        <v>5400.98</v>
      </c>
      <c r="I1710" s="7" t="str" cm="1">
        <f t="array" ref="I1710">INDEX({"tier - 1","tier - 2","tier - 3"},MATCH(MAX(COUNTIF('OG Hospitalisation Details'!G633:G2975,{"tier - 1","tier - 2","tier - 3"})),COUNTIF('OG Hospitalisation Details'!G633:G2975,{"tier - 1","tier - 2","tier - 3"}),0))</f>
        <v>tier - 2</v>
      </c>
      <c r="J1710" s="7" t="str" cm="1">
        <f t="array" ref="J1710">INDEX({"tier - 1","tier - 2","tier - 3"},MATCH(MAX(COUNTIF('OG Hospitalisation Details'!H633:H2975,{"tier - 1","tier - 2","tier - 3"})),COUNTIF('OG Hospitalisation Details'!H633:H2975,{"tier - 1","tier - 2","tier - 3"}),0))</f>
        <v>tier - 3</v>
      </c>
      <c r="K1710" s="7" t="str">
        <f>IF('OG Hospitalisation Details'!I633="?","Unknown",'OG Hospitalisation Details'!I633)</f>
        <v>R1013</v>
      </c>
      <c r="L1710" s="14">
        <f t="shared" si="80"/>
        <v>38</v>
      </c>
    </row>
    <row r="1711" spans="1:12" x14ac:dyDescent="0.25">
      <c r="A1711" s="7" t="s">
        <v>664</v>
      </c>
      <c r="B1711" s="7">
        <f t="shared" si="81"/>
        <v>1707</v>
      </c>
      <c r="C1711" s="7">
        <f>IF('OG Hospitalisation Details'!B632="?",ROUND(AVERAGE('OG Hospitalisation Details'!$B$2:$B$2344),0),'OG Hospitalisation Details'!B632)</f>
        <v>1984</v>
      </c>
      <c r="D1711" s="7" t="str">
        <f>IF('OG Hospitalisation Details'!C632="?","Sep",'OG Hospitalisation Details'!C632)</f>
        <v>Sep</v>
      </c>
      <c r="E1711" s="7">
        <v>3</v>
      </c>
      <c r="F1711" s="13">
        <f t="shared" si="79"/>
        <v>30928</v>
      </c>
      <c r="G1711" s="7">
        <v>0</v>
      </c>
      <c r="H1711" s="16">
        <v>5397.62</v>
      </c>
      <c r="I1711" s="7" t="str" cm="1">
        <f t="array" ref="I1711">INDEX({"tier - 1","tier - 2","tier - 3"},MATCH(MAX(COUNTIF('OG Hospitalisation Details'!G632:G2974,{"tier - 1","tier - 2","tier - 3"})),COUNTIF('OG Hospitalisation Details'!G632:G2974,{"tier - 1","tier - 2","tier - 3"}),0))</f>
        <v>tier - 2</v>
      </c>
      <c r="J1711" s="7" t="str" cm="1">
        <f t="array" ref="J1711">INDEX({"tier - 1","tier - 2","tier - 3"},MATCH(MAX(COUNTIF('OG Hospitalisation Details'!H632:H2974,{"tier - 1","tier - 2","tier - 3"})),COUNTIF('OG Hospitalisation Details'!H632:H2974,{"tier - 1","tier - 2","tier - 3"}),0))</f>
        <v>tier - 3</v>
      </c>
      <c r="K1711" s="7" t="str">
        <f>IF('OG Hospitalisation Details'!I632="?","Unknown",'OG Hospitalisation Details'!I632)</f>
        <v>R1013</v>
      </c>
      <c r="L1711" s="14">
        <f t="shared" si="80"/>
        <v>38</v>
      </c>
    </row>
    <row r="1712" spans="1:12" x14ac:dyDescent="0.25">
      <c r="A1712" s="7" t="s">
        <v>663</v>
      </c>
      <c r="B1712" s="7">
        <f t="shared" si="81"/>
        <v>1708</v>
      </c>
      <c r="C1712" s="7">
        <f>IF('OG Hospitalisation Details'!B631="?",ROUND(AVERAGE('OG Hospitalisation Details'!$B$2:$B$2344),0),'OG Hospitalisation Details'!B631)</f>
        <v>1989</v>
      </c>
      <c r="D1712" s="7" t="str">
        <f>IF('OG Hospitalisation Details'!C631="?","Sep",'OG Hospitalisation Details'!C631)</f>
        <v>Nov</v>
      </c>
      <c r="E1712" s="7">
        <v>6</v>
      </c>
      <c r="F1712" s="13">
        <f t="shared" si="79"/>
        <v>32818</v>
      </c>
      <c r="G1712" s="7">
        <v>3</v>
      </c>
      <c r="H1712" s="16">
        <v>5396.44</v>
      </c>
      <c r="I1712" s="7" t="str" cm="1">
        <f t="array" ref="I1712">INDEX({"tier - 1","tier - 2","tier - 3"},MATCH(MAX(COUNTIF('OG Hospitalisation Details'!G631:G2973,{"tier - 1","tier - 2","tier - 3"})),COUNTIF('OG Hospitalisation Details'!G631:G2973,{"tier - 1","tier - 2","tier - 3"}),0))</f>
        <v>tier - 2</v>
      </c>
      <c r="J1712" s="7" t="str" cm="1">
        <f t="array" ref="J1712">INDEX({"tier - 1","tier - 2","tier - 3"},MATCH(MAX(COUNTIF('OG Hospitalisation Details'!H631:H2973,{"tier - 1","tier - 2","tier - 3"})),COUNTIF('OG Hospitalisation Details'!H631:H2973,{"tier - 1","tier - 2","tier - 3"}),0))</f>
        <v>tier - 3</v>
      </c>
      <c r="K1712" s="7" t="str">
        <f>IF('OG Hospitalisation Details'!I631="?","Unknown",'OG Hospitalisation Details'!I631)</f>
        <v>R1013</v>
      </c>
      <c r="L1712" s="14">
        <f t="shared" si="80"/>
        <v>33</v>
      </c>
    </row>
    <row r="1713" spans="1:12" x14ac:dyDescent="0.25">
      <c r="A1713" s="7" t="s">
        <v>662</v>
      </c>
      <c r="B1713" s="7">
        <f t="shared" si="81"/>
        <v>1709</v>
      </c>
      <c r="C1713" s="7">
        <f>IF('OG Hospitalisation Details'!B630="?",ROUND(AVERAGE('OG Hospitalisation Details'!$B$2:$B$2344),0),'OG Hospitalisation Details'!B630)</f>
        <v>1988</v>
      </c>
      <c r="D1713" s="7" t="str">
        <f>IF('OG Hospitalisation Details'!C630="?","Sep",'OG Hospitalisation Details'!C630)</f>
        <v>Aug</v>
      </c>
      <c r="E1713" s="7">
        <v>8</v>
      </c>
      <c r="F1713" s="13">
        <f t="shared" si="79"/>
        <v>32363</v>
      </c>
      <c r="G1713" s="7">
        <v>1</v>
      </c>
      <c r="H1713" s="16">
        <v>5385.34</v>
      </c>
      <c r="I1713" s="7" t="str" cm="1">
        <f t="array" ref="I1713">INDEX({"tier - 1","tier - 2","tier - 3"},MATCH(MAX(COUNTIF('OG Hospitalisation Details'!G630:G2972,{"tier - 1","tier - 2","tier - 3"})),COUNTIF('OG Hospitalisation Details'!G630:G2972,{"tier - 1","tier - 2","tier - 3"}),0))</f>
        <v>tier - 2</v>
      </c>
      <c r="J1713" s="7" t="str" cm="1">
        <f t="array" ref="J1713">INDEX({"tier - 1","tier - 2","tier - 3"},MATCH(MAX(COUNTIF('OG Hospitalisation Details'!H630:H2972,{"tier - 1","tier - 2","tier - 3"})),COUNTIF('OG Hospitalisation Details'!H630:H2972,{"tier - 1","tier - 2","tier - 3"}),0))</f>
        <v>tier - 3</v>
      </c>
      <c r="K1713" s="7" t="str">
        <f>IF('OG Hospitalisation Details'!I630="?","Unknown",'OG Hospitalisation Details'!I630)</f>
        <v>R1012</v>
      </c>
      <c r="L1713" s="14">
        <f t="shared" si="80"/>
        <v>34</v>
      </c>
    </row>
    <row r="1714" spans="1:12" x14ac:dyDescent="0.25">
      <c r="A1714" s="7" t="s">
        <v>661</v>
      </c>
      <c r="B1714" s="7">
        <f t="shared" si="81"/>
        <v>1710</v>
      </c>
      <c r="C1714" s="7">
        <f>IF('OG Hospitalisation Details'!B629="?",ROUND(AVERAGE('OG Hospitalisation Details'!$B$2:$B$2344),0),'OG Hospitalisation Details'!B629)</f>
        <v>1984</v>
      </c>
      <c r="D1714" s="7" t="str">
        <f>IF('OG Hospitalisation Details'!C629="?","Sep",'OG Hospitalisation Details'!C629)</f>
        <v>Jun</v>
      </c>
      <c r="E1714" s="7">
        <v>1</v>
      </c>
      <c r="F1714" s="13">
        <f t="shared" si="79"/>
        <v>30834</v>
      </c>
      <c r="G1714" s="7">
        <v>0</v>
      </c>
      <c r="H1714" s="16">
        <v>5383.54</v>
      </c>
      <c r="I1714" s="7" t="str" cm="1">
        <f t="array" ref="I1714">INDEX({"tier - 1","tier - 2","tier - 3"},MATCH(MAX(COUNTIF('OG Hospitalisation Details'!G629:G2971,{"tier - 1","tier - 2","tier - 3"})),COUNTIF('OG Hospitalisation Details'!G629:G2971,{"tier - 1","tier - 2","tier - 3"}),0))</f>
        <v>tier - 2</v>
      </c>
      <c r="J1714" s="7" t="str" cm="1">
        <f t="array" ref="J1714">INDEX({"tier - 1","tier - 2","tier - 3"},MATCH(MAX(COUNTIF('OG Hospitalisation Details'!H629:H2971,{"tier - 1","tier - 2","tier - 3"})),COUNTIF('OG Hospitalisation Details'!H629:H2971,{"tier - 1","tier - 2","tier - 3"}),0))</f>
        <v>tier - 3</v>
      </c>
      <c r="K1714" s="7" t="str">
        <f>IF('OG Hospitalisation Details'!I629="?","Unknown",'OG Hospitalisation Details'!I629)</f>
        <v>R1011</v>
      </c>
      <c r="L1714" s="14">
        <f t="shared" si="80"/>
        <v>39</v>
      </c>
    </row>
    <row r="1715" spans="1:12" x14ac:dyDescent="0.25">
      <c r="A1715" s="7" t="s">
        <v>660</v>
      </c>
      <c r="B1715" s="7">
        <f t="shared" si="81"/>
        <v>1711</v>
      </c>
      <c r="C1715" s="7">
        <f>IF('OG Hospitalisation Details'!B628="?",ROUND(AVERAGE('OG Hospitalisation Details'!$B$2:$B$2344),0),'OG Hospitalisation Details'!B628)</f>
        <v>1986</v>
      </c>
      <c r="D1715" s="7" t="str">
        <f>IF('OG Hospitalisation Details'!C628="?","Sep",'OG Hospitalisation Details'!C628)</f>
        <v>Jul</v>
      </c>
      <c r="E1715" s="7">
        <v>22</v>
      </c>
      <c r="F1715" s="13">
        <f t="shared" si="79"/>
        <v>31615</v>
      </c>
      <c r="G1715" s="7">
        <v>1</v>
      </c>
      <c r="H1715" s="16">
        <v>5377.46</v>
      </c>
      <c r="I1715" s="7" t="str" cm="1">
        <f t="array" ref="I1715">INDEX({"tier - 1","tier - 2","tier - 3"},MATCH(MAX(COUNTIF('OG Hospitalisation Details'!G628:G2970,{"tier - 1","tier - 2","tier - 3"})),COUNTIF('OG Hospitalisation Details'!G628:G2970,{"tier - 1","tier - 2","tier - 3"}),0))</f>
        <v>tier - 2</v>
      </c>
      <c r="J1715" s="7" t="str" cm="1">
        <f t="array" ref="J1715">INDEX({"tier - 1","tier - 2","tier - 3"},MATCH(MAX(COUNTIF('OG Hospitalisation Details'!H628:H2970,{"tier - 1","tier - 2","tier - 3"})),COUNTIF('OG Hospitalisation Details'!H628:H2970,{"tier - 1","tier - 2","tier - 3"}),0))</f>
        <v>tier - 3</v>
      </c>
      <c r="K1715" s="7" t="str">
        <f>IF('OG Hospitalisation Details'!I628="?","Unknown",'OG Hospitalisation Details'!I628)</f>
        <v>R1012</v>
      </c>
      <c r="L1715" s="14">
        <f t="shared" si="80"/>
        <v>36</v>
      </c>
    </row>
    <row r="1716" spans="1:12" x14ac:dyDescent="0.25">
      <c r="A1716" s="7" t="s">
        <v>659</v>
      </c>
      <c r="B1716" s="7">
        <f t="shared" si="81"/>
        <v>1712</v>
      </c>
      <c r="C1716" s="7">
        <f>IF('OG Hospitalisation Details'!B627="?",ROUND(AVERAGE('OG Hospitalisation Details'!$B$2:$B$2344),0),'OG Hospitalisation Details'!B627)</f>
        <v>1989</v>
      </c>
      <c r="D1716" s="7" t="str">
        <f>IF('OG Hospitalisation Details'!C627="?","Sep",'OG Hospitalisation Details'!C627)</f>
        <v>Nov</v>
      </c>
      <c r="E1716" s="7">
        <v>18</v>
      </c>
      <c r="F1716" s="13">
        <f t="shared" si="79"/>
        <v>32830</v>
      </c>
      <c r="G1716" s="7">
        <v>2</v>
      </c>
      <c r="H1716" s="16">
        <v>5375.04</v>
      </c>
      <c r="I1716" s="7" t="str" cm="1">
        <f t="array" ref="I1716">INDEX({"tier - 1","tier - 2","tier - 3"},MATCH(MAX(COUNTIF('OG Hospitalisation Details'!G627:G2969,{"tier - 1","tier - 2","tier - 3"})),COUNTIF('OG Hospitalisation Details'!G627:G2969,{"tier - 1","tier - 2","tier - 3"}),0))</f>
        <v>tier - 2</v>
      </c>
      <c r="J1716" s="7" t="str" cm="1">
        <f t="array" ref="J1716">INDEX({"tier - 1","tier - 2","tier - 3"},MATCH(MAX(COUNTIF('OG Hospitalisation Details'!H627:H2969,{"tier - 1","tier - 2","tier - 3"})),COUNTIF('OG Hospitalisation Details'!H627:H2969,{"tier - 1","tier - 2","tier - 3"}),0))</f>
        <v>tier - 3</v>
      </c>
      <c r="K1716" s="7" t="str">
        <f>IF('OG Hospitalisation Details'!I627="?","Unknown",'OG Hospitalisation Details'!I627)</f>
        <v>R1011</v>
      </c>
      <c r="L1716" s="14">
        <f t="shared" si="80"/>
        <v>33</v>
      </c>
    </row>
    <row r="1717" spans="1:12" x14ac:dyDescent="0.25">
      <c r="A1717" s="7" t="s">
        <v>658</v>
      </c>
      <c r="B1717" s="7">
        <f t="shared" si="81"/>
        <v>1713</v>
      </c>
      <c r="C1717" s="7">
        <f>IF('OG Hospitalisation Details'!B626="?",ROUND(AVERAGE('OG Hospitalisation Details'!$B$2:$B$2344),0),'OG Hospitalisation Details'!B626)</f>
        <v>1986</v>
      </c>
      <c r="D1717" s="7" t="str">
        <f>IF('OG Hospitalisation Details'!C626="?","Sep",'OG Hospitalisation Details'!C626)</f>
        <v>Jun</v>
      </c>
      <c r="E1717" s="7">
        <v>1</v>
      </c>
      <c r="F1717" s="13">
        <f t="shared" si="79"/>
        <v>31564</v>
      </c>
      <c r="G1717" s="7">
        <v>1</v>
      </c>
      <c r="H1717" s="16">
        <v>5373.36</v>
      </c>
      <c r="I1717" s="7" t="str" cm="1">
        <f t="array" ref="I1717">INDEX({"tier - 1","tier - 2","tier - 3"},MATCH(MAX(COUNTIF('OG Hospitalisation Details'!G626:G2968,{"tier - 1","tier - 2","tier - 3"})),COUNTIF('OG Hospitalisation Details'!G626:G2968,{"tier - 1","tier - 2","tier - 3"}),0))</f>
        <v>tier - 2</v>
      </c>
      <c r="J1717" s="7" t="str" cm="1">
        <f t="array" ref="J1717">INDEX({"tier - 1","tier - 2","tier - 3"},MATCH(MAX(COUNTIF('OG Hospitalisation Details'!H626:H2968,{"tier - 1","tier - 2","tier - 3"})),COUNTIF('OG Hospitalisation Details'!H626:H2968,{"tier - 1","tier - 2","tier - 3"}),0))</f>
        <v>tier - 3</v>
      </c>
      <c r="K1717" s="7" t="str">
        <f>IF('OG Hospitalisation Details'!I626="?","Unknown",'OG Hospitalisation Details'!I626)</f>
        <v>R1012</v>
      </c>
      <c r="L1717" s="14">
        <f t="shared" si="80"/>
        <v>37</v>
      </c>
    </row>
    <row r="1718" spans="1:12" x14ac:dyDescent="0.25">
      <c r="A1718" s="7" t="s">
        <v>657</v>
      </c>
      <c r="B1718" s="7">
        <f t="shared" si="81"/>
        <v>1714</v>
      </c>
      <c r="C1718" s="7">
        <f>IF('OG Hospitalisation Details'!B625="?",ROUND(AVERAGE('OG Hospitalisation Details'!$B$2:$B$2344),0),'OG Hospitalisation Details'!B625)</f>
        <v>1994</v>
      </c>
      <c r="D1718" s="7" t="str">
        <f>IF('OG Hospitalisation Details'!C625="?","Sep",'OG Hospitalisation Details'!C625)</f>
        <v>Dec</v>
      </c>
      <c r="E1718" s="7">
        <v>7</v>
      </c>
      <c r="F1718" s="13">
        <f t="shared" si="79"/>
        <v>34675</v>
      </c>
      <c r="G1718" s="7">
        <v>0</v>
      </c>
      <c r="H1718" s="16">
        <v>5364.66</v>
      </c>
      <c r="I1718" s="7" t="str" cm="1">
        <f t="array" ref="I1718">INDEX({"tier - 1","tier - 2","tier - 3"},MATCH(MAX(COUNTIF('OG Hospitalisation Details'!G625:G2967,{"tier - 1","tier - 2","tier - 3"})),COUNTIF('OG Hospitalisation Details'!G625:G2967,{"tier - 1","tier - 2","tier - 3"}),0))</f>
        <v>tier - 2</v>
      </c>
      <c r="J1718" s="7" t="str" cm="1">
        <f t="array" ref="J1718">INDEX({"tier - 1","tier - 2","tier - 3"},MATCH(MAX(COUNTIF('OG Hospitalisation Details'!H625:H2967,{"tier - 1","tier - 2","tier - 3"})),COUNTIF('OG Hospitalisation Details'!H625:H2967,{"tier - 1","tier - 2","tier - 3"}),0))</f>
        <v>tier - 3</v>
      </c>
      <c r="K1718" s="7" t="str">
        <f>IF('OG Hospitalisation Details'!I625="?","Unknown",'OG Hospitalisation Details'!I625)</f>
        <v>R1011</v>
      </c>
      <c r="L1718" s="14">
        <f t="shared" si="80"/>
        <v>28</v>
      </c>
    </row>
    <row r="1719" spans="1:12" x14ac:dyDescent="0.25">
      <c r="A1719" s="7" t="s">
        <v>656</v>
      </c>
      <c r="B1719" s="7">
        <f t="shared" si="81"/>
        <v>1715</v>
      </c>
      <c r="C1719" s="7">
        <f>IF('OG Hospitalisation Details'!B624="?",ROUND(AVERAGE('OG Hospitalisation Details'!$B$2:$B$2344),0),'OG Hospitalisation Details'!B624)</f>
        <v>1989</v>
      </c>
      <c r="D1719" s="7" t="str">
        <f>IF('OG Hospitalisation Details'!C624="?","Sep",'OG Hospitalisation Details'!C624)</f>
        <v>Nov</v>
      </c>
      <c r="E1719" s="7">
        <v>7</v>
      </c>
      <c r="F1719" s="13">
        <f t="shared" si="79"/>
        <v>32819</v>
      </c>
      <c r="G1719" s="7">
        <v>1</v>
      </c>
      <c r="H1719" s="16">
        <v>5354.07</v>
      </c>
      <c r="I1719" s="7" t="str" cm="1">
        <f t="array" ref="I1719">INDEX({"tier - 1","tier - 2","tier - 3"},MATCH(MAX(COUNTIF('OG Hospitalisation Details'!G624:G2966,{"tier - 1","tier - 2","tier - 3"})),COUNTIF('OG Hospitalisation Details'!G624:G2966,{"tier - 1","tier - 2","tier - 3"}),0))</f>
        <v>tier - 2</v>
      </c>
      <c r="J1719" s="7" t="str" cm="1">
        <f t="array" ref="J1719">INDEX({"tier - 1","tier - 2","tier - 3"},MATCH(MAX(COUNTIF('OG Hospitalisation Details'!H624:H2966,{"tier - 1","tier - 2","tier - 3"})),COUNTIF('OG Hospitalisation Details'!H624:H2966,{"tier - 1","tier - 2","tier - 3"}),0))</f>
        <v>tier - 3</v>
      </c>
      <c r="K1719" s="7" t="str">
        <f>IF('OG Hospitalisation Details'!I624="?","Unknown",'OG Hospitalisation Details'!I624)</f>
        <v>R1024</v>
      </c>
      <c r="L1719" s="14">
        <f t="shared" si="80"/>
        <v>33</v>
      </c>
    </row>
    <row r="1720" spans="1:12" x14ac:dyDescent="0.25">
      <c r="A1720" s="7" t="s">
        <v>655</v>
      </c>
      <c r="B1720" s="7">
        <f t="shared" si="81"/>
        <v>1716</v>
      </c>
      <c r="C1720" s="7">
        <f>IF('OG Hospitalisation Details'!B623="?",ROUND(AVERAGE('OG Hospitalisation Details'!$B$2:$B$2344),0),'OG Hospitalisation Details'!B623)</f>
        <v>1972</v>
      </c>
      <c r="D1720" s="7" t="str">
        <f>IF('OG Hospitalisation Details'!C623="?","Sep",'OG Hospitalisation Details'!C623)</f>
        <v>Dec</v>
      </c>
      <c r="E1720" s="7">
        <v>15</v>
      </c>
      <c r="F1720" s="13">
        <f t="shared" si="79"/>
        <v>26648</v>
      </c>
      <c r="G1720" s="7">
        <v>0</v>
      </c>
      <c r="H1720" s="16">
        <v>5344.81</v>
      </c>
      <c r="I1720" s="7" t="str" cm="1">
        <f t="array" ref="I1720">INDEX({"tier - 1","tier - 2","tier - 3"},MATCH(MAX(COUNTIF('OG Hospitalisation Details'!G623:G2965,{"tier - 1","tier - 2","tier - 3"})),COUNTIF('OG Hospitalisation Details'!G623:G2965,{"tier - 1","tier - 2","tier - 3"}),0))</f>
        <v>tier - 2</v>
      </c>
      <c r="J1720" s="7" t="str" cm="1">
        <f t="array" ref="J1720">INDEX({"tier - 1","tier - 2","tier - 3"},MATCH(MAX(COUNTIF('OG Hospitalisation Details'!H623:H2965,{"tier - 1","tier - 2","tier - 3"})),COUNTIF('OG Hospitalisation Details'!H623:H2965,{"tier - 1","tier - 2","tier - 3"}),0))</f>
        <v>tier - 3</v>
      </c>
      <c r="K1720" s="7" t="str">
        <f>IF('OG Hospitalisation Details'!I623="?","Unknown",'OG Hospitalisation Details'!I623)</f>
        <v>R1013</v>
      </c>
      <c r="L1720" s="14">
        <f t="shared" si="80"/>
        <v>50</v>
      </c>
    </row>
    <row r="1721" spans="1:12" x14ac:dyDescent="0.25">
      <c r="A1721" s="7" t="s">
        <v>654</v>
      </c>
      <c r="B1721" s="7">
        <f t="shared" si="81"/>
        <v>1717</v>
      </c>
      <c r="C1721" s="7">
        <f>IF('OG Hospitalisation Details'!B622="?",ROUND(AVERAGE('OG Hospitalisation Details'!$B$2:$B$2344),0),'OG Hospitalisation Details'!B622)</f>
        <v>1991</v>
      </c>
      <c r="D1721" s="7" t="str">
        <f>IF('OG Hospitalisation Details'!C622="?","Sep",'OG Hospitalisation Details'!C622)</f>
        <v>Aug</v>
      </c>
      <c r="E1721" s="7">
        <v>28</v>
      </c>
      <c r="F1721" s="13">
        <f t="shared" si="79"/>
        <v>33478</v>
      </c>
      <c r="G1721" s="7">
        <v>2</v>
      </c>
      <c r="H1721" s="16">
        <v>5327.4</v>
      </c>
      <c r="I1721" s="7" t="str" cm="1">
        <f t="array" ref="I1721">INDEX({"tier - 1","tier - 2","tier - 3"},MATCH(MAX(COUNTIF('OG Hospitalisation Details'!G622:G2964,{"tier - 1","tier - 2","tier - 3"})),COUNTIF('OG Hospitalisation Details'!G622:G2964,{"tier - 1","tier - 2","tier - 3"}),0))</f>
        <v>tier - 2</v>
      </c>
      <c r="J1721" s="7" t="str" cm="1">
        <f t="array" ref="J1721">INDEX({"tier - 1","tier - 2","tier - 3"},MATCH(MAX(COUNTIF('OG Hospitalisation Details'!H622:H2964,{"tier - 1","tier - 2","tier - 3"})),COUNTIF('OG Hospitalisation Details'!H622:H2964,{"tier - 1","tier - 2","tier - 3"}),0))</f>
        <v>tier - 3</v>
      </c>
      <c r="K1721" s="7" t="str">
        <f>IF('OG Hospitalisation Details'!I622="?","Unknown",'OG Hospitalisation Details'!I622)</f>
        <v>R1012</v>
      </c>
      <c r="L1721" s="14">
        <f t="shared" si="80"/>
        <v>31</v>
      </c>
    </row>
    <row r="1722" spans="1:12" x14ac:dyDescent="0.25">
      <c r="A1722" s="7" t="s">
        <v>653</v>
      </c>
      <c r="B1722" s="7">
        <f t="shared" si="81"/>
        <v>1718</v>
      </c>
      <c r="C1722" s="7">
        <f>IF('OG Hospitalisation Details'!B621="?",ROUND(AVERAGE('OG Hospitalisation Details'!$B$2:$B$2344),0),'OG Hospitalisation Details'!B621)</f>
        <v>1992</v>
      </c>
      <c r="D1722" s="7" t="str">
        <f>IF('OG Hospitalisation Details'!C621="?","Sep",'OG Hospitalisation Details'!C621)</f>
        <v>Jun</v>
      </c>
      <c r="E1722" s="7">
        <v>18</v>
      </c>
      <c r="F1722" s="13">
        <f t="shared" si="79"/>
        <v>33773</v>
      </c>
      <c r="G1722" s="7">
        <v>3</v>
      </c>
      <c r="H1722" s="16">
        <v>5325.65</v>
      </c>
      <c r="I1722" s="7" t="str" cm="1">
        <f t="array" ref="I1722">INDEX({"tier - 1","tier - 2","tier - 3"},MATCH(MAX(COUNTIF('OG Hospitalisation Details'!G621:G2963,{"tier - 1","tier - 2","tier - 3"})),COUNTIF('OG Hospitalisation Details'!G621:G2963,{"tier - 1","tier - 2","tier - 3"}),0))</f>
        <v>tier - 2</v>
      </c>
      <c r="J1722" s="7" t="str" cm="1">
        <f t="array" ref="J1722">INDEX({"tier - 1","tier - 2","tier - 3"},MATCH(MAX(COUNTIF('OG Hospitalisation Details'!H621:H2963,{"tier - 1","tier - 2","tier - 3"})),COUNTIF('OG Hospitalisation Details'!H621:H2963,{"tier - 1","tier - 2","tier - 3"}),0))</f>
        <v>tier - 3</v>
      </c>
      <c r="K1722" s="7" t="str">
        <f>IF('OG Hospitalisation Details'!I621="?","Unknown",'OG Hospitalisation Details'!I621)</f>
        <v>R1011</v>
      </c>
      <c r="L1722" s="14">
        <f t="shared" si="80"/>
        <v>30</v>
      </c>
    </row>
    <row r="1723" spans="1:12" x14ac:dyDescent="0.25">
      <c r="A1723" s="7" t="s">
        <v>652</v>
      </c>
      <c r="B1723" s="7">
        <f t="shared" si="81"/>
        <v>1719</v>
      </c>
      <c r="C1723" s="7">
        <f>IF('OG Hospitalisation Details'!B620="?",ROUND(AVERAGE('OG Hospitalisation Details'!$B$2:$B$2344),0),'OG Hospitalisation Details'!B620)</f>
        <v>1974</v>
      </c>
      <c r="D1723" s="7" t="str">
        <f>IF('OG Hospitalisation Details'!C620="?","Sep",'OG Hospitalisation Details'!C620)</f>
        <v>Sep</v>
      </c>
      <c r="E1723" s="7">
        <v>2</v>
      </c>
      <c r="F1723" s="13">
        <f t="shared" si="79"/>
        <v>27274</v>
      </c>
      <c r="G1723" s="7">
        <v>0</v>
      </c>
      <c r="H1723" s="16">
        <v>5322.24</v>
      </c>
      <c r="I1723" s="7" t="str" cm="1">
        <f t="array" ref="I1723">INDEX({"tier - 1","tier - 2","tier - 3"},MATCH(MAX(COUNTIF('OG Hospitalisation Details'!G620:G2962,{"tier - 1","tier - 2","tier - 3"})),COUNTIF('OG Hospitalisation Details'!G620:G2962,{"tier - 1","tier - 2","tier - 3"}),0))</f>
        <v>tier - 2</v>
      </c>
      <c r="J1723" s="7" t="str" cm="1">
        <f t="array" ref="J1723">INDEX({"tier - 1","tier - 2","tier - 3"},MATCH(MAX(COUNTIF('OG Hospitalisation Details'!H620:H2962,{"tier - 1","tier - 2","tier - 3"})),COUNTIF('OG Hospitalisation Details'!H620:H2962,{"tier - 1","tier - 2","tier - 3"}),0))</f>
        <v>tier - 3</v>
      </c>
      <c r="K1723" s="7" t="str">
        <f>IF('OG Hospitalisation Details'!I620="?","Unknown",'OG Hospitalisation Details'!I620)</f>
        <v>R1012</v>
      </c>
      <c r="L1723" s="14">
        <f t="shared" si="80"/>
        <v>48</v>
      </c>
    </row>
    <row r="1724" spans="1:12" x14ac:dyDescent="0.25">
      <c r="A1724" s="7" t="s">
        <v>651</v>
      </c>
      <c r="B1724" s="7">
        <f t="shared" si="81"/>
        <v>1720</v>
      </c>
      <c r="C1724" s="7">
        <f>IF('OG Hospitalisation Details'!B619="?",ROUND(AVERAGE('OG Hospitalisation Details'!$B$2:$B$2344),0),'OG Hospitalisation Details'!B619)</f>
        <v>1994</v>
      </c>
      <c r="D1724" s="7" t="str">
        <f>IF('OG Hospitalisation Details'!C619="?","Sep",'OG Hospitalisation Details'!C619)</f>
        <v>Nov</v>
      </c>
      <c r="E1724" s="7">
        <v>13</v>
      </c>
      <c r="F1724" s="13">
        <f t="shared" si="79"/>
        <v>34651</v>
      </c>
      <c r="G1724" s="7">
        <v>3</v>
      </c>
      <c r="H1724" s="16">
        <v>5312.17</v>
      </c>
      <c r="I1724" s="7" t="str" cm="1">
        <f t="array" ref="I1724">INDEX({"tier - 1","tier - 2","tier - 3"},MATCH(MAX(COUNTIF('OG Hospitalisation Details'!G619:G2961,{"tier - 1","tier - 2","tier - 3"})),COUNTIF('OG Hospitalisation Details'!G619:G2961,{"tier - 1","tier - 2","tier - 3"}),0))</f>
        <v>tier - 2</v>
      </c>
      <c r="J1724" s="7" t="str" cm="1">
        <f t="array" ref="J1724">INDEX({"tier - 1","tier - 2","tier - 3"},MATCH(MAX(COUNTIF('OG Hospitalisation Details'!H619:H2961,{"tier - 1","tier - 2","tier - 3"})),COUNTIF('OG Hospitalisation Details'!H619:H2961,{"tier - 1","tier - 2","tier - 3"}),0))</f>
        <v>tier - 3</v>
      </c>
      <c r="K1724" s="7" t="str">
        <f>IF('OG Hospitalisation Details'!I619="?","Unknown",'OG Hospitalisation Details'!I619)</f>
        <v>R1012</v>
      </c>
      <c r="L1724" s="14">
        <f t="shared" si="80"/>
        <v>28</v>
      </c>
    </row>
    <row r="1725" spans="1:12" x14ac:dyDescent="0.25">
      <c r="A1725" s="7" t="s">
        <v>650</v>
      </c>
      <c r="B1725" s="7">
        <f t="shared" si="81"/>
        <v>1721</v>
      </c>
      <c r="C1725" s="7">
        <f>IF('OG Hospitalisation Details'!B618="?",ROUND(AVERAGE('OG Hospitalisation Details'!$B$2:$B$2344),0),'OG Hospitalisation Details'!B618)</f>
        <v>2000</v>
      </c>
      <c r="D1725" s="7" t="str">
        <f>IF('OG Hospitalisation Details'!C618="?","Sep",'OG Hospitalisation Details'!C618)</f>
        <v>Sep</v>
      </c>
      <c r="E1725" s="7">
        <v>9</v>
      </c>
      <c r="F1725" s="13">
        <f t="shared" si="79"/>
        <v>36778</v>
      </c>
      <c r="G1725" s="7">
        <v>0</v>
      </c>
      <c r="H1725" s="16">
        <v>5306.7</v>
      </c>
      <c r="I1725" s="7" t="str" cm="1">
        <f t="array" ref="I1725">INDEX({"tier - 1","tier - 2","tier - 3"},MATCH(MAX(COUNTIF('OG Hospitalisation Details'!G618:G2960,{"tier - 1","tier - 2","tier - 3"})),COUNTIF('OG Hospitalisation Details'!G618:G2960,{"tier - 1","tier - 2","tier - 3"}),0))</f>
        <v>tier - 2</v>
      </c>
      <c r="J1725" s="7" t="str" cm="1">
        <f t="array" ref="J1725">INDEX({"tier - 1","tier - 2","tier - 3"},MATCH(MAX(COUNTIF('OG Hospitalisation Details'!H618:H2960,{"tier - 1","tier - 2","tier - 3"})),COUNTIF('OG Hospitalisation Details'!H618:H2960,{"tier - 1","tier - 2","tier - 3"}),0))</f>
        <v>tier - 3</v>
      </c>
      <c r="K1725" s="7" t="str">
        <f>IF('OG Hospitalisation Details'!I618="?","Unknown",'OG Hospitalisation Details'!I618)</f>
        <v>R1012</v>
      </c>
      <c r="L1725" s="14">
        <f t="shared" si="80"/>
        <v>22</v>
      </c>
    </row>
    <row r="1726" spans="1:12" x14ac:dyDescent="0.25">
      <c r="A1726" s="7" t="s">
        <v>649</v>
      </c>
      <c r="B1726" s="7">
        <f t="shared" si="81"/>
        <v>1722</v>
      </c>
      <c r="C1726" s="7">
        <f>IF('OG Hospitalisation Details'!B617="?",ROUND(AVERAGE('OG Hospitalisation Details'!$B$2:$B$2344),0),'OG Hospitalisation Details'!B617)</f>
        <v>2004</v>
      </c>
      <c r="D1726" s="7" t="str">
        <f>IF('OG Hospitalisation Details'!C617="?","Sep",'OG Hospitalisation Details'!C617)</f>
        <v>Aug</v>
      </c>
      <c r="E1726" s="7">
        <v>22</v>
      </c>
      <c r="F1726" s="13">
        <f t="shared" si="79"/>
        <v>38221</v>
      </c>
      <c r="G1726" s="7">
        <v>0</v>
      </c>
      <c r="H1726" s="16">
        <v>5293.67</v>
      </c>
      <c r="I1726" s="7" t="str" cm="1">
        <f t="array" ref="I1726">INDEX({"tier - 1","tier - 2","tier - 3"},MATCH(MAX(COUNTIF('OG Hospitalisation Details'!G617:G2959,{"tier - 1","tier - 2","tier - 3"})),COUNTIF('OG Hospitalisation Details'!G617:G2959,{"tier - 1","tier - 2","tier - 3"}),0))</f>
        <v>tier - 2</v>
      </c>
      <c r="J1726" s="7" t="str" cm="1">
        <f t="array" ref="J1726">INDEX({"tier - 1","tier - 2","tier - 3"},MATCH(MAX(COUNTIF('OG Hospitalisation Details'!H617:H2959,{"tier - 1","tier - 2","tier - 3"})),COUNTIF('OG Hospitalisation Details'!H617:H2959,{"tier - 1","tier - 2","tier - 3"}),0))</f>
        <v>tier - 3</v>
      </c>
      <c r="K1726" s="7" t="str">
        <f>IF('OG Hospitalisation Details'!I617="?","Unknown",'OG Hospitalisation Details'!I617)</f>
        <v>R1022</v>
      </c>
      <c r="L1726" s="14">
        <f t="shared" si="80"/>
        <v>18</v>
      </c>
    </row>
    <row r="1727" spans="1:12" x14ac:dyDescent="0.25">
      <c r="A1727" s="7" t="s">
        <v>648</v>
      </c>
      <c r="B1727" s="7">
        <f t="shared" si="81"/>
        <v>1723</v>
      </c>
      <c r="C1727" s="7">
        <f>IF('OG Hospitalisation Details'!B616="?",ROUND(AVERAGE('OG Hospitalisation Details'!$B$2:$B$2344),0),'OG Hospitalisation Details'!B616)</f>
        <v>1974</v>
      </c>
      <c r="D1727" s="7" t="str">
        <f>IF('OG Hospitalisation Details'!C616="?","Sep",'OG Hospitalisation Details'!C616)</f>
        <v>Nov</v>
      </c>
      <c r="E1727" s="7">
        <v>12</v>
      </c>
      <c r="F1727" s="13">
        <f t="shared" si="79"/>
        <v>27345</v>
      </c>
      <c r="G1727" s="7">
        <v>0</v>
      </c>
      <c r="H1727" s="16">
        <v>5291.71</v>
      </c>
      <c r="I1727" s="7" t="str" cm="1">
        <f t="array" ref="I1727">INDEX({"tier - 1","tier - 2","tier - 3"},MATCH(MAX(COUNTIF('OG Hospitalisation Details'!G616:G2958,{"tier - 1","tier - 2","tier - 3"})),COUNTIF('OG Hospitalisation Details'!G616:G2958,{"tier - 1","tier - 2","tier - 3"}),0))</f>
        <v>tier - 2</v>
      </c>
      <c r="J1727" s="7" t="str" cm="1">
        <f t="array" ref="J1727">INDEX({"tier - 1","tier - 2","tier - 3"},MATCH(MAX(COUNTIF('OG Hospitalisation Details'!H616:H2958,{"tier - 1","tier - 2","tier - 3"})),COUNTIF('OG Hospitalisation Details'!H616:H2958,{"tier - 1","tier - 2","tier - 3"}),0))</f>
        <v>tier - 3</v>
      </c>
      <c r="K1727" s="7" t="str">
        <f>IF('OG Hospitalisation Details'!I616="?","Unknown",'OG Hospitalisation Details'!I616)</f>
        <v>R1012</v>
      </c>
      <c r="L1727" s="14">
        <f t="shared" si="80"/>
        <v>48</v>
      </c>
    </row>
    <row r="1728" spans="1:12" x14ac:dyDescent="0.25">
      <c r="A1728" s="7" t="s">
        <v>647</v>
      </c>
      <c r="B1728" s="7">
        <f t="shared" si="81"/>
        <v>1724</v>
      </c>
      <c r="C1728" s="7">
        <f>IF('OG Hospitalisation Details'!B615="?",ROUND(AVERAGE('OG Hospitalisation Details'!$B$2:$B$2344),0),'OG Hospitalisation Details'!B615)</f>
        <v>1987</v>
      </c>
      <c r="D1728" s="7" t="str">
        <f>IF('OG Hospitalisation Details'!C615="?","Sep",'OG Hospitalisation Details'!C615)</f>
        <v>Sep</v>
      </c>
      <c r="E1728" s="7">
        <v>1</v>
      </c>
      <c r="F1728" s="13">
        <f t="shared" si="79"/>
        <v>32021</v>
      </c>
      <c r="G1728" s="7">
        <v>3</v>
      </c>
      <c r="H1728" s="16">
        <v>5275.86</v>
      </c>
      <c r="I1728" s="7" t="str" cm="1">
        <f t="array" ref="I1728">INDEX({"tier - 1","tier - 2","tier - 3"},MATCH(MAX(COUNTIF('OG Hospitalisation Details'!G615:G2957,{"tier - 1","tier - 2","tier - 3"})),COUNTIF('OG Hospitalisation Details'!G615:G2957,{"tier - 1","tier - 2","tier - 3"}),0))</f>
        <v>tier - 2</v>
      </c>
      <c r="J1728" s="7" t="str" cm="1">
        <f t="array" ref="J1728">INDEX({"tier - 1","tier - 2","tier - 3"},MATCH(MAX(COUNTIF('OG Hospitalisation Details'!H615:H2957,{"tier - 1","tier - 2","tier - 3"})),COUNTIF('OG Hospitalisation Details'!H615:H2957,{"tier - 1","tier - 2","tier - 3"}),0))</f>
        <v>tier - 3</v>
      </c>
      <c r="K1728" s="7" t="str">
        <f>IF('OG Hospitalisation Details'!I615="?","Unknown",'OG Hospitalisation Details'!I615)</f>
        <v>R1013</v>
      </c>
      <c r="L1728" s="14">
        <f t="shared" si="80"/>
        <v>35</v>
      </c>
    </row>
    <row r="1729" spans="1:12" x14ac:dyDescent="0.25">
      <c r="A1729" s="7" t="s">
        <v>646</v>
      </c>
      <c r="B1729" s="7">
        <f t="shared" si="81"/>
        <v>1725</v>
      </c>
      <c r="C1729" s="7">
        <f>IF('OG Hospitalisation Details'!B614="?",ROUND(AVERAGE('OG Hospitalisation Details'!$B$2:$B$2344),0),'OG Hospitalisation Details'!B614)</f>
        <v>1986</v>
      </c>
      <c r="D1729" s="7" t="str">
        <f>IF('OG Hospitalisation Details'!C614="?","Sep",'OG Hospitalisation Details'!C614)</f>
        <v>Oct</v>
      </c>
      <c r="E1729" s="7">
        <v>20</v>
      </c>
      <c r="F1729" s="13">
        <f t="shared" si="79"/>
        <v>31705</v>
      </c>
      <c r="G1729" s="7">
        <v>0</v>
      </c>
      <c r="H1729" s="16">
        <v>5272.18</v>
      </c>
      <c r="I1729" s="7" t="str" cm="1">
        <f t="array" ref="I1729">INDEX({"tier - 1","tier - 2","tier - 3"},MATCH(MAX(COUNTIF('OG Hospitalisation Details'!G614:G2956,{"tier - 1","tier - 2","tier - 3"})),COUNTIF('OG Hospitalisation Details'!G614:G2956,{"tier - 1","tier - 2","tier - 3"}),0))</f>
        <v>tier - 2</v>
      </c>
      <c r="J1729" s="7" t="str" cm="1">
        <f t="array" ref="J1729">INDEX({"tier - 1","tier - 2","tier - 3"},MATCH(MAX(COUNTIF('OG Hospitalisation Details'!H614:H2956,{"tier - 1","tier - 2","tier - 3"})),COUNTIF('OG Hospitalisation Details'!H614:H2956,{"tier - 1","tier - 2","tier - 3"}),0))</f>
        <v>tier - 3</v>
      </c>
      <c r="K1729" s="7" t="str">
        <f>IF('OG Hospitalisation Details'!I614="?","Unknown",'OG Hospitalisation Details'!I614)</f>
        <v>R1012</v>
      </c>
      <c r="L1729" s="14">
        <f t="shared" si="80"/>
        <v>36</v>
      </c>
    </row>
    <row r="1730" spans="1:12" x14ac:dyDescent="0.25">
      <c r="A1730" s="7" t="s">
        <v>645</v>
      </c>
      <c r="B1730" s="7">
        <f t="shared" si="81"/>
        <v>1726</v>
      </c>
      <c r="C1730" s="7">
        <f>IF('OG Hospitalisation Details'!B613="?",ROUND(AVERAGE('OG Hospitalisation Details'!$B$2:$B$2344),0),'OG Hospitalisation Details'!B613)</f>
        <v>1986</v>
      </c>
      <c r="D1730" s="7" t="str">
        <f>IF('OG Hospitalisation Details'!C613="?","Sep",'OG Hospitalisation Details'!C613)</f>
        <v>Sep</v>
      </c>
      <c r="E1730" s="7">
        <v>20</v>
      </c>
      <c r="F1730" s="13">
        <f t="shared" ref="F1730:F1793" si="82">DATE(C1730,MONTH(1&amp;D1730),E1730)</f>
        <v>31675</v>
      </c>
      <c r="G1730" s="7">
        <v>0</v>
      </c>
      <c r="H1730" s="16">
        <v>5267.82</v>
      </c>
      <c r="I1730" s="7" t="str" cm="1">
        <f t="array" ref="I1730">INDEX({"tier - 1","tier - 2","tier - 3"},MATCH(MAX(COUNTIF('OG Hospitalisation Details'!G613:G2955,{"tier - 1","tier - 2","tier - 3"})),COUNTIF('OG Hospitalisation Details'!G613:G2955,{"tier - 1","tier - 2","tier - 3"}),0))</f>
        <v>tier - 2</v>
      </c>
      <c r="J1730" s="7" t="str" cm="1">
        <f t="array" ref="J1730">INDEX({"tier - 1","tier - 2","tier - 3"},MATCH(MAX(COUNTIF('OG Hospitalisation Details'!H613:H2955,{"tier - 1","tier - 2","tier - 3"})),COUNTIF('OG Hospitalisation Details'!H613:H2955,{"tier - 1","tier - 2","tier - 3"}),0))</f>
        <v>tier - 3</v>
      </c>
      <c r="K1730" s="7" t="str">
        <f>IF('OG Hospitalisation Details'!I613="?","Unknown",'OG Hospitalisation Details'!I613)</f>
        <v>R1012</v>
      </c>
      <c r="L1730" s="14">
        <f t="shared" ref="L1730:L1793" si="83">DATEDIF(F1730,DATE(2023,6,8),"Y")</f>
        <v>36</v>
      </c>
    </row>
    <row r="1731" spans="1:12" x14ac:dyDescent="0.25">
      <c r="A1731" s="7" t="s">
        <v>644</v>
      </c>
      <c r="B1731" s="7">
        <f t="shared" si="81"/>
        <v>1727</v>
      </c>
      <c r="C1731" s="7">
        <f>IF('OG Hospitalisation Details'!B612="?",ROUND(AVERAGE('OG Hospitalisation Details'!$B$2:$B$2344),0),'OG Hospitalisation Details'!B612)</f>
        <v>1986</v>
      </c>
      <c r="D1731" s="7" t="str">
        <f>IF('OG Hospitalisation Details'!C612="?","Sep",'OG Hospitalisation Details'!C612)</f>
        <v>Oct</v>
      </c>
      <c r="E1731" s="7">
        <v>25</v>
      </c>
      <c r="F1731" s="13">
        <f t="shared" si="82"/>
        <v>31710</v>
      </c>
      <c r="G1731" s="7">
        <v>0</v>
      </c>
      <c r="H1731" s="16">
        <v>5266.37</v>
      </c>
      <c r="I1731" s="7" t="str" cm="1">
        <f t="array" ref="I1731">INDEX({"tier - 1","tier - 2","tier - 3"},MATCH(MAX(COUNTIF('OG Hospitalisation Details'!G612:G2954,{"tier - 1","tier - 2","tier - 3"})),COUNTIF('OG Hospitalisation Details'!G612:G2954,{"tier - 1","tier - 2","tier - 3"}),0))</f>
        <v>tier - 2</v>
      </c>
      <c r="J1731" s="7" t="str" cm="1">
        <f t="array" ref="J1731">INDEX({"tier - 1","tier - 2","tier - 3"},MATCH(MAX(COUNTIF('OG Hospitalisation Details'!H612:H2954,{"tier - 1","tier - 2","tier - 3"})),COUNTIF('OG Hospitalisation Details'!H612:H2954,{"tier - 1","tier - 2","tier - 3"}),0))</f>
        <v>tier - 3</v>
      </c>
      <c r="K1731" s="7" t="str">
        <f>IF('OG Hospitalisation Details'!I612="?","Unknown",'OG Hospitalisation Details'!I612)</f>
        <v>R1012</v>
      </c>
      <c r="L1731" s="14">
        <f t="shared" si="83"/>
        <v>36</v>
      </c>
    </row>
    <row r="1732" spans="1:12" x14ac:dyDescent="0.25">
      <c r="A1732" s="7" t="s">
        <v>643</v>
      </c>
      <c r="B1732" s="7">
        <f t="shared" si="81"/>
        <v>1728</v>
      </c>
      <c r="C1732" s="7">
        <f>IF('OG Hospitalisation Details'!B611="?",ROUND(AVERAGE('OG Hospitalisation Details'!$B$2:$B$2344),0),'OG Hospitalisation Details'!B611)</f>
        <v>1989</v>
      </c>
      <c r="D1732" s="7" t="str">
        <f>IF('OG Hospitalisation Details'!C611="?","Sep",'OG Hospitalisation Details'!C611)</f>
        <v>Jul</v>
      </c>
      <c r="E1732" s="7">
        <v>19</v>
      </c>
      <c r="F1732" s="13">
        <f t="shared" si="82"/>
        <v>32708</v>
      </c>
      <c r="G1732" s="7">
        <v>2</v>
      </c>
      <c r="H1732" s="16">
        <v>5261.47</v>
      </c>
      <c r="I1732" s="7" t="str" cm="1">
        <f t="array" ref="I1732">INDEX({"tier - 1","tier - 2","tier - 3"},MATCH(MAX(COUNTIF('OG Hospitalisation Details'!G611:G2953,{"tier - 1","tier - 2","tier - 3"})),COUNTIF('OG Hospitalisation Details'!G611:G2953,{"tier - 1","tier - 2","tier - 3"}),0))</f>
        <v>tier - 2</v>
      </c>
      <c r="J1732" s="7" t="str" cm="1">
        <f t="array" ref="J1732">INDEX({"tier - 1","tier - 2","tier - 3"},MATCH(MAX(COUNTIF('OG Hospitalisation Details'!H611:H2953,{"tier - 1","tier - 2","tier - 3"})),COUNTIF('OG Hospitalisation Details'!H611:H2953,{"tier - 1","tier - 2","tier - 3"}),0))</f>
        <v>tier - 3</v>
      </c>
      <c r="K1732" s="7" t="str">
        <f>IF('OG Hospitalisation Details'!I611="?","Unknown",'OG Hospitalisation Details'!I611)</f>
        <v>R1012</v>
      </c>
      <c r="L1732" s="14">
        <f t="shared" si="83"/>
        <v>33</v>
      </c>
    </row>
    <row r="1733" spans="1:12" x14ac:dyDescent="0.25">
      <c r="A1733" s="7" t="s">
        <v>642</v>
      </c>
      <c r="B1733" s="7">
        <f t="shared" si="81"/>
        <v>1729</v>
      </c>
      <c r="C1733" s="7">
        <f>IF('OG Hospitalisation Details'!B610="?",ROUND(AVERAGE('OG Hospitalisation Details'!$B$2:$B$2344),0),'OG Hospitalisation Details'!B610)</f>
        <v>1989</v>
      </c>
      <c r="D1733" s="7" t="str">
        <f>IF('OG Hospitalisation Details'!C610="?","Sep",'OG Hospitalisation Details'!C610)</f>
        <v>Nov</v>
      </c>
      <c r="E1733" s="7">
        <v>25</v>
      </c>
      <c r="F1733" s="13">
        <f t="shared" si="82"/>
        <v>32837</v>
      </c>
      <c r="G1733" s="7">
        <v>2</v>
      </c>
      <c r="H1733" s="16">
        <v>5257.51</v>
      </c>
      <c r="I1733" s="7" t="str" cm="1">
        <f t="array" ref="I1733">INDEX({"tier - 1","tier - 2","tier - 3"},MATCH(MAX(COUNTIF('OG Hospitalisation Details'!G610:G2952,{"tier - 1","tier - 2","tier - 3"})),COUNTIF('OG Hospitalisation Details'!G610:G2952,{"tier - 1","tier - 2","tier - 3"}),0))</f>
        <v>tier - 2</v>
      </c>
      <c r="J1733" s="7" t="str" cm="1">
        <f t="array" ref="J1733">INDEX({"tier - 1","tier - 2","tier - 3"},MATCH(MAX(COUNTIF('OG Hospitalisation Details'!H610:H2952,{"tier - 1","tier - 2","tier - 3"})),COUNTIF('OG Hospitalisation Details'!H610:H2952,{"tier - 1","tier - 2","tier - 3"}),0))</f>
        <v>tier - 3</v>
      </c>
      <c r="K1733" s="7" t="str">
        <f>IF('OG Hospitalisation Details'!I610="?","Unknown",'OG Hospitalisation Details'!I610)</f>
        <v>R1012</v>
      </c>
      <c r="L1733" s="14">
        <f t="shared" si="83"/>
        <v>33</v>
      </c>
    </row>
    <row r="1734" spans="1:12" x14ac:dyDescent="0.25">
      <c r="A1734" s="7" t="s">
        <v>641</v>
      </c>
      <c r="B1734" s="7">
        <f t="shared" si="81"/>
        <v>1730</v>
      </c>
      <c r="C1734" s="7">
        <f>IF('OG Hospitalisation Details'!B609="?",ROUND(AVERAGE('OG Hospitalisation Details'!$B$2:$B$2344),0),'OG Hospitalisation Details'!B609)</f>
        <v>1990</v>
      </c>
      <c r="D1734" s="7" t="str">
        <f>IF('OG Hospitalisation Details'!C609="?","Sep",'OG Hospitalisation Details'!C609)</f>
        <v>Jul</v>
      </c>
      <c r="E1734" s="7">
        <v>6</v>
      </c>
      <c r="F1734" s="13">
        <f t="shared" si="82"/>
        <v>33060</v>
      </c>
      <c r="G1734" s="7">
        <v>3</v>
      </c>
      <c r="H1734" s="16">
        <v>5253.52</v>
      </c>
      <c r="I1734" s="7" t="str" cm="1">
        <f t="array" ref="I1734">INDEX({"tier - 1","tier - 2","tier - 3"},MATCH(MAX(COUNTIF('OG Hospitalisation Details'!G609:G2951,{"tier - 1","tier - 2","tier - 3"})),COUNTIF('OG Hospitalisation Details'!G609:G2951,{"tier - 1","tier - 2","tier - 3"}),0))</f>
        <v>tier - 2</v>
      </c>
      <c r="J1734" s="7" t="str" cm="1">
        <f t="array" ref="J1734">INDEX({"tier - 1","tier - 2","tier - 3"},MATCH(MAX(COUNTIF('OG Hospitalisation Details'!H609:H2951,{"tier - 1","tier - 2","tier - 3"})),COUNTIF('OG Hospitalisation Details'!H609:H2951,{"tier - 1","tier - 2","tier - 3"}),0))</f>
        <v>tier - 3</v>
      </c>
      <c r="K1734" s="7" t="str">
        <f>IF('OG Hospitalisation Details'!I609="?","Unknown",'OG Hospitalisation Details'!I609)</f>
        <v>R1011</v>
      </c>
      <c r="L1734" s="14">
        <f t="shared" si="83"/>
        <v>32</v>
      </c>
    </row>
    <row r="1735" spans="1:12" x14ac:dyDescent="0.25">
      <c r="A1735" s="7" t="s">
        <v>640</v>
      </c>
      <c r="B1735" s="7">
        <f t="shared" si="81"/>
        <v>1731</v>
      </c>
      <c r="C1735" s="7">
        <f>IF('OG Hospitalisation Details'!B608="?",ROUND(AVERAGE('OG Hospitalisation Details'!$B$2:$B$2344),0),'OG Hospitalisation Details'!B608)</f>
        <v>1987</v>
      </c>
      <c r="D1735" s="7" t="str">
        <f>IF('OG Hospitalisation Details'!C608="?","Sep",'OG Hospitalisation Details'!C608)</f>
        <v>Sep</v>
      </c>
      <c r="E1735" s="7">
        <v>9</v>
      </c>
      <c r="F1735" s="13">
        <f t="shared" si="82"/>
        <v>32029</v>
      </c>
      <c r="G1735" s="7">
        <v>1</v>
      </c>
      <c r="H1735" s="16">
        <v>5246.05</v>
      </c>
      <c r="I1735" s="7" t="str" cm="1">
        <f t="array" ref="I1735">INDEX({"tier - 1","tier - 2","tier - 3"},MATCH(MAX(COUNTIF('OG Hospitalisation Details'!G608:G2950,{"tier - 1","tier - 2","tier - 3"})),COUNTIF('OG Hospitalisation Details'!G608:G2950,{"tier - 1","tier - 2","tier - 3"}),0))</f>
        <v>tier - 2</v>
      </c>
      <c r="J1735" s="7" t="str" cm="1">
        <f t="array" ref="J1735">INDEX({"tier - 1","tier - 2","tier - 3"},MATCH(MAX(COUNTIF('OG Hospitalisation Details'!H608:H2950,{"tier - 1","tier - 2","tier - 3"})),COUNTIF('OG Hospitalisation Details'!H608:H2950,{"tier - 1","tier - 2","tier - 3"}),0))</f>
        <v>tier - 3</v>
      </c>
      <c r="K1735" s="7" t="str">
        <f>IF('OG Hospitalisation Details'!I608="?","Unknown",'OG Hospitalisation Details'!I608)</f>
        <v>R1011</v>
      </c>
      <c r="L1735" s="14">
        <f t="shared" si="83"/>
        <v>35</v>
      </c>
    </row>
    <row r="1736" spans="1:12" x14ac:dyDescent="0.25">
      <c r="A1736" s="7" t="s">
        <v>639</v>
      </c>
      <c r="B1736" s="7">
        <f t="shared" si="81"/>
        <v>1732</v>
      </c>
      <c r="C1736" s="7">
        <f>IF('OG Hospitalisation Details'!B607="?",ROUND(AVERAGE('OG Hospitalisation Details'!$B$2:$B$2344),0),'OG Hospitalisation Details'!B607)</f>
        <v>1987</v>
      </c>
      <c r="D1736" s="7" t="str">
        <f>IF('OG Hospitalisation Details'!C607="?","Sep",'OG Hospitalisation Details'!C607)</f>
        <v>Jul</v>
      </c>
      <c r="E1736" s="7">
        <v>5</v>
      </c>
      <c r="F1736" s="13">
        <f t="shared" si="82"/>
        <v>31963</v>
      </c>
      <c r="G1736" s="7">
        <v>1</v>
      </c>
      <c r="H1736" s="16">
        <v>5245.23</v>
      </c>
      <c r="I1736" s="7" t="str" cm="1">
        <f t="array" ref="I1736">INDEX({"tier - 1","tier - 2","tier - 3"},MATCH(MAX(COUNTIF('OG Hospitalisation Details'!G607:G2949,{"tier - 1","tier - 2","tier - 3"})),COUNTIF('OG Hospitalisation Details'!G607:G2949,{"tier - 1","tier - 2","tier - 3"}),0))</f>
        <v>tier - 2</v>
      </c>
      <c r="J1736" s="7" t="str" cm="1">
        <f t="array" ref="J1736">INDEX({"tier - 1","tier - 2","tier - 3"},MATCH(MAX(COUNTIF('OG Hospitalisation Details'!H607:H2949,{"tier - 1","tier - 2","tier - 3"})),COUNTIF('OG Hospitalisation Details'!H607:H2949,{"tier - 1","tier - 2","tier - 3"}),0))</f>
        <v>tier - 3</v>
      </c>
      <c r="K1736" s="7" t="str">
        <f>IF('OG Hospitalisation Details'!I607="?","Unknown",'OG Hospitalisation Details'!I607)</f>
        <v>R1013</v>
      </c>
      <c r="L1736" s="14">
        <f t="shared" si="83"/>
        <v>35</v>
      </c>
    </row>
    <row r="1737" spans="1:12" x14ac:dyDescent="0.25">
      <c r="A1737" s="7" t="s">
        <v>638</v>
      </c>
      <c r="B1737" s="7">
        <f t="shared" si="81"/>
        <v>1733</v>
      </c>
      <c r="C1737" s="7">
        <f>IF('OG Hospitalisation Details'!B606="?",ROUND(AVERAGE('OG Hospitalisation Details'!$B$2:$B$2344),0),'OG Hospitalisation Details'!B606)</f>
        <v>1987</v>
      </c>
      <c r="D1737" s="7" t="str">
        <f>IF('OG Hospitalisation Details'!C606="?","Sep",'OG Hospitalisation Details'!C606)</f>
        <v>Dec</v>
      </c>
      <c r="E1737" s="7">
        <v>26</v>
      </c>
      <c r="F1737" s="13">
        <f t="shared" si="82"/>
        <v>32137</v>
      </c>
      <c r="G1737" s="7">
        <v>1</v>
      </c>
      <c r="H1737" s="16">
        <v>5240.7700000000004</v>
      </c>
      <c r="I1737" s="7" t="str" cm="1">
        <f t="array" ref="I1737">INDEX({"tier - 1","tier - 2","tier - 3"},MATCH(MAX(COUNTIF('OG Hospitalisation Details'!G606:G2948,{"tier - 1","tier - 2","tier - 3"})),COUNTIF('OG Hospitalisation Details'!G606:G2948,{"tier - 1","tier - 2","tier - 3"}),0))</f>
        <v>tier - 2</v>
      </c>
      <c r="J1737" s="7" t="str" cm="1">
        <f t="array" ref="J1737">INDEX({"tier - 1","tier - 2","tier - 3"},MATCH(MAX(COUNTIF('OG Hospitalisation Details'!H606:H2948,{"tier - 1","tier - 2","tier - 3"})),COUNTIF('OG Hospitalisation Details'!H606:H2948,{"tier - 1","tier - 2","tier - 3"}),0))</f>
        <v>tier - 3</v>
      </c>
      <c r="K1737" s="7" t="str">
        <f>IF('OG Hospitalisation Details'!I606="?","Unknown",'OG Hospitalisation Details'!I606)</f>
        <v>R1011</v>
      </c>
      <c r="L1737" s="14">
        <f t="shared" si="83"/>
        <v>35</v>
      </c>
    </row>
    <row r="1738" spans="1:12" x14ac:dyDescent="0.25">
      <c r="A1738" s="7" t="s">
        <v>637</v>
      </c>
      <c r="B1738" s="7">
        <f t="shared" si="81"/>
        <v>1734</v>
      </c>
      <c r="C1738" s="7">
        <f>IF('OG Hospitalisation Details'!B605="?",ROUND(AVERAGE('OG Hospitalisation Details'!$B$2:$B$2344),0),'OG Hospitalisation Details'!B605)</f>
        <v>1987</v>
      </c>
      <c r="D1738" s="7" t="str">
        <f>IF('OG Hospitalisation Details'!C605="?","Sep",'OG Hospitalisation Details'!C605)</f>
        <v>Jun</v>
      </c>
      <c r="E1738" s="7">
        <v>29</v>
      </c>
      <c r="F1738" s="13">
        <f t="shared" si="82"/>
        <v>31957</v>
      </c>
      <c r="G1738" s="7">
        <v>0</v>
      </c>
      <c r="H1738" s="16">
        <v>5227.99</v>
      </c>
      <c r="I1738" s="7" t="str" cm="1">
        <f t="array" ref="I1738">INDEX({"tier - 1","tier - 2","tier - 3"},MATCH(MAX(COUNTIF('OG Hospitalisation Details'!G605:G2947,{"tier - 1","tier - 2","tier - 3"})),COUNTIF('OG Hospitalisation Details'!G605:G2947,{"tier - 1","tier - 2","tier - 3"}),0))</f>
        <v>tier - 2</v>
      </c>
      <c r="J1738" s="7" t="str" cm="1">
        <f t="array" ref="J1738">INDEX({"tier - 1","tier - 2","tier - 3"},MATCH(MAX(COUNTIF('OG Hospitalisation Details'!H605:H2947,{"tier - 1","tier - 2","tier - 3"})),COUNTIF('OG Hospitalisation Details'!H605:H2947,{"tier - 1","tier - 2","tier - 3"}),0))</f>
        <v>tier - 3</v>
      </c>
      <c r="K1738" s="7" t="str">
        <f>IF('OG Hospitalisation Details'!I605="?","Unknown",'OG Hospitalisation Details'!I605)</f>
        <v>R1024</v>
      </c>
      <c r="L1738" s="14">
        <f t="shared" si="83"/>
        <v>35</v>
      </c>
    </row>
    <row r="1739" spans="1:12" x14ac:dyDescent="0.25">
      <c r="A1739" s="7" t="s">
        <v>636</v>
      </c>
      <c r="B1739" s="7">
        <f t="shared" si="81"/>
        <v>1735</v>
      </c>
      <c r="C1739" s="7">
        <f>IF('OG Hospitalisation Details'!B604="?",ROUND(AVERAGE('OG Hospitalisation Details'!$B$2:$B$2344),0),'OG Hospitalisation Details'!B604)</f>
        <v>1995</v>
      </c>
      <c r="D1739" s="7" t="str">
        <f>IF('OG Hospitalisation Details'!C604="?","Sep",'OG Hospitalisation Details'!C604)</f>
        <v>Jun</v>
      </c>
      <c r="E1739" s="7">
        <v>6</v>
      </c>
      <c r="F1739" s="13">
        <f t="shared" si="82"/>
        <v>34856</v>
      </c>
      <c r="G1739" s="7">
        <v>0</v>
      </c>
      <c r="H1739" s="16">
        <v>5216.4799999999996</v>
      </c>
      <c r="I1739" s="7" t="str" cm="1">
        <f t="array" ref="I1739">INDEX({"tier - 1","tier - 2","tier - 3"},MATCH(MAX(COUNTIF('OG Hospitalisation Details'!G604:G2946,{"tier - 1","tier - 2","tier - 3"})),COUNTIF('OG Hospitalisation Details'!G604:G2946,{"tier - 1","tier - 2","tier - 3"}),0))</f>
        <v>tier - 2</v>
      </c>
      <c r="J1739" s="7" t="str" cm="1">
        <f t="array" ref="J1739">INDEX({"tier - 1","tier - 2","tier - 3"},MATCH(MAX(COUNTIF('OG Hospitalisation Details'!H604:H2946,{"tier - 1","tier - 2","tier - 3"})),COUNTIF('OG Hospitalisation Details'!H604:H2946,{"tier - 1","tier - 2","tier - 3"}),0))</f>
        <v>tier - 3</v>
      </c>
      <c r="K1739" s="7" t="str">
        <f>IF('OG Hospitalisation Details'!I604="?","Unknown",'OG Hospitalisation Details'!I604)</f>
        <v>R1025</v>
      </c>
      <c r="L1739" s="14">
        <f t="shared" si="83"/>
        <v>28</v>
      </c>
    </row>
    <row r="1740" spans="1:12" x14ac:dyDescent="0.25">
      <c r="A1740" s="7" t="s">
        <v>635</v>
      </c>
      <c r="B1740" s="7">
        <f t="shared" si="81"/>
        <v>1736</v>
      </c>
      <c r="C1740" s="7">
        <f>IF('OG Hospitalisation Details'!B603="?",ROUND(AVERAGE('OG Hospitalisation Details'!$B$2:$B$2344),0),'OG Hospitalisation Details'!B603)</f>
        <v>1999</v>
      </c>
      <c r="D1740" s="7" t="str">
        <f>IF('OG Hospitalisation Details'!C603="?","Sep",'OG Hospitalisation Details'!C603)</f>
        <v>Dec</v>
      </c>
      <c r="E1740" s="7">
        <v>1</v>
      </c>
      <c r="F1740" s="13">
        <f t="shared" si="82"/>
        <v>36495</v>
      </c>
      <c r="G1740" s="7">
        <v>0</v>
      </c>
      <c r="H1740" s="16">
        <v>5213.22</v>
      </c>
      <c r="I1740" s="7" t="str" cm="1">
        <f t="array" ref="I1740">INDEX({"tier - 1","tier - 2","tier - 3"},MATCH(MAX(COUNTIF('OG Hospitalisation Details'!G603:G2945,{"tier - 1","tier - 2","tier - 3"})),COUNTIF('OG Hospitalisation Details'!G603:G2945,{"tier - 1","tier - 2","tier - 3"}),0))</f>
        <v>tier - 2</v>
      </c>
      <c r="J1740" s="7" t="str" cm="1">
        <f t="array" ref="J1740">INDEX({"tier - 1","tier - 2","tier - 3"},MATCH(MAX(COUNTIF('OG Hospitalisation Details'!H603:H2945,{"tier - 1","tier - 2","tier - 3"})),COUNTIF('OG Hospitalisation Details'!H603:H2945,{"tier - 1","tier - 2","tier - 3"}),0))</f>
        <v>tier - 3</v>
      </c>
      <c r="K1740" s="7" t="str">
        <f>IF('OG Hospitalisation Details'!I603="?","Unknown",'OG Hospitalisation Details'!I603)</f>
        <v>R1012</v>
      </c>
      <c r="L1740" s="14">
        <f t="shared" si="83"/>
        <v>23</v>
      </c>
    </row>
    <row r="1741" spans="1:12" x14ac:dyDescent="0.25">
      <c r="A1741" s="7" t="s">
        <v>634</v>
      </c>
      <c r="B1741" s="7">
        <f t="shared" si="81"/>
        <v>1737</v>
      </c>
      <c r="C1741" s="7">
        <f>IF('OG Hospitalisation Details'!B602="?",ROUND(AVERAGE('OG Hospitalisation Details'!$B$2:$B$2344),0),'OG Hospitalisation Details'!B602)</f>
        <v>1993</v>
      </c>
      <c r="D1741" s="7" t="str">
        <f>IF('OG Hospitalisation Details'!C602="?","Sep",'OG Hospitalisation Details'!C602)</f>
        <v>Jun</v>
      </c>
      <c r="E1741" s="7">
        <v>17</v>
      </c>
      <c r="F1741" s="13">
        <f t="shared" si="82"/>
        <v>34137</v>
      </c>
      <c r="G1741" s="7">
        <v>3</v>
      </c>
      <c r="H1741" s="16">
        <v>5209.58</v>
      </c>
      <c r="I1741" s="7" t="str" cm="1">
        <f t="array" ref="I1741">INDEX({"tier - 1","tier - 2","tier - 3"},MATCH(MAX(COUNTIF('OG Hospitalisation Details'!G602:G2944,{"tier - 1","tier - 2","tier - 3"})),COUNTIF('OG Hospitalisation Details'!G602:G2944,{"tier - 1","tier - 2","tier - 3"}),0))</f>
        <v>tier - 2</v>
      </c>
      <c r="J1741" s="7" t="str" cm="1">
        <f t="array" ref="J1741">INDEX({"tier - 1","tier - 2","tier - 3"},MATCH(MAX(COUNTIF('OG Hospitalisation Details'!H602:H2944,{"tier - 1","tier - 2","tier - 3"})),COUNTIF('OG Hospitalisation Details'!H602:H2944,{"tier - 1","tier - 2","tier - 3"}),0))</f>
        <v>tier - 3</v>
      </c>
      <c r="K1741" s="7" t="str">
        <f>IF('OG Hospitalisation Details'!I602="?","Unknown",'OG Hospitalisation Details'!I602)</f>
        <v>R1017</v>
      </c>
      <c r="L1741" s="14">
        <f t="shared" si="83"/>
        <v>29</v>
      </c>
    </row>
    <row r="1742" spans="1:12" x14ac:dyDescent="0.25">
      <c r="A1742" s="7" t="s">
        <v>633</v>
      </c>
      <c r="B1742" s="7">
        <f t="shared" si="81"/>
        <v>1738</v>
      </c>
      <c r="C1742" s="7">
        <f>IF('OG Hospitalisation Details'!B601="?",ROUND(AVERAGE('OG Hospitalisation Details'!$B$2:$B$2344),0),'OG Hospitalisation Details'!B601)</f>
        <v>1983</v>
      </c>
      <c r="D1742" s="7" t="str">
        <f>IF('OG Hospitalisation Details'!C601="?","Sep",'OG Hospitalisation Details'!C601)</f>
        <v>Oct</v>
      </c>
      <c r="E1742" s="7">
        <v>24</v>
      </c>
      <c r="F1742" s="13">
        <f t="shared" si="82"/>
        <v>30613</v>
      </c>
      <c r="G1742" s="7">
        <v>3</v>
      </c>
      <c r="H1742" s="16">
        <v>5207.97</v>
      </c>
      <c r="I1742" s="7" t="str" cm="1">
        <f t="array" ref="I1742">INDEX({"tier - 1","tier - 2","tier - 3"},MATCH(MAX(COUNTIF('OG Hospitalisation Details'!G601:G2943,{"tier - 1","tier - 2","tier - 3"})),COUNTIF('OG Hospitalisation Details'!G601:G2943,{"tier - 1","tier - 2","tier - 3"}),0))</f>
        <v>tier - 2</v>
      </c>
      <c r="J1742" s="7" t="str" cm="1">
        <f t="array" ref="J1742">INDEX({"tier - 1","tier - 2","tier - 3"},MATCH(MAX(COUNTIF('OG Hospitalisation Details'!H601:H2943,{"tier - 1","tier - 2","tier - 3"})),COUNTIF('OG Hospitalisation Details'!H601:H2943,{"tier - 1","tier - 2","tier - 3"}),0))</f>
        <v>tier - 3</v>
      </c>
      <c r="K1742" s="7" t="str">
        <f>IF('OG Hospitalisation Details'!I601="?","Unknown",'OG Hospitalisation Details'!I601)</f>
        <v>R1012</v>
      </c>
      <c r="L1742" s="14">
        <f t="shared" si="83"/>
        <v>39</v>
      </c>
    </row>
    <row r="1743" spans="1:12" x14ac:dyDescent="0.25">
      <c r="A1743" s="7" t="s">
        <v>631</v>
      </c>
      <c r="B1743" s="7">
        <f t="shared" si="81"/>
        <v>1739</v>
      </c>
      <c r="C1743" s="7">
        <f>IF('OG Hospitalisation Details'!B600="?",ROUND(AVERAGE('OG Hospitalisation Details'!$B$2:$B$2344),0),'OG Hospitalisation Details'!B600)</f>
        <v>2004</v>
      </c>
      <c r="D1743" s="7" t="str">
        <f>IF('OG Hospitalisation Details'!C600="?","Sep",'OG Hospitalisation Details'!C600)</f>
        <v>Jun</v>
      </c>
      <c r="E1743" s="7">
        <v>6</v>
      </c>
      <c r="F1743" s="13">
        <f t="shared" si="82"/>
        <v>38144</v>
      </c>
      <c r="G1743" s="7">
        <v>0</v>
      </c>
      <c r="H1743" s="16">
        <v>5198.6899999999996</v>
      </c>
      <c r="I1743" s="7" t="str" cm="1">
        <f t="array" ref="I1743">INDEX({"tier - 1","tier - 2","tier - 3"},MATCH(MAX(COUNTIF('OG Hospitalisation Details'!G600:G2942,{"tier - 1","tier - 2","tier - 3"})),COUNTIF('OG Hospitalisation Details'!G600:G2942,{"tier - 1","tier - 2","tier - 3"}),0))</f>
        <v>tier - 2</v>
      </c>
      <c r="J1743" s="7" t="str" cm="1">
        <f t="array" ref="J1743">INDEX({"tier - 1","tier - 2","tier - 3"},MATCH(MAX(COUNTIF('OG Hospitalisation Details'!H600:H2942,{"tier - 1","tier - 2","tier - 3"})),COUNTIF('OG Hospitalisation Details'!H600:H2942,{"tier - 1","tier - 2","tier - 3"}),0))</f>
        <v>tier - 2</v>
      </c>
      <c r="K1743" s="7" t="str">
        <f>IF('OG Hospitalisation Details'!I600="?","Unknown",'OG Hospitalisation Details'!I600)</f>
        <v>R1022</v>
      </c>
      <c r="L1743" s="14">
        <f t="shared" si="83"/>
        <v>19</v>
      </c>
    </row>
    <row r="1744" spans="1:12" x14ac:dyDescent="0.25">
      <c r="A1744" s="7" t="s">
        <v>630</v>
      </c>
      <c r="B1744" s="7">
        <f t="shared" si="81"/>
        <v>1740</v>
      </c>
      <c r="C1744" s="7">
        <f>IF('OG Hospitalisation Details'!B599="?",ROUND(AVERAGE('OG Hospitalisation Details'!$B$2:$B$2344),0),'OG Hospitalisation Details'!B599)</f>
        <v>1979</v>
      </c>
      <c r="D1744" s="7" t="str">
        <f>IF('OG Hospitalisation Details'!C599="?","Sep",'OG Hospitalisation Details'!C599)</f>
        <v>Sep</v>
      </c>
      <c r="E1744" s="7">
        <v>12</v>
      </c>
      <c r="F1744" s="13">
        <f t="shared" si="82"/>
        <v>29110</v>
      </c>
      <c r="G1744" s="7">
        <v>2</v>
      </c>
      <c r="H1744" s="16">
        <v>5195.58</v>
      </c>
      <c r="I1744" s="7" t="str" cm="1">
        <f t="array" ref="I1744">INDEX({"tier - 1","tier - 2","tier - 3"},MATCH(MAX(COUNTIF('OG Hospitalisation Details'!G599:G2941,{"tier - 1","tier - 2","tier - 3"})),COUNTIF('OG Hospitalisation Details'!G599:G2941,{"tier - 1","tier - 2","tier - 3"}),0))</f>
        <v>tier - 2</v>
      </c>
      <c r="J1744" s="7" t="str" cm="1">
        <f t="array" ref="J1744">INDEX({"tier - 1","tier - 2","tier - 3"},MATCH(MAX(COUNTIF('OG Hospitalisation Details'!H599:H2941,{"tier - 1","tier - 2","tier - 3"})),COUNTIF('OG Hospitalisation Details'!H599:H2941,{"tier - 1","tier - 2","tier - 3"}),0))</f>
        <v>tier - 2</v>
      </c>
      <c r="K1744" s="7" t="str">
        <f>IF('OG Hospitalisation Details'!I599="?","Unknown",'OG Hospitalisation Details'!I599)</f>
        <v>R1013</v>
      </c>
      <c r="L1744" s="14">
        <f t="shared" si="83"/>
        <v>43</v>
      </c>
    </row>
    <row r="1745" spans="1:12" x14ac:dyDescent="0.25">
      <c r="A1745" s="7" t="s">
        <v>629</v>
      </c>
      <c r="B1745" s="7">
        <f t="shared" si="81"/>
        <v>1741</v>
      </c>
      <c r="C1745" s="7">
        <f>IF('OG Hospitalisation Details'!B598="?",ROUND(AVERAGE('OG Hospitalisation Details'!$B$2:$B$2344),0),'OG Hospitalisation Details'!B598)</f>
        <v>1984</v>
      </c>
      <c r="D1745" s="7" t="str">
        <f>IF('OG Hospitalisation Details'!C598="?","Sep",'OG Hospitalisation Details'!C598)</f>
        <v>Oct</v>
      </c>
      <c r="E1745" s="7">
        <v>16</v>
      </c>
      <c r="F1745" s="13">
        <f t="shared" si="82"/>
        <v>30971</v>
      </c>
      <c r="G1745" s="7">
        <v>3</v>
      </c>
      <c r="H1745" s="16">
        <v>5177.12</v>
      </c>
      <c r="I1745" s="7" t="str" cm="1">
        <f t="array" ref="I1745">INDEX({"tier - 1","tier - 2","tier - 3"},MATCH(MAX(COUNTIF('OG Hospitalisation Details'!G598:G2940,{"tier - 1","tier - 2","tier - 3"})),COUNTIF('OG Hospitalisation Details'!G598:G2940,{"tier - 1","tier - 2","tier - 3"}),0))</f>
        <v>tier - 2</v>
      </c>
      <c r="J1745" s="7" t="str" cm="1">
        <f t="array" ref="J1745">INDEX({"tier - 1","tier - 2","tier - 3"},MATCH(MAX(COUNTIF('OG Hospitalisation Details'!H598:H2940,{"tier - 1","tier - 2","tier - 3"})),COUNTIF('OG Hospitalisation Details'!H598:H2940,{"tier - 1","tier - 2","tier - 3"}),0))</f>
        <v>tier - 2</v>
      </c>
      <c r="K1745" s="7" t="str">
        <f>IF('OG Hospitalisation Details'!I598="?","Unknown",'OG Hospitalisation Details'!I598)</f>
        <v>R1013</v>
      </c>
      <c r="L1745" s="14">
        <f t="shared" si="83"/>
        <v>38</v>
      </c>
    </row>
    <row r="1746" spans="1:12" x14ac:dyDescent="0.25">
      <c r="A1746" s="7" t="s">
        <v>628</v>
      </c>
      <c r="B1746" s="7">
        <f t="shared" si="81"/>
        <v>1742</v>
      </c>
      <c r="C1746" s="7">
        <f>IF('OG Hospitalisation Details'!B597="?",ROUND(AVERAGE('OG Hospitalisation Details'!$B$2:$B$2344),0),'OG Hospitalisation Details'!B597)</f>
        <v>1991</v>
      </c>
      <c r="D1746" s="7" t="str">
        <f>IF('OG Hospitalisation Details'!C597="?","Sep",'OG Hospitalisation Details'!C597)</f>
        <v>Aug</v>
      </c>
      <c r="E1746" s="7">
        <v>29</v>
      </c>
      <c r="F1746" s="13">
        <f t="shared" si="82"/>
        <v>33479</v>
      </c>
      <c r="G1746" s="7">
        <v>3</v>
      </c>
      <c r="H1746" s="16">
        <v>5166.96</v>
      </c>
      <c r="I1746" s="7" t="str" cm="1">
        <f t="array" ref="I1746">INDEX({"tier - 1","tier - 2","tier - 3"},MATCH(MAX(COUNTIF('OG Hospitalisation Details'!G597:G2939,{"tier - 1","tier - 2","tier - 3"})),COUNTIF('OG Hospitalisation Details'!G597:G2939,{"tier - 1","tier - 2","tier - 3"}),0))</f>
        <v>tier - 2</v>
      </c>
      <c r="J1746" s="7" t="str" cm="1">
        <f t="array" ref="J1746">INDEX({"tier - 1","tier - 2","tier - 3"},MATCH(MAX(COUNTIF('OG Hospitalisation Details'!H597:H2939,{"tier - 1","tier - 2","tier - 3"})),COUNTIF('OG Hospitalisation Details'!H597:H2939,{"tier - 1","tier - 2","tier - 3"}),0))</f>
        <v>tier - 2</v>
      </c>
      <c r="K1746" s="7" t="str">
        <f>IF('OG Hospitalisation Details'!I597="?","Unknown",'OG Hospitalisation Details'!I597)</f>
        <v>R1012</v>
      </c>
      <c r="L1746" s="14">
        <f t="shared" si="83"/>
        <v>31</v>
      </c>
    </row>
    <row r="1747" spans="1:12" x14ac:dyDescent="0.25">
      <c r="A1747" s="7" t="s">
        <v>627</v>
      </c>
      <c r="B1747" s="7">
        <f t="shared" si="81"/>
        <v>1743</v>
      </c>
      <c r="C1747" s="7">
        <f>IF('OG Hospitalisation Details'!B596="?",ROUND(AVERAGE('OG Hospitalisation Details'!$B$2:$B$2344),0),'OG Hospitalisation Details'!B596)</f>
        <v>1990</v>
      </c>
      <c r="D1747" s="7" t="str">
        <f>IF('OG Hospitalisation Details'!C596="?","Sep",'OG Hospitalisation Details'!C596)</f>
        <v>Oct</v>
      </c>
      <c r="E1747" s="7">
        <v>9</v>
      </c>
      <c r="F1747" s="13">
        <f t="shared" si="82"/>
        <v>33155</v>
      </c>
      <c r="G1747" s="7">
        <v>2</v>
      </c>
      <c r="H1747" s="16">
        <v>5152.13</v>
      </c>
      <c r="I1747" s="7" t="str" cm="1">
        <f t="array" ref="I1747">INDEX({"tier - 1","tier - 2","tier - 3"},MATCH(MAX(COUNTIF('OG Hospitalisation Details'!G596:G2938,{"tier - 1","tier - 2","tier - 3"})),COUNTIF('OG Hospitalisation Details'!G596:G2938,{"tier - 1","tier - 2","tier - 3"}),0))</f>
        <v>tier - 2</v>
      </c>
      <c r="J1747" s="7" t="str" cm="1">
        <f t="array" ref="J1747">INDEX({"tier - 1","tier - 2","tier - 3"},MATCH(MAX(COUNTIF('OG Hospitalisation Details'!H596:H2938,{"tier - 1","tier - 2","tier - 3"})),COUNTIF('OG Hospitalisation Details'!H596:H2938,{"tier - 1","tier - 2","tier - 3"}),0))</f>
        <v>tier - 2</v>
      </c>
      <c r="K1747" s="7" t="str">
        <f>IF('OG Hospitalisation Details'!I596="?","Unknown",'OG Hospitalisation Details'!I596)</f>
        <v>R1011</v>
      </c>
      <c r="L1747" s="14">
        <f t="shared" si="83"/>
        <v>32</v>
      </c>
    </row>
    <row r="1748" spans="1:12" x14ac:dyDescent="0.25">
      <c r="A1748" s="7" t="s">
        <v>626</v>
      </c>
      <c r="B1748" s="7">
        <f t="shared" si="81"/>
        <v>1744</v>
      </c>
      <c r="C1748" s="7">
        <f>IF('OG Hospitalisation Details'!B595="?",ROUND(AVERAGE('OG Hospitalisation Details'!$B$2:$B$2344),0),'OG Hospitalisation Details'!B595)</f>
        <v>1990</v>
      </c>
      <c r="D1748" s="7" t="str">
        <f>IF('OG Hospitalisation Details'!C595="?","Sep",'OG Hospitalisation Details'!C595)</f>
        <v>Aug</v>
      </c>
      <c r="E1748" s="7">
        <v>22</v>
      </c>
      <c r="F1748" s="13">
        <f t="shared" si="82"/>
        <v>33107</v>
      </c>
      <c r="G1748" s="7">
        <v>1</v>
      </c>
      <c r="H1748" s="16">
        <v>5148.55</v>
      </c>
      <c r="I1748" s="7" t="str" cm="1">
        <f t="array" ref="I1748">INDEX({"tier - 1","tier - 2","tier - 3"},MATCH(MAX(COUNTIF('OG Hospitalisation Details'!G595:G2937,{"tier - 1","tier - 2","tier - 3"})),COUNTIF('OG Hospitalisation Details'!G595:G2937,{"tier - 1","tier - 2","tier - 3"}),0))</f>
        <v>tier - 2</v>
      </c>
      <c r="J1748" s="7" t="str" cm="1">
        <f t="array" ref="J1748">INDEX({"tier - 1","tier - 2","tier - 3"},MATCH(MAX(COUNTIF('OG Hospitalisation Details'!H595:H2937,{"tier - 1","tier - 2","tier - 3"})),COUNTIF('OG Hospitalisation Details'!H595:H2937,{"tier - 1","tier - 2","tier - 3"}),0))</f>
        <v>tier - 2</v>
      </c>
      <c r="K1748" s="7" t="str">
        <f>IF('OG Hospitalisation Details'!I595="?","Unknown",'OG Hospitalisation Details'!I595)</f>
        <v>R1024</v>
      </c>
      <c r="L1748" s="14">
        <f t="shared" si="83"/>
        <v>32</v>
      </c>
    </row>
    <row r="1749" spans="1:12" x14ac:dyDescent="0.25">
      <c r="A1749" s="7" t="s">
        <v>625</v>
      </c>
      <c r="B1749" s="7">
        <f t="shared" si="81"/>
        <v>1745</v>
      </c>
      <c r="C1749" s="7">
        <f>IF('OG Hospitalisation Details'!B594="?",ROUND(AVERAGE('OG Hospitalisation Details'!$B$2:$B$2344),0),'OG Hospitalisation Details'!B594)</f>
        <v>1984</v>
      </c>
      <c r="D1749" s="7" t="str">
        <f>IF('OG Hospitalisation Details'!C594="?","Sep",'OG Hospitalisation Details'!C594)</f>
        <v>Aug</v>
      </c>
      <c r="E1749" s="7">
        <v>22</v>
      </c>
      <c r="F1749" s="13">
        <f t="shared" si="82"/>
        <v>30916</v>
      </c>
      <c r="G1749" s="7">
        <v>3</v>
      </c>
      <c r="H1749" s="16">
        <v>5144.18</v>
      </c>
      <c r="I1749" s="7" t="str" cm="1">
        <f t="array" ref="I1749">INDEX({"tier - 1","tier - 2","tier - 3"},MATCH(MAX(COUNTIF('OG Hospitalisation Details'!G594:G2936,{"tier - 1","tier - 2","tier - 3"})),COUNTIF('OG Hospitalisation Details'!G594:G2936,{"tier - 1","tier - 2","tier - 3"}),0))</f>
        <v>tier - 2</v>
      </c>
      <c r="J1749" s="7" t="str" cm="1">
        <f t="array" ref="J1749">INDEX({"tier - 1","tier - 2","tier - 3"},MATCH(MAX(COUNTIF('OG Hospitalisation Details'!H594:H2936,{"tier - 1","tier - 2","tier - 3"})),COUNTIF('OG Hospitalisation Details'!H594:H2936,{"tier - 1","tier - 2","tier - 3"}),0))</f>
        <v>tier - 2</v>
      </c>
      <c r="K1749" s="7" t="str">
        <f>IF('OG Hospitalisation Details'!I594="?","Unknown",'OG Hospitalisation Details'!I594)</f>
        <v>R1013</v>
      </c>
      <c r="L1749" s="14">
        <f t="shared" si="83"/>
        <v>38</v>
      </c>
    </row>
    <row r="1750" spans="1:12" x14ac:dyDescent="0.25">
      <c r="A1750" s="7" t="s">
        <v>624</v>
      </c>
      <c r="B1750" s="7">
        <f t="shared" si="81"/>
        <v>1746</v>
      </c>
      <c r="C1750" s="7">
        <f>IF('OG Hospitalisation Details'!B593="?",ROUND(AVERAGE('OG Hospitalisation Details'!$B$2:$B$2344),0),'OG Hospitalisation Details'!B593)</f>
        <v>1993</v>
      </c>
      <c r="D1750" s="7" t="str">
        <f>IF('OG Hospitalisation Details'!C593="?","Sep",'OG Hospitalisation Details'!C593)</f>
        <v>Dec</v>
      </c>
      <c r="E1750" s="7">
        <v>10</v>
      </c>
      <c r="F1750" s="13">
        <f t="shared" si="82"/>
        <v>34313</v>
      </c>
      <c r="G1750" s="7">
        <v>3</v>
      </c>
      <c r="H1750" s="16">
        <v>5138.26</v>
      </c>
      <c r="I1750" s="7" t="str" cm="1">
        <f t="array" ref="I1750">INDEX({"tier - 1","tier - 2","tier - 3"},MATCH(MAX(COUNTIF('OG Hospitalisation Details'!G593:G2935,{"tier - 1","tier - 2","tier - 3"})),COUNTIF('OG Hospitalisation Details'!G593:G2935,{"tier - 1","tier - 2","tier - 3"}),0))</f>
        <v>tier - 2</v>
      </c>
      <c r="J1750" s="7" t="str" cm="1">
        <f t="array" ref="J1750">INDEX({"tier - 1","tier - 2","tier - 3"},MATCH(MAX(COUNTIF('OG Hospitalisation Details'!H593:H2935,{"tier - 1","tier - 2","tier - 3"})),COUNTIF('OG Hospitalisation Details'!H593:H2935,{"tier - 1","tier - 2","tier - 3"}),0))</f>
        <v>tier - 2</v>
      </c>
      <c r="K1750" s="7" t="str">
        <f>IF('OG Hospitalisation Details'!I593="?","Unknown",'OG Hospitalisation Details'!I593)</f>
        <v>R1013</v>
      </c>
      <c r="L1750" s="14">
        <f t="shared" si="83"/>
        <v>29</v>
      </c>
    </row>
    <row r="1751" spans="1:12" x14ac:dyDescent="0.25">
      <c r="A1751" s="7" t="s">
        <v>623</v>
      </c>
      <c r="B1751" s="7">
        <f t="shared" si="81"/>
        <v>1747</v>
      </c>
      <c r="C1751" s="7">
        <f>IF('OG Hospitalisation Details'!B592="?",ROUND(AVERAGE('OG Hospitalisation Details'!$B$2:$B$2344),0),'OG Hospitalisation Details'!B592)</f>
        <v>1988</v>
      </c>
      <c r="D1751" s="7" t="str">
        <f>IF('OG Hospitalisation Details'!C592="?","Sep",'OG Hospitalisation Details'!C592)</f>
        <v>Sep</v>
      </c>
      <c r="E1751" s="7">
        <v>15</v>
      </c>
      <c r="F1751" s="13">
        <f t="shared" si="82"/>
        <v>32401</v>
      </c>
      <c r="G1751" s="7">
        <v>3</v>
      </c>
      <c r="H1751" s="16">
        <v>5136.75</v>
      </c>
      <c r="I1751" s="7" t="str" cm="1">
        <f t="array" ref="I1751">INDEX({"tier - 1","tier - 2","tier - 3"},MATCH(MAX(COUNTIF('OG Hospitalisation Details'!G592:G2934,{"tier - 1","tier - 2","tier - 3"})),COUNTIF('OG Hospitalisation Details'!G592:G2934,{"tier - 1","tier - 2","tier - 3"}),0))</f>
        <v>tier - 2</v>
      </c>
      <c r="J1751" s="7" t="str" cm="1">
        <f t="array" ref="J1751">INDEX({"tier - 1","tier - 2","tier - 3"},MATCH(MAX(COUNTIF('OG Hospitalisation Details'!H592:H2934,{"tier - 1","tier - 2","tier - 3"})),COUNTIF('OG Hospitalisation Details'!H592:H2934,{"tier - 1","tier - 2","tier - 3"}),0))</f>
        <v>tier - 2</v>
      </c>
      <c r="K1751" s="7" t="str">
        <f>IF('OG Hospitalisation Details'!I592="?","Unknown",'OG Hospitalisation Details'!I592)</f>
        <v>R1013</v>
      </c>
      <c r="L1751" s="14">
        <f t="shared" si="83"/>
        <v>34</v>
      </c>
    </row>
    <row r="1752" spans="1:12" x14ac:dyDescent="0.25">
      <c r="A1752" s="7" t="s">
        <v>622</v>
      </c>
      <c r="B1752" s="7">
        <f t="shared" si="81"/>
        <v>1748</v>
      </c>
      <c r="C1752" s="7">
        <f>IF('OG Hospitalisation Details'!B591="?",ROUND(AVERAGE('OG Hospitalisation Details'!$B$2:$B$2344),0),'OG Hospitalisation Details'!B591)</f>
        <v>1987</v>
      </c>
      <c r="D1752" s="7" t="str">
        <f>IF('OG Hospitalisation Details'!C591="?","Sep",'OG Hospitalisation Details'!C591)</f>
        <v>Sep</v>
      </c>
      <c r="E1752" s="7">
        <v>13</v>
      </c>
      <c r="F1752" s="13">
        <f t="shared" si="82"/>
        <v>32033</v>
      </c>
      <c r="G1752" s="7">
        <v>1</v>
      </c>
      <c r="H1752" s="16">
        <v>5125.22</v>
      </c>
      <c r="I1752" s="7" t="str" cm="1">
        <f t="array" ref="I1752">INDEX({"tier - 1","tier - 2","tier - 3"},MATCH(MAX(COUNTIF('OG Hospitalisation Details'!G591:G2933,{"tier - 1","tier - 2","tier - 3"})),COUNTIF('OG Hospitalisation Details'!G591:G2933,{"tier - 1","tier - 2","tier - 3"}),0))</f>
        <v>tier - 2</v>
      </c>
      <c r="J1752" s="7" t="str" cm="1">
        <f t="array" ref="J1752">INDEX({"tier - 1","tier - 2","tier - 3"},MATCH(MAX(COUNTIF('OG Hospitalisation Details'!H591:H2933,{"tier - 1","tier - 2","tier - 3"})),COUNTIF('OG Hospitalisation Details'!H591:H2933,{"tier - 1","tier - 2","tier - 3"}),0))</f>
        <v>tier - 2</v>
      </c>
      <c r="K1752" s="7" t="str">
        <f>IF('OG Hospitalisation Details'!I591="?","Unknown",'OG Hospitalisation Details'!I591)</f>
        <v>R1012</v>
      </c>
      <c r="L1752" s="14">
        <f t="shared" si="83"/>
        <v>35</v>
      </c>
    </row>
    <row r="1753" spans="1:12" x14ac:dyDescent="0.25">
      <c r="A1753" s="7" t="s">
        <v>621</v>
      </c>
      <c r="B1753" s="7">
        <f t="shared" si="81"/>
        <v>1749</v>
      </c>
      <c r="C1753" s="7">
        <f>IF('OG Hospitalisation Details'!B590="?",ROUND(AVERAGE('OG Hospitalisation Details'!$B$2:$B$2344),0),'OG Hospitalisation Details'!B590)</f>
        <v>1988</v>
      </c>
      <c r="D1753" s="7" t="str">
        <f>IF('OG Hospitalisation Details'!C590="?","Sep",'OG Hospitalisation Details'!C590)</f>
        <v>Nov</v>
      </c>
      <c r="E1753" s="7">
        <v>1</v>
      </c>
      <c r="F1753" s="13">
        <f t="shared" si="82"/>
        <v>32448</v>
      </c>
      <c r="G1753" s="7">
        <v>2</v>
      </c>
      <c r="H1753" s="16">
        <v>5124.1899999999996</v>
      </c>
      <c r="I1753" s="7" t="str" cm="1">
        <f t="array" ref="I1753">INDEX({"tier - 1","tier - 2","tier - 3"},MATCH(MAX(COUNTIF('OG Hospitalisation Details'!G590:G2932,{"tier - 1","tier - 2","tier - 3"})),COUNTIF('OG Hospitalisation Details'!G590:G2932,{"tier - 1","tier - 2","tier - 3"}),0))</f>
        <v>tier - 2</v>
      </c>
      <c r="J1753" s="7" t="str" cm="1">
        <f t="array" ref="J1753">INDEX({"tier - 1","tier - 2","tier - 3"},MATCH(MAX(COUNTIF('OG Hospitalisation Details'!H590:H2932,{"tier - 1","tier - 2","tier - 3"})),COUNTIF('OG Hospitalisation Details'!H590:H2932,{"tier - 1","tier - 2","tier - 3"}),0))</f>
        <v>tier - 2</v>
      </c>
      <c r="K1753" s="7" t="str">
        <f>IF('OG Hospitalisation Details'!I590="?","Unknown",'OG Hospitalisation Details'!I590)</f>
        <v>R1013</v>
      </c>
      <c r="L1753" s="14">
        <f t="shared" si="83"/>
        <v>34</v>
      </c>
    </row>
    <row r="1754" spans="1:12" x14ac:dyDescent="0.25">
      <c r="A1754" s="7" t="s">
        <v>620</v>
      </c>
      <c r="B1754" s="7">
        <f t="shared" si="81"/>
        <v>1750</v>
      </c>
      <c r="C1754" s="7">
        <f>IF('OG Hospitalisation Details'!B589="?",ROUND(AVERAGE('OG Hospitalisation Details'!$B$2:$B$2344),0),'OG Hospitalisation Details'!B589)</f>
        <v>1987</v>
      </c>
      <c r="D1754" s="7" t="str">
        <f>IF('OG Hospitalisation Details'!C589="?","Sep",'OG Hospitalisation Details'!C589)</f>
        <v>Nov</v>
      </c>
      <c r="E1754" s="7">
        <v>18</v>
      </c>
      <c r="F1754" s="13">
        <f t="shared" si="82"/>
        <v>32099</v>
      </c>
      <c r="G1754" s="7">
        <v>1</v>
      </c>
      <c r="H1754" s="16">
        <v>5116.5</v>
      </c>
      <c r="I1754" s="7" t="str" cm="1">
        <f t="array" ref="I1754">INDEX({"tier - 1","tier - 2","tier - 3"},MATCH(MAX(COUNTIF('OG Hospitalisation Details'!G589:G2931,{"tier - 1","tier - 2","tier - 3"})),COUNTIF('OG Hospitalisation Details'!G589:G2931,{"tier - 1","tier - 2","tier - 3"}),0))</f>
        <v>tier - 2</v>
      </c>
      <c r="J1754" s="7" t="str" cm="1">
        <f t="array" ref="J1754">INDEX({"tier - 1","tier - 2","tier - 3"},MATCH(MAX(COUNTIF('OG Hospitalisation Details'!H589:H2931,{"tier - 1","tier - 2","tier - 3"})),COUNTIF('OG Hospitalisation Details'!H589:H2931,{"tier - 1","tier - 2","tier - 3"}),0))</f>
        <v>tier - 2</v>
      </c>
      <c r="K1754" s="7" t="str">
        <f>IF('OG Hospitalisation Details'!I589="?","Unknown",'OG Hospitalisation Details'!I589)</f>
        <v>R1012</v>
      </c>
      <c r="L1754" s="14">
        <f t="shared" si="83"/>
        <v>35</v>
      </c>
    </row>
    <row r="1755" spans="1:12" x14ac:dyDescent="0.25">
      <c r="A1755" s="7" t="s">
        <v>619</v>
      </c>
      <c r="B1755" s="7">
        <f t="shared" si="81"/>
        <v>1751</v>
      </c>
      <c r="C1755" s="7">
        <f>IF('OG Hospitalisation Details'!B588="?",ROUND(AVERAGE('OG Hospitalisation Details'!$B$2:$B$2344),0),'OG Hospitalisation Details'!B588)</f>
        <v>1999</v>
      </c>
      <c r="D1755" s="7" t="str">
        <f>IF('OG Hospitalisation Details'!C588="?","Sep",'OG Hospitalisation Details'!C588)</f>
        <v>Jun</v>
      </c>
      <c r="E1755" s="7">
        <v>19</v>
      </c>
      <c r="F1755" s="13">
        <f t="shared" si="82"/>
        <v>36330</v>
      </c>
      <c r="G1755" s="7">
        <v>0</v>
      </c>
      <c r="H1755" s="16">
        <v>5087.92</v>
      </c>
      <c r="I1755" s="7" t="str" cm="1">
        <f t="array" ref="I1755">INDEX({"tier - 1","tier - 2","tier - 3"},MATCH(MAX(COUNTIF('OG Hospitalisation Details'!G588:G2930,{"tier - 1","tier - 2","tier - 3"})),COUNTIF('OG Hospitalisation Details'!G588:G2930,{"tier - 1","tier - 2","tier - 3"}),0))</f>
        <v>tier - 2</v>
      </c>
      <c r="J1755" s="7" t="str" cm="1">
        <f t="array" ref="J1755">INDEX({"tier - 1","tier - 2","tier - 3"},MATCH(MAX(COUNTIF('OG Hospitalisation Details'!H588:H2930,{"tier - 1","tier - 2","tier - 3"})),COUNTIF('OG Hospitalisation Details'!H588:H2930,{"tier - 1","tier - 2","tier - 3"}),0))</f>
        <v>tier - 2</v>
      </c>
      <c r="K1755" s="7" t="str">
        <f>IF('OG Hospitalisation Details'!I588="?","Unknown",'OG Hospitalisation Details'!I588)</f>
        <v>R1026</v>
      </c>
      <c r="L1755" s="14">
        <f t="shared" si="83"/>
        <v>23</v>
      </c>
    </row>
    <row r="1756" spans="1:12" x14ac:dyDescent="0.25">
      <c r="A1756" s="7" t="s">
        <v>618</v>
      </c>
      <c r="B1756" s="7">
        <f t="shared" si="81"/>
        <v>1752</v>
      </c>
      <c r="C1756" s="7">
        <f>IF('OG Hospitalisation Details'!B587="?",ROUND(AVERAGE('OG Hospitalisation Details'!$B$2:$B$2344),0),'OG Hospitalisation Details'!B587)</f>
        <v>1997</v>
      </c>
      <c r="D1756" s="7" t="str">
        <f>IF('OG Hospitalisation Details'!C587="?","Sep",'OG Hospitalisation Details'!C587)</f>
        <v>Jul</v>
      </c>
      <c r="E1756" s="7">
        <v>14</v>
      </c>
      <c r="F1756" s="13">
        <f t="shared" si="82"/>
        <v>35625</v>
      </c>
      <c r="G1756" s="7">
        <v>5</v>
      </c>
      <c r="H1756" s="16">
        <v>5080.1000000000004</v>
      </c>
      <c r="I1756" s="7" t="str" cm="1">
        <f t="array" ref="I1756">INDEX({"tier - 1","tier - 2","tier - 3"},MATCH(MAX(COUNTIF('OG Hospitalisation Details'!G587:G2929,{"tier - 1","tier - 2","tier - 3"})),COUNTIF('OG Hospitalisation Details'!G587:G2929,{"tier - 1","tier - 2","tier - 3"}),0))</f>
        <v>tier - 2</v>
      </c>
      <c r="J1756" s="7" t="str" cm="1">
        <f t="array" ref="J1756">INDEX({"tier - 1","tier - 2","tier - 3"},MATCH(MAX(COUNTIF('OG Hospitalisation Details'!H587:H2929,{"tier - 1","tier - 2","tier - 3"})),COUNTIF('OG Hospitalisation Details'!H587:H2929,{"tier - 1","tier - 2","tier - 3"}),0))</f>
        <v>tier - 2</v>
      </c>
      <c r="K1756" s="7" t="str">
        <f>IF('OG Hospitalisation Details'!I587="?","Unknown",'OG Hospitalisation Details'!I587)</f>
        <v>R1011</v>
      </c>
      <c r="L1756" s="14">
        <f t="shared" si="83"/>
        <v>25</v>
      </c>
    </row>
    <row r="1757" spans="1:12" x14ac:dyDescent="0.25">
      <c r="A1757" s="7" t="s">
        <v>617</v>
      </c>
      <c r="B1757" s="7">
        <f t="shared" si="81"/>
        <v>1753</v>
      </c>
      <c r="C1757" s="7">
        <f>IF('OG Hospitalisation Details'!B586="?",ROUND(AVERAGE('OG Hospitalisation Details'!$B$2:$B$2344),0),'OG Hospitalisation Details'!B586)</f>
        <v>1978</v>
      </c>
      <c r="D1757" s="7" t="str">
        <f>IF('OG Hospitalisation Details'!C586="?","Sep",'OG Hospitalisation Details'!C586)</f>
        <v>Nov</v>
      </c>
      <c r="E1757" s="7">
        <v>22</v>
      </c>
      <c r="F1757" s="13">
        <f t="shared" si="82"/>
        <v>28816</v>
      </c>
      <c r="G1757" s="7">
        <v>2</v>
      </c>
      <c r="H1757" s="16">
        <v>5077.1899999999996</v>
      </c>
      <c r="I1757" s="7" t="str" cm="1">
        <f t="array" ref="I1757">INDEX({"tier - 1","tier - 2","tier - 3"},MATCH(MAX(COUNTIF('OG Hospitalisation Details'!G586:G2928,{"tier - 1","tier - 2","tier - 3"})),COUNTIF('OG Hospitalisation Details'!G586:G2928,{"tier - 1","tier - 2","tier - 3"}),0))</f>
        <v>tier - 2</v>
      </c>
      <c r="J1757" s="7" t="str" cm="1">
        <f t="array" ref="J1757">INDEX({"tier - 1","tier - 2","tier - 3"},MATCH(MAX(COUNTIF('OG Hospitalisation Details'!H586:H2928,{"tier - 1","tier - 2","tier - 3"})),COUNTIF('OG Hospitalisation Details'!H586:H2928,{"tier - 1","tier - 2","tier - 3"}),0))</f>
        <v>tier - 2</v>
      </c>
      <c r="K1757" s="7" t="str">
        <f>IF('OG Hospitalisation Details'!I586="?","Unknown",'OG Hospitalisation Details'!I586)</f>
        <v>R1012</v>
      </c>
      <c r="L1757" s="14">
        <f t="shared" si="83"/>
        <v>44</v>
      </c>
    </row>
    <row r="1758" spans="1:12" x14ac:dyDescent="0.25">
      <c r="A1758" s="7" t="s">
        <v>616</v>
      </c>
      <c r="B1758" s="7">
        <f t="shared" ref="B1758:B1821" si="84">VALUE(SUBSTITUTE(A1758,"Id",""))</f>
        <v>1754</v>
      </c>
      <c r="C1758" s="7">
        <f>IF('OG Hospitalisation Details'!B585="?",ROUND(AVERAGE('OG Hospitalisation Details'!$B$2:$B$2344),0),'OG Hospitalisation Details'!B585)</f>
        <v>1993</v>
      </c>
      <c r="D1758" s="7" t="str">
        <f>IF('OG Hospitalisation Details'!C585="?","Sep",'OG Hospitalisation Details'!C585)</f>
        <v>Jun</v>
      </c>
      <c r="E1758" s="7">
        <v>11</v>
      </c>
      <c r="F1758" s="13">
        <f t="shared" si="82"/>
        <v>34131</v>
      </c>
      <c r="G1758" s="7">
        <v>0</v>
      </c>
      <c r="H1758" s="16">
        <v>5059.5600000000004</v>
      </c>
      <c r="I1758" s="7" t="str" cm="1">
        <f t="array" ref="I1758">INDEX({"tier - 1","tier - 2","tier - 3"},MATCH(MAX(COUNTIF('OG Hospitalisation Details'!G585:G2927,{"tier - 1","tier - 2","tier - 3"})),COUNTIF('OG Hospitalisation Details'!G585:G2927,{"tier - 1","tier - 2","tier - 3"}),0))</f>
        <v>tier - 2</v>
      </c>
      <c r="J1758" s="7" t="str" cm="1">
        <f t="array" ref="J1758">INDEX({"tier - 1","tier - 2","tier - 3"},MATCH(MAX(COUNTIF('OG Hospitalisation Details'!H585:H2927,{"tier - 1","tier - 2","tier - 3"})),COUNTIF('OG Hospitalisation Details'!H585:H2927,{"tier - 1","tier - 2","tier - 3"}),0))</f>
        <v>tier - 2</v>
      </c>
      <c r="K1758" s="7" t="str">
        <f>IF('OG Hospitalisation Details'!I585="?","Unknown",'OG Hospitalisation Details'!I585)</f>
        <v>R1021</v>
      </c>
      <c r="L1758" s="14">
        <f t="shared" si="83"/>
        <v>29</v>
      </c>
    </row>
    <row r="1759" spans="1:12" x14ac:dyDescent="0.25">
      <c r="A1759" s="7" t="s">
        <v>615</v>
      </c>
      <c r="B1759" s="7">
        <f t="shared" si="84"/>
        <v>1755</v>
      </c>
      <c r="C1759" s="7">
        <f>IF('OG Hospitalisation Details'!B584="?",ROUND(AVERAGE('OG Hospitalisation Details'!$B$2:$B$2344),0),'OG Hospitalisation Details'!B584)</f>
        <v>1980</v>
      </c>
      <c r="D1759" s="7" t="str">
        <f>IF('OG Hospitalisation Details'!C584="?","Sep",'OG Hospitalisation Details'!C584)</f>
        <v>Sep</v>
      </c>
      <c r="E1759" s="7">
        <v>7</v>
      </c>
      <c r="F1759" s="13">
        <f t="shared" si="82"/>
        <v>29471</v>
      </c>
      <c r="G1759" s="7">
        <v>2</v>
      </c>
      <c r="H1759" s="16">
        <v>5054.05</v>
      </c>
      <c r="I1759" s="7" t="str" cm="1">
        <f t="array" ref="I1759">INDEX({"tier - 1","tier - 2","tier - 3"},MATCH(MAX(COUNTIF('OG Hospitalisation Details'!G584:G2926,{"tier - 1","tier - 2","tier - 3"})),COUNTIF('OG Hospitalisation Details'!G584:G2926,{"tier - 1","tier - 2","tier - 3"}),0))</f>
        <v>tier - 2</v>
      </c>
      <c r="J1759" s="7" t="str" cm="1">
        <f t="array" ref="J1759">INDEX({"tier - 1","tier - 2","tier - 3"},MATCH(MAX(COUNTIF('OG Hospitalisation Details'!H584:H2926,{"tier - 1","tier - 2","tier - 3"})),COUNTIF('OG Hospitalisation Details'!H584:H2926,{"tier - 1","tier - 2","tier - 3"}),0))</f>
        <v>tier - 2</v>
      </c>
      <c r="K1759" s="7" t="str">
        <f>IF('OG Hospitalisation Details'!I584="?","Unknown",'OG Hospitalisation Details'!I584)</f>
        <v>R1013</v>
      </c>
      <c r="L1759" s="14">
        <f t="shared" si="83"/>
        <v>42</v>
      </c>
    </row>
    <row r="1760" spans="1:12" x14ac:dyDescent="0.25">
      <c r="A1760" s="7" t="s">
        <v>614</v>
      </c>
      <c r="B1760" s="7">
        <f t="shared" si="84"/>
        <v>1756</v>
      </c>
      <c r="C1760" s="7">
        <f>IF('OG Hospitalisation Details'!B583="?",ROUND(AVERAGE('OG Hospitalisation Details'!$B$2:$B$2344),0),'OG Hospitalisation Details'!B583)</f>
        <v>1997</v>
      </c>
      <c r="D1760" s="7" t="str">
        <f>IF('OG Hospitalisation Details'!C583="?","Sep",'OG Hospitalisation Details'!C583)</f>
        <v>Jul</v>
      </c>
      <c r="E1760" s="7">
        <v>29</v>
      </c>
      <c r="F1760" s="13">
        <f t="shared" si="82"/>
        <v>35640</v>
      </c>
      <c r="G1760" s="7">
        <v>0</v>
      </c>
      <c r="H1760" s="16">
        <v>5045.1499999999996</v>
      </c>
      <c r="I1760" s="7" t="str" cm="1">
        <f t="array" ref="I1760">INDEX({"tier - 1","tier - 2","tier - 3"},MATCH(MAX(COUNTIF('OG Hospitalisation Details'!G583:G2925,{"tier - 1","tier - 2","tier - 3"})),COUNTIF('OG Hospitalisation Details'!G583:G2925,{"tier - 1","tier - 2","tier - 3"}),0))</f>
        <v>tier - 2</v>
      </c>
      <c r="J1760" s="7" t="str" cm="1">
        <f t="array" ref="J1760">INDEX({"tier - 1","tier - 2","tier - 3"},MATCH(MAX(COUNTIF('OG Hospitalisation Details'!H583:H2925,{"tier - 1","tier - 2","tier - 3"})),COUNTIF('OG Hospitalisation Details'!H583:H2925,{"tier - 1","tier - 2","tier - 3"}),0))</f>
        <v>tier - 2</v>
      </c>
      <c r="K1760" s="7" t="str">
        <f>IF('OG Hospitalisation Details'!I583="?","Unknown",'OG Hospitalisation Details'!I583)</f>
        <v>R1012</v>
      </c>
      <c r="L1760" s="14">
        <f t="shared" si="83"/>
        <v>25</v>
      </c>
    </row>
    <row r="1761" spans="1:12" x14ac:dyDescent="0.25">
      <c r="A1761" s="7" t="s">
        <v>613</v>
      </c>
      <c r="B1761" s="7">
        <f t="shared" si="84"/>
        <v>1757</v>
      </c>
      <c r="C1761" s="7">
        <f>IF('OG Hospitalisation Details'!B582="?",ROUND(AVERAGE('OG Hospitalisation Details'!$B$2:$B$2344),0),'OG Hospitalisation Details'!B582)</f>
        <v>2001</v>
      </c>
      <c r="D1761" s="7" t="str">
        <f>IF('OG Hospitalisation Details'!C582="?","Sep",'OG Hospitalisation Details'!C582)</f>
        <v>Oct</v>
      </c>
      <c r="E1761" s="7">
        <v>16</v>
      </c>
      <c r="F1761" s="13">
        <f t="shared" si="82"/>
        <v>37180</v>
      </c>
      <c r="G1761" s="7">
        <v>0</v>
      </c>
      <c r="H1761" s="16">
        <v>5043.13</v>
      </c>
      <c r="I1761" s="7" t="str" cm="1">
        <f t="array" ref="I1761">INDEX({"tier - 1","tier - 2","tier - 3"},MATCH(MAX(COUNTIF('OG Hospitalisation Details'!G582:G2924,{"tier - 1","tier - 2","tier - 3"})),COUNTIF('OG Hospitalisation Details'!G582:G2924,{"tier - 1","tier - 2","tier - 3"}),0))</f>
        <v>tier - 2</v>
      </c>
      <c r="J1761" s="7" t="str" cm="1">
        <f t="array" ref="J1761">INDEX({"tier - 1","tier - 2","tier - 3"},MATCH(MAX(COUNTIF('OG Hospitalisation Details'!H582:H2924,{"tier - 1","tier - 2","tier - 3"})),COUNTIF('OG Hospitalisation Details'!H582:H2924,{"tier - 1","tier - 2","tier - 3"}),0))</f>
        <v>tier - 2</v>
      </c>
      <c r="K1761" s="7" t="str">
        <f>IF('OG Hospitalisation Details'!I582="?","Unknown",'OG Hospitalisation Details'!I582)</f>
        <v>R1011</v>
      </c>
      <c r="L1761" s="14">
        <f t="shared" si="83"/>
        <v>21</v>
      </c>
    </row>
    <row r="1762" spans="1:12" x14ac:dyDescent="0.25">
      <c r="A1762" s="7" t="s">
        <v>612</v>
      </c>
      <c r="B1762" s="7">
        <f t="shared" si="84"/>
        <v>1758</v>
      </c>
      <c r="C1762" s="7">
        <f>IF('OG Hospitalisation Details'!B581="?",ROUND(AVERAGE('OG Hospitalisation Details'!$B$2:$B$2344),0),'OG Hospitalisation Details'!B581)</f>
        <v>1997</v>
      </c>
      <c r="D1762" s="7" t="str">
        <f>IF('OG Hospitalisation Details'!C581="?","Sep",'OG Hospitalisation Details'!C581)</f>
        <v>Dec</v>
      </c>
      <c r="E1762" s="7">
        <v>4</v>
      </c>
      <c r="F1762" s="13">
        <f t="shared" si="82"/>
        <v>35768</v>
      </c>
      <c r="G1762" s="7">
        <v>0</v>
      </c>
      <c r="H1762" s="16">
        <v>5038.57</v>
      </c>
      <c r="I1762" s="7" t="str" cm="1">
        <f t="array" ref="I1762">INDEX({"tier - 1","tier - 2","tier - 3"},MATCH(MAX(COUNTIF('OG Hospitalisation Details'!G581:G2923,{"tier - 1","tier - 2","tier - 3"})),COUNTIF('OG Hospitalisation Details'!G581:G2923,{"tier - 1","tier - 2","tier - 3"}),0))</f>
        <v>tier - 2</v>
      </c>
      <c r="J1762" s="7" t="str" cm="1">
        <f t="array" ref="J1762">INDEX({"tier - 1","tier - 2","tier - 3"},MATCH(MAX(COUNTIF('OG Hospitalisation Details'!H581:H2923,{"tier - 1","tier - 2","tier - 3"})),COUNTIF('OG Hospitalisation Details'!H581:H2923,{"tier - 1","tier - 2","tier - 3"}),0))</f>
        <v>tier - 2</v>
      </c>
      <c r="K1762" s="7" t="str">
        <f>IF('OG Hospitalisation Details'!I581="?","Unknown",'OG Hospitalisation Details'!I581)</f>
        <v>R1025</v>
      </c>
      <c r="L1762" s="14">
        <f t="shared" si="83"/>
        <v>25</v>
      </c>
    </row>
    <row r="1763" spans="1:12" x14ac:dyDescent="0.25">
      <c r="A1763" s="7" t="s">
        <v>611</v>
      </c>
      <c r="B1763" s="7">
        <f t="shared" si="84"/>
        <v>1759</v>
      </c>
      <c r="C1763" s="7">
        <f>IF('OG Hospitalisation Details'!B580="?",ROUND(AVERAGE('OG Hospitalisation Details'!$B$2:$B$2344),0),'OG Hospitalisation Details'!B580)</f>
        <v>1986</v>
      </c>
      <c r="D1763" s="7" t="str">
        <f>IF('OG Hospitalisation Details'!C580="?","Sep",'OG Hospitalisation Details'!C580)</f>
        <v>Jun</v>
      </c>
      <c r="E1763" s="7">
        <v>29</v>
      </c>
      <c r="F1763" s="13">
        <f t="shared" si="82"/>
        <v>31592</v>
      </c>
      <c r="G1763" s="7">
        <v>3</v>
      </c>
      <c r="H1763" s="16">
        <v>5034.1000000000004</v>
      </c>
      <c r="I1763" s="7" t="str" cm="1">
        <f t="array" ref="I1763">INDEX({"tier - 1","tier - 2","tier - 3"},MATCH(MAX(COUNTIF('OG Hospitalisation Details'!G580:G2922,{"tier - 1","tier - 2","tier - 3"})),COUNTIF('OG Hospitalisation Details'!G580:G2922,{"tier - 1","tier - 2","tier - 3"}),0))</f>
        <v>tier - 2</v>
      </c>
      <c r="J1763" s="7" t="str" cm="1">
        <f t="array" ref="J1763">INDEX({"tier - 1","tier - 2","tier - 3"},MATCH(MAX(COUNTIF('OG Hospitalisation Details'!H580:H2922,{"tier - 1","tier - 2","tier - 3"})),COUNTIF('OG Hospitalisation Details'!H580:H2922,{"tier - 1","tier - 2","tier - 3"}),0))</f>
        <v>tier - 2</v>
      </c>
      <c r="K1763" s="7" t="str">
        <f>IF('OG Hospitalisation Details'!I580="?","Unknown",'OG Hospitalisation Details'!I580)</f>
        <v>R1013</v>
      </c>
      <c r="L1763" s="14">
        <f t="shared" si="83"/>
        <v>36</v>
      </c>
    </row>
    <row r="1764" spans="1:12" x14ac:dyDescent="0.25">
      <c r="A1764" s="7" t="s">
        <v>610</v>
      </c>
      <c r="B1764" s="7">
        <f t="shared" si="84"/>
        <v>1760</v>
      </c>
      <c r="C1764" s="7">
        <f>IF('OG Hospitalisation Details'!B579="?",ROUND(AVERAGE('OG Hospitalisation Details'!$B$2:$B$2344),0),'OG Hospitalisation Details'!B579)</f>
        <v>1991</v>
      </c>
      <c r="D1764" s="7" t="str">
        <f>IF('OG Hospitalisation Details'!C579="?","Sep",'OG Hospitalisation Details'!C579)</f>
        <v>Sep</v>
      </c>
      <c r="E1764" s="7">
        <v>10</v>
      </c>
      <c r="F1764" s="13">
        <f t="shared" si="82"/>
        <v>33491</v>
      </c>
      <c r="G1764" s="7">
        <v>2</v>
      </c>
      <c r="H1764" s="16">
        <v>5031.2700000000004</v>
      </c>
      <c r="I1764" s="7" t="str" cm="1">
        <f t="array" ref="I1764">INDEX({"tier - 1","tier - 2","tier - 3"},MATCH(MAX(COUNTIF('OG Hospitalisation Details'!G579:G2921,{"tier - 1","tier - 2","tier - 3"})),COUNTIF('OG Hospitalisation Details'!G579:G2921,{"tier - 1","tier - 2","tier - 3"}),0))</f>
        <v>tier - 2</v>
      </c>
      <c r="J1764" s="7" t="str" cm="1">
        <f t="array" ref="J1764">INDEX({"tier - 1","tier - 2","tier - 3"},MATCH(MAX(COUNTIF('OG Hospitalisation Details'!H579:H2921,{"tier - 1","tier - 2","tier - 3"})),COUNTIF('OG Hospitalisation Details'!H579:H2921,{"tier - 1","tier - 2","tier - 3"}),0))</f>
        <v>tier - 2</v>
      </c>
      <c r="K1764" s="7" t="str">
        <f>IF('OG Hospitalisation Details'!I579="?","Unknown",'OG Hospitalisation Details'!I579)</f>
        <v>R1016</v>
      </c>
      <c r="L1764" s="14">
        <f t="shared" si="83"/>
        <v>31</v>
      </c>
    </row>
    <row r="1765" spans="1:12" x14ac:dyDescent="0.25">
      <c r="A1765" s="7" t="s">
        <v>609</v>
      </c>
      <c r="B1765" s="7">
        <f t="shared" si="84"/>
        <v>1761</v>
      </c>
      <c r="C1765" s="7">
        <f>IF('OG Hospitalisation Details'!B578="?",ROUND(AVERAGE('OG Hospitalisation Details'!$B$2:$B$2344),0),'OG Hospitalisation Details'!B578)</f>
        <v>1985</v>
      </c>
      <c r="D1765" s="7" t="str">
        <f>IF('OG Hospitalisation Details'!C578="?","Sep",'OG Hospitalisation Details'!C578)</f>
        <v>Dec</v>
      </c>
      <c r="E1765" s="7">
        <v>28</v>
      </c>
      <c r="F1765" s="13">
        <f t="shared" si="82"/>
        <v>31409</v>
      </c>
      <c r="G1765" s="7">
        <v>0</v>
      </c>
      <c r="H1765" s="16">
        <v>5028.1499999999996</v>
      </c>
      <c r="I1765" s="7" t="str" cm="1">
        <f t="array" ref="I1765">INDEX({"tier - 1","tier - 2","tier - 3"},MATCH(MAX(COUNTIF('OG Hospitalisation Details'!G578:G2920,{"tier - 1","tier - 2","tier - 3"})),COUNTIF('OG Hospitalisation Details'!G578:G2920,{"tier - 1","tier - 2","tier - 3"}),0))</f>
        <v>tier - 2</v>
      </c>
      <c r="J1765" s="7" t="str" cm="1">
        <f t="array" ref="J1765">INDEX({"tier - 1","tier - 2","tier - 3"},MATCH(MAX(COUNTIF('OG Hospitalisation Details'!H578:H2920,{"tier - 1","tier - 2","tier - 3"})),COUNTIF('OG Hospitalisation Details'!H578:H2920,{"tier - 1","tier - 2","tier - 3"}),0))</f>
        <v>tier - 2</v>
      </c>
      <c r="K1765" s="7" t="str">
        <f>IF('OG Hospitalisation Details'!I578="?","Unknown",'OG Hospitalisation Details'!I578)</f>
        <v>R1012</v>
      </c>
      <c r="L1765" s="14">
        <f t="shared" si="83"/>
        <v>37</v>
      </c>
    </row>
    <row r="1766" spans="1:12" x14ac:dyDescent="0.25">
      <c r="A1766" s="7" t="s">
        <v>608</v>
      </c>
      <c r="B1766" s="7">
        <f t="shared" si="84"/>
        <v>1762</v>
      </c>
      <c r="C1766" s="7">
        <f>IF('OG Hospitalisation Details'!B577="?",ROUND(AVERAGE('OG Hospitalisation Details'!$B$2:$B$2344),0),'OG Hospitalisation Details'!B577)</f>
        <v>1988</v>
      </c>
      <c r="D1766" s="7" t="str">
        <f>IF('OG Hospitalisation Details'!C577="?","Sep",'OG Hospitalisation Details'!C577)</f>
        <v>Nov</v>
      </c>
      <c r="E1766" s="7">
        <v>9</v>
      </c>
      <c r="F1766" s="13">
        <f t="shared" si="82"/>
        <v>32456</v>
      </c>
      <c r="G1766" s="7">
        <v>1</v>
      </c>
      <c r="H1766" s="16">
        <v>5012.47</v>
      </c>
      <c r="I1766" s="7" t="str" cm="1">
        <f t="array" ref="I1766">INDEX({"tier - 1","tier - 2","tier - 3"},MATCH(MAX(COUNTIF('OG Hospitalisation Details'!G577:G2919,{"tier - 1","tier - 2","tier - 3"})),COUNTIF('OG Hospitalisation Details'!G577:G2919,{"tier - 1","tier - 2","tier - 3"}),0))</f>
        <v>tier - 2</v>
      </c>
      <c r="J1766" s="7" t="str" cm="1">
        <f t="array" ref="J1766">INDEX({"tier - 1","tier - 2","tier - 3"},MATCH(MAX(COUNTIF('OG Hospitalisation Details'!H577:H2919,{"tier - 1","tier - 2","tier - 3"})),COUNTIF('OG Hospitalisation Details'!H577:H2919,{"tier - 1","tier - 2","tier - 3"}),0))</f>
        <v>tier - 2</v>
      </c>
      <c r="K1766" s="7" t="str">
        <f>IF('OG Hospitalisation Details'!I577="?","Unknown",'OG Hospitalisation Details'!I577)</f>
        <v>R1011</v>
      </c>
      <c r="L1766" s="14">
        <f t="shared" si="83"/>
        <v>34</v>
      </c>
    </row>
    <row r="1767" spans="1:12" x14ac:dyDescent="0.25">
      <c r="A1767" s="7" t="s">
        <v>607</v>
      </c>
      <c r="B1767" s="7">
        <f t="shared" si="84"/>
        <v>1763</v>
      </c>
      <c r="C1767" s="7">
        <f>IF('OG Hospitalisation Details'!B576="?",ROUND(AVERAGE('OG Hospitalisation Details'!$B$2:$B$2344),0),'OG Hospitalisation Details'!B576)</f>
        <v>1988</v>
      </c>
      <c r="D1767" s="7" t="str">
        <f>IF('OG Hospitalisation Details'!C576="?","Sep",'OG Hospitalisation Details'!C576)</f>
        <v>Jul</v>
      </c>
      <c r="E1767" s="7">
        <v>8</v>
      </c>
      <c r="F1767" s="13">
        <f t="shared" si="82"/>
        <v>32332</v>
      </c>
      <c r="G1767" s="7">
        <v>1</v>
      </c>
      <c r="H1767" s="16">
        <v>5003.8500000000004</v>
      </c>
      <c r="I1767" s="7" t="str" cm="1">
        <f t="array" ref="I1767">INDEX({"tier - 1","tier - 2","tier - 3"},MATCH(MAX(COUNTIF('OG Hospitalisation Details'!G576:G2918,{"tier - 1","tier - 2","tier - 3"})),COUNTIF('OG Hospitalisation Details'!G576:G2918,{"tier - 1","tier - 2","tier - 3"}),0))</f>
        <v>tier - 2</v>
      </c>
      <c r="J1767" s="7" t="str" cm="1">
        <f t="array" ref="J1767">INDEX({"tier - 1","tier - 2","tier - 3"},MATCH(MAX(COUNTIF('OG Hospitalisation Details'!H576:H2918,{"tier - 1","tier - 2","tier - 3"})),COUNTIF('OG Hospitalisation Details'!H576:H2918,{"tier - 1","tier - 2","tier - 3"}),0))</f>
        <v>tier - 2</v>
      </c>
      <c r="K1767" s="7" t="str">
        <f>IF('OG Hospitalisation Details'!I576="?","Unknown",'OG Hospitalisation Details'!I576)</f>
        <v>R1011</v>
      </c>
      <c r="L1767" s="14">
        <f t="shared" si="83"/>
        <v>34</v>
      </c>
    </row>
    <row r="1768" spans="1:12" x14ac:dyDescent="0.25">
      <c r="A1768" s="7" t="s">
        <v>606</v>
      </c>
      <c r="B1768" s="7">
        <f t="shared" si="84"/>
        <v>1764</v>
      </c>
      <c r="C1768" s="7">
        <f>IF('OG Hospitalisation Details'!B575="?",ROUND(AVERAGE('OG Hospitalisation Details'!$B$2:$B$2344),0),'OG Hospitalisation Details'!B575)</f>
        <v>1977</v>
      </c>
      <c r="D1768" s="7" t="str">
        <f>IF('OG Hospitalisation Details'!C575="?","Sep",'OG Hospitalisation Details'!C575)</f>
        <v>Jun</v>
      </c>
      <c r="E1768" s="7">
        <v>9</v>
      </c>
      <c r="F1768" s="13">
        <f t="shared" si="82"/>
        <v>28285</v>
      </c>
      <c r="G1768" s="7">
        <v>2</v>
      </c>
      <c r="H1768" s="16">
        <v>5003.7700000000004</v>
      </c>
      <c r="I1768" s="7" t="str" cm="1">
        <f t="array" ref="I1768">INDEX({"tier - 1","tier - 2","tier - 3"},MATCH(MAX(COUNTIF('OG Hospitalisation Details'!G575:G2917,{"tier - 1","tier - 2","tier - 3"})),COUNTIF('OG Hospitalisation Details'!G575:G2917,{"tier - 1","tier - 2","tier - 3"}),0))</f>
        <v>tier - 2</v>
      </c>
      <c r="J1768" s="7" t="str" cm="1">
        <f t="array" ref="J1768">INDEX({"tier - 1","tier - 2","tier - 3"},MATCH(MAX(COUNTIF('OG Hospitalisation Details'!H575:H2917,{"tier - 1","tier - 2","tier - 3"})),COUNTIF('OG Hospitalisation Details'!H575:H2917,{"tier - 1","tier - 2","tier - 3"}),0))</f>
        <v>tier - 2</v>
      </c>
      <c r="K1768" s="7" t="str">
        <f>IF('OG Hospitalisation Details'!I575="?","Unknown",'OG Hospitalisation Details'!I575)</f>
        <v>R1013</v>
      </c>
      <c r="L1768" s="14">
        <f t="shared" si="83"/>
        <v>45</v>
      </c>
    </row>
    <row r="1769" spans="1:12" x14ac:dyDescent="0.25">
      <c r="A1769" s="7" t="s">
        <v>605</v>
      </c>
      <c r="B1769" s="7">
        <f t="shared" si="84"/>
        <v>1765</v>
      </c>
      <c r="C1769" s="7">
        <f>IF('OG Hospitalisation Details'!B574="?",ROUND(AVERAGE('OG Hospitalisation Details'!$B$2:$B$2344),0),'OG Hospitalisation Details'!B574)</f>
        <v>1988</v>
      </c>
      <c r="D1769" s="7" t="str">
        <f>IF('OG Hospitalisation Details'!C574="?","Sep",'OG Hospitalisation Details'!C574)</f>
        <v>Sep</v>
      </c>
      <c r="E1769" s="7">
        <v>4</v>
      </c>
      <c r="F1769" s="13">
        <f t="shared" si="82"/>
        <v>32390</v>
      </c>
      <c r="G1769" s="7">
        <v>1</v>
      </c>
      <c r="H1769" s="16">
        <v>5002.78</v>
      </c>
      <c r="I1769" s="7" t="str" cm="1">
        <f t="array" ref="I1769">INDEX({"tier - 1","tier - 2","tier - 3"},MATCH(MAX(COUNTIF('OG Hospitalisation Details'!G574:G2916,{"tier - 1","tier - 2","tier - 3"})),COUNTIF('OG Hospitalisation Details'!G574:G2916,{"tier - 1","tier - 2","tier - 3"}),0))</f>
        <v>tier - 2</v>
      </c>
      <c r="J1769" s="7" t="str" cm="1">
        <f t="array" ref="J1769">INDEX({"tier - 1","tier - 2","tier - 3"},MATCH(MAX(COUNTIF('OG Hospitalisation Details'!H574:H2916,{"tier - 1","tier - 2","tier - 3"})),COUNTIF('OG Hospitalisation Details'!H574:H2916,{"tier - 1","tier - 2","tier - 3"}),0))</f>
        <v>tier - 2</v>
      </c>
      <c r="K1769" s="7" t="str">
        <f>IF('OG Hospitalisation Details'!I574="?","Unknown",'OG Hospitalisation Details'!I574)</f>
        <v>R1013</v>
      </c>
      <c r="L1769" s="14">
        <f t="shared" si="83"/>
        <v>34</v>
      </c>
    </row>
    <row r="1770" spans="1:12" x14ac:dyDescent="0.25">
      <c r="A1770" s="7" t="s">
        <v>604</v>
      </c>
      <c r="B1770" s="7">
        <f t="shared" si="84"/>
        <v>1766</v>
      </c>
      <c r="C1770" s="7">
        <f>IF('OG Hospitalisation Details'!B573="?",ROUND(AVERAGE('OG Hospitalisation Details'!$B$2:$B$2344),0),'OG Hospitalisation Details'!B573)</f>
        <v>2001</v>
      </c>
      <c r="D1770" s="7" t="str">
        <f>IF('OG Hospitalisation Details'!C573="?","Sep",'OG Hospitalisation Details'!C573)</f>
        <v>Oct</v>
      </c>
      <c r="E1770" s="7">
        <v>5</v>
      </c>
      <c r="F1770" s="13">
        <f t="shared" si="82"/>
        <v>37169</v>
      </c>
      <c r="G1770" s="7">
        <v>0</v>
      </c>
      <c r="H1770" s="16">
        <v>4999.04</v>
      </c>
      <c r="I1770" s="7" t="str" cm="1">
        <f t="array" ref="I1770">INDEX({"tier - 1","tier - 2","tier - 3"},MATCH(MAX(COUNTIF('OG Hospitalisation Details'!G573:G2915,{"tier - 1","tier - 2","tier - 3"})),COUNTIF('OG Hospitalisation Details'!G573:G2915,{"tier - 1","tier - 2","tier - 3"}),0))</f>
        <v>tier - 2</v>
      </c>
      <c r="J1770" s="7" t="str" cm="1">
        <f t="array" ref="J1770">INDEX({"tier - 1","tier - 2","tier - 3"},MATCH(MAX(COUNTIF('OG Hospitalisation Details'!H573:H2915,{"tier - 1","tier - 2","tier - 3"})),COUNTIF('OG Hospitalisation Details'!H573:H2915,{"tier - 1","tier - 2","tier - 3"}),0))</f>
        <v>tier - 2</v>
      </c>
      <c r="K1770" s="7" t="str">
        <f>IF('OG Hospitalisation Details'!I573="?","Unknown",'OG Hospitalisation Details'!I573)</f>
        <v>R1011</v>
      </c>
      <c r="L1770" s="14">
        <f t="shared" si="83"/>
        <v>21</v>
      </c>
    </row>
    <row r="1771" spans="1:12" x14ac:dyDescent="0.25">
      <c r="A1771" s="7" t="s">
        <v>603</v>
      </c>
      <c r="B1771" s="7">
        <f t="shared" si="84"/>
        <v>1767</v>
      </c>
      <c r="C1771" s="7">
        <f>IF('OG Hospitalisation Details'!B572="?",ROUND(AVERAGE('OG Hospitalisation Details'!$B$2:$B$2344),0),'OG Hospitalisation Details'!B572)</f>
        <v>1988</v>
      </c>
      <c r="D1771" s="7" t="str">
        <f>IF('OG Hospitalisation Details'!C572="?","Sep",'OG Hospitalisation Details'!C572)</f>
        <v>Jun</v>
      </c>
      <c r="E1771" s="7">
        <v>24</v>
      </c>
      <c r="F1771" s="13">
        <f t="shared" si="82"/>
        <v>32318</v>
      </c>
      <c r="G1771" s="7">
        <v>0</v>
      </c>
      <c r="H1771" s="16">
        <v>4992.38</v>
      </c>
      <c r="I1771" s="7" t="str" cm="1">
        <f t="array" ref="I1771">INDEX({"tier - 1","tier - 2","tier - 3"},MATCH(MAX(COUNTIF('OG Hospitalisation Details'!G572:G2914,{"tier - 1","tier - 2","tier - 3"})),COUNTIF('OG Hospitalisation Details'!G572:G2914,{"tier - 1","tier - 2","tier - 3"}),0))</f>
        <v>tier - 2</v>
      </c>
      <c r="J1771" s="7" t="str" cm="1">
        <f t="array" ref="J1771">INDEX({"tier - 1","tier - 2","tier - 3"},MATCH(MAX(COUNTIF('OG Hospitalisation Details'!H572:H2914,{"tier - 1","tier - 2","tier - 3"})),COUNTIF('OG Hospitalisation Details'!H572:H2914,{"tier - 1","tier - 2","tier - 3"}),0))</f>
        <v>tier - 2</v>
      </c>
      <c r="K1771" s="7" t="str">
        <f>IF('OG Hospitalisation Details'!I572="?","Unknown",'OG Hospitalisation Details'!I572)</f>
        <v>R1024</v>
      </c>
      <c r="L1771" s="14">
        <f t="shared" si="83"/>
        <v>34</v>
      </c>
    </row>
    <row r="1772" spans="1:12" x14ac:dyDescent="0.25">
      <c r="A1772" s="7" t="s">
        <v>602</v>
      </c>
      <c r="B1772" s="7">
        <f t="shared" si="84"/>
        <v>1768</v>
      </c>
      <c r="C1772" s="7">
        <f>IF('OG Hospitalisation Details'!B571="?",ROUND(AVERAGE('OG Hospitalisation Details'!$B$2:$B$2344),0),'OG Hospitalisation Details'!B571)</f>
        <v>1973</v>
      </c>
      <c r="D1772" s="7" t="str">
        <f>IF('OG Hospitalisation Details'!C571="?","Sep",'OG Hospitalisation Details'!C571)</f>
        <v>Nov</v>
      </c>
      <c r="E1772" s="7">
        <v>7</v>
      </c>
      <c r="F1772" s="13">
        <f t="shared" si="82"/>
        <v>26975</v>
      </c>
      <c r="G1772" s="7">
        <v>0</v>
      </c>
      <c r="H1772" s="16">
        <v>4985.22</v>
      </c>
      <c r="I1772" s="7" t="str" cm="1">
        <f t="array" ref="I1772">INDEX({"tier - 1","tier - 2","tier - 3"},MATCH(MAX(COUNTIF('OG Hospitalisation Details'!G571:G2913,{"tier - 1","tier - 2","tier - 3"})),COUNTIF('OG Hospitalisation Details'!G571:G2913,{"tier - 1","tier - 2","tier - 3"}),0))</f>
        <v>tier - 2</v>
      </c>
      <c r="J1772" s="7" t="str" cm="1">
        <f t="array" ref="J1772">INDEX({"tier - 1","tier - 2","tier - 3"},MATCH(MAX(COUNTIF('OG Hospitalisation Details'!H571:H2913,{"tier - 1","tier - 2","tier - 3"})),COUNTIF('OG Hospitalisation Details'!H571:H2913,{"tier - 1","tier - 2","tier - 3"}),0))</f>
        <v>tier - 2</v>
      </c>
      <c r="K1772" s="7" t="str">
        <f>IF('OG Hospitalisation Details'!I571="?","Unknown",'OG Hospitalisation Details'!I571)</f>
        <v>R1013</v>
      </c>
      <c r="L1772" s="14">
        <f t="shared" si="83"/>
        <v>49</v>
      </c>
    </row>
    <row r="1773" spans="1:12" x14ac:dyDescent="0.25">
      <c r="A1773" s="7" t="s">
        <v>601</v>
      </c>
      <c r="B1773" s="7">
        <f t="shared" si="84"/>
        <v>1769</v>
      </c>
      <c r="C1773" s="7">
        <f>IF('OG Hospitalisation Details'!B570="?",ROUND(AVERAGE('OG Hospitalisation Details'!$B$2:$B$2344),0),'OG Hospitalisation Details'!B570)</f>
        <v>1991</v>
      </c>
      <c r="D1773" s="7" t="str">
        <f>IF('OG Hospitalisation Details'!C570="?","Sep",'OG Hospitalisation Details'!C570)</f>
        <v>Aug</v>
      </c>
      <c r="E1773" s="7">
        <v>30</v>
      </c>
      <c r="F1773" s="13">
        <f t="shared" si="82"/>
        <v>33480</v>
      </c>
      <c r="G1773" s="7">
        <v>2</v>
      </c>
      <c r="H1773" s="16">
        <v>4949.76</v>
      </c>
      <c r="I1773" s="7" t="str" cm="1">
        <f t="array" ref="I1773">INDEX({"tier - 1","tier - 2","tier - 3"},MATCH(MAX(COUNTIF('OG Hospitalisation Details'!G570:G2912,{"tier - 1","tier - 2","tier - 3"})),COUNTIF('OG Hospitalisation Details'!G570:G2912,{"tier - 1","tier - 2","tier - 3"}),0))</f>
        <v>tier - 2</v>
      </c>
      <c r="J1773" s="7" t="str" cm="1">
        <f t="array" ref="J1773">INDEX({"tier - 1","tier - 2","tier - 3"},MATCH(MAX(COUNTIF('OG Hospitalisation Details'!H570:H2912,{"tier - 1","tier - 2","tier - 3"})),COUNTIF('OG Hospitalisation Details'!H570:H2912,{"tier - 1","tier - 2","tier - 3"}),0))</f>
        <v>tier - 2</v>
      </c>
      <c r="K1773" s="7" t="str">
        <f>IF('OG Hospitalisation Details'!I570="?","Unknown",'OG Hospitalisation Details'!I570)</f>
        <v>R1013</v>
      </c>
      <c r="L1773" s="14">
        <f t="shared" si="83"/>
        <v>31</v>
      </c>
    </row>
    <row r="1774" spans="1:12" x14ac:dyDescent="0.25">
      <c r="A1774" s="7" t="s">
        <v>600</v>
      </c>
      <c r="B1774" s="7">
        <f t="shared" si="84"/>
        <v>1770</v>
      </c>
      <c r="C1774" s="7">
        <f>IF('OG Hospitalisation Details'!B569="?",ROUND(AVERAGE('OG Hospitalisation Details'!$B$2:$B$2344),0),'OG Hospitalisation Details'!B569)</f>
        <v>1974</v>
      </c>
      <c r="D1774" s="7" t="str">
        <f>IF('OG Hospitalisation Details'!C569="?","Sep",'OG Hospitalisation Details'!C569)</f>
        <v>Jun</v>
      </c>
      <c r="E1774" s="7">
        <v>26</v>
      </c>
      <c r="F1774" s="13">
        <f t="shared" si="82"/>
        <v>27206</v>
      </c>
      <c r="G1774" s="7">
        <v>0</v>
      </c>
      <c r="H1774" s="16">
        <v>4942.0600000000004</v>
      </c>
      <c r="I1774" s="7" t="str" cm="1">
        <f t="array" ref="I1774">INDEX({"tier - 1","tier - 2","tier - 3"},MATCH(MAX(COUNTIF('OG Hospitalisation Details'!G569:G2911,{"tier - 1","tier - 2","tier - 3"})),COUNTIF('OG Hospitalisation Details'!G569:G2911,{"tier - 1","tier - 2","tier - 3"}),0))</f>
        <v>tier - 2</v>
      </c>
      <c r="J1774" s="7" t="str" cm="1">
        <f t="array" ref="J1774">INDEX({"tier - 1","tier - 2","tier - 3"},MATCH(MAX(COUNTIF('OG Hospitalisation Details'!H569:H2911,{"tier - 1","tier - 2","tier - 3"})),COUNTIF('OG Hospitalisation Details'!H569:H2911,{"tier - 1","tier - 2","tier - 3"}),0))</f>
        <v>tier - 2</v>
      </c>
      <c r="K1774" s="7" t="str">
        <f>IF('OG Hospitalisation Details'!I569="?","Unknown",'OG Hospitalisation Details'!I569)</f>
        <v>R1013</v>
      </c>
      <c r="L1774" s="14">
        <f t="shared" si="83"/>
        <v>48</v>
      </c>
    </row>
    <row r="1775" spans="1:12" x14ac:dyDescent="0.25">
      <c r="A1775" s="7" t="s">
        <v>599</v>
      </c>
      <c r="B1775" s="7">
        <f t="shared" si="84"/>
        <v>1771</v>
      </c>
      <c r="C1775" s="7">
        <f>IF('OG Hospitalisation Details'!B568="?",ROUND(AVERAGE('OG Hospitalisation Details'!$B$2:$B$2344),0),'OG Hospitalisation Details'!B568)</f>
        <v>1991</v>
      </c>
      <c r="D1775" s="7" t="str">
        <f>IF('OG Hospitalisation Details'!C568="?","Sep",'OG Hospitalisation Details'!C568)</f>
        <v>Nov</v>
      </c>
      <c r="E1775" s="7">
        <v>27</v>
      </c>
      <c r="F1775" s="13">
        <f t="shared" si="82"/>
        <v>33569</v>
      </c>
      <c r="G1775" s="7">
        <v>2</v>
      </c>
      <c r="H1775" s="16">
        <v>4934.71</v>
      </c>
      <c r="I1775" s="7" t="str" cm="1">
        <f t="array" ref="I1775">INDEX({"tier - 1","tier - 2","tier - 3"},MATCH(MAX(COUNTIF('OG Hospitalisation Details'!G568:G2910,{"tier - 1","tier - 2","tier - 3"})),COUNTIF('OG Hospitalisation Details'!G568:G2910,{"tier - 1","tier - 2","tier - 3"}),0))</f>
        <v>tier - 2</v>
      </c>
      <c r="J1775" s="7" t="str" cm="1">
        <f t="array" ref="J1775">INDEX({"tier - 1","tier - 2","tier - 3"},MATCH(MAX(COUNTIF('OG Hospitalisation Details'!H568:H2910,{"tier - 1","tier - 2","tier - 3"})),COUNTIF('OG Hospitalisation Details'!H568:H2910,{"tier - 1","tier - 2","tier - 3"}),0))</f>
        <v>tier - 2</v>
      </c>
      <c r="K1775" s="7" t="str">
        <f>IF('OG Hospitalisation Details'!I568="?","Unknown",'OG Hospitalisation Details'!I568)</f>
        <v>R1011</v>
      </c>
      <c r="L1775" s="14">
        <f t="shared" si="83"/>
        <v>31</v>
      </c>
    </row>
    <row r="1776" spans="1:12" x14ac:dyDescent="0.25">
      <c r="A1776" s="7" t="s">
        <v>598</v>
      </c>
      <c r="B1776" s="7">
        <f t="shared" si="84"/>
        <v>1772</v>
      </c>
      <c r="C1776" s="7">
        <f>IF('OG Hospitalisation Details'!B567="?",ROUND(AVERAGE('OG Hospitalisation Details'!$B$2:$B$2344),0),'OG Hospitalisation Details'!B567)</f>
        <v>1991</v>
      </c>
      <c r="D1776" s="7" t="str">
        <f>IF('OG Hospitalisation Details'!C567="?","Sep",'OG Hospitalisation Details'!C567)</f>
        <v>Aug</v>
      </c>
      <c r="E1776" s="7">
        <v>23</v>
      </c>
      <c r="F1776" s="13">
        <f t="shared" si="82"/>
        <v>33473</v>
      </c>
      <c r="G1776" s="7">
        <v>2</v>
      </c>
      <c r="H1776" s="16">
        <v>4931.6499999999996</v>
      </c>
      <c r="I1776" s="7" t="str" cm="1">
        <f t="array" ref="I1776">INDEX({"tier - 1","tier - 2","tier - 3"},MATCH(MAX(COUNTIF('OG Hospitalisation Details'!G567:G2909,{"tier - 1","tier - 2","tier - 3"})),COUNTIF('OG Hospitalisation Details'!G567:G2909,{"tier - 1","tier - 2","tier - 3"}),0))</f>
        <v>tier - 2</v>
      </c>
      <c r="J1776" s="7" t="str" cm="1">
        <f t="array" ref="J1776">INDEX({"tier - 1","tier - 2","tier - 3"},MATCH(MAX(COUNTIF('OG Hospitalisation Details'!H567:H2909,{"tier - 1","tier - 2","tier - 3"})),COUNTIF('OG Hospitalisation Details'!H567:H2909,{"tier - 1","tier - 2","tier - 3"}),0))</f>
        <v>tier - 2</v>
      </c>
      <c r="K1776" s="7" t="str">
        <f>IF('OG Hospitalisation Details'!I567="?","Unknown",'OG Hospitalisation Details'!I567)</f>
        <v>R1011</v>
      </c>
      <c r="L1776" s="14">
        <f t="shared" si="83"/>
        <v>31</v>
      </c>
    </row>
    <row r="1777" spans="1:12" x14ac:dyDescent="0.25">
      <c r="A1777" s="7" t="s">
        <v>597</v>
      </c>
      <c r="B1777" s="7">
        <f t="shared" si="84"/>
        <v>1773</v>
      </c>
      <c r="C1777" s="7">
        <f>IF('OG Hospitalisation Details'!B566="?",ROUND(AVERAGE('OG Hospitalisation Details'!$B$2:$B$2344),0),'OG Hospitalisation Details'!B566)</f>
        <v>1993</v>
      </c>
      <c r="D1777" s="7" t="str">
        <f>IF('OG Hospitalisation Details'!C566="?","Sep",'OG Hospitalisation Details'!C566)</f>
        <v>Aug</v>
      </c>
      <c r="E1777" s="7">
        <v>10</v>
      </c>
      <c r="F1777" s="13">
        <f t="shared" si="82"/>
        <v>34191</v>
      </c>
      <c r="G1777" s="7">
        <v>2</v>
      </c>
      <c r="H1777" s="16">
        <v>4922.92</v>
      </c>
      <c r="I1777" s="7" t="str" cm="1">
        <f t="array" ref="I1777">INDEX({"tier - 1","tier - 2","tier - 3"},MATCH(MAX(COUNTIF('OG Hospitalisation Details'!G566:G2908,{"tier - 1","tier - 2","tier - 3"})),COUNTIF('OG Hospitalisation Details'!G566:G2908,{"tier - 1","tier - 2","tier - 3"}),0))</f>
        <v>tier - 2</v>
      </c>
      <c r="J1777" s="7" t="str" cm="1">
        <f t="array" ref="J1777">INDEX({"tier - 1","tier - 2","tier - 3"},MATCH(MAX(COUNTIF('OG Hospitalisation Details'!H566:H2908,{"tier - 1","tier - 2","tier - 3"})),COUNTIF('OG Hospitalisation Details'!H566:H2908,{"tier - 1","tier - 2","tier - 3"}),0))</f>
        <v>tier - 2</v>
      </c>
      <c r="K1777" s="7" t="str">
        <f>IF('OG Hospitalisation Details'!I566="?","Unknown",'OG Hospitalisation Details'!I566)</f>
        <v>R1012</v>
      </c>
      <c r="L1777" s="14">
        <f t="shared" si="83"/>
        <v>29</v>
      </c>
    </row>
    <row r="1778" spans="1:12" x14ac:dyDescent="0.25">
      <c r="A1778" s="7" t="s">
        <v>596</v>
      </c>
      <c r="B1778" s="7">
        <f t="shared" si="84"/>
        <v>1774</v>
      </c>
      <c r="C1778" s="7">
        <f>IF('OG Hospitalisation Details'!B565="?",ROUND(AVERAGE('OG Hospitalisation Details'!$B$2:$B$2344),0),'OG Hospitalisation Details'!B565)</f>
        <v>2002</v>
      </c>
      <c r="D1778" s="7" t="str">
        <f>IF('OG Hospitalisation Details'!C565="?","Sep",'OG Hospitalisation Details'!C565)</f>
        <v>Aug</v>
      </c>
      <c r="E1778" s="7">
        <v>21</v>
      </c>
      <c r="F1778" s="13">
        <f t="shared" si="82"/>
        <v>37489</v>
      </c>
      <c r="G1778" s="7">
        <v>5</v>
      </c>
      <c r="H1778" s="16">
        <v>4915.0600000000004</v>
      </c>
      <c r="I1778" s="7" t="str" cm="1">
        <f t="array" ref="I1778">INDEX({"tier - 1","tier - 2","tier - 3"},MATCH(MAX(COUNTIF('OG Hospitalisation Details'!G565:G2907,{"tier - 1","tier - 2","tier - 3"})),COUNTIF('OG Hospitalisation Details'!G565:G2907,{"tier - 1","tier - 2","tier - 3"}),0))</f>
        <v>tier - 2</v>
      </c>
      <c r="J1778" s="7" t="str" cm="1">
        <f t="array" ref="J1778">INDEX({"tier - 1","tier - 2","tier - 3"},MATCH(MAX(COUNTIF('OG Hospitalisation Details'!H565:H2907,{"tier - 1","tier - 2","tier - 3"})),COUNTIF('OG Hospitalisation Details'!H565:H2907,{"tier - 1","tier - 2","tier - 3"}),0))</f>
        <v>tier - 2</v>
      </c>
      <c r="K1778" s="7" t="str">
        <f>IF('OG Hospitalisation Details'!I565="?","Unknown",'OG Hospitalisation Details'!I565)</f>
        <v>R1017</v>
      </c>
      <c r="L1778" s="14">
        <f t="shared" si="83"/>
        <v>20</v>
      </c>
    </row>
    <row r="1779" spans="1:12" x14ac:dyDescent="0.25">
      <c r="A1779" s="7" t="s">
        <v>595</v>
      </c>
      <c r="B1779" s="7">
        <f t="shared" si="84"/>
        <v>1775</v>
      </c>
      <c r="C1779" s="7">
        <f>IF('OG Hospitalisation Details'!B564="?",ROUND(AVERAGE('OG Hospitalisation Details'!$B$2:$B$2344),0),'OG Hospitalisation Details'!B564)</f>
        <v>1981</v>
      </c>
      <c r="D1779" s="7" t="str">
        <f>IF('OG Hospitalisation Details'!C564="?","Sep",'OG Hospitalisation Details'!C564)</f>
        <v>Oct</v>
      </c>
      <c r="E1779" s="7">
        <v>18</v>
      </c>
      <c r="F1779" s="13">
        <f t="shared" si="82"/>
        <v>29877</v>
      </c>
      <c r="G1779" s="7">
        <v>1</v>
      </c>
      <c r="H1779" s="16">
        <v>4911.8900000000003</v>
      </c>
      <c r="I1779" s="7" t="str" cm="1">
        <f t="array" ref="I1779">INDEX({"tier - 1","tier - 2","tier - 3"},MATCH(MAX(COUNTIF('OG Hospitalisation Details'!G564:G2906,{"tier - 1","tier - 2","tier - 3"})),COUNTIF('OG Hospitalisation Details'!G564:G2906,{"tier - 1","tier - 2","tier - 3"}),0))</f>
        <v>tier - 2</v>
      </c>
      <c r="J1779" s="7" t="str" cm="1">
        <f t="array" ref="J1779">INDEX({"tier - 1","tier - 2","tier - 3"},MATCH(MAX(COUNTIF('OG Hospitalisation Details'!H564:H2906,{"tier - 1","tier - 2","tier - 3"})),COUNTIF('OG Hospitalisation Details'!H564:H2906,{"tier - 1","tier - 2","tier - 3"}),0))</f>
        <v>tier - 2</v>
      </c>
      <c r="K1779" s="7" t="str">
        <f>IF('OG Hospitalisation Details'!I564="?","Unknown",'OG Hospitalisation Details'!I564)</f>
        <v>R1013</v>
      </c>
      <c r="L1779" s="14">
        <f t="shared" si="83"/>
        <v>41</v>
      </c>
    </row>
    <row r="1780" spans="1:12" x14ac:dyDescent="0.25">
      <c r="A1780" s="7" t="s">
        <v>594</v>
      </c>
      <c r="B1780" s="7">
        <f t="shared" si="84"/>
        <v>1776</v>
      </c>
      <c r="C1780" s="7">
        <f>IF('OG Hospitalisation Details'!B563="?",ROUND(AVERAGE('OG Hospitalisation Details'!$B$2:$B$2344),0),'OG Hospitalisation Details'!B563)</f>
        <v>1993</v>
      </c>
      <c r="D1780" s="7" t="str">
        <f>IF('OG Hospitalisation Details'!C563="?","Sep",'OG Hospitalisation Details'!C563)</f>
        <v>Jul</v>
      </c>
      <c r="E1780" s="7">
        <v>10</v>
      </c>
      <c r="F1780" s="13">
        <f t="shared" si="82"/>
        <v>34160</v>
      </c>
      <c r="G1780" s="7">
        <v>2</v>
      </c>
      <c r="H1780" s="16">
        <v>4906.41</v>
      </c>
      <c r="I1780" s="7" t="str" cm="1">
        <f t="array" ref="I1780">INDEX({"tier - 1","tier - 2","tier - 3"},MATCH(MAX(COUNTIF('OG Hospitalisation Details'!G563:G2905,{"tier - 1","tier - 2","tier - 3"})),COUNTIF('OG Hospitalisation Details'!G563:G2905,{"tier - 1","tier - 2","tier - 3"}),0))</f>
        <v>tier - 2</v>
      </c>
      <c r="J1780" s="7" t="str" cm="1">
        <f t="array" ref="J1780">INDEX({"tier - 1","tier - 2","tier - 3"},MATCH(MAX(COUNTIF('OG Hospitalisation Details'!H563:H2905,{"tier - 1","tier - 2","tier - 3"})),COUNTIF('OG Hospitalisation Details'!H563:H2905,{"tier - 1","tier - 2","tier - 3"}),0))</f>
        <v>tier - 2</v>
      </c>
      <c r="K1780" s="7" t="str">
        <f>IF('OG Hospitalisation Details'!I563="?","Unknown",'OG Hospitalisation Details'!I563)</f>
        <v>R1012</v>
      </c>
      <c r="L1780" s="14">
        <f t="shared" si="83"/>
        <v>29</v>
      </c>
    </row>
    <row r="1781" spans="1:12" x14ac:dyDescent="0.25">
      <c r="A1781" s="7" t="s">
        <v>593</v>
      </c>
      <c r="B1781" s="7">
        <f t="shared" si="84"/>
        <v>1777</v>
      </c>
      <c r="C1781" s="7">
        <f>IF('OG Hospitalisation Details'!B562="?",ROUND(AVERAGE('OG Hospitalisation Details'!$B$2:$B$2344),0),'OG Hospitalisation Details'!B562)</f>
        <v>1988</v>
      </c>
      <c r="D1781" s="7" t="str">
        <f>IF('OG Hospitalisation Details'!C562="?","Sep",'OG Hospitalisation Details'!C562)</f>
        <v>Sep</v>
      </c>
      <c r="E1781" s="7">
        <v>23</v>
      </c>
      <c r="F1781" s="13">
        <f t="shared" si="82"/>
        <v>32409</v>
      </c>
      <c r="G1781" s="7">
        <v>1</v>
      </c>
      <c r="H1781" s="16">
        <v>4894.75</v>
      </c>
      <c r="I1781" s="7" t="str" cm="1">
        <f t="array" ref="I1781">INDEX({"tier - 1","tier - 2","tier - 3"},MATCH(MAX(COUNTIF('OG Hospitalisation Details'!G562:G2904,{"tier - 1","tier - 2","tier - 3"})),COUNTIF('OG Hospitalisation Details'!G562:G2904,{"tier - 1","tier - 2","tier - 3"}),0))</f>
        <v>tier - 2</v>
      </c>
      <c r="J1781" s="7" t="str" cm="1">
        <f t="array" ref="J1781">INDEX({"tier - 1","tier - 2","tier - 3"},MATCH(MAX(COUNTIF('OG Hospitalisation Details'!H562:H2904,{"tier - 1","tier - 2","tier - 3"})),COUNTIF('OG Hospitalisation Details'!H562:H2904,{"tier - 1","tier - 2","tier - 3"}),0))</f>
        <v>tier - 2</v>
      </c>
      <c r="K1781" s="7" t="str">
        <f>IF('OG Hospitalisation Details'!I562="?","Unknown",'OG Hospitalisation Details'!I562)</f>
        <v>R1012</v>
      </c>
      <c r="L1781" s="14">
        <f t="shared" si="83"/>
        <v>34</v>
      </c>
    </row>
    <row r="1782" spans="1:12" x14ac:dyDescent="0.25">
      <c r="A1782" s="7" t="s">
        <v>592</v>
      </c>
      <c r="B1782" s="7">
        <f t="shared" si="84"/>
        <v>1778</v>
      </c>
      <c r="C1782" s="7">
        <f>IF('OG Hospitalisation Details'!B561="?",ROUND(AVERAGE('OG Hospitalisation Details'!$B$2:$B$2344),0),'OG Hospitalisation Details'!B561)</f>
        <v>1990</v>
      </c>
      <c r="D1782" s="7" t="str">
        <f>IF('OG Hospitalisation Details'!C561="?","Sep",'OG Hospitalisation Details'!C561)</f>
        <v>Nov</v>
      </c>
      <c r="E1782" s="7">
        <v>28</v>
      </c>
      <c r="F1782" s="13">
        <f t="shared" si="82"/>
        <v>33205</v>
      </c>
      <c r="G1782" s="7">
        <v>3</v>
      </c>
      <c r="H1782" s="16">
        <v>4894.3900000000003</v>
      </c>
      <c r="I1782" s="7" t="str" cm="1">
        <f t="array" ref="I1782">INDEX({"tier - 1","tier - 2","tier - 3"},MATCH(MAX(COUNTIF('OG Hospitalisation Details'!G561:G2903,{"tier - 1","tier - 2","tier - 3"})),COUNTIF('OG Hospitalisation Details'!G561:G2903,{"tier - 1","tier - 2","tier - 3"}),0))</f>
        <v>tier - 2</v>
      </c>
      <c r="J1782" s="7" t="str" cm="1">
        <f t="array" ref="J1782">INDEX({"tier - 1","tier - 2","tier - 3"},MATCH(MAX(COUNTIF('OG Hospitalisation Details'!H561:H2903,{"tier - 1","tier - 2","tier - 3"})),COUNTIF('OG Hospitalisation Details'!H561:H2903,{"tier - 1","tier - 2","tier - 3"}),0))</f>
        <v>tier - 2</v>
      </c>
      <c r="K1782" s="7" t="str">
        <f>IF('OG Hospitalisation Details'!I561="?","Unknown",'OG Hospitalisation Details'!I561)</f>
        <v>R1013</v>
      </c>
      <c r="L1782" s="14">
        <f t="shared" si="83"/>
        <v>32</v>
      </c>
    </row>
    <row r="1783" spans="1:12" x14ac:dyDescent="0.25">
      <c r="A1783" s="7" t="s">
        <v>591</v>
      </c>
      <c r="B1783" s="7">
        <f t="shared" si="84"/>
        <v>1779</v>
      </c>
      <c r="C1783" s="7">
        <f>IF('OG Hospitalisation Details'!B560="?",ROUND(AVERAGE('OG Hospitalisation Details'!$B$2:$B$2344),0),'OG Hospitalisation Details'!B560)</f>
        <v>1989</v>
      </c>
      <c r="D1783" s="7" t="str">
        <f>IF('OG Hospitalisation Details'!C560="?","Sep",'OG Hospitalisation Details'!C560)</f>
        <v>Jul</v>
      </c>
      <c r="E1783" s="7">
        <v>10</v>
      </c>
      <c r="F1783" s="13">
        <f t="shared" si="82"/>
        <v>32699</v>
      </c>
      <c r="G1783" s="7">
        <v>2</v>
      </c>
      <c r="H1783" s="16">
        <v>4890</v>
      </c>
      <c r="I1783" s="7" t="str" cm="1">
        <f t="array" ref="I1783">INDEX({"tier - 1","tier - 2","tier - 3"},MATCH(MAX(COUNTIF('OG Hospitalisation Details'!G560:G2902,{"tier - 1","tier - 2","tier - 3"})),COUNTIF('OG Hospitalisation Details'!G560:G2902,{"tier - 1","tier - 2","tier - 3"}),0))</f>
        <v>tier - 2</v>
      </c>
      <c r="J1783" s="7" t="str" cm="1">
        <f t="array" ref="J1783">INDEX({"tier - 1","tier - 2","tier - 3"},MATCH(MAX(COUNTIF('OG Hospitalisation Details'!H560:H2902,{"tier - 1","tier - 2","tier - 3"})),COUNTIF('OG Hospitalisation Details'!H560:H2902,{"tier - 1","tier - 2","tier - 3"}),0))</f>
        <v>tier - 2</v>
      </c>
      <c r="K1783" s="7" t="str">
        <f>IF('OG Hospitalisation Details'!I560="?","Unknown",'OG Hospitalisation Details'!I560)</f>
        <v>R1013</v>
      </c>
      <c r="L1783" s="14">
        <f t="shared" si="83"/>
        <v>33</v>
      </c>
    </row>
    <row r="1784" spans="1:12" x14ac:dyDescent="0.25">
      <c r="A1784" s="7" t="s">
        <v>590</v>
      </c>
      <c r="B1784" s="7">
        <f t="shared" si="84"/>
        <v>1780</v>
      </c>
      <c r="C1784" s="7">
        <f>IF('OG Hospitalisation Details'!B559="?",ROUND(AVERAGE('OG Hospitalisation Details'!$B$2:$B$2344),0),'OG Hospitalisation Details'!B559)</f>
        <v>1986</v>
      </c>
      <c r="D1784" s="7" t="str">
        <f>IF('OG Hospitalisation Details'!C559="?","Sep",'OG Hospitalisation Details'!C559)</f>
        <v>Oct</v>
      </c>
      <c r="E1784" s="7">
        <v>27</v>
      </c>
      <c r="F1784" s="13">
        <f t="shared" si="82"/>
        <v>31712</v>
      </c>
      <c r="G1784" s="7">
        <v>0</v>
      </c>
      <c r="H1784" s="16">
        <v>4889.04</v>
      </c>
      <c r="I1784" s="7" t="str" cm="1">
        <f t="array" ref="I1784">INDEX({"tier - 1","tier - 2","tier - 3"},MATCH(MAX(COUNTIF('OG Hospitalisation Details'!G559:G2901,{"tier - 1","tier - 2","tier - 3"})),COUNTIF('OG Hospitalisation Details'!G559:G2901,{"tier - 1","tier - 2","tier - 3"}),0))</f>
        <v>tier - 2</v>
      </c>
      <c r="J1784" s="7" t="str" cm="1">
        <f t="array" ref="J1784">INDEX({"tier - 1","tier - 2","tier - 3"},MATCH(MAX(COUNTIF('OG Hospitalisation Details'!H559:H2901,{"tier - 1","tier - 2","tier - 3"})),COUNTIF('OG Hospitalisation Details'!H559:H2901,{"tier - 1","tier - 2","tier - 3"}),0))</f>
        <v>tier - 2</v>
      </c>
      <c r="K1784" s="7" t="str">
        <f>IF('OG Hospitalisation Details'!I559="?","Unknown",'OG Hospitalisation Details'!I559)</f>
        <v>R1013</v>
      </c>
      <c r="L1784" s="14">
        <f t="shared" si="83"/>
        <v>36</v>
      </c>
    </row>
    <row r="1785" spans="1:12" x14ac:dyDescent="0.25">
      <c r="A1785" s="7" t="s">
        <v>589</v>
      </c>
      <c r="B1785" s="7">
        <f t="shared" si="84"/>
        <v>1781</v>
      </c>
      <c r="C1785" s="7">
        <f>IF('OG Hospitalisation Details'!B558="?",ROUND(AVERAGE('OG Hospitalisation Details'!$B$2:$B$2344),0),'OG Hospitalisation Details'!B558)</f>
        <v>1986</v>
      </c>
      <c r="D1785" s="7" t="str">
        <f>IF('OG Hospitalisation Details'!C558="?","Sep",'OG Hospitalisation Details'!C558)</f>
        <v>Dec</v>
      </c>
      <c r="E1785" s="7">
        <v>23</v>
      </c>
      <c r="F1785" s="13">
        <f t="shared" si="82"/>
        <v>31769</v>
      </c>
      <c r="G1785" s="7">
        <v>0</v>
      </c>
      <c r="H1785" s="16">
        <v>4883.87</v>
      </c>
      <c r="I1785" s="7" t="str" cm="1">
        <f t="array" ref="I1785">INDEX({"tier - 1","tier - 2","tier - 3"},MATCH(MAX(COUNTIF('OG Hospitalisation Details'!G558:G2900,{"tier - 1","tier - 2","tier - 3"})),COUNTIF('OG Hospitalisation Details'!G558:G2900,{"tier - 1","tier - 2","tier - 3"}),0))</f>
        <v>tier - 2</v>
      </c>
      <c r="J1785" s="7" t="str" cm="1">
        <f t="array" ref="J1785">INDEX({"tier - 1","tier - 2","tier - 3"},MATCH(MAX(COUNTIF('OG Hospitalisation Details'!H558:H2900,{"tier - 1","tier - 2","tier - 3"})),COUNTIF('OG Hospitalisation Details'!H558:H2900,{"tier - 1","tier - 2","tier - 3"}),0))</f>
        <v>tier - 2</v>
      </c>
      <c r="K1785" s="7" t="str">
        <f>IF('OG Hospitalisation Details'!I558="?","Unknown",'OG Hospitalisation Details'!I558)</f>
        <v>R1011</v>
      </c>
      <c r="L1785" s="14">
        <f t="shared" si="83"/>
        <v>36</v>
      </c>
    </row>
    <row r="1786" spans="1:12" x14ac:dyDescent="0.25">
      <c r="A1786" s="7" t="s">
        <v>588</v>
      </c>
      <c r="B1786" s="7">
        <f t="shared" si="84"/>
        <v>1782</v>
      </c>
      <c r="C1786" s="7">
        <f>IF('OG Hospitalisation Details'!B557="?",ROUND(AVERAGE('OG Hospitalisation Details'!$B$2:$B$2344),0),'OG Hospitalisation Details'!B557)</f>
        <v>1997</v>
      </c>
      <c r="D1786" s="7" t="str">
        <f>IF('OG Hospitalisation Details'!C557="?","Sep",'OG Hospitalisation Details'!C557)</f>
        <v>Sep</v>
      </c>
      <c r="E1786" s="7">
        <v>29</v>
      </c>
      <c r="F1786" s="13">
        <f t="shared" si="82"/>
        <v>35702</v>
      </c>
      <c r="G1786" s="7">
        <v>4</v>
      </c>
      <c r="H1786" s="16">
        <v>4877.9799999999996</v>
      </c>
      <c r="I1786" s="7" t="str" cm="1">
        <f t="array" ref="I1786">INDEX({"tier - 1","tier - 2","tier - 3"},MATCH(MAX(COUNTIF('OG Hospitalisation Details'!G557:G2899,{"tier - 1","tier - 2","tier - 3"})),COUNTIF('OG Hospitalisation Details'!G557:G2899,{"tier - 1","tier - 2","tier - 3"}),0))</f>
        <v>tier - 2</v>
      </c>
      <c r="J1786" s="7" t="str" cm="1">
        <f t="array" ref="J1786">INDEX({"tier - 1","tier - 2","tier - 3"},MATCH(MAX(COUNTIF('OG Hospitalisation Details'!H557:H2899,{"tier - 1","tier - 2","tier - 3"})),COUNTIF('OG Hospitalisation Details'!H557:H2899,{"tier - 1","tier - 2","tier - 3"}),0))</f>
        <v>tier - 2</v>
      </c>
      <c r="K1786" s="7" t="str">
        <f>IF('OG Hospitalisation Details'!I557="?","Unknown",'OG Hospitalisation Details'!I557)</f>
        <v>R1012</v>
      </c>
      <c r="L1786" s="14">
        <f t="shared" si="83"/>
        <v>25</v>
      </c>
    </row>
    <row r="1787" spans="1:12" x14ac:dyDescent="0.25">
      <c r="A1787" s="7" t="s">
        <v>587</v>
      </c>
      <c r="B1787" s="7">
        <f t="shared" si="84"/>
        <v>1783</v>
      </c>
      <c r="C1787" s="7">
        <f>IF('OG Hospitalisation Details'!B556="?",ROUND(AVERAGE('OG Hospitalisation Details'!$B$2:$B$2344),0),'OG Hospitalisation Details'!B556)</f>
        <v>1989</v>
      </c>
      <c r="D1787" s="7" t="str">
        <f>IF('OG Hospitalisation Details'!C556="?","Sep",'OG Hospitalisation Details'!C556)</f>
        <v>Sep</v>
      </c>
      <c r="E1787" s="7">
        <v>1</v>
      </c>
      <c r="F1787" s="13">
        <f t="shared" si="82"/>
        <v>32752</v>
      </c>
      <c r="G1787" s="7">
        <v>3</v>
      </c>
      <c r="H1787" s="16">
        <v>4859.8900000000003</v>
      </c>
      <c r="I1787" s="7" t="str" cm="1">
        <f t="array" ref="I1787">INDEX({"tier - 1","tier - 2","tier - 3"},MATCH(MAX(COUNTIF('OG Hospitalisation Details'!G556:G2898,{"tier - 1","tier - 2","tier - 3"})),COUNTIF('OG Hospitalisation Details'!G556:G2898,{"tier - 1","tier - 2","tier - 3"}),0))</f>
        <v>tier - 2</v>
      </c>
      <c r="J1787" s="7" t="str" cm="1">
        <f t="array" ref="J1787">INDEX({"tier - 1","tier - 2","tier - 3"},MATCH(MAX(COUNTIF('OG Hospitalisation Details'!H556:H2898,{"tier - 1","tier - 2","tier - 3"})),COUNTIF('OG Hospitalisation Details'!H556:H2898,{"tier - 1","tier - 2","tier - 3"}),0))</f>
        <v>tier - 2</v>
      </c>
      <c r="K1787" s="7" t="str">
        <f>IF('OG Hospitalisation Details'!I556="?","Unknown",'OG Hospitalisation Details'!I556)</f>
        <v>R1011</v>
      </c>
      <c r="L1787" s="14">
        <f t="shared" si="83"/>
        <v>33</v>
      </c>
    </row>
    <row r="1788" spans="1:12" x14ac:dyDescent="0.25">
      <c r="A1788" s="7" t="s">
        <v>586</v>
      </c>
      <c r="B1788" s="7">
        <f t="shared" si="84"/>
        <v>1784</v>
      </c>
      <c r="C1788" s="7">
        <f>IF('OG Hospitalisation Details'!B555="?",ROUND(AVERAGE('OG Hospitalisation Details'!$B$2:$B$2344),0),'OG Hospitalisation Details'!B555)</f>
        <v>1995</v>
      </c>
      <c r="D1788" s="7" t="str">
        <f>IF('OG Hospitalisation Details'!C555="?","Sep",'OG Hospitalisation Details'!C555)</f>
        <v>Dec</v>
      </c>
      <c r="E1788" s="7">
        <v>27</v>
      </c>
      <c r="F1788" s="13">
        <f t="shared" si="82"/>
        <v>35060</v>
      </c>
      <c r="G1788" s="7">
        <v>3</v>
      </c>
      <c r="H1788" s="16">
        <v>4846.92</v>
      </c>
      <c r="I1788" s="7" t="str" cm="1">
        <f t="array" ref="I1788">INDEX({"tier - 1","tier - 2","tier - 3"},MATCH(MAX(COUNTIF('OG Hospitalisation Details'!G555:G2897,{"tier - 1","tier - 2","tier - 3"})),COUNTIF('OG Hospitalisation Details'!G555:G2897,{"tier - 1","tier - 2","tier - 3"}),0))</f>
        <v>tier - 2</v>
      </c>
      <c r="J1788" s="7" t="str" cm="1">
        <f t="array" ref="J1788">INDEX({"tier - 1","tier - 2","tier - 3"},MATCH(MAX(COUNTIF('OG Hospitalisation Details'!H555:H2897,{"tier - 1","tier - 2","tier - 3"})),COUNTIF('OG Hospitalisation Details'!H555:H2897,{"tier - 1","tier - 2","tier - 3"}),0))</f>
        <v>tier - 2</v>
      </c>
      <c r="K1788" s="7" t="str">
        <f>IF('OG Hospitalisation Details'!I555="?","Unknown",'OG Hospitalisation Details'!I555)</f>
        <v>R1017</v>
      </c>
      <c r="L1788" s="14">
        <f t="shared" si="83"/>
        <v>27</v>
      </c>
    </row>
    <row r="1789" spans="1:12" x14ac:dyDescent="0.25">
      <c r="A1789" s="7" t="s">
        <v>585</v>
      </c>
      <c r="B1789" s="7">
        <f t="shared" si="84"/>
        <v>1785</v>
      </c>
      <c r="C1789" s="7">
        <f>IF('OG Hospitalisation Details'!B554="?",ROUND(AVERAGE('OG Hospitalisation Details'!$B$2:$B$2344),0),'OG Hospitalisation Details'!B554)</f>
        <v>2001</v>
      </c>
      <c r="D1789" s="7" t="str">
        <f>IF('OG Hospitalisation Details'!C554="?","Sep",'OG Hospitalisation Details'!C554)</f>
        <v>Jun</v>
      </c>
      <c r="E1789" s="7">
        <v>7</v>
      </c>
      <c r="F1789" s="13">
        <f t="shared" si="82"/>
        <v>37049</v>
      </c>
      <c r="G1789" s="7">
        <v>0</v>
      </c>
      <c r="H1789" s="16">
        <v>4846.53</v>
      </c>
      <c r="I1789" s="7" t="str" cm="1">
        <f t="array" ref="I1789">INDEX({"tier - 1","tier - 2","tier - 3"},MATCH(MAX(COUNTIF('OG Hospitalisation Details'!G554:G2896,{"tier - 1","tier - 2","tier - 3"})),COUNTIF('OG Hospitalisation Details'!G554:G2896,{"tier - 1","tier - 2","tier - 3"}),0))</f>
        <v>tier - 2</v>
      </c>
      <c r="J1789" s="7" t="str" cm="1">
        <f t="array" ref="J1789">INDEX({"tier - 1","tier - 2","tier - 3"},MATCH(MAX(COUNTIF('OG Hospitalisation Details'!H554:H2896,{"tier - 1","tier - 2","tier - 3"})),COUNTIF('OG Hospitalisation Details'!H554:H2896,{"tier - 1","tier - 2","tier - 3"}),0))</f>
        <v>tier - 2</v>
      </c>
      <c r="K1789" s="7" t="str">
        <f>IF('OG Hospitalisation Details'!I554="?","Unknown",'OG Hospitalisation Details'!I554)</f>
        <v>R1021</v>
      </c>
      <c r="L1789" s="14">
        <f t="shared" si="83"/>
        <v>22</v>
      </c>
    </row>
    <row r="1790" spans="1:12" x14ac:dyDescent="0.25">
      <c r="A1790" s="7" t="s">
        <v>584</v>
      </c>
      <c r="B1790" s="7">
        <f t="shared" si="84"/>
        <v>1786</v>
      </c>
      <c r="C1790" s="7">
        <f>IF('OG Hospitalisation Details'!B553="?",ROUND(AVERAGE('OG Hospitalisation Details'!$B$2:$B$2344),0),'OG Hospitalisation Details'!B553)</f>
        <v>1974</v>
      </c>
      <c r="D1790" s="7" t="str">
        <f>IF('OG Hospitalisation Details'!C553="?","Sep",'OG Hospitalisation Details'!C553)</f>
        <v>Sep</v>
      </c>
      <c r="E1790" s="7">
        <v>11</v>
      </c>
      <c r="F1790" s="13">
        <f t="shared" si="82"/>
        <v>27283</v>
      </c>
      <c r="G1790" s="7">
        <v>0</v>
      </c>
      <c r="H1790" s="16">
        <v>4844.67</v>
      </c>
      <c r="I1790" s="7" t="str" cm="1">
        <f t="array" ref="I1790">INDEX({"tier - 1","tier - 2","tier - 3"},MATCH(MAX(COUNTIF('OG Hospitalisation Details'!G553:G2895,{"tier - 1","tier - 2","tier - 3"})),COUNTIF('OG Hospitalisation Details'!G553:G2895,{"tier - 1","tier - 2","tier - 3"}),0))</f>
        <v>tier - 2</v>
      </c>
      <c r="J1790" s="7" t="str" cm="1">
        <f t="array" ref="J1790">INDEX({"tier - 1","tier - 2","tier - 3"},MATCH(MAX(COUNTIF('OG Hospitalisation Details'!H553:H2895,{"tier - 1","tier - 2","tier - 3"})),COUNTIF('OG Hospitalisation Details'!H553:H2895,{"tier - 1","tier - 2","tier - 3"}),0))</f>
        <v>tier - 2</v>
      </c>
      <c r="K1790" s="7" t="str">
        <f>IF('OG Hospitalisation Details'!I553="?","Unknown",'OG Hospitalisation Details'!I553)</f>
        <v>R1013</v>
      </c>
      <c r="L1790" s="14">
        <f t="shared" si="83"/>
        <v>48</v>
      </c>
    </row>
    <row r="1791" spans="1:12" x14ac:dyDescent="0.25">
      <c r="A1791" s="7" t="s">
        <v>583</v>
      </c>
      <c r="B1791" s="7">
        <f t="shared" si="84"/>
        <v>1787</v>
      </c>
      <c r="C1791" s="7">
        <f>IF('OG Hospitalisation Details'!B552="?",ROUND(AVERAGE('OG Hospitalisation Details'!$B$2:$B$2344),0),'OG Hospitalisation Details'!B552)</f>
        <v>1979</v>
      </c>
      <c r="D1791" s="7" t="str">
        <f>IF('OG Hospitalisation Details'!C552="?","Sep",'OG Hospitalisation Details'!C552)</f>
        <v>Dec</v>
      </c>
      <c r="E1791" s="7">
        <v>13</v>
      </c>
      <c r="F1791" s="13">
        <f t="shared" si="82"/>
        <v>29202</v>
      </c>
      <c r="G1791" s="7">
        <v>2</v>
      </c>
      <c r="H1791" s="16">
        <v>4843.79</v>
      </c>
      <c r="I1791" s="7" t="str" cm="1">
        <f t="array" ref="I1791">INDEX({"tier - 1","tier - 2","tier - 3"},MATCH(MAX(COUNTIF('OG Hospitalisation Details'!G552:G2894,{"tier - 1","tier - 2","tier - 3"})),COUNTIF('OG Hospitalisation Details'!G552:G2894,{"tier - 1","tier - 2","tier - 3"}),0))</f>
        <v>tier - 2</v>
      </c>
      <c r="J1791" s="7" t="str" cm="1">
        <f t="array" ref="J1791">INDEX({"tier - 1","tier - 2","tier - 3"},MATCH(MAX(COUNTIF('OG Hospitalisation Details'!H552:H2894,{"tier - 1","tier - 2","tier - 3"})),COUNTIF('OG Hospitalisation Details'!H552:H2894,{"tier - 1","tier - 2","tier - 3"}),0))</f>
        <v>tier - 2</v>
      </c>
      <c r="K1791" s="7" t="str">
        <f>IF('OG Hospitalisation Details'!I552="?","Unknown",'OG Hospitalisation Details'!I552)</f>
        <v>R1013</v>
      </c>
      <c r="L1791" s="14">
        <f t="shared" si="83"/>
        <v>43</v>
      </c>
    </row>
    <row r="1792" spans="1:12" x14ac:dyDescent="0.25">
      <c r="A1792" s="7" t="s">
        <v>582</v>
      </c>
      <c r="B1792" s="7">
        <f t="shared" si="84"/>
        <v>1788</v>
      </c>
      <c r="C1792" s="7">
        <f>IF('OG Hospitalisation Details'!B551="?",ROUND(AVERAGE('OG Hospitalisation Details'!$B$2:$B$2344),0),'OG Hospitalisation Details'!B551)</f>
        <v>1995</v>
      </c>
      <c r="D1792" s="7" t="str">
        <f>IF('OG Hospitalisation Details'!C551="?","Sep",'OG Hospitalisation Details'!C551)</f>
        <v>Sep</v>
      </c>
      <c r="E1792" s="7">
        <v>29</v>
      </c>
      <c r="F1792" s="13">
        <f t="shared" si="82"/>
        <v>34971</v>
      </c>
      <c r="G1792" s="7">
        <v>0</v>
      </c>
      <c r="H1792" s="16">
        <v>4840.95</v>
      </c>
      <c r="I1792" s="7" t="str" cm="1">
        <f t="array" ref="I1792">INDEX({"tier - 1","tier - 2","tier - 3"},MATCH(MAX(COUNTIF('OG Hospitalisation Details'!G551:G2893,{"tier - 1","tier - 2","tier - 3"})),COUNTIF('OG Hospitalisation Details'!G551:G2893,{"tier - 1","tier - 2","tier - 3"}),0))</f>
        <v>tier - 2</v>
      </c>
      <c r="J1792" s="7" t="str" cm="1">
        <f t="array" ref="J1792">INDEX({"tier - 1","tier - 2","tier - 3"},MATCH(MAX(COUNTIF('OG Hospitalisation Details'!H551:H2893,{"tier - 1","tier - 2","tier - 3"})),COUNTIF('OG Hospitalisation Details'!H551:H2893,{"tier - 1","tier - 2","tier - 3"}),0))</f>
        <v>tier - 2</v>
      </c>
      <c r="K1792" s="7" t="str">
        <f>IF('OG Hospitalisation Details'!I551="?","Unknown",'OG Hospitalisation Details'!I551)</f>
        <v>R1021</v>
      </c>
      <c r="L1792" s="14">
        <f t="shared" si="83"/>
        <v>27</v>
      </c>
    </row>
    <row r="1793" spans="1:12" x14ac:dyDescent="0.25">
      <c r="A1793" s="7" t="s">
        <v>581</v>
      </c>
      <c r="B1793" s="7">
        <f t="shared" si="84"/>
        <v>1789</v>
      </c>
      <c r="C1793" s="7">
        <f>IF('OG Hospitalisation Details'!B550="?",ROUND(AVERAGE('OG Hospitalisation Details'!$B$2:$B$2344),0),'OG Hospitalisation Details'!B550)</f>
        <v>1984</v>
      </c>
      <c r="D1793" s="7" t="str">
        <f>IF('OG Hospitalisation Details'!C550="?","Sep",'OG Hospitalisation Details'!C550)</f>
        <v>Oct</v>
      </c>
      <c r="E1793" s="7">
        <v>15</v>
      </c>
      <c r="F1793" s="13">
        <f t="shared" si="82"/>
        <v>30970</v>
      </c>
      <c r="G1793" s="7">
        <v>3</v>
      </c>
      <c r="H1793" s="16">
        <v>4839.18</v>
      </c>
      <c r="I1793" s="7" t="str" cm="1">
        <f t="array" ref="I1793">INDEX({"tier - 1","tier - 2","tier - 3"},MATCH(MAX(COUNTIF('OG Hospitalisation Details'!G550:G2892,{"tier - 1","tier - 2","tier - 3"})),COUNTIF('OG Hospitalisation Details'!G550:G2892,{"tier - 1","tier - 2","tier - 3"}),0))</f>
        <v>tier - 2</v>
      </c>
      <c r="J1793" s="7" t="str" cm="1">
        <f t="array" ref="J1793">INDEX({"tier - 1","tier - 2","tier - 3"},MATCH(MAX(COUNTIF('OG Hospitalisation Details'!H550:H2892,{"tier - 1","tier - 2","tier - 3"})),COUNTIF('OG Hospitalisation Details'!H550:H2892,{"tier - 1","tier - 2","tier - 3"}),0))</f>
        <v>tier - 2</v>
      </c>
      <c r="K1793" s="7" t="str">
        <f>IF('OG Hospitalisation Details'!I550="?","Unknown",'OG Hospitalisation Details'!I550)</f>
        <v>R1012</v>
      </c>
      <c r="L1793" s="14">
        <f t="shared" si="83"/>
        <v>38</v>
      </c>
    </row>
    <row r="1794" spans="1:12" x14ac:dyDescent="0.25">
      <c r="A1794" s="7" t="s">
        <v>580</v>
      </c>
      <c r="B1794" s="7">
        <f t="shared" si="84"/>
        <v>1790</v>
      </c>
      <c r="C1794" s="7">
        <f>IF('OG Hospitalisation Details'!B549="?",ROUND(AVERAGE('OG Hospitalisation Details'!$B$2:$B$2344),0),'OG Hospitalisation Details'!B549)</f>
        <v>1992</v>
      </c>
      <c r="D1794" s="7" t="str">
        <f>IF('OG Hospitalisation Details'!C549="?","Sep",'OG Hospitalisation Details'!C549)</f>
        <v>Sep</v>
      </c>
      <c r="E1794" s="7">
        <v>10</v>
      </c>
      <c r="F1794" s="13">
        <f t="shared" ref="F1794:F1857" si="85">DATE(C1794,MONTH(1&amp;D1794),E1794)</f>
        <v>33857</v>
      </c>
      <c r="G1794" s="7">
        <v>3</v>
      </c>
      <c r="H1794" s="16">
        <v>4837.58</v>
      </c>
      <c r="I1794" s="7" t="str" cm="1">
        <f t="array" ref="I1794">INDEX({"tier - 1","tier - 2","tier - 3"},MATCH(MAX(COUNTIF('OG Hospitalisation Details'!G549:G2891,{"tier - 1","tier - 2","tier - 3"})),COUNTIF('OG Hospitalisation Details'!G549:G2891,{"tier - 1","tier - 2","tier - 3"}),0))</f>
        <v>tier - 2</v>
      </c>
      <c r="J1794" s="7" t="str" cm="1">
        <f t="array" ref="J1794">INDEX({"tier - 1","tier - 2","tier - 3"},MATCH(MAX(COUNTIF('OG Hospitalisation Details'!H549:H2891,{"tier - 1","tier - 2","tier - 3"})),COUNTIF('OG Hospitalisation Details'!H549:H2891,{"tier - 1","tier - 2","tier - 3"}),0))</f>
        <v>tier - 2</v>
      </c>
      <c r="K1794" s="7" t="str">
        <f>IF('OG Hospitalisation Details'!I549="?","Unknown",'OG Hospitalisation Details'!I549)</f>
        <v>R1013</v>
      </c>
      <c r="L1794" s="14">
        <f t="shared" ref="L1794:L1857" si="86">DATEDIF(F1794,DATE(2023,6,8),"Y")</f>
        <v>30</v>
      </c>
    </row>
    <row r="1795" spans="1:12" x14ac:dyDescent="0.25">
      <c r="A1795" s="7" t="s">
        <v>579</v>
      </c>
      <c r="B1795" s="7">
        <f t="shared" si="84"/>
        <v>1791</v>
      </c>
      <c r="C1795" s="7">
        <f>IF('OG Hospitalisation Details'!B548="?",ROUND(AVERAGE('OG Hospitalisation Details'!$B$2:$B$2344),0),'OG Hospitalisation Details'!B548)</f>
        <v>2000</v>
      </c>
      <c r="D1795" s="7" t="str">
        <f>IF('OG Hospitalisation Details'!C548="?","Sep",'OG Hospitalisation Details'!C548)</f>
        <v>Dec</v>
      </c>
      <c r="E1795" s="7">
        <v>11</v>
      </c>
      <c r="F1795" s="13">
        <f t="shared" si="85"/>
        <v>36871</v>
      </c>
      <c r="G1795" s="7">
        <v>0</v>
      </c>
      <c r="H1795" s="16">
        <v>4835.43</v>
      </c>
      <c r="I1795" s="7" t="str" cm="1">
        <f t="array" ref="I1795">INDEX({"tier - 1","tier - 2","tier - 3"},MATCH(MAX(COUNTIF('OG Hospitalisation Details'!G548:G2890,{"tier - 1","tier - 2","tier - 3"})),COUNTIF('OG Hospitalisation Details'!G548:G2890,{"tier - 1","tier - 2","tier - 3"}),0))</f>
        <v>tier - 2</v>
      </c>
      <c r="J1795" s="7" t="str" cm="1">
        <f t="array" ref="J1795">INDEX({"tier - 1","tier - 2","tier - 3"},MATCH(MAX(COUNTIF('OG Hospitalisation Details'!H548:H2890,{"tier - 1","tier - 2","tier - 3"})),COUNTIF('OG Hospitalisation Details'!H548:H2890,{"tier - 1","tier - 2","tier - 3"}),0))</f>
        <v>tier - 2</v>
      </c>
      <c r="K1795" s="7" t="str">
        <f>IF('OG Hospitalisation Details'!I548="?","Unknown",'OG Hospitalisation Details'!I548)</f>
        <v>R1021</v>
      </c>
      <c r="L1795" s="14">
        <f t="shared" si="86"/>
        <v>22</v>
      </c>
    </row>
    <row r="1796" spans="1:12" x14ac:dyDescent="0.25">
      <c r="A1796" s="7" t="s">
        <v>578</v>
      </c>
      <c r="B1796" s="7">
        <f t="shared" si="84"/>
        <v>1792</v>
      </c>
      <c r="C1796" s="7">
        <f>IF('OG Hospitalisation Details'!B547="?",ROUND(AVERAGE('OG Hospitalisation Details'!$B$2:$B$2344),0),'OG Hospitalisation Details'!B547)</f>
        <v>2002</v>
      </c>
      <c r="D1796" s="7" t="str">
        <f>IF('OG Hospitalisation Details'!C547="?","Sep",'OG Hospitalisation Details'!C547)</f>
        <v>Jun</v>
      </c>
      <c r="E1796" s="7">
        <v>27</v>
      </c>
      <c r="F1796" s="13">
        <f t="shared" si="85"/>
        <v>37434</v>
      </c>
      <c r="G1796" s="7">
        <v>5</v>
      </c>
      <c r="H1796" s="16">
        <v>4830.63</v>
      </c>
      <c r="I1796" s="7" t="str" cm="1">
        <f t="array" ref="I1796">INDEX({"tier - 1","tier - 2","tier - 3"},MATCH(MAX(COUNTIF('OG Hospitalisation Details'!G547:G2889,{"tier - 1","tier - 2","tier - 3"})),COUNTIF('OG Hospitalisation Details'!G547:G2889,{"tier - 1","tier - 2","tier - 3"}),0))</f>
        <v>tier - 2</v>
      </c>
      <c r="J1796" s="7" t="str" cm="1">
        <f t="array" ref="J1796">INDEX({"tier - 1","tier - 2","tier - 3"},MATCH(MAX(COUNTIF('OG Hospitalisation Details'!H547:H2889,{"tier - 1","tier - 2","tier - 3"})),COUNTIF('OG Hospitalisation Details'!H547:H2889,{"tier - 1","tier - 2","tier - 3"}),0))</f>
        <v>tier - 2</v>
      </c>
      <c r="K1796" s="7" t="str">
        <f>IF('OG Hospitalisation Details'!I547="?","Unknown",'OG Hospitalisation Details'!I547)</f>
        <v>R1011</v>
      </c>
      <c r="L1796" s="14">
        <f t="shared" si="86"/>
        <v>20</v>
      </c>
    </row>
    <row r="1797" spans="1:12" x14ac:dyDescent="0.25">
      <c r="A1797" s="7" t="s">
        <v>577</v>
      </c>
      <c r="B1797" s="7">
        <f t="shared" si="84"/>
        <v>1793</v>
      </c>
      <c r="C1797" s="7">
        <f>IF('OG Hospitalisation Details'!B546="?",ROUND(AVERAGE('OG Hospitalisation Details'!$B$2:$B$2344),0),'OG Hospitalisation Details'!B546)</f>
        <v>1995</v>
      </c>
      <c r="D1797" s="7" t="str">
        <f>IF('OG Hospitalisation Details'!C546="?","Sep",'OG Hospitalisation Details'!C546)</f>
        <v>Dec</v>
      </c>
      <c r="E1797" s="7">
        <v>1</v>
      </c>
      <c r="F1797" s="13">
        <f t="shared" si="85"/>
        <v>35034</v>
      </c>
      <c r="G1797" s="7">
        <v>3</v>
      </c>
      <c r="H1797" s="16">
        <v>4827.8999999999996</v>
      </c>
      <c r="I1797" s="7" t="str" cm="1">
        <f t="array" ref="I1797">INDEX({"tier - 1","tier - 2","tier - 3"},MATCH(MAX(COUNTIF('OG Hospitalisation Details'!G546:G2888,{"tier - 1","tier - 2","tier - 3"})),COUNTIF('OG Hospitalisation Details'!G546:G2888,{"tier - 1","tier - 2","tier - 3"}),0))</f>
        <v>tier - 2</v>
      </c>
      <c r="J1797" s="7" t="str" cm="1">
        <f t="array" ref="J1797">INDEX({"tier - 1","tier - 2","tier - 3"},MATCH(MAX(COUNTIF('OG Hospitalisation Details'!H546:H2888,{"tier - 1","tier - 2","tier - 3"})),COUNTIF('OG Hospitalisation Details'!H546:H2888,{"tier - 1","tier - 2","tier - 3"}),0))</f>
        <v>tier - 2</v>
      </c>
      <c r="K1797" s="7" t="str">
        <f>IF('OG Hospitalisation Details'!I546="?","Unknown",'OG Hospitalisation Details'!I546)</f>
        <v>Unknown</v>
      </c>
      <c r="L1797" s="14">
        <f t="shared" si="86"/>
        <v>27</v>
      </c>
    </row>
    <row r="1798" spans="1:12" x14ac:dyDescent="0.25">
      <c r="A1798" s="7" t="s">
        <v>576</v>
      </c>
      <c r="B1798" s="7">
        <f t="shared" si="84"/>
        <v>1794</v>
      </c>
      <c r="C1798" s="7">
        <f>IF('OG Hospitalisation Details'!B545="?",ROUND(AVERAGE('OG Hospitalisation Details'!$B$2:$B$2344),0),'OG Hospitalisation Details'!B545)</f>
        <v>1981</v>
      </c>
      <c r="D1798" s="7" t="str">
        <f>IF('OG Hospitalisation Details'!C545="?","Sep",'OG Hospitalisation Details'!C545)</f>
        <v>Jul</v>
      </c>
      <c r="E1798" s="7">
        <v>3</v>
      </c>
      <c r="F1798" s="13">
        <f t="shared" si="85"/>
        <v>29770</v>
      </c>
      <c r="G1798" s="7">
        <v>1</v>
      </c>
      <c r="H1798" s="16">
        <v>4827.1000000000004</v>
      </c>
      <c r="I1798" s="7" t="str" cm="1">
        <f t="array" ref="I1798">INDEX({"tier - 1","tier - 2","tier - 3"},MATCH(MAX(COUNTIF('OG Hospitalisation Details'!G545:G2887,{"tier - 1","tier - 2","tier - 3"})),COUNTIF('OG Hospitalisation Details'!G545:G2887,{"tier - 1","tier - 2","tier - 3"}),0))</f>
        <v>tier - 2</v>
      </c>
      <c r="J1798" s="7" t="str" cm="1">
        <f t="array" ref="J1798">INDEX({"tier - 1","tier - 2","tier - 3"},MATCH(MAX(COUNTIF('OG Hospitalisation Details'!H545:H2887,{"tier - 1","tier - 2","tier - 3"})),COUNTIF('OG Hospitalisation Details'!H545:H2887,{"tier - 1","tier - 2","tier - 3"}),0))</f>
        <v>tier - 2</v>
      </c>
      <c r="K1798" s="7" t="str">
        <f>IF('OG Hospitalisation Details'!I545="?","Unknown",'OG Hospitalisation Details'!I545)</f>
        <v>R1013</v>
      </c>
      <c r="L1798" s="14">
        <f t="shared" si="86"/>
        <v>41</v>
      </c>
    </row>
    <row r="1799" spans="1:12" x14ac:dyDescent="0.25">
      <c r="A1799" s="7" t="s">
        <v>575</v>
      </c>
      <c r="B1799" s="7">
        <f t="shared" si="84"/>
        <v>1795</v>
      </c>
      <c r="C1799" s="7">
        <f>IF('OG Hospitalisation Details'!B544="?",ROUND(AVERAGE('OG Hospitalisation Details'!$B$2:$B$2344),0),'OG Hospitalisation Details'!B544)</f>
        <v>1978</v>
      </c>
      <c r="D1799" s="7" t="str">
        <f>IF('OG Hospitalisation Details'!C544="?","Sep",'OG Hospitalisation Details'!C544)</f>
        <v>Oct</v>
      </c>
      <c r="E1799" s="7">
        <v>3</v>
      </c>
      <c r="F1799" s="13">
        <f t="shared" si="85"/>
        <v>28766</v>
      </c>
      <c r="G1799" s="7">
        <v>2</v>
      </c>
      <c r="H1799" s="16">
        <v>4812.34</v>
      </c>
      <c r="I1799" s="7" t="str" cm="1">
        <f t="array" ref="I1799">INDEX({"tier - 1","tier - 2","tier - 3"},MATCH(MAX(COUNTIF('OG Hospitalisation Details'!G544:G2886,{"tier - 1","tier - 2","tier - 3"})),COUNTIF('OG Hospitalisation Details'!G544:G2886,{"tier - 1","tier - 2","tier - 3"}),0))</f>
        <v>tier - 2</v>
      </c>
      <c r="J1799" s="7" t="str" cm="1">
        <f t="array" ref="J1799">INDEX({"tier - 1","tier - 2","tier - 3"},MATCH(MAX(COUNTIF('OG Hospitalisation Details'!H544:H2886,{"tier - 1","tier - 2","tier - 3"})),COUNTIF('OG Hospitalisation Details'!H544:H2886,{"tier - 1","tier - 2","tier - 3"}),0))</f>
        <v>tier - 2</v>
      </c>
      <c r="K1799" s="7" t="str">
        <f>IF('OG Hospitalisation Details'!I544="?","Unknown",'OG Hospitalisation Details'!I544)</f>
        <v>R1013</v>
      </c>
      <c r="L1799" s="14">
        <f t="shared" si="86"/>
        <v>44</v>
      </c>
    </row>
    <row r="1800" spans="1:12" x14ac:dyDescent="0.25">
      <c r="A1800" s="7" t="s">
        <v>574</v>
      </c>
      <c r="B1800" s="7">
        <f t="shared" si="84"/>
        <v>1796</v>
      </c>
      <c r="C1800" s="7">
        <f>IF('OG Hospitalisation Details'!B543="?",ROUND(AVERAGE('OG Hospitalisation Details'!$B$2:$B$2344),0),'OG Hospitalisation Details'!B543)</f>
        <v>1989</v>
      </c>
      <c r="D1800" s="7" t="str">
        <f>IF('OG Hospitalisation Details'!C543="?","Sep",'OG Hospitalisation Details'!C543)</f>
        <v>Dec</v>
      </c>
      <c r="E1800" s="7">
        <v>16</v>
      </c>
      <c r="F1800" s="13">
        <f t="shared" si="85"/>
        <v>32858</v>
      </c>
      <c r="G1800" s="7">
        <v>1</v>
      </c>
      <c r="H1800" s="16">
        <v>4795.66</v>
      </c>
      <c r="I1800" s="7" t="str" cm="1">
        <f t="array" ref="I1800">INDEX({"tier - 1","tier - 2","tier - 3"},MATCH(MAX(COUNTIF('OG Hospitalisation Details'!G543:G2885,{"tier - 1","tier - 2","tier - 3"})),COUNTIF('OG Hospitalisation Details'!G543:G2885,{"tier - 1","tier - 2","tier - 3"}),0))</f>
        <v>tier - 2</v>
      </c>
      <c r="J1800" s="7" t="str" cm="1">
        <f t="array" ref="J1800">INDEX({"tier - 1","tier - 2","tier - 3"},MATCH(MAX(COUNTIF('OG Hospitalisation Details'!H543:H2885,{"tier - 1","tier - 2","tier - 3"})),COUNTIF('OG Hospitalisation Details'!H543:H2885,{"tier - 1","tier - 2","tier - 3"}),0))</f>
        <v>tier - 2</v>
      </c>
      <c r="K1800" s="7" t="str">
        <f>IF('OG Hospitalisation Details'!I543="?","Unknown",'OG Hospitalisation Details'!I543)</f>
        <v>R1013</v>
      </c>
      <c r="L1800" s="14">
        <f t="shared" si="86"/>
        <v>33</v>
      </c>
    </row>
    <row r="1801" spans="1:12" x14ac:dyDescent="0.25">
      <c r="A1801" s="7" t="s">
        <v>573</v>
      </c>
      <c r="B1801" s="7">
        <f t="shared" si="84"/>
        <v>1797</v>
      </c>
      <c r="C1801" s="7">
        <f>IF('OG Hospitalisation Details'!B542="?",ROUND(AVERAGE('OG Hospitalisation Details'!$B$2:$B$2344),0),'OG Hospitalisation Details'!B542)</f>
        <v>1987</v>
      </c>
      <c r="D1801" s="7" t="str">
        <f>IF('OG Hospitalisation Details'!C542="?","Sep",'OG Hospitalisation Details'!C542)</f>
        <v>Jun</v>
      </c>
      <c r="E1801" s="7">
        <v>22</v>
      </c>
      <c r="F1801" s="13">
        <f t="shared" si="85"/>
        <v>31950</v>
      </c>
      <c r="G1801" s="7">
        <v>3</v>
      </c>
      <c r="H1801" s="16">
        <v>4787.42</v>
      </c>
      <c r="I1801" s="7" t="str" cm="1">
        <f t="array" ref="I1801">INDEX({"tier - 1","tier - 2","tier - 3"},MATCH(MAX(COUNTIF('OG Hospitalisation Details'!G542:G2884,{"tier - 1","tier - 2","tier - 3"})),COUNTIF('OG Hospitalisation Details'!G542:G2884,{"tier - 1","tier - 2","tier - 3"}),0))</f>
        <v>tier - 2</v>
      </c>
      <c r="J1801" s="7" t="str" cm="1">
        <f t="array" ref="J1801">INDEX({"tier - 1","tier - 2","tier - 3"},MATCH(MAX(COUNTIF('OG Hospitalisation Details'!H542:H2884,{"tier - 1","tier - 2","tier - 3"})),COUNTIF('OG Hospitalisation Details'!H542:H2884,{"tier - 1","tier - 2","tier - 3"}),0))</f>
        <v>tier - 2</v>
      </c>
      <c r="K1801" s="7" t="str">
        <f>IF('OG Hospitalisation Details'!I542="?","Unknown",'OG Hospitalisation Details'!I542)</f>
        <v>R1013</v>
      </c>
      <c r="L1801" s="14">
        <f t="shared" si="86"/>
        <v>35</v>
      </c>
    </row>
    <row r="1802" spans="1:12" x14ac:dyDescent="0.25">
      <c r="A1802" s="7" t="s">
        <v>572</v>
      </c>
      <c r="B1802" s="7">
        <f t="shared" si="84"/>
        <v>1798</v>
      </c>
      <c r="C1802" s="7">
        <f>IF('OG Hospitalisation Details'!B541="?",ROUND(AVERAGE('OG Hospitalisation Details'!$B$2:$B$2344),0),'OG Hospitalisation Details'!B541)</f>
        <v>1989</v>
      </c>
      <c r="D1802" s="7" t="str">
        <f>IF('OG Hospitalisation Details'!C541="?","Sep",'OG Hospitalisation Details'!C541)</f>
        <v>Dec</v>
      </c>
      <c r="E1802" s="7">
        <v>9</v>
      </c>
      <c r="F1802" s="13">
        <f t="shared" si="85"/>
        <v>32851</v>
      </c>
      <c r="G1802" s="7">
        <v>1</v>
      </c>
      <c r="H1802" s="16">
        <v>4779.6000000000004</v>
      </c>
      <c r="I1802" s="7" t="str" cm="1">
        <f t="array" ref="I1802">INDEX({"tier - 1","tier - 2","tier - 3"},MATCH(MAX(COUNTIF('OG Hospitalisation Details'!G541:G2883,{"tier - 1","tier - 2","tier - 3"})),COUNTIF('OG Hospitalisation Details'!G541:G2883,{"tier - 1","tier - 2","tier - 3"}),0))</f>
        <v>tier - 2</v>
      </c>
      <c r="J1802" s="7" t="str" cm="1">
        <f t="array" ref="J1802">INDEX({"tier - 1","tier - 2","tier - 3"},MATCH(MAX(COUNTIF('OG Hospitalisation Details'!H541:H2883,{"tier - 1","tier - 2","tier - 3"})),COUNTIF('OG Hospitalisation Details'!H541:H2883,{"tier - 1","tier - 2","tier - 3"}),0))</f>
        <v>tier - 2</v>
      </c>
      <c r="K1802" s="7" t="str">
        <f>IF('OG Hospitalisation Details'!I541="?","Unknown",'OG Hospitalisation Details'!I541)</f>
        <v>R1013</v>
      </c>
      <c r="L1802" s="14">
        <f t="shared" si="86"/>
        <v>33</v>
      </c>
    </row>
    <row r="1803" spans="1:12" x14ac:dyDescent="0.25">
      <c r="A1803" s="7" t="s">
        <v>571</v>
      </c>
      <c r="B1803" s="7">
        <f t="shared" si="84"/>
        <v>1799</v>
      </c>
      <c r="C1803" s="7">
        <f>IF('OG Hospitalisation Details'!B540="?",ROUND(AVERAGE('OG Hospitalisation Details'!$B$2:$B$2344),0),'OG Hospitalisation Details'!B540)</f>
        <v>1989</v>
      </c>
      <c r="D1803" s="7" t="str">
        <f>IF('OG Hospitalisation Details'!C540="?","Sep",'OG Hospitalisation Details'!C540)</f>
        <v>Aug</v>
      </c>
      <c r="E1803" s="7">
        <v>1</v>
      </c>
      <c r="F1803" s="13">
        <f t="shared" si="85"/>
        <v>32721</v>
      </c>
      <c r="G1803" s="7">
        <v>1</v>
      </c>
      <c r="H1803" s="16">
        <v>4766.0200000000004</v>
      </c>
      <c r="I1803" s="7" t="str" cm="1">
        <f t="array" ref="I1803">INDEX({"tier - 1","tier - 2","tier - 3"},MATCH(MAX(COUNTIF('OG Hospitalisation Details'!G540:G2882,{"tier - 1","tier - 2","tier - 3"})),COUNTIF('OG Hospitalisation Details'!G540:G2882,{"tier - 1","tier - 2","tier - 3"}),0))</f>
        <v>tier - 2</v>
      </c>
      <c r="J1803" s="7" t="str" cm="1">
        <f t="array" ref="J1803">INDEX({"tier - 1","tier - 2","tier - 3"},MATCH(MAX(COUNTIF('OG Hospitalisation Details'!H540:H2882,{"tier - 1","tier - 2","tier - 3"})),COUNTIF('OG Hospitalisation Details'!H540:H2882,{"tier - 1","tier - 2","tier - 3"}),0))</f>
        <v>tier - 2</v>
      </c>
      <c r="K1803" s="7" t="str">
        <f>IF('OG Hospitalisation Details'!I540="?","Unknown",'OG Hospitalisation Details'!I540)</f>
        <v>R1011</v>
      </c>
      <c r="L1803" s="14">
        <f t="shared" si="86"/>
        <v>33</v>
      </c>
    </row>
    <row r="1804" spans="1:12" x14ac:dyDescent="0.25">
      <c r="A1804" s="7" t="s">
        <v>570</v>
      </c>
      <c r="B1804" s="7">
        <f t="shared" si="84"/>
        <v>1800</v>
      </c>
      <c r="C1804" s="7">
        <f>IF('OG Hospitalisation Details'!B539="?",ROUND(AVERAGE('OG Hospitalisation Details'!$B$2:$B$2344),0),'OG Hospitalisation Details'!B539)</f>
        <v>1987</v>
      </c>
      <c r="D1804" s="7" t="str">
        <f>IF('OG Hospitalisation Details'!C539="?","Sep",'OG Hospitalisation Details'!C539)</f>
        <v>Sep</v>
      </c>
      <c r="E1804" s="7">
        <v>27</v>
      </c>
      <c r="F1804" s="13">
        <f t="shared" si="85"/>
        <v>32047</v>
      </c>
      <c r="G1804" s="7">
        <v>1</v>
      </c>
      <c r="H1804" s="16">
        <v>4762.33</v>
      </c>
      <c r="I1804" s="7" t="str" cm="1">
        <f t="array" ref="I1804">INDEX({"tier - 1","tier - 2","tier - 3"},MATCH(MAX(COUNTIF('OG Hospitalisation Details'!G539:G2881,{"tier - 1","tier - 2","tier - 3"})),COUNTIF('OG Hospitalisation Details'!G539:G2881,{"tier - 1","tier - 2","tier - 3"}),0))</f>
        <v>tier - 2</v>
      </c>
      <c r="J1804" s="7" t="str" cm="1">
        <f t="array" ref="J1804">INDEX({"tier - 1","tier - 2","tier - 3"},MATCH(MAX(COUNTIF('OG Hospitalisation Details'!H539:H2881,{"tier - 1","tier - 2","tier - 3"})),COUNTIF('OG Hospitalisation Details'!H539:H2881,{"tier - 1","tier - 2","tier - 3"}),0))</f>
        <v>tier - 2</v>
      </c>
      <c r="K1804" s="7" t="str">
        <f>IF('OG Hospitalisation Details'!I539="?","Unknown",'OG Hospitalisation Details'!I539)</f>
        <v>R1011</v>
      </c>
      <c r="L1804" s="14">
        <f t="shared" si="86"/>
        <v>35</v>
      </c>
    </row>
    <row r="1805" spans="1:12" x14ac:dyDescent="0.25">
      <c r="A1805" s="7" t="s">
        <v>569</v>
      </c>
      <c r="B1805" s="7">
        <f t="shared" si="84"/>
        <v>1801</v>
      </c>
      <c r="C1805" s="7">
        <f>IF('OG Hospitalisation Details'!B538="?",ROUND(AVERAGE('OG Hospitalisation Details'!$B$2:$B$2344),0),'OG Hospitalisation Details'!B538)</f>
        <v>1992</v>
      </c>
      <c r="D1805" s="7" t="str">
        <f>IF('OG Hospitalisation Details'!C538="?","Sep",'OG Hospitalisation Details'!C538)</f>
        <v>Aug</v>
      </c>
      <c r="E1805" s="7">
        <v>16</v>
      </c>
      <c r="F1805" s="13">
        <f t="shared" si="85"/>
        <v>33832</v>
      </c>
      <c r="G1805" s="7">
        <v>2</v>
      </c>
      <c r="H1805" s="16">
        <v>4753.6400000000003</v>
      </c>
      <c r="I1805" s="7" t="str" cm="1">
        <f t="array" ref="I1805">INDEX({"tier - 1","tier - 2","tier - 3"},MATCH(MAX(COUNTIF('OG Hospitalisation Details'!G538:G2880,{"tier - 1","tier - 2","tier - 3"})),COUNTIF('OG Hospitalisation Details'!G538:G2880,{"tier - 1","tier - 2","tier - 3"}),0))</f>
        <v>tier - 2</v>
      </c>
      <c r="J1805" s="7" t="str" cm="1">
        <f t="array" ref="J1805">INDEX({"tier - 1","tier - 2","tier - 3"},MATCH(MAX(COUNTIF('OG Hospitalisation Details'!H538:H2880,{"tier - 1","tier - 2","tier - 3"})),COUNTIF('OG Hospitalisation Details'!H538:H2880,{"tier - 1","tier - 2","tier - 3"}),0))</f>
        <v>tier - 3</v>
      </c>
      <c r="K1805" s="7" t="str">
        <f>IF('OG Hospitalisation Details'!I538="?","Unknown",'OG Hospitalisation Details'!I538)</f>
        <v>R1013</v>
      </c>
      <c r="L1805" s="14">
        <f t="shared" si="86"/>
        <v>30</v>
      </c>
    </row>
    <row r="1806" spans="1:12" x14ac:dyDescent="0.25">
      <c r="A1806" s="7" t="s">
        <v>568</v>
      </c>
      <c r="B1806" s="7">
        <f t="shared" si="84"/>
        <v>1802</v>
      </c>
      <c r="C1806" s="7">
        <f>IF('OG Hospitalisation Details'!B537="?",ROUND(AVERAGE('OG Hospitalisation Details'!$B$2:$B$2344),0),'OG Hospitalisation Details'!B537)</f>
        <v>1987</v>
      </c>
      <c r="D1806" s="7" t="str">
        <f>IF('OG Hospitalisation Details'!C537="?","Sep",'OG Hospitalisation Details'!C537)</f>
        <v>Nov</v>
      </c>
      <c r="E1806" s="7">
        <v>22</v>
      </c>
      <c r="F1806" s="13">
        <f t="shared" si="85"/>
        <v>32103</v>
      </c>
      <c r="G1806" s="7">
        <v>1</v>
      </c>
      <c r="H1806" s="16">
        <v>4751.07</v>
      </c>
      <c r="I1806" s="7" t="str" cm="1">
        <f t="array" ref="I1806">INDEX({"tier - 1","tier - 2","tier - 3"},MATCH(MAX(COUNTIF('OG Hospitalisation Details'!G537:G2879,{"tier - 1","tier - 2","tier - 3"})),COUNTIF('OG Hospitalisation Details'!G537:G2879,{"tier - 1","tier - 2","tier - 3"}),0))</f>
        <v>tier - 2</v>
      </c>
      <c r="J1806" s="7" t="str" cm="1">
        <f t="array" ref="J1806">INDEX({"tier - 1","tier - 2","tier - 3"},MATCH(MAX(COUNTIF('OG Hospitalisation Details'!H537:H2879,{"tier - 1","tier - 2","tier - 3"})),COUNTIF('OG Hospitalisation Details'!H537:H2879,{"tier - 1","tier - 2","tier - 3"}),0))</f>
        <v>tier - 3</v>
      </c>
      <c r="K1806" s="7" t="str">
        <f>IF('OG Hospitalisation Details'!I537="?","Unknown",'OG Hospitalisation Details'!I537)</f>
        <v>R1011</v>
      </c>
      <c r="L1806" s="14">
        <f t="shared" si="86"/>
        <v>35</v>
      </c>
    </row>
    <row r="1807" spans="1:12" x14ac:dyDescent="0.25">
      <c r="A1807" s="7" t="s">
        <v>567</v>
      </c>
      <c r="B1807" s="7">
        <f t="shared" si="84"/>
        <v>1803</v>
      </c>
      <c r="C1807" s="7">
        <f>IF('OG Hospitalisation Details'!B536="?",ROUND(AVERAGE('OG Hospitalisation Details'!$B$2:$B$2344),0),'OG Hospitalisation Details'!B536)</f>
        <v>1987</v>
      </c>
      <c r="D1807" s="7" t="str">
        <f>IF('OG Hospitalisation Details'!C536="?","Sep",'OG Hospitalisation Details'!C536)</f>
        <v>Sep</v>
      </c>
      <c r="E1807" s="7">
        <v>2</v>
      </c>
      <c r="F1807" s="13">
        <f t="shared" si="85"/>
        <v>32022</v>
      </c>
      <c r="G1807" s="7">
        <v>1</v>
      </c>
      <c r="H1807" s="16">
        <v>4747.05</v>
      </c>
      <c r="I1807" s="7" t="str" cm="1">
        <f t="array" ref="I1807">INDEX({"tier - 1","tier - 2","tier - 3"},MATCH(MAX(COUNTIF('OG Hospitalisation Details'!G536:G2878,{"tier - 1","tier - 2","tier - 3"})),COUNTIF('OG Hospitalisation Details'!G536:G2878,{"tier - 1","tier - 2","tier - 3"}),0))</f>
        <v>tier - 2</v>
      </c>
      <c r="J1807" s="7" t="str" cm="1">
        <f t="array" ref="J1807">INDEX({"tier - 1","tier - 2","tier - 3"},MATCH(MAX(COUNTIF('OG Hospitalisation Details'!H536:H2878,{"tier - 1","tier - 2","tier - 3"})),COUNTIF('OG Hospitalisation Details'!H536:H2878,{"tier - 1","tier - 2","tier - 3"}),0))</f>
        <v>tier - 2</v>
      </c>
      <c r="K1807" s="7" t="str">
        <f>IF('OG Hospitalisation Details'!I536="?","Unknown",'OG Hospitalisation Details'!I536)</f>
        <v>R1013</v>
      </c>
      <c r="L1807" s="14">
        <f t="shared" si="86"/>
        <v>35</v>
      </c>
    </row>
    <row r="1808" spans="1:12" x14ac:dyDescent="0.25">
      <c r="A1808" s="7" t="s">
        <v>566</v>
      </c>
      <c r="B1808" s="7">
        <f t="shared" si="84"/>
        <v>1804</v>
      </c>
      <c r="C1808" s="7">
        <f>IF('OG Hospitalisation Details'!B535="?",ROUND(AVERAGE('OG Hospitalisation Details'!$B$2:$B$2344),0),'OG Hospitalisation Details'!B535)</f>
        <v>1987</v>
      </c>
      <c r="D1808" s="7" t="str">
        <f>IF('OG Hospitalisation Details'!C535="?","Sep",'OG Hospitalisation Details'!C535)</f>
        <v>Jun</v>
      </c>
      <c r="E1808" s="7">
        <v>5</v>
      </c>
      <c r="F1808" s="13">
        <f t="shared" si="85"/>
        <v>31933</v>
      </c>
      <c r="G1808" s="7">
        <v>1</v>
      </c>
      <c r="H1808" s="16">
        <v>4746.34</v>
      </c>
      <c r="I1808" s="7" t="str" cm="1">
        <f t="array" ref="I1808">INDEX({"tier - 1","tier - 2","tier - 3"},MATCH(MAX(COUNTIF('OG Hospitalisation Details'!G535:G2877,{"tier - 1","tier - 2","tier - 3"})),COUNTIF('OG Hospitalisation Details'!G535:G2877,{"tier - 1","tier - 2","tier - 3"}),0))</f>
        <v>tier - 2</v>
      </c>
      <c r="J1808" s="7" t="str" cm="1">
        <f t="array" ref="J1808">INDEX({"tier - 1","tier - 2","tier - 3"},MATCH(MAX(COUNTIF('OG Hospitalisation Details'!H535:H2877,{"tier - 1","tier - 2","tier - 3"})),COUNTIF('OG Hospitalisation Details'!H535:H2877,{"tier - 1","tier - 2","tier - 3"}),0))</f>
        <v>tier - 2</v>
      </c>
      <c r="K1808" s="7" t="str">
        <f>IF('OG Hospitalisation Details'!I535="?","Unknown",'OG Hospitalisation Details'!I535)</f>
        <v>R1011</v>
      </c>
      <c r="L1808" s="14">
        <f t="shared" si="86"/>
        <v>36</v>
      </c>
    </row>
    <row r="1809" spans="1:12" x14ac:dyDescent="0.25">
      <c r="A1809" s="7" t="s">
        <v>565</v>
      </c>
      <c r="B1809" s="7">
        <f t="shared" si="84"/>
        <v>1805</v>
      </c>
      <c r="C1809" s="7">
        <f>IF('OG Hospitalisation Details'!B534="?",ROUND(AVERAGE('OG Hospitalisation Details'!$B$2:$B$2344),0),'OG Hospitalisation Details'!B534)</f>
        <v>2004</v>
      </c>
      <c r="D1809" s="7" t="str">
        <f>IF('OG Hospitalisation Details'!C534="?","Sep",'OG Hospitalisation Details'!C534)</f>
        <v>Nov</v>
      </c>
      <c r="E1809" s="7">
        <v>24</v>
      </c>
      <c r="F1809" s="13">
        <f t="shared" si="85"/>
        <v>38315</v>
      </c>
      <c r="G1809" s="7">
        <v>0</v>
      </c>
      <c r="H1809" s="16">
        <v>4740.78</v>
      </c>
      <c r="I1809" s="7" t="str" cm="1">
        <f t="array" ref="I1809">INDEX({"tier - 1","tier - 2","tier - 3"},MATCH(MAX(COUNTIF('OG Hospitalisation Details'!G534:G2876,{"tier - 1","tier - 2","tier - 3"})),COUNTIF('OG Hospitalisation Details'!G534:G2876,{"tier - 1","tier - 2","tier - 3"}),0))</f>
        <v>tier - 2</v>
      </c>
      <c r="J1809" s="7" t="str" cm="1">
        <f t="array" ref="J1809">INDEX({"tier - 1","tier - 2","tier - 3"},MATCH(MAX(COUNTIF('OG Hospitalisation Details'!H534:H2876,{"tier - 1","tier - 2","tier - 3"})),COUNTIF('OG Hospitalisation Details'!H534:H2876,{"tier - 1","tier - 2","tier - 3"}),0))</f>
        <v>tier - 2</v>
      </c>
      <c r="K1809" s="7" t="str">
        <f>IF('OG Hospitalisation Details'!I534="?","Unknown",'OG Hospitalisation Details'!I534)</f>
        <v>R1021</v>
      </c>
      <c r="L1809" s="14">
        <f t="shared" si="86"/>
        <v>18</v>
      </c>
    </row>
    <row r="1810" spans="1:12" x14ac:dyDescent="0.25">
      <c r="A1810" s="7" t="s">
        <v>564</v>
      </c>
      <c r="B1810" s="7">
        <f t="shared" si="84"/>
        <v>1806</v>
      </c>
      <c r="C1810" s="7">
        <f>IF('OG Hospitalisation Details'!B533="?",ROUND(AVERAGE('OG Hospitalisation Details'!$B$2:$B$2344),0),'OG Hospitalisation Details'!B533)</f>
        <v>1991</v>
      </c>
      <c r="D1810" s="7" t="str">
        <f>IF('OG Hospitalisation Details'!C533="?","Sep",'OG Hospitalisation Details'!C533)</f>
        <v>Oct</v>
      </c>
      <c r="E1810" s="7">
        <v>12</v>
      </c>
      <c r="F1810" s="13">
        <f t="shared" si="85"/>
        <v>33523</v>
      </c>
      <c r="G1810" s="7">
        <v>1</v>
      </c>
      <c r="H1810" s="16">
        <v>4738.2700000000004</v>
      </c>
      <c r="I1810" s="7" t="str" cm="1">
        <f t="array" ref="I1810">INDEX({"tier - 1","tier - 2","tier - 3"},MATCH(MAX(COUNTIF('OG Hospitalisation Details'!G533:G2875,{"tier - 1","tier - 2","tier - 3"})),COUNTIF('OG Hospitalisation Details'!G533:G2875,{"tier - 1","tier - 2","tier - 3"}),0))</f>
        <v>tier - 2</v>
      </c>
      <c r="J1810" s="7" t="str" cm="1">
        <f t="array" ref="J1810">INDEX({"tier - 1","tier - 2","tier - 3"},MATCH(MAX(COUNTIF('OG Hospitalisation Details'!H533:H2875,{"tier - 1","tier - 2","tier - 3"})),COUNTIF('OG Hospitalisation Details'!H533:H2875,{"tier - 1","tier - 2","tier - 3"}),0))</f>
        <v>tier - 3</v>
      </c>
      <c r="K1810" s="7" t="str">
        <f>IF('OG Hospitalisation Details'!I533="?","Unknown",'OG Hospitalisation Details'!I533)</f>
        <v>R1012</v>
      </c>
      <c r="L1810" s="14">
        <f t="shared" si="86"/>
        <v>31</v>
      </c>
    </row>
    <row r="1811" spans="1:12" x14ac:dyDescent="0.25">
      <c r="A1811" s="7" t="s">
        <v>563</v>
      </c>
      <c r="B1811" s="7">
        <f t="shared" si="84"/>
        <v>1807</v>
      </c>
      <c r="C1811" s="7">
        <f>IF('OG Hospitalisation Details'!B532="?",ROUND(AVERAGE('OG Hospitalisation Details'!$B$2:$B$2344),0),'OG Hospitalisation Details'!B532)</f>
        <v>1986</v>
      </c>
      <c r="D1811" s="7" t="str">
        <f>IF('OG Hospitalisation Details'!C532="?","Sep",'OG Hospitalisation Details'!C532)</f>
        <v>Sep</v>
      </c>
      <c r="E1811" s="7">
        <v>5</v>
      </c>
      <c r="F1811" s="13">
        <f t="shared" si="85"/>
        <v>31660</v>
      </c>
      <c r="G1811" s="7">
        <v>3</v>
      </c>
      <c r="H1811" s="16">
        <v>4734.6400000000003</v>
      </c>
      <c r="I1811" s="7" t="str" cm="1">
        <f t="array" ref="I1811">INDEX({"tier - 1","tier - 2","tier - 3"},MATCH(MAX(COUNTIF('OG Hospitalisation Details'!G532:G2874,{"tier - 1","tier - 2","tier - 3"})),COUNTIF('OG Hospitalisation Details'!G532:G2874,{"tier - 1","tier - 2","tier - 3"}),0))</f>
        <v>tier - 2</v>
      </c>
      <c r="J1811" s="7" t="str" cm="1">
        <f t="array" ref="J1811">INDEX({"tier - 1","tier - 2","tier - 3"},MATCH(MAX(COUNTIF('OG Hospitalisation Details'!H532:H2874,{"tier - 1","tier - 2","tier - 3"})),COUNTIF('OG Hospitalisation Details'!H532:H2874,{"tier - 1","tier - 2","tier - 3"}),0))</f>
        <v>tier - 3</v>
      </c>
      <c r="K1811" s="7" t="str">
        <f>IF('OG Hospitalisation Details'!I532="?","Unknown",'OG Hospitalisation Details'!I532)</f>
        <v>R1013</v>
      </c>
      <c r="L1811" s="14">
        <f t="shared" si="86"/>
        <v>36</v>
      </c>
    </row>
    <row r="1812" spans="1:12" x14ac:dyDescent="0.25">
      <c r="A1812" s="7" t="s">
        <v>562</v>
      </c>
      <c r="B1812" s="7">
        <f t="shared" si="84"/>
        <v>1808</v>
      </c>
      <c r="C1812" s="7">
        <f>IF('OG Hospitalisation Details'!B531="?",ROUND(AVERAGE('OG Hospitalisation Details'!$B$2:$B$2344),0),'OG Hospitalisation Details'!B531)</f>
        <v>1980</v>
      </c>
      <c r="D1812" s="7" t="str">
        <f>IF('OG Hospitalisation Details'!C531="?","Sep",'OG Hospitalisation Details'!C531)</f>
        <v>Jul</v>
      </c>
      <c r="E1812" s="7">
        <v>2</v>
      </c>
      <c r="F1812" s="13">
        <f t="shared" si="85"/>
        <v>29404</v>
      </c>
      <c r="G1812" s="7">
        <v>2</v>
      </c>
      <c r="H1812" s="16">
        <v>4728.71</v>
      </c>
      <c r="I1812" s="7" t="str" cm="1">
        <f t="array" ref="I1812">INDEX({"tier - 1","tier - 2","tier - 3"},MATCH(MAX(COUNTIF('OG Hospitalisation Details'!G531:G2873,{"tier - 1","tier - 2","tier - 3"})),COUNTIF('OG Hospitalisation Details'!G531:G2873,{"tier - 1","tier - 2","tier - 3"}),0))</f>
        <v>tier - 2</v>
      </c>
      <c r="J1812" s="7" t="str" cm="1">
        <f t="array" ref="J1812">INDEX({"tier - 1","tier - 2","tier - 3"},MATCH(MAX(COUNTIF('OG Hospitalisation Details'!H531:H2873,{"tier - 1","tier - 2","tier - 3"})),COUNTIF('OG Hospitalisation Details'!H531:H2873,{"tier - 1","tier - 2","tier - 3"}),0))</f>
        <v>tier - 3</v>
      </c>
      <c r="K1812" s="7" t="str">
        <f>IF('OG Hospitalisation Details'!I531="?","Unknown",'OG Hospitalisation Details'!I531)</f>
        <v>R1012</v>
      </c>
      <c r="L1812" s="14">
        <f t="shared" si="86"/>
        <v>42</v>
      </c>
    </row>
    <row r="1813" spans="1:12" x14ac:dyDescent="0.25">
      <c r="A1813" s="7" t="s">
        <v>561</v>
      </c>
      <c r="B1813" s="7">
        <f t="shared" si="84"/>
        <v>1809</v>
      </c>
      <c r="C1813" s="7">
        <f>IF('OG Hospitalisation Details'!B530="?",ROUND(AVERAGE('OG Hospitalisation Details'!$B$2:$B$2344),0),'OG Hospitalisation Details'!B530)</f>
        <v>1994</v>
      </c>
      <c r="D1813" s="7" t="str">
        <f>IF('OG Hospitalisation Details'!C530="?","Sep",'OG Hospitalisation Details'!C530)</f>
        <v>Aug</v>
      </c>
      <c r="E1813" s="7">
        <v>12</v>
      </c>
      <c r="F1813" s="13">
        <f t="shared" si="85"/>
        <v>34558</v>
      </c>
      <c r="G1813" s="7">
        <v>2</v>
      </c>
      <c r="H1813" s="16">
        <v>4719.74</v>
      </c>
      <c r="I1813" s="7" t="str" cm="1">
        <f t="array" ref="I1813">INDEX({"tier - 1","tier - 2","tier - 3"},MATCH(MAX(COUNTIF('OG Hospitalisation Details'!G530:G2872,{"tier - 1","tier - 2","tier - 3"})),COUNTIF('OG Hospitalisation Details'!G530:G2872,{"tier - 1","tier - 2","tier - 3"}),0))</f>
        <v>tier - 2</v>
      </c>
      <c r="J1813" s="7" t="str" cm="1">
        <f t="array" ref="J1813">INDEX({"tier - 1","tier - 2","tier - 3"},MATCH(MAX(COUNTIF('OG Hospitalisation Details'!H530:H2872,{"tier - 1","tier - 2","tier - 3"})),COUNTIF('OG Hospitalisation Details'!H530:H2872,{"tier - 1","tier - 2","tier - 3"}),0))</f>
        <v>tier - 3</v>
      </c>
      <c r="K1813" s="7" t="str">
        <f>IF('OG Hospitalisation Details'!I530="?","Unknown",'OG Hospitalisation Details'!I530)</f>
        <v>R1012</v>
      </c>
      <c r="L1813" s="14">
        <f t="shared" si="86"/>
        <v>28</v>
      </c>
    </row>
    <row r="1814" spans="1:12" x14ac:dyDescent="0.25">
      <c r="A1814" s="7" t="s">
        <v>560</v>
      </c>
      <c r="B1814" s="7">
        <f t="shared" si="84"/>
        <v>1810</v>
      </c>
      <c r="C1814" s="7">
        <f>IF('OG Hospitalisation Details'!B529="?",ROUND(AVERAGE('OG Hospitalisation Details'!$B$2:$B$2344),0),'OG Hospitalisation Details'!B529)</f>
        <v>1992</v>
      </c>
      <c r="D1814" s="7" t="str">
        <f>IF('OG Hospitalisation Details'!C529="?","Sep",'OG Hospitalisation Details'!C529)</f>
        <v>Sep</v>
      </c>
      <c r="E1814" s="7">
        <v>28</v>
      </c>
      <c r="F1814" s="13">
        <f t="shared" si="85"/>
        <v>33875</v>
      </c>
      <c r="G1814" s="7">
        <v>1</v>
      </c>
      <c r="H1814" s="16">
        <v>4719.5200000000004</v>
      </c>
      <c r="I1814" s="7" t="str" cm="1">
        <f t="array" ref="I1814">INDEX({"tier - 1","tier - 2","tier - 3"},MATCH(MAX(COUNTIF('OG Hospitalisation Details'!G529:G2871,{"tier - 1","tier - 2","tier - 3"})),COUNTIF('OG Hospitalisation Details'!G529:G2871,{"tier - 1","tier - 2","tier - 3"}),0))</f>
        <v>tier - 2</v>
      </c>
      <c r="J1814" s="7" t="str" cm="1">
        <f t="array" ref="J1814">INDEX({"tier - 1","tier - 2","tier - 3"},MATCH(MAX(COUNTIF('OG Hospitalisation Details'!H529:H2871,{"tier - 1","tier - 2","tier - 3"})),COUNTIF('OG Hospitalisation Details'!H529:H2871,{"tier - 1","tier - 2","tier - 3"}),0))</f>
        <v>tier - 3</v>
      </c>
      <c r="K1814" s="7" t="str">
        <f>IF('OG Hospitalisation Details'!I529="?","Unknown",'OG Hospitalisation Details'!I529)</f>
        <v>R1024</v>
      </c>
      <c r="L1814" s="14">
        <f t="shared" si="86"/>
        <v>30</v>
      </c>
    </row>
    <row r="1815" spans="1:12" x14ac:dyDescent="0.25">
      <c r="A1815" s="7" t="s">
        <v>559</v>
      </c>
      <c r="B1815" s="7">
        <f t="shared" si="84"/>
        <v>1811</v>
      </c>
      <c r="C1815" s="7">
        <f>IF('OG Hospitalisation Details'!B528="?",ROUND(AVERAGE('OG Hospitalisation Details'!$B$2:$B$2344),0),'OG Hospitalisation Details'!B528)</f>
        <v>1992</v>
      </c>
      <c r="D1815" s="7" t="str">
        <f>IF('OG Hospitalisation Details'!C528="?","Sep",'OG Hospitalisation Details'!C528)</f>
        <v>Oct</v>
      </c>
      <c r="E1815" s="7">
        <v>9</v>
      </c>
      <c r="F1815" s="13">
        <f t="shared" si="85"/>
        <v>33886</v>
      </c>
      <c r="G1815" s="7">
        <v>1</v>
      </c>
      <c r="H1815" s="16">
        <v>4718.2</v>
      </c>
      <c r="I1815" s="7" t="str" cm="1">
        <f t="array" ref="I1815">INDEX({"tier - 1","tier - 2","tier - 3"},MATCH(MAX(COUNTIF('OG Hospitalisation Details'!G528:G2870,{"tier - 1","tier - 2","tier - 3"})),COUNTIF('OG Hospitalisation Details'!G528:G2870,{"tier - 1","tier - 2","tier - 3"}),0))</f>
        <v>tier - 2</v>
      </c>
      <c r="J1815" s="7" t="str" cm="1">
        <f t="array" ref="J1815">INDEX({"tier - 1","tier - 2","tier - 3"},MATCH(MAX(COUNTIF('OG Hospitalisation Details'!H528:H2870,{"tier - 1","tier - 2","tier - 3"})),COUNTIF('OG Hospitalisation Details'!H528:H2870,{"tier - 1","tier - 2","tier - 3"}),0))</f>
        <v>tier - 3</v>
      </c>
      <c r="K1815" s="7" t="str">
        <f>IF('OG Hospitalisation Details'!I528="?","Unknown",'OG Hospitalisation Details'!I528)</f>
        <v>R1024</v>
      </c>
      <c r="L1815" s="14">
        <f t="shared" si="86"/>
        <v>30</v>
      </c>
    </row>
    <row r="1816" spans="1:12" x14ac:dyDescent="0.25">
      <c r="A1816" s="7" t="s">
        <v>558</v>
      </c>
      <c r="B1816" s="7">
        <f t="shared" si="84"/>
        <v>1812</v>
      </c>
      <c r="C1816" s="7">
        <f>IF('OG Hospitalisation Details'!B527="?",ROUND(AVERAGE('OG Hospitalisation Details'!$B$2:$B$2344),0),'OG Hospitalisation Details'!B527)</f>
        <v>1981</v>
      </c>
      <c r="D1816" s="7" t="str">
        <f>IF('OG Hospitalisation Details'!C527="?","Sep",'OG Hospitalisation Details'!C527)</f>
        <v>Aug</v>
      </c>
      <c r="E1816" s="7">
        <v>12</v>
      </c>
      <c r="F1816" s="13">
        <f t="shared" si="85"/>
        <v>29810</v>
      </c>
      <c r="G1816" s="7">
        <v>1</v>
      </c>
      <c r="H1816" s="16">
        <v>4712.12</v>
      </c>
      <c r="I1816" s="7" t="str" cm="1">
        <f t="array" ref="I1816">INDEX({"tier - 1","tier - 2","tier - 3"},MATCH(MAX(COUNTIF('OG Hospitalisation Details'!G527:G2869,{"tier - 1","tier - 2","tier - 3"})),COUNTIF('OG Hospitalisation Details'!G527:G2869,{"tier - 1","tier - 2","tier - 3"}),0))</f>
        <v>tier - 2</v>
      </c>
      <c r="J1816" s="7" t="str" cm="1">
        <f t="array" ref="J1816">INDEX({"tier - 1","tier - 2","tier - 3"},MATCH(MAX(COUNTIF('OG Hospitalisation Details'!H527:H2869,{"tier - 1","tier - 2","tier - 3"})),COUNTIF('OG Hospitalisation Details'!H527:H2869,{"tier - 1","tier - 2","tier - 3"}),0))</f>
        <v>tier - 3</v>
      </c>
      <c r="K1816" s="7" t="str">
        <f>IF('OG Hospitalisation Details'!I527="?","Unknown",'OG Hospitalisation Details'!I527)</f>
        <v>R1011</v>
      </c>
      <c r="L1816" s="14">
        <f t="shared" si="86"/>
        <v>41</v>
      </c>
    </row>
    <row r="1817" spans="1:12" x14ac:dyDescent="0.25">
      <c r="A1817" s="7" t="s">
        <v>557</v>
      </c>
      <c r="B1817" s="7">
        <f t="shared" si="84"/>
        <v>1813</v>
      </c>
      <c r="C1817" s="7">
        <f>IF('OG Hospitalisation Details'!B526="?",ROUND(AVERAGE('OG Hospitalisation Details'!$B$2:$B$2344),0),'OG Hospitalisation Details'!B526)</f>
        <v>1977</v>
      </c>
      <c r="D1817" s="7" t="str">
        <f>IF('OG Hospitalisation Details'!C526="?","Sep",'OG Hospitalisation Details'!C526)</f>
        <v>Dec</v>
      </c>
      <c r="E1817" s="7">
        <v>4</v>
      </c>
      <c r="F1817" s="13">
        <f t="shared" si="85"/>
        <v>28463</v>
      </c>
      <c r="G1817" s="7">
        <v>2</v>
      </c>
      <c r="H1817" s="16">
        <v>4699.47</v>
      </c>
      <c r="I1817" s="7" t="str" cm="1">
        <f t="array" ref="I1817">INDEX({"tier - 1","tier - 2","tier - 3"},MATCH(MAX(COUNTIF('OG Hospitalisation Details'!G526:G2868,{"tier - 1","tier - 2","tier - 3"})),COUNTIF('OG Hospitalisation Details'!G526:G2868,{"tier - 1","tier - 2","tier - 3"}),0))</f>
        <v>tier - 2</v>
      </c>
      <c r="J1817" s="7" t="str" cm="1">
        <f t="array" ref="J1817">INDEX({"tier - 1","tier - 2","tier - 3"},MATCH(MAX(COUNTIF('OG Hospitalisation Details'!H526:H2868,{"tier - 1","tier - 2","tier - 3"})),COUNTIF('OG Hospitalisation Details'!H526:H2868,{"tier - 1","tier - 2","tier - 3"}),0))</f>
        <v>tier - 3</v>
      </c>
      <c r="K1817" s="7" t="str">
        <f>IF('OG Hospitalisation Details'!I526="?","Unknown",'OG Hospitalisation Details'!I526)</f>
        <v>R1013</v>
      </c>
      <c r="L1817" s="14">
        <f t="shared" si="86"/>
        <v>45</v>
      </c>
    </row>
    <row r="1818" spans="1:12" x14ac:dyDescent="0.25">
      <c r="A1818" s="7" t="s">
        <v>556</v>
      </c>
      <c r="B1818" s="7">
        <f t="shared" si="84"/>
        <v>1814</v>
      </c>
      <c r="C1818" s="7">
        <f>IF('OG Hospitalisation Details'!B525="?",ROUND(AVERAGE('OG Hospitalisation Details'!$B$2:$B$2344),0),'OG Hospitalisation Details'!B525)</f>
        <v>2003</v>
      </c>
      <c r="D1818" s="7" t="str">
        <f>IF('OG Hospitalisation Details'!C525="?","Sep",'OG Hospitalisation Details'!C525)</f>
        <v>Jun</v>
      </c>
      <c r="E1818" s="7">
        <v>22</v>
      </c>
      <c r="F1818" s="13">
        <f t="shared" si="85"/>
        <v>37794</v>
      </c>
      <c r="G1818" s="7">
        <v>5</v>
      </c>
      <c r="H1818" s="16">
        <v>4687.8</v>
      </c>
      <c r="I1818" s="7" t="str" cm="1">
        <f t="array" ref="I1818">INDEX({"tier - 1","tier - 2","tier - 3"},MATCH(MAX(COUNTIF('OG Hospitalisation Details'!G525:G2867,{"tier - 1","tier - 2","tier - 3"})),COUNTIF('OG Hospitalisation Details'!G525:G2867,{"tier - 1","tier - 2","tier - 3"}),0))</f>
        <v>tier - 2</v>
      </c>
      <c r="J1818" s="7" t="str" cm="1">
        <f t="array" ref="J1818">INDEX({"tier - 1","tier - 2","tier - 3"},MATCH(MAX(COUNTIF('OG Hospitalisation Details'!H525:H2867,{"tier - 1","tier - 2","tier - 3"})),COUNTIF('OG Hospitalisation Details'!H525:H2867,{"tier - 1","tier - 2","tier - 3"}),0))</f>
        <v>tier - 3</v>
      </c>
      <c r="K1818" s="7" t="str">
        <f>IF('OG Hospitalisation Details'!I525="?","Unknown",'OG Hospitalisation Details'!I525)</f>
        <v>R1011</v>
      </c>
      <c r="L1818" s="14">
        <f t="shared" si="86"/>
        <v>19</v>
      </c>
    </row>
    <row r="1819" spans="1:12" x14ac:dyDescent="0.25">
      <c r="A1819" s="7" t="s">
        <v>555</v>
      </c>
      <c r="B1819" s="7">
        <f t="shared" si="84"/>
        <v>1815</v>
      </c>
      <c r="C1819" s="7">
        <f>IF('OG Hospitalisation Details'!B524="?",ROUND(AVERAGE('OG Hospitalisation Details'!$B$2:$B$2344),0),'OG Hospitalisation Details'!B524)</f>
        <v>1990</v>
      </c>
      <c r="D1819" s="7" t="str">
        <f>IF('OG Hospitalisation Details'!C524="?","Sep",'OG Hospitalisation Details'!C524)</f>
        <v>Sep</v>
      </c>
      <c r="E1819" s="7">
        <v>4</v>
      </c>
      <c r="F1819" s="13">
        <f t="shared" si="85"/>
        <v>33120</v>
      </c>
      <c r="G1819" s="7">
        <v>2</v>
      </c>
      <c r="H1819" s="16">
        <v>4686.3900000000003</v>
      </c>
      <c r="I1819" s="7" t="str" cm="1">
        <f t="array" ref="I1819">INDEX({"tier - 1","tier - 2","tier - 3"},MATCH(MAX(COUNTIF('OG Hospitalisation Details'!G524:G2866,{"tier - 1","tier - 2","tier - 3"})),COUNTIF('OG Hospitalisation Details'!G524:G2866,{"tier - 1","tier - 2","tier - 3"}),0))</f>
        <v>tier - 2</v>
      </c>
      <c r="J1819" s="7" t="str" cm="1">
        <f t="array" ref="J1819">INDEX({"tier - 1","tier - 2","tier - 3"},MATCH(MAX(COUNTIF('OG Hospitalisation Details'!H524:H2866,{"tier - 1","tier - 2","tier - 3"})),COUNTIF('OG Hospitalisation Details'!H524:H2866,{"tier - 1","tier - 2","tier - 3"}),0))</f>
        <v>tier - 3</v>
      </c>
      <c r="K1819" s="7" t="str">
        <f>IF('OG Hospitalisation Details'!I524="?","Unknown",'OG Hospitalisation Details'!I524)</f>
        <v>R1013</v>
      </c>
      <c r="L1819" s="14">
        <f t="shared" si="86"/>
        <v>32</v>
      </c>
    </row>
    <row r="1820" spans="1:12" x14ac:dyDescent="0.25">
      <c r="A1820" s="7" t="s">
        <v>554</v>
      </c>
      <c r="B1820" s="7">
        <f t="shared" si="84"/>
        <v>1816</v>
      </c>
      <c r="C1820" s="7">
        <f>IF('OG Hospitalisation Details'!B523="?",ROUND(AVERAGE('OG Hospitalisation Details'!$B$2:$B$2344),0),'OG Hospitalisation Details'!B523)</f>
        <v>2003</v>
      </c>
      <c r="D1820" s="7" t="str">
        <f>IF('OG Hospitalisation Details'!C523="?","Sep",'OG Hospitalisation Details'!C523)</f>
        <v>Oct</v>
      </c>
      <c r="E1820" s="7">
        <v>4</v>
      </c>
      <c r="F1820" s="13">
        <f t="shared" si="85"/>
        <v>37898</v>
      </c>
      <c r="G1820" s="7">
        <v>0</v>
      </c>
      <c r="H1820" s="16">
        <v>4678.8</v>
      </c>
      <c r="I1820" s="7" t="str" cm="1">
        <f t="array" ref="I1820">INDEX({"tier - 1","tier - 2","tier - 3"},MATCH(MAX(COUNTIF('OG Hospitalisation Details'!G523:G2865,{"tier - 1","tier - 2","tier - 3"})),COUNTIF('OG Hospitalisation Details'!G523:G2865,{"tier - 1","tier - 2","tier - 3"}),0))</f>
        <v>tier - 2</v>
      </c>
      <c r="J1820" s="7" t="str" cm="1">
        <f t="array" ref="J1820">INDEX({"tier - 1","tier - 2","tier - 3"},MATCH(MAX(COUNTIF('OG Hospitalisation Details'!H523:H2865,{"tier - 1","tier - 2","tier - 3"})),COUNTIF('OG Hospitalisation Details'!H523:H2865,{"tier - 1","tier - 2","tier - 3"}),0))</f>
        <v>tier - 3</v>
      </c>
      <c r="K1820" s="7" t="str">
        <f>IF('OG Hospitalisation Details'!I523="?","Unknown",'OG Hospitalisation Details'!I523)</f>
        <v>R1021</v>
      </c>
      <c r="L1820" s="14">
        <f t="shared" si="86"/>
        <v>19</v>
      </c>
    </row>
    <row r="1821" spans="1:12" x14ac:dyDescent="0.25">
      <c r="A1821" s="7" t="s">
        <v>553</v>
      </c>
      <c r="B1821" s="7">
        <f t="shared" si="84"/>
        <v>1817</v>
      </c>
      <c r="C1821" s="7">
        <f>IF('OG Hospitalisation Details'!B522="?",ROUND(AVERAGE('OG Hospitalisation Details'!$B$2:$B$2344),0),'OG Hospitalisation Details'!B522)</f>
        <v>1979</v>
      </c>
      <c r="D1821" s="7" t="str">
        <f>IF('OG Hospitalisation Details'!C522="?","Sep",'OG Hospitalisation Details'!C522)</f>
        <v>Oct</v>
      </c>
      <c r="E1821" s="7">
        <v>18</v>
      </c>
      <c r="F1821" s="13">
        <f t="shared" si="85"/>
        <v>29146</v>
      </c>
      <c r="G1821" s="7">
        <v>2</v>
      </c>
      <c r="H1821" s="16">
        <v>4674.2</v>
      </c>
      <c r="I1821" s="7" t="str" cm="1">
        <f t="array" ref="I1821">INDEX({"tier - 1","tier - 2","tier - 3"},MATCH(MAX(COUNTIF('OG Hospitalisation Details'!G522:G2864,{"tier - 1","tier - 2","tier - 3"})),COUNTIF('OG Hospitalisation Details'!G522:G2864,{"tier - 1","tier - 2","tier - 3"}),0))</f>
        <v>tier - 2</v>
      </c>
      <c r="J1821" s="7" t="str" cm="1">
        <f t="array" ref="J1821">INDEX({"tier - 1","tier - 2","tier - 3"},MATCH(MAX(COUNTIF('OG Hospitalisation Details'!H522:H2864,{"tier - 1","tier - 2","tier - 3"})),COUNTIF('OG Hospitalisation Details'!H522:H2864,{"tier - 1","tier - 2","tier - 3"}),0))</f>
        <v>tier - 3</v>
      </c>
      <c r="K1821" s="7" t="str">
        <f>IF('OG Hospitalisation Details'!I522="?","Unknown",'OG Hospitalisation Details'!I522)</f>
        <v>R1013</v>
      </c>
      <c r="L1821" s="14">
        <f t="shared" si="86"/>
        <v>43</v>
      </c>
    </row>
    <row r="1822" spans="1:12" x14ac:dyDescent="0.25">
      <c r="A1822" s="7" t="s">
        <v>552</v>
      </c>
      <c r="B1822" s="7">
        <f t="shared" ref="B1822:B1864" si="87">VALUE(SUBSTITUTE(A1822,"Id",""))</f>
        <v>1818</v>
      </c>
      <c r="C1822" s="7">
        <f>IF('OG Hospitalisation Details'!B521="?",ROUND(AVERAGE('OG Hospitalisation Details'!$B$2:$B$2344),0),'OG Hospitalisation Details'!B521)</f>
        <v>1990</v>
      </c>
      <c r="D1822" s="7" t="str">
        <f>IF('OG Hospitalisation Details'!C521="?","Sep",'OG Hospitalisation Details'!C521)</f>
        <v>Jul</v>
      </c>
      <c r="E1822" s="7">
        <v>13</v>
      </c>
      <c r="F1822" s="13">
        <f t="shared" si="85"/>
        <v>33067</v>
      </c>
      <c r="G1822" s="7">
        <v>2</v>
      </c>
      <c r="H1822" s="16">
        <v>4673.3900000000003</v>
      </c>
      <c r="I1822" s="7" t="str" cm="1">
        <f t="array" ref="I1822">INDEX({"tier - 1","tier - 2","tier - 3"},MATCH(MAX(COUNTIF('OG Hospitalisation Details'!G521:G2863,{"tier - 1","tier - 2","tier - 3"})),COUNTIF('OG Hospitalisation Details'!G521:G2863,{"tier - 1","tier - 2","tier - 3"}),0))</f>
        <v>tier - 2</v>
      </c>
      <c r="J1822" s="7" t="str" cm="1">
        <f t="array" ref="J1822">INDEX({"tier - 1","tier - 2","tier - 3"},MATCH(MAX(COUNTIF('OG Hospitalisation Details'!H521:H2863,{"tier - 1","tier - 2","tier - 3"})),COUNTIF('OG Hospitalisation Details'!H521:H2863,{"tier - 1","tier - 2","tier - 3"}),0))</f>
        <v>tier - 3</v>
      </c>
      <c r="K1822" s="7" t="str">
        <f>IF('OG Hospitalisation Details'!I521="?","Unknown",'OG Hospitalisation Details'!I521)</f>
        <v>R1013</v>
      </c>
      <c r="L1822" s="14">
        <f t="shared" si="86"/>
        <v>32</v>
      </c>
    </row>
    <row r="1823" spans="1:12" x14ac:dyDescent="0.25">
      <c r="A1823" s="7" t="s">
        <v>551</v>
      </c>
      <c r="B1823" s="7">
        <f t="shared" si="87"/>
        <v>1819</v>
      </c>
      <c r="C1823" s="7">
        <f>IF('OG Hospitalisation Details'!B520="?",ROUND(AVERAGE('OG Hospitalisation Details'!$B$2:$B$2344),0),'OG Hospitalisation Details'!B520)</f>
        <v>1990</v>
      </c>
      <c r="D1823" s="7" t="str">
        <f>IF('OG Hospitalisation Details'!C520="?","Sep",'OG Hospitalisation Details'!C520)</f>
        <v>Sep</v>
      </c>
      <c r="E1823" s="7">
        <v>26</v>
      </c>
      <c r="F1823" s="13">
        <f t="shared" si="85"/>
        <v>33142</v>
      </c>
      <c r="G1823" s="7">
        <v>2</v>
      </c>
      <c r="H1823" s="16">
        <v>4670.6400000000003</v>
      </c>
      <c r="I1823" s="7" t="str" cm="1">
        <f t="array" ref="I1823">INDEX({"tier - 1","tier - 2","tier - 3"},MATCH(MAX(COUNTIF('OG Hospitalisation Details'!G520:G2862,{"tier - 1","tier - 2","tier - 3"})),COUNTIF('OG Hospitalisation Details'!G520:G2862,{"tier - 1","tier - 2","tier - 3"}),0))</f>
        <v>tier - 2</v>
      </c>
      <c r="J1823" s="7" t="str" cm="1">
        <f t="array" ref="J1823">INDEX({"tier - 1","tier - 2","tier - 3"},MATCH(MAX(COUNTIF('OG Hospitalisation Details'!H520:H2862,{"tier - 1","tier - 2","tier - 3"})),COUNTIF('OG Hospitalisation Details'!H520:H2862,{"tier - 1","tier - 2","tier - 3"}),0))</f>
        <v>tier - 3</v>
      </c>
      <c r="K1823" s="7" t="str">
        <f>IF('OG Hospitalisation Details'!I520="?","Unknown",'OG Hospitalisation Details'!I520)</f>
        <v>R1011</v>
      </c>
      <c r="L1823" s="14">
        <f t="shared" si="86"/>
        <v>32</v>
      </c>
    </row>
    <row r="1824" spans="1:12" x14ac:dyDescent="0.25">
      <c r="A1824" s="7" t="s">
        <v>550</v>
      </c>
      <c r="B1824" s="7">
        <f t="shared" si="87"/>
        <v>1820</v>
      </c>
      <c r="C1824" s="7">
        <f>IF('OG Hospitalisation Details'!B519="?",ROUND(AVERAGE('OG Hospitalisation Details'!$B$2:$B$2344),0),'OG Hospitalisation Details'!B519)</f>
        <v>1990</v>
      </c>
      <c r="D1824" s="7" t="str">
        <f>IF('OG Hospitalisation Details'!C519="?","Sep",'OG Hospitalisation Details'!C519)</f>
        <v>Aug</v>
      </c>
      <c r="E1824" s="7">
        <v>5</v>
      </c>
      <c r="F1824" s="13">
        <f t="shared" si="85"/>
        <v>33090</v>
      </c>
      <c r="G1824" s="7">
        <v>1</v>
      </c>
      <c r="H1824" s="16">
        <v>4667.6099999999997</v>
      </c>
      <c r="I1824" s="7" t="str" cm="1">
        <f t="array" ref="I1824">INDEX({"tier - 1","tier - 2","tier - 3"},MATCH(MAX(COUNTIF('OG Hospitalisation Details'!G519:G2861,{"tier - 1","tier - 2","tier - 3"})),COUNTIF('OG Hospitalisation Details'!G519:G2861,{"tier - 1","tier - 2","tier - 3"}),0))</f>
        <v>tier - 2</v>
      </c>
      <c r="J1824" s="7" t="str" cm="1">
        <f t="array" ref="J1824">INDEX({"tier - 1","tier - 2","tier - 3"},MATCH(MAX(COUNTIF('OG Hospitalisation Details'!H519:H2861,{"tier - 1","tier - 2","tier - 3"})),COUNTIF('OG Hospitalisation Details'!H519:H2861,{"tier - 1","tier - 2","tier - 3"}),0))</f>
        <v>tier - 3</v>
      </c>
      <c r="K1824" s="7" t="str">
        <f>IF('OG Hospitalisation Details'!I519="?","Unknown",'OG Hospitalisation Details'!I519)</f>
        <v>R1016</v>
      </c>
      <c r="L1824" s="14">
        <f t="shared" si="86"/>
        <v>32</v>
      </c>
    </row>
    <row r="1825" spans="1:12" x14ac:dyDescent="0.25">
      <c r="A1825" s="7" t="s">
        <v>549</v>
      </c>
      <c r="B1825" s="7">
        <f t="shared" si="87"/>
        <v>1821</v>
      </c>
      <c r="C1825" s="7">
        <f>IF('OG Hospitalisation Details'!B518="?",ROUND(AVERAGE('OG Hospitalisation Details'!$B$2:$B$2344),0),'OG Hospitalisation Details'!B518)</f>
        <v>1996</v>
      </c>
      <c r="D1825" s="7" t="str">
        <f>IF('OG Hospitalisation Details'!C518="?","Sep",'OG Hospitalisation Details'!C518)</f>
        <v>Oct</v>
      </c>
      <c r="E1825" s="7">
        <v>25</v>
      </c>
      <c r="F1825" s="13">
        <f t="shared" si="85"/>
        <v>35363</v>
      </c>
      <c r="G1825" s="7">
        <v>3</v>
      </c>
      <c r="H1825" s="16">
        <v>4661.29</v>
      </c>
      <c r="I1825" s="7" t="str" cm="1">
        <f t="array" ref="I1825">INDEX({"tier - 1","tier - 2","tier - 3"},MATCH(MAX(COUNTIF('OG Hospitalisation Details'!G518:G2860,{"tier - 1","tier - 2","tier - 3"})),COUNTIF('OG Hospitalisation Details'!G518:G2860,{"tier - 1","tier - 2","tier - 3"}),0))</f>
        <v>tier - 2</v>
      </c>
      <c r="J1825" s="7" t="str" cm="1">
        <f t="array" ref="J1825">INDEX({"tier - 1","tier - 2","tier - 3"},MATCH(MAX(COUNTIF('OG Hospitalisation Details'!H518:H2860,{"tier - 1","tier - 2","tier - 3"})),COUNTIF('OG Hospitalisation Details'!H518:H2860,{"tier - 1","tier - 2","tier - 3"}),0))</f>
        <v>tier - 3</v>
      </c>
      <c r="K1825" s="7" t="str">
        <f>IF('OG Hospitalisation Details'!I518="?","Unknown",'OG Hospitalisation Details'!I518)</f>
        <v>R1017</v>
      </c>
      <c r="L1825" s="14">
        <f t="shared" si="86"/>
        <v>26</v>
      </c>
    </row>
    <row r="1826" spans="1:12" x14ac:dyDescent="0.25">
      <c r="A1826" s="7" t="s">
        <v>548</v>
      </c>
      <c r="B1826" s="7">
        <f t="shared" si="87"/>
        <v>1822</v>
      </c>
      <c r="C1826" s="7">
        <f>IF('OG Hospitalisation Details'!B517="?",ROUND(AVERAGE('OG Hospitalisation Details'!$B$2:$B$2344),0),'OG Hospitalisation Details'!B517)</f>
        <v>1985</v>
      </c>
      <c r="D1826" s="7" t="str">
        <f>IF('OG Hospitalisation Details'!C517="?","Sep",'OG Hospitalisation Details'!C517)</f>
        <v>Jun</v>
      </c>
      <c r="E1826" s="7">
        <v>22</v>
      </c>
      <c r="F1826" s="13">
        <f t="shared" si="85"/>
        <v>31220</v>
      </c>
      <c r="G1826" s="7">
        <v>0</v>
      </c>
      <c r="H1826" s="16">
        <v>4646.76</v>
      </c>
      <c r="I1826" s="7" t="str" cm="1">
        <f t="array" ref="I1826">INDEX({"tier - 1","tier - 2","tier - 3"},MATCH(MAX(COUNTIF('OG Hospitalisation Details'!G517:G2859,{"tier - 1","tier - 2","tier - 3"})),COUNTIF('OG Hospitalisation Details'!G517:G2859,{"tier - 1","tier - 2","tier - 3"}),0))</f>
        <v>tier - 2</v>
      </c>
      <c r="J1826" s="7" t="str" cm="1">
        <f t="array" ref="J1826">INDEX({"tier - 1","tier - 2","tier - 3"},MATCH(MAX(COUNTIF('OG Hospitalisation Details'!H517:H2859,{"tier - 1","tier - 2","tier - 3"})),COUNTIF('OG Hospitalisation Details'!H517:H2859,{"tier - 1","tier - 2","tier - 3"}),0))</f>
        <v>tier - 3</v>
      </c>
      <c r="K1826" s="7" t="str">
        <f>IF('OG Hospitalisation Details'!I517="?","Unknown",'OG Hospitalisation Details'!I517)</f>
        <v>R1011</v>
      </c>
      <c r="L1826" s="14">
        <f t="shared" si="86"/>
        <v>37</v>
      </c>
    </row>
    <row r="1827" spans="1:12" x14ac:dyDescent="0.25">
      <c r="A1827" s="7" t="s">
        <v>547</v>
      </c>
      <c r="B1827" s="7">
        <f t="shared" si="87"/>
        <v>1823</v>
      </c>
      <c r="C1827" s="7">
        <f>IF('OG Hospitalisation Details'!B516="?",ROUND(AVERAGE('OG Hospitalisation Details'!$B$2:$B$2344),0),'OG Hospitalisation Details'!B516)</f>
        <v>1998</v>
      </c>
      <c r="D1827" s="7" t="str">
        <f>IF('OG Hospitalisation Details'!C516="?","Sep",'OG Hospitalisation Details'!C516)</f>
        <v>Jun</v>
      </c>
      <c r="E1827" s="7">
        <v>29</v>
      </c>
      <c r="F1827" s="13">
        <f t="shared" si="85"/>
        <v>35975</v>
      </c>
      <c r="G1827" s="7">
        <v>3</v>
      </c>
      <c r="H1827" s="16">
        <v>4618.08</v>
      </c>
      <c r="I1827" s="7" t="str" cm="1">
        <f t="array" ref="I1827">INDEX({"tier - 1","tier - 2","tier - 3"},MATCH(MAX(COUNTIF('OG Hospitalisation Details'!G516:G2858,{"tier - 1","tier - 2","tier - 3"})),COUNTIF('OG Hospitalisation Details'!G516:G2858,{"tier - 1","tier - 2","tier - 3"}),0))</f>
        <v>tier - 2</v>
      </c>
      <c r="J1827" s="7" t="str" cm="1">
        <f t="array" ref="J1827">INDEX({"tier - 1","tier - 2","tier - 3"},MATCH(MAX(COUNTIF('OG Hospitalisation Details'!H516:H2858,{"tier - 1","tier - 2","tier - 3"})),COUNTIF('OG Hospitalisation Details'!H516:H2858,{"tier - 1","tier - 2","tier - 3"}),0))</f>
        <v>tier - 3</v>
      </c>
      <c r="K1827" s="7" t="str">
        <f>IF('OG Hospitalisation Details'!I516="?","Unknown",'OG Hospitalisation Details'!I516)</f>
        <v>R1012</v>
      </c>
      <c r="L1827" s="14">
        <f t="shared" si="86"/>
        <v>24</v>
      </c>
    </row>
    <row r="1828" spans="1:12" x14ac:dyDescent="0.25">
      <c r="A1828" s="7" t="s">
        <v>546</v>
      </c>
      <c r="B1828" s="7">
        <f t="shared" si="87"/>
        <v>1824</v>
      </c>
      <c r="C1828" s="7">
        <f>IF('OG Hospitalisation Details'!B515="?",ROUND(AVERAGE('OG Hospitalisation Details'!$B$2:$B$2344),0),'OG Hospitalisation Details'!B515)</f>
        <v>2000</v>
      </c>
      <c r="D1828" s="7" t="str">
        <f>IF('OG Hospitalisation Details'!C515="?","Sep",'OG Hospitalisation Details'!C515)</f>
        <v>Jul</v>
      </c>
      <c r="E1828" s="7">
        <v>2</v>
      </c>
      <c r="F1828" s="13">
        <f t="shared" si="85"/>
        <v>36709</v>
      </c>
      <c r="G1828" s="7">
        <v>0</v>
      </c>
      <c r="H1828" s="16">
        <v>4608.03</v>
      </c>
      <c r="I1828" s="7" t="str" cm="1">
        <f t="array" ref="I1828">INDEX({"tier - 1","tier - 2","tier - 3"},MATCH(MAX(COUNTIF('OG Hospitalisation Details'!G515:G2857,{"tier - 1","tier - 2","tier - 3"})),COUNTIF('OG Hospitalisation Details'!G515:G2857,{"tier - 1","tier - 2","tier - 3"}),0))</f>
        <v>tier - 2</v>
      </c>
      <c r="J1828" s="7" t="str" cm="1">
        <f t="array" ref="J1828">INDEX({"tier - 1","tier - 2","tier - 3"},MATCH(MAX(COUNTIF('OG Hospitalisation Details'!H515:H2857,{"tier - 1","tier - 2","tier - 3"})),COUNTIF('OG Hospitalisation Details'!H515:H2857,{"tier - 1","tier - 2","tier - 3"}),0))</f>
        <v>tier - 3</v>
      </c>
      <c r="K1828" s="7" t="str">
        <f>IF('OG Hospitalisation Details'!I515="?","Unknown",'OG Hospitalisation Details'!I515)</f>
        <v>R1011</v>
      </c>
      <c r="L1828" s="14">
        <f t="shared" si="86"/>
        <v>22</v>
      </c>
    </row>
    <row r="1829" spans="1:12" x14ac:dyDescent="0.25">
      <c r="A1829" s="7" t="s">
        <v>545</v>
      </c>
      <c r="B1829" s="7">
        <f t="shared" si="87"/>
        <v>1825</v>
      </c>
      <c r="C1829" s="7">
        <f>IF('OG Hospitalisation Details'!B514="?",ROUND(AVERAGE('OG Hospitalisation Details'!$B$2:$B$2344),0),'OG Hospitalisation Details'!B514)</f>
        <v>1989</v>
      </c>
      <c r="D1829" s="7" t="str">
        <f>IF('OG Hospitalisation Details'!C514="?","Sep",'OG Hospitalisation Details'!C514)</f>
        <v>Sep</v>
      </c>
      <c r="E1829" s="7">
        <v>18</v>
      </c>
      <c r="F1829" s="13">
        <f t="shared" si="85"/>
        <v>32769</v>
      </c>
      <c r="G1829" s="7">
        <v>0</v>
      </c>
      <c r="H1829" s="16">
        <v>4571.41</v>
      </c>
      <c r="I1829" s="7" t="str" cm="1">
        <f t="array" ref="I1829">INDEX({"tier - 1","tier - 2","tier - 3"},MATCH(MAX(COUNTIF('OG Hospitalisation Details'!G514:G2856,{"tier - 1","tier - 2","tier - 3"})),COUNTIF('OG Hospitalisation Details'!G514:G2856,{"tier - 1","tier - 2","tier - 3"}),0))</f>
        <v>tier - 2</v>
      </c>
      <c r="J1829" s="7" t="str" cm="1">
        <f t="array" ref="J1829">INDEX({"tier - 1","tier - 2","tier - 3"},MATCH(MAX(COUNTIF('OG Hospitalisation Details'!H514:H2856,{"tier - 1","tier - 2","tier - 3"})),COUNTIF('OG Hospitalisation Details'!H514:H2856,{"tier - 1","tier - 2","tier - 3"}),0))</f>
        <v>tier - 3</v>
      </c>
      <c r="K1829" s="7" t="str">
        <f>IF('OG Hospitalisation Details'!I514="?","Unknown",'OG Hospitalisation Details'!I514)</f>
        <v>R1012</v>
      </c>
      <c r="L1829" s="14">
        <f t="shared" si="86"/>
        <v>33</v>
      </c>
    </row>
    <row r="1830" spans="1:12" x14ac:dyDescent="0.25">
      <c r="A1830" s="7" t="s">
        <v>544</v>
      </c>
      <c r="B1830" s="7">
        <f t="shared" si="87"/>
        <v>1826</v>
      </c>
      <c r="C1830" s="7">
        <f>IF('OG Hospitalisation Details'!B513="?",ROUND(AVERAGE('OG Hospitalisation Details'!$B$2:$B$2344),0),'OG Hospitalisation Details'!B513)</f>
        <v>1996</v>
      </c>
      <c r="D1830" s="7" t="str">
        <f>IF('OG Hospitalisation Details'!C513="?","Sep",'OG Hospitalisation Details'!C513)</f>
        <v>Dec</v>
      </c>
      <c r="E1830" s="7">
        <v>25</v>
      </c>
      <c r="F1830" s="13">
        <f t="shared" si="85"/>
        <v>35424</v>
      </c>
      <c r="G1830" s="7">
        <v>2</v>
      </c>
      <c r="H1830" s="16">
        <v>4564.1899999999996</v>
      </c>
      <c r="I1830" s="7" t="str" cm="1">
        <f t="array" ref="I1830">INDEX({"tier - 1","tier - 2","tier - 3"},MATCH(MAX(COUNTIF('OG Hospitalisation Details'!G513:G2855,{"tier - 1","tier - 2","tier - 3"})),COUNTIF('OG Hospitalisation Details'!G513:G2855,{"tier - 1","tier - 2","tier - 3"}),0))</f>
        <v>tier - 2</v>
      </c>
      <c r="J1830" s="7" t="str" cm="1">
        <f t="array" ref="J1830">INDEX({"tier - 1","tier - 2","tier - 3"},MATCH(MAX(COUNTIF('OG Hospitalisation Details'!H513:H2855,{"tier - 1","tier - 2","tier - 3"})),COUNTIF('OG Hospitalisation Details'!H513:H2855,{"tier - 1","tier - 2","tier - 3"}),0))</f>
        <v>tier - 3</v>
      </c>
      <c r="K1830" s="7" t="str">
        <f>IF('OG Hospitalisation Details'!I513="?","Unknown",'OG Hospitalisation Details'!I513)</f>
        <v>R1024</v>
      </c>
      <c r="L1830" s="14">
        <f t="shared" si="86"/>
        <v>26</v>
      </c>
    </row>
    <row r="1831" spans="1:12" x14ac:dyDescent="0.25">
      <c r="A1831" s="7" t="s">
        <v>543</v>
      </c>
      <c r="B1831" s="7">
        <f t="shared" si="87"/>
        <v>1827</v>
      </c>
      <c r="C1831" s="7">
        <f>IF('OG Hospitalisation Details'!B512="?",ROUND(AVERAGE('OG Hospitalisation Details'!$B$2:$B$2344),0),'OG Hospitalisation Details'!B512)</f>
        <v>1990</v>
      </c>
      <c r="D1831" s="7" t="str">
        <f>IF('OG Hospitalisation Details'!C512="?","Sep",'OG Hospitalisation Details'!C512)</f>
        <v>Sep</v>
      </c>
      <c r="E1831" s="7">
        <v>20</v>
      </c>
      <c r="F1831" s="13">
        <f t="shared" si="85"/>
        <v>33136</v>
      </c>
      <c r="G1831" s="7">
        <v>1</v>
      </c>
      <c r="H1831" s="16">
        <v>4562.84</v>
      </c>
      <c r="I1831" s="7" t="str" cm="1">
        <f t="array" ref="I1831">INDEX({"tier - 1","tier - 2","tier - 3"},MATCH(MAX(COUNTIF('OG Hospitalisation Details'!G512:G2854,{"tier - 1","tier - 2","tier - 3"})),COUNTIF('OG Hospitalisation Details'!G512:G2854,{"tier - 1","tier - 2","tier - 3"}),0))</f>
        <v>tier - 2</v>
      </c>
      <c r="J1831" s="7" t="str" cm="1">
        <f t="array" ref="J1831">INDEX({"tier - 1","tier - 2","tier - 3"},MATCH(MAX(COUNTIF('OG Hospitalisation Details'!H512:H2854,{"tier - 1","tier - 2","tier - 3"})),COUNTIF('OG Hospitalisation Details'!H512:H2854,{"tier - 1","tier - 2","tier - 3"}),0))</f>
        <v>tier - 3</v>
      </c>
      <c r="K1831" s="7" t="str">
        <f>IF('OG Hospitalisation Details'!I512="?","Unknown",'OG Hospitalisation Details'!I512)</f>
        <v>R1013</v>
      </c>
      <c r="L1831" s="14">
        <f t="shared" si="86"/>
        <v>32</v>
      </c>
    </row>
    <row r="1832" spans="1:12" x14ac:dyDescent="0.25">
      <c r="A1832" s="7" t="s">
        <v>542</v>
      </c>
      <c r="B1832" s="7">
        <f t="shared" si="87"/>
        <v>1828</v>
      </c>
      <c r="C1832" s="7">
        <f>IF('OG Hospitalisation Details'!B511="?",ROUND(AVERAGE('OG Hospitalisation Details'!$B$2:$B$2344),0),'OG Hospitalisation Details'!B511)</f>
        <v>2004</v>
      </c>
      <c r="D1832" s="7" t="str">
        <f>IF('OG Hospitalisation Details'!C511="?","Sep",'OG Hospitalisation Details'!C511)</f>
        <v>Dec</v>
      </c>
      <c r="E1832" s="7">
        <v>22</v>
      </c>
      <c r="F1832" s="13">
        <f t="shared" si="85"/>
        <v>38343</v>
      </c>
      <c r="G1832" s="7">
        <v>4</v>
      </c>
      <c r="H1832" s="16">
        <v>4561.1899999999996</v>
      </c>
      <c r="I1832" s="7" t="str" cm="1">
        <f t="array" ref="I1832">INDEX({"tier - 1","tier - 2","tier - 3"},MATCH(MAX(COUNTIF('OG Hospitalisation Details'!G511:G2853,{"tier - 1","tier - 2","tier - 3"})),COUNTIF('OG Hospitalisation Details'!G511:G2853,{"tier - 1","tier - 2","tier - 3"}),0))</f>
        <v>tier - 2</v>
      </c>
      <c r="J1832" s="7" t="str" cm="1">
        <f t="array" ref="J1832">INDEX({"tier - 1","tier - 2","tier - 3"},MATCH(MAX(COUNTIF('OG Hospitalisation Details'!H511:H2853,{"tier - 1","tier - 2","tier - 3"})),COUNTIF('OG Hospitalisation Details'!H511:H2853,{"tier - 1","tier - 2","tier - 3"}),0))</f>
        <v>tier - 3</v>
      </c>
      <c r="K1832" s="7" t="str">
        <f>IF('OG Hospitalisation Details'!I511="?","Unknown",'OG Hospitalisation Details'!I511)</f>
        <v>R1024</v>
      </c>
      <c r="L1832" s="14">
        <f t="shared" si="86"/>
        <v>18</v>
      </c>
    </row>
    <row r="1833" spans="1:12" x14ac:dyDescent="0.25">
      <c r="A1833" s="7" t="s">
        <v>541</v>
      </c>
      <c r="B1833" s="7">
        <f t="shared" si="87"/>
        <v>1829</v>
      </c>
      <c r="C1833" s="7">
        <f>IF('OG Hospitalisation Details'!B510="?",ROUND(AVERAGE('OG Hospitalisation Details'!$B$2:$B$2344),0),'OG Hospitalisation Details'!B510)</f>
        <v>1990</v>
      </c>
      <c r="D1833" s="7" t="str">
        <f>IF('OG Hospitalisation Details'!C510="?","Sep",'OG Hospitalisation Details'!C510)</f>
        <v>Nov</v>
      </c>
      <c r="E1833" s="7">
        <v>17</v>
      </c>
      <c r="F1833" s="13">
        <f t="shared" si="85"/>
        <v>33194</v>
      </c>
      <c r="G1833" s="7">
        <v>0</v>
      </c>
      <c r="H1833" s="16">
        <v>4544.2299999999996</v>
      </c>
      <c r="I1833" s="7" t="str" cm="1">
        <f t="array" ref="I1833">INDEX({"tier - 1","tier - 2","tier - 3"},MATCH(MAX(COUNTIF('OG Hospitalisation Details'!G510:G2852,{"tier - 1","tier - 2","tier - 3"})),COUNTIF('OG Hospitalisation Details'!G510:G2852,{"tier - 1","tier - 2","tier - 3"}),0))</f>
        <v>tier - 2</v>
      </c>
      <c r="J1833" s="7" t="str" cm="1">
        <f t="array" ref="J1833">INDEX({"tier - 1","tier - 2","tier - 3"},MATCH(MAX(COUNTIF('OG Hospitalisation Details'!H510:H2852,{"tier - 1","tier - 2","tier - 3"})),COUNTIF('OG Hospitalisation Details'!H510:H2852,{"tier - 1","tier - 2","tier - 3"}),0))</f>
        <v>tier - 3</v>
      </c>
      <c r="K1833" s="7" t="str">
        <f>IF('OG Hospitalisation Details'!I510="?","Unknown",'OG Hospitalisation Details'!I510)</f>
        <v>R1024</v>
      </c>
      <c r="L1833" s="14">
        <f t="shared" si="86"/>
        <v>32</v>
      </c>
    </row>
    <row r="1834" spans="1:12" x14ac:dyDescent="0.25">
      <c r="A1834" s="7" t="s">
        <v>540</v>
      </c>
      <c r="B1834" s="7">
        <f t="shared" si="87"/>
        <v>1830</v>
      </c>
      <c r="C1834" s="7">
        <f>IF('OG Hospitalisation Details'!B509="?",ROUND(AVERAGE('OG Hospitalisation Details'!$B$2:$B$2344),0),'OG Hospitalisation Details'!B509)</f>
        <v>1988</v>
      </c>
      <c r="D1834" s="7" t="str">
        <f>IF('OG Hospitalisation Details'!C509="?","Sep",'OG Hospitalisation Details'!C509)</f>
        <v>Jun</v>
      </c>
      <c r="E1834" s="7">
        <v>13</v>
      </c>
      <c r="F1834" s="13">
        <f t="shared" si="85"/>
        <v>32307</v>
      </c>
      <c r="G1834" s="7">
        <v>1</v>
      </c>
      <c r="H1834" s="16">
        <v>4536.26</v>
      </c>
      <c r="I1834" s="7" t="str" cm="1">
        <f t="array" ref="I1834">INDEX({"tier - 1","tier - 2","tier - 3"},MATCH(MAX(COUNTIF('OG Hospitalisation Details'!G509:G2851,{"tier - 1","tier - 2","tier - 3"})),COUNTIF('OG Hospitalisation Details'!G509:G2851,{"tier - 1","tier - 2","tier - 3"}),0))</f>
        <v>tier - 2</v>
      </c>
      <c r="J1834" s="7" t="str" cm="1">
        <f t="array" ref="J1834">INDEX({"tier - 1","tier - 2","tier - 3"},MATCH(MAX(COUNTIF('OG Hospitalisation Details'!H509:H2851,{"tier - 1","tier - 2","tier - 3"})),COUNTIF('OG Hospitalisation Details'!H509:H2851,{"tier - 1","tier - 2","tier - 3"}),0))</f>
        <v>tier - 3</v>
      </c>
      <c r="K1834" s="7" t="str">
        <f>IF('OG Hospitalisation Details'!I509="?","Unknown",'OG Hospitalisation Details'!I509)</f>
        <v>R1011</v>
      </c>
      <c r="L1834" s="14">
        <f t="shared" si="86"/>
        <v>34</v>
      </c>
    </row>
    <row r="1835" spans="1:12" x14ac:dyDescent="0.25">
      <c r="A1835" s="7" t="s">
        <v>539</v>
      </c>
      <c r="B1835" s="7">
        <f t="shared" si="87"/>
        <v>1831</v>
      </c>
      <c r="C1835" s="7">
        <f>IF('OG Hospitalisation Details'!B508="?",ROUND(AVERAGE('OG Hospitalisation Details'!$B$2:$B$2344),0),'OG Hospitalisation Details'!B508)</f>
        <v>1993</v>
      </c>
      <c r="D1835" s="7" t="str">
        <f>IF('OG Hospitalisation Details'!C508="?","Sep",'OG Hospitalisation Details'!C508)</f>
        <v>Jun</v>
      </c>
      <c r="E1835" s="7">
        <v>29</v>
      </c>
      <c r="F1835" s="13">
        <f t="shared" si="85"/>
        <v>34149</v>
      </c>
      <c r="G1835" s="7">
        <v>2</v>
      </c>
      <c r="H1835" s="16">
        <v>4529.4799999999996</v>
      </c>
      <c r="I1835" s="7" t="str" cm="1">
        <f t="array" ref="I1835">INDEX({"tier - 1","tier - 2","tier - 3"},MATCH(MAX(COUNTIF('OG Hospitalisation Details'!G508:G2850,{"tier - 1","tier - 2","tier - 3"})),COUNTIF('OG Hospitalisation Details'!G508:G2850,{"tier - 1","tier - 2","tier - 3"}),0))</f>
        <v>tier - 2</v>
      </c>
      <c r="J1835" s="7" t="str" cm="1">
        <f t="array" ref="J1835">INDEX({"tier - 1","tier - 2","tier - 3"},MATCH(MAX(COUNTIF('OG Hospitalisation Details'!H508:H2850,{"tier - 1","tier - 2","tier - 3"})),COUNTIF('OG Hospitalisation Details'!H508:H2850,{"tier - 1","tier - 2","tier - 3"}),0))</f>
        <v>tier - 3</v>
      </c>
      <c r="K1835" s="7" t="str">
        <f>IF('OG Hospitalisation Details'!I508="?","Unknown",'OG Hospitalisation Details'!I508)</f>
        <v>R1011</v>
      </c>
      <c r="L1835" s="14">
        <f t="shared" si="86"/>
        <v>29</v>
      </c>
    </row>
    <row r="1836" spans="1:12" x14ac:dyDescent="0.25">
      <c r="A1836" s="7" t="s">
        <v>538</v>
      </c>
      <c r="B1836" s="7">
        <f t="shared" si="87"/>
        <v>1832</v>
      </c>
      <c r="C1836" s="7">
        <f>IF('OG Hospitalisation Details'!B507="?",ROUND(AVERAGE('OG Hospitalisation Details'!$B$2:$B$2344),0),'OG Hospitalisation Details'!B507)</f>
        <v>1992</v>
      </c>
      <c r="D1836" s="7" t="str">
        <f>IF('OG Hospitalisation Details'!C507="?","Sep",'OG Hospitalisation Details'!C507)</f>
        <v>Aug</v>
      </c>
      <c r="E1836" s="7">
        <v>13</v>
      </c>
      <c r="F1836" s="13">
        <f t="shared" si="85"/>
        <v>33829</v>
      </c>
      <c r="G1836" s="7">
        <v>1</v>
      </c>
      <c r="H1836" s="16">
        <v>4527.18</v>
      </c>
      <c r="I1836" s="7" t="str" cm="1">
        <f t="array" ref="I1836">INDEX({"tier - 1","tier - 2","tier - 3"},MATCH(MAX(COUNTIF('OG Hospitalisation Details'!G507:G2849,{"tier - 1","tier - 2","tier - 3"})),COUNTIF('OG Hospitalisation Details'!G507:G2849,{"tier - 1","tier - 2","tier - 3"}),0))</f>
        <v>tier - 2</v>
      </c>
      <c r="J1836" s="7" t="str" cm="1">
        <f t="array" ref="J1836">INDEX({"tier - 1","tier - 2","tier - 3"},MATCH(MAX(COUNTIF('OG Hospitalisation Details'!H507:H2849,{"tier - 1","tier - 2","tier - 3"})),COUNTIF('OG Hospitalisation Details'!H507:H2849,{"tier - 1","tier - 2","tier - 3"}),0))</f>
        <v>tier - 3</v>
      </c>
      <c r="K1836" s="7" t="str">
        <f>IF('OG Hospitalisation Details'!I507="?","Unknown",'OG Hospitalisation Details'!I507)</f>
        <v>R1012</v>
      </c>
      <c r="L1836" s="14">
        <f t="shared" si="86"/>
        <v>30</v>
      </c>
    </row>
    <row r="1837" spans="1:12" x14ac:dyDescent="0.25">
      <c r="A1837" s="7" t="s">
        <v>537</v>
      </c>
      <c r="B1837" s="7">
        <f t="shared" si="87"/>
        <v>1833</v>
      </c>
      <c r="C1837" s="7">
        <f>IF('OG Hospitalisation Details'!B506="?",ROUND(AVERAGE('OG Hospitalisation Details'!$B$2:$B$2344),0),'OG Hospitalisation Details'!B506)</f>
        <v>1988</v>
      </c>
      <c r="D1837" s="7" t="str">
        <f>IF('OG Hospitalisation Details'!C506="?","Sep",'OG Hospitalisation Details'!C506)</f>
        <v>Dec</v>
      </c>
      <c r="E1837" s="7">
        <v>21</v>
      </c>
      <c r="F1837" s="13">
        <f t="shared" si="85"/>
        <v>32498</v>
      </c>
      <c r="G1837" s="7">
        <v>0</v>
      </c>
      <c r="H1837" s="16">
        <v>4518.83</v>
      </c>
      <c r="I1837" s="7" t="str" cm="1">
        <f t="array" ref="I1837">INDEX({"tier - 1","tier - 2","tier - 3"},MATCH(MAX(COUNTIF('OG Hospitalisation Details'!G506:G2848,{"tier - 1","tier - 2","tier - 3"})),COUNTIF('OG Hospitalisation Details'!G506:G2848,{"tier - 1","tier - 2","tier - 3"}),0))</f>
        <v>tier - 2</v>
      </c>
      <c r="J1837" s="7" t="str" cm="1">
        <f t="array" ref="J1837">INDEX({"tier - 1","tier - 2","tier - 3"},MATCH(MAX(COUNTIF('OG Hospitalisation Details'!H506:H2848,{"tier - 1","tier - 2","tier - 3"})),COUNTIF('OG Hospitalisation Details'!H506:H2848,{"tier - 1","tier - 2","tier - 3"}),0))</f>
        <v>tier - 2</v>
      </c>
      <c r="K1837" s="7" t="str">
        <f>IF('OG Hospitalisation Details'!I506="?","Unknown",'OG Hospitalisation Details'!I506)</f>
        <v>R1017</v>
      </c>
      <c r="L1837" s="14">
        <f t="shared" si="86"/>
        <v>34</v>
      </c>
    </row>
    <row r="1838" spans="1:12" x14ac:dyDescent="0.25">
      <c r="A1838" s="7" t="s">
        <v>536</v>
      </c>
      <c r="B1838" s="7">
        <f t="shared" si="87"/>
        <v>1834</v>
      </c>
      <c r="C1838" s="7">
        <f>IF('OG Hospitalisation Details'!B505="?",ROUND(AVERAGE('OG Hospitalisation Details'!$B$2:$B$2344),0),'OG Hospitalisation Details'!B505)</f>
        <v>1987</v>
      </c>
      <c r="D1838" s="7" t="str">
        <f>IF('OG Hospitalisation Details'!C505="?","Sep",'OG Hospitalisation Details'!C505)</f>
        <v>Dec</v>
      </c>
      <c r="E1838" s="7">
        <v>5</v>
      </c>
      <c r="F1838" s="13">
        <f t="shared" si="85"/>
        <v>32116</v>
      </c>
      <c r="G1838" s="7">
        <v>3</v>
      </c>
      <c r="H1838" s="16">
        <v>4518.7700000000004</v>
      </c>
      <c r="I1838" s="7" t="str" cm="1">
        <f t="array" ref="I1838">INDEX({"tier - 1","tier - 2","tier - 3"},MATCH(MAX(COUNTIF('OG Hospitalisation Details'!G505:G2847,{"tier - 1","tier - 2","tier - 3"})),COUNTIF('OG Hospitalisation Details'!G505:G2847,{"tier - 1","tier - 2","tier - 3"}),0))</f>
        <v>tier - 2</v>
      </c>
      <c r="J1838" s="7" t="str" cm="1">
        <f t="array" ref="J1838">INDEX({"tier - 1","tier - 2","tier - 3"},MATCH(MAX(COUNTIF('OG Hospitalisation Details'!H505:H2847,{"tier - 1","tier - 2","tier - 3"})),COUNTIF('OG Hospitalisation Details'!H505:H2847,{"tier - 1","tier - 2","tier - 3"}),0))</f>
        <v>tier - 3</v>
      </c>
      <c r="K1838" s="7" t="str">
        <f>IF('OG Hospitalisation Details'!I505="?","Unknown",'OG Hospitalisation Details'!I505)</f>
        <v>R1012</v>
      </c>
      <c r="L1838" s="14">
        <f t="shared" si="86"/>
        <v>35</v>
      </c>
    </row>
    <row r="1839" spans="1:12" x14ac:dyDescent="0.25">
      <c r="A1839" s="7" t="s">
        <v>534</v>
      </c>
      <c r="B1839" s="7">
        <f t="shared" si="87"/>
        <v>1835</v>
      </c>
      <c r="C1839" s="7">
        <f>IF('OG Hospitalisation Details'!B504="?",ROUND(AVERAGE('OG Hospitalisation Details'!$B$2:$B$2344),0),'OG Hospitalisation Details'!B504)</f>
        <v>2003</v>
      </c>
      <c r="D1839" s="7" t="str">
        <f>IF('OG Hospitalisation Details'!C504="?","Sep",'OG Hospitalisation Details'!C504)</f>
        <v>Oct</v>
      </c>
      <c r="E1839" s="7">
        <v>2</v>
      </c>
      <c r="F1839" s="13">
        <f t="shared" si="85"/>
        <v>37896</v>
      </c>
      <c r="G1839" s="7">
        <v>0</v>
      </c>
      <c r="H1839" s="16">
        <v>4518.3999999999996</v>
      </c>
      <c r="I1839" s="7" t="str" cm="1">
        <f t="array" ref="I1839">INDEX({"tier - 1","tier - 2","tier - 3"},MATCH(MAX(COUNTIF('OG Hospitalisation Details'!G504:G2846,{"tier - 1","tier - 2","tier - 3"})),COUNTIF('OG Hospitalisation Details'!G504:G2846,{"tier - 1","tier - 2","tier - 3"}),0))</f>
        <v>tier - 2</v>
      </c>
      <c r="J1839" s="7" t="str" cm="1">
        <f t="array" ref="J1839">INDEX({"tier - 1","tier - 2","tier - 3"},MATCH(MAX(COUNTIF('OG Hospitalisation Details'!H504:H2846,{"tier - 1","tier - 2","tier - 3"})),COUNTIF('OG Hospitalisation Details'!H504:H2846,{"tier - 1","tier - 2","tier - 3"}),0))</f>
        <v>tier - 3</v>
      </c>
      <c r="K1839" s="7" t="str">
        <f>IF('OG Hospitalisation Details'!I504="?","Unknown",'OG Hospitalisation Details'!I504)</f>
        <v>R1026</v>
      </c>
      <c r="L1839" s="14">
        <f t="shared" si="86"/>
        <v>19</v>
      </c>
    </row>
    <row r="1840" spans="1:12" x14ac:dyDescent="0.25">
      <c r="A1840" s="7" t="s">
        <v>533</v>
      </c>
      <c r="B1840" s="7">
        <f t="shared" si="87"/>
        <v>1836</v>
      </c>
      <c r="C1840" s="7">
        <f>IF('OG Hospitalisation Details'!B503="?",ROUND(AVERAGE('OG Hospitalisation Details'!$B$2:$B$2344),0),'OG Hospitalisation Details'!B503)</f>
        <v>1980</v>
      </c>
      <c r="D1840" s="7" t="str">
        <f>IF('OG Hospitalisation Details'!C503="?","Sep",'OG Hospitalisation Details'!C503)</f>
        <v>Jun</v>
      </c>
      <c r="E1840" s="7">
        <v>16</v>
      </c>
      <c r="F1840" s="13">
        <f t="shared" si="85"/>
        <v>29388</v>
      </c>
      <c r="G1840" s="7">
        <v>2</v>
      </c>
      <c r="H1840" s="16">
        <v>4515.71</v>
      </c>
      <c r="I1840" s="7" t="str" cm="1">
        <f t="array" ref="I1840">INDEX({"tier - 1","tier - 2","tier - 3"},MATCH(MAX(COUNTIF('OG Hospitalisation Details'!G503:G2845,{"tier - 1","tier - 2","tier - 3"})),COUNTIF('OG Hospitalisation Details'!G503:G2845,{"tier - 1","tier - 2","tier - 3"}),0))</f>
        <v>tier - 2</v>
      </c>
      <c r="J1840" s="7" t="str" cm="1">
        <f t="array" ref="J1840">INDEX({"tier - 1","tier - 2","tier - 3"},MATCH(MAX(COUNTIF('OG Hospitalisation Details'!H503:H2845,{"tier - 1","tier - 2","tier - 3"})),COUNTIF('OG Hospitalisation Details'!H503:H2845,{"tier - 1","tier - 2","tier - 3"}),0))</f>
        <v>tier - 3</v>
      </c>
      <c r="K1840" s="7" t="str">
        <f>IF('OG Hospitalisation Details'!I503="?","Unknown",'OG Hospitalisation Details'!I503)</f>
        <v>R1013</v>
      </c>
      <c r="L1840" s="14">
        <f t="shared" si="86"/>
        <v>42</v>
      </c>
    </row>
    <row r="1841" spans="1:12" x14ac:dyDescent="0.25">
      <c r="A1841" s="7" t="s">
        <v>532</v>
      </c>
      <c r="B1841" s="7">
        <f t="shared" si="87"/>
        <v>1837</v>
      </c>
      <c r="C1841" s="7">
        <f>IF('OG Hospitalisation Details'!B502="?",ROUND(AVERAGE('OG Hospitalisation Details'!$B$2:$B$2344),0),'OG Hospitalisation Details'!B502)</f>
        <v>1982</v>
      </c>
      <c r="D1841" s="7" t="str">
        <f>IF('OG Hospitalisation Details'!C502="?","Sep",'OG Hospitalisation Details'!C502)</f>
        <v>Sep</v>
      </c>
      <c r="E1841" s="7">
        <v>27</v>
      </c>
      <c r="F1841" s="13">
        <f t="shared" si="85"/>
        <v>30221</v>
      </c>
      <c r="G1841" s="7">
        <v>3</v>
      </c>
      <c r="H1841" s="16">
        <v>4511.41</v>
      </c>
      <c r="I1841" s="7" t="str" cm="1">
        <f t="array" ref="I1841">INDEX({"tier - 1","tier - 2","tier - 3"},MATCH(MAX(COUNTIF('OG Hospitalisation Details'!G502:G2844,{"tier - 1","tier - 2","tier - 3"})),COUNTIF('OG Hospitalisation Details'!G502:G2844,{"tier - 1","tier - 2","tier - 3"}),0))</f>
        <v>tier - 2</v>
      </c>
      <c r="J1841" s="7" t="str" cm="1">
        <f t="array" ref="J1841">INDEX({"tier - 1","tier - 2","tier - 3"},MATCH(MAX(COUNTIF('OG Hospitalisation Details'!H502:H2844,{"tier - 1","tier - 2","tier - 3"})),COUNTIF('OG Hospitalisation Details'!H502:H2844,{"tier - 1","tier - 2","tier - 3"}),0))</f>
        <v>tier - 3</v>
      </c>
      <c r="K1841" s="7" t="str">
        <f>IF('OG Hospitalisation Details'!I502="?","Unknown",'OG Hospitalisation Details'!I502)</f>
        <v>R1013</v>
      </c>
      <c r="L1841" s="14">
        <f t="shared" si="86"/>
        <v>40</v>
      </c>
    </row>
    <row r="1842" spans="1:12" x14ac:dyDescent="0.25">
      <c r="A1842" s="7" t="s">
        <v>531</v>
      </c>
      <c r="B1842" s="7">
        <f t="shared" si="87"/>
        <v>1838</v>
      </c>
      <c r="C1842" s="7">
        <f>IF('OG Hospitalisation Details'!B501="?",ROUND(AVERAGE('OG Hospitalisation Details'!$B$2:$B$2344),0),'OG Hospitalisation Details'!B501)</f>
        <v>1997</v>
      </c>
      <c r="D1842" s="7" t="str">
        <f>IF('OG Hospitalisation Details'!C501="?","Sep",'OG Hospitalisation Details'!C501)</f>
        <v>Oct</v>
      </c>
      <c r="E1842" s="7">
        <v>13</v>
      </c>
      <c r="F1842" s="13">
        <f t="shared" si="85"/>
        <v>35716</v>
      </c>
      <c r="G1842" s="7">
        <v>4</v>
      </c>
      <c r="H1842" s="16">
        <v>4504.66</v>
      </c>
      <c r="I1842" s="7" t="str" cm="1">
        <f t="array" ref="I1842">INDEX({"tier - 1","tier - 2","tier - 3"},MATCH(MAX(COUNTIF('OG Hospitalisation Details'!G501:G2843,{"tier - 1","tier - 2","tier - 3"})),COUNTIF('OG Hospitalisation Details'!G501:G2843,{"tier - 1","tier - 2","tier - 3"}),0))</f>
        <v>tier - 2</v>
      </c>
      <c r="J1842" s="7" t="str" cm="1">
        <f t="array" ref="J1842">INDEX({"tier - 1","tier - 2","tier - 3"},MATCH(MAX(COUNTIF('OG Hospitalisation Details'!H501:H2843,{"tier - 1","tier - 2","tier - 3"})),COUNTIF('OG Hospitalisation Details'!H501:H2843,{"tier - 1","tier - 2","tier - 3"}),0))</f>
        <v>tier - 3</v>
      </c>
      <c r="K1842" s="7" t="str">
        <f>IF('OG Hospitalisation Details'!I501="?","Unknown",'OG Hospitalisation Details'!I501)</f>
        <v>R1013</v>
      </c>
      <c r="L1842" s="14">
        <f t="shared" si="86"/>
        <v>25</v>
      </c>
    </row>
    <row r="1843" spans="1:12" x14ac:dyDescent="0.25">
      <c r="A1843" s="7" t="s">
        <v>530</v>
      </c>
      <c r="B1843" s="7">
        <f t="shared" si="87"/>
        <v>1839</v>
      </c>
      <c r="C1843" s="7">
        <f>IF('OG Hospitalisation Details'!B500="?",ROUND(AVERAGE('OG Hospitalisation Details'!$B$2:$B$2344),0),'OG Hospitalisation Details'!B500)</f>
        <v>1988</v>
      </c>
      <c r="D1843" s="7" t="str">
        <f>IF('OG Hospitalisation Details'!C500="?","Sep",'OG Hospitalisation Details'!C500)</f>
        <v>Jun</v>
      </c>
      <c r="E1843" s="7">
        <v>26</v>
      </c>
      <c r="F1843" s="13">
        <f t="shared" si="85"/>
        <v>32320</v>
      </c>
      <c r="G1843" s="7">
        <v>0</v>
      </c>
      <c r="H1843" s="16">
        <v>4500.34</v>
      </c>
      <c r="I1843" s="7" t="str" cm="1">
        <f t="array" ref="I1843">INDEX({"tier - 1","tier - 2","tier - 3"},MATCH(MAX(COUNTIF('OG Hospitalisation Details'!G500:G2842,{"tier - 1","tier - 2","tier - 3"})),COUNTIF('OG Hospitalisation Details'!G500:G2842,{"tier - 1","tier - 2","tier - 3"}),0))</f>
        <v>tier - 2</v>
      </c>
      <c r="J1843" s="7" t="str" cm="1">
        <f t="array" ref="J1843">INDEX({"tier - 1","tier - 2","tier - 3"},MATCH(MAX(COUNTIF('OG Hospitalisation Details'!H500:H2842,{"tier - 1","tier - 2","tier - 3"})),COUNTIF('OG Hospitalisation Details'!H500:H2842,{"tier - 1","tier - 2","tier - 3"}),0))</f>
        <v>tier - 3</v>
      </c>
      <c r="K1843" s="7" t="str">
        <f>IF('OG Hospitalisation Details'!I500="?","Unknown",'OG Hospitalisation Details'!I500)</f>
        <v>R1017</v>
      </c>
      <c r="L1843" s="14">
        <f t="shared" si="86"/>
        <v>34</v>
      </c>
    </row>
    <row r="1844" spans="1:12" x14ac:dyDescent="0.25">
      <c r="A1844" s="7" t="s">
        <v>529</v>
      </c>
      <c r="B1844" s="7">
        <f t="shared" si="87"/>
        <v>1840</v>
      </c>
      <c r="C1844" s="7">
        <f>IF('OG Hospitalisation Details'!B499="?",ROUND(AVERAGE('OG Hospitalisation Details'!$B$2:$B$2344),0),'OG Hospitalisation Details'!B499)</f>
        <v>1992</v>
      </c>
      <c r="D1844" s="7" t="str">
        <f>IF('OG Hospitalisation Details'!C499="?","Sep",'OG Hospitalisation Details'!C499)</f>
        <v>Jul</v>
      </c>
      <c r="E1844" s="7">
        <v>12</v>
      </c>
      <c r="F1844" s="13">
        <f t="shared" si="85"/>
        <v>33797</v>
      </c>
      <c r="G1844" s="7">
        <v>0</v>
      </c>
      <c r="H1844" s="16">
        <v>4488.58</v>
      </c>
      <c r="I1844" s="7" t="str" cm="1">
        <f t="array" ref="I1844">INDEX({"tier - 1","tier - 2","tier - 3"},MATCH(MAX(COUNTIF('OG Hospitalisation Details'!G499:G2841,{"tier - 1","tier - 2","tier - 3"})),COUNTIF('OG Hospitalisation Details'!G499:G2841,{"tier - 1","tier - 2","tier - 3"}),0))</f>
        <v>tier - 2</v>
      </c>
      <c r="J1844" s="7" t="str" cm="1">
        <f t="array" ref="J1844">INDEX({"tier - 1","tier - 2","tier - 3"},MATCH(MAX(COUNTIF('OG Hospitalisation Details'!H499:H2841,{"tier - 1","tier - 2","tier - 3"})),COUNTIF('OG Hospitalisation Details'!H499:H2841,{"tier - 1","tier - 2","tier - 3"}),0))</f>
        <v>tier - 3</v>
      </c>
      <c r="K1844" s="7" t="str">
        <f>IF('OG Hospitalisation Details'!I499="?","Unknown",'OG Hospitalisation Details'!I499)</f>
        <v>R1012</v>
      </c>
      <c r="L1844" s="14">
        <f t="shared" si="86"/>
        <v>30</v>
      </c>
    </row>
    <row r="1845" spans="1:12" x14ac:dyDescent="0.25">
      <c r="A1845" s="7" t="s">
        <v>528</v>
      </c>
      <c r="B1845" s="7">
        <f t="shared" si="87"/>
        <v>1841</v>
      </c>
      <c r="C1845" s="7">
        <f>IF('OG Hospitalisation Details'!B498="?",ROUND(AVERAGE('OG Hospitalisation Details'!$B$2:$B$2344),0),'OG Hospitalisation Details'!B498)</f>
        <v>2004</v>
      </c>
      <c r="D1845" s="7" t="str">
        <f>IF('OG Hospitalisation Details'!C498="?","Sep",'OG Hospitalisation Details'!C498)</f>
        <v>Jul</v>
      </c>
      <c r="E1845" s="7">
        <v>18</v>
      </c>
      <c r="F1845" s="13">
        <f t="shared" si="85"/>
        <v>38186</v>
      </c>
      <c r="G1845" s="7">
        <v>0</v>
      </c>
      <c r="H1845" s="16">
        <v>4468.25</v>
      </c>
      <c r="I1845" s="7" t="str" cm="1">
        <f t="array" ref="I1845">INDEX({"tier - 1","tier - 2","tier - 3"},MATCH(MAX(COUNTIF('OG Hospitalisation Details'!G498:G2840,{"tier - 1","tier - 2","tier - 3"})),COUNTIF('OG Hospitalisation Details'!G498:G2840,{"tier - 1","tier - 2","tier - 3"}),0))</f>
        <v>tier - 2</v>
      </c>
      <c r="J1845" s="7" t="str" cm="1">
        <f t="array" ref="J1845">INDEX({"tier - 1","tier - 2","tier - 3"},MATCH(MAX(COUNTIF('OG Hospitalisation Details'!H498:H2840,{"tier - 1","tier - 2","tier - 3"})),COUNTIF('OG Hospitalisation Details'!H498:H2840,{"tier - 1","tier - 2","tier - 3"}),0))</f>
        <v>tier - 3</v>
      </c>
      <c r="K1845" s="7" t="str">
        <f>IF('OG Hospitalisation Details'!I498="?","Unknown",'OG Hospitalisation Details'!I498)</f>
        <v>R1012</v>
      </c>
      <c r="L1845" s="14">
        <f t="shared" si="86"/>
        <v>18</v>
      </c>
    </row>
    <row r="1846" spans="1:12" x14ac:dyDescent="0.25">
      <c r="A1846" s="7" t="s">
        <v>527</v>
      </c>
      <c r="B1846" s="7">
        <f t="shared" si="87"/>
        <v>1842</v>
      </c>
      <c r="C1846" s="7">
        <f>IF('OG Hospitalisation Details'!B497="?",ROUND(AVERAGE('OG Hospitalisation Details'!$B$2:$B$2344),0),'OG Hospitalisation Details'!B497)</f>
        <v>1999</v>
      </c>
      <c r="D1846" s="7" t="str">
        <f>IF('OG Hospitalisation Details'!C497="?","Sep",'OG Hospitalisation Details'!C497)</f>
        <v>Nov</v>
      </c>
      <c r="E1846" s="7">
        <v>20</v>
      </c>
      <c r="F1846" s="13">
        <f t="shared" si="85"/>
        <v>36484</v>
      </c>
      <c r="G1846" s="7">
        <v>3</v>
      </c>
      <c r="H1846" s="16">
        <v>4466.62</v>
      </c>
      <c r="I1846" s="7" t="str" cm="1">
        <f t="array" ref="I1846">INDEX({"tier - 1","tier - 2","tier - 3"},MATCH(MAX(COUNTIF('OG Hospitalisation Details'!G497:G2839,{"tier - 1","tier - 2","tier - 3"})),COUNTIF('OG Hospitalisation Details'!G497:G2839,{"tier - 1","tier - 2","tier - 3"}),0))</f>
        <v>tier - 2</v>
      </c>
      <c r="J1846" s="7" t="str" cm="1">
        <f t="array" ref="J1846">INDEX({"tier - 1","tier - 2","tier - 3"},MATCH(MAX(COUNTIF('OG Hospitalisation Details'!H497:H2839,{"tier - 1","tier - 2","tier - 3"})),COUNTIF('OG Hospitalisation Details'!H497:H2839,{"tier - 1","tier - 2","tier - 3"}),0))</f>
        <v>tier - 3</v>
      </c>
      <c r="K1846" s="7" t="str">
        <f>IF('OG Hospitalisation Details'!I497="?","Unknown",'OG Hospitalisation Details'!I497)</f>
        <v>R1012</v>
      </c>
      <c r="L1846" s="14">
        <f t="shared" si="86"/>
        <v>23</v>
      </c>
    </row>
    <row r="1847" spans="1:12" x14ac:dyDescent="0.25">
      <c r="A1847" s="7" t="s">
        <v>526</v>
      </c>
      <c r="B1847" s="7">
        <f t="shared" si="87"/>
        <v>1843</v>
      </c>
      <c r="C1847" s="7">
        <f>IF('OG Hospitalisation Details'!B496="?",ROUND(AVERAGE('OG Hospitalisation Details'!$B$2:$B$2344),0),'OG Hospitalisation Details'!B496)</f>
        <v>1991</v>
      </c>
      <c r="D1847" s="7" t="str">
        <f>IF('OG Hospitalisation Details'!C496="?","Sep",'OG Hospitalisation Details'!C496)</f>
        <v>Jul</v>
      </c>
      <c r="E1847" s="7">
        <v>4</v>
      </c>
      <c r="F1847" s="13">
        <f t="shared" si="85"/>
        <v>33423</v>
      </c>
      <c r="G1847" s="7">
        <v>2</v>
      </c>
      <c r="H1847" s="16">
        <v>4463.21</v>
      </c>
      <c r="I1847" s="7" t="str" cm="1">
        <f t="array" ref="I1847">INDEX({"tier - 1","tier - 2","tier - 3"},MATCH(MAX(COUNTIF('OG Hospitalisation Details'!G496:G2838,{"tier - 1","tier - 2","tier - 3"})),COUNTIF('OG Hospitalisation Details'!G496:G2838,{"tier - 1","tier - 2","tier - 3"}),0))</f>
        <v>tier - 2</v>
      </c>
      <c r="J1847" s="7" t="str" cm="1">
        <f t="array" ref="J1847">INDEX({"tier - 1","tier - 2","tier - 3"},MATCH(MAX(COUNTIF('OG Hospitalisation Details'!H496:H2838,{"tier - 1","tier - 2","tier - 3"})),COUNTIF('OG Hospitalisation Details'!H496:H2838,{"tier - 1","tier - 2","tier - 3"}),0))</f>
        <v>tier - 3</v>
      </c>
      <c r="K1847" s="7" t="str">
        <f>IF('OG Hospitalisation Details'!I496="?","Unknown",'OG Hospitalisation Details'!I496)</f>
        <v>R1013</v>
      </c>
      <c r="L1847" s="14">
        <f t="shared" si="86"/>
        <v>31</v>
      </c>
    </row>
    <row r="1848" spans="1:12" x14ac:dyDescent="0.25">
      <c r="A1848" s="7" t="s">
        <v>525</v>
      </c>
      <c r="B1848" s="7">
        <f t="shared" si="87"/>
        <v>1844</v>
      </c>
      <c r="C1848" s="7">
        <f>IF('OG Hospitalisation Details'!B495="?",ROUND(AVERAGE('OG Hospitalisation Details'!$B$2:$B$2344),0),'OG Hospitalisation Details'!B495)</f>
        <v>1990</v>
      </c>
      <c r="D1848" s="7" t="str">
        <f>IF('OG Hospitalisation Details'!C495="?","Sep",'OG Hospitalisation Details'!C495)</f>
        <v>Jul</v>
      </c>
      <c r="E1848" s="7">
        <v>15</v>
      </c>
      <c r="F1848" s="13">
        <f t="shared" si="85"/>
        <v>33069</v>
      </c>
      <c r="G1848" s="7">
        <v>1</v>
      </c>
      <c r="H1848" s="16">
        <v>4462.72</v>
      </c>
      <c r="I1848" s="7" t="str" cm="1">
        <f t="array" ref="I1848">INDEX({"tier - 1","tier - 2","tier - 3"},MATCH(MAX(COUNTIF('OG Hospitalisation Details'!G495:G2837,{"tier - 1","tier - 2","tier - 3"})),COUNTIF('OG Hospitalisation Details'!G495:G2837,{"tier - 1","tier - 2","tier - 3"}),0))</f>
        <v>tier - 2</v>
      </c>
      <c r="J1848" s="7" t="str" cm="1">
        <f t="array" ref="J1848">INDEX({"tier - 1","tier - 2","tier - 3"},MATCH(MAX(COUNTIF('OG Hospitalisation Details'!H495:H2837,{"tier - 1","tier - 2","tier - 3"})),COUNTIF('OG Hospitalisation Details'!H495:H2837,{"tier - 1","tier - 2","tier - 3"}),0))</f>
        <v>tier - 3</v>
      </c>
      <c r="K1848" s="7" t="str">
        <f>IF('OG Hospitalisation Details'!I495="?","Unknown",'OG Hospitalisation Details'!I495)</f>
        <v>R1012</v>
      </c>
      <c r="L1848" s="14">
        <f t="shared" si="86"/>
        <v>32</v>
      </c>
    </row>
    <row r="1849" spans="1:12" x14ac:dyDescent="0.25">
      <c r="A1849" s="7" t="s">
        <v>524</v>
      </c>
      <c r="B1849" s="7">
        <f t="shared" si="87"/>
        <v>1845</v>
      </c>
      <c r="C1849" s="7">
        <f>IF('OG Hospitalisation Details'!B494="?",ROUND(AVERAGE('OG Hospitalisation Details'!$B$2:$B$2344),0),'OG Hospitalisation Details'!B494)</f>
        <v>1990</v>
      </c>
      <c r="D1849" s="7" t="str">
        <f>IF('OG Hospitalisation Details'!C494="?","Sep",'OG Hospitalisation Details'!C494)</f>
        <v>Aug</v>
      </c>
      <c r="E1849" s="7">
        <v>8</v>
      </c>
      <c r="F1849" s="13">
        <f t="shared" si="85"/>
        <v>33093</v>
      </c>
      <c r="G1849" s="7">
        <v>1</v>
      </c>
      <c r="H1849" s="16">
        <v>4454.3999999999996</v>
      </c>
      <c r="I1849" s="7" t="str" cm="1">
        <f t="array" ref="I1849">INDEX({"tier - 1","tier - 2","tier - 3"},MATCH(MAX(COUNTIF('OG Hospitalisation Details'!G494:G2836,{"tier - 1","tier - 2","tier - 3"})),COUNTIF('OG Hospitalisation Details'!G494:G2836,{"tier - 1","tier - 2","tier - 3"}),0))</f>
        <v>tier - 2</v>
      </c>
      <c r="J1849" s="7" t="str" cm="1">
        <f t="array" ref="J1849">INDEX({"tier - 1","tier - 2","tier - 3"},MATCH(MAX(COUNTIF('OG Hospitalisation Details'!H494:H2836,{"tier - 1","tier - 2","tier - 3"})),COUNTIF('OG Hospitalisation Details'!H494:H2836,{"tier - 1","tier - 2","tier - 3"}),0))</f>
        <v>tier - 3</v>
      </c>
      <c r="K1849" s="7" t="str">
        <f>IF('OG Hospitalisation Details'!I494="?","Unknown",'OG Hospitalisation Details'!I494)</f>
        <v>R1012</v>
      </c>
      <c r="L1849" s="14">
        <f t="shared" si="86"/>
        <v>32</v>
      </c>
    </row>
    <row r="1850" spans="1:12" x14ac:dyDescent="0.25">
      <c r="A1850" s="7" t="s">
        <v>523</v>
      </c>
      <c r="B1850" s="7">
        <f t="shared" si="87"/>
        <v>1846</v>
      </c>
      <c r="C1850" s="7">
        <f>IF('OG Hospitalisation Details'!B493="?",ROUND(AVERAGE('OG Hospitalisation Details'!$B$2:$B$2344),0),'OG Hospitalisation Details'!B493)</f>
        <v>1994</v>
      </c>
      <c r="D1850" s="7" t="str">
        <f>IF('OG Hospitalisation Details'!C493="?","Sep",'OG Hospitalisation Details'!C493)</f>
        <v>Jun</v>
      </c>
      <c r="E1850" s="7">
        <v>28</v>
      </c>
      <c r="F1850" s="13">
        <f t="shared" si="85"/>
        <v>34513</v>
      </c>
      <c r="G1850" s="7">
        <v>3</v>
      </c>
      <c r="H1850" s="16">
        <v>4449.46</v>
      </c>
      <c r="I1850" s="7" t="str" cm="1">
        <f t="array" ref="I1850">INDEX({"tier - 1","tier - 2","tier - 3"},MATCH(MAX(COUNTIF('OG Hospitalisation Details'!G493:G2835,{"tier - 1","tier - 2","tier - 3"})),COUNTIF('OG Hospitalisation Details'!G493:G2835,{"tier - 1","tier - 2","tier - 3"}),0))</f>
        <v>tier - 2</v>
      </c>
      <c r="J1850" s="7" t="str" cm="1">
        <f t="array" ref="J1850">INDEX({"tier - 1","tier - 2","tier - 3"},MATCH(MAX(COUNTIF('OG Hospitalisation Details'!H493:H2835,{"tier - 1","tier - 2","tier - 3"})),COUNTIF('OG Hospitalisation Details'!H493:H2835,{"tier - 1","tier - 2","tier - 3"}),0))</f>
        <v>tier - 3</v>
      </c>
      <c r="K1850" s="7" t="str">
        <f>IF('OG Hospitalisation Details'!I493="?","Unknown",'OG Hospitalisation Details'!I493)</f>
        <v>R1013</v>
      </c>
      <c r="L1850" s="14">
        <f t="shared" si="86"/>
        <v>28</v>
      </c>
    </row>
    <row r="1851" spans="1:12" x14ac:dyDescent="0.25">
      <c r="A1851" s="7" t="s">
        <v>522</v>
      </c>
      <c r="B1851" s="7">
        <f t="shared" si="87"/>
        <v>1847</v>
      </c>
      <c r="C1851" s="7">
        <f>IF('OG Hospitalisation Details'!B492="?",ROUND(AVERAGE('OG Hospitalisation Details'!$B$2:$B$2344),0),'OG Hospitalisation Details'!B492)</f>
        <v>1991</v>
      </c>
      <c r="D1851" s="7" t="str">
        <f>IF('OG Hospitalisation Details'!C492="?","Sep",'OG Hospitalisation Details'!C492)</f>
        <v>Sep</v>
      </c>
      <c r="E1851" s="7">
        <v>3</v>
      </c>
      <c r="F1851" s="13">
        <f t="shared" si="85"/>
        <v>33484</v>
      </c>
      <c r="G1851" s="7">
        <v>1</v>
      </c>
      <c r="H1851" s="16">
        <v>4441.21</v>
      </c>
      <c r="I1851" s="7" t="str" cm="1">
        <f t="array" ref="I1851">INDEX({"tier - 1","tier - 2","tier - 3"},MATCH(MAX(COUNTIF('OG Hospitalisation Details'!G492:G2834,{"tier - 1","tier - 2","tier - 3"})),COUNTIF('OG Hospitalisation Details'!G492:G2834,{"tier - 1","tier - 2","tier - 3"}),0))</f>
        <v>tier - 2</v>
      </c>
      <c r="J1851" s="7" t="str" cm="1">
        <f t="array" ref="J1851">INDEX({"tier - 1","tier - 2","tier - 3"},MATCH(MAX(COUNTIF('OG Hospitalisation Details'!H492:H2834,{"tier - 1","tier - 2","tier - 3"})),COUNTIF('OG Hospitalisation Details'!H492:H2834,{"tier - 1","tier - 2","tier - 3"}),0))</f>
        <v>tier - 3</v>
      </c>
      <c r="K1851" s="7" t="str">
        <f>IF('OG Hospitalisation Details'!I492="?","Unknown",'OG Hospitalisation Details'!I492)</f>
        <v>R1014</v>
      </c>
      <c r="L1851" s="14">
        <f t="shared" si="86"/>
        <v>31</v>
      </c>
    </row>
    <row r="1852" spans="1:12" x14ac:dyDescent="0.25">
      <c r="A1852" s="7" t="s">
        <v>521</v>
      </c>
      <c r="B1852" s="7">
        <f t="shared" si="87"/>
        <v>1848</v>
      </c>
      <c r="C1852" s="7">
        <f>IF('OG Hospitalisation Details'!B491="?",ROUND(AVERAGE('OG Hospitalisation Details'!$B$2:$B$2344),0),'OG Hospitalisation Details'!B491)</f>
        <v>1994</v>
      </c>
      <c r="D1852" s="7" t="str">
        <f>IF('OG Hospitalisation Details'!C491="?","Sep",'OG Hospitalisation Details'!C491)</f>
        <v>Oct</v>
      </c>
      <c r="E1852" s="7">
        <v>24</v>
      </c>
      <c r="F1852" s="13">
        <f t="shared" si="85"/>
        <v>34631</v>
      </c>
      <c r="G1852" s="7">
        <v>2</v>
      </c>
      <c r="H1852" s="16">
        <v>4438.26</v>
      </c>
      <c r="I1852" s="7" t="str" cm="1">
        <f t="array" ref="I1852">INDEX({"tier - 1","tier - 2","tier - 3"},MATCH(MAX(COUNTIF('OG Hospitalisation Details'!G491:G2833,{"tier - 1","tier - 2","tier - 3"})),COUNTIF('OG Hospitalisation Details'!G491:G2833,{"tier - 1","tier - 2","tier - 3"}),0))</f>
        <v>tier - 2</v>
      </c>
      <c r="J1852" s="7" t="str" cm="1">
        <f t="array" ref="J1852">INDEX({"tier - 1","tier - 2","tier - 3"},MATCH(MAX(COUNTIF('OG Hospitalisation Details'!H491:H2833,{"tier - 1","tier - 2","tier - 3"})),COUNTIF('OG Hospitalisation Details'!H491:H2833,{"tier - 1","tier - 2","tier - 3"}),0))</f>
        <v>tier - 3</v>
      </c>
      <c r="K1852" s="7" t="str">
        <f>IF('OG Hospitalisation Details'!I491="?","Unknown",'OG Hospitalisation Details'!I491)</f>
        <v>R1017</v>
      </c>
      <c r="L1852" s="14">
        <f t="shared" si="86"/>
        <v>28</v>
      </c>
    </row>
    <row r="1853" spans="1:12" x14ac:dyDescent="0.25">
      <c r="A1853" s="7" t="s">
        <v>520</v>
      </c>
      <c r="B1853" s="7">
        <f t="shared" si="87"/>
        <v>1849</v>
      </c>
      <c r="C1853" s="7">
        <f>IF('OG Hospitalisation Details'!B490="?",ROUND(AVERAGE('OG Hospitalisation Details'!$B$2:$B$2344),0),'OG Hospitalisation Details'!B490)</f>
        <v>1994</v>
      </c>
      <c r="D1853" s="7" t="str">
        <f>IF('OG Hospitalisation Details'!C490="?","Sep",'OG Hospitalisation Details'!C490)</f>
        <v>Oct</v>
      </c>
      <c r="E1853" s="7">
        <v>8</v>
      </c>
      <c r="F1853" s="13">
        <f t="shared" si="85"/>
        <v>34615</v>
      </c>
      <c r="G1853" s="7">
        <v>2</v>
      </c>
      <c r="H1853" s="16">
        <v>4435.09</v>
      </c>
      <c r="I1853" s="7" t="str" cm="1">
        <f t="array" ref="I1853">INDEX({"tier - 1","tier - 2","tier - 3"},MATCH(MAX(COUNTIF('OG Hospitalisation Details'!G490:G2832,{"tier - 1","tier - 2","tier - 3"})),COUNTIF('OG Hospitalisation Details'!G490:G2832,{"tier - 1","tier - 2","tier - 3"}),0))</f>
        <v>tier - 2</v>
      </c>
      <c r="J1853" s="7" t="str" cm="1">
        <f t="array" ref="J1853">INDEX({"tier - 1","tier - 2","tier - 3"},MATCH(MAX(COUNTIF('OG Hospitalisation Details'!H490:H2832,{"tier - 1","tier - 2","tier - 3"})),COUNTIF('OG Hospitalisation Details'!H490:H2832,{"tier - 1","tier - 2","tier - 3"}),0))</f>
        <v>tier - 3</v>
      </c>
      <c r="K1853" s="7" t="str">
        <f>IF('OG Hospitalisation Details'!I490="?","Unknown",'OG Hospitalisation Details'!I490)</f>
        <v>R1016</v>
      </c>
      <c r="L1853" s="14">
        <f t="shared" si="86"/>
        <v>28</v>
      </c>
    </row>
    <row r="1854" spans="1:12" x14ac:dyDescent="0.25">
      <c r="A1854" s="7" t="s">
        <v>519</v>
      </c>
      <c r="B1854" s="7">
        <f t="shared" si="87"/>
        <v>1850</v>
      </c>
      <c r="C1854" s="7">
        <f>IF('OG Hospitalisation Details'!B489="?",ROUND(AVERAGE('OG Hospitalisation Details'!$B$2:$B$2344),0),'OG Hospitalisation Details'!B489)</f>
        <v>1993</v>
      </c>
      <c r="D1854" s="7" t="str">
        <f>IF('OG Hospitalisation Details'!C489="?","Sep",'OG Hospitalisation Details'!C489)</f>
        <v>Dec</v>
      </c>
      <c r="E1854" s="7">
        <v>23</v>
      </c>
      <c r="F1854" s="13">
        <f t="shared" si="85"/>
        <v>34326</v>
      </c>
      <c r="G1854" s="7">
        <v>2</v>
      </c>
      <c r="H1854" s="16">
        <v>4433.92</v>
      </c>
      <c r="I1854" s="7" t="str" cm="1">
        <f t="array" ref="I1854">INDEX({"tier - 1","tier - 2","tier - 3"},MATCH(MAX(COUNTIF('OG Hospitalisation Details'!G489:G2831,{"tier - 1","tier - 2","tier - 3"})),COUNTIF('OG Hospitalisation Details'!G489:G2831,{"tier - 1","tier - 2","tier - 3"}),0))</f>
        <v>tier - 2</v>
      </c>
      <c r="J1854" s="7" t="str" cm="1">
        <f t="array" ref="J1854">INDEX({"tier - 1","tier - 2","tier - 3"},MATCH(MAX(COUNTIF('OG Hospitalisation Details'!H489:H2831,{"tier - 1","tier - 2","tier - 3"})),COUNTIF('OG Hospitalisation Details'!H489:H2831,{"tier - 1","tier - 2","tier - 3"}),0))</f>
        <v>tier - 3</v>
      </c>
      <c r="K1854" s="7" t="str">
        <f>IF('OG Hospitalisation Details'!I489="?","Unknown",'OG Hospitalisation Details'!I489)</f>
        <v>R1012</v>
      </c>
      <c r="L1854" s="14">
        <f t="shared" si="86"/>
        <v>29</v>
      </c>
    </row>
    <row r="1855" spans="1:12" x14ac:dyDescent="0.25">
      <c r="A1855" s="7" t="s">
        <v>518</v>
      </c>
      <c r="B1855" s="7">
        <f t="shared" si="87"/>
        <v>1851</v>
      </c>
      <c r="C1855" s="7">
        <f>IF('OG Hospitalisation Details'!B488="?",ROUND(AVERAGE('OG Hospitalisation Details'!$B$2:$B$2344),0),'OG Hospitalisation Details'!B488)</f>
        <v>1993</v>
      </c>
      <c r="D1855" s="7" t="str">
        <f>IF('OG Hospitalisation Details'!C488="?","Sep",'OG Hospitalisation Details'!C488)</f>
        <v>Sep</v>
      </c>
      <c r="E1855" s="7">
        <v>4</v>
      </c>
      <c r="F1855" s="13">
        <f t="shared" si="85"/>
        <v>34216</v>
      </c>
      <c r="G1855" s="7">
        <v>2</v>
      </c>
      <c r="H1855" s="16">
        <v>4433.3900000000003</v>
      </c>
      <c r="I1855" s="7" t="str" cm="1">
        <f t="array" ref="I1855">INDEX({"tier - 1","tier - 2","tier - 3"},MATCH(MAX(COUNTIF('OG Hospitalisation Details'!G488:G2830,{"tier - 1","tier - 2","tier - 3"})),COUNTIF('OG Hospitalisation Details'!G488:G2830,{"tier - 1","tier - 2","tier - 3"}),0))</f>
        <v>tier - 2</v>
      </c>
      <c r="J1855" s="7" t="str" cm="1">
        <f t="array" ref="J1855">INDEX({"tier - 1","tier - 2","tier - 3"},MATCH(MAX(COUNTIF('OG Hospitalisation Details'!H488:H2830,{"tier - 1","tier - 2","tier - 3"})),COUNTIF('OG Hospitalisation Details'!H488:H2830,{"tier - 1","tier - 2","tier - 3"}),0))</f>
        <v>tier - 3</v>
      </c>
      <c r="K1855" s="7" t="str">
        <f>IF('OG Hospitalisation Details'!I488="?","Unknown",'OG Hospitalisation Details'!I488)</f>
        <v>R1012</v>
      </c>
      <c r="L1855" s="14">
        <f t="shared" si="86"/>
        <v>29</v>
      </c>
    </row>
    <row r="1856" spans="1:12" x14ac:dyDescent="0.25">
      <c r="A1856" s="7" t="s">
        <v>517</v>
      </c>
      <c r="B1856" s="7">
        <f t="shared" si="87"/>
        <v>1852</v>
      </c>
      <c r="C1856" s="7">
        <f>IF('OG Hospitalisation Details'!B487="?",ROUND(AVERAGE('OG Hospitalisation Details'!$B$2:$B$2344),0),'OG Hospitalisation Details'!B487)</f>
        <v>1994</v>
      </c>
      <c r="D1856" s="7" t="str">
        <f>IF('OG Hospitalisation Details'!C487="?","Sep",'OG Hospitalisation Details'!C487)</f>
        <v>Dec</v>
      </c>
      <c r="E1856" s="7">
        <v>29</v>
      </c>
      <c r="F1856" s="13">
        <f t="shared" si="85"/>
        <v>34697</v>
      </c>
      <c r="G1856" s="7">
        <v>2</v>
      </c>
      <c r="H1856" s="16">
        <v>4428.8900000000003</v>
      </c>
      <c r="I1856" s="7" t="str" cm="1">
        <f t="array" ref="I1856">INDEX({"tier - 1","tier - 2","tier - 3"},MATCH(MAX(COUNTIF('OG Hospitalisation Details'!G487:G2829,{"tier - 1","tier - 2","tier - 3"})),COUNTIF('OG Hospitalisation Details'!G487:G2829,{"tier - 1","tier - 2","tier - 3"}),0))</f>
        <v>tier - 2</v>
      </c>
      <c r="J1856" s="7" t="str" cm="1">
        <f t="array" ref="J1856">INDEX({"tier - 1","tier - 2","tier - 3"},MATCH(MAX(COUNTIF('OG Hospitalisation Details'!H487:H2829,{"tier - 1","tier - 2","tier - 3"})),COUNTIF('OG Hospitalisation Details'!H487:H2829,{"tier - 1","tier - 2","tier - 3"}),0))</f>
        <v>tier - 3</v>
      </c>
      <c r="K1856" s="7" t="str">
        <f>IF('OG Hospitalisation Details'!I487="?","Unknown",'OG Hospitalisation Details'!I487)</f>
        <v>R1017</v>
      </c>
      <c r="L1856" s="14">
        <f t="shared" si="86"/>
        <v>28</v>
      </c>
    </row>
    <row r="1857" spans="1:12" x14ac:dyDescent="0.25">
      <c r="A1857" s="7" t="s">
        <v>515</v>
      </c>
      <c r="B1857" s="7">
        <f t="shared" si="87"/>
        <v>1853</v>
      </c>
      <c r="C1857" s="7">
        <f>IF('OG Hospitalisation Details'!B486="?",ROUND(AVERAGE('OG Hospitalisation Details'!$B$2:$B$2344),0),'OG Hospitalisation Details'!B486)</f>
        <v>1992</v>
      </c>
      <c r="D1857" s="7" t="str">
        <f>IF('OG Hospitalisation Details'!C486="?","Sep",'OG Hospitalisation Details'!C486)</f>
        <v>Aug</v>
      </c>
      <c r="E1857" s="7">
        <v>15</v>
      </c>
      <c r="F1857" s="13">
        <f t="shared" si="85"/>
        <v>33831</v>
      </c>
      <c r="G1857" s="7">
        <v>0</v>
      </c>
      <c r="H1857" s="16">
        <v>4420.95</v>
      </c>
      <c r="I1857" s="7" t="str" cm="1">
        <f t="array" ref="I1857">INDEX({"tier - 1","tier - 2","tier - 3"},MATCH(MAX(COUNTIF('OG Hospitalisation Details'!G486:G2828,{"tier - 1","tier - 2","tier - 3"})),COUNTIF('OG Hospitalisation Details'!G486:G2828,{"tier - 1","tier - 2","tier - 3"}),0))</f>
        <v>tier - 2</v>
      </c>
      <c r="J1857" s="7" t="str" cm="1">
        <f t="array" ref="J1857">INDEX({"tier - 1","tier - 2","tier - 3"},MATCH(MAX(COUNTIF('OG Hospitalisation Details'!H486:H2828,{"tier - 1","tier - 2","tier - 3"})),COUNTIF('OG Hospitalisation Details'!H486:H2828,{"tier - 1","tier - 2","tier - 3"}),0))</f>
        <v>tier - 3</v>
      </c>
      <c r="K1857" s="7" t="str">
        <f>IF('OG Hospitalisation Details'!I486="?","Unknown",'OG Hospitalisation Details'!I486)</f>
        <v>R1020</v>
      </c>
      <c r="L1857" s="14">
        <f t="shared" si="86"/>
        <v>30</v>
      </c>
    </row>
    <row r="1858" spans="1:12" x14ac:dyDescent="0.25">
      <c r="A1858" s="7" t="s">
        <v>514</v>
      </c>
      <c r="B1858" s="7">
        <f t="shared" si="87"/>
        <v>1854</v>
      </c>
      <c r="C1858" s="7">
        <f>IF('OG Hospitalisation Details'!B485="?",ROUND(AVERAGE('OG Hospitalisation Details'!$B$2:$B$2344),0),'OG Hospitalisation Details'!B485)</f>
        <v>1988</v>
      </c>
      <c r="D1858" s="7" t="str">
        <f>IF('OG Hospitalisation Details'!C485="?","Sep",'OG Hospitalisation Details'!C485)</f>
        <v>Sep</v>
      </c>
      <c r="E1858" s="7">
        <v>16</v>
      </c>
      <c r="F1858" s="13">
        <f t="shared" ref="F1858:F1921" si="88">DATE(C1858,MONTH(1&amp;D1858),E1858)</f>
        <v>32402</v>
      </c>
      <c r="G1858" s="7">
        <v>0</v>
      </c>
      <c r="H1858" s="16">
        <v>4415.16</v>
      </c>
      <c r="I1858" s="7" t="str" cm="1">
        <f t="array" ref="I1858">INDEX({"tier - 1","tier - 2","tier - 3"},MATCH(MAX(COUNTIF('OG Hospitalisation Details'!G485:G2827,{"tier - 1","tier - 2","tier - 3"})),COUNTIF('OG Hospitalisation Details'!G485:G2827,{"tier - 1","tier - 2","tier - 3"}),0))</f>
        <v>tier - 2</v>
      </c>
      <c r="J1858" s="7" t="str" cm="1">
        <f t="array" ref="J1858">INDEX({"tier - 1","tier - 2","tier - 3"},MATCH(MAX(COUNTIF('OG Hospitalisation Details'!H485:H2827,{"tier - 1","tier - 2","tier - 3"})),COUNTIF('OG Hospitalisation Details'!H485:H2827,{"tier - 1","tier - 2","tier - 3"}),0))</f>
        <v>tier - 3</v>
      </c>
      <c r="K1858" s="7" t="str">
        <f>IF('OG Hospitalisation Details'!I485="?","Unknown",'OG Hospitalisation Details'!I485)</f>
        <v>R1013</v>
      </c>
      <c r="L1858" s="14">
        <f t="shared" ref="L1858:L1921" si="89">DATEDIF(F1858,DATE(2023,6,8),"Y")</f>
        <v>34</v>
      </c>
    </row>
    <row r="1859" spans="1:12" x14ac:dyDescent="0.25">
      <c r="A1859" s="7" t="s">
        <v>513</v>
      </c>
      <c r="B1859" s="7">
        <f t="shared" si="87"/>
        <v>1855</v>
      </c>
      <c r="C1859" s="7">
        <f>IF('OG Hospitalisation Details'!B484="?",ROUND(AVERAGE('OG Hospitalisation Details'!$B$2:$B$2344),0),'OG Hospitalisation Details'!B484)</f>
        <v>1986</v>
      </c>
      <c r="D1859" s="7" t="str">
        <f>IF('OG Hospitalisation Details'!C484="?","Sep",'OG Hospitalisation Details'!C484)</f>
        <v>Jul</v>
      </c>
      <c r="E1859" s="7">
        <v>13</v>
      </c>
      <c r="F1859" s="13">
        <f t="shared" si="88"/>
        <v>31606</v>
      </c>
      <c r="G1859" s="7">
        <v>0</v>
      </c>
      <c r="H1859" s="16">
        <v>4402.2299999999996</v>
      </c>
      <c r="I1859" s="7" t="str" cm="1">
        <f t="array" ref="I1859">INDEX({"tier - 1","tier - 2","tier - 3"},MATCH(MAX(COUNTIF('OG Hospitalisation Details'!G484:G2826,{"tier - 1","tier - 2","tier - 3"})),COUNTIF('OG Hospitalisation Details'!G484:G2826,{"tier - 1","tier - 2","tier - 3"}),0))</f>
        <v>tier - 2</v>
      </c>
      <c r="J1859" s="7" t="str" cm="1">
        <f t="array" ref="J1859">INDEX({"tier - 1","tier - 2","tier - 3"},MATCH(MAX(COUNTIF('OG Hospitalisation Details'!H484:H2826,{"tier - 1","tier - 2","tier - 3"})),COUNTIF('OG Hospitalisation Details'!H484:H2826,{"tier - 1","tier - 2","tier - 3"}),0))</f>
        <v>tier - 3</v>
      </c>
      <c r="K1859" s="7" t="str">
        <f>IF('OG Hospitalisation Details'!I484="?","Unknown",'OG Hospitalisation Details'!I484)</f>
        <v>R1011</v>
      </c>
      <c r="L1859" s="14">
        <f t="shared" si="89"/>
        <v>36</v>
      </c>
    </row>
    <row r="1860" spans="1:12" x14ac:dyDescent="0.25">
      <c r="A1860" s="7" t="s">
        <v>512</v>
      </c>
      <c r="B1860" s="7">
        <f t="shared" si="87"/>
        <v>1856</v>
      </c>
      <c r="C1860" s="7">
        <f>IF('OG Hospitalisation Details'!B483="?",ROUND(AVERAGE('OG Hospitalisation Details'!$B$2:$B$2344),0),'OG Hospitalisation Details'!B483)</f>
        <v>1986</v>
      </c>
      <c r="D1860" s="7" t="str">
        <f>IF('OG Hospitalisation Details'!C483="?","Sep",'OG Hospitalisation Details'!C483)</f>
        <v>Aug</v>
      </c>
      <c r="E1860" s="7">
        <v>11</v>
      </c>
      <c r="F1860" s="13">
        <f t="shared" si="88"/>
        <v>31635</v>
      </c>
      <c r="G1860" s="7">
        <v>0</v>
      </c>
      <c r="H1860" s="16">
        <v>4399.7299999999996</v>
      </c>
      <c r="I1860" s="7" t="str" cm="1">
        <f t="array" ref="I1860">INDEX({"tier - 1","tier - 2","tier - 3"},MATCH(MAX(COUNTIF('OG Hospitalisation Details'!G483:G2825,{"tier - 1","tier - 2","tier - 3"})),COUNTIF('OG Hospitalisation Details'!G483:G2825,{"tier - 1","tier - 2","tier - 3"}),0))</f>
        <v>tier - 2</v>
      </c>
      <c r="J1860" s="7" t="str" cm="1">
        <f t="array" ref="J1860">INDEX({"tier - 1","tier - 2","tier - 3"},MATCH(MAX(COUNTIF('OG Hospitalisation Details'!H483:H2825,{"tier - 1","tier - 2","tier - 3"})),COUNTIF('OG Hospitalisation Details'!H483:H2825,{"tier - 1","tier - 2","tier - 3"}),0))</f>
        <v>tier - 3</v>
      </c>
      <c r="K1860" s="7" t="str">
        <f>IF('OG Hospitalisation Details'!I483="?","Unknown",'OG Hospitalisation Details'!I483)</f>
        <v>R1013</v>
      </c>
      <c r="L1860" s="14">
        <f t="shared" si="89"/>
        <v>36</v>
      </c>
    </row>
    <row r="1861" spans="1:12" x14ac:dyDescent="0.25">
      <c r="A1861" s="7" t="s">
        <v>511</v>
      </c>
      <c r="B1861" s="7">
        <f t="shared" si="87"/>
        <v>1857</v>
      </c>
      <c r="C1861" s="7">
        <f>IF('OG Hospitalisation Details'!B482="?",ROUND(AVERAGE('OG Hospitalisation Details'!$B$2:$B$2344),0),'OG Hospitalisation Details'!B482)</f>
        <v>1988</v>
      </c>
      <c r="D1861" s="7" t="str">
        <f>IF('OG Hospitalisation Details'!C482="?","Sep",'OG Hospitalisation Details'!C482)</f>
        <v>Jul</v>
      </c>
      <c r="E1861" s="7">
        <v>18</v>
      </c>
      <c r="F1861" s="13">
        <f t="shared" si="88"/>
        <v>32342</v>
      </c>
      <c r="G1861" s="7">
        <v>3</v>
      </c>
      <c r="H1861" s="16">
        <v>4397.3100000000004</v>
      </c>
      <c r="I1861" s="7" t="str" cm="1">
        <f t="array" ref="I1861">INDEX({"tier - 1","tier - 2","tier - 3"},MATCH(MAX(COUNTIF('OG Hospitalisation Details'!G482:G2824,{"tier - 1","tier - 2","tier - 3"})),COUNTIF('OG Hospitalisation Details'!G482:G2824,{"tier - 1","tier - 2","tier - 3"}),0))</f>
        <v>tier - 2</v>
      </c>
      <c r="J1861" s="7" t="str" cm="1">
        <f t="array" ref="J1861">INDEX({"tier - 1","tier - 2","tier - 3"},MATCH(MAX(COUNTIF('OG Hospitalisation Details'!H482:H2824,{"tier - 1","tier - 2","tier - 3"})),COUNTIF('OG Hospitalisation Details'!H482:H2824,{"tier - 1","tier - 2","tier - 3"}),0))</f>
        <v>tier - 3</v>
      </c>
      <c r="K1861" s="7" t="str">
        <f>IF('OG Hospitalisation Details'!I482="?","Unknown",'OG Hospitalisation Details'!I482)</f>
        <v>R1013</v>
      </c>
      <c r="L1861" s="14">
        <f t="shared" si="89"/>
        <v>34</v>
      </c>
    </row>
    <row r="1862" spans="1:12" x14ac:dyDescent="0.25">
      <c r="A1862" s="7" t="s">
        <v>510</v>
      </c>
      <c r="B1862" s="7">
        <f t="shared" si="87"/>
        <v>1858</v>
      </c>
      <c r="C1862" s="7">
        <f>IF('OG Hospitalisation Details'!B481="?",ROUND(AVERAGE('OG Hospitalisation Details'!$B$2:$B$2344),0),'OG Hospitalisation Details'!B481)</f>
        <v>1982</v>
      </c>
      <c r="D1862" s="7" t="str">
        <f>IF('OG Hospitalisation Details'!C481="?","Sep",'OG Hospitalisation Details'!C481)</f>
        <v>Jun</v>
      </c>
      <c r="E1862" s="7">
        <v>29</v>
      </c>
      <c r="F1862" s="13">
        <f t="shared" si="88"/>
        <v>30131</v>
      </c>
      <c r="G1862" s="7">
        <v>3</v>
      </c>
      <c r="H1862" s="16">
        <v>4392.7</v>
      </c>
      <c r="I1862" s="7" t="str" cm="1">
        <f t="array" ref="I1862">INDEX({"tier - 1","tier - 2","tier - 3"},MATCH(MAX(COUNTIF('OG Hospitalisation Details'!G481:G2823,{"tier - 1","tier - 2","tier - 3"})),COUNTIF('OG Hospitalisation Details'!G481:G2823,{"tier - 1","tier - 2","tier - 3"}),0))</f>
        <v>tier - 2</v>
      </c>
      <c r="J1862" s="7" t="str" cm="1">
        <f t="array" ref="J1862">INDEX({"tier - 1","tier - 2","tier - 3"},MATCH(MAX(COUNTIF('OG Hospitalisation Details'!H481:H2823,{"tier - 1","tier - 2","tier - 3"})),COUNTIF('OG Hospitalisation Details'!H481:H2823,{"tier - 1","tier - 2","tier - 3"}),0))</f>
        <v>tier - 2</v>
      </c>
      <c r="K1862" s="7" t="str">
        <f>IF('OG Hospitalisation Details'!I481="?","Unknown",'OG Hospitalisation Details'!I481)</f>
        <v>R1013</v>
      </c>
      <c r="L1862" s="14">
        <f t="shared" si="89"/>
        <v>40</v>
      </c>
    </row>
    <row r="1863" spans="1:12" x14ac:dyDescent="0.25">
      <c r="A1863" s="7" t="s">
        <v>509</v>
      </c>
      <c r="B1863" s="7">
        <f t="shared" si="87"/>
        <v>1859</v>
      </c>
      <c r="C1863" s="7">
        <f>IF('OG Hospitalisation Details'!B480="?",ROUND(AVERAGE('OG Hospitalisation Details'!$B$2:$B$2344),0),'OG Hospitalisation Details'!B480)</f>
        <v>1997</v>
      </c>
      <c r="D1863" s="7" t="str">
        <f>IF('OG Hospitalisation Details'!C480="?","Sep",'OG Hospitalisation Details'!C480)</f>
        <v>Nov</v>
      </c>
      <c r="E1863" s="7">
        <v>29</v>
      </c>
      <c r="F1863" s="13">
        <f t="shared" si="88"/>
        <v>35763</v>
      </c>
      <c r="G1863" s="7">
        <v>3</v>
      </c>
      <c r="H1863" s="16">
        <v>4391.6499999999996</v>
      </c>
      <c r="I1863" s="7" t="str" cm="1">
        <f t="array" ref="I1863">INDEX({"tier - 1","tier - 2","tier - 3"},MATCH(MAX(COUNTIF('OG Hospitalisation Details'!G480:G2822,{"tier - 1","tier - 2","tier - 3"})),COUNTIF('OG Hospitalisation Details'!G480:G2822,{"tier - 1","tier - 2","tier - 3"}),0))</f>
        <v>tier - 2</v>
      </c>
      <c r="J1863" s="7" t="str" cm="1">
        <f t="array" ref="J1863">INDEX({"tier - 1","tier - 2","tier - 3"},MATCH(MAX(COUNTIF('OG Hospitalisation Details'!H480:H2822,{"tier - 1","tier - 2","tier - 3"})),COUNTIF('OG Hospitalisation Details'!H480:H2822,{"tier - 1","tier - 2","tier - 3"}),0))</f>
        <v>tier - 2</v>
      </c>
      <c r="K1863" s="7" t="str">
        <f>IF('OG Hospitalisation Details'!I480="?","Unknown",'OG Hospitalisation Details'!I480)</f>
        <v>R1011</v>
      </c>
      <c r="L1863" s="14">
        <f t="shared" si="89"/>
        <v>25</v>
      </c>
    </row>
    <row r="1864" spans="1:12" x14ac:dyDescent="0.25">
      <c r="A1864" s="7" t="s">
        <v>508</v>
      </c>
      <c r="B1864" s="7">
        <f t="shared" si="87"/>
        <v>1860</v>
      </c>
      <c r="C1864" s="7">
        <f>IF('OG Hospitalisation Details'!B479="?",ROUND(AVERAGE('OG Hospitalisation Details'!$B$2:$B$2344),0),'OG Hospitalisation Details'!B479)</f>
        <v>1990</v>
      </c>
      <c r="D1864" s="7" t="str">
        <f>IF('OG Hospitalisation Details'!C479="?","Sep",'OG Hospitalisation Details'!C479)</f>
        <v>Aug</v>
      </c>
      <c r="E1864" s="7">
        <v>28</v>
      </c>
      <c r="F1864" s="13">
        <f t="shared" si="88"/>
        <v>33113</v>
      </c>
      <c r="G1864" s="7">
        <v>0</v>
      </c>
      <c r="H1864" s="16">
        <v>4357.04</v>
      </c>
      <c r="I1864" s="7" t="str" cm="1">
        <f t="array" ref="I1864">INDEX({"tier - 1","tier - 2","tier - 3"},MATCH(MAX(COUNTIF('OG Hospitalisation Details'!G479:G2821,{"tier - 1","tier - 2","tier - 3"})),COUNTIF('OG Hospitalisation Details'!G479:G2821,{"tier - 1","tier - 2","tier - 3"}),0))</f>
        <v>tier - 2</v>
      </c>
      <c r="J1864" s="7" t="str" cm="1">
        <f t="array" ref="J1864">INDEX({"tier - 1","tier - 2","tier - 3"},MATCH(MAX(COUNTIF('OG Hospitalisation Details'!H479:H2821,{"tier - 1","tier - 2","tier - 3"})),COUNTIF('OG Hospitalisation Details'!H479:H2821,{"tier - 1","tier - 2","tier - 3"}),0))</f>
        <v>tier - 2</v>
      </c>
      <c r="K1864" s="7" t="str">
        <f>IF('OG Hospitalisation Details'!I479="?","Unknown",'OG Hospitalisation Details'!I479)</f>
        <v>R1012</v>
      </c>
      <c r="L1864" s="14">
        <f t="shared" si="89"/>
        <v>32</v>
      </c>
    </row>
    <row r="1865" spans="1:12" x14ac:dyDescent="0.25">
      <c r="A1865" s="7" t="s">
        <v>1896</v>
      </c>
      <c r="B1865" s="7"/>
      <c r="C1865" s="7">
        <f>IF('OG Hospitalisation Details'!B1865="?",ROUND(AVERAGE('OG Hospitalisation Details'!$B$2:$B$2344),0),'OG Hospitalisation Details'!B1865)</f>
        <v>1987</v>
      </c>
      <c r="D1865" s="7" t="str">
        <f>IF('OG Hospitalisation Details'!C1865="?","Sep",'OG Hospitalisation Details'!C1865)</f>
        <v>Nov</v>
      </c>
      <c r="E1865" s="7">
        <v>27</v>
      </c>
      <c r="F1865" s="13">
        <f t="shared" si="88"/>
        <v>32108</v>
      </c>
      <c r="G1865" s="7">
        <v>2</v>
      </c>
      <c r="H1865" s="16">
        <v>20984.09</v>
      </c>
      <c r="I1865" s="7" t="str" cm="1">
        <f t="array" ref="I1865">INDEX({"tier - 1","tier - 2","tier - 3"},MATCH(MAX(COUNTIF('OG Hospitalisation Details'!G1865:G4207,{"tier - 1","tier - 2","tier - 3"})),COUNTIF('OG Hospitalisation Details'!G1865:G4207,{"tier - 1","tier - 2","tier - 3"}),0))</f>
        <v>tier - 2</v>
      </c>
      <c r="J1865" s="7" t="str" cm="1">
        <f t="array" ref="J1865">INDEX({"tier - 1","tier - 2","tier - 3"},MATCH(MAX(COUNTIF('OG Hospitalisation Details'!H1865:H4207,{"tier - 1","tier - 2","tier - 3"})),COUNTIF('OG Hospitalisation Details'!H1865:H4207,{"tier - 1","tier - 2","tier - 3"}),0))</f>
        <v>tier - 2</v>
      </c>
      <c r="K1865" s="7" t="str">
        <f>IF('OG Hospitalisation Details'!I1865="?","Unknown",'OG Hospitalisation Details'!I1865)</f>
        <v>R1015</v>
      </c>
      <c r="L1865" s="14">
        <f t="shared" si="89"/>
        <v>35</v>
      </c>
    </row>
    <row r="1866" spans="1:12" x14ac:dyDescent="0.25">
      <c r="A1866" s="7" t="s">
        <v>507</v>
      </c>
      <c r="B1866" s="7">
        <f t="shared" ref="B1866:B1929" si="90">VALUE(SUBSTITUTE(A1866,"Id",""))</f>
        <v>1861</v>
      </c>
      <c r="C1866" s="7">
        <f>IF('OG Hospitalisation Details'!B478="?",ROUND(AVERAGE('OG Hospitalisation Details'!$B$2:$B$2344),0),'OG Hospitalisation Details'!B478)</f>
        <v>1991</v>
      </c>
      <c r="D1866" s="7" t="str">
        <f>IF('OG Hospitalisation Details'!C478="?","Sep",'OG Hospitalisation Details'!C478)</f>
        <v>Sep</v>
      </c>
      <c r="E1866" s="7">
        <v>13</v>
      </c>
      <c r="F1866" s="13">
        <f t="shared" si="88"/>
        <v>33494</v>
      </c>
      <c r="G1866" s="7">
        <v>1</v>
      </c>
      <c r="H1866" s="16">
        <v>4350.51</v>
      </c>
      <c r="I1866" s="7" t="str" cm="1">
        <f t="array" ref="I1866">INDEX({"tier - 1","tier - 2","tier - 3"},MATCH(MAX(COUNTIF('OG Hospitalisation Details'!G478:G2820,{"tier - 1","tier - 2","tier - 3"})),COUNTIF('OG Hospitalisation Details'!G478:G2820,{"tier - 1","tier - 2","tier - 3"}),0))</f>
        <v>tier - 2</v>
      </c>
      <c r="J1866" s="7" t="str" cm="1">
        <f t="array" ref="J1866">INDEX({"tier - 1","tier - 2","tier - 3"},MATCH(MAX(COUNTIF('OG Hospitalisation Details'!H478:H2820,{"tier - 1","tier - 2","tier - 3"})),COUNTIF('OG Hospitalisation Details'!H478:H2820,{"tier - 1","tier - 2","tier - 3"}),0))</f>
        <v>tier - 2</v>
      </c>
      <c r="K1866" s="7" t="str">
        <f>IF('OG Hospitalisation Details'!I478="?","Unknown",'OG Hospitalisation Details'!I478)</f>
        <v>R1013</v>
      </c>
      <c r="L1866" s="14">
        <f t="shared" si="89"/>
        <v>31</v>
      </c>
    </row>
    <row r="1867" spans="1:12" x14ac:dyDescent="0.25">
      <c r="A1867" s="7" t="s">
        <v>506</v>
      </c>
      <c r="B1867" s="7">
        <f t="shared" si="90"/>
        <v>1862</v>
      </c>
      <c r="C1867" s="7">
        <f>IF('OG Hospitalisation Details'!B477="?",ROUND(AVERAGE('OG Hospitalisation Details'!$B$2:$B$2344),0),'OG Hospitalisation Details'!B477)</f>
        <v>1994</v>
      </c>
      <c r="D1867" s="7" t="str">
        <f>IF('OG Hospitalisation Details'!C477="?","Sep",'OG Hospitalisation Details'!C477)</f>
        <v>Nov</v>
      </c>
      <c r="E1867" s="7">
        <v>1</v>
      </c>
      <c r="F1867" s="13">
        <f t="shared" si="88"/>
        <v>34639</v>
      </c>
      <c r="G1867" s="7">
        <v>2</v>
      </c>
      <c r="H1867" s="16">
        <v>4349.46</v>
      </c>
      <c r="I1867" s="7" t="str" cm="1">
        <f t="array" ref="I1867">INDEX({"tier - 1","tier - 2","tier - 3"},MATCH(MAX(COUNTIF('OG Hospitalisation Details'!G477:G2819,{"tier - 1","tier - 2","tier - 3"})),COUNTIF('OG Hospitalisation Details'!G477:G2819,{"tier - 1","tier - 2","tier - 3"}),0))</f>
        <v>tier - 2</v>
      </c>
      <c r="J1867" s="7" t="str" cm="1">
        <f t="array" ref="J1867">INDEX({"tier - 1","tier - 2","tier - 3"},MATCH(MAX(COUNTIF('OG Hospitalisation Details'!H477:H2819,{"tier - 1","tier - 2","tier - 3"})),COUNTIF('OG Hospitalisation Details'!H477:H2819,{"tier - 1","tier - 2","tier - 3"}),0))</f>
        <v>tier - 2</v>
      </c>
      <c r="K1867" s="7" t="str">
        <f>IF('OG Hospitalisation Details'!I477="?","Unknown",'OG Hospitalisation Details'!I477)</f>
        <v>R1013</v>
      </c>
      <c r="L1867" s="14">
        <f t="shared" si="89"/>
        <v>28</v>
      </c>
    </row>
    <row r="1868" spans="1:12" x14ac:dyDescent="0.25">
      <c r="A1868" s="7" t="s">
        <v>505</v>
      </c>
      <c r="B1868" s="7">
        <f t="shared" si="90"/>
        <v>1863</v>
      </c>
      <c r="C1868" s="7">
        <f>IF('OG Hospitalisation Details'!B476="?",ROUND(AVERAGE('OG Hospitalisation Details'!$B$2:$B$2344),0),'OG Hospitalisation Details'!B476)</f>
        <v>1991</v>
      </c>
      <c r="D1868" s="7" t="str">
        <f>IF('OG Hospitalisation Details'!C476="?","Sep",'OG Hospitalisation Details'!C476)</f>
        <v>Jun</v>
      </c>
      <c r="E1868" s="7">
        <v>1</v>
      </c>
      <c r="F1868" s="13">
        <f t="shared" si="88"/>
        <v>33390</v>
      </c>
      <c r="G1868" s="7">
        <v>0</v>
      </c>
      <c r="H1868" s="16">
        <v>4347.0200000000004</v>
      </c>
      <c r="I1868" s="7" t="str" cm="1">
        <f t="array" ref="I1868">INDEX({"tier - 1","tier - 2","tier - 3"},MATCH(MAX(COUNTIF('OG Hospitalisation Details'!G476:G2818,{"tier - 1","tier - 2","tier - 3"})),COUNTIF('OG Hospitalisation Details'!G476:G2818,{"tier - 1","tier - 2","tier - 3"}),0))</f>
        <v>tier - 2</v>
      </c>
      <c r="J1868" s="7" t="str" cm="1">
        <f t="array" ref="J1868">INDEX({"tier - 1","tier - 2","tier - 3"},MATCH(MAX(COUNTIF('OG Hospitalisation Details'!H476:H2818,{"tier - 1","tier - 2","tier - 3"})),COUNTIF('OG Hospitalisation Details'!H476:H2818,{"tier - 1","tier - 2","tier - 3"}),0))</f>
        <v>tier - 2</v>
      </c>
      <c r="K1868" s="7" t="str">
        <f>IF('OG Hospitalisation Details'!I476="?","Unknown",'OG Hospitalisation Details'!I476)</f>
        <v>R1024</v>
      </c>
      <c r="L1868" s="14">
        <f t="shared" si="89"/>
        <v>32</v>
      </c>
    </row>
    <row r="1869" spans="1:12" x14ac:dyDescent="0.25">
      <c r="A1869" s="7" t="s">
        <v>504</v>
      </c>
      <c r="B1869" s="7">
        <f t="shared" si="90"/>
        <v>1864</v>
      </c>
      <c r="C1869" s="7">
        <f>IF('OG Hospitalisation Details'!B475="?",ROUND(AVERAGE('OG Hospitalisation Details'!$B$2:$B$2344),0),'OG Hospitalisation Details'!B475)</f>
        <v>1994</v>
      </c>
      <c r="D1869" s="7" t="str">
        <f>IF('OG Hospitalisation Details'!C475="?","Sep",'OG Hospitalisation Details'!C475)</f>
        <v>Oct</v>
      </c>
      <c r="E1869" s="7">
        <v>26</v>
      </c>
      <c r="F1869" s="13">
        <f t="shared" si="88"/>
        <v>34633</v>
      </c>
      <c r="G1869" s="7">
        <v>2</v>
      </c>
      <c r="H1869" s="16">
        <v>4340.4399999999996</v>
      </c>
      <c r="I1869" s="7" t="str" cm="1">
        <f t="array" ref="I1869">INDEX({"tier - 1","tier - 2","tier - 3"},MATCH(MAX(COUNTIF('OG Hospitalisation Details'!G475:G2817,{"tier - 1","tier - 2","tier - 3"})),COUNTIF('OG Hospitalisation Details'!G475:G2817,{"tier - 1","tier - 2","tier - 3"}),0))</f>
        <v>tier - 2</v>
      </c>
      <c r="J1869" s="7" t="str" cm="1">
        <f t="array" ref="J1869">INDEX({"tier - 1","tier - 2","tier - 3"},MATCH(MAX(COUNTIF('OG Hospitalisation Details'!H475:H2817,{"tier - 1","tier - 2","tier - 3"})),COUNTIF('OG Hospitalisation Details'!H475:H2817,{"tier - 1","tier - 2","tier - 3"}),0))</f>
        <v>tier - 2</v>
      </c>
      <c r="K1869" s="7" t="str">
        <f>IF('OG Hospitalisation Details'!I475="?","Unknown",'OG Hospitalisation Details'!I475)</f>
        <v>R1013</v>
      </c>
      <c r="L1869" s="14">
        <f t="shared" si="89"/>
        <v>28</v>
      </c>
    </row>
    <row r="1870" spans="1:12" x14ac:dyDescent="0.25">
      <c r="A1870" s="7" t="s">
        <v>503</v>
      </c>
      <c r="B1870" s="7">
        <f t="shared" si="90"/>
        <v>1865</v>
      </c>
      <c r="C1870" s="7">
        <f>IF('OG Hospitalisation Details'!B474="?",ROUND(AVERAGE('OG Hospitalisation Details'!$B$2:$B$2344),0),'OG Hospitalisation Details'!B474)</f>
        <v>1994</v>
      </c>
      <c r="D1870" s="7" t="str">
        <f>IF('OG Hospitalisation Details'!C474="?","Sep",'OG Hospitalisation Details'!C474)</f>
        <v>Nov</v>
      </c>
      <c r="E1870" s="7">
        <v>2</v>
      </c>
      <c r="F1870" s="13">
        <f t="shared" si="88"/>
        <v>34640</v>
      </c>
      <c r="G1870" s="7">
        <v>1</v>
      </c>
      <c r="H1870" s="16">
        <v>4337.74</v>
      </c>
      <c r="I1870" s="7" t="str" cm="1">
        <f t="array" ref="I1870">INDEX({"tier - 1","tier - 2","tier - 3"},MATCH(MAX(COUNTIF('OG Hospitalisation Details'!G474:G2816,{"tier - 1","tier - 2","tier - 3"})),COUNTIF('OG Hospitalisation Details'!G474:G2816,{"tier - 1","tier - 2","tier - 3"}),0))</f>
        <v>tier - 2</v>
      </c>
      <c r="J1870" s="7" t="str" cm="1">
        <f t="array" ref="J1870">INDEX({"tier - 1","tier - 2","tier - 3"},MATCH(MAX(COUNTIF('OG Hospitalisation Details'!H474:H2816,{"tier - 1","tier - 2","tier - 3"})),COUNTIF('OG Hospitalisation Details'!H474:H2816,{"tier - 1","tier - 2","tier - 3"}),0))</f>
        <v>tier - 2</v>
      </c>
      <c r="K1870" s="7" t="str">
        <f>IF('OG Hospitalisation Details'!I474="?","Unknown",'OG Hospitalisation Details'!I474)</f>
        <v>R1024</v>
      </c>
      <c r="L1870" s="14">
        <f t="shared" si="89"/>
        <v>28</v>
      </c>
    </row>
    <row r="1871" spans="1:12" x14ac:dyDescent="0.25">
      <c r="A1871" s="7" t="s">
        <v>502</v>
      </c>
      <c r="B1871" s="7">
        <f t="shared" si="90"/>
        <v>1866</v>
      </c>
      <c r="C1871" s="7">
        <f>IF('OG Hospitalisation Details'!B473="?",ROUND(AVERAGE('OG Hospitalisation Details'!$B$2:$B$2344),0),'OG Hospitalisation Details'!B473)</f>
        <v>1988</v>
      </c>
      <c r="D1871" s="7" t="str">
        <f>IF('OG Hospitalisation Details'!C473="?","Sep",'OG Hospitalisation Details'!C473)</f>
        <v>Dec</v>
      </c>
      <c r="E1871" s="7">
        <v>19</v>
      </c>
      <c r="F1871" s="13">
        <f t="shared" si="88"/>
        <v>32496</v>
      </c>
      <c r="G1871" s="7">
        <v>0</v>
      </c>
      <c r="H1871" s="16">
        <v>4320.41</v>
      </c>
      <c r="I1871" s="7" t="str" cm="1">
        <f t="array" ref="I1871">INDEX({"tier - 1","tier - 2","tier - 3"},MATCH(MAX(COUNTIF('OG Hospitalisation Details'!G473:G2815,{"tier - 1","tier - 2","tier - 3"})),COUNTIF('OG Hospitalisation Details'!G473:G2815,{"tier - 1","tier - 2","tier - 3"}),0))</f>
        <v>tier - 2</v>
      </c>
      <c r="J1871" s="7" t="str" cm="1">
        <f t="array" ref="J1871">INDEX({"tier - 1","tier - 2","tier - 3"},MATCH(MAX(COUNTIF('OG Hospitalisation Details'!H473:H2815,{"tier - 1","tier - 2","tier - 3"})),COUNTIF('OG Hospitalisation Details'!H473:H2815,{"tier - 1","tier - 2","tier - 3"}),0))</f>
        <v>tier - 2</v>
      </c>
      <c r="K1871" s="7" t="str">
        <f>IF('OG Hospitalisation Details'!I473="?","Unknown",'OG Hospitalisation Details'!I473)</f>
        <v>R1012</v>
      </c>
      <c r="L1871" s="14">
        <f t="shared" si="89"/>
        <v>34</v>
      </c>
    </row>
    <row r="1872" spans="1:12" x14ac:dyDescent="0.25">
      <c r="A1872" s="7" t="s">
        <v>501</v>
      </c>
      <c r="B1872" s="7">
        <f t="shared" si="90"/>
        <v>1867</v>
      </c>
      <c r="C1872" s="7">
        <f>IF('OG Hospitalisation Details'!B472="?",ROUND(AVERAGE('OG Hospitalisation Details'!$B$2:$B$2344),0),'OG Hospitalisation Details'!B472)</f>
        <v>2000</v>
      </c>
      <c r="D1872" s="7" t="str">
        <f>IF('OG Hospitalisation Details'!C472="?","Sep",'OG Hospitalisation Details'!C472)</f>
        <v>Nov</v>
      </c>
      <c r="E1872" s="7">
        <v>25</v>
      </c>
      <c r="F1872" s="13">
        <f t="shared" si="88"/>
        <v>36855</v>
      </c>
      <c r="G1872" s="7">
        <v>3</v>
      </c>
      <c r="H1872" s="16">
        <v>4296.2700000000004</v>
      </c>
      <c r="I1872" s="7" t="str" cm="1">
        <f t="array" ref="I1872">INDEX({"tier - 1","tier - 2","tier - 3"},MATCH(MAX(COUNTIF('OG Hospitalisation Details'!G472:G2814,{"tier - 1","tier - 2","tier - 3"})),COUNTIF('OG Hospitalisation Details'!G472:G2814,{"tier - 1","tier - 2","tier - 3"}),0))</f>
        <v>tier - 2</v>
      </c>
      <c r="J1872" s="7" t="str" cm="1">
        <f t="array" ref="J1872">INDEX({"tier - 1","tier - 2","tier - 3"},MATCH(MAX(COUNTIF('OG Hospitalisation Details'!H472:H2814,{"tier - 1","tier - 2","tier - 3"})),COUNTIF('OG Hospitalisation Details'!H472:H2814,{"tier - 1","tier - 2","tier - 3"}),0))</f>
        <v>tier - 2</v>
      </c>
      <c r="K1872" s="7" t="str">
        <f>IF('OG Hospitalisation Details'!I472="?","Unknown",'OG Hospitalisation Details'!I472)</f>
        <v>R1012</v>
      </c>
      <c r="L1872" s="14">
        <f t="shared" si="89"/>
        <v>22</v>
      </c>
    </row>
    <row r="1873" spans="1:12" x14ac:dyDescent="0.25">
      <c r="A1873" s="7" t="s">
        <v>500</v>
      </c>
      <c r="B1873" s="7">
        <f t="shared" si="90"/>
        <v>1868</v>
      </c>
      <c r="C1873" s="7">
        <f>IF('OG Hospitalisation Details'!B471="?",ROUND(AVERAGE('OG Hospitalisation Details'!$B$2:$B$2344),0),'OG Hospitalisation Details'!B471)</f>
        <v>2003</v>
      </c>
      <c r="D1873" s="7" t="str">
        <f>IF('OG Hospitalisation Details'!C471="?","Sep",'OG Hospitalisation Details'!C471)</f>
        <v>Jun</v>
      </c>
      <c r="E1873" s="7">
        <v>8</v>
      </c>
      <c r="F1873" s="13">
        <f t="shared" si="88"/>
        <v>37780</v>
      </c>
      <c r="G1873" s="7">
        <v>0</v>
      </c>
      <c r="H1873" s="16">
        <v>4278.55</v>
      </c>
      <c r="I1873" s="7" t="str" cm="1">
        <f t="array" ref="I1873">INDEX({"tier - 1","tier - 2","tier - 3"},MATCH(MAX(COUNTIF('OG Hospitalisation Details'!G471:G2813,{"tier - 1","tier - 2","tier - 3"})),COUNTIF('OG Hospitalisation Details'!G471:G2813,{"tier - 1","tier - 2","tier - 3"}),0))</f>
        <v>tier - 2</v>
      </c>
      <c r="J1873" s="7" t="str" cm="1">
        <f t="array" ref="J1873">INDEX({"tier - 1","tier - 2","tier - 3"},MATCH(MAX(COUNTIF('OG Hospitalisation Details'!H471:H2813,{"tier - 1","tier - 2","tier - 3"})),COUNTIF('OG Hospitalisation Details'!H471:H2813,{"tier - 1","tier - 2","tier - 3"}),0))</f>
        <v>tier - 2</v>
      </c>
      <c r="K1873" s="7" t="str">
        <f>IF('OG Hospitalisation Details'!I471="?","Unknown",'OG Hospitalisation Details'!I471)</f>
        <v>R1021</v>
      </c>
      <c r="L1873" s="14">
        <f t="shared" si="89"/>
        <v>20</v>
      </c>
    </row>
    <row r="1874" spans="1:12" x14ac:dyDescent="0.25">
      <c r="A1874" s="7" t="s">
        <v>499</v>
      </c>
      <c r="B1874" s="7">
        <f t="shared" si="90"/>
        <v>1869</v>
      </c>
      <c r="C1874" s="7">
        <f>IF('OG Hospitalisation Details'!B470="?",ROUND(AVERAGE('OG Hospitalisation Details'!$B$2:$B$2344),0),'OG Hospitalisation Details'!B470)</f>
        <v>1992</v>
      </c>
      <c r="D1874" s="7" t="str">
        <f>IF('OG Hospitalisation Details'!C470="?","Sep",'OG Hospitalisation Details'!C470)</f>
        <v>Jun</v>
      </c>
      <c r="E1874" s="7">
        <v>18</v>
      </c>
      <c r="F1874" s="13">
        <f t="shared" si="88"/>
        <v>33773</v>
      </c>
      <c r="G1874" s="7">
        <v>2</v>
      </c>
      <c r="H1874" s="16">
        <v>4266.17</v>
      </c>
      <c r="I1874" s="7" t="str" cm="1">
        <f t="array" ref="I1874">INDEX({"tier - 1","tier - 2","tier - 3"},MATCH(MAX(COUNTIF('OG Hospitalisation Details'!G470:G2812,{"tier - 1","tier - 2","tier - 3"})),COUNTIF('OG Hospitalisation Details'!G470:G2812,{"tier - 1","tier - 2","tier - 3"}),0))</f>
        <v>tier - 2</v>
      </c>
      <c r="J1874" s="7" t="str" cm="1">
        <f t="array" ref="J1874">INDEX({"tier - 1","tier - 2","tier - 3"},MATCH(MAX(COUNTIF('OG Hospitalisation Details'!H470:H2812,{"tier - 1","tier - 2","tier - 3"})),COUNTIF('OG Hospitalisation Details'!H470:H2812,{"tier - 1","tier - 2","tier - 3"}),0))</f>
        <v>tier - 2</v>
      </c>
      <c r="K1874" s="7" t="str">
        <f>IF('OG Hospitalisation Details'!I470="?","Unknown",'OG Hospitalisation Details'!I470)</f>
        <v>R1013</v>
      </c>
      <c r="L1874" s="14">
        <f t="shared" si="89"/>
        <v>30</v>
      </c>
    </row>
    <row r="1875" spans="1:12" x14ac:dyDescent="0.25">
      <c r="A1875" s="7" t="s">
        <v>498</v>
      </c>
      <c r="B1875" s="7">
        <f t="shared" si="90"/>
        <v>1870</v>
      </c>
      <c r="C1875" s="7">
        <f>IF('OG Hospitalisation Details'!B469="?",ROUND(AVERAGE('OG Hospitalisation Details'!$B$2:$B$2344),0),'OG Hospitalisation Details'!B469)</f>
        <v>1983</v>
      </c>
      <c r="D1875" s="7" t="str">
        <f>IF('OG Hospitalisation Details'!C469="?","Sep",'OG Hospitalisation Details'!C469)</f>
        <v>Nov</v>
      </c>
      <c r="E1875" s="7">
        <v>20</v>
      </c>
      <c r="F1875" s="13">
        <f t="shared" si="88"/>
        <v>30640</v>
      </c>
      <c r="G1875" s="7">
        <v>3</v>
      </c>
      <c r="H1875" s="16">
        <v>4265.01</v>
      </c>
      <c r="I1875" s="7" t="str" cm="1">
        <f t="array" ref="I1875">INDEX({"tier - 1","tier - 2","tier - 3"},MATCH(MAX(COUNTIF('OG Hospitalisation Details'!G469:G2811,{"tier - 1","tier - 2","tier - 3"})),COUNTIF('OG Hospitalisation Details'!G469:G2811,{"tier - 1","tier - 2","tier - 3"}),0))</f>
        <v>tier - 2</v>
      </c>
      <c r="J1875" s="7" t="str" cm="1">
        <f t="array" ref="J1875">INDEX({"tier - 1","tier - 2","tier - 3"},MATCH(MAX(COUNTIF('OG Hospitalisation Details'!H469:H2811,{"tier - 1","tier - 2","tier - 3"})),COUNTIF('OG Hospitalisation Details'!H469:H2811,{"tier - 1","tier - 2","tier - 3"}),0))</f>
        <v>tier - 2</v>
      </c>
      <c r="K1875" s="7" t="str">
        <f>IF('OG Hospitalisation Details'!I469="?","Unknown",'OG Hospitalisation Details'!I469)</f>
        <v>R1012</v>
      </c>
      <c r="L1875" s="14">
        <f t="shared" si="89"/>
        <v>39</v>
      </c>
    </row>
    <row r="1876" spans="1:12" x14ac:dyDescent="0.25">
      <c r="A1876" s="7" t="s">
        <v>497</v>
      </c>
      <c r="B1876" s="7">
        <f t="shared" si="90"/>
        <v>1871</v>
      </c>
      <c r="C1876" s="7">
        <f>IF('OG Hospitalisation Details'!B468="?",ROUND(AVERAGE('OG Hospitalisation Details'!$B$2:$B$2344),0),'OG Hospitalisation Details'!B468)</f>
        <v>1995</v>
      </c>
      <c r="D1876" s="7" t="str">
        <f>IF('OG Hospitalisation Details'!C468="?","Sep",'OG Hospitalisation Details'!C468)</f>
        <v>Oct</v>
      </c>
      <c r="E1876" s="7">
        <v>14</v>
      </c>
      <c r="F1876" s="13">
        <f t="shared" si="88"/>
        <v>34986</v>
      </c>
      <c r="G1876" s="7">
        <v>3</v>
      </c>
      <c r="H1876" s="16">
        <v>4260.74</v>
      </c>
      <c r="I1876" s="7" t="str" cm="1">
        <f t="array" ref="I1876">INDEX({"tier - 1","tier - 2","tier - 3"},MATCH(MAX(COUNTIF('OG Hospitalisation Details'!G468:G2810,{"tier - 1","tier - 2","tier - 3"})),COUNTIF('OG Hospitalisation Details'!G468:G2810,{"tier - 1","tier - 2","tier - 3"}),0))</f>
        <v>tier - 2</v>
      </c>
      <c r="J1876" s="7" t="str" cm="1">
        <f t="array" ref="J1876">INDEX({"tier - 1","tier - 2","tier - 3"},MATCH(MAX(COUNTIF('OG Hospitalisation Details'!H468:H2810,{"tier - 1","tier - 2","tier - 3"})),COUNTIF('OG Hospitalisation Details'!H468:H2810,{"tier - 1","tier - 2","tier - 3"}),0))</f>
        <v>tier - 2</v>
      </c>
      <c r="K1876" s="7" t="str">
        <f>IF('OG Hospitalisation Details'!I468="?","Unknown",'OG Hospitalisation Details'!I468)</f>
        <v>R1011</v>
      </c>
      <c r="L1876" s="14">
        <f t="shared" si="89"/>
        <v>27</v>
      </c>
    </row>
    <row r="1877" spans="1:12" x14ac:dyDescent="0.25">
      <c r="A1877" s="7" t="s">
        <v>496</v>
      </c>
      <c r="B1877" s="7">
        <f t="shared" si="90"/>
        <v>1872</v>
      </c>
      <c r="C1877" s="7">
        <f>IF('OG Hospitalisation Details'!B467="?",ROUND(AVERAGE('OG Hospitalisation Details'!$B$2:$B$2344),0),'OG Hospitalisation Details'!B467)</f>
        <v>1982</v>
      </c>
      <c r="D1877" s="7" t="str">
        <f>IF('OG Hospitalisation Details'!C467="?","Sep",'OG Hospitalisation Details'!C467)</f>
        <v>Jun</v>
      </c>
      <c r="E1877" s="7">
        <v>16</v>
      </c>
      <c r="F1877" s="13">
        <f t="shared" si="88"/>
        <v>30118</v>
      </c>
      <c r="G1877" s="7">
        <v>3</v>
      </c>
      <c r="H1877" s="16">
        <v>4250.24</v>
      </c>
      <c r="I1877" s="7" t="str" cm="1">
        <f t="array" ref="I1877">INDEX({"tier - 1","tier - 2","tier - 3"},MATCH(MAX(COUNTIF('OG Hospitalisation Details'!G467:G2809,{"tier - 1","tier - 2","tier - 3"})),COUNTIF('OG Hospitalisation Details'!G467:G2809,{"tier - 1","tier - 2","tier - 3"}),0))</f>
        <v>tier - 2</v>
      </c>
      <c r="J1877" s="7" t="str" cm="1">
        <f t="array" ref="J1877">INDEX({"tier - 1","tier - 2","tier - 3"},MATCH(MAX(COUNTIF('OG Hospitalisation Details'!H467:H2809,{"tier - 1","tier - 2","tier - 3"})),COUNTIF('OG Hospitalisation Details'!H467:H2809,{"tier - 1","tier - 2","tier - 3"}),0))</f>
        <v>tier - 2</v>
      </c>
      <c r="K1877" s="7" t="str">
        <f>IF('OG Hospitalisation Details'!I467="?","Unknown",'OG Hospitalisation Details'!I467)</f>
        <v>R1013</v>
      </c>
      <c r="L1877" s="14">
        <f t="shared" si="89"/>
        <v>40</v>
      </c>
    </row>
    <row r="1878" spans="1:12" x14ac:dyDescent="0.25">
      <c r="A1878" s="7" t="s">
        <v>495</v>
      </c>
      <c r="B1878" s="7">
        <f t="shared" si="90"/>
        <v>1873</v>
      </c>
      <c r="C1878" s="7">
        <f>IF('OG Hospitalisation Details'!B466="?",ROUND(AVERAGE('OG Hospitalisation Details'!$B$2:$B$2344),0),'OG Hospitalisation Details'!B466)</f>
        <v>1991</v>
      </c>
      <c r="D1878" s="7" t="str">
        <f>IF('OG Hospitalisation Details'!C466="?","Sep",'OG Hospitalisation Details'!C466)</f>
        <v>Dec</v>
      </c>
      <c r="E1878" s="7">
        <v>1</v>
      </c>
      <c r="F1878" s="13">
        <f t="shared" si="88"/>
        <v>33573</v>
      </c>
      <c r="G1878" s="7">
        <v>1</v>
      </c>
      <c r="H1878" s="16">
        <v>4243.59</v>
      </c>
      <c r="I1878" s="7" t="str" cm="1">
        <f t="array" ref="I1878">INDEX({"tier - 1","tier - 2","tier - 3"},MATCH(MAX(COUNTIF('OG Hospitalisation Details'!G466:G2808,{"tier - 1","tier - 2","tier - 3"})),COUNTIF('OG Hospitalisation Details'!G466:G2808,{"tier - 1","tier - 2","tier - 3"}),0))</f>
        <v>tier - 2</v>
      </c>
      <c r="J1878" s="7" t="str" cm="1">
        <f t="array" ref="J1878">INDEX({"tier - 1","tier - 2","tier - 3"},MATCH(MAX(COUNTIF('OG Hospitalisation Details'!H466:H2808,{"tier - 1","tier - 2","tier - 3"})),COUNTIF('OG Hospitalisation Details'!H466:H2808,{"tier - 1","tier - 2","tier - 3"}),0))</f>
        <v>tier - 2</v>
      </c>
      <c r="K1878" s="7" t="str">
        <f>IF('OG Hospitalisation Details'!I466="?","Unknown",'OG Hospitalisation Details'!I466)</f>
        <v>R1012</v>
      </c>
      <c r="L1878" s="14">
        <f t="shared" si="89"/>
        <v>31</v>
      </c>
    </row>
    <row r="1879" spans="1:12" x14ac:dyDescent="0.25">
      <c r="A1879" s="7" t="s">
        <v>494</v>
      </c>
      <c r="B1879" s="7">
        <f t="shared" si="90"/>
        <v>1874</v>
      </c>
      <c r="C1879" s="7">
        <f>IF('OG Hospitalisation Details'!B465="?",ROUND(AVERAGE('OG Hospitalisation Details'!$B$2:$B$2344),0),'OG Hospitalisation Details'!B465)</f>
        <v>1991</v>
      </c>
      <c r="D1879" s="7" t="str">
        <f>IF('OG Hospitalisation Details'!C465="?","Sep",'OG Hospitalisation Details'!C465)</f>
        <v>Nov</v>
      </c>
      <c r="E1879" s="7">
        <v>3</v>
      </c>
      <c r="F1879" s="13">
        <f t="shared" si="88"/>
        <v>33545</v>
      </c>
      <c r="G1879" s="7">
        <v>1</v>
      </c>
      <c r="H1879" s="16">
        <v>4239.8900000000003</v>
      </c>
      <c r="I1879" s="7" t="str" cm="1">
        <f t="array" ref="I1879">INDEX({"tier - 1","tier - 2","tier - 3"},MATCH(MAX(COUNTIF('OG Hospitalisation Details'!G465:G2807,{"tier - 1","tier - 2","tier - 3"})),COUNTIF('OG Hospitalisation Details'!G465:G2807,{"tier - 1","tier - 2","tier - 3"}),0))</f>
        <v>tier - 2</v>
      </c>
      <c r="J1879" s="7" t="str" cm="1">
        <f t="array" ref="J1879">INDEX({"tier - 1","tier - 2","tier - 3"},MATCH(MAX(COUNTIF('OG Hospitalisation Details'!H465:H2807,{"tier - 1","tier - 2","tier - 3"})),COUNTIF('OG Hospitalisation Details'!H465:H2807,{"tier - 1","tier - 2","tier - 3"}),0))</f>
        <v>tier - 2</v>
      </c>
      <c r="K1879" s="7" t="str">
        <f>IF('OG Hospitalisation Details'!I465="?","Unknown",'OG Hospitalisation Details'!I465)</f>
        <v>R1012</v>
      </c>
      <c r="L1879" s="14">
        <f t="shared" si="89"/>
        <v>31</v>
      </c>
    </row>
    <row r="1880" spans="1:12" x14ac:dyDescent="0.25">
      <c r="A1880" s="7" t="s">
        <v>493</v>
      </c>
      <c r="B1880" s="7">
        <f t="shared" si="90"/>
        <v>1875</v>
      </c>
      <c r="C1880" s="7">
        <f>IF('OG Hospitalisation Details'!B464="?",ROUND(AVERAGE('OG Hospitalisation Details'!$B$2:$B$2344),0),'OG Hospitalisation Details'!B464)</f>
        <v>1992</v>
      </c>
      <c r="D1880" s="7" t="str">
        <f>IF('OG Hospitalisation Details'!C464="?","Sep",'OG Hospitalisation Details'!C464)</f>
        <v>Jun</v>
      </c>
      <c r="E1880" s="7">
        <v>27</v>
      </c>
      <c r="F1880" s="13">
        <f t="shared" si="88"/>
        <v>33782</v>
      </c>
      <c r="G1880" s="7">
        <v>1</v>
      </c>
      <c r="H1880" s="16">
        <v>4237.13</v>
      </c>
      <c r="I1880" s="7" t="str" cm="1">
        <f t="array" ref="I1880">INDEX({"tier - 1","tier - 2","tier - 3"},MATCH(MAX(COUNTIF('OG Hospitalisation Details'!G464:G2806,{"tier - 1","tier - 2","tier - 3"})),COUNTIF('OG Hospitalisation Details'!G464:G2806,{"tier - 1","tier - 2","tier - 3"}),0))</f>
        <v>tier - 2</v>
      </c>
      <c r="J1880" s="7" t="str" cm="1">
        <f t="array" ref="J1880">INDEX({"tier - 1","tier - 2","tier - 3"},MATCH(MAX(COUNTIF('OG Hospitalisation Details'!H464:H2806,{"tier - 1","tier - 2","tier - 3"})),COUNTIF('OG Hospitalisation Details'!H464:H2806,{"tier - 1","tier - 2","tier - 3"}),0))</f>
        <v>tier - 2</v>
      </c>
      <c r="K1880" s="7" t="str">
        <f>IF('OG Hospitalisation Details'!I464="?","Unknown",'OG Hospitalisation Details'!I464)</f>
        <v>R1016</v>
      </c>
      <c r="L1880" s="14">
        <f t="shared" si="89"/>
        <v>30</v>
      </c>
    </row>
    <row r="1881" spans="1:12" x14ac:dyDescent="0.25">
      <c r="A1881" s="7" t="s">
        <v>492</v>
      </c>
      <c r="B1881" s="7">
        <f t="shared" si="90"/>
        <v>1876</v>
      </c>
      <c r="C1881" s="7">
        <f>IF('OG Hospitalisation Details'!B463="?",ROUND(AVERAGE('OG Hospitalisation Details'!$B$2:$B$2344),0),'OG Hospitalisation Details'!B463)</f>
        <v>1998</v>
      </c>
      <c r="D1881" s="7" t="str">
        <f>IF('OG Hospitalisation Details'!C463="?","Sep",'OG Hospitalisation Details'!C463)</f>
        <v>Dec</v>
      </c>
      <c r="E1881" s="7">
        <v>14</v>
      </c>
      <c r="F1881" s="13">
        <f t="shared" si="88"/>
        <v>36143</v>
      </c>
      <c r="G1881" s="7">
        <v>3</v>
      </c>
      <c r="H1881" s="16">
        <v>4234.93</v>
      </c>
      <c r="I1881" s="7" t="str" cm="1">
        <f t="array" ref="I1881">INDEX({"tier - 1","tier - 2","tier - 3"},MATCH(MAX(COUNTIF('OG Hospitalisation Details'!G463:G2805,{"tier - 1","tier - 2","tier - 3"})),COUNTIF('OG Hospitalisation Details'!G463:G2805,{"tier - 1","tier - 2","tier - 3"}),0))</f>
        <v>tier - 2</v>
      </c>
      <c r="J1881" s="7" t="str" cm="1">
        <f t="array" ref="J1881">INDEX({"tier - 1","tier - 2","tier - 3"},MATCH(MAX(COUNTIF('OG Hospitalisation Details'!H463:H2805,{"tier - 1","tier - 2","tier - 3"})),COUNTIF('OG Hospitalisation Details'!H463:H2805,{"tier - 1","tier - 2","tier - 3"}),0))</f>
        <v>tier - 2</v>
      </c>
      <c r="K1881" s="7" t="str">
        <f>IF('OG Hospitalisation Details'!I463="?","Unknown",'OG Hospitalisation Details'!I463)</f>
        <v>R1011</v>
      </c>
      <c r="L1881" s="14">
        <f t="shared" si="89"/>
        <v>24</v>
      </c>
    </row>
    <row r="1882" spans="1:12" x14ac:dyDescent="0.25">
      <c r="A1882" s="7" t="s">
        <v>491</v>
      </c>
      <c r="B1882" s="7">
        <f t="shared" si="90"/>
        <v>1877</v>
      </c>
      <c r="C1882" s="7">
        <f>IF('OG Hospitalisation Details'!B462="?",ROUND(AVERAGE('OG Hospitalisation Details'!$B$2:$B$2344),0),'OG Hospitalisation Details'!B462)</f>
        <v>1997</v>
      </c>
      <c r="D1882" s="7" t="str">
        <f>IF('OG Hospitalisation Details'!C462="?","Sep",'OG Hospitalisation Details'!C462)</f>
        <v>Sep</v>
      </c>
      <c r="E1882" s="7">
        <v>6</v>
      </c>
      <c r="F1882" s="13">
        <f t="shared" si="88"/>
        <v>35679</v>
      </c>
      <c r="G1882" s="7">
        <v>2</v>
      </c>
      <c r="H1882" s="16">
        <v>4189.1099999999997</v>
      </c>
      <c r="I1882" s="7" t="str" cm="1">
        <f t="array" ref="I1882">INDEX({"tier - 1","tier - 2","tier - 3"},MATCH(MAX(COUNTIF('OG Hospitalisation Details'!G462:G2804,{"tier - 1","tier - 2","tier - 3"})),COUNTIF('OG Hospitalisation Details'!G462:G2804,{"tier - 1","tier - 2","tier - 3"}),0))</f>
        <v>tier - 2</v>
      </c>
      <c r="J1882" s="7" t="str" cm="1">
        <f t="array" ref="J1882">INDEX({"tier - 1","tier - 2","tier - 3"},MATCH(MAX(COUNTIF('OG Hospitalisation Details'!H462:H2804,{"tier - 1","tier - 2","tier - 3"})),COUNTIF('OG Hospitalisation Details'!H462:H2804,{"tier - 1","tier - 2","tier - 3"}),0))</f>
        <v>tier - 2</v>
      </c>
      <c r="K1882" s="7" t="str">
        <f>IF('OG Hospitalisation Details'!I462="?","Unknown",'OG Hospitalisation Details'!I462)</f>
        <v>R1012</v>
      </c>
      <c r="L1882" s="14">
        <f t="shared" si="89"/>
        <v>25</v>
      </c>
    </row>
    <row r="1883" spans="1:12" x14ac:dyDescent="0.25">
      <c r="A1883" s="7" t="s">
        <v>490</v>
      </c>
      <c r="B1883" s="7">
        <f t="shared" si="90"/>
        <v>1878</v>
      </c>
      <c r="C1883" s="7">
        <f>IF('OG Hospitalisation Details'!B461="?",ROUND(AVERAGE('OG Hospitalisation Details'!$B$2:$B$2344),0),'OG Hospitalisation Details'!B461)</f>
        <v>1995</v>
      </c>
      <c r="D1883" s="7" t="str">
        <f>IF('OG Hospitalisation Details'!C461="?","Sep",'OG Hospitalisation Details'!C461)</f>
        <v>Oct</v>
      </c>
      <c r="E1883" s="7">
        <v>3</v>
      </c>
      <c r="F1883" s="13">
        <f t="shared" si="88"/>
        <v>34975</v>
      </c>
      <c r="G1883" s="7">
        <v>0</v>
      </c>
      <c r="H1883" s="16">
        <v>4188.7299999999996</v>
      </c>
      <c r="I1883" s="7" t="str" cm="1">
        <f t="array" ref="I1883">INDEX({"tier - 1","tier - 2","tier - 3"},MATCH(MAX(COUNTIF('OG Hospitalisation Details'!G461:G2803,{"tier - 1","tier - 2","tier - 3"})),COUNTIF('OG Hospitalisation Details'!G461:G2803,{"tier - 1","tier - 2","tier - 3"}),0))</f>
        <v>tier - 2</v>
      </c>
      <c r="J1883" s="7" t="str" cm="1">
        <f t="array" ref="J1883">INDEX({"tier - 1","tier - 2","tier - 3"},MATCH(MAX(COUNTIF('OG Hospitalisation Details'!H461:H2803,{"tier - 1","tier - 2","tier - 3"})),COUNTIF('OG Hospitalisation Details'!H461:H2803,{"tier - 1","tier - 2","tier - 3"}),0))</f>
        <v>tier - 2</v>
      </c>
      <c r="K1883" s="7" t="str">
        <f>IF('OG Hospitalisation Details'!I461="?","Unknown",'OG Hospitalisation Details'!I461)</f>
        <v>R1025</v>
      </c>
      <c r="L1883" s="14">
        <f t="shared" si="89"/>
        <v>27</v>
      </c>
    </row>
    <row r="1884" spans="1:12" x14ac:dyDescent="0.25">
      <c r="A1884" s="7" t="s">
        <v>489</v>
      </c>
      <c r="B1884" s="7">
        <f t="shared" si="90"/>
        <v>1879</v>
      </c>
      <c r="C1884" s="7">
        <f>IF('OG Hospitalisation Details'!B460="?",ROUND(AVERAGE('OG Hospitalisation Details'!$B$2:$B$2344),0),'OG Hospitalisation Details'!B460)</f>
        <v>1989</v>
      </c>
      <c r="D1884" s="7" t="str">
        <f>IF('OG Hospitalisation Details'!C460="?","Sep",'OG Hospitalisation Details'!C460)</f>
        <v>Jun</v>
      </c>
      <c r="E1884" s="7">
        <v>25</v>
      </c>
      <c r="F1884" s="13">
        <f t="shared" si="88"/>
        <v>32684</v>
      </c>
      <c r="G1884" s="7">
        <v>0</v>
      </c>
      <c r="H1884" s="16">
        <v>4185.1000000000004</v>
      </c>
      <c r="I1884" s="7" t="str" cm="1">
        <f t="array" ref="I1884">INDEX({"tier - 1","tier - 2","tier - 3"},MATCH(MAX(COUNTIF('OG Hospitalisation Details'!G460:G2802,{"tier - 1","tier - 2","tier - 3"})),COUNTIF('OG Hospitalisation Details'!G460:G2802,{"tier - 1","tier - 2","tier - 3"}),0))</f>
        <v>tier - 2</v>
      </c>
      <c r="J1884" s="7" t="str" cm="1">
        <f t="array" ref="J1884">INDEX({"tier - 1","tier - 2","tier - 3"},MATCH(MAX(COUNTIF('OG Hospitalisation Details'!H460:H2802,{"tier - 1","tier - 2","tier - 3"})),COUNTIF('OG Hospitalisation Details'!H460:H2802,{"tier - 1","tier - 2","tier - 3"}),0))</f>
        <v>tier - 2</v>
      </c>
      <c r="K1884" s="7" t="str">
        <f>IF('OG Hospitalisation Details'!I460="?","Unknown",'OG Hospitalisation Details'!I460)</f>
        <v>R1013</v>
      </c>
      <c r="L1884" s="14">
        <f t="shared" si="89"/>
        <v>33</v>
      </c>
    </row>
    <row r="1885" spans="1:12" x14ac:dyDescent="0.25">
      <c r="A1885" s="7" t="s">
        <v>488</v>
      </c>
      <c r="B1885" s="7">
        <f t="shared" si="90"/>
        <v>1880</v>
      </c>
      <c r="C1885" s="7">
        <f>IF('OG Hospitalisation Details'!B459="?",ROUND(AVERAGE('OG Hospitalisation Details'!$B$2:$B$2344),0),'OG Hospitalisation Details'!B459)</f>
        <v>1984</v>
      </c>
      <c r="D1885" s="7" t="str">
        <f>IF('OG Hospitalisation Details'!C459="?","Sep",'OG Hospitalisation Details'!C459)</f>
        <v>Sep</v>
      </c>
      <c r="E1885" s="7">
        <v>16</v>
      </c>
      <c r="F1885" s="13">
        <f t="shared" si="88"/>
        <v>30941</v>
      </c>
      <c r="G1885" s="7">
        <v>3</v>
      </c>
      <c r="H1885" s="16">
        <v>4163.21</v>
      </c>
      <c r="I1885" s="7" t="str" cm="1">
        <f t="array" ref="I1885">INDEX({"tier - 1","tier - 2","tier - 3"},MATCH(MAX(COUNTIF('OG Hospitalisation Details'!G459:G2801,{"tier - 1","tier - 2","tier - 3"})),COUNTIF('OG Hospitalisation Details'!G459:G2801,{"tier - 1","tier - 2","tier - 3"}),0))</f>
        <v>tier - 2</v>
      </c>
      <c r="J1885" s="7" t="str" cm="1">
        <f t="array" ref="J1885">INDEX({"tier - 1","tier - 2","tier - 3"},MATCH(MAX(COUNTIF('OG Hospitalisation Details'!H459:H2801,{"tier - 1","tier - 2","tier - 3"})),COUNTIF('OG Hospitalisation Details'!H459:H2801,{"tier - 1","tier - 2","tier - 3"}),0))</f>
        <v>tier - 2</v>
      </c>
      <c r="K1885" s="7" t="str">
        <f>IF('OG Hospitalisation Details'!I459="?","Unknown",'OG Hospitalisation Details'!I459)</f>
        <v>R1012</v>
      </c>
      <c r="L1885" s="14">
        <f t="shared" si="89"/>
        <v>38</v>
      </c>
    </row>
    <row r="1886" spans="1:12" x14ac:dyDescent="0.25">
      <c r="A1886" s="7" t="s">
        <v>487</v>
      </c>
      <c r="B1886" s="7">
        <f t="shared" si="90"/>
        <v>1881</v>
      </c>
      <c r="C1886" s="7">
        <f>IF('OG Hospitalisation Details'!B458="?",ROUND(AVERAGE('OG Hospitalisation Details'!$B$2:$B$2344),0),'OG Hospitalisation Details'!B458)</f>
        <v>1998</v>
      </c>
      <c r="D1886" s="7" t="str">
        <f>IF('OG Hospitalisation Details'!C458="?","Sep",'OG Hospitalisation Details'!C458)</f>
        <v>Nov</v>
      </c>
      <c r="E1886" s="7">
        <v>26</v>
      </c>
      <c r="F1886" s="13">
        <f t="shared" si="88"/>
        <v>36125</v>
      </c>
      <c r="G1886" s="7">
        <v>0</v>
      </c>
      <c r="H1886" s="16">
        <v>4154.97</v>
      </c>
      <c r="I1886" s="7" t="str" cm="1">
        <f t="array" ref="I1886">INDEX({"tier - 1","tier - 2","tier - 3"},MATCH(MAX(COUNTIF('OG Hospitalisation Details'!G458:G2800,{"tier - 1","tier - 2","tier - 3"})),COUNTIF('OG Hospitalisation Details'!G458:G2800,{"tier - 1","tier - 2","tier - 3"}),0))</f>
        <v>tier - 2</v>
      </c>
      <c r="J1886" s="7" t="str" cm="1">
        <f t="array" ref="J1886">INDEX({"tier - 1","tier - 2","tier - 3"},MATCH(MAX(COUNTIF('OG Hospitalisation Details'!H458:H2800,{"tier - 1","tier - 2","tier - 3"})),COUNTIF('OG Hospitalisation Details'!H458:H2800,{"tier - 1","tier - 2","tier - 3"}),0))</f>
        <v>tier - 2</v>
      </c>
      <c r="K1886" s="7" t="str">
        <f>IF('OG Hospitalisation Details'!I458="?","Unknown",'OG Hospitalisation Details'!I458)</f>
        <v>R1012</v>
      </c>
      <c r="L1886" s="14">
        <f t="shared" si="89"/>
        <v>24</v>
      </c>
    </row>
    <row r="1887" spans="1:12" x14ac:dyDescent="0.25">
      <c r="A1887" s="7" t="s">
        <v>486</v>
      </c>
      <c r="B1887" s="7">
        <f t="shared" si="90"/>
        <v>1882</v>
      </c>
      <c r="C1887" s="7">
        <f>IF('OG Hospitalisation Details'!B457="?",ROUND(AVERAGE('OG Hospitalisation Details'!$B$2:$B$2344),0),'OG Hospitalisation Details'!B457)</f>
        <v>1992</v>
      </c>
      <c r="D1887" s="7" t="str">
        <f>IF('OG Hospitalisation Details'!C457="?","Sep",'OG Hospitalisation Details'!C457)</f>
        <v>Aug</v>
      </c>
      <c r="E1887" s="7">
        <v>4</v>
      </c>
      <c r="F1887" s="13">
        <f t="shared" si="88"/>
        <v>33820</v>
      </c>
      <c r="G1887" s="7">
        <v>1</v>
      </c>
      <c r="H1887" s="16">
        <v>4151.03</v>
      </c>
      <c r="I1887" s="7" t="str" cm="1">
        <f t="array" ref="I1887">INDEX({"tier - 1","tier - 2","tier - 3"},MATCH(MAX(COUNTIF('OG Hospitalisation Details'!G457:G2799,{"tier - 1","tier - 2","tier - 3"})),COUNTIF('OG Hospitalisation Details'!G457:G2799,{"tier - 1","tier - 2","tier - 3"}),0))</f>
        <v>tier - 2</v>
      </c>
      <c r="J1887" s="7" t="str" cm="1">
        <f t="array" ref="J1887">INDEX({"tier - 1","tier - 2","tier - 3"},MATCH(MAX(COUNTIF('OG Hospitalisation Details'!H457:H2799,{"tier - 1","tier - 2","tier - 3"})),COUNTIF('OG Hospitalisation Details'!H457:H2799,{"tier - 1","tier - 2","tier - 3"}),0))</f>
        <v>tier - 2</v>
      </c>
      <c r="K1887" s="7" t="str">
        <f>IF('OG Hospitalisation Details'!I457="?","Unknown",'OG Hospitalisation Details'!I457)</f>
        <v>R1013</v>
      </c>
      <c r="L1887" s="14">
        <f t="shared" si="89"/>
        <v>30</v>
      </c>
    </row>
    <row r="1888" spans="1:12" x14ac:dyDescent="0.25">
      <c r="A1888" s="7" t="s">
        <v>485</v>
      </c>
      <c r="B1888" s="7">
        <f t="shared" si="90"/>
        <v>1883</v>
      </c>
      <c r="C1888" s="7">
        <f>IF('OG Hospitalisation Details'!B456="?",ROUND(AVERAGE('OG Hospitalisation Details'!$B$2:$B$2344),0),'OG Hospitalisation Details'!B456)</f>
        <v>1992</v>
      </c>
      <c r="D1888" s="7" t="str">
        <f>IF('OG Hospitalisation Details'!C456="?","Sep",'OG Hospitalisation Details'!C456)</f>
        <v>Jun</v>
      </c>
      <c r="E1888" s="7">
        <v>28</v>
      </c>
      <c r="F1888" s="13">
        <f t="shared" si="88"/>
        <v>33783</v>
      </c>
      <c r="G1888" s="7">
        <v>1</v>
      </c>
      <c r="H1888" s="16">
        <v>4149.74</v>
      </c>
      <c r="I1888" s="7" t="str" cm="1">
        <f t="array" ref="I1888">INDEX({"tier - 1","tier - 2","tier - 3"},MATCH(MAX(COUNTIF('OG Hospitalisation Details'!G456:G2798,{"tier - 1","tier - 2","tier - 3"})),COUNTIF('OG Hospitalisation Details'!G456:G2798,{"tier - 1","tier - 2","tier - 3"}),0))</f>
        <v>tier - 2</v>
      </c>
      <c r="J1888" s="7" t="str" cm="1">
        <f t="array" ref="J1888">INDEX({"tier - 1","tier - 2","tier - 3"},MATCH(MAX(COUNTIF('OG Hospitalisation Details'!H456:H2798,{"tier - 1","tier - 2","tier - 3"})),COUNTIF('OG Hospitalisation Details'!H456:H2798,{"tier - 1","tier - 2","tier - 3"}),0))</f>
        <v>tier - 2</v>
      </c>
      <c r="K1888" s="7" t="str">
        <f>IF('OG Hospitalisation Details'!I456="?","Unknown",'OG Hospitalisation Details'!I456)</f>
        <v>R1011</v>
      </c>
      <c r="L1888" s="14">
        <f t="shared" si="89"/>
        <v>30</v>
      </c>
    </row>
    <row r="1889" spans="1:12" x14ac:dyDescent="0.25">
      <c r="A1889" s="7" t="s">
        <v>484</v>
      </c>
      <c r="B1889" s="7">
        <f t="shared" si="90"/>
        <v>1884</v>
      </c>
      <c r="C1889" s="7">
        <f>IF('OG Hospitalisation Details'!B455="?",ROUND(AVERAGE('OG Hospitalisation Details'!$B$2:$B$2344),0),'OG Hospitalisation Details'!B455)</f>
        <v>1992</v>
      </c>
      <c r="D1889" s="7" t="str">
        <f>IF('OG Hospitalisation Details'!C455="?","Sep",'OG Hospitalisation Details'!C455)</f>
        <v>Jun</v>
      </c>
      <c r="E1889" s="7">
        <v>18</v>
      </c>
      <c r="F1889" s="13">
        <f t="shared" si="88"/>
        <v>33773</v>
      </c>
      <c r="G1889" s="7">
        <v>0</v>
      </c>
      <c r="H1889" s="16">
        <v>4137.5200000000004</v>
      </c>
      <c r="I1889" s="7" t="str" cm="1">
        <f t="array" ref="I1889">INDEX({"tier - 1","tier - 2","tier - 3"},MATCH(MAX(COUNTIF('OG Hospitalisation Details'!G455:G2797,{"tier - 1","tier - 2","tier - 3"})),COUNTIF('OG Hospitalisation Details'!G455:G2797,{"tier - 1","tier - 2","tier - 3"}),0))</f>
        <v>tier - 2</v>
      </c>
      <c r="J1889" s="7" t="str" cm="1">
        <f t="array" ref="J1889">INDEX({"tier - 1","tier - 2","tier - 3"},MATCH(MAX(COUNTIF('OG Hospitalisation Details'!H455:H2797,{"tier - 1","tier - 2","tier - 3"})),COUNTIF('OG Hospitalisation Details'!H455:H2797,{"tier - 1","tier - 2","tier - 3"}),0))</f>
        <v>tier - 2</v>
      </c>
      <c r="K1889" s="7" t="str">
        <f>IF('OG Hospitalisation Details'!I455="?","Unknown",'OG Hospitalisation Details'!I455)</f>
        <v>R1024</v>
      </c>
      <c r="L1889" s="14">
        <f t="shared" si="89"/>
        <v>30</v>
      </c>
    </row>
    <row r="1890" spans="1:12" x14ac:dyDescent="0.25">
      <c r="A1890" s="7" t="s">
        <v>483</v>
      </c>
      <c r="B1890" s="7">
        <f t="shared" si="90"/>
        <v>1885</v>
      </c>
      <c r="C1890" s="7">
        <f>IF('OG Hospitalisation Details'!B454="?",ROUND(AVERAGE('OG Hospitalisation Details'!$B$2:$B$2344),0),'OG Hospitalisation Details'!B454)</f>
        <v>1991</v>
      </c>
      <c r="D1890" s="7" t="str">
        <f>IF('OG Hospitalisation Details'!C454="?","Sep",'OG Hospitalisation Details'!C454)</f>
        <v>Aug</v>
      </c>
      <c r="E1890" s="7">
        <v>6</v>
      </c>
      <c r="F1890" s="13">
        <f t="shared" si="88"/>
        <v>33456</v>
      </c>
      <c r="G1890" s="7">
        <v>0</v>
      </c>
      <c r="H1890" s="16">
        <v>4134.08</v>
      </c>
      <c r="I1890" s="7" t="str" cm="1">
        <f t="array" ref="I1890">INDEX({"tier - 1","tier - 2","tier - 3"},MATCH(MAX(COUNTIF('OG Hospitalisation Details'!G454:G2796,{"tier - 1","tier - 2","tier - 3"})),COUNTIF('OG Hospitalisation Details'!G454:G2796,{"tier - 1","tier - 2","tier - 3"}),0))</f>
        <v>tier - 2</v>
      </c>
      <c r="J1890" s="7" t="str" cm="1">
        <f t="array" ref="J1890">INDEX({"tier - 1","tier - 2","tier - 3"},MATCH(MAX(COUNTIF('OG Hospitalisation Details'!H454:H2796,{"tier - 1","tier - 2","tier - 3"})),COUNTIF('OG Hospitalisation Details'!H454:H2796,{"tier - 1","tier - 2","tier - 3"}),0))</f>
        <v>tier - 2</v>
      </c>
      <c r="K1890" s="7" t="str">
        <f>IF('OG Hospitalisation Details'!I454="?","Unknown",'OG Hospitalisation Details'!I454)</f>
        <v>R1012</v>
      </c>
      <c r="L1890" s="14">
        <f t="shared" si="89"/>
        <v>31</v>
      </c>
    </row>
    <row r="1891" spans="1:12" x14ac:dyDescent="0.25">
      <c r="A1891" s="7" t="s">
        <v>482</v>
      </c>
      <c r="B1891" s="7">
        <f t="shared" si="90"/>
        <v>1886</v>
      </c>
      <c r="C1891" s="7">
        <f>IF('OG Hospitalisation Details'!B453="?",ROUND(AVERAGE('OG Hospitalisation Details'!$B$2:$B$2344),0),'OG Hospitalisation Details'!B453)</f>
        <v>1994</v>
      </c>
      <c r="D1891" s="7" t="str">
        <f>IF('OG Hospitalisation Details'!C453="?","Sep",'OG Hospitalisation Details'!C453)</f>
        <v>Aug</v>
      </c>
      <c r="E1891" s="7">
        <v>21</v>
      </c>
      <c r="F1891" s="13">
        <f t="shared" si="88"/>
        <v>34567</v>
      </c>
      <c r="G1891" s="7">
        <v>1</v>
      </c>
      <c r="H1891" s="16">
        <v>4133.6400000000003</v>
      </c>
      <c r="I1891" s="7" t="str" cm="1">
        <f t="array" ref="I1891">INDEX({"tier - 1","tier - 2","tier - 3"},MATCH(MAX(COUNTIF('OG Hospitalisation Details'!G453:G2795,{"tier - 1","tier - 2","tier - 3"})),COUNTIF('OG Hospitalisation Details'!G453:G2795,{"tier - 1","tier - 2","tier - 3"}),0))</f>
        <v>tier - 2</v>
      </c>
      <c r="J1891" s="7" t="str" cm="1">
        <f t="array" ref="J1891">INDEX({"tier - 1","tier - 2","tier - 3"},MATCH(MAX(COUNTIF('OG Hospitalisation Details'!H453:H2795,{"tier - 1","tier - 2","tier - 3"})),COUNTIF('OG Hospitalisation Details'!H453:H2795,{"tier - 1","tier - 2","tier - 3"}),0))</f>
        <v>tier - 2</v>
      </c>
      <c r="K1891" s="7" t="str">
        <f>IF('OG Hospitalisation Details'!I453="?","Unknown",'OG Hospitalisation Details'!I453)</f>
        <v>R1012</v>
      </c>
      <c r="L1891" s="14">
        <f t="shared" si="89"/>
        <v>28</v>
      </c>
    </row>
    <row r="1892" spans="1:12" x14ac:dyDescent="0.25">
      <c r="A1892" s="7" t="s">
        <v>481</v>
      </c>
      <c r="B1892" s="7">
        <f t="shared" si="90"/>
        <v>1887</v>
      </c>
      <c r="C1892" s="7">
        <f>IF('OG Hospitalisation Details'!B452="?",ROUND(AVERAGE('OG Hospitalisation Details'!$B$2:$B$2344),0),'OG Hospitalisation Details'!B452)</f>
        <v>1990</v>
      </c>
      <c r="D1892" s="7" t="str">
        <f>IF('OG Hospitalisation Details'!C452="?","Sep",'OG Hospitalisation Details'!C452)</f>
        <v>Dec</v>
      </c>
      <c r="E1892" s="7">
        <v>14</v>
      </c>
      <c r="F1892" s="13">
        <f t="shared" si="88"/>
        <v>33221</v>
      </c>
      <c r="G1892" s="7">
        <v>1</v>
      </c>
      <c r="H1892" s="16">
        <v>4076.5</v>
      </c>
      <c r="I1892" s="7" t="str" cm="1">
        <f t="array" ref="I1892">INDEX({"tier - 1","tier - 2","tier - 3"},MATCH(MAX(COUNTIF('OG Hospitalisation Details'!G452:G2794,{"tier - 1","tier - 2","tier - 3"})),COUNTIF('OG Hospitalisation Details'!G452:G2794,{"tier - 1","tier - 2","tier - 3"}),0))</f>
        <v>tier - 2</v>
      </c>
      <c r="J1892" s="7" t="str" cm="1">
        <f t="array" ref="J1892">INDEX({"tier - 1","tier - 2","tier - 3"},MATCH(MAX(COUNTIF('OG Hospitalisation Details'!H452:H2794,{"tier - 1","tier - 2","tier - 3"})),COUNTIF('OG Hospitalisation Details'!H452:H2794,{"tier - 1","tier - 2","tier - 3"}),0))</f>
        <v>tier - 2</v>
      </c>
      <c r="K1892" s="7" t="str">
        <f>IF('OG Hospitalisation Details'!I452="?","Unknown",'OG Hospitalisation Details'!I452)</f>
        <v>R1011</v>
      </c>
      <c r="L1892" s="14">
        <f t="shared" si="89"/>
        <v>32</v>
      </c>
    </row>
    <row r="1893" spans="1:12" x14ac:dyDescent="0.25">
      <c r="A1893" s="7" t="s">
        <v>480</v>
      </c>
      <c r="B1893" s="7">
        <f t="shared" si="90"/>
        <v>1888</v>
      </c>
      <c r="C1893" s="7">
        <f>IF('OG Hospitalisation Details'!B451="?",ROUND(AVERAGE('OG Hospitalisation Details'!$B$2:$B$2344),0),'OG Hospitalisation Details'!B451)</f>
        <v>1990</v>
      </c>
      <c r="D1893" s="7" t="str">
        <f>IF('OG Hospitalisation Details'!C451="?","Sep",'OG Hospitalisation Details'!C451)</f>
        <v>Dec</v>
      </c>
      <c r="E1893" s="7">
        <v>1</v>
      </c>
      <c r="F1893" s="13">
        <f t="shared" si="88"/>
        <v>33208</v>
      </c>
      <c r="G1893" s="7">
        <v>1</v>
      </c>
      <c r="H1893" s="16">
        <v>4074.45</v>
      </c>
      <c r="I1893" s="7" t="str" cm="1">
        <f t="array" ref="I1893">INDEX({"tier - 1","tier - 2","tier - 3"},MATCH(MAX(COUNTIF('OG Hospitalisation Details'!G451:G2793,{"tier - 1","tier - 2","tier - 3"})),COUNTIF('OG Hospitalisation Details'!G451:G2793,{"tier - 1","tier - 2","tier - 3"}),0))</f>
        <v>tier - 2</v>
      </c>
      <c r="J1893" s="7" t="str" cm="1">
        <f t="array" ref="J1893">INDEX({"tier - 1","tier - 2","tier - 3"},MATCH(MAX(COUNTIF('OG Hospitalisation Details'!H451:H2793,{"tier - 1","tier - 2","tier - 3"})),COUNTIF('OG Hospitalisation Details'!H451:H2793,{"tier - 1","tier - 2","tier - 3"}),0))</f>
        <v>tier - 2</v>
      </c>
      <c r="K1893" s="7" t="str">
        <f>IF('OG Hospitalisation Details'!I451="?","Unknown",'OG Hospitalisation Details'!I451)</f>
        <v>R1013</v>
      </c>
      <c r="L1893" s="14">
        <f t="shared" si="89"/>
        <v>32</v>
      </c>
    </row>
    <row r="1894" spans="1:12" x14ac:dyDescent="0.25">
      <c r="A1894" s="7" t="s">
        <v>479</v>
      </c>
      <c r="B1894" s="7">
        <f t="shared" si="90"/>
        <v>1889</v>
      </c>
      <c r="C1894" s="7">
        <f>IF('OG Hospitalisation Details'!B450="?",ROUND(AVERAGE('OG Hospitalisation Details'!$B$2:$B$2344),0),'OG Hospitalisation Details'!B450)</f>
        <v>2002</v>
      </c>
      <c r="D1894" s="7" t="str">
        <f>IF('OG Hospitalisation Details'!C450="?","Sep",'OG Hospitalisation Details'!C450)</f>
        <v>Oct</v>
      </c>
      <c r="E1894" s="7">
        <v>18</v>
      </c>
      <c r="F1894" s="13">
        <f t="shared" si="88"/>
        <v>37547</v>
      </c>
      <c r="G1894" s="7">
        <v>0</v>
      </c>
      <c r="H1894" s="16">
        <v>4070.51</v>
      </c>
      <c r="I1894" s="7" t="str" cm="1">
        <f t="array" ref="I1894">INDEX({"tier - 1","tier - 2","tier - 3"},MATCH(MAX(COUNTIF('OG Hospitalisation Details'!G450:G2792,{"tier - 1","tier - 2","tier - 3"})),COUNTIF('OG Hospitalisation Details'!G450:G2792,{"tier - 1","tier - 2","tier - 3"}),0))</f>
        <v>tier - 2</v>
      </c>
      <c r="J1894" s="7" t="str" cm="1">
        <f t="array" ref="J1894">INDEX({"tier - 1","tier - 2","tier - 3"},MATCH(MAX(COUNTIF('OG Hospitalisation Details'!H450:H2792,{"tier - 1","tier - 2","tier - 3"})),COUNTIF('OG Hospitalisation Details'!H450:H2792,{"tier - 1","tier - 2","tier - 3"}),0))</f>
        <v>tier - 2</v>
      </c>
      <c r="K1894" s="7" t="str">
        <f>IF('OG Hospitalisation Details'!I450="?","Unknown",'OG Hospitalisation Details'!I450)</f>
        <v>R1012</v>
      </c>
      <c r="L1894" s="14">
        <f t="shared" si="89"/>
        <v>20</v>
      </c>
    </row>
    <row r="1895" spans="1:12" x14ac:dyDescent="0.25">
      <c r="A1895" s="7" t="s">
        <v>478</v>
      </c>
      <c r="B1895" s="7">
        <f t="shared" si="90"/>
        <v>1890</v>
      </c>
      <c r="C1895" s="7">
        <f>IF('OG Hospitalisation Details'!B449="?",ROUND(AVERAGE('OG Hospitalisation Details'!$B$2:$B$2344),0),'OG Hospitalisation Details'!B449)</f>
        <v>1983</v>
      </c>
      <c r="D1895" s="7" t="str">
        <f>IF('OG Hospitalisation Details'!C449="?","Sep",'OG Hospitalisation Details'!C449)</f>
        <v>Sep</v>
      </c>
      <c r="E1895" s="7">
        <v>16</v>
      </c>
      <c r="F1895" s="13">
        <f t="shared" si="88"/>
        <v>30575</v>
      </c>
      <c r="G1895" s="7">
        <v>3</v>
      </c>
      <c r="H1895" s="16">
        <v>4070.42</v>
      </c>
      <c r="I1895" s="7" t="str" cm="1">
        <f t="array" ref="I1895">INDEX({"tier - 1","tier - 2","tier - 3"},MATCH(MAX(COUNTIF('OG Hospitalisation Details'!G449:G2791,{"tier - 1","tier - 2","tier - 3"})),COUNTIF('OG Hospitalisation Details'!G449:G2791,{"tier - 1","tier - 2","tier - 3"}),0))</f>
        <v>tier - 2</v>
      </c>
      <c r="J1895" s="7" t="str" cm="1">
        <f t="array" ref="J1895">INDEX({"tier - 1","tier - 2","tier - 3"},MATCH(MAX(COUNTIF('OG Hospitalisation Details'!H449:H2791,{"tier - 1","tier - 2","tier - 3"})),COUNTIF('OG Hospitalisation Details'!H449:H2791,{"tier - 1","tier - 2","tier - 3"}),0))</f>
        <v>tier - 2</v>
      </c>
      <c r="K1895" s="7" t="str">
        <f>IF('OG Hospitalisation Details'!I449="?","Unknown",'OG Hospitalisation Details'!I449)</f>
        <v>R1013</v>
      </c>
      <c r="L1895" s="14">
        <f t="shared" si="89"/>
        <v>39</v>
      </c>
    </row>
    <row r="1896" spans="1:12" x14ac:dyDescent="0.25">
      <c r="A1896" s="7" t="s">
        <v>477</v>
      </c>
      <c r="B1896" s="7">
        <f t="shared" si="90"/>
        <v>1891</v>
      </c>
      <c r="C1896" s="7">
        <f>IF('OG Hospitalisation Details'!B448="?",ROUND(AVERAGE('OG Hospitalisation Details'!$B$2:$B$2344),0),'OG Hospitalisation Details'!B448)</f>
        <v>1995</v>
      </c>
      <c r="D1896" s="7" t="str">
        <f>IF('OG Hospitalisation Details'!C448="?","Sep",'OG Hospitalisation Details'!C448)</f>
        <v>Sep</v>
      </c>
      <c r="E1896" s="7">
        <v>14</v>
      </c>
      <c r="F1896" s="13">
        <f t="shared" si="88"/>
        <v>34956</v>
      </c>
      <c r="G1896" s="7">
        <v>2</v>
      </c>
      <c r="H1896" s="16">
        <v>4058.71</v>
      </c>
      <c r="I1896" s="7" t="str" cm="1">
        <f t="array" ref="I1896">INDEX({"tier - 1","tier - 2","tier - 3"},MATCH(MAX(COUNTIF('OG Hospitalisation Details'!G448:G2790,{"tier - 1","tier - 2","tier - 3"})),COUNTIF('OG Hospitalisation Details'!G448:G2790,{"tier - 1","tier - 2","tier - 3"}),0))</f>
        <v>tier - 2</v>
      </c>
      <c r="J1896" s="7" t="str" cm="1">
        <f t="array" ref="J1896">INDEX({"tier - 1","tier - 2","tier - 3"},MATCH(MAX(COUNTIF('OG Hospitalisation Details'!H448:H2790,{"tier - 1","tier - 2","tier - 3"})),COUNTIF('OG Hospitalisation Details'!H448:H2790,{"tier - 1","tier - 2","tier - 3"}),0))</f>
        <v>tier - 2</v>
      </c>
      <c r="K1896" s="7" t="str">
        <f>IF('OG Hospitalisation Details'!I448="?","Unknown",'OG Hospitalisation Details'!I448)</f>
        <v>R1012</v>
      </c>
      <c r="L1896" s="14">
        <f t="shared" si="89"/>
        <v>27</v>
      </c>
    </row>
    <row r="1897" spans="1:12" x14ac:dyDescent="0.25">
      <c r="A1897" s="7" t="s">
        <v>476</v>
      </c>
      <c r="B1897" s="7">
        <f t="shared" si="90"/>
        <v>1892</v>
      </c>
      <c r="C1897" s="7">
        <f>IF('OG Hospitalisation Details'!B447="?",ROUND(AVERAGE('OG Hospitalisation Details'!$B$2:$B$2344),0),'OG Hospitalisation Details'!B447)</f>
        <v>1993</v>
      </c>
      <c r="D1897" s="7" t="str">
        <f>IF('OG Hospitalisation Details'!C447="?","Sep",'OG Hospitalisation Details'!C447)</f>
        <v>Aug</v>
      </c>
      <c r="E1897" s="7">
        <v>13</v>
      </c>
      <c r="F1897" s="13">
        <f t="shared" si="88"/>
        <v>34194</v>
      </c>
      <c r="G1897" s="7">
        <v>2</v>
      </c>
      <c r="H1897" s="16">
        <v>4058.12</v>
      </c>
      <c r="I1897" s="7" t="str" cm="1">
        <f t="array" ref="I1897">INDEX({"tier - 1","tier - 2","tier - 3"},MATCH(MAX(COUNTIF('OG Hospitalisation Details'!G447:G2789,{"tier - 1","tier - 2","tier - 3"})),COUNTIF('OG Hospitalisation Details'!G447:G2789,{"tier - 1","tier - 2","tier - 3"}),0))</f>
        <v>tier - 2</v>
      </c>
      <c r="J1897" s="7" t="str" cm="1">
        <f t="array" ref="J1897">INDEX({"tier - 1","tier - 2","tier - 3"},MATCH(MAX(COUNTIF('OG Hospitalisation Details'!H447:H2789,{"tier - 1","tier - 2","tier - 3"})),COUNTIF('OG Hospitalisation Details'!H447:H2789,{"tier - 1","tier - 2","tier - 3"}),0))</f>
        <v>tier - 2</v>
      </c>
      <c r="K1897" s="7" t="str">
        <f>IF('OG Hospitalisation Details'!I447="?","Unknown",'OG Hospitalisation Details'!I447)</f>
        <v>R1013</v>
      </c>
      <c r="L1897" s="14">
        <f t="shared" si="89"/>
        <v>29</v>
      </c>
    </row>
    <row r="1898" spans="1:12" x14ac:dyDescent="0.25">
      <c r="A1898" s="7" t="s">
        <v>475</v>
      </c>
      <c r="B1898" s="7">
        <f t="shared" si="90"/>
        <v>1893</v>
      </c>
      <c r="C1898" s="7">
        <f>IF('OG Hospitalisation Details'!B446="?",ROUND(AVERAGE('OG Hospitalisation Details'!$B$2:$B$2344),0),'OG Hospitalisation Details'!B446)</f>
        <v>1988</v>
      </c>
      <c r="D1898" s="7" t="str">
        <f>IF('OG Hospitalisation Details'!C446="?","Sep",'OG Hospitalisation Details'!C446)</f>
        <v>Nov</v>
      </c>
      <c r="E1898" s="7">
        <v>30</v>
      </c>
      <c r="F1898" s="13">
        <f t="shared" si="88"/>
        <v>32477</v>
      </c>
      <c r="G1898" s="7">
        <v>3</v>
      </c>
      <c r="H1898" s="16">
        <v>4047.94</v>
      </c>
      <c r="I1898" s="7" t="str" cm="1">
        <f t="array" ref="I1898">INDEX({"tier - 1","tier - 2","tier - 3"},MATCH(MAX(COUNTIF('OG Hospitalisation Details'!G446:G2788,{"tier - 1","tier - 2","tier - 3"})),COUNTIF('OG Hospitalisation Details'!G446:G2788,{"tier - 1","tier - 2","tier - 3"}),0))</f>
        <v>tier - 2</v>
      </c>
      <c r="J1898" s="7" t="str" cm="1">
        <f t="array" ref="J1898">INDEX({"tier - 1","tier - 2","tier - 3"},MATCH(MAX(COUNTIF('OG Hospitalisation Details'!H446:H2788,{"tier - 1","tier - 2","tier - 3"})),COUNTIF('OG Hospitalisation Details'!H446:H2788,{"tier - 1","tier - 2","tier - 3"}),0))</f>
        <v>tier - 2</v>
      </c>
      <c r="K1898" s="7" t="str">
        <f>IF('OG Hospitalisation Details'!I446="?","Unknown",'OG Hospitalisation Details'!I446)</f>
        <v>R1013</v>
      </c>
      <c r="L1898" s="14">
        <f t="shared" si="89"/>
        <v>34</v>
      </c>
    </row>
    <row r="1899" spans="1:12" x14ac:dyDescent="0.25">
      <c r="A1899" s="7" t="s">
        <v>474</v>
      </c>
      <c r="B1899" s="7">
        <f t="shared" si="90"/>
        <v>1894</v>
      </c>
      <c r="C1899" s="7">
        <f>IF('OG Hospitalisation Details'!B445="?",ROUND(AVERAGE('OG Hospitalisation Details'!$B$2:$B$2344),0),'OG Hospitalisation Details'!B445)</f>
        <v>1993</v>
      </c>
      <c r="D1899" s="7" t="str">
        <f>IF('OG Hospitalisation Details'!C445="?","Sep",'OG Hospitalisation Details'!C445)</f>
        <v>Dec</v>
      </c>
      <c r="E1899" s="7">
        <v>26</v>
      </c>
      <c r="F1899" s="13">
        <f t="shared" si="88"/>
        <v>34329</v>
      </c>
      <c r="G1899" s="7">
        <v>1</v>
      </c>
      <c r="H1899" s="16">
        <v>4040.56</v>
      </c>
      <c r="I1899" s="7" t="str" cm="1">
        <f t="array" ref="I1899">INDEX({"tier - 1","tier - 2","tier - 3"},MATCH(MAX(COUNTIF('OG Hospitalisation Details'!G445:G2787,{"tier - 1","tier - 2","tier - 3"})),COUNTIF('OG Hospitalisation Details'!G445:G2787,{"tier - 1","tier - 2","tier - 3"}),0))</f>
        <v>tier - 2</v>
      </c>
      <c r="J1899" s="7" t="str" cm="1">
        <f t="array" ref="J1899">INDEX({"tier - 1","tier - 2","tier - 3"},MATCH(MAX(COUNTIF('OG Hospitalisation Details'!H445:H2787,{"tier - 1","tier - 2","tier - 3"})),COUNTIF('OG Hospitalisation Details'!H445:H2787,{"tier - 1","tier - 2","tier - 3"}),0))</f>
        <v>tier - 2</v>
      </c>
      <c r="K1899" s="7" t="str">
        <f>IF('OG Hospitalisation Details'!I445="?","Unknown",'OG Hospitalisation Details'!I445)</f>
        <v>R1015</v>
      </c>
      <c r="L1899" s="14">
        <f t="shared" si="89"/>
        <v>29</v>
      </c>
    </row>
    <row r="1900" spans="1:12" x14ac:dyDescent="0.25">
      <c r="A1900" s="7" t="s">
        <v>473</v>
      </c>
      <c r="B1900" s="7">
        <f t="shared" si="90"/>
        <v>1895</v>
      </c>
      <c r="C1900" s="7">
        <f>IF('OG Hospitalisation Details'!B444="?",ROUND(AVERAGE('OG Hospitalisation Details'!$B$2:$B$2344),0),'OG Hospitalisation Details'!B444)</f>
        <v>1983</v>
      </c>
      <c r="D1900" s="7" t="str">
        <f>IF('OG Hospitalisation Details'!C444="?","Sep",'OG Hospitalisation Details'!C444)</f>
        <v>Nov</v>
      </c>
      <c r="E1900" s="7">
        <v>10</v>
      </c>
      <c r="F1900" s="13">
        <f t="shared" si="88"/>
        <v>30630</v>
      </c>
      <c r="G1900" s="7">
        <v>3</v>
      </c>
      <c r="H1900" s="16">
        <v>4039.9</v>
      </c>
      <c r="I1900" s="7" t="str" cm="1">
        <f t="array" ref="I1900">INDEX({"tier - 1","tier - 2","tier - 3"},MATCH(MAX(COUNTIF('OG Hospitalisation Details'!G444:G2786,{"tier - 1","tier - 2","tier - 3"})),COUNTIF('OG Hospitalisation Details'!G444:G2786,{"tier - 1","tier - 2","tier - 3"}),0))</f>
        <v>tier - 2</v>
      </c>
      <c r="J1900" s="7" t="str" cm="1">
        <f t="array" ref="J1900">INDEX({"tier - 1","tier - 2","tier - 3"},MATCH(MAX(COUNTIF('OG Hospitalisation Details'!H444:H2786,{"tier - 1","tier - 2","tier - 3"})),COUNTIF('OG Hospitalisation Details'!H444:H2786,{"tier - 1","tier - 2","tier - 3"}),0))</f>
        <v>tier - 2</v>
      </c>
      <c r="K1900" s="7" t="str">
        <f>IF('OG Hospitalisation Details'!I444="?","Unknown",'OG Hospitalisation Details'!I444)</f>
        <v>R1013</v>
      </c>
      <c r="L1900" s="14">
        <f t="shared" si="89"/>
        <v>39</v>
      </c>
    </row>
    <row r="1901" spans="1:12" x14ac:dyDescent="0.25">
      <c r="A1901" s="7" t="s">
        <v>472</v>
      </c>
      <c r="B1901" s="7">
        <f t="shared" si="90"/>
        <v>1896</v>
      </c>
      <c r="C1901" s="7">
        <f>IF('OG Hospitalisation Details'!B443="?",ROUND(AVERAGE('OG Hospitalisation Details'!$B$2:$B$2344),0),'OG Hospitalisation Details'!B443)</f>
        <v>1984</v>
      </c>
      <c r="D1901" s="7" t="str">
        <f>IF('OG Hospitalisation Details'!C443="?","Sep",'OG Hospitalisation Details'!C443)</f>
        <v>Jul</v>
      </c>
      <c r="E1901" s="7">
        <v>7</v>
      </c>
      <c r="F1901" s="13">
        <f t="shared" si="88"/>
        <v>30870</v>
      </c>
      <c r="G1901" s="7">
        <v>3</v>
      </c>
      <c r="H1901" s="16">
        <v>4038.41</v>
      </c>
      <c r="I1901" s="7" t="str" cm="1">
        <f t="array" ref="I1901">INDEX({"tier - 1","tier - 2","tier - 3"},MATCH(MAX(COUNTIF('OG Hospitalisation Details'!G443:G2785,{"tier - 1","tier - 2","tier - 3"})),COUNTIF('OG Hospitalisation Details'!G443:G2785,{"tier - 1","tier - 2","tier - 3"}),0))</f>
        <v>tier - 2</v>
      </c>
      <c r="J1901" s="7" t="str" cm="1">
        <f t="array" ref="J1901">INDEX({"tier - 1","tier - 2","tier - 3"},MATCH(MAX(COUNTIF('OG Hospitalisation Details'!H443:H2785,{"tier - 1","tier - 2","tier - 3"})),COUNTIF('OG Hospitalisation Details'!H443:H2785,{"tier - 1","tier - 2","tier - 3"}),0))</f>
        <v>tier - 2</v>
      </c>
      <c r="K1901" s="7" t="str">
        <f>IF('OG Hospitalisation Details'!I443="?","Unknown",'OG Hospitalisation Details'!I443)</f>
        <v>R1013</v>
      </c>
      <c r="L1901" s="14">
        <f t="shared" si="89"/>
        <v>38</v>
      </c>
    </row>
    <row r="1902" spans="1:12" x14ac:dyDescent="0.25">
      <c r="A1902" s="7" t="s">
        <v>471</v>
      </c>
      <c r="B1902" s="7">
        <f t="shared" si="90"/>
        <v>1897</v>
      </c>
      <c r="C1902" s="7">
        <f>IF('OG Hospitalisation Details'!B442="?",ROUND(AVERAGE('OG Hospitalisation Details'!$B$2:$B$2344),0),'OG Hospitalisation Details'!B442)</f>
        <v>1992</v>
      </c>
      <c r="D1902" s="7" t="str">
        <f>IF('OG Hospitalisation Details'!C442="?","Sep",'OG Hospitalisation Details'!C442)</f>
        <v>Oct</v>
      </c>
      <c r="E1902" s="7">
        <v>11</v>
      </c>
      <c r="F1902" s="13">
        <f t="shared" si="88"/>
        <v>33888</v>
      </c>
      <c r="G1902" s="7">
        <v>1</v>
      </c>
      <c r="H1902" s="16">
        <v>4032.24</v>
      </c>
      <c r="I1902" s="7" t="str" cm="1">
        <f t="array" ref="I1902">INDEX({"tier - 1","tier - 2","tier - 3"},MATCH(MAX(COUNTIF('OG Hospitalisation Details'!G442:G2784,{"tier - 1","tier - 2","tier - 3"})),COUNTIF('OG Hospitalisation Details'!G442:G2784,{"tier - 1","tier - 2","tier - 3"}),0))</f>
        <v>tier - 2</v>
      </c>
      <c r="J1902" s="7" t="str" cm="1">
        <f t="array" ref="J1902">INDEX({"tier - 1","tier - 2","tier - 3"},MATCH(MAX(COUNTIF('OG Hospitalisation Details'!H442:H2784,{"tier - 1","tier - 2","tier - 3"})),COUNTIF('OG Hospitalisation Details'!H442:H2784,{"tier - 1","tier - 2","tier - 3"}),0))</f>
        <v>tier - 2</v>
      </c>
      <c r="K1902" s="7" t="str">
        <f>IF('OG Hospitalisation Details'!I442="?","Unknown",'OG Hospitalisation Details'!I442)</f>
        <v>R1012</v>
      </c>
      <c r="L1902" s="14">
        <f t="shared" si="89"/>
        <v>30</v>
      </c>
    </row>
    <row r="1903" spans="1:12" x14ac:dyDescent="0.25">
      <c r="A1903" s="7" t="s">
        <v>470</v>
      </c>
      <c r="B1903" s="7">
        <f t="shared" si="90"/>
        <v>1898</v>
      </c>
      <c r="C1903" s="7">
        <f>IF('OG Hospitalisation Details'!B441="?",ROUND(AVERAGE('OG Hospitalisation Details'!$B$2:$B$2344),0),'OG Hospitalisation Details'!B441)</f>
        <v>2000</v>
      </c>
      <c r="D1903" s="7" t="str">
        <f>IF('OG Hospitalisation Details'!C441="?","Sep",'OG Hospitalisation Details'!C441)</f>
        <v>Sep</v>
      </c>
      <c r="E1903" s="7">
        <v>13</v>
      </c>
      <c r="F1903" s="13">
        <f t="shared" si="88"/>
        <v>36782</v>
      </c>
      <c r="G1903" s="7">
        <v>3</v>
      </c>
      <c r="H1903" s="16">
        <v>4005.42</v>
      </c>
      <c r="I1903" s="7" t="str" cm="1">
        <f t="array" ref="I1903">INDEX({"tier - 1","tier - 2","tier - 3"},MATCH(MAX(COUNTIF('OG Hospitalisation Details'!G441:G2783,{"tier - 1","tier - 2","tier - 3"})),COUNTIF('OG Hospitalisation Details'!G441:G2783,{"tier - 1","tier - 2","tier - 3"}),0))</f>
        <v>tier - 2</v>
      </c>
      <c r="J1903" s="7" t="str" cm="1">
        <f t="array" ref="J1903">INDEX({"tier - 1","tier - 2","tier - 3"},MATCH(MAX(COUNTIF('OG Hospitalisation Details'!H441:H2783,{"tier - 1","tier - 2","tier - 3"})),COUNTIF('OG Hospitalisation Details'!H441:H2783,{"tier - 1","tier - 2","tier - 3"}),0))</f>
        <v>tier - 2</v>
      </c>
      <c r="K1903" s="7" t="str">
        <f>IF('OG Hospitalisation Details'!I441="?","Unknown",'OG Hospitalisation Details'!I441)</f>
        <v>R1015</v>
      </c>
      <c r="L1903" s="14">
        <f t="shared" si="89"/>
        <v>22</v>
      </c>
    </row>
    <row r="1904" spans="1:12" x14ac:dyDescent="0.25">
      <c r="A1904" s="7" t="s">
        <v>469</v>
      </c>
      <c r="B1904" s="7">
        <f t="shared" si="90"/>
        <v>1899</v>
      </c>
      <c r="C1904" s="7">
        <f>IF('OG Hospitalisation Details'!B440="?",ROUND(AVERAGE('OG Hospitalisation Details'!$B$2:$B$2344),0),'OG Hospitalisation Details'!B440)</f>
        <v>1989</v>
      </c>
      <c r="D1904" s="7" t="str">
        <f>IF('OG Hospitalisation Details'!C440="?","Sep",'OG Hospitalisation Details'!C440)</f>
        <v>Jul</v>
      </c>
      <c r="E1904" s="7">
        <v>10</v>
      </c>
      <c r="F1904" s="13">
        <f t="shared" si="88"/>
        <v>32699</v>
      </c>
      <c r="G1904" s="7">
        <v>3</v>
      </c>
      <c r="H1904" s="16">
        <v>4002.36</v>
      </c>
      <c r="I1904" s="7" t="str" cm="1">
        <f t="array" ref="I1904">INDEX({"tier - 1","tier - 2","tier - 3"},MATCH(MAX(COUNTIF('OG Hospitalisation Details'!G440:G2782,{"tier - 1","tier - 2","tier - 3"})),COUNTIF('OG Hospitalisation Details'!G440:G2782,{"tier - 1","tier - 2","tier - 3"}),0))</f>
        <v>tier - 2</v>
      </c>
      <c r="J1904" s="7" t="str" cm="1">
        <f t="array" ref="J1904">INDEX({"tier - 1","tier - 2","tier - 3"},MATCH(MAX(COUNTIF('OG Hospitalisation Details'!H440:H2782,{"tier - 1","tier - 2","tier - 3"})),COUNTIF('OG Hospitalisation Details'!H440:H2782,{"tier - 1","tier - 2","tier - 3"}),0))</f>
        <v>tier - 2</v>
      </c>
      <c r="K1904" s="7" t="str">
        <f>IF('OG Hospitalisation Details'!I440="?","Unknown",'OG Hospitalisation Details'!I440)</f>
        <v>R1013</v>
      </c>
      <c r="L1904" s="14">
        <f t="shared" si="89"/>
        <v>33</v>
      </c>
    </row>
    <row r="1905" spans="1:12" x14ac:dyDescent="0.25">
      <c r="A1905" s="7" t="s">
        <v>468</v>
      </c>
      <c r="B1905" s="7">
        <f t="shared" si="90"/>
        <v>1900</v>
      </c>
      <c r="C1905" s="7">
        <f>IF('OG Hospitalisation Details'!B439="?",ROUND(AVERAGE('OG Hospitalisation Details'!$B$2:$B$2344),0),'OG Hospitalisation Details'!B439)</f>
        <v>1990</v>
      </c>
      <c r="D1905" s="7" t="str">
        <f>IF('OG Hospitalisation Details'!C439="?","Sep",'OG Hospitalisation Details'!C439)</f>
        <v>Nov</v>
      </c>
      <c r="E1905" s="7">
        <v>1</v>
      </c>
      <c r="F1905" s="13">
        <f t="shared" si="88"/>
        <v>33178</v>
      </c>
      <c r="G1905" s="7">
        <v>0</v>
      </c>
      <c r="H1905" s="16">
        <v>3994.18</v>
      </c>
      <c r="I1905" s="7" t="str" cm="1">
        <f t="array" ref="I1905">INDEX({"tier - 1","tier - 2","tier - 3"},MATCH(MAX(COUNTIF('OG Hospitalisation Details'!G439:G2781,{"tier - 1","tier - 2","tier - 3"})),COUNTIF('OG Hospitalisation Details'!G439:G2781,{"tier - 1","tier - 2","tier - 3"}),0))</f>
        <v>tier - 2</v>
      </c>
      <c r="J1905" s="7" t="str" cm="1">
        <f t="array" ref="J1905">INDEX({"tier - 1","tier - 2","tier - 3"},MATCH(MAX(COUNTIF('OG Hospitalisation Details'!H439:H2781,{"tier - 1","tier - 2","tier - 3"})),COUNTIF('OG Hospitalisation Details'!H439:H2781,{"tier - 1","tier - 2","tier - 3"}),0))</f>
        <v>tier - 2</v>
      </c>
      <c r="K1905" s="7" t="str">
        <f>IF('OG Hospitalisation Details'!I439="?","Unknown",'OG Hospitalisation Details'!I439)</f>
        <v>R1013</v>
      </c>
      <c r="L1905" s="14">
        <f t="shared" si="89"/>
        <v>32</v>
      </c>
    </row>
    <row r="1906" spans="1:12" x14ac:dyDescent="0.25">
      <c r="A1906" s="7" t="s">
        <v>467</v>
      </c>
      <c r="B1906" s="7">
        <f t="shared" si="90"/>
        <v>1901</v>
      </c>
      <c r="C1906" s="7">
        <f>IF('OG Hospitalisation Details'!B438="?",ROUND(AVERAGE('OG Hospitalisation Details'!$B$2:$B$2344),0),'OG Hospitalisation Details'!B438)</f>
        <v>1990</v>
      </c>
      <c r="D1906" s="7" t="str">
        <f>IF('OG Hospitalisation Details'!C438="?","Sep",'OG Hospitalisation Details'!C438)</f>
        <v>Nov</v>
      </c>
      <c r="E1906" s="7">
        <v>22</v>
      </c>
      <c r="F1906" s="13">
        <f t="shared" si="88"/>
        <v>33199</v>
      </c>
      <c r="G1906" s="7">
        <v>0</v>
      </c>
      <c r="H1906" s="16">
        <v>3989.84</v>
      </c>
      <c r="I1906" s="7" t="str" cm="1">
        <f t="array" ref="I1906">INDEX({"tier - 1","tier - 2","tier - 3"},MATCH(MAX(COUNTIF('OG Hospitalisation Details'!G438:G2780,{"tier - 1","tier - 2","tier - 3"})),COUNTIF('OG Hospitalisation Details'!G438:G2780,{"tier - 1","tier - 2","tier - 3"}),0))</f>
        <v>tier - 2</v>
      </c>
      <c r="J1906" s="7" t="str" cm="1">
        <f t="array" ref="J1906">INDEX({"tier - 1","tier - 2","tier - 3"},MATCH(MAX(COUNTIF('OG Hospitalisation Details'!H438:H2780,{"tier - 1","tier - 2","tier - 3"})),COUNTIF('OG Hospitalisation Details'!H438:H2780,{"tier - 1","tier - 2","tier - 3"}),0))</f>
        <v>tier - 2</v>
      </c>
      <c r="K1906" s="7" t="str">
        <f>IF('OG Hospitalisation Details'!I438="?","Unknown",'OG Hospitalisation Details'!I438)</f>
        <v>R1011</v>
      </c>
      <c r="L1906" s="14">
        <f t="shared" si="89"/>
        <v>32</v>
      </c>
    </row>
    <row r="1907" spans="1:12" x14ac:dyDescent="0.25">
      <c r="A1907" s="7" t="s">
        <v>466</v>
      </c>
      <c r="B1907" s="7">
        <f t="shared" si="90"/>
        <v>1902</v>
      </c>
      <c r="C1907" s="7">
        <f>IF('OG Hospitalisation Details'!B437="?",ROUND(AVERAGE('OG Hospitalisation Details'!$B$2:$B$2344),0),'OG Hospitalisation Details'!B437)</f>
        <v>1996</v>
      </c>
      <c r="D1907" s="7" t="str">
        <f>IF('OG Hospitalisation Details'!C437="?","Sep",'OG Hospitalisation Details'!C437)</f>
        <v>Sep</v>
      </c>
      <c r="E1907" s="7">
        <v>8</v>
      </c>
      <c r="F1907" s="13">
        <f t="shared" si="88"/>
        <v>35316</v>
      </c>
      <c r="G1907" s="7">
        <v>2</v>
      </c>
      <c r="H1907" s="16">
        <v>3987.93</v>
      </c>
      <c r="I1907" s="7" t="str" cm="1">
        <f t="array" ref="I1907">INDEX({"tier - 1","tier - 2","tier - 3"},MATCH(MAX(COUNTIF('OG Hospitalisation Details'!G437:G2779,{"tier - 1","tier - 2","tier - 3"})),COUNTIF('OG Hospitalisation Details'!G437:G2779,{"tier - 1","tier - 2","tier - 3"}),0))</f>
        <v>tier - 2</v>
      </c>
      <c r="J1907" s="7" t="str" cm="1">
        <f t="array" ref="J1907">INDEX({"tier - 1","tier - 2","tier - 3"},MATCH(MAX(COUNTIF('OG Hospitalisation Details'!H437:H2779,{"tier - 1","tier - 2","tier - 3"})),COUNTIF('OG Hospitalisation Details'!H437:H2779,{"tier - 1","tier - 2","tier - 3"}),0))</f>
        <v>tier - 2</v>
      </c>
      <c r="K1907" s="7" t="str">
        <f>IF('OG Hospitalisation Details'!I437="?","Unknown",'OG Hospitalisation Details'!I437)</f>
        <v>R1011</v>
      </c>
      <c r="L1907" s="14">
        <f t="shared" si="89"/>
        <v>26</v>
      </c>
    </row>
    <row r="1908" spans="1:12" x14ac:dyDescent="0.25">
      <c r="A1908" s="7" t="s">
        <v>465</v>
      </c>
      <c r="B1908" s="7">
        <f t="shared" si="90"/>
        <v>1903</v>
      </c>
      <c r="C1908" s="7">
        <f>IF('OG Hospitalisation Details'!B436="?",ROUND(AVERAGE('OG Hospitalisation Details'!$B$2:$B$2344),0),'OG Hospitalisation Details'!B436)</f>
        <v>1996</v>
      </c>
      <c r="D1908" s="7" t="str">
        <f>IF('OG Hospitalisation Details'!C436="?","Sep",'OG Hospitalisation Details'!C436)</f>
        <v>Aug</v>
      </c>
      <c r="E1908" s="7">
        <v>17</v>
      </c>
      <c r="F1908" s="13">
        <f t="shared" si="88"/>
        <v>35294</v>
      </c>
      <c r="G1908" s="7">
        <v>2</v>
      </c>
      <c r="H1908" s="16">
        <v>3981.98</v>
      </c>
      <c r="I1908" s="7" t="str" cm="1">
        <f t="array" ref="I1908">INDEX({"tier - 1","tier - 2","tier - 3"},MATCH(MAX(COUNTIF('OG Hospitalisation Details'!G436:G2778,{"tier - 1","tier - 2","tier - 3"})),COUNTIF('OG Hospitalisation Details'!G436:G2778,{"tier - 1","tier - 2","tier - 3"}),0))</f>
        <v>tier - 2</v>
      </c>
      <c r="J1908" s="7" t="str" cm="1">
        <f t="array" ref="J1908">INDEX({"tier - 1","tier - 2","tier - 3"},MATCH(MAX(COUNTIF('OG Hospitalisation Details'!H436:H2778,{"tier - 1","tier - 2","tier - 3"})),COUNTIF('OG Hospitalisation Details'!H436:H2778,{"tier - 1","tier - 2","tier - 3"}),0))</f>
        <v>tier - 2</v>
      </c>
      <c r="K1908" s="7" t="str">
        <f>IF('OG Hospitalisation Details'!I436="?","Unknown",'OG Hospitalisation Details'!I436)</f>
        <v>R1013</v>
      </c>
      <c r="L1908" s="14">
        <f t="shared" si="89"/>
        <v>26</v>
      </c>
    </row>
    <row r="1909" spans="1:12" x14ac:dyDescent="0.25">
      <c r="A1909" s="7" t="s">
        <v>464</v>
      </c>
      <c r="B1909" s="7">
        <f t="shared" si="90"/>
        <v>1904</v>
      </c>
      <c r="C1909" s="7">
        <f>IF('OG Hospitalisation Details'!B435="?",ROUND(AVERAGE('OG Hospitalisation Details'!$B$2:$B$2344),0),'OG Hospitalisation Details'!B435)</f>
        <v>1990</v>
      </c>
      <c r="D1909" s="7" t="str">
        <f>IF('OG Hospitalisation Details'!C435="?","Sep",'OG Hospitalisation Details'!C435)</f>
        <v>Jul</v>
      </c>
      <c r="E1909" s="7">
        <v>29</v>
      </c>
      <c r="F1909" s="13">
        <f t="shared" si="88"/>
        <v>33083</v>
      </c>
      <c r="G1909" s="7">
        <v>0</v>
      </c>
      <c r="H1909" s="16">
        <v>3972.92</v>
      </c>
      <c r="I1909" s="7" t="str" cm="1">
        <f t="array" ref="I1909">INDEX({"tier - 1","tier - 2","tier - 3"},MATCH(MAX(COUNTIF('OG Hospitalisation Details'!G435:G2777,{"tier - 1","tier - 2","tier - 3"})),COUNTIF('OG Hospitalisation Details'!G435:G2777,{"tier - 1","tier - 2","tier - 3"}),0))</f>
        <v>tier - 2</v>
      </c>
      <c r="J1909" s="7" t="str" cm="1">
        <f t="array" ref="J1909">INDEX({"tier - 1","tier - 2","tier - 3"},MATCH(MAX(COUNTIF('OG Hospitalisation Details'!H435:H2777,{"tier - 1","tier - 2","tier - 3"})),COUNTIF('OG Hospitalisation Details'!H435:H2777,{"tier - 1","tier - 2","tier - 3"}),0))</f>
        <v>tier - 2</v>
      </c>
      <c r="K1909" s="7" t="str">
        <f>IF('OG Hospitalisation Details'!I435="?","Unknown",'OG Hospitalisation Details'!I435)</f>
        <v>R1013</v>
      </c>
      <c r="L1909" s="14">
        <f t="shared" si="89"/>
        <v>32</v>
      </c>
    </row>
    <row r="1910" spans="1:12" x14ac:dyDescent="0.25">
      <c r="A1910" s="7" t="s">
        <v>463</v>
      </c>
      <c r="B1910" s="7">
        <f t="shared" si="90"/>
        <v>1905</v>
      </c>
      <c r="C1910" s="7">
        <f>IF('OG Hospitalisation Details'!B434="?",ROUND(AVERAGE('OG Hospitalisation Details'!$B$2:$B$2344),0),'OG Hospitalisation Details'!B434)</f>
        <v>1995</v>
      </c>
      <c r="D1910" s="7" t="str">
        <f>IF('OG Hospitalisation Details'!C434="?","Sep",'OG Hospitalisation Details'!C434)</f>
        <v>Jul</v>
      </c>
      <c r="E1910" s="7">
        <v>11</v>
      </c>
      <c r="F1910" s="13">
        <f t="shared" si="88"/>
        <v>34891</v>
      </c>
      <c r="G1910" s="7">
        <v>1</v>
      </c>
      <c r="H1910" s="16">
        <v>3956.07</v>
      </c>
      <c r="I1910" s="7" t="str" cm="1">
        <f t="array" ref="I1910">INDEX({"tier - 1","tier - 2","tier - 3"},MATCH(MAX(COUNTIF('OG Hospitalisation Details'!G434:G2776,{"tier - 1","tier - 2","tier - 3"})),COUNTIF('OG Hospitalisation Details'!G434:G2776,{"tier - 1","tier - 2","tier - 3"}),0))</f>
        <v>tier - 2</v>
      </c>
      <c r="J1910" s="7" t="str" cm="1">
        <f t="array" ref="J1910">INDEX({"tier - 1","tier - 2","tier - 3"},MATCH(MAX(COUNTIF('OG Hospitalisation Details'!H434:H2776,{"tier - 1","tier - 2","tier - 3"})),COUNTIF('OG Hospitalisation Details'!H434:H2776,{"tier - 1","tier - 2","tier - 3"}),0))</f>
        <v>tier - 2</v>
      </c>
      <c r="K1910" s="7" t="str">
        <f>IF('OG Hospitalisation Details'!I434="?","Unknown",'OG Hospitalisation Details'!I434)</f>
        <v>R1012</v>
      </c>
      <c r="L1910" s="14">
        <f t="shared" si="89"/>
        <v>27</v>
      </c>
    </row>
    <row r="1911" spans="1:12" x14ac:dyDescent="0.25">
      <c r="A1911" s="7" t="s">
        <v>462</v>
      </c>
      <c r="B1911" s="7">
        <f t="shared" si="90"/>
        <v>1906</v>
      </c>
      <c r="C1911" s="7">
        <f>IF('OG Hospitalisation Details'!B433="?",ROUND(AVERAGE('OG Hospitalisation Details'!$B$2:$B$2344),0),'OG Hospitalisation Details'!B433)</f>
        <v>1999</v>
      </c>
      <c r="D1911" s="7" t="str">
        <f>IF('OG Hospitalisation Details'!C433="?","Sep",'OG Hospitalisation Details'!C433)</f>
        <v>Jul</v>
      </c>
      <c r="E1911" s="7">
        <v>10</v>
      </c>
      <c r="F1911" s="13">
        <f t="shared" si="88"/>
        <v>36351</v>
      </c>
      <c r="G1911" s="7">
        <v>0</v>
      </c>
      <c r="H1911" s="16">
        <v>3955.98</v>
      </c>
      <c r="I1911" s="7" t="str" cm="1">
        <f t="array" ref="I1911">INDEX({"tier - 1","tier - 2","tier - 3"},MATCH(MAX(COUNTIF('OG Hospitalisation Details'!G433:G2775,{"tier - 1","tier - 2","tier - 3"})),COUNTIF('OG Hospitalisation Details'!G433:G2775,{"tier - 1","tier - 2","tier - 3"}),0))</f>
        <v>tier - 2</v>
      </c>
      <c r="J1911" s="7" t="str" cm="1">
        <f t="array" ref="J1911">INDEX({"tier - 1","tier - 2","tier - 3"},MATCH(MAX(COUNTIF('OG Hospitalisation Details'!H433:H2775,{"tier - 1","tier - 2","tier - 3"})),COUNTIF('OG Hospitalisation Details'!H433:H2775,{"tier - 1","tier - 2","tier - 3"}),0))</f>
        <v>tier - 2</v>
      </c>
      <c r="K1911" s="7" t="str">
        <f>IF('OG Hospitalisation Details'!I433="?","Unknown",'OG Hospitalisation Details'!I433)</f>
        <v>R1021</v>
      </c>
      <c r="L1911" s="14">
        <f t="shared" si="89"/>
        <v>23</v>
      </c>
    </row>
    <row r="1912" spans="1:12" x14ac:dyDescent="0.25">
      <c r="A1912" s="7" t="s">
        <v>461</v>
      </c>
      <c r="B1912" s="7">
        <f t="shared" si="90"/>
        <v>1907</v>
      </c>
      <c r="C1912" s="7">
        <f>IF('OG Hospitalisation Details'!B432="?",ROUND(AVERAGE('OG Hospitalisation Details'!$B$2:$B$2344),0),'OG Hospitalisation Details'!B432)</f>
        <v>1993</v>
      </c>
      <c r="D1912" s="7" t="str">
        <f>IF('OG Hospitalisation Details'!C432="?","Sep",'OG Hospitalisation Details'!C432)</f>
        <v>Nov</v>
      </c>
      <c r="E1912" s="7">
        <v>11</v>
      </c>
      <c r="F1912" s="13">
        <f t="shared" si="88"/>
        <v>34284</v>
      </c>
      <c r="G1912" s="7">
        <v>1</v>
      </c>
      <c r="H1912" s="16">
        <v>3947.41</v>
      </c>
      <c r="I1912" s="7" t="str" cm="1">
        <f t="array" ref="I1912">INDEX({"tier - 1","tier - 2","tier - 3"},MATCH(MAX(COUNTIF('OG Hospitalisation Details'!G432:G2774,{"tier - 1","tier - 2","tier - 3"})),COUNTIF('OG Hospitalisation Details'!G432:G2774,{"tier - 1","tier - 2","tier - 3"}),0))</f>
        <v>tier - 2</v>
      </c>
      <c r="J1912" s="7" t="str" cm="1">
        <f t="array" ref="J1912">INDEX({"tier - 1","tier - 2","tier - 3"},MATCH(MAX(COUNTIF('OG Hospitalisation Details'!H432:H2774,{"tier - 1","tier - 2","tier - 3"})),COUNTIF('OG Hospitalisation Details'!H432:H2774,{"tier - 1","tier - 2","tier - 3"}),0))</f>
        <v>tier - 2</v>
      </c>
      <c r="K1912" s="7" t="str">
        <f>IF('OG Hospitalisation Details'!I432="?","Unknown",'OG Hospitalisation Details'!I432)</f>
        <v>R1013</v>
      </c>
      <c r="L1912" s="14">
        <f t="shared" si="89"/>
        <v>29</v>
      </c>
    </row>
    <row r="1913" spans="1:12" x14ac:dyDescent="0.25">
      <c r="A1913" s="7" t="s">
        <v>460</v>
      </c>
      <c r="B1913" s="7">
        <f t="shared" si="90"/>
        <v>1908</v>
      </c>
      <c r="C1913" s="7">
        <f>IF('OG Hospitalisation Details'!B431="?",ROUND(AVERAGE('OG Hospitalisation Details'!$B$2:$B$2344),0),'OG Hospitalisation Details'!B431)</f>
        <v>1993</v>
      </c>
      <c r="D1913" s="7" t="str">
        <f>IF('OG Hospitalisation Details'!C431="?","Sep",'OG Hospitalisation Details'!C431)</f>
        <v>Sep</v>
      </c>
      <c r="E1913" s="7">
        <v>29</v>
      </c>
      <c r="F1913" s="13">
        <f t="shared" si="88"/>
        <v>34241</v>
      </c>
      <c r="G1913" s="7">
        <v>0</v>
      </c>
      <c r="H1913" s="16">
        <v>3943.6</v>
      </c>
      <c r="I1913" s="7" t="str" cm="1">
        <f t="array" ref="I1913">INDEX({"tier - 1","tier - 2","tier - 3"},MATCH(MAX(COUNTIF('OG Hospitalisation Details'!G431:G2773,{"tier - 1","tier - 2","tier - 3"})),COUNTIF('OG Hospitalisation Details'!G431:G2773,{"tier - 1","tier - 2","tier - 3"}),0))</f>
        <v>tier - 2</v>
      </c>
      <c r="J1913" s="7" t="str" cm="1">
        <f t="array" ref="J1913">INDEX({"tier - 1","tier - 2","tier - 3"},MATCH(MAX(COUNTIF('OG Hospitalisation Details'!H431:H2773,{"tier - 1","tier - 2","tier - 3"})),COUNTIF('OG Hospitalisation Details'!H431:H2773,{"tier - 1","tier - 2","tier - 3"}),0))</f>
        <v>tier - 2</v>
      </c>
      <c r="K1913" s="7" t="str">
        <f>IF('OG Hospitalisation Details'!I431="?","Unknown",'OG Hospitalisation Details'!I431)</f>
        <v>R1024</v>
      </c>
      <c r="L1913" s="14">
        <f t="shared" si="89"/>
        <v>29</v>
      </c>
    </row>
    <row r="1914" spans="1:12" x14ac:dyDescent="0.25">
      <c r="A1914" s="7" t="s">
        <v>459</v>
      </c>
      <c r="B1914" s="7">
        <f t="shared" si="90"/>
        <v>1909</v>
      </c>
      <c r="C1914" s="7">
        <f>IF('OG Hospitalisation Details'!B430="?",ROUND(AVERAGE('OG Hospitalisation Details'!$B$2:$B$2344),0),'OG Hospitalisation Details'!B430)</f>
        <v>1988</v>
      </c>
      <c r="D1914" s="7" t="str">
        <f>IF('OG Hospitalisation Details'!C430="?","Sep",'OG Hospitalisation Details'!C430)</f>
        <v>Oct</v>
      </c>
      <c r="E1914" s="7">
        <v>24</v>
      </c>
      <c r="F1914" s="13">
        <f t="shared" si="88"/>
        <v>32440</v>
      </c>
      <c r="G1914" s="7">
        <v>0</v>
      </c>
      <c r="H1914" s="16">
        <v>3935.18</v>
      </c>
      <c r="I1914" s="7" t="str" cm="1">
        <f t="array" ref="I1914">INDEX({"tier - 1","tier - 2","tier - 3"},MATCH(MAX(COUNTIF('OG Hospitalisation Details'!G430:G2772,{"tier - 1","tier - 2","tier - 3"})),COUNTIF('OG Hospitalisation Details'!G430:G2772,{"tier - 1","tier - 2","tier - 3"}),0))</f>
        <v>tier - 2</v>
      </c>
      <c r="J1914" s="7" t="str" cm="1">
        <f t="array" ref="J1914">INDEX({"tier - 1","tier - 2","tier - 3"},MATCH(MAX(COUNTIF('OG Hospitalisation Details'!H430:H2772,{"tier - 1","tier - 2","tier - 3"})),COUNTIF('OG Hospitalisation Details'!H430:H2772,{"tier - 1","tier - 2","tier - 3"}),0))</f>
        <v>tier - 2</v>
      </c>
      <c r="K1914" s="7" t="str">
        <f>IF('OG Hospitalisation Details'!I430="?","Unknown",'OG Hospitalisation Details'!I430)</f>
        <v>R1013</v>
      </c>
      <c r="L1914" s="14">
        <f t="shared" si="89"/>
        <v>34</v>
      </c>
    </row>
    <row r="1915" spans="1:12" x14ac:dyDescent="0.25">
      <c r="A1915" s="7" t="s">
        <v>458</v>
      </c>
      <c r="B1915" s="7">
        <f t="shared" si="90"/>
        <v>1910</v>
      </c>
      <c r="C1915" s="7">
        <f>IF('OG Hospitalisation Details'!B429="?",ROUND(AVERAGE('OG Hospitalisation Details'!$B$2:$B$2344),0),'OG Hospitalisation Details'!B429)</f>
        <v>2002</v>
      </c>
      <c r="D1915" s="7" t="str">
        <f>IF('OG Hospitalisation Details'!C429="?","Sep",'OG Hospitalisation Details'!C429)</f>
        <v>Jun</v>
      </c>
      <c r="E1915" s="7">
        <v>15</v>
      </c>
      <c r="F1915" s="13">
        <f t="shared" si="88"/>
        <v>37422</v>
      </c>
      <c r="G1915" s="7">
        <v>0</v>
      </c>
      <c r="H1915" s="16">
        <v>3931.51</v>
      </c>
      <c r="I1915" s="7" t="str" cm="1">
        <f t="array" ref="I1915">INDEX({"tier - 1","tier - 2","tier - 3"},MATCH(MAX(COUNTIF('OG Hospitalisation Details'!G429:G2771,{"tier - 1","tier - 2","tier - 3"})),COUNTIF('OG Hospitalisation Details'!G429:G2771,{"tier - 1","tier - 2","tier - 3"}),0))</f>
        <v>tier - 2</v>
      </c>
      <c r="J1915" s="7" t="str" cm="1">
        <f t="array" ref="J1915">INDEX({"tier - 1","tier - 2","tier - 3"},MATCH(MAX(COUNTIF('OG Hospitalisation Details'!H429:H2771,{"tier - 1","tier - 2","tier - 3"})),COUNTIF('OG Hospitalisation Details'!H429:H2771,{"tier - 1","tier - 2","tier - 3"}),0))</f>
        <v>tier - 2</v>
      </c>
      <c r="K1915" s="7" t="str">
        <f>IF('OG Hospitalisation Details'!I429="?","Unknown",'OG Hospitalisation Details'!I429)</f>
        <v>R1011</v>
      </c>
      <c r="L1915" s="14">
        <f t="shared" si="89"/>
        <v>20</v>
      </c>
    </row>
    <row r="1916" spans="1:12" x14ac:dyDescent="0.25">
      <c r="A1916" s="7" t="s">
        <v>457</v>
      </c>
      <c r="B1916" s="7">
        <f t="shared" si="90"/>
        <v>1911</v>
      </c>
      <c r="C1916" s="7">
        <f>IF('OG Hospitalisation Details'!B428="?",ROUND(AVERAGE('OG Hospitalisation Details'!$B$2:$B$2344),0),'OG Hospitalisation Details'!B428)</f>
        <v>2000</v>
      </c>
      <c r="D1916" s="7" t="str">
        <f>IF('OG Hospitalisation Details'!C428="?","Sep",'OG Hospitalisation Details'!C428)</f>
        <v>Jul</v>
      </c>
      <c r="E1916" s="7">
        <v>10</v>
      </c>
      <c r="F1916" s="13">
        <f t="shared" si="88"/>
        <v>36717</v>
      </c>
      <c r="G1916" s="7">
        <v>2</v>
      </c>
      <c r="H1916" s="16">
        <v>3925.76</v>
      </c>
      <c r="I1916" s="7" t="str" cm="1">
        <f t="array" ref="I1916">INDEX({"tier - 1","tier - 2","tier - 3"},MATCH(MAX(COUNTIF('OG Hospitalisation Details'!G428:G2770,{"tier - 1","tier - 2","tier - 3"})),COUNTIF('OG Hospitalisation Details'!G428:G2770,{"tier - 1","tier - 2","tier - 3"}),0))</f>
        <v>tier - 2</v>
      </c>
      <c r="J1916" s="7" t="str" cm="1">
        <f t="array" ref="J1916">INDEX({"tier - 1","tier - 2","tier - 3"},MATCH(MAX(COUNTIF('OG Hospitalisation Details'!H428:H2770,{"tier - 1","tier - 2","tier - 3"})),COUNTIF('OG Hospitalisation Details'!H428:H2770,{"tier - 1","tier - 2","tier - 3"}),0))</f>
        <v>tier - 2</v>
      </c>
      <c r="K1916" s="7" t="str">
        <f>IF('OG Hospitalisation Details'!I428="?","Unknown",'OG Hospitalisation Details'!I428)</f>
        <v>R1024</v>
      </c>
      <c r="L1916" s="14">
        <f t="shared" si="89"/>
        <v>22</v>
      </c>
    </row>
    <row r="1917" spans="1:12" x14ac:dyDescent="0.25">
      <c r="A1917" s="7" t="s">
        <v>456</v>
      </c>
      <c r="B1917" s="7">
        <f t="shared" si="90"/>
        <v>1912</v>
      </c>
      <c r="C1917" s="7">
        <f>IF('OG Hospitalisation Details'!B427="?",ROUND(AVERAGE('OG Hospitalisation Details'!$B$2:$B$2344),0),'OG Hospitalisation Details'!B427)</f>
        <v>1985</v>
      </c>
      <c r="D1917" s="7" t="str">
        <f>IF('OG Hospitalisation Details'!C427="?","Sep",'OG Hospitalisation Details'!C427)</f>
        <v>Jul</v>
      </c>
      <c r="E1917" s="7">
        <v>5</v>
      </c>
      <c r="F1917" s="13">
        <f t="shared" si="88"/>
        <v>31233</v>
      </c>
      <c r="G1917" s="7">
        <v>3</v>
      </c>
      <c r="H1917" s="16">
        <v>3910.44</v>
      </c>
      <c r="I1917" s="7" t="str" cm="1">
        <f t="array" ref="I1917">INDEX({"tier - 1","tier - 2","tier - 3"},MATCH(MAX(COUNTIF('OG Hospitalisation Details'!G427:G2769,{"tier - 1","tier - 2","tier - 3"})),COUNTIF('OG Hospitalisation Details'!G427:G2769,{"tier - 1","tier - 2","tier - 3"}),0))</f>
        <v>tier - 2</v>
      </c>
      <c r="J1917" s="7" t="str" cm="1">
        <f t="array" ref="J1917">INDEX({"tier - 1","tier - 2","tier - 3"},MATCH(MAX(COUNTIF('OG Hospitalisation Details'!H427:H2769,{"tier - 1","tier - 2","tier - 3"})),COUNTIF('OG Hospitalisation Details'!H427:H2769,{"tier - 1","tier - 2","tier - 3"}),0))</f>
        <v>tier - 2</v>
      </c>
      <c r="K1917" s="7" t="str">
        <f>IF('OG Hospitalisation Details'!I427="?","Unknown",'OG Hospitalisation Details'!I427)</f>
        <v>R1013</v>
      </c>
      <c r="L1917" s="14">
        <f t="shared" si="89"/>
        <v>37</v>
      </c>
    </row>
    <row r="1918" spans="1:12" x14ac:dyDescent="0.25">
      <c r="A1918" s="7" t="s">
        <v>455</v>
      </c>
      <c r="B1918" s="7">
        <f t="shared" si="90"/>
        <v>1913</v>
      </c>
      <c r="C1918" s="7">
        <f>IF('OG Hospitalisation Details'!B426="?",ROUND(AVERAGE('OG Hospitalisation Details'!$B$2:$B$2344),0),'OG Hospitalisation Details'!B426)</f>
        <v>1997</v>
      </c>
      <c r="D1918" s="7" t="str">
        <f>IF('OG Hospitalisation Details'!C426="?","Sep",'OG Hospitalisation Details'!C426)</f>
        <v>Nov</v>
      </c>
      <c r="E1918" s="7">
        <v>24</v>
      </c>
      <c r="F1918" s="13">
        <f t="shared" si="88"/>
        <v>35758</v>
      </c>
      <c r="G1918" s="7">
        <v>3</v>
      </c>
      <c r="H1918" s="16">
        <v>3906.13</v>
      </c>
      <c r="I1918" s="7" t="str" cm="1">
        <f t="array" ref="I1918">INDEX({"tier - 1","tier - 2","tier - 3"},MATCH(MAX(COUNTIF('OG Hospitalisation Details'!G426:G2768,{"tier - 1","tier - 2","tier - 3"})),COUNTIF('OG Hospitalisation Details'!G426:G2768,{"tier - 1","tier - 2","tier - 3"}),0))</f>
        <v>tier - 2</v>
      </c>
      <c r="J1918" s="7" t="str" cm="1">
        <f t="array" ref="J1918">INDEX({"tier - 1","tier - 2","tier - 3"},MATCH(MAX(COUNTIF('OG Hospitalisation Details'!H426:H2768,{"tier - 1","tier - 2","tier - 3"})),COUNTIF('OG Hospitalisation Details'!H426:H2768,{"tier - 1","tier - 2","tier - 3"}),0))</f>
        <v>tier - 2</v>
      </c>
      <c r="K1918" s="7" t="str">
        <f>IF('OG Hospitalisation Details'!I426="?","Unknown",'OG Hospitalisation Details'!I426)</f>
        <v>R1011</v>
      </c>
      <c r="L1918" s="14">
        <f t="shared" si="89"/>
        <v>25</v>
      </c>
    </row>
    <row r="1919" spans="1:12" x14ac:dyDescent="0.25">
      <c r="A1919" s="7" t="s">
        <v>454</v>
      </c>
      <c r="B1919" s="7">
        <f t="shared" si="90"/>
        <v>1914</v>
      </c>
      <c r="C1919" s="7">
        <f>IF('OG Hospitalisation Details'!B425="?",ROUND(AVERAGE('OG Hospitalisation Details'!$B$2:$B$2344),0),'OG Hospitalisation Details'!B425)</f>
        <v>1981</v>
      </c>
      <c r="D1919" s="7" t="str">
        <f>IF('OG Hospitalisation Details'!C425="?","Sep",'OG Hospitalisation Details'!C425)</f>
        <v>Aug</v>
      </c>
      <c r="E1919" s="7">
        <v>27</v>
      </c>
      <c r="F1919" s="13">
        <f t="shared" si="88"/>
        <v>29825</v>
      </c>
      <c r="G1919" s="7">
        <v>1</v>
      </c>
      <c r="H1919" s="16">
        <v>3902.07</v>
      </c>
      <c r="I1919" s="7" t="str" cm="1">
        <f t="array" ref="I1919">INDEX({"tier - 1","tier - 2","tier - 3"},MATCH(MAX(COUNTIF('OG Hospitalisation Details'!G425:G2767,{"tier - 1","tier - 2","tier - 3"})),COUNTIF('OG Hospitalisation Details'!G425:G2767,{"tier - 1","tier - 2","tier - 3"}),0))</f>
        <v>tier - 2</v>
      </c>
      <c r="J1919" s="7" t="str" cm="1">
        <f t="array" ref="J1919">INDEX({"tier - 1","tier - 2","tier - 3"},MATCH(MAX(COUNTIF('OG Hospitalisation Details'!H425:H2767,{"tier - 1","tier - 2","tier - 3"})),COUNTIF('OG Hospitalisation Details'!H425:H2767,{"tier - 1","tier - 2","tier - 3"}),0))</f>
        <v>tier - 2</v>
      </c>
      <c r="K1919" s="7" t="str">
        <f>IF('OG Hospitalisation Details'!I425="?","Unknown",'OG Hospitalisation Details'!I425)</f>
        <v>R1013</v>
      </c>
      <c r="L1919" s="14">
        <f t="shared" si="89"/>
        <v>41</v>
      </c>
    </row>
    <row r="1920" spans="1:12" x14ac:dyDescent="0.25">
      <c r="A1920" s="7" t="s">
        <v>453</v>
      </c>
      <c r="B1920" s="7">
        <f t="shared" si="90"/>
        <v>1915</v>
      </c>
      <c r="C1920" s="7">
        <f>IF('OG Hospitalisation Details'!B424="?",ROUND(AVERAGE('OG Hospitalisation Details'!$B$2:$B$2344),0),'OG Hospitalisation Details'!B424)</f>
        <v>1993</v>
      </c>
      <c r="D1920" s="7" t="str">
        <f>IF('OG Hospitalisation Details'!C424="?","Sep",'OG Hospitalisation Details'!C424)</f>
        <v>Sep</v>
      </c>
      <c r="E1920" s="7">
        <v>14</v>
      </c>
      <c r="F1920" s="13">
        <f t="shared" si="88"/>
        <v>34226</v>
      </c>
      <c r="G1920" s="7">
        <v>0</v>
      </c>
      <c r="H1920" s="16">
        <v>3898.35</v>
      </c>
      <c r="I1920" s="7" t="str" cm="1">
        <f t="array" ref="I1920">INDEX({"tier - 1","tier - 2","tier - 3"},MATCH(MAX(COUNTIF('OG Hospitalisation Details'!G424:G2766,{"tier - 1","tier - 2","tier - 3"})),COUNTIF('OG Hospitalisation Details'!G424:G2766,{"tier - 1","tier - 2","tier - 3"}),0))</f>
        <v>tier - 2</v>
      </c>
      <c r="J1920" s="7" t="str" cm="1">
        <f t="array" ref="J1920">INDEX({"tier - 1","tier - 2","tier - 3"},MATCH(MAX(COUNTIF('OG Hospitalisation Details'!H424:H2766,{"tier - 1","tier - 2","tier - 3"})),COUNTIF('OG Hospitalisation Details'!H424:H2766,{"tier - 1","tier - 2","tier - 3"}),0))</f>
        <v>tier - 2</v>
      </c>
      <c r="K1920" s="7" t="str">
        <f>IF('OG Hospitalisation Details'!I424="?","Unknown",'OG Hospitalisation Details'!I424)</f>
        <v>R1012</v>
      </c>
      <c r="L1920" s="14">
        <f t="shared" si="89"/>
        <v>29</v>
      </c>
    </row>
    <row r="1921" spans="1:12" x14ac:dyDescent="0.25">
      <c r="A1921" s="7" t="s">
        <v>452</v>
      </c>
      <c r="B1921" s="7">
        <f t="shared" si="90"/>
        <v>1916</v>
      </c>
      <c r="C1921" s="7">
        <f>IF('OG Hospitalisation Details'!B423="?",ROUND(AVERAGE('OG Hospitalisation Details'!$B$2:$B$2344),0),'OG Hospitalisation Details'!B423)</f>
        <v>2004</v>
      </c>
      <c r="D1921" s="7" t="str">
        <f>IF('OG Hospitalisation Details'!C423="?","Sep",'OG Hospitalisation Details'!C423)</f>
        <v>Jul</v>
      </c>
      <c r="E1921" s="7">
        <v>13</v>
      </c>
      <c r="F1921" s="13">
        <f t="shared" si="88"/>
        <v>38181</v>
      </c>
      <c r="G1921" s="7">
        <v>0</v>
      </c>
      <c r="H1921" s="16">
        <v>3889.2</v>
      </c>
      <c r="I1921" s="7" t="str" cm="1">
        <f t="array" ref="I1921">INDEX({"tier - 1","tier - 2","tier - 3"},MATCH(MAX(COUNTIF('OG Hospitalisation Details'!G423:G2765,{"tier - 1","tier - 2","tier - 3"})),COUNTIF('OG Hospitalisation Details'!G423:G2765,{"tier - 1","tier - 2","tier - 3"}),0))</f>
        <v>tier - 2</v>
      </c>
      <c r="J1921" s="7" t="str" cm="1">
        <f t="array" ref="J1921">INDEX({"tier - 1","tier - 2","tier - 3"},MATCH(MAX(COUNTIF('OG Hospitalisation Details'!H423:H2765,{"tier - 1","tier - 2","tier - 3"})),COUNTIF('OG Hospitalisation Details'!H423:H2765,{"tier - 1","tier - 2","tier - 3"}),0))</f>
        <v>tier - 2</v>
      </c>
      <c r="K1921" s="7" t="str">
        <f>IF('OG Hospitalisation Details'!I423="?","Unknown",'OG Hospitalisation Details'!I423)</f>
        <v>R1012</v>
      </c>
      <c r="L1921" s="14">
        <f t="shared" si="89"/>
        <v>18</v>
      </c>
    </row>
    <row r="1922" spans="1:12" x14ac:dyDescent="0.25">
      <c r="A1922" s="7" t="s">
        <v>451</v>
      </c>
      <c r="B1922" s="7">
        <f t="shared" si="90"/>
        <v>1917</v>
      </c>
      <c r="C1922" s="7">
        <f>IF('OG Hospitalisation Details'!B422="?",ROUND(AVERAGE('OG Hospitalisation Details'!$B$2:$B$2344),0),'OG Hospitalisation Details'!B422)</f>
        <v>1996</v>
      </c>
      <c r="D1922" s="7" t="str">
        <f>IF('OG Hospitalisation Details'!C422="?","Sep",'OG Hospitalisation Details'!C422)</f>
        <v>Oct</v>
      </c>
      <c r="E1922" s="7">
        <v>23</v>
      </c>
      <c r="F1922" s="13">
        <f t="shared" ref="F1922:F1985" si="91">DATE(C1922,MONTH(1&amp;D1922),E1922)</f>
        <v>35361</v>
      </c>
      <c r="G1922" s="7">
        <v>2</v>
      </c>
      <c r="H1922" s="16">
        <v>3877.3</v>
      </c>
      <c r="I1922" s="7" t="str" cm="1">
        <f t="array" ref="I1922">INDEX({"tier - 1","tier - 2","tier - 3"},MATCH(MAX(COUNTIF('OG Hospitalisation Details'!G422:G2764,{"tier - 1","tier - 2","tier - 3"})),COUNTIF('OG Hospitalisation Details'!G422:G2764,{"tier - 1","tier - 2","tier - 3"}),0))</f>
        <v>tier - 2</v>
      </c>
      <c r="J1922" s="7" t="str" cm="1">
        <f t="array" ref="J1922">INDEX({"tier - 1","tier - 2","tier - 3"},MATCH(MAX(COUNTIF('OG Hospitalisation Details'!H422:H2764,{"tier - 1","tier - 2","tier - 3"})),COUNTIF('OG Hospitalisation Details'!H422:H2764,{"tier - 1","tier - 2","tier - 3"}),0))</f>
        <v>tier - 2</v>
      </c>
      <c r="K1922" s="7" t="str">
        <f>IF('OG Hospitalisation Details'!I422="?","Unknown",'OG Hospitalisation Details'!I422)</f>
        <v>R1012</v>
      </c>
      <c r="L1922" s="14">
        <f t="shared" ref="L1922:L1985" si="92">DATEDIF(F1922,DATE(2023,6,8),"Y")</f>
        <v>26</v>
      </c>
    </row>
    <row r="1923" spans="1:12" x14ac:dyDescent="0.25">
      <c r="A1923" s="7" t="s">
        <v>450</v>
      </c>
      <c r="B1923" s="7">
        <f t="shared" si="90"/>
        <v>1918</v>
      </c>
      <c r="C1923" s="7">
        <f>IF('OG Hospitalisation Details'!B421="?",ROUND(AVERAGE('OG Hospitalisation Details'!$B$2:$B$2344),0),'OG Hospitalisation Details'!B421)</f>
        <v>1991</v>
      </c>
      <c r="D1923" s="7" t="str">
        <f>IF('OG Hospitalisation Details'!C421="?","Sep",'OG Hospitalisation Details'!C421)</f>
        <v>Jul</v>
      </c>
      <c r="E1923" s="7">
        <v>25</v>
      </c>
      <c r="F1923" s="13">
        <f t="shared" si="91"/>
        <v>33444</v>
      </c>
      <c r="G1923" s="7">
        <v>1</v>
      </c>
      <c r="H1923" s="16">
        <v>3875.73</v>
      </c>
      <c r="I1923" s="7" t="str" cm="1">
        <f t="array" ref="I1923">INDEX({"tier - 1","tier - 2","tier - 3"},MATCH(MAX(COUNTIF('OG Hospitalisation Details'!G421:G2763,{"tier - 1","tier - 2","tier - 3"})),COUNTIF('OG Hospitalisation Details'!G421:G2763,{"tier - 1","tier - 2","tier - 3"}),0))</f>
        <v>tier - 2</v>
      </c>
      <c r="J1923" s="7" t="str" cm="1">
        <f t="array" ref="J1923">INDEX({"tier - 1","tier - 2","tier - 3"},MATCH(MAX(COUNTIF('OG Hospitalisation Details'!H421:H2763,{"tier - 1","tier - 2","tier - 3"})),COUNTIF('OG Hospitalisation Details'!H421:H2763,{"tier - 1","tier - 2","tier - 3"}),0))</f>
        <v>tier - 2</v>
      </c>
      <c r="K1923" s="7" t="str">
        <f>IF('OG Hospitalisation Details'!I421="?","Unknown",'OG Hospitalisation Details'!I421)</f>
        <v>R1013</v>
      </c>
      <c r="L1923" s="14">
        <f t="shared" si="92"/>
        <v>31</v>
      </c>
    </row>
    <row r="1924" spans="1:12" x14ac:dyDescent="0.25">
      <c r="A1924" s="7" t="s">
        <v>449</v>
      </c>
      <c r="B1924" s="7">
        <f t="shared" si="90"/>
        <v>1919</v>
      </c>
      <c r="C1924" s="7">
        <f>IF('OG Hospitalisation Details'!B420="?",ROUND(AVERAGE('OG Hospitalisation Details'!$B$2:$B$2344),0),'OG Hospitalisation Details'!B420)</f>
        <v>1990</v>
      </c>
      <c r="D1924" s="7" t="str">
        <f>IF('OG Hospitalisation Details'!C420="?","Sep",'OG Hospitalisation Details'!C420)</f>
        <v>Jun</v>
      </c>
      <c r="E1924" s="7">
        <v>24</v>
      </c>
      <c r="F1924" s="13">
        <f t="shared" si="91"/>
        <v>33048</v>
      </c>
      <c r="G1924" s="7">
        <v>0</v>
      </c>
      <c r="H1924" s="16">
        <v>3866.86</v>
      </c>
      <c r="I1924" s="7" t="str" cm="1">
        <f t="array" ref="I1924">INDEX({"tier - 1","tier - 2","tier - 3"},MATCH(MAX(COUNTIF('OG Hospitalisation Details'!G420:G2762,{"tier - 1","tier - 2","tier - 3"})),COUNTIF('OG Hospitalisation Details'!G420:G2762,{"tier - 1","tier - 2","tier - 3"}),0))</f>
        <v>tier - 2</v>
      </c>
      <c r="J1924" s="7" t="str" cm="1">
        <f t="array" ref="J1924">INDEX({"tier - 1","tier - 2","tier - 3"},MATCH(MAX(COUNTIF('OG Hospitalisation Details'!H420:H2762,{"tier - 1","tier - 2","tier - 3"})),COUNTIF('OG Hospitalisation Details'!H420:H2762,{"tier - 1","tier - 2","tier - 3"}),0))</f>
        <v>tier - 2</v>
      </c>
      <c r="K1924" s="7" t="str">
        <f>IF('OG Hospitalisation Details'!I420="?","Unknown",'OG Hospitalisation Details'!I420)</f>
        <v>R1012</v>
      </c>
      <c r="L1924" s="14">
        <f t="shared" si="92"/>
        <v>32</v>
      </c>
    </row>
    <row r="1925" spans="1:12" x14ac:dyDescent="0.25">
      <c r="A1925" s="7" t="s">
        <v>448</v>
      </c>
      <c r="B1925" s="7">
        <f t="shared" si="90"/>
        <v>1920</v>
      </c>
      <c r="C1925" s="7">
        <f>IF('OG Hospitalisation Details'!B419="?",ROUND(AVERAGE('OG Hospitalisation Details'!$B$2:$B$2344),0),'OG Hospitalisation Details'!B419)</f>
        <v>2001</v>
      </c>
      <c r="D1925" s="7" t="str">
        <f>IF('OG Hospitalisation Details'!C419="?","Sep",'OG Hospitalisation Details'!C419)</f>
        <v>Oct</v>
      </c>
      <c r="E1925" s="7">
        <v>18</v>
      </c>
      <c r="F1925" s="13">
        <f t="shared" si="91"/>
        <v>37182</v>
      </c>
      <c r="G1925" s="7">
        <v>3</v>
      </c>
      <c r="H1925" s="16">
        <v>3861.21</v>
      </c>
      <c r="I1925" s="7" t="str" cm="1">
        <f t="array" ref="I1925">INDEX({"tier - 1","tier - 2","tier - 3"},MATCH(MAX(COUNTIF('OG Hospitalisation Details'!G419:G2761,{"tier - 1","tier - 2","tier - 3"})),COUNTIF('OG Hospitalisation Details'!G419:G2761,{"tier - 1","tier - 2","tier - 3"}),0))</f>
        <v>tier - 2</v>
      </c>
      <c r="J1925" s="7" t="str" cm="1">
        <f t="array" ref="J1925">INDEX({"tier - 1","tier - 2","tier - 3"},MATCH(MAX(COUNTIF('OG Hospitalisation Details'!H419:H2761,{"tier - 1","tier - 2","tier - 3"})),COUNTIF('OG Hospitalisation Details'!H419:H2761,{"tier - 1","tier - 2","tier - 3"}),0))</f>
        <v>tier - 2</v>
      </c>
      <c r="K1925" s="7" t="str">
        <f>IF('OG Hospitalisation Details'!I419="?","Unknown",'OG Hospitalisation Details'!I419)</f>
        <v>R1016</v>
      </c>
      <c r="L1925" s="14">
        <f t="shared" si="92"/>
        <v>21</v>
      </c>
    </row>
    <row r="1926" spans="1:12" x14ac:dyDescent="0.25">
      <c r="A1926" s="7" t="s">
        <v>447</v>
      </c>
      <c r="B1926" s="7">
        <f t="shared" si="90"/>
        <v>1921</v>
      </c>
      <c r="C1926" s="7">
        <f>IF('OG Hospitalisation Details'!B418="?",ROUND(AVERAGE('OG Hospitalisation Details'!$B$2:$B$2344),0),'OG Hospitalisation Details'!B418)</f>
        <v>2001</v>
      </c>
      <c r="D1926" s="7" t="str">
        <f>IF('OG Hospitalisation Details'!C418="?","Sep",'OG Hospitalisation Details'!C418)</f>
        <v>Jun</v>
      </c>
      <c r="E1926" s="7">
        <v>6</v>
      </c>
      <c r="F1926" s="13">
        <f t="shared" si="91"/>
        <v>37048</v>
      </c>
      <c r="G1926" s="7">
        <v>0</v>
      </c>
      <c r="H1926" s="16">
        <v>3858.51</v>
      </c>
      <c r="I1926" s="7" t="str" cm="1">
        <f t="array" ref="I1926">INDEX({"tier - 1","tier - 2","tier - 3"},MATCH(MAX(COUNTIF('OG Hospitalisation Details'!G418:G2760,{"tier - 1","tier - 2","tier - 3"})),COUNTIF('OG Hospitalisation Details'!G418:G2760,{"tier - 1","tier - 2","tier - 3"}),0))</f>
        <v>tier - 2</v>
      </c>
      <c r="J1926" s="7" t="str" cm="1">
        <f t="array" ref="J1926">INDEX({"tier - 1","tier - 2","tier - 3"},MATCH(MAX(COUNTIF('OG Hospitalisation Details'!H418:H2760,{"tier - 1","tier - 2","tier - 3"})),COUNTIF('OG Hospitalisation Details'!H418:H2760,{"tier - 1","tier - 2","tier - 3"}),0))</f>
        <v>tier - 2</v>
      </c>
      <c r="K1926" s="7" t="str">
        <f>IF('OG Hospitalisation Details'!I418="?","Unknown",'OG Hospitalisation Details'!I418)</f>
        <v>R1025</v>
      </c>
      <c r="L1926" s="14">
        <f t="shared" si="92"/>
        <v>22</v>
      </c>
    </row>
    <row r="1927" spans="1:12" x14ac:dyDescent="0.25">
      <c r="A1927" s="7" t="s">
        <v>446</v>
      </c>
      <c r="B1927" s="7">
        <f t="shared" si="90"/>
        <v>1922</v>
      </c>
      <c r="C1927" s="7">
        <f>IF('OG Hospitalisation Details'!B417="?",ROUND(AVERAGE('OG Hospitalisation Details'!$B$2:$B$2344),0),'OG Hospitalisation Details'!B417)</f>
        <v>1991</v>
      </c>
      <c r="D1927" s="7" t="str">
        <f>IF('OG Hospitalisation Details'!C417="?","Sep",'OG Hospitalisation Details'!C417)</f>
        <v>Aug</v>
      </c>
      <c r="E1927" s="7">
        <v>19</v>
      </c>
      <c r="F1927" s="13">
        <f t="shared" si="91"/>
        <v>33469</v>
      </c>
      <c r="G1927" s="7">
        <v>0</v>
      </c>
      <c r="H1927" s="16">
        <v>3857.76</v>
      </c>
      <c r="I1927" s="7" t="str" cm="1">
        <f t="array" ref="I1927">INDEX({"tier - 1","tier - 2","tier - 3"},MATCH(MAX(COUNTIF('OG Hospitalisation Details'!G417:G2759,{"tier - 1","tier - 2","tier - 3"})),COUNTIF('OG Hospitalisation Details'!G417:G2759,{"tier - 1","tier - 2","tier - 3"}),0))</f>
        <v>tier - 2</v>
      </c>
      <c r="J1927" s="7" t="str" cm="1">
        <f t="array" ref="J1927">INDEX({"tier - 1","tier - 2","tier - 3"},MATCH(MAX(COUNTIF('OG Hospitalisation Details'!H417:H2759,{"tier - 1","tier - 2","tier - 3"})),COUNTIF('OG Hospitalisation Details'!H417:H2759,{"tier - 1","tier - 2","tier - 3"}),0))</f>
        <v>tier - 2</v>
      </c>
      <c r="K1927" s="7" t="str">
        <f>IF('OG Hospitalisation Details'!I417="?","Unknown",'OG Hospitalisation Details'!I417)</f>
        <v>R1016</v>
      </c>
      <c r="L1927" s="14">
        <f t="shared" si="92"/>
        <v>31</v>
      </c>
    </row>
    <row r="1928" spans="1:12" x14ac:dyDescent="0.25">
      <c r="A1928" s="7" t="s">
        <v>445</v>
      </c>
      <c r="B1928" s="7">
        <f t="shared" si="90"/>
        <v>1923</v>
      </c>
      <c r="C1928" s="7">
        <f>IF('OG Hospitalisation Details'!B416="?",ROUND(AVERAGE('OG Hospitalisation Details'!$B$2:$B$2344),0),'OG Hospitalisation Details'!B416)</f>
        <v>1994</v>
      </c>
      <c r="D1928" s="7" t="str">
        <f>IF('OG Hospitalisation Details'!C416="?","Sep",'OG Hospitalisation Details'!C416)</f>
        <v>Aug</v>
      </c>
      <c r="E1928" s="7">
        <v>12</v>
      </c>
      <c r="F1928" s="13">
        <f t="shared" si="91"/>
        <v>34558</v>
      </c>
      <c r="G1928" s="7">
        <v>2</v>
      </c>
      <c r="H1928" s="16">
        <v>3847.67</v>
      </c>
      <c r="I1928" s="7" t="str" cm="1">
        <f t="array" ref="I1928">INDEX({"tier - 1","tier - 2","tier - 3"},MATCH(MAX(COUNTIF('OG Hospitalisation Details'!G416:G2758,{"tier - 1","tier - 2","tier - 3"})),COUNTIF('OG Hospitalisation Details'!G416:G2758,{"tier - 1","tier - 2","tier - 3"}),0))</f>
        <v>tier - 2</v>
      </c>
      <c r="J1928" s="7" t="str" cm="1">
        <f t="array" ref="J1928">INDEX({"tier - 1","tier - 2","tier - 3"},MATCH(MAX(COUNTIF('OG Hospitalisation Details'!H416:H2758,{"tier - 1","tier - 2","tier - 3"})),COUNTIF('OG Hospitalisation Details'!H416:H2758,{"tier - 1","tier - 2","tier - 3"}),0))</f>
        <v>tier - 2</v>
      </c>
      <c r="K1928" s="7" t="str">
        <f>IF('OG Hospitalisation Details'!I416="?","Unknown",'OG Hospitalisation Details'!I416)</f>
        <v>R1011</v>
      </c>
      <c r="L1928" s="14">
        <f t="shared" si="92"/>
        <v>28</v>
      </c>
    </row>
    <row r="1929" spans="1:12" x14ac:dyDescent="0.25">
      <c r="A1929" s="7" t="s">
        <v>444</v>
      </c>
      <c r="B1929" s="7">
        <f t="shared" si="90"/>
        <v>1924</v>
      </c>
      <c r="C1929" s="7">
        <f>IF('OG Hospitalisation Details'!B415="?",ROUND(AVERAGE('OG Hospitalisation Details'!$B$2:$B$2344),0),'OG Hospitalisation Details'!B415)</f>
        <v>1981</v>
      </c>
      <c r="D1929" s="7" t="str">
        <f>IF('OG Hospitalisation Details'!C415="?","Sep",'OG Hospitalisation Details'!C415)</f>
        <v>Sep</v>
      </c>
      <c r="E1929" s="7">
        <v>29</v>
      </c>
      <c r="F1929" s="13">
        <f t="shared" si="91"/>
        <v>29858</v>
      </c>
      <c r="G1929" s="7">
        <v>1</v>
      </c>
      <c r="H1929" s="16">
        <v>3797.2</v>
      </c>
      <c r="I1929" s="7" t="str" cm="1">
        <f t="array" ref="I1929">INDEX({"tier - 1","tier - 2","tier - 3"},MATCH(MAX(COUNTIF('OG Hospitalisation Details'!G415:G2757,{"tier - 1","tier - 2","tier - 3"})),COUNTIF('OG Hospitalisation Details'!G415:G2757,{"tier - 1","tier - 2","tier - 3"}),0))</f>
        <v>tier - 2</v>
      </c>
      <c r="J1929" s="7" t="str" cm="1">
        <f t="array" ref="J1929">INDEX({"tier - 1","tier - 2","tier - 3"},MATCH(MAX(COUNTIF('OG Hospitalisation Details'!H415:H2757,{"tier - 1","tier - 2","tier - 3"})),COUNTIF('OG Hospitalisation Details'!H415:H2757,{"tier - 1","tier - 2","tier - 3"}),0))</f>
        <v>tier - 2</v>
      </c>
      <c r="K1929" s="7" t="str">
        <f>IF('OG Hospitalisation Details'!I415="?","Unknown",'OG Hospitalisation Details'!I415)</f>
        <v>R1012</v>
      </c>
      <c r="L1929" s="14">
        <f t="shared" si="92"/>
        <v>41</v>
      </c>
    </row>
    <row r="1930" spans="1:12" x14ac:dyDescent="0.25">
      <c r="A1930" s="7" t="s">
        <v>443</v>
      </c>
      <c r="B1930" s="7">
        <f t="shared" ref="B1930:B1993" si="93">VALUE(SUBSTITUTE(A1930,"Id",""))</f>
        <v>1925</v>
      </c>
      <c r="C1930" s="7">
        <f>IF('OG Hospitalisation Details'!B414="?",ROUND(AVERAGE('OG Hospitalisation Details'!$B$2:$B$2344),0),'OG Hospitalisation Details'!B414)</f>
        <v>1999</v>
      </c>
      <c r="D1930" s="7" t="str">
        <f>IF('OG Hospitalisation Details'!C414="?","Sep",'OG Hospitalisation Details'!C414)</f>
        <v>Jun</v>
      </c>
      <c r="E1930" s="7">
        <v>24</v>
      </c>
      <c r="F1930" s="13">
        <f t="shared" si="91"/>
        <v>36335</v>
      </c>
      <c r="G1930" s="7">
        <v>0</v>
      </c>
      <c r="H1930" s="16">
        <v>3796.36</v>
      </c>
      <c r="I1930" s="7" t="str" cm="1">
        <f t="array" ref="I1930">INDEX({"tier - 1","tier - 2","tier - 3"},MATCH(MAX(COUNTIF('OG Hospitalisation Details'!G414:G2756,{"tier - 1","tier - 2","tier - 3"})),COUNTIF('OG Hospitalisation Details'!G414:G2756,{"tier - 1","tier - 2","tier - 3"}),0))</f>
        <v>tier - 2</v>
      </c>
      <c r="J1930" s="7" t="str" cm="1">
        <f t="array" ref="J1930">INDEX({"tier - 1","tier - 2","tier - 3"},MATCH(MAX(COUNTIF('OG Hospitalisation Details'!H414:H2756,{"tier - 1","tier - 2","tier - 3"})),COUNTIF('OG Hospitalisation Details'!H414:H2756,{"tier - 1","tier - 2","tier - 3"}),0))</f>
        <v>tier - 2</v>
      </c>
      <c r="K1930" s="7" t="str">
        <f>IF('OG Hospitalisation Details'!I414="?","Unknown",'OG Hospitalisation Details'!I414)</f>
        <v>R1012</v>
      </c>
      <c r="L1930" s="14">
        <f t="shared" si="92"/>
        <v>23</v>
      </c>
    </row>
    <row r="1931" spans="1:12" x14ac:dyDescent="0.25">
      <c r="A1931" s="7" t="s">
        <v>442</v>
      </c>
      <c r="B1931" s="7">
        <f t="shared" si="93"/>
        <v>1926</v>
      </c>
      <c r="C1931" s="7">
        <f>IF('OG Hospitalisation Details'!B413="?",ROUND(AVERAGE('OG Hospitalisation Details'!$B$2:$B$2344),0),'OG Hospitalisation Details'!B413)</f>
        <v>1988</v>
      </c>
      <c r="D1931" s="7" t="str">
        <f>IF('OG Hospitalisation Details'!C413="?","Sep",'OG Hospitalisation Details'!C413)</f>
        <v>Aug</v>
      </c>
      <c r="E1931" s="7">
        <v>28</v>
      </c>
      <c r="F1931" s="13">
        <f t="shared" si="91"/>
        <v>32383</v>
      </c>
      <c r="G1931" s="7">
        <v>3</v>
      </c>
      <c r="H1931" s="16">
        <v>3793.55</v>
      </c>
      <c r="I1931" s="7" t="str" cm="1">
        <f t="array" ref="I1931">INDEX({"tier - 1","tier - 2","tier - 3"},MATCH(MAX(COUNTIF('OG Hospitalisation Details'!G413:G2755,{"tier - 1","tier - 2","tier - 3"})),COUNTIF('OG Hospitalisation Details'!G413:G2755,{"tier - 1","tier - 2","tier - 3"}),0))</f>
        <v>tier - 2</v>
      </c>
      <c r="J1931" s="7" t="str" cm="1">
        <f t="array" ref="J1931">INDEX({"tier - 1","tier - 2","tier - 3"},MATCH(MAX(COUNTIF('OG Hospitalisation Details'!H413:H2755,{"tier - 1","tier - 2","tier - 3"})),COUNTIF('OG Hospitalisation Details'!H413:H2755,{"tier - 1","tier - 2","tier - 3"}),0))</f>
        <v>tier - 2</v>
      </c>
      <c r="K1931" s="7" t="str">
        <f>IF('OG Hospitalisation Details'!I413="?","Unknown",'OG Hospitalisation Details'!I413)</f>
        <v>R1013</v>
      </c>
      <c r="L1931" s="14">
        <f t="shared" si="92"/>
        <v>34</v>
      </c>
    </row>
    <row r="1932" spans="1:12" x14ac:dyDescent="0.25">
      <c r="A1932" s="7" t="s">
        <v>441</v>
      </c>
      <c r="B1932" s="7">
        <f t="shared" si="93"/>
        <v>1927</v>
      </c>
      <c r="C1932" s="7">
        <f>IF('OG Hospitalisation Details'!B412="?",ROUND(AVERAGE('OG Hospitalisation Details'!$B$2:$B$2344),0),'OG Hospitalisation Details'!B412)</f>
        <v>1981</v>
      </c>
      <c r="D1932" s="7" t="str">
        <f>IF('OG Hospitalisation Details'!C412="?","Sep",'OG Hospitalisation Details'!C412)</f>
        <v>Dec</v>
      </c>
      <c r="E1932" s="7">
        <v>13</v>
      </c>
      <c r="F1932" s="13">
        <f t="shared" si="91"/>
        <v>29933</v>
      </c>
      <c r="G1932" s="7">
        <v>1</v>
      </c>
      <c r="H1932" s="16">
        <v>3785.77</v>
      </c>
      <c r="I1932" s="7" t="str" cm="1">
        <f t="array" ref="I1932">INDEX({"tier - 1","tier - 2","tier - 3"},MATCH(MAX(COUNTIF('OG Hospitalisation Details'!G412:G2754,{"tier - 1","tier - 2","tier - 3"})),COUNTIF('OG Hospitalisation Details'!G412:G2754,{"tier - 1","tier - 2","tier - 3"}),0))</f>
        <v>tier - 2</v>
      </c>
      <c r="J1932" s="7" t="str" cm="1">
        <f t="array" ref="J1932">INDEX({"tier - 1","tier - 2","tier - 3"},MATCH(MAX(COUNTIF('OG Hospitalisation Details'!H412:H2754,{"tier - 1","tier - 2","tier - 3"})),COUNTIF('OG Hospitalisation Details'!H412:H2754,{"tier - 1","tier - 2","tier - 3"}),0))</f>
        <v>tier - 2</v>
      </c>
      <c r="K1932" s="7" t="str">
        <f>IF('OG Hospitalisation Details'!I412="?","Unknown",'OG Hospitalisation Details'!I412)</f>
        <v>R1013</v>
      </c>
      <c r="L1932" s="14">
        <f t="shared" si="92"/>
        <v>41</v>
      </c>
    </row>
    <row r="1933" spans="1:12" x14ac:dyDescent="0.25">
      <c r="A1933" s="7" t="s">
        <v>440</v>
      </c>
      <c r="B1933" s="7">
        <f t="shared" si="93"/>
        <v>1928</v>
      </c>
      <c r="C1933" s="7">
        <f>IF('OG Hospitalisation Details'!B411="?",ROUND(AVERAGE('OG Hospitalisation Details'!$B$2:$B$2344),0),'OG Hospitalisation Details'!B411)</f>
        <v>1987</v>
      </c>
      <c r="D1933" s="7" t="str">
        <f>IF('OG Hospitalisation Details'!C411="?","Sep",'OG Hospitalisation Details'!C411)</f>
        <v>Oct</v>
      </c>
      <c r="E1933" s="7">
        <v>24</v>
      </c>
      <c r="F1933" s="13">
        <f t="shared" si="91"/>
        <v>32074</v>
      </c>
      <c r="G1933" s="7">
        <v>3</v>
      </c>
      <c r="H1933" s="16">
        <v>3773.23</v>
      </c>
      <c r="I1933" s="7" t="str" cm="1">
        <f t="array" ref="I1933">INDEX({"tier - 1","tier - 2","tier - 3"},MATCH(MAX(COUNTIF('OG Hospitalisation Details'!G411:G2753,{"tier - 1","tier - 2","tier - 3"})),COUNTIF('OG Hospitalisation Details'!G411:G2753,{"tier - 1","tier - 2","tier - 3"}),0))</f>
        <v>tier - 2</v>
      </c>
      <c r="J1933" s="7" t="str" cm="1">
        <f t="array" ref="J1933">INDEX({"tier - 1","tier - 2","tier - 3"},MATCH(MAX(COUNTIF('OG Hospitalisation Details'!H411:H2753,{"tier - 1","tier - 2","tier - 3"})),COUNTIF('OG Hospitalisation Details'!H411:H2753,{"tier - 1","tier - 2","tier - 3"}),0))</f>
        <v>tier - 2</v>
      </c>
      <c r="K1933" s="7" t="str">
        <f>IF('OG Hospitalisation Details'!I411="?","Unknown",'OG Hospitalisation Details'!I411)</f>
        <v>R1013</v>
      </c>
      <c r="L1933" s="14">
        <f t="shared" si="92"/>
        <v>35</v>
      </c>
    </row>
    <row r="1934" spans="1:12" x14ac:dyDescent="0.25">
      <c r="A1934" s="7" t="s">
        <v>439</v>
      </c>
      <c r="B1934" s="7">
        <f t="shared" si="93"/>
        <v>1929</v>
      </c>
      <c r="C1934" s="7">
        <f>IF('OG Hospitalisation Details'!B410="?",ROUND(AVERAGE('OG Hospitalisation Details'!$B$2:$B$2344),0),'OG Hospitalisation Details'!B410)</f>
        <v>1994</v>
      </c>
      <c r="D1934" s="7" t="str">
        <f>IF('OG Hospitalisation Details'!C410="?","Sep",'OG Hospitalisation Details'!C410)</f>
        <v>Nov</v>
      </c>
      <c r="E1934" s="7">
        <v>21</v>
      </c>
      <c r="F1934" s="13">
        <f t="shared" si="91"/>
        <v>34659</v>
      </c>
      <c r="G1934" s="7">
        <v>1</v>
      </c>
      <c r="H1934" s="16">
        <v>3766.88</v>
      </c>
      <c r="I1934" s="7" t="str" cm="1">
        <f t="array" ref="I1934">INDEX({"tier - 1","tier - 2","tier - 3"},MATCH(MAX(COUNTIF('OG Hospitalisation Details'!G410:G2752,{"tier - 1","tier - 2","tier - 3"})),COUNTIF('OG Hospitalisation Details'!G410:G2752,{"tier - 1","tier - 2","tier - 3"}),0))</f>
        <v>tier - 2</v>
      </c>
      <c r="J1934" s="7" t="str" cm="1">
        <f t="array" ref="J1934">INDEX({"tier - 1","tier - 2","tier - 3"},MATCH(MAX(COUNTIF('OG Hospitalisation Details'!H410:H2752,{"tier - 1","tier - 2","tier - 3"})),COUNTIF('OG Hospitalisation Details'!H410:H2752,{"tier - 1","tier - 2","tier - 3"}),0))</f>
        <v>tier - 2</v>
      </c>
      <c r="K1934" s="7" t="str">
        <f>IF('OG Hospitalisation Details'!I410="?","Unknown",'OG Hospitalisation Details'!I410)</f>
        <v>R1013</v>
      </c>
      <c r="L1934" s="14">
        <f t="shared" si="92"/>
        <v>28</v>
      </c>
    </row>
    <row r="1935" spans="1:12" x14ac:dyDescent="0.25">
      <c r="A1935" s="7" t="s">
        <v>438</v>
      </c>
      <c r="B1935" s="7">
        <f t="shared" si="93"/>
        <v>1930</v>
      </c>
      <c r="C1935" s="7">
        <f>IF('OG Hospitalisation Details'!B409="?",ROUND(AVERAGE('OG Hospitalisation Details'!$B$2:$B$2344),0),'OG Hospitalisation Details'!B409)</f>
        <v>1991</v>
      </c>
      <c r="D1935" s="7" t="str">
        <f>IF('OG Hospitalisation Details'!C409="?","Sep",'OG Hospitalisation Details'!C409)</f>
        <v>Oct</v>
      </c>
      <c r="E1935" s="7">
        <v>24</v>
      </c>
      <c r="F1935" s="13">
        <f t="shared" si="91"/>
        <v>33535</v>
      </c>
      <c r="G1935" s="7">
        <v>0</v>
      </c>
      <c r="H1935" s="16">
        <v>3761.29</v>
      </c>
      <c r="I1935" s="7" t="str" cm="1">
        <f t="array" ref="I1935">INDEX({"tier - 1","tier - 2","tier - 3"},MATCH(MAX(COUNTIF('OG Hospitalisation Details'!G409:G2751,{"tier - 1","tier - 2","tier - 3"})),COUNTIF('OG Hospitalisation Details'!G409:G2751,{"tier - 1","tier - 2","tier - 3"}),0))</f>
        <v>tier - 2</v>
      </c>
      <c r="J1935" s="7" t="str" cm="1">
        <f t="array" ref="J1935">INDEX({"tier - 1","tier - 2","tier - 3"},MATCH(MAX(COUNTIF('OG Hospitalisation Details'!H409:H2751,{"tier - 1","tier - 2","tier - 3"})),COUNTIF('OG Hospitalisation Details'!H409:H2751,{"tier - 1","tier - 2","tier - 3"}),0))</f>
        <v>tier - 2</v>
      </c>
      <c r="K1935" s="7" t="str">
        <f>IF('OG Hospitalisation Details'!I409="?","Unknown",'OG Hospitalisation Details'!I409)</f>
        <v>R1011</v>
      </c>
      <c r="L1935" s="14">
        <f t="shared" si="92"/>
        <v>31</v>
      </c>
    </row>
    <row r="1936" spans="1:12" x14ac:dyDescent="0.25">
      <c r="A1936" s="7" t="s">
        <v>437</v>
      </c>
      <c r="B1936" s="7">
        <f t="shared" si="93"/>
        <v>1931</v>
      </c>
      <c r="C1936" s="7">
        <f>IF('OG Hospitalisation Details'!B408="?",ROUND(AVERAGE('OG Hospitalisation Details'!$B$2:$B$2344),0),'OG Hospitalisation Details'!B408)</f>
        <v>1991</v>
      </c>
      <c r="D1936" s="7" t="str">
        <f>IF('OG Hospitalisation Details'!C408="?","Sep",'OG Hospitalisation Details'!C408)</f>
        <v>Aug</v>
      </c>
      <c r="E1936" s="7">
        <v>25</v>
      </c>
      <c r="F1936" s="13">
        <f t="shared" si="91"/>
        <v>33475</v>
      </c>
      <c r="G1936" s="7">
        <v>0</v>
      </c>
      <c r="H1936" s="16">
        <v>3757.84</v>
      </c>
      <c r="I1936" s="7" t="str" cm="1">
        <f t="array" ref="I1936">INDEX({"tier - 1","tier - 2","tier - 3"},MATCH(MAX(COUNTIF('OG Hospitalisation Details'!G408:G2750,{"tier - 1","tier - 2","tier - 3"})),COUNTIF('OG Hospitalisation Details'!G408:G2750,{"tier - 1","tier - 2","tier - 3"}),0))</f>
        <v>tier - 2</v>
      </c>
      <c r="J1936" s="7" t="str" cm="1">
        <f t="array" ref="J1936">INDEX({"tier - 1","tier - 2","tier - 3"},MATCH(MAX(COUNTIF('OG Hospitalisation Details'!H408:H2750,{"tier - 1","tier - 2","tier - 3"})),COUNTIF('OG Hospitalisation Details'!H408:H2750,{"tier - 1","tier - 2","tier - 3"}),0))</f>
        <v>tier - 2</v>
      </c>
      <c r="K1936" s="7" t="str">
        <f>IF('OG Hospitalisation Details'!I408="?","Unknown",'OG Hospitalisation Details'!I408)</f>
        <v>R1013</v>
      </c>
      <c r="L1936" s="14">
        <f t="shared" si="92"/>
        <v>31</v>
      </c>
    </row>
    <row r="1937" spans="1:12" x14ac:dyDescent="0.25">
      <c r="A1937" s="7" t="s">
        <v>436</v>
      </c>
      <c r="B1937" s="7">
        <f t="shared" si="93"/>
        <v>1932</v>
      </c>
      <c r="C1937" s="7">
        <f>IF('OG Hospitalisation Details'!B407="?",ROUND(AVERAGE('OG Hospitalisation Details'!$B$2:$B$2344),0),'OG Hospitalisation Details'!B407)</f>
        <v>1991</v>
      </c>
      <c r="D1937" s="7" t="str">
        <f>IF('OG Hospitalisation Details'!C407="?","Sep",'OG Hospitalisation Details'!C407)</f>
        <v>Oct</v>
      </c>
      <c r="E1937" s="7">
        <v>28</v>
      </c>
      <c r="F1937" s="13">
        <f t="shared" si="91"/>
        <v>33539</v>
      </c>
      <c r="G1937" s="7">
        <v>0</v>
      </c>
      <c r="H1937" s="16">
        <v>3756.62</v>
      </c>
      <c r="I1937" s="7" t="str" cm="1">
        <f t="array" ref="I1937">INDEX({"tier - 1","tier - 2","tier - 3"},MATCH(MAX(COUNTIF('OG Hospitalisation Details'!G407:G2749,{"tier - 1","tier - 2","tier - 3"})),COUNTIF('OG Hospitalisation Details'!G407:G2749,{"tier - 1","tier - 2","tier - 3"}),0))</f>
        <v>tier - 2</v>
      </c>
      <c r="J1937" s="7" t="str" cm="1">
        <f t="array" ref="J1937">INDEX({"tier - 1","tier - 2","tier - 3"},MATCH(MAX(COUNTIF('OG Hospitalisation Details'!H407:H2749,{"tier - 1","tier - 2","tier - 3"})),COUNTIF('OG Hospitalisation Details'!H407:H2749,{"tier - 1","tier - 2","tier - 3"}),0))</f>
        <v>tier - 2</v>
      </c>
      <c r="K1937" s="7" t="str">
        <f>IF('OG Hospitalisation Details'!I407="?","Unknown",'OG Hospitalisation Details'!I407)</f>
        <v>R1013</v>
      </c>
      <c r="L1937" s="14">
        <f t="shared" si="92"/>
        <v>31</v>
      </c>
    </row>
    <row r="1938" spans="1:12" x14ac:dyDescent="0.25">
      <c r="A1938" s="7" t="s">
        <v>435</v>
      </c>
      <c r="B1938" s="7">
        <f t="shared" si="93"/>
        <v>1933</v>
      </c>
      <c r="C1938" s="7">
        <f>IF('OG Hospitalisation Details'!B406="?",ROUND(AVERAGE('OG Hospitalisation Details'!$B$2:$B$2344),0),'OG Hospitalisation Details'!B406)</f>
        <v>1986</v>
      </c>
      <c r="D1938" s="7" t="str">
        <f>IF('OG Hospitalisation Details'!C406="?","Sep",'OG Hospitalisation Details'!C406)</f>
        <v>Sep</v>
      </c>
      <c r="E1938" s="7">
        <v>9</v>
      </c>
      <c r="F1938" s="13">
        <f t="shared" si="91"/>
        <v>31664</v>
      </c>
      <c r="G1938" s="7">
        <v>3</v>
      </c>
      <c r="H1938" s="16">
        <v>3748.56</v>
      </c>
      <c r="I1938" s="7" t="str" cm="1">
        <f t="array" ref="I1938">INDEX({"tier - 1","tier - 2","tier - 3"},MATCH(MAX(COUNTIF('OG Hospitalisation Details'!G406:G2748,{"tier - 1","tier - 2","tier - 3"})),COUNTIF('OG Hospitalisation Details'!G406:G2748,{"tier - 1","tier - 2","tier - 3"}),0))</f>
        <v>tier - 2</v>
      </c>
      <c r="J1938" s="7" t="str" cm="1">
        <f t="array" ref="J1938">INDEX({"tier - 1","tier - 2","tier - 3"},MATCH(MAX(COUNTIF('OG Hospitalisation Details'!H406:H2748,{"tier - 1","tier - 2","tier - 3"})),COUNTIF('OG Hospitalisation Details'!H406:H2748,{"tier - 1","tier - 2","tier - 3"}),0))</f>
        <v>tier - 2</v>
      </c>
      <c r="K1938" s="7" t="str">
        <f>IF('OG Hospitalisation Details'!I406="?","Unknown",'OG Hospitalisation Details'!I406)</f>
        <v>R1013</v>
      </c>
      <c r="L1938" s="14">
        <f t="shared" si="92"/>
        <v>36</v>
      </c>
    </row>
    <row r="1939" spans="1:12" x14ac:dyDescent="0.25">
      <c r="A1939" s="7" t="s">
        <v>434</v>
      </c>
      <c r="B1939" s="7">
        <f t="shared" si="93"/>
        <v>1934</v>
      </c>
      <c r="C1939" s="7">
        <f>IF('OG Hospitalisation Details'!B405="?",ROUND(AVERAGE('OG Hospitalisation Details'!$B$2:$B$2344),0),'OG Hospitalisation Details'!B405)</f>
        <v>1993</v>
      </c>
      <c r="D1939" s="7" t="str">
        <f>IF('OG Hospitalisation Details'!C405="?","Sep",'OG Hospitalisation Details'!C405)</f>
        <v>Jun</v>
      </c>
      <c r="E1939" s="7">
        <v>22</v>
      </c>
      <c r="F1939" s="13">
        <f t="shared" si="91"/>
        <v>34142</v>
      </c>
      <c r="G1939" s="7">
        <v>0</v>
      </c>
      <c r="H1939" s="16">
        <v>3736.46</v>
      </c>
      <c r="I1939" s="7" t="str" cm="1">
        <f t="array" ref="I1939">INDEX({"tier - 1","tier - 2","tier - 3"},MATCH(MAX(COUNTIF('OG Hospitalisation Details'!G405:G2747,{"tier - 1","tier - 2","tier - 3"})),COUNTIF('OG Hospitalisation Details'!G405:G2747,{"tier - 1","tier - 2","tier - 3"}),0))</f>
        <v>tier - 2</v>
      </c>
      <c r="J1939" s="7" t="str" cm="1">
        <f t="array" ref="J1939">INDEX({"tier - 1","tier - 2","tier - 3"},MATCH(MAX(COUNTIF('OG Hospitalisation Details'!H405:H2747,{"tier - 1","tier - 2","tier - 3"})),COUNTIF('OG Hospitalisation Details'!H405:H2747,{"tier - 1","tier - 2","tier - 3"}),0))</f>
        <v>tier - 2</v>
      </c>
      <c r="K1939" s="7" t="str">
        <f>IF('OG Hospitalisation Details'!I405="?","Unknown",'OG Hospitalisation Details'!I405)</f>
        <v>R1012</v>
      </c>
      <c r="L1939" s="14">
        <f t="shared" si="92"/>
        <v>29</v>
      </c>
    </row>
    <row r="1940" spans="1:12" x14ac:dyDescent="0.25">
      <c r="A1940" s="7" t="s">
        <v>433</v>
      </c>
      <c r="B1940" s="7">
        <f t="shared" si="93"/>
        <v>1935</v>
      </c>
      <c r="C1940" s="7">
        <f>IF('OG Hospitalisation Details'!B404="?",ROUND(AVERAGE('OG Hospitalisation Details'!$B$2:$B$2344),0),'OG Hospitalisation Details'!B404)</f>
        <v>1994</v>
      </c>
      <c r="D1940" s="7" t="str">
        <f>IF('OG Hospitalisation Details'!C404="?","Sep",'OG Hospitalisation Details'!C404)</f>
        <v>Aug</v>
      </c>
      <c r="E1940" s="7">
        <v>22</v>
      </c>
      <c r="F1940" s="13">
        <f t="shared" si="91"/>
        <v>34568</v>
      </c>
      <c r="G1940" s="7">
        <v>0</v>
      </c>
      <c r="H1940" s="16">
        <v>3732.63</v>
      </c>
      <c r="I1940" s="7" t="str" cm="1">
        <f t="array" ref="I1940">INDEX({"tier - 1","tier - 2","tier - 3"},MATCH(MAX(COUNTIF('OG Hospitalisation Details'!G404:G2746,{"tier - 1","tier - 2","tier - 3"})),COUNTIF('OG Hospitalisation Details'!G404:G2746,{"tier - 1","tier - 2","tier - 3"}),0))</f>
        <v>tier - 2</v>
      </c>
      <c r="J1940" s="7" t="str" cm="1">
        <f t="array" ref="J1940">INDEX({"tier - 1","tier - 2","tier - 3"},MATCH(MAX(COUNTIF('OG Hospitalisation Details'!H404:H2746,{"tier - 1","tier - 2","tier - 3"})),COUNTIF('OG Hospitalisation Details'!H404:H2746,{"tier - 1","tier - 2","tier - 3"}),0))</f>
        <v>tier - 2</v>
      </c>
      <c r="K1940" s="7" t="str">
        <f>IF('OG Hospitalisation Details'!I404="?","Unknown",'OG Hospitalisation Details'!I404)</f>
        <v>R1024</v>
      </c>
      <c r="L1940" s="14">
        <f t="shared" si="92"/>
        <v>28</v>
      </c>
    </row>
    <row r="1941" spans="1:12" x14ac:dyDescent="0.25">
      <c r="A1941" s="7" t="s">
        <v>432</v>
      </c>
      <c r="B1941" s="7">
        <f t="shared" si="93"/>
        <v>1936</v>
      </c>
      <c r="C1941" s="7">
        <f>IF('OG Hospitalisation Details'!B403="?",ROUND(AVERAGE('OG Hospitalisation Details'!$B$2:$B$2344),0),'OG Hospitalisation Details'!B403)</f>
        <v>1986</v>
      </c>
      <c r="D1941" s="7" t="str">
        <f>IF('OG Hospitalisation Details'!C403="?","Sep",'OG Hospitalisation Details'!C403)</f>
        <v>Dec</v>
      </c>
      <c r="E1941" s="7">
        <v>1</v>
      </c>
      <c r="F1941" s="13">
        <f t="shared" si="91"/>
        <v>31747</v>
      </c>
      <c r="G1941" s="7">
        <v>3</v>
      </c>
      <c r="H1941" s="16">
        <v>3731.6</v>
      </c>
      <c r="I1941" s="7" t="str" cm="1">
        <f t="array" ref="I1941">INDEX({"tier - 1","tier - 2","tier - 3"},MATCH(MAX(COUNTIF('OG Hospitalisation Details'!G403:G2745,{"tier - 1","tier - 2","tier - 3"})),COUNTIF('OG Hospitalisation Details'!G403:G2745,{"tier - 1","tier - 2","tier - 3"}),0))</f>
        <v>tier - 2</v>
      </c>
      <c r="J1941" s="7" t="str" cm="1">
        <f t="array" ref="J1941">INDEX({"tier - 1","tier - 2","tier - 3"},MATCH(MAX(COUNTIF('OG Hospitalisation Details'!H403:H2745,{"tier - 1","tier - 2","tier - 3"})),COUNTIF('OG Hospitalisation Details'!H403:H2745,{"tier - 1","tier - 2","tier - 3"}),0))</f>
        <v>tier - 2</v>
      </c>
      <c r="K1941" s="7" t="str">
        <f>IF('OG Hospitalisation Details'!I403="?","Unknown",'OG Hospitalisation Details'!I403)</f>
        <v>R1013</v>
      </c>
      <c r="L1941" s="14">
        <f t="shared" si="92"/>
        <v>36</v>
      </c>
    </row>
    <row r="1942" spans="1:12" x14ac:dyDescent="0.25">
      <c r="A1942" s="7" t="s">
        <v>431</v>
      </c>
      <c r="B1942" s="7">
        <f t="shared" si="93"/>
        <v>1937</v>
      </c>
      <c r="C1942" s="7">
        <f>IF('OG Hospitalisation Details'!B402="?",ROUND(AVERAGE('OG Hospitalisation Details'!$B$2:$B$2344),0),'OG Hospitalisation Details'!B402)</f>
        <v>2004</v>
      </c>
      <c r="D1942" s="7" t="str">
        <f>IF('OG Hospitalisation Details'!C402="?","Sep",'OG Hospitalisation Details'!C402)</f>
        <v>Nov</v>
      </c>
      <c r="E1942" s="7">
        <v>5</v>
      </c>
      <c r="F1942" s="13">
        <f t="shared" si="91"/>
        <v>38296</v>
      </c>
      <c r="G1942" s="7">
        <v>0</v>
      </c>
      <c r="H1942" s="16">
        <v>3722.23</v>
      </c>
      <c r="I1942" s="7" t="str" cm="1">
        <f t="array" ref="I1942">INDEX({"tier - 1","tier - 2","tier - 3"},MATCH(MAX(COUNTIF('OG Hospitalisation Details'!G402:G2744,{"tier - 1","tier - 2","tier - 3"})),COUNTIF('OG Hospitalisation Details'!G402:G2744,{"tier - 1","tier - 2","tier - 3"}),0))</f>
        <v>tier - 2</v>
      </c>
      <c r="J1942" s="7" t="str" cm="1">
        <f t="array" ref="J1942">INDEX({"tier - 1","tier - 2","tier - 3"},MATCH(MAX(COUNTIF('OG Hospitalisation Details'!H402:H2744,{"tier - 1","tier - 2","tier - 3"})),COUNTIF('OG Hospitalisation Details'!H402:H2744,{"tier - 1","tier - 2","tier - 3"}),0))</f>
        <v>tier - 2</v>
      </c>
      <c r="K1942" s="7" t="str">
        <f>IF('OG Hospitalisation Details'!I402="?","Unknown",'OG Hospitalisation Details'!I402)</f>
        <v>R1025</v>
      </c>
      <c r="L1942" s="14">
        <f t="shared" si="92"/>
        <v>18</v>
      </c>
    </row>
    <row r="1943" spans="1:12" x14ac:dyDescent="0.25">
      <c r="A1943" s="7" t="s">
        <v>430</v>
      </c>
      <c r="B1943" s="7">
        <f t="shared" si="93"/>
        <v>1938</v>
      </c>
      <c r="C1943" s="7">
        <f>IF('OG Hospitalisation Details'!B401="?",ROUND(AVERAGE('OG Hospitalisation Details'!$B$2:$B$2344),0),'OG Hospitalisation Details'!B401)</f>
        <v>1989</v>
      </c>
      <c r="D1943" s="7" t="str">
        <f>IF('OG Hospitalisation Details'!C401="?","Sep",'OG Hospitalisation Details'!C401)</f>
        <v>Dec</v>
      </c>
      <c r="E1943" s="7">
        <v>2</v>
      </c>
      <c r="F1943" s="13">
        <f t="shared" si="91"/>
        <v>32844</v>
      </c>
      <c r="G1943" s="7">
        <v>0</v>
      </c>
      <c r="H1943" s="16">
        <v>3704.35</v>
      </c>
      <c r="I1943" s="7" t="str" cm="1">
        <f t="array" ref="I1943">INDEX({"tier - 1","tier - 2","tier - 3"},MATCH(MAX(COUNTIF('OG Hospitalisation Details'!G401:G2743,{"tier - 1","tier - 2","tier - 3"})),COUNTIF('OG Hospitalisation Details'!G401:G2743,{"tier - 1","tier - 2","tier - 3"}),0))</f>
        <v>tier - 2</v>
      </c>
      <c r="J1943" s="7" t="str" cm="1">
        <f t="array" ref="J1943">INDEX({"tier - 1","tier - 2","tier - 3"},MATCH(MAX(COUNTIF('OG Hospitalisation Details'!H401:H2743,{"tier - 1","tier - 2","tier - 3"})),COUNTIF('OG Hospitalisation Details'!H401:H2743,{"tier - 1","tier - 2","tier - 3"}),0))</f>
        <v>tier - 2</v>
      </c>
      <c r="K1943" s="7" t="str">
        <f>IF('OG Hospitalisation Details'!I401="?","Unknown",'OG Hospitalisation Details'!I401)</f>
        <v>R1013</v>
      </c>
      <c r="L1943" s="14">
        <f t="shared" si="92"/>
        <v>33</v>
      </c>
    </row>
    <row r="1944" spans="1:12" x14ac:dyDescent="0.25">
      <c r="A1944" s="7" t="s">
        <v>429</v>
      </c>
      <c r="B1944" s="7">
        <f t="shared" si="93"/>
        <v>1939</v>
      </c>
      <c r="C1944" s="7">
        <f>IF('OG Hospitalisation Details'!B400="?",ROUND(AVERAGE('OG Hospitalisation Details'!$B$2:$B$2344),0),'OG Hospitalisation Details'!B400)</f>
        <v>1988</v>
      </c>
      <c r="D1944" s="7" t="str">
        <f>IF('OG Hospitalisation Details'!C400="?","Sep",'OG Hospitalisation Details'!C400)</f>
        <v>Aug</v>
      </c>
      <c r="E1944" s="7">
        <v>18</v>
      </c>
      <c r="F1944" s="13">
        <f t="shared" si="91"/>
        <v>32373</v>
      </c>
      <c r="G1944" s="7">
        <v>3</v>
      </c>
      <c r="H1944" s="16">
        <v>3699.54</v>
      </c>
      <c r="I1944" s="7" t="str" cm="1">
        <f t="array" ref="I1944">INDEX({"tier - 1","tier - 2","tier - 3"},MATCH(MAX(COUNTIF('OG Hospitalisation Details'!G400:G2742,{"tier - 1","tier - 2","tier - 3"})),COUNTIF('OG Hospitalisation Details'!G400:G2742,{"tier - 1","tier - 2","tier - 3"}),0))</f>
        <v>tier - 2</v>
      </c>
      <c r="J1944" s="7" t="str" cm="1">
        <f t="array" ref="J1944">INDEX({"tier - 1","tier - 2","tier - 3"},MATCH(MAX(COUNTIF('OG Hospitalisation Details'!H400:H2742,{"tier - 1","tier - 2","tier - 3"})),COUNTIF('OG Hospitalisation Details'!H400:H2742,{"tier - 1","tier - 2","tier - 3"}),0))</f>
        <v>tier - 2</v>
      </c>
      <c r="K1944" s="7" t="str">
        <f>IF('OG Hospitalisation Details'!I400="?","Unknown",'OG Hospitalisation Details'!I400)</f>
        <v>R1013</v>
      </c>
      <c r="L1944" s="14">
        <f t="shared" si="92"/>
        <v>34</v>
      </c>
    </row>
    <row r="1945" spans="1:12" x14ac:dyDescent="0.25">
      <c r="A1945" s="7" t="s">
        <v>428</v>
      </c>
      <c r="B1945" s="7">
        <f t="shared" si="93"/>
        <v>1940</v>
      </c>
      <c r="C1945" s="7">
        <f>IF('OG Hospitalisation Details'!B399="?",ROUND(AVERAGE('OG Hospitalisation Details'!$B$2:$B$2344),0),'OG Hospitalisation Details'!B399)</f>
        <v>1995</v>
      </c>
      <c r="D1945" s="7" t="str">
        <f>IF('OG Hospitalisation Details'!C399="?","Sep",'OG Hospitalisation Details'!C399)</f>
        <v>Oct</v>
      </c>
      <c r="E1945" s="7">
        <v>21</v>
      </c>
      <c r="F1945" s="13">
        <f t="shared" si="91"/>
        <v>34993</v>
      </c>
      <c r="G1945" s="7">
        <v>2</v>
      </c>
      <c r="H1945" s="16">
        <v>3693.43</v>
      </c>
      <c r="I1945" s="7" t="str" cm="1">
        <f t="array" ref="I1945">INDEX({"tier - 1","tier - 2","tier - 3"},MATCH(MAX(COUNTIF('OG Hospitalisation Details'!G399:G2741,{"tier - 1","tier - 2","tier - 3"})),COUNTIF('OG Hospitalisation Details'!G399:G2741,{"tier - 1","tier - 2","tier - 3"}),0))</f>
        <v>tier - 2</v>
      </c>
      <c r="J1945" s="7" t="str" cm="1">
        <f t="array" ref="J1945">INDEX({"tier - 1","tier - 2","tier - 3"},MATCH(MAX(COUNTIF('OG Hospitalisation Details'!H399:H2741,{"tier - 1","tier - 2","tier - 3"})),COUNTIF('OG Hospitalisation Details'!H399:H2741,{"tier - 1","tier - 2","tier - 3"}),0))</f>
        <v>tier - 2</v>
      </c>
      <c r="K1945" s="7" t="str">
        <f>IF('OG Hospitalisation Details'!I399="?","Unknown",'OG Hospitalisation Details'!I399)</f>
        <v>R1011</v>
      </c>
      <c r="L1945" s="14">
        <f t="shared" si="92"/>
        <v>27</v>
      </c>
    </row>
    <row r="1946" spans="1:12" x14ac:dyDescent="0.25">
      <c r="A1946" s="7" t="s">
        <v>427</v>
      </c>
      <c r="B1946" s="7">
        <f t="shared" si="93"/>
        <v>1941</v>
      </c>
      <c r="C1946" s="7">
        <f>IF('OG Hospitalisation Details'!B398="?",ROUND(AVERAGE('OG Hospitalisation Details'!$B$2:$B$2344),0),'OG Hospitalisation Details'!B398)</f>
        <v>1981</v>
      </c>
      <c r="D1946" s="7" t="str">
        <f>IF('OG Hospitalisation Details'!C398="?","Sep",'OG Hospitalisation Details'!C398)</f>
        <v>Dec</v>
      </c>
      <c r="E1946" s="7">
        <v>14</v>
      </c>
      <c r="F1946" s="13">
        <f t="shared" si="91"/>
        <v>29934</v>
      </c>
      <c r="G1946" s="7">
        <v>1</v>
      </c>
      <c r="H1946" s="16">
        <v>3688.38</v>
      </c>
      <c r="I1946" s="7" t="str" cm="1">
        <f t="array" ref="I1946">INDEX({"tier - 1","tier - 2","tier - 3"},MATCH(MAX(COUNTIF('OG Hospitalisation Details'!G398:G2740,{"tier - 1","tier - 2","tier - 3"})),COUNTIF('OG Hospitalisation Details'!G398:G2740,{"tier - 1","tier - 2","tier - 3"}),0))</f>
        <v>tier - 2</v>
      </c>
      <c r="J1946" s="7" t="str" cm="1">
        <f t="array" ref="J1946">INDEX({"tier - 1","tier - 2","tier - 3"},MATCH(MAX(COUNTIF('OG Hospitalisation Details'!H398:H2740,{"tier - 1","tier - 2","tier - 3"})),COUNTIF('OG Hospitalisation Details'!H398:H2740,{"tier - 1","tier - 2","tier - 3"}),0))</f>
        <v>tier - 2</v>
      </c>
      <c r="K1946" s="7" t="str">
        <f>IF('OG Hospitalisation Details'!I398="?","Unknown",'OG Hospitalisation Details'!I398)</f>
        <v>R1013</v>
      </c>
      <c r="L1946" s="14">
        <f t="shared" si="92"/>
        <v>41</v>
      </c>
    </row>
    <row r="1947" spans="1:12" x14ac:dyDescent="0.25">
      <c r="A1947" s="7" t="s">
        <v>426</v>
      </c>
      <c r="B1947" s="7">
        <f t="shared" si="93"/>
        <v>1942</v>
      </c>
      <c r="C1947" s="7">
        <f>IF('OG Hospitalisation Details'!B397="?",ROUND(AVERAGE('OG Hospitalisation Details'!$B$2:$B$2344),0),'OG Hospitalisation Details'!B397)</f>
        <v>2003</v>
      </c>
      <c r="D1947" s="7" t="str">
        <f>IF('OG Hospitalisation Details'!C397="?","Sep",'OG Hospitalisation Details'!C397)</f>
        <v>Jul</v>
      </c>
      <c r="E1947" s="7">
        <v>10</v>
      </c>
      <c r="F1947" s="13">
        <f t="shared" si="91"/>
        <v>37812</v>
      </c>
      <c r="G1947" s="7">
        <v>0</v>
      </c>
      <c r="H1947" s="16">
        <v>3688.35</v>
      </c>
      <c r="I1947" s="7" t="str" cm="1">
        <f t="array" ref="I1947">INDEX({"tier - 1","tier - 2","tier - 3"},MATCH(MAX(COUNTIF('OG Hospitalisation Details'!G397:G2739,{"tier - 1","tier - 2","tier - 3"})),COUNTIF('OG Hospitalisation Details'!G397:G2739,{"tier - 1","tier - 2","tier - 3"}),0))</f>
        <v>tier - 2</v>
      </c>
      <c r="J1947" s="7" t="str" cm="1">
        <f t="array" ref="J1947">INDEX({"tier - 1","tier - 2","tier - 3"},MATCH(MAX(COUNTIF('OG Hospitalisation Details'!H397:H2739,{"tier - 1","tier - 2","tier - 3"})),COUNTIF('OG Hospitalisation Details'!H397:H2739,{"tier - 1","tier - 2","tier - 3"}),0))</f>
        <v>tier - 2</v>
      </c>
      <c r="K1947" s="7" t="str">
        <f>IF('OG Hospitalisation Details'!I397="?","Unknown",'OG Hospitalisation Details'!I397)</f>
        <v>R1021</v>
      </c>
      <c r="L1947" s="14">
        <f t="shared" si="92"/>
        <v>19</v>
      </c>
    </row>
    <row r="1948" spans="1:12" x14ac:dyDescent="0.25">
      <c r="A1948" s="7" t="s">
        <v>425</v>
      </c>
      <c r="B1948" s="7">
        <f t="shared" si="93"/>
        <v>1943</v>
      </c>
      <c r="C1948" s="7">
        <f>IF('OG Hospitalisation Details'!B396="?",ROUND(AVERAGE('OG Hospitalisation Details'!$B$2:$B$2344),0),'OG Hospitalisation Details'!B396)</f>
        <v>1984</v>
      </c>
      <c r="D1948" s="7" t="str">
        <f>IF('OG Hospitalisation Details'!C396="?","Sep",'OG Hospitalisation Details'!C396)</f>
        <v>Jul</v>
      </c>
      <c r="E1948" s="7">
        <v>6</v>
      </c>
      <c r="F1948" s="13">
        <f t="shared" si="91"/>
        <v>30869</v>
      </c>
      <c r="G1948" s="7">
        <v>3</v>
      </c>
      <c r="H1948" s="16">
        <v>3678.86</v>
      </c>
      <c r="I1948" s="7" t="str" cm="1">
        <f t="array" ref="I1948">INDEX({"tier - 1","tier - 2","tier - 3"},MATCH(MAX(COUNTIF('OG Hospitalisation Details'!G396:G2738,{"tier - 1","tier - 2","tier - 3"})),COUNTIF('OG Hospitalisation Details'!G396:G2738,{"tier - 1","tier - 2","tier - 3"}),0))</f>
        <v>tier - 2</v>
      </c>
      <c r="J1948" s="7" t="str" cm="1">
        <f t="array" ref="J1948">INDEX({"tier - 1","tier - 2","tier - 3"},MATCH(MAX(COUNTIF('OG Hospitalisation Details'!H396:H2738,{"tier - 1","tier - 2","tier - 3"})),COUNTIF('OG Hospitalisation Details'!H396:H2738,{"tier - 1","tier - 2","tier - 3"}),0))</f>
        <v>tier - 2</v>
      </c>
      <c r="K1948" s="7" t="str">
        <f>IF('OG Hospitalisation Details'!I396="?","Unknown",'OG Hospitalisation Details'!I396)</f>
        <v>R1013</v>
      </c>
      <c r="L1948" s="14">
        <f t="shared" si="92"/>
        <v>38</v>
      </c>
    </row>
    <row r="1949" spans="1:12" x14ac:dyDescent="0.25">
      <c r="A1949" s="7" t="s">
        <v>424</v>
      </c>
      <c r="B1949" s="7">
        <f t="shared" si="93"/>
        <v>1944</v>
      </c>
      <c r="C1949" s="7">
        <f>IF('OG Hospitalisation Details'!B395="?",ROUND(AVERAGE('OG Hospitalisation Details'!$B$2:$B$2344),0),'OG Hospitalisation Details'!B395)</f>
        <v>1992</v>
      </c>
      <c r="D1949" s="7" t="str">
        <f>IF('OG Hospitalisation Details'!C395="?","Sep",'OG Hospitalisation Details'!C395)</f>
        <v>Sep</v>
      </c>
      <c r="E1949" s="7">
        <v>14</v>
      </c>
      <c r="F1949" s="13">
        <f t="shared" si="91"/>
        <v>33861</v>
      </c>
      <c r="G1949" s="7">
        <v>1</v>
      </c>
      <c r="H1949" s="16">
        <v>3659.35</v>
      </c>
      <c r="I1949" s="7" t="str" cm="1">
        <f t="array" ref="I1949">INDEX({"tier - 1","tier - 2","tier - 3"},MATCH(MAX(COUNTIF('OG Hospitalisation Details'!G395:G2737,{"tier - 1","tier - 2","tier - 3"})),COUNTIF('OG Hospitalisation Details'!G395:G2737,{"tier - 1","tier - 2","tier - 3"}),0))</f>
        <v>tier - 2</v>
      </c>
      <c r="J1949" s="7" t="str" cm="1">
        <f t="array" ref="J1949">INDEX({"tier - 1","tier - 2","tier - 3"},MATCH(MAX(COUNTIF('OG Hospitalisation Details'!H395:H2737,{"tier - 1","tier - 2","tier - 3"})),COUNTIF('OG Hospitalisation Details'!H395:H2737,{"tier - 1","tier - 2","tier - 3"}),0))</f>
        <v>tier - 2</v>
      </c>
      <c r="K1949" s="7" t="str">
        <f>IF('OG Hospitalisation Details'!I395="?","Unknown",'OG Hospitalisation Details'!I395)</f>
        <v>R1011</v>
      </c>
      <c r="L1949" s="14">
        <f t="shared" si="92"/>
        <v>30</v>
      </c>
    </row>
    <row r="1950" spans="1:12" x14ac:dyDescent="0.25">
      <c r="A1950" s="7" t="s">
        <v>423</v>
      </c>
      <c r="B1950" s="7">
        <f t="shared" si="93"/>
        <v>1945</v>
      </c>
      <c r="C1950" s="7">
        <f>IF('OG Hospitalisation Details'!B394="?",ROUND(AVERAGE('OG Hospitalisation Details'!$B$2:$B$2344),0),'OG Hospitalisation Details'!B394)</f>
        <v>1990</v>
      </c>
      <c r="D1950" s="7" t="str">
        <f>IF('OG Hospitalisation Details'!C394="?","Sep",'OG Hospitalisation Details'!C394)</f>
        <v>Nov</v>
      </c>
      <c r="E1950" s="7">
        <v>8</v>
      </c>
      <c r="F1950" s="13">
        <f t="shared" si="91"/>
        <v>33185</v>
      </c>
      <c r="G1950" s="7">
        <v>3</v>
      </c>
      <c r="H1950" s="16">
        <v>3653.29</v>
      </c>
      <c r="I1950" s="7" t="str" cm="1">
        <f t="array" ref="I1950">INDEX({"tier - 1","tier - 2","tier - 3"},MATCH(MAX(COUNTIF('OG Hospitalisation Details'!G394:G2736,{"tier - 1","tier - 2","tier - 3"})),COUNTIF('OG Hospitalisation Details'!G394:G2736,{"tier - 1","tier - 2","tier - 3"}),0))</f>
        <v>tier - 2</v>
      </c>
      <c r="J1950" s="7" t="str" cm="1">
        <f t="array" ref="J1950">INDEX({"tier - 1","tier - 2","tier - 3"},MATCH(MAX(COUNTIF('OG Hospitalisation Details'!H394:H2736,{"tier - 1","tier - 2","tier - 3"})),COUNTIF('OG Hospitalisation Details'!H394:H2736,{"tier - 1","tier - 2","tier - 3"}),0))</f>
        <v>tier - 2</v>
      </c>
      <c r="K1950" s="7" t="str">
        <f>IF('OG Hospitalisation Details'!I394="?","Unknown",'OG Hospitalisation Details'!I394)</f>
        <v>R1011</v>
      </c>
      <c r="L1950" s="14">
        <f t="shared" si="92"/>
        <v>32</v>
      </c>
    </row>
    <row r="1951" spans="1:12" x14ac:dyDescent="0.25">
      <c r="A1951" s="7" t="s">
        <v>422</v>
      </c>
      <c r="B1951" s="7">
        <f t="shared" si="93"/>
        <v>1946</v>
      </c>
      <c r="C1951" s="7">
        <f>IF('OG Hospitalisation Details'!B393="?",ROUND(AVERAGE('OG Hospitalisation Details'!$B$2:$B$2344),0),'OG Hospitalisation Details'!B393)</f>
        <v>1992</v>
      </c>
      <c r="D1951" s="7" t="str">
        <f>IF('OG Hospitalisation Details'!C393="?","Sep",'OG Hospitalisation Details'!C393)</f>
        <v>Nov</v>
      </c>
      <c r="E1951" s="7">
        <v>17</v>
      </c>
      <c r="F1951" s="13">
        <f t="shared" si="91"/>
        <v>33925</v>
      </c>
      <c r="G1951" s="7">
        <v>0</v>
      </c>
      <c r="H1951" s="16">
        <v>3645.09</v>
      </c>
      <c r="I1951" s="7" t="str" cm="1">
        <f t="array" ref="I1951">INDEX({"tier - 1","tier - 2","tier - 3"},MATCH(MAX(COUNTIF('OG Hospitalisation Details'!G393:G2735,{"tier - 1","tier - 2","tier - 3"})),COUNTIF('OG Hospitalisation Details'!G393:G2735,{"tier - 1","tier - 2","tier - 3"}),0))</f>
        <v>tier - 2</v>
      </c>
      <c r="J1951" s="7" t="str" cm="1">
        <f t="array" ref="J1951">INDEX({"tier - 1","tier - 2","tier - 3"},MATCH(MAX(COUNTIF('OG Hospitalisation Details'!H393:H2735,{"tier - 1","tier - 2","tier - 3"})),COUNTIF('OG Hospitalisation Details'!H393:H2735,{"tier - 1","tier - 2","tier - 3"}),0))</f>
        <v>tier - 2</v>
      </c>
      <c r="K1951" s="7" t="str">
        <f>IF('OG Hospitalisation Details'!I393="?","Unknown",'OG Hospitalisation Details'!I393)</f>
        <v>R1014</v>
      </c>
      <c r="L1951" s="14">
        <f t="shared" si="92"/>
        <v>30</v>
      </c>
    </row>
    <row r="1952" spans="1:12" x14ac:dyDescent="0.25">
      <c r="A1952" s="7" t="s">
        <v>421</v>
      </c>
      <c r="B1952" s="7">
        <f t="shared" si="93"/>
        <v>1947</v>
      </c>
      <c r="C1952" s="7">
        <f>IF('OG Hospitalisation Details'!B392="?",ROUND(AVERAGE('OG Hospitalisation Details'!$B$2:$B$2344),0),'OG Hospitalisation Details'!B392)</f>
        <v>1985</v>
      </c>
      <c r="D1952" s="7" t="str">
        <f>IF('OG Hospitalisation Details'!C392="?","Sep",'OG Hospitalisation Details'!C392)</f>
        <v>Jun</v>
      </c>
      <c r="E1952" s="7">
        <v>14</v>
      </c>
      <c r="F1952" s="13">
        <f t="shared" si="91"/>
        <v>31212</v>
      </c>
      <c r="G1952" s="7">
        <v>3</v>
      </c>
      <c r="H1952" s="16">
        <v>3622.13</v>
      </c>
      <c r="I1952" s="7" t="str" cm="1">
        <f t="array" ref="I1952">INDEX({"tier - 1","tier - 2","tier - 3"},MATCH(MAX(COUNTIF('OG Hospitalisation Details'!G392:G2734,{"tier - 1","tier - 2","tier - 3"})),COUNTIF('OG Hospitalisation Details'!G392:G2734,{"tier - 1","tier - 2","tier - 3"}),0))</f>
        <v>tier - 2</v>
      </c>
      <c r="J1952" s="7" t="str" cm="1">
        <f t="array" ref="J1952">INDEX({"tier - 1","tier - 2","tier - 3"},MATCH(MAX(COUNTIF('OG Hospitalisation Details'!H392:H2734,{"tier - 1","tier - 2","tier - 3"})),COUNTIF('OG Hospitalisation Details'!H392:H2734,{"tier - 1","tier - 2","tier - 3"}),0))</f>
        <v>tier - 2</v>
      </c>
      <c r="K1952" s="7" t="str">
        <f>IF('OG Hospitalisation Details'!I392="?","Unknown",'OG Hospitalisation Details'!I392)</f>
        <v>R1013</v>
      </c>
      <c r="L1952" s="14">
        <f t="shared" si="92"/>
        <v>37</v>
      </c>
    </row>
    <row r="1953" spans="1:12" x14ac:dyDescent="0.25">
      <c r="A1953" s="7" t="s">
        <v>420</v>
      </c>
      <c r="B1953" s="7">
        <f t="shared" si="93"/>
        <v>1948</v>
      </c>
      <c r="C1953" s="7">
        <f>IF('OG Hospitalisation Details'!B391="?",ROUND(AVERAGE('OG Hospitalisation Details'!$B$2:$B$2344),0),'OG Hospitalisation Details'!B391)</f>
        <v>1990</v>
      </c>
      <c r="D1953" s="7" t="str">
        <f>IF('OG Hospitalisation Details'!C391="?","Sep",'OG Hospitalisation Details'!C391)</f>
        <v>Oct</v>
      </c>
      <c r="E1953" s="7">
        <v>11</v>
      </c>
      <c r="F1953" s="13">
        <f t="shared" si="91"/>
        <v>33157</v>
      </c>
      <c r="G1953" s="7">
        <v>3</v>
      </c>
      <c r="H1953" s="16">
        <v>3606.43</v>
      </c>
      <c r="I1953" s="7" t="str" cm="1">
        <f t="array" ref="I1953">INDEX({"tier - 1","tier - 2","tier - 3"},MATCH(MAX(COUNTIF('OG Hospitalisation Details'!G391:G2733,{"tier - 1","tier - 2","tier - 3"})),COUNTIF('OG Hospitalisation Details'!G391:G2733,{"tier - 1","tier - 2","tier - 3"}),0))</f>
        <v>tier - 2</v>
      </c>
      <c r="J1953" s="7" t="str" cm="1">
        <f t="array" ref="J1953">INDEX({"tier - 1","tier - 2","tier - 3"},MATCH(MAX(COUNTIF('OG Hospitalisation Details'!H391:H2733,{"tier - 1","tier - 2","tier - 3"})),COUNTIF('OG Hospitalisation Details'!H391:H2733,{"tier - 1","tier - 2","tier - 3"}),0))</f>
        <v>tier - 2</v>
      </c>
      <c r="K1953" s="7" t="str">
        <f>IF('OG Hospitalisation Details'!I391="?","Unknown",'OG Hospitalisation Details'!I391)</f>
        <v>R1013</v>
      </c>
      <c r="L1953" s="14">
        <f t="shared" si="92"/>
        <v>32</v>
      </c>
    </row>
    <row r="1954" spans="1:12" x14ac:dyDescent="0.25">
      <c r="A1954" s="7" t="s">
        <v>419</v>
      </c>
      <c r="B1954" s="7">
        <f t="shared" si="93"/>
        <v>1949</v>
      </c>
      <c r="C1954" s="7">
        <f>IF('OG Hospitalisation Details'!B390="?",ROUND(AVERAGE('OG Hospitalisation Details'!$B$2:$B$2344),0),'OG Hospitalisation Details'!B390)</f>
        <v>1988</v>
      </c>
      <c r="D1954" s="7" t="str">
        <f>IF('OG Hospitalisation Details'!C390="?","Sep",'OG Hospitalisation Details'!C390)</f>
        <v>Nov</v>
      </c>
      <c r="E1954" s="7">
        <v>4</v>
      </c>
      <c r="F1954" s="13">
        <f t="shared" si="91"/>
        <v>32451</v>
      </c>
      <c r="G1954" s="7">
        <v>3</v>
      </c>
      <c r="H1954" s="16">
        <v>3603.6</v>
      </c>
      <c r="I1954" s="7" t="str" cm="1">
        <f t="array" ref="I1954">INDEX({"tier - 1","tier - 2","tier - 3"},MATCH(MAX(COUNTIF('OG Hospitalisation Details'!G390:G2732,{"tier - 1","tier - 2","tier - 3"})),COUNTIF('OG Hospitalisation Details'!G390:G2732,{"tier - 1","tier - 2","tier - 3"}),0))</f>
        <v>tier - 2</v>
      </c>
      <c r="J1954" s="7" t="str" cm="1">
        <f t="array" ref="J1954">INDEX({"tier - 1","tier - 2","tier - 3"},MATCH(MAX(COUNTIF('OG Hospitalisation Details'!H390:H2732,{"tier - 1","tier - 2","tier - 3"})),COUNTIF('OG Hospitalisation Details'!H390:H2732,{"tier - 1","tier - 2","tier - 3"}),0))</f>
        <v>tier - 2</v>
      </c>
      <c r="K1954" s="7" t="str">
        <f>IF('OG Hospitalisation Details'!I390="?","Unknown",'OG Hospitalisation Details'!I390)</f>
        <v>R1013</v>
      </c>
      <c r="L1954" s="14">
        <f t="shared" si="92"/>
        <v>34</v>
      </c>
    </row>
    <row r="1955" spans="1:12" x14ac:dyDescent="0.25">
      <c r="A1955" s="7" t="s">
        <v>418</v>
      </c>
      <c r="B1955" s="7">
        <f t="shared" si="93"/>
        <v>1950</v>
      </c>
      <c r="C1955" s="7">
        <f>IF('OG Hospitalisation Details'!B389="?",ROUND(AVERAGE('OG Hospitalisation Details'!$B$2:$B$2344),0),'OG Hospitalisation Details'!B389)</f>
        <v>1999</v>
      </c>
      <c r="D1955" s="7" t="str">
        <f>IF('OG Hospitalisation Details'!C389="?","Sep",'OG Hospitalisation Details'!C389)</f>
        <v>Aug</v>
      </c>
      <c r="E1955" s="7">
        <v>12</v>
      </c>
      <c r="F1955" s="13">
        <f t="shared" si="91"/>
        <v>36384</v>
      </c>
      <c r="G1955" s="7">
        <v>3</v>
      </c>
      <c r="H1955" s="16">
        <v>3597.6</v>
      </c>
      <c r="I1955" s="7" t="str" cm="1">
        <f t="array" ref="I1955">INDEX({"tier - 1","tier - 2","tier - 3"},MATCH(MAX(COUNTIF('OG Hospitalisation Details'!G389:G2731,{"tier - 1","tier - 2","tier - 3"})),COUNTIF('OG Hospitalisation Details'!G389:G2731,{"tier - 1","tier - 2","tier - 3"}),0))</f>
        <v>tier - 2</v>
      </c>
      <c r="J1955" s="7" t="str" cm="1">
        <f t="array" ref="J1955">INDEX({"tier - 1","tier - 2","tier - 3"},MATCH(MAX(COUNTIF('OG Hospitalisation Details'!H389:H2731,{"tier - 1","tier - 2","tier - 3"})),COUNTIF('OG Hospitalisation Details'!H389:H2731,{"tier - 1","tier - 2","tier - 3"}),0))</f>
        <v>tier - 2</v>
      </c>
      <c r="K1955" s="7" t="str">
        <f>IF('OG Hospitalisation Details'!I389="?","Unknown",'OG Hospitalisation Details'!I389)</f>
        <v>R1011</v>
      </c>
      <c r="L1955" s="14">
        <f t="shared" si="92"/>
        <v>23</v>
      </c>
    </row>
    <row r="1956" spans="1:12" x14ac:dyDescent="0.25">
      <c r="A1956" s="7" t="s">
        <v>417</v>
      </c>
      <c r="B1956" s="7">
        <f t="shared" si="93"/>
        <v>1951</v>
      </c>
      <c r="C1956" s="7">
        <f>IF('OG Hospitalisation Details'!B388="?",ROUND(AVERAGE('OG Hospitalisation Details'!$B$2:$B$2344),0),'OG Hospitalisation Details'!B388)</f>
        <v>1997</v>
      </c>
      <c r="D1956" s="7" t="str">
        <f>IF('OG Hospitalisation Details'!C388="?","Sep",'OG Hospitalisation Details'!C388)</f>
        <v>Nov</v>
      </c>
      <c r="E1956" s="7">
        <v>4</v>
      </c>
      <c r="F1956" s="13">
        <f t="shared" si="91"/>
        <v>35738</v>
      </c>
      <c r="G1956" s="7">
        <v>1</v>
      </c>
      <c r="H1956" s="16">
        <v>3594.17</v>
      </c>
      <c r="I1956" s="7" t="str" cm="1">
        <f t="array" ref="I1956">INDEX({"tier - 1","tier - 2","tier - 3"},MATCH(MAX(COUNTIF('OG Hospitalisation Details'!G388:G2730,{"tier - 1","tier - 2","tier - 3"})),COUNTIF('OG Hospitalisation Details'!G388:G2730,{"tier - 1","tier - 2","tier - 3"}),0))</f>
        <v>tier - 2</v>
      </c>
      <c r="J1956" s="7" t="str" cm="1">
        <f t="array" ref="J1956">INDEX({"tier - 1","tier - 2","tier - 3"},MATCH(MAX(COUNTIF('OG Hospitalisation Details'!H388:H2730,{"tier - 1","tier - 2","tier - 3"})),COUNTIF('OG Hospitalisation Details'!H388:H2730,{"tier - 1","tier - 2","tier - 3"}),0))</f>
        <v>tier - 2</v>
      </c>
      <c r="K1956" s="7" t="str">
        <f>IF('OG Hospitalisation Details'!I388="?","Unknown",'OG Hospitalisation Details'!I388)</f>
        <v>R1012</v>
      </c>
      <c r="L1956" s="14">
        <f t="shared" si="92"/>
        <v>25</v>
      </c>
    </row>
    <row r="1957" spans="1:12" x14ac:dyDescent="0.25">
      <c r="A1957" s="7" t="s">
        <v>416</v>
      </c>
      <c r="B1957" s="7">
        <f t="shared" si="93"/>
        <v>1952</v>
      </c>
      <c r="C1957" s="7">
        <f>IF('OG Hospitalisation Details'!B387="?",ROUND(AVERAGE('OG Hospitalisation Details'!$B$2:$B$2344),0),'OG Hospitalisation Details'!B387)</f>
        <v>1999</v>
      </c>
      <c r="D1957" s="7" t="str">
        <f>IF('OG Hospitalisation Details'!C387="?","Sep",'OG Hospitalisation Details'!C387)</f>
        <v>Jun</v>
      </c>
      <c r="E1957" s="7">
        <v>6</v>
      </c>
      <c r="F1957" s="13">
        <f t="shared" si="91"/>
        <v>36317</v>
      </c>
      <c r="G1957" s="7">
        <v>3</v>
      </c>
      <c r="H1957" s="16">
        <v>3591.48</v>
      </c>
      <c r="I1957" s="7" t="str" cm="1">
        <f t="array" ref="I1957">INDEX({"tier - 1","tier - 2","tier - 3"},MATCH(MAX(COUNTIF('OG Hospitalisation Details'!G387:G2729,{"tier - 1","tier - 2","tier - 3"})),COUNTIF('OG Hospitalisation Details'!G387:G2729,{"tier - 1","tier - 2","tier - 3"}),0))</f>
        <v>tier - 2</v>
      </c>
      <c r="J1957" s="7" t="str" cm="1">
        <f t="array" ref="J1957">INDEX({"tier - 1","tier - 2","tier - 3"},MATCH(MAX(COUNTIF('OG Hospitalisation Details'!H387:H2729,{"tier - 1","tier - 2","tier - 3"})),COUNTIF('OG Hospitalisation Details'!H387:H2729,{"tier - 1","tier - 2","tier - 3"}),0))</f>
        <v>tier - 2</v>
      </c>
      <c r="K1957" s="7" t="str">
        <f>IF('OG Hospitalisation Details'!I387="?","Unknown",'OG Hospitalisation Details'!I387)</f>
        <v>R1011</v>
      </c>
      <c r="L1957" s="14">
        <f t="shared" si="92"/>
        <v>24</v>
      </c>
    </row>
    <row r="1958" spans="1:12" x14ac:dyDescent="0.25">
      <c r="A1958" s="7" t="s">
        <v>415</v>
      </c>
      <c r="B1958" s="7">
        <f t="shared" si="93"/>
        <v>1953</v>
      </c>
      <c r="C1958" s="7">
        <f>IF('OG Hospitalisation Details'!B386="?",ROUND(AVERAGE('OG Hospitalisation Details'!$B$2:$B$2344),0),'OG Hospitalisation Details'!B386)</f>
        <v>1986</v>
      </c>
      <c r="D1958" s="7" t="str">
        <f>IF('OG Hospitalisation Details'!C386="?","Sep",'OG Hospitalisation Details'!C386)</f>
        <v>Dec</v>
      </c>
      <c r="E1958" s="7">
        <v>27</v>
      </c>
      <c r="F1958" s="13">
        <f t="shared" si="91"/>
        <v>31773</v>
      </c>
      <c r="G1958" s="7">
        <v>3</v>
      </c>
      <c r="H1958" s="16">
        <v>3589.14</v>
      </c>
      <c r="I1958" s="7" t="str" cm="1">
        <f t="array" ref="I1958">INDEX({"tier - 1","tier - 2","tier - 3"},MATCH(MAX(COUNTIF('OG Hospitalisation Details'!G386:G2728,{"tier - 1","tier - 2","tier - 3"})),COUNTIF('OG Hospitalisation Details'!G386:G2728,{"tier - 1","tier - 2","tier - 3"}),0))</f>
        <v>tier - 2</v>
      </c>
      <c r="J1958" s="7" t="str" cm="1">
        <f t="array" ref="J1958">INDEX({"tier - 1","tier - 2","tier - 3"},MATCH(MAX(COUNTIF('OG Hospitalisation Details'!H386:H2728,{"tier - 1","tier - 2","tier - 3"})),COUNTIF('OG Hospitalisation Details'!H386:H2728,{"tier - 1","tier - 2","tier - 3"}),0))</f>
        <v>tier - 2</v>
      </c>
      <c r="K1958" s="7" t="str">
        <f>IF('OG Hospitalisation Details'!I386="?","Unknown",'OG Hospitalisation Details'!I386)</f>
        <v>R1013</v>
      </c>
      <c r="L1958" s="14">
        <f t="shared" si="92"/>
        <v>36</v>
      </c>
    </row>
    <row r="1959" spans="1:12" x14ac:dyDescent="0.25">
      <c r="A1959" s="7" t="s">
        <v>414</v>
      </c>
      <c r="B1959" s="7">
        <f t="shared" si="93"/>
        <v>1954</v>
      </c>
      <c r="C1959" s="7">
        <f>IF('OG Hospitalisation Details'!B385="?",ROUND(AVERAGE('OG Hospitalisation Details'!$B$2:$B$2344),0),'OG Hospitalisation Details'!B385)</f>
        <v>2001</v>
      </c>
      <c r="D1959" s="7" t="str">
        <f>IF('OG Hospitalisation Details'!C385="?","Sep",'OG Hospitalisation Details'!C385)</f>
        <v>Nov</v>
      </c>
      <c r="E1959" s="7">
        <v>11</v>
      </c>
      <c r="F1959" s="13">
        <f t="shared" si="91"/>
        <v>37206</v>
      </c>
      <c r="G1959" s="7">
        <v>2</v>
      </c>
      <c r="H1959" s="16">
        <v>3579.83</v>
      </c>
      <c r="I1959" s="7" t="str" cm="1">
        <f t="array" ref="I1959">INDEX({"tier - 1","tier - 2","tier - 3"},MATCH(MAX(COUNTIF('OG Hospitalisation Details'!G385:G2727,{"tier - 1","tier - 2","tier - 3"})),COUNTIF('OG Hospitalisation Details'!G385:G2727,{"tier - 1","tier - 2","tier - 3"}),0))</f>
        <v>tier - 2</v>
      </c>
      <c r="J1959" s="7" t="str" cm="1">
        <f t="array" ref="J1959">INDEX({"tier - 1","tier - 2","tier - 3"},MATCH(MAX(COUNTIF('OG Hospitalisation Details'!H385:H2727,{"tier - 1","tier - 2","tier - 3"})),COUNTIF('OG Hospitalisation Details'!H385:H2727,{"tier - 1","tier - 2","tier - 3"}),0))</f>
        <v>tier - 2</v>
      </c>
      <c r="K1959" s="7" t="str">
        <f>IF('OG Hospitalisation Details'!I385="?","Unknown",'OG Hospitalisation Details'!I385)</f>
        <v>R1012</v>
      </c>
      <c r="L1959" s="14">
        <f t="shared" si="92"/>
        <v>21</v>
      </c>
    </row>
    <row r="1960" spans="1:12" x14ac:dyDescent="0.25">
      <c r="A1960" s="7" t="s">
        <v>413</v>
      </c>
      <c r="B1960" s="7">
        <f t="shared" si="93"/>
        <v>1955</v>
      </c>
      <c r="C1960" s="7">
        <f>IF('OG Hospitalisation Details'!B384="?",ROUND(AVERAGE('OG Hospitalisation Details'!$B$2:$B$2344),0),'OG Hospitalisation Details'!B384)</f>
        <v>1995</v>
      </c>
      <c r="D1960" s="7" t="str">
        <f>IF('OG Hospitalisation Details'!C384="?","Sep",'OG Hospitalisation Details'!C384)</f>
        <v>Aug</v>
      </c>
      <c r="E1960" s="7">
        <v>23</v>
      </c>
      <c r="F1960" s="13">
        <f t="shared" si="91"/>
        <v>34934</v>
      </c>
      <c r="G1960" s="7">
        <v>1</v>
      </c>
      <c r="H1960" s="16">
        <v>3578</v>
      </c>
      <c r="I1960" s="7" t="str" cm="1">
        <f t="array" ref="I1960">INDEX({"tier - 1","tier - 2","tier - 3"},MATCH(MAX(COUNTIF('OG Hospitalisation Details'!G384:G2726,{"tier - 1","tier - 2","tier - 3"})),COUNTIF('OG Hospitalisation Details'!G384:G2726,{"tier - 1","tier - 2","tier - 3"}),0))</f>
        <v>tier - 2</v>
      </c>
      <c r="J1960" s="7" t="str" cm="1">
        <f t="array" ref="J1960">INDEX({"tier - 1","tier - 2","tier - 3"},MATCH(MAX(COUNTIF('OG Hospitalisation Details'!H384:H2726,{"tier - 1","tier - 2","tier - 3"})),COUNTIF('OG Hospitalisation Details'!H384:H2726,{"tier - 1","tier - 2","tier - 3"}),0))</f>
        <v>tier - 2</v>
      </c>
      <c r="K1960" s="7" t="str">
        <f>IF('OG Hospitalisation Details'!I384="?","Unknown",'OG Hospitalisation Details'!I384)</f>
        <v>R1011</v>
      </c>
      <c r="L1960" s="14">
        <f t="shared" si="92"/>
        <v>27</v>
      </c>
    </row>
    <row r="1961" spans="1:12" x14ac:dyDescent="0.25">
      <c r="A1961" s="7" t="s">
        <v>412</v>
      </c>
      <c r="B1961" s="7">
        <f t="shared" si="93"/>
        <v>1956</v>
      </c>
      <c r="C1961" s="7">
        <f>IF('OG Hospitalisation Details'!B383="?",ROUND(AVERAGE('OG Hospitalisation Details'!$B$2:$B$2344),0),'OG Hospitalisation Details'!B383)</f>
        <v>1988</v>
      </c>
      <c r="D1961" s="7" t="str">
        <f>IF('OG Hospitalisation Details'!C383="?","Sep",'OG Hospitalisation Details'!C383)</f>
        <v>Aug</v>
      </c>
      <c r="E1961" s="7">
        <v>18</v>
      </c>
      <c r="F1961" s="13">
        <f t="shared" si="91"/>
        <v>32373</v>
      </c>
      <c r="G1961" s="7">
        <v>3</v>
      </c>
      <c r="H1961" s="16">
        <v>3569.96</v>
      </c>
      <c r="I1961" s="7" t="str" cm="1">
        <f t="array" ref="I1961">INDEX({"tier - 1","tier - 2","tier - 3"},MATCH(MAX(COUNTIF('OG Hospitalisation Details'!G383:G2725,{"tier - 1","tier - 2","tier - 3"})),COUNTIF('OG Hospitalisation Details'!G383:G2725,{"tier - 1","tier - 2","tier - 3"}),0))</f>
        <v>tier - 2</v>
      </c>
      <c r="J1961" s="7" t="str" cm="1">
        <f t="array" ref="J1961">INDEX({"tier - 1","tier - 2","tier - 3"},MATCH(MAX(COUNTIF('OG Hospitalisation Details'!H383:H2725,{"tier - 1","tier - 2","tier - 3"})),COUNTIF('OG Hospitalisation Details'!H383:H2725,{"tier - 1","tier - 2","tier - 3"}),0))</f>
        <v>tier - 2</v>
      </c>
      <c r="K1961" s="7" t="str">
        <f>IF('OG Hospitalisation Details'!I383="?","Unknown",'OG Hospitalisation Details'!I383)</f>
        <v>R1012</v>
      </c>
      <c r="L1961" s="14">
        <f t="shared" si="92"/>
        <v>34</v>
      </c>
    </row>
    <row r="1962" spans="1:12" x14ac:dyDescent="0.25">
      <c r="A1962" s="7" t="s">
        <v>411</v>
      </c>
      <c r="B1962" s="7">
        <f t="shared" si="93"/>
        <v>1957</v>
      </c>
      <c r="C1962" s="7">
        <f>IF('OG Hospitalisation Details'!B382="?",ROUND(AVERAGE('OG Hospitalisation Details'!$B$2:$B$2344),0),'OG Hospitalisation Details'!B382)</f>
        <v>1981</v>
      </c>
      <c r="D1962" s="7" t="str">
        <f>IF('OG Hospitalisation Details'!C382="?","Sep",'OG Hospitalisation Details'!C382)</f>
        <v>Oct</v>
      </c>
      <c r="E1962" s="7">
        <v>10</v>
      </c>
      <c r="F1962" s="13">
        <f t="shared" si="91"/>
        <v>29869</v>
      </c>
      <c r="G1962" s="7">
        <v>1</v>
      </c>
      <c r="H1962" s="16">
        <v>3562.87</v>
      </c>
      <c r="I1962" s="7" t="str" cm="1">
        <f t="array" ref="I1962">INDEX({"tier - 1","tier - 2","tier - 3"},MATCH(MAX(COUNTIF('OG Hospitalisation Details'!G382:G2724,{"tier - 1","tier - 2","tier - 3"})),COUNTIF('OG Hospitalisation Details'!G382:G2724,{"tier - 1","tier - 2","tier - 3"}),0))</f>
        <v>tier - 2</v>
      </c>
      <c r="J1962" s="7" t="str" cm="1">
        <f t="array" ref="J1962">INDEX({"tier - 1","tier - 2","tier - 3"},MATCH(MAX(COUNTIF('OG Hospitalisation Details'!H382:H2724,{"tier - 1","tier - 2","tier - 3"})),COUNTIF('OG Hospitalisation Details'!H382:H2724,{"tier - 1","tier - 2","tier - 3"}),0))</f>
        <v>tier - 2</v>
      </c>
      <c r="K1962" s="7" t="str">
        <f>IF('OG Hospitalisation Details'!I382="?","Unknown",'OG Hospitalisation Details'!I382)</f>
        <v>R1013</v>
      </c>
      <c r="L1962" s="14">
        <f t="shared" si="92"/>
        <v>41</v>
      </c>
    </row>
    <row r="1963" spans="1:12" x14ac:dyDescent="0.25">
      <c r="A1963" s="7" t="s">
        <v>410</v>
      </c>
      <c r="B1963" s="7">
        <f t="shared" si="93"/>
        <v>1958</v>
      </c>
      <c r="C1963" s="7">
        <f>IF('OG Hospitalisation Details'!B381="?",ROUND(AVERAGE('OG Hospitalisation Details'!$B$2:$B$2344),0),'OG Hospitalisation Details'!B381)</f>
        <v>1995</v>
      </c>
      <c r="D1963" s="7" t="str">
        <f>IF('OG Hospitalisation Details'!C381="?","Sep",'OG Hospitalisation Details'!C381)</f>
        <v>Jun</v>
      </c>
      <c r="E1963" s="7">
        <v>16</v>
      </c>
      <c r="F1963" s="13">
        <f t="shared" si="91"/>
        <v>34866</v>
      </c>
      <c r="G1963" s="7">
        <v>1</v>
      </c>
      <c r="H1963" s="16">
        <v>3561.89</v>
      </c>
      <c r="I1963" s="7" t="str" cm="1">
        <f t="array" ref="I1963">INDEX({"tier - 1","tier - 2","tier - 3"},MATCH(MAX(COUNTIF('OG Hospitalisation Details'!G381:G2723,{"tier - 1","tier - 2","tier - 3"})),COUNTIF('OG Hospitalisation Details'!G381:G2723,{"tier - 1","tier - 2","tier - 3"}),0))</f>
        <v>tier - 2</v>
      </c>
      <c r="J1963" s="7" t="str" cm="1">
        <f t="array" ref="J1963">INDEX({"tier - 1","tier - 2","tier - 3"},MATCH(MAX(COUNTIF('OG Hospitalisation Details'!H381:H2723,{"tier - 1","tier - 2","tier - 3"})),COUNTIF('OG Hospitalisation Details'!H381:H2723,{"tier - 1","tier - 2","tier - 3"}),0))</f>
        <v>tier - 2</v>
      </c>
      <c r="K1963" s="7" t="str">
        <f>IF('OG Hospitalisation Details'!I381="?","Unknown",'OG Hospitalisation Details'!I381)</f>
        <v>R1013</v>
      </c>
      <c r="L1963" s="14">
        <f t="shared" si="92"/>
        <v>27</v>
      </c>
    </row>
    <row r="1964" spans="1:12" x14ac:dyDescent="0.25">
      <c r="A1964" s="7" t="s">
        <v>409</v>
      </c>
      <c r="B1964" s="7">
        <f t="shared" si="93"/>
        <v>1959</v>
      </c>
      <c r="C1964" s="7">
        <f>IF('OG Hospitalisation Details'!B380="?",ROUND(AVERAGE('OG Hospitalisation Details'!$B$2:$B$2344),0),'OG Hospitalisation Details'!B380)</f>
        <v>1995</v>
      </c>
      <c r="D1964" s="7" t="str">
        <f>IF('OG Hospitalisation Details'!C380="?","Sep",'OG Hospitalisation Details'!C380)</f>
        <v>Oct</v>
      </c>
      <c r="E1964" s="7">
        <v>9</v>
      </c>
      <c r="F1964" s="13">
        <f t="shared" si="91"/>
        <v>34981</v>
      </c>
      <c r="G1964" s="7">
        <v>0</v>
      </c>
      <c r="H1964" s="16">
        <v>3558.62</v>
      </c>
      <c r="I1964" s="7" t="str" cm="1">
        <f t="array" ref="I1964">INDEX({"tier - 1","tier - 2","tier - 3"},MATCH(MAX(COUNTIF('OG Hospitalisation Details'!G380:G2722,{"tier - 1","tier - 2","tier - 3"})),COUNTIF('OG Hospitalisation Details'!G380:G2722,{"tier - 1","tier - 2","tier - 3"}),0))</f>
        <v>tier - 2</v>
      </c>
      <c r="J1964" s="7" t="str" cm="1">
        <f t="array" ref="J1964">INDEX({"tier - 1","tier - 2","tier - 3"},MATCH(MAX(COUNTIF('OG Hospitalisation Details'!H380:H2722,{"tier - 1","tier - 2","tier - 3"})),COUNTIF('OG Hospitalisation Details'!H380:H2722,{"tier - 1","tier - 2","tier - 3"}),0))</f>
        <v>tier - 2</v>
      </c>
      <c r="K1964" s="7" t="str">
        <f>IF('OG Hospitalisation Details'!I380="?","Unknown",'OG Hospitalisation Details'!I380)</f>
        <v>R1024</v>
      </c>
      <c r="L1964" s="14">
        <f t="shared" si="92"/>
        <v>27</v>
      </c>
    </row>
    <row r="1965" spans="1:12" x14ac:dyDescent="0.25">
      <c r="A1965" s="7" t="s">
        <v>408</v>
      </c>
      <c r="B1965" s="7">
        <f t="shared" si="93"/>
        <v>1960</v>
      </c>
      <c r="C1965" s="7">
        <f>IF('OG Hospitalisation Details'!B379="?",ROUND(AVERAGE('OG Hospitalisation Details'!$B$2:$B$2344),0),'OG Hospitalisation Details'!B379)</f>
        <v>1994</v>
      </c>
      <c r="D1965" s="7" t="str">
        <f>IF('OG Hospitalisation Details'!C379="?","Sep",'OG Hospitalisation Details'!C379)</f>
        <v>Sep</v>
      </c>
      <c r="E1965" s="7">
        <v>24</v>
      </c>
      <c r="F1965" s="13">
        <f t="shared" si="91"/>
        <v>34601</v>
      </c>
      <c r="G1965" s="7">
        <v>0</v>
      </c>
      <c r="H1965" s="16">
        <v>3556.92</v>
      </c>
      <c r="I1965" s="7" t="str" cm="1">
        <f t="array" ref="I1965">INDEX({"tier - 1","tier - 2","tier - 3"},MATCH(MAX(COUNTIF('OG Hospitalisation Details'!G379:G2721,{"tier - 1","tier - 2","tier - 3"})),COUNTIF('OG Hospitalisation Details'!G379:G2721,{"tier - 1","tier - 2","tier - 3"}),0))</f>
        <v>tier - 2</v>
      </c>
      <c r="J1965" s="7" t="str" cm="1">
        <f t="array" ref="J1965">INDEX({"tier - 1","tier - 2","tier - 3"},MATCH(MAX(COUNTIF('OG Hospitalisation Details'!H379:H2721,{"tier - 1","tier - 2","tier - 3"})),COUNTIF('OG Hospitalisation Details'!H379:H2721,{"tier - 1","tier - 2","tier - 3"}),0))</f>
        <v>tier - 2</v>
      </c>
      <c r="K1965" s="7" t="str">
        <f>IF('OG Hospitalisation Details'!I379="?","Unknown",'OG Hospitalisation Details'!I379)</f>
        <v>R1012</v>
      </c>
      <c r="L1965" s="14">
        <f t="shared" si="92"/>
        <v>28</v>
      </c>
    </row>
    <row r="1966" spans="1:12" x14ac:dyDescent="0.25">
      <c r="A1966" s="7" t="s">
        <v>407</v>
      </c>
      <c r="B1966" s="7">
        <f t="shared" si="93"/>
        <v>1961</v>
      </c>
      <c r="C1966" s="7">
        <f>IF('OG Hospitalisation Details'!B378="?",ROUND(AVERAGE('OG Hospitalisation Details'!$B$2:$B$2344),0),'OG Hospitalisation Details'!B378)</f>
        <v>1992</v>
      </c>
      <c r="D1966" s="7" t="str">
        <f>IF('OG Hospitalisation Details'!C378="?","Sep",'OG Hospitalisation Details'!C378)</f>
        <v>Dec</v>
      </c>
      <c r="E1966" s="7">
        <v>22</v>
      </c>
      <c r="F1966" s="13">
        <f t="shared" si="91"/>
        <v>33960</v>
      </c>
      <c r="G1966" s="7">
        <v>0</v>
      </c>
      <c r="H1966" s="16">
        <v>3554.2</v>
      </c>
      <c r="I1966" s="7" t="str" cm="1">
        <f t="array" ref="I1966">INDEX({"tier - 1","tier - 2","tier - 3"},MATCH(MAX(COUNTIF('OG Hospitalisation Details'!G378:G2720,{"tier - 1","tier - 2","tier - 3"})),COUNTIF('OG Hospitalisation Details'!G378:G2720,{"tier - 1","tier - 2","tier - 3"}),0))</f>
        <v>tier - 2</v>
      </c>
      <c r="J1966" s="7" t="str" cm="1">
        <f t="array" ref="J1966">INDEX({"tier - 1","tier - 2","tier - 3"},MATCH(MAX(COUNTIF('OG Hospitalisation Details'!H378:H2720,{"tier - 1","tier - 2","tier - 3"})),COUNTIF('OG Hospitalisation Details'!H378:H2720,{"tier - 1","tier - 2","tier - 3"}),0))</f>
        <v>tier - 2</v>
      </c>
      <c r="K1966" s="7" t="str">
        <f>IF('OG Hospitalisation Details'!I378="?","Unknown",'OG Hospitalisation Details'!I378)</f>
        <v>R1011</v>
      </c>
      <c r="L1966" s="14">
        <f t="shared" si="92"/>
        <v>30</v>
      </c>
    </row>
    <row r="1967" spans="1:12" x14ac:dyDescent="0.25">
      <c r="A1967" s="7" t="s">
        <v>406</v>
      </c>
      <c r="B1967" s="7">
        <f t="shared" si="93"/>
        <v>1962</v>
      </c>
      <c r="C1967" s="7">
        <f>IF('OG Hospitalisation Details'!B377="?",ROUND(AVERAGE('OG Hospitalisation Details'!$B$2:$B$2344),0),'OG Hospitalisation Details'!B377)</f>
        <v>1988</v>
      </c>
      <c r="D1967" s="7" t="str">
        <f>IF('OG Hospitalisation Details'!C377="?","Sep",'OG Hospitalisation Details'!C377)</f>
        <v>Oct</v>
      </c>
      <c r="E1967" s="7">
        <v>15</v>
      </c>
      <c r="F1967" s="13">
        <f t="shared" si="91"/>
        <v>32431</v>
      </c>
      <c r="G1967" s="7">
        <v>3</v>
      </c>
      <c r="H1967" s="16">
        <v>3540.12</v>
      </c>
      <c r="I1967" s="7" t="str" cm="1">
        <f t="array" ref="I1967">INDEX({"tier - 1","tier - 2","tier - 3"},MATCH(MAX(COUNTIF('OG Hospitalisation Details'!G377:G2719,{"tier - 1","tier - 2","tier - 3"})),COUNTIF('OG Hospitalisation Details'!G377:G2719,{"tier - 1","tier - 2","tier - 3"}),0))</f>
        <v>tier - 2</v>
      </c>
      <c r="J1967" s="7" t="str" cm="1">
        <f t="array" ref="J1967">INDEX({"tier - 1","tier - 2","tier - 3"},MATCH(MAX(COUNTIF('OG Hospitalisation Details'!H377:H2719,{"tier - 1","tier - 2","tier - 3"})),COUNTIF('OG Hospitalisation Details'!H377:H2719,{"tier - 1","tier - 2","tier - 3"}),0))</f>
        <v>tier - 2</v>
      </c>
      <c r="K1967" s="7" t="str">
        <f>IF('OG Hospitalisation Details'!I377="?","Unknown",'OG Hospitalisation Details'!I377)</f>
        <v>R1013</v>
      </c>
      <c r="L1967" s="14">
        <f t="shared" si="92"/>
        <v>34</v>
      </c>
    </row>
    <row r="1968" spans="1:12" x14ac:dyDescent="0.25">
      <c r="A1968" s="7" t="s">
        <v>405</v>
      </c>
      <c r="B1968" s="7">
        <f t="shared" si="93"/>
        <v>1963</v>
      </c>
      <c r="C1968" s="7">
        <f>IF('OG Hospitalisation Details'!B376="?",ROUND(AVERAGE('OG Hospitalisation Details'!$B$2:$B$2344),0),'OG Hospitalisation Details'!B376)</f>
        <v>2003</v>
      </c>
      <c r="D1968" s="7" t="str">
        <f>IF('OG Hospitalisation Details'!C376="?","Sep",'OG Hospitalisation Details'!C376)</f>
        <v>Aug</v>
      </c>
      <c r="E1968" s="7">
        <v>24</v>
      </c>
      <c r="F1968" s="13">
        <f t="shared" si="91"/>
        <v>37857</v>
      </c>
      <c r="G1968" s="7">
        <v>0</v>
      </c>
      <c r="H1968" s="16">
        <v>3538.9</v>
      </c>
      <c r="I1968" s="7" t="str" cm="1">
        <f t="array" ref="I1968">INDEX({"tier - 1","tier - 2","tier - 3"},MATCH(MAX(COUNTIF('OG Hospitalisation Details'!G376:G2718,{"tier - 1","tier - 2","tier - 3"})),COUNTIF('OG Hospitalisation Details'!G376:G2718,{"tier - 1","tier - 2","tier - 3"}),0))</f>
        <v>tier - 2</v>
      </c>
      <c r="J1968" s="7" t="str" cm="1">
        <f t="array" ref="J1968">INDEX({"tier - 1","tier - 2","tier - 3"},MATCH(MAX(COUNTIF('OG Hospitalisation Details'!H376:H2718,{"tier - 1","tier - 2","tier - 3"})),COUNTIF('OG Hospitalisation Details'!H376:H2718,{"tier - 1","tier - 2","tier - 3"}),0))</f>
        <v>tier - 2</v>
      </c>
      <c r="K1968" s="7" t="str">
        <f>IF('OG Hospitalisation Details'!I376="?","Unknown",'OG Hospitalisation Details'!I376)</f>
        <v>R1012</v>
      </c>
      <c r="L1968" s="14">
        <f t="shared" si="92"/>
        <v>19</v>
      </c>
    </row>
    <row r="1969" spans="1:12" x14ac:dyDescent="0.25">
      <c r="A1969" s="7" t="s">
        <v>404</v>
      </c>
      <c r="B1969" s="7">
        <f t="shared" si="93"/>
        <v>1964</v>
      </c>
      <c r="C1969" s="7">
        <f>IF('OG Hospitalisation Details'!B375="?",ROUND(AVERAGE('OG Hospitalisation Details'!$B$2:$B$2344),0),'OG Hospitalisation Details'!B375)</f>
        <v>1998</v>
      </c>
      <c r="D1969" s="7" t="str">
        <f>IF('OG Hospitalisation Details'!C375="?","Sep",'OG Hospitalisation Details'!C375)</f>
        <v>Sep</v>
      </c>
      <c r="E1969" s="7">
        <v>16</v>
      </c>
      <c r="F1969" s="13">
        <f t="shared" si="91"/>
        <v>36054</v>
      </c>
      <c r="G1969" s="7">
        <v>2</v>
      </c>
      <c r="H1969" s="16">
        <v>3537.7</v>
      </c>
      <c r="I1969" s="7" t="str" cm="1">
        <f t="array" ref="I1969">INDEX({"tier - 1","tier - 2","tier - 3"},MATCH(MAX(COUNTIF('OG Hospitalisation Details'!G375:G2717,{"tier - 1","tier - 2","tier - 3"})),COUNTIF('OG Hospitalisation Details'!G375:G2717,{"tier - 1","tier - 2","tier - 3"}),0))</f>
        <v>tier - 2</v>
      </c>
      <c r="J1969" s="7" t="str" cm="1">
        <f t="array" ref="J1969">INDEX({"tier - 1","tier - 2","tier - 3"},MATCH(MAX(COUNTIF('OG Hospitalisation Details'!H375:H2717,{"tier - 1","tier - 2","tier - 3"})),COUNTIF('OG Hospitalisation Details'!H375:H2717,{"tier - 1","tier - 2","tier - 3"}),0))</f>
        <v>tier - 2</v>
      </c>
      <c r="K1969" s="7" t="str">
        <f>IF('OG Hospitalisation Details'!I375="?","Unknown",'OG Hospitalisation Details'!I375)</f>
        <v>R1012</v>
      </c>
      <c r="L1969" s="14">
        <f t="shared" si="92"/>
        <v>24</v>
      </c>
    </row>
    <row r="1970" spans="1:12" x14ac:dyDescent="0.25">
      <c r="A1970" s="7" t="s">
        <v>403</v>
      </c>
      <c r="B1970" s="7">
        <f t="shared" si="93"/>
        <v>1965</v>
      </c>
      <c r="C1970" s="7">
        <f>IF('OG Hospitalisation Details'!B374="?",ROUND(AVERAGE('OG Hospitalisation Details'!$B$2:$B$2344),0),'OG Hospitalisation Details'!B374)</f>
        <v>1999</v>
      </c>
      <c r="D1970" s="7" t="str">
        <f>IF('OG Hospitalisation Details'!C374="?","Sep",'OG Hospitalisation Details'!C374)</f>
        <v>Sep</v>
      </c>
      <c r="E1970" s="7">
        <v>22</v>
      </c>
      <c r="F1970" s="13">
        <f t="shared" si="91"/>
        <v>36425</v>
      </c>
      <c r="G1970" s="7">
        <v>2</v>
      </c>
      <c r="H1970" s="16">
        <v>3500.61</v>
      </c>
      <c r="I1970" s="7" t="str" cm="1">
        <f t="array" ref="I1970">INDEX({"tier - 1","tier - 2","tier - 3"},MATCH(MAX(COUNTIF('OG Hospitalisation Details'!G374:G2716,{"tier - 1","tier - 2","tier - 3"})),COUNTIF('OG Hospitalisation Details'!G374:G2716,{"tier - 1","tier - 2","tier - 3"}),0))</f>
        <v>tier - 2</v>
      </c>
      <c r="J1970" s="7" t="str" cm="1">
        <f t="array" ref="J1970">INDEX({"tier - 1","tier - 2","tier - 3"},MATCH(MAX(COUNTIF('OG Hospitalisation Details'!H374:H2716,{"tier - 1","tier - 2","tier - 3"})),COUNTIF('OG Hospitalisation Details'!H374:H2716,{"tier - 1","tier - 2","tier - 3"}),0))</f>
        <v>tier - 2</v>
      </c>
      <c r="K1970" s="7" t="str">
        <f>IF('OG Hospitalisation Details'!I374="?","Unknown",'OG Hospitalisation Details'!I374)</f>
        <v>R1013</v>
      </c>
      <c r="L1970" s="14">
        <f t="shared" si="92"/>
        <v>23</v>
      </c>
    </row>
    <row r="1971" spans="1:12" x14ac:dyDescent="0.25">
      <c r="A1971" s="7" t="s">
        <v>402</v>
      </c>
      <c r="B1971" s="7">
        <f t="shared" si="93"/>
        <v>1966</v>
      </c>
      <c r="C1971" s="7">
        <f>IF('OG Hospitalisation Details'!B373="?",ROUND(AVERAGE('OG Hospitalisation Details'!$B$2:$B$2344),0),'OG Hospitalisation Details'!B373)</f>
        <v>1996</v>
      </c>
      <c r="D1971" s="7" t="str">
        <f>IF('OG Hospitalisation Details'!C373="?","Sep",'OG Hospitalisation Details'!C373)</f>
        <v>Sep</v>
      </c>
      <c r="E1971" s="7">
        <v>18</v>
      </c>
      <c r="F1971" s="13">
        <f t="shared" si="91"/>
        <v>35326</v>
      </c>
      <c r="G1971" s="7">
        <v>1</v>
      </c>
      <c r="H1971" s="16">
        <v>3490.55</v>
      </c>
      <c r="I1971" s="7" t="str" cm="1">
        <f t="array" ref="I1971">INDEX({"tier - 1","tier - 2","tier - 3"},MATCH(MAX(COUNTIF('OG Hospitalisation Details'!G373:G2715,{"tier - 1","tier - 2","tier - 3"})),COUNTIF('OG Hospitalisation Details'!G373:G2715,{"tier - 1","tier - 2","tier - 3"}),0))</f>
        <v>tier - 2</v>
      </c>
      <c r="J1971" s="7" t="str" cm="1">
        <f t="array" ref="J1971">INDEX({"tier - 1","tier - 2","tier - 3"},MATCH(MAX(COUNTIF('OG Hospitalisation Details'!H373:H2715,{"tier - 1","tier - 2","tier - 3"})),COUNTIF('OG Hospitalisation Details'!H373:H2715,{"tier - 1","tier - 2","tier - 3"}),0))</f>
        <v>tier - 2</v>
      </c>
      <c r="K1971" s="7" t="str">
        <f>IF('OG Hospitalisation Details'!I373="?","Unknown",'OG Hospitalisation Details'!I373)</f>
        <v>R1015</v>
      </c>
      <c r="L1971" s="14">
        <f t="shared" si="92"/>
        <v>26</v>
      </c>
    </row>
    <row r="1972" spans="1:12" x14ac:dyDescent="0.25">
      <c r="A1972" s="7" t="s">
        <v>401</v>
      </c>
      <c r="B1972" s="7">
        <f t="shared" si="93"/>
        <v>1967</v>
      </c>
      <c r="C1972" s="7">
        <f>IF('OG Hospitalisation Details'!B372="?",ROUND(AVERAGE('OG Hospitalisation Details'!$B$2:$B$2344),0),'OG Hospitalisation Details'!B372)</f>
        <v>1996</v>
      </c>
      <c r="D1972" s="7" t="str">
        <f>IF('OG Hospitalisation Details'!C372="?","Sep",'OG Hospitalisation Details'!C372)</f>
        <v>Sep</v>
      </c>
      <c r="E1972" s="7">
        <v>19</v>
      </c>
      <c r="F1972" s="13">
        <f t="shared" si="91"/>
        <v>35327</v>
      </c>
      <c r="G1972" s="7">
        <v>2</v>
      </c>
      <c r="H1972" s="16">
        <v>3484.33</v>
      </c>
      <c r="I1972" s="7" t="str" cm="1">
        <f t="array" ref="I1972">INDEX({"tier - 1","tier - 2","tier - 3"},MATCH(MAX(COUNTIF('OG Hospitalisation Details'!G372:G2714,{"tier - 1","tier - 2","tier - 3"})),COUNTIF('OG Hospitalisation Details'!G372:G2714,{"tier - 1","tier - 2","tier - 3"}),0))</f>
        <v>tier - 2</v>
      </c>
      <c r="J1972" s="7" t="str" cm="1">
        <f t="array" ref="J1972">INDEX({"tier - 1","tier - 2","tier - 3"},MATCH(MAX(COUNTIF('OG Hospitalisation Details'!H372:H2714,{"tier - 1","tier - 2","tier - 3"})),COUNTIF('OG Hospitalisation Details'!H372:H2714,{"tier - 1","tier - 2","tier - 3"}),0))</f>
        <v>tier - 2</v>
      </c>
      <c r="K1972" s="7" t="str">
        <f>IF('OG Hospitalisation Details'!I372="?","Unknown",'OG Hospitalisation Details'!I372)</f>
        <v>R1011</v>
      </c>
      <c r="L1972" s="14">
        <f t="shared" si="92"/>
        <v>26</v>
      </c>
    </row>
    <row r="1973" spans="1:12" x14ac:dyDescent="0.25">
      <c r="A1973" s="7" t="s">
        <v>400</v>
      </c>
      <c r="B1973" s="7">
        <f t="shared" si="93"/>
        <v>1968</v>
      </c>
      <c r="C1973" s="7">
        <f>IF('OG Hospitalisation Details'!B371="?",ROUND(AVERAGE('OG Hospitalisation Details'!$B$2:$B$2344),0),'OG Hospitalisation Details'!B371)</f>
        <v>2004</v>
      </c>
      <c r="D1973" s="7" t="str">
        <f>IF('OG Hospitalisation Details'!C371="?","Sep",'OG Hospitalisation Details'!C371)</f>
        <v>Jun</v>
      </c>
      <c r="E1973" s="7">
        <v>26</v>
      </c>
      <c r="F1973" s="13">
        <f t="shared" si="91"/>
        <v>38164</v>
      </c>
      <c r="G1973" s="7">
        <v>3</v>
      </c>
      <c r="H1973" s="16">
        <v>3481.87</v>
      </c>
      <c r="I1973" s="7" t="str" cm="1">
        <f t="array" ref="I1973">INDEX({"tier - 1","tier - 2","tier - 3"},MATCH(MAX(COUNTIF('OG Hospitalisation Details'!G371:G2713,{"tier - 1","tier - 2","tier - 3"})),COUNTIF('OG Hospitalisation Details'!G371:G2713,{"tier - 1","tier - 2","tier - 3"}),0))</f>
        <v>tier - 2</v>
      </c>
      <c r="J1973" s="7" t="str" cm="1">
        <f t="array" ref="J1973">INDEX({"tier - 1","tier - 2","tier - 3"},MATCH(MAX(COUNTIF('OG Hospitalisation Details'!H371:H2713,{"tier - 1","tier - 2","tier - 3"})),COUNTIF('OG Hospitalisation Details'!H371:H2713,{"tier - 1","tier - 2","tier - 3"}),0))</f>
        <v>tier - 2</v>
      </c>
      <c r="K1973" s="7" t="str">
        <f>IF('OG Hospitalisation Details'!I371="?","Unknown",'OG Hospitalisation Details'!I371)</f>
        <v>R1016</v>
      </c>
      <c r="L1973" s="14">
        <f t="shared" si="92"/>
        <v>18</v>
      </c>
    </row>
    <row r="1974" spans="1:12" x14ac:dyDescent="0.25">
      <c r="A1974" s="7" t="s">
        <v>399</v>
      </c>
      <c r="B1974" s="7">
        <f t="shared" si="93"/>
        <v>1969</v>
      </c>
      <c r="C1974" s="7">
        <f>IF('OG Hospitalisation Details'!B370="?",ROUND(AVERAGE('OG Hospitalisation Details'!$B$2:$B$2344),0),'OG Hospitalisation Details'!B370)</f>
        <v>1993</v>
      </c>
      <c r="D1974" s="7" t="str">
        <f>IF('OG Hospitalisation Details'!C370="?","Sep",'OG Hospitalisation Details'!C370)</f>
        <v>Oct</v>
      </c>
      <c r="E1974" s="7">
        <v>12</v>
      </c>
      <c r="F1974" s="13">
        <f t="shared" si="91"/>
        <v>34254</v>
      </c>
      <c r="G1974" s="7">
        <v>1</v>
      </c>
      <c r="H1974" s="16">
        <v>3471.41</v>
      </c>
      <c r="I1974" s="7" t="str" cm="1">
        <f t="array" ref="I1974">INDEX({"tier - 1","tier - 2","tier - 3"},MATCH(MAX(COUNTIF('OG Hospitalisation Details'!G370:G2712,{"tier - 1","tier - 2","tier - 3"})),COUNTIF('OG Hospitalisation Details'!G370:G2712,{"tier - 1","tier - 2","tier - 3"}),0))</f>
        <v>tier - 2</v>
      </c>
      <c r="J1974" s="7" t="str" cm="1">
        <f t="array" ref="J1974">INDEX({"tier - 1","tier - 2","tier - 3"},MATCH(MAX(COUNTIF('OG Hospitalisation Details'!H370:H2712,{"tier - 1","tier - 2","tier - 3"})),COUNTIF('OG Hospitalisation Details'!H370:H2712,{"tier - 1","tier - 2","tier - 3"}),0))</f>
        <v>tier - 2</v>
      </c>
      <c r="K1974" s="7" t="str">
        <f>IF('OG Hospitalisation Details'!I370="?","Unknown",'OG Hospitalisation Details'!I370)</f>
        <v>R1013</v>
      </c>
      <c r="L1974" s="14">
        <f t="shared" si="92"/>
        <v>29</v>
      </c>
    </row>
    <row r="1975" spans="1:12" x14ac:dyDescent="0.25">
      <c r="A1975" s="7" t="s">
        <v>398</v>
      </c>
      <c r="B1975" s="7">
        <f t="shared" si="93"/>
        <v>1970</v>
      </c>
      <c r="C1975" s="7">
        <f>IF('OG Hospitalisation Details'!B369="?",ROUND(AVERAGE('OG Hospitalisation Details'!$B$2:$B$2344),0),'OG Hospitalisation Details'!B369)</f>
        <v>2003</v>
      </c>
      <c r="D1975" s="7" t="str">
        <f>IF('OG Hospitalisation Details'!C369="?","Sep",'OG Hospitalisation Details'!C369)</f>
        <v>Jul</v>
      </c>
      <c r="E1975" s="7">
        <v>29</v>
      </c>
      <c r="F1975" s="13">
        <f t="shared" si="91"/>
        <v>37831</v>
      </c>
      <c r="G1975" s="7">
        <v>0</v>
      </c>
      <c r="H1975" s="16">
        <v>3463.51</v>
      </c>
      <c r="I1975" s="7" t="str" cm="1">
        <f t="array" ref="I1975">INDEX({"tier - 1","tier - 2","tier - 3"},MATCH(MAX(COUNTIF('OG Hospitalisation Details'!G369:G2711,{"tier - 1","tier - 2","tier - 3"})),COUNTIF('OG Hospitalisation Details'!G369:G2711,{"tier - 1","tier - 2","tier - 3"}),0))</f>
        <v>tier - 2</v>
      </c>
      <c r="J1975" s="7" t="str" cm="1">
        <f t="array" ref="J1975">INDEX({"tier - 1","tier - 2","tier - 3"},MATCH(MAX(COUNTIF('OG Hospitalisation Details'!H369:H2711,{"tier - 1","tier - 2","tier - 3"})),COUNTIF('OG Hospitalisation Details'!H369:H2711,{"tier - 1","tier - 2","tier - 3"}),0))</f>
        <v>tier - 2</v>
      </c>
      <c r="K1975" s="7" t="str">
        <f>IF('OG Hospitalisation Details'!I369="?","Unknown",'OG Hospitalisation Details'!I369)</f>
        <v>R1025</v>
      </c>
      <c r="L1975" s="14">
        <f t="shared" si="92"/>
        <v>19</v>
      </c>
    </row>
    <row r="1976" spans="1:12" x14ac:dyDescent="0.25">
      <c r="A1976" s="7" t="s">
        <v>397</v>
      </c>
      <c r="B1976" s="7">
        <f t="shared" si="93"/>
        <v>1971</v>
      </c>
      <c r="C1976" s="7">
        <f>IF('OG Hospitalisation Details'!B368="?",ROUND(AVERAGE('OG Hospitalisation Details'!$B$2:$B$2344),0),'OG Hospitalisation Details'!B368)</f>
        <v>1987</v>
      </c>
      <c r="D1976" s="7" t="str">
        <f>IF('OG Hospitalisation Details'!C368="?","Sep",'OG Hospitalisation Details'!C368)</f>
        <v>Sep</v>
      </c>
      <c r="E1976" s="7">
        <v>14</v>
      </c>
      <c r="F1976" s="13">
        <f t="shared" si="91"/>
        <v>32034</v>
      </c>
      <c r="G1976" s="7">
        <v>3</v>
      </c>
      <c r="H1976" s="16">
        <v>3453.77</v>
      </c>
      <c r="I1976" s="7" t="str" cm="1">
        <f t="array" ref="I1976">INDEX({"tier - 1","tier - 2","tier - 3"},MATCH(MAX(COUNTIF('OG Hospitalisation Details'!G368:G2710,{"tier - 1","tier - 2","tier - 3"})),COUNTIF('OG Hospitalisation Details'!G368:G2710,{"tier - 1","tier - 2","tier - 3"}),0))</f>
        <v>tier - 2</v>
      </c>
      <c r="J1976" s="7" t="str" cm="1">
        <f t="array" ref="J1976">INDEX({"tier - 1","tier - 2","tier - 3"},MATCH(MAX(COUNTIF('OG Hospitalisation Details'!H368:H2710,{"tier - 1","tier - 2","tier - 3"})),COUNTIF('OG Hospitalisation Details'!H368:H2710,{"tier - 1","tier - 2","tier - 3"}),0))</f>
        <v>tier - 2</v>
      </c>
      <c r="K1976" s="7" t="str">
        <f>IF('OG Hospitalisation Details'!I368="?","Unknown",'OG Hospitalisation Details'!I368)</f>
        <v>R1011</v>
      </c>
      <c r="L1976" s="14">
        <f t="shared" si="92"/>
        <v>35</v>
      </c>
    </row>
    <row r="1977" spans="1:12" x14ac:dyDescent="0.25">
      <c r="A1977" s="7" t="s">
        <v>396</v>
      </c>
      <c r="B1977" s="7">
        <f t="shared" si="93"/>
        <v>1972</v>
      </c>
      <c r="C1977" s="7">
        <f>IF('OG Hospitalisation Details'!B367="?",ROUND(AVERAGE('OG Hospitalisation Details'!$B$2:$B$2344),0),'OG Hospitalisation Details'!B367)</f>
        <v>2000</v>
      </c>
      <c r="D1977" s="7" t="str">
        <f>IF('OG Hospitalisation Details'!C367="?","Sep",'OG Hospitalisation Details'!C367)</f>
        <v>Jun</v>
      </c>
      <c r="E1977" s="7">
        <v>20</v>
      </c>
      <c r="F1977" s="13">
        <f t="shared" si="91"/>
        <v>36697</v>
      </c>
      <c r="G1977" s="7">
        <v>3</v>
      </c>
      <c r="H1977" s="16">
        <v>3443.06</v>
      </c>
      <c r="I1977" s="7" t="str" cm="1">
        <f t="array" ref="I1977">INDEX({"tier - 1","tier - 2","tier - 3"},MATCH(MAX(COUNTIF('OG Hospitalisation Details'!G367:G2709,{"tier - 1","tier - 2","tier - 3"})),COUNTIF('OG Hospitalisation Details'!G367:G2709,{"tier - 1","tier - 2","tier - 3"}),0))</f>
        <v>tier - 2</v>
      </c>
      <c r="J1977" s="7" t="str" cm="1">
        <f t="array" ref="J1977">INDEX({"tier - 1","tier - 2","tier - 3"},MATCH(MAX(COUNTIF('OG Hospitalisation Details'!H367:H2709,{"tier - 1","tier - 2","tier - 3"})),COUNTIF('OG Hospitalisation Details'!H367:H2709,{"tier - 1","tier - 2","tier - 3"}),0))</f>
        <v>tier - 2</v>
      </c>
      <c r="K1977" s="7" t="str">
        <f>IF('OG Hospitalisation Details'!I367="?","Unknown",'OG Hospitalisation Details'!I367)</f>
        <v>R1011</v>
      </c>
      <c r="L1977" s="14">
        <f t="shared" si="92"/>
        <v>22</v>
      </c>
    </row>
    <row r="1978" spans="1:12" x14ac:dyDescent="0.25">
      <c r="A1978" s="7" t="s">
        <v>395</v>
      </c>
      <c r="B1978" s="7">
        <f t="shared" si="93"/>
        <v>1973</v>
      </c>
      <c r="C1978" s="7">
        <f>IF('OG Hospitalisation Details'!B366="?",ROUND(AVERAGE('OG Hospitalisation Details'!$B$2:$B$2344),0),'OG Hospitalisation Details'!B366)</f>
        <v>1986</v>
      </c>
      <c r="D1978" s="7" t="str">
        <f>IF('OG Hospitalisation Details'!C366="?","Sep",'OG Hospitalisation Details'!C366)</f>
        <v>Aug</v>
      </c>
      <c r="E1978" s="7">
        <v>27</v>
      </c>
      <c r="F1978" s="13">
        <f t="shared" si="91"/>
        <v>31651</v>
      </c>
      <c r="G1978" s="7">
        <v>3</v>
      </c>
      <c r="H1978" s="16">
        <v>3436.5</v>
      </c>
      <c r="I1978" s="7" t="str" cm="1">
        <f t="array" ref="I1978">INDEX({"tier - 1","tier - 2","tier - 3"},MATCH(MAX(COUNTIF('OG Hospitalisation Details'!G366:G2708,{"tier - 1","tier - 2","tier - 3"})),COUNTIF('OG Hospitalisation Details'!G366:G2708,{"tier - 1","tier - 2","tier - 3"}),0))</f>
        <v>tier - 2</v>
      </c>
      <c r="J1978" s="7" t="str" cm="1">
        <f t="array" ref="J1978">INDEX({"tier - 1","tier - 2","tier - 3"},MATCH(MAX(COUNTIF('OG Hospitalisation Details'!H366:H2708,{"tier - 1","tier - 2","tier - 3"})),COUNTIF('OG Hospitalisation Details'!H366:H2708,{"tier - 1","tier - 2","tier - 3"}),0))</f>
        <v>tier - 2</v>
      </c>
      <c r="K1978" s="7" t="str">
        <f>IF('OG Hospitalisation Details'!I366="?","Unknown",'OG Hospitalisation Details'!I366)</f>
        <v>R1013</v>
      </c>
      <c r="L1978" s="14">
        <f t="shared" si="92"/>
        <v>36</v>
      </c>
    </row>
    <row r="1979" spans="1:12" x14ac:dyDescent="0.25">
      <c r="A1979" s="7" t="s">
        <v>394</v>
      </c>
      <c r="B1979" s="7">
        <f t="shared" si="93"/>
        <v>1974</v>
      </c>
      <c r="C1979" s="7">
        <f>IF('OG Hospitalisation Details'!B365="?",ROUND(AVERAGE('OG Hospitalisation Details'!$B$2:$B$2344),0),'OG Hospitalisation Details'!B365)</f>
        <v>2001</v>
      </c>
      <c r="D1979" s="7" t="str">
        <f>IF('OG Hospitalisation Details'!C365="?","Sep",'OG Hospitalisation Details'!C365)</f>
        <v>Dec</v>
      </c>
      <c r="E1979" s="7">
        <v>26</v>
      </c>
      <c r="F1979" s="13">
        <f t="shared" si="91"/>
        <v>37251</v>
      </c>
      <c r="G1979" s="7">
        <v>0</v>
      </c>
      <c r="H1979" s="16">
        <v>3434.38</v>
      </c>
      <c r="I1979" s="7" t="str" cm="1">
        <f t="array" ref="I1979">INDEX({"tier - 1","tier - 2","tier - 3"},MATCH(MAX(COUNTIF('OG Hospitalisation Details'!G365:G2707,{"tier - 1","tier - 2","tier - 3"})),COUNTIF('OG Hospitalisation Details'!G365:G2707,{"tier - 1","tier - 2","tier - 3"}),0))</f>
        <v>tier - 2</v>
      </c>
      <c r="J1979" s="7" t="str" cm="1">
        <f t="array" ref="J1979">INDEX({"tier - 1","tier - 2","tier - 3"},MATCH(MAX(COUNTIF('OG Hospitalisation Details'!H365:H2707,{"tier - 1","tier - 2","tier - 3"})),COUNTIF('OG Hospitalisation Details'!H365:H2707,{"tier - 1","tier - 2","tier - 3"}),0))</f>
        <v>tier - 2</v>
      </c>
      <c r="K1979" s="7" t="str">
        <f>IF('OG Hospitalisation Details'!I365="?","Unknown",'OG Hospitalisation Details'!I365)</f>
        <v>R1011</v>
      </c>
      <c r="L1979" s="14">
        <f t="shared" si="92"/>
        <v>21</v>
      </c>
    </row>
    <row r="1980" spans="1:12" x14ac:dyDescent="0.25">
      <c r="A1980" s="7" t="s">
        <v>393</v>
      </c>
      <c r="B1980" s="7">
        <f t="shared" si="93"/>
        <v>1975</v>
      </c>
      <c r="C1980" s="7">
        <f>IF('OG Hospitalisation Details'!B364="?",ROUND(AVERAGE('OG Hospitalisation Details'!$B$2:$B$2344),0),'OG Hospitalisation Details'!B364)</f>
        <v>1996</v>
      </c>
      <c r="D1980" s="7" t="str">
        <f>IF('OG Hospitalisation Details'!C364="?","Sep",'OG Hospitalisation Details'!C364)</f>
        <v>Dec</v>
      </c>
      <c r="E1980" s="7">
        <v>19</v>
      </c>
      <c r="F1980" s="13">
        <f t="shared" si="91"/>
        <v>35418</v>
      </c>
      <c r="G1980" s="7">
        <v>1</v>
      </c>
      <c r="H1980" s="16">
        <v>3410.32</v>
      </c>
      <c r="I1980" s="7" t="str" cm="1">
        <f t="array" ref="I1980">INDEX({"tier - 1","tier - 2","tier - 3"},MATCH(MAX(COUNTIF('OG Hospitalisation Details'!G364:G2706,{"tier - 1","tier - 2","tier - 3"})),COUNTIF('OG Hospitalisation Details'!G364:G2706,{"tier - 1","tier - 2","tier - 3"}),0))</f>
        <v>tier - 2</v>
      </c>
      <c r="J1980" s="7" t="str" cm="1">
        <f t="array" ref="J1980">INDEX({"tier - 1","tier - 2","tier - 3"},MATCH(MAX(COUNTIF('OG Hospitalisation Details'!H364:H2706,{"tier - 1","tier - 2","tier - 3"})),COUNTIF('OG Hospitalisation Details'!H364:H2706,{"tier - 1","tier - 2","tier - 3"}),0))</f>
        <v>tier - 2</v>
      </c>
      <c r="K1980" s="7" t="str">
        <f>IF('OG Hospitalisation Details'!I364="?","Unknown",'OG Hospitalisation Details'!I364)</f>
        <v>R1011</v>
      </c>
      <c r="L1980" s="14">
        <f t="shared" si="92"/>
        <v>26</v>
      </c>
    </row>
    <row r="1981" spans="1:12" x14ac:dyDescent="0.25">
      <c r="A1981" s="7" t="s">
        <v>392</v>
      </c>
      <c r="B1981" s="7">
        <f t="shared" si="93"/>
        <v>1976</v>
      </c>
      <c r="C1981" s="7">
        <f>IF('OG Hospitalisation Details'!B363="?",ROUND(AVERAGE('OG Hospitalisation Details'!$B$2:$B$2344),0),'OG Hospitalisation Details'!B363)</f>
        <v>2004</v>
      </c>
      <c r="D1981" s="7" t="str">
        <f>IF('OG Hospitalisation Details'!C363="?","Sep",'OG Hospitalisation Details'!C363)</f>
        <v>Jul</v>
      </c>
      <c r="E1981" s="7">
        <v>16</v>
      </c>
      <c r="F1981" s="13">
        <f t="shared" si="91"/>
        <v>38184</v>
      </c>
      <c r="G1981" s="7">
        <v>2</v>
      </c>
      <c r="H1981" s="16">
        <v>3393.36</v>
      </c>
      <c r="I1981" s="7" t="str" cm="1">
        <f t="array" ref="I1981">INDEX({"tier - 1","tier - 2","tier - 3"},MATCH(MAX(COUNTIF('OG Hospitalisation Details'!G363:G2705,{"tier - 1","tier - 2","tier - 3"})),COUNTIF('OG Hospitalisation Details'!G363:G2705,{"tier - 1","tier - 2","tier - 3"}),0))</f>
        <v>tier - 2</v>
      </c>
      <c r="J1981" s="7" t="str" cm="1">
        <f t="array" ref="J1981">INDEX({"tier - 1","tier - 2","tier - 3"},MATCH(MAX(COUNTIF('OG Hospitalisation Details'!H363:H2705,{"tier - 1","tier - 2","tier - 3"})),COUNTIF('OG Hospitalisation Details'!H363:H2705,{"tier - 1","tier - 2","tier - 3"}),0))</f>
        <v>tier - 2</v>
      </c>
      <c r="K1981" s="7" t="str">
        <f>IF('OG Hospitalisation Details'!I363="?","Unknown",'OG Hospitalisation Details'!I363)</f>
        <v>R1023</v>
      </c>
      <c r="L1981" s="14">
        <f t="shared" si="92"/>
        <v>18</v>
      </c>
    </row>
    <row r="1982" spans="1:12" x14ac:dyDescent="0.25">
      <c r="A1982" s="7" t="s">
        <v>391</v>
      </c>
      <c r="B1982" s="7">
        <f t="shared" si="93"/>
        <v>1977</v>
      </c>
      <c r="C1982" s="7">
        <f>IF('OG Hospitalisation Details'!B362="?",ROUND(AVERAGE('OG Hospitalisation Details'!$B$2:$B$2344),0),'OG Hospitalisation Details'!B362)</f>
        <v>1996</v>
      </c>
      <c r="D1982" s="7" t="str">
        <f>IF('OG Hospitalisation Details'!C362="?","Sep",'OG Hospitalisation Details'!C362)</f>
        <v>Oct</v>
      </c>
      <c r="E1982" s="7">
        <v>27</v>
      </c>
      <c r="F1982" s="13">
        <f t="shared" si="91"/>
        <v>35365</v>
      </c>
      <c r="G1982" s="7">
        <v>1</v>
      </c>
      <c r="H1982" s="16">
        <v>3392.98</v>
      </c>
      <c r="I1982" s="7" t="str" cm="1">
        <f t="array" ref="I1982">INDEX({"tier - 1","tier - 2","tier - 3"},MATCH(MAX(COUNTIF('OG Hospitalisation Details'!G362:G2704,{"tier - 1","tier - 2","tier - 3"})),COUNTIF('OG Hospitalisation Details'!G362:G2704,{"tier - 1","tier - 2","tier - 3"}),0))</f>
        <v>tier - 2</v>
      </c>
      <c r="J1982" s="7" t="str" cm="1">
        <f t="array" ref="J1982">INDEX({"tier - 1","tier - 2","tier - 3"},MATCH(MAX(COUNTIF('OG Hospitalisation Details'!H362:H2704,{"tier - 1","tier - 2","tier - 3"})),COUNTIF('OG Hospitalisation Details'!H362:H2704,{"tier - 1","tier - 2","tier - 3"}),0))</f>
        <v>tier - 2</v>
      </c>
      <c r="K1982" s="7" t="str">
        <f>IF('OG Hospitalisation Details'!I362="?","Unknown",'OG Hospitalisation Details'!I362)</f>
        <v>R1013</v>
      </c>
      <c r="L1982" s="14">
        <f t="shared" si="92"/>
        <v>26</v>
      </c>
    </row>
    <row r="1983" spans="1:12" x14ac:dyDescent="0.25">
      <c r="A1983" s="7" t="s">
        <v>390</v>
      </c>
      <c r="B1983" s="7">
        <f t="shared" si="93"/>
        <v>1978</v>
      </c>
      <c r="C1983" s="7">
        <f>IF('OG Hospitalisation Details'!B361="?",ROUND(AVERAGE('OG Hospitalisation Details'!$B$2:$B$2344),0),'OG Hospitalisation Details'!B361)</f>
        <v>1996</v>
      </c>
      <c r="D1983" s="7" t="str">
        <f>IF('OG Hospitalisation Details'!C361="?","Sep",'OG Hospitalisation Details'!C361)</f>
        <v>Aug</v>
      </c>
      <c r="E1983" s="7">
        <v>10</v>
      </c>
      <c r="F1983" s="13">
        <f t="shared" si="91"/>
        <v>35287</v>
      </c>
      <c r="G1983" s="7">
        <v>1</v>
      </c>
      <c r="H1983" s="16">
        <v>3392.37</v>
      </c>
      <c r="I1983" s="7" t="str" cm="1">
        <f t="array" ref="I1983">INDEX({"tier - 1","tier - 2","tier - 3"},MATCH(MAX(COUNTIF('OG Hospitalisation Details'!G361:G2703,{"tier - 1","tier - 2","tier - 3"})),COUNTIF('OG Hospitalisation Details'!G361:G2703,{"tier - 1","tier - 2","tier - 3"}),0))</f>
        <v>tier - 2</v>
      </c>
      <c r="J1983" s="7" t="str" cm="1">
        <f t="array" ref="J1983">INDEX({"tier - 1","tier - 2","tier - 3"},MATCH(MAX(COUNTIF('OG Hospitalisation Details'!H361:H2703,{"tier - 1","tier - 2","tier - 3"})),COUNTIF('OG Hospitalisation Details'!H361:H2703,{"tier - 1","tier - 2","tier - 3"}),0))</f>
        <v>tier - 2</v>
      </c>
      <c r="K1983" s="7" t="str">
        <f>IF('OG Hospitalisation Details'!I361="?","Unknown",'OG Hospitalisation Details'!I361)</f>
        <v>R1013</v>
      </c>
      <c r="L1983" s="14">
        <f t="shared" si="92"/>
        <v>26</v>
      </c>
    </row>
    <row r="1984" spans="1:12" x14ac:dyDescent="0.25">
      <c r="A1984" s="7" t="s">
        <v>389</v>
      </c>
      <c r="B1984" s="7">
        <f t="shared" si="93"/>
        <v>1979</v>
      </c>
      <c r="C1984" s="7">
        <f>IF('OG Hospitalisation Details'!B360="?",ROUND(AVERAGE('OG Hospitalisation Details'!$B$2:$B$2344),0),'OG Hospitalisation Details'!B360)</f>
        <v>1996</v>
      </c>
      <c r="D1984" s="7" t="str">
        <f>IF('OG Hospitalisation Details'!C360="?","Sep",'OG Hospitalisation Details'!C360)</f>
        <v>Nov</v>
      </c>
      <c r="E1984" s="7">
        <v>13</v>
      </c>
      <c r="F1984" s="13">
        <f t="shared" si="91"/>
        <v>35382</v>
      </c>
      <c r="G1984" s="7">
        <v>0</v>
      </c>
      <c r="H1984" s="16">
        <v>3385.4</v>
      </c>
      <c r="I1984" s="7" t="str" cm="1">
        <f t="array" ref="I1984">INDEX({"tier - 1","tier - 2","tier - 3"},MATCH(MAX(COUNTIF('OG Hospitalisation Details'!G360:G2702,{"tier - 1","tier - 2","tier - 3"})),COUNTIF('OG Hospitalisation Details'!G360:G2702,{"tier - 1","tier - 2","tier - 3"}),0))</f>
        <v>tier - 2</v>
      </c>
      <c r="J1984" s="7" t="str" cm="1">
        <f t="array" ref="J1984">INDEX({"tier - 1","tier - 2","tier - 3"},MATCH(MAX(COUNTIF('OG Hospitalisation Details'!H360:H2702,{"tier - 1","tier - 2","tier - 3"})),COUNTIF('OG Hospitalisation Details'!H360:H2702,{"tier - 1","tier - 2","tier - 3"}),0))</f>
        <v>tier - 2</v>
      </c>
      <c r="K1984" s="7" t="str">
        <f>IF('OG Hospitalisation Details'!I360="?","Unknown",'OG Hospitalisation Details'!I360)</f>
        <v>R1024</v>
      </c>
      <c r="L1984" s="14">
        <f t="shared" si="92"/>
        <v>26</v>
      </c>
    </row>
    <row r="1985" spans="1:12" x14ac:dyDescent="0.25">
      <c r="A1985" s="7" t="s">
        <v>388</v>
      </c>
      <c r="B1985" s="7">
        <f t="shared" si="93"/>
        <v>1980</v>
      </c>
      <c r="C1985" s="7">
        <f>IF('OG Hospitalisation Details'!B359="?",ROUND(AVERAGE('OG Hospitalisation Details'!$B$2:$B$2344),0),'OG Hospitalisation Details'!B359)</f>
        <v>1996</v>
      </c>
      <c r="D1985" s="7" t="str">
        <f>IF('OG Hospitalisation Details'!C359="?","Sep",'OG Hospitalisation Details'!C359)</f>
        <v>Dec</v>
      </c>
      <c r="E1985" s="7">
        <v>14</v>
      </c>
      <c r="F1985" s="13">
        <f t="shared" si="91"/>
        <v>35413</v>
      </c>
      <c r="G1985" s="7">
        <v>1</v>
      </c>
      <c r="H1985" s="16">
        <v>3378.91</v>
      </c>
      <c r="I1985" s="7" t="str" cm="1">
        <f t="array" ref="I1985">INDEX({"tier - 1","tier - 2","tier - 3"},MATCH(MAX(COUNTIF('OG Hospitalisation Details'!G359:G2701,{"tier - 1","tier - 2","tier - 3"})),COUNTIF('OG Hospitalisation Details'!G359:G2701,{"tier - 1","tier - 2","tier - 3"}),0))</f>
        <v>tier - 2</v>
      </c>
      <c r="J1985" s="7" t="str" cm="1">
        <f t="array" ref="J1985">INDEX({"tier - 1","tier - 2","tier - 3"},MATCH(MAX(COUNTIF('OG Hospitalisation Details'!H359:H2701,{"tier - 1","tier - 2","tier - 3"})),COUNTIF('OG Hospitalisation Details'!H359:H2701,{"tier - 1","tier - 2","tier - 3"}),0))</f>
        <v>tier - 2</v>
      </c>
      <c r="K1985" s="7" t="str">
        <f>IF('OG Hospitalisation Details'!I359="?","Unknown",'OG Hospitalisation Details'!I359)</f>
        <v>R1011</v>
      </c>
      <c r="L1985" s="14">
        <f t="shared" si="92"/>
        <v>26</v>
      </c>
    </row>
    <row r="1986" spans="1:12" x14ac:dyDescent="0.25">
      <c r="A1986" s="7" t="s">
        <v>387</v>
      </c>
      <c r="B1986" s="7">
        <f t="shared" si="93"/>
        <v>1981</v>
      </c>
      <c r="C1986" s="7">
        <f>IF('OG Hospitalisation Details'!B358="?",ROUND(AVERAGE('OG Hospitalisation Details'!$B$2:$B$2344),0),'OG Hospitalisation Details'!B358)</f>
        <v>1993</v>
      </c>
      <c r="D1986" s="7" t="str">
        <f>IF('OG Hospitalisation Details'!C358="?","Sep",'OG Hospitalisation Details'!C358)</f>
        <v>Oct</v>
      </c>
      <c r="E1986" s="7">
        <v>7</v>
      </c>
      <c r="F1986" s="13">
        <f t="shared" ref="F1986:F2049" si="94">DATE(C1986,MONTH(1&amp;D1986),E1986)</f>
        <v>34249</v>
      </c>
      <c r="G1986" s="7">
        <v>0</v>
      </c>
      <c r="H1986" s="16">
        <v>3366.67</v>
      </c>
      <c r="I1986" s="7" t="str" cm="1">
        <f t="array" ref="I1986">INDEX({"tier - 1","tier - 2","tier - 3"},MATCH(MAX(COUNTIF('OG Hospitalisation Details'!G358:G2700,{"tier - 1","tier - 2","tier - 3"})),COUNTIF('OG Hospitalisation Details'!G358:G2700,{"tier - 1","tier - 2","tier - 3"}),0))</f>
        <v>tier - 2</v>
      </c>
      <c r="J1986" s="7" t="str" cm="1">
        <f t="array" ref="J1986">INDEX({"tier - 1","tier - 2","tier - 3"},MATCH(MAX(COUNTIF('OG Hospitalisation Details'!H358:H2700,{"tier - 1","tier - 2","tier - 3"})),COUNTIF('OG Hospitalisation Details'!H358:H2700,{"tier - 1","tier - 2","tier - 3"}),0))</f>
        <v>tier - 2</v>
      </c>
      <c r="K1986" s="7" t="str">
        <f>IF('OG Hospitalisation Details'!I358="?","Unknown",'OG Hospitalisation Details'!I358)</f>
        <v>R1013</v>
      </c>
      <c r="L1986" s="14">
        <f t="shared" ref="L1986:L2049" si="95">DATEDIF(F1986,DATE(2023,6,8),"Y")</f>
        <v>29</v>
      </c>
    </row>
    <row r="1987" spans="1:12" x14ac:dyDescent="0.25">
      <c r="A1987" s="7" t="s">
        <v>386</v>
      </c>
      <c r="B1987" s="7">
        <f t="shared" si="93"/>
        <v>1982</v>
      </c>
      <c r="C1987" s="7">
        <f>IF('OG Hospitalisation Details'!B357="?",ROUND(AVERAGE('OG Hospitalisation Details'!$B$2:$B$2344),0),'OG Hospitalisation Details'!B357)</f>
        <v>1995</v>
      </c>
      <c r="D1987" s="7" t="str">
        <f>IF('OG Hospitalisation Details'!C357="?","Sep",'OG Hospitalisation Details'!C357)</f>
        <v>Jun</v>
      </c>
      <c r="E1987" s="7">
        <v>23</v>
      </c>
      <c r="F1987" s="13">
        <f t="shared" si="94"/>
        <v>34873</v>
      </c>
      <c r="G1987" s="7">
        <v>0</v>
      </c>
      <c r="H1987" s="16">
        <v>3353.47</v>
      </c>
      <c r="I1987" s="7" t="str" cm="1">
        <f t="array" ref="I1987">INDEX({"tier - 1","tier - 2","tier - 3"},MATCH(MAX(COUNTIF('OG Hospitalisation Details'!G357:G2699,{"tier - 1","tier - 2","tier - 3"})),COUNTIF('OG Hospitalisation Details'!G357:G2699,{"tier - 1","tier - 2","tier - 3"}),0))</f>
        <v>tier - 2</v>
      </c>
      <c r="J1987" s="7" t="str" cm="1">
        <f t="array" ref="J1987">INDEX({"tier - 1","tier - 2","tier - 3"},MATCH(MAX(COUNTIF('OG Hospitalisation Details'!H357:H2699,{"tier - 1","tier - 2","tier - 3"})),COUNTIF('OG Hospitalisation Details'!H357:H2699,{"tier - 1","tier - 2","tier - 3"}),0))</f>
        <v>tier - 2</v>
      </c>
      <c r="K1987" s="7" t="str">
        <f>IF('OG Hospitalisation Details'!I357="?","Unknown",'OG Hospitalisation Details'!I357)</f>
        <v>R1012</v>
      </c>
      <c r="L1987" s="14">
        <f t="shared" si="95"/>
        <v>27</v>
      </c>
    </row>
    <row r="1988" spans="1:12" x14ac:dyDescent="0.25">
      <c r="A1988" s="7" t="s">
        <v>385</v>
      </c>
      <c r="B1988" s="7">
        <f t="shared" si="93"/>
        <v>1983</v>
      </c>
      <c r="C1988" s="7">
        <f>IF('OG Hospitalisation Details'!B356="?",ROUND(AVERAGE('OG Hospitalisation Details'!$B$2:$B$2344),0),'OG Hospitalisation Details'!B356)</f>
        <v>1993</v>
      </c>
      <c r="D1988" s="7" t="str">
        <f>IF('OG Hospitalisation Details'!C356="?","Sep",'OG Hospitalisation Details'!C356)</f>
        <v>Oct</v>
      </c>
      <c r="E1988" s="7">
        <v>28</v>
      </c>
      <c r="F1988" s="13">
        <f t="shared" si="94"/>
        <v>34270</v>
      </c>
      <c r="G1988" s="7">
        <v>0</v>
      </c>
      <c r="H1988" s="16">
        <v>3353.28</v>
      </c>
      <c r="I1988" s="7" t="str" cm="1">
        <f t="array" ref="I1988">INDEX({"tier - 1","tier - 2","tier - 3"},MATCH(MAX(COUNTIF('OG Hospitalisation Details'!G356:G2698,{"tier - 1","tier - 2","tier - 3"})),COUNTIF('OG Hospitalisation Details'!G356:G2698,{"tier - 1","tier - 2","tier - 3"}),0))</f>
        <v>tier - 2</v>
      </c>
      <c r="J1988" s="7" t="str" cm="1">
        <f t="array" ref="J1988">INDEX({"tier - 1","tier - 2","tier - 3"},MATCH(MAX(COUNTIF('OG Hospitalisation Details'!H356:H2698,{"tier - 1","tier - 2","tier - 3"})),COUNTIF('OG Hospitalisation Details'!H356:H2698,{"tier - 1","tier - 2","tier - 3"}),0))</f>
        <v>tier - 2</v>
      </c>
      <c r="K1988" s="7" t="str">
        <f>IF('OG Hospitalisation Details'!I356="?","Unknown",'OG Hospitalisation Details'!I356)</f>
        <v>R1011</v>
      </c>
      <c r="L1988" s="14">
        <f t="shared" si="95"/>
        <v>29</v>
      </c>
    </row>
    <row r="1989" spans="1:12" x14ac:dyDescent="0.25">
      <c r="A1989" s="7" t="s">
        <v>384</v>
      </c>
      <c r="B1989" s="7">
        <f t="shared" si="93"/>
        <v>1984</v>
      </c>
      <c r="C1989" s="7">
        <f>IF('OG Hospitalisation Details'!B355="?",ROUND(AVERAGE('OG Hospitalisation Details'!$B$2:$B$2344),0),'OG Hospitalisation Details'!B355)</f>
        <v>1991</v>
      </c>
      <c r="D1989" s="7" t="str">
        <f>IF('OG Hospitalisation Details'!C355="?","Sep",'OG Hospitalisation Details'!C355)</f>
        <v>Sep</v>
      </c>
      <c r="E1989" s="7">
        <v>1</v>
      </c>
      <c r="F1989" s="13">
        <f t="shared" si="94"/>
        <v>33482</v>
      </c>
      <c r="G1989" s="7">
        <v>3</v>
      </c>
      <c r="H1989" s="16">
        <v>3342.79</v>
      </c>
      <c r="I1989" s="7" t="str" cm="1">
        <f t="array" ref="I1989">INDEX({"tier - 1","tier - 2","tier - 3"},MATCH(MAX(COUNTIF('OG Hospitalisation Details'!G355:G2697,{"tier - 1","tier - 2","tier - 3"})),COUNTIF('OG Hospitalisation Details'!G355:G2697,{"tier - 1","tier - 2","tier - 3"}),0))</f>
        <v>tier - 2</v>
      </c>
      <c r="J1989" s="7" t="str" cm="1">
        <f t="array" ref="J1989">INDEX({"tier - 1","tier - 2","tier - 3"},MATCH(MAX(COUNTIF('OG Hospitalisation Details'!H355:H2697,{"tier - 1","tier - 2","tier - 3"})),COUNTIF('OG Hospitalisation Details'!H355:H2697,{"tier - 1","tier - 2","tier - 3"}),0))</f>
        <v>tier - 2</v>
      </c>
      <c r="K1989" s="7" t="str">
        <f>IF('OG Hospitalisation Details'!I355="?","Unknown",'OG Hospitalisation Details'!I355)</f>
        <v>R1013</v>
      </c>
      <c r="L1989" s="14">
        <f t="shared" si="95"/>
        <v>31</v>
      </c>
    </row>
    <row r="1990" spans="1:12" x14ac:dyDescent="0.25">
      <c r="A1990" s="7" t="s">
        <v>383</v>
      </c>
      <c r="B1990" s="7">
        <f t="shared" si="93"/>
        <v>1985</v>
      </c>
      <c r="C1990" s="7">
        <f>IF('OG Hospitalisation Details'!B354="?",ROUND(AVERAGE('OG Hospitalisation Details'!$B$2:$B$2344),0),'OG Hospitalisation Details'!B354)</f>
        <v>1997</v>
      </c>
      <c r="D1990" s="7" t="str">
        <f>IF('OG Hospitalisation Details'!C354="?","Sep",'OG Hospitalisation Details'!C354)</f>
        <v>Jun</v>
      </c>
      <c r="E1990" s="7">
        <v>20</v>
      </c>
      <c r="F1990" s="13">
        <f t="shared" si="94"/>
        <v>35601</v>
      </c>
      <c r="G1990" s="7">
        <v>1</v>
      </c>
      <c r="H1990" s="16">
        <v>3309.79</v>
      </c>
      <c r="I1990" s="7" t="str" cm="1">
        <f t="array" ref="I1990">INDEX({"tier - 1","tier - 2","tier - 3"},MATCH(MAX(COUNTIF('OG Hospitalisation Details'!G354:G2696,{"tier - 1","tier - 2","tier - 3"})),COUNTIF('OG Hospitalisation Details'!G354:G2696,{"tier - 1","tier - 2","tier - 3"}),0))</f>
        <v>tier - 2</v>
      </c>
      <c r="J1990" s="7" t="str" cm="1">
        <f t="array" ref="J1990">INDEX({"tier - 1","tier - 2","tier - 3"},MATCH(MAX(COUNTIF('OG Hospitalisation Details'!H354:H2696,{"tier - 1","tier - 2","tier - 3"})),COUNTIF('OG Hospitalisation Details'!H354:H2696,{"tier - 1","tier - 2","tier - 3"}),0))</f>
        <v>tier - 2</v>
      </c>
      <c r="K1990" s="7" t="str">
        <f>IF('OG Hospitalisation Details'!I354="?","Unknown",'OG Hospitalisation Details'!I354)</f>
        <v>R1017</v>
      </c>
      <c r="L1990" s="14">
        <f t="shared" si="95"/>
        <v>25</v>
      </c>
    </row>
    <row r="1991" spans="1:12" x14ac:dyDescent="0.25">
      <c r="A1991" s="7" t="s">
        <v>382</v>
      </c>
      <c r="B1991" s="7">
        <f t="shared" si="93"/>
        <v>1986</v>
      </c>
      <c r="C1991" s="7">
        <f>IF('OG Hospitalisation Details'!B353="?",ROUND(AVERAGE('OG Hospitalisation Details'!$B$2:$B$2344),0),'OG Hospitalisation Details'!B353)</f>
        <v>2003</v>
      </c>
      <c r="D1991" s="7" t="str">
        <f>IF('OG Hospitalisation Details'!C353="?","Sep",'OG Hospitalisation Details'!C353)</f>
        <v>Nov</v>
      </c>
      <c r="E1991" s="7">
        <v>18</v>
      </c>
      <c r="F1991" s="13">
        <f t="shared" si="94"/>
        <v>37943</v>
      </c>
      <c r="G1991" s="7">
        <v>0</v>
      </c>
      <c r="H1991" s="16">
        <v>3308.46</v>
      </c>
      <c r="I1991" s="7" t="str" cm="1">
        <f t="array" ref="I1991">INDEX({"tier - 1","tier - 2","tier - 3"},MATCH(MAX(COUNTIF('OG Hospitalisation Details'!G353:G2695,{"tier - 1","tier - 2","tier - 3"})),COUNTIF('OG Hospitalisation Details'!G353:G2695,{"tier - 1","tier - 2","tier - 3"}),0))</f>
        <v>tier - 2</v>
      </c>
      <c r="J1991" s="7" t="str" cm="1">
        <f t="array" ref="J1991">INDEX({"tier - 1","tier - 2","tier - 3"},MATCH(MAX(COUNTIF('OG Hospitalisation Details'!H353:H2695,{"tier - 1","tier - 2","tier - 3"})),COUNTIF('OG Hospitalisation Details'!H353:H2695,{"tier - 1","tier - 2","tier - 3"}),0))</f>
        <v>tier - 2</v>
      </c>
      <c r="K1991" s="7" t="str">
        <f>IF('OG Hospitalisation Details'!I353="?","Unknown",'OG Hospitalisation Details'!I353)</f>
        <v>R1021</v>
      </c>
      <c r="L1991" s="14">
        <f t="shared" si="95"/>
        <v>19</v>
      </c>
    </row>
    <row r="1992" spans="1:12" x14ac:dyDescent="0.25">
      <c r="A1992" s="7" t="s">
        <v>381</v>
      </c>
      <c r="B1992" s="7">
        <f t="shared" si="93"/>
        <v>1987</v>
      </c>
      <c r="C1992" s="7">
        <f>IF('OG Hospitalisation Details'!B352="?",ROUND(AVERAGE('OG Hospitalisation Details'!$B$2:$B$2344),0),'OG Hospitalisation Details'!B352)</f>
        <v>2003</v>
      </c>
      <c r="D1992" s="7" t="str">
        <f>IF('OG Hospitalisation Details'!C352="?","Sep",'OG Hospitalisation Details'!C352)</f>
        <v>Dec</v>
      </c>
      <c r="E1992" s="7">
        <v>5</v>
      </c>
      <c r="F1992" s="13">
        <f t="shared" si="94"/>
        <v>37960</v>
      </c>
      <c r="G1992" s="7">
        <v>0</v>
      </c>
      <c r="H1992" s="16">
        <v>3300.7</v>
      </c>
      <c r="I1992" s="7" t="str" cm="1">
        <f t="array" ref="I1992">INDEX({"tier - 1","tier - 2","tier - 3"},MATCH(MAX(COUNTIF('OG Hospitalisation Details'!G352:G2694,{"tier - 1","tier - 2","tier - 3"})),COUNTIF('OG Hospitalisation Details'!G352:G2694,{"tier - 1","tier - 2","tier - 3"}),0))</f>
        <v>tier - 2</v>
      </c>
      <c r="J1992" s="7" t="str" cm="1">
        <f t="array" ref="J1992">INDEX({"tier - 1","tier - 2","tier - 3"},MATCH(MAX(COUNTIF('OG Hospitalisation Details'!H352:H2694,{"tier - 1","tier - 2","tier - 3"})),COUNTIF('OG Hospitalisation Details'!H352:H2694,{"tier - 1","tier - 2","tier - 3"}),0))</f>
        <v>tier - 2</v>
      </c>
      <c r="K1992" s="7" t="str">
        <f>IF('OG Hospitalisation Details'!I352="?","Unknown",'OG Hospitalisation Details'!I352)</f>
        <v>R1025</v>
      </c>
      <c r="L1992" s="14">
        <f t="shared" si="95"/>
        <v>19</v>
      </c>
    </row>
    <row r="1993" spans="1:12" x14ac:dyDescent="0.25">
      <c r="A1993" s="7" t="s">
        <v>380</v>
      </c>
      <c r="B1993" s="7">
        <f t="shared" si="93"/>
        <v>1988</v>
      </c>
      <c r="C1993" s="7">
        <f>IF('OG Hospitalisation Details'!B351="?",ROUND(AVERAGE('OG Hospitalisation Details'!$B$2:$B$2344),0),'OG Hospitalisation Details'!B351)</f>
        <v>1996</v>
      </c>
      <c r="D1993" s="7" t="str">
        <f>IF('OG Hospitalisation Details'!C351="?","Sep",'OG Hospitalisation Details'!C351)</f>
        <v>Nov</v>
      </c>
      <c r="E1993" s="7">
        <v>17</v>
      </c>
      <c r="F1993" s="13">
        <f t="shared" si="94"/>
        <v>35386</v>
      </c>
      <c r="G1993" s="7">
        <v>1</v>
      </c>
      <c r="H1993" s="16">
        <v>3292.53</v>
      </c>
      <c r="I1993" s="7" t="str" cm="1">
        <f t="array" ref="I1993">INDEX({"tier - 1","tier - 2","tier - 3"},MATCH(MAX(COUNTIF('OG Hospitalisation Details'!G351:G2693,{"tier - 1","tier - 2","tier - 3"})),COUNTIF('OG Hospitalisation Details'!G351:G2693,{"tier - 1","tier - 2","tier - 3"}),0))</f>
        <v>tier - 2</v>
      </c>
      <c r="J1993" s="7" t="str" cm="1">
        <f t="array" ref="J1993">INDEX({"tier - 1","tier - 2","tier - 3"},MATCH(MAX(COUNTIF('OG Hospitalisation Details'!H351:H2693,{"tier - 1","tier - 2","tier - 3"})),COUNTIF('OG Hospitalisation Details'!H351:H2693,{"tier - 1","tier - 2","tier - 3"}),0))</f>
        <v>tier - 2</v>
      </c>
      <c r="K1993" s="7" t="str">
        <f>IF('OG Hospitalisation Details'!I351="?","Unknown",'OG Hospitalisation Details'!I351)</f>
        <v>R1012</v>
      </c>
      <c r="L1993" s="14">
        <f t="shared" si="95"/>
        <v>26</v>
      </c>
    </row>
    <row r="1994" spans="1:12" x14ac:dyDescent="0.25">
      <c r="A1994" s="7" t="s">
        <v>379</v>
      </c>
      <c r="B1994" s="7">
        <f t="shared" ref="B1994:B2057" si="96">VALUE(SUBSTITUTE(A1994,"Id",""))</f>
        <v>1989</v>
      </c>
      <c r="C1994" s="7">
        <f>IF('OG Hospitalisation Details'!B350="?",ROUND(AVERAGE('OG Hospitalisation Details'!$B$2:$B$2344),0),'OG Hospitalisation Details'!B350)</f>
        <v>2003</v>
      </c>
      <c r="D1994" s="7" t="str">
        <f>IF('OG Hospitalisation Details'!C350="?","Sep",'OG Hospitalisation Details'!C350)</f>
        <v>Jul</v>
      </c>
      <c r="E1994" s="7">
        <v>3</v>
      </c>
      <c r="F1994" s="13">
        <f t="shared" si="94"/>
        <v>37805</v>
      </c>
      <c r="G1994" s="7">
        <v>0</v>
      </c>
      <c r="H1994" s="16">
        <v>3280.22</v>
      </c>
      <c r="I1994" s="7" t="str" cm="1">
        <f t="array" ref="I1994">INDEX({"tier - 1","tier - 2","tier - 3"},MATCH(MAX(COUNTIF('OG Hospitalisation Details'!G350:G2692,{"tier - 1","tier - 2","tier - 3"})),COUNTIF('OG Hospitalisation Details'!G350:G2692,{"tier - 1","tier - 2","tier - 3"}),0))</f>
        <v>tier - 2</v>
      </c>
      <c r="J1994" s="7" t="str" cm="1">
        <f t="array" ref="J1994">INDEX({"tier - 1","tier - 2","tier - 3"},MATCH(MAX(COUNTIF('OG Hospitalisation Details'!H350:H2692,{"tier - 1","tier - 2","tier - 3"})),COUNTIF('OG Hospitalisation Details'!H350:H2692,{"tier - 1","tier - 2","tier - 3"}),0))</f>
        <v>tier - 2</v>
      </c>
      <c r="K1994" s="7" t="str">
        <f>IF('OG Hospitalisation Details'!I350="?","Unknown",'OG Hospitalisation Details'!I350)</f>
        <v>R1011</v>
      </c>
      <c r="L1994" s="14">
        <f t="shared" si="95"/>
        <v>19</v>
      </c>
    </row>
    <row r="1995" spans="1:12" x14ac:dyDescent="0.25">
      <c r="A1995" s="7" t="s">
        <v>378</v>
      </c>
      <c r="B1995" s="7">
        <f t="shared" si="96"/>
        <v>1990</v>
      </c>
      <c r="C1995" s="7">
        <f>IF('OG Hospitalisation Details'!B349="?",ROUND(AVERAGE('OG Hospitalisation Details'!$B$2:$B$2344),0),'OG Hospitalisation Details'!B349)</f>
        <v>2001</v>
      </c>
      <c r="D1995" s="7" t="str">
        <f>IF('OG Hospitalisation Details'!C349="?","Sep",'OG Hospitalisation Details'!C349)</f>
        <v>Oct</v>
      </c>
      <c r="E1995" s="7">
        <v>6</v>
      </c>
      <c r="F1995" s="13">
        <f t="shared" si="94"/>
        <v>37170</v>
      </c>
      <c r="G1995" s="7">
        <v>2</v>
      </c>
      <c r="H1995" s="16">
        <v>3279.87</v>
      </c>
      <c r="I1995" s="7" t="str" cm="1">
        <f t="array" ref="I1995">INDEX({"tier - 1","tier - 2","tier - 3"},MATCH(MAX(COUNTIF('OG Hospitalisation Details'!G349:G2691,{"tier - 1","tier - 2","tier - 3"})),COUNTIF('OG Hospitalisation Details'!G349:G2691,{"tier - 1","tier - 2","tier - 3"}),0))</f>
        <v>tier - 2</v>
      </c>
      <c r="J1995" s="7" t="str" cm="1">
        <f t="array" ref="J1995">INDEX({"tier - 1","tier - 2","tier - 3"},MATCH(MAX(COUNTIF('OG Hospitalisation Details'!H349:H2691,{"tier - 1","tier - 2","tier - 3"})),COUNTIF('OG Hospitalisation Details'!H349:H2691,{"tier - 1","tier - 2","tier - 3"}),0))</f>
        <v>tier - 2</v>
      </c>
      <c r="K1995" s="7" t="str">
        <f>IF('OG Hospitalisation Details'!I349="?","Unknown",'OG Hospitalisation Details'!I349)</f>
        <v>R1017</v>
      </c>
      <c r="L1995" s="14">
        <f t="shared" si="95"/>
        <v>21</v>
      </c>
    </row>
    <row r="1996" spans="1:12" x14ac:dyDescent="0.25">
      <c r="A1996" s="7" t="s">
        <v>377</v>
      </c>
      <c r="B1996" s="7">
        <f t="shared" si="96"/>
        <v>1991</v>
      </c>
      <c r="C1996" s="7">
        <f>IF('OG Hospitalisation Details'!B348="?",ROUND(AVERAGE('OG Hospitalisation Details'!$B$2:$B$2344),0),'OG Hospitalisation Details'!B348)</f>
        <v>1994</v>
      </c>
      <c r="D1996" s="7" t="str">
        <f>IF('OG Hospitalisation Details'!C348="?","Sep",'OG Hospitalisation Details'!C348)</f>
        <v>Jul</v>
      </c>
      <c r="E1996" s="7">
        <v>1</v>
      </c>
      <c r="F1996" s="13">
        <f t="shared" si="94"/>
        <v>34516</v>
      </c>
      <c r="G1996" s="7">
        <v>1</v>
      </c>
      <c r="H1996" s="16">
        <v>3277.16</v>
      </c>
      <c r="I1996" s="7" t="str" cm="1">
        <f t="array" ref="I1996">INDEX({"tier - 1","tier - 2","tier - 3"},MATCH(MAX(COUNTIF('OG Hospitalisation Details'!G348:G2690,{"tier - 1","tier - 2","tier - 3"})),COUNTIF('OG Hospitalisation Details'!G348:G2690,{"tier - 1","tier - 2","tier - 3"}),0))</f>
        <v>tier - 2</v>
      </c>
      <c r="J1996" s="7" t="str" cm="1">
        <f t="array" ref="J1996">INDEX({"tier - 1","tier - 2","tier - 3"},MATCH(MAX(COUNTIF('OG Hospitalisation Details'!H348:H2690,{"tier - 1","tier - 2","tier - 3"})),COUNTIF('OG Hospitalisation Details'!H348:H2690,{"tier - 1","tier - 2","tier - 3"}),0))</f>
        <v>tier - 2</v>
      </c>
      <c r="K1996" s="7" t="str">
        <f>IF('OG Hospitalisation Details'!I348="?","Unknown",'OG Hospitalisation Details'!I348)</f>
        <v>R1011</v>
      </c>
      <c r="L1996" s="14">
        <f t="shared" si="95"/>
        <v>28</v>
      </c>
    </row>
    <row r="1997" spans="1:12" x14ac:dyDescent="0.25">
      <c r="A1997" s="7" t="s">
        <v>376</v>
      </c>
      <c r="B1997" s="7">
        <f t="shared" si="96"/>
        <v>1992</v>
      </c>
      <c r="C1997" s="7">
        <f>IF('OG Hospitalisation Details'!B347="?",ROUND(AVERAGE('OG Hospitalisation Details'!$B$2:$B$2344),0),'OG Hospitalisation Details'!B347)</f>
        <v>1994</v>
      </c>
      <c r="D1997" s="7" t="str">
        <f>IF('OG Hospitalisation Details'!C347="?","Sep",'OG Hospitalisation Details'!C347)</f>
        <v>Dec</v>
      </c>
      <c r="E1997" s="7">
        <v>2</v>
      </c>
      <c r="F1997" s="13">
        <f t="shared" si="94"/>
        <v>34670</v>
      </c>
      <c r="G1997" s="7">
        <v>0</v>
      </c>
      <c r="H1997" s="16">
        <v>3268.85</v>
      </c>
      <c r="I1997" s="7" t="str" cm="1">
        <f t="array" ref="I1997">INDEX({"tier - 1","tier - 2","tier - 3"},MATCH(MAX(COUNTIF('OG Hospitalisation Details'!G347:G2689,{"tier - 1","tier - 2","tier - 3"})),COUNTIF('OG Hospitalisation Details'!G347:G2689,{"tier - 1","tier - 2","tier - 3"}),0))</f>
        <v>tier - 2</v>
      </c>
      <c r="J1997" s="7" t="str" cm="1">
        <f t="array" ref="J1997">INDEX({"tier - 1","tier - 2","tier - 3"},MATCH(MAX(COUNTIF('OG Hospitalisation Details'!H347:H2689,{"tier - 1","tier - 2","tier - 3"})),COUNTIF('OG Hospitalisation Details'!H347:H2689,{"tier - 1","tier - 2","tier - 3"}),0))</f>
        <v>tier - 2</v>
      </c>
      <c r="K1997" s="7" t="str">
        <f>IF('OG Hospitalisation Details'!I347="?","Unknown",'OG Hospitalisation Details'!I347)</f>
        <v>R1016</v>
      </c>
      <c r="L1997" s="14">
        <f t="shared" si="95"/>
        <v>28</v>
      </c>
    </row>
    <row r="1998" spans="1:12" x14ac:dyDescent="0.25">
      <c r="A1998" s="7" t="s">
        <v>375</v>
      </c>
      <c r="B1998" s="7">
        <f t="shared" si="96"/>
        <v>1993</v>
      </c>
      <c r="C1998" s="7">
        <f>IF('OG Hospitalisation Details'!B346="?",ROUND(AVERAGE('OG Hospitalisation Details'!$B$2:$B$2344),0),'OG Hospitalisation Details'!B346)</f>
        <v>1991</v>
      </c>
      <c r="D1998" s="7" t="str">
        <f>IF('OG Hospitalisation Details'!C346="?","Sep",'OG Hospitalisation Details'!C346)</f>
        <v>Nov</v>
      </c>
      <c r="E1998" s="7">
        <v>13</v>
      </c>
      <c r="F1998" s="13">
        <f t="shared" si="94"/>
        <v>33555</v>
      </c>
      <c r="G1998" s="7">
        <v>0</v>
      </c>
      <c r="H1998" s="16">
        <v>3260.2</v>
      </c>
      <c r="I1998" s="7" t="str" cm="1">
        <f t="array" ref="I1998">INDEX({"tier - 1","tier - 2","tier - 3"},MATCH(MAX(COUNTIF('OG Hospitalisation Details'!G346:G2688,{"tier - 1","tier - 2","tier - 3"})),COUNTIF('OG Hospitalisation Details'!G346:G2688,{"tier - 1","tier - 2","tier - 3"}),0))</f>
        <v>tier - 2</v>
      </c>
      <c r="J1998" s="7" t="str" cm="1">
        <f t="array" ref="J1998">INDEX({"tier - 1","tier - 2","tier - 3"},MATCH(MAX(COUNTIF('OG Hospitalisation Details'!H346:H2688,{"tier - 1","tier - 2","tier - 3"})),COUNTIF('OG Hospitalisation Details'!H346:H2688,{"tier - 1","tier - 2","tier - 3"}),0))</f>
        <v>tier - 2</v>
      </c>
      <c r="K1998" s="7" t="str">
        <f>IF('OG Hospitalisation Details'!I346="?","Unknown",'OG Hospitalisation Details'!I346)</f>
        <v>R1011</v>
      </c>
      <c r="L1998" s="14">
        <f t="shared" si="95"/>
        <v>31</v>
      </c>
    </row>
    <row r="1999" spans="1:12" x14ac:dyDescent="0.25">
      <c r="A1999" s="7" t="s">
        <v>374</v>
      </c>
      <c r="B1999" s="7">
        <f t="shared" si="96"/>
        <v>1994</v>
      </c>
      <c r="C1999" s="7">
        <f>IF('OG Hospitalisation Details'!B345="?",ROUND(AVERAGE('OG Hospitalisation Details'!$B$2:$B$2344),0),'OG Hospitalisation Details'!B345)</f>
        <v>1997</v>
      </c>
      <c r="D1999" s="7" t="str">
        <f>IF('OG Hospitalisation Details'!C345="?","Sep",'OG Hospitalisation Details'!C345)</f>
        <v>Sep</v>
      </c>
      <c r="E1999" s="7">
        <v>2</v>
      </c>
      <c r="F1999" s="13">
        <f t="shared" si="94"/>
        <v>35675</v>
      </c>
      <c r="G1999" s="7">
        <v>1</v>
      </c>
      <c r="H1999" s="16">
        <v>3238.44</v>
      </c>
      <c r="I1999" s="7" t="str" cm="1">
        <f t="array" ref="I1999">INDEX({"tier - 1","tier - 2","tier - 3"},MATCH(MAX(COUNTIF('OG Hospitalisation Details'!G345:G2687,{"tier - 1","tier - 2","tier - 3"})),COUNTIF('OG Hospitalisation Details'!G345:G2687,{"tier - 1","tier - 2","tier - 3"}),0))</f>
        <v>tier - 2</v>
      </c>
      <c r="J1999" s="7" t="str" cm="1">
        <f t="array" ref="J1999">INDEX({"tier - 1","tier - 2","tier - 3"},MATCH(MAX(COUNTIF('OG Hospitalisation Details'!H345:H2687,{"tier - 1","tier - 2","tier - 3"})),COUNTIF('OG Hospitalisation Details'!H345:H2687,{"tier - 1","tier - 2","tier - 3"}),0))</f>
        <v>tier - 2</v>
      </c>
      <c r="K1999" s="7" t="str">
        <f>IF('OG Hospitalisation Details'!I345="?","Unknown",'OG Hospitalisation Details'!I345)</f>
        <v>R1013</v>
      </c>
      <c r="L1999" s="14">
        <f t="shared" si="95"/>
        <v>25</v>
      </c>
    </row>
    <row r="2000" spans="1:12" x14ac:dyDescent="0.25">
      <c r="A2000" s="7" t="s">
        <v>373</v>
      </c>
      <c r="B2000" s="7">
        <f t="shared" si="96"/>
        <v>1995</v>
      </c>
      <c r="C2000" s="7">
        <f>IF('OG Hospitalisation Details'!B344="?",ROUND(AVERAGE('OG Hospitalisation Details'!$B$2:$B$2344),0),'OG Hospitalisation Details'!B344)</f>
        <v>1997</v>
      </c>
      <c r="D2000" s="7" t="str">
        <f>IF('OG Hospitalisation Details'!C344="?","Sep",'OG Hospitalisation Details'!C344)</f>
        <v>Aug</v>
      </c>
      <c r="E2000" s="7">
        <v>2</v>
      </c>
      <c r="F2000" s="13">
        <f t="shared" si="94"/>
        <v>35644</v>
      </c>
      <c r="G2000" s="7">
        <v>1</v>
      </c>
      <c r="H2000" s="16">
        <v>3227.12</v>
      </c>
      <c r="I2000" s="7" t="str" cm="1">
        <f t="array" ref="I2000">INDEX({"tier - 1","tier - 2","tier - 3"},MATCH(MAX(COUNTIF('OG Hospitalisation Details'!G344:G2686,{"tier - 1","tier - 2","tier - 3"})),COUNTIF('OG Hospitalisation Details'!G344:G2686,{"tier - 1","tier - 2","tier - 3"}),0))</f>
        <v>tier - 2</v>
      </c>
      <c r="J2000" s="7" t="str" cm="1">
        <f t="array" ref="J2000">INDEX({"tier - 1","tier - 2","tier - 3"},MATCH(MAX(COUNTIF('OG Hospitalisation Details'!H344:H2686,{"tier - 1","tier - 2","tier - 3"})),COUNTIF('OG Hospitalisation Details'!H344:H2686,{"tier - 1","tier - 2","tier - 3"}),0))</f>
        <v>tier - 2</v>
      </c>
      <c r="K2000" s="7" t="str">
        <f>IF('OG Hospitalisation Details'!I344="?","Unknown",'OG Hospitalisation Details'!I344)</f>
        <v>R1013</v>
      </c>
      <c r="L2000" s="14">
        <f t="shared" si="95"/>
        <v>25</v>
      </c>
    </row>
    <row r="2001" spans="1:12" x14ac:dyDescent="0.25">
      <c r="A2001" s="7" t="s">
        <v>372</v>
      </c>
      <c r="B2001" s="7">
        <f t="shared" si="96"/>
        <v>1996</v>
      </c>
      <c r="C2001" s="7">
        <f>IF('OG Hospitalisation Details'!B343="?",ROUND(AVERAGE('OG Hospitalisation Details'!$B$2:$B$2344),0),'OG Hospitalisation Details'!B343)</f>
        <v>1997</v>
      </c>
      <c r="D2001" s="7" t="str">
        <f>IF('OG Hospitalisation Details'!C343="?","Sep",'OG Hospitalisation Details'!C343)</f>
        <v>Jul</v>
      </c>
      <c r="E2001" s="7">
        <v>6</v>
      </c>
      <c r="F2001" s="13">
        <f t="shared" si="94"/>
        <v>35617</v>
      </c>
      <c r="G2001" s="7">
        <v>0</v>
      </c>
      <c r="H2001" s="16">
        <v>3213.62</v>
      </c>
      <c r="I2001" s="7" t="str" cm="1">
        <f t="array" ref="I2001">INDEX({"tier - 1","tier - 2","tier - 3"},MATCH(MAX(COUNTIF('OG Hospitalisation Details'!G343:G2685,{"tier - 1","tier - 2","tier - 3"})),COUNTIF('OG Hospitalisation Details'!G343:G2685,{"tier - 1","tier - 2","tier - 3"}),0))</f>
        <v>tier - 2</v>
      </c>
      <c r="J2001" s="7" t="str" cm="1">
        <f t="array" ref="J2001">INDEX({"tier - 1","tier - 2","tier - 3"},MATCH(MAX(COUNTIF('OG Hospitalisation Details'!H343:H2685,{"tier - 1","tier - 2","tier - 3"})),COUNTIF('OG Hospitalisation Details'!H343:H2685,{"tier - 1","tier - 2","tier - 3"}),0))</f>
        <v>tier - 2</v>
      </c>
      <c r="K2001" s="7" t="str">
        <f>IF('OG Hospitalisation Details'!I343="?","Unknown",'OG Hospitalisation Details'!I343)</f>
        <v>R1024</v>
      </c>
      <c r="L2001" s="14">
        <f t="shared" si="95"/>
        <v>25</v>
      </c>
    </row>
    <row r="2002" spans="1:12" x14ac:dyDescent="0.25">
      <c r="A2002" s="7" t="s">
        <v>371</v>
      </c>
      <c r="B2002" s="7">
        <f t="shared" si="96"/>
        <v>1997</v>
      </c>
      <c r="C2002" s="7">
        <f>IF('OG Hospitalisation Details'!B342="?",ROUND(AVERAGE('OG Hospitalisation Details'!$B$2:$B$2344),0),'OG Hospitalisation Details'!B342)</f>
        <v>1997</v>
      </c>
      <c r="D2002" s="7" t="str">
        <f>IF('OG Hospitalisation Details'!C342="?","Sep",'OG Hospitalisation Details'!C342)</f>
        <v>Dec</v>
      </c>
      <c r="E2002" s="7">
        <v>22</v>
      </c>
      <c r="F2002" s="13">
        <f t="shared" si="94"/>
        <v>35786</v>
      </c>
      <c r="G2002" s="7">
        <v>1</v>
      </c>
      <c r="H2002" s="16">
        <v>3208.79</v>
      </c>
      <c r="I2002" s="7" t="str" cm="1">
        <f t="array" ref="I2002">INDEX({"tier - 1","tier - 2","tier - 3"},MATCH(MAX(COUNTIF('OG Hospitalisation Details'!G342:G2684,{"tier - 1","tier - 2","tier - 3"})),COUNTIF('OG Hospitalisation Details'!G342:G2684,{"tier - 1","tier - 2","tier - 3"}),0))</f>
        <v>tier - 2</v>
      </c>
      <c r="J2002" s="7" t="str" cm="1">
        <f t="array" ref="J2002">INDEX({"tier - 1","tier - 2","tier - 3"},MATCH(MAX(COUNTIF('OG Hospitalisation Details'!H342:H2684,{"tier - 1","tier - 2","tier - 3"})),COUNTIF('OG Hospitalisation Details'!H342:H2684,{"tier - 1","tier - 2","tier - 3"}),0))</f>
        <v>tier - 2</v>
      </c>
      <c r="K2002" s="7" t="str">
        <f>IF('OG Hospitalisation Details'!I342="?","Unknown",'OG Hospitalisation Details'!I342)</f>
        <v>R1011</v>
      </c>
      <c r="L2002" s="14">
        <f t="shared" si="95"/>
        <v>25</v>
      </c>
    </row>
    <row r="2003" spans="1:12" x14ac:dyDescent="0.25">
      <c r="A2003" s="7" t="s">
        <v>370</v>
      </c>
      <c r="B2003" s="7">
        <f t="shared" si="96"/>
        <v>1998</v>
      </c>
      <c r="C2003" s="7">
        <f>IF('OG Hospitalisation Details'!B341="?",ROUND(AVERAGE('OG Hospitalisation Details'!$B$2:$B$2344),0),'OG Hospitalisation Details'!B341)</f>
        <v>1997</v>
      </c>
      <c r="D2003" s="7" t="str">
        <f>IF('OG Hospitalisation Details'!C341="?","Sep",'OG Hospitalisation Details'!C341)</f>
        <v>Jul</v>
      </c>
      <c r="E2003" s="7">
        <v>5</v>
      </c>
      <c r="F2003" s="13">
        <f t="shared" si="94"/>
        <v>35616</v>
      </c>
      <c r="G2003" s="7">
        <v>0</v>
      </c>
      <c r="H2003" s="16">
        <v>3206.49</v>
      </c>
      <c r="I2003" s="7" t="str" cm="1">
        <f t="array" ref="I2003">INDEX({"tier - 1","tier - 2","tier - 3"},MATCH(MAX(COUNTIF('OG Hospitalisation Details'!G341:G2683,{"tier - 1","tier - 2","tier - 3"})),COUNTIF('OG Hospitalisation Details'!G341:G2683,{"tier - 1","tier - 2","tier - 3"}),0))</f>
        <v>tier - 2</v>
      </c>
      <c r="J2003" s="7" t="str" cm="1">
        <f t="array" ref="J2003">INDEX({"tier - 1","tier - 2","tier - 3"},MATCH(MAX(COUNTIF('OG Hospitalisation Details'!H341:H2683,{"tier - 1","tier - 2","tier - 3"})),COUNTIF('OG Hospitalisation Details'!H341:H2683,{"tier - 1","tier - 2","tier - 3"}),0))</f>
        <v>tier - 2</v>
      </c>
      <c r="K2003" s="7" t="str">
        <f>IF('OG Hospitalisation Details'!I341="?","Unknown",'OG Hospitalisation Details'!I341)</f>
        <v>R1024</v>
      </c>
      <c r="L2003" s="14">
        <f t="shared" si="95"/>
        <v>25</v>
      </c>
    </row>
    <row r="2004" spans="1:12" x14ac:dyDescent="0.25">
      <c r="A2004" s="7" t="s">
        <v>369</v>
      </c>
      <c r="B2004" s="7">
        <f t="shared" si="96"/>
        <v>1999</v>
      </c>
      <c r="C2004" s="7">
        <f>IF('OG Hospitalisation Details'!B340="?",ROUND(AVERAGE('OG Hospitalisation Details'!$B$2:$B$2344),0),'OG Hospitalisation Details'!B340)</f>
        <v>1996</v>
      </c>
      <c r="D2004" s="7" t="str">
        <f>IF('OG Hospitalisation Details'!C340="?","Sep",'OG Hospitalisation Details'!C340)</f>
        <v>Oct</v>
      </c>
      <c r="E2004" s="7">
        <v>11</v>
      </c>
      <c r="F2004" s="13">
        <f t="shared" si="94"/>
        <v>35349</v>
      </c>
      <c r="G2004" s="7">
        <v>0</v>
      </c>
      <c r="H2004" s="16">
        <v>3201.25</v>
      </c>
      <c r="I2004" s="7" t="str" cm="1">
        <f t="array" ref="I2004">INDEX({"tier - 1","tier - 2","tier - 3"},MATCH(MAX(COUNTIF('OG Hospitalisation Details'!G340:G2682,{"tier - 1","tier - 2","tier - 3"})),COUNTIF('OG Hospitalisation Details'!G340:G2682,{"tier - 1","tier - 2","tier - 3"}),0))</f>
        <v>tier - 2</v>
      </c>
      <c r="J2004" s="7" t="str" cm="1">
        <f t="array" ref="J2004">INDEX({"tier - 1","tier - 2","tier - 3"},MATCH(MAX(COUNTIF('OG Hospitalisation Details'!H340:H2682,{"tier - 1","tier - 2","tier - 3"})),COUNTIF('OG Hospitalisation Details'!H340:H2682,{"tier - 1","tier - 2","tier - 3"}),0))</f>
        <v>tier - 2</v>
      </c>
      <c r="K2004" s="7" t="str">
        <f>IF('OG Hospitalisation Details'!I340="?","Unknown",'OG Hospitalisation Details'!I340)</f>
        <v>R1012</v>
      </c>
      <c r="L2004" s="14">
        <f t="shared" si="95"/>
        <v>26</v>
      </c>
    </row>
    <row r="2005" spans="1:12" x14ac:dyDescent="0.25">
      <c r="A2005" s="7" t="s">
        <v>368</v>
      </c>
      <c r="B2005" s="7">
        <f t="shared" si="96"/>
        <v>2000</v>
      </c>
      <c r="C2005" s="7">
        <f>IF('OG Hospitalisation Details'!B339="?",ROUND(AVERAGE('OG Hospitalisation Details'!$B$2:$B$2344),0),'OG Hospitalisation Details'!B339)</f>
        <v>2001</v>
      </c>
      <c r="D2005" s="7" t="str">
        <f>IF('OG Hospitalisation Details'!C339="?","Sep",'OG Hospitalisation Details'!C339)</f>
        <v>Sep</v>
      </c>
      <c r="E2005" s="7">
        <v>2</v>
      </c>
      <c r="F2005" s="13">
        <f t="shared" si="94"/>
        <v>37136</v>
      </c>
      <c r="G2005" s="7">
        <v>2</v>
      </c>
      <c r="H2005" s="16">
        <v>3180.51</v>
      </c>
      <c r="I2005" s="7" t="str" cm="1">
        <f t="array" ref="I2005">INDEX({"tier - 1","tier - 2","tier - 3"},MATCH(MAX(COUNTIF('OG Hospitalisation Details'!G339:G2681,{"tier - 1","tier - 2","tier - 3"})),COUNTIF('OG Hospitalisation Details'!G339:G2681,{"tier - 1","tier - 2","tier - 3"}),0))</f>
        <v>tier - 2</v>
      </c>
      <c r="J2005" s="7" t="str" cm="1">
        <f t="array" ref="J2005">INDEX({"tier - 1","tier - 2","tier - 3"},MATCH(MAX(COUNTIF('OG Hospitalisation Details'!H339:H2681,{"tier - 1","tier - 2","tier - 3"})),COUNTIF('OG Hospitalisation Details'!H339:H2681,{"tier - 1","tier - 2","tier - 3"}),0))</f>
        <v>tier - 2</v>
      </c>
      <c r="K2005" s="7" t="str">
        <f>IF('OG Hospitalisation Details'!I339="?","Unknown",'OG Hospitalisation Details'!I339)</f>
        <v>R1013</v>
      </c>
      <c r="L2005" s="14">
        <f t="shared" si="95"/>
        <v>21</v>
      </c>
    </row>
    <row r="2006" spans="1:12" x14ac:dyDescent="0.25">
      <c r="A2006" s="7" t="s">
        <v>367</v>
      </c>
      <c r="B2006" s="7">
        <f t="shared" si="96"/>
        <v>2001</v>
      </c>
      <c r="C2006" s="7">
        <f>IF('OG Hospitalisation Details'!B338="?",ROUND(AVERAGE('OG Hospitalisation Details'!$B$2:$B$2344),0),'OG Hospitalisation Details'!B338)</f>
        <v>2000</v>
      </c>
      <c r="D2006" s="7" t="str">
        <f>IF('OG Hospitalisation Details'!C338="?","Sep",'OG Hospitalisation Details'!C338)</f>
        <v>Sep</v>
      </c>
      <c r="E2006" s="7">
        <v>23</v>
      </c>
      <c r="F2006" s="13">
        <f t="shared" si="94"/>
        <v>36792</v>
      </c>
      <c r="G2006" s="7">
        <v>0</v>
      </c>
      <c r="H2006" s="16">
        <v>3179.96</v>
      </c>
      <c r="I2006" s="7" t="str" cm="1">
        <f t="array" ref="I2006">INDEX({"tier - 1","tier - 2","tier - 3"},MATCH(MAX(COUNTIF('OG Hospitalisation Details'!G338:G2680,{"tier - 1","tier - 2","tier - 3"})),COUNTIF('OG Hospitalisation Details'!G338:G2680,{"tier - 1","tier - 2","tier - 3"}),0))</f>
        <v>tier - 2</v>
      </c>
      <c r="J2006" s="7" t="str" cm="1">
        <f t="array" ref="J2006">INDEX({"tier - 1","tier - 2","tier - 3"},MATCH(MAX(COUNTIF('OG Hospitalisation Details'!H338:H2680,{"tier - 1","tier - 2","tier - 3"})),COUNTIF('OG Hospitalisation Details'!H338:H2680,{"tier - 1","tier - 2","tier - 3"}),0))</f>
        <v>tier - 2</v>
      </c>
      <c r="K2006" s="7" t="str">
        <f>IF('OG Hospitalisation Details'!I338="?","Unknown",'OG Hospitalisation Details'!I338)</f>
        <v>R1012</v>
      </c>
      <c r="L2006" s="14">
        <f t="shared" si="95"/>
        <v>22</v>
      </c>
    </row>
    <row r="2007" spans="1:12" x14ac:dyDescent="0.25">
      <c r="A2007" s="7" t="s">
        <v>366</v>
      </c>
      <c r="B2007" s="7">
        <f t="shared" si="96"/>
        <v>2002</v>
      </c>
      <c r="C2007" s="7">
        <f>IF('OG Hospitalisation Details'!B337="?",ROUND(AVERAGE('OG Hospitalisation Details'!$B$2:$B$2344),0),'OG Hospitalisation Details'!B337)</f>
        <v>1996</v>
      </c>
      <c r="D2007" s="7" t="str">
        <f>IF('OG Hospitalisation Details'!C337="?","Sep",'OG Hospitalisation Details'!C337)</f>
        <v>Jul</v>
      </c>
      <c r="E2007" s="7">
        <v>3</v>
      </c>
      <c r="F2007" s="13">
        <f t="shared" si="94"/>
        <v>35249</v>
      </c>
      <c r="G2007" s="7">
        <v>0</v>
      </c>
      <c r="H2007" s="16">
        <v>3176.82</v>
      </c>
      <c r="I2007" s="7" t="str" cm="1">
        <f t="array" ref="I2007">INDEX({"tier - 1","tier - 2","tier - 3"},MATCH(MAX(COUNTIF('OG Hospitalisation Details'!G337:G2679,{"tier - 1","tier - 2","tier - 3"})),COUNTIF('OG Hospitalisation Details'!G337:G2679,{"tier - 1","tier - 2","tier - 3"}),0))</f>
        <v>tier - 2</v>
      </c>
      <c r="J2007" s="7" t="str" cm="1">
        <f t="array" ref="J2007">INDEX({"tier - 1","tier - 2","tier - 3"},MATCH(MAX(COUNTIF('OG Hospitalisation Details'!H337:H2679,{"tier - 1","tier - 2","tier - 3"})),COUNTIF('OG Hospitalisation Details'!H337:H2679,{"tier - 1","tier - 2","tier - 3"}),0))</f>
        <v>tier - 2</v>
      </c>
      <c r="K2007" s="7" t="str">
        <f>IF('OG Hospitalisation Details'!I337="?","Unknown",'OG Hospitalisation Details'!I337)</f>
        <v>R1012</v>
      </c>
      <c r="L2007" s="14">
        <f t="shared" si="95"/>
        <v>26</v>
      </c>
    </row>
    <row r="2008" spans="1:12" x14ac:dyDescent="0.25">
      <c r="A2008" s="7" t="s">
        <v>365</v>
      </c>
      <c r="B2008" s="7">
        <f t="shared" si="96"/>
        <v>2003</v>
      </c>
      <c r="C2008" s="7">
        <f>IF('OG Hospitalisation Details'!B336="?",ROUND(AVERAGE('OG Hospitalisation Details'!$B$2:$B$2344),0),'OG Hospitalisation Details'!B336)</f>
        <v>1996</v>
      </c>
      <c r="D2008" s="7" t="str">
        <f>IF('OG Hospitalisation Details'!C336="?","Sep",'OG Hospitalisation Details'!C336)</f>
        <v>Aug</v>
      </c>
      <c r="E2008" s="7">
        <v>14</v>
      </c>
      <c r="F2008" s="13">
        <f t="shared" si="94"/>
        <v>35291</v>
      </c>
      <c r="G2008" s="7">
        <v>0</v>
      </c>
      <c r="H2008" s="16">
        <v>3176.29</v>
      </c>
      <c r="I2008" s="7" t="str" cm="1">
        <f t="array" ref="I2008">INDEX({"tier - 1","tier - 2","tier - 3"},MATCH(MAX(COUNTIF('OG Hospitalisation Details'!G336:G2678,{"tier - 1","tier - 2","tier - 3"})),COUNTIF('OG Hospitalisation Details'!G336:G2678,{"tier - 1","tier - 2","tier - 3"}),0))</f>
        <v>tier - 2</v>
      </c>
      <c r="J2008" s="7" t="str" cm="1">
        <f t="array" ref="J2008">INDEX({"tier - 1","tier - 2","tier - 3"},MATCH(MAX(COUNTIF('OG Hospitalisation Details'!H336:H2678,{"tier - 1","tier - 2","tier - 3"})),COUNTIF('OG Hospitalisation Details'!H336:H2678,{"tier - 1","tier - 2","tier - 3"}),0))</f>
        <v>tier - 2</v>
      </c>
      <c r="K2008" s="7" t="str">
        <f>IF('OG Hospitalisation Details'!I336="?","Unknown",'OG Hospitalisation Details'!I336)</f>
        <v>R1012</v>
      </c>
      <c r="L2008" s="14">
        <f t="shared" si="95"/>
        <v>26</v>
      </c>
    </row>
    <row r="2009" spans="1:12" x14ac:dyDescent="0.25">
      <c r="A2009" s="7" t="s">
        <v>364</v>
      </c>
      <c r="B2009" s="7">
        <f t="shared" si="96"/>
        <v>2004</v>
      </c>
      <c r="C2009" s="7">
        <f>IF('OG Hospitalisation Details'!B335="?",ROUND(AVERAGE('OG Hospitalisation Details'!$B$2:$B$2344),0),'OG Hospitalisation Details'!B335)</f>
        <v>1994</v>
      </c>
      <c r="D2009" s="7" t="str">
        <f>IF('OG Hospitalisation Details'!C335="?","Sep",'OG Hospitalisation Details'!C335)</f>
        <v>Jul</v>
      </c>
      <c r="E2009" s="7">
        <v>6</v>
      </c>
      <c r="F2009" s="13">
        <f t="shared" si="94"/>
        <v>34521</v>
      </c>
      <c r="G2009" s="7">
        <v>0</v>
      </c>
      <c r="H2009" s="16">
        <v>3172.02</v>
      </c>
      <c r="I2009" s="7" t="str" cm="1">
        <f t="array" ref="I2009">INDEX({"tier - 1","tier - 2","tier - 3"},MATCH(MAX(COUNTIF('OG Hospitalisation Details'!G335:G2677,{"tier - 1","tier - 2","tier - 3"})),COUNTIF('OG Hospitalisation Details'!G335:G2677,{"tier - 1","tier - 2","tier - 3"}),0))</f>
        <v>tier - 2</v>
      </c>
      <c r="J2009" s="7" t="str" cm="1">
        <f t="array" ref="J2009">INDEX({"tier - 1","tier - 2","tier - 3"},MATCH(MAX(COUNTIF('OG Hospitalisation Details'!H335:H2677,{"tier - 1","tier - 2","tier - 3"})),COUNTIF('OG Hospitalisation Details'!H335:H2677,{"tier - 1","tier - 2","tier - 3"}),0))</f>
        <v>tier - 2</v>
      </c>
      <c r="K2009" s="7" t="str">
        <f>IF('OG Hospitalisation Details'!I335="?","Unknown",'OG Hospitalisation Details'!I335)</f>
        <v>R1011</v>
      </c>
      <c r="L2009" s="14">
        <f t="shared" si="95"/>
        <v>28</v>
      </c>
    </row>
    <row r="2010" spans="1:12" x14ac:dyDescent="0.25">
      <c r="A2010" s="7" t="s">
        <v>363</v>
      </c>
      <c r="B2010" s="7">
        <f t="shared" si="96"/>
        <v>2005</v>
      </c>
      <c r="C2010" s="7">
        <f>IF('OG Hospitalisation Details'!B334="?",ROUND(AVERAGE('OG Hospitalisation Details'!$B$2:$B$2344),0),'OG Hospitalisation Details'!B334)</f>
        <v>1994</v>
      </c>
      <c r="D2010" s="7" t="str">
        <f>IF('OG Hospitalisation Details'!C334="?","Sep",'OG Hospitalisation Details'!C334)</f>
        <v>Oct</v>
      </c>
      <c r="E2010" s="7">
        <v>25</v>
      </c>
      <c r="F2010" s="13">
        <f t="shared" si="94"/>
        <v>34632</v>
      </c>
      <c r="G2010" s="7">
        <v>0</v>
      </c>
      <c r="H2010" s="16">
        <v>3171.61</v>
      </c>
      <c r="I2010" s="7" t="str" cm="1">
        <f t="array" ref="I2010">INDEX({"tier - 1","tier - 2","tier - 3"},MATCH(MAX(COUNTIF('OG Hospitalisation Details'!G334:G2676,{"tier - 1","tier - 2","tier - 3"})),COUNTIF('OG Hospitalisation Details'!G334:G2676,{"tier - 1","tier - 2","tier - 3"}),0))</f>
        <v>tier - 2</v>
      </c>
      <c r="J2010" s="7" t="str" cm="1">
        <f t="array" ref="J2010">INDEX({"tier - 1","tier - 2","tier - 3"},MATCH(MAX(COUNTIF('OG Hospitalisation Details'!H334:H2676,{"tier - 1","tier - 2","tier - 3"})),COUNTIF('OG Hospitalisation Details'!H334:H2676,{"tier - 1","tier - 2","tier - 3"}),0))</f>
        <v>tier - 2</v>
      </c>
      <c r="K2010" s="7" t="str">
        <f>IF('OG Hospitalisation Details'!I334="?","Unknown",'OG Hospitalisation Details'!I334)</f>
        <v>R1013</v>
      </c>
      <c r="L2010" s="14">
        <f t="shared" si="95"/>
        <v>28</v>
      </c>
    </row>
    <row r="2011" spans="1:12" x14ac:dyDescent="0.25">
      <c r="A2011" s="7" t="s">
        <v>362</v>
      </c>
      <c r="B2011" s="7">
        <f t="shared" si="96"/>
        <v>2006</v>
      </c>
      <c r="C2011" s="7">
        <f>IF('OG Hospitalisation Details'!B333="?",ROUND(AVERAGE('OG Hospitalisation Details'!$B$2:$B$2344),0),'OG Hospitalisation Details'!B333)</f>
        <v>2001</v>
      </c>
      <c r="D2011" s="7" t="str">
        <f>IF('OG Hospitalisation Details'!C333="?","Sep",'OG Hospitalisation Details'!C333)</f>
        <v>Aug</v>
      </c>
      <c r="E2011" s="7">
        <v>29</v>
      </c>
      <c r="F2011" s="13">
        <f t="shared" si="94"/>
        <v>37132</v>
      </c>
      <c r="G2011" s="7">
        <v>1</v>
      </c>
      <c r="H2011" s="16">
        <v>3167.46</v>
      </c>
      <c r="I2011" s="7" t="str" cm="1">
        <f t="array" ref="I2011">INDEX({"tier - 1","tier - 2","tier - 3"},MATCH(MAX(COUNTIF('OG Hospitalisation Details'!G333:G2675,{"tier - 1","tier - 2","tier - 3"})),COUNTIF('OG Hospitalisation Details'!G333:G2675,{"tier - 1","tier - 2","tier - 3"}),0))</f>
        <v>tier - 2</v>
      </c>
      <c r="J2011" s="7" t="str" cm="1">
        <f t="array" ref="J2011">INDEX({"tier - 1","tier - 2","tier - 3"},MATCH(MAX(COUNTIF('OG Hospitalisation Details'!H333:H2675,{"tier - 1","tier - 2","tier - 3"})),COUNTIF('OG Hospitalisation Details'!H333:H2675,{"tier - 1","tier - 2","tier - 3"}),0))</f>
        <v>tier - 2</v>
      </c>
      <c r="K2011" s="7" t="str">
        <f>IF('OG Hospitalisation Details'!I333="?","Unknown",'OG Hospitalisation Details'!I333)</f>
        <v>R1024</v>
      </c>
      <c r="L2011" s="14">
        <f t="shared" si="95"/>
        <v>21</v>
      </c>
    </row>
    <row r="2012" spans="1:12" x14ac:dyDescent="0.25">
      <c r="A2012" s="7" t="s">
        <v>361</v>
      </c>
      <c r="B2012" s="7">
        <f t="shared" si="96"/>
        <v>2007</v>
      </c>
      <c r="C2012" s="7">
        <f>IF('OG Hospitalisation Details'!B332="?",ROUND(AVERAGE('OG Hospitalisation Details'!$B$2:$B$2344),0),'OG Hospitalisation Details'!B332)</f>
        <v>1993</v>
      </c>
      <c r="D2012" s="7" t="str">
        <f>IF('OG Hospitalisation Details'!C332="?","Sep",'OG Hospitalisation Details'!C332)</f>
        <v>Sep</v>
      </c>
      <c r="E2012" s="7">
        <v>25</v>
      </c>
      <c r="F2012" s="13">
        <f t="shared" si="94"/>
        <v>34237</v>
      </c>
      <c r="G2012" s="7">
        <v>0</v>
      </c>
      <c r="H2012" s="16">
        <v>3162.02</v>
      </c>
      <c r="I2012" s="7" t="str" cm="1">
        <f t="array" ref="I2012">INDEX({"tier - 1","tier - 2","tier - 3"},MATCH(MAX(COUNTIF('OG Hospitalisation Details'!G332:G2674,{"tier - 1","tier - 2","tier - 3"})),COUNTIF('OG Hospitalisation Details'!G332:G2674,{"tier - 1","tier - 2","tier - 3"}),0))</f>
        <v>tier - 2</v>
      </c>
      <c r="J2012" s="7" t="str" cm="1">
        <f t="array" ref="J2012">INDEX({"tier - 1","tier - 2","tier - 3"},MATCH(MAX(COUNTIF('OG Hospitalisation Details'!H332:H2674,{"tier - 1","tier - 2","tier - 3"})),COUNTIF('OG Hospitalisation Details'!H332:H2674,{"tier - 1","tier - 2","tier - 3"}),0))</f>
        <v>tier - 2</v>
      </c>
      <c r="K2012" s="7" t="str">
        <f>IF('OG Hospitalisation Details'!I332="?","Unknown",'OG Hospitalisation Details'!I332)</f>
        <v>R1013</v>
      </c>
      <c r="L2012" s="14">
        <f t="shared" si="95"/>
        <v>29</v>
      </c>
    </row>
    <row r="2013" spans="1:12" x14ac:dyDescent="0.25">
      <c r="A2013" s="7" t="s">
        <v>360</v>
      </c>
      <c r="B2013" s="7">
        <f t="shared" si="96"/>
        <v>2008</v>
      </c>
      <c r="C2013" s="7">
        <f>IF('OG Hospitalisation Details'!B331="?",ROUND(AVERAGE('OG Hospitalisation Details'!$B$2:$B$2344),0),'OG Hospitalisation Details'!B331)</f>
        <v>1994</v>
      </c>
      <c r="D2013" s="7" t="str">
        <f>IF('OG Hospitalisation Details'!C331="?","Sep",'OG Hospitalisation Details'!C331)</f>
        <v>Jul</v>
      </c>
      <c r="E2013" s="7">
        <v>10</v>
      </c>
      <c r="F2013" s="13">
        <f t="shared" si="94"/>
        <v>34525</v>
      </c>
      <c r="G2013" s="7">
        <v>0</v>
      </c>
      <c r="H2013" s="16">
        <v>3161.45</v>
      </c>
      <c r="I2013" s="7" t="str" cm="1">
        <f t="array" ref="I2013">INDEX({"tier - 1","tier - 2","tier - 3"},MATCH(MAX(COUNTIF('OG Hospitalisation Details'!G331:G2673,{"tier - 1","tier - 2","tier - 3"})),COUNTIF('OG Hospitalisation Details'!G331:G2673,{"tier - 1","tier - 2","tier - 3"}),0))</f>
        <v>tier - 2</v>
      </c>
      <c r="J2013" s="7" t="str" cm="1">
        <f t="array" ref="J2013">INDEX({"tier - 1","tier - 2","tier - 3"},MATCH(MAX(COUNTIF('OG Hospitalisation Details'!H331:H2673,{"tier - 1","tier - 2","tier - 3"})),COUNTIF('OG Hospitalisation Details'!H331:H2673,{"tier - 1","tier - 2","tier - 3"}),0))</f>
        <v>tier - 2</v>
      </c>
      <c r="K2013" s="7" t="str">
        <f>IF('OG Hospitalisation Details'!I331="?","Unknown",'OG Hospitalisation Details'!I331)</f>
        <v>R1011</v>
      </c>
      <c r="L2013" s="14">
        <f t="shared" si="95"/>
        <v>28</v>
      </c>
    </row>
    <row r="2014" spans="1:12" x14ac:dyDescent="0.25">
      <c r="A2014" s="7" t="s">
        <v>359</v>
      </c>
      <c r="B2014" s="7">
        <f t="shared" si="96"/>
        <v>2009</v>
      </c>
      <c r="C2014" s="7">
        <f>IF('OG Hospitalisation Details'!B330="?",ROUND(AVERAGE('OG Hospitalisation Details'!$B$2:$B$2344),0),'OG Hospitalisation Details'!B330)</f>
        <v>1999</v>
      </c>
      <c r="D2014" s="7" t="str">
        <f>IF('OG Hospitalisation Details'!C330="?","Sep",'OG Hospitalisation Details'!C330)</f>
        <v>Jun</v>
      </c>
      <c r="E2014" s="7">
        <v>25</v>
      </c>
      <c r="F2014" s="13">
        <f t="shared" si="94"/>
        <v>36336</v>
      </c>
      <c r="G2014" s="7">
        <v>0</v>
      </c>
      <c r="H2014" s="16">
        <v>3128.35</v>
      </c>
      <c r="I2014" s="7" t="str" cm="1">
        <f t="array" ref="I2014">INDEX({"tier - 1","tier - 2","tier - 3"},MATCH(MAX(COUNTIF('OG Hospitalisation Details'!G330:G2672,{"tier - 1","tier - 2","tier - 3"})),COUNTIF('OG Hospitalisation Details'!G330:G2672,{"tier - 1","tier - 2","tier - 3"}),0))</f>
        <v>tier - 2</v>
      </c>
      <c r="J2014" s="7" t="str" cm="1">
        <f t="array" ref="J2014">INDEX({"tier - 1","tier - 2","tier - 3"},MATCH(MAX(COUNTIF('OG Hospitalisation Details'!H330:H2672,{"tier - 1","tier - 2","tier - 3"})),COUNTIF('OG Hospitalisation Details'!H330:H2672,{"tier - 1","tier - 2","tier - 3"}),0))</f>
        <v>tier - 2</v>
      </c>
      <c r="K2014" s="7" t="str">
        <f>IF('OG Hospitalisation Details'!I330="?","Unknown",'OG Hospitalisation Details'!I330)</f>
        <v>R1021</v>
      </c>
      <c r="L2014" s="14">
        <f t="shared" si="95"/>
        <v>23</v>
      </c>
    </row>
    <row r="2015" spans="1:12" x14ac:dyDescent="0.25">
      <c r="A2015" s="7" t="s">
        <v>358</v>
      </c>
      <c r="B2015" s="7">
        <f t="shared" si="96"/>
        <v>2010</v>
      </c>
      <c r="C2015" s="7">
        <f>IF('OG Hospitalisation Details'!B329="?",ROUND(AVERAGE('OG Hospitalisation Details'!$B$2:$B$2344),0),'OG Hospitalisation Details'!B329)</f>
        <v>1987</v>
      </c>
      <c r="D2015" s="7" t="str">
        <f>IF('OG Hospitalisation Details'!C329="?","Sep",'OG Hospitalisation Details'!C329)</f>
        <v>Aug</v>
      </c>
      <c r="E2015" s="7">
        <v>1</v>
      </c>
      <c r="F2015" s="13">
        <f t="shared" si="94"/>
        <v>31990</v>
      </c>
      <c r="G2015" s="7">
        <v>3</v>
      </c>
      <c r="H2015" s="16">
        <v>3088.06</v>
      </c>
      <c r="I2015" s="7" t="str" cm="1">
        <f t="array" ref="I2015">INDEX({"tier - 1","tier - 2","tier - 3"},MATCH(MAX(COUNTIF('OG Hospitalisation Details'!G329:G2671,{"tier - 1","tier - 2","tier - 3"})),COUNTIF('OG Hospitalisation Details'!G329:G2671,{"tier - 1","tier - 2","tier - 3"}),0))</f>
        <v>tier - 2</v>
      </c>
      <c r="J2015" s="7" t="str" cm="1">
        <f t="array" ref="J2015">INDEX({"tier - 1","tier - 2","tier - 3"},MATCH(MAX(COUNTIF('OG Hospitalisation Details'!H329:H2671,{"tier - 1","tier - 2","tier - 3"})),COUNTIF('OG Hospitalisation Details'!H329:H2671,{"tier - 1","tier - 2","tier - 3"}),0))</f>
        <v>tier - 2</v>
      </c>
      <c r="K2015" s="7" t="str">
        <f>IF('OG Hospitalisation Details'!I329="?","Unknown",'OG Hospitalisation Details'!I329)</f>
        <v>R1013</v>
      </c>
      <c r="L2015" s="14">
        <f t="shared" si="95"/>
        <v>35</v>
      </c>
    </row>
    <row r="2016" spans="1:12" x14ac:dyDescent="0.25">
      <c r="A2016" s="7" t="s">
        <v>357</v>
      </c>
      <c r="B2016" s="7">
        <f t="shared" si="96"/>
        <v>2011</v>
      </c>
      <c r="C2016" s="7">
        <f>IF('OG Hospitalisation Details'!B328="?",ROUND(AVERAGE('OG Hospitalisation Details'!$B$2:$B$2344),0),'OG Hospitalisation Details'!B328)</f>
        <v>2001</v>
      </c>
      <c r="D2016" s="7" t="str">
        <f>IF('OG Hospitalisation Details'!C328="?","Sep",'OG Hospitalisation Details'!C328)</f>
        <v>Oct</v>
      </c>
      <c r="E2016" s="7">
        <v>13</v>
      </c>
      <c r="F2016" s="13">
        <f t="shared" si="94"/>
        <v>37177</v>
      </c>
      <c r="G2016" s="7">
        <v>2</v>
      </c>
      <c r="H2016" s="16">
        <v>3077.1</v>
      </c>
      <c r="I2016" s="7" t="str" cm="1">
        <f t="array" ref="I2016">INDEX({"tier - 1","tier - 2","tier - 3"},MATCH(MAX(COUNTIF('OG Hospitalisation Details'!G328:G2670,{"tier - 1","tier - 2","tier - 3"})),COUNTIF('OG Hospitalisation Details'!G328:G2670,{"tier - 1","tier - 2","tier - 3"}),0))</f>
        <v>tier - 2</v>
      </c>
      <c r="J2016" s="7" t="str" cm="1">
        <f t="array" ref="J2016">INDEX({"tier - 1","tier - 2","tier - 3"},MATCH(MAX(COUNTIF('OG Hospitalisation Details'!H328:H2670,{"tier - 1","tier - 2","tier - 3"})),COUNTIF('OG Hospitalisation Details'!H328:H2670,{"tier - 1","tier - 2","tier - 3"}),0))</f>
        <v>tier - 2</v>
      </c>
      <c r="K2016" s="7" t="str">
        <f>IF('OG Hospitalisation Details'!I328="?","Unknown",'OG Hospitalisation Details'!I328)</f>
        <v>R1012</v>
      </c>
      <c r="L2016" s="14">
        <f t="shared" si="95"/>
        <v>21</v>
      </c>
    </row>
    <row r="2017" spans="1:12" x14ac:dyDescent="0.25">
      <c r="A2017" s="7" t="s">
        <v>355</v>
      </c>
      <c r="B2017" s="7">
        <f t="shared" si="96"/>
        <v>2012</v>
      </c>
      <c r="C2017" s="7">
        <f>IF('OG Hospitalisation Details'!B327="?",ROUND(AVERAGE('OG Hospitalisation Details'!$B$2:$B$2344),0),'OG Hospitalisation Details'!B327)</f>
        <v>1995</v>
      </c>
      <c r="D2017" s="7" t="str">
        <f>IF('OG Hospitalisation Details'!C327="?","Sep",'OG Hospitalisation Details'!C327)</f>
        <v>Sep</v>
      </c>
      <c r="E2017" s="7">
        <v>10</v>
      </c>
      <c r="F2017" s="13">
        <f t="shared" si="94"/>
        <v>34952</v>
      </c>
      <c r="G2017" s="7">
        <v>0</v>
      </c>
      <c r="H2017" s="16">
        <v>3070.81</v>
      </c>
      <c r="I2017" s="7" t="str" cm="1">
        <f t="array" ref="I2017">INDEX({"tier - 1","tier - 2","tier - 3"},MATCH(MAX(COUNTIF('OG Hospitalisation Details'!G327:G2669,{"tier - 1","tier - 2","tier - 3"})),COUNTIF('OG Hospitalisation Details'!G327:G2669,{"tier - 1","tier - 2","tier - 3"}),0))</f>
        <v>tier - 2</v>
      </c>
      <c r="J2017" s="7" t="str" cm="1">
        <f t="array" ref="J2017">INDEX({"tier - 1","tier - 2","tier - 3"},MATCH(MAX(COUNTIF('OG Hospitalisation Details'!H327:H2669,{"tier - 1","tier - 2","tier - 3"})),COUNTIF('OG Hospitalisation Details'!H327:H2669,{"tier - 1","tier - 2","tier - 3"}),0))</f>
        <v>tier - 2</v>
      </c>
      <c r="K2017" s="7" t="str">
        <f>IF('OG Hospitalisation Details'!I327="?","Unknown",'OG Hospitalisation Details'!I327)</f>
        <v>R1017</v>
      </c>
      <c r="L2017" s="14">
        <f t="shared" si="95"/>
        <v>27</v>
      </c>
    </row>
    <row r="2018" spans="1:12" x14ac:dyDescent="0.25">
      <c r="A2018" s="7" t="s">
        <v>354</v>
      </c>
      <c r="B2018" s="7">
        <f t="shared" si="96"/>
        <v>2013</v>
      </c>
      <c r="C2018" s="7">
        <f>IF('OG Hospitalisation Details'!B326="?",ROUND(AVERAGE('OG Hospitalisation Details'!$B$2:$B$2344),0),'OG Hospitalisation Details'!B326)</f>
        <v>1989</v>
      </c>
      <c r="D2018" s="7" t="str">
        <f>IF('OG Hospitalisation Details'!C326="?","Sep",'OG Hospitalisation Details'!C326)</f>
        <v>Oct</v>
      </c>
      <c r="E2018" s="7">
        <v>1</v>
      </c>
      <c r="F2018" s="13">
        <f t="shared" si="94"/>
        <v>32782</v>
      </c>
      <c r="G2018" s="7">
        <v>3</v>
      </c>
      <c r="H2018" s="16">
        <v>3065.49</v>
      </c>
      <c r="I2018" s="7" t="str" cm="1">
        <f t="array" ref="I2018">INDEX({"tier - 1","tier - 2","tier - 3"},MATCH(MAX(COUNTIF('OG Hospitalisation Details'!G326:G2668,{"tier - 1","tier - 2","tier - 3"})),COUNTIF('OG Hospitalisation Details'!G326:G2668,{"tier - 1","tier - 2","tier - 3"}),0))</f>
        <v>tier - 2</v>
      </c>
      <c r="J2018" s="7" t="str" cm="1">
        <f t="array" ref="J2018">INDEX({"tier - 1","tier - 2","tier - 3"},MATCH(MAX(COUNTIF('OG Hospitalisation Details'!H326:H2668,{"tier - 1","tier - 2","tier - 3"})),COUNTIF('OG Hospitalisation Details'!H326:H2668,{"tier - 1","tier - 2","tier - 3"}),0))</f>
        <v>tier - 2</v>
      </c>
      <c r="K2018" s="7" t="str">
        <f>IF('OG Hospitalisation Details'!I326="?","Unknown",'OG Hospitalisation Details'!I326)</f>
        <v>R1012</v>
      </c>
      <c r="L2018" s="14">
        <f t="shared" si="95"/>
        <v>33</v>
      </c>
    </row>
    <row r="2019" spans="1:12" x14ac:dyDescent="0.25">
      <c r="A2019" s="7" t="s">
        <v>353</v>
      </c>
      <c r="B2019" s="7">
        <f t="shared" si="96"/>
        <v>2014</v>
      </c>
      <c r="C2019" s="7">
        <f>IF('OG Hospitalisation Details'!B325="?",ROUND(AVERAGE('OG Hospitalisation Details'!$B$2:$B$2344),0),'OG Hospitalisation Details'!B325)</f>
        <v>1994</v>
      </c>
      <c r="D2019" s="7" t="str">
        <f>IF('OG Hospitalisation Details'!C325="?","Sep",'OG Hospitalisation Details'!C325)</f>
        <v>Sep</v>
      </c>
      <c r="E2019" s="7">
        <v>26</v>
      </c>
      <c r="F2019" s="13">
        <f t="shared" si="94"/>
        <v>34603</v>
      </c>
      <c r="G2019" s="7">
        <v>0</v>
      </c>
      <c r="H2019" s="16">
        <v>3062.51</v>
      </c>
      <c r="I2019" s="7" t="str" cm="1">
        <f t="array" ref="I2019">INDEX({"tier - 1","tier - 2","tier - 3"},MATCH(MAX(COUNTIF('OG Hospitalisation Details'!G325:G2667,{"tier - 1","tier - 2","tier - 3"})),COUNTIF('OG Hospitalisation Details'!G325:G2667,{"tier - 1","tier - 2","tier - 3"}),0))</f>
        <v>tier - 2</v>
      </c>
      <c r="J2019" s="7" t="str" cm="1">
        <f t="array" ref="J2019">INDEX({"tier - 1","tier - 2","tier - 3"},MATCH(MAX(COUNTIF('OG Hospitalisation Details'!H325:H2667,{"tier - 1","tier - 2","tier - 3"})),COUNTIF('OG Hospitalisation Details'!H325:H2667,{"tier - 1","tier - 2","tier - 3"}),0))</f>
        <v>tier - 2</v>
      </c>
      <c r="K2019" s="7" t="str">
        <f>IF('OG Hospitalisation Details'!I325="?","Unknown",'OG Hospitalisation Details'!I325)</f>
        <v>R1012</v>
      </c>
      <c r="L2019" s="14">
        <f t="shared" si="95"/>
        <v>28</v>
      </c>
    </row>
    <row r="2020" spans="1:12" x14ac:dyDescent="0.25">
      <c r="A2020" s="7" t="s">
        <v>352</v>
      </c>
      <c r="B2020" s="7">
        <f t="shared" si="96"/>
        <v>2015</v>
      </c>
      <c r="C2020" s="7">
        <f>IF('OG Hospitalisation Details'!B324="?",ROUND(AVERAGE('OG Hospitalisation Details'!$B$2:$B$2344),0),'OG Hospitalisation Details'!B324)</f>
        <v>2002</v>
      </c>
      <c r="D2020" s="7" t="str">
        <f>IF('OG Hospitalisation Details'!C324="?","Sep",'OG Hospitalisation Details'!C324)</f>
        <v>Jun</v>
      </c>
      <c r="E2020" s="7">
        <v>21</v>
      </c>
      <c r="F2020" s="13">
        <f t="shared" si="94"/>
        <v>37428</v>
      </c>
      <c r="G2020" s="7">
        <v>2</v>
      </c>
      <c r="H2020" s="16">
        <v>3056.39</v>
      </c>
      <c r="I2020" s="7" t="str" cm="1">
        <f t="array" ref="I2020">INDEX({"tier - 1","tier - 2","tier - 3"},MATCH(MAX(COUNTIF('OG Hospitalisation Details'!G324:G2666,{"tier - 1","tier - 2","tier - 3"})),COUNTIF('OG Hospitalisation Details'!G324:G2666,{"tier - 1","tier - 2","tier - 3"}),0))</f>
        <v>tier - 2</v>
      </c>
      <c r="J2020" s="7" t="str" cm="1">
        <f t="array" ref="J2020">INDEX({"tier - 1","tier - 2","tier - 3"},MATCH(MAX(COUNTIF('OG Hospitalisation Details'!H324:H2666,{"tier - 1","tier - 2","tier - 3"})),COUNTIF('OG Hospitalisation Details'!H324:H2666,{"tier - 1","tier - 2","tier - 3"}),0))</f>
        <v>tier - 2</v>
      </c>
      <c r="K2020" s="7" t="str">
        <f>IF('OG Hospitalisation Details'!I324="?","Unknown",'OG Hospitalisation Details'!I324)</f>
        <v>R1013</v>
      </c>
      <c r="L2020" s="14">
        <f t="shared" si="95"/>
        <v>20</v>
      </c>
    </row>
    <row r="2021" spans="1:12" x14ac:dyDescent="0.25">
      <c r="A2021" s="7" t="s">
        <v>351</v>
      </c>
      <c r="B2021" s="7">
        <f t="shared" si="96"/>
        <v>2016</v>
      </c>
      <c r="C2021" s="7">
        <f>IF('OG Hospitalisation Details'!B323="?",ROUND(AVERAGE('OG Hospitalisation Details'!$B$2:$B$2344),0),'OG Hospitalisation Details'!B323)</f>
        <v>1997</v>
      </c>
      <c r="D2021" s="7" t="str">
        <f>IF('OG Hospitalisation Details'!C323="?","Sep",'OG Hospitalisation Details'!C323)</f>
        <v>Dec</v>
      </c>
      <c r="E2021" s="7">
        <v>22</v>
      </c>
      <c r="F2021" s="13">
        <f t="shared" si="94"/>
        <v>35786</v>
      </c>
      <c r="G2021" s="7">
        <v>0</v>
      </c>
      <c r="H2021" s="16">
        <v>3051.73</v>
      </c>
      <c r="I2021" s="7" t="str" cm="1">
        <f t="array" ref="I2021">INDEX({"tier - 1","tier - 2","tier - 3"},MATCH(MAX(COUNTIF('OG Hospitalisation Details'!G323:G2665,{"tier - 1","tier - 2","tier - 3"})),COUNTIF('OG Hospitalisation Details'!G323:G2665,{"tier - 1","tier - 2","tier - 3"}),0))</f>
        <v>tier - 2</v>
      </c>
      <c r="J2021" s="7" t="str" cm="1">
        <f t="array" ref="J2021">INDEX({"tier - 1","tier - 2","tier - 3"},MATCH(MAX(COUNTIF('OG Hospitalisation Details'!H323:H2665,{"tier - 1","tier - 2","tier - 3"})),COUNTIF('OG Hospitalisation Details'!H323:H2665,{"tier - 1","tier - 2","tier - 3"}),0))</f>
        <v>tier - 2</v>
      </c>
      <c r="K2021" s="7" t="str">
        <f>IF('OG Hospitalisation Details'!I323="?","Unknown",'OG Hospitalisation Details'!I323)</f>
        <v>R1011</v>
      </c>
      <c r="L2021" s="14">
        <f t="shared" si="95"/>
        <v>25</v>
      </c>
    </row>
    <row r="2022" spans="1:12" x14ac:dyDescent="0.25">
      <c r="A2022" s="7" t="s">
        <v>350</v>
      </c>
      <c r="B2022" s="7">
        <f t="shared" si="96"/>
        <v>2017</v>
      </c>
      <c r="C2022" s="7">
        <f>IF('OG Hospitalisation Details'!B322="?",ROUND(AVERAGE('OG Hospitalisation Details'!$B$2:$B$2344),0),'OG Hospitalisation Details'!B322)</f>
        <v>1998</v>
      </c>
      <c r="D2022" s="7" t="str">
        <f>IF('OG Hospitalisation Details'!C322="?","Sep",'OG Hospitalisation Details'!C322)</f>
        <v>Aug</v>
      </c>
      <c r="E2022" s="7">
        <v>9</v>
      </c>
      <c r="F2022" s="13">
        <f t="shared" si="94"/>
        <v>36016</v>
      </c>
      <c r="G2022" s="7">
        <v>0</v>
      </c>
      <c r="H2022" s="16">
        <v>3046.06</v>
      </c>
      <c r="I2022" s="7" t="str" cm="1">
        <f t="array" ref="I2022">INDEX({"tier - 1","tier - 2","tier - 3"},MATCH(MAX(COUNTIF('OG Hospitalisation Details'!G322:G2664,{"tier - 1","tier - 2","tier - 3"})),COUNTIF('OG Hospitalisation Details'!G322:G2664,{"tier - 1","tier - 2","tier - 3"}),0))</f>
        <v>tier - 2</v>
      </c>
      <c r="J2022" s="7" t="str" cm="1">
        <f t="array" ref="J2022">INDEX({"tier - 1","tier - 2","tier - 3"},MATCH(MAX(COUNTIF('OG Hospitalisation Details'!H322:H2664,{"tier - 1","tier - 2","tier - 3"})),COUNTIF('OG Hospitalisation Details'!H322:H2664,{"tier - 1","tier - 2","tier - 3"}),0))</f>
        <v>tier - 2</v>
      </c>
      <c r="K2022" s="7" t="str">
        <f>IF('OG Hospitalisation Details'!I322="?","Unknown",'OG Hospitalisation Details'!I322)</f>
        <v>R1023</v>
      </c>
      <c r="L2022" s="14">
        <f t="shared" si="95"/>
        <v>24</v>
      </c>
    </row>
    <row r="2023" spans="1:12" x14ac:dyDescent="0.25">
      <c r="A2023" s="7" t="s">
        <v>349</v>
      </c>
      <c r="B2023" s="7">
        <f t="shared" si="96"/>
        <v>2018</v>
      </c>
      <c r="C2023" s="7">
        <f>IF('OG Hospitalisation Details'!B321="?",ROUND(AVERAGE('OG Hospitalisation Details'!$B$2:$B$2344),0),'OG Hospitalisation Details'!B321)</f>
        <v>1998</v>
      </c>
      <c r="D2023" s="7" t="str">
        <f>IF('OG Hospitalisation Details'!C321="?","Sep",'OG Hospitalisation Details'!C321)</f>
        <v>Sep</v>
      </c>
      <c r="E2023" s="7">
        <v>15</v>
      </c>
      <c r="F2023" s="13">
        <f t="shared" si="94"/>
        <v>36053</v>
      </c>
      <c r="G2023" s="7">
        <v>0</v>
      </c>
      <c r="H2023" s="16">
        <v>3044.21</v>
      </c>
      <c r="I2023" s="7" t="str" cm="1">
        <f t="array" ref="I2023">INDEX({"tier - 1","tier - 2","tier - 3"},MATCH(MAX(COUNTIF('OG Hospitalisation Details'!G321:G2663,{"tier - 1","tier - 2","tier - 3"})),COUNTIF('OG Hospitalisation Details'!G321:G2663,{"tier - 1","tier - 2","tier - 3"}),0))</f>
        <v>tier - 2</v>
      </c>
      <c r="J2023" s="7" t="str" cm="1">
        <f t="array" ref="J2023">INDEX({"tier - 1","tier - 2","tier - 3"},MATCH(MAX(COUNTIF('OG Hospitalisation Details'!H321:H2663,{"tier - 1","tier - 2","tier - 3"})),COUNTIF('OG Hospitalisation Details'!H321:H2663,{"tier - 1","tier - 2","tier - 3"}),0))</f>
        <v>tier - 2</v>
      </c>
      <c r="K2023" s="7" t="str">
        <f>IF('OG Hospitalisation Details'!I321="?","Unknown",'OG Hospitalisation Details'!I321)</f>
        <v>R1024</v>
      </c>
      <c r="L2023" s="14">
        <f t="shared" si="95"/>
        <v>24</v>
      </c>
    </row>
    <row r="2024" spans="1:12" x14ac:dyDescent="0.25">
      <c r="A2024" s="7" t="s">
        <v>348</v>
      </c>
      <c r="B2024" s="7">
        <f t="shared" si="96"/>
        <v>2019</v>
      </c>
      <c r="C2024" s="7">
        <f>IF('OG Hospitalisation Details'!B320="?",ROUND(AVERAGE('OG Hospitalisation Details'!$B$2:$B$2344),0),'OG Hospitalisation Details'!B320)</f>
        <v>1997</v>
      </c>
      <c r="D2024" s="7" t="str">
        <f>IF('OG Hospitalisation Details'!C320="?","Sep",'OG Hospitalisation Details'!C320)</f>
        <v>Dec</v>
      </c>
      <c r="E2024" s="7">
        <v>19</v>
      </c>
      <c r="F2024" s="13">
        <f t="shared" si="94"/>
        <v>35783</v>
      </c>
      <c r="G2024" s="7">
        <v>0</v>
      </c>
      <c r="H2024" s="16">
        <v>3021.81</v>
      </c>
      <c r="I2024" s="7" t="str" cm="1">
        <f t="array" ref="I2024">INDEX({"tier - 1","tier - 2","tier - 3"},MATCH(MAX(COUNTIF('OG Hospitalisation Details'!G320:G2662,{"tier - 1","tier - 2","tier - 3"})),COUNTIF('OG Hospitalisation Details'!G320:G2662,{"tier - 1","tier - 2","tier - 3"}),0))</f>
        <v>tier - 2</v>
      </c>
      <c r="J2024" s="7" t="str" cm="1">
        <f t="array" ref="J2024">INDEX({"tier - 1","tier - 2","tier - 3"},MATCH(MAX(COUNTIF('OG Hospitalisation Details'!H320:H2662,{"tier - 1","tier - 2","tier - 3"})),COUNTIF('OG Hospitalisation Details'!H320:H2662,{"tier - 1","tier - 2","tier - 3"}),0))</f>
        <v>tier - 2</v>
      </c>
      <c r="K2024" s="7" t="str">
        <f>IF('OG Hospitalisation Details'!I320="?","Unknown",'OG Hospitalisation Details'!I320)</f>
        <v>R1012</v>
      </c>
      <c r="L2024" s="14">
        <f t="shared" si="95"/>
        <v>25</v>
      </c>
    </row>
    <row r="2025" spans="1:12" x14ac:dyDescent="0.25">
      <c r="A2025" s="7" t="s">
        <v>347</v>
      </c>
      <c r="B2025" s="7">
        <f t="shared" si="96"/>
        <v>2020</v>
      </c>
      <c r="C2025" s="7">
        <f>IF('OG Hospitalisation Details'!B319="?",ROUND(AVERAGE('OG Hospitalisation Details'!$B$2:$B$2344),0),'OG Hospitalisation Details'!B319)</f>
        <v>1988</v>
      </c>
      <c r="D2025" s="7" t="str">
        <f>IF('OG Hospitalisation Details'!C319="?","Sep",'OG Hospitalisation Details'!C319)</f>
        <v>Sep</v>
      </c>
      <c r="E2025" s="7">
        <v>28</v>
      </c>
      <c r="F2025" s="13">
        <f t="shared" si="94"/>
        <v>32414</v>
      </c>
      <c r="G2025" s="7">
        <v>3</v>
      </c>
      <c r="H2025" s="16">
        <v>3018.04</v>
      </c>
      <c r="I2025" s="7" t="str" cm="1">
        <f t="array" ref="I2025">INDEX({"tier - 1","tier - 2","tier - 3"},MATCH(MAX(COUNTIF('OG Hospitalisation Details'!G319:G2661,{"tier - 1","tier - 2","tier - 3"})),COUNTIF('OG Hospitalisation Details'!G319:G2661,{"tier - 1","tier - 2","tier - 3"}),0))</f>
        <v>tier - 2</v>
      </c>
      <c r="J2025" s="7" t="str" cm="1">
        <f t="array" ref="J2025">INDEX({"tier - 1","tier - 2","tier - 3"},MATCH(MAX(COUNTIF('OG Hospitalisation Details'!H319:H2661,{"tier - 1","tier - 2","tier - 3"})),COUNTIF('OG Hospitalisation Details'!H319:H2661,{"tier - 1","tier - 2","tier - 3"}),0))</f>
        <v>tier - 2</v>
      </c>
      <c r="K2025" s="7" t="str">
        <f>IF('OG Hospitalisation Details'!I319="?","Unknown",'OG Hospitalisation Details'!I319)</f>
        <v>R1012</v>
      </c>
      <c r="L2025" s="14">
        <f t="shared" si="95"/>
        <v>34</v>
      </c>
    </row>
    <row r="2026" spans="1:12" x14ac:dyDescent="0.25">
      <c r="A2026" s="7" t="s">
        <v>346</v>
      </c>
      <c r="B2026" s="7">
        <f t="shared" si="96"/>
        <v>2021</v>
      </c>
      <c r="C2026" s="7">
        <f>IF('OG Hospitalisation Details'!B318="?",ROUND(AVERAGE('OG Hospitalisation Details'!$B$2:$B$2344),0),'OG Hospitalisation Details'!B318)</f>
        <v>2002</v>
      </c>
      <c r="D2026" s="7" t="str">
        <f>IF('OG Hospitalisation Details'!C318="?","Sep",'OG Hospitalisation Details'!C318)</f>
        <v>Dec</v>
      </c>
      <c r="E2026" s="7">
        <v>15</v>
      </c>
      <c r="F2026" s="13">
        <f t="shared" si="94"/>
        <v>37605</v>
      </c>
      <c r="G2026" s="7">
        <v>0</v>
      </c>
      <c r="H2026" s="16">
        <v>3012.22</v>
      </c>
      <c r="I2026" s="7" t="str" cm="1">
        <f t="array" ref="I2026">INDEX({"tier - 1","tier - 2","tier - 3"},MATCH(MAX(COUNTIF('OG Hospitalisation Details'!G318:G2660,{"tier - 1","tier - 2","tier - 3"})),COUNTIF('OG Hospitalisation Details'!G318:G2660,{"tier - 1","tier - 2","tier - 3"}),0))</f>
        <v>tier - 2</v>
      </c>
      <c r="J2026" s="7" t="str" cm="1">
        <f t="array" ref="J2026">INDEX({"tier - 1","tier - 2","tier - 3"},MATCH(MAX(COUNTIF('OG Hospitalisation Details'!H318:H2660,{"tier - 1","tier - 2","tier - 3"})),COUNTIF('OG Hospitalisation Details'!H318:H2660,{"tier - 1","tier - 2","tier - 3"}),0))</f>
        <v>tier - 2</v>
      </c>
      <c r="K2026" s="7" t="str">
        <f>IF('OG Hospitalisation Details'!I318="?","Unknown",'OG Hospitalisation Details'!I318)</f>
        <v>R1012</v>
      </c>
      <c r="L2026" s="14">
        <f t="shared" si="95"/>
        <v>20</v>
      </c>
    </row>
    <row r="2027" spans="1:12" x14ac:dyDescent="0.25">
      <c r="A2027" s="7" t="s">
        <v>345</v>
      </c>
      <c r="B2027" s="7">
        <f t="shared" si="96"/>
        <v>2022</v>
      </c>
      <c r="C2027" s="7">
        <f>IF('OG Hospitalisation Details'!B317="?",ROUND(AVERAGE('OG Hospitalisation Details'!$B$2:$B$2344),0),'OG Hospitalisation Details'!B317)</f>
        <v>1991</v>
      </c>
      <c r="D2027" s="7" t="str">
        <f>IF('OG Hospitalisation Details'!C317="?","Sep",'OG Hospitalisation Details'!C317)</f>
        <v>Nov</v>
      </c>
      <c r="E2027" s="7">
        <v>20</v>
      </c>
      <c r="F2027" s="13">
        <f t="shared" si="94"/>
        <v>33562</v>
      </c>
      <c r="G2027" s="7">
        <v>3</v>
      </c>
      <c r="H2027" s="16">
        <v>2985.67</v>
      </c>
      <c r="I2027" s="7" t="str" cm="1">
        <f t="array" ref="I2027">INDEX({"tier - 1","tier - 2","tier - 3"},MATCH(MAX(COUNTIF('OG Hospitalisation Details'!G317:G2659,{"tier - 1","tier - 2","tier - 3"})),COUNTIF('OG Hospitalisation Details'!G317:G2659,{"tier - 1","tier - 2","tier - 3"}),0))</f>
        <v>tier - 2</v>
      </c>
      <c r="J2027" s="7" t="str" cm="1">
        <f t="array" ref="J2027">INDEX({"tier - 1","tier - 2","tier - 3"},MATCH(MAX(COUNTIF('OG Hospitalisation Details'!H317:H2659,{"tier - 1","tier - 2","tier - 3"})),COUNTIF('OG Hospitalisation Details'!H317:H2659,{"tier - 1","tier - 2","tier - 3"}),0))</f>
        <v>tier - 2</v>
      </c>
      <c r="K2027" s="7" t="str">
        <f>IF('OG Hospitalisation Details'!I317="?","Unknown",'OG Hospitalisation Details'!I317)</f>
        <v>R1013</v>
      </c>
      <c r="L2027" s="14">
        <f t="shared" si="95"/>
        <v>31</v>
      </c>
    </row>
    <row r="2028" spans="1:12" x14ac:dyDescent="0.25">
      <c r="A2028" s="7" t="s">
        <v>344</v>
      </c>
      <c r="B2028" s="7">
        <f t="shared" si="96"/>
        <v>2023</v>
      </c>
      <c r="C2028" s="7">
        <f>IF('OG Hospitalisation Details'!B316="?",ROUND(AVERAGE('OG Hospitalisation Details'!$B$2:$B$2344),0),'OG Hospitalisation Details'!B316)</f>
        <v>1987</v>
      </c>
      <c r="D2028" s="7" t="str">
        <f>IF('OG Hospitalisation Details'!C316="?","Sep",'OG Hospitalisation Details'!C316)</f>
        <v>Jun</v>
      </c>
      <c r="E2028" s="7">
        <v>18</v>
      </c>
      <c r="F2028" s="13">
        <f t="shared" si="94"/>
        <v>31946</v>
      </c>
      <c r="G2028" s="7">
        <v>3</v>
      </c>
      <c r="H2028" s="16">
        <v>2979.52</v>
      </c>
      <c r="I2028" s="7" t="str" cm="1">
        <f t="array" ref="I2028">INDEX({"tier - 1","tier - 2","tier - 3"},MATCH(MAX(COUNTIF('OG Hospitalisation Details'!G316:G2658,{"tier - 1","tier - 2","tier - 3"})),COUNTIF('OG Hospitalisation Details'!G316:G2658,{"tier - 1","tier - 2","tier - 3"}),0))</f>
        <v>tier - 2</v>
      </c>
      <c r="J2028" s="7" t="str" cm="1">
        <f t="array" ref="J2028">INDEX({"tier - 1","tier - 2","tier - 3"},MATCH(MAX(COUNTIF('OG Hospitalisation Details'!H316:H2658,{"tier - 1","tier - 2","tier - 3"})),COUNTIF('OG Hospitalisation Details'!H316:H2658,{"tier - 1","tier - 2","tier - 3"}),0))</f>
        <v>tier - 2</v>
      </c>
      <c r="K2028" s="7" t="str">
        <f>IF('OG Hospitalisation Details'!I316="?","Unknown",'OG Hospitalisation Details'!I316)</f>
        <v>R1013</v>
      </c>
      <c r="L2028" s="14">
        <f t="shared" si="95"/>
        <v>35</v>
      </c>
    </row>
    <row r="2029" spans="1:12" x14ac:dyDescent="0.25">
      <c r="A2029" s="7" t="s">
        <v>343</v>
      </c>
      <c r="B2029" s="7">
        <f t="shared" si="96"/>
        <v>2024</v>
      </c>
      <c r="C2029" s="7">
        <f>IF('OG Hospitalisation Details'!B315="?",ROUND(AVERAGE('OG Hospitalisation Details'!$B$2:$B$2344),0),'OG Hospitalisation Details'!B315)</f>
        <v>1995</v>
      </c>
      <c r="D2029" s="7" t="str">
        <f>IF('OG Hospitalisation Details'!C315="?","Sep",'OG Hospitalisation Details'!C315)</f>
        <v>Sep</v>
      </c>
      <c r="E2029" s="7">
        <v>24</v>
      </c>
      <c r="F2029" s="13">
        <f t="shared" si="94"/>
        <v>34966</v>
      </c>
      <c r="G2029" s="7">
        <v>0</v>
      </c>
      <c r="H2029" s="16">
        <v>2974.13</v>
      </c>
      <c r="I2029" s="7" t="str" cm="1">
        <f t="array" ref="I2029">INDEX({"tier - 1","tier - 2","tier - 3"},MATCH(MAX(COUNTIF('OG Hospitalisation Details'!G315:G2657,{"tier - 1","tier - 2","tier - 3"})),COUNTIF('OG Hospitalisation Details'!G315:G2657,{"tier - 1","tier - 2","tier - 3"}),0))</f>
        <v>tier - 2</v>
      </c>
      <c r="J2029" s="7" t="str" cm="1">
        <f t="array" ref="J2029">INDEX({"tier - 1","tier - 2","tier - 3"},MATCH(MAX(COUNTIF('OG Hospitalisation Details'!H315:H2657,{"tier - 1","tier - 2","tier - 3"})),COUNTIF('OG Hospitalisation Details'!H315:H2657,{"tier - 1","tier - 2","tier - 3"}),0))</f>
        <v>tier - 2</v>
      </c>
      <c r="K2029" s="7" t="str">
        <f>IF('OG Hospitalisation Details'!I315="?","Unknown",'OG Hospitalisation Details'!I315)</f>
        <v>R1011</v>
      </c>
      <c r="L2029" s="14">
        <f t="shared" si="95"/>
        <v>27</v>
      </c>
    </row>
    <row r="2030" spans="1:12" x14ac:dyDescent="0.25">
      <c r="A2030" s="7" t="s">
        <v>342</v>
      </c>
      <c r="B2030" s="7">
        <f t="shared" si="96"/>
        <v>2025</v>
      </c>
      <c r="C2030" s="7">
        <f>IF('OG Hospitalisation Details'!B314="?",ROUND(AVERAGE('OG Hospitalisation Details'!$B$2:$B$2344),0),'OG Hospitalisation Details'!B314)</f>
        <v>2002</v>
      </c>
      <c r="D2030" s="7" t="str">
        <f>IF('OG Hospitalisation Details'!C314="?","Sep",'OG Hospitalisation Details'!C314)</f>
        <v>Sep</v>
      </c>
      <c r="E2030" s="7">
        <v>30</v>
      </c>
      <c r="F2030" s="13">
        <f t="shared" si="94"/>
        <v>37529</v>
      </c>
      <c r="G2030" s="7">
        <v>0</v>
      </c>
      <c r="H2030" s="16">
        <v>2943.41</v>
      </c>
      <c r="I2030" s="7" t="str" cm="1">
        <f t="array" ref="I2030">INDEX({"tier - 1","tier - 2","tier - 3"},MATCH(MAX(COUNTIF('OG Hospitalisation Details'!G314:G2656,{"tier - 1","tier - 2","tier - 3"})),COUNTIF('OG Hospitalisation Details'!G314:G2656,{"tier - 1","tier - 2","tier - 3"}),0))</f>
        <v>tier - 2</v>
      </c>
      <c r="J2030" s="7" t="str" cm="1">
        <f t="array" ref="J2030">INDEX({"tier - 1","tier - 2","tier - 3"},MATCH(MAX(COUNTIF('OG Hospitalisation Details'!H314:H2656,{"tier - 1","tier - 2","tier - 3"})),COUNTIF('OG Hospitalisation Details'!H314:H2656,{"tier - 1","tier - 2","tier - 3"}),0))</f>
        <v>tier - 2</v>
      </c>
      <c r="K2030" s="7" t="str">
        <f>IF('OG Hospitalisation Details'!I314="?","Unknown",'OG Hospitalisation Details'!I314)</f>
        <v>R1012</v>
      </c>
      <c r="L2030" s="14">
        <f t="shared" si="95"/>
        <v>20</v>
      </c>
    </row>
    <row r="2031" spans="1:12" x14ac:dyDescent="0.25">
      <c r="A2031" s="7" t="s">
        <v>341</v>
      </c>
      <c r="B2031" s="7">
        <f t="shared" si="96"/>
        <v>2026</v>
      </c>
      <c r="C2031" s="7">
        <f>IF('OG Hospitalisation Details'!B313="?",ROUND(AVERAGE('OG Hospitalisation Details'!$B$2:$B$2344),0),'OG Hospitalisation Details'!B313)</f>
        <v>1996</v>
      </c>
      <c r="D2031" s="7" t="str">
        <f>IF('OG Hospitalisation Details'!C313="?","Sep",'OG Hospitalisation Details'!C313)</f>
        <v>Jun</v>
      </c>
      <c r="E2031" s="7">
        <v>30</v>
      </c>
      <c r="F2031" s="13">
        <f t="shared" si="94"/>
        <v>35246</v>
      </c>
      <c r="G2031" s="7">
        <v>1</v>
      </c>
      <c r="H2031" s="16">
        <v>2927.06</v>
      </c>
      <c r="I2031" s="7" t="str" cm="1">
        <f t="array" ref="I2031">INDEX({"tier - 1","tier - 2","tier - 3"},MATCH(MAX(COUNTIF('OG Hospitalisation Details'!G313:G2655,{"tier - 1","tier - 2","tier - 3"})),COUNTIF('OG Hospitalisation Details'!G313:G2655,{"tier - 1","tier - 2","tier - 3"}),0))</f>
        <v>tier - 2</v>
      </c>
      <c r="J2031" s="7" t="str" cm="1">
        <f t="array" ref="J2031">INDEX({"tier - 1","tier - 2","tier - 3"},MATCH(MAX(COUNTIF('OG Hospitalisation Details'!H313:H2655,{"tier - 1","tier - 2","tier - 3"})),COUNTIF('OG Hospitalisation Details'!H313:H2655,{"tier - 1","tier - 2","tier - 3"}),0))</f>
        <v>tier - 2</v>
      </c>
      <c r="K2031" s="7" t="str">
        <f>IF('OG Hospitalisation Details'!I313="?","Unknown",'OG Hospitalisation Details'!I313)</f>
        <v>R1013</v>
      </c>
      <c r="L2031" s="14">
        <f t="shared" si="95"/>
        <v>26</v>
      </c>
    </row>
    <row r="2032" spans="1:12" x14ac:dyDescent="0.25">
      <c r="A2032" s="7" t="s">
        <v>340</v>
      </c>
      <c r="B2032" s="7">
        <f t="shared" si="96"/>
        <v>2027</v>
      </c>
      <c r="C2032" s="7">
        <f>IF('OG Hospitalisation Details'!B312="?",ROUND(AVERAGE('OG Hospitalisation Details'!$B$2:$B$2344),0),'OG Hospitalisation Details'!B312)</f>
        <v>2003</v>
      </c>
      <c r="D2032" s="7" t="str">
        <f>IF('OG Hospitalisation Details'!C312="?","Sep",'OG Hospitalisation Details'!C312)</f>
        <v>Jun</v>
      </c>
      <c r="E2032" s="7">
        <v>5</v>
      </c>
      <c r="F2032" s="13">
        <f t="shared" si="94"/>
        <v>37777</v>
      </c>
      <c r="G2032" s="7">
        <v>2</v>
      </c>
      <c r="H2032" s="16">
        <v>2913.57</v>
      </c>
      <c r="I2032" s="7" t="str" cm="1">
        <f t="array" ref="I2032">INDEX({"tier - 1","tier - 2","tier - 3"},MATCH(MAX(COUNTIF('OG Hospitalisation Details'!G312:G2654,{"tier - 1","tier - 2","tier - 3"})),COUNTIF('OG Hospitalisation Details'!G312:G2654,{"tier - 1","tier - 2","tier - 3"}),0))</f>
        <v>tier - 2</v>
      </c>
      <c r="J2032" s="7" t="str" cm="1">
        <f t="array" ref="J2032">INDEX({"tier - 1","tier - 2","tier - 3"},MATCH(MAX(COUNTIF('OG Hospitalisation Details'!H312:H2654,{"tier - 1","tier - 2","tier - 3"})),COUNTIF('OG Hospitalisation Details'!H312:H2654,{"tier - 1","tier - 2","tier - 3"}),0))</f>
        <v>tier - 2</v>
      </c>
      <c r="K2032" s="7" t="str">
        <f>IF('OG Hospitalisation Details'!I312="?","Unknown",'OG Hospitalisation Details'!I312)</f>
        <v>R1011</v>
      </c>
      <c r="L2032" s="14">
        <f t="shared" si="95"/>
        <v>20</v>
      </c>
    </row>
    <row r="2033" spans="1:12" x14ac:dyDescent="0.25">
      <c r="A2033" s="7" t="s">
        <v>339</v>
      </c>
      <c r="B2033" s="7">
        <f t="shared" si="96"/>
        <v>2028</v>
      </c>
      <c r="C2033" s="7">
        <f>IF('OG Hospitalisation Details'!B311="?",ROUND(AVERAGE('OG Hospitalisation Details'!$B$2:$B$2344),0),'OG Hospitalisation Details'!B311)</f>
        <v>1996</v>
      </c>
      <c r="D2033" s="7" t="str">
        <f>IF('OG Hospitalisation Details'!C311="?","Sep",'OG Hospitalisation Details'!C311)</f>
        <v>Jun</v>
      </c>
      <c r="E2033" s="7">
        <v>13</v>
      </c>
      <c r="F2033" s="13">
        <f t="shared" si="94"/>
        <v>35229</v>
      </c>
      <c r="G2033" s="7">
        <v>1</v>
      </c>
      <c r="H2033" s="16">
        <v>2904.09</v>
      </c>
      <c r="I2033" s="7" t="str" cm="1">
        <f t="array" ref="I2033">INDEX({"tier - 1","tier - 2","tier - 3"},MATCH(MAX(COUNTIF('OG Hospitalisation Details'!G311:G2653,{"tier - 1","tier - 2","tier - 3"})),COUNTIF('OG Hospitalisation Details'!G311:G2653,{"tier - 1","tier - 2","tier - 3"}),0))</f>
        <v>tier - 2</v>
      </c>
      <c r="J2033" s="7" t="str" cm="1">
        <f t="array" ref="J2033">INDEX({"tier - 1","tier - 2","tier - 3"},MATCH(MAX(COUNTIF('OG Hospitalisation Details'!H311:H2653,{"tier - 1","tier - 2","tier - 3"})),COUNTIF('OG Hospitalisation Details'!H311:H2653,{"tier - 1","tier - 2","tier - 3"}),0))</f>
        <v>tier - 2</v>
      </c>
      <c r="K2033" s="7" t="str">
        <f>IF('OG Hospitalisation Details'!I311="?","Unknown",'OG Hospitalisation Details'!I311)</f>
        <v>R1011</v>
      </c>
      <c r="L2033" s="14">
        <f t="shared" si="95"/>
        <v>26</v>
      </c>
    </row>
    <row r="2034" spans="1:12" x14ac:dyDescent="0.25">
      <c r="A2034" s="7" t="s">
        <v>338</v>
      </c>
      <c r="B2034" s="7">
        <f t="shared" si="96"/>
        <v>2029</v>
      </c>
      <c r="C2034" s="7">
        <f>IF('OG Hospitalisation Details'!B310="?",ROUND(AVERAGE('OG Hospitalisation Details'!$B$2:$B$2344),0),'OG Hospitalisation Details'!B310)</f>
        <v>1996</v>
      </c>
      <c r="D2034" s="7" t="str">
        <f>IF('OG Hospitalisation Details'!C310="?","Sep",'OG Hospitalisation Details'!C310)</f>
        <v>Oct</v>
      </c>
      <c r="E2034" s="7">
        <v>24</v>
      </c>
      <c r="F2034" s="13">
        <f t="shared" si="94"/>
        <v>35362</v>
      </c>
      <c r="G2034" s="7">
        <v>1</v>
      </c>
      <c r="H2034" s="16">
        <v>2902.91</v>
      </c>
      <c r="I2034" s="7" t="str" cm="1">
        <f t="array" ref="I2034">INDEX({"tier - 1","tier - 2","tier - 3"},MATCH(MAX(COUNTIF('OG Hospitalisation Details'!G310:G2652,{"tier - 1","tier - 2","tier - 3"})),COUNTIF('OG Hospitalisation Details'!G310:G2652,{"tier - 1","tier - 2","tier - 3"}),0))</f>
        <v>tier - 2</v>
      </c>
      <c r="J2034" s="7" t="str" cm="1">
        <f t="array" ref="J2034">INDEX({"tier - 1","tier - 2","tier - 3"},MATCH(MAX(COUNTIF('OG Hospitalisation Details'!H310:H2652,{"tier - 1","tier - 2","tier - 3"})),COUNTIF('OG Hospitalisation Details'!H310:H2652,{"tier - 1","tier - 2","tier - 3"}),0))</f>
        <v>tier - 2</v>
      </c>
      <c r="K2034" s="7" t="str">
        <f>IF('OG Hospitalisation Details'!I310="?","Unknown",'OG Hospitalisation Details'!I310)</f>
        <v>R1013</v>
      </c>
      <c r="L2034" s="14">
        <f t="shared" si="95"/>
        <v>26</v>
      </c>
    </row>
    <row r="2035" spans="1:12" x14ac:dyDescent="0.25">
      <c r="A2035" s="7" t="s">
        <v>337</v>
      </c>
      <c r="B2035" s="7">
        <f t="shared" si="96"/>
        <v>2030</v>
      </c>
      <c r="C2035" s="7">
        <f>IF('OG Hospitalisation Details'!B309="?",ROUND(AVERAGE('OG Hospitalisation Details'!$B$2:$B$2344),0),'OG Hospitalisation Details'!B309)</f>
        <v>1999</v>
      </c>
      <c r="D2035" s="7" t="str">
        <f>IF('OG Hospitalisation Details'!C309="?","Sep",'OG Hospitalisation Details'!C309)</f>
        <v>Nov</v>
      </c>
      <c r="E2035" s="7">
        <v>1</v>
      </c>
      <c r="F2035" s="13">
        <f t="shared" si="94"/>
        <v>36465</v>
      </c>
      <c r="G2035" s="7">
        <v>0</v>
      </c>
      <c r="H2035" s="16">
        <v>2899.49</v>
      </c>
      <c r="I2035" s="7" t="str" cm="1">
        <f t="array" ref="I2035">INDEX({"tier - 1","tier - 2","tier - 3"},MATCH(MAX(COUNTIF('OG Hospitalisation Details'!G309:G2651,{"tier - 1","tier - 2","tier - 3"})),COUNTIF('OG Hospitalisation Details'!G309:G2651,{"tier - 1","tier - 2","tier - 3"}),0))</f>
        <v>tier - 2</v>
      </c>
      <c r="J2035" s="7" t="str" cm="1">
        <f t="array" ref="J2035">INDEX({"tier - 1","tier - 2","tier - 3"},MATCH(MAX(COUNTIF('OG Hospitalisation Details'!H309:H2651,{"tier - 1","tier - 2","tier - 3"})),COUNTIF('OG Hospitalisation Details'!H309:H2651,{"tier - 1","tier - 2","tier - 3"}),0))</f>
        <v>tier - 2</v>
      </c>
      <c r="K2035" s="7" t="str">
        <f>IF('OG Hospitalisation Details'!I309="?","Unknown",'OG Hospitalisation Details'!I309)</f>
        <v>R1024</v>
      </c>
      <c r="L2035" s="14">
        <f t="shared" si="95"/>
        <v>23</v>
      </c>
    </row>
    <row r="2036" spans="1:12" x14ac:dyDescent="0.25">
      <c r="A2036" s="7" t="s">
        <v>336</v>
      </c>
      <c r="B2036" s="7">
        <f t="shared" si="96"/>
        <v>2031</v>
      </c>
      <c r="C2036" s="7">
        <f>IF('OG Hospitalisation Details'!B308="?",ROUND(AVERAGE('OG Hospitalisation Details'!$B$2:$B$2344),0),'OG Hospitalisation Details'!B308)</f>
        <v>2000</v>
      </c>
      <c r="D2036" s="7" t="str">
        <f>IF('OG Hospitalisation Details'!C308="?","Sep",'OG Hospitalisation Details'!C308)</f>
        <v>Jul</v>
      </c>
      <c r="E2036" s="7">
        <v>14</v>
      </c>
      <c r="F2036" s="13">
        <f t="shared" si="94"/>
        <v>36721</v>
      </c>
      <c r="G2036" s="7">
        <v>0</v>
      </c>
      <c r="H2036" s="16">
        <v>2897.46</v>
      </c>
      <c r="I2036" s="7" t="str" cm="1">
        <f t="array" ref="I2036">INDEX({"tier - 1","tier - 2","tier - 3"},MATCH(MAX(COUNTIF('OG Hospitalisation Details'!G308:G2650,{"tier - 1","tier - 2","tier - 3"})),COUNTIF('OG Hospitalisation Details'!G308:G2650,{"tier - 1","tier - 2","tier - 3"}),0))</f>
        <v>tier - 2</v>
      </c>
      <c r="J2036" s="7" t="str" cm="1">
        <f t="array" ref="J2036">INDEX({"tier - 1","tier - 2","tier - 3"},MATCH(MAX(COUNTIF('OG Hospitalisation Details'!H308:H2650,{"tier - 1","tier - 2","tier - 3"})),COUNTIF('OG Hospitalisation Details'!H308:H2650,{"tier - 1","tier - 2","tier - 3"}),0))</f>
        <v>tier - 2</v>
      </c>
      <c r="K2036" s="7" t="str">
        <f>IF('OG Hospitalisation Details'!I308="?","Unknown",'OG Hospitalisation Details'!I308)</f>
        <v>R1012</v>
      </c>
      <c r="L2036" s="14">
        <f t="shared" si="95"/>
        <v>22</v>
      </c>
    </row>
    <row r="2037" spans="1:12" x14ac:dyDescent="0.25">
      <c r="A2037" s="7" t="s">
        <v>335</v>
      </c>
      <c r="B2037" s="7">
        <f t="shared" si="96"/>
        <v>2032</v>
      </c>
      <c r="C2037" s="7">
        <f>IF('OG Hospitalisation Details'!B307="?",ROUND(AVERAGE('OG Hospitalisation Details'!$B$2:$B$2344),0),'OG Hospitalisation Details'!B307)</f>
        <v>1996</v>
      </c>
      <c r="D2037" s="7" t="str">
        <f>IF('OG Hospitalisation Details'!C307="?","Sep",'OG Hospitalisation Details'!C307)</f>
        <v>Jun</v>
      </c>
      <c r="E2037" s="7">
        <v>21</v>
      </c>
      <c r="F2037" s="13">
        <f t="shared" si="94"/>
        <v>35237</v>
      </c>
      <c r="G2037" s="7">
        <v>0</v>
      </c>
      <c r="H2037" s="16">
        <v>2897.32</v>
      </c>
      <c r="I2037" s="7" t="str" cm="1">
        <f t="array" ref="I2037">INDEX({"tier - 1","tier - 2","tier - 3"},MATCH(MAX(COUNTIF('OG Hospitalisation Details'!G307:G2649,{"tier - 1","tier - 2","tier - 3"})),COUNTIF('OG Hospitalisation Details'!G307:G2649,{"tier - 1","tier - 2","tier - 3"}),0))</f>
        <v>tier - 2</v>
      </c>
      <c r="J2037" s="7" t="str" cm="1">
        <f t="array" ref="J2037">INDEX({"tier - 1","tier - 2","tier - 3"},MATCH(MAX(COUNTIF('OG Hospitalisation Details'!H307:H2649,{"tier - 1","tier - 2","tier - 3"})),COUNTIF('OG Hospitalisation Details'!H307:H2649,{"tier - 1","tier - 2","tier - 3"}),0))</f>
        <v>tier - 2</v>
      </c>
      <c r="K2037" s="7" t="str">
        <f>IF('OG Hospitalisation Details'!I307="?","Unknown",'OG Hospitalisation Details'!I307)</f>
        <v>R1016</v>
      </c>
      <c r="L2037" s="14">
        <f t="shared" si="95"/>
        <v>26</v>
      </c>
    </row>
    <row r="2038" spans="1:12" x14ac:dyDescent="0.25">
      <c r="A2038" s="7" t="s">
        <v>334</v>
      </c>
      <c r="B2038" s="7">
        <f t="shared" si="96"/>
        <v>2033</v>
      </c>
      <c r="C2038" s="7">
        <f>IF('OG Hospitalisation Details'!B306="?",ROUND(AVERAGE('OG Hospitalisation Details'!$B$2:$B$2344),0),'OG Hospitalisation Details'!B306)</f>
        <v>1993</v>
      </c>
      <c r="D2038" s="7" t="str">
        <f>IF('OG Hospitalisation Details'!C306="?","Sep",'OG Hospitalisation Details'!C306)</f>
        <v>Aug</v>
      </c>
      <c r="E2038" s="7">
        <v>12</v>
      </c>
      <c r="F2038" s="13">
        <f t="shared" si="94"/>
        <v>34193</v>
      </c>
      <c r="G2038" s="7">
        <v>0</v>
      </c>
      <c r="H2038" s="16">
        <v>2867.12</v>
      </c>
      <c r="I2038" s="7" t="str" cm="1">
        <f t="array" ref="I2038">INDEX({"tier - 1","tier - 2","tier - 3"},MATCH(MAX(COUNTIF('OG Hospitalisation Details'!G306:G2648,{"tier - 1","tier - 2","tier - 3"})),COUNTIF('OG Hospitalisation Details'!G306:G2648,{"tier - 1","tier - 2","tier - 3"}),0))</f>
        <v>tier - 2</v>
      </c>
      <c r="J2038" s="7" t="str" cm="1">
        <f t="array" ref="J2038">INDEX({"tier - 1","tier - 2","tier - 3"},MATCH(MAX(COUNTIF('OG Hospitalisation Details'!H306:H2648,{"tier - 1","tier - 2","tier - 3"})),COUNTIF('OG Hospitalisation Details'!H306:H2648,{"tier - 1","tier - 2","tier - 3"}),0))</f>
        <v>tier - 2</v>
      </c>
      <c r="K2038" s="7" t="str">
        <f>IF('OG Hospitalisation Details'!I306="?","Unknown",'OG Hospitalisation Details'!I306)</f>
        <v>R1013</v>
      </c>
      <c r="L2038" s="14">
        <f t="shared" si="95"/>
        <v>29</v>
      </c>
    </row>
    <row r="2039" spans="1:12" x14ac:dyDescent="0.25">
      <c r="A2039" s="7" t="s">
        <v>333</v>
      </c>
      <c r="B2039" s="7">
        <f t="shared" si="96"/>
        <v>2034</v>
      </c>
      <c r="C2039" s="7">
        <f>IF('OG Hospitalisation Details'!B305="?",ROUND(AVERAGE('OG Hospitalisation Details'!$B$2:$B$2344),0),'OG Hospitalisation Details'!B305)</f>
        <v>1993</v>
      </c>
      <c r="D2039" s="7" t="str">
        <f>IF('OG Hospitalisation Details'!C305="?","Sep",'OG Hospitalisation Details'!C305)</f>
        <v>Nov</v>
      </c>
      <c r="E2039" s="7">
        <v>1</v>
      </c>
      <c r="F2039" s="13">
        <f t="shared" si="94"/>
        <v>34274</v>
      </c>
      <c r="G2039" s="7">
        <v>0</v>
      </c>
      <c r="H2039" s="16">
        <v>2866.09</v>
      </c>
      <c r="I2039" s="7" t="str" cm="1">
        <f t="array" ref="I2039">INDEX({"tier - 1","tier - 2","tier - 3"},MATCH(MAX(COUNTIF('OG Hospitalisation Details'!G305:G2647,{"tier - 1","tier - 2","tier - 3"})),COUNTIF('OG Hospitalisation Details'!G305:G2647,{"tier - 1","tier - 2","tier - 3"}),0))</f>
        <v>tier - 2</v>
      </c>
      <c r="J2039" s="7" t="str" cm="1">
        <f t="array" ref="J2039">INDEX({"tier - 1","tier - 2","tier - 3"},MATCH(MAX(COUNTIF('OG Hospitalisation Details'!H305:H2647,{"tier - 1","tier - 2","tier - 3"})),COUNTIF('OG Hospitalisation Details'!H305:H2647,{"tier - 1","tier - 2","tier - 3"}),0))</f>
        <v>tier - 2</v>
      </c>
      <c r="K2039" s="7" t="str">
        <f>IF('OG Hospitalisation Details'!I305="?","Unknown",'OG Hospitalisation Details'!I305)</f>
        <v>R1011</v>
      </c>
      <c r="L2039" s="14">
        <f t="shared" si="95"/>
        <v>29</v>
      </c>
    </row>
    <row r="2040" spans="1:12" x14ac:dyDescent="0.25">
      <c r="A2040" s="7" t="s">
        <v>332</v>
      </c>
      <c r="B2040" s="7">
        <f t="shared" si="96"/>
        <v>2035</v>
      </c>
      <c r="C2040" s="7">
        <f>IF('OG Hospitalisation Details'!B304="?",ROUND(AVERAGE('OG Hospitalisation Details'!$B$2:$B$2344),0),'OG Hospitalisation Details'!B304)</f>
        <v>1998</v>
      </c>
      <c r="D2040" s="7" t="str">
        <f>IF('OG Hospitalisation Details'!C304="?","Sep",'OG Hospitalisation Details'!C304)</f>
        <v>Sep</v>
      </c>
      <c r="E2040" s="7">
        <v>4</v>
      </c>
      <c r="F2040" s="13">
        <f t="shared" si="94"/>
        <v>36042</v>
      </c>
      <c r="G2040" s="7">
        <v>0</v>
      </c>
      <c r="H2040" s="16">
        <v>2855.44</v>
      </c>
      <c r="I2040" s="7" t="str" cm="1">
        <f t="array" ref="I2040">INDEX({"tier - 1","tier - 2","tier - 3"},MATCH(MAX(COUNTIF('OG Hospitalisation Details'!G304:G2646,{"tier - 1","tier - 2","tier - 3"})),COUNTIF('OG Hospitalisation Details'!G304:G2646,{"tier - 1","tier - 2","tier - 3"}),0))</f>
        <v>tier - 2</v>
      </c>
      <c r="J2040" s="7" t="str" cm="1">
        <f t="array" ref="J2040">INDEX({"tier - 1","tier - 2","tier - 3"},MATCH(MAX(COUNTIF('OG Hospitalisation Details'!H304:H2646,{"tier - 1","tier - 2","tier - 3"})),COUNTIF('OG Hospitalisation Details'!H304:H2646,{"tier - 1","tier - 2","tier - 3"}),0))</f>
        <v>tier - 2</v>
      </c>
      <c r="K2040" s="7" t="str">
        <f>IF('OG Hospitalisation Details'!I304="?","Unknown",'OG Hospitalisation Details'!I304)</f>
        <v>R1012</v>
      </c>
      <c r="L2040" s="14">
        <f t="shared" si="95"/>
        <v>24</v>
      </c>
    </row>
    <row r="2041" spans="1:12" x14ac:dyDescent="0.25">
      <c r="A2041" s="7" t="s">
        <v>331</v>
      </c>
      <c r="B2041" s="7">
        <f t="shared" si="96"/>
        <v>2036</v>
      </c>
      <c r="C2041" s="7">
        <f>IF('OG Hospitalisation Details'!B303="?",ROUND(AVERAGE('OG Hospitalisation Details'!$B$2:$B$2344),0),'OG Hospitalisation Details'!B303)</f>
        <v>1998</v>
      </c>
      <c r="D2041" s="7" t="str">
        <f>IF('OG Hospitalisation Details'!C303="?","Sep",'OG Hospitalisation Details'!C303)</f>
        <v>Jun</v>
      </c>
      <c r="E2041" s="7">
        <v>17</v>
      </c>
      <c r="F2041" s="13">
        <f t="shared" si="94"/>
        <v>35963</v>
      </c>
      <c r="G2041" s="7">
        <v>0</v>
      </c>
      <c r="H2041" s="16">
        <v>2850.68</v>
      </c>
      <c r="I2041" s="7" t="str" cm="1">
        <f t="array" ref="I2041">INDEX({"tier - 1","tier - 2","tier - 3"},MATCH(MAX(COUNTIF('OG Hospitalisation Details'!G303:G2645,{"tier - 1","tier - 2","tier - 3"})),COUNTIF('OG Hospitalisation Details'!G303:G2645,{"tier - 1","tier - 2","tier - 3"}),0))</f>
        <v>tier - 2</v>
      </c>
      <c r="J2041" s="7" t="str" cm="1">
        <f t="array" ref="J2041">INDEX({"tier - 1","tier - 2","tier - 3"},MATCH(MAX(COUNTIF('OG Hospitalisation Details'!H303:H2645,{"tier - 1","tier - 2","tier - 3"})),COUNTIF('OG Hospitalisation Details'!H303:H2645,{"tier - 1","tier - 2","tier - 3"}),0))</f>
        <v>tier - 2</v>
      </c>
      <c r="K2041" s="7" t="str">
        <f>IF('OG Hospitalisation Details'!I303="?","Unknown",'OG Hospitalisation Details'!I303)</f>
        <v>R1012</v>
      </c>
      <c r="L2041" s="14">
        <f t="shared" si="95"/>
        <v>24</v>
      </c>
    </row>
    <row r="2042" spans="1:12" x14ac:dyDescent="0.25">
      <c r="A2042" s="7" t="s">
        <v>330</v>
      </c>
      <c r="B2042" s="7">
        <f t="shared" si="96"/>
        <v>2037</v>
      </c>
      <c r="C2042" s="7">
        <f>IF('OG Hospitalisation Details'!B302="?",ROUND(AVERAGE('OG Hospitalisation Details'!$B$2:$B$2344),0),'OG Hospitalisation Details'!B302)</f>
        <v>1998</v>
      </c>
      <c r="D2042" s="7" t="str">
        <f>IF('OG Hospitalisation Details'!C302="?","Sep",'OG Hospitalisation Details'!C302)</f>
        <v>Nov</v>
      </c>
      <c r="E2042" s="7">
        <v>15</v>
      </c>
      <c r="F2042" s="13">
        <f t="shared" si="94"/>
        <v>36114</v>
      </c>
      <c r="G2042" s="7">
        <v>0</v>
      </c>
      <c r="H2042" s="16">
        <v>2842.76</v>
      </c>
      <c r="I2042" s="7" t="str" cm="1">
        <f t="array" ref="I2042">INDEX({"tier - 1","tier - 2","tier - 3"},MATCH(MAX(COUNTIF('OG Hospitalisation Details'!G302:G2644,{"tier - 1","tier - 2","tier - 3"})),COUNTIF('OG Hospitalisation Details'!G302:G2644,{"tier - 1","tier - 2","tier - 3"}),0))</f>
        <v>tier - 2</v>
      </c>
      <c r="J2042" s="7" t="str" cm="1">
        <f t="array" ref="J2042">INDEX({"tier - 1","tier - 2","tier - 3"},MATCH(MAX(COUNTIF('OG Hospitalisation Details'!H302:H2644,{"tier - 1","tier - 2","tier - 3"})),COUNTIF('OG Hospitalisation Details'!H302:H2644,{"tier - 1","tier - 2","tier - 3"}),0))</f>
        <v>tier - 3</v>
      </c>
      <c r="K2042" s="7" t="str">
        <f>IF('OG Hospitalisation Details'!I302="?","Unknown",'OG Hospitalisation Details'!I302)</f>
        <v>R1012</v>
      </c>
      <c r="L2042" s="14">
        <f t="shared" si="95"/>
        <v>24</v>
      </c>
    </row>
    <row r="2043" spans="1:12" x14ac:dyDescent="0.25">
      <c r="A2043" s="7" t="s">
        <v>329</v>
      </c>
      <c r="B2043" s="7">
        <f t="shared" si="96"/>
        <v>2038</v>
      </c>
      <c r="C2043" s="7">
        <f>IF('OG Hospitalisation Details'!B301="?",ROUND(AVERAGE('OG Hospitalisation Details'!$B$2:$B$2344),0),'OG Hospitalisation Details'!B301)</f>
        <v>2000</v>
      </c>
      <c r="D2043" s="7" t="str">
        <f>IF('OG Hospitalisation Details'!C301="?","Sep",'OG Hospitalisation Details'!C301)</f>
        <v>Oct</v>
      </c>
      <c r="E2043" s="7">
        <v>1</v>
      </c>
      <c r="F2043" s="13">
        <f t="shared" si="94"/>
        <v>36800</v>
      </c>
      <c r="G2043" s="7">
        <v>0</v>
      </c>
      <c r="H2043" s="16">
        <v>2819.51</v>
      </c>
      <c r="I2043" s="7" t="str" cm="1">
        <f t="array" ref="I2043">INDEX({"tier - 1","tier - 2","tier - 3"},MATCH(MAX(COUNTIF('OG Hospitalisation Details'!G301:G2643,{"tier - 1","tier - 2","tier - 3"})),COUNTIF('OG Hospitalisation Details'!G301:G2643,{"tier - 1","tier - 2","tier - 3"}),0))</f>
        <v>tier - 2</v>
      </c>
      <c r="J2043" s="7" t="str" cm="1">
        <f t="array" ref="J2043">INDEX({"tier - 1","tier - 2","tier - 3"},MATCH(MAX(COUNTIF('OG Hospitalisation Details'!H301:H2643,{"tier - 1","tier - 2","tier - 3"})),COUNTIF('OG Hospitalisation Details'!H301:H2643,{"tier - 1","tier - 2","tier - 3"}),0))</f>
        <v>tier - 3</v>
      </c>
      <c r="K2043" s="7" t="str">
        <f>IF('OG Hospitalisation Details'!I301="?","Unknown",'OG Hospitalisation Details'!I301)</f>
        <v>R1011</v>
      </c>
      <c r="L2043" s="14">
        <f t="shared" si="95"/>
        <v>22</v>
      </c>
    </row>
    <row r="2044" spans="1:12" x14ac:dyDescent="0.25">
      <c r="A2044" s="7" t="s">
        <v>328</v>
      </c>
      <c r="B2044" s="7">
        <f t="shared" si="96"/>
        <v>2039</v>
      </c>
      <c r="C2044" s="7">
        <f>IF('OG Hospitalisation Details'!B300="?",ROUND(AVERAGE('OG Hospitalisation Details'!$B$2:$B$2344),0),'OG Hospitalisation Details'!B300)</f>
        <v>2003</v>
      </c>
      <c r="D2044" s="7" t="str">
        <f>IF('OG Hospitalisation Details'!C300="?","Sep",'OG Hospitalisation Details'!C300)</f>
        <v>Sep</v>
      </c>
      <c r="E2044" s="7">
        <v>23</v>
      </c>
      <c r="F2044" s="13">
        <f t="shared" si="94"/>
        <v>37887</v>
      </c>
      <c r="G2044" s="7">
        <v>2</v>
      </c>
      <c r="H2044" s="16">
        <v>2803.7</v>
      </c>
      <c r="I2044" s="7" t="str" cm="1">
        <f t="array" ref="I2044">INDEX({"tier - 1","tier - 2","tier - 3"},MATCH(MAX(COUNTIF('OG Hospitalisation Details'!G300:G2642,{"tier - 1","tier - 2","tier - 3"})),COUNTIF('OG Hospitalisation Details'!G300:G2642,{"tier - 1","tier - 2","tier - 3"}),0))</f>
        <v>tier - 2</v>
      </c>
      <c r="J2044" s="7" t="str" cm="1">
        <f t="array" ref="J2044">INDEX({"tier - 1","tier - 2","tier - 3"},MATCH(MAX(COUNTIF('OG Hospitalisation Details'!H300:H2642,{"tier - 1","tier - 2","tier - 3"})),COUNTIF('OG Hospitalisation Details'!H300:H2642,{"tier - 1","tier - 2","tier - 3"}),0))</f>
        <v>tier - 3</v>
      </c>
      <c r="K2044" s="7" t="str">
        <f>IF('OG Hospitalisation Details'!I300="?","Unknown",'OG Hospitalisation Details'!I300)</f>
        <v>R1012</v>
      </c>
      <c r="L2044" s="14">
        <f t="shared" si="95"/>
        <v>19</v>
      </c>
    </row>
    <row r="2045" spans="1:12" x14ac:dyDescent="0.25">
      <c r="A2045" s="7" t="s">
        <v>327</v>
      </c>
      <c r="B2045" s="7">
        <f t="shared" si="96"/>
        <v>2040</v>
      </c>
      <c r="C2045" s="7">
        <f>IF('OG Hospitalisation Details'!B299="?",ROUND(AVERAGE('OG Hospitalisation Details'!$B$2:$B$2344),0),'OG Hospitalisation Details'!B299)</f>
        <v>2004</v>
      </c>
      <c r="D2045" s="7" t="str">
        <f>IF('OG Hospitalisation Details'!C299="?","Sep",'OG Hospitalisation Details'!C299)</f>
        <v>Aug</v>
      </c>
      <c r="E2045" s="7">
        <v>4</v>
      </c>
      <c r="F2045" s="13">
        <f t="shared" si="94"/>
        <v>38203</v>
      </c>
      <c r="G2045" s="7">
        <v>2</v>
      </c>
      <c r="H2045" s="16">
        <v>2801.26</v>
      </c>
      <c r="I2045" s="7" t="str" cm="1">
        <f t="array" ref="I2045">INDEX({"tier - 1","tier - 2","tier - 3"},MATCH(MAX(COUNTIF('OG Hospitalisation Details'!G299:G2641,{"tier - 1","tier - 2","tier - 3"})),COUNTIF('OG Hospitalisation Details'!G299:G2641,{"tier - 1","tier - 2","tier - 3"}),0))</f>
        <v>tier - 2</v>
      </c>
      <c r="J2045" s="7" t="str" cm="1">
        <f t="array" ref="J2045">INDEX({"tier - 1","tier - 2","tier - 3"},MATCH(MAX(COUNTIF('OG Hospitalisation Details'!H299:H2641,{"tier - 1","tier - 2","tier - 3"})),COUNTIF('OG Hospitalisation Details'!H299:H2641,{"tier - 1","tier - 2","tier - 3"}),0))</f>
        <v>tier - 3</v>
      </c>
      <c r="K2045" s="7" t="str">
        <f>IF('OG Hospitalisation Details'!I299="?","Unknown",'OG Hospitalisation Details'!I299)</f>
        <v>R1013</v>
      </c>
      <c r="L2045" s="14">
        <f t="shared" si="95"/>
        <v>18</v>
      </c>
    </row>
    <row r="2046" spans="1:12" x14ac:dyDescent="0.25">
      <c r="A2046" s="7" t="s">
        <v>326</v>
      </c>
      <c r="B2046" s="7">
        <f t="shared" si="96"/>
        <v>2041</v>
      </c>
      <c r="C2046" s="7">
        <f>IF('OG Hospitalisation Details'!B298="?",ROUND(AVERAGE('OG Hospitalisation Details'!$B$2:$B$2344),0),'OG Hospitalisation Details'!B298)</f>
        <v>1999</v>
      </c>
      <c r="D2046" s="7" t="str">
        <f>IF('OG Hospitalisation Details'!C298="?","Sep",'OG Hospitalisation Details'!C298)</f>
        <v>Dec</v>
      </c>
      <c r="E2046" s="7">
        <v>24</v>
      </c>
      <c r="F2046" s="13">
        <f t="shared" si="94"/>
        <v>36518</v>
      </c>
      <c r="G2046" s="7">
        <v>1</v>
      </c>
      <c r="H2046" s="16">
        <v>2789.06</v>
      </c>
      <c r="I2046" s="7" t="str" cm="1">
        <f t="array" ref="I2046">INDEX({"tier - 1","tier - 2","tier - 3"},MATCH(MAX(COUNTIF('OG Hospitalisation Details'!G298:G2640,{"tier - 1","tier - 2","tier - 3"})),COUNTIF('OG Hospitalisation Details'!G298:G2640,{"tier - 1","tier - 2","tier - 3"}),0))</f>
        <v>tier - 2</v>
      </c>
      <c r="J2046" s="7" t="str" cm="1">
        <f t="array" ref="J2046">INDEX({"tier - 1","tier - 2","tier - 3"},MATCH(MAX(COUNTIF('OG Hospitalisation Details'!H298:H2640,{"tier - 1","tier - 2","tier - 3"})),COUNTIF('OG Hospitalisation Details'!H298:H2640,{"tier - 1","tier - 2","tier - 3"}),0))</f>
        <v>tier - 3</v>
      </c>
      <c r="K2046" s="7" t="str">
        <f>IF('OG Hospitalisation Details'!I298="?","Unknown",'OG Hospitalisation Details'!I298)</f>
        <v>R1012</v>
      </c>
      <c r="L2046" s="14">
        <f t="shared" si="95"/>
        <v>23</v>
      </c>
    </row>
    <row r="2047" spans="1:12" x14ac:dyDescent="0.25">
      <c r="A2047" s="7" t="s">
        <v>325</v>
      </c>
      <c r="B2047" s="7">
        <f t="shared" si="96"/>
        <v>2042</v>
      </c>
      <c r="C2047" s="7">
        <f>IF('OG Hospitalisation Details'!B297="?",ROUND(AVERAGE('OG Hospitalisation Details'!$B$2:$B$2344),0),'OG Hospitalisation Details'!B297)</f>
        <v>1999</v>
      </c>
      <c r="D2047" s="7" t="str">
        <f>IF('OG Hospitalisation Details'!C297="?","Sep",'OG Hospitalisation Details'!C297)</f>
        <v>Aug</v>
      </c>
      <c r="E2047" s="7">
        <v>29</v>
      </c>
      <c r="F2047" s="13">
        <f t="shared" si="94"/>
        <v>36401</v>
      </c>
      <c r="G2047" s="7">
        <v>1</v>
      </c>
      <c r="H2047" s="16">
        <v>2775.19</v>
      </c>
      <c r="I2047" s="7" t="str" cm="1">
        <f t="array" ref="I2047">INDEX({"tier - 1","tier - 2","tier - 3"},MATCH(MAX(COUNTIF('OG Hospitalisation Details'!G297:G2639,{"tier - 1","tier - 2","tier - 3"})),COUNTIF('OG Hospitalisation Details'!G297:G2639,{"tier - 1","tier - 2","tier - 3"}),0))</f>
        <v>tier - 2</v>
      </c>
      <c r="J2047" s="7" t="str" cm="1">
        <f t="array" ref="J2047">INDEX({"tier - 1","tier - 2","tier - 3"},MATCH(MAX(COUNTIF('OG Hospitalisation Details'!H297:H2639,{"tier - 1","tier - 2","tier - 3"})),COUNTIF('OG Hospitalisation Details'!H297:H2639,{"tier - 1","tier - 2","tier - 3"}),0))</f>
        <v>tier - 3</v>
      </c>
      <c r="K2047" s="7" t="str">
        <f>IF('OG Hospitalisation Details'!I297="?","Unknown",'OG Hospitalisation Details'!I297)</f>
        <v>R1012</v>
      </c>
      <c r="L2047" s="14">
        <f t="shared" si="95"/>
        <v>23</v>
      </c>
    </row>
    <row r="2048" spans="1:12" x14ac:dyDescent="0.25">
      <c r="A2048" s="7" t="s">
        <v>324</v>
      </c>
      <c r="B2048" s="7">
        <f t="shared" si="96"/>
        <v>2043</v>
      </c>
      <c r="C2048" s="7">
        <f>IF('OG Hospitalisation Details'!B295="?",ROUND(AVERAGE('OG Hospitalisation Details'!$B$2:$B$2344),0),'OG Hospitalisation Details'!B295)</f>
        <v>2004</v>
      </c>
      <c r="D2048" s="7" t="str">
        <f>IF('OG Hospitalisation Details'!C295="?","Sep",'OG Hospitalisation Details'!C295)</f>
        <v>Nov</v>
      </c>
      <c r="E2048" s="7">
        <v>14</v>
      </c>
      <c r="F2048" s="13">
        <f t="shared" si="94"/>
        <v>38305</v>
      </c>
      <c r="G2048" s="7">
        <v>0</v>
      </c>
      <c r="H2048" s="16">
        <v>2773.46</v>
      </c>
      <c r="I2048" s="7" t="str" cm="1">
        <f t="array" ref="I2048">INDEX({"tier - 1","tier - 2","tier - 3"},MATCH(MAX(COUNTIF('OG Hospitalisation Details'!G295:G2637,{"tier - 1","tier - 2","tier - 3"})),COUNTIF('OG Hospitalisation Details'!G295:G2637,{"tier - 1","tier - 2","tier - 3"}),0))</f>
        <v>tier - 2</v>
      </c>
      <c r="J2048" s="7" t="str" cm="1">
        <f t="array" ref="J2048">INDEX({"tier - 1","tier - 2","tier - 3"},MATCH(MAX(COUNTIF('OG Hospitalisation Details'!H295:H2637,{"tier - 1","tier - 2","tier - 3"})),COUNTIF('OG Hospitalisation Details'!H295:H2637,{"tier - 1","tier - 2","tier - 3"}),0))</f>
        <v>tier - 3</v>
      </c>
      <c r="K2048" s="7" t="str">
        <f>IF('OG Hospitalisation Details'!I295="?","Unknown",'OG Hospitalisation Details'!I295)</f>
        <v>R1021</v>
      </c>
      <c r="L2048" s="14">
        <f t="shared" si="95"/>
        <v>18</v>
      </c>
    </row>
    <row r="2049" spans="1:12" x14ac:dyDescent="0.25">
      <c r="A2049" s="7" t="s">
        <v>323</v>
      </c>
      <c r="B2049" s="7">
        <f t="shared" si="96"/>
        <v>2044</v>
      </c>
      <c r="C2049" s="7">
        <f>IF('OG Hospitalisation Details'!B294="?",ROUND(AVERAGE('OG Hospitalisation Details'!$B$2:$B$2344),0),'OG Hospitalisation Details'!B294)</f>
        <v>1997</v>
      </c>
      <c r="D2049" s="7" t="str">
        <f>IF('OG Hospitalisation Details'!C294="?","Sep",'OG Hospitalisation Details'!C294)</f>
        <v>Aug</v>
      </c>
      <c r="E2049" s="7">
        <v>10</v>
      </c>
      <c r="F2049" s="13">
        <f t="shared" si="94"/>
        <v>35652</v>
      </c>
      <c r="G2049" s="7">
        <v>0</v>
      </c>
      <c r="H2049" s="16">
        <v>2758.99</v>
      </c>
      <c r="I2049" s="7" t="str" cm="1">
        <f t="array" ref="I2049">INDEX({"tier - 1","tier - 2","tier - 3"},MATCH(MAX(COUNTIF('OG Hospitalisation Details'!G294:G2636,{"tier - 1","tier - 2","tier - 3"})),COUNTIF('OG Hospitalisation Details'!G294:G2636,{"tier - 1","tier - 2","tier - 3"}),0))</f>
        <v>tier - 2</v>
      </c>
      <c r="J2049" s="7" t="str" cm="1">
        <f t="array" ref="J2049">INDEX({"tier - 1","tier - 2","tier - 3"},MATCH(MAX(COUNTIF('OG Hospitalisation Details'!H294:H2636,{"tier - 1","tier - 2","tier - 3"})),COUNTIF('OG Hospitalisation Details'!H294:H2636,{"tier - 1","tier - 2","tier - 3"}),0))</f>
        <v>tier - 3</v>
      </c>
      <c r="K2049" s="7" t="str">
        <f>IF('OG Hospitalisation Details'!I294="?","Unknown",'OG Hospitalisation Details'!I294)</f>
        <v>R1012</v>
      </c>
      <c r="L2049" s="14">
        <f t="shared" si="95"/>
        <v>25</v>
      </c>
    </row>
    <row r="2050" spans="1:12" x14ac:dyDescent="0.25">
      <c r="A2050" s="7" t="s">
        <v>322</v>
      </c>
      <c r="B2050" s="7">
        <f t="shared" si="96"/>
        <v>2045</v>
      </c>
      <c r="C2050" s="7">
        <f>IF('OG Hospitalisation Details'!B293="?",ROUND(AVERAGE('OG Hospitalisation Details'!$B$2:$B$2344),0),'OG Hospitalisation Details'!B293)</f>
        <v>2000</v>
      </c>
      <c r="D2050" s="7" t="str">
        <f>IF('OG Hospitalisation Details'!C293="?","Sep",'OG Hospitalisation Details'!C293)</f>
        <v>Oct</v>
      </c>
      <c r="E2050" s="7">
        <v>11</v>
      </c>
      <c r="F2050" s="13">
        <f t="shared" ref="F2050:F2113" si="97">DATE(C2050,MONTH(1&amp;D2050),E2050)</f>
        <v>36810</v>
      </c>
      <c r="G2050" s="7">
        <v>0</v>
      </c>
      <c r="H2050" s="16">
        <v>2755.02</v>
      </c>
      <c r="I2050" s="7" t="str" cm="1">
        <f t="array" ref="I2050">INDEX({"tier - 1","tier - 2","tier - 3"},MATCH(MAX(COUNTIF('OG Hospitalisation Details'!G293:G2635,{"tier - 1","tier - 2","tier - 3"})),COUNTIF('OG Hospitalisation Details'!G293:G2635,{"tier - 1","tier - 2","tier - 3"}),0))</f>
        <v>tier - 2</v>
      </c>
      <c r="J2050" s="7" t="str" cm="1">
        <f t="array" ref="J2050">INDEX({"tier - 1","tier - 2","tier - 3"},MATCH(MAX(COUNTIF('OG Hospitalisation Details'!H293:H2635,{"tier - 1","tier - 2","tier - 3"})),COUNTIF('OG Hospitalisation Details'!H293:H2635,{"tier - 1","tier - 2","tier - 3"}),0))</f>
        <v>tier - 3</v>
      </c>
      <c r="K2050" s="7" t="str">
        <f>IF('OG Hospitalisation Details'!I293="?","Unknown",'OG Hospitalisation Details'!I293)</f>
        <v>R1024</v>
      </c>
      <c r="L2050" s="14">
        <f t="shared" ref="L2050:L2113" si="98">DATEDIF(F2050,DATE(2023,6,8),"Y")</f>
        <v>22</v>
      </c>
    </row>
    <row r="2051" spans="1:12" x14ac:dyDescent="0.25">
      <c r="A2051" s="7" t="s">
        <v>321</v>
      </c>
      <c r="B2051" s="7">
        <f t="shared" si="96"/>
        <v>2046</v>
      </c>
      <c r="C2051" s="7">
        <f>IF('OG Hospitalisation Details'!B292="?",ROUND(AVERAGE('OG Hospitalisation Details'!$B$2:$B$2344),0),'OG Hospitalisation Details'!B292)</f>
        <v>2000</v>
      </c>
      <c r="D2051" s="7" t="str">
        <f>IF('OG Hospitalisation Details'!C292="?","Sep",'OG Hospitalisation Details'!C292)</f>
        <v>Oct</v>
      </c>
      <c r="E2051" s="7">
        <v>3</v>
      </c>
      <c r="F2051" s="13">
        <f t="shared" si="97"/>
        <v>36802</v>
      </c>
      <c r="G2051" s="7">
        <v>0</v>
      </c>
      <c r="H2051" s="16">
        <v>2741.95</v>
      </c>
      <c r="I2051" s="7" t="str" cm="1">
        <f t="array" ref="I2051">INDEX({"tier - 1","tier - 2","tier - 3"},MATCH(MAX(COUNTIF('OG Hospitalisation Details'!G292:G2634,{"tier - 1","tier - 2","tier - 3"})),COUNTIF('OG Hospitalisation Details'!G292:G2634,{"tier - 1","tier - 2","tier - 3"}),0))</f>
        <v>tier - 2</v>
      </c>
      <c r="J2051" s="7" t="str" cm="1">
        <f t="array" ref="J2051">INDEX({"tier - 1","tier - 2","tier - 3"},MATCH(MAX(COUNTIF('OG Hospitalisation Details'!H292:H2634,{"tier - 1","tier - 2","tier - 3"})),COUNTIF('OG Hospitalisation Details'!H292:H2634,{"tier - 1","tier - 2","tier - 3"}),0))</f>
        <v>tier - 3</v>
      </c>
      <c r="K2051" s="7" t="str">
        <f>IF('OG Hospitalisation Details'!I292="?","Unknown",'OG Hospitalisation Details'!I292)</f>
        <v>R1024</v>
      </c>
      <c r="L2051" s="14">
        <f t="shared" si="98"/>
        <v>22</v>
      </c>
    </row>
    <row r="2052" spans="1:12" x14ac:dyDescent="0.25">
      <c r="A2052" s="7" t="s">
        <v>320</v>
      </c>
      <c r="B2052" s="7">
        <f t="shared" si="96"/>
        <v>2047</v>
      </c>
      <c r="C2052" s="7">
        <f>IF('OG Hospitalisation Details'!B291="?",ROUND(AVERAGE('OG Hospitalisation Details'!$B$2:$B$2344),0),'OG Hospitalisation Details'!B291)</f>
        <v>2000</v>
      </c>
      <c r="D2052" s="7" t="str">
        <f>IF('OG Hospitalisation Details'!C291="?","Sep",'OG Hospitalisation Details'!C291)</f>
        <v>Dec</v>
      </c>
      <c r="E2052" s="7">
        <v>17</v>
      </c>
      <c r="F2052" s="13">
        <f t="shared" si="97"/>
        <v>36877</v>
      </c>
      <c r="G2052" s="7">
        <v>0</v>
      </c>
      <c r="H2052" s="16">
        <v>2731.91</v>
      </c>
      <c r="I2052" s="7" t="str" cm="1">
        <f t="array" ref="I2052">INDEX({"tier - 1","tier - 2","tier - 3"},MATCH(MAX(COUNTIF('OG Hospitalisation Details'!G291:G2633,{"tier - 1","tier - 2","tier - 3"})),COUNTIF('OG Hospitalisation Details'!G291:G2633,{"tier - 1","tier - 2","tier - 3"}),0))</f>
        <v>tier - 2</v>
      </c>
      <c r="J2052" s="7" t="str" cm="1">
        <f t="array" ref="J2052">INDEX({"tier - 1","tier - 2","tier - 3"},MATCH(MAX(COUNTIF('OG Hospitalisation Details'!H291:H2633,{"tier - 1","tier - 2","tier - 3"})),COUNTIF('OG Hospitalisation Details'!H291:H2633,{"tier - 1","tier - 2","tier - 3"}),0))</f>
        <v>tier - 3</v>
      </c>
      <c r="K2052" s="7" t="str">
        <f>IF('OG Hospitalisation Details'!I291="?","Unknown",'OG Hospitalisation Details'!I291)</f>
        <v>R1024</v>
      </c>
      <c r="L2052" s="14">
        <f t="shared" si="98"/>
        <v>22</v>
      </c>
    </row>
    <row r="2053" spans="1:12" x14ac:dyDescent="0.25">
      <c r="A2053" s="7" t="s">
        <v>319</v>
      </c>
      <c r="B2053" s="7">
        <f t="shared" si="96"/>
        <v>2048</v>
      </c>
      <c r="C2053" s="7">
        <f>IF('OG Hospitalisation Details'!B290="?",ROUND(AVERAGE('OG Hospitalisation Details'!$B$2:$B$2344),0),'OG Hospitalisation Details'!B290)</f>
        <v>2003</v>
      </c>
      <c r="D2053" s="7" t="str">
        <f>IF('OG Hospitalisation Details'!C290="?","Sep",'OG Hospitalisation Details'!C290)</f>
        <v>Dec</v>
      </c>
      <c r="E2053" s="7">
        <v>3</v>
      </c>
      <c r="F2053" s="13">
        <f t="shared" si="97"/>
        <v>37958</v>
      </c>
      <c r="G2053" s="7">
        <v>1</v>
      </c>
      <c r="H2053" s="16">
        <v>2730.11</v>
      </c>
      <c r="I2053" s="7" t="str" cm="1">
        <f t="array" ref="I2053">INDEX({"tier - 1","tier - 2","tier - 3"},MATCH(MAX(COUNTIF('OG Hospitalisation Details'!G290:G2632,{"tier - 1","tier - 2","tier - 3"})),COUNTIF('OG Hospitalisation Details'!G290:G2632,{"tier - 1","tier - 2","tier - 3"}),0))</f>
        <v>tier - 2</v>
      </c>
      <c r="J2053" s="7" t="str" cm="1">
        <f t="array" ref="J2053">INDEX({"tier - 1","tier - 2","tier - 3"},MATCH(MAX(COUNTIF('OG Hospitalisation Details'!H290:H2632,{"tier - 1","tier - 2","tier - 3"})),COUNTIF('OG Hospitalisation Details'!H290:H2632,{"tier - 1","tier - 2","tier - 3"}),0))</f>
        <v>tier - 3</v>
      </c>
      <c r="K2053" s="7" t="str">
        <f>IF('OG Hospitalisation Details'!I290="?","Unknown",'OG Hospitalisation Details'!I290)</f>
        <v>R1012</v>
      </c>
      <c r="L2053" s="14">
        <f t="shared" si="98"/>
        <v>19</v>
      </c>
    </row>
    <row r="2054" spans="1:12" x14ac:dyDescent="0.25">
      <c r="A2054" s="7" t="s">
        <v>318</v>
      </c>
      <c r="B2054" s="7">
        <f t="shared" si="96"/>
        <v>2049</v>
      </c>
      <c r="C2054" s="7">
        <f>IF('OG Hospitalisation Details'!B289="?",ROUND(AVERAGE('OG Hospitalisation Details'!$B$2:$B$2344),0),'OG Hospitalisation Details'!B289)</f>
        <v>1997</v>
      </c>
      <c r="D2054" s="7" t="str">
        <f>IF('OG Hospitalisation Details'!C289="?","Sep",'OG Hospitalisation Details'!C289)</f>
        <v>Oct</v>
      </c>
      <c r="E2054" s="7">
        <v>6</v>
      </c>
      <c r="F2054" s="13">
        <f t="shared" si="97"/>
        <v>35709</v>
      </c>
      <c r="G2054" s="7">
        <v>0</v>
      </c>
      <c r="H2054" s="16">
        <v>2727.4</v>
      </c>
      <c r="I2054" s="7" t="str" cm="1">
        <f t="array" ref="I2054">INDEX({"tier - 1","tier - 2","tier - 3"},MATCH(MAX(COUNTIF('OG Hospitalisation Details'!G289:G2631,{"tier - 1","tier - 2","tier - 3"})),COUNTIF('OG Hospitalisation Details'!G289:G2631,{"tier - 1","tier - 2","tier - 3"}),0))</f>
        <v>tier - 2</v>
      </c>
      <c r="J2054" s="7" t="str" cm="1">
        <f t="array" ref="J2054">INDEX({"tier - 1","tier - 2","tier - 3"},MATCH(MAX(COUNTIF('OG Hospitalisation Details'!H289:H2631,{"tier - 1","tier - 2","tier - 3"})),COUNTIF('OG Hospitalisation Details'!H289:H2631,{"tier - 1","tier - 2","tier - 3"}),0))</f>
        <v>tier - 3</v>
      </c>
      <c r="K2054" s="7" t="str">
        <f>IF('OG Hospitalisation Details'!I289="?","Unknown",'OG Hospitalisation Details'!I289)</f>
        <v>R1016</v>
      </c>
      <c r="L2054" s="14">
        <f t="shared" si="98"/>
        <v>25</v>
      </c>
    </row>
    <row r="2055" spans="1:12" x14ac:dyDescent="0.25">
      <c r="A2055" s="7" t="s">
        <v>317</v>
      </c>
      <c r="B2055" s="7">
        <f t="shared" si="96"/>
        <v>2050</v>
      </c>
      <c r="C2055" s="7">
        <f>IF('OG Hospitalisation Details'!B288="?",ROUND(AVERAGE('OG Hospitalisation Details'!$B$2:$B$2344),0),'OG Hospitalisation Details'!B288)</f>
        <v>1988</v>
      </c>
      <c r="D2055" s="7" t="str">
        <f>IF('OG Hospitalisation Details'!C288="?","Sep",'OG Hospitalisation Details'!C288)</f>
        <v>Aug</v>
      </c>
      <c r="E2055" s="7">
        <v>20</v>
      </c>
      <c r="F2055" s="13">
        <f t="shared" si="97"/>
        <v>32375</v>
      </c>
      <c r="G2055" s="7">
        <v>3</v>
      </c>
      <c r="H2055" s="16">
        <v>2726.06</v>
      </c>
      <c r="I2055" s="7" t="str" cm="1">
        <f t="array" ref="I2055">INDEX({"tier - 1","tier - 2","tier - 3"},MATCH(MAX(COUNTIF('OG Hospitalisation Details'!G288:G2630,{"tier - 1","tier - 2","tier - 3"})),COUNTIF('OG Hospitalisation Details'!G288:G2630,{"tier - 1","tier - 2","tier - 3"}),0))</f>
        <v>tier - 2</v>
      </c>
      <c r="J2055" s="7" t="str" cm="1">
        <f t="array" ref="J2055">INDEX({"tier - 1","tier - 2","tier - 3"},MATCH(MAX(COUNTIF('OG Hospitalisation Details'!H288:H2630,{"tier - 1","tier - 2","tier - 3"})),COUNTIF('OG Hospitalisation Details'!H288:H2630,{"tier - 1","tier - 2","tier - 3"}),0))</f>
        <v>tier - 3</v>
      </c>
      <c r="K2055" s="7" t="str">
        <f>IF('OG Hospitalisation Details'!I288="?","Unknown",'OG Hospitalisation Details'!I288)</f>
        <v>R1013</v>
      </c>
      <c r="L2055" s="14">
        <f t="shared" si="98"/>
        <v>34</v>
      </c>
    </row>
    <row r="2056" spans="1:12" x14ac:dyDescent="0.25">
      <c r="A2056" s="7" t="s">
        <v>316</v>
      </c>
      <c r="B2056" s="7">
        <f t="shared" si="96"/>
        <v>2051</v>
      </c>
      <c r="C2056" s="7">
        <f>IF('OG Hospitalisation Details'!B287="?",ROUND(AVERAGE('OG Hospitalisation Details'!$B$2:$B$2344),0),'OG Hospitalisation Details'!B287)</f>
        <v>1997</v>
      </c>
      <c r="D2056" s="7" t="str">
        <f>IF('OG Hospitalisation Details'!C287="?","Sep",'OG Hospitalisation Details'!C287)</f>
        <v>Oct</v>
      </c>
      <c r="E2056" s="7">
        <v>30</v>
      </c>
      <c r="F2056" s="13">
        <f t="shared" si="97"/>
        <v>35733</v>
      </c>
      <c r="G2056" s="7">
        <v>0</v>
      </c>
      <c r="H2056" s="16">
        <v>2721.32</v>
      </c>
      <c r="I2056" s="7" t="str" cm="1">
        <f t="array" ref="I2056">INDEX({"tier - 1","tier - 2","tier - 3"},MATCH(MAX(COUNTIF('OG Hospitalisation Details'!G287:G2629,{"tier - 1","tier - 2","tier - 3"})),COUNTIF('OG Hospitalisation Details'!G287:G2629,{"tier - 1","tier - 2","tier - 3"}),0))</f>
        <v>tier - 2</v>
      </c>
      <c r="J2056" s="7" t="str" cm="1">
        <f t="array" ref="J2056">INDEX({"tier - 1","tier - 2","tier - 3"},MATCH(MAX(COUNTIF('OG Hospitalisation Details'!H287:H2629,{"tier - 1","tier - 2","tier - 3"})),COUNTIF('OG Hospitalisation Details'!H287:H2629,{"tier - 1","tier - 2","tier - 3"}),0))</f>
        <v>tier - 3</v>
      </c>
      <c r="K2056" s="7" t="str">
        <f>IF('OG Hospitalisation Details'!I287="?","Unknown",'OG Hospitalisation Details'!I287)</f>
        <v>R1014</v>
      </c>
      <c r="L2056" s="14">
        <f t="shared" si="98"/>
        <v>25</v>
      </c>
    </row>
    <row r="2057" spans="1:12" x14ac:dyDescent="0.25">
      <c r="A2057" s="7" t="s">
        <v>315</v>
      </c>
      <c r="B2057" s="7">
        <f t="shared" si="96"/>
        <v>2052</v>
      </c>
      <c r="C2057" s="7">
        <f>IF('OG Hospitalisation Details'!B286="?",ROUND(AVERAGE('OG Hospitalisation Details'!$B$2:$B$2344),0),'OG Hospitalisation Details'!B286)</f>
        <v>2003</v>
      </c>
      <c r="D2057" s="7" t="str">
        <f>IF('OG Hospitalisation Details'!C286="?","Sep",'OG Hospitalisation Details'!C286)</f>
        <v>Aug</v>
      </c>
      <c r="E2057" s="7">
        <v>6</v>
      </c>
      <c r="F2057" s="13">
        <f t="shared" si="97"/>
        <v>37839</v>
      </c>
      <c r="G2057" s="7">
        <v>1</v>
      </c>
      <c r="H2057" s="16">
        <v>2719.28</v>
      </c>
      <c r="I2057" s="7" t="str" cm="1">
        <f t="array" ref="I2057">INDEX({"tier - 1","tier - 2","tier - 3"},MATCH(MAX(COUNTIF('OG Hospitalisation Details'!G286:G2628,{"tier - 1","tier - 2","tier - 3"})),COUNTIF('OG Hospitalisation Details'!G286:G2628,{"tier - 1","tier - 2","tier - 3"}),0))</f>
        <v>tier - 2</v>
      </c>
      <c r="J2057" s="7" t="str" cm="1">
        <f t="array" ref="J2057">INDEX({"tier - 1","tier - 2","tier - 3"},MATCH(MAX(COUNTIF('OG Hospitalisation Details'!H286:H2628,{"tier - 1","tier - 2","tier - 3"})),COUNTIF('OG Hospitalisation Details'!H286:H2628,{"tier - 1","tier - 2","tier - 3"}),0))</f>
        <v>tier - 3</v>
      </c>
      <c r="K2057" s="7" t="str">
        <f>IF('OG Hospitalisation Details'!I286="?","Unknown",'OG Hospitalisation Details'!I286)</f>
        <v>R1012</v>
      </c>
      <c r="L2057" s="14">
        <f t="shared" si="98"/>
        <v>19</v>
      </c>
    </row>
    <row r="2058" spans="1:12" x14ac:dyDescent="0.25">
      <c r="A2058" s="7" t="s">
        <v>314</v>
      </c>
      <c r="B2058" s="7">
        <f t="shared" ref="B2058:B2099" si="99">VALUE(SUBSTITUTE(A2058,"Id",""))</f>
        <v>2053</v>
      </c>
      <c r="C2058" s="7">
        <f>IF('OG Hospitalisation Details'!B285="?",ROUND(AVERAGE('OG Hospitalisation Details'!$B$2:$B$2344),0),'OG Hospitalisation Details'!B285)</f>
        <v>2003</v>
      </c>
      <c r="D2058" s="7" t="str">
        <f>IF('OG Hospitalisation Details'!C285="?","Sep",'OG Hospitalisation Details'!C285)</f>
        <v>Dec</v>
      </c>
      <c r="E2058" s="7">
        <v>1</v>
      </c>
      <c r="F2058" s="13">
        <f t="shared" si="97"/>
        <v>37956</v>
      </c>
      <c r="G2058" s="7">
        <v>1</v>
      </c>
      <c r="H2058" s="16">
        <v>2710.83</v>
      </c>
      <c r="I2058" s="7" t="str" cm="1">
        <f t="array" ref="I2058">INDEX({"tier - 1","tier - 2","tier - 3"},MATCH(MAX(COUNTIF('OG Hospitalisation Details'!G285:G2627,{"tier - 1","tier - 2","tier - 3"})),COUNTIF('OG Hospitalisation Details'!G285:G2627,{"tier - 1","tier - 2","tier - 3"}),0))</f>
        <v>tier - 2</v>
      </c>
      <c r="J2058" s="7" t="str" cm="1">
        <f t="array" ref="J2058">INDEX({"tier - 1","tier - 2","tier - 3"},MATCH(MAX(COUNTIF('OG Hospitalisation Details'!H285:H2627,{"tier - 1","tier - 2","tier - 3"})),COUNTIF('OG Hospitalisation Details'!H285:H2627,{"tier - 1","tier - 2","tier - 3"}),0))</f>
        <v>tier - 3</v>
      </c>
      <c r="K2058" s="7" t="str">
        <f>IF('OG Hospitalisation Details'!I285="?","Unknown",'OG Hospitalisation Details'!I285)</f>
        <v>R1012</v>
      </c>
      <c r="L2058" s="14">
        <f t="shared" si="98"/>
        <v>19</v>
      </c>
    </row>
    <row r="2059" spans="1:12" x14ac:dyDescent="0.25">
      <c r="A2059" s="7" t="s">
        <v>313</v>
      </c>
      <c r="B2059" s="7">
        <f t="shared" si="99"/>
        <v>2054</v>
      </c>
      <c r="C2059" s="7">
        <f>IF('OG Hospitalisation Details'!B284="?",ROUND(AVERAGE('OG Hospitalisation Details'!$B$2:$B$2344),0),'OG Hospitalisation Details'!B284)</f>
        <v>2003</v>
      </c>
      <c r="D2059" s="7" t="str">
        <f>IF('OG Hospitalisation Details'!C284="?","Sep",'OG Hospitalisation Details'!C284)</f>
        <v>Nov</v>
      </c>
      <c r="E2059" s="7">
        <v>21</v>
      </c>
      <c r="F2059" s="13">
        <f t="shared" si="97"/>
        <v>37946</v>
      </c>
      <c r="G2059" s="7">
        <v>1</v>
      </c>
      <c r="H2059" s="16">
        <v>2709.24</v>
      </c>
      <c r="I2059" s="7" t="str" cm="1">
        <f t="array" ref="I2059">INDEX({"tier - 1","tier - 2","tier - 3"},MATCH(MAX(COUNTIF('OG Hospitalisation Details'!G284:G2626,{"tier - 1","tier - 2","tier - 3"})),COUNTIF('OG Hospitalisation Details'!G284:G2626,{"tier - 1","tier - 2","tier - 3"}),0))</f>
        <v>tier - 2</v>
      </c>
      <c r="J2059" s="7" t="str" cm="1">
        <f t="array" ref="J2059">INDEX({"tier - 1","tier - 2","tier - 3"},MATCH(MAX(COUNTIF('OG Hospitalisation Details'!H284:H2626,{"tier - 1","tier - 2","tier - 3"})),COUNTIF('OG Hospitalisation Details'!H284:H2626,{"tier - 1","tier - 2","tier - 3"}),0))</f>
        <v>tier - 3</v>
      </c>
      <c r="K2059" s="7" t="str">
        <f>IF('OG Hospitalisation Details'!I284="?","Unknown",'OG Hospitalisation Details'!I284)</f>
        <v>R1012</v>
      </c>
      <c r="L2059" s="14">
        <f t="shared" si="98"/>
        <v>19</v>
      </c>
    </row>
    <row r="2060" spans="1:12" x14ac:dyDescent="0.25">
      <c r="A2060" s="7" t="s">
        <v>312</v>
      </c>
      <c r="B2060" s="7">
        <f t="shared" si="99"/>
        <v>2055</v>
      </c>
      <c r="C2060" s="7">
        <f>IF('OG Hospitalisation Details'!B283="?",ROUND(AVERAGE('OG Hospitalisation Details'!$B$2:$B$2344),0),'OG Hospitalisation Details'!B283)</f>
        <v>2003</v>
      </c>
      <c r="D2060" s="7" t="str">
        <f>IF('OG Hospitalisation Details'!C283="?","Sep",'OG Hospitalisation Details'!C283)</f>
        <v>Jul</v>
      </c>
      <c r="E2060" s="7">
        <v>17</v>
      </c>
      <c r="F2060" s="13">
        <f t="shared" si="97"/>
        <v>37819</v>
      </c>
      <c r="G2060" s="7">
        <v>1</v>
      </c>
      <c r="H2060" s="16">
        <v>2709.11</v>
      </c>
      <c r="I2060" s="7" t="str" cm="1">
        <f t="array" ref="I2060">INDEX({"tier - 1","tier - 2","tier - 3"},MATCH(MAX(COUNTIF('OG Hospitalisation Details'!G283:G2625,{"tier - 1","tier - 2","tier - 3"})),COUNTIF('OG Hospitalisation Details'!G283:G2625,{"tier - 1","tier - 2","tier - 3"}),0))</f>
        <v>tier - 2</v>
      </c>
      <c r="J2060" s="7" t="str" cm="1">
        <f t="array" ref="J2060">INDEX({"tier - 1","tier - 2","tier - 3"},MATCH(MAX(COUNTIF('OG Hospitalisation Details'!H283:H2625,{"tier - 1","tier - 2","tier - 3"})),COUNTIF('OG Hospitalisation Details'!H283:H2625,{"tier - 1","tier - 2","tier - 3"}),0))</f>
        <v>tier - 3</v>
      </c>
      <c r="K2060" s="7" t="str">
        <f>IF('OG Hospitalisation Details'!I283="?","Unknown",'OG Hospitalisation Details'!I283)</f>
        <v>R1012</v>
      </c>
      <c r="L2060" s="14">
        <f t="shared" si="98"/>
        <v>19</v>
      </c>
    </row>
    <row r="2061" spans="1:12" x14ac:dyDescent="0.25">
      <c r="A2061" s="7" t="s">
        <v>311</v>
      </c>
      <c r="B2061" s="7">
        <f t="shared" si="99"/>
        <v>2056</v>
      </c>
      <c r="C2061" s="7">
        <f>IF('OG Hospitalisation Details'!B282="?",ROUND(AVERAGE('OG Hospitalisation Details'!$B$2:$B$2344),0),'OG Hospitalisation Details'!B282)</f>
        <v>1996</v>
      </c>
      <c r="D2061" s="7" t="str">
        <f>IF('OG Hospitalisation Details'!C282="?","Sep",'OG Hospitalisation Details'!C282)</f>
        <v>Jun</v>
      </c>
      <c r="E2061" s="7">
        <v>13</v>
      </c>
      <c r="F2061" s="13">
        <f t="shared" si="97"/>
        <v>35229</v>
      </c>
      <c r="G2061" s="7">
        <v>0</v>
      </c>
      <c r="H2061" s="16">
        <v>2699.57</v>
      </c>
      <c r="I2061" s="7" t="str" cm="1">
        <f t="array" ref="I2061">INDEX({"tier - 1","tier - 2","tier - 3"},MATCH(MAX(COUNTIF('OG Hospitalisation Details'!G282:G2624,{"tier - 1","tier - 2","tier - 3"})),COUNTIF('OG Hospitalisation Details'!G282:G2624,{"tier - 1","tier - 2","tier - 3"}),0))</f>
        <v>tier - 2</v>
      </c>
      <c r="J2061" s="7" t="str" cm="1">
        <f t="array" ref="J2061">INDEX({"tier - 1","tier - 2","tier - 3"},MATCH(MAX(COUNTIF('OG Hospitalisation Details'!H282:H2624,{"tier - 1","tier - 2","tier - 3"})),COUNTIF('OG Hospitalisation Details'!H282:H2624,{"tier - 1","tier - 2","tier - 3"}),0))</f>
        <v>tier - 3</v>
      </c>
      <c r="K2061" s="7" t="str">
        <f>IF('OG Hospitalisation Details'!I282="?","Unknown",'OG Hospitalisation Details'!I282)</f>
        <v>R1012</v>
      </c>
      <c r="L2061" s="14">
        <f t="shared" si="98"/>
        <v>26</v>
      </c>
    </row>
    <row r="2062" spans="1:12" x14ac:dyDescent="0.25">
      <c r="A2062" s="7" t="s">
        <v>310</v>
      </c>
      <c r="B2062" s="7">
        <f t="shared" si="99"/>
        <v>2057</v>
      </c>
      <c r="C2062" s="7">
        <f>IF('OG Hospitalisation Details'!B281="?",ROUND(AVERAGE('OG Hospitalisation Details'!$B$2:$B$2344),0),'OG Hospitalisation Details'!B281)</f>
        <v>1999</v>
      </c>
      <c r="D2062" s="7" t="str">
        <f>IF('OG Hospitalisation Details'!C281="?","Sep",'OG Hospitalisation Details'!C281)</f>
        <v>Jun</v>
      </c>
      <c r="E2062" s="7">
        <v>11</v>
      </c>
      <c r="F2062" s="13">
        <f t="shared" si="97"/>
        <v>36322</v>
      </c>
      <c r="G2062" s="7">
        <v>0</v>
      </c>
      <c r="H2062" s="16">
        <v>2690.11</v>
      </c>
      <c r="I2062" s="7" t="str" cm="1">
        <f t="array" ref="I2062">INDEX({"tier - 1","tier - 2","tier - 3"},MATCH(MAX(COUNTIF('OG Hospitalisation Details'!G281:G2623,{"tier - 1","tier - 2","tier - 3"})),COUNTIF('OG Hospitalisation Details'!G281:G2623,{"tier - 1","tier - 2","tier - 3"}),0))</f>
        <v>tier - 2</v>
      </c>
      <c r="J2062" s="7" t="str" cm="1">
        <f t="array" ref="J2062">INDEX({"tier - 1","tier - 2","tier - 3"},MATCH(MAX(COUNTIF('OG Hospitalisation Details'!H281:H2623,{"tier - 1","tier - 2","tier - 3"})),COUNTIF('OG Hospitalisation Details'!H281:H2623,{"tier - 1","tier - 2","tier - 3"}),0))</f>
        <v>tier - 3</v>
      </c>
      <c r="K2062" s="7" t="str">
        <f>IF('OG Hospitalisation Details'!I281="?","Unknown",'OG Hospitalisation Details'!I281)</f>
        <v>R1012</v>
      </c>
      <c r="L2062" s="14">
        <f t="shared" si="98"/>
        <v>23</v>
      </c>
    </row>
    <row r="2063" spans="1:12" x14ac:dyDescent="0.25">
      <c r="A2063" s="7" t="s">
        <v>309</v>
      </c>
      <c r="B2063" s="7">
        <f t="shared" si="99"/>
        <v>2058</v>
      </c>
      <c r="C2063" s="7">
        <f>IF('OG Hospitalisation Details'!B280="?",ROUND(AVERAGE('OG Hospitalisation Details'!$B$2:$B$2344),0),'OG Hospitalisation Details'!B280)</f>
        <v>1994</v>
      </c>
      <c r="D2063" s="7" t="str">
        <f>IF('OG Hospitalisation Details'!C280="?","Sep",'OG Hospitalisation Details'!C280)</f>
        <v>Oct</v>
      </c>
      <c r="E2063" s="7">
        <v>2</v>
      </c>
      <c r="F2063" s="13">
        <f t="shared" si="97"/>
        <v>34609</v>
      </c>
      <c r="G2063" s="7">
        <v>0</v>
      </c>
      <c r="H2063" s="16">
        <v>2689.5</v>
      </c>
      <c r="I2063" s="7" t="str" cm="1">
        <f t="array" ref="I2063">INDEX({"tier - 1","tier - 2","tier - 3"},MATCH(MAX(COUNTIF('OG Hospitalisation Details'!G280:G2622,{"tier - 1","tier - 2","tier - 3"})),COUNTIF('OG Hospitalisation Details'!G280:G2622,{"tier - 1","tier - 2","tier - 3"}),0))</f>
        <v>tier - 2</v>
      </c>
      <c r="J2063" s="7" t="str" cm="1">
        <f t="array" ref="J2063">INDEX({"tier - 1","tier - 2","tier - 3"},MATCH(MAX(COUNTIF('OG Hospitalisation Details'!H280:H2622,{"tier - 1","tier - 2","tier - 3"})),COUNTIF('OG Hospitalisation Details'!H280:H2622,{"tier - 1","tier - 2","tier - 3"}),0))</f>
        <v>tier - 3</v>
      </c>
      <c r="K2063" s="7" t="str">
        <f>IF('OG Hospitalisation Details'!I280="?","Unknown",'OG Hospitalisation Details'!I280)</f>
        <v>R1013</v>
      </c>
      <c r="L2063" s="14">
        <f t="shared" si="98"/>
        <v>28</v>
      </c>
    </row>
    <row r="2064" spans="1:12" x14ac:dyDescent="0.25">
      <c r="A2064" s="7" t="s">
        <v>308</v>
      </c>
      <c r="B2064" s="7">
        <f t="shared" si="99"/>
        <v>2059</v>
      </c>
      <c r="C2064" s="7">
        <f>IF('OG Hospitalisation Details'!B279="?",ROUND(AVERAGE('OG Hospitalisation Details'!$B$2:$B$2344),0),'OG Hospitalisation Details'!B279)</f>
        <v>1994</v>
      </c>
      <c r="D2064" s="7" t="str">
        <f>IF('OG Hospitalisation Details'!C279="?","Sep",'OG Hospitalisation Details'!C279)</f>
        <v>Sep</v>
      </c>
      <c r="E2064" s="7">
        <v>17</v>
      </c>
      <c r="F2064" s="13">
        <f t="shared" si="97"/>
        <v>34594</v>
      </c>
      <c r="G2064" s="7">
        <v>0</v>
      </c>
      <c r="H2064" s="16">
        <v>2684.69</v>
      </c>
      <c r="I2064" s="7" t="str" cm="1">
        <f t="array" ref="I2064">INDEX({"tier - 1","tier - 2","tier - 3"},MATCH(MAX(COUNTIF('OG Hospitalisation Details'!G279:G2621,{"tier - 1","tier - 2","tier - 3"})),COUNTIF('OG Hospitalisation Details'!G279:G2621,{"tier - 1","tier - 2","tier - 3"}),0))</f>
        <v>tier - 2</v>
      </c>
      <c r="J2064" s="7" t="str" cm="1">
        <f t="array" ref="J2064">INDEX({"tier - 1","tier - 2","tier - 3"},MATCH(MAX(COUNTIF('OG Hospitalisation Details'!H279:H2621,{"tier - 1","tier - 2","tier - 3"})),COUNTIF('OG Hospitalisation Details'!H279:H2621,{"tier - 1","tier - 2","tier - 3"}),0))</f>
        <v>tier - 3</v>
      </c>
      <c r="K2064" s="7" t="str">
        <f>IF('OG Hospitalisation Details'!I279="?","Unknown",'OG Hospitalisation Details'!I279)</f>
        <v>R1013</v>
      </c>
      <c r="L2064" s="14">
        <f t="shared" si="98"/>
        <v>28</v>
      </c>
    </row>
    <row r="2065" spans="1:12" x14ac:dyDescent="0.25">
      <c r="A2065" s="7" t="s">
        <v>307</v>
      </c>
      <c r="B2065" s="7">
        <f t="shared" si="99"/>
        <v>2060</v>
      </c>
      <c r="C2065" s="7">
        <f>IF('OG Hospitalisation Details'!B278="?",ROUND(AVERAGE('OG Hospitalisation Details'!$B$2:$B$2344),0),'OG Hospitalisation Details'!B278)</f>
        <v>1996</v>
      </c>
      <c r="D2065" s="7" t="str">
        <f>IF('OG Hospitalisation Details'!C278="?","Sep",'OG Hospitalisation Details'!C278)</f>
        <v>Aug</v>
      </c>
      <c r="E2065" s="7">
        <v>5</v>
      </c>
      <c r="F2065" s="13">
        <f t="shared" si="97"/>
        <v>35282</v>
      </c>
      <c r="G2065" s="7">
        <v>0</v>
      </c>
      <c r="H2065" s="16">
        <v>2680.95</v>
      </c>
      <c r="I2065" s="7" t="str" cm="1">
        <f t="array" ref="I2065">INDEX({"tier - 1","tier - 2","tier - 3"},MATCH(MAX(COUNTIF('OG Hospitalisation Details'!G278:G2620,{"tier - 1","tier - 2","tier - 3"})),COUNTIF('OG Hospitalisation Details'!G278:G2620,{"tier - 1","tier - 2","tier - 3"}),0))</f>
        <v>tier - 2</v>
      </c>
      <c r="J2065" s="7" t="str" cm="1">
        <f t="array" ref="J2065">INDEX({"tier - 1","tier - 2","tier - 3"},MATCH(MAX(COUNTIF('OG Hospitalisation Details'!H278:H2620,{"tier - 1","tier - 2","tier - 3"})),COUNTIF('OG Hospitalisation Details'!H278:H2620,{"tier - 1","tier - 2","tier - 3"}),0))</f>
        <v>tier - 3</v>
      </c>
      <c r="K2065" s="7" t="str">
        <f>IF('OG Hospitalisation Details'!I278="?","Unknown",'OG Hospitalisation Details'!I278)</f>
        <v>R1012</v>
      </c>
      <c r="L2065" s="14">
        <f t="shared" si="98"/>
        <v>26</v>
      </c>
    </row>
    <row r="2066" spans="1:12" x14ac:dyDescent="0.25">
      <c r="A2066" s="7" t="s">
        <v>306</v>
      </c>
      <c r="B2066" s="7">
        <f t="shared" si="99"/>
        <v>2061</v>
      </c>
      <c r="C2066" s="7">
        <f>IF('OG Hospitalisation Details'!B277="?",ROUND(AVERAGE('OG Hospitalisation Details'!$B$2:$B$2344),0),'OG Hospitalisation Details'!B277)</f>
        <v>2000</v>
      </c>
      <c r="D2066" s="7" t="str">
        <f>IF('OG Hospitalisation Details'!C277="?","Sep",'OG Hospitalisation Details'!C277)</f>
        <v>Dec</v>
      </c>
      <c r="E2066" s="7">
        <v>9</v>
      </c>
      <c r="F2066" s="13">
        <f t="shared" si="97"/>
        <v>36869</v>
      </c>
      <c r="G2066" s="7">
        <v>1</v>
      </c>
      <c r="H2066" s="16">
        <v>2643.27</v>
      </c>
      <c r="I2066" s="7" t="str" cm="1">
        <f t="array" ref="I2066">INDEX({"tier - 1","tier - 2","tier - 3"},MATCH(MAX(COUNTIF('OG Hospitalisation Details'!G277:G2619,{"tier - 1","tier - 2","tier - 3"})),COUNTIF('OG Hospitalisation Details'!G277:G2619,{"tier - 1","tier - 2","tier - 3"}),0))</f>
        <v>tier - 2</v>
      </c>
      <c r="J2066" s="7" t="str" cm="1">
        <f t="array" ref="J2066">INDEX({"tier - 1","tier - 2","tier - 3"},MATCH(MAX(COUNTIF('OG Hospitalisation Details'!H277:H2619,{"tier - 1","tier - 2","tier - 3"})),COUNTIF('OG Hospitalisation Details'!H277:H2619,{"tier - 1","tier - 2","tier - 3"}),0))</f>
        <v>tier - 3</v>
      </c>
      <c r="K2066" s="7" t="str">
        <f>IF('OG Hospitalisation Details'!I277="?","Unknown",'OG Hospitalisation Details'!I277)</f>
        <v>R1012</v>
      </c>
      <c r="L2066" s="14">
        <f t="shared" si="98"/>
        <v>22</v>
      </c>
    </row>
    <row r="2067" spans="1:12" x14ac:dyDescent="0.25">
      <c r="A2067" s="7" t="s">
        <v>305</v>
      </c>
      <c r="B2067" s="7">
        <f t="shared" si="99"/>
        <v>2062</v>
      </c>
      <c r="C2067" s="7">
        <f>IF('OG Hospitalisation Details'!B276="?",ROUND(AVERAGE('OG Hospitalisation Details'!$B$2:$B$2344),0),'OG Hospitalisation Details'!B276)</f>
        <v>2000</v>
      </c>
      <c r="D2067" s="7" t="str">
        <f>IF('OG Hospitalisation Details'!C276="?","Sep",'OG Hospitalisation Details'!C276)</f>
        <v>Jun</v>
      </c>
      <c r="E2067" s="7">
        <v>24</v>
      </c>
      <c r="F2067" s="13">
        <f t="shared" si="97"/>
        <v>36701</v>
      </c>
      <c r="G2067" s="7">
        <v>1</v>
      </c>
      <c r="H2067" s="16">
        <v>2639.04</v>
      </c>
      <c r="I2067" s="7" t="str" cm="1">
        <f t="array" ref="I2067">INDEX({"tier - 1","tier - 2","tier - 3"},MATCH(MAX(COUNTIF('OG Hospitalisation Details'!G276:G2618,{"tier - 1","tier - 2","tier - 3"})),COUNTIF('OG Hospitalisation Details'!G276:G2618,{"tier - 1","tier - 2","tier - 3"}),0))</f>
        <v>tier - 2</v>
      </c>
      <c r="J2067" s="7" t="str" cm="1">
        <f t="array" ref="J2067">INDEX({"tier - 1","tier - 2","tier - 3"},MATCH(MAX(COUNTIF('OG Hospitalisation Details'!H276:H2618,{"tier - 1","tier - 2","tier - 3"})),COUNTIF('OG Hospitalisation Details'!H276:H2618,{"tier - 1","tier - 2","tier - 3"}),0))</f>
        <v>tier - 3</v>
      </c>
      <c r="K2067" s="7" t="str">
        <f>IF('OG Hospitalisation Details'!I276="?","Unknown",'OG Hospitalisation Details'!I276)</f>
        <v>R1012</v>
      </c>
      <c r="L2067" s="14">
        <f t="shared" si="98"/>
        <v>22</v>
      </c>
    </row>
    <row r="2068" spans="1:12" x14ac:dyDescent="0.25">
      <c r="A2068" s="7" t="s">
        <v>304</v>
      </c>
      <c r="B2068" s="7">
        <f t="shared" si="99"/>
        <v>2063</v>
      </c>
      <c r="C2068" s="7">
        <f>IF('OG Hospitalisation Details'!B275="?",ROUND(AVERAGE('OG Hospitalisation Details'!$B$2:$B$2344),0),'OG Hospitalisation Details'!B275)</f>
        <v>1997</v>
      </c>
      <c r="D2068" s="7" t="str">
        <f>IF('OG Hospitalisation Details'!C275="?","Sep",'OG Hospitalisation Details'!C275)</f>
        <v>Aug</v>
      </c>
      <c r="E2068" s="7">
        <v>26</v>
      </c>
      <c r="F2068" s="13">
        <f t="shared" si="97"/>
        <v>35668</v>
      </c>
      <c r="G2068" s="7">
        <v>0</v>
      </c>
      <c r="H2068" s="16">
        <v>2632.99</v>
      </c>
      <c r="I2068" s="7" t="str" cm="1">
        <f t="array" ref="I2068">INDEX({"tier - 1","tier - 2","tier - 3"},MATCH(MAX(COUNTIF('OG Hospitalisation Details'!G275:G2617,{"tier - 1","tier - 2","tier - 3"})),COUNTIF('OG Hospitalisation Details'!G275:G2617,{"tier - 1","tier - 2","tier - 3"}),0))</f>
        <v>tier - 2</v>
      </c>
      <c r="J2068" s="7" t="str" cm="1">
        <f t="array" ref="J2068">INDEX({"tier - 1","tier - 2","tier - 3"},MATCH(MAX(COUNTIF('OG Hospitalisation Details'!H275:H2617,{"tier - 1","tier - 2","tier - 3"})),COUNTIF('OG Hospitalisation Details'!H275:H2617,{"tier - 1","tier - 2","tier - 3"}),0))</f>
        <v>tier - 3</v>
      </c>
      <c r="K2068" s="7" t="str">
        <f>IF('OG Hospitalisation Details'!I275="?","Unknown",'OG Hospitalisation Details'!I275)</f>
        <v>R1011</v>
      </c>
      <c r="L2068" s="14">
        <f t="shared" si="98"/>
        <v>25</v>
      </c>
    </row>
    <row r="2069" spans="1:12" x14ac:dyDescent="0.25">
      <c r="A2069" s="7" t="s">
        <v>303</v>
      </c>
      <c r="B2069" s="7">
        <f t="shared" si="99"/>
        <v>2064</v>
      </c>
      <c r="C2069" s="7">
        <f>IF('OG Hospitalisation Details'!B274="?",ROUND(AVERAGE('OG Hospitalisation Details'!$B$2:$B$2344),0),'OG Hospitalisation Details'!B274)</f>
        <v>2001</v>
      </c>
      <c r="D2069" s="7" t="str">
        <f>IF('OG Hospitalisation Details'!C274="?","Sep",'OG Hospitalisation Details'!C274)</f>
        <v>Aug</v>
      </c>
      <c r="E2069" s="7">
        <v>26</v>
      </c>
      <c r="F2069" s="13">
        <f t="shared" si="97"/>
        <v>37129</v>
      </c>
      <c r="G2069" s="7">
        <v>1</v>
      </c>
      <c r="H2069" s="16">
        <v>2597.7800000000002</v>
      </c>
      <c r="I2069" s="7" t="str" cm="1">
        <f t="array" ref="I2069">INDEX({"tier - 1","tier - 2","tier - 3"},MATCH(MAX(COUNTIF('OG Hospitalisation Details'!G274:G2616,{"tier - 1","tier - 2","tier - 3"})),COUNTIF('OG Hospitalisation Details'!G274:G2616,{"tier - 1","tier - 2","tier - 3"}),0))</f>
        <v>tier - 2</v>
      </c>
      <c r="J2069" s="7" t="str" cm="1">
        <f t="array" ref="J2069">INDEX({"tier - 1","tier - 2","tier - 3"},MATCH(MAX(COUNTIF('OG Hospitalisation Details'!H274:H2616,{"tier - 1","tier - 2","tier - 3"})),COUNTIF('OG Hospitalisation Details'!H274:H2616,{"tier - 1","tier - 2","tier - 3"}),0))</f>
        <v>tier - 3</v>
      </c>
      <c r="K2069" s="7" t="str">
        <f>IF('OG Hospitalisation Details'!I274="?","Unknown",'OG Hospitalisation Details'!I274)</f>
        <v>R1011</v>
      </c>
      <c r="L2069" s="14">
        <f t="shared" si="98"/>
        <v>21</v>
      </c>
    </row>
    <row r="2070" spans="1:12" x14ac:dyDescent="0.25">
      <c r="A2070" s="7" t="s">
        <v>302</v>
      </c>
      <c r="B2070" s="7">
        <f t="shared" si="99"/>
        <v>2065</v>
      </c>
      <c r="C2070" s="7">
        <f>IF('OG Hospitalisation Details'!B273="?",ROUND(AVERAGE('OG Hospitalisation Details'!$B$2:$B$2344),0),'OG Hospitalisation Details'!B273)</f>
        <v>2001</v>
      </c>
      <c r="D2070" s="7" t="str">
        <f>IF('OG Hospitalisation Details'!C273="?","Sep",'OG Hospitalisation Details'!C273)</f>
        <v>Jul</v>
      </c>
      <c r="E2070" s="7">
        <v>28</v>
      </c>
      <c r="F2070" s="13">
        <f t="shared" si="97"/>
        <v>37100</v>
      </c>
      <c r="G2070" s="7">
        <v>0</v>
      </c>
      <c r="H2070" s="16">
        <v>2585.85</v>
      </c>
      <c r="I2070" s="7" t="str" cm="1">
        <f t="array" ref="I2070">INDEX({"tier - 1","tier - 2","tier - 3"},MATCH(MAX(COUNTIF('OG Hospitalisation Details'!G273:G2615,{"tier - 1","tier - 2","tier - 3"})),COUNTIF('OG Hospitalisation Details'!G273:G2615,{"tier - 1","tier - 2","tier - 3"}),0))</f>
        <v>tier - 2</v>
      </c>
      <c r="J2070" s="7" t="str" cm="1">
        <f t="array" ref="J2070">INDEX({"tier - 1","tier - 2","tier - 3"},MATCH(MAX(COUNTIF('OG Hospitalisation Details'!H273:H2615,{"tier - 1","tier - 2","tier - 3"})),COUNTIF('OG Hospitalisation Details'!H273:H2615,{"tier - 1","tier - 2","tier - 3"}),0))</f>
        <v>tier - 2</v>
      </c>
      <c r="K2070" s="7" t="str">
        <f>IF('OG Hospitalisation Details'!I273="?","Unknown",'OG Hospitalisation Details'!I273)</f>
        <v>R1024</v>
      </c>
      <c r="L2070" s="14">
        <f t="shared" si="98"/>
        <v>21</v>
      </c>
    </row>
    <row r="2071" spans="1:12" x14ac:dyDescent="0.25">
      <c r="A2071" s="7" t="s">
        <v>301</v>
      </c>
      <c r="B2071" s="7">
        <f t="shared" si="99"/>
        <v>2066</v>
      </c>
      <c r="C2071" s="7">
        <f>IF('OG Hospitalisation Details'!B272="?",ROUND(AVERAGE('OG Hospitalisation Details'!$B$2:$B$2344),0),'OG Hospitalisation Details'!B272)</f>
        <v>2001</v>
      </c>
      <c r="D2071" s="7" t="str">
        <f>IF('OG Hospitalisation Details'!C272="?","Sep",'OG Hospitalisation Details'!C272)</f>
        <v>Oct</v>
      </c>
      <c r="E2071" s="7">
        <v>15</v>
      </c>
      <c r="F2071" s="13">
        <f t="shared" si="97"/>
        <v>37179</v>
      </c>
      <c r="G2071" s="7">
        <v>1</v>
      </c>
      <c r="H2071" s="16">
        <v>2585.27</v>
      </c>
      <c r="I2071" s="7" t="str" cm="1">
        <f t="array" ref="I2071">INDEX({"tier - 1","tier - 2","tier - 3"},MATCH(MAX(COUNTIF('OG Hospitalisation Details'!G272:G2614,{"tier - 1","tier - 2","tier - 3"})),COUNTIF('OG Hospitalisation Details'!G272:G2614,{"tier - 1","tier - 2","tier - 3"}),0))</f>
        <v>tier - 2</v>
      </c>
      <c r="J2071" s="7" t="str" cm="1">
        <f t="array" ref="J2071">INDEX({"tier - 1","tier - 2","tier - 3"},MATCH(MAX(COUNTIF('OG Hospitalisation Details'!H272:H2614,{"tier - 1","tier - 2","tier - 3"})),COUNTIF('OG Hospitalisation Details'!H272:H2614,{"tier - 1","tier - 2","tier - 3"}),0))</f>
        <v>tier - 3</v>
      </c>
      <c r="K2071" s="7" t="str">
        <f>IF('OG Hospitalisation Details'!I272="?","Unknown",'OG Hospitalisation Details'!I272)</f>
        <v>R1011</v>
      </c>
      <c r="L2071" s="14">
        <f t="shared" si="98"/>
        <v>21</v>
      </c>
    </row>
    <row r="2072" spans="1:12" x14ac:dyDescent="0.25">
      <c r="A2072" s="7" t="s">
        <v>299</v>
      </c>
      <c r="B2072" s="7">
        <f t="shared" si="99"/>
        <v>2067</v>
      </c>
      <c r="C2072" s="7">
        <f>IF('OG Hospitalisation Details'!B271="?",ROUND(AVERAGE('OG Hospitalisation Details'!$B$2:$B$2344),0),'OG Hospitalisation Details'!B271)</f>
        <v>2002</v>
      </c>
      <c r="D2072" s="7" t="str">
        <f>IF('OG Hospitalisation Details'!C271="?","Sep",'OG Hospitalisation Details'!C271)</f>
        <v>Jul</v>
      </c>
      <c r="E2072" s="7">
        <v>20</v>
      </c>
      <c r="F2072" s="13">
        <f t="shared" si="97"/>
        <v>37457</v>
      </c>
      <c r="G2072" s="7">
        <v>0</v>
      </c>
      <c r="H2072" s="16">
        <v>2585.04</v>
      </c>
      <c r="I2072" s="7" t="str" cm="1">
        <f t="array" ref="I2072">INDEX({"tier - 1","tier - 2","tier - 3"},MATCH(MAX(COUNTIF('OG Hospitalisation Details'!G271:G2613,{"tier - 1","tier - 2","tier - 3"})),COUNTIF('OG Hospitalisation Details'!G271:G2613,{"tier - 1","tier - 2","tier - 3"}),0))</f>
        <v>tier - 2</v>
      </c>
      <c r="J2072" s="7" t="str" cm="1">
        <f t="array" ref="J2072">INDEX({"tier - 1","tier - 2","tier - 3"},MATCH(MAX(COUNTIF('OG Hospitalisation Details'!H271:H2613,{"tier - 1","tier - 2","tier - 3"})),COUNTIF('OG Hospitalisation Details'!H271:H2613,{"tier - 1","tier - 2","tier - 3"}),0))</f>
        <v>tier - 2</v>
      </c>
      <c r="K2072" s="7" t="str">
        <f>IF('OG Hospitalisation Details'!I271="?","Unknown",'OG Hospitalisation Details'!I271)</f>
        <v>R1021</v>
      </c>
      <c r="L2072" s="14">
        <f t="shared" si="98"/>
        <v>20</v>
      </c>
    </row>
    <row r="2073" spans="1:12" x14ac:dyDescent="0.25">
      <c r="A2073" s="7" t="s">
        <v>298</v>
      </c>
      <c r="B2073" s="7">
        <f t="shared" si="99"/>
        <v>2068</v>
      </c>
      <c r="C2073" s="7">
        <f>IF('OG Hospitalisation Details'!B270="?",ROUND(AVERAGE('OG Hospitalisation Details'!$B$2:$B$2344),0),'OG Hospitalisation Details'!B270)</f>
        <v>2002</v>
      </c>
      <c r="D2073" s="7" t="str">
        <f>IF('OG Hospitalisation Details'!C270="?","Sep",'OG Hospitalisation Details'!C270)</f>
        <v>Oct</v>
      </c>
      <c r="E2073" s="7">
        <v>11</v>
      </c>
      <c r="F2073" s="13">
        <f t="shared" si="97"/>
        <v>37540</v>
      </c>
      <c r="G2073" s="7">
        <v>2</v>
      </c>
      <c r="H2073" s="16">
        <v>2566.4699999999998</v>
      </c>
      <c r="I2073" s="7" t="str" cm="1">
        <f t="array" ref="I2073">INDEX({"tier - 1","tier - 2","tier - 3"},MATCH(MAX(COUNTIF('OG Hospitalisation Details'!G270:G2612,{"tier - 1","tier - 2","tier - 3"})),COUNTIF('OG Hospitalisation Details'!G270:G2612,{"tier - 1","tier - 2","tier - 3"}),0))</f>
        <v>tier - 2</v>
      </c>
      <c r="J2073" s="7" t="str" cm="1">
        <f t="array" ref="J2073">INDEX({"tier - 1","tier - 2","tier - 3"},MATCH(MAX(COUNTIF('OG Hospitalisation Details'!H270:H2612,{"tier - 1","tier - 2","tier - 3"})),COUNTIF('OG Hospitalisation Details'!H270:H2612,{"tier - 1","tier - 2","tier - 3"}),0))</f>
        <v>tier - 3</v>
      </c>
      <c r="K2073" s="7" t="str">
        <f>IF('OG Hospitalisation Details'!I270="?","Unknown",'OG Hospitalisation Details'!I270)</f>
        <v>R1013</v>
      </c>
      <c r="L2073" s="14">
        <f t="shared" si="98"/>
        <v>20</v>
      </c>
    </row>
    <row r="2074" spans="1:12" x14ac:dyDescent="0.25">
      <c r="A2074" s="7" t="s">
        <v>297</v>
      </c>
      <c r="B2074" s="7">
        <f t="shared" si="99"/>
        <v>2069</v>
      </c>
      <c r="C2074" s="7">
        <f>IF('OG Hospitalisation Details'!B269="?",ROUND(AVERAGE('OG Hospitalisation Details'!$B$2:$B$2344),0),'OG Hospitalisation Details'!B269)</f>
        <v>1991</v>
      </c>
      <c r="D2074" s="7" t="str">
        <f>IF('OG Hospitalisation Details'!C269="?","Sep",'OG Hospitalisation Details'!C269)</f>
        <v>Nov</v>
      </c>
      <c r="E2074" s="7">
        <v>17</v>
      </c>
      <c r="F2074" s="13">
        <f t="shared" si="97"/>
        <v>33559</v>
      </c>
      <c r="G2074" s="7">
        <v>3</v>
      </c>
      <c r="H2074" s="16">
        <v>2545.6799999999998</v>
      </c>
      <c r="I2074" s="7" t="str" cm="1">
        <f t="array" ref="I2074">INDEX({"tier - 1","tier - 2","tier - 3"},MATCH(MAX(COUNTIF('OG Hospitalisation Details'!G269:G2611,{"tier - 1","tier - 2","tier - 3"})),COUNTIF('OG Hospitalisation Details'!G269:G2611,{"tier - 1","tier - 2","tier - 3"}),0))</f>
        <v>tier - 2</v>
      </c>
      <c r="J2074" s="7" t="str" cm="1">
        <f t="array" ref="J2074">INDEX({"tier - 1","tier - 2","tier - 3"},MATCH(MAX(COUNTIF('OG Hospitalisation Details'!H269:H2611,{"tier - 1","tier - 2","tier - 3"})),COUNTIF('OG Hospitalisation Details'!H269:H2611,{"tier - 1","tier - 2","tier - 3"}),0))</f>
        <v>tier - 3</v>
      </c>
      <c r="K2074" s="7" t="str">
        <f>IF('OG Hospitalisation Details'!I269="?","Unknown",'OG Hospitalisation Details'!I269)</f>
        <v>R1013</v>
      </c>
      <c r="L2074" s="14">
        <f t="shared" si="98"/>
        <v>31</v>
      </c>
    </row>
    <row r="2075" spans="1:12" x14ac:dyDescent="0.25">
      <c r="A2075" s="7" t="s">
        <v>296</v>
      </c>
      <c r="B2075" s="7">
        <f t="shared" si="99"/>
        <v>2070</v>
      </c>
      <c r="C2075" s="7">
        <f>IF('OG Hospitalisation Details'!B268="?",ROUND(AVERAGE('OG Hospitalisation Details'!$B$2:$B$2344),0),'OG Hospitalisation Details'!B268)</f>
        <v>1990</v>
      </c>
      <c r="D2075" s="7" t="str">
        <f>IF('OG Hospitalisation Details'!C268="?","Sep",'OG Hospitalisation Details'!C268)</f>
        <v>Oct</v>
      </c>
      <c r="E2075" s="7">
        <v>1</v>
      </c>
      <c r="F2075" s="13">
        <f t="shared" si="97"/>
        <v>33147</v>
      </c>
      <c r="G2075" s="7">
        <v>3</v>
      </c>
      <c r="H2075" s="16">
        <v>2540.39</v>
      </c>
      <c r="I2075" s="7" t="str" cm="1">
        <f t="array" ref="I2075">INDEX({"tier - 1","tier - 2","tier - 3"},MATCH(MAX(COUNTIF('OG Hospitalisation Details'!G268:G2610,{"tier - 1","tier - 2","tier - 3"})),COUNTIF('OG Hospitalisation Details'!G268:G2610,{"tier - 1","tier - 2","tier - 3"}),0))</f>
        <v>tier - 2</v>
      </c>
      <c r="J2075" s="7" t="str" cm="1">
        <f t="array" ref="J2075">INDEX({"tier - 1","tier - 2","tier - 3"},MATCH(MAX(COUNTIF('OG Hospitalisation Details'!H268:H2610,{"tier - 1","tier - 2","tier - 3"})),COUNTIF('OG Hospitalisation Details'!H268:H2610,{"tier - 1","tier - 2","tier - 3"}),0))</f>
        <v>tier - 2</v>
      </c>
      <c r="K2075" s="7" t="str">
        <f>IF('OG Hospitalisation Details'!I268="?","Unknown",'OG Hospitalisation Details'!I268)</f>
        <v>R1013</v>
      </c>
      <c r="L2075" s="14">
        <f t="shared" si="98"/>
        <v>32</v>
      </c>
    </row>
    <row r="2076" spans="1:12" x14ac:dyDescent="0.25">
      <c r="A2076" s="7" t="s">
        <v>295</v>
      </c>
      <c r="B2076" s="7">
        <f t="shared" si="99"/>
        <v>2071</v>
      </c>
      <c r="C2076" s="7">
        <f>IF('OG Hospitalisation Details'!B267="?",ROUND(AVERAGE('OG Hospitalisation Details'!$B$2:$B$2344),0),'OG Hospitalisation Details'!B267)</f>
        <v>1997</v>
      </c>
      <c r="D2076" s="7" t="str">
        <f>IF('OG Hospitalisation Details'!C267="?","Sep",'OG Hospitalisation Details'!C267)</f>
        <v>Jul</v>
      </c>
      <c r="E2076" s="7">
        <v>28</v>
      </c>
      <c r="F2076" s="13">
        <f t="shared" si="97"/>
        <v>35639</v>
      </c>
      <c r="G2076" s="7">
        <v>0</v>
      </c>
      <c r="H2076" s="16">
        <v>2534.39</v>
      </c>
      <c r="I2076" s="7" t="str" cm="1">
        <f t="array" ref="I2076">INDEX({"tier - 1","tier - 2","tier - 3"},MATCH(MAX(COUNTIF('OG Hospitalisation Details'!G267:G2609,{"tier - 1","tier - 2","tier - 3"})),COUNTIF('OG Hospitalisation Details'!G267:G2609,{"tier - 1","tier - 2","tier - 3"}),0))</f>
        <v>tier - 2</v>
      </c>
      <c r="J2076" s="7" t="str" cm="1">
        <f t="array" ref="J2076">INDEX({"tier - 1","tier - 2","tier - 3"},MATCH(MAX(COUNTIF('OG Hospitalisation Details'!H267:H2609,{"tier - 1","tier - 2","tier - 3"})),COUNTIF('OG Hospitalisation Details'!H267:H2609,{"tier - 1","tier - 2","tier - 3"}),0))</f>
        <v>tier - 3</v>
      </c>
      <c r="K2076" s="7" t="str">
        <f>IF('OG Hospitalisation Details'!I267="?","Unknown",'OG Hospitalisation Details'!I267)</f>
        <v>R1012</v>
      </c>
      <c r="L2076" s="14">
        <f t="shared" si="98"/>
        <v>25</v>
      </c>
    </row>
    <row r="2077" spans="1:12" x14ac:dyDescent="0.25">
      <c r="A2077" s="7" t="s">
        <v>294</v>
      </c>
      <c r="B2077" s="7">
        <f t="shared" si="99"/>
        <v>2072</v>
      </c>
      <c r="C2077" s="7">
        <f>IF('OG Hospitalisation Details'!B266="?",ROUND(AVERAGE('OG Hospitalisation Details'!$B$2:$B$2344),0),'OG Hospitalisation Details'!B266)</f>
        <v>2000</v>
      </c>
      <c r="D2077" s="7" t="str">
        <f>IF('OG Hospitalisation Details'!C266="?","Sep",'OG Hospitalisation Details'!C266)</f>
        <v>Aug</v>
      </c>
      <c r="E2077" s="7">
        <v>25</v>
      </c>
      <c r="F2077" s="13">
        <f t="shared" si="97"/>
        <v>36763</v>
      </c>
      <c r="G2077" s="7">
        <v>0</v>
      </c>
      <c r="H2077" s="16">
        <v>2527.8200000000002</v>
      </c>
      <c r="I2077" s="7" t="str" cm="1">
        <f t="array" ref="I2077">INDEX({"tier - 1","tier - 2","tier - 3"},MATCH(MAX(COUNTIF('OG Hospitalisation Details'!G266:G2608,{"tier - 1","tier - 2","tier - 3"})),COUNTIF('OG Hospitalisation Details'!G266:G2608,{"tier - 1","tier - 2","tier - 3"}),0))</f>
        <v>tier - 2</v>
      </c>
      <c r="J2077" s="7" t="str" cm="1">
        <f t="array" ref="J2077">INDEX({"tier - 1","tier - 2","tier - 3"},MATCH(MAX(COUNTIF('OG Hospitalisation Details'!H266:H2608,{"tier - 1","tier - 2","tier - 3"})),COUNTIF('OG Hospitalisation Details'!H266:H2608,{"tier - 1","tier - 2","tier - 3"}),0))</f>
        <v>tier - 3</v>
      </c>
      <c r="K2077" s="7" t="str">
        <f>IF('OG Hospitalisation Details'!I266="?","Unknown",'OG Hospitalisation Details'!I266)</f>
        <v>R1012</v>
      </c>
      <c r="L2077" s="14">
        <f t="shared" si="98"/>
        <v>22</v>
      </c>
    </row>
    <row r="2078" spans="1:12" x14ac:dyDescent="0.25">
      <c r="A2078" s="7" t="s">
        <v>293</v>
      </c>
      <c r="B2078" s="7">
        <f t="shared" si="99"/>
        <v>2073</v>
      </c>
      <c r="C2078" s="7">
        <f>IF('OG Hospitalisation Details'!B265="?",ROUND(AVERAGE('OG Hospitalisation Details'!$B$2:$B$2344),0),'OG Hospitalisation Details'!B265)</f>
        <v>1997</v>
      </c>
      <c r="D2078" s="7" t="str">
        <f>IF('OG Hospitalisation Details'!C265="?","Sep",'OG Hospitalisation Details'!C265)</f>
        <v>Nov</v>
      </c>
      <c r="E2078" s="7">
        <v>2</v>
      </c>
      <c r="F2078" s="13">
        <f t="shared" si="97"/>
        <v>35736</v>
      </c>
      <c r="G2078" s="7">
        <v>0</v>
      </c>
      <c r="H2078" s="16">
        <v>2523.17</v>
      </c>
      <c r="I2078" s="7" t="str" cm="1">
        <f t="array" ref="I2078">INDEX({"tier - 1","tier - 2","tier - 3"},MATCH(MAX(COUNTIF('OG Hospitalisation Details'!G265:G2607,{"tier - 1","tier - 2","tier - 3"})),COUNTIF('OG Hospitalisation Details'!G265:G2607,{"tier - 1","tier - 2","tier - 3"}),0))</f>
        <v>tier - 2</v>
      </c>
      <c r="J2078" s="7" t="str" cm="1">
        <f t="array" ref="J2078">INDEX({"tier - 1","tier - 2","tier - 3"},MATCH(MAX(COUNTIF('OG Hospitalisation Details'!H265:H2607,{"tier - 1","tier - 2","tier - 3"})),COUNTIF('OG Hospitalisation Details'!H265:H2607,{"tier - 1","tier - 2","tier - 3"}),0))</f>
        <v>tier - 3</v>
      </c>
      <c r="K2078" s="7" t="str">
        <f>IF('OG Hospitalisation Details'!I265="?","Unknown",'OG Hospitalisation Details'!I265)</f>
        <v>R1012</v>
      </c>
      <c r="L2078" s="14">
        <f t="shared" si="98"/>
        <v>25</v>
      </c>
    </row>
    <row r="2079" spans="1:12" x14ac:dyDescent="0.25">
      <c r="A2079" s="7" t="s">
        <v>292</v>
      </c>
      <c r="B2079" s="7">
        <f t="shared" si="99"/>
        <v>2074</v>
      </c>
      <c r="C2079" s="7">
        <f>IF('OG Hospitalisation Details'!B264="?",ROUND(AVERAGE('OG Hospitalisation Details'!$B$2:$B$2344),0),'OG Hospitalisation Details'!B264)</f>
        <v>1991</v>
      </c>
      <c r="D2079" s="7" t="str">
        <f>IF('OG Hospitalisation Details'!C264="?","Sep",'OG Hospitalisation Details'!C264)</f>
        <v>Aug</v>
      </c>
      <c r="E2079" s="7">
        <v>5</v>
      </c>
      <c r="F2079" s="13">
        <f t="shared" si="97"/>
        <v>33455</v>
      </c>
      <c r="G2079" s="7">
        <v>3</v>
      </c>
      <c r="H2079" s="16">
        <v>2510.79</v>
      </c>
      <c r="I2079" s="7" t="str" cm="1">
        <f t="array" ref="I2079">INDEX({"tier - 1","tier - 2","tier - 3"},MATCH(MAX(COUNTIF('OG Hospitalisation Details'!G264:G2606,{"tier - 1","tier - 2","tier - 3"})),COUNTIF('OG Hospitalisation Details'!G264:G2606,{"tier - 1","tier - 2","tier - 3"}),0))</f>
        <v>tier - 2</v>
      </c>
      <c r="J2079" s="7" t="str" cm="1">
        <f t="array" ref="J2079">INDEX({"tier - 1","tier - 2","tier - 3"},MATCH(MAX(COUNTIF('OG Hospitalisation Details'!H264:H2606,{"tier - 1","tier - 2","tier - 3"})),COUNTIF('OG Hospitalisation Details'!H264:H2606,{"tier - 1","tier - 2","tier - 3"}),0))</f>
        <v>tier - 3</v>
      </c>
      <c r="K2079" s="7" t="str">
        <f>IF('OG Hospitalisation Details'!I264="?","Unknown",'OG Hospitalisation Details'!I264)</f>
        <v>R1013</v>
      </c>
      <c r="L2079" s="14">
        <f t="shared" si="98"/>
        <v>31</v>
      </c>
    </row>
    <row r="2080" spans="1:12" x14ac:dyDescent="0.25">
      <c r="A2080" s="7" t="s">
        <v>291</v>
      </c>
      <c r="B2080" s="7">
        <f t="shared" si="99"/>
        <v>2075</v>
      </c>
      <c r="C2080" s="7">
        <f>IF('OG Hospitalisation Details'!B263="?",ROUND(AVERAGE('OG Hospitalisation Details'!$B$2:$B$2344),0),'OG Hospitalisation Details'!B263)</f>
        <v>2004</v>
      </c>
      <c r="D2080" s="7" t="str">
        <f>IF('OG Hospitalisation Details'!C263="?","Sep",'OG Hospitalisation Details'!C263)</f>
        <v>Sep</v>
      </c>
      <c r="E2080" s="7">
        <v>6</v>
      </c>
      <c r="F2080" s="13">
        <f t="shared" si="97"/>
        <v>38236</v>
      </c>
      <c r="G2080" s="7">
        <v>0</v>
      </c>
      <c r="H2080" s="16">
        <v>2500.9299999999998</v>
      </c>
      <c r="I2080" s="7" t="str" cm="1">
        <f t="array" ref="I2080">INDEX({"tier - 1","tier - 2","tier - 3"},MATCH(MAX(COUNTIF('OG Hospitalisation Details'!G263:G2605,{"tier - 1","tier - 2","tier - 3"})),COUNTIF('OG Hospitalisation Details'!G263:G2605,{"tier - 1","tier - 2","tier - 3"}),0))</f>
        <v>tier - 2</v>
      </c>
      <c r="J2080" s="7" t="str" cm="1">
        <f t="array" ref="J2080">INDEX({"tier - 1","tier - 2","tier - 3"},MATCH(MAX(COUNTIF('OG Hospitalisation Details'!H263:H2605,{"tier - 1","tier - 2","tier - 3"})),COUNTIF('OG Hospitalisation Details'!H263:H2605,{"tier - 1","tier - 2","tier - 3"}),0))</f>
        <v>tier - 3</v>
      </c>
      <c r="K2080" s="7" t="str">
        <f>IF('OG Hospitalisation Details'!I263="?","Unknown",'OG Hospitalisation Details'!I263)</f>
        <v>R1012</v>
      </c>
      <c r="L2080" s="14">
        <f t="shared" si="98"/>
        <v>18</v>
      </c>
    </row>
    <row r="2081" spans="1:12" x14ac:dyDescent="0.25">
      <c r="A2081" s="7" t="s">
        <v>290</v>
      </c>
      <c r="B2081" s="7">
        <f t="shared" si="99"/>
        <v>2076</v>
      </c>
      <c r="C2081" s="7">
        <f>IF('OG Hospitalisation Details'!B262="?",ROUND(AVERAGE('OG Hospitalisation Details'!$B$2:$B$2344),0),'OG Hospitalisation Details'!B262)</f>
        <v>1995</v>
      </c>
      <c r="D2081" s="7" t="str">
        <f>IF('OG Hospitalisation Details'!C262="?","Sep",'OG Hospitalisation Details'!C262)</f>
        <v>Oct</v>
      </c>
      <c r="E2081" s="7">
        <v>15</v>
      </c>
      <c r="F2081" s="13">
        <f t="shared" si="97"/>
        <v>34987</v>
      </c>
      <c r="G2081" s="7">
        <v>0</v>
      </c>
      <c r="H2081" s="16">
        <v>2498.41</v>
      </c>
      <c r="I2081" s="7" t="str" cm="1">
        <f t="array" ref="I2081">INDEX({"tier - 1","tier - 2","tier - 3"},MATCH(MAX(COUNTIF('OG Hospitalisation Details'!G262:G2604,{"tier - 1","tier - 2","tier - 3"})),COUNTIF('OG Hospitalisation Details'!G262:G2604,{"tier - 1","tier - 2","tier - 3"}),0))</f>
        <v>tier - 2</v>
      </c>
      <c r="J2081" s="7" t="str" cm="1">
        <f t="array" ref="J2081">INDEX({"tier - 1","tier - 2","tier - 3"},MATCH(MAX(COUNTIF('OG Hospitalisation Details'!H262:H2604,{"tier - 1","tier - 2","tier - 3"})),COUNTIF('OG Hospitalisation Details'!H262:H2604,{"tier - 1","tier - 2","tier - 3"}),0))</f>
        <v>tier - 3</v>
      </c>
      <c r="K2081" s="7" t="str">
        <f>IF('OG Hospitalisation Details'!I262="?","Unknown",'OG Hospitalisation Details'!I262)</f>
        <v>R1013</v>
      </c>
      <c r="L2081" s="14">
        <f t="shared" si="98"/>
        <v>27</v>
      </c>
    </row>
    <row r="2082" spans="1:12" x14ac:dyDescent="0.25">
      <c r="A2082" s="7" t="s">
        <v>289</v>
      </c>
      <c r="B2082" s="7">
        <f t="shared" si="99"/>
        <v>2077</v>
      </c>
      <c r="C2082" s="7">
        <f>IF('OG Hospitalisation Details'!B261="?",ROUND(AVERAGE('OG Hospitalisation Details'!$B$2:$B$2344),0),'OG Hospitalisation Details'!B261)</f>
        <v>1995</v>
      </c>
      <c r="D2082" s="7" t="str">
        <f>IF('OG Hospitalisation Details'!C261="?","Sep",'OG Hospitalisation Details'!C261)</f>
        <v>Jul</v>
      </c>
      <c r="E2082" s="7">
        <v>9</v>
      </c>
      <c r="F2082" s="13">
        <f t="shared" si="97"/>
        <v>34889</v>
      </c>
      <c r="G2082" s="7">
        <v>0</v>
      </c>
      <c r="H2082" s="16">
        <v>2497.04</v>
      </c>
      <c r="I2082" s="7" t="str" cm="1">
        <f t="array" ref="I2082">INDEX({"tier - 1","tier - 2","tier - 3"},MATCH(MAX(COUNTIF('OG Hospitalisation Details'!G261:G2603,{"tier - 1","tier - 2","tier - 3"})),COUNTIF('OG Hospitalisation Details'!G261:G2603,{"tier - 1","tier - 2","tier - 3"}),0))</f>
        <v>tier - 2</v>
      </c>
      <c r="J2082" s="7" t="str" cm="1">
        <f t="array" ref="J2082">INDEX({"tier - 1","tier - 2","tier - 3"},MATCH(MAX(COUNTIF('OG Hospitalisation Details'!H261:H2603,{"tier - 1","tier - 2","tier - 3"})),COUNTIF('OG Hospitalisation Details'!H261:H2603,{"tier - 1","tier - 2","tier - 3"}),0))</f>
        <v>tier - 3</v>
      </c>
      <c r="K2082" s="7" t="str">
        <f>IF('OG Hospitalisation Details'!I261="?","Unknown",'OG Hospitalisation Details'!I261)</f>
        <v>R1013</v>
      </c>
      <c r="L2082" s="14">
        <f t="shared" si="98"/>
        <v>27</v>
      </c>
    </row>
    <row r="2083" spans="1:12" x14ac:dyDescent="0.25">
      <c r="A2083" s="7" t="s">
        <v>288</v>
      </c>
      <c r="B2083" s="7">
        <f t="shared" si="99"/>
        <v>2078</v>
      </c>
      <c r="C2083" s="7">
        <f>IF('OG Hospitalisation Details'!B260="?",ROUND(AVERAGE('OG Hospitalisation Details'!$B$2:$B$2344),0),'OG Hospitalisation Details'!B260)</f>
        <v>1995</v>
      </c>
      <c r="D2083" s="7" t="str">
        <f>IF('OG Hospitalisation Details'!C260="?","Sep",'OG Hospitalisation Details'!C260)</f>
        <v>Oct</v>
      </c>
      <c r="E2083" s="7">
        <v>14</v>
      </c>
      <c r="F2083" s="13">
        <f t="shared" si="97"/>
        <v>34986</v>
      </c>
      <c r="G2083" s="7">
        <v>0</v>
      </c>
      <c r="H2083" s="16">
        <v>2494.02</v>
      </c>
      <c r="I2083" s="7" t="str" cm="1">
        <f t="array" ref="I2083">INDEX({"tier - 1","tier - 2","tier - 3"},MATCH(MAX(COUNTIF('OG Hospitalisation Details'!G260:G2602,{"tier - 1","tier - 2","tier - 3"})),COUNTIF('OG Hospitalisation Details'!G260:G2602,{"tier - 1","tier - 2","tier - 3"}),0))</f>
        <v>tier - 2</v>
      </c>
      <c r="J2083" s="7" t="str" cm="1">
        <f t="array" ref="J2083">INDEX({"tier - 1","tier - 2","tier - 3"},MATCH(MAX(COUNTIF('OG Hospitalisation Details'!H260:H2602,{"tier - 1","tier - 2","tier - 3"})),COUNTIF('OG Hospitalisation Details'!H260:H2602,{"tier - 1","tier - 2","tier - 3"}),0))</f>
        <v>tier - 3</v>
      </c>
      <c r="K2083" s="7" t="str">
        <f>IF('OG Hospitalisation Details'!I260="?","Unknown",'OG Hospitalisation Details'!I260)</f>
        <v>R1011</v>
      </c>
      <c r="L2083" s="14">
        <f t="shared" si="98"/>
        <v>27</v>
      </c>
    </row>
    <row r="2084" spans="1:12" x14ac:dyDescent="0.25">
      <c r="A2084" s="7" t="s">
        <v>287</v>
      </c>
      <c r="B2084" s="7">
        <f t="shared" si="99"/>
        <v>2079</v>
      </c>
      <c r="C2084" s="7">
        <f>IF('OG Hospitalisation Details'!B259="?",ROUND(AVERAGE('OG Hospitalisation Details'!$B$2:$B$2344),0),'OG Hospitalisation Details'!B259)</f>
        <v>1995</v>
      </c>
      <c r="D2084" s="7" t="str">
        <f>IF('OG Hospitalisation Details'!C259="?","Sep",'OG Hospitalisation Details'!C259)</f>
        <v>Nov</v>
      </c>
      <c r="E2084" s="7">
        <v>6</v>
      </c>
      <c r="F2084" s="13">
        <f t="shared" si="97"/>
        <v>35009</v>
      </c>
      <c r="G2084" s="7">
        <v>0</v>
      </c>
      <c r="H2084" s="16">
        <v>2483.7399999999998</v>
      </c>
      <c r="I2084" s="7" t="str" cm="1">
        <f t="array" ref="I2084">INDEX({"tier - 1","tier - 2","tier - 3"},MATCH(MAX(COUNTIF('OG Hospitalisation Details'!G259:G2601,{"tier - 1","tier - 2","tier - 3"})),COUNTIF('OG Hospitalisation Details'!G259:G2601,{"tier - 1","tier - 2","tier - 3"}),0))</f>
        <v>tier - 2</v>
      </c>
      <c r="J2084" s="7" t="str" cm="1">
        <f t="array" ref="J2084">INDEX({"tier - 1","tier - 2","tier - 3"},MATCH(MAX(COUNTIF('OG Hospitalisation Details'!H259:H2601,{"tier - 1","tier - 2","tier - 3"})),COUNTIF('OG Hospitalisation Details'!H259:H2601,{"tier - 1","tier - 2","tier - 3"}),0))</f>
        <v>tier - 3</v>
      </c>
      <c r="K2084" s="7" t="str">
        <f>IF('OG Hospitalisation Details'!I259="?","Unknown",'OG Hospitalisation Details'!I259)</f>
        <v>R1013</v>
      </c>
      <c r="L2084" s="14">
        <f t="shared" si="98"/>
        <v>27</v>
      </c>
    </row>
    <row r="2085" spans="1:12" x14ac:dyDescent="0.25">
      <c r="A2085" s="7" t="s">
        <v>286</v>
      </c>
      <c r="B2085" s="7">
        <f t="shared" si="99"/>
        <v>2080</v>
      </c>
      <c r="C2085" s="7">
        <f>IF('OG Hospitalisation Details'!B258="?",ROUND(AVERAGE('OG Hospitalisation Details'!$B$2:$B$2344),0),'OG Hospitalisation Details'!B258)</f>
        <v>1998</v>
      </c>
      <c r="D2085" s="7" t="str">
        <f>IF('OG Hospitalisation Details'!C258="?","Sep",'OG Hospitalisation Details'!C258)</f>
        <v>Jun</v>
      </c>
      <c r="E2085" s="7">
        <v>20</v>
      </c>
      <c r="F2085" s="13">
        <f t="shared" si="97"/>
        <v>35966</v>
      </c>
      <c r="G2085" s="7">
        <v>0</v>
      </c>
      <c r="H2085" s="16">
        <v>2480.98</v>
      </c>
      <c r="I2085" s="7" t="str" cm="1">
        <f t="array" ref="I2085">INDEX({"tier - 1","tier - 2","tier - 3"},MATCH(MAX(COUNTIF('OG Hospitalisation Details'!G258:G2600,{"tier - 1","tier - 2","tier - 3"})),COUNTIF('OG Hospitalisation Details'!G258:G2600,{"tier - 1","tier - 2","tier - 3"}),0))</f>
        <v>tier - 2</v>
      </c>
      <c r="J2085" s="7" t="str" cm="1">
        <f t="array" ref="J2085">INDEX({"tier - 1","tier - 2","tier - 3"},MATCH(MAX(COUNTIF('OG Hospitalisation Details'!H258:H2600,{"tier - 1","tier - 2","tier - 3"})),COUNTIF('OG Hospitalisation Details'!H258:H2600,{"tier - 1","tier - 2","tier - 3"}),0))</f>
        <v>tier - 3</v>
      </c>
      <c r="K2085" s="7" t="str">
        <f>IF('OG Hospitalisation Details'!I258="?","Unknown",'OG Hospitalisation Details'!I258)</f>
        <v>R1013</v>
      </c>
      <c r="L2085" s="14">
        <f t="shared" si="98"/>
        <v>24</v>
      </c>
    </row>
    <row r="2086" spans="1:12" x14ac:dyDescent="0.25">
      <c r="A2086" s="7" t="s">
        <v>285</v>
      </c>
      <c r="B2086" s="7">
        <f t="shared" si="99"/>
        <v>2081</v>
      </c>
      <c r="C2086" s="7">
        <f>IF('OG Hospitalisation Details'!B257="?",ROUND(AVERAGE('OG Hospitalisation Details'!$B$2:$B$2344),0),'OG Hospitalisation Details'!B257)</f>
        <v>1998</v>
      </c>
      <c r="D2086" s="7" t="str">
        <f>IF('OG Hospitalisation Details'!C257="?","Sep",'OG Hospitalisation Details'!C257)</f>
        <v>Jul</v>
      </c>
      <c r="E2086" s="7">
        <v>2</v>
      </c>
      <c r="F2086" s="13">
        <f t="shared" si="97"/>
        <v>35978</v>
      </c>
      <c r="G2086" s="7">
        <v>0</v>
      </c>
      <c r="H2086" s="16">
        <v>2473.33</v>
      </c>
      <c r="I2086" s="7" t="str" cm="1">
        <f t="array" ref="I2086">INDEX({"tier - 1","tier - 2","tier - 3"},MATCH(MAX(COUNTIF('OG Hospitalisation Details'!G257:G2599,{"tier - 1","tier - 2","tier - 3"})),COUNTIF('OG Hospitalisation Details'!G257:G2599,{"tier - 1","tier - 2","tier - 3"}),0))</f>
        <v>tier - 2</v>
      </c>
      <c r="J2086" s="7" t="str" cm="1">
        <f t="array" ref="J2086">INDEX({"tier - 1","tier - 2","tier - 3"},MATCH(MAX(COUNTIF('OG Hospitalisation Details'!H257:H2599,{"tier - 1","tier - 2","tier - 3"})),COUNTIF('OG Hospitalisation Details'!H257:H2599,{"tier - 1","tier - 2","tier - 3"}),0))</f>
        <v>tier - 3</v>
      </c>
      <c r="K2086" s="7" t="str">
        <f>IF('OG Hospitalisation Details'!I257="?","Unknown",'OG Hospitalisation Details'!I257)</f>
        <v>R1013</v>
      </c>
      <c r="L2086" s="14">
        <f t="shared" si="98"/>
        <v>24</v>
      </c>
    </row>
    <row r="2087" spans="1:12" x14ac:dyDescent="0.25">
      <c r="A2087" s="7" t="s">
        <v>284</v>
      </c>
      <c r="B2087" s="7">
        <f t="shared" si="99"/>
        <v>2082</v>
      </c>
      <c r="C2087" s="7">
        <f>IF('OG Hospitalisation Details'!B256="?",ROUND(AVERAGE('OG Hospitalisation Details'!$B$2:$B$2344),0),'OG Hospitalisation Details'!B256)</f>
        <v>1998</v>
      </c>
      <c r="D2087" s="7" t="str">
        <f>IF('OG Hospitalisation Details'!C256="?","Sep",'OG Hospitalisation Details'!C256)</f>
        <v>Aug</v>
      </c>
      <c r="E2087" s="7">
        <v>17</v>
      </c>
      <c r="F2087" s="13">
        <f t="shared" si="97"/>
        <v>36024</v>
      </c>
      <c r="G2087" s="7">
        <v>0</v>
      </c>
      <c r="H2087" s="16">
        <v>2464.62</v>
      </c>
      <c r="I2087" s="7" t="str" cm="1">
        <f t="array" ref="I2087">INDEX({"tier - 1","tier - 2","tier - 3"},MATCH(MAX(COUNTIF('OG Hospitalisation Details'!G256:G2598,{"tier - 1","tier - 2","tier - 3"})),COUNTIF('OG Hospitalisation Details'!G256:G2598,{"tier - 1","tier - 2","tier - 3"}),0))</f>
        <v>tier - 2</v>
      </c>
      <c r="J2087" s="7" t="str" cm="1">
        <f t="array" ref="J2087">INDEX({"tier - 1","tier - 2","tier - 3"},MATCH(MAX(COUNTIF('OG Hospitalisation Details'!H256:H2598,{"tier - 1","tier - 2","tier - 3"})),COUNTIF('OG Hospitalisation Details'!H256:H2598,{"tier - 1","tier - 2","tier - 3"}),0))</f>
        <v>tier - 3</v>
      </c>
      <c r="K2087" s="7" t="str">
        <f>IF('OG Hospitalisation Details'!I256="?","Unknown",'OG Hospitalisation Details'!I256)</f>
        <v>R1013</v>
      </c>
      <c r="L2087" s="14">
        <f t="shared" si="98"/>
        <v>24</v>
      </c>
    </row>
    <row r="2088" spans="1:12" x14ac:dyDescent="0.25">
      <c r="A2088" s="7" t="s">
        <v>283</v>
      </c>
      <c r="B2088" s="7">
        <f t="shared" si="99"/>
        <v>2083</v>
      </c>
      <c r="C2088" s="7">
        <f>IF('OG Hospitalisation Details'!B255="?",ROUND(AVERAGE('OG Hospitalisation Details'!$B$2:$B$2344),0),'OG Hospitalisation Details'!B255)</f>
        <v>2002</v>
      </c>
      <c r="D2088" s="7" t="str">
        <f>IF('OG Hospitalisation Details'!C255="?","Sep",'OG Hospitalisation Details'!C255)</f>
        <v>Jul</v>
      </c>
      <c r="E2088" s="7">
        <v>11</v>
      </c>
      <c r="F2088" s="13">
        <f t="shared" si="97"/>
        <v>37448</v>
      </c>
      <c r="G2088" s="7">
        <v>0</v>
      </c>
      <c r="H2088" s="16">
        <v>2459.7199999999998</v>
      </c>
      <c r="I2088" s="7" t="str" cm="1">
        <f t="array" ref="I2088">INDEX({"tier - 1","tier - 2","tier - 3"},MATCH(MAX(COUNTIF('OG Hospitalisation Details'!G255:G2597,{"tier - 1","tier - 2","tier - 3"})),COUNTIF('OG Hospitalisation Details'!G255:G2597,{"tier - 1","tier - 2","tier - 3"}),0))</f>
        <v>tier - 2</v>
      </c>
      <c r="J2088" s="7" t="str" cm="1">
        <f t="array" ref="J2088">INDEX({"tier - 1","tier - 2","tier - 3"},MATCH(MAX(COUNTIF('OG Hospitalisation Details'!H255:H2597,{"tier - 1","tier - 2","tier - 3"})),COUNTIF('OG Hospitalisation Details'!H255:H2597,{"tier - 1","tier - 2","tier - 3"}),0))</f>
        <v>tier - 3</v>
      </c>
      <c r="K2088" s="7" t="str">
        <f>IF('OG Hospitalisation Details'!I255="?","Unknown",'OG Hospitalisation Details'!I255)</f>
        <v>R1024</v>
      </c>
      <c r="L2088" s="14">
        <f t="shared" si="98"/>
        <v>20</v>
      </c>
    </row>
    <row r="2089" spans="1:12" x14ac:dyDescent="0.25">
      <c r="A2089" s="7" t="s">
        <v>282</v>
      </c>
      <c r="B2089" s="7">
        <f t="shared" si="99"/>
        <v>2084</v>
      </c>
      <c r="C2089" s="7">
        <f>IF('OG Hospitalisation Details'!B254="?",ROUND(AVERAGE('OG Hospitalisation Details'!$B$2:$B$2344),0),'OG Hospitalisation Details'!B254)</f>
        <v>1998</v>
      </c>
      <c r="D2089" s="7" t="str">
        <f>IF('OG Hospitalisation Details'!C254="?","Sep",'OG Hospitalisation Details'!C254)</f>
        <v>Nov</v>
      </c>
      <c r="E2089" s="7">
        <v>19</v>
      </c>
      <c r="F2089" s="13">
        <f t="shared" si="97"/>
        <v>36118</v>
      </c>
      <c r="G2089" s="7">
        <v>0</v>
      </c>
      <c r="H2089" s="16">
        <v>2457.5</v>
      </c>
      <c r="I2089" s="7" t="str" cm="1">
        <f t="array" ref="I2089">INDEX({"tier - 1","tier - 2","tier - 3"},MATCH(MAX(COUNTIF('OG Hospitalisation Details'!G254:G2596,{"tier - 1","tier - 2","tier - 3"})),COUNTIF('OG Hospitalisation Details'!G254:G2596,{"tier - 1","tier - 2","tier - 3"}),0))</f>
        <v>tier - 2</v>
      </c>
      <c r="J2089" s="7" t="str" cm="1">
        <f t="array" ref="J2089">INDEX({"tier - 1","tier - 2","tier - 3"},MATCH(MAX(COUNTIF('OG Hospitalisation Details'!H254:H2596,{"tier - 1","tier - 2","tier - 3"})),COUNTIF('OG Hospitalisation Details'!H254:H2596,{"tier - 1","tier - 2","tier - 3"}),0))</f>
        <v>tier - 3</v>
      </c>
      <c r="K2089" s="7" t="str">
        <f>IF('OG Hospitalisation Details'!I254="?","Unknown",'OG Hospitalisation Details'!I254)</f>
        <v>R1011</v>
      </c>
      <c r="L2089" s="14">
        <f t="shared" si="98"/>
        <v>24</v>
      </c>
    </row>
    <row r="2090" spans="1:12" x14ac:dyDescent="0.25">
      <c r="A2090" s="7" t="s">
        <v>281</v>
      </c>
      <c r="B2090" s="7">
        <f t="shared" si="99"/>
        <v>2085</v>
      </c>
      <c r="C2090" s="7">
        <f>IF('OG Hospitalisation Details'!B253="?",ROUND(AVERAGE('OG Hospitalisation Details'!$B$2:$B$2344),0),'OG Hospitalisation Details'!B253)</f>
        <v>2002</v>
      </c>
      <c r="D2090" s="7" t="str">
        <f>IF('OG Hospitalisation Details'!C253="?","Sep",'OG Hospitalisation Details'!C253)</f>
        <v>Jul</v>
      </c>
      <c r="E2090" s="7">
        <v>29</v>
      </c>
      <c r="F2090" s="13">
        <f t="shared" si="97"/>
        <v>37466</v>
      </c>
      <c r="G2090" s="7">
        <v>0</v>
      </c>
      <c r="H2090" s="16">
        <v>2457.21</v>
      </c>
      <c r="I2090" s="7" t="str" cm="1">
        <f t="array" ref="I2090">INDEX({"tier - 1","tier - 2","tier - 3"},MATCH(MAX(COUNTIF('OG Hospitalisation Details'!G253:G2595,{"tier - 1","tier - 2","tier - 3"})),COUNTIF('OG Hospitalisation Details'!G253:G2595,{"tier - 1","tier - 2","tier - 3"}),0))</f>
        <v>tier - 2</v>
      </c>
      <c r="J2090" s="7" t="str" cm="1">
        <f t="array" ref="J2090">INDEX({"tier - 1","tier - 2","tier - 3"},MATCH(MAX(COUNTIF('OG Hospitalisation Details'!H253:H2595,{"tier - 1","tier - 2","tier - 3"})),COUNTIF('OG Hospitalisation Details'!H253:H2595,{"tier - 1","tier - 2","tier - 3"}),0))</f>
        <v>tier - 3</v>
      </c>
      <c r="K2090" s="7" t="str">
        <f>IF('OG Hospitalisation Details'!I253="?","Unknown",'OG Hospitalisation Details'!I253)</f>
        <v>R1024</v>
      </c>
      <c r="L2090" s="14">
        <f t="shared" si="98"/>
        <v>20</v>
      </c>
    </row>
    <row r="2091" spans="1:12" x14ac:dyDescent="0.25">
      <c r="A2091" s="7" t="s">
        <v>280</v>
      </c>
      <c r="B2091" s="7">
        <f t="shared" si="99"/>
        <v>2086</v>
      </c>
      <c r="C2091" s="7">
        <f>IF('OG Hospitalisation Details'!B252="?",ROUND(AVERAGE('OG Hospitalisation Details'!$B$2:$B$2344),0),'OG Hospitalisation Details'!B252)</f>
        <v>1999</v>
      </c>
      <c r="D2091" s="7" t="str">
        <f>IF('OG Hospitalisation Details'!C252="?","Sep",'OG Hospitalisation Details'!C252)</f>
        <v>Nov</v>
      </c>
      <c r="E2091" s="7">
        <v>21</v>
      </c>
      <c r="F2091" s="13">
        <f t="shared" si="97"/>
        <v>36485</v>
      </c>
      <c r="G2091" s="7">
        <v>1</v>
      </c>
      <c r="H2091" s="16">
        <v>2438.06</v>
      </c>
      <c r="I2091" s="7" t="str" cm="1">
        <f t="array" ref="I2091">INDEX({"tier - 1","tier - 2","tier - 3"},MATCH(MAX(COUNTIF('OG Hospitalisation Details'!G252:G2594,{"tier - 1","tier - 2","tier - 3"})),COUNTIF('OG Hospitalisation Details'!G252:G2594,{"tier - 1","tier - 2","tier - 3"}),0))</f>
        <v>tier - 2</v>
      </c>
      <c r="J2091" s="7" t="str" cm="1">
        <f t="array" ref="J2091">INDEX({"tier - 1","tier - 2","tier - 3"},MATCH(MAX(COUNTIF('OG Hospitalisation Details'!H252:H2594,{"tier - 1","tier - 2","tier - 3"})),COUNTIF('OG Hospitalisation Details'!H252:H2594,{"tier - 1","tier - 2","tier - 3"}),0))</f>
        <v>tier - 3</v>
      </c>
      <c r="K2091" s="7" t="str">
        <f>IF('OG Hospitalisation Details'!I252="?","Unknown",'OG Hospitalisation Details'!I252)</f>
        <v>R1013</v>
      </c>
      <c r="L2091" s="14">
        <f t="shared" si="98"/>
        <v>23</v>
      </c>
    </row>
    <row r="2092" spans="1:12" x14ac:dyDescent="0.25">
      <c r="A2092" s="7" t="s">
        <v>279</v>
      </c>
      <c r="B2092" s="7">
        <f t="shared" si="99"/>
        <v>2087</v>
      </c>
      <c r="C2092" s="7">
        <f>IF('OG Hospitalisation Details'!B251="?",ROUND(AVERAGE('OG Hospitalisation Details'!$B$2:$B$2344),0),'OG Hospitalisation Details'!B251)</f>
        <v>1999</v>
      </c>
      <c r="D2092" s="7" t="str">
        <f>IF('OG Hospitalisation Details'!C251="?","Sep",'OG Hospitalisation Details'!C251)</f>
        <v>Nov</v>
      </c>
      <c r="E2092" s="7">
        <v>12</v>
      </c>
      <c r="F2092" s="13">
        <f t="shared" si="97"/>
        <v>36476</v>
      </c>
      <c r="G2092" s="7">
        <v>1</v>
      </c>
      <c r="H2092" s="16">
        <v>2416.96</v>
      </c>
      <c r="I2092" s="7" t="str" cm="1">
        <f t="array" ref="I2092">INDEX({"tier - 1","tier - 2","tier - 3"},MATCH(MAX(COUNTIF('OG Hospitalisation Details'!G251:G2593,{"tier - 1","tier - 2","tier - 3"})),COUNTIF('OG Hospitalisation Details'!G251:G2593,{"tier - 1","tier - 2","tier - 3"}),0))</f>
        <v>tier - 2</v>
      </c>
      <c r="J2092" s="7" t="str" cm="1">
        <f t="array" ref="J2092">INDEX({"tier - 1","tier - 2","tier - 3"},MATCH(MAX(COUNTIF('OG Hospitalisation Details'!H251:H2593,{"tier - 1","tier - 2","tier - 3"})),COUNTIF('OG Hospitalisation Details'!H251:H2593,{"tier - 1","tier - 2","tier - 3"}),0))</f>
        <v>tier - 2</v>
      </c>
      <c r="K2092" s="7" t="str">
        <f>IF('OG Hospitalisation Details'!I251="?","Unknown",'OG Hospitalisation Details'!I251)</f>
        <v>R1011</v>
      </c>
      <c r="L2092" s="14">
        <f t="shared" si="98"/>
        <v>23</v>
      </c>
    </row>
    <row r="2093" spans="1:12" x14ac:dyDescent="0.25">
      <c r="A2093" s="7" t="s">
        <v>278</v>
      </c>
      <c r="B2093" s="7">
        <f t="shared" si="99"/>
        <v>2088</v>
      </c>
      <c r="C2093" s="7">
        <f>IF('OG Hospitalisation Details'!B250="?",ROUND(AVERAGE('OG Hospitalisation Details'!$B$2:$B$2344),0),'OG Hospitalisation Details'!B250)</f>
        <v>2001</v>
      </c>
      <c r="D2093" s="7" t="str">
        <f>IF('OG Hospitalisation Details'!C250="?","Sep",'OG Hospitalisation Details'!C250)</f>
        <v>Jun</v>
      </c>
      <c r="E2093" s="7">
        <v>3</v>
      </c>
      <c r="F2093" s="13">
        <f t="shared" si="97"/>
        <v>37045</v>
      </c>
      <c r="G2093" s="7">
        <v>0</v>
      </c>
      <c r="H2093" s="16">
        <v>2404.73</v>
      </c>
      <c r="I2093" s="7" t="str" cm="1">
        <f t="array" ref="I2093">INDEX({"tier - 1","tier - 2","tier - 3"},MATCH(MAX(COUNTIF('OG Hospitalisation Details'!G250:G2592,{"tier - 1","tier - 2","tier - 3"})),COUNTIF('OG Hospitalisation Details'!G250:G2592,{"tier - 1","tier - 2","tier - 3"}),0))</f>
        <v>tier - 2</v>
      </c>
      <c r="J2093" s="7" t="str" cm="1">
        <f t="array" ref="J2093">INDEX({"tier - 1","tier - 2","tier - 3"},MATCH(MAX(COUNTIF('OG Hospitalisation Details'!H250:H2592,{"tier - 1","tier - 2","tier - 3"})),COUNTIF('OG Hospitalisation Details'!H250:H2592,{"tier - 1","tier - 2","tier - 3"}),0))</f>
        <v>tier - 3</v>
      </c>
      <c r="K2093" s="7" t="str">
        <f>IF('OG Hospitalisation Details'!I250="?","Unknown",'OG Hospitalisation Details'!I250)</f>
        <v>R1012</v>
      </c>
      <c r="L2093" s="14">
        <f t="shared" si="98"/>
        <v>22</v>
      </c>
    </row>
    <row r="2094" spans="1:12" x14ac:dyDescent="0.25">
      <c r="A2094" s="7" t="s">
        <v>277</v>
      </c>
      <c r="B2094" s="7">
        <f t="shared" si="99"/>
        <v>2089</v>
      </c>
      <c r="C2094" s="7">
        <f>IF('OG Hospitalisation Details'!B249="?",ROUND(AVERAGE('OG Hospitalisation Details'!$B$2:$B$2344),0),'OG Hospitalisation Details'!B249)</f>
        <v>1999</v>
      </c>
      <c r="D2094" s="7" t="str">
        <f>IF('OG Hospitalisation Details'!C249="?","Sep",'OG Hospitalisation Details'!C249)</f>
        <v>Aug</v>
      </c>
      <c r="E2094" s="7">
        <v>10</v>
      </c>
      <c r="F2094" s="13">
        <f t="shared" si="97"/>
        <v>36382</v>
      </c>
      <c r="G2094" s="7">
        <v>0</v>
      </c>
      <c r="H2094" s="16">
        <v>2396.1</v>
      </c>
      <c r="I2094" s="7" t="str" cm="1">
        <f t="array" ref="I2094">INDEX({"tier - 1","tier - 2","tier - 3"},MATCH(MAX(COUNTIF('OG Hospitalisation Details'!G249:G2591,{"tier - 1","tier - 2","tier - 3"})),COUNTIF('OG Hospitalisation Details'!G249:G2591,{"tier - 1","tier - 2","tier - 3"}),0))</f>
        <v>tier - 2</v>
      </c>
      <c r="J2094" s="7" t="str" cm="1">
        <f t="array" ref="J2094">INDEX({"tier - 1","tier - 2","tier - 3"},MATCH(MAX(COUNTIF('OG Hospitalisation Details'!H249:H2591,{"tier - 1","tier - 2","tier - 3"})),COUNTIF('OG Hospitalisation Details'!H249:H2591,{"tier - 1","tier - 2","tier - 3"}),0))</f>
        <v>tier - 3</v>
      </c>
      <c r="K2094" s="7" t="str">
        <f>IF('OG Hospitalisation Details'!I249="?","Unknown",'OG Hospitalisation Details'!I249)</f>
        <v>R1019</v>
      </c>
      <c r="L2094" s="14">
        <f t="shared" si="98"/>
        <v>23</v>
      </c>
    </row>
    <row r="2095" spans="1:12" x14ac:dyDescent="0.25">
      <c r="A2095" s="7" t="s">
        <v>275</v>
      </c>
      <c r="B2095" s="7">
        <f t="shared" si="99"/>
        <v>2090</v>
      </c>
      <c r="C2095" s="7">
        <f>IF('OG Hospitalisation Details'!B248="?",ROUND(AVERAGE('OG Hospitalisation Details'!$B$2:$B$2344),0),'OG Hospitalisation Details'!B248)</f>
        <v>1999</v>
      </c>
      <c r="D2095" s="7" t="str">
        <f>IF('OG Hospitalisation Details'!C248="?","Sep",'OG Hospitalisation Details'!C248)</f>
        <v>Dec</v>
      </c>
      <c r="E2095" s="7">
        <v>17</v>
      </c>
      <c r="F2095" s="13">
        <f t="shared" si="97"/>
        <v>36511</v>
      </c>
      <c r="G2095" s="7">
        <v>0</v>
      </c>
      <c r="H2095" s="16">
        <v>2395.17</v>
      </c>
      <c r="I2095" s="7" t="str" cm="1">
        <f t="array" ref="I2095">INDEX({"tier - 1","tier - 2","tier - 3"},MATCH(MAX(COUNTIF('OG Hospitalisation Details'!G248:G2590,{"tier - 1","tier - 2","tier - 3"})),COUNTIF('OG Hospitalisation Details'!G248:G2590,{"tier - 1","tier - 2","tier - 3"}),0))</f>
        <v>tier - 2</v>
      </c>
      <c r="J2095" s="7" t="str" cm="1">
        <f t="array" ref="J2095">INDEX({"tier - 1","tier - 2","tier - 3"},MATCH(MAX(COUNTIF('OG Hospitalisation Details'!H248:H2590,{"tier - 1","tier - 2","tier - 3"})),COUNTIF('OG Hospitalisation Details'!H248:H2590,{"tier - 1","tier - 2","tier - 3"}),0))</f>
        <v>tier - 3</v>
      </c>
      <c r="K2095" s="7" t="str">
        <f>IF('OG Hospitalisation Details'!I248="?","Unknown",'OG Hospitalisation Details'!I248)</f>
        <v>R1014</v>
      </c>
      <c r="L2095" s="14">
        <f t="shared" si="98"/>
        <v>23</v>
      </c>
    </row>
    <row r="2096" spans="1:12" x14ac:dyDescent="0.25">
      <c r="A2096" s="7" t="s">
        <v>274</v>
      </c>
      <c r="B2096" s="7">
        <f t="shared" si="99"/>
        <v>2091</v>
      </c>
      <c r="C2096" s="7">
        <f>IF('OG Hospitalisation Details'!B247="?",ROUND(AVERAGE('OG Hospitalisation Details'!$B$2:$B$2344),0),'OG Hospitalisation Details'!B247)</f>
        <v>1988</v>
      </c>
      <c r="D2096" s="7" t="str">
        <f>IF('OG Hospitalisation Details'!C247="?","Sep",'OG Hospitalisation Details'!C247)</f>
        <v>Dec</v>
      </c>
      <c r="E2096" s="7">
        <v>12</v>
      </c>
      <c r="F2096" s="13">
        <f t="shared" si="97"/>
        <v>32489</v>
      </c>
      <c r="G2096" s="7">
        <v>3</v>
      </c>
      <c r="H2096" s="16">
        <v>2373.3000000000002</v>
      </c>
      <c r="I2096" s="7" t="str" cm="1">
        <f t="array" ref="I2096">INDEX({"tier - 1","tier - 2","tier - 3"},MATCH(MAX(COUNTIF('OG Hospitalisation Details'!G247:G2589,{"tier - 1","tier - 2","tier - 3"})),COUNTIF('OG Hospitalisation Details'!G247:G2589,{"tier - 1","tier - 2","tier - 3"}),0))</f>
        <v>tier - 2</v>
      </c>
      <c r="J2096" s="7" t="str" cm="1">
        <f t="array" ref="J2096">INDEX({"tier - 1","tier - 2","tier - 3"},MATCH(MAX(COUNTIF('OG Hospitalisation Details'!H247:H2589,{"tier - 1","tier - 2","tier - 3"})),COUNTIF('OG Hospitalisation Details'!H247:H2589,{"tier - 1","tier - 2","tier - 3"}),0))</f>
        <v>tier - 2</v>
      </c>
      <c r="K2096" s="7" t="str">
        <f>IF('OG Hospitalisation Details'!I247="?","Unknown",'OG Hospitalisation Details'!I247)</f>
        <v>R1013</v>
      </c>
      <c r="L2096" s="14">
        <f t="shared" si="98"/>
        <v>34</v>
      </c>
    </row>
    <row r="2097" spans="1:12" x14ac:dyDescent="0.25">
      <c r="A2097" s="7" t="s">
        <v>273</v>
      </c>
      <c r="B2097" s="7">
        <f t="shared" si="99"/>
        <v>2092</v>
      </c>
      <c r="C2097" s="7">
        <f>IF('OG Hospitalisation Details'!B246="?",ROUND(AVERAGE('OG Hospitalisation Details'!$B$2:$B$2344),0),'OG Hospitalisation Details'!B246)</f>
        <v>2002</v>
      </c>
      <c r="D2097" s="7" t="str">
        <f>IF('OG Hospitalisation Details'!C246="?","Sep",'OG Hospitalisation Details'!C246)</f>
        <v>Nov</v>
      </c>
      <c r="E2097" s="7">
        <v>5</v>
      </c>
      <c r="F2097" s="13">
        <f t="shared" si="97"/>
        <v>37565</v>
      </c>
      <c r="G2097" s="7">
        <v>1</v>
      </c>
      <c r="H2097" s="16">
        <v>2362.23</v>
      </c>
      <c r="I2097" s="7" t="str" cm="1">
        <f t="array" ref="I2097">INDEX({"tier - 1","tier - 2","tier - 3"},MATCH(MAX(COUNTIF('OG Hospitalisation Details'!G246:G2588,{"tier - 1","tier - 2","tier - 3"})),COUNTIF('OG Hospitalisation Details'!G246:G2588,{"tier - 1","tier - 2","tier - 3"}),0))</f>
        <v>tier - 2</v>
      </c>
      <c r="J2097" s="7" t="str" cm="1">
        <f t="array" ref="J2097">INDEX({"tier - 1","tier - 2","tier - 3"},MATCH(MAX(COUNTIF('OG Hospitalisation Details'!H246:H2588,{"tier - 1","tier - 2","tier - 3"})),COUNTIF('OG Hospitalisation Details'!H246:H2588,{"tier - 1","tier - 2","tier - 3"}),0))</f>
        <v>tier - 2</v>
      </c>
      <c r="K2097" s="7" t="str">
        <f>IF('OG Hospitalisation Details'!I246="?","Unknown",'OG Hospitalisation Details'!I246)</f>
        <v>R1012</v>
      </c>
      <c r="L2097" s="14">
        <f t="shared" si="98"/>
        <v>20</v>
      </c>
    </row>
    <row r="2098" spans="1:12" x14ac:dyDescent="0.25">
      <c r="A2098" s="7" t="s">
        <v>272</v>
      </c>
      <c r="B2098" s="7">
        <f t="shared" si="99"/>
        <v>2093</v>
      </c>
      <c r="C2098" s="7">
        <f>IF('OG Hospitalisation Details'!B245="?",ROUND(AVERAGE('OG Hospitalisation Details'!$B$2:$B$2344),0),'OG Hospitalisation Details'!B245)</f>
        <v>1998</v>
      </c>
      <c r="D2098" s="7" t="str">
        <f>IF('OG Hospitalisation Details'!C245="?","Sep",'OG Hospitalisation Details'!C245)</f>
        <v>Oct</v>
      </c>
      <c r="E2098" s="7">
        <v>21</v>
      </c>
      <c r="F2098" s="13">
        <f t="shared" si="97"/>
        <v>36089</v>
      </c>
      <c r="G2098" s="7">
        <v>0</v>
      </c>
      <c r="H2098" s="16">
        <v>2352.9699999999998</v>
      </c>
      <c r="I2098" s="7" t="str" cm="1">
        <f t="array" ref="I2098">INDEX({"tier - 1","tier - 2","tier - 3"},MATCH(MAX(COUNTIF('OG Hospitalisation Details'!G245:G2587,{"tier - 1","tier - 2","tier - 3"})),COUNTIF('OG Hospitalisation Details'!G245:G2587,{"tier - 1","tier - 2","tier - 3"}),0))</f>
        <v>tier - 2</v>
      </c>
      <c r="J2098" s="7" t="str" cm="1">
        <f t="array" ref="J2098">INDEX({"tier - 1","tier - 2","tier - 3"},MATCH(MAX(COUNTIF('OG Hospitalisation Details'!H245:H2587,{"tier - 1","tier - 2","tier - 3"})),COUNTIF('OG Hospitalisation Details'!H245:H2587,{"tier - 1","tier - 2","tier - 3"}),0))</f>
        <v>tier - 3</v>
      </c>
      <c r="K2098" s="7" t="str">
        <f>IF('OG Hospitalisation Details'!I245="?","Unknown",'OG Hospitalisation Details'!I245)</f>
        <v>R1012</v>
      </c>
      <c r="L2098" s="14">
        <f t="shared" si="98"/>
        <v>24</v>
      </c>
    </row>
    <row r="2099" spans="1:12" x14ac:dyDescent="0.25">
      <c r="A2099" s="7" t="s">
        <v>271</v>
      </c>
      <c r="B2099" s="7">
        <f t="shared" si="99"/>
        <v>2094</v>
      </c>
      <c r="C2099" s="7">
        <f>IF('OG Hospitalisation Details'!B244="?",ROUND(AVERAGE('OG Hospitalisation Details'!$B$2:$B$2344),0),'OG Hospitalisation Details'!B244)</f>
        <v>2003</v>
      </c>
      <c r="D2099" s="7" t="str">
        <f>IF('OG Hospitalisation Details'!C244="?","Sep",'OG Hospitalisation Details'!C244)</f>
        <v>Nov</v>
      </c>
      <c r="E2099" s="7">
        <v>18</v>
      </c>
      <c r="F2099" s="13">
        <f t="shared" si="97"/>
        <v>37943</v>
      </c>
      <c r="G2099" s="7">
        <v>1</v>
      </c>
      <c r="H2099" s="16">
        <v>2331.52</v>
      </c>
      <c r="I2099" s="7" t="str" cm="1">
        <f t="array" ref="I2099">INDEX({"tier - 1","tier - 2","tier - 3"},MATCH(MAX(COUNTIF('OG Hospitalisation Details'!G244:G2586,{"tier - 1","tier - 2","tier - 3"})),COUNTIF('OG Hospitalisation Details'!G244:G2586,{"tier - 1","tier - 2","tier - 3"}),0))</f>
        <v>tier - 2</v>
      </c>
      <c r="J2099" s="7" t="str" cm="1">
        <f t="array" ref="J2099">INDEX({"tier - 1","tier - 2","tier - 3"},MATCH(MAX(COUNTIF('OG Hospitalisation Details'!H244:H2586,{"tier - 1","tier - 2","tier - 3"})),COUNTIF('OG Hospitalisation Details'!H244:H2586,{"tier - 1","tier - 2","tier - 3"}),0))</f>
        <v>tier - 3</v>
      </c>
      <c r="K2099" s="7" t="str">
        <f>IF('OG Hospitalisation Details'!I244="?","Unknown",'OG Hospitalisation Details'!I244)</f>
        <v>R1011</v>
      </c>
      <c r="L2099" s="14">
        <f t="shared" si="98"/>
        <v>19</v>
      </c>
    </row>
    <row r="2100" spans="1:12" x14ac:dyDescent="0.25">
      <c r="A2100" s="7" t="s">
        <v>2131</v>
      </c>
      <c r="B2100" s="7"/>
      <c r="C2100" s="7">
        <f>IF('OG Hospitalisation Details'!B2100="?",ROUND(AVERAGE('OG Hospitalisation Details'!$B$2:$B$2344),0),'OG Hospitalisation Details'!B2100)</f>
        <v>2004</v>
      </c>
      <c r="D2100" s="7" t="str">
        <f>IF('OG Hospitalisation Details'!C2100="?","Sep",'OG Hospitalisation Details'!C2100)</f>
        <v>Nov</v>
      </c>
      <c r="E2100" s="7">
        <v>1</v>
      </c>
      <c r="F2100" s="13">
        <f t="shared" si="97"/>
        <v>38292</v>
      </c>
      <c r="G2100" s="7">
        <v>2</v>
      </c>
      <c r="H2100" s="16">
        <v>34303.17</v>
      </c>
      <c r="I2100" s="7" t="str" cm="1">
        <f t="array" ref="I2100">INDEX({"tier - 1","tier - 2","tier - 3"},MATCH(MAX(COUNTIF('OG Hospitalisation Details'!G2100:G4442,{"tier - 1","tier - 2","tier - 3"})),COUNTIF('OG Hospitalisation Details'!G2100:G4442,{"tier - 1","tier - 2","tier - 3"}),0))</f>
        <v>tier - 1</v>
      </c>
      <c r="J2100" s="7" t="str" cm="1">
        <f t="array" ref="J2100">INDEX({"tier - 1","tier - 2","tier - 3"},MATCH(MAX(COUNTIF('OG Hospitalisation Details'!H2100:H4442,{"tier - 1","tier - 2","tier - 3"})),COUNTIF('OG Hospitalisation Details'!H2100:H4442,{"tier - 1","tier - 2","tier - 3"}),0))</f>
        <v>tier - 3</v>
      </c>
      <c r="K2100" s="7" t="str">
        <f>IF('OG Hospitalisation Details'!I2100="?","Unknown",'OG Hospitalisation Details'!I2100)</f>
        <v>R1013</v>
      </c>
      <c r="L2100" s="14">
        <f t="shared" si="98"/>
        <v>18</v>
      </c>
    </row>
    <row r="2101" spans="1:12" x14ac:dyDescent="0.25">
      <c r="A2101" s="7" t="s">
        <v>270</v>
      </c>
      <c r="B2101" s="7">
        <f t="shared" ref="B2101:B2130" si="100">VALUE(SUBSTITUTE(A2101,"Id",""))</f>
        <v>2095</v>
      </c>
      <c r="C2101" s="7">
        <f>IF('OG Hospitalisation Details'!B243="?",ROUND(AVERAGE('OG Hospitalisation Details'!$B$2:$B$2344),0),'OG Hospitalisation Details'!B243)</f>
        <v>1996</v>
      </c>
      <c r="D2101" s="7" t="str">
        <f>IF('OG Hospitalisation Details'!C243="?","Sep",'OG Hospitalisation Details'!C243)</f>
        <v>Dec</v>
      </c>
      <c r="E2101" s="7">
        <v>17</v>
      </c>
      <c r="F2101" s="13">
        <f t="shared" si="97"/>
        <v>35416</v>
      </c>
      <c r="G2101" s="7">
        <v>0</v>
      </c>
      <c r="H2101" s="16">
        <v>2322.62</v>
      </c>
      <c r="I2101" s="7" t="str" cm="1">
        <f t="array" ref="I2101">INDEX({"tier - 1","tier - 2","tier - 3"},MATCH(MAX(COUNTIF('OG Hospitalisation Details'!G243:G2585,{"tier - 1","tier - 2","tier - 3"})),COUNTIF('OG Hospitalisation Details'!G243:G2585,{"tier - 1","tier - 2","tier - 3"}),0))</f>
        <v>tier - 2</v>
      </c>
      <c r="J2101" s="7" t="str" cm="1">
        <f t="array" ref="J2101">INDEX({"tier - 1","tier - 2","tier - 3"},MATCH(MAX(COUNTIF('OG Hospitalisation Details'!H243:H2585,{"tier - 1","tier - 2","tier - 3"})),COUNTIF('OG Hospitalisation Details'!H243:H2585,{"tier - 1","tier - 2","tier - 3"}),0))</f>
        <v>tier - 3</v>
      </c>
      <c r="K2101" s="7" t="str">
        <f>IF('OG Hospitalisation Details'!I243="?","Unknown",'OG Hospitalisation Details'!I243)</f>
        <v>R1013</v>
      </c>
      <c r="L2101" s="14">
        <f t="shared" si="98"/>
        <v>26</v>
      </c>
    </row>
    <row r="2102" spans="1:12" x14ac:dyDescent="0.25">
      <c r="A2102" s="7" t="s">
        <v>269</v>
      </c>
      <c r="B2102" s="7">
        <f t="shared" si="100"/>
        <v>2096</v>
      </c>
      <c r="C2102" s="7">
        <f>IF('OG Hospitalisation Details'!B242="?",ROUND(AVERAGE('OG Hospitalisation Details'!$B$2:$B$2344),0),'OG Hospitalisation Details'!B242)</f>
        <v>2004</v>
      </c>
      <c r="D2102" s="7" t="str">
        <f>IF('OG Hospitalisation Details'!C242="?","Sep",'OG Hospitalisation Details'!C242)</f>
        <v>Sep</v>
      </c>
      <c r="E2102" s="7">
        <v>6</v>
      </c>
      <c r="F2102" s="13">
        <f t="shared" si="97"/>
        <v>38236</v>
      </c>
      <c r="G2102" s="7">
        <v>2</v>
      </c>
      <c r="H2102" s="16">
        <v>2304</v>
      </c>
      <c r="I2102" s="7" t="str" cm="1">
        <f t="array" ref="I2102">INDEX({"tier - 1","tier - 2","tier - 3"},MATCH(MAX(COUNTIF('OG Hospitalisation Details'!G242:G2584,{"tier - 1","tier - 2","tier - 3"})),COUNTIF('OG Hospitalisation Details'!G242:G2584,{"tier - 1","tier - 2","tier - 3"}),0))</f>
        <v>tier - 2</v>
      </c>
      <c r="J2102" s="7" t="str" cm="1">
        <f t="array" ref="J2102">INDEX({"tier - 1","tier - 2","tier - 3"},MATCH(MAX(COUNTIF('OG Hospitalisation Details'!H242:H2584,{"tier - 1","tier - 2","tier - 3"})),COUNTIF('OG Hospitalisation Details'!H242:H2584,{"tier - 1","tier - 2","tier - 3"}),0))</f>
        <v>tier - 3</v>
      </c>
      <c r="K2102" s="7" t="str">
        <f>IF('OG Hospitalisation Details'!I242="?","Unknown",'OG Hospitalisation Details'!I242)</f>
        <v>R1013</v>
      </c>
      <c r="L2102" s="14">
        <f t="shared" si="98"/>
        <v>18</v>
      </c>
    </row>
    <row r="2103" spans="1:12" x14ac:dyDescent="0.25">
      <c r="A2103" s="7" t="s">
        <v>268</v>
      </c>
      <c r="B2103" s="7">
        <f t="shared" si="100"/>
        <v>2097</v>
      </c>
      <c r="C2103" s="7">
        <f>IF('OG Hospitalisation Details'!B241="?",ROUND(AVERAGE('OG Hospitalisation Details'!$B$2:$B$2344),0),'OG Hospitalisation Details'!B241)</f>
        <v>1996</v>
      </c>
      <c r="D2103" s="7" t="str">
        <f>IF('OG Hospitalisation Details'!C241="?","Sep",'OG Hospitalisation Details'!C241)</f>
        <v>Nov</v>
      </c>
      <c r="E2103" s="7">
        <v>28</v>
      </c>
      <c r="F2103" s="13">
        <f t="shared" si="97"/>
        <v>35397</v>
      </c>
      <c r="G2103" s="7">
        <v>0</v>
      </c>
      <c r="H2103" s="16">
        <v>2302.3000000000002</v>
      </c>
      <c r="I2103" s="7" t="str" cm="1">
        <f t="array" ref="I2103">INDEX({"tier - 1","tier - 2","tier - 3"},MATCH(MAX(COUNTIF('OG Hospitalisation Details'!G241:G2583,{"tier - 1","tier - 2","tier - 3"})),COUNTIF('OG Hospitalisation Details'!G241:G2583,{"tier - 1","tier - 2","tier - 3"}),0))</f>
        <v>tier - 2</v>
      </c>
      <c r="J2103" s="7" t="str" cm="1">
        <f t="array" ref="J2103">INDEX({"tier - 1","tier - 2","tier - 3"},MATCH(MAX(COUNTIF('OG Hospitalisation Details'!H241:H2583,{"tier - 1","tier - 2","tier - 3"})),COUNTIF('OG Hospitalisation Details'!H241:H2583,{"tier - 1","tier - 2","tier - 3"}),0))</f>
        <v>tier - 3</v>
      </c>
      <c r="K2103" s="7" t="str">
        <f>IF('OG Hospitalisation Details'!I241="?","Unknown",'OG Hospitalisation Details'!I241)</f>
        <v>R1011</v>
      </c>
      <c r="L2103" s="14">
        <f t="shared" si="98"/>
        <v>26</v>
      </c>
    </row>
    <row r="2104" spans="1:12" x14ac:dyDescent="0.25">
      <c r="A2104" s="7" t="s">
        <v>267</v>
      </c>
      <c r="B2104" s="7">
        <f t="shared" si="100"/>
        <v>2098</v>
      </c>
      <c r="C2104" s="7">
        <f>IF('OG Hospitalisation Details'!B240="?",ROUND(AVERAGE('OG Hospitalisation Details'!$B$2:$B$2344),0),'OG Hospitalisation Details'!B240)</f>
        <v>1989</v>
      </c>
      <c r="D2104" s="7" t="str">
        <f>IF('OG Hospitalisation Details'!C240="?","Sep",'OG Hospitalisation Details'!C240)</f>
        <v>Oct</v>
      </c>
      <c r="E2104" s="7">
        <v>5</v>
      </c>
      <c r="F2104" s="13">
        <f t="shared" si="97"/>
        <v>32786</v>
      </c>
      <c r="G2104" s="7">
        <v>3</v>
      </c>
      <c r="H2104" s="16">
        <v>2295.2399999999998</v>
      </c>
      <c r="I2104" s="7" t="str" cm="1">
        <f t="array" ref="I2104">INDEX({"tier - 1","tier - 2","tier - 3"},MATCH(MAX(COUNTIF('OG Hospitalisation Details'!G240:G2582,{"tier - 1","tier - 2","tier - 3"})),COUNTIF('OG Hospitalisation Details'!G240:G2582,{"tier - 1","tier - 2","tier - 3"}),0))</f>
        <v>tier - 2</v>
      </c>
      <c r="J2104" s="7" t="str" cm="1">
        <f t="array" ref="J2104">INDEX({"tier - 1","tier - 2","tier - 3"},MATCH(MAX(COUNTIF('OG Hospitalisation Details'!H240:H2582,{"tier - 1","tier - 2","tier - 3"})),COUNTIF('OG Hospitalisation Details'!H240:H2582,{"tier - 1","tier - 2","tier - 3"}),0))</f>
        <v>tier - 3</v>
      </c>
      <c r="K2104" s="7" t="str">
        <f>IF('OG Hospitalisation Details'!I240="?","Unknown",'OG Hospitalisation Details'!I240)</f>
        <v>R1013</v>
      </c>
      <c r="L2104" s="14">
        <f t="shared" si="98"/>
        <v>33</v>
      </c>
    </row>
    <row r="2105" spans="1:12" x14ac:dyDescent="0.25">
      <c r="A2105" s="7" t="s">
        <v>266</v>
      </c>
      <c r="B2105" s="7">
        <f t="shared" si="100"/>
        <v>2099</v>
      </c>
      <c r="C2105" s="7">
        <f>IF('OG Hospitalisation Details'!B239="?",ROUND(AVERAGE('OG Hospitalisation Details'!$B$2:$B$2344),0),'OG Hospitalisation Details'!B239)</f>
        <v>1991</v>
      </c>
      <c r="D2105" s="7" t="str">
        <f>IF('OG Hospitalisation Details'!C239="?","Sep",'OG Hospitalisation Details'!C239)</f>
        <v>Jun</v>
      </c>
      <c r="E2105" s="7">
        <v>16</v>
      </c>
      <c r="F2105" s="13">
        <f t="shared" si="97"/>
        <v>33405</v>
      </c>
      <c r="G2105" s="7">
        <v>3</v>
      </c>
      <c r="H2105" s="16">
        <v>2277.7199999999998</v>
      </c>
      <c r="I2105" s="7" t="str" cm="1">
        <f t="array" ref="I2105">INDEX({"tier - 1","tier - 2","tier - 3"},MATCH(MAX(COUNTIF('OG Hospitalisation Details'!G239:G2581,{"tier - 1","tier - 2","tier - 3"})),COUNTIF('OG Hospitalisation Details'!G239:G2581,{"tier - 1","tier - 2","tier - 3"}),0))</f>
        <v>tier - 2</v>
      </c>
      <c r="J2105" s="7" t="str" cm="1">
        <f t="array" ref="J2105">INDEX({"tier - 1","tier - 2","tier - 3"},MATCH(MAX(COUNTIF('OG Hospitalisation Details'!H239:H2581,{"tier - 1","tier - 2","tier - 3"})),COUNTIF('OG Hospitalisation Details'!H239:H2581,{"tier - 1","tier - 2","tier - 3"}),0))</f>
        <v>tier - 3</v>
      </c>
      <c r="K2105" s="7" t="str">
        <f>IF('OG Hospitalisation Details'!I239="?","Unknown",'OG Hospitalisation Details'!I239)</f>
        <v>R1013</v>
      </c>
      <c r="L2105" s="14">
        <f t="shared" si="98"/>
        <v>31</v>
      </c>
    </row>
    <row r="2106" spans="1:12" x14ac:dyDescent="0.25">
      <c r="A2106" s="7" t="s">
        <v>265</v>
      </c>
      <c r="B2106" s="7">
        <f t="shared" si="100"/>
        <v>2100</v>
      </c>
      <c r="C2106" s="7">
        <f>IF('OG Hospitalisation Details'!B238="?",ROUND(AVERAGE('OG Hospitalisation Details'!$B$2:$B$2344),0),'OG Hospitalisation Details'!B238)</f>
        <v>2002</v>
      </c>
      <c r="D2106" s="7" t="str">
        <f>IF('OG Hospitalisation Details'!C238="?","Sep",'OG Hospitalisation Details'!C238)</f>
        <v>Nov</v>
      </c>
      <c r="E2106" s="7">
        <v>12</v>
      </c>
      <c r="F2106" s="13">
        <f t="shared" si="97"/>
        <v>37572</v>
      </c>
      <c r="G2106" s="7">
        <v>0</v>
      </c>
      <c r="H2106" s="16">
        <v>2261.5700000000002</v>
      </c>
      <c r="I2106" s="7" t="str" cm="1">
        <f t="array" ref="I2106">INDEX({"tier - 1","tier - 2","tier - 3"},MATCH(MAX(COUNTIF('OG Hospitalisation Details'!G238:G2580,{"tier - 1","tier - 2","tier - 3"})),COUNTIF('OG Hospitalisation Details'!G238:G2580,{"tier - 1","tier - 2","tier - 3"}),0))</f>
        <v>tier - 2</v>
      </c>
      <c r="J2106" s="7" t="str" cm="1">
        <f t="array" ref="J2106">INDEX({"tier - 1","tier - 2","tier - 3"},MATCH(MAX(COUNTIF('OG Hospitalisation Details'!H238:H2580,{"tier - 1","tier - 2","tier - 3"})),COUNTIF('OG Hospitalisation Details'!H238:H2580,{"tier - 1","tier - 2","tier - 3"}),0))</f>
        <v>tier - 3</v>
      </c>
      <c r="K2106" s="7" t="str">
        <f>IF('OG Hospitalisation Details'!I238="?","Unknown",'OG Hospitalisation Details'!I238)</f>
        <v>R1012</v>
      </c>
      <c r="L2106" s="14">
        <f t="shared" si="98"/>
        <v>20</v>
      </c>
    </row>
    <row r="2107" spans="1:12" x14ac:dyDescent="0.25">
      <c r="A2107" s="7" t="s">
        <v>264</v>
      </c>
      <c r="B2107" s="7">
        <f t="shared" si="100"/>
        <v>2101</v>
      </c>
      <c r="C2107" s="7">
        <f>IF('OG Hospitalisation Details'!B237="?",ROUND(AVERAGE('OG Hospitalisation Details'!$B$2:$B$2344),0),'OG Hospitalisation Details'!B237)</f>
        <v>2002</v>
      </c>
      <c r="D2107" s="7" t="str">
        <f>IF('OG Hospitalisation Details'!C237="?","Sep",'OG Hospitalisation Details'!C237)</f>
        <v>Jul</v>
      </c>
      <c r="E2107" s="7">
        <v>15</v>
      </c>
      <c r="F2107" s="13">
        <f t="shared" si="97"/>
        <v>37452</v>
      </c>
      <c r="G2107" s="7">
        <v>0</v>
      </c>
      <c r="H2107" s="16">
        <v>2257.48</v>
      </c>
      <c r="I2107" s="7" t="str" cm="1">
        <f t="array" ref="I2107">INDEX({"tier - 1","tier - 2","tier - 3"},MATCH(MAX(COUNTIF('OG Hospitalisation Details'!G237:G2579,{"tier - 1","tier - 2","tier - 3"})),COUNTIF('OG Hospitalisation Details'!G237:G2579,{"tier - 1","tier - 2","tier - 3"}),0))</f>
        <v>tier - 2</v>
      </c>
      <c r="J2107" s="7" t="str" cm="1">
        <f t="array" ref="J2107">INDEX({"tier - 1","tier - 2","tier - 3"},MATCH(MAX(COUNTIF('OG Hospitalisation Details'!H237:H2579,{"tier - 1","tier - 2","tier - 3"})),COUNTIF('OG Hospitalisation Details'!H237:H2579,{"tier - 1","tier - 2","tier - 3"}),0))</f>
        <v>tier - 3</v>
      </c>
      <c r="K2107" s="7" t="str">
        <f>IF('OG Hospitalisation Details'!I237="?","Unknown",'OG Hospitalisation Details'!I237)</f>
        <v>R1012</v>
      </c>
      <c r="L2107" s="14">
        <f t="shared" si="98"/>
        <v>20</v>
      </c>
    </row>
    <row r="2108" spans="1:12" x14ac:dyDescent="0.25">
      <c r="A2108" s="7" t="s">
        <v>263</v>
      </c>
      <c r="B2108" s="7">
        <f t="shared" si="100"/>
        <v>2102</v>
      </c>
      <c r="C2108" s="7">
        <f>IF('OG Hospitalisation Details'!B236="?",ROUND(AVERAGE('OG Hospitalisation Details'!$B$2:$B$2344),0),'OG Hospitalisation Details'!B236)</f>
        <v>2000</v>
      </c>
      <c r="D2108" s="7" t="str">
        <f>IF('OG Hospitalisation Details'!C236="?","Sep",'OG Hospitalisation Details'!C236)</f>
        <v>Dec</v>
      </c>
      <c r="E2108" s="7">
        <v>11</v>
      </c>
      <c r="F2108" s="13">
        <f t="shared" si="97"/>
        <v>36871</v>
      </c>
      <c r="G2108" s="7">
        <v>0</v>
      </c>
      <c r="H2108" s="16">
        <v>2254.8000000000002</v>
      </c>
      <c r="I2108" s="7" t="str" cm="1">
        <f t="array" ref="I2108">INDEX({"tier - 1","tier - 2","tier - 3"},MATCH(MAX(COUNTIF('OG Hospitalisation Details'!G236:G2578,{"tier - 1","tier - 2","tier - 3"})),COUNTIF('OG Hospitalisation Details'!G236:G2578,{"tier - 1","tier - 2","tier - 3"}),0))</f>
        <v>tier - 2</v>
      </c>
      <c r="J2108" s="7" t="str" cm="1">
        <f t="array" ref="J2108">INDEX({"tier - 1","tier - 2","tier - 3"},MATCH(MAX(COUNTIF('OG Hospitalisation Details'!H236:H2578,{"tier - 1","tier - 2","tier - 3"})),COUNTIF('OG Hospitalisation Details'!H236:H2578,{"tier - 1","tier - 2","tier - 3"}),0))</f>
        <v>tier - 3</v>
      </c>
      <c r="K2108" s="7" t="str">
        <f>IF('OG Hospitalisation Details'!I236="?","Unknown",'OG Hospitalisation Details'!I236)</f>
        <v>R1016</v>
      </c>
      <c r="L2108" s="14">
        <f t="shared" si="98"/>
        <v>22</v>
      </c>
    </row>
    <row r="2109" spans="1:12" x14ac:dyDescent="0.25">
      <c r="A2109" s="7" t="s">
        <v>262</v>
      </c>
      <c r="B2109" s="7">
        <f t="shared" si="100"/>
        <v>2103</v>
      </c>
      <c r="C2109" s="7">
        <f>IF('OG Hospitalisation Details'!B235="?",ROUND(AVERAGE('OG Hospitalisation Details'!$B$2:$B$2344),0),'OG Hospitalisation Details'!B235)</f>
        <v>2000</v>
      </c>
      <c r="D2109" s="7" t="str">
        <f>IF('OG Hospitalisation Details'!C235="?","Sep",'OG Hospitalisation Details'!C235)</f>
        <v>Jun</v>
      </c>
      <c r="E2109" s="7">
        <v>30</v>
      </c>
      <c r="F2109" s="13">
        <f t="shared" si="97"/>
        <v>36707</v>
      </c>
      <c r="G2109" s="7">
        <v>0</v>
      </c>
      <c r="H2109" s="16">
        <v>2250.84</v>
      </c>
      <c r="I2109" s="7" t="str" cm="1">
        <f t="array" ref="I2109">INDEX({"tier - 1","tier - 2","tier - 3"},MATCH(MAX(COUNTIF('OG Hospitalisation Details'!G235:G2577,{"tier - 1","tier - 2","tier - 3"})),COUNTIF('OG Hospitalisation Details'!G235:G2577,{"tier - 1","tier - 2","tier - 3"}),0))</f>
        <v>tier - 2</v>
      </c>
      <c r="J2109" s="7" t="str" cm="1">
        <f t="array" ref="J2109">INDEX({"tier - 1","tier - 2","tier - 3"},MATCH(MAX(COUNTIF('OG Hospitalisation Details'!H235:H2577,{"tier - 1","tier - 2","tier - 3"})),COUNTIF('OG Hospitalisation Details'!H235:H2577,{"tier - 1","tier - 2","tier - 3"}),0))</f>
        <v>tier - 3</v>
      </c>
      <c r="K2109" s="7" t="str">
        <f>IF('OG Hospitalisation Details'!I235="?","Unknown",'OG Hospitalisation Details'!I235)</f>
        <v>R1018</v>
      </c>
      <c r="L2109" s="14">
        <f t="shared" si="98"/>
        <v>22</v>
      </c>
    </row>
    <row r="2110" spans="1:12" x14ac:dyDescent="0.25">
      <c r="A2110" s="7" t="s">
        <v>261</v>
      </c>
      <c r="B2110" s="7">
        <f t="shared" si="100"/>
        <v>2104</v>
      </c>
      <c r="C2110" s="7">
        <f>IF('OG Hospitalisation Details'!B234="?",ROUND(AVERAGE('OG Hospitalisation Details'!$B$2:$B$2344),0),'OG Hospitalisation Details'!B234)</f>
        <v>2003</v>
      </c>
      <c r="D2110" s="7" t="str">
        <f>IF('OG Hospitalisation Details'!C234="?","Sep",'OG Hospitalisation Details'!C234)</f>
        <v>Dec</v>
      </c>
      <c r="E2110" s="7">
        <v>10</v>
      </c>
      <c r="F2110" s="13">
        <f t="shared" si="97"/>
        <v>37965</v>
      </c>
      <c r="G2110" s="7">
        <v>1</v>
      </c>
      <c r="H2110" s="16">
        <v>2221.56</v>
      </c>
      <c r="I2110" s="7" t="str" cm="1">
        <f t="array" ref="I2110">INDEX({"tier - 1","tier - 2","tier - 3"},MATCH(MAX(COUNTIF('OG Hospitalisation Details'!G234:G2576,{"tier - 1","tier - 2","tier - 3"})),COUNTIF('OG Hospitalisation Details'!G234:G2576,{"tier - 1","tier - 2","tier - 3"}),0))</f>
        <v>tier - 2</v>
      </c>
      <c r="J2110" s="7" t="str" cm="1">
        <f t="array" ref="J2110">INDEX({"tier - 1","tier - 2","tier - 3"},MATCH(MAX(COUNTIF('OG Hospitalisation Details'!H234:H2576,{"tier - 1","tier - 2","tier - 3"})),COUNTIF('OG Hospitalisation Details'!H234:H2576,{"tier - 1","tier - 2","tier - 3"}),0))</f>
        <v>tier - 3</v>
      </c>
      <c r="K2110" s="7" t="str">
        <f>IF('OG Hospitalisation Details'!I234="?","Unknown",'OG Hospitalisation Details'!I234)</f>
        <v>R1012</v>
      </c>
      <c r="L2110" s="14">
        <f t="shared" si="98"/>
        <v>19</v>
      </c>
    </row>
    <row r="2111" spans="1:12" x14ac:dyDescent="0.25">
      <c r="A2111" s="7" t="s">
        <v>260</v>
      </c>
      <c r="B2111" s="7">
        <f t="shared" si="100"/>
        <v>2105</v>
      </c>
      <c r="C2111" s="7">
        <f>IF('OG Hospitalisation Details'!B233="?",ROUND(AVERAGE('OG Hospitalisation Details'!$B$2:$B$2344),0),'OG Hospitalisation Details'!B233)</f>
        <v>2004</v>
      </c>
      <c r="D2111" s="7" t="str">
        <f>IF('OG Hospitalisation Details'!C233="?","Sep",'OG Hospitalisation Details'!C233)</f>
        <v>Dec</v>
      </c>
      <c r="E2111" s="7">
        <v>12</v>
      </c>
      <c r="F2111" s="13">
        <f t="shared" si="97"/>
        <v>38333</v>
      </c>
      <c r="G2111" s="7">
        <v>1</v>
      </c>
      <c r="H2111" s="16">
        <v>2219.4499999999998</v>
      </c>
      <c r="I2111" s="7" t="str" cm="1">
        <f t="array" ref="I2111">INDEX({"tier - 1","tier - 2","tier - 3"},MATCH(MAX(COUNTIF('OG Hospitalisation Details'!G233:G2575,{"tier - 1","tier - 2","tier - 3"})),COUNTIF('OG Hospitalisation Details'!G233:G2575,{"tier - 1","tier - 2","tier - 3"}),0))</f>
        <v>tier - 2</v>
      </c>
      <c r="J2111" s="7" t="str" cm="1">
        <f t="array" ref="J2111">INDEX({"tier - 1","tier - 2","tier - 3"},MATCH(MAX(COUNTIF('OG Hospitalisation Details'!H233:H2575,{"tier - 1","tier - 2","tier - 3"})),COUNTIF('OG Hospitalisation Details'!H233:H2575,{"tier - 1","tier - 2","tier - 3"}),0))</f>
        <v>tier - 3</v>
      </c>
      <c r="K2111" s="7" t="str">
        <f>IF('OG Hospitalisation Details'!I233="?","Unknown",'OG Hospitalisation Details'!I233)</f>
        <v>R1013</v>
      </c>
      <c r="L2111" s="14">
        <f t="shared" si="98"/>
        <v>18</v>
      </c>
    </row>
    <row r="2112" spans="1:12" x14ac:dyDescent="0.25">
      <c r="A2112" s="7" t="s">
        <v>259</v>
      </c>
      <c r="B2112" s="7">
        <f t="shared" si="100"/>
        <v>2106</v>
      </c>
      <c r="C2112" s="7">
        <f>IF('OG Hospitalisation Details'!B232="?",ROUND(AVERAGE('OG Hospitalisation Details'!$B$2:$B$2344),0),'OG Hospitalisation Details'!B232)</f>
        <v>2004</v>
      </c>
      <c r="D2112" s="7" t="str">
        <f>IF('OG Hospitalisation Details'!C232="?","Sep",'OG Hospitalisation Details'!C232)</f>
        <v>Sep</v>
      </c>
      <c r="E2112" s="7">
        <v>25</v>
      </c>
      <c r="F2112" s="13">
        <f t="shared" si="97"/>
        <v>38255</v>
      </c>
      <c r="G2112" s="7">
        <v>0</v>
      </c>
      <c r="H2112" s="16">
        <v>2217.6</v>
      </c>
      <c r="I2112" s="7" t="str" cm="1">
        <f t="array" ref="I2112">INDEX({"tier - 1","tier - 2","tier - 3"},MATCH(MAX(COUNTIF('OG Hospitalisation Details'!G232:G2574,{"tier - 1","tier - 2","tier - 3"})),COUNTIF('OG Hospitalisation Details'!G232:G2574,{"tier - 1","tier - 2","tier - 3"}),0))</f>
        <v>tier - 2</v>
      </c>
      <c r="J2112" s="7" t="str" cm="1">
        <f t="array" ref="J2112">INDEX({"tier - 1","tier - 2","tier - 3"},MATCH(MAX(COUNTIF('OG Hospitalisation Details'!H232:H2574,{"tier - 1","tier - 2","tier - 3"})),COUNTIF('OG Hospitalisation Details'!H232:H2574,{"tier - 1","tier - 2","tier - 3"}),0))</f>
        <v>tier - 3</v>
      </c>
      <c r="K2112" s="7" t="str">
        <f>IF('OG Hospitalisation Details'!I232="?","Unknown",'OG Hospitalisation Details'!I232)</f>
        <v>R1024</v>
      </c>
      <c r="L2112" s="14">
        <f t="shared" si="98"/>
        <v>18</v>
      </c>
    </row>
    <row r="2113" spans="1:12" x14ac:dyDescent="0.25">
      <c r="A2113" s="7" t="s">
        <v>258</v>
      </c>
      <c r="B2113" s="7">
        <f t="shared" si="100"/>
        <v>2107</v>
      </c>
      <c r="C2113" s="7">
        <f>IF('OG Hospitalisation Details'!B231="?",ROUND(AVERAGE('OG Hospitalisation Details'!$B$2:$B$2344),0),'OG Hospitalisation Details'!B231)</f>
        <v>2004</v>
      </c>
      <c r="D2113" s="7" t="str">
        <f>IF('OG Hospitalisation Details'!C231="?","Sep",'OG Hospitalisation Details'!C231)</f>
        <v>Jun</v>
      </c>
      <c r="E2113" s="7">
        <v>13</v>
      </c>
      <c r="F2113" s="13">
        <f t="shared" si="97"/>
        <v>38151</v>
      </c>
      <c r="G2113" s="7">
        <v>0</v>
      </c>
      <c r="H2113" s="16">
        <v>2217.4699999999998</v>
      </c>
      <c r="I2113" s="7" t="str" cm="1">
        <f t="array" ref="I2113">INDEX({"tier - 1","tier - 2","tier - 3"},MATCH(MAX(COUNTIF('OG Hospitalisation Details'!G231:G2573,{"tier - 1","tier - 2","tier - 3"})),COUNTIF('OG Hospitalisation Details'!G231:G2573,{"tier - 1","tier - 2","tier - 3"}),0))</f>
        <v>tier - 2</v>
      </c>
      <c r="J2113" s="7" t="str" cm="1">
        <f t="array" ref="J2113">INDEX({"tier - 1","tier - 2","tier - 3"},MATCH(MAX(COUNTIF('OG Hospitalisation Details'!H231:H2573,{"tier - 1","tier - 2","tier - 3"})),COUNTIF('OG Hospitalisation Details'!H231:H2573,{"tier - 1","tier - 2","tier - 3"}),0))</f>
        <v>tier - 3</v>
      </c>
      <c r="K2113" s="7" t="str">
        <f>IF('OG Hospitalisation Details'!I231="?","Unknown",'OG Hospitalisation Details'!I231)</f>
        <v>R1024</v>
      </c>
      <c r="L2113" s="14">
        <f t="shared" si="98"/>
        <v>18</v>
      </c>
    </row>
    <row r="2114" spans="1:12" x14ac:dyDescent="0.25">
      <c r="A2114" s="7" t="s">
        <v>257</v>
      </c>
      <c r="B2114" s="7">
        <f t="shared" si="100"/>
        <v>2108</v>
      </c>
      <c r="C2114" s="7">
        <f>IF('OG Hospitalisation Details'!B230="?",ROUND(AVERAGE('OG Hospitalisation Details'!$B$2:$B$2344),0),'OG Hospitalisation Details'!B230)</f>
        <v>1994</v>
      </c>
      <c r="D2114" s="7" t="str">
        <f>IF('OG Hospitalisation Details'!C230="?","Sep",'OG Hospitalisation Details'!C230)</f>
        <v>Nov</v>
      </c>
      <c r="E2114" s="7">
        <v>17</v>
      </c>
      <c r="F2114" s="13">
        <f t="shared" ref="F2114:F2177" si="101">DATE(C2114,MONTH(1&amp;D2114),E2114)</f>
        <v>34655</v>
      </c>
      <c r="G2114" s="7">
        <v>0</v>
      </c>
      <c r="H2114" s="16">
        <v>2213.21</v>
      </c>
      <c r="I2114" s="7" t="str" cm="1">
        <f t="array" ref="I2114">INDEX({"tier - 1","tier - 2","tier - 3"},MATCH(MAX(COUNTIF('OG Hospitalisation Details'!G230:G2572,{"tier - 1","tier - 2","tier - 3"})),COUNTIF('OG Hospitalisation Details'!G230:G2572,{"tier - 1","tier - 2","tier - 3"}),0))</f>
        <v>tier - 2</v>
      </c>
      <c r="J2114" s="7" t="str" cm="1">
        <f t="array" ref="J2114">INDEX({"tier - 1","tier - 2","tier - 3"},MATCH(MAX(COUNTIF('OG Hospitalisation Details'!H230:H2572,{"tier - 1","tier - 2","tier - 3"})),COUNTIF('OG Hospitalisation Details'!H230:H2572,{"tier - 1","tier - 2","tier - 3"}),0))</f>
        <v>tier - 3</v>
      </c>
      <c r="K2114" s="7" t="str">
        <f>IF('OG Hospitalisation Details'!I230="?","Unknown",'OG Hospitalisation Details'!I230)</f>
        <v>R1013</v>
      </c>
      <c r="L2114" s="14">
        <f t="shared" ref="L2114:L2177" si="102">DATEDIF(F2114,DATE(2023,6,8),"Y")</f>
        <v>28</v>
      </c>
    </row>
    <row r="2115" spans="1:12" x14ac:dyDescent="0.25">
      <c r="A2115" s="7" t="s">
        <v>256</v>
      </c>
      <c r="B2115" s="7">
        <f t="shared" si="100"/>
        <v>2109</v>
      </c>
      <c r="C2115" s="7">
        <f>IF('OG Hospitalisation Details'!B229="?",ROUND(AVERAGE('OG Hospitalisation Details'!$B$2:$B$2344),0),'OG Hospitalisation Details'!B229)</f>
        <v>2004</v>
      </c>
      <c r="D2115" s="7" t="str">
        <f>IF('OG Hospitalisation Details'!C229="?","Sep",'OG Hospitalisation Details'!C229)</f>
        <v>Jul</v>
      </c>
      <c r="E2115" s="7">
        <v>27</v>
      </c>
      <c r="F2115" s="13">
        <f t="shared" si="101"/>
        <v>38195</v>
      </c>
      <c r="G2115" s="7">
        <v>0</v>
      </c>
      <c r="H2115" s="16">
        <v>2211.13</v>
      </c>
      <c r="I2115" s="7" t="str" cm="1">
        <f t="array" ref="I2115">INDEX({"tier - 1","tier - 2","tier - 3"},MATCH(MAX(COUNTIF('OG Hospitalisation Details'!G229:G2571,{"tier - 1","tier - 2","tier - 3"})),COUNTIF('OG Hospitalisation Details'!G229:G2571,{"tier - 1","tier - 2","tier - 3"}),0))</f>
        <v>tier - 2</v>
      </c>
      <c r="J2115" s="7" t="str" cm="1">
        <f t="array" ref="J2115">INDEX({"tier - 1","tier - 2","tier - 3"},MATCH(MAX(COUNTIF('OG Hospitalisation Details'!H229:H2571,{"tier - 1","tier - 2","tier - 3"})),COUNTIF('OG Hospitalisation Details'!H229:H2571,{"tier - 1","tier - 2","tier - 3"}),0))</f>
        <v>tier - 3</v>
      </c>
      <c r="K2115" s="7" t="str">
        <f>IF('OG Hospitalisation Details'!I229="?","Unknown",'OG Hospitalisation Details'!I229)</f>
        <v>R1024</v>
      </c>
      <c r="L2115" s="14">
        <f t="shared" si="102"/>
        <v>18</v>
      </c>
    </row>
    <row r="2116" spans="1:12" x14ac:dyDescent="0.25">
      <c r="A2116" s="7" t="s">
        <v>255</v>
      </c>
      <c r="B2116" s="7">
        <f t="shared" si="100"/>
        <v>2110</v>
      </c>
      <c r="C2116" s="7">
        <f>IF('OG Hospitalisation Details'!B228="?",ROUND(AVERAGE('OG Hospitalisation Details'!$B$2:$B$2344),0),'OG Hospitalisation Details'!B228)</f>
        <v>2004</v>
      </c>
      <c r="D2116" s="7" t="str">
        <f>IF('OG Hospitalisation Details'!C228="?","Sep",'OG Hospitalisation Details'!C228)</f>
        <v>Aug</v>
      </c>
      <c r="E2116" s="7">
        <v>6</v>
      </c>
      <c r="F2116" s="13">
        <f t="shared" si="101"/>
        <v>38205</v>
      </c>
      <c r="G2116" s="7">
        <v>0</v>
      </c>
      <c r="H2116" s="16">
        <v>2207.6999999999998</v>
      </c>
      <c r="I2116" s="7" t="str" cm="1">
        <f t="array" ref="I2116">INDEX({"tier - 1","tier - 2","tier - 3"},MATCH(MAX(COUNTIF('OG Hospitalisation Details'!G228:G2570,{"tier - 1","tier - 2","tier - 3"})),COUNTIF('OG Hospitalisation Details'!G228:G2570,{"tier - 1","tier - 2","tier - 3"}),0))</f>
        <v>tier - 2</v>
      </c>
      <c r="J2116" s="7" t="str" cm="1">
        <f t="array" ref="J2116">INDEX({"tier - 1","tier - 2","tier - 3"},MATCH(MAX(COUNTIF('OG Hospitalisation Details'!H228:H2570,{"tier - 1","tier - 2","tier - 3"})),COUNTIF('OG Hospitalisation Details'!H228:H2570,{"tier - 1","tier - 2","tier - 3"}),0))</f>
        <v>tier - 2</v>
      </c>
      <c r="K2116" s="7" t="str">
        <f>IF('OG Hospitalisation Details'!I228="?","Unknown",'OG Hospitalisation Details'!I228)</f>
        <v>R1024</v>
      </c>
      <c r="L2116" s="14">
        <f t="shared" si="102"/>
        <v>18</v>
      </c>
    </row>
    <row r="2117" spans="1:12" x14ac:dyDescent="0.25">
      <c r="A2117" s="7" t="s">
        <v>254</v>
      </c>
      <c r="B2117" s="7">
        <f t="shared" si="100"/>
        <v>2111</v>
      </c>
      <c r="C2117" s="7">
        <f>IF('OG Hospitalisation Details'!B227="?",ROUND(AVERAGE('OG Hospitalisation Details'!$B$2:$B$2344),0),'OG Hospitalisation Details'!B227)</f>
        <v>2004</v>
      </c>
      <c r="D2117" s="7" t="str">
        <f>IF('OG Hospitalisation Details'!C227="?","Sep",'OG Hospitalisation Details'!C227)</f>
        <v>Nov</v>
      </c>
      <c r="E2117" s="7">
        <v>13</v>
      </c>
      <c r="F2117" s="13">
        <f t="shared" si="101"/>
        <v>38304</v>
      </c>
      <c r="G2117" s="7">
        <v>0</v>
      </c>
      <c r="H2117" s="16">
        <v>2205.98</v>
      </c>
      <c r="I2117" s="7" t="str" cm="1">
        <f t="array" ref="I2117">INDEX({"tier - 1","tier - 2","tier - 3"},MATCH(MAX(COUNTIF('OG Hospitalisation Details'!G227:G2569,{"tier - 1","tier - 2","tier - 3"})),COUNTIF('OG Hospitalisation Details'!G227:G2569,{"tier - 1","tier - 2","tier - 3"}),0))</f>
        <v>tier - 2</v>
      </c>
      <c r="J2117" s="7" t="str" cm="1">
        <f t="array" ref="J2117">INDEX({"tier - 1","tier - 2","tier - 3"},MATCH(MAX(COUNTIF('OG Hospitalisation Details'!H227:H2569,{"tier - 1","tier - 2","tier - 3"})),COUNTIF('OG Hospitalisation Details'!H227:H2569,{"tier - 1","tier - 2","tier - 3"}),0))</f>
        <v>tier - 3</v>
      </c>
      <c r="K2117" s="7" t="str">
        <f>IF('OG Hospitalisation Details'!I227="?","Unknown",'OG Hospitalisation Details'!I227)</f>
        <v>R1024</v>
      </c>
      <c r="L2117" s="14">
        <f t="shared" si="102"/>
        <v>18</v>
      </c>
    </row>
    <row r="2118" spans="1:12" x14ac:dyDescent="0.25">
      <c r="A2118" s="7" t="s">
        <v>253</v>
      </c>
      <c r="B2118" s="7">
        <f t="shared" si="100"/>
        <v>2112</v>
      </c>
      <c r="C2118" s="7">
        <f>IF('OG Hospitalisation Details'!B226="?",ROUND(AVERAGE('OG Hospitalisation Details'!$B$2:$B$2344),0),'OG Hospitalisation Details'!B226)</f>
        <v>2004</v>
      </c>
      <c r="D2118" s="7" t="str">
        <f>IF('OG Hospitalisation Details'!C226="?","Sep",'OG Hospitalisation Details'!C226)</f>
        <v>Oct</v>
      </c>
      <c r="E2118" s="7">
        <v>28</v>
      </c>
      <c r="F2118" s="13">
        <f t="shared" si="101"/>
        <v>38288</v>
      </c>
      <c r="G2118" s="7">
        <v>0</v>
      </c>
      <c r="H2118" s="16">
        <v>2203.7399999999998</v>
      </c>
      <c r="I2118" s="7" t="str" cm="1">
        <f t="array" ref="I2118">INDEX({"tier - 1","tier - 2","tier - 3"},MATCH(MAX(COUNTIF('OG Hospitalisation Details'!G226:G2568,{"tier - 1","tier - 2","tier - 3"})),COUNTIF('OG Hospitalisation Details'!G226:G2568,{"tier - 1","tier - 2","tier - 3"}),0))</f>
        <v>tier - 2</v>
      </c>
      <c r="J2118" s="7" t="str" cm="1">
        <f t="array" ref="J2118">INDEX({"tier - 1","tier - 2","tier - 3"},MATCH(MAX(COUNTIF('OG Hospitalisation Details'!H226:H2568,{"tier - 1","tier - 2","tier - 3"})),COUNTIF('OG Hospitalisation Details'!H226:H2568,{"tier - 1","tier - 2","tier - 3"}),0))</f>
        <v>tier - 2</v>
      </c>
      <c r="K2118" s="7" t="str">
        <f>IF('OG Hospitalisation Details'!I226="?","Unknown",'OG Hospitalisation Details'!I226)</f>
        <v>R1024</v>
      </c>
      <c r="L2118" s="14">
        <f t="shared" si="102"/>
        <v>18</v>
      </c>
    </row>
    <row r="2119" spans="1:12" x14ac:dyDescent="0.25">
      <c r="A2119" s="7" t="s">
        <v>252</v>
      </c>
      <c r="B2119" s="7">
        <f t="shared" si="100"/>
        <v>2113</v>
      </c>
      <c r="C2119" s="7">
        <f>IF('OG Hospitalisation Details'!B225="?",ROUND(AVERAGE('OG Hospitalisation Details'!$B$2:$B$2344),0),'OG Hospitalisation Details'!B225)</f>
        <v>2004</v>
      </c>
      <c r="D2119" s="7" t="str">
        <f>IF('OG Hospitalisation Details'!C225="?","Sep",'OG Hospitalisation Details'!C225)</f>
        <v>Aug</v>
      </c>
      <c r="E2119" s="7">
        <v>6</v>
      </c>
      <c r="F2119" s="13">
        <f t="shared" si="101"/>
        <v>38205</v>
      </c>
      <c r="G2119" s="7">
        <v>0</v>
      </c>
      <c r="H2119" s="16">
        <v>2203.4699999999998</v>
      </c>
      <c r="I2119" s="7" t="str" cm="1">
        <f t="array" ref="I2119">INDEX({"tier - 1","tier - 2","tier - 3"},MATCH(MAX(COUNTIF('OG Hospitalisation Details'!G225:G2567,{"tier - 1","tier - 2","tier - 3"})),COUNTIF('OG Hospitalisation Details'!G225:G2567,{"tier - 1","tier - 2","tier - 3"}),0))</f>
        <v>tier - 2</v>
      </c>
      <c r="J2119" s="7" t="str" cm="1">
        <f t="array" ref="J2119">INDEX({"tier - 1","tier - 2","tier - 3"},MATCH(MAX(COUNTIF('OG Hospitalisation Details'!H225:H2567,{"tier - 1","tier - 2","tier - 3"})),COUNTIF('OG Hospitalisation Details'!H225:H2567,{"tier - 1","tier - 2","tier - 3"}),0))</f>
        <v>tier - 2</v>
      </c>
      <c r="K2119" s="7" t="str">
        <f>IF('OG Hospitalisation Details'!I225="?","Unknown",'OG Hospitalisation Details'!I225)</f>
        <v>R1024</v>
      </c>
      <c r="L2119" s="14">
        <f t="shared" si="102"/>
        <v>18</v>
      </c>
    </row>
    <row r="2120" spans="1:12" x14ac:dyDescent="0.25">
      <c r="A2120" s="7" t="s">
        <v>251</v>
      </c>
      <c r="B2120" s="7">
        <f t="shared" si="100"/>
        <v>2114</v>
      </c>
      <c r="C2120" s="7">
        <f>IF('OG Hospitalisation Details'!B224="?",ROUND(AVERAGE('OG Hospitalisation Details'!$B$2:$B$2344),0),'OG Hospitalisation Details'!B224)</f>
        <v>2004</v>
      </c>
      <c r="D2120" s="7" t="str">
        <f>IF('OG Hospitalisation Details'!C224="?","Sep",'OG Hospitalisation Details'!C224)</f>
        <v>Jul</v>
      </c>
      <c r="E2120" s="7">
        <v>27</v>
      </c>
      <c r="F2120" s="13">
        <f t="shared" si="101"/>
        <v>38195</v>
      </c>
      <c r="G2120" s="7">
        <v>1</v>
      </c>
      <c r="H2120" s="16">
        <v>2201.1</v>
      </c>
      <c r="I2120" s="7" t="str" cm="1">
        <f t="array" ref="I2120">INDEX({"tier - 1","tier - 2","tier - 3"},MATCH(MAX(COUNTIF('OG Hospitalisation Details'!G224:G2566,{"tier - 1","tier - 2","tier - 3"})),COUNTIF('OG Hospitalisation Details'!G224:G2566,{"tier - 1","tier - 2","tier - 3"}),0))</f>
        <v>tier - 2</v>
      </c>
      <c r="J2120" s="7" t="str" cm="1">
        <f t="array" ref="J2120">INDEX({"tier - 1","tier - 2","tier - 3"},MATCH(MAX(COUNTIF('OG Hospitalisation Details'!H224:H2566,{"tier - 1","tier - 2","tier - 3"})),COUNTIF('OG Hospitalisation Details'!H224:H2566,{"tier - 1","tier - 2","tier - 3"}),0))</f>
        <v>tier - 2</v>
      </c>
      <c r="K2120" s="7" t="str">
        <f>IF('OG Hospitalisation Details'!I224="?","Unknown",'OG Hospitalisation Details'!I224)</f>
        <v>R1013</v>
      </c>
      <c r="L2120" s="14">
        <f t="shared" si="102"/>
        <v>18</v>
      </c>
    </row>
    <row r="2121" spans="1:12" x14ac:dyDescent="0.25">
      <c r="A2121" s="7" t="s">
        <v>250</v>
      </c>
      <c r="B2121" s="7">
        <f t="shared" si="100"/>
        <v>2115</v>
      </c>
      <c r="C2121" s="7">
        <f>IF('OG Hospitalisation Details'!B223="?",ROUND(AVERAGE('OG Hospitalisation Details'!$B$2:$B$2344),0),'OG Hospitalisation Details'!B223)</f>
        <v>2004</v>
      </c>
      <c r="D2121" s="7" t="str">
        <f>IF('OG Hospitalisation Details'!C223="?","Sep",'OG Hospitalisation Details'!C223)</f>
        <v>Sep</v>
      </c>
      <c r="E2121" s="7">
        <v>12</v>
      </c>
      <c r="F2121" s="13">
        <f t="shared" si="101"/>
        <v>38242</v>
      </c>
      <c r="G2121" s="7">
        <v>0</v>
      </c>
      <c r="H2121" s="16">
        <v>2200.83</v>
      </c>
      <c r="I2121" s="7" t="str" cm="1">
        <f t="array" ref="I2121">INDEX({"tier - 1","tier - 2","tier - 3"},MATCH(MAX(COUNTIF('OG Hospitalisation Details'!G223:G2565,{"tier - 1","tier - 2","tier - 3"})),COUNTIF('OG Hospitalisation Details'!G223:G2565,{"tier - 1","tier - 2","tier - 3"}),0))</f>
        <v>tier - 2</v>
      </c>
      <c r="J2121" s="7" t="str" cm="1">
        <f t="array" ref="J2121">INDEX({"tier - 1","tier - 2","tier - 3"},MATCH(MAX(COUNTIF('OG Hospitalisation Details'!H223:H2565,{"tier - 1","tier - 2","tier - 3"})),COUNTIF('OG Hospitalisation Details'!H223:H2565,{"tier - 1","tier - 2","tier - 3"}),0))</f>
        <v>tier - 2</v>
      </c>
      <c r="K2121" s="7" t="str">
        <f>IF('OG Hospitalisation Details'!I223="?","Unknown",'OG Hospitalisation Details'!I223)</f>
        <v>R1024</v>
      </c>
      <c r="L2121" s="14">
        <f t="shared" si="102"/>
        <v>18</v>
      </c>
    </row>
    <row r="2122" spans="1:12" x14ac:dyDescent="0.25">
      <c r="A2122" s="7" t="s">
        <v>248</v>
      </c>
      <c r="B2122" s="7">
        <f t="shared" si="100"/>
        <v>2116</v>
      </c>
      <c r="C2122" s="7">
        <f>IF('OG Hospitalisation Details'!B222="?",ROUND(AVERAGE('OG Hospitalisation Details'!$B$2:$B$2344),0),'OG Hospitalisation Details'!B222)</f>
        <v>2004</v>
      </c>
      <c r="D2122" s="7" t="str">
        <f>IF('OG Hospitalisation Details'!C222="?","Sep",'OG Hospitalisation Details'!C222)</f>
        <v>Sep</v>
      </c>
      <c r="E2122" s="7">
        <v>3</v>
      </c>
      <c r="F2122" s="13">
        <f t="shared" si="101"/>
        <v>38233</v>
      </c>
      <c r="G2122" s="7">
        <v>0</v>
      </c>
      <c r="H2122" s="16">
        <v>2198.19</v>
      </c>
      <c r="I2122" s="7" t="str" cm="1">
        <f t="array" ref="I2122">INDEX({"tier - 1","tier - 2","tier - 3"},MATCH(MAX(COUNTIF('OG Hospitalisation Details'!G222:G2564,{"tier - 1","tier - 2","tier - 3"})),COUNTIF('OG Hospitalisation Details'!G222:G2564,{"tier - 1","tier - 2","tier - 3"}),0))</f>
        <v>tier - 2</v>
      </c>
      <c r="J2122" s="7" t="str" cm="1">
        <f t="array" ref="J2122">INDEX({"tier - 1","tier - 2","tier - 3"},MATCH(MAX(COUNTIF('OG Hospitalisation Details'!H222:H2564,{"tier - 1","tier - 2","tier - 3"})),COUNTIF('OG Hospitalisation Details'!H222:H2564,{"tier - 1","tier - 2","tier - 3"}),0))</f>
        <v>tier - 2</v>
      </c>
      <c r="K2122" s="7" t="str">
        <f>IF('OG Hospitalisation Details'!I222="?","Unknown",'OG Hospitalisation Details'!I222)</f>
        <v>R1023</v>
      </c>
      <c r="L2122" s="14">
        <f t="shared" si="102"/>
        <v>18</v>
      </c>
    </row>
    <row r="2123" spans="1:12" x14ac:dyDescent="0.25">
      <c r="A2123" s="7" t="s">
        <v>246</v>
      </c>
      <c r="B2123" s="7">
        <f t="shared" si="100"/>
        <v>2117</v>
      </c>
      <c r="C2123" s="7">
        <f>IF('OG Hospitalisation Details'!B221="?",ROUND(AVERAGE('OG Hospitalisation Details'!$B$2:$B$2344),0),'OG Hospitalisation Details'!B221)</f>
        <v>2004</v>
      </c>
      <c r="D2123" s="7" t="str">
        <f>IF('OG Hospitalisation Details'!C221="?","Sep",'OG Hospitalisation Details'!C221)</f>
        <v>Dec</v>
      </c>
      <c r="E2123" s="7">
        <v>7</v>
      </c>
      <c r="F2123" s="13">
        <f t="shared" si="101"/>
        <v>38328</v>
      </c>
      <c r="G2123" s="7">
        <v>0</v>
      </c>
      <c r="H2123" s="16">
        <v>2196.4699999999998</v>
      </c>
      <c r="I2123" s="7" t="str" cm="1">
        <f t="array" ref="I2123">INDEX({"tier - 1","tier - 2","tier - 3"},MATCH(MAX(COUNTIF('OG Hospitalisation Details'!G221:G2563,{"tier - 1","tier - 2","tier - 3"})),COUNTIF('OG Hospitalisation Details'!G221:G2563,{"tier - 1","tier - 2","tier - 3"}),0))</f>
        <v>tier - 2</v>
      </c>
      <c r="J2123" s="7" t="str" cm="1">
        <f t="array" ref="J2123">INDEX({"tier - 1","tier - 2","tier - 3"},MATCH(MAX(COUNTIF('OG Hospitalisation Details'!H221:H2563,{"tier - 1","tier - 2","tier - 3"})),COUNTIF('OG Hospitalisation Details'!H221:H2563,{"tier - 1","tier - 2","tier - 3"}),0))</f>
        <v>tier - 2</v>
      </c>
      <c r="K2123" s="7" t="str">
        <f>IF('OG Hospitalisation Details'!I221="?","Unknown",'OG Hospitalisation Details'!I221)</f>
        <v>R1024</v>
      </c>
      <c r="L2123" s="14">
        <f t="shared" si="102"/>
        <v>18</v>
      </c>
    </row>
    <row r="2124" spans="1:12" x14ac:dyDescent="0.25">
      <c r="A2124" s="7" t="s">
        <v>245</v>
      </c>
      <c r="B2124" s="7">
        <f t="shared" si="100"/>
        <v>2118</v>
      </c>
      <c r="C2124" s="7">
        <f>IF('OG Hospitalisation Details'!B220="?",ROUND(AVERAGE('OG Hospitalisation Details'!$B$2:$B$2344),0),'OG Hospitalisation Details'!B220)</f>
        <v>1991</v>
      </c>
      <c r="D2124" s="7" t="str">
        <f>IF('OG Hospitalisation Details'!C220="?","Sep",'OG Hospitalisation Details'!C220)</f>
        <v>Dec</v>
      </c>
      <c r="E2124" s="7">
        <v>16</v>
      </c>
      <c r="F2124" s="13">
        <f t="shared" si="101"/>
        <v>33588</v>
      </c>
      <c r="G2124" s="7">
        <v>3</v>
      </c>
      <c r="H2124" s="16">
        <v>2193.1999999999998</v>
      </c>
      <c r="I2124" s="7" t="str" cm="1">
        <f t="array" ref="I2124">INDEX({"tier - 1","tier - 2","tier - 3"},MATCH(MAX(COUNTIF('OG Hospitalisation Details'!G220:G2562,{"tier - 1","tier - 2","tier - 3"})),COUNTIF('OG Hospitalisation Details'!G220:G2562,{"tier - 1","tier - 2","tier - 3"}),0))</f>
        <v>tier - 2</v>
      </c>
      <c r="J2124" s="7" t="str" cm="1">
        <f t="array" ref="J2124">INDEX({"tier - 1","tier - 2","tier - 3"},MATCH(MAX(COUNTIF('OG Hospitalisation Details'!H220:H2562,{"tier - 1","tier - 2","tier - 3"})),COUNTIF('OG Hospitalisation Details'!H220:H2562,{"tier - 1","tier - 2","tier - 3"}),0))</f>
        <v>tier - 2</v>
      </c>
      <c r="K2124" s="7" t="str">
        <f>IF('OG Hospitalisation Details'!I220="?","Unknown",'OG Hospitalisation Details'!I220)</f>
        <v>R1012</v>
      </c>
      <c r="L2124" s="14">
        <f t="shared" si="102"/>
        <v>31</v>
      </c>
    </row>
    <row r="2125" spans="1:12" x14ac:dyDescent="0.25">
      <c r="A2125" s="7" t="s">
        <v>244</v>
      </c>
      <c r="B2125" s="7">
        <f t="shared" si="100"/>
        <v>2119</v>
      </c>
      <c r="C2125" s="7">
        <f>IF('OG Hospitalisation Details'!B219="?",ROUND(AVERAGE('OG Hospitalisation Details'!$B$2:$B$2344),0),'OG Hospitalisation Details'!B219)</f>
        <v>1994</v>
      </c>
      <c r="D2125" s="7" t="str">
        <f>IF('OG Hospitalisation Details'!C219="?","Sep",'OG Hospitalisation Details'!C219)</f>
        <v>Sep</v>
      </c>
      <c r="E2125" s="7">
        <v>27</v>
      </c>
      <c r="F2125" s="13">
        <f t="shared" si="101"/>
        <v>34604</v>
      </c>
      <c r="G2125" s="7">
        <v>0</v>
      </c>
      <c r="H2125" s="16">
        <v>2170.08</v>
      </c>
      <c r="I2125" s="7" t="str" cm="1">
        <f t="array" ref="I2125">INDEX({"tier - 1","tier - 2","tier - 3"},MATCH(MAX(COUNTIF('OG Hospitalisation Details'!G219:G2561,{"tier - 1","tier - 2","tier - 3"})),COUNTIF('OG Hospitalisation Details'!G219:G2561,{"tier - 1","tier - 2","tier - 3"}),0))</f>
        <v>tier - 2</v>
      </c>
      <c r="J2125" s="7" t="str" cm="1">
        <f t="array" ref="J2125">INDEX({"tier - 1","tier - 2","tier - 3"},MATCH(MAX(COUNTIF('OG Hospitalisation Details'!H219:H2561,{"tier - 1","tier - 2","tier - 3"})),COUNTIF('OG Hospitalisation Details'!H219:H2561,{"tier - 1","tier - 2","tier - 3"}),0))</f>
        <v>tier - 2</v>
      </c>
      <c r="K2125" s="7" t="str">
        <f>IF('OG Hospitalisation Details'!I219="?","Unknown",'OG Hospitalisation Details'!I219)</f>
        <v>R1013</v>
      </c>
      <c r="L2125" s="14">
        <f t="shared" si="102"/>
        <v>28</v>
      </c>
    </row>
    <row r="2126" spans="1:12" x14ac:dyDescent="0.25">
      <c r="A2126" s="7" t="s">
        <v>243</v>
      </c>
      <c r="B2126" s="7">
        <f t="shared" si="100"/>
        <v>2120</v>
      </c>
      <c r="C2126" s="7">
        <f>IF('OG Hospitalisation Details'!B218="?",ROUND(AVERAGE('OG Hospitalisation Details'!$B$2:$B$2344),0),'OG Hospitalisation Details'!B218)</f>
        <v>2000</v>
      </c>
      <c r="D2126" s="7" t="str">
        <f>IF('OG Hospitalisation Details'!C218="?","Sep",'OG Hospitalisation Details'!C218)</f>
        <v>Aug</v>
      </c>
      <c r="E2126" s="7">
        <v>23</v>
      </c>
      <c r="F2126" s="13">
        <f t="shared" si="101"/>
        <v>36761</v>
      </c>
      <c r="G2126" s="7">
        <v>0</v>
      </c>
      <c r="H2126" s="16">
        <v>2166.73</v>
      </c>
      <c r="I2126" s="7" t="str" cm="1">
        <f t="array" ref="I2126">INDEX({"tier - 1","tier - 2","tier - 3"},MATCH(MAX(COUNTIF('OG Hospitalisation Details'!G218:G2560,{"tier - 1","tier - 2","tier - 3"})),COUNTIF('OG Hospitalisation Details'!G218:G2560,{"tier - 1","tier - 2","tier - 3"}),0))</f>
        <v>tier - 2</v>
      </c>
      <c r="J2126" s="7" t="str" cm="1">
        <f t="array" ref="J2126">INDEX({"tier - 1","tier - 2","tier - 3"},MATCH(MAX(COUNTIF('OG Hospitalisation Details'!H218:H2560,{"tier - 1","tier - 2","tier - 3"})),COUNTIF('OG Hospitalisation Details'!H218:H2560,{"tier - 1","tier - 2","tier - 3"}),0))</f>
        <v>tier - 2</v>
      </c>
      <c r="K2126" s="7" t="str">
        <f>IF('OG Hospitalisation Details'!I218="?","Unknown",'OG Hospitalisation Details'!I218)</f>
        <v>R1011</v>
      </c>
      <c r="L2126" s="14">
        <f t="shared" si="102"/>
        <v>22</v>
      </c>
    </row>
    <row r="2127" spans="1:12" x14ac:dyDescent="0.25">
      <c r="A2127" s="7" t="s">
        <v>242</v>
      </c>
      <c r="B2127" s="7">
        <f t="shared" si="100"/>
        <v>2121</v>
      </c>
      <c r="C2127" s="7">
        <f>IF('OG Hospitalisation Details'!B217="?",ROUND(AVERAGE('OG Hospitalisation Details'!$B$2:$B$2344),0),'OG Hospitalisation Details'!B217)</f>
        <v>2000</v>
      </c>
      <c r="D2127" s="7" t="str">
        <f>IF('OG Hospitalisation Details'!C217="?","Sep",'OG Hospitalisation Details'!C217)</f>
        <v>Dec</v>
      </c>
      <c r="E2127" s="7">
        <v>10</v>
      </c>
      <c r="F2127" s="13">
        <f t="shared" si="101"/>
        <v>36870</v>
      </c>
      <c r="G2127" s="7">
        <v>0</v>
      </c>
      <c r="H2127" s="16">
        <v>2156.75</v>
      </c>
      <c r="I2127" s="7" t="str" cm="1">
        <f t="array" ref="I2127">INDEX({"tier - 1","tier - 2","tier - 3"},MATCH(MAX(COUNTIF('OG Hospitalisation Details'!G217:G2559,{"tier - 1","tier - 2","tier - 3"})),COUNTIF('OG Hospitalisation Details'!G217:G2559,{"tier - 1","tier - 2","tier - 3"}),0))</f>
        <v>tier - 2</v>
      </c>
      <c r="J2127" s="7" t="str" cm="1">
        <f t="array" ref="J2127">INDEX({"tier - 1","tier - 2","tier - 3"},MATCH(MAX(COUNTIF('OG Hospitalisation Details'!H217:H2559,{"tier - 1","tier - 2","tier - 3"})),COUNTIF('OG Hospitalisation Details'!H217:H2559,{"tier - 1","tier - 2","tier - 3"}),0))</f>
        <v>tier - 2</v>
      </c>
      <c r="K2127" s="7" t="str">
        <f>IF('OG Hospitalisation Details'!I217="?","Unknown",'OG Hospitalisation Details'!I217)</f>
        <v>R1013</v>
      </c>
      <c r="L2127" s="14">
        <f t="shared" si="102"/>
        <v>22</v>
      </c>
    </row>
    <row r="2128" spans="1:12" x14ac:dyDescent="0.25">
      <c r="A2128" s="7" t="s">
        <v>241</v>
      </c>
      <c r="B2128" s="7">
        <f t="shared" si="100"/>
        <v>2122</v>
      </c>
      <c r="C2128" s="7">
        <f>IF('OG Hospitalisation Details'!B216="?",ROUND(AVERAGE('OG Hospitalisation Details'!$B$2:$B$2344),0),'OG Hospitalisation Details'!B216)</f>
        <v>2000</v>
      </c>
      <c r="D2128" s="7" t="str">
        <f>IF('OG Hospitalisation Details'!C216="?","Sep",'OG Hospitalisation Details'!C216)</f>
        <v>Nov</v>
      </c>
      <c r="E2128" s="7">
        <v>29</v>
      </c>
      <c r="F2128" s="13">
        <f t="shared" si="101"/>
        <v>36859</v>
      </c>
      <c r="G2128" s="7">
        <v>0</v>
      </c>
      <c r="H2128" s="16">
        <v>2155.6799999999998</v>
      </c>
      <c r="I2128" s="7" t="str" cm="1">
        <f t="array" ref="I2128">INDEX({"tier - 1","tier - 2","tier - 3"},MATCH(MAX(COUNTIF('OG Hospitalisation Details'!G216:G2558,{"tier - 1","tier - 2","tier - 3"})),COUNTIF('OG Hospitalisation Details'!G216:G2558,{"tier - 1","tier - 2","tier - 3"}),0))</f>
        <v>tier - 2</v>
      </c>
      <c r="J2128" s="7" t="str" cm="1">
        <f t="array" ref="J2128">INDEX({"tier - 1","tier - 2","tier - 3"},MATCH(MAX(COUNTIF('OG Hospitalisation Details'!H216:H2558,{"tier - 1","tier - 2","tier - 3"})),COUNTIF('OG Hospitalisation Details'!H216:H2558,{"tier - 1","tier - 2","tier - 3"}),0))</f>
        <v>tier - 2</v>
      </c>
      <c r="K2128" s="7" t="str">
        <f>IF('OG Hospitalisation Details'!I216="?","Unknown",'OG Hospitalisation Details'!I216)</f>
        <v>R1013</v>
      </c>
      <c r="L2128" s="14">
        <f t="shared" si="102"/>
        <v>22</v>
      </c>
    </row>
    <row r="2129" spans="1:12" x14ac:dyDescent="0.25">
      <c r="A2129" s="7" t="s">
        <v>240</v>
      </c>
      <c r="B2129" s="7">
        <f t="shared" si="100"/>
        <v>2123</v>
      </c>
      <c r="C2129" s="7">
        <f>IF('OG Hospitalisation Details'!B215="?",ROUND(AVERAGE('OG Hospitalisation Details'!$B$2:$B$2344),0),'OG Hospitalisation Details'!B215)</f>
        <v>2000</v>
      </c>
      <c r="D2129" s="7" t="str">
        <f>IF('OG Hospitalisation Details'!C215="?","Sep",'OG Hospitalisation Details'!C215)</f>
        <v>Oct</v>
      </c>
      <c r="E2129" s="7">
        <v>22</v>
      </c>
      <c r="F2129" s="13">
        <f t="shared" si="101"/>
        <v>36821</v>
      </c>
      <c r="G2129" s="7">
        <v>0</v>
      </c>
      <c r="H2129" s="16">
        <v>2154.36</v>
      </c>
      <c r="I2129" s="7" t="str" cm="1">
        <f t="array" ref="I2129">INDEX({"tier - 1","tier - 2","tier - 3"},MATCH(MAX(COUNTIF('OG Hospitalisation Details'!G215:G2557,{"tier - 1","tier - 2","tier - 3"})),COUNTIF('OG Hospitalisation Details'!G215:G2557,{"tier - 1","tier - 2","tier - 3"}),0))</f>
        <v>tier - 2</v>
      </c>
      <c r="J2129" s="7" t="str" cm="1">
        <f t="array" ref="J2129">INDEX({"tier - 1","tier - 2","tier - 3"},MATCH(MAX(COUNTIF('OG Hospitalisation Details'!H215:H2557,{"tier - 1","tier - 2","tier - 3"})),COUNTIF('OG Hospitalisation Details'!H215:H2557,{"tier - 1","tier - 2","tier - 3"}),0))</f>
        <v>tier - 2</v>
      </c>
      <c r="K2129" s="7" t="str">
        <f>IF('OG Hospitalisation Details'!I215="?","Unknown",'OG Hospitalisation Details'!I215)</f>
        <v>R1011</v>
      </c>
      <c r="L2129" s="14">
        <f t="shared" si="102"/>
        <v>22</v>
      </c>
    </row>
    <row r="2130" spans="1:12" x14ac:dyDescent="0.25">
      <c r="A2130" s="7" t="s">
        <v>239</v>
      </c>
      <c r="B2130" s="7">
        <f t="shared" si="100"/>
        <v>2124</v>
      </c>
      <c r="C2130" s="7">
        <f>IF('OG Hospitalisation Details'!B214="?",ROUND(AVERAGE('OG Hospitalisation Details'!$B$2:$B$2344),0),'OG Hospitalisation Details'!B214)</f>
        <v>2000</v>
      </c>
      <c r="D2130" s="7" t="str">
        <f>IF('OG Hospitalisation Details'!C214="?","Sep",'OG Hospitalisation Details'!C214)</f>
        <v>Dec</v>
      </c>
      <c r="E2130" s="7">
        <v>27</v>
      </c>
      <c r="F2130" s="13">
        <f t="shared" si="101"/>
        <v>36887</v>
      </c>
      <c r="G2130" s="7">
        <v>0</v>
      </c>
      <c r="H2130" s="16">
        <v>2150.4699999999998</v>
      </c>
      <c r="I2130" s="7" t="str" cm="1">
        <f t="array" ref="I2130">INDEX({"tier - 1","tier - 2","tier - 3"},MATCH(MAX(COUNTIF('OG Hospitalisation Details'!G214:G2556,{"tier - 1","tier - 2","tier - 3"})),COUNTIF('OG Hospitalisation Details'!G214:G2556,{"tier - 1","tier - 2","tier - 3"}),0))</f>
        <v>tier - 2</v>
      </c>
      <c r="J2130" s="7" t="str" cm="1">
        <f t="array" ref="J2130">INDEX({"tier - 1","tier - 2","tier - 3"},MATCH(MAX(COUNTIF('OG Hospitalisation Details'!H214:H2556,{"tier - 1","tier - 2","tier - 3"})),COUNTIF('OG Hospitalisation Details'!H214:H2556,{"tier - 1","tier - 2","tier - 3"}),0))</f>
        <v>tier - 2</v>
      </c>
      <c r="K2130" s="7" t="str">
        <f>IF('OG Hospitalisation Details'!I214="?","Unknown",'OG Hospitalisation Details'!I214)</f>
        <v>R1011</v>
      </c>
      <c r="L2130" s="14">
        <f t="shared" si="102"/>
        <v>22</v>
      </c>
    </row>
    <row r="2131" spans="1:12" x14ac:dyDescent="0.25">
      <c r="A2131" s="7" t="s">
        <v>31</v>
      </c>
      <c r="B2131" s="7"/>
      <c r="C2131" s="7">
        <f>IF('OG Hospitalisation Details'!B2131="?",ROUND(AVERAGE('OG Hospitalisation Details'!$B$2:$B$2344),0),'OG Hospitalisation Details'!B2131)</f>
        <v>2000</v>
      </c>
      <c r="D2131" s="7" t="str">
        <f>IF('OG Hospitalisation Details'!C2131="?","Sep",'OG Hospitalisation Details'!C2131)</f>
        <v>Oct</v>
      </c>
      <c r="E2131" s="7">
        <v>13</v>
      </c>
      <c r="F2131" s="13">
        <f t="shared" si="101"/>
        <v>36812</v>
      </c>
      <c r="G2131" s="7">
        <v>0</v>
      </c>
      <c r="H2131" s="16">
        <v>35585.58</v>
      </c>
      <c r="I2131" s="7" t="str" cm="1">
        <f t="array" ref="I2131">INDEX({"tier - 1","tier - 2","tier - 3"},MATCH(MAX(COUNTIF('OG Hospitalisation Details'!G2131:G4473,{"tier - 1","tier - 2","tier - 3"})),COUNTIF('OG Hospitalisation Details'!G2131:G4473,{"tier - 1","tier - 2","tier - 3"}),0))</f>
        <v>tier - 1</v>
      </c>
      <c r="J2131" s="7" t="str" cm="1">
        <f t="array" ref="J2131">INDEX({"tier - 1","tier - 2","tier - 3"},MATCH(MAX(COUNTIF('OG Hospitalisation Details'!H2131:H4473,{"tier - 1","tier - 2","tier - 3"})),COUNTIF('OG Hospitalisation Details'!H2131:H4473,{"tier - 1","tier - 2","tier - 3"}),0))</f>
        <v>tier - 2</v>
      </c>
      <c r="K2131" s="7" t="str">
        <f>IF('OG Hospitalisation Details'!I2131="?","Unknown",'OG Hospitalisation Details'!I2131)</f>
        <v>R1011</v>
      </c>
      <c r="L2131" s="14">
        <f t="shared" si="102"/>
        <v>22</v>
      </c>
    </row>
    <row r="2132" spans="1:12" x14ac:dyDescent="0.25">
      <c r="A2132" s="7" t="s">
        <v>238</v>
      </c>
      <c r="B2132" s="7">
        <f t="shared" ref="B2132:B2159" si="103">VALUE(SUBSTITUTE(A2132,"Id",""))</f>
        <v>2125</v>
      </c>
      <c r="C2132" s="7">
        <f>IF('OG Hospitalisation Details'!B213="?",ROUND(AVERAGE('OG Hospitalisation Details'!$B$2:$B$2344),0),'OG Hospitalisation Details'!B213)</f>
        <v>2004</v>
      </c>
      <c r="D2132" s="7" t="str">
        <f>IF('OG Hospitalisation Details'!C213="?","Sep",'OG Hospitalisation Details'!C213)</f>
        <v>Oct</v>
      </c>
      <c r="E2132" s="7">
        <v>4</v>
      </c>
      <c r="F2132" s="13">
        <f t="shared" si="101"/>
        <v>38264</v>
      </c>
      <c r="G2132" s="7">
        <v>0</v>
      </c>
      <c r="H2132" s="16">
        <v>2144.85</v>
      </c>
      <c r="I2132" s="7" t="str" cm="1">
        <f t="array" ref="I2132">INDEX({"tier - 1","tier - 2","tier - 3"},MATCH(MAX(COUNTIF('OG Hospitalisation Details'!G213:G2555,{"tier - 1","tier - 2","tier - 3"})),COUNTIF('OG Hospitalisation Details'!G213:G2555,{"tier - 1","tier - 2","tier - 3"}),0))</f>
        <v>tier - 2</v>
      </c>
      <c r="J2132" s="7" t="str" cm="1">
        <f t="array" ref="J2132">INDEX({"tier - 1","tier - 2","tier - 3"},MATCH(MAX(COUNTIF('OG Hospitalisation Details'!H213:H2555,{"tier - 1","tier - 2","tier - 3"})),COUNTIF('OG Hospitalisation Details'!H213:H2555,{"tier - 1","tier - 2","tier - 3"}),0))</f>
        <v>tier - 2</v>
      </c>
      <c r="K2132" s="7" t="str">
        <f>IF('OG Hospitalisation Details'!I213="?","Unknown",'OG Hospitalisation Details'!I213)</f>
        <v>R1011</v>
      </c>
      <c r="L2132" s="14">
        <f t="shared" si="102"/>
        <v>18</v>
      </c>
    </row>
    <row r="2133" spans="1:12" x14ac:dyDescent="0.25">
      <c r="A2133" s="7" t="s">
        <v>237</v>
      </c>
      <c r="B2133" s="7">
        <f t="shared" si="103"/>
        <v>2126</v>
      </c>
      <c r="C2133" s="7">
        <f>IF('OG Hospitalisation Details'!B212="?",ROUND(AVERAGE('OG Hospitalisation Details'!$B$2:$B$2344),0),'OG Hospitalisation Details'!B212)</f>
        <v>2003</v>
      </c>
      <c r="D2133" s="7" t="str">
        <f>IF('OG Hospitalisation Details'!C212="?","Sep",'OG Hospitalisation Details'!C212)</f>
        <v>Aug</v>
      </c>
      <c r="E2133" s="7">
        <v>19</v>
      </c>
      <c r="F2133" s="13">
        <f t="shared" si="101"/>
        <v>37852</v>
      </c>
      <c r="G2133" s="7">
        <v>0</v>
      </c>
      <c r="H2133" s="16">
        <v>2138.0700000000002</v>
      </c>
      <c r="I2133" s="7" t="str" cm="1">
        <f t="array" ref="I2133">INDEX({"tier - 1","tier - 2","tier - 3"},MATCH(MAX(COUNTIF('OG Hospitalisation Details'!G212:G2554,{"tier - 1","tier - 2","tier - 3"})),COUNTIF('OG Hospitalisation Details'!G212:G2554,{"tier - 1","tier - 2","tier - 3"}),0))</f>
        <v>tier - 2</v>
      </c>
      <c r="J2133" s="7" t="str" cm="1">
        <f t="array" ref="J2133">INDEX({"tier - 1","tier - 2","tier - 3"},MATCH(MAX(COUNTIF('OG Hospitalisation Details'!H212:H2554,{"tier - 1","tier - 2","tier - 3"})),COUNTIF('OG Hospitalisation Details'!H212:H2554,{"tier - 1","tier - 2","tier - 3"}),0))</f>
        <v>tier - 2</v>
      </c>
      <c r="K2133" s="7" t="str">
        <f>IF('OG Hospitalisation Details'!I212="?","Unknown",'OG Hospitalisation Details'!I212)</f>
        <v>R1012</v>
      </c>
      <c r="L2133" s="14">
        <f t="shared" si="102"/>
        <v>19</v>
      </c>
    </row>
    <row r="2134" spans="1:12" x14ac:dyDescent="0.25">
      <c r="A2134" s="7" t="s">
        <v>236</v>
      </c>
      <c r="B2134" s="7">
        <f t="shared" si="103"/>
        <v>2127</v>
      </c>
      <c r="C2134" s="7">
        <f>IF('OG Hospitalisation Details'!B211="?",ROUND(AVERAGE('OG Hospitalisation Details'!$B$2:$B$2344),0),'OG Hospitalisation Details'!B211)</f>
        <v>1997</v>
      </c>
      <c r="D2134" s="7" t="str">
        <f>IF('OG Hospitalisation Details'!C211="?","Sep",'OG Hospitalisation Details'!C211)</f>
        <v>Sep</v>
      </c>
      <c r="E2134" s="7">
        <v>3</v>
      </c>
      <c r="F2134" s="13">
        <f t="shared" si="101"/>
        <v>35676</v>
      </c>
      <c r="G2134" s="7">
        <v>0</v>
      </c>
      <c r="H2134" s="16">
        <v>2137.65</v>
      </c>
      <c r="I2134" s="7" t="str" cm="1">
        <f t="array" ref="I2134">INDEX({"tier - 1","tier - 2","tier - 3"},MATCH(MAX(COUNTIF('OG Hospitalisation Details'!G211:G2553,{"tier - 1","tier - 2","tier - 3"})),COUNTIF('OG Hospitalisation Details'!G211:G2553,{"tier - 1","tier - 2","tier - 3"}),0))</f>
        <v>tier - 2</v>
      </c>
      <c r="J2134" s="7" t="str" cm="1">
        <f t="array" ref="J2134">INDEX({"tier - 1","tier - 2","tier - 3"},MATCH(MAX(COUNTIF('OG Hospitalisation Details'!H211:H2553,{"tier - 1","tier - 2","tier - 3"})),COUNTIF('OG Hospitalisation Details'!H211:H2553,{"tier - 1","tier - 2","tier - 3"}),0))</f>
        <v>tier - 2</v>
      </c>
      <c r="K2134" s="7" t="str">
        <f>IF('OG Hospitalisation Details'!I211="?","Unknown",'OG Hospitalisation Details'!I211)</f>
        <v>R1013</v>
      </c>
      <c r="L2134" s="14">
        <f t="shared" si="102"/>
        <v>25</v>
      </c>
    </row>
    <row r="2135" spans="1:12" x14ac:dyDescent="0.25">
      <c r="A2135" s="7" t="s">
        <v>235</v>
      </c>
      <c r="B2135" s="7">
        <f t="shared" si="103"/>
        <v>2128</v>
      </c>
      <c r="C2135" s="7">
        <f>IF('OG Hospitalisation Details'!B210="?",ROUND(AVERAGE('OG Hospitalisation Details'!$B$2:$B$2344),0),'OG Hospitalisation Details'!B210)</f>
        <v>2003</v>
      </c>
      <c r="D2135" s="7" t="str">
        <f>IF('OG Hospitalisation Details'!C210="?","Sep",'OG Hospitalisation Details'!C210)</f>
        <v>Sep</v>
      </c>
      <c r="E2135" s="7">
        <v>26</v>
      </c>
      <c r="F2135" s="13">
        <f t="shared" si="101"/>
        <v>37890</v>
      </c>
      <c r="G2135" s="7">
        <v>0</v>
      </c>
      <c r="H2135" s="16">
        <v>2136.88</v>
      </c>
      <c r="I2135" s="7" t="str" cm="1">
        <f t="array" ref="I2135">INDEX({"tier - 1","tier - 2","tier - 3"},MATCH(MAX(COUNTIF('OG Hospitalisation Details'!G210:G2552,{"tier - 1","tier - 2","tier - 3"})),COUNTIF('OG Hospitalisation Details'!G210:G2552,{"tier - 1","tier - 2","tier - 3"}),0))</f>
        <v>tier - 2</v>
      </c>
      <c r="J2135" s="7" t="str" cm="1">
        <f t="array" ref="J2135">INDEX({"tier - 1","tier - 2","tier - 3"},MATCH(MAX(COUNTIF('OG Hospitalisation Details'!H210:H2552,{"tier - 1","tier - 2","tier - 3"})),COUNTIF('OG Hospitalisation Details'!H210:H2552,{"tier - 1","tier - 2","tier - 3"}),0))</f>
        <v>tier - 2</v>
      </c>
      <c r="K2135" s="7" t="str">
        <f>IF('OG Hospitalisation Details'!I210="?","Unknown",'OG Hospitalisation Details'!I210)</f>
        <v>R1012</v>
      </c>
      <c r="L2135" s="14">
        <f t="shared" si="102"/>
        <v>19</v>
      </c>
    </row>
    <row r="2136" spans="1:12" x14ac:dyDescent="0.25">
      <c r="A2136" s="7" t="s">
        <v>234</v>
      </c>
      <c r="B2136" s="7">
        <f t="shared" si="103"/>
        <v>2129</v>
      </c>
      <c r="C2136" s="7">
        <f>IF('OG Hospitalisation Details'!B209="?",ROUND(AVERAGE('OG Hospitalisation Details'!$B$2:$B$2344),0),'OG Hospitalisation Details'!B209)</f>
        <v>2003</v>
      </c>
      <c r="D2136" s="7" t="str">
        <f>IF('OG Hospitalisation Details'!C209="?","Sep",'OG Hospitalisation Details'!C209)</f>
        <v>Sep</v>
      </c>
      <c r="E2136" s="7">
        <v>1</v>
      </c>
      <c r="F2136" s="13">
        <f t="shared" si="101"/>
        <v>37865</v>
      </c>
      <c r="G2136" s="7">
        <v>0</v>
      </c>
      <c r="H2136" s="16">
        <v>2134.9</v>
      </c>
      <c r="I2136" s="7" t="str" cm="1">
        <f t="array" ref="I2136">INDEX({"tier - 1","tier - 2","tier - 3"},MATCH(MAX(COUNTIF('OG Hospitalisation Details'!G209:G2551,{"tier - 1","tier - 2","tier - 3"})),COUNTIF('OG Hospitalisation Details'!G209:G2551,{"tier - 1","tier - 2","tier - 3"}),0))</f>
        <v>tier - 2</v>
      </c>
      <c r="J2136" s="7" t="str" cm="1">
        <f t="array" ref="J2136">INDEX({"tier - 1","tier - 2","tier - 3"},MATCH(MAX(COUNTIF('OG Hospitalisation Details'!H209:H2551,{"tier - 1","tier - 2","tier - 3"})),COUNTIF('OG Hospitalisation Details'!H209:H2551,{"tier - 1","tier - 2","tier - 3"}),0))</f>
        <v>tier - 2</v>
      </c>
      <c r="K2136" s="7" t="str">
        <f>IF('OG Hospitalisation Details'!I209="?","Unknown",'OG Hospitalisation Details'!I209)</f>
        <v>R1012</v>
      </c>
      <c r="L2136" s="14">
        <f t="shared" si="102"/>
        <v>19</v>
      </c>
    </row>
    <row r="2137" spans="1:12" x14ac:dyDescent="0.25">
      <c r="A2137" s="7" t="s">
        <v>233</v>
      </c>
      <c r="B2137" s="7">
        <f t="shared" si="103"/>
        <v>2130</v>
      </c>
      <c r="C2137" s="7">
        <f>IF('OG Hospitalisation Details'!B208="?",ROUND(AVERAGE('OG Hospitalisation Details'!$B$2:$B$2344),0),'OG Hospitalisation Details'!B208)</f>
        <v>2003</v>
      </c>
      <c r="D2137" s="7" t="str">
        <f>IF('OG Hospitalisation Details'!C208="?","Sep",'OG Hospitalisation Details'!C208)</f>
        <v>Dec</v>
      </c>
      <c r="E2137" s="7">
        <v>22</v>
      </c>
      <c r="F2137" s="13">
        <f t="shared" si="101"/>
        <v>37977</v>
      </c>
      <c r="G2137" s="7">
        <v>0</v>
      </c>
      <c r="H2137" s="16">
        <v>2130.6799999999998</v>
      </c>
      <c r="I2137" s="7" t="str" cm="1">
        <f t="array" ref="I2137">INDEX({"tier - 1","tier - 2","tier - 3"},MATCH(MAX(COUNTIF('OG Hospitalisation Details'!G208:G2550,{"tier - 1","tier - 2","tier - 3"})),COUNTIF('OG Hospitalisation Details'!G208:G2550,{"tier - 1","tier - 2","tier - 3"}),0))</f>
        <v>tier - 2</v>
      </c>
      <c r="J2137" s="7" t="str" cm="1">
        <f t="array" ref="J2137">INDEX({"tier - 1","tier - 2","tier - 3"},MATCH(MAX(COUNTIF('OG Hospitalisation Details'!H208:H2550,{"tier - 1","tier - 2","tier - 3"})),COUNTIF('OG Hospitalisation Details'!H208:H2550,{"tier - 1","tier - 2","tier - 3"}),0))</f>
        <v>tier - 2</v>
      </c>
      <c r="K2137" s="7" t="str">
        <f>IF('OG Hospitalisation Details'!I208="?","Unknown",'OG Hospitalisation Details'!I208)</f>
        <v>R1012</v>
      </c>
      <c r="L2137" s="14">
        <f t="shared" si="102"/>
        <v>19</v>
      </c>
    </row>
    <row r="2138" spans="1:12" x14ac:dyDescent="0.25">
      <c r="A2138" s="7" t="s">
        <v>232</v>
      </c>
      <c r="B2138" s="7">
        <f t="shared" si="103"/>
        <v>2131</v>
      </c>
      <c r="C2138" s="7">
        <f>IF('OG Hospitalisation Details'!B207="?",ROUND(AVERAGE('OG Hospitalisation Details'!$B$2:$B$2344),0),'OG Hospitalisation Details'!B207)</f>
        <v>2003</v>
      </c>
      <c r="D2138" s="7" t="str">
        <f>IF('OG Hospitalisation Details'!C207="?","Sep",'OG Hospitalisation Details'!C207)</f>
        <v>Aug</v>
      </c>
      <c r="E2138" s="7">
        <v>30</v>
      </c>
      <c r="F2138" s="13">
        <f t="shared" si="101"/>
        <v>37863</v>
      </c>
      <c r="G2138" s="7">
        <v>0</v>
      </c>
      <c r="H2138" s="16">
        <v>2128.4299999999998</v>
      </c>
      <c r="I2138" s="7" t="str" cm="1">
        <f t="array" ref="I2138">INDEX({"tier - 1","tier - 2","tier - 3"},MATCH(MAX(COUNTIF('OG Hospitalisation Details'!G207:G2549,{"tier - 1","tier - 2","tier - 3"})),COUNTIF('OG Hospitalisation Details'!G207:G2549,{"tier - 1","tier - 2","tier - 3"}),0))</f>
        <v>tier - 2</v>
      </c>
      <c r="J2138" s="7" t="str" cm="1">
        <f t="array" ref="J2138">INDEX({"tier - 1","tier - 2","tier - 3"},MATCH(MAX(COUNTIF('OG Hospitalisation Details'!H207:H2549,{"tier - 1","tier - 2","tier - 3"})),COUNTIF('OG Hospitalisation Details'!H207:H2549,{"tier - 1","tier - 2","tier - 3"}),0))</f>
        <v>tier - 2</v>
      </c>
      <c r="K2138" s="7" t="str">
        <f>IF('OG Hospitalisation Details'!I207="?","Unknown",'OG Hospitalisation Details'!I207)</f>
        <v>R1012</v>
      </c>
      <c r="L2138" s="14">
        <f t="shared" si="102"/>
        <v>19</v>
      </c>
    </row>
    <row r="2139" spans="1:12" x14ac:dyDescent="0.25">
      <c r="A2139" s="7" t="s">
        <v>231</v>
      </c>
      <c r="B2139" s="7">
        <f t="shared" si="103"/>
        <v>2132</v>
      </c>
      <c r="C2139" s="7">
        <f>IF('OG Hospitalisation Details'!B206="?",ROUND(AVERAGE('OG Hospitalisation Details'!$B$2:$B$2344),0),'OG Hospitalisation Details'!B206)</f>
        <v>2004</v>
      </c>
      <c r="D2139" s="7" t="str">
        <f>IF('OG Hospitalisation Details'!C206="?","Sep",'OG Hospitalisation Details'!C206)</f>
        <v>Nov</v>
      </c>
      <c r="E2139" s="7">
        <v>4</v>
      </c>
      <c r="F2139" s="13">
        <f t="shared" si="101"/>
        <v>38295</v>
      </c>
      <c r="G2139" s="7">
        <v>0</v>
      </c>
      <c r="H2139" s="16">
        <v>2118.61</v>
      </c>
      <c r="I2139" s="7" t="str" cm="1">
        <f t="array" ref="I2139">INDEX({"tier - 1","tier - 2","tier - 3"},MATCH(MAX(COUNTIF('OG Hospitalisation Details'!G206:G2548,{"tier - 1","tier - 2","tier - 3"})),COUNTIF('OG Hospitalisation Details'!G206:G2548,{"tier - 1","tier - 2","tier - 3"}),0))</f>
        <v>tier - 2</v>
      </c>
      <c r="J2139" s="7" t="str" cm="1">
        <f t="array" ref="J2139">INDEX({"tier - 1","tier - 2","tier - 3"},MATCH(MAX(COUNTIF('OG Hospitalisation Details'!H206:H2548,{"tier - 1","tier - 2","tier - 3"})),COUNTIF('OG Hospitalisation Details'!H206:H2548,{"tier - 1","tier - 2","tier - 3"}),0))</f>
        <v>tier - 2</v>
      </c>
      <c r="K2139" s="7" t="str">
        <f>IF('OG Hospitalisation Details'!I206="?","Unknown",'OG Hospitalisation Details'!I206)</f>
        <v>R1012</v>
      </c>
      <c r="L2139" s="14">
        <f t="shared" si="102"/>
        <v>18</v>
      </c>
    </row>
    <row r="2140" spans="1:12" x14ac:dyDescent="0.25">
      <c r="A2140" s="7" t="s">
        <v>230</v>
      </c>
      <c r="B2140" s="7">
        <f t="shared" si="103"/>
        <v>2133</v>
      </c>
      <c r="C2140" s="7">
        <f>IF('OG Hospitalisation Details'!B205="?",ROUND(AVERAGE('OG Hospitalisation Details'!$B$2:$B$2344),0),'OG Hospitalisation Details'!B205)</f>
        <v>2003</v>
      </c>
      <c r="D2140" s="7" t="str">
        <f>IF('OG Hospitalisation Details'!C205="?","Sep",'OG Hospitalisation Details'!C205)</f>
        <v>Sep</v>
      </c>
      <c r="E2140" s="7">
        <v>30</v>
      </c>
      <c r="F2140" s="13">
        <f t="shared" si="101"/>
        <v>37894</v>
      </c>
      <c r="G2140" s="7">
        <v>0</v>
      </c>
      <c r="H2140" s="16">
        <v>2117.34</v>
      </c>
      <c r="I2140" s="7" t="str" cm="1">
        <f t="array" ref="I2140">INDEX({"tier - 1","tier - 2","tier - 3"},MATCH(MAX(COUNTIF('OG Hospitalisation Details'!G205:G2547,{"tier - 1","tier - 2","tier - 3"})),COUNTIF('OG Hospitalisation Details'!G205:G2547,{"tier - 1","tier - 2","tier - 3"}),0))</f>
        <v>tier - 2</v>
      </c>
      <c r="J2140" s="7" t="str" cm="1">
        <f t="array" ref="J2140">INDEX({"tier - 1","tier - 2","tier - 3"},MATCH(MAX(COUNTIF('OG Hospitalisation Details'!H205:H2547,{"tier - 1","tier - 2","tier - 3"})),COUNTIF('OG Hospitalisation Details'!H205:H2547,{"tier - 1","tier - 2","tier - 3"}),0))</f>
        <v>tier - 2</v>
      </c>
      <c r="K2140" s="7" t="str">
        <f>IF('OG Hospitalisation Details'!I205="?","Unknown",'OG Hospitalisation Details'!I205)</f>
        <v>R1012</v>
      </c>
      <c r="L2140" s="14">
        <f t="shared" si="102"/>
        <v>19</v>
      </c>
    </row>
    <row r="2141" spans="1:12" x14ac:dyDescent="0.25">
      <c r="A2141" s="7" t="s">
        <v>229</v>
      </c>
      <c r="B2141" s="7">
        <f t="shared" si="103"/>
        <v>2134</v>
      </c>
      <c r="C2141" s="7">
        <f>IF('OG Hospitalisation Details'!B204="?",ROUND(AVERAGE('OG Hospitalisation Details'!$B$2:$B$2344),0),'OG Hospitalisation Details'!B204)</f>
        <v>1989</v>
      </c>
      <c r="D2141" s="7" t="str">
        <f>IF('OG Hospitalisation Details'!C204="?","Sep",'OG Hospitalisation Details'!C204)</f>
        <v>Jul</v>
      </c>
      <c r="E2141" s="7">
        <v>21</v>
      </c>
      <c r="F2141" s="13">
        <f t="shared" si="101"/>
        <v>32710</v>
      </c>
      <c r="G2141" s="7">
        <v>3</v>
      </c>
      <c r="H2141" s="16">
        <v>2106.2600000000002</v>
      </c>
      <c r="I2141" s="7" t="str" cm="1">
        <f t="array" ref="I2141">INDEX({"tier - 1","tier - 2","tier - 3"},MATCH(MAX(COUNTIF('OG Hospitalisation Details'!G204:G2546,{"tier - 1","tier - 2","tier - 3"})),COUNTIF('OG Hospitalisation Details'!G204:G2546,{"tier - 1","tier - 2","tier - 3"}),0))</f>
        <v>tier - 2</v>
      </c>
      <c r="J2141" s="7" t="str" cm="1">
        <f t="array" ref="J2141">INDEX({"tier - 1","tier - 2","tier - 3"},MATCH(MAX(COUNTIF('OG Hospitalisation Details'!H204:H2546,{"tier - 1","tier - 2","tier - 3"})),COUNTIF('OG Hospitalisation Details'!H204:H2546,{"tier - 1","tier - 2","tier - 3"}),0))</f>
        <v>tier - 2</v>
      </c>
      <c r="K2141" s="7" t="str">
        <f>IF('OG Hospitalisation Details'!I204="?","Unknown",'OG Hospitalisation Details'!I204)</f>
        <v>R1013</v>
      </c>
      <c r="L2141" s="14">
        <f t="shared" si="102"/>
        <v>33</v>
      </c>
    </row>
    <row r="2142" spans="1:12" x14ac:dyDescent="0.25">
      <c r="A2142" s="7" t="s">
        <v>228</v>
      </c>
      <c r="B2142" s="7">
        <f t="shared" si="103"/>
        <v>2135</v>
      </c>
      <c r="C2142" s="7">
        <f>IF('OG Hospitalisation Details'!B203="?",ROUND(AVERAGE('OG Hospitalisation Details'!$B$2:$B$2344),0),'OG Hospitalisation Details'!B203)</f>
        <v>2001</v>
      </c>
      <c r="D2142" s="7" t="str">
        <f>IF('OG Hospitalisation Details'!C203="?","Sep",'OG Hospitalisation Details'!C203)</f>
        <v>Nov</v>
      </c>
      <c r="E2142" s="7">
        <v>28</v>
      </c>
      <c r="F2142" s="13">
        <f t="shared" si="101"/>
        <v>37223</v>
      </c>
      <c r="G2142" s="7">
        <v>0</v>
      </c>
      <c r="H2142" s="16">
        <v>2104.11</v>
      </c>
      <c r="I2142" s="7" t="str" cm="1">
        <f t="array" ref="I2142">INDEX({"tier - 1","tier - 2","tier - 3"},MATCH(MAX(COUNTIF('OG Hospitalisation Details'!G203:G2545,{"tier - 1","tier - 2","tier - 3"})),COUNTIF('OG Hospitalisation Details'!G203:G2545,{"tier - 1","tier - 2","tier - 3"}),0))</f>
        <v>tier - 2</v>
      </c>
      <c r="J2142" s="7" t="str" cm="1">
        <f t="array" ref="J2142">INDEX({"tier - 1","tier - 2","tier - 3"},MATCH(MAX(COUNTIF('OG Hospitalisation Details'!H203:H2545,{"tier - 1","tier - 2","tier - 3"})),COUNTIF('OG Hospitalisation Details'!H203:H2545,{"tier - 1","tier - 2","tier - 3"}),0))</f>
        <v>tier - 2</v>
      </c>
      <c r="K2142" s="7" t="str">
        <f>IF('OG Hospitalisation Details'!I203="?","Unknown",'OG Hospitalisation Details'!I203)</f>
        <v>R1016</v>
      </c>
      <c r="L2142" s="14">
        <f t="shared" si="102"/>
        <v>21</v>
      </c>
    </row>
    <row r="2143" spans="1:12" x14ac:dyDescent="0.25">
      <c r="A2143" s="7" t="s">
        <v>227</v>
      </c>
      <c r="B2143" s="7">
        <f t="shared" si="103"/>
        <v>2136</v>
      </c>
      <c r="C2143" s="7">
        <f>IF('OG Hospitalisation Details'!B202="?",ROUND(AVERAGE('OG Hospitalisation Details'!$B$2:$B$2344),0),'OG Hospitalisation Details'!B202)</f>
        <v>2001</v>
      </c>
      <c r="D2143" s="7" t="str">
        <f>IF('OG Hospitalisation Details'!C202="?","Sep",'OG Hospitalisation Details'!C202)</f>
        <v>Jun</v>
      </c>
      <c r="E2143" s="7">
        <v>22</v>
      </c>
      <c r="F2143" s="13">
        <f t="shared" si="101"/>
        <v>37064</v>
      </c>
      <c r="G2143" s="7">
        <v>1</v>
      </c>
      <c r="H2143" s="16">
        <v>2103.08</v>
      </c>
      <c r="I2143" s="7" t="str" cm="1">
        <f t="array" ref="I2143">INDEX({"tier - 1","tier - 2","tier - 3"},MATCH(MAX(COUNTIF('OG Hospitalisation Details'!G202:G2544,{"tier - 1","tier - 2","tier - 3"})),COUNTIF('OG Hospitalisation Details'!G202:G2544,{"tier - 1","tier - 2","tier - 3"}),0))</f>
        <v>tier - 2</v>
      </c>
      <c r="J2143" s="7" t="str" cm="1">
        <f t="array" ref="J2143">INDEX({"tier - 1","tier - 2","tier - 3"},MATCH(MAX(COUNTIF('OG Hospitalisation Details'!H202:H2544,{"tier - 1","tier - 2","tier - 3"})),COUNTIF('OG Hospitalisation Details'!H202:H2544,{"tier - 1","tier - 2","tier - 3"}),0))</f>
        <v>tier - 2</v>
      </c>
      <c r="K2143" s="7" t="str">
        <f>IF('OG Hospitalisation Details'!I202="?","Unknown",'OG Hospitalisation Details'!I202)</f>
        <v>R1011</v>
      </c>
      <c r="L2143" s="14">
        <f t="shared" si="102"/>
        <v>21</v>
      </c>
    </row>
    <row r="2144" spans="1:12" x14ac:dyDescent="0.25">
      <c r="A2144" s="7" t="s">
        <v>226</v>
      </c>
      <c r="B2144" s="7">
        <f t="shared" si="103"/>
        <v>2137</v>
      </c>
      <c r="C2144" s="7">
        <f>IF('OG Hospitalisation Details'!B201="?",ROUND(AVERAGE('OG Hospitalisation Details'!$B$2:$B$2344),0),'OG Hospitalisation Details'!B201)</f>
        <v>2001</v>
      </c>
      <c r="D2144" s="7" t="str">
        <f>IF('OG Hospitalisation Details'!C201="?","Sep",'OG Hospitalisation Details'!C201)</f>
        <v>Aug</v>
      </c>
      <c r="E2144" s="7">
        <v>14</v>
      </c>
      <c r="F2144" s="13">
        <f t="shared" si="101"/>
        <v>37117</v>
      </c>
      <c r="G2144" s="7">
        <v>0</v>
      </c>
      <c r="H2144" s="16">
        <v>2102.2600000000002</v>
      </c>
      <c r="I2144" s="7" t="str" cm="1">
        <f t="array" ref="I2144">INDEX({"tier - 1","tier - 2","tier - 3"},MATCH(MAX(COUNTIF('OG Hospitalisation Details'!G201:G2543,{"tier - 1","tier - 2","tier - 3"})),COUNTIF('OG Hospitalisation Details'!G201:G2543,{"tier - 1","tier - 2","tier - 3"}),0))</f>
        <v>tier - 2</v>
      </c>
      <c r="J2144" s="7" t="str" cm="1">
        <f t="array" ref="J2144">INDEX({"tier - 1","tier - 2","tier - 3"},MATCH(MAX(COUNTIF('OG Hospitalisation Details'!H201:H2543,{"tier - 1","tier - 2","tier - 3"})),COUNTIF('OG Hospitalisation Details'!H201:H2543,{"tier - 1","tier - 2","tier - 3"}),0))</f>
        <v>tier - 2</v>
      </c>
      <c r="K2144" s="7" t="str">
        <f>IF('OG Hospitalisation Details'!I201="?","Unknown",'OG Hospitalisation Details'!I201)</f>
        <v>R1019</v>
      </c>
      <c r="L2144" s="14">
        <f t="shared" si="102"/>
        <v>21</v>
      </c>
    </row>
    <row r="2145" spans="1:12" x14ac:dyDescent="0.25">
      <c r="A2145" s="7" t="s">
        <v>225</v>
      </c>
      <c r="B2145" s="7">
        <f t="shared" si="103"/>
        <v>2138</v>
      </c>
      <c r="C2145" s="7">
        <f>IF('OG Hospitalisation Details'!B200="?",ROUND(AVERAGE('OG Hospitalisation Details'!$B$2:$B$2344),0),'OG Hospitalisation Details'!B200)</f>
        <v>2004</v>
      </c>
      <c r="D2145" s="7" t="str">
        <f>IF('OG Hospitalisation Details'!C200="?","Sep",'OG Hospitalisation Details'!C200)</f>
        <v>Jun</v>
      </c>
      <c r="E2145" s="7">
        <v>12</v>
      </c>
      <c r="F2145" s="13">
        <f t="shared" si="101"/>
        <v>38150</v>
      </c>
      <c r="G2145" s="7">
        <v>0</v>
      </c>
      <c r="H2145" s="16">
        <v>2094.1</v>
      </c>
      <c r="I2145" s="7" t="str" cm="1">
        <f t="array" ref="I2145">INDEX({"tier - 1","tier - 2","tier - 3"},MATCH(MAX(COUNTIF('OG Hospitalisation Details'!G200:G2542,{"tier - 1","tier - 2","tier - 3"})),COUNTIF('OG Hospitalisation Details'!G200:G2542,{"tier - 1","tier - 2","tier - 3"}),0))</f>
        <v>tier - 2</v>
      </c>
      <c r="J2145" s="7" t="str" cm="1">
        <f t="array" ref="J2145">INDEX({"tier - 1","tier - 2","tier - 3"},MATCH(MAX(COUNTIF('OG Hospitalisation Details'!H200:H2542,{"tier - 1","tier - 2","tier - 3"})),COUNTIF('OG Hospitalisation Details'!H200:H2542,{"tier - 1","tier - 2","tier - 3"}),0))</f>
        <v>tier - 2</v>
      </c>
      <c r="K2145" s="7" t="str">
        <f>IF('OG Hospitalisation Details'!I200="?","Unknown",'OG Hospitalisation Details'!I200)</f>
        <v>R1025</v>
      </c>
      <c r="L2145" s="14">
        <f t="shared" si="102"/>
        <v>18</v>
      </c>
    </row>
    <row r="2146" spans="1:12" x14ac:dyDescent="0.25">
      <c r="A2146" s="7" t="s">
        <v>224</v>
      </c>
      <c r="B2146" s="7">
        <f t="shared" si="103"/>
        <v>2139</v>
      </c>
      <c r="C2146" s="7">
        <f>IF('OG Hospitalisation Details'!B199="?",ROUND(AVERAGE('OG Hospitalisation Details'!$B$2:$B$2344),0),'OG Hospitalisation Details'!B199)</f>
        <v>2000</v>
      </c>
      <c r="D2146" s="7" t="str">
        <f>IF('OG Hospitalisation Details'!C199="?","Sep",'OG Hospitalisation Details'!C199)</f>
        <v>Jul</v>
      </c>
      <c r="E2146" s="7">
        <v>26</v>
      </c>
      <c r="F2146" s="13">
        <f t="shared" si="101"/>
        <v>36733</v>
      </c>
      <c r="G2146" s="7">
        <v>0</v>
      </c>
      <c r="H2146" s="16">
        <v>2055.3200000000002</v>
      </c>
      <c r="I2146" s="7" t="str" cm="1">
        <f t="array" ref="I2146">INDEX({"tier - 1","tier - 2","tier - 3"},MATCH(MAX(COUNTIF('OG Hospitalisation Details'!G199:G2541,{"tier - 1","tier - 2","tier - 3"})),COUNTIF('OG Hospitalisation Details'!G199:G2541,{"tier - 1","tier - 2","tier - 3"}),0))</f>
        <v>tier - 2</v>
      </c>
      <c r="J2146" s="7" t="str" cm="1">
        <f t="array" ref="J2146">INDEX({"tier - 1","tier - 2","tier - 3"},MATCH(MAX(COUNTIF('OG Hospitalisation Details'!H199:H2541,{"tier - 1","tier - 2","tier - 3"})),COUNTIF('OG Hospitalisation Details'!H199:H2541,{"tier - 1","tier - 2","tier - 3"}),0))</f>
        <v>tier - 2</v>
      </c>
      <c r="K2146" s="7" t="str">
        <f>IF('OG Hospitalisation Details'!I199="?","Unknown",'OG Hospitalisation Details'!I199)</f>
        <v>R1012</v>
      </c>
      <c r="L2146" s="14">
        <f t="shared" si="102"/>
        <v>22</v>
      </c>
    </row>
    <row r="2147" spans="1:12" x14ac:dyDescent="0.25">
      <c r="A2147" s="7" t="s">
        <v>223</v>
      </c>
      <c r="B2147" s="7">
        <f t="shared" si="103"/>
        <v>2140</v>
      </c>
      <c r="C2147" s="7">
        <f>IF('OG Hospitalisation Details'!B198="?",ROUND(AVERAGE('OG Hospitalisation Details'!$B$2:$B$2344),0),'OG Hospitalisation Details'!B198)</f>
        <v>2000</v>
      </c>
      <c r="D2147" s="7" t="str">
        <f>IF('OG Hospitalisation Details'!C198="?","Sep",'OG Hospitalisation Details'!C198)</f>
        <v>Sep</v>
      </c>
      <c r="E2147" s="7">
        <v>2</v>
      </c>
      <c r="F2147" s="13">
        <f t="shared" si="101"/>
        <v>36771</v>
      </c>
      <c r="G2147" s="7">
        <v>0</v>
      </c>
      <c r="H2147" s="16">
        <v>2045.69</v>
      </c>
      <c r="I2147" s="7" t="str" cm="1">
        <f t="array" ref="I2147">INDEX({"tier - 1","tier - 2","tier - 3"},MATCH(MAX(COUNTIF('OG Hospitalisation Details'!G198:G2540,{"tier - 1","tier - 2","tier - 3"})),COUNTIF('OG Hospitalisation Details'!G198:G2540,{"tier - 1","tier - 2","tier - 3"}),0))</f>
        <v>tier - 2</v>
      </c>
      <c r="J2147" s="7" t="str" cm="1">
        <f t="array" ref="J2147">INDEX({"tier - 1","tier - 2","tier - 3"},MATCH(MAX(COUNTIF('OG Hospitalisation Details'!H198:H2540,{"tier - 1","tier - 2","tier - 3"})),COUNTIF('OG Hospitalisation Details'!H198:H2540,{"tier - 1","tier - 2","tier - 3"}),0))</f>
        <v>tier - 2</v>
      </c>
      <c r="K2147" s="7" t="str">
        <f>IF('OG Hospitalisation Details'!I198="?","Unknown",'OG Hospitalisation Details'!I198)</f>
        <v>R1012</v>
      </c>
      <c r="L2147" s="14">
        <f t="shared" si="102"/>
        <v>22</v>
      </c>
    </row>
    <row r="2148" spans="1:12" x14ac:dyDescent="0.25">
      <c r="A2148" s="7" t="s">
        <v>222</v>
      </c>
      <c r="B2148" s="7">
        <f t="shared" si="103"/>
        <v>2141</v>
      </c>
      <c r="C2148" s="7">
        <f>IF('OG Hospitalisation Details'!B197="?",ROUND(AVERAGE('OG Hospitalisation Details'!$B$2:$B$2344),0),'OG Hospitalisation Details'!B197)</f>
        <v>2001</v>
      </c>
      <c r="D2148" s="7" t="str">
        <f>IF('OG Hospitalisation Details'!C197="?","Sep",'OG Hospitalisation Details'!C197)</f>
        <v>Aug</v>
      </c>
      <c r="E2148" s="7">
        <v>4</v>
      </c>
      <c r="F2148" s="13">
        <f t="shared" si="101"/>
        <v>37107</v>
      </c>
      <c r="G2148" s="7">
        <v>0</v>
      </c>
      <c r="H2148" s="16">
        <v>2026.97</v>
      </c>
      <c r="I2148" s="7" t="str" cm="1">
        <f t="array" ref="I2148">INDEX({"tier - 1","tier - 2","tier - 3"},MATCH(MAX(COUNTIF('OG Hospitalisation Details'!G197:G2539,{"tier - 1","tier - 2","tier - 3"})),COUNTIF('OG Hospitalisation Details'!G197:G2539,{"tier - 1","tier - 2","tier - 3"}),0))</f>
        <v>tier - 2</v>
      </c>
      <c r="J2148" s="7" t="str" cm="1">
        <f t="array" ref="J2148">INDEX({"tier - 1","tier - 2","tier - 3"},MATCH(MAX(COUNTIF('OG Hospitalisation Details'!H197:H2539,{"tier - 1","tier - 2","tier - 3"})),COUNTIF('OG Hospitalisation Details'!H197:H2539,{"tier - 1","tier - 2","tier - 3"}),0))</f>
        <v>tier - 2</v>
      </c>
      <c r="K2148" s="7" t="str">
        <f>IF('OG Hospitalisation Details'!I197="?","Unknown",'OG Hospitalisation Details'!I197)</f>
        <v>R1013</v>
      </c>
      <c r="L2148" s="14">
        <f t="shared" si="102"/>
        <v>21</v>
      </c>
    </row>
    <row r="2149" spans="1:12" x14ac:dyDescent="0.25">
      <c r="A2149" s="7" t="s">
        <v>221</v>
      </c>
      <c r="B2149" s="7">
        <f t="shared" si="103"/>
        <v>2142</v>
      </c>
      <c r="C2149" s="7">
        <f>IF('OG Hospitalisation Details'!B196="?",ROUND(AVERAGE('OG Hospitalisation Details'!$B$2:$B$2344),0),'OG Hospitalisation Details'!B196)</f>
        <v>2001</v>
      </c>
      <c r="D2149" s="7" t="str">
        <f>IF('OG Hospitalisation Details'!C196="?","Sep",'OG Hospitalisation Details'!C196)</f>
        <v>Sep</v>
      </c>
      <c r="E2149" s="7">
        <v>6</v>
      </c>
      <c r="F2149" s="13">
        <f t="shared" si="101"/>
        <v>37140</v>
      </c>
      <c r="G2149" s="7">
        <v>0</v>
      </c>
      <c r="H2149" s="16">
        <v>2020.55</v>
      </c>
      <c r="I2149" s="7" t="str" cm="1">
        <f t="array" ref="I2149">INDEX({"tier - 1","tier - 2","tier - 3"},MATCH(MAX(COUNTIF('OG Hospitalisation Details'!G196:G2538,{"tier - 1","tier - 2","tier - 3"})),COUNTIF('OG Hospitalisation Details'!G196:G2538,{"tier - 1","tier - 2","tier - 3"}),0))</f>
        <v>tier - 2</v>
      </c>
      <c r="J2149" s="7" t="str" cm="1">
        <f t="array" ref="J2149">INDEX({"tier - 1","tier - 2","tier - 3"},MATCH(MAX(COUNTIF('OG Hospitalisation Details'!H196:H2538,{"tier - 1","tier - 2","tier - 3"})),COUNTIF('OG Hospitalisation Details'!H196:H2538,{"tier - 1","tier - 2","tier - 3"}),0))</f>
        <v>tier - 2</v>
      </c>
      <c r="K2149" s="7" t="str">
        <f>IF('OG Hospitalisation Details'!I196="?","Unknown",'OG Hospitalisation Details'!I196)</f>
        <v>R1013</v>
      </c>
      <c r="L2149" s="14">
        <f t="shared" si="102"/>
        <v>21</v>
      </c>
    </row>
    <row r="2150" spans="1:12" x14ac:dyDescent="0.25">
      <c r="A2150" s="7" t="s">
        <v>220</v>
      </c>
      <c r="B2150" s="7">
        <f t="shared" si="103"/>
        <v>2143</v>
      </c>
      <c r="C2150" s="7">
        <f>IF('OG Hospitalisation Details'!B195="?",ROUND(AVERAGE('OG Hospitalisation Details'!$B$2:$B$2344),0),'OG Hospitalisation Details'!B195)</f>
        <v>2001</v>
      </c>
      <c r="D2150" s="7" t="str">
        <f>IF('OG Hospitalisation Details'!C195="?","Sep",'OG Hospitalisation Details'!C195)</f>
        <v>Jul</v>
      </c>
      <c r="E2150" s="7">
        <v>1</v>
      </c>
      <c r="F2150" s="13">
        <f t="shared" si="101"/>
        <v>37073</v>
      </c>
      <c r="G2150" s="7">
        <v>0</v>
      </c>
      <c r="H2150" s="16">
        <v>2020.18</v>
      </c>
      <c r="I2150" s="7" t="str" cm="1">
        <f t="array" ref="I2150">INDEX({"tier - 1","tier - 2","tier - 3"},MATCH(MAX(COUNTIF('OG Hospitalisation Details'!G195:G2537,{"tier - 1","tier - 2","tier - 3"})),COUNTIF('OG Hospitalisation Details'!G195:G2537,{"tier - 1","tier - 2","tier - 3"}),0))</f>
        <v>tier - 2</v>
      </c>
      <c r="J2150" s="7" t="str" cm="1">
        <f t="array" ref="J2150">INDEX({"tier - 1","tier - 2","tier - 3"},MATCH(MAX(COUNTIF('OG Hospitalisation Details'!H195:H2537,{"tier - 1","tier - 2","tier - 3"})),COUNTIF('OG Hospitalisation Details'!H195:H2537,{"tier - 1","tier - 2","tier - 3"}),0))</f>
        <v>tier - 2</v>
      </c>
      <c r="K2150" s="7" t="str">
        <f>IF('OG Hospitalisation Details'!I195="?","Unknown",'OG Hospitalisation Details'!I195)</f>
        <v>R1011</v>
      </c>
      <c r="L2150" s="14">
        <f t="shared" si="102"/>
        <v>21</v>
      </c>
    </row>
    <row r="2151" spans="1:12" x14ac:dyDescent="0.25">
      <c r="A2151" s="7" t="s">
        <v>219</v>
      </c>
      <c r="B2151" s="7">
        <f t="shared" si="103"/>
        <v>2144</v>
      </c>
      <c r="C2151" s="7">
        <f>IF('OG Hospitalisation Details'!B194="?",ROUND(AVERAGE('OG Hospitalisation Details'!$B$2:$B$2344),0),'OG Hospitalisation Details'!B194)</f>
        <v>2001</v>
      </c>
      <c r="D2151" s="7" t="str">
        <f>IF('OG Hospitalisation Details'!C194="?","Sep",'OG Hospitalisation Details'!C194)</f>
        <v>Aug</v>
      </c>
      <c r="E2151" s="7">
        <v>14</v>
      </c>
      <c r="F2151" s="13">
        <f t="shared" si="101"/>
        <v>37117</v>
      </c>
      <c r="G2151" s="7">
        <v>0</v>
      </c>
      <c r="H2151" s="16">
        <v>2007.95</v>
      </c>
      <c r="I2151" s="7" t="str" cm="1">
        <f t="array" ref="I2151">INDEX({"tier - 1","tier - 2","tier - 3"},MATCH(MAX(COUNTIF('OG Hospitalisation Details'!G194:G2536,{"tier - 1","tier - 2","tier - 3"})),COUNTIF('OG Hospitalisation Details'!G194:G2536,{"tier - 1","tier - 2","tier - 3"}),0))</f>
        <v>tier - 2</v>
      </c>
      <c r="J2151" s="7" t="str" cm="1">
        <f t="array" ref="J2151">INDEX({"tier - 1","tier - 2","tier - 3"},MATCH(MAX(COUNTIF('OG Hospitalisation Details'!H194:H2536,{"tier - 1","tier - 2","tier - 3"})),COUNTIF('OG Hospitalisation Details'!H194:H2536,{"tier - 1","tier - 2","tier - 3"}),0))</f>
        <v>tier - 2</v>
      </c>
      <c r="K2151" s="7" t="str">
        <f>IF('OG Hospitalisation Details'!I194="?","Unknown",'OG Hospitalisation Details'!I194)</f>
        <v>R1011</v>
      </c>
      <c r="L2151" s="14">
        <f t="shared" si="102"/>
        <v>21</v>
      </c>
    </row>
    <row r="2152" spans="1:12" x14ac:dyDescent="0.25">
      <c r="A2152" s="7" t="s">
        <v>218</v>
      </c>
      <c r="B2152" s="7">
        <f t="shared" si="103"/>
        <v>2145</v>
      </c>
      <c r="C2152" s="7">
        <f>IF('OG Hospitalisation Details'!B193="?",ROUND(AVERAGE('OG Hospitalisation Details'!$B$2:$B$2344),0),'OG Hospitalisation Details'!B193)</f>
        <v>1998</v>
      </c>
      <c r="D2152" s="7" t="str">
        <f>IF('OG Hospitalisation Details'!C193="?","Sep",'OG Hospitalisation Details'!C193)</f>
        <v>Sep</v>
      </c>
      <c r="E2152" s="7">
        <v>14</v>
      </c>
      <c r="F2152" s="13">
        <f t="shared" si="101"/>
        <v>36052</v>
      </c>
      <c r="G2152" s="7">
        <v>0</v>
      </c>
      <c r="H2152" s="16">
        <v>1986.93</v>
      </c>
      <c r="I2152" s="7" t="str" cm="1">
        <f t="array" ref="I2152">INDEX({"tier - 1","tier - 2","tier - 3"},MATCH(MAX(COUNTIF('OG Hospitalisation Details'!G193:G2535,{"tier - 1","tier - 2","tier - 3"})),COUNTIF('OG Hospitalisation Details'!G193:G2535,{"tier - 1","tier - 2","tier - 3"}),0))</f>
        <v>tier - 2</v>
      </c>
      <c r="J2152" s="7" t="str" cm="1">
        <f t="array" ref="J2152">INDEX({"tier - 1","tier - 2","tier - 3"},MATCH(MAX(COUNTIF('OG Hospitalisation Details'!H193:H2535,{"tier - 1","tier - 2","tier - 3"})),COUNTIF('OG Hospitalisation Details'!H193:H2535,{"tier - 1","tier - 2","tier - 3"}),0))</f>
        <v>tier - 2</v>
      </c>
      <c r="K2152" s="7" t="str">
        <f>IF('OG Hospitalisation Details'!I193="?","Unknown",'OG Hospitalisation Details'!I193)</f>
        <v>R1013</v>
      </c>
      <c r="L2152" s="14">
        <f t="shared" si="102"/>
        <v>24</v>
      </c>
    </row>
    <row r="2153" spans="1:12" x14ac:dyDescent="0.25">
      <c r="A2153" s="7" t="s">
        <v>217</v>
      </c>
      <c r="B2153" s="7">
        <f t="shared" si="103"/>
        <v>2146</v>
      </c>
      <c r="C2153" s="7">
        <f>IF('OG Hospitalisation Details'!B192="?",ROUND(AVERAGE('OG Hospitalisation Details'!$B$2:$B$2344),0),'OG Hospitalisation Details'!B192)</f>
        <v>2002</v>
      </c>
      <c r="D2153" s="7" t="str">
        <f>IF('OG Hospitalisation Details'!C192="?","Sep",'OG Hospitalisation Details'!C192)</f>
        <v>Sep</v>
      </c>
      <c r="E2153" s="7">
        <v>29</v>
      </c>
      <c r="F2153" s="13">
        <f t="shared" si="101"/>
        <v>37528</v>
      </c>
      <c r="G2153" s="7">
        <v>0</v>
      </c>
      <c r="H2153" s="16">
        <v>1984.45</v>
      </c>
      <c r="I2153" s="7" t="str" cm="1">
        <f t="array" ref="I2153">INDEX({"tier - 1","tier - 2","tier - 3"},MATCH(MAX(COUNTIF('OG Hospitalisation Details'!G192:G2534,{"tier - 1","tier - 2","tier - 3"})),COUNTIF('OG Hospitalisation Details'!G192:G2534,{"tier - 1","tier - 2","tier - 3"}),0))</f>
        <v>tier - 2</v>
      </c>
      <c r="J2153" s="7" t="str" cm="1">
        <f t="array" ref="J2153">INDEX({"tier - 1","tier - 2","tier - 3"},MATCH(MAX(COUNTIF('OG Hospitalisation Details'!H192:H2534,{"tier - 1","tier - 2","tier - 3"})),COUNTIF('OG Hospitalisation Details'!H192:H2534,{"tier - 1","tier - 2","tier - 3"}),0))</f>
        <v>tier - 2</v>
      </c>
      <c r="K2153" s="7" t="str">
        <f>IF('OG Hospitalisation Details'!I192="?","Unknown",'OG Hospitalisation Details'!I192)</f>
        <v>R1016</v>
      </c>
      <c r="L2153" s="14">
        <f t="shared" si="102"/>
        <v>20</v>
      </c>
    </row>
    <row r="2154" spans="1:12" x14ac:dyDescent="0.25">
      <c r="A2154" s="7" t="s">
        <v>216</v>
      </c>
      <c r="B2154" s="7">
        <f t="shared" si="103"/>
        <v>2147</v>
      </c>
      <c r="C2154" s="7">
        <f>IF('OG Hospitalisation Details'!B191="?",ROUND(AVERAGE('OG Hospitalisation Details'!$B$2:$B$2344),0),'OG Hospitalisation Details'!B191)</f>
        <v>1998</v>
      </c>
      <c r="D2154" s="7" t="str">
        <f>IF('OG Hospitalisation Details'!C191="?","Sep",'OG Hospitalisation Details'!C191)</f>
        <v>Dec</v>
      </c>
      <c r="E2154" s="7">
        <v>29</v>
      </c>
      <c r="F2154" s="13">
        <f t="shared" si="101"/>
        <v>36158</v>
      </c>
      <c r="G2154" s="7">
        <v>0</v>
      </c>
      <c r="H2154" s="16">
        <v>1981.58</v>
      </c>
      <c r="I2154" s="7" t="str" cm="1">
        <f t="array" ref="I2154">INDEX({"tier - 1","tier - 2","tier - 3"},MATCH(MAX(COUNTIF('OG Hospitalisation Details'!G191:G2533,{"tier - 1","tier - 2","tier - 3"})),COUNTIF('OG Hospitalisation Details'!G191:G2533,{"tier - 1","tier - 2","tier - 3"}),0))</f>
        <v>tier - 2</v>
      </c>
      <c r="J2154" s="7" t="str" cm="1">
        <f t="array" ref="J2154">INDEX({"tier - 1","tier - 2","tier - 3"},MATCH(MAX(COUNTIF('OG Hospitalisation Details'!H191:H2533,{"tier - 1","tier - 2","tier - 3"})),COUNTIF('OG Hospitalisation Details'!H191:H2533,{"tier - 1","tier - 2","tier - 3"}),0))</f>
        <v>tier - 2</v>
      </c>
      <c r="K2154" s="7" t="str">
        <f>IF('OG Hospitalisation Details'!I191="?","Unknown",'OG Hospitalisation Details'!I191)</f>
        <v>R1013</v>
      </c>
      <c r="L2154" s="14">
        <f t="shared" si="102"/>
        <v>24</v>
      </c>
    </row>
    <row r="2155" spans="1:12" x14ac:dyDescent="0.25">
      <c r="A2155" s="7" t="s">
        <v>215</v>
      </c>
      <c r="B2155" s="7">
        <f t="shared" si="103"/>
        <v>2148</v>
      </c>
      <c r="C2155" s="7">
        <f>IF('OG Hospitalisation Details'!B190="?",ROUND(AVERAGE('OG Hospitalisation Details'!$B$2:$B$2344),0),'OG Hospitalisation Details'!B190)</f>
        <v>2002</v>
      </c>
      <c r="D2155" s="7" t="str">
        <f>IF('OG Hospitalisation Details'!C190="?","Sep",'OG Hospitalisation Details'!C190)</f>
        <v>Jul</v>
      </c>
      <c r="E2155" s="7">
        <v>16</v>
      </c>
      <c r="F2155" s="13">
        <f t="shared" si="101"/>
        <v>37453</v>
      </c>
      <c r="G2155" s="7">
        <v>1</v>
      </c>
      <c r="H2155" s="16">
        <v>1980.07</v>
      </c>
      <c r="I2155" s="7" t="str" cm="1">
        <f t="array" ref="I2155">INDEX({"tier - 1","tier - 2","tier - 3"},MATCH(MAX(COUNTIF('OG Hospitalisation Details'!G190:G2532,{"tier - 1","tier - 2","tier - 3"})),COUNTIF('OG Hospitalisation Details'!G190:G2532,{"tier - 1","tier - 2","tier - 3"}),0))</f>
        <v>tier - 2</v>
      </c>
      <c r="J2155" s="7" t="str" cm="1">
        <f t="array" ref="J2155">INDEX({"tier - 1","tier - 2","tier - 3"},MATCH(MAX(COUNTIF('OG Hospitalisation Details'!H190:H2532,{"tier - 1","tier - 2","tier - 3"})),COUNTIF('OG Hospitalisation Details'!H190:H2532,{"tier - 1","tier - 2","tier - 3"}),0))</f>
        <v>tier - 2</v>
      </c>
      <c r="K2155" s="7" t="str">
        <f>IF('OG Hospitalisation Details'!I190="?","Unknown",'OG Hospitalisation Details'!I190)</f>
        <v>R1011</v>
      </c>
      <c r="L2155" s="14">
        <f t="shared" si="102"/>
        <v>20</v>
      </c>
    </row>
    <row r="2156" spans="1:12" x14ac:dyDescent="0.25">
      <c r="A2156" s="7" t="s">
        <v>214</v>
      </c>
      <c r="B2156" s="7">
        <f t="shared" si="103"/>
        <v>2149</v>
      </c>
      <c r="C2156" s="7">
        <f>IF('OG Hospitalisation Details'!B189="?",ROUND(AVERAGE('OG Hospitalisation Details'!$B$2:$B$2344),0),'OG Hospitalisation Details'!B189)</f>
        <v>1998</v>
      </c>
      <c r="D2156" s="7" t="str">
        <f>IF('OG Hospitalisation Details'!C189="?","Sep",'OG Hospitalisation Details'!C189)</f>
        <v>Sep</v>
      </c>
      <c r="E2156" s="7">
        <v>29</v>
      </c>
      <c r="F2156" s="13">
        <f t="shared" si="101"/>
        <v>36067</v>
      </c>
      <c r="G2156" s="7">
        <v>0</v>
      </c>
      <c r="H2156" s="16">
        <v>1977.82</v>
      </c>
      <c r="I2156" s="7" t="str" cm="1">
        <f t="array" ref="I2156">INDEX({"tier - 1","tier - 2","tier - 3"},MATCH(MAX(COUNTIF('OG Hospitalisation Details'!G189:G2531,{"tier - 1","tier - 2","tier - 3"})),COUNTIF('OG Hospitalisation Details'!G189:G2531,{"tier - 1","tier - 2","tier - 3"}),0))</f>
        <v>tier - 2</v>
      </c>
      <c r="J2156" s="7" t="str" cm="1">
        <f t="array" ref="J2156">INDEX({"tier - 1","tier - 2","tier - 3"},MATCH(MAX(COUNTIF('OG Hospitalisation Details'!H189:H2531,{"tier - 1","tier - 2","tier - 3"})),COUNTIF('OG Hospitalisation Details'!H189:H2531,{"tier - 1","tier - 2","tier - 3"}),0))</f>
        <v>tier - 2</v>
      </c>
      <c r="K2156" s="7" t="str">
        <f>IF('OG Hospitalisation Details'!I189="?","Unknown",'OG Hospitalisation Details'!I189)</f>
        <v>R1011</v>
      </c>
      <c r="L2156" s="14">
        <f t="shared" si="102"/>
        <v>24</v>
      </c>
    </row>
    <row r="2157" spans="1:12" x14ac:dyDescent="0.25">
      <c r="A2157" s="7" t="s">
        <v>213</v>
      </c>
      <c r="B2157" s="7">
        <f t="shared" si="103"/>
        <v>2150</v>
      </c>
      <c r="C2157" s="7">
        <f>IF('OG Hospitalisation Details'!B188="?",ROUND(AVERAGE('OG Hospitalisation Details'!$B$2:$B$2344),0),'OG Hospitalisation Details'!B188)</f>
        <v>1998</v>
      </c>
      <c r="D2157" s="7" t="str">
        <f>IF('OG Hospitalisation Details'!C188="?","Sep",'OG Hospitalisation Details'!C188)</f>
        <v>Oct</v>
      </c>
      <c r="E2157" s="7">
        <v>5</v>
      </c>
      <c r="F2157" s="13">
        <f t="shared" si="101"/>
        <v>36073</v>
      </c>
      <c r="G2157" s="7">
        <v>0</v>
      </c>
      <c r="H2157" s="16">
        <v>1972.95</v>
      </c>
      <c r="I2157" s="7" t="str" cm="1">
        <f t="array" ref="I2157">INDEX({"tier - 1","tier - 2","tier - 3"},MATCH(MAX(COUNTIF('OG Hospitalisation Details'!G188:G2530,{"tier - 1","tier - 2","tier - 3"})),COUNTIF('OG Hospitalisation Details'!G188:G2530,{"tier - 1","tier - 2","tier - 3"}),0))</f>
        <v>tier - 2</v>
      </c>
      <c r="J2157" s="7" t="str" cm="1">
        <f t="array" ref="J2157">INDEX({"tier - 1","tier - 2","tier - 3"},MATCH(MAX(COUNTIF('OG Hospitalisation Details'!H188:H2530,{"tier - 1","tier - 2","tier - 3"})),COUNTIF('OG Hospitalisation Details'!H188:H2530,{"tier - 1","tier - 2","tier - 3"}),0))</f>
        <v>tier - 2</v>
      </c>
      <c r="K2157" s="7" t="str">
        <f>IF('OG Hospitalisation Details'!I188="?","Unknown",'OG Hospitalisation Details'!I188)</f>
        <v>R1011</v>
      </c>
      <c r="L2157" s="14">
        <f t="shared" si="102"/>
        <v>24</v>
      </c>
    </row>
    <row r="2158" spans="1:12" x14ac:dyDescent="0.25">
      <c r="A2158" s="7" t="s">
        <v>212</v>
      </c>
      <c r="B2158" s="7">
        <f t="shared" si="103"/>
        <v>2151</v>
      </c>
      <c r="C2158" s="7">
        <f>IF('OG Hospitalisation Details'!B187="?",ROUND(AVERAGE('OG Hospitalisation Details'!$B$2:$B$2344),0),'OG Hospitalisation Details'!B187)</f>
        <v>1998</v>
      </c>
      <c r="D2158" s="7" t="str">
        <f>IF('OG Hospitalisation Details'!C187="?","Sep",'OG Hospitalisation Details'!C187)</f>
        <v>Sep</v>
      </c>
      <c r="E2158" s="7">
        <v>28</v>
      </c>
      <c r="F2158" s="13">
        <f t="shared" si="101"/>
        <v>36066</v>
      </c>
      <c r="G2158" s="7">
        <v>0</v>
      </c>
      <c r="H2158" s="16">
        <v>1969.61</v>
      </c>
      <c r="I2158" s="7" t="str" cm="1">
        <f t="array" ref="I2158">INDEX({"tier - 1","tier - 2","tier - 3"},MATCH(MAX(COUNTIF('OG Hospitalisation Details'!G187:G2529,{"tier - 1","tier - 2","tier - 3"})),COUNTIF('OG Hospitalisation Details'!G187:G2529,{"tier - 1","tier - 2","tier - 3"}),0))</f>
        <v>tier - 2</v>
      </c>
      <c r="J2158" s="7" t="str" cm="1">
        <f t="array" ref="J2158">INDEX({"tier - 1","tier - 2","tier - 3"},MATCH(MAX(COUNTIF('OG Hospitalisation Details'!H187:H2529,{"tier - 1","tier - 2","tier - 3"})),COUNTIF('OG Hospitalisation Details'!H187:H2529,{"tier - 1","tier - 2","tier - 3"}),0))</f>
        <v>tier - 2</v>
      </c>
      <c r="K2158" s="7" t="str">
        <f>IF('OG Hospitalisation Details'!I187="?","Unknown",'OG Hospitalisation Details'!I187)</f>
        <v>R1011</v>
      </c>
      <c r="L2158" s="14">
        <f t="shared" si="102"/>
        <v>24</v>
      </c>
    </row>
    <row r="2159" spans="1:12" x14ac:dyDescent="0.25">
      <c r="A2159" s="7" t="s">
        <v>211</v>
      </c>
      <c r="B2159" s="7">
        <f t="shared" si="103"/>
        <v>2152</v>
      </c>
      <c r="C2159" s="7">
        <f>IF('OG Hospitalisation Details'!B186="?",ROUND(AVERAGE('OG Hospitalisation Details'!$B$2:$B$2344),0),'OG Hospitalisation Details'!B186)</f>
        <v>2002</v>
      </c>
      <c r="D2159" s="7" t="str">
        <f>IF('OG Hospitalisation Details'!C186="?","Sep",'OG Hospitalisation Details'!C186)</f>
        <v>Jul</v>
      </c>
      <c r="E2159" s="7">
        <v>29</v>
      </c>
      <c r="F2159" s="13">
        <f t="shared" si="101"/>
        <v>37466</v>
      </c>
      <c r="G2159" s="7">
        <v>0</v>
      </c>
      <c r="H2159" s="16">
        <v>1967.02</v>
      </c>
      <c r="I2159" s="7" t="str" cm="1">
        <f t="array" ref="I2159">INDEX({"tier - 1","tier - 2","tier - 3"},MATCH(MAX(COUNTIF('OG Hospitalisation Details'!G186:G2528,{"tier - 1","tier - 2","tier - 3"})),COUNTIF('OG Hospitalisation Details'!G186:G2528,{"tier - 1","tier - 2","tier - 3"}),0))</f>
        <v>tier - 2</v>
      </c>
      <c r="J2159" s="7" t="str" cm="1">
        <f t="array" ref="J2159">INDEX({"tier - 1","tier - 2","tier - 3"},MATCH(MAX(COUNTIF('OG Hospitalisation Details'!H186:H2528,{"tier - 1","tier - 2","tier - 3"})),COUNTIF('OG Hospitalisation Details'!H186:H2528,{"tier - 1","tier - 2","tier - 3"}),0))</f>
        <v>tier - 2</v>
      </c>
      <c r="K2159" s="7" t="str">
        <f>IF('OG Hospitalisation Details'!I186="?","Unknown",'OG Hospitalisation Details'!I186)</f>
        <v>R1016</v>
      </c>
      <c r="L2159" s="14">
        <f t="shared" si="102"/>
        <v>20</v>
      </c>
    </row>
    <row r="2160" spans="1:12" x14ac:dyDescent="0.25">
      <c r="A2160" s="7" t="s">
        <v>31</v>
      </c>
      <c r="B2160" s="7"/>
      <c r="C2160" s="7">
        <f>IF('OG Hospitalisation Details'!B2160="?",ROUND(AVERAGE('OG Hospitalisation Details'!$B$2:$B$2344),0),'OG Hospitalisation Details'!B2160)</f>
        <v>1992</v>
      </c>
      <c r="D2160" s="7" t="str">
        <f>IF('OG Hospitalisation Details'!C2160="?","Sep",'OG Hospitalisation Details'!C2160)</f>
        <v>Oct</v>
      </c>
      <c r="E2160" s="7">
        <v>6</v>
      </c>
      <c r="F2160" s="13">
        <f t="shared" si="101"/>
        <v>33883</v>
      </c>
      <c r="G2160" s="7">
        <v>0</v>
      </c>
      <c r="H2160" s="16">
        <v>36837.47</v>
      </c>
      <c r="I2160" s="7" t="str" cm="1">
        <f t="array" ref="I2160">INDEX({"tier - 1","tier - 2","tier - 3"},MATCH(MAX(COUNTIF('OG Hospitalisation Details'!G2160:G4502,{"tier - 1","tier - 2","tier - 3"})),COUNTIF('OG Hospitalisation Details'!G2160:G4502,{"tier - 1","tier - 2","tier - 3"}),0))</f>
        <v>tier - 1</v>
      </c>
      <c r="J2160" s="7" t="str" cm="1">
        <f t="array" ref="J2160">INDEX({"tier - 1","tier - 2","tier - 3"},MATCH(MAX(COUNTIF('OG Hospitalisation Details'!H2160:H4502,{"tier - 1","tier - 2","tier - 3"})),COUNTIF('OG Hospitalisation Details'!H2160:H4502,{"tier - 1","tier - 2","tier - 3"}),0))</f>
        <v>tier - 2</v>
      </c>
      <c r="K2160" s="7" t="str">
        <f>IF('OG Hospitalisation Details'!I2160="?","Unknown",'OG Hospitalisation Details'!I2160)</f>
        <v>R1011</v>
      </c>
      <c r="L2160" s="14">
        <f t="shared" si="102"/>
        <v>30</v>
      </c>
    </row>
    <row r="2161" spans="1:12" x14ac:dyDescent="0.25">
      <c r="A2161" s="7" t="s">
        <v>210</v>
      </c>
      <c r="B2161" s="7">
        <f t="shared" ref="B2161:B2203" si="104">VALUE(SUBSTITUTE(A2161,"Id",""))</f>
        <v>2153</v>
      </c>
      <c r="C2161" s="7">
        <f>IF('OG Hospitalisation Details'!B185="?",ROUND(AVERAGE('OG Hospitalisation Details'!$B$2:$B$2344),0),'OG Hospitalisation Details'!B185)</f>
        <v>2002</v>
      </c>
      <c r="D2161" s="7" t="str">
        <f>IF('OG Hospitalisation Details'!C185="?","Sep",'OG Hospitalisation Details'!C185)</f>
        <v>Sep</v>
      </c>
      <c r="E2161" s="7">
        <v>7</v>
      </c>
      <c r="F2161" s="13">
        <f t="shared" si="101"/>
        <v>37506</v>
      </c>
      <c r="G2161" s="7">
        <v>1</v>
      </c>
      <c r="H2161" s="16">
        <v>1964.78</v>
      </c>
      <c r="I2161" s="7" t="str" cm="1">
        <f t="array" ref="I2161">INDEX({"tier - 1","tier - 2","tier - 3"},MATCH(MAX(COUNTIF('OG Hospitalisation Details'!G185:G2527,{"tier - 1","tier - 2","tier - 3"})),COUNTIF('OG Hospitalisation Details'!G185:G2527,{"tier - 1","tier - 2","tier - 3"}),0))</f>
        <v>tier - 2</v>
      </c>
      <c r="J2161" s="7" t="str" cm="1">
        <f t="array" ref="J2161">INDEX({"tier - 1","tier - 2","tier - 3"},MATCH(MAX(COUNTIF('OG Hospitalisation Details'!H185:H2527,{"tier - 1","tier - 2","tier - 3"})),COUNTIF('OG Hospitalisation Details'!H185:H2527,{"tier - 1","tier - 2","tier - 3"}),0))</f>
        <v>tier - 2</v>
      </c>
      <c r="K2161" s="7" t="str">
        <f>IF('OG Hospitalisation Details'!I185="?","Unknown",'OG Hospitalisation Details'!I185)</f>
        <v>R1011</v>
      </c>
      <c r="L2161" s="14">
        <f t="shared" si="102"/>
        <v>20</v>
      </c>
    </row>
    <row r="2162" spans="1:12" x14ac:dyDescent="0.25">
      <c r="A2162" s="7" t="s">
        <v>209</v>
      </c>
      <c r="B2162" s="7">
        <f t="shared" si="104"/>
        <v>2154</v>
      </c>
      <c r="C2162" s="7">
        <f>IF('OG Hospitalisation Details'!B184="?",ROUND(AVERAGE('OG Hospitalisation Details'!$B$2:$B$2344),0),'OG Hospitalisation Details'!B184)</f>
        <v>2001</v>
      </c>
      <c r="D2162" s="7" t="str">
        <f>IF('OG Hospitalisation Details'!C184="?","Sep",'OG Hospitalisation Details'!C184)</f>
        <v>Dec</v>
      </c>
      <c r="E2162" s="7">
        <v>9</v>
      </c>
      <c r="F2162" s="13">
        <f t="shared" si="101"/>
        <v>37234</v>
      </c>
      <c r="G2162" s="7">
        <v>0</v>
      </c>
      <c r="H2162" s="16">
        <v>1917.32</v>
      </c>
      <c r="I2162" s="7" t="str" cm="1">
        <f t="array" ref="I2162">INDEX({"tier - 1","tier - 2","tier - 3"},MATCH(MAX(COUNTIF('OG Hospitalisation Details'!G184:G2526,{"tier - 1","tier - 2","tier - 3"})),COUNTIF('OG Hospitalisation Details'!G184:G2526,{"tier - 1","tier - 2","tier - 3"}),0))</f>
        <v>tier - 2</v>
      </c>
      <c r="J2162" s="7" t="str" cm="1">
        <f t="array" ref="J2162">INDEX({"tier - 1","tier - 2","tier - 3"},MATCH(MAX(COUNTIF('OG Hospitalisation Details'!H184:H2526,{"tier - 1","tier - 2","tier - 3"})),COUNTIF('OG Hospitalisation Details'!H184:H2526,{"tier - 1","tier - 2","tier - 3"}),0))</f>
        <v>tier - 2</v>
      </c>
      <c r="K2162" s="7" t="str">
        <f>IF('OG Hospitalisation Details'!I184="?","Unknown",'OG Hospitalisation Details'!I184)</f>
        <v>R1012</v>
      </c>
      <c r="L2162" s="14">
        <f t="shared" si="102"/>
        <v>21</v>
      </c>
    </row>
    <row r="2163" spans="1:12" x14ac:dyDescent="0.25">
      <c r="A2163" s="7" t="s">
        <v>208</v>
      </c>
      <c r="B2163" s="7">
        <f t="shared" si="104"/>
        <v>2155</v>
      </c>
      <c r="C2163" s="7">
        <f>IF('OG Hospitalisation Details'!B183="?",ROUND(AVERAGE('OG Hospitalisation Details'!$B$2:$B$2344),0),'OG Hospitalisation Details'!B183)</f>
        <v>2001</v>
      </c>
      <c r="D2163" s="7" t="str">
        <f>IF('OG Hospitalisation Details'!C183="?","Sep",'OG Hospitalisation Details'!C183)</f>
        <v>Aug</v>
      </c>
      <c r="E2163" s="7">
        <v>3</v>
      </c>
      <c r="F2163" s="13">
        <f t="shared" si="101"/>
        <v>37106</v>
      </c>
      <c r="G2163" s="7">
        <v>0</v>
      </c>
      <c r="H2163" s="16">
        <v>1909.53</v>
      </c>
      <c r="I2163" s="7" t="str" cm="1">
        <f t="array" ref="I2163">INDEX({"tier - 1","tier - 2","tier - 3"},MATCH(MAX(COUNTIF('OG Hospitalisation Details'!G183:G2525,{"tier - 1","tier - 2","tier - 3"})),COUNTIF('OG Hospitalisation Details'!G183:G2525,{"tier - 1","tier - 2","tier - 3"}),0))</f>
        <v>tier - 2</v>
      </c>
      <c r="J2163" s="7" t="str" cm="1">
        <f t="array" ref="J2163">INDEX({"tier - 1","tier - 2","tier - 3"},MATCH(MAX(COUNTIF('OG Hospitalisation Details'!H183:H2525,{"tier - 1","tier - 2","tier - 3"})),COUNTIF('OG Hospitalisation Details'!H183:H2525,{"tier - 1","tier - 2","tier - 3"}),0))</f>
        <v>tier - 2</v>
      </c>
      <c r="K2163" s="7" t="str">
        <f>IF('OG Hospitalisation Details'!I183="?","Unknown",'OG Hospitalisation Details'!I183)</f>
        <v>R1012</v>
      </c>
      <c r="L2163" s="14">
        <f t="shared" si="102"/>
        <v>21</v>
      </c>
    </row>
    <row r="2164" spans="1:12" x14ac:dyDescent="0.25">
      <c r="A2164" s="7" t="s">
        <v>207</v>
      </c>
      <c r="B2164" s="7">
        <f t="shared" si="104"/>
        <v>2156</v>
      </c>
      <c r="C2164" s="7">
        <f>IF('OG Hospitalisation Details'!B182="?",ROUND(AVERAGE('OG Hospitalisation Details'!$B$2:$B$2344),0),'OG Hospitalisation Details'!B182)</f>
        <v>1994</v>
      </c>
      <c r="D2164" s="7" t="str">
        <f>IF('OG Hospitalisation Details'!C182="?","Sep",'OG Hospitalisation Details'!C182)</f>
        <v>Oct</v>
      </c>
      <c r="E2164" s="7">
        <v>6</v>
      </c>
      <c r="F2164" s="13">
        <f t="shared" si="101"/>
        <v>34613</v>
      </c>
      <c r="G2164" s="7">
        <v>0</v>
      </c>
      <c r="H2164" s="16">
        <v>1908.9</v>
      </c>
      <c r="I2164" s="7" t="str" cm="1">
        <f t="array" ref="I2164">INDEX({"tier - 1","tier - 2","tier - 3"},MATCH(MAX(COUNTIF('OG Hospitalisation Details'!G182:G2524,{"tier - 1","tier - 2","tier - 3"})),COUNTIF('OG Hospitalisation Details'!G182:G2524,{"tier - 1","tier - 2","tier - 3"}),0))</f>
        <v>tier - 2</v>
      </c>
      <c r="J2164" s="7" t="str" cm="1">
        <f t="array" ref="J2164">INDEX({"tier - 1","tier - 2","tier - 3"},MATCH(MAX(COUNTIF('OG Hospitalisation Details'!H182:H2524,{"tier - 1","tier - 2","tier - 3"})),COUNTIF('OG Hospitalisation Details'!H182:H2524,{"tier - 1","tier - 2","tier - 3"}),0))</f>
        <v>tier - 2</v>
      </c>
      <c r="K2164" s="7" t="str">
        <f>IF('OG Hospitalisation Details'!I182="?","Unknown",'OG Hospitalisation Details'!I182)</f>
        <v>R1013</v>
      </c>
      <c r="L2164" s="14">
        <f t="shared" si="102"/>
        <v>28</v>
      </c>
    </row>
    <row r="2165" spans="1:12" x14ac:dyDescent="0.25">
      <c r="A2165" s="7" t="s">
        <v>206</v>
      </c>
      <c r="B2165" s="7">
        <f t="shared" si="104"/>
        <v>2157</v>
      </c>
      <c r="C2165" s="7">
        <f>IF('OG Hospitalisation Details'!B181="?",ROUND(AVERAGE('OG Hospitalisation Details'!$B$2:$B$2344),0),'OG Hospitalisation Details'!B181)</f>
        <v>2001</v>
      </c>
      <c r="D2165" s="7" t="str">
        <f>IF('OG Hospitalisation Details'!C181="?","Sep",'OG Hospitalisation Details'!C181)</f>
        <v>Aug</v>
      </c>
      <c r="E2165" s="7">
        <v>10</v>
      </c>
      <c r="F2165" s="13">
        <f t="shared" si="101"/>
        <v>37113</v>
      </c>
      <c r="G2165" s="7">
        <v>0</v>
      </c>
      <c r="H2165" s="16">
        <v>1906.36</v>
      </c>
      <c r="I2165" s="7" t="str" cm="1">
        <f t="array" ref="I2165">INDEX({"tier - 1","tier - 2","tier - 3"},MATCH(MAX(COUNTIF('OG Hospitalisation Details'!G181:G2523,{"tier - 1","tier - 2","tier - 3"})),COUNTIF('OG Hospitalisation Details'!G181:G2523,{"tier - 1","tier - 2","tier - 3"}),0))</f>
        <v>tier - 2</v>
      </c>
      <c r="J2165" s="7" t="str" cm="1">
        <f t="array" ref="J2165">INDEX({"tier - 1","tier - 2","tier - 3"},MATCH(MAX(COUNTIF('OG Hospitalisation Details'!H181:H2523,{"tier - 1","tier - 2","tier - 3"})),COUNTIF('OG Hospitalisation Details'!H181:H2523,{"tier - 1","tier - 2","tier - 3"}),0))</f>
        <v>tier - 2</v>
      </c>
      <c r="K2165" s="7" t="str">
        <f>IF('OG Hospitalisation Details'!I181="?","Unknown",'OG Hospitalisation Details'!I181)</f>
        <v>R1012</v>
      </c>
      <c r="L2165" s="14">
        <f t="shared" si="102"/>
        <v>21</v>
      </c>
    </row>
    <row r="2166" spans="1:12" x14ac:dyDescent="0.25">
      <c r="A2166" s="7" t="s">
        <v>205</v>
      </c>
      <c r="B2166" s="7">
        <f t="shared" si="104"/>
        <v>2158</v>
      </c>
      <c r="C2166" s="7">
        <f>IF('OG Hospitalisation Details'!B180="?",ROUND(AVERAGE('OG Hospitalisation Details'!$B$2:$B$2344),0),'OG Hospitalisation Details'!B180)</f>
        <v>2002</v>
      </c>
      <c r="D2166" s="7" t="str">
        <f>IF('OG Hospitalisation Details'!C180="?","Sep",'OG Hospitalisation Details'!C180)</f>
        <v>Aug</v>
      </c>
      <c r="E2166" s="7">
        <v>21</v>
      </c>
      <c r="F2166" s="13">
        <f t="shared" si="101"/>
        <v>37489</v>
      </c>
      <c r="G2166" s="7">
        <v>0</v>
      </c>
      <c r="H2166" s="16">
        <v>1880.49</v>
      </c>
      <c r="I2166" s="7" t="str" cm="1">
        <f t="array" ref="I2166">INDEX({"tier - 1","tier - 2","tier - 3"},MATCH(MAX(COUNTIF('OG Hospitalisation Details'!G180:G2522,{"tier - 1","tier - 2","tier - 3"})),COUNTIF('OG Hospitalisation Details'!G180:G2522,{"tier - 1","tier - 2","tier - 3"}),0))</f>
        <v>tier - 2</v>
      </c>
      <c r="J2166" s="7" t="str" cm="1">
        <f t="array" ref="J2166">INDEX({"tier - 1","tier - 2","tier - 3"},MATCH(MAX(COUNTIF('OG Hospitalisation Details'!H180:H2522,{"tier - 1","tier - 2","tier - 3"})),COUNTIF('OG Hospitalisation Details'!H180:H2522,{"tier - 1","tier - 2","tier - 3"}),0))</f>
        <v>tier - 2</v>
      </c>
      <c r="K2166" s="7" t="str">
        <f>IF('OG Hospitalisation Details'!I180="?","Unknown",'OG Hospitalisation Details'!I180)</f>
        <v>R1011</v>
      </c>
      <c r="L2166" s="14">
        <f t="shared" si="102"/>
        <v>20</v>
      </c>
    </row>
    <row r="2167" spans="1:12" x14ac:dyDescent="0.25">
      <c r="A2167" s="7" t="s">
        <v>204</v>
      </c>
      <c r="B2167" s="7">
        <f t="shared" si="104"/>
        <v>2159</v>
      </c>
      <c r="C2167" s="7">
        <f>IF('OG Hospitalisation Details'!B179="?",ROUND(AVERAGE('OG Hospitalisation Details'!$B$2:$B$2344),0),'OG Hospitalisation Details'!B179)</f>
        <v>2002</v>
      </c>
      <c r="D2167" s="7" t="str">
        <f>IF('OG Hospitalisation Details'!C179="?","Sep",'OG Hospitalisation Details'!C179)</f>
        <v>Aug</v>
      </c>
      <c r="E2167" s="7">
        <v>29</v>
      </c>
      <c r="F2167" s="13">
        <f t="shared" si="101"/>
        <v>37497</v>
      </c>
      <c r="G2167" s="7">
        <v>0</v>
      </c>
      <c r="H2167" s="16">
        <v>1880.07</v>
      </c>
      <c r="I2167" s="7" t="str" cm="1">
        <f t="array" ref="I2167">INDEX({"tier - 1","tier - 2","tier - 3"},MATCH(MAX(COUNTIF('OG Hospitalisation Details'!G179:G2521,{"tier - 1","tier - 2","tier - 3"})),COUNTIF('OG Hospitalisation Details'!G179:G2521,{"tier - 1","tier - 2","tier - 3"}),0))</f>
        <v>tier - 2</v>
      </c>
      <c r="J2167" s="7" t="str" cm="1">
        <f t="array" ref="J2167">INDEX({"tier - 1","tier - 2","tier - 3"},MATCH(MAX(COUNTIF('OG Hospitalisation Details'!H179:H2521,{"tier - 1","tier - 2","tier - 3"})),COUNTIF('OG Hospitalisation Details'!H179:H2521,{"tier - 1","tier - 2","tier - 3"}),0))</f>
        <v>tier - 2</v>
      </c>
      <c r="K2167" s="7" t="str">
        <f>IF('OG Hospitalisation Details'!I179="?","Unknown",'OG Hospitalisation Details'!I179)</f>
        <v>R1013</v>
      </c>
      <c r="L2167" s="14">
        <f t="shared" si="102"/>
        <v>20</v>
      </c>
    </row>
    <row r="2168" spans="1:12" x14ac:dyDescent="0.25">
      <c r="A2168" s="7" t="s">
        <v>203</v>
      </c>
      <c r="B2168" s="7">
        <f t="shared" si="104"/>
        <v>2160</v>
      </c>
      <c r="C2168" s="7">
        <f>IF('OG Hospitalisation Details'!B178="?",ROUND(AVERAGE('OG Hospitalisation Details'!$B$2:$B$2344),0),'OG Hospitalisation Details'!B178)</f>
        <v>2002</v>
      </c>
      <c r="D2168" s="7" t="str">
        <f>IF('OG Hospitalisation Details'!C178="?","Sep",'OG Hospitalisation Details'!C178)</f>
        <v>Oct</v>
      </c>
      <c r="E2168" s="7">
        <v>29</v>
      </c>
      <c r="F2168" s="13">
        <f t="shared" si="101"/>
        <v>37558</v>
      </c>
      <c r="G2168" s="7">
        <v>0</v>
      </c>
      <c r="H2168" s="16">
        <v>1877.93</v>
      </c>
      <c r="I2168" s="7" t="str" cm="1">
        <f t="array" ref="I2168">INDEX({"tier - 1","tier - 2","tier - 3"},MATCH(MAX(COUNTIF('OG Hospitalisation Details'!G178:G2520,{"tier - 1","tier - 2","tier - 3"})),COUNTIF('OG Hospitalisation Details'!G178:G2520,{"tier - 1","tier - 2","tier - 3"}),0))</f>
        <v>tier - 2</v>
      </c>
      <c r="J2168" s="7" t="str" cm="1">
        <f t="array" ref="J2168">INDEX({"tier - 1","tier - 2","tier - 3"},MATCH(MAX(COUNTIF('OG Hospitalisation Details'!H178:H2520,{"tier - 1","tier - 2","tier - 3"})),COUNTIF('OG Hospitalisation Details'!H178:H2520,{"tier - 1","tier - 2","tier - 3"}),0))</f>
        <v>tier - 2</v>
      </c>
      <c r="K2168" s="7" t="str">
        <f>IF('OG Hospitalisation Details'!I178="?","Unknown",'OG Hospitalisation Details'!I178)</f>
        <v>R1013</v>
      </c>
      <c r="L2168" s="14">
        <f t="shared" si="102"/>
        <v>20</v>
      </c>
    </row>
    <row r="2169" spans="1:12" x14ac:dyDescent="0.25">
      <c r="A2169" s="7" t="s">
        <v>202</v>
      </c>
      <c r="B2169" s="7">
        <f t="shared" si="104"/>
        <v>2161</v>
      </c>
      <c r="C2169" s="7">
        <f>IF('OG Hospitalisation Details'!B177="?",ROUND(AVERAGE('OG Hospitalisation Details'!$B$2:$B$2344),0),'OG Hospitalisation Details'!B177)</f>
        <v>2002</v>
      </c>
      <c r="D2169" s="7" t="str">
        <f>IF('OG Hospitalisation Details'!C177="?","Sep",'OG Hospitalisation Details'!C177)</f>
        <v>Sep</v>
      </c>
      <c r="E2169" s="7">
        <v>22</v>
      </c>
      <c r="F2169" s="13">
        <f t="shared" si="101"/>
        <v>37521</v>
      </c>
      <c r="G2169" s="7">
        <v>0</v>
      </c>
      <c r="H2169" s="16">
        <v>1875.34</v>
      </c>
      <c r="I2169" s="7" t="str" cm="1">
        <f t="array" ref="I2169">INDEX({"tier - 1","tier - 2","tier - 3"},MATCH(MAX(COUNTIF('OG Hospitalisation Details'!G177:G2519,{"tier - 1","tier - 2","tier - 3"})),COUNTIF('OG Hospitalisation Details'!G177:G2519,{"tier - 1","tier - 2","tier - 3"}),0))</f>
        <v>tier - 2</v>
      </c>
      <c r="J2169" s="7" t="str" cm="1">
        <f t="array" ref="J2169">INDEX({"tier - 1","tier - 2","tier - 3"},MATCH(MAX(COUNTIF('OG Hospitalisation Details'!H177:H2519,{"tier - 1","tier - 2","tier - 3"})),COUNTIF('OG Hospitalisation Details'!H177:H2519,{"tier - 1","tier - 2","tier - 3"}),0))</f>
        <v>tier - 2</v>
      </c>
      <c r="K2169" s="7" t="str">
        <f>IF('OG Hospitalisation Details'!I177="?","Unknown",'OG Hospitalisation Details'!I177)</f>
        <v>R1011</v>
      </c>
      <c r="L2169" s="14">
        <f t="shared" si="102"/>
        <v>20</v>
      </c>
    </row>
    <row r="2170" spans="1:12" x14ac:dyDescent="0.25">
      <c r="A2170" s="7" t="s">
        <v>201</v>
      </c>
      <c r="B2170" s="7">
        <f t="shared" si="104"/>
        <v>2162</v>
      </c>
      <c r="C2170" s="7">
        <f>IF('OG Hospitalisation Details'!B176="?",ROUND(AVERAGE('OG Hospitalisation Details'!$B$2:$B$2344),0),'OG Hospitalisation Details'!B176)</f>
        <v>1996</v>
      </c>
      <c r="D2170" s="7" t="str">
        <f>IF('OG Hospitalisation Details'!C176="?","Sep",'OG Hospitalisation Details'!C176)</f>
        <v>Jul</v>
      </c>
      <c r="E2170" s="7">
        <v>2</v>
      </c>
      <c r="F2170" s="13">
        <f t="shared" si="101"/>
        <v>35248</v>
      </c>
      <c r="G2170" s="7">
        <v>0</v>
      </c>
      <c r="H2170" s="16">
        <v>1865.98</v>
      </c>
      <c r="I2170" s="7" t="str" cm="1">
        <f t="array" ref="I2170">INDEX({"tier - 1","tier - 2","tier - 3"},MATCH(MAX(COUNTIF('OG Hospitalisation Details'!G176:G2518,{"tier - 1","tier - 2","tier - 3"})),COUNTIF('OG Hospitalisation Details'!G176:G2518,{"tier - 1","tier - 2","tier - 3"}),0))</f>
        <v>tier - 2</v>
      </c>
      <c r="J2170" s="7" t="str" cm="1">
        <f t="array" ref="J2170">INDEX({"tier - 1","tier - 2","tier - 3"},MATCH(MAX(COUNTIF('OG Hospitalisation Details'!H176:H2518,{"tier - 1","tier - 2","tier - 3"})),COUNTIF('OG Hospitalisation Details'!H176:H2518,{"tier - 1","tier - 2","tier - 3"}),0))</f>
        <v>tier - 2</v>
      </c>
      <c r="K2170" s="7" t="str">
        <f>IF('OG Hospitalisation Details'!I176="?","Unknown",'OG Hospitalisation Details'!I176)</f>
        <v>R1012</v>
      </c>
      <c r="L2170" s="14">
        <f t="shared" si="102"/>
        <v>26</v>
      </c>
    </row>
    <row r="2171" spans="1:12" x14ac:dyDescent="0.25">
      <c r="A2171" s="7" t="s">
        <v>199</v>
      </c>
      <c r="B2171" s="7">
        <f t="shared" si="104"/>
        <v>2163</v>
      </c>
      <c r="C2171" s="7">
        <f>IF('OG Hospitalisation Details'!B175="?",ROUND(AVERAGE('OG Hospitalisation Details'!$B$2:$B$2344),0),'OG Hospitalisation Details'!B175)</f>
        <v>2004</v>
      </c>
      <c r="D2171" s="7" t="str">
        <f>IF('OG Hospitalisation Details'!C175="?","Sep",'OG Hospitalisation Details'!C175)</f>
        <v>Dec</v>
      </c>
      <c r="E2171" s="7">
        <v>27</v>
      </c>
      <c r="F2171" s="13">
        <f t="shared" si="101"/>
        <v>38348</v>
      </c>
      <c r="G2171" s="7">
        <v>0</v>
      </c>
      <c r="H2171" s="16">
        <v>1863.45</v>
      </c>
      <c r="I2171" s="7" t="str" cm="1">
        <f t="array" ref="I2171">INDEX({"tier - 1","tier - 2","tier - 3"},MATCH(MAX(COUNTIF('OG Hospitalisation Details'!G175:G2517,{"tier - 1","tier - 2","tier - 3"})),COUNTIF('OG Hospitalisation Details'!G175:G2517,{"tier - 1","tier - 2","tier - 3"}),0))</f>
        <v>tier - 2</v>
      </c>
      <c r="J2171" s="7" t="str" cm="1">
        <f t="array" ref="J2171">INDEX({"tier - 1","tier - 2","tier - 3"},MATCH(MAX(COUNTIF('OG Hospitalisation Details'!H175:H2517,{"tier - 1","tier - 2","tier - 3"})),COUNTIF('OG Hospitalisation Details'!H175:H2517,{"tier - 1","tier - 2","tier - 3"}),0))</f>
        <v>tier - 2</v>
      </c>
      <c r="K2171" s="7" t="str">
        <f>IF('OG Hospitalisation Details'!I175="?","Unknown",'OG Hospitalisation Details'!I175)</f>
        <v>R1025</v>
      </c>
      <c r="L2171" s="14">
        <f t="shared" si="102"/>
        <v>18</v>
      </c>
    </row>
    <row r="2172" spans="1:12" x14ac:dyDescent="0.25">
      <c r="A2172" s="7" t="s">
        <v>198</v>
      </c>
      <c r="B2172" s="7">
        <f t="shared" si="104"/>
        <v>2164</v>
      </c>
      <c r="C2172" s="7">
        <f>IF('OG Hospitalisation Details'!B174="?",ROUND(AVERAGE('OG Hospitalisation Details'!$B$2:$B$2344),0),'OG Hospitalisation Details'!B174)</f>
        <v>1994</v>
      </c>
      <c r="D2172" s="7" t="str">
        <f>IF('OG Hospitalisation Details'!C174="?","Sep",'OG Hospitalisation Details'!C174)</f>
        <v>Dec</v>
      </c>
      <c r="E2172" s="7">
        <v>6</v>
      </c>
      <c r="F2172" s="13">
        <f t="shared" si="101"/>
        <v>34674</v>
      </c>
      <c r="G2172" s="7">
        <v>0</v>
      </c>
      <c r="H2172" s="16">
        <v>1850.55</v>
      </c>
      <c r="I2172" s="7" t="str" cm="1">
        <f t="array" ref="I2172">INDEX({"tier - 1","tier - 2","tier - 3"},MATCH(MAX(COUNTIF('OG Hospitalisation Details'!G174:G2516,{"tier - 1","tier - 2","tier - 3"})),COUNTIF('OG Hospitalisation Details'!G174:G2516,{"tier - 1","tier - 2","tier - 3"}),0))</f>
        <v>tier - 2</v>
      </c>
      <c r="J2172" s="7" t="str" cm="1">
        <f t="array" ref="J2172">INDEX({"tier - 1","tier - 2","tier - 3"},MATCH(MAX(COUNTIF('OG Hospitalisation Details'!H174:H2516,{"tier - 1","tier - 2","tier - 3"})),COUNTIF('OG Hospitalisation Details'!H174:H2516,{"tier - 1","tier - 2","tier - 3"}),0))</f>
        <v>tier - 2</v>
      </c>
      <c r="K2172" s="7" t="str">
        <f>IF('OG Hospitalisation Details'!I174="?","Unknown",'OG Hospitalisation Details'!I174)</f>
        <v>R1012</v>
      </c>
      <c r="L2172" s="14">
        <f t="shared" si="102"/>
        <v>28</v>
      </c>
    </row>
    <row r="2173" spans="1:12" x14ac:dyDescent="0.25">
      <c r="A2173" s="7" t="s">
        <v>197</v>
      </c>
      <c r="B2173" s="7">
        <f t="shared" si="104"/>
        <v>2165</v>
      </c>
      <c r="C2173" s="7">
        <f>IF('OG Hospitalisation Details'!B173="?",ROUND(AVERAGE('OG Hospitalisation Details'!$B$2:$B$2344),0),'OG Hospitalisation Details'!B173)</f>
        <v>2003</v>
      </c>
      <c r="D2173" s="7" t="str">
        <f>IF('OG Hospitalisation Details'!C173="?","Sep",'OG Hospitalisation Details'!C173)</f>
        <v>Jul</v>
      </c>
      <c r="E2173" s="7">
        <v>20</v>
      </c>
      <c r="F2173" s="13">
        <f t="shared" si="101"/>
        <v>37822</v>
      </c>
      <c r="G2173" s="7">
        <v>1</v>
      </c>
      <c r="H2173" s="16">
        <v>1842.52</v>
      </c>
      <c r="I2173" s="7" t="str" cm="1">
        <f t="array" ref="I2173">INDEX({"tier - 1","tier - 2","tier - 3"},MATCH(MAX(COUNTIF('OG Hospitalisation Details'!G173:G2515,{"tier - 1","tier - 2","tier - 3"})),COUNTIF('OG Hospitalisation Details'!G173:G2515,{"tier - 1","tier - 2","tier - 3"}),0))</f>
        <v>tier - 2</v>
      </c>
      <c r="J2173" s="7" t="str" cm="1">
        <f t="array" ref="J2173">INDEX({"tier - 1","tier - 2","tier - 3"},MATCH(MAX(COUNTIF('OG Hospitalisation Details'!H173:H2515,{"tier - 1","tier - 2","tier - 3"})),COUNTIF('OG Hospitalisation Details'!H173:H2515,{"tier - 1","tier - 2","tier - 3"}),0))</f>
        <v>tier - 2</v>
      </c>
      <c r="K2173" s="7" t="str">
        <f>IF('OG Hospitalisation Details'!I173="?","Unknown",'OG Hospitalisation Details'!I173)</f>
        <v>R1011</v>
      </c>
      <c r="L2173" s="14">
        <f t="shared" si="102"/>
        <v>19</v>
      </c>
    </row>
    <row r="2174" spans="1:12" x14ac:dyDescent="0.25">
      <c r="A2174" s="7" t="s">
        <v>196</v>
      </c>
      <c r="B2174" s="7">
        <f t="shared" si="104"/>
        <v>2166</v>
      </c>
      <c r="C2174" s="7">
        <f>IF('OG Hospitalisation Details'!B172="?",ROUND(AVERAGE('OG Hospitalisation Details'!$B$2:$B$2344),0),'OG Hospitalisation Details'!B172)</f>
        <v>1999</v>
      </c>
      <c r="D2174" s="7" t="str">
        <f>IF('OG Hospitalisation Details'!C172="?","Sep",'OG Hospitalisation Details'!C172)</f>
        <v>Dec</v>
      </c>
      <c r="E2174" s="7">
        <v>12</v>
      </c>
      <c r="F2174" s="13">
        <f t="shared" si="101"/>
        <v>36506</v>
      </c>
      <c r="G2174" s="7">
        <v>0</v>
      </c>
      <c r="H2174" s="16">
        <v>1837.28</v>
      </c>
      <c r="I2174" s="7" t="str" cm="1">
        <f t="array" ref="I2174">INDEX({"tier - 1","tier - 2","tier - 3"},MATCH(MAX(COUNTIF('OG Hospitalisation Details'!G172:G2514,{"tier - 1","tier - 2","tier - 3"})),COUNTIF('OG Hospitalisation Details'!G172:G2514,{"tier - 1","tier - 2","tier - 3"}),0))</f>
        <v>tier - 2</v>
      </c>
      <c r="J2174" s="7" t="str" cm="1">
        <f t="array" ref="J2174">INDEX({"tier - 1","tier - 2","tier - 3"},MATCH(MAX(COUNTIF('OG Hospitalisation Details'!H172:H2514,{"tier - 1","tier - 2","tier - 3"})),COUNTIF('OG Hospitalisation Details'!H172:H2514,{"tier - 1","tier - 2","tier - 3"}),0))</f>
        <v>tier - 2</v>
      </c>
      <c r="K2174" s="7" t="str">
        <f>IF('OG Hospitalisation Details'!I172="?","Unknown",'OG Hospitalisation Details'!I172)</f>
        <v>R1013</v>
      </c>
      <c r="L2174" s="14">
        <f t="shared" si="102"/>
        <v>23</v>
      </c>
    </row>
    <row r="2175" spans="1:12" x14ac:dyDescent="0.25">
      <c r="A2175" s="7" t="s">
        <v>195</v>
      </c>
      <c r="B2175" s="7">
        <f t="shared" si="104"/>
        <v>2167</v>
      </c>
      <c r="C2175" s="7">
        <f>IF('OG Hospitalisation Details'!B171="?",ROUND(AVERAGE('OG Hospitalisation Details'!$B$2:$B$2344),0),'OG Hospitalisation Details'!B171)</f>
        <v>2003</v>
      </c>
      <c r="D2175" s="7" t="str">
        <f>IF('OG Hospitalisation Details'!C171="?","Sep",'OG Hospitalisation Details'!C171)</f>
        <v>Aug</v>
      </c>
      <c r="E2175" s="7">
        <v>4</v>
      </c>
      <c r="F2175" s="13">
        <f t="shared" si="101"/>
        <v>37837</v>
      </c>
      <c r="G2175" s="7">
        <v>1</v>
      </c>
      <c r="H2175" s="16">
        <v>1837.24</v>
      </c>
      <c r="I2175" s="7" t="str" cm="1">
        <f t="array" ref="I2175">INDEX({"tier - 1","tier - 2","tier - 3"},MATCH(MAX(COUNTIF('OG Hospitalisation Details'!G171:G2513,{"tier - 1","tier - 2","tier - 3"})),COUNTIF('OG Hospitalisation Details'!G171:G2513,{"tier - 1","tier - 2","tier - 3"}),0))</f>
        <v>tier - 2</v>
      </c>
      <c r="J2175" s="7" t="str" cm="1">
        <f t="array" ref="J2175">INDEX({"tier - 1","tier - 2","tier - 3"},MATCH(MAX(COUNTIF('OG Hospitalisation Details'!H171:H2513,{"tier - 1","tier - 2","tier - 3"})),COUNTIF('OG Hospitalisation Details'!H171:H2513,{"tier - 1","tier - 2","tier - 3"}),0))</f>
        <v>tier - 2</v>
      </c>
      <c r="K2175" s="7" t="str">
        <f>IF('OG Hospitalisation Details'!I171="?","Unknown",'OG Hospitalisation Details'!I171)</f>
        <v>R1011</v>
      </c>
      <c r="L2175" s="14">
        <f t="shared" si="102"/>
        <v>19</v>
      </c>
    </row>
    <row r="2176" spans="1:12" x14ac:dyDescent="0.25">
      <c r="A2176" s="7" t="s">
        <v>194</v>
      </c>
      <c r="B2176" s="7">
        <f t="shared" si="104"/>
        <v>2168</v>
      </c>
      <c r="C2176" s="7">
        <f>IF('OG Hospitalisation Details'!B170="?",ROUND(AVERAGE('OG Hospitalisation Details'!$B$2:$B$2344),0),'OG Hospitalisation Details'!B170)</f>
        <v>2003</v>
      </c>
      <c r="D2176" s="7" t="str">
        <f>IF('OG Hospitalisation Details'!C170="?","Sep",'OG Hospitalisation Details'!C170)</f>
        <v>Aug</v>
      </c>
      <c r="E2176" s="7">
        <v>11</v>
      </c>
      <c r="F2176" s="13">
        <f t="shared" si="101"/>
        <v>37844</v>
      </c>
      <c r="G2176" s="7">
        <v>1</v>
      </c>
      <c r="H2176" s="16">
        <v>1832.09</v>
      </c>
      <c r="I2176" s="7" t="str" cm="1">
        <f t="array" ref="I2176">INDEX({"tier - 1","tier - 2","tier - 3"},MATCH(MAX(COUNTIF('OG Hospitalisation Details'!G170:G2512,{"tier - 1","tier - 2","tier - 3"})),COUNTIF('OG Hospitalisation Details'!G170:G2512,{"tier - 1","tier - 2","tier - 3"}),0))</f>
        <v>tier - 2</v>
      </c>
      <c r="J2176" s="7" t="str" cm="1">
        <f t="array" ref="J2176">INDEX({"tier - 1","tier - 2","tier - 3"},MATCH(MAX(COUNTIF('OG Hospitalisation Details'!H170:H2512,{"tier - 1","tier - 2","tier - 3"})),COUNTIF('OG Hospitalisation Details'!H170:H2512,{"tier - 1","tier - 2","tier - 3"}),0))</f>
        <v>tier - 2</v>
      </c>
      <c r="K2176" s="7" t="str">
        <f>IF('OG Hospitalisation Details'!I170="?","Unknown",'OG Hospitalisation Details'!I170)</f>
        <v>R1011</v>
      </c>
      <c r="L2176" s="14">
        <f t="shared" si="102"/>
        <v>19</v>
      </c>
    </row>
    <row r="2177" spans="1:12" x14ac:dyDescent="0.25">
      <c r="A2177" s="7" t="s">
        <v>193</v>
      </c>
      <c r="B2177" s="7">
        <f t="shared" si="104"/>
        <v>2169</v>
      </c>
      <c r="C2177" s="7">
        <f>IF('OG Hospitalisation Details'!B169="?",ROUND(AVERAGE('OG Hospitalisation Details'!$B$2:$B$2344),0),'OG Hospitalisation Details'!B169)</f>
        <v>1999</v>
      </c>
      <c r="D2177" s="7" t="str">
        <f>IF('OG Hospitalisation Details'!C169="?","Sep",'OG Hospitalisation Details'!C169)</f>
        <v>Oct</v>
      </c>
      <c r="E2177" s="7">
        <v>1</v>
      </c>
      <c r="F2177" s="13">
        <f t="shared" si="101"/>
        <v>36434</v>
      </c>
      <c r="G2177" s="7">
        <v>0</v>
      </c>
      <c r="H2177" s="16">
        <v>1826.84</v>
      </c>
      <c r="I2177" s="7" t="str" cm="1">
        <f t="array" ref="I2177">INDEX({"tier - 1","tier - 2","tier - 3"},MATCH(MAX(COUNTIF('OG Hospitalisation Details'!G169:G2511,{"tier - 1","tier - 2","tier - 3"})),COUNTIF('OG Hospitalisation Details'!G169:G2511,{"tier - 1","tier - 2","tier - 3"}),0))</f>
        <v>tier - 2</v>
      </c>
      <c r="J2177" s="7" t="str" cm="1">
        <f t="array" ref="J2177">INDEX({"tier - 1","tier - 2","tier - 3"},MATCH(MAX(COUNTIF('OG Hospitalisation Details'!H169:H2511,{"tier - 1","tier - 2","tier - 3"})),COUNTIF('OG Hospitalisation Details'!H169:H2511,{"tier - 1","tier - 2","tier - 3"}),0))</f>
        <v>tier - 2</v>
      </c>
      <c r="K2177" s="7" t="str">
        <f>IF('OG Hospitalisation Details'!I169="?","Unknown",'OG Hospitalisation Details'!I169)</f>
        <v>R1011</v>
      </c>
      <c r="L2177" s="14">
        <f t="shared" si="102"/>
        <v>23</v>
      </c>
    </row>
    <row r="2178" spans="1:12" x14ac:dyDescent="0.25">
      <c r="A2178" s="7" t="s">
        <v>192</v>
      </c>
      <c r="B2178" s="7">
        <f t="shared" si="104"/>
        <v>2170</v>
      </c>
      <c r="C2178" s="7">
        <f>IF('OG Hospitalisation Details'!B168="?",ROUND(AVERAGE('OG Hospitalisation Details'!$B$2:$B$2344),0),'OG Hospitalisation Details'!B168)</f>
        <v>1999</v>
      </c>
      <c r="D2178" s="7" t="str">
        <f>IF('OG Hospitalisation Details'!C168="?","Sep",'OG Hospitalisation Details'!C168)</f>
        <v>Nov</v>
      </c>
      <c r="E2178" s="7">
        <v>17</v>
      </c>
      <c r="F2178" s="13">
        <f t="shared" ref="F2178:F2241" si="105">DATE(C2178,MONTH(1&amp;D2178),E2178)</f>
        <v>36481</v>
      </c>
      <c r="G2178" s="7">
        <v>0</v>
      </c>
      <c r="H2178" s="16">
        <v>1824.29</v>
      </c>
      <c r="I2178" s="7" t="str" cm="1">
        <f t="array" ref="I2178">INDEX({"tier - 1","tier - 2","tier - 3"},MATCH(MAX(COUNTIF('OG Hospitalisation Details'!G168:G2510,{"tier - 1","tier - 2","tier - 3"})),COUNTIF('OG Hospitalisation Details'!G168:G2510,{"tier - 1","tier - 2","tier - 3"}),0))</f>
        <v>tier - 2</v>
      </c>
      <c r="J2178" s="7" t="str" cm="1">
        <f t="array" ref="J2178">INDEX({"tier - 1","tier - 2","tier - 3"},MATCH(MAX(COUNTIF('OG Hospitalisation Details'!H168:H2510,{"tier - 1","tier - 2","tier - 3"})),COUNTIF('OG Hospitalisation Details'!H168:H2510,{"tier - 1","tier - 2","tier - 3"}),0))</f>
        <v>tier - 2</v>
      </c>
      <c r="K2178" s="7" t="str">
        <f>IF('OG Hospitalisation Details'!I168="?","Unknown",'OG Hospitalisation Details'!I168)</f>
        <v>R1013</v>
      </c>
      <c r="L2178" s="14">
        <f t="shared" ref="L2178:L2241" si="106">DATEDIF(F2178,DATE(2023,6,8),"Y")</f>
        <v>23</v>
      </c>
    </row>
    <row r="2179" spans="1:12" x14ac:dyDescent="0.25">
      <c r="A2179" s="7" t="s">
        <v>191</v>
      </c>
      <c r="B2179" s="7">
        <f t="shared" si="104"/>
        <v>2171</v>
      </c>
      <c r="C2179" s="7">
        <f>IF('OG Hospitalisation Details'!B167="?",ROUND(AVERAGE('OG Hospitalisation Details'!$B$2:$B$2344),0),'OG Hospitalisation Details'!B167)</f>
        <v>2004</v>
      </c>
      <c r="D2179" s="7" t="str">
        <f>IF('OG Hospitalisation Details'!C167="?","Sep",'OG Hospitalisation Details'!C167)</f>
        <v>Aug</v>
      </c>
      <c r="E2179" s="7">
        <v>19</v>
      </c>
      <c r="F2179" s="13">
        <f t="shared" si="105"/>
        <v>38218</v>
      </c>
      <c r="G2179" s="7">
        <v>0</v>
      </c>
      <c r="H2179" s="16">
        <v>1822.54</v>
      </c>
      <c r="I2179" s="7" t="str" cm="1">
        <f t="array" ref="I2179">INDEX({"tier - 1","tier - 2","tier - 3"},MATCH(MAX(COUNTIF('OG Hospitalisation Details'!G167:G2509,{"tier - 1","tier - 2","tier - 3"})),COUNTIF('OG Hospitalisation Details'!G167:G2509,{"tier - 1","tier - 2","tier - 3"}),0))</f>
        <v>tier - 2</v>
      </c>
      <c r="J2179" s="7" t="str" cm="1">
        <f t="array" ref="J2179">INDEX({"tier - 1","tier - 2","tier - 3"},MATCH(MAX(COUNTIF('OG Hospitalisation Details'!H167:H2509,{"tier - 1","tier - 2","tier - 3"})),COUNTIF('OG Hospitalisation Details'!H167:H2509,{"tier - 1","tier - 2","tier - 3"}),0))</f>
        <v>tier - 2</v>
      </c>
      <c r="K2179" s="7" t="str">
        <f>IF('OG Hospitalisation Details'!I167="?","Unknown",'OG Hospitalisation Details'!I167)</f>
        <v>R1012</v>
      </c>
      <c r="L2179" s="14">
        <f t="shared" si="106"/>
        <v>18</v>
      </c>
    </row>
    <row r="2180" spans="1:12" x14ac:dyDescent="0.25">
      <c r="A2180" s="7" t="s">
        <v>190</v>
      </c>
      <c r="B2180" s="7">
        <f t="shared" si="104"/>
        <v>2172</v>
      </c>
      <c r="C2180" s="7">
        <f>IF('OG Hospitalisation Details'!B166="?",ROUND(AVERAGE('OG Hospitalisation Details'!$B$2:$B$2344),0),'OG Hospitalisation Details'!B166)</f>
        <v>1999</v>
      </c>
      <c r="D2180" s="7" t="str">
        <f>IF('OG Hospitalisation Details'!C166="?","Sep",'OG Hospitalisation Details'!C166)</f>
        <v>Sep</v>
      </c>
      <c r="E2180" s="7">
        <v>25</v>
      </c>
      <c r="F2180" s="13">
        <f t="shared" si="105"/>
        <v>36428</v>
      </c>
      <c r="G2180" s="7">
        <v>0</v>
      </c>
      <c r="H2180" s="16">
        <v>1815.88</v>
      </c>
      <c r="I2180" s="7" t="str" cm="1">
        <f t="array" ref="I2180">INDEX({"tier - 1","tier - 2","tier - 3"},MATCH(MAX(COUNTIF('OG Hospitalisation Details'!G166:G2508,{"tier - 1","tier - 2","tier - 3"})),COUNTIF('OG Hospitalisation Details'!G166:G2508,{"tier - 1","tier - 2","tier - 3"}),0))</f>
        <v>tier - 2</v>
      </c>
      <c r="J2180" s="7" t="str" cm="1">
        <f t="array" ref="J2180">INDEX({"tier - 1","tier - 2","tier - 3"},MATCH(MAX(COUNTIF('OG Hospitalisation Details'!H166:H2508,{"tier - 1","tier - 2","tier - 3"})),COUNTIF('OG Hospitalisation Details'!H166:H2508,{"tier - 1","tier - 2","tier - 3"}),0))</f>
        <v>tier - 2</v>
      </c>
      <c r="K2180" s="7" t="str">
        <f>IF('OG Hospitalisation Details'!I166="?","Unknown",'OG Hospitalisation Details'!I166)</f>
        <v>R1013</v>
      </c>
      <c r="L2180" s="14">
        <f t="shared" si="106"/>
        <v>23</v>
      </c>
    </row>
    <row r="2181" spans="1:12" x14ac:dyDescent="0.25">
      <c r="A2181" s="7" t="s">
        <v>189</v>
      </c>
      <c r="B2181" s="7">
        <f t="shared" si="104"/>
        <v>2173</v>
      </c>
      <c r="C2181" s="7">
        <f>IF('OG Hospitalisation Details'!B165="?",ROUND(AVERAGE('OG Hospitalisation Details'!$B$2:$B$2344),0),'OG Hospitalisation Details'!B165)</f>
        <v>2002</v>
      </c>
      <c r="D2181" s="7" t="str">
        <f>IF('OG Hospitalisation Details'!C165="?","Sep",'OG Hospitalisation Details'!C165)</f>
        <v>Dec</v>
      </c>
      <c r="E2181" s="7">
        <v>13</v>
      </c>
      <c r="F2181" s="13">
        <f t="shared" si="105"/>
        <v>37603</v>
      </c>
      <c r="G2181" s="7">
        <v>0</v>
      </c>
      <c r="H2181" s="16">
        <v>1769.53</v>
      </c>
      <c r="I2181" s="7" t="str" cm="1">
        <f t="array" ref="I2181">INDEX({"tier - 1","tier - 2","tier - 3"},MATCH(MAX(COUNTIF('OG Hospitalisation Details'!G165:G2507,{"tier - 1","tier - 2","tier - 3"})),COUNTIF('OG Hospitalisation Details'!G165:G2507,{"tier - 1","tier - 2","tier - 3"}),0))</f>
        <v>tier - 2</v>
      </c>
      <c r="J2181" s="7" t="str" cm="1">
        <f t="array" ref="J2181">INDEX({"tier - 1","tier - 2","tier - 3"},MATCH(MAX(COUNTIF('OG Hospitalisation Details'!H165:H2507,{"tier - 1","tier - 2","tier - 3"})),COUNTIF('OG Hospitalisation Details'!H165:H2507,{"tier - 1","tier - 2","tier - 3"}),0))</f>
        <v>tier - 2</v>
      </c>
      <c r="K2181" s="7" t="str">
        <f>IF('OG Hospitalisation Details'!I165="?","Unknown",'OG Hospitalisation Details'!I165)</f>
        <v>R1012</v>
      </c>
      <c r="L2181" s="14">
        <f t="shared" si="106"/>
        <v>20</v>
      </c>
    </row>
    <row r="2182" spans="1:12" x14ac:dyDescent="0.25">
      <c r="A2182" s="7" t="s">
        <v>188</v>
      </c>
      <c r="B2182" s="7">
        <f t="shared" si="104"/>
        <v>2174</v>
      </c>
      <c r="C2182" s="7">
        <f>IF('OG Hospitalisation Details'!B164="?",ROUND(AVERAGE('OG Hospitalisation Details'!$B$2:$B$2344),0),'OG Hospitalisation Details'!B164)</f>
        <v>2003</v>
      </c>
      <c r="D2182" s="7" t="str">
        <f>IF('OG Hospitalisation Details'!C164="?","Sep",'OG Hospitalisation Details'!C164)</f>
        <v>Nov</v>
      </c>
      <c r="E2182" s="7">
        <v>19</v>
      </c>
      <c r="F2182" s="13">
        <f t="shared" si="105"/>
        <v>37944</v>
      </c>
      <c r="G2182" s="7">
        <v>0</v>
      </c>
      <c r="H2182" s="16">
        <v>1759.34</v>
      </c>
      <c r="I2182" s="7" t="str" cm="1">
        <f t="array" ref="I2182">INDEX({"tier - 1","tier - 2","tier - 3"},MATCH(MAX(COUNTIF('OG Hospitalisation Details'!G164:G2506,{"tier - 1","tier - 2","tier - 3"})),COUNTIF('OG Hospitalisation Details'!G164:G2506,{"tier - 1","tier - 2","tier - 3"}),0))</f>
        <v>tier - 2</v>
      </c>
      <c r="J2182" s="7" t="str" cm="1">
        <f t="array" ref="J2182">INDEX({"tier - 1","tier - 2","tier - 3"},MATCH(MAX(COUNTIF('OG Hospitalisation Details'!H164:H2506,{"tier - 1","tier - 2","tier - 3"})),COUNTIF('OG Hospitalisation Details'!H164:H2506,{"tier - 1","tier - 2","tier - 3"}),0))</f>
        <v>tier - 2</v>
      </c>
      <c r="K2182" s="7" t="str">
        <f>IF('OG Hospitalisation Details'!I164="?","Unknown",'OG Hospitalisation Details'!I164)</f>
        <v>R1011</v>
      </c>
      <c r="L2182" s="14">
        <f t="shared" si="106"/>
        <v>19</v>
      </c>
    </row>
    <row r="2183" spans="1:12" x14ac:dyDescent="0.25">
      <c r="A2183" s="7" t="s">
        <v>187</v>
      </c>
      <c r="B2183" s="7">
        <f t="shared" si="104"/>
        <v>2175</v>
      </c>
      <c r="C2183" s="7">
        <f>IF('OG Hospitalisation Details'!B163="?",ROUND(AVERAGE('OG Hospitalisation Details'!$B$2:$B$2344),0),'OG Hospitalisation Details'!B163)</f>
        <v>1998</v>
      </c>
      <c r="D2183" s="7" t="str">
        <f>IF('OG Hospitalisation Details'!C163="?","Sep",'OG Hospitalisation Details'!C163)</f>
        <v>Oct</v>
      </c>
      <c r="E2183" s="7">
        <v>7</v>
      </c>
      <c r="F2183" s="13">
        <f t="shared" si="105"/>
        <v>36075</v>
      </c>
      <c r="G2183" s="7">
        <v>0</v>
      </c>
      <c r="H2183" s="16">
        <v>1756.6</v>
      </c>
      <c r="I2183" s="7" t="str" cm="1">
        <f t="array" ref="I2183">INDEX({"tier - 1","tier - 2","tier - 3"},MATCH(MAX(COUNTIF('OG Hospitalisation Details'!G163:G2505,{"tier - 1","tier - 2","tier - 3"})),COUNTIF('OG Hospitalisation Details'!G163:G2505,{"tier - 1","tier - 2","tier - 3"}),0))</f>
        <v>tier - 2</v>
      </c>
      <c r="J2183" s="7" t="str" cm="1">
        <f t="array" ref="J2183">INDEX({"tier - 1","tier - 2","tier - 3"},MATCH(MAX(COUNTIF('OG Hospitalisation Details'!H163:H2505,{"tier - 1","tier - 2","tier - 3"})),COUNTIF('OG Hospitalisation Details'!H163:H2505,{"tier - 1","tier - 2","tier - 3"}),0))</f>
        <v>tier - 2</v>
      </c>
      <c r="K2183" s="7" t="str">
        <f>IF('OG Hospitalisation Details'!I163="?","Unknown",'OG Hospitalisation Details'!I163)</f>
        <v>R1013</v>
      </c>
      <c r="L2183" s="14">
        <f t="shared" si="106"/>
        <v>24</v>
      </c>
    </row>
    <row r="2184" spans="1:12" x14ac:dyDescent="0.25">
      <c r="A2184" s="7" t="s">
        <v>186</v>
      </c>
      <c r="B2184" s="7">
        <f t="shared" si="104"/>
        <v>2176</v>
      </c>
      <c r="C2184" s="7">
        <f>IF('OG Hospitalisation Details'!B162="?",ROUND(AVERAGE('OG Hospitalisation Details'!$B$2:$B$2344),0),'OG Hospitalisation Details'!B162)</f>
        <v>2003</v>
      </c>
      <c r="D2184" s="7" t="str">
        <f>IF('OG Hospitalisation Details'!C162="?","Sep",'OG Hospitalisation Details'!C162)</f>
        <v>Sep</v>
      </c>
      <c r="E2184" s="7">
        <v>26</v>
      </c>
      <c r="F2184" s="13">
        <f t="shared" si="105"/>
        <v>37890</v>
      </c>
      <c r="G2184" s="7">
        <v>0</v>
      </c>
      <c r="H2184" s="16">
        <v>1748.77</v>
      </c>
      <c r="I2184" s="7" t="str" cm="1">
        <f t="array" ref="I2184">INDEX({"tier - 1","tier - 2","tier - 3"},MATCH(MAX(COUNTIF('OG Hospitalisation Details'!G162:G2504,{"tier - 1","tier - 2","tier - 3"})),COUNTIF('OG Hospitalisation Details'!G162:G2504,{"tier - 1","tier - 2","tier - 3"}),0))</f>
        <v>tier - 2</v>
      </c>
      <c r="J2184" s="7" t="str" cm="1">
        <f t="array" ref="J2184">INDEX({"tier - 1","tier - 2","tier - 3"},MATCH(MAX(COUNTIF('OG Hospitalisation Details'!H162:H2504,{"tier - 1","tier - 2","tier - 3"})),COUNTIF('OG Hospitalisation Details'!H162:H2504,{"tier - 1","tier - 2","tier - 3"}),0))</f>
        <v>tier - 2</v>
      </c>
      <c r="K2184" s="7" t="str">
        <f>IF('OG Hospitalisation Details'!I162="?","Unknown",'OG Hospitalisation Details'!I162)</f>
        <v>R1011</v>
      </c>
      <c r="L2184" s="14">
        <f t="shared" si="106"/>
        <v>19</v>
      </c>
    </row>
    <row r="2185" spans="1:12" x14ac:dyDescent="0.25">
      <c r="A2185" s="7" t="s">
        <v>185</v>
      </c>
      <c r="B2185" s="7">
        <f t="shared" si="104"/>
        <v>2177</v>
      </c>
      <c r="C2185" s="7">
        <f>IF('OG Hospitalisation Details'!B161="?",ROUND(AVERAGE('OG Hospitalisation Details'!$B$2:$B$2344),0),'OG Hospitalisation Details'!B161)</f>
        <v>2003</v>
      </c>
      <c r="D2185" s="7" t="str">
        <f>IF('OG Hospitalisation Details'!C161="?","Sep",'OG Hospitalisation Details'!C161)</f>
        <v>Jul</v>
      </c>
      <c r="E2185" s="7">
        <v>28</v>
      </c>
      <c r="F2185" s="13">
        <f t="shared" si="105"/>
        <v>37830</v>
      </c>
      <c r="G2185" s="7">
        <v>0</v>
      </c>
      <c r="H2185" s="16">
        <v>1744.47</v>
      </c>
      <c r="I2185" s="7" t="str" cm="1">
        <f t="array" ref="I2185">INDEX({"tier - 1","tier - 2","tier - 3"},MATCH(MAX(COUNTIF('OG Hospitalisation Details'!G161:G2503,{"tier - 1","tier - 2","tier - 3"})),COUNTIF('OG Hospitalisation Details'!G161:G2503,{"tier - 1","tier - 2","tier - 3"}),0))</f>
        <v>tier - 2</v>
      </c>
      <c r="J2185" s="7" t="str" cm="1">
        <f t="array" ref="J2185">INDEX({"tier - 1","tier - 2","tier - 3"},MATCH(MAX(COUNTIF('OG Hospitalisation Details'!H161:H2503,{"tier - 1","tier - 2","tier - 3"})),COUNTIF('OG Hospitalisation Details'!H161:H2503,{"tier - 1","tier - 2","tier - 3"}),0))</f>
        <v>tier - 2</v>
      </c>
      <c r="K2185" s="7" t="str">
        <f>IF('OG Hospitalisation Details'!I161="?","Unknown",'OG Hospitalisation Details'!I161)</f>
        <v>R1011</v>
      </c>
      <c r="L2185" s="14">
        <f t="shared" si="106"/>
        <v>19</v>
      </c>
    </row>
    <row r="2186" spans="1:12" x14ac:dyDescent="0.25">
      <c r="A2186" s="7" t="s">
        <v>184</v>
      </c>
      <c r="B2186" s="7">
        <f t="shared" si="104"/>
        <v>2178</v>
      </c>
      <c r="C2186" s="7">
        <f>IF('OG Hospitalisation Details'!B160="?",ROUND(AVERAGE('OG Hospitalisation Details'!$B$2:$B$2344),0),'OG Hospitalisation Details'!B160)</f>
        <v>2003</v>
      </c>
      <c r="D2186" s="7" t="str">
        <f>IF('OG Hospitalisation Details'!C160="?","Sep",'OG Hospitalisation Details'!C160)</f>
        <v>Jul</v>
      </c>
      <c r="E2186" s="7">
        <v>25</v>
      </c>
      <c r="F2186" s="13">
        <f t="shared" si="105"/>
        <v>37827</v>
      </c>
      <c r="G2186" s="7">
        <v>0</v>
      </c>
      <c r="H2186" s="16">
        <v>1743.21</v>
      </c>
      <c r="I2186" s="7" t="str" cm="1">
        <f t="array" ref="I2186">INDEX({"tier - 1","tier - 2","tier - 3"},MATCH(MAX(COUNTIF('OG Hospitalisation Details'!G160:G2502,{"tier - 1","tier - 2","tier - 3"})),COUNTIF('OG Hospitalisation Details'!G160:G2502,{"tier - 1","tier - 2","tier - 3"}),0))</f>
        <v>tier - 2</v>
      </c>
      <c r="J2186" s="7" t="str" cm="1">
        <f t="array" ref="J2186">INDEX({"tier - 1","tier - 2","tier - 3"},MATCH(MAX(COUNTIF('OG Hospitalisation Details'!H160:H2502,{"tier - 1","tier - 2","tier - 3"})),COUNTIF('OG Hospitalisation Details'!H160:H2502,{"tier - 1","tier - 2","tier - 3"}),0))</f>
        <v>tier - 2</v>
      </c>
      <c r="K2186" s="7" t="str">
        <f>IF('OG Hospitalisation Details'!I160="?","Unknown",'OG Hospitalisation Details'!I160)</f>
        <v>R1011</v>
      </c>
      <c r="L2186" s="14">
        <f t="shared" si="106"/>
        <v>19</v>
      </c>
    </row>
    <row r="2187" spans="1:12" x14ac:dyDescent="0.25">
      <c r="A2187" s="7" t="s">
        <v>183</v>
      </c>
      <c r="B2187" s="7">
        <f t="shared" si="104"/>
        <v>2179</v>
      </c>
      <c r="C2187" s="7">
        <f>IF('OG Hospitalisation Details'!B159="?",ROUND(AVERAGE('OG Hospitalisation Details'!$B$2:$B$2344),0),'OG Hospitalisation Details'!B159)</f>
        <v>2003</v>
      </c>
      <c r="D2187" s="7" t="str">
        <f>IF('OG Hospitalisation Details'!C159="?","Sep",'OG Hospitalisation Details'!C159)</f>
        <v>Nov</v>
      </c>
      <c r="E2187" s="7">
        <v>14</v>
      </c>
      <c r="F2187" s="13">
        <f t="shared" si="105"/>
        <v>37939</v>
      </c>
      <c r="G2187" s="7">
        <v>0</v>
      </c>
      <c r="H2187" s="16">
        <v>1737.38</v>
      </c>
      <c r="I2187" s="7" t="str" cm="1">
        <f t="array" ref="I2187">INDEX({"tier - 1","tier - 2","tier - 3"},MATCH(MAX(COUNTIF('OG Hospitalisation Details'!G159:G2501,{"tier - 1","tier - 2","tier - 3"})),COUNTIF('OG Hospitalisation Details'!G159:G2501,{"tier - 1","tier - 2","tier - 3"}),0))</f>
        <v>tier - 2</v>
      </c>
      <c r="J2187" s="7" t="str" cm="1">
        <f t="array" ref="J2187">INDEX({"tier - 1","tier - 2","tier - 3"},MATCH(MAX(COUNTIF('OG Hospitalisation Details'!H159:H2501,{"tier - 1","tier - 2","tier - 3"})),COUNTIF('OG Hospitalisation Details'!H159:H2501,{"tier - 1","tier - 2","tier - 3"}),0))</f>
        <v>tier - 2</v>
      </c>
      <c r="K2187" s="7" t="str">
        <f>IF('OG Hospitalisation Details'!I159="?","Unknown",'OG Hospitalisation Details'!I159)</f>
        <v>R1011</v>
      </c>
      <c r="L2187" s="14">
        <f t="shared" si="106"/>
        <v>19</v>
      </c>
    </row>
    <row r="2188" spans="1:12" x14ac:dyDescent="0.25">
      <c r="A2188" s="7" t="s">
        <v>182</v>
      </c>
      <c r="B2188" s="7">
        <f t="shared" si="104"/>
        <v>2180</v>
      </c>
      <c r="C2188" s="7">
        <f>IF('OG Hospitalisation Details'!B158="?",ROUND(AVERAGE('OG Hospitalisation Details'!$B$2:$B$2344),0),'OG Hospitalisation Details'!B158)</f>
        <v>2003</v>
      </c>
      <c r="D2188" s="7" t="str">
        <f>IF('OG Hospitalisation Details'!C158="?","Sep",'OG Hospitalisation Details'!C158)</f>
        <v>Nov</v>
      </c>
      <c r="E2188" s="7">
        <v>9</v>
      </c>
      <c r="F2188" s="13">
        <f t="shared" si="105"/>
        <v>37934</v>
      </c>
      <c r="G2188" s="7">
        <v>0</v>
      </c>
      <c r="H2188" s="16">
        <v>1731.68</v>
      </c>
      <c r="I2188" s="7" t="str" cm="1">
        <f t="array" ref="I2188">INDEX({"tier - 1","tier - 2","tier - 3"},MATCH(MAX(COUNTIF('OG Hospitalisation Details'!G158:G2500,{"tier - 1","tier - 2","tier - 3"})),COUNTIF('OG Hospitalisation Details'!G158:G2500,{"tier - 1","tier - 2","tier - 3"}),0))</f>
        <v>tier - 2</v>
      </c>
      <c r="J2188" s="7" t="str" cm="1">
        <f t="array" ref="J2188">INDEX({"tier - 1","tier - 2","tier - 3"},MATCH(MAX(COUNTIF('OG Hospitalisation Details'!H158:H2500,{"tier - 1","tier - 2","tier - 3"})),COUNTIF('OG Hospitalisation Details'!H158:H2500,{"tier - 1","tier - 2","tier - 3"}),0))</f>
        <v>tier - 2</v>
      </c>
      <c r="K2188" s="7" t="str">
        <f>IF('OG Hospitalisation Details'!I158="?","Unknown",'OG Hospitalisation Details'!I158)</f>
        <v>R1011</v>
      </c>
      <c r="L2188" s="14">
        <f t="shared" si="106"/>
        <v>19</v>
      </c>
    </row>
    <row r="2189" spans="1:12" x14ac:dyDescent="0.25">
      <c r="A2189" s="7" t="s">
        <v>181</v>
      </c>
      <c r="B2189" s="7">
        <f t="shared" si="104"/>
        <v>2181</v>
      </c>
      <c r="C2189" s="7">
        <f>IF('OG Hospitalisation Details'!B157="?",ROUND(AVERAGE('OG Hospitalisation Details'!$B$2:$B$2344),0),'OG Hospitalisation Details'!B157)</f>
        <v>2003</v>
      </c>
      <c r="D2189" s="7" t="str">
        <f>IF('OG Hospitalisation Details'!C157="?","Sep",'OG Hospitalisation Details'!C157)</f>
        <v>Sep</v>
      </c>
      <c r="E2189" s="7">
        <v>1</v>
      </c>
      <c r="F2189" s="13">
        <f t="shared" si="105"/>
        <v>37865</v>
      </c>
      <c r="G2189" s="7">
        <v>0</v>
      </c>
      <c r="H2189" s="16">
        <v>1728.9</v>
      </c>
      <c r="I2189" s="7" t="str" cm="1">
        <f t="array" ref="I2189">INDEX({"tier - 1","tier - 2","tier - 3"},MATCH(MAX(COUNTIF('OG Hospitalisation Details'!G157:G2499,{"tier - 1","tier - 2","tier - 3"})),COUNTIF('OG Hospitalisation Details'!G157:G2499,{"tier - 1","tier - 2","tier - 3"}),0))</f>
        <v>tier - 2</v>
      </c>
      <c r="J2189" s="7" t="str" cm="1">
        <f t="array" ref="J2189">INDEX({"tier - 1","tier - 2","tier - 3"},MATCH(MAX(COUNTIF('OG Hospitalisation Details'!H157:H2499,{"tier - 1","tier - 2","tier - 3"})),COUNTIF('OG Hospitalisation Details'!H157:H2499,{"tier - 1","tier - 2","tier - 3"}),0))</f>
        <v>tier - 2</v>
      </c>
      <c r="K2189" s="7" t="str">
        <f>IF('OG Hospitalisation Details'!I157="?","Unknown",'OG Hospitalisation Details'!I157)</f>
        <v>R1011</v>
      </c>
      <c r="L2189" s="14">
        <f t="shared" si="106"/>
        <v>19</v>
      </c>
    </row>
    <row r="2190" spans="1:12" x14ac:dyDescent="0.25">
      <c r="A2190" s="7" t="s">
        <v>180</v>
      </c>
      <c r="B2190" s="7">
        <f t="shared" si="104"/>
        <v>2182</v>
      </c>
      <c r="C2190" s="7">
        <f>IF('OG Hospitalisation Details'!B156="?",ROUND(AVERAGE('OG Hospitalisation Details'!$B$2:$B$2344),0),'OG Hospitalisation Details'!B156)</f>
        <v>2003</v>
      </c>
      <c r="D2190" s="7" t="str">
        <f>IF('OG Hospitalisation Details'!C156="?","Sep",'OG Hospitalisation Details'!C156)</f>
        <v>Nov</v>
      </c>
      <c r="E2190" s="7">
        <v>21</v>
      </c>
      <c r="F2190" s="13">
        <f t="shared" si="105"/>
        <v>37946</v>
      </c>
      <c r="G2190" s="7">
        <v>0</v>
      </c>
      <c r="H2190" s="16">
        <v>1727.79</v>
      </c>
      <c r="I2190" s="7" t="str" cm="1">
        <f t="array" ref="I2190">INDEX({"tier - 1","tier - 2","tier - 3"},MATCH(MAX(COUNTIF('OG Hospitalisation Details'!G156:G2498,{"tier - 1","tier - 2","tier - 3"})),COUNTIF('OG Hospitalisation Details'!G156:G2498,{"tier - 1","tier - 2","tier - 3"}),0))</f>
        <v>tier - 2</v>
      </c>
      <c r="J2190" s="7" t="str" cm="1">
        <f t="array" ref="J2190">INDEX({"tier - 1","tier - 2","tier - 3"},MATCH(MAX(COUNTIF('OG Hospitalisation Details'!H156:H2498,{"tier - 1","tier - 2","tier - 3"})),COUNTIF('OG Hospitalisation Details'!H156:H2498,{"tier - 1","tier - 2","tier - 3"}),0))</f>
        <v>tier - 2</v>
      </c>
      <c r="K2190" s="7" t="str">
        <f>IF('OG Hospitalisation Details'!I156="?","Unknown",'OG Hospitalisation Details'!I156)</f>
        <v>R1011</v>
      </c>
      <c r="L2190" s="14">
        <f t="shared" si="106"/>
        <v>19</v>
      </c>
    </row>
    <row r="2191" spans="1:12" x14ac:dyDescent="0.25">
      <c r="A2191" s="7" t="s">
        <v>179</v>
      </c>
      <c r="B2191" s="7">
        <f t="shared" si="104"/>
        <v>2183</v>
      </c>
      <c r="C2191" s="7">
        <f>IF('OG Hospitalisation Details'!B155="?",ROUND(AVERAGE('OG Hospitalisation Details'!$B$2:$B$2344),0),'OG Hospitalisation Details'!B155)</f>
        <v>2004</v>
      </c>
      <c r="D2191" s="7" t="str">
        <f>IF('OG Hospitalisation Details'!C155="?","Sep",'OG Hospitalisation Details'!C155)</f>
        <v>Sep</v>
      </c>
      <c r="E2191" s="7">
        <v>9</v>
      </c>
      <c r="F2191" s="13">
        <f t="shared" si="105"/>
        <v>38239</v>
      </c>
      <c r="G2191" s="7">
        <v>1</v>
      </c>
      <c r="H2191" s="16">
        <v>1727.54</v>
      </c>
      <c r="I2191" s="7" t="str" cm="1">
        <f t="array" ref="I2191">INDEX({"tier - 1","tier - 2","tier - 3"},MATCH(MAX(COUNTIF('OG Hospitalisation Details'!G155:G2497,{"tier - 1","tier - 2","tier - 3"})),COUNTIF('OG Hospitalisation Details'!G155:G2497,{"tier - 1","tier - 2","tier - 3"}),0))</f>
        <v>tier - 2</v>
      </c>
      <c r="J2191" s="7" t="str" cm="1">
        <f t="array" ref="J2191">INDEX({"tier - 1","tier - 2","tier - 3"},MATCH(MAX(COUNTIF('OG Hospitalisation Details'!H155:H2497,{"tier - 1","tier - 2","tier - 3"})),COUNTIF('OG Hospitalisation Details'!H155:H2497,{"tier - 1","tier - 2","tier - 3"}),0))</f>
        <v>tier - 2</v>
      </c>
      <c r="K2191" s="7" t="str">
        <f>IF('OG Hospitalisation Details'!I155="?","Unknown",'OG Hospitalisation Details'!I155)</f>
        <v>R1013</v>
      </c>
      <c r="L2191" s="14">
        <f t="shared" si="106"/>
        <v>18</v>
      </c>
    </row>
    <row r="2192" spans="1:12" x14ac:dyDescent="0.25">
      <c r="A2192" s="7" t="s">
        <v>178</v>
      </c>
      <c r="B2192" s="7">
        <f t="shared" si="104"/>
        <v>2184</v>
      </c>
      <c r="C2192" s="7">
        <f>IF('OG Hospitalisation Details'!B154="?",ROUND(AVERAGE('OG Hospitalisation Details'!$B$2:$B$2344),0),'OG Hospitalisation Details'!B154)</f>
        <v>2004</v>
      </c>
      <c r="D2192" s="7" t="str">
        <f>IF('OG Hospitalisation Details'!C154="?","Sep",'OG Hospitalisation Details'!C154)</f>
        <v>Oct</v>
      </c>
      <c r="E2192" s="7">
        <v>21</v>
      </c>
      <c r="F2192" s="13">
        <f t="shared" si="105"/>
        <v>38281</v>
      </c>
      <c r="G2192" s="7">
        <v>1</v>
      </c>
      <c r="H2192" s="16">
        <v>1725.55</v>
      </c>
      <c r="I2192" s="7" t="str" cm="1">
        <f t="array" ref="I2192">INDEX({"tier - 1","tier - 2","tier - 3"},MATCH(MAX(COUNTIF('OG Hospitalisation Details'!G154:G2496,{"tier - 1","tier - 2","tier - 3"})),COUNTIF('OG Hospitalisation Details'!G154:G2496,{"tier - 1","tier - 2","tier - 3"}),0))</f>
        <v>tier - 2</v>
      </c>
      <c r="J2192" s="7" t="str" cm="1">
        <f t="array" ref="J2192">INDEX({"tier - 1","tier - 2","tier - 3"},MATCH(MAX(COUNTIF('OG Hospitalisation Details'!H154:H2496,{"tier - 1","tier - 2","tier - 3"})),COUNTIF('OG Hospitalisation Details'!H154:H2496,{"tier - 1","tier - 2","tier - 3"}),0))</f>
        <v>tier - 2</v>
      </c>
      <c r="K2192" s="7" t="str">
        <f>IF('OG Hospitalisation Details'!I154="?","Unknown",'OG Hospitalisation Details'!I154)</f>
        <v>R1013</v>
      </c>
      <c r="L2192" s="14">
        <f t="shared" si="106"/>
        <v>18</v>
      </c>
    </row>
    <row r="2193" spans="1:12" x14ac:dyDescent="0.25">
      <c r="A2193" s="7" t="s">
        <v>177</v>
      </c>
      <c r="B2193" s="7">
        <f t="shared" si="104"/>
        <v>2185</v>
      </c>
      <c r="C2193" s="7">
        <f>IF('OG Hospitalisation Details'!B153="?",ROUND(AVERAGE('OG Hospitalisation Details'!$B$2:$B$2344),0),'OG Hospitalisation Details'!B153)</f>
        <v>2004</v>
      </c>
      <c r="D2193" s="7" t="str">
        <f>IF('OG Hospitalisation Details'!C153="?","Sep",'OG Hospitalisation Details'!C153)</f>
        <v>Sep</v>
      </c>
      <c r="E2193" s="7">
        <v>11</v>
      </c>
      <c r="F2193" s="13">
        <f t="shared" si="105"/>
        <v>38241</v>
      </c>
      <c r="G2193" s="7">
        <v>1</v>
      </c>
      <c r="H2193" s="16">
        <v>1720.35</v>
      </c>
      <c r="I2193" s="7" t="str" cm="1">
        <f t="array" ref="I2193">INDEX({"tier - 1","tier - 2","tier - 3"},MATCH(MAX(COUNTIF('OG Hospitalisation Details'!G153:G2495,{"tier - 1","tier - 2","tier - 3"})),COUNTIF('OG Hospitalisation Details'!G153:G2495,{"tier - 1","tier - 2","tier - 3"}),0))</f>
        <v>tier - 2</v>
      </c>
      <c r="J2193" s="7" t="str" cm="1">
        <f t="array" ref="J2193">INDEX({"tier - 1","tier - 2","tier - 3"},MATCH(MAX(COUNTIF('OG Hospitalisation Details'!H153:H2495,{"tier - 1","tier - 2","tier - 3"})),COUNTIF('OG Hospitalisation Details'!H153:H2495,{"tier - 1","tier - 2","tier - 3"}),0))</f>
        <v>tier - 2</v>
      </c>
      <c r="K2193" s="7" t="str">
        <f>IF('OG Hospitalisation Details'!I153="?","Unknown",'OG Hospitalisation Details'!I153)</f>
        <v>R1013</v>
      </c>
      <c r="L2193" s="14">
        <f t="shared" si="106"/>
        <v>18</v>
      </c>
    </row>
    <row r="2194" spans="1:12" x14ac:dyDescent="0.25">
      <c r="A2194" s="7" t="s">
        <v>176</v>
      </c>
      <c r="B2194" s="7">
        <f t="shared" si="104"/>
        <v>2186</v>
      </c>
      <c r="C2194" s="7">
        <f>IF('OG Hospitalisation Details'!B152="?",ROUND(AVERAGE('OG Hospitalisation Details'!$B$2:$B$2344),0),'OG Hospitalisation Details'!B152)</f>
        <v>2004</v>
      </c>
      <c r="D2194" s="7" t="str">
        <f>IF('OG Hospitalisation Details'!C152="?","Sep",'OG Hospitalisation Details'!C152)</f>
        <v>Jun</v>
      </c>
      <c r="E2194" s="7">
        <v>10</v>
      </c>
      <c r="F2194" s="13">
        <f t="shared" si="105"/>
        <v>38148</v>
      </c>
      <c r="G2194" s="7">
        <v>1</v>
      </c>
      <c r="H2194" s="16">
        <v>1719.44</v>
      </c>
      <c r="I2194" s="7" t="str" cm="1">
        <f t="array" ref="I2194">INDEX({"tier - 1","tier - 2","tier - 3"},MATCH(MAX(COUNTIF('OG Hospitalisation Details'!G152:G2494,{"tier - 1","tier - 2","tier - 3"})),COUNTIF('OG Hospitalisation Details'!G152:G2494,{"tier - 1","tier - 2","tier - 3"}),0))</f>
        <v>tier - 2</v>
      </c>
      <c r="J2194" s="7" t="str" cm="1">
        <f t="array" ref="J2194">INDEX({"tier - 1","tier - 2","tier - 3"},MATCH(MAX(COUNTIF('OG Hospitalisation Details'!H152:H2494,{"tier - 1","tier - 2","tier - 3"})),COUNTIF('OG Hospitalisation Details'!H152:H2494,{"tier - 1","tier - 2","tier - 3"}),0))</f>
        <v>tier - 2</v>
      </c>
      <c r="K2194" s="7" t="str">
        <f>IF('OG Hospitalisation Details'!I152="?","Unknown",'OG Hospitalisation Details'!I152)</f>
        <v>R1013</v>
      </c>
      <c r="L2194" s="14">
        <f t="shared" si="106"/>
        <v>18</v>
      </c>
    </row>
    <row r="2195" spans="1:12" x14ac:dyDescent="0.25">
      <c r="A2195" s="7" t="s">
        <v>175</v>
      </c>
      <c r="B2195" s="7">
        <f t="shared" si="104"/>
        <v>2187</v>
      </c>
      <c r="C2195" s="7">
        <f>IF('OG Hospitalisation Details'!B151="?",ROUND(AVERAGE('OG Hospitalisation Details'!$B$2:$B$2344),0),'OG Hospitalisation Details'!B151)</f>
        <v>2004</v>
      </c>
      <c r="D2195" s="7" t="str">
        <f>IF('OG Hospitalisation Details'!C151="?","Sep",'OG Hospitalisation Details'!C151)</f>
        <v>Sep</v>
      </c>
      <c r="E2195" s="7">
        <v>21</v>
      </c>
      <c r="F2195" s="13">
        <f t="shared" si="105"/>
        <v>38251</v>
      </c>
      <c r="G2195" s="7">
        <v>0</v>
      </c>
      <c r="H2195" s="16">
        <v>1712.23</v>
      </c>
      <c r="I2195" s="7" t="str" cm="1">
        <f t="array" ref="I2195">INDEX({"tier - 1","tier - 2","tier - 3"},MATCH(MAX(COUNTIF('OG Hospitalisation Details'!G151:G2493,{"tier - 1","tier - 2","tier - 3"})),COUNTIF('OG Hospitalisation Details'!G151:G2493,{"tier - 1","tier - 2","tier - 3"}),0))</f>
        <v>tier - 2</v>
      </c>
      <c r="J2195" s="7" t="str" cm="1">
        <f t="array" ref="J2195">INDEX({"tier - 1","tier - 2","tier - 3"},MATCH(MAX(COUNTIF('OG Hospitalisation Details'!H151:H2493,{"tier - 1","tier - 2","tier - 3"})),COUNTIF('OG Hospitalisation Details'!H151:H2493,{"tier - 1","tier - 2","tier - 3"}),0))</f>
        <v>tier - 2</v>
      </c>
      <c r="K2195" s="7" t="str">
        <f>IF('OG Hospitalisation Details'!I151="?","Unknown",'OG Hospitalisation Details'!I151)</f>
        <v>R1016</v>
      </c>
      <c r="L2195" s="14">
        <f t="shared" si="106"/>
        <v>18</v>
      </c>
    </row>
    <row r="2196" spans="1:12" x14ac:dyDescent="0.25">
      <c r="A2196" s="7" t="s">
        <v>174</v>
      </c>
      <c r="B2196" s="7">
        <f t="shared" si="104"/>
        <v>2188</v>
      </c>
      <c r="C2196" s="7">
        <f>IF('OG Hospitalisation Details'!B150="?",ROUND(AVERAGE('OG Hospitalisation Details'!$B$2:$B$2344),0),'OG Hospitalisation Details'!B150)</f>
        <v>2004</v>
      </c>
      <c r="D2196" s="7" t="str">
        <f>IF('OG Hospitalisation Details'!C150="?","Sep",'OG Hospitalisation Details'!C150)</f>
        <v>Sep</v>
      </c>
      <c r="E2196" s="7">
        <v>19</v>
      </c>
      <c r="F2196" s="13">
        <f t="shared" si="105"/>
        <v>38249</v>
      </c>
      <c r="G2196" s="7">
        <v>1</v>
      </c>
      <c r="H2196" s="16">
        <v>1711.03</v>
      </c>
      <c r="I2196" s="7" t="str" cm="1">
        <f t="array" ref="I2196">INDEX({"tier - 1","tier - 2","tier - 3"},MATCH(MAX(COUNTIF('OG Hospitalisation Details'!G150:G2492,{"tier - 1","tier - 2","tier - 3"})),COUNTIF('OG Hospitalisation Details'!G150:G2492,{"tier - 1","tier - 2","tier - 3"}),0))</f>
        <v>tier - 2</v>
      </c>
      <c r="J2196" s="7" t="str" cm="1">
        <f t="array" ref="J2196">INDEX({"tier - 1","tier - 2","tier - 3"},MATCH(MAX(COUNTIF('OG Hospitalisation Details'!H150:H2492,{"tier - 1","tier - 2","tier - 3"})),COUNTIF('OG Hospitalisation Details'!H150:H2492,{"tier - 1","tier - 2","tier - 3"}),0))</f>
        <v>tier - 2</v>
      </c>
      <c r="K2196" s="7" t="str">
        <f>IF('OG Hospitalisation Details'!I150="?","Unknown",'OG Hospitalisation Details'!I150)</f>
        <v>R1013</v>
      </c>
      <c r="L2196" s="14">
        <f t="shared" si="106"/>
        <v>18</v>
      </c>
    </row>
    <row r="2197" spans="1:12" x14ac:dyDescent="0.25">
      <c r="A2197" s="7" t="s">
        <v>173</v>
      </c>
      <c r="B2197" s="7">
        <f t="shared" si="104"/>
        <v>2189</v>
      </c>
      <c r="C2197" s="7">
        <f>IF('OG Hospitalisation Details'!B149="?",ROUND(AVERAGE('OG Hospitalisation Details'!$B$2:$B$2344),0),'OG Hospitalisation Details'!B149)</f>
        <v>2004</v>
      </c>
      <c r="D2197" s="7" t="str">
        <f>IF('OG Hospitalisation Details'!C149="?","Sep",'OG Hospitalisation Details'!C149)</f>
        <v>Dec</v>
      </c>
      <c r="E2197" s="7">
        <v>12</v>
      </c>
      <c r="F2197" s="13">
        <f t="shared" si="105"/>
        <v>38333</v>
      </c>
      <c r="G2197" s="7">
        <v>0</v>
      </c>
      <c r="H2197" s="16">
        <v>1708.93</v>
      </c>
      <c r="I2197" s="7" t="str" cm="1">
        <f t="array" ref="I2197">INDEX({"tier - 1","tier - 2","tier - 3"},MATCH(MAX(COUNTIF('OG Hospitalisation Details'!G149:G2491,{"tier - 1","tier - 2","tier - 3"})),COUNTIF('OG Hospitalisation Details'!G149:G2491,{"tier - 1","tier - 2","tier - 3"}),0))</f>
        <v>tier - 2</v>
      </c>
      <c r="J2197" s="7" t="str" cm="1">
        <f t="array" ref="J2197">INDEX({"tier - 1","tier - 2","tier - 3"},MATCH(MAX(COUNTIF('OG Hospitalisation Details'!H149:H2491,{"tier - 1","tier - 2","tier - 3"})),COUNTIF('OG Hospitalisation Details'!H149:H2491,{"tier - 1","tier - 2","tier - 3"}),0))</f>
        <v>tier - 2</v>
      </c>
      <c r="K2197" s="7" t="str">
        <f>IF('OG Hospitalisation Details'!I149="?","Unknown",'OG Hospitalisation Details'!I149)</f>
        <v>R1019</v>
      </c>
      <c r="L2197" s="14">
        <f t="shared" si="106"/>
        <v>18</v>
      </c>
    </row>
    <row r="2198" spans="1:12" x14ac:dyDescent="0.25">
      <c r="A2198" s="7" t="s">
        <v>172</v>
      </c>
      <c r="B2198" s="7">
        <f t="shared" si="104"/>
        <v>2190</v>
      </c>
      <c r="C2198" s="7">
        <f>IF('OG Hospitalisation Details'!B148="?",ROUND(AVERAGE('OG Hospitalisation Details'!$B$2:$B$2344),0),'OG Hospitalisation Details'!B148)</f>
        <v>2004</v>
      </c>
      <c r="D2198" s="7" t="str">
        <f>IF('OG Hospitalisation Details'!C148="?","Sep",'OG Hospitalisation Details'!C148)</f>
        <v>Oct</v>
      </c>
      <c r="E2198" s="7">
        <v>17</v>
      </c>
      <c r="F2198" s="13">
        <f t="shared" si="105"/>
        <v>38277</v>
      </c>
      <c r="G2198" s="7">
        <v>0</v>
      </c>
      <c r="H2198" s="16">
        <v>1708</v>
      </c>
      <c r="I2198" s="7" t="str" cm="1">
        <f t="array" ref="I2198">INDEX({"tier - 1","tier - 2","tier - 3"},MATCH(MAX(COUNTIF('OG Hospitalisation Details'!G148:G2490,{"tier - 1","tier - 2","tier - 3"})),COUNTIF('OG Hospitalisation Details'!G148:G2490,{"tier - 1","tier - 2","tier - 3"}),0))</f>
        <v>tier - 2</v>
      </c>
      <c r="J2198" s="7" t="str" cm="1">
        <f t="array" ref="J2198">INDEX({"tier - 1","tier - 2","tier - 3"},MATCH(MAX(COUNTIF('OG Hospitalisation Details'!H148:H2490,{"tier - 1","tier - 2","tier - 3"})),COUNTIF('OG Hospitalisation Details'!H148:H2490,{"tier - 1","tier - 2","tier - 3"}),0))</f>
        <v>tier - 2</v>
      </c>
      <c r="K2198" s="7" t="str">
        <f>IF('OG Hospitalisation Details'!I148="?","Unknown",'OG Hospitalisation Details'!I148)</f>
        <v>R1016</v>
      </c>
      <c r="L2198" s="14">
        <f t="shared" si="106"/>
        <v>18</v>
      </c>
    </row>
    <row r="2199" spans="1:12" x14ac:dyDescent="0.25">
      <c r="A2199" s="7" t="s">
        <v>171</v>
      </c>
      <c r="B2199" s="7">
        <f t="shared" si="104"/>
        <v>2191</v>
      </c>
      <c r="C2199" s="7">
        <f>IF('OG Hospitalisation Details'!B147="?",ROUND(AVERAGE('OG Hospitalisation Details'!$B$2:$B$2344),0),'OG Hospitalisation Details'!B147)</f>
        <v>2004</v>
      </c>
      <c r="D2199" s="7" t="str">
        <f>IF('OG Hospitalisation Details'!C147="?","Sep",'OG Hospitalisation Details'!C147)</f>
        <v>Dec</v>
      </c>
      <c r="E2199" s="7">
        <v>6</v>
      </c>
      <c r="F2199" s="13">
        <f t="shared" si="105"/>
        <v>38327</v>
      </c>
      <c r="G2199" s="7">
        <v>0</v>
      </c>
      <c r="H2199" s="16">
        <v>1705.62</v>
      </c>
      <c r="I2199" s="7" t="str" cm="1">
        <f t="array" ref="I2199">INDEX({"tier - 1","tier - 2","tier - 3"},MATCH(MAX(COUNTIF('OG Hospitalisation Details'!G147:G2489,{"tier - 1","tier - 2","tier - 3"})),COUNTIF('OG Hospitalisation Details'!G147:G2489,{"tier - 1","tier - 2","tier - 3"}),0))</f>
        <v>tier - 2</v>
      </c>
      <c r="J2199" s="7" t="str" cm="1">
        <f t="array" ref="J2199">INDEX({"tier - 1","tier - 2","tier - 3"},MATCH(MAX(COUNTIF('OG Hospitalisation Details'!H147:H2489,{"tier - 1","tier - 2","tier - 3"})),COUNTIF('OG Hospitalisation Details'!H147:H2489,{"tier - 1","tier - 2","tier - 3"}),0))</f>
        <v>tier - 2</v>
      </c>
      <c r="K2199" s="7" t="str">
        <f>IF('OG Hospitalisation Details'!I147="?","Unknown",'OG Hospitalisation Details'!I147)</f>
        <v>R1015</v>
      </c>
      <c r="L2199" s="14">
        <f t="shared" si="106"/>
        <v>18</v>
      </c>
    </row>
    <row r="2200" spans="1:12" x14ac:dyDescent="0.25">
      <c r="A2200" s="7" t="s">
        <v>169</v>
      </c>
      <c r="B2200" s="7">
        <f t="shared" si="104"/>
        <v>2192</v>
      </c>
      <c r="C2200" s="7">
        <f>IF('OG Hospitalisation Details'!B146="?",ROUND(AVERAGE('OG Hospitalisation Details'!$B$2:$B$2344),0),'OG Hospitalisation Details'!B146)</f>
        <v>2004</v>
      </c>
      <c r="D2200" s="7" t="str">
        <f>IF('OG Hospitalisation Details'!C146="?","Sep",'OG Hospitalisation Details'!C146)</f>
        <v>Dec</v>
      </c>
      <c r="E2200" s="7">
        <v>14</v>
      </c>
      <c r="F2200" s="13">
        <f t="shared" si="105"/>
        <v>38335</v>
      </c>
      <c r="G2200" s="7">
        <v>0</v>
      </c>
      <c r="H2200" s="16">
        <v>1704.7</v>
      </c>
      <c r="I2200" s="7" t="str" cm="1">
        <f t="array" ref="I2200">INDEX({"tier - 1","tier - 2","tier - 3"},MATCH(MAX(COUNTIF('OG Hospitalisation Details'!G146:G2488,{"tier - 1","tier - 2","tier - 3"})),COUNTIF('OG Hospitalisation Details'!G146:G2488,{"tier - 1","tier - 2","tier - 3"}),0))</f>
        <v>tier - 2</v>
      </c>
      <c r="J2200" s="7" t="str" cm="1">
        <f t="array" ref="J2200">INDEX({"tier - 1","tier - 2","tier - 3"},MATCH(MAX(COUNTIF('OG Hospitalisation Details'!H146:H2488,{"tier - 1","tier - 2","tier - 3"})),COUNTIF('OG Hospitalisation Details'!H146:H2488,{"tier - 1","tier - 2","tier - 3"}),0))</f>
        <v>tier - 2</v>
      </c>
      <c r="K2200" s="7" t="str">
        <f>IF('OG Hospitalisation Details'!I146="?","Unknown",'OG Hospitalisation Details'!I146)</f>
        <v>R1018</v>
      </c>
      <c r="L2200" s="14">
        <f t="shared" si="106"/>
        <v>18</v>
      </c>
    </row>
    <row r="2201" spans="1:12" x14ac:dyDescent="0.25">
      <c r="A2201" s="7" t="s">
        <v>167</v>
      </c>
      <c r="B2201" s="7">
        <f t="shared" si="104"/>
        <v>2193</v>
      </c>
      <c r="C2201" s="7">
        <f>IF('OG Hospitalisation Details'!B145="?",ROUND(AVERAGE('OG Hospitalisation Details'!$B$2:$B$2344),0),'OG Hospitalisation Details'!B145)</f>
        <v>2004</v>
      </c>
      <c r="D2201" s="7" t="str">
        <f>IF('OG Hospitalisation Details'!C145="?","Sep",'OG Hospitalisation Details'!C145)</f>
        <v>Nov</v>
      </c>
      <c r="E2201" s="7">
        <v>7</v>
      </c>
      <c r="F2201" s="13">
        <f t="shared" si="105"/>
        <v>38298</v>
      </c>
      <c r="G2201" s="7">
        <v>0</v>
      </c>
      <c r="H2201" s="16">
        <v>1704.57</v>
      </c>
      <c r="I2201" s="7" t="str" cm="1">
        <f t="array" ref="I2201">INDEX({"tier - 1","tier - 2","tier - 3"},MATCH(MAX(COUNTIF('OG Hospitalisation Details'!G145:G2487,{"tier - 1","tier - 2","tier - 3"})),COUNTIF('OG Hospitalisation Details'!G145:G2487,{"tier - 1","tier - 2","tier - 3"}),0))</f>
        <v>tier - 2</v>
      </c>
      <c r="J2201" s="7" t="str" cm="1">
        <f t="array" ref="J2201">INDEX({"tier - 1","tier - 2","tier - 3"},MATCH(MAX(COUNTIF('OG Hospitalisation Details'!H145:H2487,{"tier - 1","tier - 2","tier - 3"})),COUNTIF('OG Hospitalisation Details'!H145:H2487,{"tier - 1","tier - 2","tier - 3"}),0))</f>
        <v>tier - 2</v>
      </c>
      <c r="K2201" s="7" t="str">
        <f>IF('OG Hospitalisation Details'!I145="?","Unknown",'OG Hospitalisation Details'!I145)</f>
        <v>R1016</v>
      </c>
      <c r="L2201" s="14">
        <f t="shared" si="106"/>
        <v>18</v>
      </c>
    </row>
    <row r="2202" spans="1:12" x14ac:dyDescent="0.25">
      <c r="A2202" s="7" t="s">
        <v>165</v>
      </c>
      <c r="B2202" s="7">
        <f t="shared" si="104"/>
        <v>2194</v>
      </c>
      <c r="C2202" s="7">
        <f>IF('OG Hospitalisation Details'!B144="?",ROUND(AVERAGE('OG Hospitalisation Details'!$B$2:$B$2344),0),'OG Hospitalisation Details'!B144)</f>
        <v>2004</v>
      </c>
      <c r="D2202" s="7" t="str">
        <f>IF('OG Hospitalisation Details'!C144="?","Sep",'OG Hospitalisation Details'!C144)</f>
        <v>Dec</v>
      </c>
      <c r="E2202" s="7">
        <v>10</v>
      </c>
      <c r="F2202" s="13">
        <f t="shared" si="105"/>
        <v>38331</v>
      </c>
      <c r="G2202" s="7">
        <v>0</v>
      </c>
      <c r="H2202" s="16">
        <v>1702.46</v>
      </c>
      <c r="I2202" s="7" t="str" cm="1">
        <f t="array" ref="I2202">INDEX({"tier - 1","tier - 2","tier - 3"},MATCH(MAX(COUNTIF('OG Hospitalisation Details'!G144:G2486,{"tier - 1","tier - 2","tier - 3"})),COUNTIF('OG Hospitalisation Details'!G144:G2486,{"tier - 1","tier - 2","tier - 3"}),0))</f>
        <v>tier - 2</v>
      </c>
      <c r="J2202" s="7" t="str" cm="1">
        <f t="array" ref="J2202">INDEX({"tier - 1","tier - 2","tier - 3"},MATCH(MAX(COUNTIF('OG Hospitalisation Details'!H144:H2486,{"tier - 1","tier - 2","tier - 3"})),COUNTIF('OG Hospitalisation Details'!H144:H2486,{"tier - 1","tier - 2","tier - 3"}),0))</f>
        <v>tier - 2</v>
      </c>
      <c r="K2202" s="7" t="str">
        <f>IF('OG Hospitalisation Details'!I144="?","Unknown",'OG Hospitalisation Details'!I144)</f>
        <v>R1019</v>
      </c>
      <c r="L2202" s="14">
        <f t="shared" si="106"/>
        <v>18</v>
      </c>
    </row>
    <row r="2203" spans="1:12" x14ac:dyDescent="0.25">
      <c r="A2203" s="7" t="s">
        <v>163</v>
      </c>
      <c r="B2203" s="7">
        <f t="shared" si="104"/>
        <v>2195</v>
      </c>
      <c r="C2203" s="7">
        <f>IF('OG Hospitalisation Details'!B143="?",ROUND(AVERAGE('OG Hospitalisation Details'!$B$2:$B$2344),0),'OG Hospitalisation Details'!B143)</f>
        <v>2004</v>
      </c>
      <c r="D2203" s="7" t="str">
        <f>IF('OG Hospitalisation Details'!C143="?","Sep",'OG Hospitalisation Details'!C143)</f>
        <v>Nov</v>
      </c>
      <c r="E2203" s="7">
        <v>17</v>
      </c>
      <c r="F2203" s="13">
        <f t="shared" si="105"/>
        <v>38308</v>
      </c>
      <c r="G2203" s="7">
        <v>0</v>
      </c>
      <c r="H2203" s="16">
        <v>1694.8</v>
      </c>
      <c r="I2203" s="7" t="str" cm="1">
        <f t="array" ref="I2203">INDEX({"tier - 1","tier - 2","tier - 3"},MATCH(MAX(COUNTIF('OG Hospitalisation Details'!G143:G2485,{"tier - 1","tier - 2","tier - 3"})),COUNTIF('OG Hospitalisation Details'!G143:G2485,{"tier - 1","tier - 2","tier - 3"}),0))</f>
        <v>tier - 2</v>
      </c>
      <c r="J2203" s="7" t="str" cm="1">
        <f t="array" ref="J2203">INDEX({"tier - 1","tier - 2","tier - 3"},MATCH(MAX(COUNTIF('OG Hospitalisation Details'!H143:H2485,{"tier - 1","tier - 2","tier - 3"})),COUNTIF('OG Hospitalisation Details'!H143:H2485,{"tier - 1","tier - 2","tier - 3"}),0))</f>
        <v>tier - 2</v>
      </c>
      <c r="K2203" s="7" t="str">
        <f>IF('OG Hospitalisation Details'!I143="?","Unknown",'OG Hospitalisation Details'!I143)</f>
        <v>R1015</v>
      </c>
      <c r="L2203" s="14">
        <f t="shared" si="106"/>
        <v>18</v>
      </c>
    </row>
    <row r="2204" spans="1:12" x14ac:dyDescent="0.25">
      <c r="A2204" s="7" t="s">
        <v>31</v>
      </c>
      <c r="B2204" s="7"/>
      <c r="C2204" s="7">
        <f>IF('OG Hospitalisation Details'!B2204="?",ROUND(AVERAGE('OG Hospitalisation Details'!$B$2:$B$2344),0),'OG Hospitalisation Details'!B2204)</f>
        <v>1991</v>
      </c>
      <c r="D2204" s="7" t="str">
        <f>IF('OG Hospitalisation Details'!C2204="?","Sep",'OG Hospitalisation Details'!C2204)</f>
        <v>Nov</v>
      </c>
      <c r="E2204" s="7">
        <v>22</v>
      </c>
      <c r="F2204" s="13">
        <f t="shared" si="105"/>
        <v>33564</v>
      </c>
      <c r="G2204" s="7">
        <v>2</v>
      </c>
      <c r="H2204" s="16">
        <v>38711</v>
      </c>
      <c r="I2204" s="7" t="str" cm="1">
        <f t="array" ref="I2204">INDEX({"tier - 1","tier - 2","tier - 3"},MATCH(MAX(COUNTIF('OG Hospitalisation Details'!G2204:G4546,{"tier - 1","tier - 2","tier - 3"})),COUNTIF('OG Hospitalisation Details'!G2204:G4546,{"tier - 1","tier - 2","tier - 3"}),0))</f>
        <v>tier - 1</v>
      </c>
      <c r="J2204" s="7" t="str" cm="1">
        <f t="array" ref="J2204">INDEX({"tier - 1","tier - 2","tier - 3"},MATCH(MAX(COUNTIF('OG Hospitalisation Details'!H2204:H4546,{"tier - 1","tier - 2","tier - 3"})),COUNTIF('OG Hospitalisation Details'!H2204:H4546,{"tier - 1","tier - 2","tier - 3"}),0))</f>
        <v>tier - 2</v>
      </c>
      <c r="K2204" s="7" t="str">
        <f>IF('OG Hospitalisation Details'!I2204="?","Unknown",'OG Hospitalisation Details'!I2204)</f>
        <v>R1011</v>
      </c>
      <c r="L2204" s="14">
        <f t="shared" si="106"/>
        <v>31</v>
      </c>
    </row>
    <row r="2205" spans="1:12" x14ac:dyDescent="0.25">
      <c r="A2205" s="7" t="s">
        <v>162</v>
      </c>
      <c r="B2205" s="7">
        <f t="shared" ref="B2205:B2236" si="107">VALUE(SUBSTITUTE(A2205,"Id",""))</f>
        <v>2196</v>
      </c>
      <c r="C2205" s="7">
        <f>IF('OG Hospitalisation Details'!B142="?",ROUND(AVERAGE('OG Hospitalisation Details'!$B$2:$B$2344),0),'OG Hospitalisation Details'!B142)</f>
        <v>2000</v>
      </c>
      <c r="D2205" s="7" t="str">
        <f>IF('OG Hospitalisation Details'!C142="?","Sep",'OG Hospitalisation Details'!C142)</f>
        <v>Oct</v>
      </c>
      <c r="E2205" s="7">
        <v>21</v>
      </c>
      <c r="F2205" s="13">
        <f t="shared" si="105"/>
        <v>36820</v>
      </c>
      <c r="G2205" s="7">
        <v>0</v>
      </c>
      <c r="H2205" s="16">
        <v>1682.6</v>
      </c>
      <c r="I2205" s="7" t="str" cm="1">
        <f t="array" ref="I2205">INDEX({"tier - 1","tier - 2","tier - 3"},MATCH(MAX(COUNTIF('OG Hospitalisation Details'!G142:G2484,{"tier - 1","tier - 2","tier - 3"})),COUNTIF('OG Hospitalisation Details'!G142:G2484,{"tier - 1","tier - 2","tier - 3"}),0))</f>
        <v>tier - 2</v>
      </c>
      <c r="J2205" s="7" t="str" cm="1">
        <f t="array" ref="J2205">INDEX({"tier - 1","tier - 2","tier - 3"},MATCH(MAX(COUNTIF('OG Hospitalisation Details'!H142:H2484,{"tier - 1","tier - 2","tier - 3"})),COUNTIF('OG Hospitalisation Details'!H142:H2484,{"tier - 1","tier - 2","tier - 3"}),0))</f>
        <v>tier - 2</v>
      </c>
      <c r="K2205" s="7" t="str">
        <f>IF('OG Hospitalisation Details'!I142="?","Unknown",'OG Hospitalisation Details'!I142)</f>
        <v>R1011</v>
      </c>
      <c r="L2205" s="14">
        <f t="shared" si="106"/>
        <v>22</v>
      </c>
    </row>
    <row r="2206" spans="1:12" x14ac:dyDescent="0.25">
      <c r="A2206" s="7" t="s">
        <v>161</v>
      </c>
      <c r="B2206" s="7">
        <f t="shared" si="107"/>
        <v>2197</v>
      </c>
      <c r="C2206" s="7">
        <f>IF('OG Hospitalisation Details'!B141="?",ROUND(AVERAGE('OG Hospitalisation Details'!$B$2:$B$2344),0),'OG Hospitalisation Details'!B141)</f>
        <v>2000</v>
      </c>
      <c r="D2206" s="7" t="str">
        <f>IF('OG Hospitalisation Details'!C141="?","Sep",'OG Hospitalisation Details'!C141)</f>
        <v>Jun</v>
      </c>
      <c r="E2206" s="7">
        <v>10</v>
      </c>
      <c r="F2206" s="13">
        <f t="shared" si="105"/>
        <v>36687</v>
      </c>
      <c r="G2206" s="7">
        <v>0</v>
      </c>
      <c r="H2206" s="16">
        <v>1674.63</v>
      </c>
      <c r="I2206" s="7" t="str" cm="1">
        <f t="array" ref="I2206">INDEX({"tier - 1","tier - 2","tier - 3"},MATCH(MAX(COUNTIF('OG Hospitalisation Details'!G141:G2483,{"tier - 1","tier - 2","tier - 3"})),COUNTIF('OG Hospitalisation Details'!G141:G2483,{"tier - 1","tier - 2","tier - 3"}),0))</f>
        <v>tier - 2</v>
      </c>
      <c r="J2206" s="7" t="str" cm="1">
        <f t="array" ref="J2206">INDEX({"tier - 1","tier - 2","tier - 3"},MATCH(MAX(COUNTIF('OG Hospitalisation Details'!H141:H2483,{"tier - 1","tier - 2","tier - 3"})),COUNTIF('OG Hospitalisation Details'!H141:H2483,{"tier - 1","tier - 2","tier - 3"}),0))</f>
        <v>tier - 2</v>
      </c>
      <c r="K2206" s="7" t="str">
        <f>IF('OG Hospitalisation Details'!I141="?","Unknown",'OG Hospitalisation Details'!I141)</f>
        <v>R1013</v>
      </c>
      <c r="L2206" s="14">
        <f t="shared" si="106"/>
        <v>22</v>
      </c>
    </row>
    <row r="2207" spans="1:12" x14ac:dyDescent="0.25">
      <c r="A2207" s="7" t="s">
        <v>160</v>
      </c>
      <c r="B2207" s="7">
        <f t="shared" si="107"/>
        <v>2198</v>
      </c>
      <c r="C2207" s="7">
        <f>IF('OG Hospitalisation Details'!B140="?",ROUND(AVERAGE('OG Hospitalisation Details'!$B$2:$B$2344),0),'OG Hospitalisation Details'!B140)</f>
        <v>2000</v>
      </c>
      <c r="D2207" s="7" t="str">
        <f>IF('OG Hospitalisation Details'!C140="?","Sep",'OG Hospitalisation Details'!C140)</f>
        <v>Oct</v>
      </c>
      <c r="E2207" s="7">
        <v>23</v>
      </c>
      <c r="F2207" s="13">
        <f t="shared" si="105"/>
        <v>36822</v>
      </c>
      <c r="G2207" s="7">
        <v>0</v>
      </c>
      <c r="H2207" s="16">
        <v>1665</v>
      </c>
      <c r="I2207" s="7" t="str" cm="1">
        <f t="array" ref="I2207">INDEX({"tier - 1","tier - 2","tier - 3"},MATCH(MAX(COUNTIF('OG Hospitalisation Details'!G140:G2482,{"tier - 1","tier - 2","tier - 3"})),COUNTIF('OG Hospitalisation Details'!G140:G2482,{"tier - 1","tier - 2","tier - 3"}),0))</f>
        <v>tier - 2</v>
      </c>
      <c r="J2207" s="7" t="str" cm="1">
        <f t="array" ref="J2207">INDEX({"tier - 1","tier - 2","tier - 3"},MATCH(MAX(COUNTIF('OG Hospitalisation Details'!H140:H2482,{"tier - 1","tier - 2","tier - 3"})),COUNTIF('OG Hospitalisation Details'!H140:H2482,{"tier - 1","tier - 2","tier - 3"}),0))</f>
        <v>tier - 2</v>
      </c>
      <c r="K2207" s="7" t="str">
        <f>IF('OG Hospitalisation Details'!I140="?","Unknown",'OG Hospitalisation Details'!I140)</f>
        <v>R1013</v>
      </c>
      <c r="L2207" s="14">
        <f t="shared" si="106"/>
        <v>22</v>
      </c>
    </row>
    <row r="2208" spans="1:12" x14ac:dyDescent="0.25">
      <c r="A2208" s="7" t="s">
        <v>159</v>
      </c>
      <c r="B2208" s="7">
        <f t="shared" si="107"/>
        <v>2199</v>
      </c>
      <c r="C2208" s="7">
        <f>IF('OG Hospitalisation Details'!B139="?",ROUND(AVERAGE('OG Hospitalisation Details'!$B$2:$B$2344),0),'OG Hospitalisation Details'!B139)</f>
        <v>2003</v>
      </c>
      <c r="D2208" s="7" t="str">
        <f>IF('OG Hospitalisation Details'!C139="?","Sep",'OG Hospitalisation Details'!C139)</f>
        <v>Dec</v>
      </c>
      <c r="E2208" s="7">
        <v>30</v>
      </c>
      <c r="F2208" s="13">
        <f t="shared" si="105"/>
        <v>37985</v>
      </c>
      <c r="G2208" s="7">
        <v>0</v>
      </c>
      <c r="H2208" s="16">
        <v>1646.43</v>
      </c>
      <c r="I2208" s="7" t="str" cm="1">
        <f t="array" ref="I2208">INDEX({"tier - 1","tier - 2","tier - 3"},MATCH(MAX(COUNTIF('OG Hospitalisation Details'!G139:G2481,{"tier - 1","tier - 2","tier - 3"})),COUNTIF('OG Hospitalisation Details'!G139:G2481,{"tier - 1","tier - 2","tier - 3"}),0))</f>
        <v>tier - 2</v>
      </c>
      <c r="J2208" s="7" t="str" cm="1">
        <f t="array" ref="J2208">INDEX({"tier - 1","tier - 2","tier - 3"},MATCH(MAX(COUNTIF('OG Hospitalisation Details'!H139:H2481,{"tier - 1","tier - 2","tier - 3"})),COUNTIF('OG Hospitalisation Details'!H139:H2481,{"tier - 1","tier - 2","tier - 3"}),0))</f>
        <v>tier - 2</v>
      </c>
      <c r="K2208" s="7" t="str">
        <f>IF('OG Hospitalisation Details'!I139="?","Unknown",'OG Hospitalisation Details'!I139)</f>
        <v>R1012</v>
      </c>
      <c r="L2208" s="14">
        <f t="shared" si="106"/>
        <v>19</v>
      </c>
    </row>
    <row r="2209" spans="1:12" x14ac:dyDescent="0.25">
      <c r="A2209" s="7" t="s">
        <v>158</v>
      </c>
      <c r="B2209" s="7">
        <f t="shared" si="107"/>
        <v>2200</v>
      </c>
      <c r="C2209" s="7">
        <f>IF('OG Hospitalisation Details'!B138="?",ROUND(AVERAGE('OG Hospitalisation Details'!$B$2:$B$2344),0),'OG Hospitalisation Details'!B138)</f>
        <v>2003</v>
      </c>
      <c r="D2209" s="7" t="str">
        <f>IF('OG Hospitalisation Details'!C138="?","Sep",'OG Hospitalisation Details'!C138)</f>
        <v>Aug</v>
      </c>
      <c r="E2209" s="7">
        <v>21</v>
      </c>
      <c r="F2209" s="13">
        <f t="shared" si="105"/>
        <v>37854</v>
      </c>
      <c r="G2209" s="7">
        <v>0</v>
      </c>
      <c r="H2209" s="16">
        <v>1639.56</v>
      </c>
      <c r="I2209" s="7" t="str" cm="1">
        <f t="array" ref="I2209">INDEX({"tier - 1","tier - 2","tier - 3"},MATCH(MAX(COUNTIF('OG Hospitalisation Details'!G138:G2480,{"tier - 1","tier - 2","tier - 3"})),COUNTIF('OG Hospitalisation Details'!G138:G2480,{"tier - 1","tier - 2","tier - 3"}),0))</f>
        <v>tier - 2</v>
      </c>
      <c r="J2209" s="7" t="str" cm="1">
        <f t="array" ref="J2209">INDEX({"tier - 1","tier - 2","tier - 3"},MATCH(MAX(COUNTIF('OG Hospitalisation Details'!H138:H2480,{"tier - 1","tier - 2","tier - 3"})),COUNTIF('OG Hospitalisation Details'!H138:H2480,{"tier - 1","tier - 2","tier - 3"}),0))</f>
        <v>tier - 2</v>
      </c>
      <c r="K2209" s="7" t="str">
        <f>IF('OG Hospitalisation Details'!I138="?","Unknown",'OG Hospitalisation Details'!I138)</f>
        <v>R1012</v>
      </c>
      <c r="L2209" s="14">
        <f t="shared" si="106"/>
        <v>19</v>
      </c>
    </row>
    <row r="2210" spans="1:12" x14ac:dyDescent="0.25">
      <c r="A2210" s="7" t="s">
        <v>157</v>
      </c>
      <c r="B2210" s="7">
        <f t="shared" si="107"/>
        <v>2201</v>
      </c>
      <c r="C2210" s="7">
        <f>IF('OG Hospitalisation Details'!B137="?",ROUND(AVERAGE('OG Hospitalisation Details'!$B$2:$B$2344),0),'OG Hospitalisation Details'!B137)</f>
        <v>2003</v>
      </c>
      <c r="D2210" s="7" t="str">
        <f>IF('OG Hospitalisation Details'!C137="?","Sep",'OG Hospitalisation Details'!C137)</f>
        <v>Sep</v>
      </c>
      <c r="E2210" s="7">
        <v>16</v>
      </c>
      <c r="F2210" s="13">
        <f t="shared" si="105"/>
        <v>37880</v>
      </c>
      <c r="G2210" s="7">
        <v>0</v>
      </c>
      <c r="H2210" s="16">
        <v>1639.56</v>
      </c>
      <c r="I2210" s="7" t="str" cm="1">
        <f t="array" ref="I2210">INDEX({"tier - 1","tier - 2","tier - 3"},MATCH(MAX(COUNTIF('OG Hospitalisation Details'!G137:G2479,{"tier - 1","tier - 2","tier - 3"})),COUNTIF('OG Hospitalisation Details'!G137:G2479,{"tier - 1","tier - 2","tier - 3"}),0))</f>
        <v>tier - 2</v>
      </c>
      <c r="J2210" s="7" t="str" cm="1">
        <f t="array" ref="J2210">INDEX({"tier - 1","tier - 2","tier - 3"},MATCH(MAX(COUNTIF('OG Hospitalisation Details'!H137:H2479,{"tier - 1","tier - 2","tier - 3"})),COUNTIF('OG Hospitalisation Details'!H137:H2479,{"tier - 1","tier - 2","tier - 3"}),0))</f>
        <v>tier - 2</v>
      </c>
      <c r="K2210" s="7" t="str">
        <f>IF('OG Hospitalisation Details'!I137="?","Unknown",'OG Hospitalisation Details'!I137)</f>
        <v>R1012</v>
      </c>
      <c r="L2210" s="14">
        <f t="shared" si="106"/>
        <v>19</v>
      </c>
    </row>
    <row r="2211" spans="1:12" x14ac:dyDescent="0.25">
      <c r="A2211" s="7" t="s">
        <v>156</v>
      </c>
      <c r="B2211" s="7">
        <f t="shared" si="107"/>
        <v>2202</v>
      </c>
      <c r="C2211" s="7">
        <f>IF('OG Hospitalisation Details'!B136="?",ROUND(AVERAGE('OG Hospitalisation Details'!$B$2:$B$2344),0),'OG Hospitalisation Details'!B136)</f>
        <v>2003</v>
      </c>
      <c r="D2211" s="7" t="str">
        <f>IF('OG Hospitalisation Details'!C136="?","Sep",'OG Hospitalisation Details'!C136)</f>
        <v>Dec</v>
      </c>
      <c r="E2211" s="7">
        <v>30</v>
      </c>
      <c r="F2211" s="13">
        <f t="shared" si="105"/>
        <v>37985</v>
      </c>
      <c r="G2211" s="7">
        <v>0</v>
      </c>
      <c r="H2211" s="16">
        <v>1635.73</v>
      </c>
      <c r="I2211" s="7" t="str" cm="1">
        <f t="array" ref="I2211">INDEX({"tier - 1","tier - 2","tier - 3"},MATCH(MAX(COUNTIF('OG Hospitalisation Details'!G136:G2478,{"tier - 1","tier - 2","tier - 3"})),COUNTIF('OG Hospitalisation Details'!G136:G2478,{"tier - 1","tier - 2","tier - 3"}),0))</f>
        <v>tier - 2</v>
      </c>
      <c r="J2211" s="7" t="str" cm="1">
        <f t="array" ref="J2211">INDEX({"tier - 1","tier - 2","tier - 3"},MATCH(MAX(COUNTIF('OG Hospitalisation Details'!H136:H2478,{"tier - 1","tier - 2","tier - 3"})),COUNTIF('OG Hospitalisation Details'!H136:H2478,{"tier - 1","tier - 2","tier - 3"}),0))</f>
        <v>tier - 2</v>
      </c>
      <c r="K2211" s="7" t="str">
        <f>IF('OG Hospitalisation Details'!I136="?","Unknown",'OG Hospitalisation Details'!I136)</f>
        <v>R1012</v>
      </c>
      <c r="L2211" s="14">
        <f t="shared" si="106"/>
        <v>19</v>
      </c>
    </row>
    <row r="2212" spans="1:12" x14ac:dyDescent="0.25">
      <c r="A2212" s="7" t="s">
        <v>155</v>
      </c>
      <c r="B2212" s="7">
        <f t="shared" si="107"/>
        <v>2203</v>
      </c>
      <c r="C2212" s="7">
        <f>IF('OG Hospitalisation Details'!B135="?",ROUND(AVERAGE('OG Hospitalisation Details'!$B$2:$B$2344),0),'OG Hospitalisation Details'!B135)</f>
        <v>2004</v>
      </c>
      <c r="D2212" s="7" t="str">
        <f>IF('OG Hospitalisation Details'!C135="?","Sep",'OG Hospitalisation Details'!C135)</f>
        <v>Jun</v>
      </c>
      <c r="E2212" s="7">
        <v>13</v>
      </c>
      <c r="F2212" s="13">
        <f t="shared" si="105"/>
        <v>38151</v>
      </c>
      <c r="G2212" s="7">
        <v>0</v>
      </c>
      <c r="H2212" s="16">
        <v>1634.57</v>
      </c>
      <c r="I2212" s="7" t="str" cm="1">
        <f t="array" ref="I2212">INDEX({"tier - 1","tier - 2","tier - 3"},MATCH(MAX(COUNTIF('OG Hospitalisation Details'!G135:G2477,{"tier - 1","tier - 2","tier - 3"})),COUNTIF('OG Hospitalisation Details'!G135:G2477,{"tier - 1","tier - 2","tier - 3"}),0))</f>
        <v>tier - 2</v>
      </c>
      <c r="J2212" s="7" t="str" cm="1">
        <f t="array" ref="J2212">INDEX({"tier - 1","tier - 2","tier - 3"},MATCH(MAX(COUNTIF('OG Hospitalisation Details'!H135:H2477,{"tier - 1","tier - 2","tier - 3"})),COUNTIF('OG Hospitalisation Details'!H135:H2477,{"tier - 1","tier - 2","tier - 3"}),0))</f>
        <v>tier - 2</v>
      </c>
      <c r="K2212" s="7" t="str">
        <f>IF('OG Hospitalisation Details'!I135="?","Unknown",'OG Hospitalisation Details'!I135)</f>
        <v>R1013</v>
      </c>
      <c r="L2212" s="14">
        <f t="shared" si="106"/>
        <v>18</v>
      </c>
    </row>
    <row r="2213" spans="1:12" x14ac:dyDescent="0.25">
      <c r="A2213" s="7" t="s">
        <v>154</v>
      </c>
      <c r="B2213" s="7">
        <f t="shared" si="107"/>
        <v>2204</v>
      </c>
      <c r="C2213" s="7">
        <f>IF('OG Hospitalisation Details'!B134="?",ROUND(AVERAGE('OG Hospitalisation Details'!$B$2:$B$2344),0),'OG Hospitalisation Details'!B134)</f>
        <v>2004</v>
      </c>
      <c r="D2213" s="7" t="str">
        <f>IF('OG Hospitalisation Details'!C134="?","Sep",'OG Hospitalisation Details'!C134)</f>
        <v>Aug</v>
      </c>
      <c r="E2213" s="7">
        <v>8</v>
      </c>
      <c r="F2213" s="13">
        <f t="shared" si="105"/>
        <v>38207</v>
      </c>
      <c r="G2213" s="7">
        <v>0</v>
      </c>
      <c r="H2213" s="16">
        <v>1633.96</v>
      </c>
      <c r="I2213" s="7" t="str" cm="1">
        <f t="array" ref="I2213">INDEX({"tier - 1","tier - 2","tier - 3"},MATCH(MAX(COUNTIF('OG Hospitalisation Details'!G134:G2476,{"tier - 1","tier - 2","tier - 3"})),COUNTIF('OG Hospitalisation Details'!G134:G2476,{"tier - 1","tier - 2","tier - 3"}),0))</f>
        <v>tier - 2</v>
      </c>
      <c r="J2213" s="7" t="str" cm="1">
        <f t="array" ref="J2213">INDEX({"tier - 1","tier - 2","tier - 3"},MATCH(MAX(COUNTIF('OG Hospitalisation Details'!H134:H2476,{"tier - 1","tier - 2","tier - 3"})),COUNTIF('OG Hospitalisation Details'!H134:H2476,{"tier - 1","tier - 2","tier - 3"}),0))</f>
        <v>tier - 2</v>
      </c>
      <c r="K2213" s="7" t="str">
        <f>IF('OG Hospitalisation Details'!I134="?","Unknown",'OG Hospitalisation Details'!I134)</f>
        <v>R1013</v>
      </c>
      <c r="L2213" s="14">
        <f t="shared" si="106"/>
        <v>18</v>
      </c>
    </row>
    <row r="2214" spans="1:12" x14ac:dyDescent="0.25">
      <c r="A2214" s="7" t="s">
        <v>153</v>
      </c>
      <c r="B2214" s="7">
        <f t="shared" si="107"/>
        <v>2205</v>
      </c>
      <c r="C2214" s="7">
        <f>IF('OG Hospitalisation Details'!B133="?",ROUND(AVERAGE('OG Hospitalisation Details'!$B$2:$B$2344),0),'OG Hospitalisation Details'!B133)</f>
        <v>2004</v>
      </c>
      <c r="D2214" s="7" t="str">
        <f>IF('OG Hospitalisation Details'!C133="?","Sep",'OG Hospitalisation Details'!C133)</f>
        <v>Dec</v>
      </c>
      <c r="E2214" s="7">
        <v>13</v>
      </c>
      <c r="F2214" s="13">
        <f t="shared" si="105"/>
        <v>38334</v>
      </c>
      <c r="G2214" s="7">
        <v>0</v>
      </c>
      <c r="H2214" s="16">
        <v>1633.04</v>
      </c>
      <c r="I2214" s="7" t="str" cm="1">
        <f t="array" ref="I2214">INDEX({"tier - 1","tier - 2","tier - 3"},MATCH(MAX(COUNTIF('OG Hospitalisation Details'!G133:G2475,{"tier - 1","tier - 2","tier - 3"})),COUNTIF('OG Hospitalisation Details'!G133:G2475,{"tier - 1","tier - 2","tier - 3"}),0))</f>
        <v>tier - 2</v>
      </c>
      <c r="J2214" s="7" t="str" cm="1">
        <f t="array" ref="J2214">INDEX({"tier - 1","tier - 2","tier - 3"},MATCH(MAX(COUNTIF('OG Hospitalisation Details'!H133:H2475,{"tier - 1","tier - 2","tier - 3"})),COUNTIF('OG Hospitalisation Details'!H133:H2475,{"tier - 1","tier - 2","tier - 3"}),0))</f>
        <v>tier - 2</v>
      </c>
      <c r="K2214" s="7" t="str">
        <f>IF('OG Hospitalisation Details'!I133="?","Unknown",'OG Hospitalisation Details'!I133)</f>
        <v>R1013</v>
      </c>
      <c r="L2214" s="14">
        <f t="shared" si="106"/>
        <v>18</v>
      </c>
    </row>
    <row r="2215" spans="1:12" x14ac:dyDescent="0.25">
      <c r="A2215" s="7" t="s">
        <v>152</v>
      </c>
      <c r="B2215" s="7">
        <f t="shared" si="107"/>
        <v>2206</v>
      </c>
      <c r="C2215" s="7">
        <f>IF('OG Hospitalisation Details'!B132="?",ROUND(AVERAGE('OG Hospitalisation Details'!$B$2:$B$2344),0),'OG Hospitalisation Details'!B132)</f>
        <v>2003</v>
      </c>
      <c r="D2215" s="7" t="str">
        <f>IF('OG Hospitalisation Details'!C132="?","Sep",'OG Hospitalisation Details'!C132)</f>
        <v>Sep</v>
      </c>
      <c r="E2215" s="7">
        <v>16</v>
      </c>
      <c r="F2215" s="13">
        <f t="shared" si="105"/>
        <v>37880</v>
      </c>
      <c r="G2215" s="7">
        <v>0</v>
      </c>
      <c r="H2215" s="16">
        <v>1632.56</v>
      </c>
      <c r="I2215" s="7" t="str" cm="1">
        <f t="array" ref="I2215">INDEX({"tier - 1","tier - 2","tier - 3"},MATCH(MAX(COUNTIF('OG Hospitalisation Details'!G132:G2474,{"tier - 1","tier - 2","tier - 3"})),COUNTIF('OG Hospitalisation Details'!G132:G2474,{"tier - 1","tier - 2","tier - 3"}),0))</f>
        <v>tier - 2</v>
      </c>
      <c r="J2215" s="7" t="str" cm="1">
        <f t="array" ref="J2215">INDEX({"tier - 1","tier - 2","tier - 3"},MATCH(MAX(COUNTIF('OG Hospitalisation Details'!H132:H2474,{"tier - 1","tier - 2","tier - 3"})),COUNTIF('OG Hospitalisation Details'!H132:H2474,{"tier - 1","tier - 2","tier - 3"}),0))</f>
        <v>tier - 2</v>
      </c>
      <c r="K2215" s="7" t="str">
        <f>IF('OG Hospitalisation Details'!I132="?","Unknown",'OG Hospitalisation Details'!I132)</f>
        <v>R1012</v>
      </c>
      <c r="L2215" s="14">
        <f t="shared" si="106"/>
        <v>19</v>
      </c>
    </row>
    <row r="2216" spans="1:12" x14ac:dyDescent="0.25">
      <c r="A2216" s="7" t="s">
        <v>151</v>
      </c>
      <c r="B2216" s="7">
        <f t="shared" si="107"/>
        <v>2207</v>
      </c>
      <c r="C2216" s="7">
        <f>IF('OG Hospitalisation Details'!B131="?",ROUND(AVERAGE('OG Hospitalisation Details'!$B$2:$B$2344),0),'OG Hospitalisation Details'!B131)</f>
        <v>2003</v>
      </c>
      <c r="D2216" s="7" t="str">
        <f>IF('OG Hospitalisation Details'!C131="?","Sep",'OG Hospitalisation Details'!C131)</f>
        <v>Oct</v>
      </c>
      <c r="E2216" s="7">
        <v>3</v>
      </c>
      <c r="F2216" s="13">
        <f t="shared" si="105"/>
        <v>37897</v>
      </c>
      <c r="G2216" s="7">
        <v>0</v>
      </c>
      <c r="H2216" s="16">
        <v>1632.04</v>
      </c>
      <c r="I2216" s="7" t="str" cm="1">
        <f t="array" ref="I2216">INDEX({"tier - 1","tier - 2","tier - 3"},MATCH(MAX(COUNTIF('OG Hospitalisation Details'!G131:G2473,{"tier - 1","tier - 2","tier - 3"})),COUNTIF('OG Hospitalisation Details'!G131:G2473,{"tier - 1","tier - 2","tier - 3"}),0))</f>
        <v>tier - 2</v>
      </c>
      <c r="J2216" s="7" t="str" cm="1">
        <f t="array" ref="J2216">INDEX({"tier - 1","tier - 2","tier - 3"},MATCH(MAX(COUNTIF('OG Hospitalisation Details'!H131:H2473,{"tier - 1","tier - 2","tier - 3"})),COUNTIF('OG Hospitalisation Details'!H131:H2473,{"tier - 1","tier - 2","tier - 3"}),0))</f>
        <v>tier - 2</v>
      </c>
      <c r="K2216" s="7" t="str">
        <f>IF('OG Hospitalisation Details'!I131="?","Unknown",'OG Hospitalisation Details'!I131)</f>
        <v>R1012</v>
      </c>
      <c r="L2216" s="14">
        <f t="shared" si="106"/>
        <v>19</v>
      </c>
    </row>
    <row r="2217" spans="1:12" x14ac:dyDescent="0.25">
      <c r="A2217" s="7" t="s">
        <v>150</v>
      </c>
      <c r="B2217" s="7">
        <f t="shared" si="107"/>
        <v>2208</v>
      </c>
      <c r="C2217" s="7">
        <f>IF('OG Hospitalisation Details'!B130="?",ROUND(AVERAGE('OG Hospitalisation Details'!$B$2:$B$2344),0),'OG Hospitalisation Details'!B130)</f>
        <v>2004</v>
      </c>
      <c r="D2217" s="7" t="str">
        <f>IF('OG Hospitalisation Details'!C130="?","Sep",'OG Hospitalisation Details'!C130)</f>
        <v>Jul</v>
      </c>
      <c r="E2217" s="7">
        <v>9</v>
      </c>
      <c r="F2217" s="13">
        <f t="shared" si="105"/>
        <v>38177</v>
      </c>
      <c r="G2217" s="7">
        <v>0</v>
      </c>
      <c r="H2217" s="16">
        <v>1631.82</v>
      </c>
      <c r="I2217" s="7" t="str" cm="1">
        <f t="array" ref="I2217">INDEX({"tier - 1","tier - 2","tier - 3"},MATCH(MAX(COUNTIF('OG Hospitalisation Details'!G130:G2472,{"tier - 1","tier - 2","tier - 3"})),COUNTIF('OG Hospitalisation Details'!G130:G2472,{"tier - 1","tier - 2","tier - 3"}),0))</f>
        <v>tier - 2</v>
      </c>
      <c r="J2217" s="7" t="str" cm="1">
        <f t="array" ref="J2217">INDEX({"tier - 1","tier - 2","tier - 3"},MATCH(MAX(COUNTIF('OG Hospitalisation Details'!H130:H2472,{"tier - 1","tier - 2","tier - 3"})),COUNTIF('OG Hospitalisation Details'!H130:H2472,{"tier - 1","tier - 2","tier - 3"}),0))</f>
        <v>tier - 2</v>
      </c>
      <c r="K2217" s="7" t="str">
        <f>IF('OG Hospitalisation Details'!I130="?","Unknown",'OG Hospitalisation Details'!I130)</f>
        <v>R1013</v>
      </c>
      <c r="L2217" s="14">
        <f t="shared" si="106"/>
        <v>18</v>
      </c>
    </row>
    <row r="2218" spans="1:12" x14ac:dyDescent="0.25">
      <c r="A2218" s="7" t="s">
        <v>149</v>
      </c>
      <c r="B2218" s="7">
        <f t="shared" si="107"/>
        <v>2209</v>
      </c>
      <c r="C2218" s="7">
        <f>IF('OG Hospitalisation Details'!B129="?",ROUND(AVERAGE('OG Hospitalisation Details'!$B$2:$B$2344),0),'OG Hospitalisation Details'!B129)</f>
        <v>2004</v>
      </c>
      <c r="D2218" s="7" t="str">
        <f>IF('OG Hospitalisation Details'!C129="?","Sep",'OG Hospitalisation Details'!C129)</f>
        <v>Dec</v>
      </c>
      <c r="E2218" s="7">
        <v>5</v>
      </c>
      <c r="F2218" s="13">
        <f t="shared" si="105"/>
        <v>38326</v>
      </c>
      <c r="G2218" s="7">
        <v>0</v>
      </c>
      <c r="H2218" s="16">
        <v>1631.67</v>
      </c>
      <c r="I2218" s="7" t="str" cm="1">
        <f t="array" ref="I2218">INDEX({"tier - 1","tier - 2","tier - 3"},MATCH(MAX(COUNTIF('OG Hospitalisation Details'!G129:G2471,{"tier - 1","tier - 2","tier - 3"})),COUNTIF('OG Hospitalisation Details'!G129:G2471,{"tier - 1","tier - 2","tier - 3"}),0))</f>
        <v>tier - 2</v>
      </c>
      <c r="J2218" s="7" t="str" cm="1">
        <f t="array" ref="J2218">INDEX({"tier - 1","tier - 2","tier - 3"},MATCH(MAX(COUNTIF('OG Hospitalisation Details'!H129:H2471,{"tier - 1","tier - 2","tier - 3"})),COUNTIF('OG Hospitalisation Details'!H129:H2471,{"tier - 1","tier - 2","tier - 3"}),0))</f>
        <v>tier - 2</v>
      </c>
      <c r="K2218" s="7" t="str">
        <f>IF('OG Hospitalisation Details'!I129="?","Unknown",'OG Hospitalisation Details'!I129)</f>
        <v>R1013</v>
      </c>
      <c r="L2218" s="14">
        <f t="shared" si="106"/>
        <v>18</v>
      </c>
    </row>
    <row r="2219" spans="1:12" x14ac:dyDescent="0.25">
      <c r="A2219" s="7" t="s">
        <v>148</v>
      </c>
      <c r="B2219" s="7">
        <f t="shared" si="107"/>
        <v>2210</v>
      </c>
      <c r="C2219" s="7">
        <f>IF('OG Hospitalisation Details'!B128="?",ROUND(AVERAGE('OG Hospitalisation Details'!$B$2:$B$2344),0),'OG Hospitalisation Details'!B128)</f>
        <v>2004</v>
      </c>
      <c r="D2219" s="7" t="str">
        <f>IF('OG Hospitalisation Details'!C128="?","Sep",'OG Hospitalisation Details'!C128)</f>
        <v>Oct</v>
      </c>
      <c r="E2219" s="7">
        <v>4</v>
      </c>
      <c r="F2219" s="13">
        <f t="shared" si="105"/>
        <v>38264</v>
      </c>
      <c r="G2219" s="7">
        <v>0</v>
      </c>
      <c r="H2219" s="16">
        <v>1629.83</v>
      </c>
      <c r="I2219" s="7" t="str" cm="1">
        <f t="array" ref="I2219">INDEX({"tier - 1","tier - 2","tier - 3"},MATCH(MAX(COUNTIF('OG Hospitalisation Details'!G128:G2470,{"tier - 1","tier - 2","tier - 3"})),COUNTIF('OG Hospitalisation Details'!G128:G2470,{"tier - 1","tier - 2","tier - 3"}),0))</f>
        <v>tier - 2</v>
      </c>
      <c r="J2219" s="7" t="str" cm="1">
        <f t="array" ref="J2219">INDEX({"tier - 1","tier - 2","tier - 3"},MATCH(MAX(COUNTIF('OG Hospitalisation Details'!H128:H2470,{"tier - 1","tier - 2","tier - 3"})),COUNTIF('OG Hospitalisation Details'!H128:H2470,{"tier - 1","tier - 2","tier - 3"}),0))</f>
        <v>tier - 2</v>
      </c>
      <c r="K2219" s="7" t="str">
        <f>IF('OG Hospitalisation Details'!I128="?","Unknown",'OG Hospitalisation Details'!I128)</f>
        <v>R1013</v>
      </c>
      <c r="L2219" s="14">
        <f t="shared" si="106"/>
        <v>18</v>
      </c>
    </row>
    <row r="2220" spans="1:12" x14ac:dyDescent="0.25">
      <c r="A2220" s="7" t="s">
        <v>147</v>
      </c>
      <c r="B2220" s="7">
        <f t="shared" si="107"/>
        <v>2211</v>
      </c>
      <c r="C2220" s="7">
        <f>IF('OG Hospitalisation Details'!B127="?",ROUND(AVERAGE('OG Hospitalisation Details'!$B$2:$B$2344),0),'OG Hospitalisation Details'!B127)</f>
        <v>2003</v>
      </c>
      <c r="D2220" s="7" t="str">
        <f>IF('OG Hospitalisation Details'!C127="?","Sep",'OG Hospitalisation Details'!C127)</f>
        <v>Jul</v>
      </c>
      <c r="E2220" s="7">
        <v>17</v>
      </c>
      <c r="F2220" s="13">
        <f t="shared" si="105"/>
        <v>37819</v>
      </c>
      <c r="G2220" s="7">
        <v>0</v>
      </c>
      <c r="H2220" s="16">
        <v>1628.47</v>
      </c>
      <c r="I2220" s="7" t="str" cm="1">
        <f t="array" ref="I2220">INDEX({"tier - 1","tier - 2","tier - 3"},MATCH(MAX(COUNTIF('OG Hospitalisation Details'!G127:G2469,{"tier - 1","tier - 2","tier - 3"})),COUNTIF('OG Hospitalisation Details'!G127:G2469,{"tier - 1","tier - 2","tier - 3"}),0))</f>
        <v>tier - 2</v>
      </c>
      <c r="J2220" s="7" t="str" cm="1">
        <f t="array" ref="J2220">INDEX({"tier - 1","tier - 2","tier - 3"},MATCH(MAX(COUNTIF('OG Hospitalisation Details'!H127:H2469,{"tier - 1","tier - 2","tier - 3"})),COUNTIF('OG Hospitalisation Details'!H127:H2469,{"tier - 1","tier - 2","tier - 3"}),0))</f>
        <v>tier - 2</v>
      </c>
      <c r="K2220" s="7" t="str">
        <f>IF('OG Hospitalisation Details'!I127="?","Unknown",'OG Hospitalisation Details'!I127)</f>
        <v>R1012</v>
      </c>
      <c r="L2220" s="14">
        <f t="shared" si="106"/>
        <v>19</v>
      </c>
    </row>
    <row r="2221" spans="1:12" x14ac:dyDescent="0.25">
      <c r="A2221" s="7" t="s">
        <v>146</v>
      </c>
      <c r="B2221" s="7">
        <f t="shared" si="107"/>
        <v>2212</v>
      </c>
      <c r="C2221" s="7">
        <f>IF('OG Hospitalisation Details'!B126="?",ROUND(AVERAGE('OG Hospitalisation Details'!$B$2:$B$2344),0),'OG Hospitalisation Details'!B126)</f>
        <v>2003</v>
      </c>
      <c r="D2221" s="7" t="str">
        <f>IF('OG Hospitalisation Details'!C126="?","Sep",'OG Hospitalisation Details'!C126)</f>
        <v>Dec</v>
      </c>
      <c r="E2221" s="7">
        <v>4</v>
      </c>
      <c r="F2221" s="13">
        <f t="shared" si="105"/>
        <v>37959</v>
      </c>
      <c r="G2221" s="7">
        <v>0</v>
      </c>
      <c r="H2221" s="16">
        <v>1627.28</v>
      </c>
      <c r="I2221" s="7" t="str" cm="1">
        <f t="array" ref="I2221">INDEX({"tier - 1","tier - 2","tier - 3"},MATCH(MAX(COUNTIF('OG Hospitalisation Details'!G126:G2468,{"tier - 1","tier - 2","tier - 3"})),COUNTIF('OG Hospitalisation Details'!G126:G2468,{"tier - 1","tier - 2","tier - 3"}),0))</f>
        <v>tier - 2</v>
      </c>
      <c r="J2221" s="7" t="str" cm="1">
        <f t="array" ref="J2221">INDEX({"tier - 1","tier - 2","tier - 3"},MATCH(MAX(COUNTIF('OG Hospitalisation Details'!H126:H2468,{"tier - 1","tier - 2","tier - 3"})),COUNTIF('OG Hospitalisation Details'!H126:H2468,{"tier - 1","tier - 2","tier - 3"}),0))</f>
        <v>tier - 2</v>
      </c>
      <c r="K2221" s="7" t="str">
        <f>IF('OG Hospitalisation Details'!I126="?","Unknown",'OG Hospitalisation Details'!I126)</f>
        <v>R1012</v>
      </c>
      <c r="L2221" s="14">
        <f t="shared" si="106"/>
        <v>19</v>
      </c>
    </row>
    <row r="2222" spans="1:12" x14ac:dyDescent="0.25">
      <c r="A2222" s="7" t="s">
        <v>145</v>
      </c>
      <c r="B2222" s="7">
        <f t="shared" si="107"/>
        <v>2213</v>
      </c>
      <c r="C2222" s="7">
        <f>IF('OG Hospitalisation Details'!B125="?",ROUND(AVERAGE('OG Hospitalisation Details'!$B$2:$B$2344),0),'OG Hospitalisation Details'!B125)</f>
        <v>2003</v>
      </c>
      <c r="D2222" s="7" t="str">
        <f>IF('OG Hospitalisation Details'!C125="?","Sep",'OG Hospitalisation Details'!C125)</f>
        <v>Sep</v>
      </c>
      <c r="E2222" s="7">
        <v>9</v>
      </c>
      <c r="F2222" s="13">
        <f t="shared" si="105"/>
        <v>37873</v>
      </c>
      <c r="G2222" s="7">
        <v>0</v>
      </c>
      <c r="H2222" s="16">
        <v>1625.43</v>
      </c>
      <c r="I2222" s="7" t="str" cm="1">
        <f t="array" ref="I2222">INDEX({"tier - 1","tier - 2","tier - 3"},MATCH(MAX(COUNTIF('OG Hospitalisation Details'!G125:G2467,{"tier - 1","tier - 2","tier - 3"})),COUNTIF('OG Hospitalisation Details'!G125:G2467,{"tier - 1","tier - 2","tier - 3"}),0))</f>
        <v>tier - 2</v>
      </c>
      <c r="J2222" s="7" t="str" cm="1">
        <f t="array" ref="J2222">INDEX({"tier - 1","tier - 2","tier - 3"},MATCH(MAX(COUNTIF('OG Hospitalisation Details'!H125:H2467,{"tier - 1","tier - 2","tier - 3"})),COUNTIF('OG Hospitalisation Details'!H125:H2467,{"tier - 1","tier - 2","tier - 3"}),0))</f>
        <v>tier - 2</v>
      </c>
      <c r="K2222" s="7" t="str">
        <f>IF('OG Hospitalisation Details'!I125="?","Unknown",'OG Hospitalisation Details'!I125)</f>
        <v>R1012</v>
      </c>
      <c r="L2222" s="14">
        <f t="shared" si="106"/>
        <v>19</v>
      </c>
    </row>
    <row r="2223" spans="1:12" x14ac:dyDescent="0.25">
      <c r="A2223" s="7" t="s">
        <v>144</v>
      </c>
      <c r="B2223" s="7">
        <f t="shared" si="107"/>
        <v>2214</v>
      </c>
      <c r="C2223" s="7">
        <f>IF('OG Hospitalisation Details'!B124="?",ROUND(AVERAGE('OG Hospitalisation Details'!$B$2:$B$2344),0),'OG Hospitalisation Details'!B124)</f>
        <v>2004</v>
      </c>
      <c r="D2223" s="7" t="str">
        <f>IF('OG Hospitalisation Details'!C124="?","Sep",'OG Hospitalisation Details'!C124)</f>
        <v>Jul</v>
      </c>
      <c r="E2223" s="7">
        <v>25</v>
      </c>
      <c r="F2223" s="13">
        <f t="shared" si="105"/>
        <v>38193</v>
      </c>
      <c r="G2223" s="7">
        <v>0</v>
      </c>
      <c r="H2223" s="16">
        <v>1622.19</v>
      </c>
      <c r="I2223" s="7" t="str" cm="1">
        <f t="array" ref="I2223">INDEX({"tier - 1","tier - 2","tier - 3"},MATCH(MAX(COUNTIF('OG Hospitalisation Details'!G124:G2466,{"tier - 1","tier - 2","tier - 3"})),COUNTIF('OG Hospitalisation Details'!G124:G2466,{"tier - 1","tier - 2","tier - 3"}),0))</f>
        <v>tier - 2</v>
      </c>
      <c r="J2223" s="7" t="str" cm="1">
        <f t="array" ref="J2223">INDEX({"tier - 1","tier - 2","tier - 3"},MATCH(MAX(COUNTIF('OG Hospitalisation Details'!H124:H2466,{"tier - 1","tier - 2","tier - 3"})),COUNTIF('OG Hospitalisation Details'!H124:H2466,{"tier - 1","tier - 2","tier - 3"}),0))</f>
        <v>tier - 2</v>
      </c>
      <c r="K2223" s="7" t="str">
        <f>IF('OG Hospitalisation Details'!I124="?","Unknown",'OG Hospitalisation Details'!I124)</f>
        <v>R1013</v>
      </c>
      <c r="L2223" s="14">
        <f t="shared" si="106"/>
        <v>18</v>
      </c>
    </row>
    <row r="2224" spans="1:12" x14ac:dyDescent="0.25">
      <c r="A2224" s="7" t="s">
        <v>143</v>
      </c>
      <c r="B2224" s="7">
        <f t="shared" si="107"/>
        <v>2215</v>
      </c>
      <c r="C2224" s="7">
        <f>IF('OG Hospitalisation Details'!B123="?",ROUND(AVERAGE('OG Hospitalisation Details'!$B$2:$B$2344),0),'OG Hospitalisation Details'!B123)</f>
        <v>2004</v>
      </c>
      <c r="D2224" s="7" t="str">
        <f>IF('OG Hospitalisation Details'!C123="?","Sep",'OG Hospitalisation Details'!C123)</f>
        <v>Aug</v>
      </c>
      <c r="E2224" s="7">
        <v>21</v>
      </c>
      <c r="F2224" s="13">
        <f t="shared" si="105"/>
        <v>38220</v>
      </c>
      <c r="G2224" s="7">
        <v>0</v>
      </c>
      <c r="H2224" s="16">
        <v>1621.88</v>
      </c>
      <c r="I2224" s="7" t="str" cm="1">
        <f t="array" ref="I2224">INDEX({"tier - 1","tier - 2","tier - 3"},MATCH(MAX(COUNTIF('OG Hospitalisation Details'!G123:G2465,{"tier - 1","tier - 2","tier - 3"})),COUNTIF('OG Hospitalisation Details'!G123:G2465,{"tier - 1","tier - 2","tier - 3"}),0))</f>
        <v>tier - 2</v>
      </c>
      <c r="J2224" s="7" t="str" cm="1">
        <f t="array" ref="J2224">INDEX({"tier - 1","tier - 2","tier - 3"},MATCH(MAX(COUNTIF('OG Hospitalisation Details'!H123:H2465,{"tier - 1","tier - 2","tier - 3"})),COUNTIF('OG Hospitalisation Details'!H123:H2465,{"tier - 1","tier - 2","tier - 3"}),0))</f>
        <v>tier - 2</v>
      </c>
      <c r="K2224" s="7" t="str">
        <f>IF('OG Hospitalisation Details'!I123="?","Unknown",'OG Hospitalisation Details'!I123)</f>
        <v>R1013</v>
      </c>
      <c r="L2224" s="14">
        <f t="shared" si="106"/>
        <v>18</v>
      </c>
    </row>
    <row r="2225" spans="1:12" x14ac:dyDescent="0.25">
      <c r="A2225" s="7" t="s">
        <v>142</v>
      </c>
      <c r="B2225" s="7">
        <f t="shared" si="107"/>
        <v>2216</v>
      </c>
      <c r="C2225" s="7">
        <f>IF('OG Hospitalisation Details'!B122="?",ROUND(AVERAGE('OG Hospitalisation Details'!$B$2:$B$2344),0),'OG Hospitalisation Details'!B122)</f>
        <v>2003</v>
      </c>
      <c r="D2225" s="7" t="str">
        <f>IF('OG Hospitalisation Details'!C122="?","Sep",'OG Hospitalisation Details'!C122)</f>
        <v>Sep</v>
      </c>
      <c r="E2225" s="7">
        <v>14</v>
      </c>
      <c r="F2225" s="13">
        <f t="shared" si="105"/>
        <v>37878</v>
      </c>
      <c r="G2225" s="7">
        <v>0</v>
      </c>
      <c r="H2225" s="16">
        <v>1621.34</v>
      </c>
      <c r="I2225" s="7" t="str" cm="1">
        <f t="array" ref="I2225">INDEX({"tier - 1","tier - 2","tier - 3"},MATCH(MAX(COUNTIF('OG Hospitalisation Details'!G122:G2464,{"tier - 1","tier - 2","tier - 3"})),COUNTIF('OG Hospitalisation Details'!G122:G2464,{"tier - 1","tier - 2","tier - 3"}),0))</f>
        <v>tier - 2</v>
      </c>
      <c r="J2225" s="7" t="str" cm="1">
        <f t="array" ref="J2225">INDEX({"tier - 1","tier - 2","tier - 3"},MATCH(MAX(COUNTIF('OG Hospitalisation Details'!H122:H2464,{"tier - 1","tier - 2","tier - 3"})),COUNTIF('OG Hospitalisation Details'!H122:H2464,{"tier - 1","tier - 2","tier - 3"}),0))</f>
        <v>tier - 2</v>
      </c>
      <c r="K2225" s="7" t="str">
        <f>IF('OG Hospitalisation Details'!I122="?","Unknown",'OG Hospitalisation Details'!I122)</f>
        <v>R1012</v>
      </c>
      <c r="L2225" s="14">
        <f t="shared" si="106"/>
        <v>19</v>
      </c>
    </row>
    <row r="2226" spans="1:12" x14ac:dyDescent="0.25">
      <c r="A2226" s="7" t="s">
        <v>141</v>
      </c>
      <c r="B2226" s="7">
        <f t="shared" si="107"/>
        <v>2217</v>
      </c>
      <c r="C2226" s="7">
        <f>IF('OG Hospitalisation Details'!B121="?",ROUND(AVERAGE('OG Hospitalisation Details'!$B$2:$B$2344),0),'OG Hospitalisation Details'!B121)</f>
        <v>1995</v>
      </c>
      <c r="D2226" s="7" t="str">
        <f>IF('OG Hospitalisation Details'!C121="?","Sep",'OG Hospitalisation Details'!C121)</f>
        <v>Aug</v>
      </c>
      <c r="E2226" s="7">
        <v>5</v>
      </c>
      <c r="F2226" s="13">
        <f t="shared" si="105"/>
        <v>34916</v>
      </c>
      <c r="G2226" s="7">
        <v>0</v>
      </c>
      <c r="H2226" s="16">
        <v>1617.16</v>
      </c>
      <c r="I2226" s="7" t="str" cm="1">
        <f t="array" ref="I2226">INDEX({"tier - 1","tier - 2","tier - 3"},MATCH(MAX(COUNTIF('OG Hospitalisation Details'!G121:G2463,{"tier - 1","tier - 2","tier - 3"})),COUNTIF('OG Hospitalisation Details'!G121:G2463,{"tier - 1","tier - 2","tier - 3"}),0))</f>
        <v>tier - 2</v>
      </c>
      <c r="J2226" s="7" t="str" cm="1">
        <f t="array" ref="J2226">INDEX({"tier - 1","tier - 2","tier - 3"},MATCH(MAX(COUNTIF('OG Hospitalisation Details'!H121:H2463,{"tier - 1","tier - 2","tier - 3"})),COUNTIF('OG Hospitalisation Details'!H121:H2463,{"tier - 1","tier - 2","tier - 3"}),0))</f>
        <v>tier - 2</v>
      </c>
      <c r="K2226" s="7" t="str">
        <f>IF('OG Hospitalisation Details'!I121="?","Unknown",'OG Hospitalisation Details'!I121)</f>
        <v>R1013</v>
      </c>
      <c r="L2226" s="14">
        <f t="shared" si="106"/>
        <v>27</v>
      </c>
    </row>
    <row r="2227" spans="1:12" x14ac:dyDescent="0.25">
      <c r="A2227" s="7" t="s">
        <v>140</v>
      </c>
      <c r="B2227" s="7">
        <f t="shared" si="107"/>
        <v>2218</v>
      </c>
      <c r="C2227" s="7">
        <f>IF('OG Hospitalisation Details'!B120="?",ROUND(AVERAGE('OG Hospitalisation Details'!$B$2:$B$2344),0),'OG Hospitalisation Details'!B120)</f>
        <v>2004</v>
      </c>
      <c r="D2227" s="7" t="str">
        <f>IF('OG Hospitalisation Details'!C120="?","Sep",'OG Hospitalisation Details'!C120)</f>
        <v>Jul</v>
      </c>
      <c r="E2227" s="7">
        <v>22</v>
      </c>
      <c r="F2227" s="13">
        <f t="shared" si="105"/>
        <v>38190</v>
      </c>
      <c r="G2227" s="7">
        <v>0</v>
      </c>
      <c r="H2227" s="16">
        <v>1615.77</v>
      </c>
      <c r="I2227" s="7" t="str" cm="1">
        <f t="array" ref="I2227">INDEX({"tier - 1","tier - 2","tier - 3"},MATCH(MAX(COUNTIF('OG Hospitalisation Details'!G120:G2462,{"tier - 1","tier - 2","tier - 3"})),COUNTIF('OG Hospitalisation Details'!G120:G2462,{"tier - 1","tier - 2","tier - 3"}),0))</f>
        <v>tier - 2</v>
      </c>
      <c r="J2227" s="7" t="str" cm="1">
        <f t="array" ref="J2227">INDEX({"tier - 1","tier - 2","tier - 3"},MATCH(MAX(COUNTIF('OG Hospitalisation Details'!H120:H2462,{"tier - 1","tier - 2","tier - 3"})),COUNTIF('OG Hospitalisation Details'!H120:H2462,{"tier - 1","tier - 2","tier - 3"}),0))</f>
        <v>tier - 2</v>
      </c>
      <c r="K2227" s="7" t="str">
        <f>IF('OG Hospitalisation Details'!I120="?","Unknown",'OG Hospitalisation Details'!I120)</f>
        <v>R1013</v>
      </c>
      <c r="L2227" s="14">
        <f t="shared" si="106"/>
        <v>18</v>
      </c>
    </row>
    <row r="2228" spans="1:12" x14ac:dyDescent="0.25">
      <c r="A2228" s="7" t="s">
        <v>139</v>
      </c>
      <c r="B2228" s="7">
        <f t="shared" si="107"/>
        <v>2219</v>
      </c>
      <c r="C2228" s="7">
        <f>IF('OG Hospitalisation Details'!B119="?",ROUND(AVERAGE('OG Hospitalisation Details'!$B$2:$B$2344),0),'OG Hospitalisation Details'!B119)</f>
        <v>2004</v>
      </c>
      <c r="D2228" s="7" t="str">
        <f>IF('OG Hospitalisation Details'!C119="?","Sep",'OG Hospitalisation Details'!C119)</f>
        <v>Nov</v>
      </c>
      <c r="E2228" s="7">
        <v>19</v>
      </c>
      <c r="F2228" s="13">
        <f t="shared" si="105"/>
        <v>38310</v>
      </c>
      <c r="G2228" s="7">
        <v>0</v>
      </c>
      <c r="H2228" s="16">
        <v>1607.51</v>
      </c>
      <c r="I2228" s="7" t="str" cm="1">
        <f t="array" ref="I2228">INDEX({"tier - 1","tier - 2","tier - 3"},MATCH(MAX(COUNTIF('OG Hospitalisation Details'!G119:G2461,{"tier - 1","tier - 2","tier - 3"})),COUNTIF('OG Hospitalisation Details'!G119:G2461,{"tier - 1","tier - 2","tier - 3"}),0))</f>
        <v>tier - 2</v>
      </c>
      <c r="J2228" s="7" t="str" cm="1">
        <f t="array" ref="J2228">INDEX({"tier - 1","tier - 2","tier - 3"},MATCH(MAX(COUNTIF('OG Hospitalisation Details'!H119:H2461,{"tier - 1","tier - 2","tier - 3"})),COUNTIF('OG Hospitalisation Details'!H119:H2461,{"tier - 1","tier - 2","tier - 3"}),0))</f>
        <v>tier - 2</v>
      </c>
      <c r="K2228" s="7" t="str">
        <f>IF('OG Hospitalisation Details'!I119="?","Unknown",'OG Hospitalisation Details'!I119)</f>
        <v>R1013</v>
      </c>
      <c r="L2228" s="14">
        <f t="shared" si="106"/>
        <v>18</v>
      </c>
    </row>
    <row r="2229" spans="1:12" x14ac:dyDescent="0.25">
      <c r="A2229" s="7" t="s">
        <v>138</v>
      </c>
      <c r="B2229" s="7">
        <f t="shared" si="107"/>
        <v>2220</v>
      </c>
      <c r="C2229" s="7">
        <f>IF('OG Hospitalisation Details'!B118="?",ROUND(AVERAGE('OG Hospitalisation Details'!$B$2:$B$2344),0),'OG Hospitalisation Details'!B118)</f>
        <v>1992</v>
      </c>
      <c r="D2229" s="7" t="str">
        <f>IF('OG Hospitalisation Details'!C118="?","Sep",'OG Hospitalisation Details'!C118)</f>
        <v>Sep</v>
      </c>
      <c r="E2229" s="7">
        <v>22</v>
      </c>
      <c r="F2229" s="13">
        <f t="shared" si="105"/>
        <v>33869</v>
      </c>
      <c r="G2229" s="7">
        <v>0</v>
      </c>
      <c r="H2229" s="16">
        <v>1566.88</v>
      </c>
      <c r="I2229" s="7" t="str" cm="1">
        <f t="array" ref="I2229">INDEX({"tier - 1","tier - 2","tier - 3"},MATCH(MAX(COUNTIF('OG Hospitalisation Details'!G118:G2460,{"tier - 1","tier - 2","tier - 3"})),COUNTIF('OG Hospitalisation Details'!G118:G2460,{"tier - 1","tier - 2","tier - 3"}),0))</f>
        <v>tier - 2</v>
      </c>
      <c r="J2229" s="7" t="str" cm="1">
        <f t="array" ref="J2229">INDEX({"tier - 1","tier - 2","tier - 3"},MATCH(MAX(COUNTIF('OG Hospitalisation Details'!H118:H2460,{"tier - 1","tier - 2","tier - 3"})),COUNTIF('OG Hospitalisation Details'!H118:H2460,{"tier - 1","tier - 2","tier - 3"}),0))</f>
        <v>tier - 2</v>
      </c>
      <c r="K2229" s="7" t="str">
        <f>IF('OG Hospitalisation Details'!I118="?","Unknown",'OG Hospitalisation Details'!I118)</f>
        <v>R1013</v>
      </c>
      <c r="L2229" s="14">
        <f t="shared" si="106"/>
        <v>30</v>
      </c>
    </row>
    <row r="2230" spans="1:12" x14ac:dyDescent="0.25">
      <c r="A2230" s="7" t="s">
        <v>137</v>
      </c>
      <c r="B2230" s="7">
        <f t="shared" si="107"/>
        <v>2221</v>
      </c>
      <c r="C2230" s="7">
        <f>IF('OG Hospitalisation Details'!B117="?",ROUND(AVERAGE('OG Hospitalisation Details'!$B$2:$B$2344),0),'OG Hospitalisation Details'!B117)</f>
        <v>2001</v>
      </c>
      <c r="D2230" s="7" t="str">
        <f>IF('OG Hospitalisation Details'!C117="?","Sep",'OG Hospitalisation Details'!C117)</f>
        <v>Dec</v>
      </c>
      <c r="E2230" s="7">
        <v>5</v>
      </c>
      <c r="F2230" s="13">
        <f t="shared" si="105"/>
        <v>37230</v>
      </c>
      <c r="G2230" s="7">
        <v>0</v>
      </c>
      <c r="H2230" s="16">
        <v>1534.3</v>
      </c>
      <c r="I2230" s="7" t="str" cm="1">
        <f t="array" ref="I2230">INDEX({"tier - 1","tier - 2","tier - 3"},MATCH(MAX(COUNTIF('OG Hospitalisation Details'!G117:G2459,{"tier - 1","tier - 2","tier - 3"})),COUNTIF('OG Hospitalisation Details'!G117:G2459,{"tier - 1","tier - 2","tier - 3"}),0))</f>
        <v>tier - 2</v>
      </c>
      <c r="J2230" s="7" t="str" cm="1">
        <f t="array" ref="J2230">INDEX({"tier - 1","tier - 2","tier - 3"},MATCH(MAX(COUNTIF('OG Hospitalisation Details'!H117:H2459,{"tier - 1","tier - 2","tier - 3"})),COUNTIF('OG Hospitalisation Details'!H117:H2459,{"tier - 1","tier - 2","tier - 3"}),0))</f>
        <v>tier - 2</v>
      </c>
      <c r="K2230" s="7" t="str">
        <f>IF('OG Hospitalisation Details'!I117="?","Unknown",'OG Hospitalisation Details'!I117)</f>
        <v>R1013</v>
      </c>
      <c r="L2230" s="14">
        <f t="shared" si="106"/>
        <v>21</v>
      </c>
    </row>
    <row r="2231" spans="1:12" x14ac:dyDescent="0.25">
      <c r="A2231" s="7" t="s">
        <v>136</v>
      </c>
      <c r="B2231" s="7">
        <f t="shared" si="107"/>
        <v>2222</v>
      </c>
      <c r="C2231" s="7">
        <f>IF('OG Hospitalisation Details'!B116="?",ROUND(AVERAGE('OG Hospitalisation Details'!$B$2:$B$2344),0),'OG Hospitalisation Details'!B116)</f>
        <v>2001</v>
      </c>
      <c r="D2231" s="7" t="str">
        <f>IF('OG Hospitalisation Details'!C116="?","Sep",'OG Hospitalisation Details'!C116)</f>
        <v>Jun</v>
      </c>
      <c r="E2231" s="7">
        <v>2</v>
      </c>
      <c r="F2231" s="13">
        <f t="shared" si="105"/>
        <v>37044</v>
      </c>
      <c r="G2231" s="7">
        <v>0</v>
      </c>
      <c r="H2231" s="16">
        <v>1532.47</v>
      </c>
      <c r="I2231" s="7" t="str" cm="1">
        <f t="array" ref="I2231">INDEX({"tier - 1","tier - 2","tier - 3"},MATCH(MAX(COUNTIF('OG Hospitalisation Details'!G116:G2458,{"tier - 1","tier - 2","tier - 3"})),COUNTIF('OG Hospitalisation Details'!G116:G2458,{"tier - 1","tier - 2","tier - 3"}),0))</f>
        <v>tier - 2</v>
      </c>
      <c r="J2231" s="7" t="str" cm="1">
        <f t="array" ref="J2231">INDEX({"tier - 1","tier - 2","tier - 3"},MATCH(MAX(COUNTIF('OG Hospitalisation Details'!H116:H2458,{"tier - 1","tier - 2","tier - 3"})),COUNTIF('OG Hospitalisation Details'!H116:H2458,{"tier - 1","tier - 2","tier - 3"}),0))</f>
        <v>tier - 2</v>
      </c>
      <c r="K2231" s="7" t="str">
        <f>IF('OG Hospitalisation Details'!I116="?","Unknown",'OG Hospitalisation Details'!I116)</f>
        <v>R1013</v>
      </c>
      <c r="L2231" s="14">
        <f t="shared" si="106"/>
        <v>22</v>
      </c>
    </row>
    <row r="2232" spans="1:12" x14ac:dyDescent="0.25">
      <c r="A2232" s="7" t="s">
        <v>135</v>
      </c>
      <c r="B2232" s="7">
        <f t="shared" si="107"/>
        <v>2223</v>
      </c>
      <c r="C2232" s="7">
        <f>IF('OG Hospitalisation Details'!B115="?",ROUND(AVERAGE('OG Hospitalisation Details'!$B$2:$B$2344),0),'OG Hospitalisation Details'!B115)</f>
        <v>2001</v>
      </c>
      <c r="D2232" s="7" t="str">
        <f>IF('OG Hospitalisation Details'!C115="?","Sep",'OG Hospitalisation Details'!C115)</f>
        <v>Jul</v>
      </c>
      <c r="E2232" s="7">
        <v>7</v>
      </c>
      <c r="F2232" s="13">
        <f t="shared" si="105"/>
        <v>37079</v>
      </c>
      <c r="G2232" s="7">
        <v>0</v>
      </c>
      <c r="H2232" s="16">
        <v>1526.31</v>
      </c>
      <c r="I2232" s="7" t="str" cm="1">
        <f t="array" ref="I2232">INDEX({"tier - 1","tier - 2","tier - 3"},MATCH(MAX(COUNTIF('OG Hospitalisation Details'!G115:G2457,{"tier - 1","tier - 2","tier - 3"})),COUNTIF('OG Hospitalisation Details'!G115:G2457,{"tier - 1","tier - 2","tier - 3"}),0))</f>
        <v>tier - 2</v>
      </c>
      <c r="J2232" s="7" t="str" cm="1">
        <f t="array" ref="J2232">INDEX({"tier - 1","tier - 2","tier - 3"},MATCH(MAX(COUNTIF('OG Hospitalisation Details'!H115:H2457,{"tier - 1","tier - 2","tier - 3"})),COUNTIF('OG Hospitalisation Details'!H115:H2457,{"tier - 1","tier - 2","tier - 3"}),0))</f>
        <v>tier - 2</v>
      </c>
      <c r="K2232" s="7" t="str">
        <f>IF('OG Hospitalisation Details'!I115="?","Unknown",'OG Hospitalisation Details'!I115)</f>
        <v>R1011</v>
      </c>
      <c r="L2232" s="14">
        <f t="shared" si="106"/>
        <v>21</v>
      </c>
    </row>
    <row r="2233" spans="1:12" x14ac:dyDescent="0.25">
      <c r="A2233" s="7" t="s">
        <v>134</v>
      </c>
      <c r="B2233" s="7">
        <f t="shared" si="107"/>
        <v>2224</v>
      </c>
      <c r="C2233" s="7">
        <f>IF('OG Hospitalisation Details'!B114="?",ROUND(AVERAGE('OG Hospitalisation Details'!$B$2:$B$2344),0),'OG Hospitalisation Details'!B114)</f>
        <v>2001</v>
      </c>
      <c r="D2233" s="7" t="str">
        <f>IF('OG Hospitalisation Details'!C114="?","Sep",'OG Hospitalisation Details'!C114)</f>
        <v>Aug</v>
      </c>
      <c r="E2233" s="7">
        <v>25</v>
      </c>
      <c r="F2233" s="13">
        <f t="shared" si="105"/>
        <v>37128</v>
      </c>
      <c r="G2233" s="7">
        <v>0</v>
      </c>
      <c r="H2233" s="16">
        <v>1515.34</v>
      </c>
      <c r="I2233" s="7" t="str" cm="1">
        <f t="array" ref="I2233">INDEX({"tier - 1","tier - 2","tier - 3"},MATCH(MAX(COUNTIF('OG Hospitalisation Details'!G114:G2456,{"tier - 1","tier - 2","tier - 3"})),COUNTIF('OG Hospitalisation Details'!G114:G2456,{"tier - 1","tier - 2","tier - 3"}),0))</f>
        <v>tier - 2</v>
      </c>
      <c r="J2233" s="7" t="str" cm="1">
        <f t="array" ref="J2233">INDEX({"tier - 1","tier - 2","tier - 3"},MATCH(MAX(COUNTIF('OG Hospitalisation Details'!H114:H2456,{"tier - 1","tier - 2","tier - 3"})),COUNTIF('OG Hospitalisation Details'!H114:H2456,{"tier - 1","tier - 2","tier - 3"}),0))</f>
        <v>tier - 2</v>
      </c>
      <c r="K2233" s="7" t="str">
        <f>IF('OG Hospitalisation Details'!I114="?","Unknown",'OG Hospitalisation Details'!I114)</f>
        <v>R1013</v>
      </c>
      <c r="L2233" s="14">
        <f t="shared" si="106"/>
        <v>21</v>
      </c>
    </row>
    <row r="2234" spans="1:12" x14ac:dyDescent="0.25">
      <c r="A2234" s="7" t="s">
        <v>133</v>
      </c>
      <c r="B2234" s="7">
        <f t="shared" si="107"/>
        <v>2225</v>
      </c>
      <c r="C2234" s="7">
        <f>IF('OG Hospitalisation Details'!B113="?",ROUND(AVERAGE('OG Hospitalisation Details'!$B$2:$B$2344),0),'OG Hospitalisation Details'!B113)</f>
        <v>1998</v>
      </c>
      <c r="D2234" s="7" t="str">
        <f>IF('OG Hospitalisation Details'!C113="?","Sep",'OG Hospitalisation Details'!C113)</f>
        <v>Jun</v>
      </c>
      <c r="E2234" s="7">
        <v>19</v>
      </c>
      <c r="F2234" s="13">
        <f t="shared" si="105"/>
        <v>35965</v>
      </c>
      <c r="G2234" s="7">
        <v>0</v>
      </c>
      <c r="H2234" s="16">
        <v>1497</v>
      </c>
      <c r="I2234" s="7" t="str" cm="1">
        <f t="array" ref="I2234">INDEX({"tier - 1","tier - 2","tier - 3"},MATCH(MAX(COUNTIF('OG Hospitalisation Details'!G113:G2455,{"tier - 1","tier - 2","tier - 3"})),COUNTIF('OG Hospitalisation Details'!G113:G2455,{"tier - 1","tier - 2","tier - 3"}),0))</f>
        <v>tier - 2</v>
      </c>
      <c r="J2234" s="7" t="str" cm="1">
        <f t="array" ref="J2234">INDEX({"tier - 1","tier - 2","tier - 3"},MATCH(MAX(COUNTIF('OG Hospitalisation Details'!H113:H2455,{"tier - 1","tier - 2","tier - 3"})),COUNTIF('OG Hospitalisation Details'!H113:H2455,{"tier - 1","tier - 2","tier - 3"}),0))</f>
        <v>tier - 2</v>
      </c>
      <c r="K2234" s="7" t="str">
        <f>IF('OG Hospitalisation Details'!I113="?","Unknown",'OG Hospitalisation Details'!I113)</f>
        <v>R1013</v>
      </c>
      <c r="L2234" s="14">
        <f t="shared" si="106"/>
        <v>24</v>
      </c>
    </row>
    <row r="2235" spans="1:12" x14ac:dyDescent="0.25">
      <c r="A2235" s="7" t="s">
        <v>132</v>
      </c>
      <c r="B2235" s="7">
        <f t="shared" si="107"/>
        <v>2226</v>
      </c>
      <c r="C2235" s="7">
        <f>IF('OG Hospitalisation Details'!B112="?",ROUND(AVERAGE('OG Hospitalisation Details'!$B$2:$B$2344),0),'OG Hospitalisation Details'!B112)</f>
        <v>1995</v>
      </c>
      <c r="D2235" s="7" t="str">
        <f>IF('OG Hospitalisation Details'!C112="?","Sep",'OG Hospitalisation Details'!C112)</f>
        <v>Oct</v>
      </c>
      <c r="E2235" s="7">
        <v>7</v>
      </c>
      <c r="F2235" s="13">
        <f t="shared" si="105"/>
        <v>34979</v>
      </c>
      <c r="G2235" s="7">
        <v>0</v>
      </c>
      <c r="H2235" s="16">
        <v>1493</v>
      </c>
      <c r="I2235" s="7" t="str" cm="1">
        <f t="array" ref="I2235">INDEX({"tier - 1","tier - 2","tier - 3"},MATCH(MAX(COUNTIF('OG Hospitalisation Details'!G112:G2454,{"tier - 1","tier - 2","tier - 3"})),COUNTIF('OG Hospitalisation Details'!G112:G2454,{"tier - 1","tier - 2","tier - 3"}),0))</f>
        <v>tier - 2</v>
      </c>
      <c r="J2235" s="7" t="str" cm="1">
        <f t="array" ref="J2235">INDEX({"tier - 1","tier - 2","tier - 3"},MATCH(MAX(COUNTIF('OG Hospitalisation Details'!H112:H2454,{"tier - 1","tier - 2","tier - 3"})),COUNTIF('OG Hospitalisation Details'!H112:H2454,{"tier - 1","tier - 2","tier - 3"}),0))</f>
        <v>tier - 2</v>
      </c>
      <c r="K2235" s="7" t="str">
        <f>IF('OG Hospitalisation Details'!I112="?","Unknown",'OG Hospitalisation Details'!I112)</f>
        <v>R1013</v>
      </c>
      <c r="L2235" s="14">
        <f t="shared" si="106"/>
        <v>27</v>
      </c>
    </row>
    <row r="2236" spans="1:12" x14ac:dyDescent="0.25">
      <c r="A2236" s="7" t="s">
        <v>131</v>
      </c>
      <c r="B2236" s="7">
        <f t="shared" si="107"/>
        <v>2227</v>
      </c>
      <c r="C2236" s="7">
        <f>IF('OG Hospitalisation Details'!B111="?",ROUND(AVERAGE('OG Hospitalisation Details'!$B$2:$B$2344),0),'OG Hospitalisation Details'!B111)</f>
        <v>1997</v>
      </c>
      <c r="D2236" s="7" t="str">
        <f>IF('OG Hospitalisation Details'!C111="?","Sep",'OG Hospitalisation Details'!C111)</f>
        <v>Jun</v>
      </c>
      <c r="E2236" s="7">
        <v>9</v>
      </c>
      <c r="F2236" s="13">
        <f t="shared" si="105"/>
        <v>35590</v>
      </c>
      <c r="G2236" s="7">
        <v>0</v>
      </c>
      <c r="H2236" s="16">
        <v>1481</v>
      </c>
      <c r="I2236" s="7" t="str" cm="1">
        <f t="array" ref="I2236">INDEX({"tier - 1","tier - 2","tier - 3"},MATCH(MAX(COUNTIF('OG Hospitalisation Details'!G111:G2453,{"tier - 1","tier - 2","tier - 3"})),COUNTIF('OG Hospitalisation Details'!G111:G2453,{"tier - 1","tier - 2","tier - 3"}),0))</f>
        <v>tier - 2</v>
      </c>
      <c r="J2236" s="7" t="str" cm="1">
        <f t="array" ref="J2236">INDEX({"tier - 1","tier - 2","tier - 3"},MATCH(MAX(COUNTIF('OG Hospitalisation Details'!H111:H2453,{"tier - 1","tier - 2","tier - 3"})),COUNTIF('OG Hospitalisation Details'!H111:H2453,{"tier - 1","tier - 2","tier - 3"}),0))</f>
        <v>tier - 2</v>
      </c>
      <c r="K2236" s="7" t="str">
        <f>IF('OG Hospitalisation Details'!I111="?","Unknown",'OG Hospitalisation Details'!I111)</f>
        <v>R1012</v>
      </c>
      <c r="L2236" s="14">
        <f t="shared" si="106"/>
        <v>25</v>
      </c>
    </row>
    <row r="2237" spans="1:12" x14ac:dyDescent="0.25">
      <c r="A2237" s="7" t="s">
        <v>130</v>
      </c>
      <c r="B2237" s="7">
        <f t="shared" ref="B2237:B2268" si="108">VALUE(SUBSTITUTE(A2237,"Id",""))</f>
        <v>2228</v>
      </c>
      <c r="C2237" s="7">
        <f>IF('OG Hospitalisation Details'!B110="?",ROUND(AVERAGE('OG Hospitalisation Details'!$B$2:$B$2344),0),'OG Hospitalisation Details'!B110)</f>
        <v>1998</v>
      </c>
      <c r="D2237" s="7" t="str">
        <f>IF('OG Hospitalisation Details'!C110="?","Sep",'OG Hospitalisation Details'!C110)</f>
        <v>Dec</v>
      </c>
      <c r="E2237" s="7">
        <v>7</v>
      </c>
      <c r="F2237" s="13">
        <f t="shared" si="105"/>
        <v>36136</v>
      </c>
      <c r="G2237" s="7">
        <v>0</v>
      </c>
      <c r="H2237" s="16">
        <v>1477</v>
      </c>
      <c r="I2237" s="7" t="str" cm="1">
        <f t="array" ref="I2237">INDEX({"tier - 1","tier - 2","tier - 3"},MATCH(MAX(COUNTIF('OG Hospitalisation Details'!G110:G2452,{"tier - 1","tier - 2","tier - 3"})),COUNTIF('OG Hospitalisation Details'!G110:G2452,{"tier - 1","tier - 2","tier - 3"}),0))</f>
        <v>tier - 2</v>
      </c>
      <c r="J2237" s="7" t="str" cm="1">
        <f t="array" ref="J2237">INDEX({"tier - 1","tier - 2","tier - 3"},MATCH(MAX(COUNTIF('OG Hospitalisation Details'!H110:H2452,{"tier - 1","tier - 2","tier - 3"})),COUNTIF('OG Hospitalisation Details'!H110:H2452,{"tier - 1","tier - 2","tier - 3"}),0))</f>
        <v>tier - 2</v>
      </c>
      <c r="K2237" s="7" t="str">
        <f>IF('OG Hospitalisation Details'!I110="?","Unknown",'OG Hospitalisation Details'!I110)</f>
        <v>R1013</v>
      </c>
      <c r="L2237" s="14">
        <f t="shared" si="106"/>
        <v>24</v>
      </c>
    </row>
    <row r="2238" spans="1:12" x14ac:dyDescent="0.25">
      <c r="A2238" s="7" t="s">
        <v>129</v>
      </c>
      <c r="B2238" s="7">
        <f t="shared" si="108"/>
        <v>2229</v>
      </c>
      <c r="C2238" s="7">
        <f>IF('OG Hospitalisation Details'!B109="?",ROUND(AVERAGE('OG Hospitalisation Details'!$B$2:$B$2344),0),'OG Hospitalisation Details'!B109)</f>
        <v>2003</v>
      </c>
      <c r="D2238" s="7" t="str">
        <f>IF('OG Hospitalisation Details'!C109="?","Sep",'OG Hospitalisation Details'!C109)</f>
        <v>Jun</v>
      </c>
      <c r="E2238" s="7">
        <v>20</v>
      </c>
      <c r="F2238" s="13">
        <f t="shared" si="105"/>
        <v>37792</v>
      </c>
      <c r="G2238" s="7">
        <v>0</v>
      </c>
      <c r="H2238" s="16">
        <v>1467</v>
      </c>
      <c r="I2238" s="7" t="str" cm="1">
        <f t="array" ref="I2238">INDEX({"tier - 1","tier - 2","tier - 3"},MATCH(MAX(COUNTIF('OG Hospitalisation Details'!G109:G2451,{"tier - 1","tier - 2","tier - 3"})),COUNTIF('OG Hospitalisation Details'!G109:G2451,{"tier - 1","tier - 2","tier - 3"}),0))</f>
        <v>tier - 2</v>
      </c>
      <c r="J2238" s="7" t="str" cm="1">
        <f t="array" ref="J2238">INDEX({"tier - 1","tier - 2","tier - 3"},MATCH(MAX(COUNTIF('OG Hospitalisation Details'!H109:H2451,{"tier - 1","tier - 2","tier - 3"})),COUNTIF('OG Hospitalisation Details'!H109:H2451,{"tier - 1","tier - 2","tier - 3"}),0))</f>
        <v>tier - 2</v>
      </c>
      <c r="K2238" s="7" t="str">
        <f>IF('OG Hospitalisation Details'!I109="?","Unknown",'OG Hospitalisation Details'!I109)</f>
        <v>R1013</v>
      </c>
      <c r="L2238" s="14">
        <f t="shared" si="106"/>
        <v>19</v>
      </c>
    </row>
    <row r="2239" spans="1:12" x14ac:dyDescent="0.25">
      <c r="A2239" s="7" t="s">
        <v>128</v>
      </c>
      <c r="B2239" s="7">
        <f t="shared" si="108"/>
        <v>2230</v>
      </c>
      <c r="C2239" s="7">
        <f>IF('OG Hospitalisation Details'!B108="?",ROUND(AVERAGE('OG Hospitalisation Details'!$B$2:$B$2344),0),'OG Hospitalisation Details'!B108)</f>
        <v>1997</v>
      </c>
      <c r="D2239" s="7" t="str">
        <f>IF('OG Hospitalisation Details'!C108="?","Sep",'OG Hospitalisation Details'!C108)</f>
        <v>Jun</v>
      </c>
      <c r="E2239" s="7">
        <v>19</v>
      </c>
      <c r="F2239" s="13">
        <f t="shared" si="105"/>
        <v>35600</v>
      </c>
      <c r="G2239" s="7">
        <v>0</v>
      </c>
      <c r="H2239" s="16">
        <v>1445</v>
      </c>
      <c r="I2239" s="7" t="str" cm="1">
        <f t="array" ref="I2239">INDEX({"tier - 1","tier - 2","tier - 3"},MATCH(MAX(COUNTIF('OG Hospitalisation Details'!G108:G2450,{"tier - 1","tier - 2","tier - 3"})),COUNTIF('OG Hospitalisation Details'!G108:G2450,{"tier - 1","tier - 2","tier - 3"}),0))</f>
        <v>tier - 2</v>
      </c>
      <c r="J2239" s="7" t="str" cm="1">
        <f t="array" ref="J2239">INDEX({"tier - 1","tier - 2","tier - 3"},MATCH(MAX(COUNTIF('OG Hospitalisation Details'!H108:H2450,{"tier - 1","tier - 2","tier - 3"})),COUNTIF('OG Hospitalisation Details'!H108:H2450,{"tier - 1","tier - 2","tier - 3"}),0))</f>
        <v>tier - 2</v>
      </c>
      <c r="K2239" s="7" t="str">
        <f>IF('OG Hospitalisation Details'!I108="?","Unknown",'OG Hospitalisation Details'!I108)</f>
        <v>R1013</v>
      </c>
      <c r="L2239" s="14">
        <f t="shared" si="106"/>
        <v>25</v>
      </c>
    </row>
    <row r="2240" spans="1:12" x14ac:dyDescent="0.25">
      <c r="A2240" s="7" t="s">
        <v>127</v>
      </c>
      <c r="B2240" s="7">
        <f t="shared" si="108"/>
        <v>2231</v>
      </c>
      <c r="C2240" s="7">
        <f>IF('OG Hospitalisation Details'!B107="?",ROUND(AVERAGE('OG Hospitalisation Details'!$B$2:$B$2344),0),'OG Hospitalisation Details'!B107)</f>
        <v>2000</v>
      </c>
      <c r="D2240" s="7" t="str">
        <f>IF('OG Hospitalisation Details'!C107="?","Sep",'OG Hospitalisation Details'!C107)</f>
        <v>Sep</v>
      </c>
      <c r="E2240" s="7">
        <v>1</v>
      </c>
      <c r="F2240" s="13">
        <f t="shared" si="105"/>
        <v>36770</v>
      </c>
      <c r="G2240" s="7">
        <v>0</v>
      </c>
      <c r="H2240" s="16">
        <v>1438</v>
      </c>
      <c r="I2240" s="7" t="str" cm="1">
        <f t="array" ref="I2240">INDEX({"tier - 1","tier - 2","tier - 3"},MATCH(MAX(COUNTIF('OG Hospitalisation Details'!G107:G2449,{"tier - 1","tier - 2","tier - 3"})),COUNTIF('OG Hospitalisation Details'!G107:G2449,{"tier - 1","tier - 2","tier - 3"}),0))</f>
        <v>tier - 2</v>
      </c>
      <c r="J2240" s="7" t="str" cm="1">
        <f t="array" ref="J2240">INDEX({"tier - 1","tier - 2","tier - 3"},MATCH(MAX(COUNTIF('OG Hospitalisation Details'!H107:H2449,{"tier - 1","tier - 2","tier - 3"})),COUNTIF('OG Hospitalisation Details'!H107:H2449,{"tier - 1","tier - 2","tier - 3"}),0))</f>
        <v>tier - 2</v>
      </c>
      <c r="K2240" s="7" t="str">
        <f>IF('OG Hospitalisation Details'!I107="?","Unknown",'OG Hospitalisation Details'!I107)</f>
        <v>R1013</v>
      </c>
      <c r="L2240" s="14">
        <f t="shared" si="106"/>
        <v>22</v>
      </c>
    </row>
    <row r="2241" spans="1:12" x14ac:dyDescent="0.25">
      <c r="A2241" s="7" t="s">
        <v>126</v>
      </c>
      <c r="B2241" s="7">
        <f t="shared" si="108"/>
        <v>2232</v>
      </c>
      <c r="C2241" s="7">
        <f>IF('OG Hospitalisation Details'!B106="?",ROUND(AVERAGE('OG Hospitalisation Details'!$B$2:$B$2344),0),'OG Hospitalisation Details'!B106)</f>
        <v>1997</v>
      </c>
      <c r="D2241" s="7" t="str">
        <f>IF('OG Hospitalisation Details'!C106="?","Sep",'OG Hospitalisation Details'!C106)</f>
        <v>Dec</v>
      </c>
      <c r="E2241" s="7">
        <v>5</v>
      </c>
      <c r="F2241" s="13">
        <f t="shared" si="105"/>
        <v>35769</v>
      </c>
      <c r="G2241" s="7">
        <v>0</v>
      </c>
      <c r="H2241" s="16">
        <v>1422</v>
      </c>
      <c r="I2241" s="7" t="str" cm="1">
        <f t="array" ref="I2241">INDEX({"tier - 1","tier - 2","tier - 3"},MATCH(MAX(COUNTIF('OG Hospitalisation Details'!G106:G2448,{"tier - 1","tier - 2","tier - 3"})),COUNTIF('OG Hospitalisation Details'!G106:G2448,{"tier - 1","tier - 2","tier - 3"}),0))</f>
        <v>tier - 2</v>
      </c>
      <c r="J2241" s="7" t="str" cm="1">
        <f t="array" ref="J2241">INDEX({"tier - 1","tier - 2","tier - 3"},MATCH(MAX(COUNTIF('OG Hospitalisation Details'!H106:H2448,{"tier - 1","tier - 2","tier - 3"})),COUNTIF('OG Hospitalisation Details'!H106:H2448,{"tier - 1","tier - 2","tier - 3"}),0))</f>
        <v>tier - 2</v>
      </c>
      <c r="K2241" s="7" t="str">
        <f>IF('OG Hospitalisation Details'!I106="?","Unknown",'OG Hospitalisation Details'!I106)</f>
        <v>R1013</v>
      </c>
      <c r="L2241" s="14">
        <f t="shared" si="106"/>
        <v>25</v>
      </c>
    </row>
    <row r="2242" spans="1:12" x14ac:dyDescent="0.25">
      <c r="A2242" s="7" t="s">
        <v>125</v>
      </c>
      <c r="B2242" s="7">
        <f t="shared" si="108"/>
        <v>2233</v>
      </c>
      <c r="C2242" s="7">
        <f>IF('OG Hospitalisation Details'!B105="?",ROUND(AVERAGE('OG Hospitalisation Details'!$B$2:$B$2344),0),'OG Hospitalisation Details'!B105)</f>
        <v>2001</v>
      </c>
      <c r="D2242" s="7" t="str">
        <f>IF('OG Hospitalisation Details'!C105="?","Sep",'OG Hospitalisation Details'!C105)</f>
        <v>Aug</v>
      </c>
      <c r="E2242" s="7">
        <v>23</v>
      </c>
      <c r="F2242" s="13">
        <f t="shared" ref="F2242:F2305" si="109">DATE(C2242,MONTH(1&amp;D2242),E2242)</f>
        <v>37126</v>
      </c>
      <c r="G2242" s="7">
        <v>0</v>
      </c>
      <c r="H2242" s="16">
        <v>1421</v>
      </c>
      <c r="I2242" s="7" t="str" cm="1">
        <f t="array" ref="I2242">INDEX({"tier - 1","tier - 2","tier - 3"},MATCH(MAX(COUNTIF('OG Hospitalisation Details'!G105:G2447,{"tier - 1","tier - 2","tier - 3"})),COUNTIF('OG Hospitalisation Details'!G105:G2447,{"tier - 1","tier - 2","tier - 3"}),0))</f>
        <v>tier - 2</v>
      </c>
      <c r="J2242" s="7" t="str" cm="1">
        <f t="array" ref="J2242">INDEX({"tier - 1","tier - 2","tier - 3"},MATCH(MAX(COUNTIF('OG Hospitalisation Details'!H105:H2447,{"tier - 1","tier - 2","tier - 3"})),COUNTIF('OG Hospitalisation Details'!H105:H2447,{"tier - 1","tier - 2","tier - 3"}),0))</f>
        <v>tier - 2</v>
      </c>
      <c r="K2242" s="7" t="str">
        <f>IF('OG Hospitalisation Details'!I105="?","Unknown",'OG Hospitalisation Details'!I105)</f>
        <v>R1013</v>
      </c>
      <c r="L2242" s="14">
        <f t="shared" ref="L2242:L2305" si="110">DATEDIF(F2242,DATE(2023,6,8),"Y")</f>
        <v>21</v>
      </c>
    </row>
    <row r="2243" spans="1:12" x14ac:dyDescent="0.25">
      <c r="A2243" s="7" t="s">
        <v>124</v>
      </c>
      <c r="B2243" s="7">
        <f t="shared" si="108"/>
        <v>2234</v>
      </c>
      <c r="C2243" s="7">
        <f>IF('OG Hospitalisation Details'!B104="?",ROUND(AVERAGE('OG Hospitalisation Details'!$B$2:$B$2344),0),'OG Hospitalisation Details'!B104)</f>
        <v>1996</v>
      </c>
      <c r="D2243" s="7" t="str">
        <f>IF('OG Hospitalisation Details'!C104="?","Sep",'OG Hospitalisation Details'!C104)</f>
        <v>Jun</v>
      </c>
      <c r="E2243" s="7">
        <v>23</v>
      </c>
      <c r="F2243" s="13">
        <f t="shared" si="109"/>
        <v>35239</v>
      </c>
      <c r="G2243" s="7">
        <v>0</v>
      </c>
      <c r="H2243" s="16">
        <v>1417</v>
      </c>
      <c r="I2243" s="7" t="str" cm="1">
        <f t="array" ref="I2243">INDEX({"tier - 1","tier - 2","tier - 3"},MATCH(MAX(COUNTIF('OG Hospitalisation Details'!G104:G2446,{"tier - 1","tier - 2","tier - 3"})),COUNTIF('OG Hospitalisation Details'!G104:G2446,{"tier - 1","tier - 2","tier - 3"}),0))</f>
        <v>tier - 2</v>
      </c>
      <c r="J2243" s="7" t="str" cm="1">
        <f t="array" ref="J2243">INDEX({"tier - 1","tier - 2","tier - 3"},MATCH(MAX(COUNTIF('OG Hospitalisation Details'!H104:H2446,{"tier - 1","tier - 2","tier - 3"})),COUNTIF('OG Hospitalisation Details'!H104:H2446,{"tier - 1","tier - 2","tier - 3"}),0))</f>
        <v>tier - 2</v>
      </c>
      <c r="K2243" s="7" t="str">
        <f>IF('OG Hospitalisation Details'!I104="?","Unknown",'OG Hospitalisation Details'!I104)</f>
        <v>R1013</v>
      </c>
      <c r="L2243" s="14">
        <f t="shared" si="110"/>
        <v>26</v>
      </c>
    </row>
    <row r="2244" spans="1:12" x14ac:dyDescent="0.25">
      <c r="A2244" s="7" t="s">
        <v>123</v>
      </c>
      <c r="B2244" s="7">
        <f t="shared" si="108"/>
        <v>2235</v>
      </c>
      <c r="C2244" s="7">
        <f>IF('OG Hospitalisation Details'!B103="?",ROUND(AVERAGE('OG Hospitalisation Details'!$B$2:$B$2344),0),'OG Hospitalisation Details'!B103)</f>
        <v>1997</v>
      </c>
      <c r="D2244" s="7" t="str">
        <f>IF('OG Hospitalisation Details'!C103="?","Sep",'OG Hospitalisation Details'!C103)</f>
        <v>Oct</v>
      </c>
      <c r="E2244" s="7">
        <v>27</v>
      </c>
      <c r="F2244" s="13">
        <f t="shared" si="109"/>
        <v>35730</v>
      </c>
      <c r="G2244" s="7">
        <v>0</v>
      </c>
      <c r="H2244" s="16">
        <v>1402</v>
      </c>
      <c r="I2244" s="7" t="str" cm="1">
        <f t="array" ref="I2244">INDEX({"tier - 1","tier - 2","tier - 3"},MATCH(MAX(COUNTIF('OG Hospitalisation Details'!G103:G2445,{"tier - 1","tier - 2","tier - 3"})),COUNTIF('OG Hospitalisation Details'!G103:G2445,{"tier - 1","tier - 2","tier - 3"}),0))</f>
        <v>tier - 2</v>
      </c>
      <c r="J2244" s="7" t="str" cm="1">
        <f t="array" ref="J2244">INDEX({"tier - 1","tier - 2","tier - 3"},MATCH(MAX(COUNTIF('OG Hospitalisation Details'!H103:H2445,{"tier - 1","tier - 2","tier - 3"})),COUNTIF('OG Hospitalisation Details'!H103:H2445,{"tier - 1","tier - 2","tier - 3"}),0))</f>
        <v>tier - 2</v>
      </c>
      <c r="K2244" s="7" t="str">
        <f>IF('OG Hospitalisation Details'!I103="?","Unknown",'OG Hospitalisation Details'!I103)</f>
        <v>R1011</v>
      </c>
      <c r="L2244" s="14">
        <f t="shared" si="110"/>
        <v>25</v>
      </c>
    </row>
    <row r="2245" spans="1:12" x14ac:dyDescent="0.25">
      <c r="A2245" s="7" t="s">
        <v>122</v>
      </c>
      <c r="B2245" s="7">
        <f t="shared" si="108"/>
        <v>2236</v>
      </c>
      <c r="C2245" s="7">
        <f>IF('OG Hospitalisation Details'!B102="?",ROUND(AVERAGE('OG Hospitalisation Details'!$B$2:$B$2344),0),'OG Hospitalisation Details'!B102)</f>
        <v>1998</v>
      </c>
      <c r="D2245" s="7" t="str">
        <f>IF('OG Hospitalisation Details'!C102="?","Sep",'OG Hospitalisation Details'!C102)</f>
        <v>Sep</v>
      </c>
      <c r="E2245" s="7">
        <v>5</v>
      </c>
      <c r="F2245" s="13">
        <f t="shared" si="109"/>
        <v>36043</v>
      </c>
      <c r="G2245" s="7">
        <v>0</v>
      </c>
      <c r="H2245" s="16">
        <v>1400.44</v>
      </c>
      <c r="I2245" s="7" t="str" cm="1">
        <f t="array" ref="I2245">INDEX({"tier - 1","tier - 2","tier - 3"},MATCH(MAX(COUNTIF('OG Hospitalisation Details'!G102:G2444,{"tier - 1","tier - 2","tier - 3"})),COUNTIF('OG Hospitalisation Details'!G102:G2444,{"tier - 1","tier - 2","tier - 3"}),0))</f>
        <v>tier - 2</v>
      </c>
      <c r="J2245" s="7" t="str" cm="1">
        <f t="array" ref="J2245">INDEX({"tier - 1","tier - 2","tier - 3"},MATCH(MAX(COUNTIF('OG Hospitalisation Details'!H102:H2444,{"tier - 1","tier - 2","tier - 3"})),COUNTIF('OG Hospitalisation Details'!H102:H2444,{"tier - 1","tier - 2","tier - 3"}),0))</f>
        <v>tier - 2</v>
      </c>
      <c r="K2245" s="7" t="str">
        <f>IF('OG Hospitalisation Details'!I102="?","Unknown",'OG Hospitalisation Details'!I102)</f>
        <v>R1013</v>
      </c>
      <c r="L2245" s="14">
        <f t="shared" si="110"/>
        <v>24</v>
      </c>
    </row>
    <row r="2246" spans="1:12" x14ac:dyDescent="0.25">
      <c r="A2246" s="7" t="s">
        <v>121</v>
      </c>
      <c r="B2246" s="7">
        <f t="shared" si="108"/>
        <v>2237</v>
      </c>
      <c r="C2246" s="7">
        <f>IF('OG Hospitalisation Details'!B101="?",ROUND(AVERAGE('OG Hospitalisation Details'!$B$2:$B$2344),0),'OG Hospitalisation Details'!B101)</f>
        <v>2002</v>
      </c>
      <c r="D2246" s="7" t="str">
        <f>IF('OG Hospitalisation Details'!C101="?","Sep",'OG Hospitalisation Details'!C101)</f>
        <v>Dec</v>
      </c>
      <c r="E2246" s="7">
        <v>22</v>
      </c>
      <c r="F2246" s="13">
        <f t="shared" si="109"/>
        <v>37612</v>
      </c>
      <c r="G2246" s="7">
        <v>0</v>
      </c>
      <c r="H2246" s="16">
        <v>1391.53</v>
      </c>
      <c r="I2246" s="7" t="str" cm="1">
        <f t="array" ref="I2246">INDEX({"tier - 1","tier - 2","tier - 3"},MATCH(MAX(COUNTIF('OG Hospitalisation Details'!G101:G2443,{"tier - 1","tier - 2","tier - 3"})),COUNTIF('OG Hospitalisation Details'!G101:G2443,{"tier - 1","tier - 2","tier - 3"}),0))</f>
        <v>tier - 2</v>
      </c>
      <c r="J2246" s="7" t="str" cm="1">
        <f t="array" ref="J2246">INDEX({"tier - 1","tier - 2","tier - 3"},MATCH(MAX(COUNTIF('OG Hospitalisation Details'!H101:H2443,{"tier - 1","tier - 2","tier - 3"})),COUNTIF('OG Hospitalisation Details'!H101:H2443,{"tier - 1","tier - 2","tier - 3"}),0))</f>
        <v>tier - 2</v>
      </c>
      <c r="K2246" s="7" t="str">
        <f>IF('OG Hospitalisation Details'!I101="?","Unknown",'OG Hospitalisation Details'!I101)</f>
        <v>R1013</v>
      </c>
      <c r="L2246" s="14">
        <f t="shared" si="110"/>
        <v>20</v>
      </c>
    </row>
    <row r="2247" spans="1:12" x14ac:dyDescent="0.25">
      <c r="A2247" s="7" t="s">
        <v>120</v>
      </c>
      <c r="B2247" s="7">
        <f t="shared" si="108"/>
        <v>2238</v>
      </c>
      <c r="C2247" s="7">
        <f>IF('OG Hospitalisation Details'!B100="?",ROUND(AVERAGE('OG Hospitalisation Details'!$B$2:$B$2344),0),'OG Hospitalisation Details'!B100)</f>
        <v>2002</v>
      </c>
      <c r="D2247" s="7" t="str">
        <f>IF('OG Hospitalisation Details'!C100="?","Sep",'OG Hospitalisation Details'!C100)</f>
        <v>Nov</v>
      </c>
      <c r="E2247" s="7">
        <v>14</v>
      </c>
      <c r="F2247" s="13">
        <f t="shared" si="109"/>
        <v>37574</v>
      </c>
      <c r="G2247" s="7">
        <v>0</v>
      </c>
      <c r="H2247" s="16">
        <v>1390</v>
      </c>
      <c r="I2247" s="7" t="str" cm="1">
        <f t="array" ref="I2247">INDEX({"tier - 1","tier - 2","tier - 3"},MATCH(MAX(COUNTIF('OG Hospitalisation Details'!G100:G2442,{"tier - 1","tier - 2","tier - 3"})),COUNTIF('OG Hospitalisation Details'!G100:G2442,{"tier - 1","tier - 2","tier - 3"}),0))</f>
        <v>tier - 2</v>
      </c>
      <c r="J2247" s="7" t="str" cm="1">
        <f t="array" ref="J2247">INDEX({"tier - 1","tier - 2","tier - 3"},MATCH(MAX(COUNTIF('OG Hospitalisation Details'!H100:H2442,{"tier - 1","tier - 2","tier - 3"})),COUNTIF('OG Hospitalisation Details'!H100:H2442,{"tier - 1","tier - 2","tier - 3"}),0))</f>
        <v>tier - 2</v>
      </c>
      <c r="K2247" s="7" t="str">
        <f>IF('OG Hospitalisation Details'!I100="?","Unknown",'OG Hospitalisation Details'!I100)</f>
        <v>R1013</v>
      </c>
      <c r="L2247" s="14">
        <f t="shared" si="110"/>
        <v>20</v>
      </c>
    </row>
    <row r="2248" spans="1:12" x14ac:dyDescent="0.25">
      <c r="A2248" s="7" t="s">
        <v>119</v>
      </c>
      <c r="B2248" s="7">
        <f t="shared" si="108"/>
        <v>2239</v>
      </c>
      <c r="C2248" s="7">
        <f>IF('OG Hospitalisation Details'!B99="?",ROUND(AVERAGE('OG Hospitalisation Details'!$B$2:$B$2344),0),'OG Hospitalisation Details'!B99)</f>
        <v>1999</v>
      </c>
      <c r="D2248" s="7" t="str">
        <f>IF('OG Hospitalisation Details'!C99="?","Sep",'OG Hospitalisation Details'!C99)</f>
        <v>Jul</v>
      </c>
      <c r="E2248" s="7">
        <v>6</v>
      </c>
      <c r="F2248" s="13">
        <f t="shared" si="109"/>
        <v>36347</v>
      </c>
      <c r="G2248" s="7">
        <v>0</v>
      </c>
      <c r="H2248" s="16">
        <v>1389</v>
      </c>
      <c r="I2248" s="7" t="str" cm="1">
        <f t="array" ref="I2248">INDEX({"tier - 1","tier - 2","tier - 3"},MATCH(MAX(COUNTIF('OG Hospitalisation Details'!G99:G2441,{"tier - 1","tier - 2","tier - 3"})),COUNTIF('OG Hospitalisation Details'!G99:G2441,{"tier - 1","tier - 2","tier - 3"}),0))</f>
        <v>tier - 2</v>
      </c>
      <c r="J2248" s="7" t="str" cm="1">
        <f t="array" ref="J2248">INDEX({"tier - 1","tier - 2","tier - 3"},MATCH(MAX(COUNTIF('OG Hospitalisation Details'!H99:H2441,{"tier - 1","tier - 2","tier - 3"})),COUNTIF('OG Hospitalisation Details'!H99:H2441,{"tier - 1","tier - 2","tier - 3"}),0))</f>
        <v>tier - 2</v>
      </c>
      <c r="K2248" s="7" t="str">
        <f>IF('OG Hospitalisation Details'!I99="?","Unknown",'OG Hospitalisation Details'!I99)</f>
        <v>R1013</v>
      </c>
      <c r="L2248" s="14">
        <f t="shared" si="110"/>
        <v>23</v>
      </c>
    </row>
    <row r="2249" spans="1:12" x14ac:dyDescent="0.25">
      <c r="A2249" s="7" t="s">
        <v>118</v>
      </c>
      <c r="B2249" s="7">
        <f t="shared" si="108"/>
        <v>2240</v>
      </c>
      <c r="C2249" s="7">
        <f>IF('OG Hospitalisation Details'!B98="?",ROUND(AVERAGE('OG Hospitalisation Details'!$B$2:$B$2344),0),'OG Hospitalisation Details'!B98)</f>
        <v>2002</v>
      </c>
      <c r="D2249" s="7" t="str">
        <f>IF('OG Hospitalisation Details'!C98="?","Sep",'OG Hospitalisation Details'!C98)</f>
        <v>Aug</v>
      </c>
      <c r="E2249" s="7">
        <v>15</v>
      </c>
      <c r="F2249" s="13">
        <f t="shared" si="109"/>
        <v>37483</v>
      </c>
      <c r="G2249" s="7">
        <v>0</v>
      </c>
      <c r="H2249" s="16">
        <v>1382</v>
      </c>
      <c r="I2249" s="7" t="str" cm="1">
        <f t="array" ref="I2249">INDEX({"tier - 1","tier - 2","tier - 3"},MATCH(MAX(COUNTIF('OG Hospitalisation Details'!G98:G2440,{"tier - 1","tier - 2","tier - 3"})),COUNTIF('OG Hospitalisation Details'!G98:G2440,{"tier - 1","tier - 2","tier - 3"}),0))</f>
        <v>tier - 2</v>
      </c>
      <c r="J2249" s="7" t="str" cm="1">
        <f t="array" ref="J2249">INDEX({"tier - 1","tier - 2","tier - 3"},MATCH(MAX(COUNTIF('OG Hospitalisation Details'!H98:H2440,{"tier - 1","tier - 2","tier - 3"})),COUNTIF('OG Hospitalisation Details'!H98:H2440,{"tier - 1","tier - 2","tier - 3"}),0))</f>
        <v>tier - 2</v>
      </c>
      <c r="K2249" s="7" t="str">
        <f>IF('OG Hospitalisation Details'!I98="?","Unknown",'OG Hospitalisation Details'!I98)</f>
        <v>R1013</v>
      </c>
      <c r="L2249" s="14">
        <f t="shared" si="110"/>
        <v>20</v>
      </c>
    </row>
    <row r="2250" spans="1:12" x14ac:dyDescent="0.25">
      <c r="A2250" s="7" t="s">
        <v>117</v>
      </c>
      <c r="B2250" s="7">
        <f t="shared" si="108"/>
        <v>2241</v>
      </c>
      <c r="C2250" s="7">
        <f>IF('OG Hospitalisation Details'!B97="?",ROUND(AVERAGE('OG Hospitalisation Details'!$B$2:$B$2344),0),'OG Hospitalisation Details'!B97)</f>
        <v>1998</v>
      </c>
      <c r="D2250" s="7" t="str">
        <f>IF('OG Hospitalisation Details'!C97="?","Sep",'OG Hospitalisation Details'!C97)</f>
        <v>Dec</v>
      </c>
      <c r="E2250" s="7">
        <v>3</v>
      </c>
      <c r="F2250" s="13">
        <f t="shared" si="109"/>
        <v>36132</v>
      </c>
      <c r="G2250" s="7">
        <v>0</v>
      </c>
      <c r="H2250" s="16">
        <v>1359</v>
      </c>
      <c r="I2250" s="7" t="str" cm="1">
        <f t="array" ref="I2250">INDEX({"tier - 1","tier - 2","tier - 3"},MATCH(MAX(COUNTIF('OG Hospitalisation Details'!G97:G2439,{"tier - 1","tier - 2","tier - 3"})),COUNTIF('OG Hospitalisation Details'!G97:G2439,{"tier - 1","tier - 2","tier - 3"}),0))</f>
        <v>tier - 2</v>
      </c>
      <c r="J2250" s="7" t="str" cm="1">
        <f t="array" ref="J2250">INDEX({"tier - 1","tier - 2","tier - 3"},MATCH(MAX(COUNTIF('OG Hospitalisation Details'!H97:H2439,{"tier - 1","tier - 2","tier - 3"})),COUNTIF('OG Hospitalisation Details'!H97:H2439,{"tier - 1","tier - 2","tier - 3"}),0))</f>
        <v>tier - 2</v>
      </c>
      <c r="K2250" s="7" t="str">
        <f>IF('OG Hospitalisation Details'!I97="?","Unknown",'OG Hospitalisation Details'!I97)</f>
        <v>R1013</v>
      </c>
      <c r="L2250" s="14">
        <f t="shared" si="110"/>
        <v>24</v>
      </c>
    </row>
    <row r="2251" spans="1:12" x14ac:dyDescent="0.25">
      <c r="A2251" s="7" t="s">
        <v>116</v>
      </c>
      <c r="B2251" s="7">
        <f t="shared" si="108"/>
        <v>2242</v>
      </c>
      <c r="C2251" s="7">
        <f>IF('OG Hospitalisation Details'!B96="?",ROUND(AVERAGE('OG Hospitalisation Details'!$B$2:$B$2344),0),'OG Hospitalisation Details'!B96)</f>
        <v>1997</v>
      </c>
      <c r="D2251" s="7" t="str">
        <f>IF('OG Hospitalisation Details'!C96="?","Sep",'OG Hospitalisation Details'!C96)</f>
        <v>Nov</v>
      </c>
      <c r="E2251" s="7">
        <v>7</v>
      </c>
      <c r="F2251" s="13">
        <f t="shared" si="109"/>
        <v>35741</v>
      </c>
      <c r="G2251" s="7">
        <v>0</v>
      </c>
      <c r="H2251" s="16">
        <v>1341.16</v>
      </c>
      <c r="I2251" s="7" t="str" cm="1">
        <f t="array" ref="I2251">INDEX({"tier - 1","tier - 2","tier - 3"},MATCH(MAX(COUNTIF('OG Hospitalisation Details'!G96:G2438,{"tier - 1","tier - 2","tier - 3"})),COUNTIF('OG Hospitalisation Details'!G96:G2438,{"tier - 1","tier - 2","tier - 3"}),0))</f>
        <v>tier - 2</v>
      </c>
      <c r="J2251" s="7" t="str" cm="1">
        <f t="array" ref="J2251">INDEX({"tier - 1","tier - 2","tier - 3"},MATCH(MAX(COUNTIF('OG Hospitalisation Details'!H96:H2438,{"tier - 1","tier - 2","tier - 3"})),COUNTIF('OG Hospitalisation Details'!H96:H2438,{"tier - 1","tier - 2","tier - 3"}),0))</f>
        <v>tier - 2</v>
      </c>
      <c r="K2251" s="7" t="str">
        <f>IF('OG Hospitalisation Details'!I96="?","Unknown",'OG Hospitalisation Details'!I96)</f>
        <v>R1012</v>
      </c>
      <c r="L2251" s="14">
        <f t="shared" si="110"/>
        <v>25</v>
      </c>
    </row>
    <row r="2252" spans="1:12" x14ac:dyDescent="0.25">
      <c r="A2252" s="7" t="s">
        <v>115</v>
      </c>
      <c r="B2252" s="7">
        <f t="shared" si="108"/>
        <v>2243</v>
      </c>
      <c r="C2252" s="7">
        <f>IF('OG Hospitalisation Details'!B95="?",ROUND(AVERAGE('OG Hospitalisation Details'!$B$2:$B$2344),0),'OG Hospitalisation Details'!B95)</f>
        <v>1995</v>
      </c>
      <c r="D2252" s="7" t="str">
        <f>IF('OG Hospitalisation Details'!C95="?","Sep",'OG Hospitalisation Details'!C95)</f>
        <v>Jul</v>
      </c>
      <c r="E2252" s="7">
        <v>30</v>
      </c>
      <c r="F2252" s="13">
        <f t="shared" si="109"/>
        <v>34910</v>
      </c>
      <c r="G2252" s="7">
        <v>0</v>
      </c>
      <c r="H2252" s="16">
        <v>1338</v>
      </c>
      <c r="I2252" s="7" t="str" cm="1">
        <f t="array" ref="I2252">INDEX({"tier - 1","tier - 2","tier - 3"},MATCH(MAX(COUNTIF('OG Hospitalisation Details'!G95:G2437,{"tier - 1","tier - 2","tier - 3"})),COUNTIF('OG Hospitalisation Details'!G95:G2437,{"tier - 1","tier - 2","tier - 3"}),0))</f>
        <v>tier - 2</v>
      </c>
      <c r="J2252" s="7" t="str" cm="1">
        <f t="array" ref="J2252">INDEX({"tier - 1","tier - 2","tier - 3"},MATCH(MAX(COUNTIF('OG Hospitalisation Details'!H95:H2437,{"tier - 1","tier - 2","tier - 3"})),COUNTIF('OG Hospitalisation Details'!H95:H2437,{"tier - 1","tier - 2","tier - 3"}),0))</f>
        <v>tier - 2</v>
      </c>
      <c r="K2252" s="7" t="str">
        <f>IF('OG Hospitalisation Details'!I95="?","Unknown",'OG Hospitalisation Details'!I95)</f>
        <v>R1012</v>
      </c>
      <c r="L2252" s="14">
        <f t="shared" si="110"/>
        <v>27</v>
      </c>
    </row>
    <row r="2253" spans="1:12" x14ac:dyDescent="0.25">
      <c r="A2253" s="7" t="s">
        <v>114</v>
      </c>
      <c r="B2253" s="7">
        <f t="shared" si="108"/>
        <v>2244</v>
      </c>
      <c r="C2253" s="7">
        <f>IF('OG Hospitalisation Details'!B94="?",ROUND(AVERAGE('OG Hospitalisation Details'!$B$2:$B$2344),0),'OG Hospitalisation Details'!B94)</f>
        <v>1998</v>
      </c>
      <c r="D2253" s="7" t="str">
        <f>IF('OG Hospitalisation Details'!C94="?","Sep",'OG Hospitalisation Details'!C94)</f>
        <v>Jul</v>
      </c>
      <c r="E2253" s="7">
        <v>12</v>
      </c>
      <c r="F2253" s="13">
        <f t="shared" si="109"/>
        <v>35988</v>
      </c>
      <c r="G2253" s="7">
        <v>0</v>
      </c>
      <c r="H2253" s="16">
        <v>1332.61</v>
      </c>
      <c r="I2253" s="7" t="str" cm="1">
        <f t="array" ref="I2253">INDEX({"tier - 1","tier - 2","tier - 3"},MATCH(MAX(COUNTIF('OG Hospitalisation Details'!G94:G2436,{"tier - 1","tier - 2","tier - 3"})),COUNTIF('OG Hospitalisation Details'!G94:G2436,{"tier - 1","tier - 2","tier - 3"}),0))</f>
        <v>tier - 2</v>
      </c>
      <c r="J2253" s="7" t="str" cm="1">
        <f t="array" ref="J2253">INDEX({"tier - 1","tier - 2","tier - 3"},MATCH(MAX(COUNTIF('OG Hospitalisation Details'!H94:H2436,{"tier - 1","tier - 2","tier - 3"})),COUNTIF('OG Hospitalisation Details'!H94:H2436,{"tier - 1","tier - 2","tier - 3"}),0))</f>
        <v>tier - 2</v>
      </c>
      <c r="K2253" s="7" t="str">
        <f>IF('OG Hospitalisation Details'!I94="?","Unknown",'OG Hospitalisation Details'!I94)</f>
        <v>R1013</v>
      </c>
      <c r="L2253" s="14">
        <f t="shared" si="110"/>
        <v>24</v>
      </c>
    </row>
    <row r="2254" spans="1:12" x14ac:dyDescent="0.25">
      <c r="A2254" s="7" t="s">
        <v>113</v>
      </c>
      <c r="B2254" s="7">
        <f t="shared" si="108"/>
        <v>2245</v>
      </c>
      <c r="C2254" s="7">
        <f>IF('OG Hospitalisation Details'!B93="?",ROUND(AVERAGE('OG Hospitalisation Details'!$B$2:$B$2344),0),'OG Hospitalisation Details'!B93)</f>
        <v>1999</v>
      </c>
      <c r="D2254" s="7" t="str">
        <f>IF('OG Hospitalisation Details'!C93="?","Sep",'OG Hospitalisation Details'!C93)</f>
        <v>Oct</v>
      </c>
      <c r="E2254" s="7">
        <v>14</v>
      </c>
      <c r="F2254" s="13">
        <f t="shared" si="109"/>
        <v>36447</v>
      </c>
      <c r="G2254" s="7">
        <v>0</v>
      </c>
      <c r="H2254" s="16">
        <v>1329.17</v>
      </c>
      <c r="I2254" s="7" t="str" cm="1">
        <f t="array" ref="I2254">INDEX({"tier - 1","tier - 2","tier - 3"},MATCH(MAX(COUNTIF('OG Hospitalisation Details'!G93:G2435,{"tier - 1","tier - 2","tier - 3"})),COUNTIF('OG Hospitalisation Details'!G93:G2435,{"tier - 1","tier - 2","tier - 3"}),0))</f>
        <v>tier - 2</v>
      </c>
      <c r="J2254" s="7" t="str" cm="1">
        <f t="array" ref="J2254">INDEX({"tier - 1","tier - 2","tier - 3"},MATCH(MAX(COUNTIF('OG Hospitalisation Details'!H93:H2435,{"tier - 1","tier - 2","tier - 3"})),COUNTIF('OG Hospitalisation Details'!H93:H2435,{"tier - 1","tier - 2","tier - 3"}),0))</f>
        <v>tier - 2</v>
      </c>
      <c r="K2254" s="7" t="str">
        <f>IF('OG Hospitalisation Details'!I93="?","Unknown",'OG Hospitalisation Details'!I93)</f>
        <v>R1013</v>
      </c>
      <c r="L2254" s="14">
        <f t="shared" si="110"/>
        <v>23</v>
      </c>
    </row>
    <row r="2255" spans="1:12" x14ac:dyDescent="0.25">
      <c r="A2255" s="7" t="s">
        <v>112</v>
      </c>
      <c r="B2255" s="7">
        <f t="shared" si="108"/>
        <v>2246</v>
      </c>
      <c r="C2255" s="7">
        <f>IF('OG Hospitalisation Details'!B92="?",ROUND(AVERAGE('OG Hospitalisation Details'!$B$2:$B$2344),0),'OG Hospitalisation Details'!B92)</f>
        <v>2002</v>
      </c>
      <c r="D2255" s="7" t="str">
        <f>IF('OG Hospitalisation Details'!C92="?","Sep",'OG Hospitalisation Details'!C92)</f>
        <v>Oct</v>
      </c>
      <c r="E2255" s="7">
        <v>13</v>
      </c>
      <c r="F2255" s="13">
        <f t="shared" si="109"/>
        <v>37542</v>
      </c>
      <c r="G2255" s="7">
        <v>0</v>
      </c>
      <c r="H2255" s="16">
        <v>1315</v>
      </c>
      <c r="I2255" s="7" t="str" cm="1">
        <f t="array" ref="I2255">INDEX({"tier - 1","tier - 2","tier - 3"},MATCH(MAX(COUNTIF('OG Hospitalisation Details'!G92:G2434,{"tier - 1","tier - 2","tier - 3"})),COUNTIF('OG Hospitalisation Details'!G92:G2434,{"tier - 1","tier - 2","tier - 3"}),0))</f>
        <v>tier - 2</v>
      </c>
      <c r="J2255" s="7" t="str" cm="1">
        <f t="array" ref="J2255">INDEX({"tier - 1","tier - 2","tier - 3"},MATCH(MAX(COUNTIF('OG Hospitalisation Details'!H92:H2434,{"tier - 1","tier - 2","tier - 3"})),COUNTIF('OG Hospitalisation Details'!H92:H2434,{"tier - 1","tier - 2","tier - 3"}),0))</f>
        <v>tier - 2</v>
      </c>
      <c r="K2255" s="7" t="str">
        <f>IF('OG Hospitalisation Details'!I92="?","Unknown",'OG Hospitalisation Details'!I92)</f>
        <v>R1013</v>
      </c>
      <c r="L2255" s="14">
        <f t="shared" si="110"/>
        <v>20</v>
      </c>
    </row>
    <row r="2256" spans="1:12" x14ac:dyDescent="0.25">
      <c r="A2256" s="7" t="s">
        <v>111</v>
      </c>
      <c r="B2256" s="7">
        <f t="shared" si="108"/>
        <v>2247</v>
      </c>
      <c r="C2256" s="7">
        <f>IF('OG Hospitalisation Details'!B91="?",ROUND(AVERAGE('OG Hospitalisation Details'!$B$2:$B$2344),0),'OG Hospitalisation Details'!B91)</f>
        <v>1999</v>
      </c>
      <c r="D2256" s="7" t="str">
        <f>IF('OG Hospitalisation Details'!C91="?","Sep",'OG Hospitalisation Details'!C91)</f>
        <v>Dec</v>
      </c>
      <c r="E2256" s="7">
        <v>2</v>
      </c>
      <c r="F2256" s="13">
        <f t="shared" si="109"/>
        <v>36496</v>
      </c>
      <c r="G2256" s="7">
        <v>0</v>
      </c>
      <c r="H2256" s="16">
        <v>1304</v>
      </c>
      <c r="I2256" s="7" t="str" cm="1">
        <f t="array" ref="I2256">INDEX({"tier - 1","tier - 2","tier - 3"},MATCH(MAX(COUNTIF('OG Hospitalisation Details'!G91:G2433,{"tier - 1","tier - 2","tier - 3"})),COUNTIF('OG Hospitalisation Details'!G91:G2433,{"tier - 1","tier - 2","tier - 3"}),0))</f>
        <v>tier - 2</v>
      </c>
      <c r="J2256" s="7" t="str" cm="1">
        <f t="array" ref="J2256">INDEX({"tier - 1","tier - 2","tier - 3"},MATCH(MAX(COUNTIF('OG Hospitalisation Details'!H91:H2433,{"tier - 1","tier - 2","tier - 3"})),COUNTIF('OG Hospitalisation Details'!H91:H2433,{"tier - 1","tier - 2","tier - 3"}),0))</f>
        <v>tier - 2</v>
      </c>
      <c r="K2256" s="7" t="str">
        <f>IF('OG Hospitalisation Details'!I91="?","Unknown",'OG Hospitalisation Details'!I91)</f>
        <v>R1013</v>
      </c>
      <c r="L2256" s="14">
        <f t="shared" si="110"/>
        <v>23</v>
      </c>
    </row>
    <row r="2257" spans="1:12" x14ac:dyDescent="0.25">
      <c r="A2257" s="7" t="s">
        <v>110</v>
      </c>
      <c r="B2257" s="7">
        <f t="shared" si="108"/>
        <v>2248</v>
      </c>
      <c r="C2257" s="7">
        <f>IF('OG Hospitalisation Details'!B90="?",ROUND(AVERAGE('OG Hospitalisation Details'!$B$2:$B$2344),0),'OG Hospitalisation Details'!B90)</f>
        <v>2002</v>
      </c>
      <c r="D2257" s="7" t="str">
        <f>IF('OG Hospitalisation Details'!C90="?","Sep",'OG Hospitalisation Details'!C90)</f>
        <v>Dec</v>
      </c>
      <c r="E2257" s="7">
        <v>10</v>
      </c>
      <c r="F2257" s="13">
        <f t="shared" si="109"/>
        <v>37600</v>
      </c>
      <c r="G2257" s="7">
        <v>0</v>
      </c>
      <c r="H2257" s="16">
        <v>1304</v>
      </c>
      <c r="I2257" s="7" t="str" cm="1">
        <f t="array" ref="I2257">INDEX({"tier - 1","tier - 2","tier - 3"},MATCH(MAX(COUNTIF('OG Hospitalisation Details'!G90:G2432,{"tier - 1","tier - 2","tier - 3"})),COUNTIF('OG Hospitalisation Details'!G90:G2432,{"tier - 1","tier - 2","tier - 3"}),0))</f>
        <v>tier - 2</v>
      </c>
      <c r="J2257" s="7" t="str" cm="1">
        <f t="array" ref="J2257">INDEX({"tier - 1","tier - 2","tier - 3"},MATCH(MAX(COUNTIF('OG Hospitalisation Details'!H90:H2432,{"tier - 1","tier - 2","tier - 3"})),COUNTIF('OG Hospitalisation Details'!H90:H2432,{"tier - 1","tier - 2","tier - 3"}),0))</f>
        <v>tier - 2</v>
      </c>
      <c r="K2257" s="7" t="str">
        <f>IF('OG Hospitalisation Details'!I90="?","Unknown",'OG Hospitalisation Details'!I90)</f>
        <v>R1012</v>
      </c>
      <c r="L2257" s="14">
        <f t="shared" si="110"/>
        <v>20</v>
      </c>
    </row>
    <row r="2258" spans="1:12" x14ac:dyDescent="0.25">
      <c r="A2258" s="7" t="s">
        <v>109</v>
      </c>
      <c r="B2258" s="7">
        <f t="shared" si="108"/>
        <v>2249</v>
      </c>
      <c r="C2258" s="7">
        <f>IF('OG Hospitalisation Details'!B89="?",ROUND(AVERAGE('OG Hospitalisation Details'!$B$2:$B$2344),0),'OG Hospitalisation Details'!B89)</f>
        <v>2001</v>
      </c>
      <c r="D2258" s="7" t="str">
        <f>IF('OG Hospitalisation Details'!C89="?","Sep",'OG Hospitalisation Details'!C89)</f>
        <v>Nov</v>
      </c>
      <c r="E2258" s="7">
        <v>29</v>
      </c>
      <c r="F2258" s="13">
        <f t="shared" si="109"/>
        <v>37224</v>
      </c>
      <c r="G2258" s="7">
        <v>0</v>
      </c>
      <c r="H2258" s="16">
        <v>1293</v>
      </c>
      <c r="I2258" s="7" t="str" cm="1">
        <f t="array" ref="I2258">INDEX({"tier - 1","tier - 2","tier - 3"},MATCH(MAX(COUNTIF('OG Hospitalisation Details'!G89:G2431,{"tier - 1","tier - 2","tier - 3"})),COUNTIF('OG Hospitalisation Details'!G89:G2431,{"tier - 1","tier - 2","tier - 3"}),0))</f>
        <v>tier - 2</v>
      </c>
      <c r="J2258" s="7" t="str" cm="1">
        <f t="array" ref="J2258">INDEX({"tier - 1","tier - 2","tier - 3"},MATCH(MAX(COUNTIF('OG Hospitalisation Details'!H89:H2431,{"tier - 1","tier - 2","tier - 3"})),COUNTIF('OG Hospitalisation Details'!H89:H2431,{"tier - 1","tier - 2","tier - 3"}),0))</f>
        <v>tier - 2</v>
      </c>
      <c r="K2258" s="7" t="str">
        <f>IF('OG Hospitalisation Details'!I89="?","Unknown",'OG Hospitalisation Details'!I89)</f>
        <v>R1012</v>
      </c>
      <c r="L2258" s="14">
        <f t="shared" si="110"/>
        <v>21</v>
      </c>
    </row>
    <row r="2259" spans="1:12" x14ac:dyDescent="0.25">
      <c r="A2259" s="7" t="s">
        <v>108</v>
      </c>
      <c r="B2259" s="7">
        <f t="shared" si="108"/>
        <v>2250</v>
      </c>
      <c r="C2259" s="7">
        <f>IF('OG Hospitalisation Details'!B88="?",ROUND(AVERAGE('OG Hospitalisation Details'!$B$2:$B$2344),0),'OG Hospitalisation Details'!B88)</f>
        <v>1998</v>
      </c>
      <c r="D2259" s="7" t="str">
        <f>IF('OG Hospitalisation Details'!C88="?","Sep",'OG Hospitalisation Details'!C88)</f>
        <v>Jun</v>
      </c>
      <c r="E2259" s="7">
        <v>4</v>
      </c>
      <c r="F2259" s="13">
        <f t="shared" si="109"/>
        <v>35950</v>
      </c>
      <c r="G2259" s="7">
        <v>0</v>
      </c>
      <c r="H2259" s="16">
        <v>1290.93</v>
      </c>
      <c r="I2259" s="7" t="str" cm="1">
        <f t="array" ref="I2259">INDEX({"tier - 1","tier - 2","tier - 3"},MATCH(MAX(COUNTIF('OG Hospitalisation Details'!G88:G2430,{"tier - 1","tier - 2","tier - 3"})),COUNTIF('OG Hospitalisation Details'!G88:G2430,{"tier - 1","tier - 2","tier - 3"}),0))</f>
        <v>tier - 2</v>
      </c>
      <c r="J2259" s="7" t="str" cm="1">
        <f t="array" ref="J2259">INDEX({"tier - 1","tier - 2","tier - 3"},MATCH(MAX(COUNTIF('OG Hospitalisation Details'!H88:H2430,{"tier - 1","tier - 2","tier - 3"})),COUNTIF('OG Hospitalisation Details'!H88:H2430,{"tier - 1","tier - 2","tier - 3"}),0))</f>
        <v>tier - 2</v>
      </c>
      <c r="K2259" s="7" t="str">
        <f>IF('OG Hospitalisation Details'!I88="?","Unknown",'OG Hospitalisation Details'!I88)</f>
        <v>R1013</v>
      </c>
      <c r="L2259" s="14">
        <f t="shared" si="110"/>
        <v>25</v>
      </c>
    </row>
    <row r="2260" spans="1:12" x14ac:dyDescent="0.25">
      <c r="A2260" s="7" t="s">
        <v>107</v>
      </c>
      <c r="B2260" s="7">
        <f t="shared" si="108"/>
        <v>2251</v>
      </c>
      <c r="C2260" s="7">
        <f>IF('OG Hospitalisation Details'!B87="?",ROUND(AVERAGE('OG Hospitalisation Details'!$B$2:$B$2344),0),'OG Hospitalisation Details'!B87)</f>
        <v>2000</v>
      </c>
      <c r="D2260" s="7" t="str">
        <f>IF('OG Hospitalisation Details'!C87="?","Sep",'OG Hospitalisation Details'!C87)</f>
        <v>Jun</v>
      </c>
      <c r="E2260" s="7">
        <v>26</v>
      </c>
      <c r="F2260" s="13">
        <f t="shared" si="109"/>
        <v>36703</v>
      </c>
      <c r="G2260" s="7">
        <v>0</v>
      </c>
      <c r="H2260" s="16">
        <v>1286</v>
      </c>
      <c r="I2260" s="7" t="str" cm="1">
        <f t="array" ref="I2260">INDEX({"tier - 1","tier - 2","tier - 3"},MATCH(MAX(COUNTIF('OG Hospitalisation Details'!G87:G2429,{"tier - 1","tier - 2","tier - 3"})),COUNTIF('OG Hospitalisation Details'!G87:G2429,{"tier - 1","tier - 2","tier - 3"}),0))</f>
        <v>tier - 2</v>
      </c>
      <c r="J2260" s="7" t="str" cm="1">
        <f t="array" ref="J2260">INDEX({"tier - 1","tier - 2","tier - 3"},MATCH(MAX(COUNTIF('OG Hospitalisation Details'!H87:H2429,{"tier - 1","tier - 2","tier - 3"})),COUNTIF('OG Hospitalisation Details'!H87:H2429,{"tier - 1","tier - 2","tier - 3"}),0))</f>
        <v>tier - 2</v>
      </c>
      <c r="K2260" s="7" t="str">
        <f>IF('OG Hospitalisation Details'!I87="?","Unknown",'OG Hospitalisation Details'!I87)</f>
        <v>R1013</v>
      </c>
      <c r="L2260" s="14">
        <f t="shared" si="110"/>
        <v>22</v>
      </c>
    </row>
    <row r="2261" spans="1:12" x14ac:dyDescent="0.25">
      <c r="A2261" s="7" t="s">
        <v>106</v>
      </c>
      <c r="B2261" s="7">
        <f t="shared" si="108"/>
        <v>2252</v>
      </c>
      <c r="C2261" s="7">
        <f>IF('OG Hospitalisation Details'!B86="?",ROUND(AVERAGE('OG Hospitalisation Details'!$B$2:$B$2344),0),'OG Hospitalisation Details'!B86)</f>
        <v>2004</v>
      </c>
      <c r="D2261" s="7" t="str">
        <f>IF('OG Hospitalisation Details'!C86="?","Sep",'OG Hospitalisation Details'!C86)</f>
        <v>Jul</v>
      </c>
      <c r="E2261" s="7">
        <v>28</v>
      </c>
      <c r="F2261" s="13">
        <f t="shared" si="109"/>
        <v>38196</v>
      </c>
      <c r="G2261" s="7">
        <v>0</v>
      </c>
      <c r="H2261" s="16">
        <v>1285</v>
      </c>
      <c r="I2261" s="7" t="str" cm="1">
        <f t="array" ref="I2261">INDEX({"tier - 1","tier - 2","tier - 3"},MATCH(MAX(COUNTIF('OG Hospitalisation Details'!G86:G2428,{"tier - 1","tier - 2","tier - 3"})),COUNTIF('OG Hospitalisation Details'!G86:G2428,{"tier - 1","tier - 2","tier - 3"}),0))</f>
        <v>tier - 2</v>
      </c>
      <c r="J2261" s="7" t="str" cm="1">
        <f t="array" ref="J2261">INDEX({"tier - 1","tier - 2","tier - 3"},MATCH(MAX(COUNTIF('OG Hospitalisation Details'!H86:H2428,{"tier - 1","tier - 2","tier - 3"})),COUNTIF('OG Hospitalisation Details'!H86:H2428,{"tier - 1","tier - 2","tier - 3"}),0))</f>
        <v>tier - 2</v>
      </c>
      <c r="K2261" s="7" t="str">
        <f>IF('OG Hospitalisation Details'!I86="?","Unknown",'OG Hospitalisation Details'!I86)</f>
        <v>R1013</v>
      </c>
      <c r="L2261" s="14">
        <f t="shared" si="110"/>
        <v>18</v>
      </c>
    </row>
    <row r="2262" spans="1:12" x14ac:dyDescent="0.25">
      <c r="A2262" s="7" t="s">
        <v>105</v>
      </c>
      <c r="B2262" s="7">
        <f t="shared" si="108"/>
        <v>2253</v>
      </c>
      <c r="C2262" s="7">
        <f>IF('OG Hospitalisation Details'!B85="?",ROUND(AVERAGE('OG Hospitalisation Details'!$B$2:$B$2344),0),'OG Hospitalisation Details'!B85)</f>
        <v>2004</v>
      </c>
      <c r="D2262" s="7" t="str">
        <f>IF('OG Hospitalisation Details'!C85="?","Sep",'OG Hospitalisation Details'!C85)</f>
        <v>Sep</v>
      </c>
      <c r="E2262" s="7">
        <v>30</v>
      </c>
      <c r="F2262" s="13">
        <f t="shared" si="109"/>
        <v>38260</v>
      </c>
      <c r="G2262" s="7">
        <v>0</v>
      </c>
      <c r="H2262" s="16">
        <v>1283</v>
      </c>
      <c r="I2262" s="7" t="str" cm="1">
        <f t="array" ref="I2262">INDEX({"tier - 1","tier - 2","tier - 3"},MATCH(MAX(COUNTIF('OG Hospitalisation Details'!G85:G2427,{"tier - 1","tier - 2","tier - 3"})),COUNTIF('OG Hospitalisation Details'!G85:G2427,{"tier - 1","tier - 2","tier - 3"}),0))</f>
        <v>tier - 2</v>
      </c>
      <c r="J2262" s="7" t="str" cm="1">
        <f t="array" ref="J2262">INDEX({"tier - 1","tier - 2","tier - 3"},MATCH(MAX(COUNTIF('OG Hospitalisation Details'!H85:H2427,{"tier - 1","tier - 2","tier - 3"})),COUNTIF('OG Hospitalisation Details'!H85:H2427,{"tier - 1","tier - 2","tier - 3"}),0))</f>
        <v>tier - 2</v>
      </c>
      <c r="K2262" s="7" t="str">
        <f>IF('OG Hospitalisation Details'!I85="?","Unknown",'OG Hospitalisation Details'!I85)</f>
        <v>R1013</v>
      </c>
      <c r="L2262" s="14">
        <f t="shared" si="110"/>
        <v>18</v>
      </c>
    </row>
    <row r="2263" spans="1:12" x14ac:dyDescent="0.25">
      <c r="A2263" s="7" t="s">
        <v>104</v>
      </c>
      <c r="B2263" s="7">
        <f t="shared" si="108"/>
        <v>2254</v>
      </c>
      <c r="C2263" s="7">
        <f>IF('OG Hospitalisation Details'!B84="?",ROUND(AVERAGE('OG Hospitalisation Details'!$B$2:$B$2344),0),'OG Hospitalisation Details'!B84)</f>
        <v>1997</v>
      </c>
      <c r="D2263" s="7" t="str">
        <f>IF('OG Hospitalisation Details'!C84="?","Sep",'OG Hospitalisation Details'!C84)</f>
        <v>Oct</v>
      </c>
      <c r="E2263" s="7">
        <v>26</v>
      </c>
      <c r="F2263" s="13">
        <f t="shared" si="109"/>
        <v>35729</v>
      </c>
      <c r="G2263" s="7">
        <v>0</v>
      </c>
      <c r="H2263" s="16">
        <v>1276</v>
      </c>
      <c r="I2263" s="7" t="str" cm="1">
        <f t="array" ref="I2263">INDEX({"tier - 1","tier - 2","tier - 3"},MATCH(MAX(COUNTIF('OG Hospitalisation Details'!G84:G2426,{"tier - 1","tier - 2","tier - 3"})),COUNTIF('OG Hospitalisation Details'!G84:G2426,{"tier - 1","tier - 2","tier - 3"}),0))</f>
        <v>tier - 2</v>
      </c>
      <c r="J2263" s="7" t="str" cm="1">
        <f t="array" ref="J2263">INDEX({"tier - 1","tier - 2","tier - 3"},MATCH(MAX(COUNTIF('OG Hospitalisation Details'!H84:H2426,{"tier - 1","tier - 2","tier - 3"})),COUNTIF('OG Hospitalisation Details'!H84:H2426,{"tier - 1","tier - 2","tier - 3"}),0))</f>
        <v>tier - 2</v>
      </c>
      <c r="K2263" s="7" t="str">
        <f>IF('OG Hospitalisation Details'!I84="?","Unknown",'OG Hospitalisation Details'!I84)</f>
        <v>R1012</v>
      </c>
      <c r="L2263" s="14">
        <f t="shared" si="110"/>
        <v>25</v>
      </c>
    </row>
    <row r="2264" spans="1:12" x14ac:dyDescent="0.25">
      <c r="A2264" s="7" t="s">
        <v>103</v>
      </c>
      <c r="B2264" s="7">
        <f t="shared" si="108"/>
        <v>2255</v>
      </c>
      <c r="C2264" s="7">
        <f>IF('OG Hospitalisation Details'!B83="?",ROUND(AVERAGE('OG Hospitalisation Details'!$B$2:$B$2344),0),'OG Hospitalisation Details'!B83)</f>
        <v>2002</v>
      </c>
      <c r="D2264" s="7" t="str">
        <f>IF('OG Hospitalisation Details'!C83="?","Sep",'OG Hospitalisation Details'!C83)</f>
        <v>Dec</v>
      </c>
      <c r="E2264" s="7">
        <v>4</v>
      </c>
      <c r="F2264" s="13">
        <f t="shared" si="109"/>
        <v>37594</v>
      </c>
      <c r="G2264" s="7">
        <v>0</v>
      </c>
      <c r="H2264" s="16">
        <v>1267</v>
      </c>
      <c r="I2264" s="7" t="str" cm="1">
        <f t="array" ref="I2264">INDEX({"tier - 1","tier - 2","tier - 3"},MATCH(MAX(COUNTIF('OG Hospitalisation Details'!G83:G2425,{"tier - 1","tier - 2","tier - 3"})),COUNTIF('OG Hospitalisation Details'!G83:G2425,{"tier - 1","tier - 2","tier - 3"}),0))</f>
        <v>tier - 2</v>
      </c>
      <c r="J2264" s="7" t="str" cm="1">
        <f t="array" ref="J2264">INDEX({"tier - 1","tier - 2","tier - 3"},MATCH(MAX(COUNTIF('OG Hospitalisation Details'!H83:H2425,{"tier - 1","tier - 2","tier - 3"})),COUNTIF('OG Hospitalisation Details'!H83:H2425,{"tier - 1","tier - 2","tier - 3"}),0))</f>
        <v>tier - 2</v>
      </c>
      <c r="K2264" s="7" t="str">
        <f>IF('OG Hospitalisation Details'!I83="?","Unknown",'OG Hospitalisation Details'!I83)</f>
        <v>R1013</v>
      </c>
      <c r="L2264" s="14">
        <f t="shared" si="110"/>
        <v>20</v>
      </c>
    </row>
    <row r="2265" spans="1:12" x14ac:dyDescent="0.25">
      <c r="A2265" s="7" t="s">
        <v>102</v>
      </c>
      <c r="B2265" s="7">
        <f t="shared" si="108"/>
        <v>2256</v>
      </c>
      <c r="C2265" s="7">
        <f>IF('OG Hospitalisation Details'!B82="?",ROUND(AVERAGE('OG Hospitalisation Details'!$B$2:$B$2344),0),'OG Hospitalisation Details'!B82)</f>
        <v>2003</v>
      </c>
      <c r="D2265" s="7" t="str">
        <f>IF('OG Hospitalisation Details'!C82="?","Sep",'OG Hospitalisation Details'!C82)</f>
        <v>Nov</v>
      </c>
      <c r="E2265" s="7">
        <v>21</v>
      </c>
      <c r="F2265" s="13">
        <f t="shared" si="109"/>
        <v>37946</v>
      </c>
      <c r="G2265" s="7">
        <v>0</v>
      </c>
      <c r="H2265" s="16">
        <v>1263.25</v>
      </c>
      <c r="I2265" s="7" t="str" cm="1">
        <f t="array" ref="I2265">INDEX({"tier - 1","tier - 2","tier - 3"},MATCH(MAX(COUNTIF('OG Hospitalisation Details'!G82:G2424,{"tier - 1","tier - 2","tier - 3"})),COUNTIF('OG Hospitalisation Details'!G82:G2424,{"tier - 1","tier - 2","tier - 3"}),0))</f>
        <v>tier - 2</v>
      </c>
      <c r="J2265" s="7" t="str" cm="1">
        <f t="array" ref="J2265">INDEX({"tier - 1","tier - 2","tier - 3"},MATCH(MAX(COUNTIF('OG Hospitalisation Details'!H82:H2424,{"tier - 1","tier - 2","tier - 3"})),COUNTIF('OG Hospitalisation Details'!H82:H2424,{"tier - 1","tier - 2","tier - 3"}),0))</f>
        <v>tier - 2</v>
      </c>
      <c r="K2265" s="7" t="str">
        <f>IF('OG Hospitalisation Details'!I82="?","Unknown",'OG Hospitalisation Details'!I82)</f>
        <v>R1011</v>
      </c>
      <c r="L2265" s="14">
        <f t="shared" si="110"/>
        <v>19</v>
      </c>
    </row>
    <row r="2266" spans="1:12" x14ac:dyDescent="0.25">
      <c r="A2266" s="7" t="s">
        <v>101</v>
      </c>
      <c r="B2266" s="7">
        <f t="shared" si="108"/>
        <v>2257</v>
      </c>
      <c r="C2266" s="7">
        <f>IF('OG Hospitalisation Details'!B81="?",ROUND(AVERAGE('OG Hospitalisation Details'!$B$2:$B$2344),0),'OG Hospitalisation Details'!B81)</f>
        <v>2003</v>
      </c>
      <c r="D2266" s="7" t="str">
        <f>IF('OG Hospitalisation Details'!C81="?","Sep",'OG Hospitalisation Details'!C81)</f>
        <v>Aug</v>
      </c>
      <c r="E2266" s="7">
        <v>15</v>
      </c>
      <c r="F2266" s="13">
        <f t="shared" si="109"/>
        <v>37848</v>
      </c>
      <c r="G2266" s="7">
        <v>0</v>
      </c>
      <c r="H2266" s="16">
        <v>1261.8599999999999</v>
      </c>
      <c r="I2266" s="7" t="str" cm="1">
        <f t="array" ref="I2266">INDEX({"tier - 1","tier - 2","tier - 3"},MATCH(MAX(COUNTIF('OG Hospitalisation Details'!G81:G2423,{"tier - 1","tier - 2","tier - 3"})),COUNTIF('OG Hospitalisation Details'!G81:G2423,{"tier - 1","tier - 2","tier - 3"}),0))</f>
        <v>tier - 2</v>
      </c>
      <c r="J2266" s="7" t="str" cm="1">
        <f t="array" ref="J2266">INDEX({"tier - 1","tier - 2","tier - 3"},MATCH(MAX(COUNTIF('OG Hospitalisation Details'!H81:H2423,{"tier - 1","tier - 2","tier - 3"})),COUNTIF('OG Hospitalisation Details'!H81:H2423,{"tier - 1","tier - 2","tier - 3"}),0))</f>
        <v>tier - 2</v>
      </c>
      <c r="K2266" s="7" t="str">
        <f>IF('OG Hospitalisation Details'!I81="?","Unknown",'OG Hospitalisation Details'!I81)</f>
        <v>R1011</v>
      </c>
      <c r="L2266" s="14">
        <f t="shared" si="110"/>
        <v>19</v>
      </c>
    </row>
    <row r="2267" spans="1:12" x14ac:dyDescent="0.25">
      <c r="A2267" s="7" t="s">
        <v>100</v>
      </c>
      <c r="B2267" s="7">
        <f t="shared" si="108"/>
        <v>2258</v>
      </c>
      <c r="C2267" s="7">
        <f>IF('OG Hospitalisation Details'!B80="?",ROUND(AVERAGE('OG Hospitalisation Details'!$B$2:$B$2344),0),'OG Hospitalisation Details'!B80)</f>
        <v>2003</v>
      </c>
      <c r="D2267" s="7" t="str">
        <f>IF('OG Hospitalisation Details'!C80="?","Sep",'OG Hospitalisation Details'!C80)</f>
        <v>Oct</v>
      </c>
      <c r="E2267" s="7">
        <v>30</v>
      </c>
      <c r="F2267" s="13">
        <f t="shared" si="109"/>
        <v>37924</v>
      </c>
      <c r="G2267" s="7">
        <v>0</v>
      </c>
      <c r="H2267" s="16">
        <v>1261.44</v>
      </c>
      <c r="I2267" s="7" t="str" cm="1">
        <f t="array" ref="I2267">INDEX({"tier - 1","tier - 2","tier - 3"},MATCH(MAX(COUNTIF('OG Hospitalisation Details'!G80:G2422,{"tier - 1","tier - 2","tier - 3"})),COUNTIF('OG Hospitalisation Details'!G80:G2422,{"tier - 1","tier - 2","tier - 3"}),0))</f>
        <v>tier - 2</v>
      </c>
      <c r="J2267" s="7" t="str" cm="1">
        <f t="array" ref="J2267">INDEX({"tier - 1","tier - 2","tier - 3"},MATCH(MAX(COUNTIF('OG Hospitalisation Details'!H80:H2422,{"tier - 1","tier - 2","tier - 3"})),COUNTIF('OG Hospitalisation Details'!H80:H2422,{"tier - 1","tier - 2","tier - 3"}),0))</f>
        <v>tier - 2</v>
      </c>
      <c r="K2267" s="7" t="str">
        <f>IF('OG Hospitalisation Details'!I80="?","Unknown",'OG Hospitalisation Details'!I80)</f>
        <v>R1011</v>
      </c>
      <c r="L2267" s="14">
        <f t="shared" si="110"/>
        <v>19</v>
      </c>
    </row>
    <row r="2268" spans="1:12" x14ac:dyDescent="0.25">
      <c r="A2268" s="7" t="s">
        <v>99</v>
      </c>
      <c r="B2268" s="7">
        <f t="shared" si="108"/>
        <v>2259</v>
      </c>
      <c r="C2268" s="7">
        <f>IF('OG Hospitalisation Details'!B79="?",ROUND(AVERAGE('OG Hospitalisation Details'!$B$2:$B$2344),0),'OG Hospitalisation Details'!B79)</f>
        <v>2003</v>
      </c>
      <c r="D2268" s="7" t="str">
        <f>IF('OG Hospitalisation Details'!C79="?","Sep",'OG Hospitalisation Details'!C79)</f>
        <v>Oct</v>
      </c>
      <c r="E2268" s="7">
        <v>13</v>
      </c>
      <c r="F2268" s="13">
        <f t="shared" si="109"/>
        <v>37907</v>
      </c>
      <c r="G2268" s="7">
        <v>0</v>
      </c>
      <c r="H2268" s="16">
        <v>1256.3</v>
      </c>
      <c r="I2268" s="7" t="str" cm="1">
        <f t="array" ref="I2268">INDEX({"tier - 1","tier - 2","tier - 3"},MATCH(MAX(COUNTIF('OG Hospitalisation Details'!G79:G2421,{"tier - 1","tier - 2","tier - 3"})),COUNTIF('OG Hospitalisation Details'!G79:G2421,{"tier - 1","tier - 2","tier - 3"}),0))</f>
        <v>tier - 2</v>
      </c>
      <c r="J2268" s="7" t="str" cm="1">
        <f t="array" ref="J2268">INDEX({"tier - 1","tier - 2","tier - 3"},MATCH(MAX(COUNTIF('OG Hospitalisation Details'!H79:H2421,{"tier - 1","tier - 2","tier - 3"})),COUNTIF('OG Hospitalisation Details'!H79:H2421,{"tier - 1","tier - 2","tier - 3"}),0))</f>
        <v>tier - 2</v>
      </c>
      <c r="K2268" s="7" t="str">
        <f>IF('OG Hospitalisation Details'!I79="?","Unknown",'OG Hospitalisation Details'!I79)</f>
        <v>R1011</v>
      </c>
      <c r="L2268" s="14">
        <f t="shared" si="110"/>
        <v>19</v>
      </c>
    </row>
    <row r="2269" spans="1:12" x14ac:dyDescent="0.25">
      <c r="A2269" s="7" t="s">
        <v>98</v>
      </c>
      <c r="B2269" s="7">
        <f t="shared" ref="B2269:B2300" si="111">VALUE(SUBSTITUTE(A2269,"Id",""))</f>
        <v>2260</v>
      </c>
      <c r="C2269" s="7">
        <f>IF('OG Hospitalisation Details'!B78="?",ROUND(AVERAGE('OG Hospitalisation Details'!$B$2:$B$2344),0),'OG Hospitalisation Details'!B78)</f>
        <v>2003</v>
      </c>
      <c r="D2269" s="7" t="str">
        <f>IF('OG Hospitalisation Details'!C78="?","Sep",'OG Hospitalisation Details'!C78)</f>
        <v>Dec</v>
      </c>
      <c r="E2269" s="7">
        <v>10</v>
      </c>
      <c r="F2269" s="13">
        <f t="shared" si="109"/>
        <v>37965</v>
      </c>
      <c r="G2269" s="7">
        <v>0</v>
      </c>
      <c r="H2269" s="16">
        <v>1253.94</v>
      </c>
      <c r="I2269" s="7" t="str" cm="1">
        <f t="array" ref="I2269">INDEX({"tier - 1","tier - 2","tier - 3"},MATCH(MAX(COUNTIF('OG Hospitalisation Details'!G78:G2420,{"tier - 1","tier - 2","tier - 3"})),COUNTIF('OG Hospitalisation Details'!G78:G2420,{"tier - 1","tier - 2","tier - 3"}),0))</f>
        <v>tier - 2</v>
      </c>
      <c r="J2269" s="7" t="str" cm="1">
        <f t="array" ref="J2269">INDEX({"tier - 1","tier - 2","tier - 3"},MATCH(MAX(COUNTIF('OG Hospitalisation Details'!H78:H2420,{"tier - 1","tier - 2","tier - 3"})),COUNTIF('OG Hospitalisation Details'!H78:H2420,{"tier - 1","tier - 2","tier - 3"}),0))</f>
        <v>tier - 2</v>
      </c>
      <c r="K2269" s="7" t="str">
        <f>IF('OG Hospitalisation Details'!I78="?","Unknown",'OG Hospitalisation Details'!I78)</f>
        <v>R1011</v>
      </c>
      <c r="L2269" s="14">
        <f t="shared" si="110"/>
        <v>19</v>
      </c>
    </row>
    <row r="2270" spans="1:12" x14ac:dyDescent="0.25">
      <c r="A2270" s="7" t="s">
        <v>97</v>
      </c>
      <c r="B2270" s="7">
        <f t="shared" si="111"/>
        <v>2261</v>
      </c>
      <c r="C2270" s="7">
        <f>IF('OG Hospitalisation Details'!B77="?",ROUND(AVERAGE('OG Hospitalisation Details'!$B$2:$B$2344),0),'OG Hospitalisation Details'!B77)</f>
        <v>1997</v>
      </c>
      <c r="D2270" s="7" t="str">
        <f>IF('OG Hospitalisation Details'!C77="?","Sep",'OG Hospitalisation Details'!C77)</f>
        <v>Nov</v>
      </c>
      <c r="E2270" s="7">
        <v>4</v>
      </c>
      <c r="F2270" s="13">
        <f t="shared" si="109"/>
        <v>35738</v>
      </c>
      <c r="G2270" s="7">
        <v>0</v>
      </c>
      <c r="H2270" s="16">
        <v>1253</v>
      </c>
      <c r="I2270" s="7" t="str" cm="1">
        <f t="array" ref="I2270">INDEX({"tier - 1","tier - 2","tier - 3"},MATCH(MAX(COUNTIF('OG Hospitalisation Details'!G77:G2419,{"tier - 1","tier - 2","tier - 3"})),COUNTIF('OG Hospitalisation Details'!G77:G2419,{"tier - 1","tier - 2","tier - 3"}),0))</f>
        <v>tier - 2</v>
      </c>
      <c r="J2270" s="7" t="str" cm="1">
        <f t="array" ref="J2270">INDEX({"tier - 1","tier - 2","tier - 3"},MATCH(MAX(COUNTIF('OG Hospitalisation Details'!H77:H2419,{"tier - 1","tier - 2","tier - 3"})),COUNTIF('OG Hospitalisation Details'!H77:H2419,{"tier - 1","tier - 2","tier - 3"}),0))</f>
        <v>tier - 2</v>
      </c>
      <c r="K2270" s="7" t="str">
        <f>IF('OG Hospitalisation Details'!I77="?","Unknown",'OG Hospitalisation Details'!I77)</f>
        <v>R1013</v>
      </c>
      <c r="L2270" s="14">
        <f t="shared" si="110"/>
        <v>25</v>
      </c>
    </row>
    <row r="2271" spans="1:12" x14ac:dyDescent="0.25">
      <c r="A2271" s="7" t="s">
        <v>96</v>
      </c>
      <c r="B2271" s="7">
        <f t="shared" si="111"/>
        <v>2262</v>
      </c>
      <c r="C2271" s="7">
        <f>IF('OG Hospitalisation Details'!B76="?",ROUND(AVERAGE('OG Hospitalisation Details'!$B$2:$B$2344),0),'OG Hospitalisation Details'!B76)</f>
        <v>2003</v>
      </c>
      <c r="D2271" s="7" t="str">
        <f>IF('OG Hospitalisation Details'!C76="?","Sep",'OG Hospitalisation Details'!C76)</f>
        <v>Sep</v>
      </c>
      <c r="E2271" s="7">
        <v>15</v>
      </c>
      <c r="F2271" s="13">
        <f t="shared" si="109"/>
        <v>37879</v>
      </c>
      <c r="G2271" s="7">
        <v>0</v>
      </c>
      <c r="H2271" s="16">
        <v>1252.4100000000001</v>
      </c>
      <c r="I2271" s="7" t="str" cm="1">
        <f t="array" ref="I2271">INDEX({"tier - 1","tier - 2","tier - 3"},MATCH(MAX(COUNTIF('OG Hospitalisation Details'!G76:G2418,{"tier - 1","tier - 2","tier - 3"})),COUNTIF('OG Hospitalisation Details'!G76:G2418,{"tier - 1","tier - 2","tier - 3"}),0))</f>
        <v>tier - 2</v>
      </c>
      <c r="J2271" s="7" t="str" cm="1">
        <f t="array" ref="J2271">INDEX({"tier - 1","tier - 2","tier - 3"},MATCH(MAX(COUNTIF('OG Hospitalisation Details'!H76:H2418,{"tier - 1","tier - 2","tier - 3"})),COUNTIF('OG Hospitalisation Details'!H76:H2418,{"tier - 1","tier - 2","tier - 3"}),0))</f>
        <v>tier - 2</v>
      </c>
      <c r="K2271" s="7" t="str">
        <f>IF('OG Hospitalisation Details'!I76="?","Unknown",'OG Hospitalisation Details'!I76)</f>
        <v>R1011</v>
      </c>
      <c r="L2271" s="14">
        <f t="shared" si="110"/>
        <v>19</v>
      </c>
    </row>
    <row r="2272" spans="1:12" x14ac:dyDescent="0.25">
      <c r="A2272" s="7" t="s">
        <v>95</v>
      </c>
      <c r="B2272" s="7">
        <f t="shared" si="111"/>
        <v>2263</v>
      </c>
      <c r="C2272" s="7">
        <f>IF('OG Hospitalisation Details'!B75="?",ROUND(AVERAGE('OG Hospitalisation Details'!$B$2:$B$2344),0),'OG Hospitalisation Details'!B75)</f>
        <v>2003</v>
      </c>
      <c r="D2272" s="7" t="str">
        <f>IF('OG Hospitalisation Details'!C75="?","Sep",'OG Hospitalisation Details'!C75)</f>
        <v>Sep</v>
      </c>
      <c r="E2272" s="7">
        <v>8</v>
      </c>
      <c r="F2272" s="13">
        <f t="shared" si="109"/>
        <v>37872</v>
      </c>
      <c r="G2272" s="7">
        <v>0</v>
      </c>
      <c r="H2272" s="16">
        <v>1242.82</v>
      </c>
      <c r="I2272" s="7" t="str" cm="1">
        <f t="array" ref="I2272">INDEX({"tier - 1","tier - 2","tier - 3"},MATCH(MAX(COUNTIF('OG Hospitalisation Details'!G75:G2417,{"tier - 1","tier - 2","tier - 3"})),COUNTIF('OG Hospitalisation Details'!G75:G2417,{"tier - 1","tier - 2","tier - 3"}),0))</f>
        <v>tier - 2</v>
      </c>
      <c r="J2272" s="7" t="str" cm="1">
        <f t="array" ref="J2272">INDEX({"tier - 1","tier - 2","tier - 3"},MATCH(MAX(COUNTIF('OG Hospitalisation Details'!H75:H2417,{"tier - 1","tier - 2","tier - 3"})),COUNTIF('OG Hospitalisation Details'!H75:H2417,{"tier - 1","tier - 2","tier - 3"}),0))</f>
        <v>tier - 2</v>
      </c>
      <c r="K2272" s="7" t="str">
        <f>IF('OG Hospitalisation Details'!I75="?","Unknown",'OG Hospitalisation Details'!I75)</f>
        <v>R1011</v>
      </c>
      <c r="L2272" s="14">
        <f t="shared" si="110"/>
        <v>19</v>
      </c>
    </row>
    <row r="2273" spans="1:12" x14ac:dyDescent="0.25">
      <c r="A2273" s="7" t="s">
        <v>94</v>
      </c>
      <c r="B2273" s="7">
        <f t="shared" si="111"/>
        <v>2264</v>
      </c>
      <c r="C2273" s="7">
        <f>IF('OG Hospitalisation Details'!B74="?",ROUND(AVERAGE('OG Hospitalisation Details'!$B$2:$B$2344),0),'OG Hospitalisation Details'!B74)</f>
        <v>2003</v>
      </c>
      <c r="D2273" s="7" t="str">
        <f>IF('OG Hospitalisation Details'!C74="?","Sep",'OG Hospitalisation Details'!C74)</f>
        <v>Sep</v>
      </c>
      <c r="E2273" s="7">
        <v>15</v>
      </c>
      <c r="F2273" s="13">
        <f t="shared" si="109"/>
        <v>37879</v>
      </c>
      <c r="G2273" s="7">
        <v>0</v>
      </c>
      <c r="H2273" s="16">
        <v>1242.26</v>
      </c>
      <c r="I2273" s="7" t="str" cm="1">
        <f t="array" ref="I2273">INDEX({"tier - 1","tier - 2","tier - 3"},MATCH(MAX(COUNTIF('OG Hospitalisation Details'!G74:G2416,{"tier - 1","tier - 2","tier - 3"})),COUNTIF('OG Hospitalisation Details'!G74:G2416,{"tier - 1","tier - 2","tier - 3"}),0))</f>
        <v>tier - 2</v>
      </c>
      <c r="J2273" s="7" t="str" cm="1">
        <f t="array" ref="J2273">INDEX({"tier - 1","tier - 2","tier - 3"},MATCH(MAX(COUNTIF('OG Hospitalisation Details'!H74:H2416,{"tier - 1","tier - 2","tier - 3"})),COUNTIF('OG Hospitalisation Details'!H74:H2416,{"tier - 1","tier - 2","tier - 3"}),0))</f>
        <v>tier - 2</v>
      </c>
      <c r="K2273" s="7" t="str">
        <f>IF('OG Hospitalisation Details'!I74="?","Unknown",'OG Hospitalisation Details'!I74)</f>
        <v>R1011</v>
      </c>
      <c r="L2273" s="14">
        <f t="shared" si="110"/>
        <v>19</v>
      </c>
    </row>
    <row r="2274" spans="1:12" x14ac:dyDescent="0.25">
      <c r="A2274" s="7" t="s">
        <v>93</v>
      </c>
      <c r="B2274" s="7">
        <f t="shared" si="111"/>
        <v>2265</v>
      </c>
      <c r="C2274" s="7">
        <f>IF('OG Hospitalisation Details'!B73="?",ROUND(AVERAGE('OG Hospitalisation Details'!$B$2:$B$2344),0),'OG Hospitalisation Details'!B73)</f>
        <v>2003</v>
      </c>
      <c r="D2274" s="7" t="str">
        <f>IF('OG Hospitalisation Details'!C73="?","Sep",'OG Hospitalisation Details'!C73)</f>
        <v>Aug</v>
      </c>
      <c r="E2274" s="7">
        <v>2</v>
      </c>
      <c r="F2274" s="13">
        <f t="shared" si="109"/>
        <v>37835</v>
      </c>
      <c r="G2274" s="7">
        <v>0</v>
      </c>
      <c r="H2274" s="16">
        <v>1241.57</v>
      </c>
      <c r="I2274" s="7" t="str" cm="1">
        <f t="array" ref="I2274">INDEX({"tier - 1","tier - 2","tier - 3"},MATCH(MAX(COUNTIF('OG Hospitalisation Details'!G73:G2415,{"tier - 1","tier - 2","tier - 3"})),COUNTIF('OG Hospitalisation Details'!G73:G2415,{"tier - 1","tier - 2","tier - 3"}),0))</f>
        <v>tier - 2</v>
      </c>
      <c r="J2274" s="7" t="str" cm="1">
        <f t="array" ref="J2274">INDEX({"tier - 1","tier - 2","tier - 3"},MATCH(MAX(COUNTIF('OG Hospitalisation Details'!H73:H2415,{"tier - 1","tier - 2","tier - 3"})),COUNTIF('OG Hospitalisation Details'!H73:H2415,{"tier - 1","tier - 2","tier - 3"}),0))</f>
        <v>tier - 2</v>
      </c>
      <c r="K2274" s="7" t="str">
        <f>IF('OG Hospitalisation Details'!I73="?","Unknown",'OG Hospitalisation Details'!I73)</f>
        <v>R1011</v>
      </c>
      <c r="L2274" s="14">
        <f t="shared" si="110"/>
        <v>19</v>
      </c>
    </row>
    <row r="2275" spans="1:12" x14ac:dyDescent="0.25">
      <c r="A2275" s="7" t="s">
        <v>92</v>
      </c>
      <c r="B2275" s="7">
        <f t="shared" si="111"/>
        <v>2266</v>
      </c>
      <c r="C2275" s="7">
        <f>IF('OG Hospitalisation Details'!B72="?",ROUND(AVERAGE('OG Hospitalisation Details'!$B$2:$B$2344),0),'OG Hospitalisation Details'!B72)</f>
        <v>2002</v>
      </c>
      <c r="D2275" s="7" t="str">
        <f>IF('OG Hospitalisation Details'!C72="?","Sep",'OG Hospitalisation Details'!C72)</f>
        <v>Jul</v>
      </c>
      <c r="E2275" s="7">
        <v>1</v>
      </c>
      <c r="F2275" s="13">
        <f t="shared" si="109"/>
        <v>37438</v>
      </c>
      <c r="G2275" s="7">
        <v>0</v>
      </c>
      <c r="H2275" s="16">
        <v>1241</v>
      </c>
      <c r="I2275" s="7" t="str" cm="1">
        <f t="array" ref="I2275">INDEX({"tier - 1","tier - 2","tier - 3"},MATCH(MAX(COUNTIF('OG Hospitalisation Details'!G72:G2414,{"tier - 1","tier - 2","tier - 3"})),COUNTIF('OG Hospitalisation Details'!G72:G2414,{"tier - 1","tier - 2","tier - 3"}),0))</f>
        <v>tier - 2</v>
      </c>
      <c r="J2275" s="7" t="str" cm="1">
        <f t="array" ref="J2275">INDEX({"tier - 1","tier - 2","tier - 3"},MATCH(MAX(COUNTIF('OG Hospitalisation Details'!H72:H2414,{"tier - 1","tier - 2","tier - 3"})),COUNTIF('OG Hospitalisation Details'!H72:H2414,{"tier - 1","tier - 2","tier - 3"}),0))</f>
        <v>tier - 2</v>
      </c>
      <c r="K2275" s="7" t="str">
        <f>IF('OG Hospitalisation Details'!I72="?","Unknown",'OG Hospitalisation Details'!I72)</f>
        <v>R1013</v>
      </c>
      <c r="L2275" s="14">
        <f t="shared" si="110"/>
        <v>20</v>
      </c>
    </row>
    <row r="2276" spans="1:12" x14ac:dyDescent="0.25">
      <c r="A2276" s="7" t="s">
        <v>91</v>
      </c>
      <c r="B2276" s="7">
        <f t="shared" si="111"/>
        <v>2267</v>
      </c>
      <c r="C2276" s="7">
        <f>IF('OG Hospitalisation Details'!B71="?",ROUND(AVERAGE('OG Hospitalisation Details'!$B$2:$B$2344),0),'OG Hospitalisation Details'!B71)</f>
        <v>1998</v>
      </c>
      <c r="D2276" s="7" t="str">
        <f>IF('OG Hospitalisation Details'!C71="?","Sep",'OG Hospitalisation Details'!C71)</f>
        <v>Oct</v>
      </c>
      <c r="E2276" s="7">
        <v>11</v>
      </c>
      <c r="F2276" s="13">
        <f t="shared" si="109"/>
        <v>36079</v>
      </c>
      <c r="G2276" s="7">
        <v>0</v>
      </c>
      <c r="H2276" s="16">
        <v>1240</v>
      </c>
      <c r="I2276" s="7" t="str" cm="1">
        <f t="array" ref="I2276">INDEX({"tier - 1","tier - 2","tier - 3"},MATCH(MAX(COUNTIF('OG Hospitalisation Details'!G71:G2413,{"tier - 1","tier - 2","tier - 3"})),COUNTIF('OG Hospitalisation Details'!G71:G2413,{"tier - 1","tier - 2","tier - 3"}),0))</f>
        <v>tier - 2</v>
      </c>
      <c r="J2276" s="7" t="str" cm="1">
        <f t="array" ref="J2276">INDEX({"tier - 1","tier - 2","tier - 3"},MATCH(MAX(COUNTIF('OG Hospitalisation Details'!H71:H2413,{"tier - 1","tier - 2","tier - 3"})),COUNTIF('OG Hospitalisation Details'!H71:H2413,{"tier - 1","tier - 2","tier - 3"}),0))</f>
        <v>tier - 2</v>
      </c>
      <c r="K2276" s="7" t="str">
        <f>IF('OG Hospitalisation Details'!I71="?","Unknown",'OG Hospitalisation Details'!I71)</f>
        <v>R1012</v>
      </c>
      <c r="L2276" s="14">
        <f t="shared" si="110"/>
        <v>24</v>
      </c>
    </row>
    <row r="2277" spans="1:12" x14ac:dyDescent="0.25">
      <c r="A2277" s="7" t="s">
        <v>90</v>
      </c>
      <c r="B2277" s="7">
        <f t="shared" si="111"/>
        <v>2268</v>
      </c>
      <c r="C2277" s="7">
        <f>IF('OG Hospitalisation Details'!B70="?",ROUND(AVERAGE('OG Hospitalisation Details'!$B$2:$B$2344),0),'OG Hospitalisation Details'!B70)</f>
        <v>2002</v>
      </c>
      <c r="D2277" s="7" t="str">
        <f>IF('OG Hospitalisation Details'!C70="?","Sep",'OG Hospitalisation Details'!C70)</f>
        <v>Dec</v>
      </c>
      <c r="E2277" s="7">
        <v>12</v>
      </c>
      <c r="F2277" s="13">
        <f t="shared" si="109"/>
        <v>37602</v>
      </c>
      <c r="G2277" s="7">
        <v>0</v>
      </c>
      <c r="H2277" s="16">
        <v>1237</v>
      </c>
      <c r="I2277" s="7" t="str" cm="1">
        <f t="array" ref="I2277">INDEX({"tier - 1","tier - 2","tier - 3"},MATCH(MAX(COUNTIF('OG Hospitalisation Details'!G70:G2412,{"tier - 1","tier - 2","tier - 3"})),COUNTIF('OG Hospitalisation Details'!G70:G2412,{"tier - 1","tier - 2","tier - 3"}),0))</f>
        <v>tier - 2</v>
      </c>
      <c r="J2277" s="7" t="str" cm="1">
        <f t="array" ref="J2277">INDEX({"tier - 1","tier - 2","tier - 3"},MATCH(MAX(COUNTIF('OG Hospitalisation Details'!H70:H2412,{"tier - 1","tier - 2","tier - 3"})),COUNTIF('OG Hospitalisation Details'!H70:H2412,{"tier - 1","tier - 2","tier - 3"}),0))</f>
        <v>tier - 2</v>
      </c>
      <c r="K2277" s="7" t="str">
        <f>IF('OG Hospitalisation Details'!I70="?","Unknown",'OG Hospitalisation Details'!I70)</f>
        <v>R1013</v>
      </c>
      <c r="L2277" s="14">
        <f t="shared" si="110"/>
        <v>20</v>
      </c>
    </row>
    <row r="2278" spans="1:12" x14ac:dyDescent="0.25">
      <c r="A2278" s="7" t="s">
        <v>89</v>
      </c>
      <c r="B2278" s="7">
        <f t="shared" si="111"/>
        <v>2269</v>
      </c>
      <c r="C2278" s="7">
        <f>IF('OG Hospitalisation Details'!B69="?",ROUND(AVERAGE('OG Hospitalisation Details'!$B$2:$B$2344),0),'OG Hospitalisation Details'!B69)</f>
        <v>1998</v>
      </c>
      <c r="D2278" s="7" t="str">
        <f>IF('OG Hospitalisation Details'!C69="?","Sep",'OG Hospitalisation Details'!C69)</f>
        <v>Jul</v>
      </c>
      <c r="E2278" s="7">
        <v>13</v>
      </c>
      <c r="F2278" s="13">
        <f t="shared" si="109"/>
        <v>35989</v>
      </c>
      <c r="G2278" s="7">
        <v>0</v>
      </c>
      <c r="H2278" s="16">
        <v>1234</v>
      </c>
      <c r="I2278" s="7" t="str" cm="1">
        <f t="array" ref="I2278">INDEX({"tier - 1","tier - 2","tier - 3"},MATCH(MAX(COUNTIF('OG Hospitalisation Details'!G69:G2411,{"tier - 1","tier - 2","tier - 3"})),COUNTIF('OG Hospitalisation Details'!G69:G2411,{"tier - 1","tier - 2","tier - 3"}),0))</f>
        <v>tier - 2</v>
      </c>
      <c r="J2278" s="7" t="str" cm="1">
        <f t="array" ref="J2278">INDEX({"tier - 1","tier - 2","tier - 3"},MATCH(MAX(COUNTIF('OG Hospitalisation Details'!H69:H2411,{"tier - 1","tier - 2","tier - 3"})),COUNTIF('OG Hospitalisation Details'!H69:H2411,{"tier - 1","tier - 2","tier - 3"}),0))</f>
        <v>tier - 2</v>
      </c>
      <c r="K2278" s="7" t="str">
        <f>IF('OG Hospitalisation Details'!I69="?","Unknown",'OG Hospitalisation Details'!I69)</f>
        <v>R1013</v>
      </c>
      <c r="L2278" s="14">
        <f t="shared" si="110"/>
        <v>24</v>
      </c>
    </row>
    <row r="2279" spans="1:12" x14ac:dyDescent="0.25">
      <c r="A2279" s="7" t="s">
        <v>88</v>
      </c>
      <c r="B2279" s="7">
        <f t="shared" si="111"/>
        <v>2270</v>
      </c>
      <c r="C2279" s="7">
        <f>IF('OG Hospitalisation Details'!B68="?",ROUND(AVERAGE('OG Hospitalisation Details'!$B$2:$B$2344),0),'OG Hospitalisation Details'!B68)</f>
        <v>2004</v>
      </c>
      <c r="D2279" s="7" t="str">
        <f>IF('OG Hospitalisation Details'!C68="?","Sep",'OG Hospitalisation Details'!C68)</f>
        <v>Oct</v>
      </c>
      <c r="E2279" s="7">
        <v>16</v>
      </c>
      <c r="F2279" s="13">
        <f t="shared" si="109"/>
        <v>38276</v>
      </c>
      <c r="G2279" s="7">
        <v>0</v>
      </c>
      <c r="H2279" s="16">
        <v>1228</v>
      </c>
      <c r="I2279" s="7" t="str" cm="1">
        <f t="array" ref="I2279">INDEX({"tier - 1","tier - 2","tier - 3"},MATCH(MAX(COUNTIF('OG Hospitalisation Details'!G68:G2410,{"tier - 1","tier - 2","tier - 3"})),COUNTIF('OG Hospitalisation Details'!G68:G2410,{"tier - 1","tier - 2","tier - 3"}),0))</f>
        <v>tier - 2</v>
      </c>
      <c r="J2279" s="7" t="str" cm="1">
        <f t="array" ref="J2279">INDEX({"tier - 1","tier - 2","tier - 3"},MATCH(MAX(COUNTIF('OG Hospitalisation Details'!H68:H2410,{"tier - 1","tier - 2","tier - 3"})),COUNTIF('OG Hospitalisation Details'!H68:H2410,{"tier - 1","tier - 2","tier - 3"}),0))</f>
        <v>tier - 2</v>
      </c>
      <c r="K2279" s="7" t="str">
        <f>IF('OG Hospitalisation Details'!I68="?","Unknown",'OG Hospitalisation Details'!I68)</f>
        <v>R1012</v>
      </c>
      <c r="L2279" s="14">
        <f t="shared" si="110"/>
        <v>18</v>
      </c>
    </row>
    <row r="2280" spans="1:12" x14ac:dyDescent="0.25">
      <c r="A2280" s="7" t="s">
        <v>87</v>
      </c>
      <c r="B2280" s="7">
        <f t="shared" si="111"/>
        <v>2271</v>
      </c>
      <c r="C2280" s="7">
        <f>IF('OG Hospitalisation Details'!B67="?",ROUND(AVERAGE('OG Hospitalisation Details'!$B$2:$B$2344),0),'OG Hospitalisation Details'!B67)</f>
        <v>2004</v>
      </c>
      <c r="D2280" s="7" t="str">
        <f>IF('OG Hospitalisation Details'!C67="?","Sep",'OG Hospitalisation Details'!C67)</f>
        <v>Jul</v>
      </c>
      <c r="E2280" s="7">
        <v>9</v>
      </c>
      <c r="F2280" s="13">
        <f t="shared" si="109"/>
        <v>38177</v>
      </c>
      <c r="G2280" s="7">
        <v>0</v>
      </c>
      <c r="H2280" s="16">
        <v>1224</v>
      </c>
      <c r="I2280" s="7" t="str" cm="1">
        <f t="array" ref="I2280">INDEX({"tier - 1","tier - 2","tier - 3"},MATCH(MAX(COUNTIF('OG Hospitalisation Details'!G67:G2409,{"tier - 1","tier - 2","tier - 3"})),COUNTIF('OG Hospitalisation Details'!G67:G2409,{"tier - 1","tier - 2","tier - 3"}),0))</f>
        <v>tier - 2</v>
      </c>
      <c r="J2280" s="7" t="str" cm="1">
        <f t="array" ref="J2280">INDEX({"tier - 1","tier - 2","tier - 3"},MATCH(MAX(COUNTIF('OG Hospitalisation Details'!H67:H2409,{"tier - 1","tier - 2","tier - 3"})),COUNTIF('OG Hospitalisation Details'!H67:H2409,{"tier - 1","tier - 2","tier - 3"}),0))</f>
        <v>tier - 2</v>
      </c>
      <c r="K2280" s="7" t="str">
        <f>IF('OG Hospitalisation Details'!I67="?","Unknown",'OG Hospitalisation Details'!I67)</f>
        <v>R1013</v>
      </c>
      <c r="L2280" s="14">
        <f t="shared" si="110"/>
        <v>18</v>
      </c>
    </row>
    <row r="2281" spans="1:12" x14ac:dyDescent="0.25">
      <c r="A2281" s="7" t="s">
        <v>86</v>
      </c>
      <c r="B2281" s="7">
        <f t="shared" si="111"/>
        <v>2272</v>
      </c>
      <c r="C2281" s="7">
        <f>IF('OG Hospitalisation Details'!B66="?",ROUND(AVERAGE('OG Hospitalisation Details'!$B$2:$B$2344),0),'OG Hospitalisation Details'!B66)</f>
        <v>1996</v>
      </c>
      <c r="D2281" s="7" t="str">
        <f>IF('OG Hospitalisation Details'!C66="?","Sep",'OG Hospitalisation Details'!C66)</f>
        <v>Nov</v>
      </c>
      <c r="E2281" s="7">
        <v>4</v>
      </c>
      <c r="F2281" s="13">
        <f t="shared" si="109"/>
        <v>35373</v>
      </c>
      <c r="G2281" s="7">
        <v>0</v>
      </c>
      <c r="H2281" s="16">
        <v>1220</v>
      </c>
      <c r="I2281" s="7" t="str" cm="1">
        <f t="array" ref="I2281">INDEX({"tier - 1","tier - 2","tier - 3"},MATCH(MAX(COUNTIF('OG Hospitalisation Details'!G66:G2408,{"tier - 1","tier - 2","tier - 3"})),COUNTIF('OG Hospitalisation Details'!G66:G2408,{"tier - 1","tier - 2","tier - 3"}),0))</f>
        <v>tier - 2</v>
      </c>
      <c r="J2281" s="7" t="str" cm="1">
        <f t="array" ref="J2281">INDEX({"tier - 1","tier - 2","tier - 3"},MATCH(MAX(COUNTIF('OG Hospitalisation Details'!H66:H2408,{"tier - 1","tier - 2","tier - 3"})),COUNTIF('OG Hospitalisation Details'!H66:H2408,{"tier - 1","tier - 2","tier - 3"}),0))</f>
        <v>tier - 2</v>
      </c>
      <c r="K2281" s="7" t="str">
        <f>IF('OG Hospitalisation Details'!I66="?","Unknown",'OG Hospitalisation Details'!I66)</f>
        <v>R1012</v>
      </c>
      <c r="L2281" s="14">
        <f t="shared" si="110"/>
        <v>26</v>
      </c>
    </row>
    <row r="2282" spans="1:12" x14ac:dyDescent="0.25">
      <c r="A2282" s="7" t="s">
        <v>85</v>
      </c>
      <c r="B2282" s="7">
        <f t="shared" si="111"/>
        <v>2273</v>
      </c>
      <c r="C2282" s="7">
        <f>IF('OG Hospitalisation Details'!B65="?",ROUND(AVERAGE('OG Hospitalisation Details'!$B$2:$B$2344),0),'OG Hospitalisation Details'!B65)</f>
        <v>2004</v>
      </c>
      <c r="D2282" s="7" t="str">
        <f>IF('OG Hospitalisation Details'!C65="?","Sep",'OG Hospitalisation Details'!C65)</f>
        <v>Jun</v>
      </c>
      <c r="E2282" s="7">
        <v>2</v>
      </c>
      <c r="F2282" s="13">
        <f t="shared" si="109"/>
        <v>38140</v>
      </c>
      <c r="G2282" s="7">
        <v>0</v>
      </c>
      <c r="H2282" s="16">
        <v>1210</v>
      </c>
      <c r="I2282" s="7" t="str" cm="1">
        <f t="array" ref="I2282">INDEX({"tier - 1","tier - 2","tier - 3"},MATCH(MAX(COUNTIF('OG Hospitalisation Details'!G65:G2407,{"tier - 1","tier - 2","tier - 3"})),COUNTIF('OG Hospitalisation Details'!G65:G2407,{"tier - 1","tier - 2","tier - 3"}),0))</f>
        <v>tier - 2</v>
      </c>
      <c r="J2282" s="7" t="str" cm="1">
        <f t="array" ref="J2282">INDEX({"tier - 1","tier - 2","tier - 3"},MATCH(MAX(COUNTIF('OG Hospitalisation Details'!H65:H2407,{"tier - 1","tier - 2","tier - 3"})),COUNTIF('OG Hospitalisation Details'!H65:H2407,{"tier - 1","tier - 2","tier - 3"}),0))</f>
        <v>tier - 2</v>
      </c>
      <c r="K2282" s="7" t="str">
        <f>IF('OG Hospitalisation Details'!I65="?","Unknown",'OG Hospitalisation Details'!I65)</f>
        <v>R1013</v>
      </c>
      <c r="L2282" s="14">
        <f t="shared" si="110"/>
        <v>19</v>
      </c>
    </row>
    <row r="2283" spans="1:12" x14ac:dyDescent="0.25">
      <c r="A2283" s="7" t="s">
        <v>84</v>
      </c>
      <c r="B2283" s="7">
        <f t="shared" si="111"/>
        <v>2274</v>
      </c>
      <c r="C2283" s="7">
        <f>IF('OG Hospitalisation Details'!B64="?",ROUND(AVERAGE('OG Hospitalisation Details'!$B$2:$B$2344),0),'OG Hospitalisation Details'!B64)</f>
        <v>1992</v>
      </c>
      <c r="D2283" s="7" t="str">
        <f>IF('OG Hospitalisation Details'!C64="?","Sep",'OG Hospitalisation Details'!C64)</f>
        <v>Oct</v>
      </c>
      <c r="E2283" s="7">
        <v>6</v>
      </c>
      <c r="F2283" s="13">
        <f t="shared" si="109"/>
        <v>33883</v>
      </c>
      <c r="G2283" s="7">
        <v>0</v>
      </c>
      <c r="H2283" s="16">
        <v>1200.55</v>
      </c>
      <c r="I2283" s="7" t="str" cm="1">
        <f t="array" ref="I2283">INDEX({"tier - 1","tier - 2","tier - 3"},MATCH(MAX(COUNTIF('OG Hospitalisation Details'!G64:G2406,{"tier - 1","tier - 2","tier - 3"})),COUNTIF('OG Hospitalisation Details'!G64:G2406,{"tier - 1","tier - 2","tier - 3"}),0))</f>
        <v>tier - 2</v>
      </c>
      <c r="J2283" s="7" t="str" cm="1">
        <f t="array" ref="J2283">INDEX({"tier - 1","tier - 2","tier - 3"},MATCH(MAX(COUNTIF('OG Hospitalisation Details'!H64:H2406,{"tier - 1","tier - 2","tier - 3"})),COUNTIF('OG Hospitalisation Details'!H64:H2406,{"tier - 1","tier - 2","tier - 3"}),0))</f>
        <v>tier - 2</v>
      </c>
      <c r="K2283" s="7" t="str">
        <f>IF('OG Hospitalisation Details'!I64="?","Unknown",'OG Hospitalisation Details'!I64)</f>
        <v>R1013</v>
      </c>
      <c r="L2283" s="14">
        <f t="shared" si="110"/>
        <v>30</v>
      </c>
    </row>
    <row r="2284" spans="1:12" x14ac:dyDescent="0.25">
      <c r="A2284" s="7" t="s">
        <v>83</v>
      </c>
      <c r="B2284" s="7">
        <f t="shared" si="111"/>
        <v>2275</v>
      </c>
      <c r="C2284" s="7">
        <f>IF('OG Hospitalisation Details'!B63="?",ROUND(AVERAGE('OG Hospitalisation Details'!$B$2:$B$2344),0),'OG Hospitalisation Details'!B63)</f>
        <v>1999</v>
      </c>
      <c r="D2284" s="7" t="str">
        <f>IF('OG Hospitalisation Details'!C63="?","Sep",'OG Hospitalisation Details'!C63)</f>
        <v>Jun</v>
      </c>
      <c r="E2284" s="7">
        <v>28</v>
      </c>
      <c r="F2284" s="13">
        <f t="shared" si="109"/>
        <v>36339</v>
      </c>
      <c r="G2284" s="7">
        <v>0</v>
      </c>
      <c r="H2284" s="16">
        <v>1200</v>
      </c>
      <c r="I2284" s="7" t="str" cm="1">
        <f t="array" ref="I2284">INDEX({"tier - 1","tier - 2","tier - 3"},MATCH(MAX(COUNTIF('OG Hospitalisation Details'!G63:G2405,{"tier - 1","tier - 2","tier - 3"})),COUNTIF('OG Hospitalisation Details'!G63:G2405,{"tier - 1","tier - 2","tier - 3"}),0))</f>
        <v>tier - 2</v>
      </c>
      <c r="J2284" s="7" t="str" cm="1">
        <f t="array" ref="J2284">INDEX({"tier - 1","tier - 2","tier - 3"},MATCH(MAX(COUNTIF('OG Hospitalisation Details'!H63:H2405,{"tier - 1","tier - 2","tier - 3"})),COUNTIF('OG Hospitalisation Details'!H63:H2405,{"tier - 1","tier - 2","tier - 3"}),0))</f>
        <v>tier - 2</v>
      </c>
      <c r="K2284" s="7" t="str">
        <f>IF('OG Hospitalisation Details'!I63="?","Unknown",'OG Hospitalisation Details'!I63)</f>
        <v>R1012</v>
      </c>
      <c r="L2284" s="14">
        <f t="shared" si="110"/>
        <v>23</v>
      </c>
    </row>
    <row r="2285" spans="1:12" x14ac:dyDescent="0.25">
      <c r="A2285" s="7" t="s">
        <v>82</v>
      </c>
      <c r="B2285" s="7">
        <f t="shared" si="111"/>
        <v>2276</v>
      </c>
      <c r="C2285" s="7">
        <f>IF('OG Hospitalisation Details'!B62="?",ROUND(AVERAGE('OG Hospitalisation Details'!$B$2:$B$2344),0),'OG Hospitalisation Details'!B62)</f>
        <v>2002</v>
      </c>
      <c r="D2285" s="7" t="str">
        <f>IF('OG Hospitalisation Details'!C62="?","Sep",'OG Hospitalisation Details'!C62)</f>
        <v>Aug</v>
      </c>
      <c r="E2285" s="7">
        <v>26</v>
      </c>
      <c r="F2285" s="13">
        <f t="shared" si="109"/>
        <v>37494</v>
      </c>
      <c r="G2285" s="7">
        <v>0</v>
      </c>
      <c r="H2285" s="16">
        <v>1191</v>
      </c>
      <c r="I2285" s="7" t="str" cm="1">
        <f t="array" ref="I2285">INDEX({"tier - 1","tier - 2","tier - 3"},MATCH(MAX(COUNTIF('OG Hospitalisation Details'!G62:G2404,{"tier - 1","tier - 2","tier - 3"})),COUNTIF('OG Hospitalisation Details'!G62:G2404,{"tier - 1","tier - 2","tier - 3"}),0))</f>
        <v>tier - 2</v>
      </c>
      <c r="J2285" s="7" t="str" cm="1">
        <f t="array" ref="J2285">INDEX({"tier - 1","tier - 2","tier - 3"},MATCH(MAX(COUNTIF('OG Hospitalisation Details'!H62:H2404,{"tier - 1","tier - 2","tier - 3"})),COUNTIF('OG Hospitalisation Details'!H62:H2404,{"tier - 1","tier - 2","tier - 3"}),0))</f>
        <v>tier - 2</v>
      </c>
      <c r="K2285" s="7" t="str">
        <f>IF('OG Hospitalisation Details'!I62="?","Unknown",'OG Hospitalisation Details'!I62)</f>
        <v>R1013</v>
      </c>
      <c r="L2285" s="14">
        <f t="shared" si="110"/>
        <v>20</v>
      </c>
    </row>
    <row r="2286" spans="1:12" x14ac:dyDescent="0.25">
      <c r="A2286" s="7" t="s">
        <v>81</v>
      </c>
      <c r="B2286" s="7">
        <f t="shared" si="111"/>
        <v>2277</v>
      </c>
      <c r="C2286" s="7">
        <f>IF('OG Hospitalisation Details'!B61="?",ROUND(AVERAGE('OG Hospitalisation Details'!$B$2:$B$2344),0),'OG Hospitalisation Details'!B61)</f>
        <v>1997</v>
      </c>
      <c r="D2286" s="7" t="str">
        <f>IF('OG Hospitalisation Details'!C61="?","Sep",'OG Hospitalisation Details'!C61)</f>
        <v>Jun</v>
      </c>
      <c r="E2286" s="7">
        <v>28</v>
      </c>
      <c r="F2286" s="13">
        <f t="shared" si="109"/>
        <v>35609</v>
      </c>
      <c r="G2286" s="7">
        <v>0</v>
      </c>
      <c r="H2286" s="16">
        <v>1178.07</v>
      </c>
      <c r="I2286" s="7" t="str" cm="1">
        <f t="array" ref="I2286">INDEX({"tier - 1","tier - 2","tier - 3"},MATCH(MAX(COUNTIF('OG Hospitalisation Details'!G61:G2403,{"tier - 1","tier - 2","tier - 3"})),COUNTIF('OG Hospitalisation Details'!G61:G2403,{"tier - 1","tier - 2","tier - 3"}),0))</f>
        <v>tier - 2</v>
      </c>
      <c r="J2286" s="7" t="str" cm="1">
        <f t="array" ref="J2286">INDEX({"tier - 1","tier - 2","tier - 3"},MATCH(MAX(COUNTIF('OG Hospitalisation Details'!H61:H2403,{"tier - 1","tier - 2","tier - 3"})),COUNTIF('OG Hospitalisation Details'!H61:H2403,{"tier - 1","tier - 2","tier - 3"}),0))</f>
        <v>tier - 2</v>
      </c>
      <c r="K2286" s="7" t="str">
        <f>IF('OG Hospitalisation Details'!I61="?","Unknown",'OG Hospitalisation Details'!I61)</f>
        <v>R1013</v>
      </c>
      <c r="L2286" s="14">
        <f t="shared" si="110"/>
        <v>25</v>
      </c>
    </row>
    <row r="2287" spans="1:12" x14ac:dyDescent="0.25">
      <c r="A2287" s="7" t="s">
        <v>80</v>
      </c>
      <c r="B2287" s="7">
        <f t="shared" si="111"/>
        <v>2278</v>
      </c>
      <c r="C2287" s="7">
        <f>IF('OG Hospitalisation Details'!B60="?",ROUND(AVERAGE('OG Hospitalisation Details'!$B$2:$B$2344),0),'OG Hospitalisation Details'!B60)</f>
        <v>1996</v>
      </c>
      <c r="D2287" s="7" t="str">
        <f>IF('OG Hospitalisation Details'!C60="?","Sep",'OG Hospitalisation Details'!C60)</f>
        <v>Aug</v>
      </c>
      <c r="E2287" s="7">
        <v>11</v>
      </c>
      <c r="F2287" s="13">
        <f t="shared" si="109"/>
        <v>35288</v>
      </c>
      <c r="G2287" s="7">
        <v>0</v>
      </c>
      <c r="H2287" s="16">
        <v>1178</v>
      </c>
      <c r="I2287" s="7" t="str" cm="1">
        <f t="array" ref="I2287">INDEX({"tier - 1","tier - 2","tier - 3"},MATCH(MAX(COUNTIF('OG Hospitalisation Details'!G60:G2402,{"tier - 1","tier - 2","tier - 3"})),COUNTIF('OG Hospitalisation Details'!G60:G2402,{"tier - 1","tier - 2","tier - 3"}),0))</f>
        <v>tier - 2</v>
      </c>
      <c r="J2287" s="7" t="str" cm="1">
        <f t="array" ref="J2287">INDEX({"tier - 1","tier - 2","tier - 3"},MATCH(MAX(COUNTIF('OG Hospitalisation Details'!H60:H2402,{"tier - 1","tier - 2","tier - 3"})),COUNTIF('OG Hospitalisation Details'!H60:H2402,{"tier - 1","tier - 2","tier - 3"}),0))</f>
        <v>tier - 2</v>
      </c>
      <c r="K2287" s="7" t="str">
        <f>IF('OG Hospitalisation Details'!I60="?","Unknown",'OG Hospitalisation Details'!I60)</f>
        <v>R1013</v>
      </c>
      <c r="L2287" s="14">
        <f t="shared" si="110"/>
        <v>26</v>
      </c>
    </row>
    <row r="2288" spans="1:12" x14ac:dyDescent="0.25">
      <c r="A2288" s="7" t="s">
        <v>79</v>
      </c>
      <c r="B2288" s="7">
        <f t="shared" si="111"/>
        <v>2279</v>
      </c>
      <c r="C2288" s="7">
        <f>IF('OG Hospitalisation Details'!B59="?",ROUND(AVERAGE('OG Hospitalisation Details'!$B$2:$B$2344),0),'OG Hospitalisation Details'!B59)</f>
        <v>2001</v>
      </c>
      <c r="D2288" s="7" t="str">
        <f>IF('OG Hospitalisation Details'!C59="?","Sep",'OG Hospitalisation Details'!C59)</f>
        <v>Nov</v>
      </c>
      <c r="E2288" s="7">
        <v>12</v>
      </c>
      <c r="F2288" s="13">
        <f t="shared" si="109"/>
        <v>37207</v>
      </c>
      <c r="G2288" s="7">
        <v>0</v>
      </c>
      <c r="H2288" s="16">
        <v>1167</v>
      </c>
      <c r="I2288" s="7" t="str" cm="1">
        <f t="array" ref="I2288">INDEX({"tier - 1","tier - 2","tier - 3"},MATCH(MAX(COUNTIF('OG Hospitalisation Details'!G59:G2401,{"tier - 1","tier - 2","tier - 3"})),COUNTIF('OG Hospitalisation Details'!G59:G2401,{"tier - 1","tier - 2","tier - 3"}),0))</f>
        <v>tier - 2</v>
      </c>
      <c r="J2288" s="7" t="str" cm="1">
        <f t="array" ref="J2288">INDEX({"tier - 1","tier - 2","tier - 3"},MATCH(MAX(COUNTIF('OG Hospitalisation Details'!H59:H2401,{"tier - 1","tier - 2","tier - 3"})),COUNTIF('OG Hospitalisation Details'!H59:H2401,{"tier - 1","tier - 2","tier - 3"}),0))</f>
        <v>tier - 2</v>
      </c>
      <c r="K2288" s="7" t="str">
        <f>IF('OG Hospitalisation Details'!I59="?","Unknown",'OG Hospitalisation Details'!I59)</f>
        <v>R1013</v>
      </c>
      <c r="L2288" s="14">
        <f t="shared" si="110"/>
        <v>21</v>
      </c>
    </row>
    <row r="2289" spans="1:12" x14ac:dyDescent="0.25">
      <c r="A2289" s="7" t="s">
        <v>78</v>
      </c>
      <c r="B2289" s="7">
        <f t="shared" si="111"/>
        <v>2280</v>
      </c>
      <c r="C2289" s="7">
        <f>IF('OG Hospitalisation Details'!B58="?",ROUND(AVERAGE('OG Hospitalisation Details'!$B$2:$B$2344),0),'OG Hospitalisation Details'!B58)</f>
        <v>2002</v>
      </c>
      <c r="D2289" s="7" t="str">
        <f>IF('OG Hospitalisation Details'!C58="?","Sep",'OG Hospitalisation Details'!C58)</f>
        <v>Jun</v>
      </c>
      <c r="E2289" s="7">
        <v>11</v>
      </c>
      <c r="F2289" s="13">
        <f t="shared" si="109"/>
        <v>37418</v>
      </c>
      <c r="G2289" s="7">
        <v>0</v>
      </c>
      <c r="H2289" s="16">
        <v>1165</v>
      </c>
      <c r="I2289" s="7" t="str" cm="1">
        <f t="array" ref="I2289">INDEX({"tier - 1","tier - 2","tier - 3"},MATCH(MAX(COUNTIF('OG Hospitalisation Details'!G58:G2400,{"tier - 1","tier - 2","tier - 3"})),COUNTIF('OG Hospitalisation Details'!G58:G2400,{"tier - 1","tier - 2","tier - 3"}),0))</f>
        <v>tier - 2</v>
      </c>
      <c r="J2289" s="7" t="str" cm="1">
        <f t="array" ref="J2289">INDEX({"tier - 1","tier - 2","tier - 3"},MATCH(MAX(COUNTIF('OG Hospitalisation Details'!H58:H2400,{"tier - 1","tier - 2","tier - 3"})),COUNTIF('OG Hospitalisation Details'!H58:H2400,{"tier - 1","tier - 2","tier - 3"}),0))</f>
        <v>tier - 2</v>
      </c>
      <c r="K2289" s="7" t="str">
        <f>IF('OG Hospitalisation Details'!I58="?","Unknown",'OG Hospitalisation Details'!I58)</f>
        <v>R1012</v>
      </c>
      <c r="L2289" s="14">
        <f t="shared" si="110"/>
        <v>20</v>
      </c>
    </row>
    <row r="2290" spans="1:12" x14ac:dyDescent="0.25">
      <c r="A2290" s="7" t="s">
        <v>77</v>
      </c>
      <c r="B2290" s="7">
        <f t="shared" si="111"/>
        <v>2281</v>
      </c>
      <c r="C2290" s="7">
        <f>IF('OG Hospitalisation Details'!B57="?",ROUND(AVERAGE('OG Hospitalisation Details'!$B$2:$B$2344),0),'OG Hospitalisation Details'!B57)</f>
        <v>2004</v>
      </c>
      <c r="D2290" s="7" t="str">
        <f>IF('OG Hospitalisation Details'!C57="?","Sep",'OG Hospitalisation Details'!C57)</f>
        <v>Nov</v>
      </c>
      <c r="E2290" s="7">
        <v>11</v>
      </c>
      <c r="F2290" s="13">
        <f t="shared" si="109"/>
        <v>38302</v>
      </c>
      <c r="G2290" s="7">
        <v>0</v>
      </c>
      <c r="H2290" s="16">
        <v>1163.46</v>
      </c>
      <c r="I2290" s="7" t="str" cm="1">
        <f t="array" ref="I2290">INDEX({"tier - 1","tier - 2","tier - 3"},MATCH(MAX(COUNTIF('OG Hospitalisation Details'!G57:G2399,{"tier - 1","tier - 2","tier - 3"})),COUNTIF('OG Hospitalisation Details'!G57:G2399,{"tier - 1","tier - 2","tier - 3"}),0))</f>
        <v>tier - 2</v>
      </c>
      <c r="J2290" s="7" t="str" cm="1">
        <f t="array" ref="J2290">INDEX({"tier - 1","tier - 2","tier - 3"},MATCH(MAX(COUNTIF('OG Hospitalisation Details'!H57:H2399,{"tier - 1","tier - 2","tier - 3"})),COUNTIF('OG Hospitalisation Details'!H57:H2399,{"tier - 1","tier - 2","tier - 3"}),0))</f>
        <v>tier - 2</v>
      </c>
      <c r="K2290" s="7" t="str">
        <f>IF('OG Hospitalisation Details'!I57="?","Unknown",'OG Hospitalisation Details'!I57)</f>
        <v>R1013</v>
      </c>
      <c r="L2290" s="14">
        <f t="shared" si="110"/>
        <v>18</v>
      </c>
    </row>
    <row r="2291" spans="1:12" x14ac:dyDescent="0.25">
      <c r="A2291" s="7" t="s">
        <v>76</v>
      </c>
      <c r="B2291" s="7">
        <f t="shared" si="111"/>
        <v>2282</v>
      </c>
      <c r="C2291" s="7">
        <f>IF('OG Hospitalisation Details'!B56="?",ROUND(AVERAGE('OG Hospitalisation Details'!$B$2:$B$2344),0),'OG Hospitalisation Details'!B56)</f>
        <v>1994</v>
      </c>
      <c r="D2291" s="7" t="str">
        <f>IF('OG Hospitalisation Details'!C56="?","Sep",'OG Hospitalisation Details'!C56)</f>
        <v>Jul</v>
      </c>
      <c r="E2291" s="7">
        <v>26</v>
      </c>
      <c r="F2291" s="13">
        <f t="shared" si="109"/>
        <v>34541</v>
      </c>
      <c r="G2291" s="7">
        <v>0</v>
      </c>
      <c r="H2291" s="16">
        <v>1158.32</v>
      </c>
      <c r="I2291" s="7" t="str" cm="1">
        <f t="array" ref="I2291">INDEX({"tier - 1","tier - 2","tier - 3"},MATCH(MAX(COUNTIF('OG Hospitalisation Details'!G56:G2398,{"tier - 1","tier - 2","tier - 3"})),COUNTIF('OG Hospitalisation Details'!G56:G2398,{"tier - 1","tier - 2","tier - 3"}),0))</f>
        <v>tier - 2</v>
      </c>
      <c r="J2291" s="7" t="str" cm="1">
        <f t="array" ref="J2291">INDEX({"tier - 1","tier - 2","tier - 3"},MATCH(MAX(COUNTIF('OG Hospitalisation Details'!H56:H2398,{"tier - 1","tier - 2","tier - 3"})),COUNTIF('OG Hospitalisation Details'!H56:H2398,{"tier - 1","tier - 2","tier - 3"}),0))</f>
        <v>tier - 2</v>
      </c>
      <c r="K2291" s="7" t="str">
        <f>IF('OG Hospitalisation Details'!I56="?","Unknown",'OG Hospitalisation Details'!I56)</f>
        <v>R1013</v>
      </c>
      <c r="L2291" s="14">
        <f t="shared" si="110"/>
        <v>28</v>
      </c>
    </row>
    <row r="2292" spans="1:12" x14ac:dyDescent="0.25">
      <c r="A2292" s="7" t="s">
        <v>75</v>
      </c>
      <c r="B2292" s="7">
        <f t="shared" si="111"/>
        <v>2283</v>
      </c>
      <c r="C2292" s="7">
        <f>IF('OG Hospitalisation Details'!B55="?",ROUND(AVERAGE('OG Hospitalisation Details'!$B$2:$B$2344),0),'OG Hospitalisation Details'!B55)</f>
        <v>2004</v>
      </c>
      <c r="D2292" s="7" t="str">
        <f>IF('OG Hospitalisation Details'!C55="?","Sep",'OG Hospitalisation Details'!C55)</f>
        <v>Jul</v>
      </c>
      <c r="E2292" s="7">
        <v>18</v>
      </c>
      <c r="F2292" s="13">
        <f t="shared" si="109"/>
        <v>38186</v>
      </c>
      <c r="G2292" s="7">
        <v>0</v>
      </c>
      <c r="H2292" s="16">
        <v>1149.4000000000001</v>
      </c>
      <c r="I2292" s="7" t="str" cm="1">
        <f t="array" ref="I2292">INDEX({"tier - 1","tier - 2","tier - 3"},MATCH(MAX(COUNTIF('OG Hospitalisation Details'!G55:G2397,{"tier - 1","tier - 2","tier - 3"})),COUNTIF('OG Hospitalisation Details'!G55:G2397,{"tier - 1","tier - 2","tier - 3"}),0))</f>
        <v>tier - 2</v>
      </c>
      <c r="J2292" s="7" t="str" cm="1">
        <f t="array" ref="J2292">INDEX({"tier - 1","tier - 2","tier - 3"},MATCH(MAX(COUNTIF('OG Hospitalisation Details'!H55:H2397,{"tier - 1","tier - 2","tier - 3"})),COUNTIF('OG Hospitalisation Details'!H55:H2397,{"tier - 1","tier - 2","tier - 3"}),0))</f>
        <v>tier - 2</v>
      </c>
      <c r="K2292" s="7" t="str">
        <f>IF('OG Hospitalisation Details'!I55="?","Unknown",'OG Hospitalisation Details'!I55)</f>
        <v>R1013</v>
      </c>
      <c r="L2292" s="14">
        <f t="shared" si="110"/>
        <v>18</v>
      </c>
    </row>
    <row r="2293" spans="1:12" x14ac:dyDescent="0.25">
      <c r="A2293" s="7" t="s">
        <v>74</v>
      </c>
      <c r="B2293" s="7">
        <f t="shared" si="111"/>
        <v>2284</v>
      </c>
      <c r="C2293" s="7">
        <f>IF('OG Hospitalisation Details'!B54="?",ROUND(AVERAGE('OG Hospitalisation Details'!$B$2:$B$2344),0),'OG Hospitalisation Details'!B54)</f>
        <v>2003</v>
      </c>
      <c r="D2293" s="7" t="str">
        <f>IF('OG Hospitalisation Details'!C54="?","Sep",'OG Hospitalisation Details'!C54)</f>
        <v>Jun</v>
      </c>
      <c r="E2293" s="7">
        <v>12</v>
      </c>
      <c r="F2293" s="13">
        <f t="shared" si="109"/>
        <v>37784</v>
      </c>
      <c r="G2293" s="7">
        <v>0</v>
      </c>
      <c r="H2293" s="16">
        <v>1149</v>
      </c>
      <c r="I2293" s="7" t="str" cm="1">
        <f t="array" ref="I2293">INDEX({"tier - 1","tier - 2","tier - 3"},MATCH(MAX(COUNTIF('OG Hospitalisation Details'!G54:G2396,{"tier - 1","tier - 2","tier - 3"})),COUNTIF('OG Hospitalisation Details'!G54:G2396,{"tier - 1","tier - 2","tier - 3"}),0))</f>
        <v>tier - 2</v>
      </c>
      <c r="J2293" s="7" t="str" cm="1">
        <f t="array" ref="J2293">INDEX({"tier - 1","tier - 2","tier - 3"},MATCH(MAX(COUNTIF('OG Hospitalisation Details'!H54:H2396,{"tier - 1","tier - 2","tier - 3"})),COUNTIF('OG Hospitalisation Details'!H54:H2396,{"tier - 1","tier - 2","tier - 3"}),0))</f>
        <v>tier - 2</v>
      </c>
      <c r="K2293" s="7" t="str">
        <f>IF('OG Hospitalisation Details'!I54="?","Unknown",'OG Hospitalisation Details'!I54)</f>
        <v>R1012</v>
      </c>
      <c r="L2293" s="14">
        <f t="shared" si="110"/>
        <v>19</v>
      </c>
    </row>
    <row r="2294" spans="1:12" x14ac:dyDescent="0.25">
      <c r="A2294" s="7" t="s">
        <v>73</v>
      </c>
      <c r="B2294" s="7">
        <f t="shared" si="111"/>
        <v>2285</v>
      </c>
      <c r="C2294" s="7">
        <f>IF('OG Hospitalisation Details'!B53="?",ROUND(AVERAGE('OG Hospitalisation Details'!$B$2:$B$2344),0),'OG Hospitalisation Details'!B53)</f>
        <v>2004</v>
      </c>
      <c r="D2294" s="7" t="str">
        <f>IF('OG Hospitalisation Details'!C53="?","Sep",'OG Hospitalisation Details'!C53)</f>
        <v>Jun</v>
      </c>
      <c r="E2294" s="7">
        <v>10</v>
      </c>
      <c r="F2294" s="13">
        <f t="shared" si="109"/>
        <v>38148</v>
      </c>
      <c r="G2294" s="7">
        <v>0</v>
      </c>
      <c r="H2294" s="16">
        <v>1146.8</v>
      </c>
      <c r="I2294" s="7" t="str" cm="1">
        <f t="array" ref="I2294">INDEX({"tier - 1","tier - 2","tier - 3"},MATCH(MAX(COUNTIF('OG Hospitalisation Details'!G53:G2395,{"tier - 1","tier - 2","tier - 3"})),COUNTIF('OG Hospitalisation Details'!G53:G2395,{"tier - 1","tier - 2","tier - 3"}),0))</f>
        <v>tier - 2</v>
      </c>
      <c r="J2294" s="7" t="str" cm="1">
        <f t="array" ref="J2294">INDEX({"tier - 1","tier - 2","tier - 3"},MATCH(MAX(COUNTIF('OG Hospitalisation Details'!H53:H2395,{"tier - 1","tier - 2","tier - 3"})),COUNTIF('OG Hospitalisation Details'!H53:H2395,{"tier - 1","tier - 2","tier - 3"}),0))</f>
        <v>tier - 2</v>
      </c>
      <c r="K2294" s="7" t="str">
        <f>IF('OG Hospitalisation Details'!I53="?","Unknown",'OG Hospitalisation Details'!I53)</f>
        <v>R1013</v>
      </c>
      <c r="L2294" s="14">
        <f t="shared" si="110"/>
        <v>18</v>
      </c>
    </row>
    <row r="2295" spans="1:12" x14ac:dyDescent="0.25">
      <c r="A2295" s="7" t="s">
        <v>72</v>
      </c>
      <c r="B2295" s="7">
        <f t="shared" si="111"/>
        <v>2286</v>
      </c>
      <c r="C2295" s="7">
        <f>IF('OG Hospitalisation Details'!B52="?",ROUND(AVERAGE('OG Hospitalisation Details'!$B$2:$B$2344),0),'OG Hospitalisation Details'!B52)</f>
        <v>2002</v>
      </c>
      <c r="D2295" s="7" t="str">
        <f>IF('OG Hospitalisation Details'!C52="?","Sep",'OG Hospitalisation Details'!C52)</f>
        <v>Oct</v>
      </c>
      <c r="E2295" s="7">
        <v>1</v>
      </c>
      <c r="F2295" s="13">
        <f t="shared" si="109"/>
        <v>37530</v>
      </c>
      <c r="G2295" s="7">
        <v>0</v>
      </c>
      <c r="H2295" s="16">
        <v>1142</v>
      </c>
      <c r="I2295" s="7" t="str" cm="1">
        <f t="array" ref="I2295">INDEX({"tier - 1","tier - 2","tier - 3"},MATCH(MAX(COUNTIF('OG Hospitalisation Details'!G52:G2394,{"tier - 1","tier - 2","tier - 3"})),COUNTIF('OG Hospitalisation Details'!G52:G2394,{"tier - 1","tier - 2","tier - 3"}),0))</f>
        <v>tier - 2</v>
      </c>
      <c r="J2295" s="7" t="str" cm="1">
        <f t="array" ref="J2295">INDEX({"tier - 1","tier - 2","tier - 3"},MATCH(MAX(COUNTIF('OG Hospitalisation Details'!H52:H2394,{"tier - 1","tier - 2","tier - 3"})),COUNTIF('OG Hospitalisation Details'!H52:H2394,{"tier - 1","tier - 2","tier - 3"}),0))</f>
        <v>tier - 2</v>
      </c>
      <c r="K2295" s="7" t="str">
        <f>IF('OG Hospitalisation Details'!I52="?","Unknown",'OG Hospitalisation Details'!I52)</f>
        <v>R1011</v>
      </c>
      <c r="L2295" s="14">
        <f t="shared" si="110"/>
        <v>20</v>
      </c>
    </row>
    <row r="2296" spans="1:12" x14ac:dyDescent="0.25">
      <c r="A2296" s="7" t="s">
        <v>71</v>
      </c>
      <c r="B2296" s="7">
        <f t="shared" si="111"/>
        <v>2287</v>
      </c>
      <c r="C2296" s="7">
        <f>IF('OG Hospitalisation Details'!B51="?",ROUND(AVERAGE('OG Hospitalisation Details'!$B$2:$B$2344),0),'OG Hospitalisation Details'!B51)</f>
        <v>2004</v>
      </c>
      <c r="D2296" s="7" t="str">
        <f>IF('OG Hospitalisation Details'!C51="?","Sep",'OG Hospitalisation Details'!C51)</f>
        <v>Sep</v>
      </c>
      <c r="E2296" s="7">
        <v>12</v>
      </c>
      <c r="F2296" s="13">
        <f t="shared" si="109"/>
        <v>38242</v>
      </c>
      <c r="G2296" s="7">
        <v>0</v>
      </c>
      <c r="H2296" s="16">
        <v>1141.45</v>
      </c>
      <c r="I2296" s="7" t="str" cm="1">
        <f t="array" ref="I2296">INDEX({"tier - 1","tier - 2","tier - 3"},MATCH(MAX(COUNTIF('OG Hospitalisation Details'!G51:G2393,{"tier - 1","tier - 2","tier - 3"})),COUNTIF('OG Hospitalisation Details'!G51:G2393,{"tier - 1","tier - 2","tier - 3"}),0))</f>
        <v>tier - 2</v>
      </c>
      <c r="J2296" s="7" t="str" cm="1">
        <f t="array" ref="J2296">INDEX({"tier - 1","tier - 2","tier - 3"},MATCH(MAX(COUNTIF('OG Hospitalisation Details'!H51:H2393,{"tier - 1","tier - 2","tier - 3"})),COUNTIF('OG Hospitalisation Details'!H51:H2393,{"tier - 1","tier - 2","tier - 3"}),0))</f>
        <v>tier - 2</v>
      </c>
      <c r="K2296" s="7" t="str">
        <f>IF('OG Hospitalisation Details'!I51="?","Unknown",'OG Hospitalisation Details'!I51)</f>
        <v>R1013</v>
      </c>
      <c r="L2296" s="14">
        <f t="shared" si="110"/>
        <v>18</v>
      </c>
    </row>
    <row r="2297" spans="1:12" x14ac:dyDescent="0.25">
      <c r="A2297" s="7" t="s">
        <v>70</v>
      </c>
      <c r="B2297" s="7">
        <f t="shared" si="111"/>
        <v>2288</v>
      </c>
      <c r="C2297" s="7">
        <f>IF('OG Hospitalisation Details'!B50="?",ROUND(AVERAGE('OG Hospitalisation Details'!$B$2:$B$2344),0),'OG Hospitalisation Details'!B50)</f>
        <v>2001</v>
      </c>
      <c r="D2297" s="7" t="str">
        <f>IF('OG Hospitalisation Details'!C50="?","Sep",'OG Hospitalisation Details'!C50)</f>
        <v>Oct</v>
      </c>
      <c r="E2297" s="7">
        <v>25</v>
      </c>
      <c r="F2297" s="13">
        <f t="shared" si="109"/>
        <v>37189</v>
      </c>
      <c r="G2297" s="7">
        <v>0</v>
      </c>
      <c r="H2297" s="16">
        <v>1141</v>
      </c>
      <c r="I2297" s="7" t="str" cm="1">
        <f t="array" ref="I2297">INDEX({"tier - 1","tier - 2","tier - 3"},MATCH(MAX(COUNTIF('OG Hospitalisation Details'!G50:G2392,{"tier - 1","tier - 2","tier - 3"})),COUNTIF('OG Hospitalisation Details'!G50:G2392,{"tier - 1","tier - 2","tier - 3"}),0))</f>
        <v>tier - 2</v>
      </c>
      <c r="J2297" s="7" t="str" cm="1">
        <f t="array" ref="J2297">INDEX({"tier - 1","tier - 2","tier - 3"},MATCH(MAX(COUNTIF('OG Hospitalisation Details'!H50:H2392,{"tier - 1","tier - 2","tier - 3"})),COUNTIF('OG Hospitalisation Details'!H50:H2392,{"tier - 1","tier - 2","tier - 3"}),0))</f>
        <v>tier - 2</v>
      </c>
      <c r="K2297" s="7" t="str">
        <f>IF('OG Hospitalisation Details'!I50="?","Unknown",'OG Hospitalisation Details'!I50)</f>
        <v>R1013</v>
      </c>
      <c r="L2297" s="14">
        <f t="shared" si="110"/>
        <v>21</v>
      </c>
    </row>
    <row r="2298" spans="1:12" x14ac:dyDescent="0.25">
      <c r="A2298" s="7" t="s">
        <v>69</v>
      </c>
      <c r="B2298" s="7">
        <f t="shared" si="111"/>
        <v>2289</v>
      </c>
      <c r="C2298" s="7">
        <f>IF('OG Hospitalisation Details'!B49="?",ROUND(AVERAGE('OG Hospitalisation Details'!$B$2:$B$2344),0),'OG Hospitalisation Details'!B49)</f>
        <v>2004</v>
      </c>
      <c r="D2298" s="7" t="str">
        <f>IF('OG Hospitalisation Details'!C49="?","Sep",'OG Hospitalisation Details'!C49)</f>
        <v>Nov</v>
      </c>
      <c r="E2298" s="7">
        <v>27</v>
      </c>
      <c r="F2298" s="13">
        <f t="shared" si="109"/>
        <v>38318</v>
      </c>
      <c r="G2298" s="7">
        <v>0</v>
      </c>
      <c r="H2298" s="16">
        <v>1137.47</v>
      </c>
      <c r="I2298" s="7" t="str" cm="1">
        <f t="array" ref="I2298">INDEX({"tier - 1","tier - 2","tier - 3"},MATCH(MAX(COUNTIF('OG Hospitalisation Details'!G49:G2391,{"tier - 1","tier - 2","tier - 3"})),COUNTIF('OG Hospitalisation Details'!G49:G2391,{"tier - 1","tier - 2","tier - 3"}),0))</f>
        <v>tier - 2</v>
      </c>
      <c r="J2298" s="7" t="str" cm="1">
        <f t="array" ref="J2298">INDEX({"tier - 1","tier - 2","tier - 3"},MATCH(MAX(COUNTIF('OG Hospitalisation Details'!H49:H2391,{"tier - 1","tier - 2","tier - 3"})),COUNTIF('OG Hospitalisation Details'!H49:H2391,{"tier - 1","tier - 2","tier - 3"}),0))</f>
        <v>tier - 2</v>
      </c>
      <c r="K2298" s="7" t="str">
        <f>IF('OG Hospitalisation Details'!I49="?","Unknown",'OG Hospitalisation Details'!I49)</f>
        <v>R1013</v>
      </c>
      <c r="L2298" s="14">
        <f t="shared" si="110"/>
        <v>18</v>
      </c>
    </row>
    <row r="2299" spans="1:12" x14ac:dyDescent="0.25">
      <c r="A2299" s="7" t="s">
        <v>68</v>
      </c>
      <c r="B2299" s="7">
        <f t="shared" si="111"/>
        <v>2290</v>
      </c>
      <c r="C2299" s="7">
        <f>IF('OG Hospitalisation Details'!B48="?",ROUND(AVERAGE('OG Hospitalisation Details'!$B$2:$B$2344),0),'OG Hospitalisation Details'!B48)</f>
        <v>2004</v>
      </c>
      <c r="D2299" s="7" t="str">
        <f>IF('OG Hospitalisation Details'!C48="?","Sep",'OG Hospitalisation Details'!C48)</f>
        <v>Oct</v>
      </c>
      <c r="E2299" s="7">
        <v>15</v>
      </c>
      <c r="F2299" s="13">
        <f t="shared" si="109"/>
        <v>38275</v>
      </c>
      <c r="G2299" s="7">
        <v>0</v>
      </c>
      <c r="H2299" s="16">
        <v>1137.01</v>
      </c>
      <c r="I2299" s="7" t="str" cm="1">
        <f t="array" ref="I2299">INDEX({"tier - 1","tier - 2","tier - 3"},MATCH(MAX(COUNTIF('OG Hospitalisation Details'!G48:G2390,{"tier - 1","tier - 2","tier - 3"})),COUNTIF('OG Hospitalisation Details'!G48:G2390,{"tier - 1","tier - 2","tier - 3"}),0))</f>
        <v>tier - 2</v>
      </c>
      <c r="J2299" s="7" t="str" cm="1">
        <f t="array" ref="J2299">INDEX({"tier - 1","tier - 2","tier - 3"},MATCH(MAX(COUNTIF('OG Hospitalisation Details'!H48:H2390,{"tier - 1","tier - 2","tier - 3"})),COUNTIF('OG Hospitalisation Details'!H48:H2390,{"tier - 1","tier - 2","tier - 3"}),0))</f>
        <v>tier - 2</v>
      </c>
      <c r="K2299" s="7" t="str">
        <f>IF('OG Hospitalisation Details'!I48="?","Unknown",'OG Hospitalisation Details'!I48)</f>
        <v>R1013</v>
      </c>
      <c r="L2299" s="14">
        <f t="shared" si="110"/>
        <v>18</v>
      </c>
    </row>
    <row r="2300" spans="1:12" x14ac:dyDescent="0.25">
      <c r="A2300" s="7" t="s">
        <v>67</v>
      </c>
      <c r="B2300" s="7">
        <f t="shared" si="111"/>
        <v>2291</v>
      </c>
      <c r="C2300" s="7">
        <f>IF('OG Hospitalisation Details'!B46="?",ROUND(AVERAGE('OG Hospitalisation Details'!$B$2:$B$2344),0),'OG Hospitalisation Details'!B46)</f>
        <v>2002</v>
      </c>
      <c r="D2300" s="7" t="str">
        <f>IF('OG Hospitalisation Details'!C46="?","Sep",'OG Hospitalisation Details'!C46)</f>
        <v>Aug</v>
      </c>
      <c r="E2300" s="7">
        <v>11</v>
      </c>
      <c r="F2300" s="13">
        <f t="shared" si="109"/>
        <v>37479</v>
      </c>
      <c r="G2300" s="7">
        <v>0</v>
      </c>
      <c r="H2300" s="16">
        <v>1137</v>
      </c>
      <c r="I2300" s="7" t="str" cm="1">
        <f t="array" ref="I2300">INDEX({"tier - 1","tier - 2","tier - 3"},MATCH(MAX(COUNTIF('OG Hospitalisation Details'!G46:G2388,{"tier - 1","tier - 2","tier - 3"})),COUNTIF('OG Hospitalisation Details'!G46:G2388,{"tier - 1","tier - 2","tier - 3"}),0))</f>
        <v>tier - 2</v>
      </c>
      <c r="J2300" s="7" t="str" cm="1">
        <f t="array" ref="J2300">INDEX({"tier - 1","tier - 2","tier - 3"},MATCH(MAX(COUNTIF('OG Hospitalisation Details'!H46:H2388,{"tier - 1","tier - 2","tier - 3"})),COUNTIF('OG Hospitalisation Details'!H46:H2388,{"tier - 1","tier - 2","tier - 3"}),0))</f>
        <v>tier - 2</v>
      </c>
      <c r="K2300" s="7" t="str">
        <f>IF('OG Hospitalisation Details'!I46="?","Unknown",'OG Hospitalisation Details'!I46)</f>
        <v>R1013</v>
      </c>
      <c r="L2300" s="14">
        <f t="shared" si="110"/>
        <v>20</v>
      </c>
    </row>
    <row r="2301" spans="1:12" x14ac:dyDescent="0.25">
      <c r="A2301" s="7" t="s">
        <v>66</v>
      </c>
      <c r="B2301" s="7">
        <f t="shared" ref="B2301:B2332" si="112">VALUE(SUBSTITUTE(A2301,"Id",""))</f>
        <v>2292</v>
      </c>
      <c r="C2301" s="7">
        <f>IF('OG Hospitalisation Details'!B45="?",ROUND(AVERAGE('OG Hospitalisation Details'!$B$2:$B$2344),0),'OG Hospitalisation Details'!B45)</f>
        <v>2004</v>
      </c>
      <c r="D2301" s="7" t="str">
        <f>IF('OG Hospitalisation Details'!C45="?","Sep",'OG Hospitalisation Details'!C45)</f>
        <v>Nov</v>
      </c>
      <c r="E2301" s="7">
        <v>28</v>
      </c>
      <c r="F2301" s="13">
        <f t="shared" si="109"/>
        <v>38319</v>
      </c>
      <c r="G2301" s="7">
        <v>0</v>
      </c>
      <c r="H2301" s="16">
        <v>1136.4000000000001</v>
      </c>
      <c r="I2301" s="7" t="str" cm="1">
        <f t="array" ref="I2301">INDEX({"tier - 1","tier - 2","tier - 3"},MATCH(MAX(COUNTIF('OG Hospitalisation Details'!G45:G2387,{"tier - 1","tier - 2","tier - 3"})),COUNTIF('OG Hospitalisation Details'!G45:G2387,{"tier - 1","tier - 2","tier - 3"}),0))</f>
        <v>tier - 2</v>
      </c>
      <c r="J2301" s="7" t="str" cm="1">
        <f t="array" ref="J2301">INDEX({"tier - 1","tier - 2","tier - 3"},MATCH(MAX(COUNTIF('OG Hospitalisation Details'!H45:H2387,{"tier - 1","tier - 2","tier - 3"})),COUNTIF('OG Hospitalisation Details'!H45:H2387,{"tier - 1","tier - 2","tier - 3"}),0))</f>
        <v>tier - 2</v>
      </c>
      <c r="K2301" s="7" t="str">
        <f>IF('OG Hospitalisation Details'!I45="?","Unknown",'OG Hospitalisation Details'!I45)</f>
        <v>R1013</v>
      </c>
      <c r="L2301" s="14">
        <f t="shared" si="110"/>
        <v>18</v>
      </c>
    </row>
    <row r="2302" spans="1:12" x14ac:dyDescent="0.25">
      <c r="A2302" s="7" t="s">
        <v>65</v>
      </c>
      <c r="B2302" s="7">
        <f t="shared" si="112"/>
        <v>2293</v>
      </c>
      <c r="C2302" s="7">
        <f>IF('OG Hospitalisation Details'!B44="?",ROUND(AVERAGE('OG Hospitalisation Details'!$B$2:$B$2344),0),'OG Hospitalisation Details'!B44)</f>
        <v>2004</v>
      </c>
      <c r="D2302" s="7" t="str">
        <f>IF('OG Hospitalisation Details'!C44="?","Sep",'OG Hospitalisation Details'!C44)</f>
        <v>Jun</v>
      </c>
      <c r="E2302" s="7">
        <v>11</v>
      </c>
      <c r="F2302" s="13">
        <f t="shared" si="109"/>
        <v>38149</v>
      </c>
      <c r="G2302" s="7">
        <v>0</v>
      </c>
      <c r="H2302" s="16">
        <v>1135.94</v>
      </c>
      <c r="I2302" s="7" t="str" cm="1">
        <f t="array" ref="I2302">INDEX({"tier - 1","tier - 2","tier - 3"},MATCH(MAX(COUNTIF('OG Hospitalisation Details'!G44:G2386,{"tier - 1","tier - 2","tier - 3"})),COUNTIF('OG Hospitalisation Details'!G44:G2386,{"tier - 1","tier - 2","tier - 3"}),0))</f>
        <v>tier - 2</v>
      </c>
      <c r="J2302" s="7" t="str" cm="1">
        <f t="array" ref="J2302">INDEX({"tier - 1","tier - 2","tier - 3"},MATCH(MAX(COUNTIF('OG Hospitalisation Details'!H44:H2386,{"tier - 1","tier - 2","tier - 3"})),COUNTIF('OG Hospitalisation Details'!H44:H2386,{"tier - 1","tier - 2","tier - 3"}),0))</f>
        <v>tier - 2</v>
      </c>
      <c r="K2302" s="7" t="str">
        <f>IF('OG Hospitalisation Details'!I44="?","Unknown",'OG Hospitalisation Details'!I44)</f>
        <v>R1013</v>
      </c>
      <c r="L2302" s="14">
        <f t="shared" si="110"/>
        <v>18</v>
      </c>
    </row>
    <row r="2303" spans="1:12" x14ac:dyDescent="0.25">
      <c r="A2303" s="7" t="s">
        <v>64</v>
      </c>
      <c r="B2303" s="7">
        <f t="shared" si="112"/>
        <v>2294</v>
      </c>
      <c r="C2303" s="7">
        <f>IF('OG Hospitalisation Details'!B43="?",ROUND(AVERAGE('OG Hospitalisation Details'!$B$2:$B$2344),0),'OG Hospitalisation Details'!B43)</f>
        <v>2004</v>
      </c>
      <c r="D2303" s="7" t="str">
        <f>IF('OG Hospitalisation Details'!C43="?","Sep",'OG Hospitalisation Details'!C43)</f>
        <v>Oct</v>
      </c>
      <c r="E2303" s="7">
        <v>6</v>
      </c>
      <c r="F2303" s="13">
        <f t="shared" si="109"/>
        <v>38266</v>
      </c>
      <c r="G2303" s="7">
        <v>0</v>
      </c>
      <c r="H2303" s="16">
        <v>1135</v>
      </c>
      <c r="I2303" s="7" t="str" cm="1">
        <f t="array" ref="I2303">INDEX({"tier - 1","tier - 2","tier - 3"},MATCH(MAX(COUNTIF('OG Hospitalisation Details'!G43:G2385,{"tier - 1","tier - 2","tier - 3"})),COUNTIF('OG Hospitalisation Details'!G43:G2385,{"tier - 1","tier - 2","tier - 3"}),0))</f>
        <v>tier - 2</v>
      </c>
      <c r="J2303" s="7" t="str" cm="1">
        <f t="array" ref="J2303">INDEX({"tier - 1","tier - 2","tier - 3"},MATCH(MAX(COUNTIF('OG Hospitalisation Details'!H43:H2385,{"tier - 1","tier - 2","tier - 3"})),COUNTIF('OG Hospitalisation Details'!H43:H2385,{"tier - 1","tier - 2","tier - 3"}),0))</f>
        <v>tier - 2</v>
      </c>
      <c r="K2303" s="7" t="str">
        <f>IF('OG Hospitalisation Details'!I43="?","Unknown",'OG Hospitalisation Details'!I43)</f>
        <v>R1013</v>
      </c>
      <c r="L2303" s="14">
        <f t="shared" si="110"/>
        <v>18</v>
      </c>
    </row>
    <row r="2304" spans="1:12" x14ac:dyDescent="0.25">
      <c r="A2304" s="7" t="s">
        <v>63</v>
      </c>
      <c r="B2304" s="7">
        <f t="shared" si="112"/>
        <v>2295</v>
      </c>
      <c r="C2304" s="7">
        <f>IF('OG Hospitalisation Details'!B42="?",ROUND(AVERAGE('OG Hospitalisation Details'!$B$2:$B$2344),0),'OG Hospitalisation Details'!B42)</f>
        <v>2002</v>
      </c>
      <c r="D2304" s="7" t="str">
        <f>IF('OG Hospitalisation Details'!C42="?","Sep",'OG Hospitalisation Details'!C42)</f>
        <v>Jul</v>
      </c>
      <c r="E2304" s="7">
        <v>19</v>
      </c>
      <c r="F2304" s="13">
        <f t="shared" si="109"/>
        <v>37456</v>
      </c>
      <c r="G2304" s="7">
        <v>0</v>
      </c>
      <c r="H2304" s="16">
        <v>1132</v>
      </c>
      <c r="I2304" s="7" t="str" cm="1">
        <f t="array" ref="I2304">INDEX({"tier - 1","tier - 2","tier - 3"},MATCH(MAX(COUNTIF('OG Hospitalisation Details'!G42:G2384,{"tier - 1","tier - 2","tier - 3"})),COUNTIF('OG Hospitalisation Details'!G42:G2384,{"tier - 1","tier - 2","tier - 3"}),0))</f>
        <v>tier - 2</v>
      </c>
      <c r="J2304" s="7" t="str" cm="1">
        <f t="array" ref="J2304">INDEX({"tier - 1","tier - 2","tier - 3"},MATCH(MAX(COUNTIF('OG Hospitalisation Details'!H42:H2384,{"tier - 1","tier - 2","tier - 3"})),COUNTIF('OG Hospitalisation Details'!H42:H2384,{"tier - 1","tier - 2","tier - 3"}),0))</f>
        <v>tier - 2</v>
      </c>
      <c r="K2304" s="7" t="str">
        <f>IF('OG Hospitalisation Details'!I42="?","Unknown",'OG Hospitalisation Details'!I42)</f>
        <v>R1013</v>
      </c>
      <c r="L2304" s="14">
        <f t="shared" si="110"/>
        <v>20</v>
      </c>
    </row>
    <row r="2305" spans="1:12" x14ac:dyDescent="0.25">
      <c r="A2305" s="7" t="s">
        <v>62</v>
      </c>
      <c r="B2305" s="7">
        <f t="shared" si="112"/>
        <v>2296</v>
      </c>
      <c r="C2305" s="7">
        <f>IF('OG Hospitalisation Details'!B41="?",ROUND(AVERAGE('OG Hospitalisation Details'!$B$2:$B$2344),0),'OG Hospitalisation Details'!B41)</f>
        <v>2004</v>
      </c>
      <c r="D2305" s="7" t="str">
        <f>IF('OG Hospitalisation Details'!C41="?","Sep",'OG Hospitalisation Details'!C41)</f>
        <v>Jun</v>
      </c>
      <c r="E2305" s="7">
        <v>14</v>
      </c>
      <c r="F2305" s="13">
        <f t="shared" si="109"/>
        <v>38152</v>
      </c>
      <c r="G2305" s="7">
        <v>0</v>
      </c>
      <c r="H2305" s="16">
        <v>1131.51</v>
      </c>
      <c r="I2305" s="7" t="str" cm="1">
        <f t="array" ref="I2305">INDEX({"tier - 1","tier - 2","tier - 3"},MATCH(MAX(COUNTIF('OG Hospitalisation Details'!G41:G2383,{"tier - 1","tier - 2","tier - 3"})),COUNTIF('OG Hospitalisation Details'!G41:G2383,{"tier - 1","tier - 2","tier - 3"}),0))</f>
        <v>tier - 2</v>
      </c>
      <c r="J2305" s="7" t="str" cm="1">
        <f t="array" ref="J2305">INDEX({"tier - 1","tier - 2","tier - 3"},MATCH(MAX(COUNTIF('OG Hospitalisation Details'!H41:H2383,{"tier - 1","tier - 2","tier - 3"})),COUNTIF('OG Hospitalisation Details'!H41:H2383,{"tier - 1","tier - 2","tier - 3"}),0))</f>
        <v>tier - 2</v>
      </c>
      <c r="K2305" s="7" t="str">
        <f>IF('OG Hospitalisation Details'!I41="?","Unknown",'OG Hospitalisation Details'!I41)</f>
        <v>R1013</v>
      </c>
      <c r="L2305" s="14">
        <f t="shared" si="110"/>
        <v>18</v>
      </c>
    </row>
    <row r="2306" spans="1:12" x14ac:dyDescent="0.25">
      <c r="A2306" s="7" t="s">
        <v>61</v>
      </c>
      <c r="B2306" s="7">
        <f t="shared" si="112"/>
        <v>2297</v>
      </c>
      <c r="C2306" s="7">
        <f>IF('OG Hospitalisation Details'!B40="?",ROUND(AVERAGE('OG Hospitalisation Details'!$B$2:$B$2344),0),'OG Hospitalisation Details'!B40)</f>
        <v>2004</v>
      </c>
      <c r="D2306" s="7" t="str">
        <f>IF('OG Hospitalisation Details'!C40="?","Sep",'OG Hospitalisation Details'!C40)</f>
        <v>Nov</v>
      </c>
      <c r="E2306" s="7">
        <v>12</v>
      </c>
      <c r="F2306" s="13">
        <f t="shared" ref="F2306:F2344" si="113">DATE(C2306,MONTH(1&amp;D2306),E2306)</f>
        <v>38303</v>
      </c>
      <c r="G2306" s="7">
        <v>0</v>
      </c>
      <c r="H2306" s="16">
        <v>1121.8699999999999</v>
      </c>
      <c r="I2306" s="7" t="str" cm="1">
        <f t="array" ref="I2306">INDEX({"tier - 1","tier - 2","tier - 3"},MATCH(MAX(COUNTIF('OG Hospitalisation Details'!G40:G2382,{"tier - 1","tier - 2","tier - 3"})),COUNTIF('OG Hospitalisation Details'!G40:G2382,{"tier - 1","tier - 2","tier - 3"}),0))</f>
        <v>tier - 2</v>
      </c>
      <c r="J2306" s="7" t="str" cm="1">
        <f t="array" ref="J2306">INDEX({"tier - 1","tier - 2","tier - 3"},MATCH(MAX(COUNTIF('OG Hospitalisation Details'!H40:H2382,{"tier - 1","tier - 2","tier - 3"})),COUNTIF('OG Hospitalisation Details'!H40:H2382,{"tier - 1","tier - 2","tier - 3"}),0))</f>
        <v>tier - 2</v>
      </c>
      <c r="K2306" s="7" t="str">
        <f>IF('OG Hospitalisation Details'!I40="?","Unknown",'OG Hospitalisation Details'!I40)</f>
        <v>R1013</v>
      </c>
      <c r="L2306" s="14">
        <f t="shared" ref="L2306:L2344" si="114">DATEDIF(F2306,DATE(2023,6,8),"Y")</f>
        <v>18</v>
      </c>
    </row>
    <row r="2307" spans="1:12" x14ac:dyDescent="0.25">
      <c r="A2307" s="7" t="s">
        <v>60</v>
      </c>
      <c r="B2307" s="7">
        <f t="shared" si="112"/>
        <v>2298</v>
      </c>
      <c r="C2307" s="7">
        <f>IF('OG Hospitalisation Details'!B39="?",ROUND(AVERAGE('OG Hospitalisation Details'!$B$2:$B$2344),0),'OG Hospitalisation Details'!B39)</f>
        <v>2002</v>
      </c>
      <c r="D2307" s="7" t="str">
        <f>IF('OG Hospitalisation Details'!C39="?","Sep",'OG Hospitalisation Details'!C39)</f>
        <v>Aug</v>
      </c>
      <c r="E2307" s="7">
        <v>13</v>
      </c>
      <c r="F2307" s="13">
        <f t="shared" si="113"/>
        <v>37481</v>
      </c>
      <c r="G2307" s="7">
        <v>0</v>
      </c>
      <c r="H2307" s="16">
        <v>1086</v>
      </c>
      <c r="I2307" s="7" t="str" cm="1">
        <f t="array" ref="I2307">INDEX({"tier - 1","tier - 2","tier - 3"},MATCH(MAX(COUNTIF('OG Hospitalisation Details'!G39:G2381,{"tier - 1","tier - 2","tier - 3"})),COUNTIF('OG Hospitalisation Details'!G39:G2381,{"tier - 1","tier - 2","tier - 3"}),0))</f>
        <v>tier - 2</v>
      </c>
      <c r="J2307" s="7" t="str" cm="1">
        <f t="array" ref="J2307">INDEX({"tier - 1","tier - 2","tier - 3"},MATCH(MAX(COUNTIF('OG Hospitalisation Details'!H39:H2381,{"tier - 1","tier - 2","tier - 3"})),COUNTIF('OG Hospitalisation Details'!H39:H2381,{"tier - 1","tier - 2","tier - 3"}),0))</f>
        <v>tier - 2</v>
      </c>
      <c r="K2307" s="7" t="str">
        <f>IF('OG Hospitalisation Details'!I39="?","Unknown",'OG Hospitalisation Details'!I39)</f>
        <v>R1013</v>
      </c>
      <c r="L2307" s="14">
        <f t="shared" si="114"/>
        <v>20</v>
      </c>
    </row>
    <row r="2308" spans="1:12" x14ac:dyDescent="0.25">
      <c r="A2308" s="7" t="s">
        <v>59</v>
      </c>
      <c r="B2308" s="7">
        <f t="shared" si="112"/>
        <v>2299</v>
      </c>
      <c r="C2308" s="7">
        <f>IF('OG Hospitalisation Details'!B38="?",ROUND(AVERAGE('OG Hospitalisation Details'!$B$2:$B$2344),0),'OG Hospitalisation Details'!B38)</f>
        <v>1998</v>
      </c>
      <c r="D2308" s="7" t="str">
        <f>IF('OG Hospitalisation Details'!C38="?","Sep",'OG Hospitalisation Details'!C38)</f>
        <v>Dec</v>
      </c>
      <c r="E2308" s="7">
        <v>26</v>
      </c>
      <c r="F2308" s="13">
        <f t="shared" si="113"/>
        <v>36155</v>
      </c>
      <c r="G2308" s="7">
        <v>0</v>
      </c>
      <c r="H2308" s="16">
        <v>1082</v>
      </c>
      <c r="I2308" s="7" t="str" cm="1">
        <f t="array" ref="I2308">INDEX({"tier - 1","tier - 2","tier - 3"},MATCH(MAX(COUNTIF('OG Hospitalisation Details'!G38:G2380,{"tier - 1","tier - 2","tier - 3"})),COUNTIF('OG Hospitalisation Details'!G38:G2380,{"tier - 1","tier - 2","tier - 3"}),0))</f>
        <v>tier - 2</v>
      </c>
      <c r="J2308" s="7" t="str" cm="1">
        <f t="array" ref="J2308">INDEX({"tier - 1","tier - 2","tier - 3"},MATCH(MAX(COUNTIF('OG Hospitalisation Details'!H38:H2380,{"tier - 1","tier - 2","tier - 3"})),COUNTIF('OG Hospitalisation Details'!H38:H2380,{"tier - 1","tier - 2","tier - 3"}),0))</f>
        <v>tier - 2</v>
      </c>
      <c r="K2308" s="7" t="str">
        <f>IF('OG Hospitalisation Details'!I38="?","Unknown",'OG Hospitalisation Details'!I38)</f>
        <v>R1013</v>
      </c>
      <c r="L2308" s="14">
        <f t="shared" si="114"/>
        <v>24</v>
      </c>
    </row>
    <row r="2309" spans="1:12" x14ac:dyDescent="0.25">
      <c r="A2309" s="7" t="s">
        <v>58</v>
      </c>
      <c r="B2309" s="7">
        <f t="shared" si="112"/>
        <v>2300</v>
      </c>
      <c r="C2309" s="7">
        <f>IF('OG Hospitalisation Details'!B37="?",ROUND(AVERAGE('OG Hospitalisation Details'!$B$2:$B$2344),0),'OG Hospitalisation Details'!B37)</f>
        <v>1997</v>
      </c>
      <c r="D2309" s="7" t="str">
        <f>IF('OG Hospitalisation Details'!C37="?","Sep",'OG Hospitalisation Details'!C37)</f>
        <v>Aug</v>
      </c>
      <c r="E2309" s="7">
        <v>13</v>
      </c>
      <c r="F2309" s="13">
        <f t="shared" si="113"/>
        <v>35655</v>
      </c>
      <c r="G2309" s="7">
        <v>0</v>
      </c>
      <c r="H2309" s="16">
        <v>1071</v>
      </c>
      <c r="I2309" s="7" t="str" cm="1">
        <f t="array" ref="I2309">INDEX({"tier - 1","tier - 2","tier - 3"},MATCH(MAX(COUNTIF('OG Hospitalisation Details'!G37:G2379,{"tier - 1","tier - 2","tier - 3"})),COUNTIF('OG Hospitalisation Details'!G37:G2379,{"tier - 1","tier - 2","tier - 3"}),0))</f>
        <v>tier - 2</v>
      </c>
      <c r="J2309" s="7" t="str" cm="1">
        <f t="array" ref="J2309">INDEX({"tier - 1","tier - 2","tier - 3"},MATCH(MAX(COUNTIF('OG Hospitalisation Details'!H37:H2379,{"tier - 1","tier - 2","tier - 3"})),COUNTIF('OG Hospitalisation Details'!H37:H2379,{"tier - 1","tier - 2","tier - 3"}),0))</f>
        <v>tier - 2</v>
      </c>
      <c r="K2309" s="7" t="str">
        <f>IF('OG Hospitalisation Details'!I37="?","Unknown",'OG Hospitalisation Details'!I37)</f>
        <v>R1013</v>
      </c>
      <c r="L2309" s="14">
        <f t="shared" si="114"/>
        <v>25</v>
      </c>
    </row>
    <row r="2310" spans="1:12" x14ac:dyDescent="0.25">
      <c r="A2310" s="7" t="s">
        <v>57</v>
      </c>
      <c r="B2310" s="7">
        <f t="shared" si="112"/>
        <v>2301</v>
      </c>
      <c r="C2310" s="7">
        <f>IF('OG Hospitalisation Details'!B36="?",ROUND(AVERAGE('OG Hospitalisation Details'!$B$2:$B$2344),0),'OG Hospitalisation Details'!B36)</f>
        <v>2004</v>
      </c>
      <c r="D2310" s="7" t="str">
        <f>IF('OG Hospitalisation Details'!C36="?","Sep",'OG Hospitalisation Details'!C36)</f>
        <v>Aug</v>
      </c>
      <c r="E2310" s="7">
        <v>24</v>
      </c>
      <c r="F2310" s="13">
        <f t="shared" si="113"/>
        <v>38223</v>
      </c>
      <c r="G2310" s="7">
        <v>0</v>
      </c>
      <c r="H2310" s="16">
        <v>1070</v>
      </c>
      <c r="I2310" s="7" t="str" cm="1">
        <f t="array" ref="I2310">INDEX({"tier - 1","tier - 2","tier - 3"},MATCH(MAX(COUNTIF('OG Hospitalisation Details'!G36:G2378,{"tier - 1","tier - 2","tier - 3"})),COUNTIF('OG Hospitalisation Details'!G36:G2378,{"tier - 1","tier - 2","tier - 3"}),0))</f>
        <v>tier - 2</v>
      </c>
      <c r="J2310" s="7" t="str" cm="1">
        <f t="array" ref="J2310">INDEX({"tier - 1","tier - 2","tier - 3"},MATCH(MAX(COUNTIF('OG Hospitalisation Details'!H36:H2378,{"tier - 1","tier - 2","tier - 3"})),COUNTIF('OG Hospitalisation Details'!H36:H2378,{"tier - 1","tier - 2","tier - 3"}),0))</f>
        <v>tier - 2</v>
      </c>
      <c r="K2310" s="7" t="str">
        <f>IF('OG Hospitalisation Details'!I36="?","Unknown",'OG Hospitalisation Details'!I36)</f>
        <v>R1013</v>
      </c>
      <c r="L2310" s="14">
        <f t="shared" si="114"/>
        <v>18</v>
      </c>
    </row>
    <row r="2311" spans="1:12" x14ac:dyDescent="0.25">
      <c r="A2311" s="7" t="s">
        <v>56</v>
      </c>
      <c r="B2311" s="7">
        <f t="shared" si="112"/>
        <v>2302</v>
      </c>
      <c r="C2311" s="7">
        <f>IF('OG Hospitalisation Details'!B35="?",ROUND(AVERAGE('OG Hospitalisation Details'!$B$2:$B$2344),0),'OG Hospitalisation Details'!B35)</f>
        <v>1993</v>
      </c>
      <c r="D2311" s="7" t="str">
        <f>IF('OG Hospitalisation Details'!C35="?","Sep",'OG Hospitalisation Details'!C35)</f>
        <v>Sep</v>
      </c>
      <c r="E2311" s="7">
        <v>28</v>
      </c>
      <c r="F2311" s="13">
        <f t="shared" si="113"/>
        <v>34240</v>
      </c>
      <c r="G2311" s="7">
        <v>0</v>
      </c>
      <c r="H2311" s="16">
        <v>1068</v>
      </c>
      <c r="I2311" s="7" t="str" cm="1">
        <f t="array" ref="I2311">INDEX({"tier - 1","tier - 2","tier - 3"},MATCH(MAX(COUNTIF('OG Hospitalisation Details'!G35:G2377,{"tier - 1","tier - 2","tier - 3"})),COUNTIF('OG Hospitalisation Details'!G35:G2377,{"tier - 1","tier - 2","tier - 3"}),0))</f>
        <v>tier - 2</v>
      </c>
      <c r="J2311" s="7" t="str" cm="1">
        <f t="array" ref="J2311">INDEX({"tier - 1","tier - 2","tier - 3"},MATCH(MAX(COUNTIF('OG Hospitalisation Details'!H35:H2377,{"tier - 1","tier - 2","tier - 3"})),COUNTIF('OG Hospitalisation Details'!H35:H2377,{"tier - 1","tier - 2","tier - 3"}),0))</f>
        <v>tier - 2</v>
      </c>
      <c r="K2311" s="7" t="str">
        <f>IF('OG Hospitalisation Details'!I35="?","Unknown",'OG Hospitalisation Details'!I35)</f>
        <v>R1013</v>
      </c>
      <c r="L2311" s="14">
        <f t="shared" si="114"/>
        <v>29</v>
      </c>
    </row>
    <row r="2312" spans="1:12" x14ac:dyDescent="0.25">
      <c r="A2312" s="7" t="s">
        <v>55</v>
      </c>
      <c r="B2312" s="7">
        <f t="shared" si="112"/>
        <v>2303</v>
      </c>
      <c r="C2312" s="7">
        <f>IF('OG Hospitalisation Details'!B34="?",ROUND(AVERAGE('OG Hospitalisation Details'!$B$2:$B$2344),0),'OG Hospitalisation Details'!B34)</f>
        <v>1995</v>
      </c>
      <c r="D2312" s="7" t="str">
        <f>IF('OG Hospitalisation Details'!C34="?","Sep",'OG Hospitalisation Details'!C34)</f>
        <v>Jun</v>
      </c>
      <c r="E2312" s="7">
        <v>1</v>
      </c>
      <c r="F2312" s="13">
        <f t="shared" si="113"/>
        <v>34851</v>
      </c>
      <c r="G2312" s="7">
        <v>0</v>
      </c>
      <c r="H2312" s="16">
        <v>1056</v>
      </c>
      <c r="I2312" s="7" t="str" cm="1">
        <f t="array" ref="I2312">INDEX({"tier - 1","tier - 2","tier - 3"},MATCH(MAX(COUNTIF('OG Hospitalisation Details'!G34:G2376,{"tier - 1","tier - 2","tier - 3"})),COUNTIF('OG Hospitalisation Details'!G34:G2376,{"tier - 1","tier - 2","tier - 3"}),0))</f>
        <v>tier - 2</v>
      </c>
      <c r="J2312" s="7" t="str" cm="1">
        <f t="array" ref="J2312">INDEX({"tier - 1","tier - 2","tier - 3"},MATCH(MAX(COUNTIF('OG Hospitalisation Details'!H34:H2376,{"tier - 1","tier - 2","tier - 3"})),COUNTIF('OG Hospitalisation Details'!H34:H2376,{"tier - 1","tier - 2","tier - 3"}),0))</f>
        <v>tier - 2</v>
      </c>
      <c r="K2312" s="7" t="str">
        <f>IF('OG Hospitalisation Details'!I34="?","Unknown",'OG Hospitalisation Details'!I34)</f>
        <v>R1013</v>
      </c>
      <c r="L2312" s="14">
        <f t="shared" si="114"/>
        <v>28</v>
      </c>
    </row>
    <row r="2313" spans="1:12" x14ac:dyDescent="0.25">
      <c r="A2313" s="7" t="s">
        <v>54</v>
      </c>
      <c r="B2313" s="7">
        <f t="shared" si="112"/>
        <v>2304</v>
      </c>
      <c r="C2313" s="7">
        <f>IF('OG Hospitalisation Details'!B33="?",ROUND(AVERAGE('OG Hospitalisation Details'!$B$2:$B$2344),0),'OG Hospitalisation Details'!B33)</f>
        <v>2002</v>
      </c>
      <c r="D2313" s="7" t="str">
        <f>IF('OG Hospitalisation Details'!C33="?","Sep",'OG Hospitalisation Details'!C33)</f>
        <v>Jul</v>
      </c>
      <c r="E2313" s="7">
        <v>1</v>
      </c>
      <c r="F2313" s="13">
        <f t="shared" si="113"/>
        <v>37438</v>
      </c>
      <c r="G2313" s="7">
        <v>0</v>
      </c>
      <c r="H2313" s="16">
        <v>1049</v>
      </c>
      <c r="I2313" s="7" t="str" cm="1">
        <f t="array" ref="I2313">INDEX({"tier - 1","tier - 2","tier - 3"},MATCH(MAX(COUNTIF('OG Hospitalisation Details'!G33:G2375,{"tier - 1","tier - 2","tier - 3"})),COUNTIF('OG Hospitalisation Details'!G33:G2375,{"tier - 1","tier - 2","tier - 3"}),0))</f>
        <v>tier - 2</v>
      </c>
      <c r="J2313" s="7" t="str" cm="1">
        <f t="array" ref="J2313">INDEX({"tier - 1","tier - 2","tier - 3"},MATCH(MAX(COUNTIF('OG Hospitalisation Details'!H33:H2375,{"tier - 1","tier - 2","tier - 3"})),COUNTIF('OG Hospitalisation Details'!H33:H2375,{"tier - 1","tier - 2","tier - 3"}),0))</f>
        <v>tier - 2</v>
      </c>
      <c r="K2313" s="7" t="str">
        <f>IF('OG Hospitalisation Details'!I33="?","Unknown",'OG Hospitalisation Details'!I33)</f>
        <v>R1012</v>
      </c>
      <c r="L2313" s="14">
        <f t="shared" si="114"/>
        <v>20</v>
      </c>
    </row>
    <row r="2314" spans="1:12" x14ac:dyDescent="0.25">
      <c r="A2314" s="7" t="s">
        <v>53</v>
      </c>
      <c r="B2314" s="7">
        <f t="shared" si="112"/>
        <v>2305</v>
      </c>
      <c r="C2314" s="7">
        <f>IF('OG Hospitalisation Details'!B32="?",ROUND(AVERAGE('OG Hospitalisation Details'!$B$2:$B$2344),0),'OG Hospitalisation Details'!B32)</f>
        <v>2002</v>
      </c>
      <c r="D2314" s="7" t="str">
        <f>IF('OG Hospitalisation Details'!C32="?","Sep",'OG Hospitalisation Details'!C32)</f>
        <v>Jul</v>
      </c>
      <c r="E2314" s="7">
        <v>20</v>
      </c>
      <c r="F2314" s="13">
        <f t="shared" si="113"/>
        <v>37457</v>
      </c>
      <c r="G2314" s="7">
        <v>0</v>
      </c>
      <c r="H2314" s="16">
        <v>1047</v>
      </c>
      <c r="I2314" s="7" t="str" cm="1">
        <f t="array" ref="I2314">INDEX({"tier - 1","tier - 2","tier - 3"},MATCH(MAX(COUNTIF('OG Hospitalisation Details'!G32:G2374,{"tier - 1","tier - 2","tier - 3"})),COUNTIF('OG Hospitalisation Details'!G32:G2374,{"tier - 1","tier - 2","tier - 3"}),0))</f>
        <v>tier - 2</v>
      </c>
      <c r="J2314" s="7" t="str" cm="1">
        <f t="array" ref="J2314">INDEX({"tier - 1","tier - 2","tier - 3"},MATCH(MAX(COUNTIF('OG Hospitalisation Details'!H32:H2374,{"tier - 1","tier - 2","tier - 3"})),COUNTIF('OG Hospitalisation Details'!H32:H2374,{"tier - 1","tier - 2","tier - 3"}),0))</f>
        <v>tier - 2</v>
      </c>
      <c r="K2314" s="7" t="str">
        <f>IF('OG Hospitalisation Details'!I32="?","Unknown",'OG Hospitalisation Details'!I32)</f>
        <v>R1013</v>
      </c>
      <c r="L2314" s="14">
        <f t="shared" si="114"/>
        <v>20</v>
      </c>
    </row>
    <row r="2315" spans="1:12" x14ac:dyDescent="0.25">
      <c r="A2315" s="7" t="s">
        <v>52</v>
      </c>
      <c r="B2315" s="7">
        <f t="shared" si="112"/>
        <v>2306</v>
      </c>
      <c r="C2315" s="7">
        <f>IF('OG Hospitalisation Details'!B31="?",ROUND(AVERAGE('OG Hospitalisation Details'!$B$2:$B$2344),0),'OG Hospitalisation Details'!B31)</f>
        <v>1994</v>
      </c>
      <c r="D2315" s="7" t="str">
        <f>IF('OG Hospitalisation Details'!C31="?","Sep",'OG Hospitalisation Details'!C31)</f>
        <v>Nov</v>
      </c>
      <c r="E2315" s="7">
        <v>17</v>
      </c>
      <c r="F2315" s="13">
        <f t="shared" si="113"/>
        <v>34655</v>
      </c>
      <c r="G2315" s="7">
        <v>0</v>
      </c>
      <c r="H2315" s="16">
        <v>1044</v>
      </c>
      <c r="I2315" s="7" t="str" cm="1">
        <f t="array" ref="I2315">INDEX({"tier - 1","tier - 2","tier - 3"},MATCH(MAX(COUNTIF('OG Hospitalisation Details'!G31:G2373,{"tier - 1","tier - 2","tier - 3"})),COUNTIF('OG Hospitalisation Details'!G31:G2373,{"tier - 1","tier - 2","tier - 3"}),0))</f>
        <v>tier - 2</v>
      </c>
      <c r="J2315" s="7" t="str" cm="1">
        <f t="array" ref="J2315">INDEX({"tier - 1","tier - 2","tier - 3"},MATCH(MAX(COUNTIF('OG Hospitalisation Details'!H31:H2373,{"tier - 1","tier - 2","tier - 3"})),COUNTIF('OG Hospitalisation Details'!H31:H2373,{"tier - 1","tier - 2","tier - 3"}),0))</f>
        <v>tier - 2</v>
      </c>
      <c r="K2315" s="7" t="str">
        <f>IF('OG Hospitalisation Details'!I31="?","Unknown",'OG Hospitalisation Details'!I31)</f>
        <v>R1013</v>
      </c>
      <c r="L2315" s="14">
        <f t="shared" si="114"/>
        <v>28</v>
      </c>
    </row>
    <row r="2316" spans="1:12" x14ac:dyDescent="0.25">
      <c r="A2316" s="7" t="s">
        <v>51</v>
      </c>
      <c r="B2316" s="7">
        <f t="shared" si="112"/>
        <v>2307</v>
      </c>
      <c r="C2316" s="7">
        <f>IF('OG Hospitalisation Details'!B30="?",ROUND(AVERAGE('OG Hospitalisation Details'!$B$2:$B$2344),0),'OG Hospitalisation Details'!B30)</f>
        <v>1995</v>
      </c>
      <c r="D2316" s="7" t="str">
        <f>IF('OG Hospitalisation Details'!C30="?","Sep",'OG Hospitalisation Details'!C30)</f>
        <v>Oct</v>
      </c>
      <c r="E2316" s="7">
        <v>5</v>
      </c>
      <c r="F2316" s="13">
        <f t="shared" si="113"/>
        <v>34977</v>
      </c>
      <c r="G2316" s="7">
        <v>0</v>
      </c>
      <c r="H2316" s="16">
        <v>1033.74</v>
      </c>
      <c r="I2316" s="7" t="str" cm="1">
        <f t="array" ref="I2316">INDEX({"tier - 1","tier - 2","tier - 3"},MATCH(MAX(COUNTIF('OG Hospitalisation Details'!G30:G2372,{"tier - 1","tier - 2","tier - 3"})),COUNTIF('OG Hospitalisation Details'!G30:G2372,{"tier - 1","tier - 2","tier - 3"}),0))</f>
        <v>tier - 2</v>
      </c>
      <c r="J2316" s="7" t="str" cm="1">
        <f t="array" ref="J2316">INDEX({"tier - 1","tier - 2","tier - 3"},MATCH(MAX(COUNTIF('OG Hospitalisation Details'!H30:H2372,{"tier - 1","tier - 2","tier - 3"})),COUNTIF('OG Hospitalisation Details'!H30:H2372,{"tier - 1","tier - 2","tier - 3"}),0))</f>
        <v>tier - 2</v>
      </c>
      <c r="K2316" s="7" t="str">
        <f>IF('OG Hospitalisation Details'!I30="?","Unknown",'OG Hospitalisation Details'!I30)</f>
        <v>R1013</v>
      </c>
      <c r="L2316" s="14">
        <f t="shared" si="114"/>
        <v>27</v>
      </c>
    </row>
    <row r="2317" spans="1:12" x14ac:dyDescent="0.25">
      <c r="A2317" s="7" t="s">
        <v>50</v>
      </c>
      <c r="B2317" s="7">
        <f t="shared" si="112"/>
        <v>2308</v>
      </c>
      <c r="C2317" s="7">
        <f>IF('OG Hospitalisation Details'!B29="?",ROUND(AVERAGE('OG Hospitalisation Details'!$B$2:$B$2344),0),'OG Hospitalisation Details'!B29)</f>
        <v>1999</v>
      </c>
      <c r="D2317" s="7" t="str">
        <f>IF('OG Hospitalisation Details'!C29="?","Sep",'OG Hospitalisation Details'!C29)</f>
        <v>Aug</v>
      </c>
      <c r="E2317" s="7">
        <v>5</v>
      </c>
      <c r="F2317" s="13">
        <f t="shared" si="113"/>
        <v>36377</v>
      </c>
      <c r="G2317" s="7">
        <v>0</v>
      </c>
      <c r="H2317" s="16">
        <v>1019</v>
      </c>
      <c r="I2317" s="7" t="str" cm="1">
        <f t="array" ref="I2317">INDEX({"tier - 1","tier - 2","tier - 3"},MATCH(MAX(COUNTIF('OG Hospitalisation Details'!G29:G2371,{"tier - 1","tier - 2","tier - 3"})),COUNTIF('OG Hospitalisation Details'!G29:G2371,{"tier - 1","tier - 2","tier - 3"}),0))</f>
        <v>tier - 2</v>
      </c>
      <c r="J2317" s="7" t="str" cm="1">
        <f t="array" ref="J2317">INDEX({"tier - 1","tier - 2","tier - 3"},MATCH(MAX(COUNTIF('OG Hospitalisation Details'!H29:H2371,{"tier - 1","tier - 2","tier - 3"})),COUNTIF('OG Hospitalisation Details'!H29:H2371,{"tier - 1","tier - 2","tier - 3"}),0))</f>
        <v>tier - 2</v>
      </c>
      <c r="K2317" s="7" t="str">
        <f>IF('OG Hospitalisation Details'!I29="?","Unknown",'OG Hospitalisation Details'!I29)</f>
        <v>R1013</v>
      </c>
      <c r="L2317" s="14">
        <f t="shared" si="114"/>
        <v>23</v>
      </c>
    </row>
    <row r="2318" spans="1:12" x14ac:dyDescent="0.25">
      <c r="A2318" s="7" t="s">
        <v>49</v>
      </c>
      <c r="B2318" s="7">
        <f t="shared" si="112"/>
        <v>2309</v>
      </c>
      <c r="C2318" s="7">
        <f>IF('OG Hospitalisation Details'!B28="?",ROUND(AVERAGE('OG Hospitalisation Details'!$B$2:$B$2344),0),'OG Hospitalisation Details'!B28)</f>
        <v>2000</v>
      </c>
      <c r="D2318" s="7" t="str">
        <f>IF('OG Hospitalisation Details'!C28="?","Sep",'OG Hospitalisation Details'!C28)</f>
        <v>Oct</v>
      </c>
      <c r="E2318" s="7">
        <v>9</v>
      </c>
      <c r="F2318" s="13">
        <f t="shared" si="113"/>
        <v>36808</v>
      </c>
      <c r="G2318" s="7">
        <v>0</v>
      </c>
      <c r="H2318" s="16">
        <v>1012</v>
      </c>
      <c r="I2318" s="7" t="str" cm="1">
        <f t="array" ref="I2318">INDEX({"tier - 1","tier - 2","tier - 3"},MATCH(MAX(COUNTIF('OG Hospitalisation Details'!G28:G2370,{"tier - 1","tier - 2","tier - 3"})),COUNTIF('OG Hospitalisation Details'!G28:G2370,{"tier - 1","tier - 2","tier - 3"}),0))</f>
        <v>tier - 2</v>
      </c>
      <c r="J2318" s="7" t="str" cm="1">
        <f t="array" ref="J2318">INDEX({"tier - 1","tier - 2","tier - 3"},MATCH(MAX(COUNTIF('OG Hospitalisation Details'!H28:H2370,{"tier - 1","tier - 2","tier - 3"})),COUNTIF('OG Hospitalisation Details'!H28:H2370,{"tier - 1","tier - 2","tier - 3"}),0))</f>
        <v>tier - 2</v>
      </c>
      <c r="K2318" s="7" t="str">
        <f>IF('OG Hospitalisation Details'!I28="?","Unknown",'OG Hospitalisation Details'!I28)</f>
        <v>R1013</v>
      </c>
      <c r="L2318" s="14">
        <f t="shared" si="114"/>
        <v>22</v>
      </c>
    </row>
    <row r="2319" spans="1:12" x14ac:dyDescent="0.25">
      <c r="A2319" s="7" t="s">
        <v>48</v>
      </c>
      <c r="B2319" s="7">
        <f t="shared" si="112"/>
        <v>2310</v>
      </c>
      <c r="C2319" s="7">
        <f>IF('OG Hospitalisation Details'!B27="?",ROUND(AVERAGE('OG Hospitalisation Details'!$B$2:$B$2344),0),'OG Hospitalisation Details'!B27)</f>
        <v>1994</v>
      </c>
      <c r="D2319" s="7" t="str">
        <f>IF('OG Hospitalisation Details'!C27="?","Sep",'OG Hospitalisation Details'!C27)</f>
        <v>Nov</v>
      </c>
      <c r="E2319" s="7">
        <v>22</v>
      </c>
      <c r="F2319" s="13">
        <f t="shared" si="113"/>
        <v>34660</v>
      </c>
      <c r="G2319" s="7">
        <v>0</v>
      </c>
      <c r="H2319" s="16">
        <v>1006.65</v>
      </c>
      <c r="I2319" s="7" t="str" cm="1">
        <f t="array" ref="I2319">INDEX({"tier - 1","tier - 2","tier - 3"},MATCH(MAX(COUNTIF('OG Hospitalisation Details'!G27:G2369,{"tier - 1","tier - 2","tier - 3"})),COUNTIF('OG Hospitalisation Details'!G27:G2369,{"tier - 1","tier - 2","tier - 3"}),0))</f>
        <v>tier - 2</v>
      </c>
      <c r="J2319" s="7" t="str" cm="1">
        <f t="array" ref="J2319">INDEX({"tier - 1","tier - 2","tier - 3"},MATCH(MAX(COUNTIF('OG Hospitalisation Details'!H27:H2369,{"tier - 1","tier - 2","tier - 3"})),COUNTIF('OG Hospitalisation Details'!H27:H2369,{"tier - 1","tier - 2","tier - 3"}),0))</f>
        <v>tier - 2</v>
      </c>
      <c r="K2319" s="7" t="str">
        <f>IF('OG Hospitalisation Details'!I27="?","Unknown",'OG Hospitalisation Details'!I27)</f>
        <v>R1013</v>
      </c>
      <c r="L2319" s="14">
        <f t="shared" si="114"/>
        <v>28</v>
      </c>
    </row>
    <row r="2320" spans="1:12" x14ac:dyDescent="0.25">
      <c r="A2320" s="7" t="s">
        <v>47</v>
      </c>
      <c r="B2320" s="7">
        <f t="shared" si="112"/>
        <v>2311</v>
      </c>
      <c r="C2320" s="7">
        <f>IF('OG Hospitalisation Details'!B26="?",ROUND(AVERAGE('OG Hospitalisation Details'!$B$2:$B$2344),0),'OG Hospitalisation Details'!B26)</f>
        <v>2001</v>
      </c>
      <c r="D2320" s="7" t="str">
        <f>IF('OG Hospitalisation Details'!C26="?","Sep",'OG Hospitalisation Details'!C26)</f>
        <v>Aug</v>
      </c>
      <c r="E2320" s="7">
        <v>19</v>
      </c>
      <c r="F2320" s="13">
        <f t="shared" si="113"/>
        <v>37122</v>
      </c>
      <c r="G2320" s="7">
        <v>0</v>
      </c>
      <c r="H2320" s="16">
        <v>964.71</v>
      </c>
      <c r="I2320" s="7" t="str" cm="1">
        <f t="array" ref="I2320">INDEX({"tier - 1","tier - 2","tier - 3"},MATCH(MAX(COUNTIF('OG Hospitalisation Details'!G26:G2368,{"tier - 1","tier - 2","tier - 3"})),COUNTIF('OG Hospitalisation Details'!G26:G2368,{"tier - 1","tier - 2","tier - 3"}),0))</f>
        <v>tier - 2</v>
      </c>
      <c r="J2320" s="7" t="str" cm="1">
        <f t="array" ref="J2320">INDEX({"tier - 1","tier - 2","tier - 3"},MATCH(MAX(COUNTIF('OG Hospitalisation Details'!H26:H2368,{"tier - 1","tier - 2","tier - 3"})),COUNTIF('OG Hospitalisation Details'!H26:H2368,{"tier - 1","tier - 2","tier - 3"}),0))</f>
        <v>tier - 2</v>
      </c>
      <c r="K2320" s="7" t="str">
        <f>IF('OG Hospitalisation Details'!I26="?","Unknown",'OG Hospitalisation Details'!I26)</f>
        <v>R1013</v>
      </c>
      <c r="L2320" s="14">
        <f t="shared" si="114"/>
        <v>21</v>
      </c>
    </row>
    <row r="2321" spans="1:12" x14ac:dyDescent="0.25">
      <c r="A2321" s="7" t="s">
        <v>46</v>
      </c>
      <c r="B2321" s="7">
        <f t="shared" si="112"/>
        <v>2312</v>
      </c>
      <c r="C2321" s="7">
        <f>IF('OG Hospitalisation Details'!B25="?",ROUND(AVERAGE('OG Hospitalisation Details'!$B$2:$B$2344),0),'OG Hospitalisation Details'!B25)</f>
        <v>1995</v>
      </c>
      <c r="D2321" s="7" t="str">
        <f>IF('OG Hospitalisation Details'!C25="?","Sep",'OG Hospitalisation Details'!C25)</f>
        <v>Oct</v>
      </c>
      <c r="E2321" s="7">
        <v>28</v>
      </c>
      <c r="F2321" s="13">
        <f t="shared" si="113"/>
        <v>35000</v>
      </c>
      <c r="G2321" s="7">
        <v>0</v>
      </c>
      <c r="H2321" s="16">
        <v>928.59</v>
      </c>
      <c r="I2321" s="7" t="str" cm="1">
        <f t="array" ref="I2321">INDEX({"tier - 1","tier - 2","tier - 3"},MATCH(MAX(COUNTIF('OG Hospitalisation Details'!G25:G2367,{"tier - 1","tier - 2","tier - 3"})),COUNTIF('OG Hospitalisation Details'!G25:G2367,{"tier - 1","tier - 2","tier - 3"}),0))</f>
        <v>tier - 2</v>
      </c>
      <c r="J2321" s="7" t="str" cm="1">
        <f t="array" ref="J2321">INDEX({"tier - 1","tier - 2","tier - 3"},MATCH(MAX(COUNTIF('OG Hospitalisation Details'!H25:H2367,{"tier - 1","tier - 2","tier - 3"})),COUNTIF('OG Hospitalisation Details'!H25:H2367,{"tier - 1","tier - 2","tier - 3"}),0))</f>
        <v>tier - 2</v>
      </c>
      <c r="K2321" s="7" t="str">
        <f>IF('OG Hospitalisation Details'!I25="?","Unknown",'OG Hospitalisation Details'!I25)</f>
        <v>R1013</v>
      </c>
      <c r="L2321" s="14">
        <f t="shared" si="114"/>
        <v>27</v>
      </c>
    </row>
    <row r="2322" spans="1:12" x14ac:dyDescent="0.25">
      <c r="A2322" s="7" t="s">
        <v>45</v>
      </c>
      <c r="B2322" s="7">
        <f t="shared" si="112"/>
        <v>2313</v>
      </c>
      <c r="C2322" s="7">
        <f>IF('OG Hospitalisation Details'!B24="?",ROUND(AVERAGE('OG Hospitalisation Details'!$B$2:$B$2344),0),'OG Hospitalisation Details'!B24)</f>
        <v>1994</v>
      </c>
      <c r="D2322" s="7" t="str">
        <f>IF('OG Hospitalisation Details'!C24="?","Sep",'OG Hospitalisation Details'!C24)</f>
        <v>Oct</v>
      </c>
      <c r="E2322" s="7">
        <v>30</v>
      </c>
      <c r="F2322" s="13">
        <f t="shared" si="113"/>
        <v>34637</v>
      </c>
      <c r="G2322" s="7">
        <v>0</v>
      </c>
      <c r="H2322" s="16">
        <v>915.07</v>
      </c>
      <c r="I2322" s="7" t="str" cm="1">
        <f t="array" ref="I2322">INDEX({"tier - 1","tier - 2","tier - 3"},MATCH(MAX(COUNTIF('OG Hospitalisation Details'!G24:G2366,{"tier - 1","tier - 2","tier - 3"})),COUNTIF('OG Hospitalisation Details'!G24:G2366,{"tier - 1","tier - 2","tier - 3"}),0))</f>
        <v>tier - 2</v>
      </c>
      <c r="J2322" s="7" t="str" cm="1">
        <f t="array" ref="J2322">INDEX({"tier - 1","tier - 2","tier - 3"},MATCH(MAX(COUNTIF('OG Hospitalisation Details'!H24:H2366,{"tier - 1","tier - 2","tier - 3"})),COUNTIF('OG Hospitalisation Details'!H24:H2366,{"tier - 1","tier - 2","tier - 3"}),0))</f>
        <v>tier - 2</v>
      </c>
      <c r="K2322" s="7" t="str">
        <f>IF('OG Hospitalisation Details'!I24="?","Unknown",'OG Hospitalisation Details'!I24)</f>
        <v>R1013</v>
      </c>
      <c r="L2322" s="14">
        <f t="shared" si="114"/>
        <v>28</v>
      </c>
    </row>
    <row r="2323" spans="1:12" x14ac:dyDescent="0.25">
      <c r="A2323" s="7" t="s">
        <v>44</v>
      </c>
      <c r="B2323" s="7">
        <f t="shared" si="112"/>
        <v>2314</v>
      </c>
      <c r="C2323" s="7">
        <f>IF('OG Hospitalisation Details'!B23="?",ROUND(AVERAGE('OG Hospitalisation Details'!$B$2:$B$2344),0),'OG Hospitalisation Details'!B23)</f>
        <v>1993</v>
      </c>
      <c r="D2323" s="7" t="str">
        <f>IF('OG Hospitalisation Details'!C23="?","Sep",'OG Hospitalisation Details'!C23)</f>
        <v>Nov</v>
      </c>
      <c r="E2323" s="7">
        <v>27</v>
      </c>
      <c r="F2323" s="13">
        <f t="shared" si="113"/>
        <v>34300</v>
      </c>
      <c r="G2323" s="7">
        <v>0</v>
      </c>
      <c r="H2323" s="16">
        <v>896.21</v>
      </c>
      <c r="I2323" s="7" t="str" cm="1">
        <f t="array" ref="I2323">INDEX({"tier - 1","tier - 2","tier - 3"},MATCH(MAX(COUNTIF('OG Hospitalisation Details'!G23:G2365,{"tier - 1","tier - 2","tier - 3"})),COUNTIF('OG Hospitalisation Details'!G23:G2365,{"tier - 1","tier - 2","tier - 3"}),0))</f>
        <v>tier - 2</v>
      </c>
      <c r="J2323" s="7" t="str" cm="1">
        <f t="array" ref="J2323">INDEX({"tier - 1","tier - 2","tier - 3"},MATCH(MAX(COUNTIF('OG Hospitalisation Details'!H23:H2365,{"tier - 1","tier - 2","tier - 3"})),COUNTIF('OG Hospitalisation Details'!H23:H2365,{"tier - 1","tier - 2","tier - 3"}),0))</f>
        <v>tier - 2</v>
      </c>
      <c r="K2323" s="7" t="str">
        <f>IF('OG Hospitalisation Details'!I23="?","Unknown",'OG Hospitalisation Details'!I23)</f>
        <v>R1013</v>
      </c>
      <c r="L2323" s="14">
        <f t="shared" si="114"/>
        <v>29</v>
      </c>
    </row>
    <row r="2324" spans="1:12" x14ac:dyDescent="0.25">
      <c r="A2324" s="7" t="s">
        <v>43</v>
      </c>
      <c r="B2324" s="7">
        <f t="shared" si="112"/>
        <v>2315</v>
      </c>
      <c r="C2324" s="7">
        <f>IF('OG Hospitalisation Details'!B22="?",ROUND(AVERAGE('OG Hospitalisation Details'!$B$2:$B$2344),0),'OG Hospitalisation Details'!B22)</f>
        <v>2000</v>
      </c>
      <c r="D2324" s="7" t="str">
        <f>IF('OG Hospitalisation Details'!C22="?","Sep",'OG Hospitalisation Details'!C22)</f>
        <v>Nov</v>
      </c>
      <c r="E2324" s="7">
        <v>18</v>
      </c>
      <c r="F2324" s="13">
        <f t="shared" si="113"/>
        <v>36848</v>
      </c>
      <c r="G2324" s="7">
        <v>0</v>
      </c>
      <c r="H2324" s="16">
        <v>865.41</v>
      </c>
      <c r="I2324" s="7" t="str" cm="1">
        <f t="array" ref="I2324">INDEX({"tier - 1","tier - 2","tier - 3"},MATCH(MAX(COUNTIF('OG Hospitalisation Details'!G22:G2364,{"tier - 1","tier - 2","tier - 3"})),COUNTIF('OG Hospitalisation Details'!G22:G2364,{"tier - 1","tier - 2","tier - 3"}),0))</f>
        <v>tier - 2</v>
      </c>
      <c r="J2324" s="7" t="str" cm="1">
        <f t="array" ref="J2324">INDEX({"tier - 1","tier - 2","tier - 3"},MATCH(MAX(COUNTIF('OG Hospitalisation Details'!H22:H2364,{"tier - 1","tier - 2","tier - 3"})),COUNTIF('OG Hospitalisation Details'!H22:H2364,{"tier - 1","tier - 2","tier - 3"}),0))</f>
        <v>tier - 2</v>
      </c>
      <c r="K2324" s="7" t="str">
        <f>IF('OG Hospitalisation Details'!I22="?","Unknown",'OG Hospitalisation Details'!I22)</f>
        <v>R1013</v>
      </c>
      <c r="L2324" s="14">
        <f t="shared" si="114"/>
        <v>22</v>
      </c>
    </row>
    <row r="2325" spans="1:12" x14ac:dyDescent="0.25">
      <c r="A2325" s="7" t="s">
        <v>41</v>
      </c>
      <c r="B2325" s="7">
        <f t="shared" si="112"/>
        <v>2316</v>
      </c>
      <c r="C2325" s="7">
        <f>IF('OG Hospitalisation Details'!B21="?",ROUND(AVERAGE('OG Hospitalisation Details'!$B$2:$B$2344),0),'OG Hospitalisation Details'!B21)</f>
        <v>2004</v>
      </c>
      <c r="D2325" s="7" t="str">
        <f>IF('OG Hospitalisation Details'!C21="?","Sep",'OG Hospitalisation Details'!C21)</f>
        <v>Oct</v>
      </c>
      <c r="E2325" s="7">
        <v>7</v>
      </c>
      <c r="F2325" s="13">
        <f t="shared" si="113"/>
        <v>38267</v>
      </c>
      <c r="G2325" s="7">
        <v>0</v>
      </c>
      <c r="H2325" s="16">
        <v>830.52</v>
      </c>
      <c r="I2325" s="7" t="str" cm="1">
        <f t="array" ref="I2325">INDEX({"tier - 1","tier - 2","tier - 3"},MATCH(MAX(COUNTIF('OG Hospitalisation Details'!G21:G2363,{"tier - 1","tier - 2","tier - 3"})),COUNTIF('OG Hospitalisation Details'!G21:G2363,{"tier - 1","tier - 2","tier - 3"}),0))</f>
        <v>tier - 2</v>
      </c>
      <c r="J2325" s="7" t="str" cm="1">
        <f t="array" ref="J2325">INDEX({"tier - 1","tier - 2","tier - 3"},MATCH(MAX(COUNTIF('OG Hospitalisation Details'!H21:H2363,{"tier - 1","tier - 2","tier - 3"})),COUNTIF('OG Hospitalisation Details'!H21:H2363,{"tier - 1","tier - 2","tier - 3"}),0))</f>
        <v>tier - 2</v>
      </c>
      <c r="K2325" s="7" t="str">
        <f>IF('OG Hospitalisation Details'!I21="?","Unknown",'OG Hospitalisation Details'!I21)</f>
        <v>R1011</v>
      </c>
      <c r="L2325" s="14">
        <f t="shared" si="114"/>
        <v>18</v>
      </c>
    </row>
    <row r="2326" spans="1:12" x14ac:dyDescent="0.25">
      <c r="A2326" s="7" t="s">
        <v>40</v>
      </c>
      <c r="B2326" s="7">
        <f t="shared" si="112"/>
        <v>2317</v>
      </c>
      <c r="C2326" s="7">
        <f>IF('OG Hospitalisation Details'!B20="?",ROUND(AVERAGE('OG Hospitalisation Details'!$B$2:$B$2344),0),'OG Hospitalisation Details'!B20)</f>
        <v>1995</v>
      </c>
      <c r="D2326" s="7" t="str">
        <f>IF('OG Hospitalisation Details'!C20="?","Sep",'OG Hospitalisation Details'!C20)</f>
        <v>Dec</v>
      </c>
      <c r="E2326" s="7">
        <v>7</v>
      </c>
      <c r="F2326" s="13">
        <f t="shared" si="113"/>
        <v>35040</v>
      </c>
      <c r="G2326" s="7">
        <v>0</v>
      </c>
      <c r="H2326" s="16">
        <v>773.54</v>
      </c>
      <c r="I2326" s="7" t="str" cm="1">
        <f t="array" ref="I2326">INDEX({"tier - 1","tier - 2","tier - 3"},MATCH(MAX(COUNTIF('OG Hospitalisation Details'!G20:G2362,{"tier - 1","tier - 2","tier - 3"})),COUNTIF('OG Hospitalisation Details'!G20:G2362,{"tier - 1","tier - 2","tier - 3"}),0))</f>
        <v>tier - 2</v>
      </c>
      <c r="J2326" s="7" t="str" cm="1">
        <f t="array" ref="J2326">INDEX({"tier - 1","tier - 2","tier - 3"},MATCH(MAX(COUNTIF('OG Hospitalisation Details'!H20:H2362,{"tier - 1","tier - 2","tier - 3"})),COUNTIF('OG Hospitalisation Details'!H20:H2362,{"tier - 1","tier - 2","tier - 3"}),0))</f>
        <v>tier - 2</v>
      </c>
      <c r="K2326" s="7" t="str">
        <f>IF('OG Hospitalisation Details'!I20="?","Unknown",'OG Hospitalisation Details'!I20)</f>
        <v>R1013</v>
      </c>
      <c r="L2326" s="14">
        <f t="shared" si="114"/>
        <v>27</v>
      </c>
    </row>
    <row r="2327" spans="1:12" x14ac:dyDescent="0.25">
      <c r="A2327" s="7" t="s">
        <v>39</v>
      </c>
      <c r="B2327" s="7">
        <f t="shared" si="112"/>
        <v>2318</v>
      </c>
      <c r="C2327" s="7">
        <f>IF('OG Hospitalisation Details'!B19="?",ROUND(AVERAGE('OG Hospitalisation Details'!$B$2:$B$2344),0),'OG Hospitalisation Details'!B19)</f>
        <v>1996</v>
      </c>
      <c r="D2327" s="7" t="str">
        <f>IF('OG Hospitalisation Details'!C19="?","Sep",'OG Hospitalisation Details'!C19)</f>
        <v>Sep</v>
      </c>
      <c r="E2327" s="7">
        <v>18</v>
      </c>
      <c r="F2327" s="13">
        <f t="shared" si="113"/>
        <v>35326</v>
      </c>
      <c r="G2327" s="7">
        <v>0</v>
      </c>
      <c r="H2327" s="16">
        <v>770.38</v>
      </c>
      <c r="I2327" s="7" t="str" cm="1">
        <f t="array" ref="I2327">INDEX({"tier - 1","tier - 2","tier - 3"},MATCH(MAX(COUNTIF('OG Hospitalisation Details'!G19:G2361,{"tier - 1","tier - 2","tier - 3"})),COUNTIF('OG Hospitalisation Details'!G19:G2361,{"tier - 1","tier - 2","tier - 3"}),0))</f>
        <v>tier - 2</v>
      </c>
      <c r="J2327" s="7" t="str" cm="1">
        <f t="array" ref="J2327">INDEX({"tier - 1","tier - 2","tier - 3"},MATCH(MAX(COUNTIF('OG Hospitalisation Details'!H19:H2361,{"tier - 1","tier - 2","tier - 3"})),COUNTIF('OG Hospitalisation Details'!H19:H2361,{"tier - 1","tier - 2","tier - 3"}),0))</f>
        <v>tier - 2</v>
      </c>
      <c r="K2327" s="7" t="str">
        <f>IF('OG Hospitalisation Details'!I19="?","Unknown",'OG Hospitalisation Details'!I19)</f>
        <v>R1012</v>
      </c>
      <c r="L2327" s="14">
        <f t="shared" si="114"/>
        <v>26</v>
      </c>
    </row>
    <row r="2328" spans="1:12" x14ac:dyDescent="0.25">
      <c r="A2328" s="7" t="s">
        <v>38</v>
      </c>
      <c r="B2328" s="7">
        <f t="shared" si="112"/>
        <v>2319</v>
      </c>
      <c r="C2328" s="7">
        <f>IF('OG Hospitalisation Details'!B18="?",ROUND(AVERAGE('OG Hospitalisation Details'!$B$2:$B$2344),0),'OG Hospitalisation Details'!B18)</f>
        <v>1993</v>
      </c>
      <c r="D2328" s="7" t="str">
        <f>IF('OG Hospitalisation Details'!C18="?","Sep",'OG Hospitalisation Details'!C18)</f>
        <v>Jun</v>
      </c>
      <c r="E2328" s="7">
        <v>28</v>
      </c>
      <c r="F2328" s="13">
        <f t="shared" si="113"/>
        <v>34148</v>
      </c>
      <c r="G2328" s="7">
        <v>0</v>
      </c>
      <c r="H2328" s="16">
        <v>770</v>
      </c>
      <c r="I2328" s="7" t="str" cm="1">
        <f t="array" ref="I2328">INDEX({"tier - 1","tier - 2","tier - 3"},MATCH(MAX(COUNTIF('OG Hospitalisation Details'!G18:G2360,{"tier - 1","tier - 2","tier - 3"})),COUNTIF('OG Hospitalisation Details'!G18:G2360,{"tier - 1","tier - 2","tier - 3"}),0))</f>
        <v>tier - 2</v>
      </c>
      <c r="J2328" s="7" t="str" cm="1">
        <f t="array" ref="J2328">INDEX({"tier - 1","tier - 2","tier - 3"},MATCH(MAX(COUNTIF('OG Hospitalisation Details'!H18:H2360,{"tier - 1","tier - 2","tier - 3"})),COUNTIF('OG Hospitalisation Details'!H18:H2360,{"tier - 1","tier - 2","tier - 3"}),0))</f>
        <v>tier - 2</v>
      </c>
      <c r="K2328" s="7" t="str">
        <f>IF('OG Hospitalisation Details'!I18="?","Unknown",'OG Hospitalisation Details'!I18)</f>
        <v>R1013</v>
      </c>
      <c r="L2328" s="14">
        <f t="shared" si="114"/>
        <v>29</v>
      </c>
    </row>
    <row r="2329" spans="1:12" x14ac:dyDescent="0.25">
      <c r="A2329" s="7" t="s">
        <v>36</v>
      </c>
      <c r="B2329" s="7">
        <f t="shared" si="112"/>
        <v>2320</v>
      </c>
      <c r="C2329" s="7">
        <f>IF('OG Hospitalisation Details'!B17="?",ROUND(AVERAGE('OG Hospitalisation Details'!$B$2:$B$2344),0),'OG Hospitalisation Details'!B17)</f>
        <v>1996</v>
      </c>
      <c r="D2329" s="7" t="str">
        <f>IF('OG Hospitalisation Details'!C17="?","Sep",'OG Hospitalisation Details'!C17)</f>
        <v>Oct</v>
      </c>
      <c r="E2329" s="7">
        <v>22</v>
      </c>
      <c r="F2329" s="13">
        <f t="shared" si="113"/>
        <v>35360</v>
      </c>
      <c r="G2329" s="7">
        <v>0</v>
      </c>
      <c r="H2329" s="16">
        <v>760</v>
      </c>
      <c r="I2329" s="7" t="str" cm="1">
        <f t="array" ref="I2329">INDEX({"tier - 1","tier - 2","tier - 3"},MATCH(MAX(COUNTIF('OG Hospitalisation Details'!G17:G2359,{"tier - 1","tier - 2","tier - 3"})),COUNTIF('OG Hospitalisation Details'!G17:G2359,{"tier - 1","tier - 2","tier - 3"}),0))</f>
        <v>tier - 2</v>
      </c>
      <c r="J2329" s="7" t="str" cm="1">
        <f t="array" ref="J2329">INDEX({"tier - 1","tier - 2","tier - 3"},MATCH(MAX(COUNTIF('OG Hospitalisation Details'!H17:H2359,{"tier - 1","tier - 2","tier - 3"})),COUNTIF('OG Hospitalisation Details'!H17:H2359,{"tier - 1","tier - 2","tier - 3"}),0))</f>
        <v>tier - 2</v>
      </c>
      <c r="K2329" s="7" t="str">
        <f>IF('OG Hospitalisation Details'!I17="?","Unknown",'OG Hospitalisation Details'!I17)</f>
        <v>R1013</v>
      </c>
      <c r="L2329" s="14">
        <f t="shared" si="114"/>
        <v>26</v>
      </c>
    </row>
    <row r="2330" spans="1:12" x14ac:dyDescent="0.25">
      <c r="A2330" s="7" t="s">
        <v>34</v>
      </c>
      <c r="B2330" s="7">
        <f t="shared" si="112"/>
        <v>2321</v>
      </c>
      <c r="C2330" s="7">
        <f>IF('OG Hospitalisation Details'!B16="?",ROUND(AVERAGE('OG Hospitalisation Details'!$B$2:$B$2344),0),'OG Hospitalisation Details'!B16)</f>
        <v>1993</v>
      </c>
      <c r="D2330" s="7" t="str">
        <f>IF('OG Hospitalisation Details'!C16="?","Sep",'OG Hospitalisation Details'!C16)</f>
        <v>Aug</v>
      </c>
      <c r="E2330" s="7">
        <v>9</v>
      </c>
      <c r="F2330" s="13">
        <f t="shared" si="113"/>
        <v>34190</v>
      </c>
      <c r="G2330" s="7">
        <v>0</v>
      </c>
      <c r="H2330" s="16">
        <v>760</v>
      </c>
      <c r="I2330" s="7" t="str" cm="1">
        <f t="array" ref="I2330">INDEX({"tier - 1","tier - 2","tier - 3"},MATCH(MAX(COUNTIF('OG Hospitalisation Details'!G16:G2358,{"tier - 1","tier - 2","tier - 3"})),COUNTIF('OG Hospitalisation Details'!G16:G2358,{"tier - 1","tier - 2","tier - 3"}),0))</f>
        <v>tier - 2</v>
      </c>
      <c r="J2330" s="7" t="str" cm="1">
        <f t="array" ref="J2330">INDEX({"tier - 1","tier - 2","tier - 3"},MATCH(MAX(COUNTIF('OG Hospitalisation Details'!H16:H2358,{"tier - 1","tier - 2","tier - 3"})),COUNTIF('OG Hospitalisation Details'!H16:H2358,{"tier - 1","tier - 2","tier - 3"}),0))</f>
        <v>tier - 2</v>
      </c>
      <c r="K2330" s="7" t="str">
        <f>IF('OG Hospitalisation Details'!I16="?","Unknown",'OG Hospitalisation Details'!I16)</f>
        <v>R1013</v>
      </c>
      <c r="L2330" s="14">
        <f t="shared" si="114"/>
        <v>29</v>
      </c>
    </row>
    <row r="2331" spans="1:12" x14ac:dyDescent="0.25">
      <c r="A2331" s="7" t="s">
        <v>33</v>
      </c>
      <c r="B2331" s="7">
        <f t="shared" si="112"/>
        <v>2322</v>
      </c>
      <c r="C2331" s="7">
        <f>IF('OG Hospitalisation Details'!B15="?",ROUND(AVERAGE('OG Hospitalisation Details'!$B$2:$B$2344),0),'OG Hospitalisation Details'!B15)</f>
        <v>2002</v>
      </c>
      <c r="D2331" s="7" t="str">
        <f>IF('OG Hospitalisation Details'!C15="?","Sep",'OG Hospitalisation Details'!C15)</f>
        <v>Sep</v>
      </c>
      <c r="E2331" s="7">
        <v>19</v>
      </c>
      <c r="F2331" s="13">
        <f t="shared" si="113"/>
        <v>37518</v>
      </c>
      <c r="G2331" s="7">
        <v>0</v>
      </c>
      <c r="H2331" s="16">
        <v>750</v>
      </c>
      <c r="I2331" s="7" t="str" cm="1">
        <f t="array" ref="I2331">INDEX({"tier - 1","tier - 2","tier - 3"},MATCH(MAX(COUNTIF('OG Hospitalisation Details'!G15:G2357,{"tier - 1","tier - 2","tier - 3"})),COUNTIF('OG Hospitalisation Details'!G15:G2357,{"tier - 1","tier - 2","tier - 3"}),0))</f>
        <v>tier - 2</v>
      </c>
      <c r="J2331" s="7" t="str" cm="1">
        <f t="array" ref="J2331">INDEX({"tier - 1","tier - 2","tier - 3"},MATCH(MAX(COUNTIF('OG Hospitalisation Details'!H15:H2357,{"tier - 1","tier - 2","tier - 3"})),COUNTIF('OG Hospitalisation Details'!H15:H2357,{"tier - 1","tier - 2","tier - 3"}),0))</f>
        <v>tier - 2</v>
      </c>
      <c r="K2331" s="7" t="str">
        <f>IF('OG Hospitalisation Details'!I15="?","Unknown",'OG Hospitalisation Details'!I15)</f>
        <v>R1012</v>
      </c>
      <c r="L2331" s="14">
        <f t="shared" si="114"/>
        <v>20</v>
      </c>
    </row>
    <row r="2332" spans="1:12" x14ac:dyDescent="0.25">
      <c r="A2332" s="7" t="s">
        <v>32</v>
      </c>
      <c r="B2332" s="7">
        <f t="shared" si="112"/>
        <v>2323</v>
      </c>
      <c r="C2332" s="7">
        <f>IF('OG Hospitalisation Details'!B14="?",ROUND(AVERAGE('OG Hospitalisation Details'!$B$2:$B$2344),0),'OG Hospitalisation Details'!B14)</f>
        <v>1999</v>
      </c>
      <c r="D2332" s="7" t="str">
        <f>IF('OG Hospitalisation Details'!C14="?","Sep",'OG Hospitalisation Details'!C14)</f>
        <v>Dec</v>
      </c>
      <c r="E2332" s="7">
        <v>14</v>
      </c>
      <c r="F2332" s="13">
        <f t="shared" si="113"/>
        <v>36508</v>
      </c>
      <c r="G2332" s="7">
        <v>0</v>
      </c>
      <c r="H2332" s="16">
        <v>722.99</v>
      </c>
      <c r="I2332" s="7" t="str" cm="1">
        <f t="array" ref="I2332">INDEX({"tier - 1","tier - 2","tier - 3"},MATCH(MAX(COUNTIF('OG Hospitalisation Details'!G14:G2356,{"tier - 1","tier - 2","tier - 3"})),COUNTIF('OG Hospitalisation Details'!G14:G2356,{"tier - 1","tier - 2","tier - 3"}),0))</f>
        <v>tier - 2</v>
      </c>
      <c r="J2332" s="7" t="str" cm="1">
        <f t="array" ref="J2332">INDEX({"tier - 1","tier - 2","tier - 3"},MATCH(MAX(COUNTIF('OG Hospitalisation Details'!H14:H2356,{"tier - 1","tier - 2","tier - 3"})),COUNTIF('OG Hospitalisation Details'!H14:H2356,{"tier - 1","tier - 2","tier - 3"}),0))</f>
        <v>tier - 2</v>
      </c>
      <c r="K2332" s="7" t="str">
        <f>IF('OG Hospitalisation Details'!I14="?","Unknown",'OG Hospitalisation Details'!I14)</f>
        <v>R1013</v>
      </c>
      <c r="L2332" s="14">
        <f t="shared" si="114"/>
        <v>23</v>
      </c>
    </row>
    <row r="2333" spans="1:12" x14ac:dyDescent="0.25">
      <c r="A2333" s="7" t="s">
        <v>29</v>
      </c>
      <c r="B2333" s="7">
        <f t="shared" ref="B2333:B2344" si="115">VALUE(SUBSTITUTE(A2333,"Id",""))</f>
        <v>2324</v>
      </c>
      <c r="C2333" s="7">
        <f>IF('OG Hospitalisation Details'!B13="?",ROUND(AVERAGE('OG Hospitalisation Details'!$B$2:$B$2344),0),'OG Hospitalisation Details'!B13)</f>
        <v>1999</v>
      </c>
      <c r="D2333" s="7" t="str">
        <f>IF('OG Hospitalisation Details'!C13="?","Sep",'OG Hospitalisation Details'!C13)</f>
        <v>Dec</v>
      </c>
      <c r="E2333" s="7">
        <v>26</v>
      </c>
      <c r="F2333" s="13">
        <f t="shared" si="113"/>
        <v>36520</v>
      </c>
      <c r="G2333" s="7">
        <v>0</v>
      </c>
      <c r="H2333" s="16">
        <v>700</v>
      </c>
      <c r="I2333" s="7" t="str" cm="1">
        <f t="array" ref="I2333">INDEX({"tier - 1","tier - 2","tier - 3"},MATCH(MAX(COUNTIF('OG Hospitalisation Details'!G13:G2355,{"tier - 1","tier - 2","tier - 3"})),COUNTIF('OG Hospitalisation Details'!G13:G2355,{"tier - 1","tier - 2","tier - 3"}),0))</f>
        <v>tier - 2</v>
      </c>
      <c r="J2333" s="7" t="str" cm="1">
        <f t="array" ref="J2333">INDEX({"tier - 1","tier - 2","tier - 3"},MATCH(MAX(COUNTIF('OG Hospitalisation Details'!H13:H2355,{"tier - 1","tier - 2","tier - 3"})),COUNTIF('OG Hospitalisation Details'!H13:H2355,{"tier - 1","tier - 2","tier - 3"}),0))</f>
        <v>tier - 2</v>
      </c>
      <c r="K2333" s="7" t="str">
        <f>IF('OG Hospitalisation Details'!I13="?","Unknown",'OG Hospitalisation Details'!I13)</f>
        <v>R1013</v>
      </c>
      <c r="L2333" s="14">
        <f t="shared" si="114"/>
        <v>23</v>
      </c>
    </row>
    <row r="2334" spans="1:12" x14ac:dyDescent="0.25">
      <c r="A2334" s="7" t="s">
        <v>28</v>
      </c>
      <c r="B2334" s="7">
        <f t="shared" si="115"/>
        <v>2325</v>
      </c>
      <c r="C2334" s="7">
        <f>IF('OG Hospitalisation Details'!B12="?",ROUND(AVERAGE('OG Hospitalisation Details'!$B$2:$B$2344),0),'OG Hospitalisation Details'!B12)</f>
        <v>2001</v>
      </c>
      <c r="D2334" s="7" t="str">
        <f>IF('OG Hospitalisation Details'!C12="?","Sep",'OG Hospitalisation Details'!C12)</f>
        <v>Sep</v>
      </c>
      <c r="E2334" s="7">
        <v>12</v>
      </c>
      <c r="F2334" s="13">
        <f t="shared" si="113"/>
        <v>37146</v>
      </c>
      <c r="G2334" s="7">
        <v>0</v>
      </c>
      <c r="H2334" s="16">
        <v>687.54</v>
      </c>
      <c r="I2334" s="7" t="str" cm="1">
        <f t="array" ref="I2334">INDEX({"tier - 1","tier - 2","tier - 3"},MATCH(MAX(COUNTIF('OG Hospitalisation Details'!G12:G2354,{"tier - 1","tier - 2","tier - 3"})),COUNTIF('OG Hospitalisation Details'!G12:G2354,{"tier - 1","tier - 2","tier - 3"}),0))</f>
        <v>tier - 2</v>
      </c>
      <c r="J2334" s="7" t="str" cm="1">
        <f t="array" ref="J2334">INDEX({"tier - 1","tier - 2","tier - 3"},MATCH(MAX(COUNTIF('OG Hospitalisation Details'!H12:H2354,{"tier - 1","tier - 2","tier - 3"})),COUNTIF('OG Hospitalisation Details'!H12:H2354,{"tier - 1","tier - 2","tier - 3"}),0))</f>
        <v>tier - 2</v>
      </c>
      <c r="K2334" s="7" t="str">
        <f>IF('OG Hospitalisation Details'!I12="?","Unknown",'OG Hospitalisation Details'!I12)</f>
        <v>R1013</v>
      </c>
      <c r="L2334" s="14">
        <f t="shared" si="114"/>
        <v>21</v>
      </c>
    </row>
    <row r="2335" spans="1:12" x14ac:dyDescent="0.25">
      <c r="A2335" s="7" t="s">
        <v>27</v>
      </c>
      <c r="B2335" s="7">
        <f t="shared" si="115"/>
        <v>2326</v>
      </c>
      <c r="C2335" s="7">
        <f>IF('OG Hospitalisation Details'!B11="?",ROUND(AVERAGE('OG Hospitalisation Details'!$B$2:$B$2344),0),'OG Hospitalisation Details'!B11)</f>
        <v>1997</v>
      </c>
      <c r="D2335" s="7" t="str">
        <f>IF('OG Hospitalisation Details'!C11="?","Sep",'OG Hospitalisation Details'!C11)</f>
        <v>Nov</v>
      </c>
      <c r="E2335" s="7">
        <v>9</v>
      </c>
      <c r="F2335" s="13">
        <f t="shared" si="113"/>
        <v>35743</v>
      </c>
      <c r="G2335" s="7">
        <v>0</v>
      </c>
      <c r="H2335" s="16">
        <v>670</v>
      </c>
      <c r="I2335" s="7" t="str" cm="1">
        <f t="array" ref="I2335">INDEX({"tier - 1","tier - 2","tier - 3"},MATCH(MAX(COUNTIF('OG Hospitalisation Details'!G11:G2353,{"tier - 1","tier - 2","tier - 3"})),COUNTIF('OG Hospitalisation Details'!G11:G2353,{"tier - 1","tier - 2","tier - 3"}),0))</f>
        <v>tier - 2</v>
      </c>
      <c r="J2335" s="7" t="str" cm="1">
        <f t="array" ref="J2335">INDEX({"tier - 1","tier - 2","tier - 3"},MATCH(MAX(COUNTIF('OG Hospitalisation Details'!H11:H2353,{"tier - 1","tier - 2","tier - 3"})),COUNTIF('OG Hospitalisation Details'!H11:H2353,{"tier - 1","tier - 2","tier - 3"}),0))</f>
        <v>tier - 2</v>
      </c>
      <c r="K2335" s="7" t="str">
        <f>IF('OG Hospitalisation Details'!I11="?","Unknown",'OG Hospitalisation Details'!I11)</f>
        <v>R1013</v>
      </c>
      <c r="L2335" s="14">
        <f t="shared" si="114"/>
        <v>25</v>
      </c>
    </row>
    <row r="2336" spans="1:12" x14ac:dyDescent="0.25">
      <c r="A2336" s="7" t="s">
        <v>26</v>
      </c>
      <c r="B2336" s="7">
        <f t="shared" si="115"/>
        <v>2327</v>
      </c>
      <c r="C2336" s="7">
        <f>IF('OG Hospitalisation Details'!B10="?",ROUND(AVERAGE('OG Hospitalisation Details'!$B$2:$B$2344),0),'OG Hospitalisation Details'!B10)</f>
        <v>2002</v>
      </c>
      <c r="D2336" s="7" t="str">
        <f>IF('OG Hospitalisation Details'!C10="?","Sep",'OG Hospitalisation Details'!C10)</f>
        <v>Nov</v>
      </c>
      <c r="E2336" s="7">
        <v>29</v>
      </c>
      <c r="F2336" s="13">
        <f t="shared" si="113"/>
        <v>37589</v>
      </c>
      <c r="G2336" s="7">
        <v>0</v>
      </c>
      <c r="H2336" s="16">
        <v>668</v>
      </c>
      <c r="I2336" s="7" t="str" cm="1">
        <f t="array" ref="I2336">INDEX({"tier - 1","tier - 2","tier - 3"},MATCH(MAX(COUNTIF('OG Hospitalisation Details'!G10:G2352,{"tier - 1","tier - 2","tier - 3"})),COUNTIF('OG Hospitalisation Details'!G10:G2352,{"tier - 1","tier - 2","tier - 3"}),0))</f>
        <v>tier - 2</v>
      </c>
      <c r="J2336" s="7" t="str" cm="1">
        <f t="array" ref="J2336">INDEX({"tier - 1","tier - 2","tier - 3"},MATCH(MAX(COUNTIF('OG Hospitalisation Details'!H10:H2352,{"tier - 1","tier - 2","tier - 3"})),COUNTIF('OG Hospitalisation Details'!H10:H2352,{"tier - 1","tier - 2","tier - 3"}),0))</f>
        <v>tier - 2</v>
      </c>
      <c r="K2336" s="7" t="str">
        <f>IF('OG Hospitalisation Details'!I10="?","Unknown",'OG Hospitalisation Details'!I10)</f>
        <v>R1012</v>
      </c>
      <c r="L2336" s="14">
        <f t="shared" si="114"/>
        <v>20</v>
      </c>
    </row>
    <row r="2337" spans="1:12" x14ac:dyDescent="0.25">
      <c r="A2337" s="7" t="s">
        <v>25</v>
      </c>
      <c r="B2337" s="7">
        <f t="shared" si="115"/>
        <v>2328</v>
      </c>
      <c r="C2337" s="7">
        <f>IF('OG Hospitalisation Details'!B9="?",ROUND(AVERAGE('OG Hospitalisation Details'!$B$2:$B$2344),0),'OG Hospitalisation Details'!B9)</f>
        <v>1995</v>
      </c>
      <c r="D2337" s="7" t="str">
        <f>IF('OG Hospitalisation Details'!C9="?","Sep",'OG Hospitalisation Details'!C9)</f>
        <v>Jul</v>
      </c>
      <c r="E2337" s="7">
        <v>4</v>
      </c>
      <c r="F2337" s="13">
        <f t="shared" si="113"/>
        <v>34884</v>
      </c>
      <c r="G2337" s="7">
        <v>0</v>
      </c>
      <c r="H2337" s="16">
        <v>650</v>
      </c>
      <c r="I2337" s="7" t="str" cm="1">
        <f t="array" ref="I2337">INDEX({"tier - 1","tier - 2","tier - 3"},MATCH(MAX(COUNTIF('OG Hospitalisation Details'!G9:G2351,{"tier - 1","tier - 2","tier - 3"})),COUNTIF('OG Hospitalisation Details'!G9:G2351,{"tier - 1","tier - 2","tier - 3"}),0))</f>
        <v>tier - 2</v>
      </c>
      <c r="J2337" s="7" t="str" cm="1">
        <f t="array" ref="J2337">INDEX({"tier - 1","tier - 2","tier - 3"},MATCH(MAX(COUNTIF('OG Hospitalisation Details'!H9:H2351,{"tier - 1","tier - 2","tier - 3"})),COUNTIF('OG Hospitalisation Details'!H9:H2351,{"tier - 1","tier - 2","tier - 3"}),0))</f>
        <v>tier - 2</v>
      </c>
      <c r="K2337" s="7" t="str">
        <f>IF('OG Hospitalisation Details'!I9="?","Unknown",'OG Hospitalisation Details'!I9)</f>
        <v>R1013</v>
      </c>
      <c r="L2337" s="14">
        <f t="shared" si="114"/>
        <v>27</v>
      </c>
    </row>
    <row r="2338" spans="1:12" x14ac:dyDescent="0.25">
      <c r="A2338" s="7" t="s">
        <v>24</v>
      </c>
      <c r="B2338" s="7">
        <f t="shared" si="115"/>
        <v>2329</v>
      </c>
      <c r="C2338" s="7">
        <f>IF('OG Hospitalisation Details'!B8="?",ROUND(AVERAGE('OG Hospitalisation Details'!$B$2:$B$2344),0),'OG Hospitalisation Details'!B8)</f>
        <v>1993</v>
      </c>
      <c r="D2338" s="7" t="str">
        <f>IF('OG Hospitalisation Details'!C8="?","Sep",'OG Hospitalisation Details'!C8)</f>
        <v>Jun</v>
      </c>
      <c r="E2338" s="7">
        <v>1</v>
      </c>
      <c r="F2338" s="13">
        <f t="shared" si="113"/>
        <v>34121</v>
      </c>
      <c r="G2338" s="7">
        <v>0</v>
      </c>
      <c r="H2338" s="16">
        <v>650</v>
      </c>
      <c r="I2338" s="7" t="str" cm="1">
        <f t="array" ref="I2338">INDEX({"tier - 1","tier - 2","tier - 3"},MATCH(MAX(COUNTIF('OG Hospitalisation Details'!G8:G2350,{"tier - 1","tier - 2","tier - 3"})),COUNTIF('OG Hospitalisation Details'!G8:G2350,{"tier - 1","tier - 2","tier - 3"}),0))</f>
        <v>tier - 2</v>
      </c>
      <c r="J2338" s="7" t="str" cm="1">
        <f t="array" ref="J2338">INDEX({"tier - 1","tier - 2","tier - 3"},MATCH(MAX(COUNTIF('OG Hospitalisation Details'!H8:H2350,{"tier - 1","tier - 2","tier - 3"})),COUNTIF('OG Hospitalisation Details'!H8:H2350,{"tier - 1","tier - 2","tier - 3"}),0))</f>
        <v>tier - 2</v>
      </c>
      <c r="K2338" s="7" t="str">
        <f>IF('OG Hospitalisation Details'!I8="?","Unknown",'OG Hospitalisation Details'!I8)</f>
        <v>R1013</v>
      </c>
      <c r="L2338" s="14">
        <f t="shared" si="114"/>
        <v>30</v>
      </c>
    </row>
    <row r="2339" spans="1:12" x14ac:dyDescent="0.25">
      <c r="A2339" s="7" t="s">
        <v>22</v>
      </c>
      <c r="B2339" s="7">
        <f t="shared" si="115"/>
        <v>2330</v>
      </c>
      <c r="C2339" s="7">
        <f>IF('OG Hospitalisation Details'!B7="?",ROUND(AVERAGE('OG Hospitalisation Details'!$B$2:$B$2344),0),'OG Hospitalisation Details'!B7)</f>
        <v>2001</v>
      </c>
      <c r="D2339" s="7" t="str">
        <f>IF('OG Hospitalisation Details'!C7="?","Sep",'OG Hospitalisation Details'!C7)</f>
        <v>Nov</v>
      </c>
      <c r="E2339" s="7">
        <v>20</v>
      </c>
      <c r="F2339" s="13">
        <f t="shared" si="113"/>
        <v>37215</v>
      </c>
      <c r="G2339" s="7">
        <v>0</v>
      </c>
      <c r="H2339" s="16">
        <v>646.14</v>
      </c>
      <c r="I2339" s="7" t="str" cm="1">
        <f t="array" ref="I2339">INDEX({"tier - 1","tier - 2","tier - 3"},MATCH(MAX(COUNTIF('OG Hospitalisation Details'!G7:G2349,{"tier - 1","tier - 2","tier - 3"})),COUNTIF('OG Hospitalisation Details'!G7:G2349,{"tier - 1","tier - 2","tier - 3"}),0))</f>
        <v>tier - 2</v>
      </c>
      <c r="J2339" s="7" t="str" cm="1">
        <f t="array" ref="J2339">INDEX({"tier - 1","tier - 2","tier - 3"},MATCH(MAX(COUNTIF('OG Hospitalisation Details'!H7:H2349,{"tier - 1","tier - 2","tier - 3"})),COUNTIF('OG Hospitalisation Details'!H7:H2349,{"tier - 1","tier - 2","tier - 3"}),0))</f>
        <v>tier - 2</v>
      </c>
      <c r="K2339" s="7" t="str">
        <f>IF('OG Hospitalisation Details'!I7="?","Unknown",'OG Hospitalisation Details'!I7)</f>
        <v>R1012</v>
      </c>
      <c r="L2339" s="14">
        <f t="shared" si="114"/>
        <v>21</v>
      </c>
    </row>
    <row r="2340" spans="1:12" x14ac:dyDescent="0.25">
      <c r="A2340" s="7" t="s">
        <v>21</v>
      </c>
      <c r="B2340" s="7">
        <f t="shared" si="115"/>
        <v>2331</v>
      </c>
      <c r="C2340" s="7">
        <f>IF('OG Hospitalisation Details'!B6="?",ROUND(AVERAGE('OG Hospitalisation Details'!$B$2:$B$2344),0),'OG Hospitalisation Details'!B6)</f>
        <v>1998</v>
      </c>
      <c r="D2340" s="7" t="str">
        <f>IF('OG Hospitalisation Details'!C6="?","Sep",'OG Hospitalisation Details'!C6)</f>
        <v>Jul</v>
      </c>
      <c r="E2340" s="7">
        <v>27</v>
      </c>
      <c r="F2340" s="13">
        <f t="shared" si="113"/>
        <v>36003</v>
      </c>
      <c r="G2340" s="7">
        <v>0</v>
      </c>
      <c r="H2340" s="16">
        <v>637.26</v>
      </c>
      <c r="I2340" s="7" t="str" cm="1">
        <f t="array" ref="I2340">INDEX({"tier - 1","tier - 2","tier - 3"},MATCH(MAX(COUNTIF('OG Hospitalisation Details'!G6:G2348,{"tier - 1","tier - 2","tier - 3"})),COUNTIF('OG Hospitalisation Details'!G6:G2348,{"tier - 1","tier - 2","tier - 3"}),0))</f>
        <v>tier - 2</v>
      </c>
      <c r="J2340" s="7" t="str" cm="1">
        <f t="array" ref="J2340">INDEX({"tier - 1","tier - 2","tier - 3"},MATCH(MAX(COUNTIF('OG Hospitalisation Details'!H6:H2348,{"tier - 1","tier - 2","tier - 3"})),COUNTIF('OG Hospitalisation Details'!H6:H2348,{"tier - 1","tier - 2","tier - 3"}),0))</f>
        <v>tier - 2</v>
      </c>
      <c r="K2340" s="7" t="str">
        <f>IF('OG Hospitalisation Details'!I6="?","Unknown",'OG Hospitalisation Details'!I6)</f>
        <v>R1013</v>
      </c>
      <c r="L2340" s="14">
        <f t="shared" si="114"/>
        <v>24</v>
      </c>
    </row>
    <row r="2341" spans="1:12" x14ac:dyDescent="0.25">
      <c r="A2341" s="7" t="s">
        <v>19</v>
      </c>
      <c r="B2341" s="7">
        <f t="shared" si="115"/>
        <v>2332</v>
      </c>
      <c r="C2341" s="7">
        <f>IF('OG Hospitalisation Details'!B5="?",ROUND(AVERAGE('OG Hospitalisation Details'!$B$2:$B$2344),0),'OG Hospitalisation Details'!B5)</f>
        <v>1992</v>
      </c>
      <c r="D2341" s="7" t="str">
        <f>IF('OG Hospitalisation Details'!C5="?","Sep",'OG Hospitalisation Details'!C5)</f>
        <v>Sep</v>
      </c>
      <c r="E2341" s="7">
        <v>13</v>
      </c>
      <c r="F2341" s="13">
        <f t="shared" si="113"/>
        <v>33860</v>
      </c>
      <c r="G2341" s="7">
        <v>0</v>
      </c>
      <c r="H2341" s="16">
        <v>604.54</v>
      </c>
      <c r="I2341" s="7" t="str" cm="1">
        <f t="array" ref="I2341">INDEX({"tier - 1","tier - 2","tier - 3"},MATCH(MAX(COUNTIF('OG Hospitalisation Details'!G5:G2347,{"tier - 1","tier - 2","tier - 3"})),COUNTIF('OG Hospitalisation Details'!G5:G2347,{"tier - 1","tier - 2","tier - 3"}),0))</f>
        <v>tier - 2</v>
      </c>
      <c r="J2341" s="7" t="str" cm="1">
        <f t="array" ref="J2341">INDEX({"tier - 1","tier - 2","tier - 3"},MATCH(MAX(COUNTIF('OG Hospitalisation Details'!H5:H2347,{"tier - 1","tier - 2","tier - 3"})),COUNTIF('OG Hospitalisation Details'!H5:H2347,{"tier - 1","tier - 2","tier - 3"}),0))</f>
        <v>tier - 2</v>
      </c>
      <c r="K2341" s="7" t="str">
        <f>IF('OG Hospitalisation Details'!I5="?","Unknown",'OG Hospitalisation Details'!I5)</f>
        <v>R1013</v>
      </c>
      <c r="L2341" s="14">
        <f t="shared" si="114"/>
        <v>30</v>
      </c>
    </row>
    <row r="2342" spans="1:12" x14ac:dyDescent="0.25">
      <c r="A2342" s="7" t="s">
        <v>17</v>
      </c>
      <c r="B2342" s="7">
        <f t="shared" si="115"/>
        <v>2333</v>
      </c>
      <c r="C2342" s="7">
        <f>IF('OG Hospitalisation Details'!B4="?",ROUND(AVERAGE('OG Hospitalisation Details'!$B$2:$B$2344),0),'OG Hospitalisation Details'!B4)</f>
        <v>1993</v>
      </c>
      <c r="D2342" s="7" t="str">
        <f>IF('OG Hospitalisation Details'!C4="?","Sep",'OG Hospitalisation Details'!C4)</f>
        <v>Jun</v>
      </c>
      <c r="E2342" s="7">
        <v>30</v>
      </c>
      <c r="F2342" s="13">
        <f t="shared" si="113"/>
        <v>34150</v>
      </c>
      <c r="G2342" s="7">
        <v>0</v>
      </c>
      <c r="H2342" s="16">
        <v>600</v>
      </c>
      <c r="I2342" s="7" t="str" cm="1">
        <f t="array" ref="I2342">INDEX({"tier - 1","tier - 2","tier - 3"},MATCH(MAX(COUNTIF('OG Hospitalisation Details'!G4:G2346,{"tier - 1","tier - 2","tier - 3"})),COUNTIF('OG Hospitalisation Details'!G4:G2346,{"tier - 1","tier - 2","tier - 3"}),0))</f>
        <v>tier - 2</v>
      </c>
      <c r="J2342" s="7" t="str" cm="1">
        <f t="array" ref="J2342">INDEX({"tier - 1","tier - 2","tier - 3"},MATCH(MAX(COUNTIF('OG Hospitalisation Details'!H4:H2346,{"tier - 1","tier - 2","tier - 3"})),COUNTIF('OG Hospitalisation Details'!H4:H2346,{"tier - 1","tier - 2","tier - 3"}),0))</f>
        <v>tier - 2</v>
      </c>
      <c r="K2342" s="7" t="str">
        <f>IF('OG Hospitalisation Details'!I4="?","Unknown",'OG Hospitalisation Details'!I4)</f>
        <v>R1013</v>
      </c>
      <c r="L2342" s="14">
        <f t="shared" si="114"/>
        <v>29</v>
      </c>
    </row>
    <row r="2343" spans="1:12" x14ac:dyDescent="0.25">
      <c r="A2343" s="7" t="s">
        <v>14</v>
      </c>
      <c r="B2343" s="7">
        <f t="shared" si="115"/>
        <v>2334</v>
      </c>
      <c r="C2343" s="7">
        <f>IF('OG Hospitalisation Details'!B3="?",ROUND(AVERAGE('OG Hospitalisation Details'!$B$2:$B$2344),0),'OG Hospitalisation Details'!B3)</f>
        <v>1992</v>
      </c>
      <c r="D2343" s="7" t="str">
        <f>IF('OG Hospitalisation Details'!C3="?","Sep",'OG Hospitalisation Details'!C3)</f>
        <v>Nov</v>
      </c>
      <c r="E2343" s="7">
        <v>30</v>
      </c>
      <c r="F2343" s="13">
        <f t="shared" si="113"/>
        <v>33938</v>
      </c>
      <c r="G2343" s="7">
        <v>0</v>
      </c>
      <c r="H2343" s="16">
        <v>570.62</v>
      </c>
      <c r="I2343" s="7" t="str" cm="1">
        <f t="array" ref="I2343">INDEX({"tier - 1","tier - 2","tier - 3"},MATCH(MAX(COUNTIF('OG Hospitalisation Details'!G3:G2345,{"tier - 1","tier - 2","tier - 3"})),COUNTIF('OG Hospitalisation Details'!G3:G2345,{"tier - 1","tier - 2","tier - 3"}),0))</f>
        <v>tier - 2</v>
      </c>
      <c r="J2343" s="7" t="str" cm="1">
        <f t="array" ref="J2343">INDEX({"tier - 1","tier - 2","tier - 3"},MATCH(MAX(COUNTIF('OG Hospitalisation Details'!H3:H2345,{"tier - 1","tier - 2","tier - 3"})),COUNTIF('OG Hospitalisation Details'!H3:H2345,{"tier - 1","tier - 2","tier - 3"}),0))</f>
        <v>tier - 2</v>
      </c>
      <c r="K2343" s="7" t="str">
        <f>IF('OG Hospitalisation Details'!I3="?","Unknown",'OG Hospitalisation Details'!I3)</f>
        <v>R1013</v>
      </c>
      <c r="L2343" s="14">
        <f t="shared" si="114"/>
        <v>30</v>
      </c>
    </row>
    <row r="2344" spans="1:12" x14ac:dyDescent="0.25">
      <c r="A2344" s="7" t="s">
        <v>9</v>
      </c>
      <c r="B2344" s="7">
        <f t="shared" si="115"/>
        <v>2335</v>
      </c>
      <c r="C2344" s="7">
        <f>IF('OG Hospitalisation Details'!B2="?",ROUND(AVERAGE('OG Hospitalisation Details'!$B$2:$B$2344),0),'OG Hospitalisation Details'!B2)</f>
        <v>1992</v>
      </c>
      <c r="D2344" s="7" t="str">
        <f>IF('OG Hospitalisation Details'!C2="?","Sep",'OG Hospitalisation Details'!C2)</f>
        <v>Jul</v>
      </c>
      <c r="E2344" s="7">
        <v>9</v>
      </c>
      <c r="F2344" s="13">
        <f t="shared" si="113"/>
        <v>33794</v>
      </c>
      <c r="G2344" s="7">
        <v>0</v>
      </c>
      <c r="H2344" s="16">
        <v>563.84</v>
      </c>
      <c r="I2344" s="7" t="str" cm="1">
        <f t="array" ref="I2344">INDEX({"tier - 1","tier - 2","tier - 3"},MATCH(MAX(COUNTIF('OG Hospitalisation Details'!G2:G2344,{"tier - 1","tier - 2","tier - 3"})),COUNTIF('OG Hospitalisation Details'!G2:G2344,{"tier - 1","tier - 2","tier - 3"}),0))</f>
        <v>tier - 2</v>
      </c>
      <c r="J2344" s="7" t="str" cm="1">
        <f t="array" ref="J2344">INDEX({"tier - 1","tier - 2","tier - 3"},MATCH(MAX(COUNTIF('OG Hospitalisation Details'!H2:H2344,{"tier - 1","tier - 2","tier - 3"})),COUNTIF('OG Hospitalisation Details'!H2:H2344,{"tier - 1","tier - 2","tier - 3"}),0))</f>
        <v>tier - 2</v>
      </c>
      <c r="K2344" s="7" t="str">
        <f>IF('OG Hospitalisation Details'!I2="?","Unknown",'OG Hospitalisation Details'!I2)</f>
        <v>R1013</v>
      </c>
      <c r="L2344" s="14">
        <f t="shared" si="114"/>
        <v>30</v>
      </c>
    </row>
  </sheetData>
  <autoFilter ref="A1:K2344" xr:uid="{579E4646-30E0-497D-BECE-CC266045FDC0}">
    <sortState xmlns:xlrd2="http://schemas.microsoft.com/office/spreadsheetml/2017/richdata2" ref="A2:K2344">
      <sortCondition ref="B1:B2344"/>
    </sortState>
  </autoFilter>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E872-A678-4958-AF0B-C34EC5E75023}">
  <sheetPr>
    <tabColor rgb="FF00B050"/>
  </sheetPr>
  <dimension ref="A1:R17"/>
  <sheetViews>
    <sheetView workbookViewId="0">
      <selection activeCell="A19" sqref="A19"/>
    </sheetView>
  </sheetViews>
  <sheetFormatPr defaultRowHeight="15" x14ac:dyDescent="0.25"/>
  <cols>
    <col min="1" max="1" width="21.140625" bestFit="1" customWidth="1"/>
    <col min="2" max="3" width="25.42578125" bestFit="1" customWidth="1"/>
    <col min="4" max="4" width="24.5703125" bestFit="1" customWidth="1"/>
    <col min="5" max="5" width="11.7109375" bestFit="1" customWidth="1"/>
    <col min="6" max="6" width="15.140625" bestFit="1" customWidth="1"/>
    <col min="7" max="7" width="13.7109375" bestFit="1" customWidth="1"/>
    <col min="8" max="8" width="24.42578125" bestFit="1" customWidth="1"/>
    <col min="9" max="9" width="8.7109375" bestFit="1" customWidth="1"/>
  </cols>
  <sheetData>
    <row r="1" spans="1:10" x14ac:dyDescent="0.25">
      <c r="B1" s="3" t="s">
        <v>0</v>
      </c>
      <c r="C1" s="3" t="s">
        <v>2373</v>
      </c>
      <c r="D1" s="3" t="s">
        <v>2374</v>
      </c>
      <c r="E1" s="3" t="s">
        <v>2375</v>
      </c>
      <c r="F1" s="3" t="s">
        <v>2376</v>
      </c>
      <c r="G1" s="3" t="s">
        <v>2377</v>
      </c>
      <c r="H1" s="3" t="s">
        <v>2378</v>
      </c>
      <c r="I1" s="3" t="s">
        <v>2379</v>
      </c>
    </row>
    <row r="2" spans="1:10" x14ac:dyDescent="0.25">
      <c r="A2" t="s">
        <v>4720</v>
      </c>
      <c r="B2">
        <f>COUNTIF('OG Medical Examinations'!A:A,"?")</f>
        <v>0</v>
      </c>
      <c r="C2">
        <f>COUNTIF('OG Medical Examinations'!B:B,"?")</f>
        <v>0</v>
      </c>
      <c r="D2">
        <f>COUNTIF('OG Medical Examinations'!C:C,"?")</f>
        <v>0</v>
      </c>
      <c r="E2">
        <f>COUNTIF('OG Medical Examinations'!D:D,"?")</f>
        <v>0</v>
      </c>
      <c r="F2">
        <f>COUNTIF('OG Medical Examinations'!E:E,"?")</f>
        <v>0</v>
      </c>
      <c r="G2">
        <f>COUNTIF('OG Medical Examinations'!F:F,"?")</f>
        <v>0</v>
      </c>
      <c r="H2">
        <f>COUNTIF('OG Medical Examinations'!G:G,"?")</f>
        <v>0</v>
      </c>
      <c r="I2">
        <f>COUNTIF('OG Medical Examinations'!H:H,"?")</f>
        <v>2</v>
      </c>
    </row>
    <row r="3" spans="1:10" x14ac:dyDescent="0.25">
      <c r="B3">
        <f>COUNTBLANK('OG Medical Examinations'!A2:A2336)</f>
        <v>0</v>
      </c>
      <c r="C3">
        <f>COUNTBLANK('OG Medical Examinations'!B2:B2336)</f>
        <v>0</v>
      </c>
      <c r="D3">
        <f>COUNTBLANK('OG Medical Examinations'!C2:C2336)</f>
        <v>0</v>
      </c>
      <c r="E3">
        <f>COUNTBLANK('OG Medical Examinations'!D2:D2336)</f>
        <v>0</v>
      </c>
      <c r="F3">
        <f>COUNTBLANK('OG Medical Examinations'!E2:E2336)</f>
        <v>0</v>
      </c>
      <c r="G3">
        <f>COUNTBLANK('OG Medical Examinations'!F2:F2336)</f>
        <v>0</v>
      </c>
      <c r="H3">
        <f>COUNTBLANK('OG Medical Examinations'!G2:G2336)</f>
        <v>0</v>
      </c>
      <c r="I3">
        <f>COUNTBLANK('OG Medical Examinations'!H2:H2336)</f>
        <v>0</v>
      </c>
    </row>
    <row r="4" spans="1:10" ht="15.75" x14ac:dyDescent="0.25">
      <c r="B4" s="2" t="s">
        <v>0</v>
      </c>
      <c r="C4" s="2" t="s">
        <v>1</v>
      </c>
      <c r="D4" s="2" t="s">
        <v>2</v>
      </c>
      <c r="E4" s="2" t="s">
        <v>3</v>
      </c>
      <c r="F4" s="2" t="s">
        <v>4</v>
      </c>
      <c r="G4" s="2" t="s">
        <v>5</v>
      </c>
      <c r="H4" s="2" t="s">
        <v>6</v>
      </c>
      <c r="I4" s="2" t="s">
        <v>7</v>
      </c>
      <c r="J4" s="2" t="s">
        <v>8</v>
      </c>
    </row>
    <row r="5" spans="1:10" x14ac:dyDescent="0.25">
      <c r="A5" t="s">
        <v>4721</v>
      </c>
      <c r="B5">
        <f>COUNTIF('OG Hospitalisation Details'!B:B,"?")</f>
        <v>2</v>
      </c>
      <c r="C5">
        <f>COUNTIF('OG Hospitalisation Details'!C:C,"?")</f>
        <v>3</v>
      </c>
      <c r="D5">
        <f>COUNTIF('OG Hospitalisation Details'!D:D,"?")</f>
        <v>0</v>
      </c>
      <c r="E5">
        <f>COUNTIF('OG Hospitalisation Details'!E:E,"?")</f>
        <v>0</v>
      </c>
      <c r="F5">
        <f>COUNTIF('OG Hospitalisation Details'!F:F,"?")</f>
        <v>0</v>
      </c>
      <c r="G5">
        <f>COUNTIF('OG Hospitalisation Details'!G:G,"?")</f>
        <v>1</v>
      </c>
      <c r="H5">
        <f>COUNTIF('OG Hospitalisation Details'!H:H,"?")</f>
        <v>1</v>
      </c>
      <c r="I5">
        <f>COUNTIF('OG Hospitalisation Details'!I:I,"?")</f>
        <v>2</v>
      </c>
      <c r="J5">
        <f>COUNTIF('OG Hospitalisation Details'!J:J,"?")</f>
        <v>0</v>
      </c>
    </row>
    <row r="6" spans="1:10" x14ac:dyDescent="0.25">
      <c r="B6">
        <f>COUNTBLANK('OG Hospitalisation Details'!A2:A2344)</f>
        <v>0</v>
      </c>
      <c r="C6">
        <f>COUNTBLANK('OG Hospitalisation Details'!B2:B2344)</f>
        <v>0</v>
      </c>
      <c r="D6">
        <f>COUNTBLANK('OG Hospitalisation Details'!C2:C2344)</f>
        <v>0</v>
      </c>
      <c r="E6">
        <f>COUNTBLANK('OG Hospitalisation Details'!D2:D2344)</f>
        <v>0</v>
      </c>
      <c r="F6">
        <f>COUNTBLANK('OG Hospitalisation Details'!E2:E2344)</f>
        <v>0</v>
      </c>
      <c r="G6">
        <f>COUNTBLANK('OG Hospitalisation Details'!F2:F2344)</f>
        <v>0</v>
      </c>
      <c r="H6">
        <f>COUNTBLANK('OG Hospitalisation Details'!G2:G2344)</f>
        <v>0</v>
      </c>
      <c r="I6">
        <f>COUNTBLANK('OG Hospitalisation Details'!H2:H2344)</f>
        <v>0</v>
      </c>
      <c r="J6">
        <f>COUNTBLANK('OG Hospitalisation Details'!I2:I2344)</f>
        <v>0</v>
      </c>
    </row>
    <row r="9" spans="1:10" x14ac:dyDescent="0.25">
      <c r="A9" t="s">
        <v>4723</v>
      </c>
      <c r="B9" t="s">
        <v>4724</v>
      </c>
      <c r="C9" t="s">
        <v>4725</v>
      </c>
      <c r="D9" t="s">
        <v>4726</v>
      </c>
    </row>
    <row r="10" spans="1:10" x14ac:dyDescent="0.25">
      <c r="B10">
        <f>COUNTIF('OG Hospitalisation Details'!G2:G2344,"Tier - 1")</f>
        <v>309</v>
      </c>
      <c r="C10">
        <f>COUNTIF('OG Hospitalisation Details'!G2:G2344,"Tier - 2")</f>
        <v>1339</v>
      </c>
      <c r="D10">
        <f>COUNTIF('OG Hospitalisation Details'!G2:G2344,"Tier - 3")</f>
        <v>694</v>
      </c>
    </row>
    <row r="11" spans="1:10" x14ac:dyDescent="0.25">
      <c r="B11">
        <f>COUNTIF('OG Hospitalisation Details'!H3:H2345,"Tier - 1")</f>
        <v>734</v>
      </c>
      <c r="C11">
        <f>COUNTIF('OG Hospitalisation Details'!H3:H2345,"Tier - 2")</f>
        <v>812</v>
      </c>
      <c r="D11">
        <f>COUNTIF('OG Hospitalisation Details'!H3:H2345,"Tier - 3")</f>
        <v>795</v>
      </c>
    </row>
    <row r="13" spans="1:10" x14ac:dyDescent="0.25">
      <c r="A13" t="s">
        <v>8340</v>
      </c>
      <c r="B13" t="s">
        <v>2383</v>
      </c>
      <c r="C13" t="s">
        <v>2380</v>
      </c>
    </row>
    <row r="14" spans="1:10" x14ac:dyDescent="0.25">
      <c r="B14" t="s">
        <v>8339</v>
      </c>
      <c r="C14" t="s">
        <v>8341</v>
      </c>
    </row>
    <row r="17" spans="1:18" x14ac:dyDescent="0.25">
      <c r="A17" t="s">
        <v>0</v>
      </c>
      <c r="B17" t="s">
        <v>8346</v>
      </c>
      <c r="C17" t="s">
        <v>8347</v>
      </c>
      <c r="D17" t="s">
        <v>8348</v>
      </c>
      <c r="E17" t="s">
        <v>8362</v>
      </c>
      <c r="F17" t="s">
        <v>8349</v>
      </c>
      <c r="G17" t="s">
        <v>8350</v>
      </c>
      <c r="H17" t="s">
        <v>8351</v>
      </c>
      <c r="I17" t="s">
        <v>8352</v>
      </c>
      <c r="J17" t="s">
        <v>8353</v>
      </c>
      <c r="K17" t="s">
        <v>8354</v>
      </c>
      <c r="L17" t="s">
        <v>8355</v>
      </c>
      <c r="M17" t="s">
        <v>8356</v>
      </c>
      <c r="N17" t="s">
        <v>8357</v>
      </c>
      <c r="O17" t="s">
        <v>8358</v>
      </c>
      <c r="P17" t="s">
        <v>8359</v>
      </c>
      <c r="Q17" t="s">
        <v>8360</v>
      </c>
      <c r="R17" t="s">
        <v>8361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OG Customer Names</vt:lpstr>
      <vt:lpstr>OG Hospitalisation Details</vt:lpstr>
      <vt:lpstr>OG Medical Examinations</vt:lpstr>
      <vt:lpstr>Dashboard</vt:lpstr>
      <vt:lpstr>Cancer History</vt:lpstr>
      <vt:lpstr>Weight Status</vt:lpstr>
      <vt:lpstr>Healthcare</vt:lpstr>
      <vt:lpstr>Customer Names</vt:lpstr>
      <vt:lpstr>Medical Examinations</vt:lpstr>
      <vt:lpstr>Hospitalisation Details</vt:lpstr>
      <vt:lpstr>Working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2026-09-12T15:15:43Z</dcterms:modified>
</cp:coreProperties>
</file>